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nmay.sidhu\Desktop\"/>
    </mc:Choice>
  </mc:AlternateContent>
  <bookViews>
    <workbookView xWindow="0" yWindow="0" windowWidth="20490" windowHeight="6255" activeTab="2"/>
  </bookViews>
  <sheets>
    <sheet name="Input" sheetId="1" r:id="rId1"/>
    <sheet name="Parameters" sheetId="2" r:id="rId2"/>
    <sheet name="Index" sheetId="3" r:id="rId3"/>
    <sheet name="Sheet1" sheetId="4" r:id="rId4"/>
  </sheets>
  <definedNames>
    <definedName name="Fee">Parameters!$C$9</definedName>
    <definedName name="L_date">Parameters!$C$11</definedName>
    <definedName name="Param">Parameters!$B$4:$H$8</definedName>
    <definedName name="t_start">Parameters!$C$12</definedName>
    <definedName name="VT">Parameters!$C$10</definedName>
  </definedName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3909" i="3" l="1"/>
  <c r="BW3980" i="3"/>
  <c r="BW3979" i="3"/>
  <c r="BW3978" i="3"/>
  <c r="BW3977" i="3"/>
  <c r="BW3976" i="3"/>
  <c r="BW3975" i="3"/>
  <c r="BW3974" i="3"/>
  <c r="BW3973" i="3"/>
  <c r="BW3972" i="3"/>
  <c r="BW3971" i="3"/>
  <c r="BW3970" i="3"/>
  <c r="BW3969" i="3"/>
  <c r="BW3968" i="3"/>
  <c r="BW3967" i="3"/>
  <c r="BW3966" i="3"/>
  <c r="BW3965" i="3"/>
  <c r="BW3964" i="3"/>
  <c r="BW3963" i="3"/>
  <c r="BW3962" i="3"/>
  <c r="BW3961" i="3"/>
  <c r="BW3960" i="3"/>
  <c r="BW3959" i="3"/>
  <c r="BW3958" i="3"/>
  <c r="BW3957" i="3"/>
  <c r="BW3956" i="3"/>
  <c r="BW3955" i="3"/>
  <c r="BW3954" i="3"/>
  <c r="BW3953" i="3"/>
  <c r="BW3952" i="3"/>
  <c r="BW3951" i="3"/>
  <c r="BW3950" i="3"/>
  <c r="BW3949" i="3"/>
  <c r="BW3948" i="3"/>
  <c r="BW3947" i="3"/>
  <c r="BW3946" i="3"/>
  <c r="BW3945" i="3"/>
  <c r="BW3944" i="3"/>
  <c r="BW3943" i="3"/>
  <c r="BW3942" i="3"/>
  <c r="BW3941" i="3"/>
  <c r="BW3940" i="3"/>
  <c r="BW3939" i="3"/>
  <c r="BW3938" i="3"/>
  <c r="BW3937" i="3"/>
  <c r="BW3936" i="3"/>
  <c r="BW3935" i="3"/>
  <c r="BW3934" i="3"/>
  <c r="BW3933" i="3"/>
  <c r="BW3932" i="3"/>
  <c r="BW3931" i="3"/>
  <c r="BW3930" i="3"/>
  <c r="BW3929" i="3"/>
  <c r="BW3928" i="3"/>
  <c r="BW3927" i="3"/>
  <c r="BW3926" i="3"/>
  <c r="BW3925" i="3"/>
  <c r="BW3924" i="3"/>
  <c r="BW3923" i="3"/>
  <c r="BW3922" i="3"/>
  <c r="BW3921" i="3"/>
  <c r="BW3920" i="3"/>
  <c r="BW3919" i="3"/>
  <c r="BW3918" i="3"/>
  <c r="BW3917" i="3"/>
  <c r="BW3916" i="3"/>
  <c r="BW3915" i="3"/>
  <c r="BW3914" i="3"/>
  <c r="BW3913" i="3"/>
  <c r="BW3912" i="3"/>
  <c r="BW3911" i="3"/>
  <c r="BW3910" i="3"/>
  <c r="BW3909" i="3"/>
  <c r="BW3908" i="3"/>
  <c r="BW3907" i="3"/>
  <c r="BW3906" i="3"/>
  <c r="BW3905" i="3"/>
  <c r="BW3904" i="3"/>
  <c r="BW3903" i="3"/>
  <c r="BW3902" i="3"/>
  <c r="BW3901" i="3"/>
  <c r="BW3900" i="3"/>
  <c r="BW3899" i="3"/>
  <c r="BW3898" i="3"/>
  <c r="BW3897" i="3"/>
  <c r="BW3896" i="3"/>
  <c r="BW3895" i="3"/>
  <c r="BW3894" i="3"/>
  <c r="BW3893" i="3"/>
  <c r="BW3892" i="3"/>
  <c r="BW3891" i="3"/>
  <c r="BW3890" i="3"/>
  <c r="BW3889" i="3"/>
  <c r="BW3888" i="3"/>
  <c r="BW3887" i="3"/>
  <c r="BW3886" i="3"/>
  <c r="BW3885" i="3"/>
  <c r="BW3884" i="3"/>
  <c r="BW3883" i="3"/>
  <c r="BW3882" i="3"/>
  <c r="BW3881" i="3"/>
  <c r="BW3880" i="3"/>
  <c r="BW3879" i="3"/>
  <c r="BW3878" i="3"/>
  <c r="BW3877" i="3"/>
  <c r="BW3876" i="3"/>
  <c r="BW3875" i="3"/>
  <c r="BW3874" i="3"/>
  <c r="BW3873" i="3"/>
  <c r="BW3872" i="3"/>
  <c r="BW3871" i="3"/>
  <c r="BW3870" i="3"/>
  <c r="BW3869" i="3"/>
  <c r="BW3868" i="3"/>
  <c r="BW3867" i="3"/>
  <c r="BW3866" i="3"/>
  <c r="BW3865" i="3"/>
  <c r="BW3864" i="3"/>
  <c r="BW3863" i="3"/>
  <c r="BW3862" i="3"/>
  <c r="BW3861" i="3"/>
  <c r="BW3860" i="3"/>
  <c r="BW3859" i="3"/>
  <c r="BW3858" i="3"/>
  <c r="BW3857" i="3"/>
  <c r="BW3856" i="3"/>
  <c r="BW3855" i="3"/>
  <c r="BW3854" i="3"/>
  <c r="BW3853" i="3"/>
  <c r="BW3852" i="3"/>
  <c r="BW3851" i="3"/>
  <c r="BW3850" i="3"/>
  <c r="BW3849" i="3"/>
  <c r="BW3848" i="3"/>
  <c r="BW3847" i="3"/>
  <c r="BW3846" i="3"/>
  <c r="BW3845" i="3"/>
  <c r="BW3844" i="3"/>
  <c r="BW3843" i="3"/>
  <c r="BW3842" i="3"/>
  <c r="BW3841" i="3"/>
  <c r="BW3840" i="3"/>
  <c r="BW3839" i="3"/>
  <c r="BW3838" i="3"/>
  <c r="BW3837" i="3"/>
  <c r="BW3836" i="3"/>
  <c r="BW3835" i="3"/>
  <c r="BW3834" i="3"/>
  <c r="BW3833" i="3"/>
  <c r="BW3832" i="3"/>
  <c r="BW3831" i="3"/>
  <c r="BW3830" i="3"/>
  <c r="BW3829" i="3"/>
  <c r="BW3828" i="3"/>
  <c r="BW3827" i="3"/>
  <c r="BW3826" i="3"/>
  <c r="BW3825" i="3"/>
  <c r="BW3824" i="3"/>
  <c r="BW3823" i="3"/>
  <c r="BW3822" i="3"/>
  <c r="BW3821" i="3"/>
  <c r="BW3820" i="3"/>
  <c r="BW3819" i="3"/>
  <c r="BW3818" i="3"/>
  <c r="BW3817" i="3"/>
  <c r="BW3816" i="3"/>
  <c r="BW3815" i="3"/>
  <c r="BW3814" i="3"/>
  <c r="BW3813" i="3"/>
  <c r="BW3812" i="3"/>
  <c r="BW3811" i="3"/>
  <c r="BW3810" i="3"/>
  <c r="BW3809" i="3"/>
  <c r="BW3808" i="3"/>
  <c r="BW3807" i="3"/>
  <c r="BW3806" i="3"/>
  <c r="BW3805" i="3"/>
  <c r="BW3804" i="3"/>
  <c r="BW3803" i="3"/>
  <c r="BW3802" i="3"/>
  <c r="BW3801" i="3"/>
  <c r="BW3800" i="3"/>
  <c r="BW3799" i="3"/>
  <c r="BW3798" i="3"/>
  <c r="BW3797" i="3"/>
  <c r="BW3796" i="3"/>
  <c r="BW3795" i="3"/>
  <c r="BW3794" i="3"/>
  <c r="BW3793" i="3"/>
  <c r="BW3792" i="3"/>
  <c r="BW3791" i="3"/>
  <c r="BW3790" i="3"/>
  <c r="BW3789" i="3"/>
  <c r="BW3787" i="3"/>
  <c r="BW3788" i="3" s="1"/>
  <c r="BW3786" i="3"/>
  <c r="BW3785" i="3"/>
  <c r="BW3784" i="3"/>
  <c r="BW3783" i="3"/>
  <c r="BW3782" i="3"/>
  <c r="BW3781" i="3"/>
  <c r="BW3780" i="3"/>
  <c r="BW3779" i="3"/>
  <c r="BW3778" i="3"/>
  <c r="BW3777" i="3"/>
  <c r="BW3776" i="3"/>
  <c r="BW3775" i="3"/>
  <c r="BW3774" i="3"/>
  <c r="BW3773" i="3"/>
  <c r="BW3772" i="3"/>
  <c r="BW3771" i="3"/>
  <c r="BW3770" i="3"/>
  <c r="BW3769" i="3"/>
  <c r="BW3768" i="3"/>
  <c r="BW3767" i="3"/>
  <c r="BW3766" i="3"/>
  <c r="BW3765" i="3"/>
  <c r="BW3764" i="3"/>
  <c r="BW3763" i="3"/>
  <c r="BW3762" i="3"/>
  <c r="BW3761" i="3"/>
  <c r="BW3760" i="3"/>
  <c r="BW3759" i="3"/>
  <c r="BW3758" i="3"/>
  <c r="BW3757" i="3"/>
  <c r="BW3756" i="3"/>
  <c r="BW3755" i="3"/>
  <c r="BW3754" i="3"/>
  <c r="BW3753" i="3"/>
  <c r="BW3752" i="3"/>
  <c r="BW3751" i="3"/>
  <c r="BW3750" i="3"/>
  <c r="BW3749" i="3"/>
  <c r="BW3748" i="3"/>
  <c r="BW3747" i="3"/>
  <c r="BW3746" i="3"/>
  <c r="BW3745" i="3"/>
  <c r="BW3744" i="3"/>
  <c r="BW3743" i="3"/>
  <c r="BW3742" i="3"/>
  <c r="BW3741" i="3"/>
  <c r="BW3740" i="3"/>
  <c r="BW3739" i="3"/>
  <c r="BW3738" i="3"/>
  <c r="BW3737" i="3"/>
  <c r="BW3736" i="3"/>
  <c r="BW3735" i="3"/>
  <c r="BW3734" i="3"/>
  <c r="BW3733" i="3"/>
  <c r="BW3732" i="3"/>
  <c r="BW3731" i="3"/>
  <c r="BW3730" i="3"/>
  <c r="BW3729" i="3"/>
  <c r="BW3728" i="3"/>
  <c r="BW3727" i="3"/>
  <c r="BW3726" i="3"/>
  <c r="BW3725" i="3"/>
  <c r="BW3724" i="3"/>
  <c r="BW3723" i="3"/>
  <c r="BW3722" i="3"/>
  <c r="BW3721" i="3"/>
  <c r="BW3720" i="3"/>
  <c r="BW3719" i="3"/>
  <c r="BW3718" i="3"/>
  <c r="BW3717" i="3"/>
  <c r="BW3716" i="3"/>
  <c r="BW3715" i="3"/>
  <c r="BW3714" i="3"/>
  <c r="BW3713" i="3"/>
  <c r="BW3712" i="3"/>
  <c r="BW3711" i="3"/>
  <c r="BW3710" i="3"/>
  <c r="BW3709" i="3"/>
  <c r="BW3708" i="3"/>
  <c r="BW3707" i="3"/>
  <c r="BW3706" i="3"/>
  <c r="BW3705" i="3"/>
  <c r="BW3704" i="3"/>
  <c r="BW3703" i="3"/>
  <c r="BW3702" i="3"/>
  <c r="BW3701" i="3"/>
  <c r="BW3700" i="3"/>
  <c r="BW3699" i="3"/>
  <c r="BW3698" i="3"/>
  <c r="BW3697" i="3"/>
  <c r="BW3696" i="3"/>
  <c r="BW3695" i="3"/>
  <c r="BW3694" i="3"/>
  <c r="BW3693" i="3"/>
  <c r="BW3692" i="3"/>
  <c r="BW3691" i="3"/>
  <c r="BW3690" i="3"/>
  <c r="BW3689" i="3"/>
  <c r="BW3688" i="3"/>
  <c r="BW3687" i="3"/>
  <c r="BW3686" i="3"/>
  <c r="BW3685" i="3"/>
  <c r="BW3684" i="3"/>
  <c r="BW3683" i="3"/>
  <c r="BW3682" i="3"/>
  <c r="BW3681" i="3"/>
  <c r="BW3680" i="3"/>
  <c r="BW3679" i="3"/>
  <c r="BW3678" i="3"/>
  <c r="BW3677" i="3"/>
  <c r="BW3676" i="3"/>
  <c r="BW3675" i="3"/>
  <c r="BW3674" i="3"/>
  <c r="BW3673" i="3"/>
  <c r="BW3672" i="3"/>
  <c r="BW3671" i="3"/>
  <c r="BW3670" i="3"/>
  <c r="BW3669" i="3"/>
  <c r="BW3668" i="3"/>
  <c r="BW3667" i="3"/>
  <c r="BW3666" i="3"/>
  <c r="BW3665" i="3"/>
  <c r="BW3664" i="3"/>
  <c r="BW3663" i="3"/>
  <c r="BW3662" i="3"/>
  <c r="BW3661" i="3"/>
  <c r="BW3660" i="3"/>
  <c r="BW3659" i="3"/>
  <c r="BW3658" i="3"/>
  <c r="BW3657" i="3"/>
  <c r="BW3656" i="3"/>
  <c r="BW3655" i="3"/>
  <c r="BW3654" i="3"/>
  <c r="BW3653" i="3"/>
  <c r="BW3652" i="3"/>
  <c r="BW3651" i="3"/>
  <c r="BW3650" i="3"/>
  <c r="BW3649" i="3"/>
  <c r="BW3648" i="3"/>
  <c r="BW3647" i="3"/>
  <c r="BW3646" i="3"/>
  <c r="BW3645" i="3"/>
  <c r="BW3644" i="3"/>
  <c r="BW3643" i="3"/>
  <c r="BW3642" i="3"/>
  <c r="BW3641" i="3"/>
  <c r="BW3640" i="3"/>
  <c r="BW3639" i="3"/>
  <c r="BW3638" i="3"/>
  <c r="BW3637" i="3"/>
  <c r="BW3636" i="3"/>
  <c r="BW3635" i="3"/>
  <c r="BW3634" i="3"/>
  <c r="BW3633" i="3"/>
  <c r="BW3632" i="3"/>
  <c r="BW3631" i="3"/>
  <c r="BW3630" i="3"/>
  <c r="BW3629" i="3"/>
  <c r="BW3628" i="3"/>
  <c r="BW3627" i="3"/>
  <c r="BW3626" i="3"/>
  <c r="BW3625" i="3"/>
  <c r="BW3624" i="3"/>
  <c r="BW3623" i="3"/>
  <c r="BW3622" i="3"/>
  <c r="BW3621" i="3"/>
  <c r="BW3620" i="3"/>
  <c r="BW3619" i="3"/>
  <c r="BW3618" i="3"/>
  <c r="BW3617" i="3"/>
  <c r="BW3616" i="3"/>
  <c r="BW3615" i="3"/>
  <c r="BW3614" i="3"/>
  <c r="BW3613" i="3"/>
  <c r="BW3612" i="3"/>
  <c r="BW3611" i="3"/>
  <c r="BW3610" i="3"/>
  <c r="BW3609" i="3"/>
  <c r="BW3608" i="3"/>
  <c r="BW3607" i="3"/>
  <c r="BW3606" i="3"/>
  <c r="BW3605" i="3"/>
  <c r="BW3604" i="3"/>
  <c r="BW3603" i="3"/>
  <c r="BW3602" i="3"/>
  <c r="BW3601" i="3"/>
  <c r="BW3600" i="3"/>
  <c r="BW3599" i="3"/>
  <c r="BW3598" i="3"/>
  <c r="BW3597" i="3"/>
  <c r="BW3596" i="3"/>
  <c r="BW3595" i="3"/>
  <c r="BW3594" i="3"/>
  <c r="BW3593" i="3"/>
  <c r="BW3592" i="3"/>
  <c r="BW3591" i="3"/>
  <c r="BW3590" i="3"/>
  <c r="BW3589" i="3"/>
  <c r="BY3589" i="3"/>
  <c r="BY3588" i="3"/>
  <c r="BW4037" i="3"/>
  <c r="BW4036" i="3"/>
  <c r="BW4035" i="3"/>
  <c r="BW4034" i="3"/>
  <c r="BW4033" i="3"/>
  <c r="BW4032" i="3"/>
  <c r="BW4031" i="3"/>
  <c r="BW4030" i="3"/>
  <c r="BW4029" i="3"/>
  <c r="BW4028" i="3"/>
  <c r="BW4027" i="3"/>
  <c r="BW4026" i="3"/>
  <c r="BW4025" i="3"/>
  <c r="BW4024" i="3"/>
  <c r="BW4023" i="3"/>
  <c r="BW4022" i="3"/>
  <c r="BW4021" i="3"/>
  <c r="BW4020" i="3"/>
  <c r="BW4019" i="3"/>
  <c r="BW4018" i="3"/>
  <c r="BW4017" i="3"/>
  <c r="BW4016" i="3"/>
  <c r="BW4015" i="3"/>
  <c r="BW4014" i="3"/>
  <c r="BW4013" i="3"/>
  <c r="BW4012" i="3"/>
  <c r="BW4011" i="3"/>
  <c r="BW4010" i="3"/>
  <c r="BW4009" i="3"/>
  <c r="BW4008" i="3"/>
  <c r="BW4007" i="3"/>
  <c r="BW4006" i="3"/>
  <c r="BW4005" i="3"/>
  <c r="BW4004" i="3"/>
  <c r="BW4003" i="3"/>
  <c r="BW4002" i="3"/>
  <c r="BW4001" i="3"/>
  <c r="BW4000" i="3"/>
  <c r="BW3999" i="3"/>
  <c r="BW3998" i="3"/>
  <c r="BW3997" i="3"/>
  <c r="BW3996" i="3"/>
  <c r="BW3995" i="3"/>
  <c r="BW3994" i="3"/>
  <c r="BW3993" i="3"/>
  <c r="BW3992" i="3"/>
  <c r="BW3991" i="3"/>
  <c r="BW3990" i="3"/>
  <c r="BW3989" i="3"/>
  <c r="BW3988" i="3"/>
  <c r="BW3987" i="3"/>
  <c r="BW3986" i="3"/>
  <c r="BW3985" i="3"/>
  <c r="BW3984" i="3"/>
  <c r="BW3983" i="3"/>
  <c r="BW3982" i="3"/>
  <c r="BW3981" i="3"/>
  <c r="BW3588" i="3"/>
  <c r="BW3587" i="3"/>
  <c r="BW3586" i="3"/>
  <c r="BW3585" i="3"/>
  <c r="BW3584" i="3"/>
  <c r="BW3583" i="3"/>
  <c r="BW3582" i="3"/>
  <c r="BW3581" i="3"/>
  <c r="BW3580" i="3"/>
  <c r="BW3579" i="3"/>
  <c r="BW3578" i="3"/>
  <c r="BW3577" i="3"/>
  <c r="BW3576" i="3"/>
  <c r="BW3575" i="3"/>
  <c r="BW3574" i="3"/>
  <c r="BW3573" i="3"/>
  <c r="BW3572" i="3"/>
  <c r="BW3571" i="3"/>
  <c r="BW3570" i="3"/>
  <c r="BW3569" i="3"/>
  <c r="BW3568" i="3"/>
  <c r="BW3567" i="3"/>
  <c r="BW3566" i="3"/>
  <c r="BW3565" i="3"/>
  <c r="BW3564" i="3"/>
  <c r="BW3563" i="3"/>
  <c r="BW3562" i="3"/>
  <c r="BW3560" i="3"/>
  <c r="BW3561" i="3" s="1"/>
  <c r="BW3559" i="3"/>
  <c r="BW3558" i="3"/>
  <c r="BW3557" i="3"/>
  <c r="BW3556" i="3"/>
  <c r="BW3555" i="3"/>
  <c r="BW3554" i="3"/>
  <c r="BW3553" i="3"/>
  <c r="BW3552" i="3"/>
  <c r="BW3551" i="3"/>
  <c r="BW3550" i="3"/>
  <c r="BW3549" i="3"/>
  <c r="BW3548" i="3"/>
  <c r="BW3547" i="3"/>
  <c r="BW3546" i="3"/>
  <c r="BW3545" i="3"/>
  <c r="BW3544" i="3"/>
  <c r="BW3543" i="3"/>
  <c r="BW3542" i="3"/>
  <c r="BW3541" i="3"/>
  <c r="BW3540" i="3"/>
  <c r="BW3539" i="3"/>
  <c r="BW3538" i="3"/>
  <c r="BW3536" i="3"/>
  <c r="BW3537" i="3" s="1"/>
  <c r="BW3535" i="3"/>
  <c r="BW3534" i="3"/>
  <c r="BW3533" i="3"/>
  <c r="BW3532" i="3"/>
  <c r="BW3531" i="3"/>
  <c r="BW3530" i="3"/>
  <c r="BW3529" i="3"/>
  <c r="BW3528" i="3"/>
  <c r="BW3527" i="3"/>
  <c r="BW3526" i="3"/>
  <c r="BW3525" i="3"/>
  <c r="BW3524" i="3"/>
  <c r="BW3523" i="3"/>
  <c r="BW3522" i="3"/>
  <c r="BW3521" i="3"/>
  <c r="BW3520" i="3"/>
  <c r="BW3519" i="3"/>
  <c r="BW3518" i="3"/>
  <c r="BW3517" i="3"/>
  <c r="BW3516" i="3"/>
  <c r="BW3515" i="3"/>
  <c r="BW3514" i="3"/>
  <c r="BW3513" i="3"/>
  <c r="BW3512" i="3"/>
  <c r="BW3511" i="3"/>
  <c r="BW3510" i="3"/>
  <c r="BW3509" i="3"/>
  <c r="BW3508" i="3"/>
  <c r="BW3507" i="3"/>
  <c r="BW3506" i="3"/>
  <c r="BW3505" i="3"/>
  <c r="BW3504" i="3"/>
  <c r="BW3503" i="3"/>
  <c r="BW3502" i="3"/>
  <c r="BW3501" i="3"/>
  <c r="BW3500" i="3"/>
  <c r="BW3499" i="3"/>
  <c r="BW3498" i="3"/>
  <c r="BW3497" i="3"/>
  <c r="BW3496" i="3"/>
  <c r="BW3495" i="3"/>
  <c r="BW3494" i="3"/>
  <c r="BW3493" i="3"/>
  <c r="BW3492" i="3"/>
  <c r="BW3491" i="3"/>
  <c r="BW3490" i="3"/>
  <c r="BW3489" i="3"/>
  <c r="BW3488" i="3"/>
  <c r="BW3487" i="3"/>
  <c r="BW3486" i="3"/>
  <c r="BW3485" i="3"/>
  <c r="BW3484" i="3"/>
  <c r="BW3483" i="3"/>
  <c r="BW3482" i="3"/>
  <c r="BW3481" i="3"/>
  <c r="BW3480" i="3"/>
  <c r="BW3479" i="3"/>
  <c r="BW3478" i="3"/>
  <c r="BW3477" i="3"/>
  <c r="BW3476" i="3"/>
  <c r="BW3475" i="3"/>
  <c r="BW3474" i="3"/>
  <c r="BW3473" i="3"/>
  <c r="BW3472" i="3"/>
  <c r="BW3471" i="3"/>
  <c r="BW3470" i="3"/>
  <c r="BW3469" i="3"/>
  <c r="BW3468" i="3"/>
  <c r="BW3467" i="3"/>
  <c r="BW3466" i="3"/>
  <c r="BW3465" i="3"/>
  <c r="BW3464" i="3"/>
  <c r="BW3463" i="3"/>
  <c r="BW3462" i="3"/>
  <c r="BW3461" i="3"/>
  <c r="BW3460" i="3"/>
  <c r="BW3459" i="3"/>
  <c r="BW3458" i="3"/>
  <c r="BW3457" i="3"/>
  <c r="BW3456" i="3"/>
  <c r="BW3455" i="3"/>
  <c r="BW3454" i="3"/>
  <c r="BW3453" i="3"/>
  <c r="BW3452" i="3"/>
  <c r="BW3451" i="3"/>
  <c r="BW3450" i="3"/>
  <c r="BW3449" i="3"/>
  <c r="BW3448" i="3"/>
  <c r="BW3447" i="3"/>
  <c r="BW3446" i="3"/>
  <c r="BW3445" i="3"/>
  <c r="BW3444" i="3"/>
  <c r="BW3443" i="3"/>
  <c r="BW3442" i="3"/>
  <c r="BW3441" i="3"/>
  <c r="BW3440" i="3"/>
  <c r="BW3439" i="3"/>
  <c r="BW3438" i="3"/>
  <c r="BW3437" i="3"/>
  <c r="BW3436" i="3"/>
  <c r="BW3435" i="3"/>
  <c r="BW3434" i="3"/>
  <c r="BW3433" i="3"/>
  <c r="BW3432" i="3"/>
  <c r="BW3431" i="3"/>
  <c r="BW3430" i="3"/>
  <c r="BW3429" i="3"/>
  <c r="BW3428" i="3"/>
  <c r="BW3427" i="3"/>
  <c r="BW3426" i="3"/>
  <c r="BW3425" i="3"/>
  <c r="BW3424" i="3"/>
  <c r="BW3423" i="3"/>
  <c r="BW3422" i="3"/>
  <c r="BW3421" i="3"/>
  <c r="BW3420" i="3"/>
  <c r="BW3419" i="3"/>
  <c r="BW3418" i="3"/>
  <c r="BW3417" i="3"/>
  <c r="BW3416" i="3"/>
  <c r="BW3415" i="3"/>
  <c r="BW3414" i="3"/>
  <c r="BW3413" i="3"/>
  <c r="BW3412" i="3"/>
  <c r="BW3411" i="3"/>
  <c r="BW3410" i="3"/>
  <c r="BW3409" i="3"/>
  <c r="BW3408" i="3"/>
  <c r="BW3407" i="3"/>
  <c r="BW3406" i="3"/>
  <c r="BW3405" i="3"/>
  <c r="BW3404" i="3"/>
  <c r="BW3403" i="3"/>
  <c r="BW3402" i="3"/>
  <c r="BW3401" i="3"/>
  <c r="BW3400" i="3"/>
  <c r="BW3399" i="3"/>
  <c r="BW3398" i="3"/>
  <c r="BW3397" i="3"/>
  <c r="BW3396" i="3"/>
  <c r="BW3395" i="3"/>
  <c r="BW3394" i="3"/>
  <c r="BW3393" i="3"/>
  <c r="BW3392" i="3"/>
  <c r="BW3391" i="3"/>
  <c r="BW3390" i="3"/>
  <c r="BW3389" i="3"/>
  <c r="BW3388" i="3"/>
  <c r="BW3387" i="3"/>
  <c r="BW3386" i="3"/>
  <c r="BW3385" i="3"/>
  <c r="BW3384" i="3"/>
  <c r="BW3383" i="3"/>
  <c r="BW3382" i="3"/>
  <c r="BW3381" i="3"/>
  <c r="BW3380" i="3"/>
  <c r="BW3379" i="3"/>
  <c r="BW3378" i="3"/>
  <c r="BW3377" i="3"/>
  <c r="BW3376" i="3"/>
  <c r="BW3375" i="3"/>
  <c r="BW3374" i="3"/>
  <c r="BW3373" i="3"/>
  <c r="BW3372" i="3"/>
  <c r="BW3371" i="3"/>
  <c r="BW3370" i="3"/>
  <c r="BW3369" i="3"/>
  <c r="BW3368" i="3"/>
  <c r="BW3367" i="3"/>
  <c r="BW3366" i="3"/>
  <c r="BW3365" i="3"/>
  <c r="BW3364" i="3"/>
  <c r="BW3363" i="3"/>
  <c r="BW3362" i="3"/>
  <c r="BW3361" i="3"/>
  <c r="BW3360" i="3"/>
  <c r="BW3359" i="3"/>
  <c r="BW3358" i="3"/>
  <c r="BW3357" i="3"/>
  <c r="BW3356" i="3"/>
  <c r="BW3355" i="3"/>
  <c r="BW3354" i="3"/>
  <c r="BW3353" i="3"/>
  <c r="BW3352" i="3"/>
  <c r="BW3351" i="3"/>
  <c r="BW3350" i="3"/>
  <c r="BW3349" i="3"/>
  <c r="BW3348" i="3"/>
  <c r="BW3347" i="3"/>
  <c r="BW3346" i="3"/>
  <c r="BW3345" i="3"/>
  <c r="BW3344" i="3"/>
  <c r="BW3343" i="3"/>
  <c r="BW3342" i="3"/>
  <c r="BW3341" i="3"/>
  <c r="BW3340" i="3"/>
  <c r="BW3339" i="3"/>
  <c r="BW3338" i="3"/>
  <c r="BW3337" i="3"/>
  <c r="BW3336" i="3"/>
  <c r="BW3335" i="3"/>
  <c r="BW3334" i="3"/>
  <c r="BW3333" i="3"/>
  <c r="BW3332" i="3"/>
  <c r="BW3331" i="3"/>
  <c r="BW3330" i="3"/>
  <c r="BW3329" i="3"/>
  <c r="BW3328" i="3"/>
  <c r="BW3327" i="3"/>
  <c r="BW3326" i="3"/>
  <c r="BW3325" i="3"/>
  <c r="BW3324" i="3"/>
  <c r="BW3323" i="3"/>
  <c r="BW3322" i="3"/>
  <c r="BW3321" i="3"/>
  <c r="BW3320" i="3"/>
  <c r="BW3319" i="3"/>
  <c r="BW3318" i="3"/>
  <c r="BW3317" i="3"/>
  <c r="BW3316" i="3"/>
  <c r="BW3315" i="3"/>
  <c r="BW3314" i="3"/>
  <c r="BW3313" i="3"/>
  <c r="BW3312" i="3"/>
  <c r="BW3311" i="3"/>
  <c r="BW3310" i="3"/>
  <c r="BW3309" i="3"/>
  <c r="BW3307" i="3"/>
  <c r="BW3308" i="3" s="1"/>
  <c r="BW3306" i="3"/>
  <c r="BW3305" i="3"/>
  <c r="BW3304" i="3"/>
  <c r="BW3303" i="3"/>
  <c r="BW3302" i="3"/>
  <c r="BW3301" i="3"/>
  <c r="BW3300" i="3"/>
  <c r="BW3299" i="3"/>
  <c r="BW3298" i="3"/>
  <c r="BW3297" i="3"/>
  <c r="BW3296" i="3"/>
  <c r="BW3295" i="3"/>
  <c r="BW3294" i="3"/>
  <c r="BW3293" i="3"/>
  <c r="BW3292" i="3"/>
  <c r="BW3291" i="3"/>
  <c r="BW3290" i="3"/>
  <c r="BW3289" i="3"/>
  <c r="BW3288" i="3"/>
  <c r="BW3287" i="3"/>
  <c r="BW3285" i="3"/>
  <c r="BW3286" i="3" s="1"/>
  <c r="BW3284" i="3"/>
  <c r="BW3283" i="3"/>
  <c r="BW3282" i="3"/>
  <c r="BW3281" i="3"/>
  <c r="BW3280" i="3"/>
  <c r="BW3279" i="3"/>
  <c r="BW3278" i="3"/>
  <c r="BW3277" i="3"/>
  <c r="BW3276" i="3"/>
  <c r="BW3275" i="3"/>
  <c r="BW3274" i="3"/>
  <c r="BW3273" i="3"/>
  <c r="BW3272" i="3"/>
  <c r="BW3271" i="3"/>
  <c r="BW3270" i="3"/>
  <c r="BW3269" i="3"/>
  <c r="BW3268" i="3"/>
  <c r="BW3267" i="3"/>
  <c r="BW3266" i="3"/>
  <c r="BW3265" i="3"/>
  <c r="BW3264" i="3"/>
  <c r="BW3263" i="3"/>
  <c r="BW3262" i="3"/>
  <c r="BW3261" i="3"/>
  <c r="BW3260" i="3"/>
  <c r="BW3259" i="3"/>
  <c r="BW3258" i="3"/>
  <c r="BW3257" i="3"/>
  <c r="BW3256" i="3"/>
  <c r="BW3255" i="3"/>
  <c r="BW3254" i="3"/>
  <c r="BW3253" i="3"/>
  <c r="BW3252" i="3"/>
  <c r="BW3251" i="3"/>
  <c r="BW3250" i="3"/>
  <c r="BW3249" i="3"/>
  <c r="BW3248" i="3"/>
  <c r="BW3247" i="3"/>
  <c r="BW3246" i="3"/>
  <c r="BW3245" i="3"/>
  <c r="BW3244" i="3"/>
  <c r="BW3243" i="3"/>
  <c r="BW3242" i="3"/>
  <c r="BW3241" i="3"/>
  <c r="BW3240" i="3"/>
  <c r="BW3239" i="3"/>
  <c r="BW3238" i="3"/>
  <c r="BW3237" i="3"/>
  <c r="BW3236" i="3"/>
  <c r="BW3235" i="3"/>
  <c r="BW3234" i="3"/>
  <c r="BW3233" i="3"/>
  <c r="BW3232" i="3"/>
  <c r="BW3231" i="3"/>
  <c r="BW3230" i="3"/>
  <c r="BW3229" i="3"/>
  <c r="BW3228" i="3"/>
  <c r="BW3227" i="3"/>
  <c r="BW3226" i="3"/>
  <c r="BW3225" i="3"/>
  <c r="BW3224" i="3"/>
  <c r="BW3223" i="3"/>
  <c r="BW3222" i="3"/>
  <c r="BW3221" i="3"/>
  <c r="BW3220" i="3"/>
  <c r="BW3219" i="3"/>
  <c r="BW3218" i="3"/>
  <c r="BW3217" i="3"/>
  <c r="BW3216" i="3"/>
  <c r="BW3215" i="3"/>
  <c r="BW3214" i="3"/>
  <c r="BW3213" i="3"/>
  <c r="BW3212" i="3"/>
  <c r="BW3211" i="3"/>
  <c r="BW3210" i="3"/>
  <c r="BW3209" i="3"/>
  <c r="BW3208" i="3"/>
  <c r="BW3207" i="3"/>
  <c r="BW3206" i="3"/>
  <c r="BW3205" i="3"/>
  <c r="BW3204" i="3"/>
  <c r="BW3203" i="3"/>
  <c r="BW3202" i="3"/>
  <c r="BW3201" i="3"/>
  <c r="BW3200" i="3"/>
  <c r="BW3199" i="3"/>
  <c r="BW3198" i="3"/>
  <c r="BW3197" i="3"/>
  <c r="BW3196" i="3"/>
  <c r="BW3195" i="3"/>
  <c r="BW3194" i="3"/>
  <c r="BW3193" i="3"/>
  <c r="BW3192" i="3"/>
  <c r="BW3191" i="3"/>
  <c r="BW3190" i="3"/>
  <c r="BW3189" i="3"/>
  <c r="BW3188" i="3"/>
  <c r="BW3187" i="3"/>
  <c r="BW3186" i="3"/>
  <c r="BW3185" i="3"/>
  <c r="BW3184" i="3"/>
  <c r="BW3183" i="3"/>
  <c r="BW3182" i="3"/>
  <c r="BW3181" i="3"/>
  <c r="BW3180" i="3"/>
  <c r="BW3179" i="3"/>
  <c r="BW3178" i="3"/>
  <c r="BW3177" i="3"/>
  <c r="BW3176" i="3"/>
  <c r="BW3175" i="3"/>
  <c r="BW3174" i="3"/>
  <c r="BW3173" i="3"/>
  <c r="BW3172" i="3"/>
  <c r="BW3171" i="3"/>
  <c r="BW3170" i="3"/>
  <c r="BW3169" i="3"/>
  <c r="BW3168" i="3"/>
  <c r="BW3167" i="3"/>
  <c r="BW3166" i="3"/>
  <c r="BW3165" i="3"/>
  <c r="BW3164" i="3"/>
  <c r="BW3163" i="3"/>
  <c r="BW3162" i="3"/>
  <c r="BW3161" i="3"/>
  <c r="BW3160" i="3"/>
  <c r="BW3159" i="3"/>
  <c r="BW3158" i="3"/>
  <c r="BW3157" i="3"/>
  <c r="BW3156" i="3"/>
  <c r="BW3155" i="3"/>
  <c r="BW3154" i="3"/>
  <c r="BW3153" i="3"/>
  <c r="BW3152" i="3"/>
  <c r="BW3151" i="3"/>
  <c r="BW3150" i="3"/>
  <c r="BW3149" i="3"/>
  <c r="BW3148" i="3"/>
  <c r="BW3147" i="3"/>
  <c r="BW3146" i="3"/>
  <c r="BW3145" i="3"/>
  <c r="BW3144" i="3"/>
  <c r="BW3143" i="3"/>
  <c r="BW3142" i="3"/>
  <c r="BW3141" i="3"/>
  <c r="BW3140" i="3"/>
  <c r="BW3139" i="3"/>
  <c r="BW3138" i="3"/>
  <c r="BW3137" i="3"/>
  <c r="BW3136" i="3"/>
  <c r="BW3135" i="3"/>
  <c r="BW3134" i="3"/>
  <c r="BW3133" i="3"/>
  <c r="BW3132" i="3"/>
  <c r="BW3131" i="3"/>
  <c r="BW3130" i="3"/>
  <c r="BW3129" i="3"/>
  <c r="BW3128" i="3"/>
  <c r="BW3127" i="3"/>
  <c r="BW3126" i="3"/>
  <c r="BW3125" i="3"/>
  <c r="BW3124" i="3"/>
  <c r="BW3123" i="3"/>
  <c r="BW3122" i="3"/>
  <c r="BW3121" i="3"/>
  <c r="BW3120" i="3"/>
  <c r="BW3119" i="3"/>
  <c r="BW3118" i="3"/>
  <c r="BW3117" i="3"/>
  <c r="BW3116" i="3"/>
  <c r="BW3115" i="3"/>
  <c r="BW3114" i="3"/>
  <c r="BW3113" i="3"/>
  <c r="BW3112" i="3"/>
  <c r="BW3111" i="3"/>
  <c r="BW3110" i="3"/>
  <c r="BW3109" i="3"/>
  <c r="BW3108" i="3"/>
  <c r="BW3107" i="3"/>
  <c r="BW3106" i="3"/>
  <c r="BW3105" i="3"/>
  <c r="BW3104" i="3"/>
  <c r="BW3103" i="3"/>
  <c r="BW3102" i="3"/>
  <c r="BW3101" i="3"/>
  <c r="BW3100" i="3"/>
  <c r="BW3099" i="3"/>
  <c r="BW3098" i="3"/>
  <c r="BW3097" i="3"/>
  <c r="BW3096" i="3"/>
  <c r="BW3095" i="3"/>
  <c r="BW3094" i="3"/>
  <c r="BW3093" i="3"/>
  <c r="BW3092" i="3"/>
  <c r="BW3091" i="3"/>
  <c r="BW3090" i="3"/>
  <c r="BW3089" i="3"/>
  <c r="BW3088" i="3"/>
  <c r="BW3087" i="3"/>
  <c r="BW3086" i="3"/>
  <c r="BW3085" i="3"/>
  <c r="BW3084" i="3"/>
  <c r="BW3083" i="3"/>
  <c r="BW3082" i="3"/>
  <c r="BW3081" i="3"/>
  <c r="BW3080" i="3"/>
  <c r="BW3079" i="3"/>
  <c r="BW3078" i="3"/>
  <c r="BW3077" i="3"/>
  <c r="BW3076" i="3"/>
  <c r="BW3075" i="3"/>
  <c r="BW3074" i="3"/>
  <c r="BW3073" i="3"/>
  <c r="BW3072" i="3"/>
  <c r="BW3071" i="3"/>
  <c r="BW3070" i="3"/>
  <c r="BW3069" i="3"/>
  <c r="BW3068" i="3"/>
  <c r="BW3067" i="3"/>
  <c r="BW3066" i="3"/>
  <c r="BW3065" i="3"/>
  <c r="BW3064" i="3"/>
  <c r="BW3063" i="3"/>
  <c r="BW3062" i="3"/>
  <c r="BW3061" i="3"/>
  <c r="BW3060" i="3"/>
  <c r="BW3059" i="3"/>
  <c r="BW3058" i="3"/>
  <c r="BW3057" i="3"/>
  <c r="BW3055" i="3"/>
  <c r="BW3056" i="3" s="1"/>
  <c r="BW3054" i="3"/>
  <c r="BW3053" i="3"/>
  <c r="BW3052" i="3"/>
  <c r="BW3051" i="3"/>
  <c r="BW3050" i="3"/>
  <c r="BW3049" i="3"/>
  <c r="BW3048" i="3"/>
  <c r="BW3047" i="3"/>
  <c r="BW3046" i="3"/>
  <c r="BW3045" i="3"/>
  <c r="BW3044" i="3"/>
  <c r="BW3043" i="3"/>
  <c r="BW3042" i="3"/>
  <c r="BW3041" i="3"/>
  <c r="BW3040" i="3"/>
  <c r="BW3039" i="3"/>
  <c r="BW3038" i="3"/>
  <c r="BW3037" i="3"/>
  <c r="BW3036" i="3"/>
  <c r="BW3034" i="3"/>
  <c r="BW3035" i="3" s="1"/>
  <c r="BW3033" i="3"/>
  <c r="BW3032" i="3"/>
  <c r="BW3031" i="3"/>
  <c r="BW3030" i="3"/>
  <c r="BW3029" i="3"/>
  <c r="BW3028" i="3"/>
  <c r="BW3027" i="3"/>
  <c r="BW3026" i="3"/>
  <c r="BW3025" i="3"/>
  <c r="BW3024" i="3"/>
  <c r="BW3023" i="3"/>
  <c r="BW3022" i="3"/>
  <c r="BW3021" i="3"/>
  <c r="BW3020" i="3"/>
  <c r="BW3019" i="3"/>
  <c r="BW3018" i="3"/>
  <c r="BW3017" i="3"/>
  <c r="BW3016" i="3"/>
  <c r="BW3015" i="3"/>
  <c r="BW3014" i="3"/>
  <c r="BW3013" i="3"/>
  <c r="BW3012" i="3"/>
  <c r="BW3011" i="3"/>
  <c r="BW3010" i="3"/>
  <c r="BW3009" i="3"/>
  <c r="BW3008" i="3"/>
  <c r="BW3007" i="3"/>
  <c r="BW3006" i="3"/>
  <c r="BW3005" i="3"/>
  <c r="BW3004" i="3"/>
  <c r="BW3003" i="3"/>
  <c r="BW3002" i="3"/>
  <c r="BW3001" i="3"/>
  <c r="BW3000" i="3"/>
  <c r="BW2999" i="3"/>
  <c r="BW2998" i="3"/>
  <c r="BW2997" i="3"/>
  <c r="BW2996" i="3"/>
  <c r="BW2995" i="3"/>
  <c r="BW2994" i="3"/>
  <c r="BW2993" i="3"/>
  <c r="BW2992" i="3"/>
  <c r="BW2991" i="3"/>
  <c r="BW2990" i="3"/>
  <c r="BW2989" i="3"/>
  <c r="BW2988" i="3"/>
  <c r="BW2987" i="3"/>
  <c r="BW2986" i="3"/>
  <c r="BW2985" i="3"/>
  <c r="BW2984" i="3"/>
  <c r="BW2983" i="3"/>
  <c r="BW2982" i="3"/>
  <c r="BW2981" i="3"/>
  <c r="BW2980" i="3"/>
  <c r="BW2979" i="3"/>
  <c r="BW2978" i="3"/>
  <c r="BW2977" i="3"/>
  <c r="BW2976" i="3"/>
  <c r="BW2975" i="3"/>
  <c r="BW2974" i="3"/>
  <c r="BW2973" i="3"/>
  <c r="BW2972" i="3"/>
  <c r="BW2971" i="3"/>
  <c r="BW2970" i="3"/>
  <c r="BW2969" i="3"/>
  <c r="BW2968" i="3"/>
  <c r="BW2967" i="3"/>
  <c r="BW2966" i="3"/>
  <c r="BW2965" i="3"/>
  <c r="BW2964" i="3"/>
  <c r="BW2963" i="3"/>
  <c r="BW2962" i="3"/>
  <c r="BW2961" i="3"/>
  <c r="BW2960" i="3"/>
  <c r="BW2959" i="3"/>
  <c r="BW2958" i="3"/>
  <c r="BW2957" i="3"/>
  <c r="BW2956" i="3"/>
  <c r="BW2955" i="3"/>
  <c r="BW2954" i="3"/>
  <c r="BW2953" i="3"/>
  <c r="BW2952" i="3"/>
  <c r="BW2951" i="3"/>
  <c r="BW2950" i="3"/>
  <c r="BW2949" i="3"/>
  <c r="BW2948" i="3"/>
  <c r="BW2947" i="3"/>
  <c r="BW2946" i="3"/>
  <c r="BW2945" i="3"/>
  <c r="BW2944" i="3"/>
  <c r="BW2943" i="3"/>
  <c r="BW2942" i="3"/>
  <c r="BW2941" i="3"/>
  <c r="BW2940" i="3"/>
  <c r="BW2939" i="3"/>
  <c r="BW2938" i="3"/>
  <c r="BW2937" i="3"/>
  <c r="BW2936" i="3"/>
  <c r="BW2935" i="3"/>
  <c r="BW2934" i="3"/>
  <c r="BW2933" i="3"/>
  <c r="BW2932" i="3"/>
  <c r="BW2931" i="3"/>
  <c r="BW2930" i="3"/>
  <c r="BW2929" i="3"/>
  <c r="BW2928" i="3"/>
  <c r="BW2927" i="3"/>
  <c r="BW2926" i="3"/>
  <c r="BW2925" i="3"/>
  <c r="BW2924" i="3"/>
  <c r="BW2923" i="3"/>
  <c r="BW2922" i="3"/>
  <c r="BW2921" i="3"/>
  <c r="BW2920" i="3"/>
  <c r="BW2919" i="3"/>
  <c r="BW2918" i="3"/>
  <c r="BW2917" i="3"/>
  <c r="BW2916" i="3"/>
  <c r="BW2915" i="3"/>
  <c r="BW2914" i="3"/>
  <c r="BW2913" i="3"/>
  <c r="BW2912" i="3"/>
  <c r="BW2911" i="3"/>
  <c r="BW2910" i="3"/>
  <c r="BW2909" i="3"/>
  <c r="BW2908" i="3"/>
  <c r="BW2907" i="3"/>
  <c r="BW2906" i="3"/>
  <c r="BW2905" i="3"/>
  <c r="BW2904" i="3"/>
  <c r="BW2903" i="3"/>
  <c r="BW2902" i="3"/>
  <c r="BW2901" i="3"/>
  <c r="BW2900" i="3"/>
  <c r="BW2899" i="3"/>
  <c r="BW2898" i="3"/>
  <c r="BW2897" i="3"/>
  <c r="BW2896" i="3"/>
  <c r="BW2895" i="3"/>
  <c r="BW2894" i="3"/>
  <c r="BW2893" i="3"/>
  <c r="BW2892" i="3"/>
  <c r="BW2891" i="3"/>
  <c r="BW2890" i="3"/>
  <c r="BW2889" i="3"/>
  <c r="BW2888" i="3"/>
  <c r="BW2887" i="3"/>
  <c r="BW2886" i="3"/>
  <c r="BW2885" i="3"/>
  <c r="BW2884" i="3"/>
  <c r="BW2883" i="3"/>
  <c r="BW2882" i="3"/>
  <c r="BW2881" i="3"/>
  <c r="BW2880" i="3"/>
  <c r="BW2879" i="3"/>
  <c r="BW2878" i="3"/>
  <c r="BW2877" i="3"/>
  <c r="BW2876" i="3"/>
  <c r="BW2875" i="3"/>
  <c r="BW2874" i="3"/>
  <c r="BW2873" i="3"/>
  <c r="BW2872" i="3"/>
  <c r="BW2871" i="3"/>
  <c r="BW2870" i="3"/>
  <c r="BW2869" i="3"/>
  <c r="BW2868" i="3"/>
  <c r="BW2867" i="3"/>
  <c r="BW2866" i="3"/>
  <c r="BW2865" i="3"/>
  <c r="BW2864" i="3"/>
  <c r="BW2863" i="3"/>
  <c r="BW2862" i="3"/>
  <c r="BW2861" i="3"/>
  <c r="BW2860" i="3"/>
  <c r="BW2859" i="3"/>
  <c r="BW2858" i="3"/>
  <c r="BW2857" i="3"/>
  <c r="BW2856" i="3"/>
  <c r="BW2855" i="3"/>
  <c r="BW2854" i="3"/>
  <c r="BW2853" i="3"/>
  <c r="BW2852" i="3"/>
  <c r="BW2851" i="3"/>
  <c r="BW2850" i="3"/>
  <c r="BW2849" i="3"/>
  <c r="BW2848" i="3"/>
  <c r="BW2847" i="3"/>
  <c r="BW2846" i="3"/>
  <c r="BW2845" i="3"/>
  <c r="BW2844" i="3"/>
  <c r="BW2843" i="3"/>
  <c r="BW2842" i="3"/>
  <c r="BW2841" i="3"/>
  <c r="BW2840" i="3"/>
  <c r="BW2839" i="3"/>
  <c r="BW2838" i="3"/>
  <c r="BW2837" i="3"/>
  <c r="BW2836" i="3"/>
  <c r="BW2835" i="3"/>
  <c r="BW2834" i="3"/>
  <c r="BW2833" i="3"/>
  <c r="BW2832" i="3"/>
  <c r="BW2831" i="3"/>
  <c r="BW2830" i="3"/>
  <c r="BW2829" i="3"/>
  <c r="BW2828" i="3"/>
  <c r="BW2827" i="3"/>
  <c r="BW2826" i="3"/>
  <c r="BW2825" i="3"/>
  <c r="BW2824" i="3"/>
  <c r="BW2823" i="3"/>
  <c r="BW2822" i="3"/>
  <c r="BW2821" i="3"/>
  <c r="BW2820" i="3"/>
  <c r="BW2819" i="3"/>
  <c r="BW2818" i="3"/>
  <c r="BW2817" i="3"/>
  <c r="BW2816" i="3"/>
  <c r="BW2815" i="3"/>
  <c r="BW2814" i="3"/>
  <c r="BW2813" i="3"/>
  <c r="BW2812" i="3"/>
  <c r="BW2811" i="3"/>
  <c r="BW2810" i="3"/>
  <c r="BW2809" i="3"/>
  <c r="BW2808" i="3"/>
  <c r="BW2807" i="3"/>
  <c r="BW2806" i="3"/>
  <c r="BW2805" i="3"/>
  <c r="BW2803" i="3"/>
  <c r="BW2804" i="3" s="1"/>
  <c r="BW2802" i="3"/>
  <c r="BW2801" i="3"/>
  <c r="BW2800" i="3"/>
  <c r="BW2799" i="3"/>
  <c r="BW2798" i="3"/>
  <c r="BW2797" i="3"/>
  <c r="BW2796" i="3"/>
  <c r="BW2795" i="3"/>
  <c r="BW2794" i="3"/>
  <c r="BW2793" i="3"/>
  <c r="BW2792" i="3"/>
  <c r="BW2791" i="3"/>
  <c r="BW2790" i="3"/>
  <c r="BW2789" i="3"/>
  <c r="BW2788" i="3"/>
  <c r="BW2787" i="3"/>
  <c r="BW2786" i="3"/>
  <c r="BW2785" i="3"/>
  <c r="BW2783" i="3"/>
  <c r="BW2784" i="3" s="1"/>
  <c r="BW2782" i="3"/>
  <c r="BW2781" i="3"/>
  <c r="BW2780" i="3"/>
  <c r="BW2779" i="3"/>
  <c r="BW2778" i="3"/>
  <c r="BW2777" i="3"/>
  <c r="BW2776" i="3"/>
  <c r="BW2775" i="3"/>
  <c r="BW2774" i="3"/>
  <c r="BW2773" i="3"/>
  <c r="BW2772" i="3"/>
  <c r="BW2771" i="3"/>
  <c r="BW2770" i="3"/>
  <c r="BW2769" i="3"/>
  <c r="BW2768" i="3"/>
  <c r="BW2767" i="3"/>
  <c r="BW2766" i="3"/>
  <c r="BW2765" i="3"/>
  <c r="BW2764" i="3"/>
  <c r="BW2763" i="3"/>
  <c r="BW2762" i="3"/>
  <c r="BW2761" i="3"/>
  <c r="BW2760" i="3"/>
  <c r="BW2759" i="3"/>
  <c r="BW2758" i="3"/>
  <c r="BW2757" i="3"/>
  <c r="BW2756" i="3"/>
  <c r="BW2755" i="3"/>
  <c r="BW2754" i="3"/>
  <c r="BW2753" i="3"/>
  <c r="BW2752" i="3"/>
  <c r="BW2751" i="3"/>
  <c r="BW2750" i="3"/>
  <c r="BW2749" i="3"/>
  <c r="BW2748" i="3"/>
  <c r="BW2747" i="3"/>
  <c r="BW2746" i="3"/>
  <c r="BW2745" i="3"/>
  <c r="BW2744" i="3"/>
  <c r="BW2743" i="3"/>
  <c r="BW2742" i="3"/>
  <c r="BW2741" i="3"/>
  <c r="BW2740" i="3"/>
  <c r="BW2739" i="3"/>
  <c r="BW2738" i="3"/>
  <c r="BW2737" i="3"/>
  <c r="BW2736" i="3"/>
  <c r="BW2735" i="3"/>
  <c r="BW2734" i="3"/>
  <c r="BW2733" i="3"/>
  <c r="BW2732" i="3"/>
  <c r="BW2731" i="3"/>
  <c r="BW2730" i="3"/>
  <c r="BW2729" i="3"/>
  <c r="BW2728" i="3"/>
  <c r="BW2727" i="3"/>
  <c r="BW2726" i="3"/>
  <c r="BW2725" i="3"/>
  <c r="BW2724" i="3"/>
  <c r="BW2723" i="3"/>
  <c r="BW2722" i="3"/>
  <c r="BW2721" i="3"/>
  <c r="BW2720" i="3"/>
  <c r="BW2719" i="3"/>
  <c r="BW2718" i="3"/>
  <c r="BW2717" i="3"/>
  <c r="BW2716" i="3"/>
  <c r="BW2715" i="3"/>
  <c r="BW2714" i="3"/>
  <c r="BW2713" i="3"/>
  <c r="BW2712" i="3"/>
  <c r="BW2711" i="3"/>
  <c r="BW2710" i="3"/>
  <c r="BW2709" i="3"/>
  <c r="BW2708" i="3"/>
  <c r="BW2707" i="3"/>
  <c r="BW2706" i="3"/>
  <c r="BW2705" i="3"/>
  <c r="BW2704" i="3"/>
  <c r="BW2703" i="3"/>
  <c r="BW2702" i="3"/>
  <c r="BW2701" i="3"/>
  <c r="BW2700" i="3"/>
  <c r="BW2699" i="3"/>
  <c r="BW2698" i="3"/>
  <c r="BW2697" i="3"/>
  <c r="BW2696" i="3"/>
  <c r="BW2695" i="3"/>
  <c r="BW2694" i="3"/>
  <c r="BW2693" i="3"/>
  <c r="BW2692" i="3"/>
  <c r="BW2691" i="3"/>
  <c r="BW2690" i="3"/>
  <c r="BW2689" i="3"/>
  <c r="BW2688" i="3"/>
  <c r="BW2687" i="3"/>
  <c r="BW2686" i="3"/>
  <c r="BW2685" i="3"/>
  <c r="BW2684" i="3"/>
  <c r="BW2683" i="3"/>
  <c r="BW2682" i="3"/>
  <c r="BW2681" i="3"/>
  <c r="BW2680" i="3"/>
  <c r="BW2679" i="3"/>
  <c r="BW2678" i="3"/>
  <c r="BW2677" i="3"/>
  <c r="BW2676" i="3"/>
  <c r="BW2675" i="3"/>
  <c r="BW2674" i="3"/>
  <c r="BW2673" i="3"/>
  <c r="BW2672" i="3"/>
  <c r="BW2671" i="3"/>
  <c r="BW2670" i="3"/>
  <c r="BW2669" i="3"/>
  <c r="BW2668" i="3"/>
  <c r="BW2667" i="3"/>
  <c r="BW2666" i="3"/>
  <c r="BW2665" i="3"/>
  <c r="BW2664" i="3"/>
  <c r="BW2663" i="3"/>
  <c r="BW2662" i="3"/>
  <c r="BW2661" i="3"/>
  <c r="BW2660" i="3"/>
  <c r="BW2659" i="3"/>
  <c r="BW2658" i="3"/>
  <c r="BW2657" i="3"/>
  <c r="BW2656" i="3"/>
  <c r="BW2655" i="3"/>
  <c r="BW2654" i="3"/>
  <c r="BW2653" i="3"/>
  <c r="BW2652" i="3"/>
  <c r="BW2651" i="3"/>
  <c r="BW2650" i="3"/>
  <c r="BW2649" i="3"/>
  <c r="BW2648" i="3"/>
  <c r="BW2647" i="3"/>
  <c r="BW2646" i="3"/>
  <c r="BW2645" i="3"/>
  <c r="BW2644" i="3"/>
  <c r="BW2643" i="3"/>
  <c r="BW2642" i="3"/>
  <c r="BW2641" i="3"/>
  <c r="BW2640" i="3"/>
  <c r="BW2639" i="3"/>
  <c r="BW2638" i="3"/>
  <c r="BW2637" i="3"/>
  <c r="BW2636" i="3"/>
  <c r="BW2635" i="3"/>
  <c r="BW2634" i="3"/>
  <c r="BW2633" i="3"/>
  <c r="BW2632" i="3"/>
  <c r="BW2631" i="3"/>
  <c r="BW2630" i="3"/>
  <c r="BW2629" i="3"/>
  <c r="BW2628" i="3"/>
  <c r="BW2627" i="3"/>
  <c r="BW2626" i="3"/>
  <c r="BW2625" i="3"/>
  <c r="BW2624" i="3"/>
  <c r="BW2623" i="3"/>
  <c r="BW2622" i="3"/>
  <c r="BW2621" i="3"/>
  <c r="BW2620" i="3"/>
  <c r="BW2619" i="3"/>
  <c r="BW2618" i="3"/>
  <c r="BW2617" i="3"/>
  <c r="BW2616" i="3"/>
  <c r="BW2615" i="3"/>
  <c r="BW2614" i="3"/>
  <c r="BW2613" i="3"/>
  <c r="BW2612" i="3"/>
  <c r="BW2611" i="3"/>
  <c r="BW2610" i="3"/>
  <c r="BW2609" i="3"/>
  <c r="BW2608" i="3"/>
  <c r="BW2607" i="3"/>
  <c r="BW2606" i="3"/>
  <c r="BW2605" i="3"/>
  <c r="BW2604" i="3"/>
  <c r="BW2603" i="3"/>
  <c r="BW2602" i="3"/>
  <c r="BW2601" i="3"/>
  <c r="BW2600" i="3"/>
  <c r="BW2599" i="3"/>
  <c r="BW2598" i="3"/>
  <c r="BW2597" i="3"/>
  <c r="BW2596" i="3"/>
  <c r="BW2595" i="3"/>
  <c r="BW2594" i="3"/>
  <c r="BW2593" i="3"/>
  <c r="BW2592" i="3"/>
  <c r="BW2591" i="3"/>
  <c r="BW2590" i="3"/>
  <c r="BW2589" i="3"/>
  <c r="BW2588" i="3"/>
  <c r="BW2587" i="3"/>
  <c r="BW2586" i="3"/>
  <c r="BW2585" i="3"/>
  <c r="BW2584" i="3"/>
  <c r="BW2583" i="3"/>
  <c r="BW2582" i="3"/>
  <c r="BW2581" i="3"/>
  <c r="BW2580" i="3"/>
  <c r="BW2579" i="3"/>
  <c r="BW2578" i="3"/>
  <c r="BW2577" i="3"/>
  <c r="BW2576" i="3"/>
  <c r="BW2575" i="3"/>
  <c r="BW2574" i="3"/>
  <c r="BW2573" i="3"/>
  <c r="BW2572" i="3"/>
  <c r="BW2571" i="3"/>
  <c r="BW2570" i="3"/>
  <c r="BW2569" i="3"/>
  <c r="BW2568" i="3"/>
  <c r="BW2567" i="3"/>
  <c r="BW2566" i="3"/>
  <c r="BW2565" i="3"/>
  <c r="BW2564" i="3"/>
  <c r="BW2563" i="3"/>
  <c r="BW2562" i="3"/>
  <c r="BW2561" i="3"/>
  <c r="BW2560" i="3"/>
  <c r="BW2559" i="3"/>
  <c r="BW2558" i="3"/>
  <c r="BW2557" i="3"/>
  <c r="BW2556" i="3"/>
  <c r="BW2555" i="3"/>
  <c r="BW2554" i="3"/>
  <c r="BW2551" i="3"/>
  <c r="BW2550" i="3"/>
  <c r="BW2549" i="3"/>
  <c r="BW2548" i="3"/>
  <c r="BW2547" i="3"/>
  <c r="BW2546" i="3"/>
  <c r="BW2545" i="3"/>
  <c r="BW2544" i="3"/>
  <c r="BW2543" i="3"/>
  <c r="BW2542" i="3"/>
  <c r="BW2541" i="3"/>
  <c r="BW2540" i="3"/>
  <c r="BW2539" i="3"/>
  <c r="BW2538" i="3"/>
  <c r="BW2537" i="3"/>
  <c r="BW2536" i="3"/>
  <c r="BW2535" i="3"/>
  <c r="BW2534" i="3"/>
  <c r="BW2533" i="3"/>
  <c r="BW2532" i="3"/>
  <c r="BW2531" i="3"/>
  <c r="BW2529" i="3"/>
  <c r="BW2530" i="3" s="1"/>
  <c r="BW2528" i="3"/>
  <c r="BW2527" i="3"/>
  <c r="BW2526" i="3"/>
  <c r="BW2525" i="3"/>
  <c r="BW2524" i="3"/>
  <c r="BW2523" i="3"/>
  <c r="BW2522" i="3"/>
  <c r="BW2521" i="3"/>
  <c r="BW2520" i="3"/>
  <c r="BW2519" i="3"/>
  <c r="BW2518" i="3"/>
  <c r="BW2517" i="3"/>
  <c r="BW2516" i="3"/>
  <c r="BW2515" i="3"/>
  <c r="BW2514" i="3"/>
  <c r="BW2513" i="3"/>
  <c r="BW2512" i="3"/>
  <c r="BW2511" i="3"/>
  <c r="BW2510" i="3"/>
  <c r="BW2509" i="3"/>
  <c r="BW2508" i="3"/>
  <c r="BW2552" i="3"/>
  <c r="BW2553" i="3" s="1"/>
  <c r="BW2507" i="3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I3363" i="3"/>
  <c r="BG4036" i="3"/>
  <c r="BF4036" i="3"/>
  <c r="BW4038" i="3" l="1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BW4039" i="3" l="1"/>
  <c r="AF2481" i="3"/>
  <c r="AH2483" i="3"/>
  <c r="AG2474" i="3"/>
  <c r="AF2477" i="3"/>
  <c r="AF2505" i="3"/>
  <c r="AG2490" i="3"/>
  <c r="AG2486" i="3"/>
  <c r="AG2502" i="3"/>
  <c r="AF2493" i="3"/>
  <c r="AH2475" i="3"/>
  <c r="AF2500" i="3"/>
  <c r="AF2491" i="3"/>
  <c r="AF2497" i="3"/>
  <c r="AF2506" i="3"/>
  <c r="AH2503" i="3"/>
  <c r="AF2501" i="3"/>
  <c r="AG2494" i="3"/>
  <c r="AF2504" i="3"/>
  <c r="AH2487" i="3"/>
  <c r="AF2485" i="3"/>
  <c r="AF2495" i="3"/>
  <c r="AG2478" i="3"/>
  <c r="AF2488" i="3"/>
  <c r="AG2498" i="3"/>
  <c r="AH2491" i="3"/>
  <c r="AF2489" i="3"/>
  <c r="AF2499" i="3"/>
  <c r="AG2482" i="3"/>
  <c r="AF2492" i="3"/>
  <c r="AF2487" i="3"/>
  <c r="AF2483" i="3"/>
  <c r="AF2479" i="3"/>
  <c r="AF2475" i="3"/>
  <c r="AG2476" i="3"/>
  <c r="AH2477" i="3"/>
  <c r="AH2499" i="3"/>
  <c r="AH2495" i="3"/>
  <c r="AF2503" i="3"/>
  <c r="AF2496" i="3"/>
  <c r="AH2479" i="3"/>
  <c r="AF2484" i="3"/>
  <c r="AF2480" i="3"/>
  <c r="AF2476" i="3"/>
  <c r="AG2477" i="3"/>
  <c r="AH2478" i="3"/>
  <c r="AH2474" i="3"/>
  <c r="AH2506" i="3"/>
  <c r="AH2504" i="3"/>
  <c r="AG2503" i="3"/>
  <c r="AF2502" i="3"/>
  <c r="AH2500" i="3"/>
  <c r="AG2499" i="3"/>
  <c r="AI2499" i="3" s="1"/>
  <c r="AF2498" i="3"/>
  <c r="AH2496" i="3"/>
  <c r="AG2495" i="3"/>
  <c r="AF2494" i="3"/>
  <c r="AH2492" i="3"/>
  <c r="AG2491" i="3"/>
  <c r="AF2490" i="3"/>
  <c r="AH2488" i="3"/>
  <c r="AG2487" i="3"/>
  <c r="AF2486" i="3"/>
  <c r="AH2484" i="3"/>
  <c r="AG2483" i="3"/>
  <c r="AF2482" i="3"/>
  <c r="AH2480" i="3"/>
  <c r="AG2479" i="3"/>
  <c r="AF2478" i="3"/>
  <c r="AH2476" i="3"/>
  <c r="AG2475" i="3"/>
  <c r="AI2475" i="3" s="1"/>
  <c r="AF2474" i="3"/>
  <c r="AG2506" i="3"/>
  <c r="AH2505" i="3"/>
  <c r="AG2504" i="3"/>
  <c r="AH2501" i="3"/>
  <c r="AG2500" i="3"/>
  <c r="AH2497" i="3"/>
  <c r="AG2496" i="3"/>
  <c r="AH2493" i="3"/>
  <c r="AG2492" i="3"/>
  <c r="AH2489" i="3"/>
  <c r="AG2488" i="3"/>
  <c r="AH2485" i="3"/>
  <c r="AG2484" i="3"/>
  <c r="AH2481" i="3"/>
  <c r="AG2480" i="3"/>
  <c r="AG2505" i="3"/>
  <c r="AH2502" i="3"/>
  <c r="AI2502" i="3" s="1"/>
  <c r="AG2501" i="3"/>
  <c r="AH2498" i="3"/>
  <c r="AG2497" i="3"/>
  <c r="AH2494" i="3"/>
  <c r="AG2493" i="3"/>
  <c r="AH2490" i="3"/>
  <c r="AI2490" i="3" s="1"/>
  <c r="AG2489" i="3"/>
  <c r="AH2486" i="3"/>
  <c r="AG2485" i="3"/>
  <c r="AH2482" i="3"/>
  <c r="AG2481" i="3"/>
  <c r="BW4040" i="3" l="1"/>
  <c r="AI2476" i="3"/>
  <c r="AL2476" i="3" s="1"/>
  <c r="AI2483" i="3"/>
  <c r="AL2483" i="3" s="1"/>
  <c r="AI2479" i="3"/>
  <c r="AL2479" i="3" s="1"/>
  <c r="AI2495" i="3"/>
  <c r="AL2495" i="3" s="1"/>
  <c r="AI2482" i="3"/>
  <c r="AI2498" i="3"/>
  <c r="AL2475" i="3"/>
  <c r="AI2491" i="3"/>
  <c r="AL2491" i="3" s="1"/>
  <c r="AI2494" i="3"/>
  <c r="AL2494" i="3" s="1"/>
  <c r="AI2477" i="3"/>
  <c r="AL2477" i="3" s="1"/>
  <c r="AI2487" i="3"/>
  <c r="AL2487" i="3" s="1"/>
  <c r="AI2503" i="3"/>
  <c r="AL2503" i="3" s="1"/>
  <c r="AI2474" i="3"/>
  <c r="AL2474" i="3" s="1"/>
  <c r="AI2486" i="3"/>
  <c r="AL2486" i="3" s="1"/>
  <c r="AL2499" i="3"/>
  <c r="AI2478" i="3"/>
  <c r="AL2478" i="3" s="1"/>
  <c r="AI2488" i="3"/>
  <c r="AL2488" i="3" s="1"/>
  <c r="AI2504" i="3"/>
  <c r="AL2504" i="3" s="1"/>
  <c r="AI2485" i="3"/>
  <c r="AL2485" i="3" s="1"/>
  <c r="AI2493" i="3"/>
  <c r="AL2493" i="3" s="1"/>
  <c r="AI2501" i="3"/>
  <c r="AL2501" i="3" s="1"/>
  <c r="AI2484" i="3"/>
  <c r="AL2484" i="3" s="1"/>
  <c r="AL2490" i="3"/>
  <c r="AI2500" i="3"/>
  <c r="AL2500" i="3" s="1"/>
  <c r="AI2506" i="3"/>
  <c r="AL2506" i="3" s="1"/>
  <c r="CE9" i="3"/>
  <c r="AI2480" i="3"/>
  <c r="AL2480" i="3" s="1"/>
  <c r="AI2496" i="3"/>
  <c r="AL2496" i="3" s="1"/>
  <c r="AL2502" i="3"/>
  <c r="CE8" i="3"/>
  <c r="CE10" i="3"/>
  <c r="AI2481" i="3"/>
  <c r="AL2481" i="3" s="1"/>
  <c r="AI2489" i="3"/>
  <c r="AL2489" i="3" s="1"/>
  <c r="AI2497" i="3"/>
  <c r="AL2497" i="3" s="1"/>
  <c r="AI2505" i="3"/>
  <c r="AL2505" i="3" s="1"/>
  <c r="AL2482" i="3"/>
  <c r="AI2492" i="3"/>
  <c r="AL2492" i="3" s="1"/>
  <c r="AL2498" i="3"/>
  <c r="BW4041" i="3" l="1"/>
  <c r="AE4035" i="3"/>
  <c r="AE4036" i="3" s="1"/>
  <c r="AE4034" i="3"/>
  <c r="AE4033" i="3"/>
  <c r="AE4032" i="3"/>
  <c r="AE4031" i="3"/>
  <c r="AE4030" i="3"/>
  <c r="AE4029" i="3"/>
  <c r="AE4028" i="3"/>
  <c r="AE4027" i="3"/>
  <c r="AE4026" i="3"/>
  <c r="AE4025" i="3"/>
  <c r="AE4024" i="3"/>
  <c r="AE4023" i="3"/>
  <c r="AE4022" i="3"/>
  <c r="AE4021" i="3"/>
  <c r="AE4020" i="3"/>
  <c r="AE4019" i="3"/>
  <c r="AE4018" i="3"/>
  <c r="AE4017" i="3"/>
  <c r="AE4016" i="3"/>
  <c r="AE4015" i="3"/>
  <c r="AE4014" i="3"/>
  <c r="AE4013" i="3"/>
  <c r="AE4012" i="3"/>
  <c r="AE4011" i="3"/>
  <c r="AE4010" i="3"/>
  <c r="AE4009" i="3"/>
  <c r="AE4008" i="3"/>
  <c r="AE4007" i="3"/>
  <c r="AE4006" i="3"/>
  <c r="AE4005" i="3"/>
  <c r="AE4004" i="3"/>
  <c r="AE4003" i="3"/>
  <c r="AE4002" i="3"/>
  <c r="AE4001" i="3"/>
  <c r="AE4000" i="3"/>
  <c r="AE3999" i="3"/>
  <c r="AE3998" i="3"/>
  <c r="AE3997" i="3"/>
  <c r="AE3996" i="3"/>
  <c r="AE3995" i="3"/>
  <c r="AE3994" i="3"/>
  <c r="AE3993" i="3"/>
  <c r="AE3992" i="3"/>
  <c r="AE3991" i="3"/>
  <c r="AE3990" i="3"/>
  <c r="AE3989" i="3"/>
  <c r="AE3988" i="3"/>
  <c r="AE3987" i="3"/>
  <c r="AE3986" i="3"/>
  <c r="AE3985" i="3"/>
  <c r="AE3984" i="3"/>
  <c r="AE3983" i="3"/>
  <c r="AE3982" i="3"/>
  <c r="AE3981" i="3"/>
  <c r="AE3980" i="3"/>
  <c r="AE3979" i="3"/>
  <c r="AE3978" i="3"/>
  <c r="AE3977" i="3"/>
  <c r="AE3976" i="3"/>
  <c r="AE3975" i="3"/>
  <c r="AE3974" i="3"/>
  <c r="AE3973" i="3"/>
  <c r="AE3972" i="3"/>
  <c r="AE3971" i="3"/>
  <c r="AE3970" i="3"/>
  <c r="AE3969" i="3"/>
  <c r="AE3968" i="3"/>
  <c r="AE3967" i="3"/>
  <c r="AE3966" i="3"/>
  <c r="AE3965" i="3"/>
  <c r="AE3964" i="3"/>
  <c r="AE3963" i="3"/>
  <c r="AE3962" i="3"/>
  <c r="AE3961" i="3"/>
  <c r="AE3960" i="3"/>
  <c r="AE3959" i="3"/>
  <c r="AE3958" i="3"/>
  <c r="AE3957" i="3"/>
  <c r="AE3956" i="3"/>
  <c r="AE3955" i="3"/>
  <c r="AE3954" i="3"/>
  <c r="AE3953" i="3"/>
  <c r="AE3952" i="3"/>
  <c r="AE3951" i="3"/>
  <c r="AE3950" i="3"/>
  <c r="AE3949" i="3"/>
  <c r="AE3948" i="3"/>
  <c r="AE3947" i="3"/>
  <c r="AE3946" i="3"/>
  <c r="AE3945" i="3"/>
  <c r="AE3944" i="3"/>
  <c r="AE3943" i="3"/>
  <c r="AE3942" i="3"/>
  <c r="AE3941" i="3"/>
  <c r="AE3940" i="3"/>
  <c r="AE3939" i="3"/>
  <c r="AE3938" i="3"/>
  <c r="AE3937" i="3"/>
  <c r="AE3936" i="3"/>
  <c r="AE3935" i="3"/>
  <c r="AE3934" i="3"/>
  <c r="AE3933" i="3"/>
  <c r="AE3932" i="3"/>
  <c r="AE3931" i="3"/>
  <c r="AE3930" i="3"/>
  <c r="AE3929" i="3"/>
  <c r="AE3928" i="3"/>
  <c r="AE3927" i="3"/>
  <c r="AE3926" i="3"/>
  <c r="AE3925" i="3"/>
  <c r="AE3924" i="3"/>
  <c r="AE3923" i="3"/>
  <c r="AE3922" i="3"/>
  <c r="AE3921" i="3"/>
  <c r="AE3920" i="3"/>
  <c r="AE3919" i="3"/>
  <c r="AE3918" i="3"/>
  <c r="AE3917" i="3"/>
  <c r="AE3916" i="3"/>
  <c r="AE3915" i="3"/>
  <c r="AE3914" i="3"/>
  <c r="AE3913" i="3"/>
  <c r="AE3912" i="3"/>
  <c r="AE3911" i="3"/>
  <c r="AE3910" i="3"/>
  <c r="AE3909" i="3"/>
  <c r="AE3908" i="3"/>
  <c r="AE3907" i="3"/>
  <c r="AE3906" i="3"/>
  <c r="AE3905" i="3"/>
  <c r="AE3904" i="3"/>
  <c r="AE3903" i="3"/>
  <c r="AE3902" i="3"/>
  <c r="AE3901" i="3"/>
  <c r="AE3900" i="3"/>
  <c r="AE3899" i="3"/>
  <c r="AE3898" i="3"/>
  <c r="AE3897" i="3"/>
  <c r="AE3896" i="3"/>
  <c r="AE3895" i="3"/>
  <c r="AE3894" i="3"/>
  <c r="AE3893" i="3"/>
  <c r="AE3892" i="3"/>
  <c r="AE3891" i="3"/>
  <c r="AE3890" i="3"/>
  <c r="AE3889" i="3"/>
  <c r="AE3888" i="3"/>
  <c r="AE3887" i="3"/>
  <c r="AE3886" i="3"/>
  <c r="AE3885" i="3"/>
  <c r="AE3884" i="3"/>
  <c r="AE3883" i="3"/>
  <c r="AE3882" i="3"/>
  <c r="AE3881" i="3"/>
  <c r="AE3880" i="3"/>
  <c r="AE3879" i="3"/>
  <c r="AE3878" i="3"/>
  <c r="AE3877" i="3"/>
  <c r="AE3876" i="3"/>
  <c r="AE3875" i="3"/>
  <c r="AE3874" i="3"/>
  <c r="AE3873" i="3"/>
  <c r="AE3872" i="3"/>
  <c r="AE3871" i="3"/>
  <c r="AE3870" i="3"/>
  <c r="AE3869" i="3"/>
  <c r="AE3868" i="3"/>
  <c r="AE3867" i="3"/>
  <c r="AE3866" i="3"/>
  <c r="AE3865" i="3"/>
  <c r="AE3864" i="3"/>
  <c r="AE3863" i="3"/>
  <c r="AE3862" i="3"/>
  <c r="AE3861" i="3"/>
  <c r="AE3860" i="3"/>
  <c r="AE3859" i="3"/>
  <c r="AE3858" i="3"/>
  <c r="AE3857" i="3"/>
  <c r="AE3856" i="3"/>
  <c r="AE3855" i="3"/>
  <c r="AE3854" i="3"/>
  <c r="AE3853" i="3"/>
  <c r="AE3852" i="3"/>
  <c r="AE3851" i="3"/>
  <c r="AE3850" i="3"/>
  <c r="AE3849" i="3"/>
  <c r="AE3848" i="3"/>
  <c r="AE3847" i="3"/>
  <c r="AE3846" i="3"/>
  <c r="AE3845" i="3"/>
  <c r="AE3844" i="3"/>
  <c r="AE3843" i="3"/>
  <c r="AE3842" i="3"/>
  <c r="AE3841" i="3"/>
  <c r="AE3840" i="3"/>
  <c r="AE3839" i="3"/>
  <c r="AE3838" i="3"/>
  <c r="AE3837" i="3"/>
  <c r="AE3836" i="3"/>
  <c r="AE3835" i="3"/>
  <c r="AE3834" i="3"/>
  <c r="AE3833" i="3"/>
  <c r="AE3832" i="3"/>
  <c r="AE3831" i="3"/>
  <c r="AE3830" i="3"/>
  <c r="AE3829" i="3"/>
  <c r="AE3828" i="3"/>
  <c r="AE3827" i="3"/>
  <c r="AE3826" i="3"/>
  <c r="AE3825" i="3"/>
  <c r="AE3824" i="3"/>
  <c r="AE3823" i="3"/>
  <c r="AE3822" i="3"/>
  <c r="AE3821" i="3"/>
  <c r="AE3820" i="3"/>
  <c r="AE3819" i="3"/>
  <c r="AE3818" i="3"/>
  <c r="AE3817" i="3"/>
  <c r="AE3816" i="3"/>
  <c r="AE3815" i="3"/>
  <c r="AE3814" i="3"/>
  <c r="AE3813" i="3"/>
  <c r="AE3812" i="3"/>
  <c r="AE3811" i="3"/>
  <c r="AE3810" i="3"/>
  <c r="AE3809" i="3"/>
  <c r="AE3808" i="3"/>
  <c r="AE3807" i="3"/>
  <c r="AE3806" i="3"/>
  <c r="AE3805" i="3"/>
  <c r="AE3804" i="3"/>
  <c r="AE3803" i="3"/>
  <c r="AE3802" i="3"/>
  <c r="AE3801" i="3"/>
  <c r="AE3800" i="3"/>
  <c r="AE3799" i="3"/>
  <c r="AE3798" i="3"/>
  <c r="AE3797" i="3"/>
  <c r="AE3796" i="3"/>
  <c r="AE3795" i="3"/>
  <c r="AE3794" i="3"/>
  <c r="AE3793" i="3"/>
  <c r="AE3792" i="3"/>
  <c r="AE3791" i="3"/>
  <c r="AE3790" i="3"/>
  <c r="AE3789" i="3"/>
  <c r="AE3788" i="3"/>
  <c r="AE3787" i="3"/>
  <c r="AE3786" i="3"/>
  <c r="AE3785" i="3"/>
  <c r="AE3784" i="3"/>
  <c r="AE3783" i="3"/>
  <c r="AE3782" i="3"/>
  <c r="AE3781" i="3"/>
  <c r="AE3780" i="3"/>
  <c r="AE3779" i="3"/>
  <c r="AE3778" i="3"/>
  <c r="AE3777" i="3"/>
  <c r="AE3776" i="3"/>
  <c r="AE3775" i="3"/>
  <c r="AE3774" i="3"/>
  <c r="AE3773" i="3"/>
  <c r="AE3772" i="3"/>
  <c r="AE3771" i="3"/>
  <c r="AE3770" i="3"/>
  <c r="AE3769" i="3"/>
  <c r="AE3768" i="3"/>
  <c r="AE3767" i="3"/>
  <c r="AE3766" i="3"/>
  <c r="AE3765" i="3"/>
  <c r="AE3764" i="3"/>
  <c r="AE3763" i="3"/>
  <c r="AE3762" i="3"/>
  <c r="AE3761" i="3"/>
  <c r="AE3760" i="3"/>
  <c r="AE3759" i="3"/>
  <c r="AE3758" i="3"/>
  <c r="AE3757" i="3"/>
  <c r="AE3756" i="3"/>
  <c r="AE3755" i="3"/>
  <c r="AE3754" i="3"/>
  <c r="AE3753" i="3"/>
  <c r="AE3752" i="3"/>
  <c r="AE3751" i="3"/>
  <c r="AE3750" i="3"/>
  <c r="AE3749" i="3"/>
  <c r="AE3748" i="3"/>
  <c r="AE3747" i="3"/>
  <c r="AE3746" i="3"/>
  <c r="AE3745" i="3"/>
  <c r="AE3744" i="3"/>
  <c r="AE3743" i="3"/>
  <c r="AE3742" i="3"/>
  <c r="AE3741" i="3"/>
  <c r="AE3740" i="3"/>
  <c r="AE3739" i="3"/>
  <c r="AE3738" i="3"/>
  <c r="AE3737" i="3"/>
  <c r="AE3736" i="3"/>
  <c r="AE3735" i="3"/>
  <c r="AE3734" i="3"/>
  <c r="AE3733" i="3"/>
  <c r="AE3732" i="3"/>
  <c r="AE3731" i="3"/>
  <c r="AE3730" i="3"/>
  <c r="AE3729" i="3"/>
  <c r="AE3728" i="3"/>
  <c r="AE3727" i="3"/>
  <c r="AE3726" i="3"/>
  <c r="AE3725" i="3"/>
  <c r="AE3724" i="3"/>
  <c r="AE3723" i="3"/>
  <c r="AE3722" i="3"/>
  <c r="AE3721" i="3"/>
  <c r="AE3720" i="3"/>
  <c r="AE3719" i="3"/>
  <c r="AE3718" i="3"/>
  <c r="AE3717" i="3"/>
  <c r="AE3716" i="3"/>
  <c r="AE3715" i="3"/>
  <c r="AE3714" i="3"/>
  <c r="AE3713" i="3"/>
  <c r="AE3712" i="3"/>
  <c r="AE3711" i="3"/>
  <c r="AE3710" i="3"/>
  <c r="AE3709" i="3"/>
  <c r="AE3708" i="3"/>
  <c r="AE3707" i="3"/>
  <c r="AE3706" i="3"/>
  <c r="AE3705" i="3"/>
  <c r="AE3704" i="3"/>
  <c r="AE3703" i="3"/>
  <c r="AE3702" i="3"/>
  <c r="AE3701" i="3"/>
  <c r="AE3700" i="3"/>
  <c r="AE3699" i="3"/>
  <c r="AE3698" i="3"/>
  <c r="AE3697" i="3"/>
  <c r="AE3696" i="3"/>
  <c r="AE3695" i="3"/>
  <c r="AE3694" i="3"/>
  <c r="AE3693" i="3"/>
  <c r="AE3692" i="3"/>
  <c r="AE3691" i="3"/>
  <c r="AE3690" i="3"/>
  <c r="AE3689" i="3"/>
  <c r="AE3688" i="3"/>
  <c r="AE3687" i="3"/>
  <c r="AE3686" i="3"/>
  <c r="AE3685" i="3"/>
  <c r="AE3684" i="3"/>
  <c r="AE3683" i="3"/>
  <c r="AE3682" i="3"/>
  <c r="AE3681" i="3"/>
  <c r="AE3680" i="3"/>
  <c r="AE3679" i="3"/>
  <c r="AE3678" i="3"/>
  <c r="AE3677" i="3"/>
  <c r="AE3676" i="3"/>
  <c r="AE3675" i="3"/>
  <c r="AE3674" i="3"/>
  <c r="AE3673" i="3"/>
  <c r="AE3672" i="3"/>
  <c r="AE3671" i="3"/>
  <c r="AE3670" i="3"/>
  <c r="AE3669" i="3"/>
  <c r="AE3668" i="3"/>
  <c r="AE3667" i="3"/>
  <c r="AE3666" i="3"/>
  <c r="AE3665" i="3"/>
  <c r="AE3664" i="3"/>
  <c r="AE3663" i="3"/>
  <c r="AE3662" i="3"/>
  <c r="AE3661" i="3"/>
  <c r="AE3660" i="3"/>
  <c r="AE3659" i="3"/>
  <c r="AE3658" i="3"/>
  <c r="AE3657" i="3"/>
  <c r="AE3656" i="3"/>
  <c r="AE3655" i="3"/>
  <c r="AE3654" i="3"/>
  <c r="AE3653" i="3"/>
  <c r="AE3652" i="3"/>
  <c r="AE3651" i="3"/>
  <c r="AE3650" i="3"/>
  <c r="AE3649" i="3"/>
  <c r="AE3648" i="3"/>
  <c r="AE3647" i="3"/>
  <c r="AE3646" i="3"/>
  <c r="AE3645" i="3"/>
  <c r="AE3644" i="3"/>
  <c r="AE3643" i="3"/>
  <c r="AE3642" i="3"/>
  <c r="AE3641" i="3"/>
  <c r="AE3640" i="3"/>
  <c r="AE3639" i="3"/>
  <c r="AE3638" i="3"/>
  <c r="AE3637" i="3"/>
  <c r="AE3636" i="3"/>
  <c r="AE3635" i="3"/>
  <c r="AE3634" i="3"/>
  <c r="AE3633" i="3"/>
  <c r="AE3632" i="3"/>
  <c r="AE3631" i="3"/>
  <c r="AE3630" i="3"/>
  <c r="AE3629" i="3"/>
  <c r="AE3628" i="3"/>
  <c r="AE3627" i="3"/>
  <c r="AE3626" i="3"/>
  <c r="AE3625" i="3"/>
  <c r="AE3624" i="3"/>
  <c r="AE3623" i="3"/>
  <c r="AE3622" i="3"/>
  <c r="AE3621" i="3"/>
  <c r="AE3620" i="3"/>
  <c r="AE3619" i="3"/>
  <c r="AE3618" i="3"/>
  <c r="AE3617" i="3"/>
  <c r="AE3616" i="3"/>
  <c r="AE3615" i="3"/>
  <c r="AE3614" i="3"/>
  <c r="AE3613" i="3"/>
  <c r="AE3612" i="3"/>
  <c r="AE3611" i="3"/>
  <c r="AE3610" i="3"/>
  <c r="AE3609" i="3"/>
  <c r="AE3608" i="3"/>
  <c r="AE3607" i="3"/>
  <c r="AE3606" i="3"/>
  <c r="AE3605" i="3"/>
  <c r="AE3604" i="3"/>
  <c r="AE3603" i="3"/>
  <c r="AE3602" i="3"/>
  <c r="AE3601" i="3"/>
  <c r="AE3600" i="3"/>
  <c r="AE3599" i="3"/>
  <c r="AE3598" i="3"/>
  <c r="AE3597" i="3"/>
  <c r="AE3596" i="3"/>
  <c r="AE3595" i="3"/>
  <c r="AE3594" i="3"/>
  <c r="AE3593" i="3"/>
  <c r="AE3592" i="3"/>
  <c r="AE3591" i="3"/>
  <c r="AE3590" i="3"/>
  <c r="AE3589" i="3"/>
  <c r="AE3588" i="3"/>
  <c r="AE3587" i="3"/>
  <c r="AE3586" i="3"/>
  <c r="AE3585" i="3"/>
  <c r="AE3584" i="3"/>
  <c r="AE3583" i="3"/>
  <c r="AE3582" i="3"/>
  <c r="AE3581" i="3"/>
  <c r="AE3580" i="3"/>
  <c r="AE3579" i="3"/>
  <c r="AE3578" i="3"/>
  <c r="AE3577" i="3"/>
  <c r="AE3576" i="3"/>
  <c r="AE3575" i="3"/>
  <c r="AE3574" i="3"/>
  <c r="AE3573" i="3"/>
  <c r="AE3572" i="3"/>
  <c r="AE3571" i="3"/>
  <c r="AE3570" i="3"/>
  <c r="AE3569" i="3"/>
  <c r="AE3568" i="3"/>
  <c r="AE3567" i="3"/>
  <c r="AE3566" i="3"/>
  <c r="AE3565" i="3"/>
  <c r="AE3564" i="3"/>
  <c r="AE3563" i="3"/>
  <c r="AE3562" i="3"/>
  <c r="AE3561" i="3"/>
  <c r="AE3560" i="3"/>
  <c r="AE3559" i="3"/>
  <c r="AE3558" i="3"/>
  <c r="AE3557" i="3"/>
  <c r="AE3556" i="3"/>
  <c r="AE3555" i="3"/>
  <c r="AE3554" i="3"/>
  <c r="AE3553" i="3"/>
  <c r="AE3552" i="3"/>
  <c r="AE3551" i="3"/>
  <c r="AE3550" i="3"/>
  <c r="AE3549" i="3"/>
  <c r="AE3548" i="3"/>
  <c r="AE3547" i="3"/>
  <c r="AE3546" i="3"/>
  <c r="AE3545" i="3"/>
  <c r="AE3544" i="3"/>
  <c r="AE3543" i="3"/>
  <c r="AE3542" i="3"/>
  <c r="AE3541" i="3"/>
  <c r="AE3540" i="3"/>
  <c r="AE3539" i="3"/>
  <c r="AE3538" i="3"/>
  <c r="AE3537" i="3"/>
  <c r="AE3536" i="3"/>
  <c r="AE3535" i="3"/>
  <c r="AE3534" i="3"/>
  <c r="AE3533" i="3"/>
  <c r="AE3532" i="3"/>
  <c r="AE3531" i="3"/>
  <c r="AE3530" i="3"/>
  <c r="AE3529" i="3"/>
  <c r="AE3528" i="3"/>
  <c r="AE3527" i="3"/>
  <c r="AE3526" i="3"/>
  <c r="AE3525" i="3"/>
  <c r="AE3524" i="3"/>
  <c r="AE3523" i="3"/>
  <c r="AE3522" i="3"/>
  <c r="AE3521" i="3"/>
  <c r="AE3520" i="3"/>
  <c r="AE3519" i="3"/>
  <c r="AE3518" i="3"/>
  <c r="AE3517" i="3"/>
  <c r="AE3516" i="3"/>
  <c r="AE3515" i="3"/>
  <c r="AE3514" i="3"/>
  <c r="AE3513" i="3"/>
  <c r="AE3512" i="3"/>
  <c r="AE3511" i="3"/>
  <c r="AE3510" i="3"/>
  <c r="AE3509" i="3"/>
  <c r="AE3508" i="3"/>
  <c r="AE3507" i="3"/>
  <c r="AE3506" i="3"/>
  <c r="AE3505" i="3"/>
  <c r="AE3504" i="3"/>
  <c r="AE3503" i="3"/>
  <c r="AE3502" i="3"/>
  <c r="AE3501" i="3"/>
  <c r="AE3500" i="3"/>
  <c r="AE3499" i="3"/>
  <c r="AE3498" i="3"/>
  <c r="AE3497" i="3"/>
  <c r="AE3496" i="3"/>
  <c r="AE3495" i="3"/>
  <c r="AE3494" i="3"/>
  <c r="AE3493" i="3"/>
  <c r="AE3492" i="3"/>
  <c r="AE3491" i="3"/>
  <c r="AE3490" i="3"/>
  <c r="AE3489" i="3"/>
  <c r="AE3488" i="3"/>
  <c r="AE3487" i="3"/>
  <c r="AE3486" i="3"/>
  <c r="AE3485" i="3"/>
  <c r="AE3484" i="3"/>
  <c r="AE3483" i="3"/>
  <c r="AE3482" i="3"/>
  <c r="AE3481" i="3"/>
  <c r="AE3480" i="3"/>
  <c r="AE3479" i="3"/>
  <c r="AE3478" i="3"/>
  <c r="AE3477" i="3"/>
  <c r="AE3476" i="3"/>
  <c r="AE3475" i="3"/>
  <c r="AE3474" i="3"/>
  <c r="AE3473" i="3"/>
  <c r="AE3472" i="3"/>
  <c r="AE3471" i="3"/>
  <c r="AE3470" i="3"/>
  <c r="AE3469" i="3"/>
  <c r="AE3468" i="3"/>
  <c r="AE3467" i="3"/>
  <c r="AE3466" i="3"/>
  <c r="AE3465" i="3"/>
  <c r="AE3464" i="3"/>
  <c r="AE3463" i="3"/>
  <c r="AE3462" i="3"/>
  <c r="AE3461" i="3"/>
  <c r="AE3460" i="3"/>
  <c r="AE3459" i="3"/>
  <c r="AE3458" i="3"/>
  <c r="AE3457" i="3"/>
  <c r="AE3456" i="3"/>
  <c r="AE3455" i="3"/>
  <c r="AE3454" i="3"/>
  <c r="AE3453" i="3"/>
  <c r="AE3452" i="3"/>
  <c r="AE3451" i="3"/>
  <c r="AE3450" i="3"/>
  <c r="AE3449" i="3"/>
  <c r="AE3448" i="3"/>
  <c r="AE3447" i="3"/>
  <c r="AE3446" i="3"/>
  <c r="AE3445" i="3"/>
  <c r="AE3444" i="3"/>
  <c r="AE3443" i="3"/>
  <c r="AE3442" i="3"/>
  <c r="AE3441" i="3"/>
  <c r="AE3440" i="3"/>
  <c r="AE3439" i="3"/>
  <c r="AE3438" i="3"/>
  <c r="AE3437" i="3"/>
  <c r="AE3436" i="3"/>
  <c r="AE3435" i="3"/>
  <c r="AE3434" i="3"/>
  <c r="AE3433" i="3"/>
  <c r="AE3432" i="3"/>
  <c r="AE3431" i="3"/>
  <c r="AE3430" i="3"/>
  <c r="AE3429" i="3"/>
  <c r="AE3428" i="3"/>
  <c r="AE3427" i="3"/>
  <c r="AE3426" i="3"/>
  <c r="AE3425" i="3"/>
  <c r="AE3424" i="3"/>
  <c r="AE3423" i="3"/>
  <c r="AE3422" i="3"/>
  <c r="AE3421" i="3"/>
  <c r="AE3420" i="3"/>
  <c r="AE3419" i="3"/>
  <c r="AE3418" i="3"/>
  <c r="AE3417" i="3"/>
  <c r="AE3416" i="3"/>
  <c r="AE3415" i="3"/>
  <c r="AE3414" i="3"/>
  <c r="AE3413" i="3"/>
  <c r="AE3412" i="3"/>
  <c r="AE3411" i="3"/>
  <c r="AE3410" i="3"/>
  <c r="AE3409" i="3"/>
  <c r="AE3408" i="3"/>
  <c r="AE3407" i="3"/>
  <c r="AE3406" i="3"/>
  <c r="AE3405" i="3"/>
  <c r="AE3404" i="3"/>
  <c r="AE3403" i="3"/>
  <c r="AE3402" i="3"/>
  <c r="AE3401" i="3"/>
  <c r="AE3400" i="3"/>
  <c r="AE3399" i="3"/>
  <c r="AE3398" i="3"/>
  <c r="AE3397" i="3"/>
  <c r="AE3396" i="3"/>
  <c r="AE3395" i="3"/>
  <c r="AE3394" i="3"/>
  <c r="AE3393" i="3"/>
  <c r="AE3392" i="3"/>
  <c r="AE3391" i="3"/>
  <c r="AE3390" i="3"/>
  <c r="AE3389" i="3"/>
  <c r="AE3388" i="3"/>
  <c r="AE3387" i="3"/>
  <c r="AE3386" i="3"/>
  <c r="AE3385" i="3"/>
  <c r="AE3383" i="3"/>
  <c r="AE3384" i="3" s="1"/>
  <c r="AE3382" i="3"/>
  <c r="AE3381" i="3"/>
  <c r="AE3380" i="3"/>
  <c r="AE3379" i="3"/>
  <c r="AE3378" i="3"/>
  <c r="AE3377" i="3"/>
  <c r="AE3376" i="3"/>
  <c r="AE3375" i="3"/>
  <c r="AE3374" i="3"/>
  <c r="AE3373" i="3"/>
  <c r="AE3372" i="3"/>
  <c r="AE3371" i="3"/>
  <c r="AE3370" i="3"/>
  <c r="AE3369" i="3"/>
  <c r="AE3368" i="3"/>
  <c r="AE3367" i="3"/>
  <c r="AE3366" i="3"/>
  <c r="AE3365" i="3"/>
  <c r="AE3364" i="3"/>
  <c r="AE3363" i="3"/>
  <c r="AE3362" i="3"/>
  <c r="AE3361" i="3"/>
  <c r="AE3360" i="3"/>
  <c r="AE3359" i="3"/>
  <c r="AE3358" i="3"/>
  <c r="AE3357" i="3"/>
  <c r="AE3356" i="3"/>
  <c r="AE3355" i="3"/>
  <c r="AE3352" i="3"/>
  <c r="AE3353" i="3" s="1"/>
  <c r="AE3354" i="3" s="1"/>
  <c r="AE3351" i="3"/>
  <c r="AE3350" i="3"/>
  <c r="AE3349" i="3"/>
  <c r="AE3348" i="3"/>
  <c r="AE3347" i="3"/>
  <c r="AE3346" i="3"/>
  <c r="AE3345" i="3"/>
  <c r="AE3344" i="3"/>
  <c r="AE3343" i="3"/>
  <c r="AE3342" i="3"/>
  <c r="AE3341" i="3"/>
  <c r="AE3340" i="3"/>
  <c r="AE3339" i="3"/>
  <c r="AE3338" i="3"/>
  <c r="AE3337" i="3"/>
  <c r="AE3336" i="3"/>
  <c r="AE3335" i="3"/>
  <c r="AE3334" i="3"/>
  <c r="AE3333" i="3"/>
  <c r="AE3332" i="3"/>
  <c r="AE3331" i="3"/>
  <c r="AE3330" i="3"/>
  <c r="AE3329" i="3"/>
  <c r="AE3328" i="3"/>
  <c r="AE3327" i="3"/>
  <c r="AE3326" i="3"/>
  <c r="AE3325" i="3"/>
  <c r="AE3324" i="3"/>
  <c r="AE3323" i="3"/>
  <c r="AE3322" i="3"/>
  <c r="AE3321" i="3"/>
  <c r="AE3320" i="3"/>
  <c r="AE3319" i="3"/>
  <c r="AE3318" i="3"/>
  <c r="AE3317" i="3"/>
  <c r="AE3316" i="3"/>
  <c r="AE3315" i="3"/>
  <c r="AE3314" i="3"/>
  <c r="AE3313" i="3"/>
  <c r="AE3312" i="3"/>
  <c r="AE3311" i="3"/>
  <c r="AE3310" i="3"/>
  <c r="AE3309" i="3"/>
  <c r="AE3308" i="3"/>
  <c r="AE3307" i="3"/>
  <c r="AE3306" i="3"/>
  <c r="AE3305" i="3"/>
  <c r="AE3304" i="3"/>
  <c r="AE3303" i="3"/>
  <c r="AE3302" i="3"/>
  <c r="AE3301" i="3"/>
  <c r="AE3300" i="3"/>
  <c r="AE3299" i="3"/>
  <c r="AE3298" i="3"/>
  <c r="AE3297" i="3"/>
  <c r="AE3296" i="3"/>
  <c r="AE3295" i="3"/>
  <c r="AE3294" i="3"/>
  <c r="AE3293" i="3"/>
  <c r="AE3292" i="3"/>
  <c r="AE3291" i="3"/>
  <c r="AE3290" i="3"/>
  <c r="AE3289" i="3"/>
  <c r="AE3288" i="3"/>
  <c r="AE3287" i="3"/>
  <c r="AE3286" i="3"/>
  <c r="AE3285" i="3"/>
  <c r="AE3284" i="3"/>
  <c r="AE3283" i="3"/>
  <c r="AE3282" i="3"/>
  <c r="AE3281" i="3"/>
  <c r="AE3280" i="3"/>
  <c r="AE3279" i="3"/>
  <c r="AE3278" i="3"/>
  <c r="AE3277" i="3"/>
  <c r="AE3276" i="3"/>
  <c r="AE3275" i="3"/>
  <c r="AE3274" i="3"/>
  <c r="AE3273" i="3"/>
  <c r="AE3272" i="3"/>
  <c r="AE3271" i="3"/>
  <c r="AE3270" i="3"/>
  <c r="AE3269" i="3"/>
  <c r="AE3268" i="3"/>
  <c r="AE3267" i="3"/>
  <c r="AE3266" i="3"/>
  <c r="AE3265" i="3"/>
  <c r="AE3264" i="3"/>
  <c r="AE3263" i="3"/>
  <c r="AE3262" i="3"/>
  <c r="AE3261" i="3"/>
  <c r="AE3260" i="3"/>
  <c r="AE3259" i="3"/>
  <c r="AE3258" i="3"/>
  <c r="AE3257" i="3"/>
  <c r="AE3256" i="3"/>
  <c r="AE3255" i="3"/>
  <c r="AE3254" i="3"/>
  <c r="AE3253" i="3"/>
  <c r="AE3252" i="3"/>
  <c r="AE3251" i="3"/>
  <c r="AE3250" i="3"/>
  <c r="AE3249" i="3"/>
  <c r="AE3248" i="3"/>
  <c r="AE3247" i="3"/>
  <c r="AE3246" i="3"/>
  <c r="AE3245" i="3"/>
  <c r="AE3244" i="3"/>
  <c r="AE3243" i="3"/>
  <c r="AE3242" i="3"/>
  <c r="AE3241" i="3"/>
  <c r="AE3240" i="3"/>
  <c r="AE3239" i="3"/>
  <c r="AE3238" i="3"/>
  <c r="AE3237" i="3"/>
  <c r="AE3236" i="3"/>
  <c r="AE3235" i="3"/>
  <c r="AE3234" i="3"/>
  <c r="AE3233" i="3"/>
  <c r="AE3232" i="3"/>
  <c r="AE3231" i="3"/>
  <c r="AE3230" i="3"/>
  <c r="AE3229" i="3"/>
  <c r="AE3228" i="3"/>
  <c r="AE3227" i="3"/>
  <c r="AE3226" i="3"/>
  <c r="AE3225" i="3"/>
  <c r="AE3224" i="3"/>
  <c r="AE3223" i="3"/>
  <c r="AE3222" i="3"/>
  <c r="AE3221" i="3"/>
  <c r="AE3220" i="3"/>
  <c r="AE3219" i="3"/>
  <c r="AE3218" i="3"/>
  <c r="AE3217" i="3"/>
  <c r="AE3216" i="3"/>
  <c r="AE3215" i="3"/>
  <c r="AE3214" i="3"/>
  <c r="AE3213" i="3"/>
  <c r="AE3212" i="3"/>
  <c r="AE3211" i="3"/>
  <c r="AE3210" i="3"/>
  <c r="AE3209" i="3"/>
  <c r="AE3208" i="3"/>
  <c r="AE3207" i="3"/>
  <c r="AE3206" i="3"/>
  <c r="AE3205" i="3"/>
  <c r="AE3204" i="3"/>
  <c r="AE3203" i="3"/>
  <c r="AE3202" i="3"/>
  <c r="AE3201" i="3"/>
  <c r="AE3200" i="3"/>
  <c r="AE3199" i="3"/>
  <c r="AE3198" i="3"/>
  <c r="AE3197" i="3"/>
  <c r="AE3196" i="3"/>
  <c r="AE3195" i="3"/>
  <c r="AE3194" i="3"/>
  <c r="AE3193" i="3"/>
  <c r="AE3192" i="3"/>
  <c r="AE3191" i="3"/>
  <c r="AE3190" i="3"/>
  <c r="AE3189" i="3"/>
  <c r="AE3188" i="3"/>
  <c r="AE3187" i="3"/>
  <c r="AE3186" i="3"/>
  <c r="AE3185" i="3"/>
  <c r="AE3184" i="3"/>
  <c r="AE3183" i="3"/>
  <c r="AE3182" i="3"/>
  <c r="AE3181" i="3"/>
  <c r="AE3180" i="3"/>
  <c r="AE3179" i="3"/>
  <c r="AE3178" i="3"/>
  <c r="AE3177" i="3"/>
  <c r="AE3176" i="3"/>
  <c r="AE3175" i="3"/>
  <c r="AE3174" i="3"/>
  <c r="AE3173" i="3"/>
  <c r="AE3172" i="3"/>
  <c r="AE3171" i="3"/>
  <c r="AE3170" i="3"/>
  <c r="AE3169" i="3"/>
  <c r="AE3168" i="3"/>
  <c r="AE3167" i="3"/>
  <c r="AE3166" i="3"/>
  <c r="AE3165" i="3"/>
  <c r="AE3164" i="3"/>
  <c r="AE3163" i="3"/>
  <c r="AE3162" i="3"/>
  <c r="AE3161" i="3"/>
  <c r="AE3160" i="3"/>
  <c r="AE3159" i="3"/>
  <c r="AE3158" i="3"/>
  <c r="AE3157" i="3"/>
  <c r="AE3156" i="3"/>
  <c r="AE3155" i="3"/>
  <c r="AE3154" i="3"/>
  <c r="AE3153" i="3"/>
  <c r="AE3152" i="3"/>
  <c r="AE3151" i="3"/>
  <c r="AE3150" i="3"/>
  <c r="AE3149" i="3"/>
  <c r="AE3148" i="3"/>
  <c r="AE3147" i="3"/>
  <c r="AE3146" i="3"/>
  <c r="AE3145" i="3"/>
  <c r="AE3144" i="3"/>
  <c r="AE3143" i="3"/>
  <c r="AE3142" i="3"/>
  <c r="AE3141" i="3"/>
  <c r="AE3140" i="3"/>
  <c r="AE3139" i="3"/>
  <c r="AE3138" i="3"/>
  <c r="AE3137" i="3"/>
  <c r="AE3136" i="3"/>
  <c r="AE3135" i="3"/>
  <c r="AE3134" i="3"/>
  <c r="AE3133" i="3"/>
  <c r="AE3132" i="3"/>
  <c r="AE3129" i="3"/>
  <c r="AE3130" i="3" s="1"/>
  <c r="AE3131" i="3" s="1"/>
  <c r="AE3128" i="3"/>
  <c r="AE3127" i="3"/>
  <c r="AE3126" i="3"/>
  <c r="AE3125" i="3"/>
  <c r="AE3124" i="3"/>
  <c r="AE3123" i="3"/>
  <c r="AE3122" i="3"/>
  <c r="AE3121" i="3"/>
  <c r="AE3120" i="3"/>
  <c r="AE3119" i="3"/>
  <c r="AE3118" i="3"/>
  <c r="AE3117" i="3"/>
  <c r="AE3116" i="3"/>
  <c r="AE3115" i="3"/>
  <c r="AE3114" i="3"/>
  <c r="AE3113" i="3"/>
  <c r="AE3112" i="3"/>
  <c r="AE3111" i="3"/>
  <c r="AE3110" i="3"/>
  <c r="AE3109" i="3"/>
  <c r="AE3108" i="3"/>
  <c r="AE3107" i="3"/>
  <c r="AE3106" i="3"/>
  <c r="AE3105" i="3"/>
  <c r="AE3104" i="3"/>
  <c r="AE3103" i="3"/>
  <c r="AE3102" i="3"/>
  <c r="AE3101" i="3"/>
  <c r="AE3097" i="3"/>
  <c r="AE3098" i="3" s="1"/>
  <c r="AE3099" i="3" s="1"/>
  <c r="AE3100" i="3" s="1"/>
  <c r="AE3096" i="3"/>
  <c r="AE3095" i="3"/>
  <c r="AE3094" i="3"/>
  <c r="AE3093" i="3"/>
  <c r="AE3092" i="3"/>
  <c r="AE3091" i="3"/>
  <c r="AE3090" i="3"/>
  <c r="AE3089" i="3"/>
  <c r="AE3088" i="3"/>
  <c r="AE3087" i="3"/>
  <c r="AE3086" i="3"/>
  <c r="AE3085" i="3"/>
  <c r="AE3084" i="3"/>
  <c r="AE3083" i="3"/>
  <c r="AE3082" i="3"/>
  <c r="AE3081" i="3"/>
  <c r="AE3080" i="3"/>
  <c r="AE3079" i="3"/>
  <c r="AE3078" i="3"/>
  <c r="AE3077" i="3"/>
  <c r="AE3075" i="3"/>
  <c r="AE3076" i="3" s="1"/>
  <c r="AE3074" i="3"/>
  <c r="AE3073" i="3"/>
  <c r="AE3072" i="3"/>
  <c r="AE3071" i="3"/>
  <c r="AE3070" i="3"/>
  <c r="AE3069" i="3"/>
  <c r="AE3068" i="3"/>
  <c r="AE3067" i="3"/>
  <c r="AE3066" i="3"/>
  <c r="AE3065" i="3"/>
  <c r="AE3064" i="3"/>
  <c r="AE3063" i="3"/>
  <c r="AE3062" i="3"/>
  <c r="AE3061" i="3"/>
  <c r="AE3060" i="3"/>
  <c r="AE3059" i="3"/>
  <c r="AE3058" i="3"/>
  <c r="AE3057" i="3"/>
  <c r="AE3056" i="3"/>
  <c r="AE3055" i="3"/>
  <c r="AE3054" i="3"/>
  <c r="AE3053" i="3"/>
  <c r="AE3052" i="3"/>
  <c r="AE3051" i="3"/>
  <c r="AE3050" i="3"/>
  <c r="AE3049" i="3"/>
  <c r="AE3048" i="3"/>
  <c r="AE3047" i="3"/>
  <c r="AE3046" i="3"/>
  <c r="AE3045" i="3"/>
  <c r="AE3044" i="3"/>
  <c r="AE3043" i="3"/>
  <c r="AE3042" i="3"/>
  <c r="AE3041" i="3"/>
  <c r="AE3040" i="3"/>
  <c r="AE3039" i="3"/>
  <c r="AE3038" i="3"/>
  <c r="AE3037" i="3"/>
  <c r="AE3036" i="3"/>
  <c r="AE3035" i="3"/>
  <c r="AE3034" i="3"/>
  <c r="AE3033" i="3"/>
  <c r="AE3032" i="3"/>
  <c r="AE3031" i="3"/>
  <c r="AE3030" i="3"/>
  <c r="AE3029" i="3"/>
  <c r="AE3028" i="3"/>
  <c r="AE3027" i="3"/>
  <c r="AE3026" i="3"/>
  <c r="AE3025" i="3"/>
  <c r="AE3024" i="3"/>
  <c r="AE3023" i="3"/>
  <c r="AE3022" i="3"/>
  <c r="AE3021" i="3"/>
  <c r="AE3020" i="3"/>
  <c r="AE3019" i="3"/>
  <c r="AE3018" i="3"/>
  <c r="AE3017" i="3"/>
  <c r="AE3016" i="3"/>
  <c r="AE3015" i="3"/>
  <c r="AE3014" i="3"/>
  <c r="AE3012" i="3"/>
  <c r="AE3013" i="3" s="1"/>
  <c r="AE3010" i="3"/>
  <c r="AE3011" i="3" s="1"/>
  <c r="AE3009" i="3"/>
  <c r="AE3008" i="3"/>
  <c r="AE3007" i="3"/>
  <c r="AE3006" i="3"/>
  <c r="AE3005" i="3"/>
  <c r="AE3004" i="3"/>
  <c r="AE3003" i="3"/>
  <c r="AE3002" i="3"/>
  <c r="AE3001" i="3"/>
  <c r="AE3000" i="3"/>
  <c r="AE2999" i="3"/>
  <c r="AE2998" i="3"/>
  <c r="AE2997" i="3"/>
  <c r="AE2996" i="3"/>
  <c r="AE2995" i="3"/>
  <c r="AE2994" i="3"/>
  <c r="AE2993" i="3"/>
  <c r="AE2992" i="3"/>
  <c r="AE2991" i="3"/>
  <c r="AE2990" i="3"/>
  <c r="AE2989" i="3"/>
  <c r="AE2988" i="3"/>
  <c r="AE2987" i="3"/>
  <c r="AE2986" i="3"/>
  <c r="AE2985" i="3"/>
  <c r="AE2984" i="3"/>
  <c r="AE2983" i="3"/>
  <c r="AE2982" i="3"/>
  <c r="AE2981" i="3"/>
  <c r="AE2980" i="3"/>
  <c r="AE2979" i="3"/>
  <c r="AE2978" i="3"/>
  <c r="AE2977" i="3"/>
  <c r="AE2976" i="3"/>
  <c r="AE2975" i="3"/>
  <c r="AE2974" i="3"/>
  <c r="AE2973" i="3"/>
  <c r="AE2971" i="3"/>
  <c r="AE2972" i="3" s="1"/>
  <c r="AE2969" i="3"/>
  <c r="AE2970" i="3" s="1"/>
  <c r="AE2968" i="3"/>
  <c r="AE2967" i="3"/>
  <c r="AE2966" i="3"/>
  <c r="AE2965" i="3"/>
  <c r="AE2964" i="3"/>
  <c r="AE2963" i="3"/>
  <c r="AE2962" i="3"/>
  <c r="AE2961" i="3"/>
  <c r="AE2960" i="3"/>
  <c r="AE2959" i="3"/>
  <c r="AE2958" i="3"/>
  <c r="AE2957" i="3"/>
  <c r="AE2956" i="3"/>
  <c r="AE2955" i="3"/>
  <c r="AE2954" i="3"/>
  <c r="AE2953" i="3"/>
  <c r="AE2952" i="3"/>
  <c r="AE2951" i="3"/>
  <c r="AE2950" i="3"/>
  <c r="AE2949" i="3"/>
  <c r="AE2948" i="3"/>
  <c r="AE2947" i="3"/>
  <c r="AE2946" i="3"/>
  <c r="AE2945" i="3"/>
  <c r="AE2944" i="3"/>
  <c r="AE2942" i="3"/>
  <c r="AE2943" i="3" s="1"/>
  <c r="AE2940" i="3"/>
  <c r="AE2941" i="3" s="1"/>
  <c r="AE2939" i="3"/>
  <c r="AE2938" i="3"/>
  <c r="AE2937" i="3"/>
  <c r="AE2936" i="3"/>
  <c r="AE2935" i="3"/>
  <c r="AE2934" i="3"/>
  <c r="AE2933" i="3"/>
  <c r="AE2932" i="3"/>
  <c r="AE2931" i="3"/>
  <c r="AE2930" i="3"/>
  <c r="AE2929" i="3"/>
  <c r="AE2928" i="3"/>
  <c r="AE2927" i="3"/>
  <c r="AE2926" i="3"/>
  <c r="AE2925" i="3"/>
  <c r="AE2924" i="3"/>
  <c r="AE2923" i="3"/>
  <c r="AE2922" i="3"/>
  <c r="AE2921" i="3"/>
  <c r="AE2920" i="3"/>
  <c r="AE2919" i="3"/>
  <c r="AE2918" i="3"/>
  <c r="AE2914" i="3"/>
  <c r="AE2915" i="3" s="1"/>
  <c r="AE2916" i="3" s="1"/>
  <c r="AE2917" i="3" s="1"/>
  <c r="AE2913" i="3"/>
  <c r="AE2912" i="3"/>
  <c r="AE2911" i="3"/>
  <c r="AE2910" i="3"/>
  <c r="AE2909" i="3"/>
  <c r="AE2908" i="3"/>
  <c r="AE2907" i="3"/>
  <c r="AE2906" i="3"/>
  <c r="AE2905" i="3"/>
  <c r="AE2904" i="3"/>
  <c r="AE2903" i="3"/>
  <c r="AE2902" i="3"/>
  <c r="AE2901" i="3"/>
  <c r="AE2900" i="3"/>
  <c r="AE2899" i="3"/>
  <c r="AE2898" i="3"/>
  <c r="AE2897" i="3"/>
  <c r="AE2896" i="3"/>
  <c r="AE2895" i="3"/>
  <c r="AE2894" i="3"/>
  <c r="AE2893" i="3"/>
  <c r="AE2892" i="3"/>
  <c r="AE2891" i="3"/>
  <c r="AE2890" i="3"/>
  <c r="AE2889" i="3"/>
  <c r="AE2888" i="3"/>
  <c r="AE2887" i="3"/>
  <c r="AE2886" i="3"/>
  <c r="AE2885" i="3"/>
  <c r="AE2884" i="3"/>
  <c r="AE2883" i="3"/>
  <c r="AE2882" i="3"/>
  <c r="AE2881" i="3"/>
  <c r="AE2880" i="3"/>
  <c r="AE2879" i="3"/>
  <c r="AE2878" i="3"/>
  <c r="AE2877" i="3"/>
  <c r="AE2876" i="3"/>
  <c r="AE2875" i="3"/>
  <c r="AE2874" i="3"/>
  <c r="AE2872" i="3"/>
  <c r="AE2873" i="3" s="1"/>
  <c r="AE2525" i="3"/>
  <c r="AE2524" i="3"/>
  <c r="AE2523" i="3"/>
  <c r="AE2522" i="3"/>
  <c r="AE2521" i="3"/>
  <c r="AE2520" i="3"/>
  <c r="AE2519" i="3"/>
  <c r="AE2518" i="3"/>
  <c r="AE2517" i="3"/>
  <c r="AE2516" i="3"/>
  <c r="AE2515" i="3"/>
  <c r="AE2514" i="3"/>
  <c r="AE2513" i="3"/>
  <c r="AE2512" i="3"/>
  <c r="AE2511" i="3"/>
  <c r="AE2510" i="3"/>
  <c r="AE2509" i="3"/>
  <c r="AE2508" i="3"/>
  <c r="AE2507" i="3"/>
  <c r="AE7" i="3"/>
  <c r="AE2871" i="3"/>
  <c r="AE2870" i="3"/>
  <c r="AE2869" i="3"/>
  <c r="AE2868" i="3"/>
  <c r="AE2867" i="3"/>
  <c r="AE2866" i="3"/>
  <c r="AE2865" i="3"/>
  <c r="AE2864" i="3"/>
  <c r="AE2863" i="3"/>
  <c r="AE2862" i="3"/>
  <c r="AE2861" i="3"/>
  <c r="AE2860" i="3"/>
  <c r="AE2859" i="3"/>
  <c r="AE2858" i="3"/>
  <c r="AE2857" i="3"/>
  <c r="AE2856" i="3"/>
  <c r="AE2855" i="3"/>
  <c r="AE2854" i="3"/>
  <c r="AE2852" i="3"/>
  <c r="AE2851" i="3"/>
  <c r="AE2850" i="3"/>
  <c r="AE2849" i="3"/>
  <c r="AE2848" i="3"/>
  <c r="AE2847" i="3"/>
  <c r="AE2846" i="3"/>
  <c r="AE2845" i="3"/>
  <c r="AE2844" i="3"/>
  <c r="AE2843" i="3"/>
  <c r="AE2842" i="3"/>
  <c r="AE2841" i="3"/>
  <c r="AE2839" i="3"/>
  <c r="AE2838" i="3"/>
  <c r="AE2837" i="3"/>
  <c r="AE2836" i="3"/>
  <c r="AE2834" i="3"/>
  <c r="AE2833" i="3"/>
  <c r="AE2832" i="3"/>
  <c r="AE2831" i="3"/>
  <c r="AE2830" i="3"/>
  <c r="AE2829" i="3"/>
  <c r="AE2828" i="3"/>
  <c r="AE2827" i="3"/>
  <c r="AE2826" i="3"/>
  <c r="AE2825" i="3"/>
  <c r="AE2824" i="3"/>
  <c r="AE2823" i="3"/>
  <c r="AE2822" i="3"/>
  <c r="AE2821" i="3"/>
  <c r="AE2820" i="3"/>
  <c r="AE2819" i="3"/>
  <c r="AE2818" i="3"/>
  <c r="AE2817" i="3"/>
  <c r="AE2816" i="3"/>
  <c r="AE2815" i="3"/>
  <c r="AE2814" i="3"/>
  <c r="AE2813" i="3"/>
  <c r="AE2812" i="3"/>
  <c r="AE2811" i="3"/>
  <c r="AE2810" i="3"/>
  <c r="AE2809" i="3"/>
  <c r="AE2808" i="3"/>
  <c r="AE2807" i="3"/>
  <c r="AE2806" i="3"/>
  <c r="AE2805" i="3"/>
  <c r="AE2804" i="3"/>
  <c r="AE2803" i="3"/>
  <c r="AE2802" i="3"/>
  <c r="AE2801" i="3"/>
  <c r="AE2800" i="3"/>
  <c r="AE2799" i="3"/>
  <c r="AE2798" i="3"/>
  <c r="AE2797" i="3"/>
  <c r="AE2796" i="3"/>
  <c r="AE2795" i="3"/>
  <c r="AE2794" i="3"/>
  <c r="AE2793" i="3"/>
  <c r="AE2792" i="3"/>
  <c r="AE2791" i="3"/>
  <c r="AE2790" i="3"/>
  <c r="AE2789" i="3"/>
  <c r="AE2788" i="3"/>
  <c r="AE2787" i="3"/>
  <c r="AE2786" i="3"/>
  <c r="AE2785" i="3"/>
  <c r="AE2784" i="3"/>
  <c r="AE2783" i="3"/>
  <c r="AE2782" i="3"/>
  <c r="AE2781" i="3"/>
  <c r="AE2780" i="3"/>
  <c r="AE2779" i="3"/>
  <c r="AE2778" i="3"/>
  <c r="AE2777" i="3"/>
  <c r="AE2776" i="3"/>
  <c r="AE2775" i="3"/>
  <c r="AE2774" i="3"/>
  <c r="AE2773" i="3"/>
  <c r="AE2772" i="3"/>
  <c r="AE2771" i="3"/>
  <c r="AE2770" i="3"/>
  <c r="AE2769" i="3"/>
  <c r="AE2768" i="3"/>
  <c r="AE2767" i="3"/>
  <c r="AE2766" i="3"/>
  <c r="AE2765" i="3"/>
  <c r="AE2764" i="3"/>
  <c r="AE2763" i="3"/>
  <c r="AE2762" i="3"/>
  <c r="AE2761" i="3"/>
  <c r="AE2760" i="3"/>
  <c r="AE2759" i="3"/>
  <c r="AE2758" i="3"/>
  <c r="AE2757" i="3"/>
  <c r="AE2756" i="3"/>
  <c r="AE2755" i="3"/>
  <c r="AE2754" i="3"/>
  <c r="AE2753" i="3"/>
  <c r="AE2752" i="3"/>
  <c r="AE2751" i="3"/>
  <c r="AE2750" i="3"/>
  <c r="AE2749" i="3"/>
  <c r="AE2748" i="3"/>
  <c r="AE2747" i="3"/>
  <c r="AE2746" i="3"/>
  <c r="AE2745" i="3"/>
  <c r="AE2744" i="3"/>
  <c r="AE2743" i="3"/>
  <c r="AE2742" i="3"/>
  <c r="AE2741" i="3"/>
  <c r="AE2740" i="3"/>
  <c r="AE2739" i="3"/>
  <c r="AE2738" i="3"/>
  <c r="AE2737" i="3"/>
  <c r="AE2736" i="3"/>
  <c r="AE2735" i="3"/>
  <c r="AE2734" i="3"/>
  <c r="AE2733" i="3"/>
  <c r="AE2732" i="3"/>
  <c r="AE2731" i="3"/>
  <c r="AE2730" i="3"/>
  <c r="AE2729" i="3"/>
  <c r="AE2728" i="3"/>
  <c r="AE2727" i="3"/>
  <c r="AE2726" i="3"/>
  <c r="AE2725" i="3"/>
  <c r="AE2724" i="3"/>
  <c r="AE2723" i="3"/>
  <c r="AE2722" i="3"/>
  <c r="AE2721" i="3"/>
  <c r="AE2720" i="3"/>
  <c r="AE2719" i="3"/>
  <c r="AE2718" i="3"/>
  <c r="AE2717" i="3"/>
  <c r="AE2716" i="3"/>
  <c r="AE2715" i="3"/>
  <c r="AE2714" i="3"/>
  <c r="AE2713" i="3"/>
  <c r="AE2712" i="3"/>
  <c r="AE2711" i="3"/>
  <c r="AE2710" i="3"/>
  <c r="AE2709" i="3"/>
  <c r="AE2708" i="3"/>
  <c r="AE2707" i="3"/>
  <c r="AE2706" i="3"/>
  <c r="AE2705" i="3"/>
  <c r="AE2704" i="3"/>
  <c r="AE2703" i="3"/>
  <c r="AE2702" i="3"/>
  <c r="AE2701" i="3"/>
  <c r="AE2700" i="3"/>
  <c r="AE2699" i="3"/>
  <c r="AE2698" i="3"/>
  <c r="AE2697" i="3"/>
  <c r="AE2696" i="3"/>
  <c r="AE2695" i="3"/>
  <c r="AE2694" i="3"/>
  <c r="AE2693" i="3"/>
  <c r="AE2692" i="3"/>
  <c r="AE2691" i="3"/>
  <c r="AE2690" i="3"/>
  <c r="AE2689" i="3"/>
  <c r="AE2688" i="3"/>
  <c r="AE2687" i="3"/>
  <c r="AE2686" i="3"/>
  <c r="AE2685" i="3"/>
  <c r="AE2684" i="3"/>
  <c r="AE2683" i="3"/>
  <c r="AE2682" i="3"/>
  <c r="AE2681" i="3"/>
  <c r="AE2680" i="3"/>
  <c r="AE2679" i="3"/>
  <c r="AE2678" i="3"/>
  <c r="AE2677" i="3"/>
  <c r="AE2676" i="3"/>
  <c r="AE2675" i="3"/>
  <c r="AE2674" i="3"/>
  <c r="AE2673" i="3"/>
  <c r="AE2672" i="3"/>
  <c r="AE2671" i="3"/>
  <c r="AE2670" i="3"/>
  <c r="AE2669" i="3"/>
  <c r="AE2668" i="3"/>
  <c r="AE2667" i="3"/>
  <c r="AE2666" i="3"/>
  <c r="AE2665" i="3"/>
  <c r="AE2664" i="3"/>
  <c r="AE2663" i="3"/>
  <c r="AE2662" i="3"/>
  <c r="AE2661" i="3"/>
  <c r="AE2660" i="3"/>
  <c r="AE2659" i="3"/>
  <c r="AE2658" i="3"/>
  <c r="AE2657" i="3"/>
  <c r="AE2656" i="3"/>
  <c r="AE2655" i="3"/>
  <c r="AE2654" i="3"/>
  <c r="AE2653" i="3"/>
  <c r="AE2652" i="3"/>
  <c r="AE2651" i="3"/>
  <c r="AE2650" i="3"/>
  <c r="AE2649" i="3"/>
  <c r="AE2648" i="3"/>
  <c r="AE2647" i="3"/>
  <c r="AE2646" i="3"/>
  <c r="AE2645" i="3"/>
  <c r="AE2644" i="3"/>
  <c r="AE2643" i="3"/>
  <c r="AE2642" i="3"/>
  <c r="AE2641" i="3"/>
  <c r="AE2640" i="3"/>
  <c r="AE2639" i="3"/>
  <c r="AE2638" i="3"/>
  <c r="AE2637" i="3"/>
  <c r="AE2636" i="3"/>
  <c r="AE2635" i="3"/>
  <c r="AE2634" i="3"/>
  <c r="AE2633" i="3"/>
  <c r="AE2632" i="3"/>
  <c r="AE2631" i="3"/>
  <c r="AE2630" i="3"/>
  <c r="AE2629" i="3"/>
  <c r="AE2628" i="3"/>
  <c r="AE2627" i="3"/>
  <c r="AE2626" i="3"/>
  <c r="AE2625" i="3"/>
  <c r="AE2624" i="3"/>
  <c r="AE2623" i="3"/>
  <c r="AE2622" i="3"/>
  <c r="AE2621" i="3"/>
  <c r="AE2620" i="3"/>
  <c r="AE2619" i="3"/>
  <c r="AE2618" i="3"/>
  <c r="AE2617" i="3"/>
  <c r="AE2616" i="3"/>
  <c r="AE2615" i="3"/>
  <c r="AE2614" i="3"/>
  <c r="AE2613" i="3"/>
  <c r="AE2612" i="3"/>
  <c r="AE2611" i="3"/>
  <c r="AE2610" i="3"/>
  <c r="AE2609" i="3"/>
  <c r="AE2608" i="3"/>
  <c r="AE2607" i="3"/>
  <c r="AE2606" i="3"/>
  <c r="AE2605" i="3"/>
  <c r="AE2604" i="3"/>
  <c r="AE2603" i="3"/>
  <c r="AE2602" i="3"/>
  <c r="AE2601" i="3"/>
  <c r="AE2600" i="3"/>
  <c r="AE2599" i="3"/>
  <c r="AE2598" i="3"/>
  <c r="AE2597" i="3"/>
  <c r="AE2596" i="3"/>
  <c r="AE2595" i="3"/>
  <c r="AE2594" i="3"/>
  <c r="AE2593" i="3"/>
  <c r="AE2592" i="3"/>
  <c r="AE2591" i="3"/>
  <c r="AE2590" i="3"/>
  <c r="AE2589" i="3"/>
  <c r="AE2588" i="3"/>
  <c r="AE2587" i="3"/>
  <c r="AE2586" i="3"/>
  <c r="AE2585" i="3"/>
  <c r="AE2584" i="3"/>
  <c r="AE2583" i="3"/>
  <c r="AE2582" i="3"/>
  <c r="AE2581" i="3"/>
  <c r="AE2580" i="3"/>
  <c r="AE2579" i="3"/>
  <c r="AE2578" i="3"/>
  <c r="AE2577" i="3"/>
  <c r="AE2576" i="3"/>
  <c r="AE2575" i="3"/>
  <c r="AE2574" i="3"/>
  <c r="AE2573" i="3"/>
  <c r="AE2572" i="3"/>
  <c r="AE2571" i="3"/>
  <c r="AE2570" i="3"/>
  <c r="AE2569" i="3"/>
  <c r="AE2568" i="3"/>
  <c r="AE2567" i="3"/>
  <c r="AE2566" i="3"/>
  <c r="AE2565" i="3"/>
  <c r="AE2564" i="3"/>
  <c r="AE2563" i="3"/>
  <c r="AE2562" i="3"/>
  <c r="AE2561" i="3"/>
  <c r="AE2560" i="3"/>
  <c r="AE2559" i="3"/>
  <c r="AE2558" i="3"/>
  <c r="AE2557" i="3"/>
  <c r="AE2556" i="3"/>
  <c r="AE2555" i="3"/>
  <c r="AE2554" i="3"/>
  <c r="AE2553" i="3"/>
  <c r="AE2552" i="3"/>
  <c r="AE2551" i="3"/>
  <c r="AE2550" i="3"/>
  <c r="AE2549" i="3"/>
  <c r="AE2548" i="3"/>
  <c r="AE2547" i="3"/>
  <c r="AE2546" i="3"/>
  <c r="AE2545" i="3"/>
  <c r="AE2544" i="3"/>
  <c r="AE2543" i="3"/>
  <c r="AE2542" i="3"/>
  <c r="AE2541" i="3"/>
  <c r="AE2540" i="3"/>
  <c r="AE2539" i="3"/>
  <c r="AE2538" i="3"/>
  <c r="AE2537" i="3"/>
  <c r="AE2536" i="3"/>
  <c r="AE2535" i="3"/>
  <c r="AE2534" i="3"/>
  <c r="AE2533" i="3"/>
  <c r="AE2532" i="3"/>
  <c r="AE2531" i="3"/>
  <c r="AE2530" i="3"/>
  <c r="AE2529" i="3"/>
  <c r="AE2528" i="3"/>
  <c r="AE2527" i="3"/>
  <c r="AE2526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AU2506" i="3" s="1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D8" i="3" s="1"/>
  <c r="D9" i="3" s="1"/>
  <c r="D10" i="3" s="1"/>
  <c r="D11" i="3" s="1"/>
  <c r="D12" i="3" s="1"/>
  <c r="D13" i="3" s="1"/>
  <c r="C4047" i="3"/>
  <c r="E4035" i="3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2" i="3"/>
  <c r="E3353" i="3" s="1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0" i="3"/>
  <c r="E3128" i="3"/>
  <c r="E3129" i="3" s="1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098" i="3"/>
  <c r="E3099" i="3" s="1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5" i="3"/>
  <c r="E3073" i="3"/>
  <c r="E3074" i="3" s="1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1" i="3"/>
  <c r="E3012" i="3" s="1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69" i="3"/>
  <c r="E2970" i="3" s="1"/>
  <c r="E2971" i="3" s="1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1" i="3"/>
  <c r="E2942" i="3" s="1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6" i="3"/>
  <c r="E2914" i="3"/>
  <c r="E2915" i="3" s="1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1" i="3"/>
  <c r="E2872" i="3" s="1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0" i="3"/>
  <c r="E2851" i="3" s="1"/>
  <c r="E2852" i="3" s="1"/>
  <c r="E2849" i="3"/>
  <c r="E2848" i="3"/>
  <c r="E2847" i="3"/>
  <c r="E2846" i="3"/>
  <c r="E2845" i="3"/>
  <c r="E2844" i="3"/>
  <c r="E2843" i="3"/>
  <c r="E2842" i="3"/>
  <c r="E2841" i="3"/>
  <c r="E2838" i="3"/>
  <c r="E2839" i="3" s="1"/>
  <c r="E2837" i="3"/>
  <c r="E2836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I4046" i="3"/>
  <c r="H4046" i="3"/>
  <c r="I4045" i="3"/>
  <c r="H4045" i="3"/>
  <c r="I4044" i="3"/>
  <c r="H4044" i="3"/>
  <c r="I4043" i="3"/>
  <c r="H4043" i="3"/>
  <c r="I4042" i="3"/>
  <c r="H4042" i="3"/>
  <c r="I4041" i="3"/>
  <c r="H4041" i="3"/>
  <c r="I4040" i="3"/>
  <c r="H4040" i="3"/>
  <c r="I4039" i="3"/>
  <c r="H4039" i="3"/>
  <c r="I4038" i="3"/>
  <c r="H4038" i="3"/>
  <c r="I4037" i="3"/>
  <c r="H4037" i="3"/>
  <c r="I4036" i="3"/>
  <c r="H4036" i="3"/>
  <c r="I4035" i="3"/>
  <c r="H4035" i="3"/>
  <c r="I4034" i="3"/>
  <c r="H4034" i="3"/>
  <c r="I4033" i="3"/>
  <c r="H4033" i="3"/>
  <c r="I4032" i="3"/>
  <c r="H4032" i="3"/>
  <c r="I4031" i="3"/>
  <c r="H4031" i="3"/>
  <c r="I4030" i="3"/>
  <c r="H4030" i="3"/>
  <c r="I4029" i="3"/>
  <c r="H4029" i="3"/>
  <c r="I4028" i="3"/>
  <c r="H4028" i="3"/>
  <c r="I4027" i="3"/>
  <c r="H4027" i="3"/>
  <c r="I4026" i="3"/>
  <c r="H4026" i="3"/>
  <c r="I4025" i="3"/>
  <c r="H4025" i="3"/>
  <c r="I4024" i="3"/>
  <c r="H4024" i="3"/>
  <c r="I4023" i="3"/>
  <c r="H4023" i="3"/>
  <c r="I4022" i="3"/>
  <c r="H4022" i="3"/>
  <c r="I4021" i="3"/>
  <c r="H4021" i="3"/>
  <c r="I4020" i="3"/>
  <c r="H4020" i="3"/>
  <c r="I4019" i="3"/>
  <c r="H4019" i="3"/>
  <c r="I4018" i="3"/>
  <c r="H4018" i="3"/>
  <c r="I4017" i="3"/>
  <c r="H4017" i="3"/>
  <c r="I4016" i="3"/>
  <c r="H4016" i="3"/>
  <c r="I4015" i="3"/>
  <c r="H4015" i="3"/>
  <c r="I4014" i="3"/>
  <c r="H4014" i="3"/>
  <c r="I4013" i="3"/>
  <c r="H4013" i="3"/>
  <c r="I4012" i="3"/>
  <c r="H4012" i="3"/>
  <c r="I4011" i="3"/>
  <c r="H4011" i="3"/>
  <c r="I4010" i="3"/>
  <c r="H4010" i="3"/>
  <c r="I4009" i="3"/>
  <c r="H4009" i="3"/>
  <c r="I4008" i="3"/>
  <c r="H4008" i="3"/>
  <c r="I4007" i="3"/>
  <c r="H4007" i="3"/>
  <c r="I4006" i="3"/>
  <c r="H4006" i="3"/>
  <c r="I4005" i="3"/>
  <c r="H4005" i="3"/>
  <c r="I4004" i="3"/>
  <c r="H4004" i="3"/>
  <c r="I4003" i="3"/>
  <c r="H4003" i="3"/>
  <c r="I4002" i="3"/>
  <c r="H4002" i="3"/>
  <c r="I4001" i="3"/>
  <c r="H4001" i="3"/>
  <c r="I4000" i="3"/>
  <c r="H4000" i="3"/>
  <c r="I3999" i="3"/>
  <c r="H3999" i="3"/>
  <c r="I3998" i="3"/>
  <c r="H3998" i="3"/>
  <c r="I3997" i="3"/>
  <c r="H3997" i="3"/>
  <c r="I3996" i="3"/>
  <c r="H3996" i="3"/>
  <c r="I3995" i="3"/>
  <c r="H3995" i="3"/>
  <c r="I3994" i="3"/>
  <c r="H3994" i="3"/>
  <c r="I3993" i="3"/>
  <c r="H3993" i="3"/>
  <c r="I3992" i="3"/>
  <c r="H3992" i="3"/>
  <c r="I3991" i="3"/>
  <c r="H3991" i="3"/>
  <c r="I3990" i="3"/>
  <c r="H3990" i="3"/>
  <c r="I3989" i="3"/>
  <c r="H3989" i="3"/>
  <c r="I3988" i="3"/>
  <c r="H3988" i="3"/>
  <c r="I3987" i="3"/>
  <c r="H3987" i="3"/>
  <c r="I3986" i="3"/>
  <c r="H3986" i="3"/>
  <c r="I3985" i="3"/>
  <c r="H3985" i="3"/>
  <c r="I3984" i="3"/>
  <c r="H3984" i="3"/>
  <c r="I3983" i="3"/>
  <c r="H3983" i="3"/>
  <c r="I3982" i="3"/>
  <c r="H3982" i="3"/>
  <c r="I3981" i="3"/>
  <c r="H3981" i="3"/>
  <c r="I3980" i="3"/>
  <c r="H3980" i="3"/>
  <c r="I3979" i="3"/>
  <c r="H3979" i="3"/>
  <c r="I3978" i="3"/>
  <c r="H3978" i="3"/>
  <c r="I3977" i="3"/>
  <c r="H3977" i="3"/>
  <c r="I3976" i="3"/>
  <c r="H3976" i="3"/>
  <c r="I3975" i="3"/>
  <c r="H3975" i="3"/>
  <c r="I3974" i="3"/>
  <c r="H3974" i="3"/>
  <c r="I3973" i="3"/>
  <c r="H3973" i="3"/>
  <c r="I3972" i="3"/>
  <c r="H3972" i="3"/>
  <c r="I3971" i="3"/>
  <c r="H3971" i="3"/>
  <c r="I3970" i="3"/>
  <c r="H3970" i="3"/>
  <c r="I3969" i="3"/>
  <c r="H3969" i="3"/>
  <c r="I3968" i="3"/>
  <c r="H3968" i="3"/>
  <c r="I3967" i="3"/>
  <c r="H3967" i="3"/>
  <c r="I3966" i="3"/>
  <c r="H3966" i="3"/>
  <c r="I3965" i="3"/>
  <c r="H3965" i="3"/>
  <c r="I3964" i="3"/>
  <c r="H3964" i="3"/>
  <c r="I3963" i="3"/>
  <c r="H3963" i="3"/>
  <c r="I3962" i="3"/>
  <c r="H3962" i="3"/>
  <c r="I3961" i="3"/>
  <c r="H3961" i="3"/>
  <c r="I3960" i="3"/>
  <c r="H3960" i="3"/>
  <c r="I3959" i="3"/>
  <c r="H3959" i="3"/>
  <c r="I3958" i="3"/>
  <c r="H3958" i="3"/>
  <c r="I3957" i="3"/>
  <c r="H3957" i="3"/>
  <c r="I3956" i="3"/>
  <c r="H3956" i="3"/>
  <c r="I3955" i="3"/>
  <c r="H3955" i="3"/>
  <c r="I3954" i="3"/>
  <c r="H3954" i="3"/>
  <c r="I3953" i="3"/>
  <c r="H3953" i="3"/>
  <c r="I3952" i="3"/>
  <c r="H3952" i="3"/>
  <c r="I3951" i="3"/>
  <c r="H3951" i="3"/>
  <c r="I3950" i="3"/>
  <c r="H3950" i="3"/>
  <c r="I3949" i="3"/>
  <c r="H3949" i="3"/>
  <c r="I3948" i="3"/>
  <c r="H3948" i="3"/>
  <c r="I3947" i="3"/>
  <c r="H3947" i="3"/>
  <c r="I3946" i="3"/>
  <c r="H3946" i="3"/>
  <c r="I3945" i="3"/>
  <c r="H3945" i="3"/>
  <c r="I3944" i="3"/>
  <c r="H3944" i="3"/>
  <c r="I3943" i="3"/>
  <c r="H3943" i="3"/>
  <c r="I3942" i="3"/>
  <c r="H3942" i="3"/>
  <c r="I3941" i="3"/>
  <c r="H3941" i="3"/>
  <c r="I3940" i="3"/>
  <c r="H3940" i="3"/>
  <c r="I3939" i="3"/>
  <c r="H3939" i="3"/>
  <c r="I3938" i="3"/>
  <c r="H3938" i="3"/>
  <c r="I3937" i="3"/>
  <c r="H3937" i="3"/>
  <c r="I3936" i="3"/>
  <c r="H3936" i="3"/>
  <c r="I3935" i="3"/>
  <c r="H3935" i="3"/>
  <c r="I3934" i="3"/>
  <c r="H3934" i="3"/>
  <c r="I3933" i="3"/>
  <c r="H3933" i="3"/>
  <c r="I3932" i="3"/>
  <c r="H3932" i="3"/>
  <c r="I3931" i="3"/>
  <c r="H3931" i="3"/>
  <c r="I3930" i="3"/>
  <c r="H3930" i="3"/>
  <c r="I3929" i="3"/>
  <c r="H3929" i="3"/>
  <c r="I3928" i="3"/>
  <c r="H3928" i="3"/>
  <c r="I3927" i="3"/>
  <c r="H3927" i="3"/>
  <c r="I3926" i="3"/>
  <c r="H3926" i="3"/>
  <c r="I3925" i="3"/>
  <c r="H3925" i="3"/>
  <c r="I3924" i="3"/>
  <c r="H3924" i="3"/>
  <c r="I3923" i="3"/>
  <c r="H3923" i="3"/>
  <c r="I3922" i="3"/>
  <c r="H3922" i="3"/>
  <c r="I3921" i="3"/>
  <c r="H3921" i="3"/>
  <c r="I3920" i="3"/>
  <c r="H3920" i="3"/>
  <c r="I3919" i="3"/>
  <c r="H3919" i="3"/>
  <c r="I3918" i="3"/>
  <c r="H3918" i="3"/>
  <c r="I3917" i="3"/>
  <c r="H3917" i="3"/>
  <c r="I3916" i="3"/>
  <c r="H3916" i="3"/>
  <c r="I3915" i="3"/>
  <c r="H3915" i="3"/>
  <c r="I3914" i="3"/>
  <c r="H3914" i="3"/>
  <c r="I3913" i="3"/>
  <c r="H3913" i="3"/>
  <c r="I3912" i="3"/>
  <c r="H3912" i="3"/>
  <c r="I3911" i="3"/>
  <c r="H3911" i="3"/>
  <c r="I3910" i="3"/>
  <c r="H3910" i="3"/>
  <c r="I3909" i="3"/>
  <c r="H3909" i="3"/>
  <c r="I3908" i="3"/>
  <c r="H3908" i="3"/>
  <c r="I3907" i="3"/>
  <c r="H3907" i="3"/>
  <c r="I3906" i="3"/>
  <c r="H3906" i="3"/>
  <c r="I3905" i="3"/>
  <c r="H3905" i="3"/>
  <c r="I3904" i="3"/>
  <c r="H3904" i="3"/>
  <c r="I3903" i="3"/>
  <c r="H3903" i="3"/>
  <c r="I3902" i="3"/>
  <c r="H3902" i="3"/>
  <c r="I3901" i="3"/>
  <c r="H3901" i="3"/>
  <c r="I3900" i="3"/>
  <c r="H3900" i="3"/>
  <c r="I3899" i="3"/>
  <c r="H3899" i="3"/>
  <c r="I3898" i="3"/>
  <c r="H3898" i="3"/>
  <c r="I3897" i="3"/>
  <c r="H3897" i="3"/>
  <c r="I3896" i="3"/>
  <c r="H3896" i="3"/>
  <c r="I3895" i="3"/>
  <c r="H3895" i="3"/>
  <c r="I3894" i="3"/>
  <c r="H3894" i="3"/>
  <c r="I3893" i="3"/>
  <c r="H3893" i="3"/>
  <c r="I3892" i="3"/>
  <c r="H3892" i="3"/>
  <c r="I3891" i="3"/>
  <c r="H3891" i="3"/>
  <c r="I3890" i="3"/>
  <c r="H3890" i="3"/>
  <c r="I3889" i="3"/>
  <c r="H3889" i="3"/>
  <c r="I3888" i="3"/>
  <c r="H3888" i="3"/>
  <c r="I3887" i="3"/>
  <c r="H3887" i="3"/>
  <c r="I3886" i="3"/>
  <c r="H3886" i="3"/>
  <c r="I3885" i="3"/>
  <c r="H3885" i="3"/>
  <c r="I3884" i="3"/>
  <c r="H3884" i="3"/>
  <c r="I3883" i="3"/>
  <c r="H3883" i="3"/>
  <c r="I3882" i="3"/>
  <c r="H3882" i="3"/>
  <c r="I3881" i="3"/>
  <c r="H3881" i="3"/>
  <c r="I3880" i="3"/>
  <c r="H3880" i="3"/>
  <c r="I3879" i="3"/>
  <c r="H3879" i="3"/>
  <c r="I3878" i="3"/>
  <c r="H3878" i="3"/>
  <c r="I3877" i="3"/>
  <c r="H3877" i="3"/>
  <c r="I3876" i="3"/>
  <c r="H3876" i="3"/>
  <c r="I3875" i="3"/>
  <c r="H3875" i="3"/>
  <c r="I3874" i="3"/>
  <c r="H3874" i="3"/>
  <c r="I3873" i="3"/>
  <c r="H3873" i="3"/>
  <c r="I3872" i="3"/>
  <c r="H3872" i="3"/>
  <c r="I3871" i="3"/>
  <c r="H3871" i="3"/>
  <c r="I3870" i="3"/>
  <c r="H3870" i="3"/>
  <c r="I3869" i="3"/>
  <c r="H3869" i="3"/>
  <c r="I3868" i="3"/>
  <c r="H3868" i="3"/>
  <c r="I3867" i="3"/>
  <c r="H3867" i="3"/>
  <c r="I3866" i="3"/>
  <c r="H3866" i="3"/>
  <c r="I3865" i="3"/>
  <c r="H3865" i="3"/>
  <c r="I3864" i="3"/>
  <c r="H3864" i="3"/>
  <c r="I3863" i="3"/>
  <c r="H3863" i="3"/>
  <c r="I3862" i="3"/>
  <c r="H3862" i="3"/>
  <c r="I3861" i="3"/>
  <c r="H3861" i="3"/>
  <c r="I3860" i="3"/>
  <c r="H3860" i="3"/>
  <c r="I3859" i="3"/>
  <c r="H3859" i="3"/>
  <c r="I3858" i="3"/>
  <c r="H3858" i="3"/>
  <c r="I3857" i="3"/>
  <c r="H3857" i="3"/>
  <c r="I3856" i="3"/>
  <c r="H3856" i="3"/>
  <c r="I3855" i="3"/>
  <c r="H3855" i="3"/>
  <c r="I3854" i="3"/>
  <c r="H3854" i="3"/>
  <c r="I3853" i="3"/>
  <c r="H3853" i="3"/>
  <c r="I3852" i="3"/>
  <c r="H3852" i="3"/>
  <c r="I3851" i="3"/>
  <c r="H3851" i="3"/>
  <c r="I3850" i="3"/>
  <c r="H3850" i="3"/>
  <c r="I3849" i="3"/>
  <c r="H3849" i="3"/>
  <c r="I3848" i="3"/>
  <c r="H3848" i="3"/>
  <c r="I3847" i="3"/>
  <c r="H3847" i="3"/>
  <c r="I3846" i="3"/>
  <c r="H3846" i="3"/>
  <c r="I3845" i="3"/>
  <c r="H3845" i="3"/>
  <c r="I3844" i="3"/>
  <c r="H3844" i="3"/>
  <c r="I3843" i="3"/>
  <c r="H3843" i="3"/>
  <c r="I3842" i="3"/>
  <c r="H3842" i="3"/>
  <c r="I3841" i="3"/>
  <c r="H3841" i="3"/>
  <c r="I3840" i="3"/>
  <c r="H3840" i="3"/>
  <c r="I3839" i="3"/>
  <c r="H3839" i="3"/>
  <c r="I3838" i="3"/>
  <c r="H3838" i="3"/>
  <c r="I3837" i="3"/>
  <c r="H3837" i="3"/>
  <c r="I3836" i="3"/>
  <c r="H3836" i="3"/>
  <c r="I3835" i="3"/>
  <c r="H3835" i="3"/>
  <c r="I3834" i="3"/>
  <c r="H3834" i="3"/>
  <c r="I3833" i="3"/>
  <c r="H3833" i="3"/>
  <c r="I3832" i="3"/>
  <c r="H3832" i="3"/>
  <c r="I3831" i="3"/>
  <c r="H3831" i="3"/>
  <c r="I3830" i="3"/>
  <c r="H3830" i="3"/>
  <c r="I3829" i="3"/>
  <c r="H3829" i="3"/>
  <c r="I3828" i="3"/>
  <c r="H3828" i="3"/>
  <c r="I3827" i="3"/>
  <c r="H3827" i="3"/>
  <c r="I3826" i="3"/>
  <c r="H3826" i="3"/>
  <c r="I3825" i="3"/>
  <c r="H3825" i="3"/>
  <c r="I3824" i="3"/>
  <c r="H3824" i="3"/>
  <c r="I3823" i="3"/>
  <c r="H3823" i="3"/>
  <c r="I3822" i="3"/>
  <c r="H3822" i="3"/>
  <c r="I3821" i="3"/>
  <c r="H3821" i="3"/>
  <c r="I3820" i="3"/>
  <c r="H3820" i="3"/>
  <c r="I3819" i="3"/>
  <c r="H3819" i="3"/>
  <c r="I3818" i="3"/>
  <c r="H3818" i="3"/>
  <c r="I3817" i="3"/>
  <c r="H3817" i="3"/>
  <c r="I3816" i="3"/>
  <c r="H3816" i="3"/>
  <c r="I3815" i="3"/>
  <c r="H3815" i="3"/>
  <c r="I3814" i="3"/>
  <c r="H3814" i="3"/>
  <c r="I3813" i="3"/>
  <c r="H3813" i="3"/>
  <c r="I3812" i="3"/>
  <c r="H3812" i="3"/>
  <c r="I3811" i="3"/>
  <c r="H3811" i="3"/>
  <c r="I3810" i="3"/>
  <c r="H3810" i="3"/>
  <c r="I3809" i="3"/>
  <c r="H3809" i="3"/>
  <c r="I3808" i="3"/>
  <c r="H3808" i="3"/>
  <c r="I3807" i="3"/>
  <c r="H3807" i="3"/>
  <c r="I3806" i="3"/>
  <c r="H3806" i="3"/>
  <c r="I3805" i="3"/>
  <c r="H3805" i="3"/>
  <c r="I3804" i="3"/>
  <c r="H3804" i="3"/>
  <c r="I3803" i="3"/>
  <c r="H3803" i="3"/>
  <c r="I3802" i="3"/>
  <c r="H3802" i="3"/>
  <c r="I3801" i="3"/>
  <c r="H3801" i="3"/>
  <c r="I3800" i="3"/>
  <c r="H3800" i="3"/>
  <c r="I3799" i="3"/>
  <c r="H3799" i="3"/>
  <c r="I3798" i="3"/>
  <c r="H3798" i="3"/>
  <c r="I3797" i="3"/>
  <c r="H3797" i="3"/>
  <c r="I3796" i="3"/>
  <c r="H3796" i="3"/>
  <c r="I3795" i="3"/>
  <c r="H3795" i="3"/>
  <c r="I3794" i="3"/>
  <c r="H3794" i="3"/>
  <c r="I3793" i="3"/>
  <c r="H3793" i="3"/>
  <c r="I3792" i="3"/>
  <c r="H3792" i="3"/>
  <c r="I3791" i="3"/>
  <c r="H3791" i="3"/>
  <c r="I3790" i="3"/>
  <c r="H3790" i="3"/>
  <c r="I3789" i="3"/>
  <c r="H3789" i="3"/>
  <c r="I3788" i="3"/>
  <c r="H3788" i="3"/>
  <c r="I3787" i="3"/>
  <c r="H3787" i="3"/>
  <c r="I3786" i="3"/>
  <c r="H3786" i="3"/>
  <c r="I3785" i="3"/>
  <c r="H3785" i="3"/>
  <c r="I3784" i="3"/>
  <c r="H3784" i="3"/>
  <c r="I3783" i="3"/>
  <c r="H3783" i="3"/>
  <c r="I3782" i="3"/>
  <c r="H3782" i="3"/>
  <c r="I3781" i="3"/>
  <c r="H3781" i="3"/>
  <c r="I3780" i="3"/>
  <c r="H3780" i="3"/>
  <c r="I3779" i="3"/>
  <c r="H3779" i="3"/>
  <c r="I3778" i="3"/>
  <c r="H3778" i="3"/>
  <c r="I3777" i="3"/>
  <c r="H3777" i="3"/>
  <c r="I3776" i="3"/>
  <c r="H3776" i="3"/>
  <c r="I3775" i="3"/>
  <c r="H3775" i="3"/>
  <c r="I3774" i="3"/>
  <c r="H3774" i="3"/>
  <c r="I3773" i="3"/>
  <c r="H3773" i="3"/>
  <c r="I3772" i="3"/>
  <c r="H3772" i="3"/>
  <c r="I3771" i="3"/>
  <c r="H3771" i="3"/>
  <c r="I3770" i="3"/>
  <c r="H3770" i="3"/>
  <c r="I3769" i="3"/>
  <c r="H3769" i="3"/>
  <c r="I3768" i="3"/>
  <c r="H3768" i="3"/>
  <c r="I3767" i="3"/>
  <c r="H3767" i="3"/>
  <c r="I3766" i="3"/>
  <c r="H3766" i="3"/>
  <c r="I3765" i="3"/>
  <c r="H3765" i="3"/>
  <c r="I3764" i="3"/>
  <c r="H3764" i="3"/>
  <c r="I3763" i="3"/>
  <c r="H3763" i="3"/>
  <c r="I3762" i="3"/>
  <c r="H3762" i="3"/>
  <c r="I3761" i="3"/>
  <c r="H3761" i="3"/>
  <c r="I3760" i="3"/>
  <c r="H3760" i="3"/>
  <c r="I3759" i="3"/>
  <c r="H3759" i="3"/>
  <c r="I3758" i="3"/>
  <c r="H3758" i="3"/>
  <c r="I3757" i="3"/>
  <c r="H3757" i="3"/>
  <c r="I3756" i="3"/>
  <c r="H3756" i="3"/>
  <c r="I3755" i="3"/>
  <c r="H3755" i="3"/>
  <c r="I3754" i="3"/>
  <c r="H3754" i="3"/>
  <c r="I3753" i="3"/>
  <c r="H3753" i="3"/>
  <c r="I3752" i="3"/>
  <c r="H3752" i="3"/>
  <c r="I3751" i="3"/>
  <c r="H3751" i="3"/>
  <c r="I3750" i="3"/>
  <c r="H3750" i="3"/>
  <c r="I3749" i="3"/>
  <c r="H3749" i="3"/>
  <c r="I3748" i="3"/>
  <c r="H3748" i="3"/>
  <c r="I3747" i="3"/>
  <c r="H3747" i="3"/>
  <c r="I3746" i="3"/>
  <c r="H3746" i="3"/>
  <c r="I3745" i="3"/>
  <c r="H3745" i="3"/>
  <c r="I3744" i="3"/>
  <c r="H3744" i="3"/>
  <c r="I3743" i="3"/>
  <c r="H3743" i="3"/>
  <c r="I3742" i="3"/>
  <c r="H3742" i="3"/>
  <c r="I3741" i="3"/>
  <c r="H3741" i="3"/>
  <c r="I3740" i="3"/>
  <c r="H3740" i="3"/>
  <c r="I3739" i="3"/>
  <c r="H3739" i="3"/>
  <c r="I3738" i="3"/>
  <c r="H3738" i="3"/>
  <c r="I3737" i="3"/>
  <c r="H3737" i="3"/>
  <c r="I3736" i="3"/>
  <c r="H3736" i="3"/>
  <c r="I3735" i="3"/>
  <c r="H3735" i="3"/>
  <c r="I3734" i="3"/>
  <c r="H3734" i="3"/>
  <c r="I3733" i="3"/>
  <c r="H3733" i="3"/>
  <c r="I3732" i="3"/>
  <c r="H3732" i="3"/>
  <c r="I3731" i="3"/>
  <c r="H3731" i="3"/>
  <c r="I3730" i="3"/>
  <c r="H3730" i="3"/>
  <c r="I3729" i="3"/>
  <c r="H3729" i="3"/>
  <c r="I3728" i="3"/>
  <c r="H3728" i="3"/>
  <c r="I3727" i="3"/>
  <c r="H3727" i="3"/>
  <c r="I3726" i="3"/>
  <c r="H3726" i="3"/>
  <c r="I3725" i="3"/>
  <c r="H3725" i="3"/>
  <c r="I3724" i="3"/>
  <c r="H3724" i="3"/>
  <c r="I3723" i="3"/>
  <c r="H3723" i="3"/>
  <c r="I3722" i="3"/>
  <c r="H3722" i="3"/>
  <c r="I3721" i="3"/>
  <c r="H3721" i="3"/>
  <c r="I3720" i="3"/>
  <c r="H3720" i="3"/>
  <c r="I3719" i="3"/>
  <c r="H3719" i="3"/>
  <c r="I3718" i="3"/>
  <c r="H3718" i="3"/>
  <c r="I3717" i="3"/>
  <c r="H3717" i="3"/>
  <c r="I3716" i="3"/>
  <c r="H3716" i="3"/>
  <c r="I3715" i="3"/>
  <c r="H3715" i="3"/>
  <c r="I3714" i="3"/>
  <c r="H3714" i="3"/>
  <c r="I3713" i="3"/>
  <c r="H3713" i="3"/>
  <c r="I3712" i="3"/>
  <c r="H3712" i="3"/>
  <c r="I3711" i="3"/>
  <c r="H3711" i="3"/>
  <c r="I3710" i="3"/>
  <c r="H3710" i="3"/>
  <c r="I3709" i="3"/>
  <c r="H3709" i="3"/>
  <c r="I3708" i="3"/>
  <c r="H3708" i="3"/>
  <c r="I3707" i="3"/>
  <c r="H3707" i="3"/>
  <c r="I3706" i="3"/>
  <c r="H3706" i="3"/>
  <c r="I3705" i="3"/>
  <c r="H3705" i="3"/>
  <c r="I3704" i="3"/>
  <c r="H3704" i="3"/>
  <c r="I3703" i="3"/>
  <c r="H3703" i="3"/>
  <c r="I3702" i="3"/>
  <c r="H3702" i="3"/>
  <c r="I3701" i="3"/>
  <c r="H3701" i="3"/>
  <c r="I3700" i="3"/>
  <c r="H3700" i="3"/>
  <c r="I3699" i="3"/>
  <c r="H3699" i="3"/>
  <c r="I3698" i="3"/>
  <c r="H3698" i="3"/>
  <c r="I3697" i="3"/>
  <c r="H3697" i="3"/>
  <c r="I3696" i="3"/>
  <c r="H3696" i="3"/>
  <c r="I3695" i="3"/>
  <c r="H3695" i="3"/>
  <c r="I3694" i="3"/>
  <c r="H3694" i="3"/>
  <c r="I3693" i="3"/>
  <c r="H3693" i="3"/>
  <c r="I3692" i="3"/>
  <c r="H3692" i="3"/>
  <c r="I3691" i="3"/>
  <c r="H3691" i="3"/>
  <c r="I3690" i="3"/>
  <c r="H3690" i="3"/>
  <c r="I3689" i="3"/>
  <c r="H3689" i="3"/>
  <c r="I3688" i="3"/>
  <c r="H3688" i="3"/>
  <c r="I3687" i="3"/>
  <c r="H3687" i="3"/>
  <c r="I3686" i="3"/>
  <c r="H3686" i="3"/>
  <c r="I3685" i="3"/>
  <c r="H3685" i="3"/>
  <c r="I3684" i="3"/>
  <c r="H3684" i="3"/>
  <c r="I3683" i="3"/>
  <c r="H3683" i="3"/>
  <c r="I3682" i="3"/>
  <c r="H3682" i="3"/>
  <c r="I3681" i="3"/>
  <c r="H3681" i="3"/>
  <c r="I3680" i="3"/>
  <c r="H3680" i="3"/>
  <c r="I3679" i="3"/>
  <c r="H3679" i="3"/>
  <c r="I3678" i="3"/>
  <c r="H3678" i="3"/>
  <c r="I3677" i="3"/>
  <c r="H3677" i="3"/>
  <c r="I3676" i="3"/>
  <c r="H3676" i="3"/>
  <c r="I3675" i="3"/>
  <c r="H3675" i="3"/>
  <c r="I3674" i="3"/>
  <c r="H3674" i="3"/>
  <c r="I3673" i="3"/>
  <c r="H3673" i="3"/>
  <c r="I3672" i="3"/>
  <c r="H3672" i="3"/>
  <c r="I3671" i="3"/>
  <c r="H3671" i="3"/>
  <c r="I3670" i="3"/>
  <c r="H3670" i="3"/>
  <c r="I3669" i="3"/>
  <c r="H3669" i="3"/>
  <c r="I3668" i="3"/>
  <c r="H3668" i="3"/>
  <c r="I3667" i="3"/>
  <c r="H3667" i="3"/>
  <c r="I3666" i="3"/>
  <c r="H3666" i="3"/>
  <c r="I3665" i="3"/>
  <c r="H3665" i="3"/>
  <c r="I3664" i="3"/>
  <c r="H3664" i="3"/>
  <c r="I3663" i="3"/>
  <c r="H3663" i="3"/>
  <c r="I3662" i="3"/>
  <c r="H3662" i="3"/>
  <c r="I3661" i="3"/>
  <c r="H3661" i="3"/>
  <c r="I3660" i="3"/>
  <c r="H3660" i="3"/>
  <c r="I3659" i="3"/>
  <c r="H3659" i="3"/>
  <c r="I3658" i="3"/>
  <c r="H3658" i="3"/>
  <c r="I3657" i="3"/>
  <c r="H3657" i="3"/>
  <c r="I3656" i="3"/>
  <c r="H3656" i="3"/>
  <c r="I3655" i="3"/>
  <c r="H3655" i="3"/>
  <c r="I3654" i="3"/>
  <c r="H3654" i="3"/>
  <c r="I3653" i="3"/>
  <c r="H3653" i="3"/>
  <c r="I3652" i="3"/>
  <c r="H3652" i="3"/>
  <c r="I3651" i="3"/>
  <c r="H3651" i="3"/>
  <c r="I3650" i="3"/>
  <c r="H3650" i="3"/>
  <c r="I3649" i="3"/>
  <c r="H3649" i="3"/>
  <c r="I3648" i="3"/>
  <c r="H3648" i="3"/>
  <c r="I3647" i="3"/>
  <c r="H3647" i="3"/>
  <c r="I3646" i="3"/>
  <c r="H3646" i="3"/>
  <c r="I3645" i="3"/>
  <c r="H3645" i="3"/>
  <c r="I3644" i="3"/>
  <c r="H3644" i="3"/>
  <c r="I3643" i="3"/>
  <c r="H3643" i="3"/>
  <c r="I3642" i="3"/>
  <c r="H3642" i="3"/>
  <c r="I3641" i="3"/>
  <c r="H3641" i="3"/>
  <c r="I3640" i="3"/>
  <c r="H3640" i="3"/>
  <c r="I3639" i="3"/>
  <c r="H3639" i="3"/>
  <c r="I3638" i="3"/>
  <c r="H3638" i="3"/>
  <c r="I3637" i="3"/>
  <c r="H3637" i="3"/>
  <c r="I3636" i="3"/>
  <c r="H3636" i="3"/>
  <c r="I3635" i="3"/>
  <c r="H3635" i="3"/>
  <c r="I3634" i="3"/>
  <c r="H3634" i="3"/>
  <c r="I3633" i="3"/>
  <c r="H3633" i="3"/>
  <c r="I3632" i="3"/>
  <c r="H3632" i="3"/>
  <c r="I3631" i="3"/>
  <c r="H3631" i="3"/>
  <c r="I3630" i="3"/>
  <c r="H3630" i="3"/>
  <c r="I3629" i="3"/>
  <c r="H3629" i="3"/>
  <c r="I3628" i="3"/>
  <c r="H3628" i="3"/>
  <c r="I3627" i="3"/>
  <c r="H3627" i="3"/>
  <c r="I3626" i="3"/>
  <c r="H3626" i="3"/>
  <c r="I3625" i="3"/>
  <c r="H3625" i="3"/>
  <c r="I3624" i="3"/>
  <c r="H3624" i="3"/>
  <c r="I3623" i="3"/>
  <c r="H3623" i="3"/>
  <c r="I3622" i="3"/>
  <c r="H3622" i="3"/>
  <c r="I3621" i="3"/>
  <c r="H3621" i="3"/>
  <c r="I3620" i="3"/>
  <c r="H3620" i="3"/>
  <c r="I3619" i="3"/>
  <c r="H3619" i="3"/>
  <c r="I3618" i="3"/>
  <c r="H3618" i="3"/>
  <c r="I3617" i="3"/>
  <c r="H3617" i="3"/>
  <c r="I3616" i="3"/>
  <c r="H3616" i="3"/>
  <c r="I3615" i="3"/>
  <c r="H3615" i="3"/>
  <c r="I3614" i="3"/>
  <c r="H3614" i="3"/>
  <c r="I3613" i="3"/>
  <c r="H3613" i="3"/>
  <c r="I3612" i="3"/>
  <c r="H3612" i="3"/>
  <c r="I3611" i="3"/>
  <c r="H3611" i="3"/>
  <c r="I3610" i="3"/>
  <c r="H3610" i="3"/>
  <c r="I3609" i="3"/>
  <c r="H3609" i="3"/>
  <c r="I3608" i="3"/>
  <c r="H3608" i="3"/>
  <c r="I3607" i="3"/>
  <c r="H3607" i="3"/>
  <c r="I3606" i="3"/>
  <c r="H3606" i="3"/>
  <c r="I3605" i="3"/>
  <c r="H3605" i="3"/>
  <c r="I3604" i="3"/>
  <c r="H3604" i="3"/>
  <c r="I3603" i="3"/>
  <c r="H3603" i="3"/>
  <c r="I3602" i="3"/>
  <c r="H3602" i="3"/>
  <c r="I3601" i="3"/>
  <c r="H3601" i="3"/>
  <c r="I3600" i="3"/>
  <c r="H3600" i="3"/>
  <c r="I3599" i="3"/>
  <c r="H3599" i="3"/>
  <c r="I3598" i="3"/>
  <c r="H3598" i="3"/>
  <c r="I3597" i="3"/>
  <c r="H3597" i="3"/>
  <c r="I3596" i="3"/>
  <c r="H3596" i="3"/>
  <c r="I3595" i="3"/>
  <c r="H3595" i="3"/>
  <c r="I3594" i="3"/>
  <c r="H3594" i="3"/>
  <c r="I3593" i="3"/>
  <c r="H3593" i="3"/>
  <c r="I3592" i="3"/>
  <c r="H3592" i="3"/>
  <c r="I3591" i="3"/>
  <c r="H3591" i="3"/>
  <c r="I3590" i="3"/>
  <c r="H3590" i="3"/>
  <c r="I3589" i="3"/>
  <c r="H3589" i="3"/>
  <c r="I3588" i="3"/>
  <c r="H3588" i="3"/>
  <c r="I3587" i="3"/>
  <c r="H3587" i="3"/>
  <c r="I3586" i="3"/>
  <c r="H3586" i="3"/>
  <c r="I3585" i="3"/>
  <c r="H3585" i="3"/>
  <c r="I3584" i="3"/>
  <c r="H3584" i="3"/>
  <c r="I3583" i="3"/>
  <c r="H3583" i="3"/>
  <c r="I3582" i="3"/>
  <c r="H3582" i="3"/>
  <c r="I3581" i="3"/>
  <c r="H3581" i="3"/>
  <c r="I3580" i="3"/>
  <c r="H3580" i="3"/>
  <c r="I3579" i="3"/>
  <c r="H3579" i="3"/>
  <c r="I3578" i="3"/>
  <c r="H3578" i="3"/>
  <c r="I3577" i="3"/>
  <c r="H3577" i="3"/>
  <c r="I3576" i="3"/>
  <c r="H3576" i="3"/>
  <c r="I3575" i="3"/>
  <c r="H3575" i="3"/>
  <c r="I3574" i="3"/>
  <c r="H3574" i="3"/>
  <c r="I3573" i="3"/>
  <c r="H3573" i="3"/>
  <c r="I3572" i="3"/>
  <c r="H3572" i="3"/>
  <c r="I3571" i="3"/>
  <c r="H3571" i="3"/>
  <c r="I3570" i="3"/>
  <c r="H3570" i="3"/>
  <c r="I3569" i="3"/>
  <c r="H3569" i="3"/>
  <c r="I3568" i="3"/>
  <c r="H3568" i="3"/>
  <c r="I3567" i="3"/>
  <c r="H3567" i="3"/>
  <c r="I3566" i="3"/>
  <c r="H3566" i="3"/>
  <c r="I3565" i="3"/>
  <c r="H3565" i="3"/>
  <c r="I3564" i="3"/>
  <c r="H3564" i="3"/>
  <c r="I3563" i="3"/>
  <c r="H3563" i="3"/>
  <c r="I3562" i="3"/>
  <c r="H3562" i="3"/>
  <c r="I3561" i="3"/>
  <c r="H3561" i="3"/>
  <c r="I3560" i="3"/>
  <c r="H3560" i="3"/>
  <c r="I3559" i="3"/>
  <c r="H3559" i="3"/>
  <c r="I3558" i="3"/>
  <c r="H3558" i="3"/>
  <c r="I3557" i="3"/>
  <c r="H3557" i="3"/>
  <c r="I3556" i="3"/>
  <c r="H3556" i="3"/>
  <c r="I3555" i="3"/>
  <c r="H3555" i="3"/>
  <c r="I3554" i="3"/>
  <c r="H3554" i="3"/>
  <c r="I3553" i="3"/>
  <c r="H3553" i="3"/>
  <c r="I3552" i="3"/>
  <c r="H3552" i="3"/>
  <c r="I3551" i="3"/>
  <c r="H3551" i="3"/>
  <c r="I3550" i="3"/>
  <c r="H3550" i="3"/>
  <c r="I3549" i="3"/>
  <c r="H3549" i="3"/>
  <c r="I3548" i="3"/>
  <c r="H3548" i="3"/>
  <c r="I3547" i="3"/>
  <c r="H3547" i="3"/>
  <c r="I3546" i="3"/>
  <c r="H3546" i="3"/>
  <c r="I3545" i="3"/>
  <c r="H3545" i="3"/>
  <c r="I3544" i="3"/>
  <c r="H3544" i="3"/>
  <c r="I3543" i="3"/>
  <c r="H3543" i="3"/>
  <c r="I3542" i="3"/>
  <c r="H3542" i="3"/>
  <c r="I3541" i="3"/>
  <c r="H3541" i="3"/>
  <c r="I3540" i="3"/>
  <c r="H3540" i="3"/>
  <c r="I3539" i="3"/>
  <c r="H3539" i="3"/>
  <c r="I3538" i="3"/>
  <c r="H3538" i="3"/>
  <c r="I3537" i="3"/>
  <c r="H3537" i="3"/>
  <c r="I3536" i="3"/>
  <c r="H3536" i="3"/>
  <c r="I3535" i="3"/>
  <c r="H3535" i="3"/>
  <c r="I3534" i="3"/>
  <c r="H3534" i="3"/>
  <c r="I3533" i="3"/>
  <c r="H3533" i="3"/>
  <c r="I3532" i="3"/>
  <c r="H3532" i="3"/>
  <c r="I3531" i="3"/>
  <c r="H3531" i="3"/>
  <c r="I3530" i="3"/>
  <c r="H3530" i="3"/>
  <c r="I3529" i="3"/>
  <c r="H3529" i="3"/>
  <c r="I3528" i="3"/>
  <c r="H3528" i="3"/>
  <c r="I3527" i="3"/>
  <c r="H3527" i="3"/>
  <c r="I3526" i="3"/>
  <c r="H3526" i="3"/>
  <c r="I3525" i="3"/>
  <c r="H3525" i="3"/>
  <c r="I3524" i="3"/>
  <c r="H3524" i="3"/>
  <c r="I3523" i="3"/>
  <c r="H3523" i="3"/>
  <c r="I3522" i="3"/>
  <c r="H3522" i="3"/>
  <c r="I3521" i="3"/>
  <c r="H3521" i="3"/>
  <c r="I3520" i="3"/>
  <c r="H3520" i="3"/>
  <c r="I3519" i="3"/>
  <c r="H3519" i="3"/>
  <c r="I3518" i="3"/>
  <c r="H3518" i="3"/>
  <c r="I3517" i="3"/>
  <c r="H3517" i="3"/>
  <c r="I3516" i="3"/>
  <c r="H3516" i="3"/>
  <c r="I3515" i="3"/>
  <c r="H3515" i="3"/>
  <c r="I3514" i="3"/>
  <c r="H3514" i="3"/>
  <c r="I3513" i="3"/>
  <c r="H3513" i="3"/>
  <c r="I3512" i="3"/>
  <c r="H3512" i="3"/>
  <c r="I3511" i="3"/>
  <c r="H3511" i="3"/>
  <c r="I3510" i="3"/>
  <c r="H3510" i="3"/>
  <c r="I3509" i="3"/>
  <c r="H3509" i="3"/>
  <c r="I3508" i="3"/>
  <c r="H3508" i="3"/>
  <c r="I3507" i="3"/>
  <c r="H3507" i="3"/>
  <c r="I3506" i="3"/>
  <c r="H3506" i="3"/>
  <c r="I3505" i="3"/>
  <c r="H3505" i="3"/>
  <c r="I3504" i="3"/>
  <c r="H3504" i="3"/>
  <c r="I3503" i="3"/>
  <c r="H3503" i="3"/>
  <c r="I3502" i="3"/>
  <c r="H3502" i="3"/>
  <c r="I3501" i="3"/>
  <c r="H3501" i="3"/>
  <c r="I3500" i="3"/>
  <c r="H3500" i="3"/>
  <c r="I3499" i="3"/>
  <c r="H3499" i="3"/>
  <c r="I3498" i="3"/>
  <c r="H3498" i="3"/>
  <c r="I3497" i="3"/>
  <c r="H3497" i="3"/>
  <c r="I3496" i="3"/>
  <c r="H3496" i="3"/>
  <c r="I3495" i="3"/>
  <c r="H3495" i="3"/>
  <c r="I3494" i="3"/>
  <c r="H3494" i="3"/>
  <c r="I3493" i="3"/>
  <c r="H3493" i="3"/>
  <c r="I3492" i="3"/>
  <c r="H3492" i="3"/>
  <c r="I3491" i="3"/>
  <c r="H3491" i="3"/>
  <c r="I3490" i="3"/>
  <c r="H3490" i="3"/>
  <c r="I3489" i="3"/>
  <c r="H3489" i="3"/>
  <c r="I3488" i="3"/>
  <c r="H3488" i="3"/>
  <c r="I3487" i="3"/>
  <c r="H3487" i="3"/>
  <c r="I3486" i="3"/>
  <c r="H3486" i="3"/>
  <c r="I3485" i="3"/>
  <c r="H3485" i="3"/>
  <c r="I3484" i="3"/>
  <c r="H3484" i="3"/>
  <c r="I3483" i="3"/>
  <c r="H3483" i="3"/>
  <c r="I3482" i="3"/>
  <c r="H3482" i="3"/>
  <c r="I3481" i="3"/>
  <c r="H3481" i="3"/>
  <c r="I3480" i="3"/>
  <c r="H3480" i="3"/>
  <c r="I3479" i="3"/>
  <c r="H3479" i="3"/>
  <c r="I3478" i="3"/>
  <c r="H3478" i="3"/>
  <c r="I3477" i="3"/>
  <c r="H3477" i="3"/>
  <c r="I3476" i="3"/>
  <c r="H3476" i="3"/>
  <c r="I3475" i="3"/>
  <c r="H3475" i="3"/>
  <c r="I3474" i="3"/>
  <c r="H3474" i="3"/>
  <c r="I3473" i="3"/>
  <c r="H3473" i="3"/>
  <c r="I3472" i="3"/>
  <c r="H3472" i="3"/>
  <c r="I3471" i="3"/>
  <c r="H3471" i="3"/>
  <c r="I3470" i="3"/>
  <c r="H3470" i="3"/>
  <c r="I3469" i="3"/>
  <c r="H3469" i="3"/>
  <c r="I3468" i="3"/>
  <c r="H3468" i="3"/>
  <c r="I3467" i="3"/>
  <c r="H3467" i="3"/>
  <c r="I3466" i="3"/>
  <c r="H3466" i="3"/>
  <c r="I3465" i="3"/>
  <c r="H3465" i="3"/>
  <c r="I3464" i="3"/>
  <c r="H3464" i="3"/>
  <c r="I3463" i="3"/>
  <c r="H3463" i="3"/>
  <c r="I3462" i="3"/>
  <c r="H3462" i="3"/>
  <c r="I3461" i="3"/>
  <c r="H3461" i="3"/>
  <c r="I3460" i="3"/>
  <c r="H3460" i="3"/>
  <c r="I3459" i="3"/>
  <c r="H3459" i="3"/>
  <c r="I3458" i="3"/>
  <c r="H3458" i="3"/>
  <c r="I3457" i="3"/>
  <c r="H3457" i="3"/>
  <c r="I3456" i="3"/>
  <c r="H3456" i="3"/>
  <c r="I3455" i="3"/>
  <c r="H3455" i="3"/>
  <c r="I3454" i="3"/>
  <c r="H3454" i="3"/>
  <c r="I3453" i="3"/>
  <c r="H3453" i="3"/>
  <c r="I3452" i="3"/>
  <c r="H3452" i="3"/>
  <c r="I3451" i="3"/>
  <c r="H3451" i="3"/>
  <c r="I3450" i="3"/>
  <c r="H3450" i="3"/>
  <c r="I3449" i="3"/>
  <c r="H3449" i="3"/>
  <c r="I3448" i="3"/>
  <c r="H3448" i="3"/>
  <c r="I3447" i="3"/>
  <c r="H3447" i="3"/>
  <c r="I3446" i="3"/>
  <c r="H3446" i="3"/>
  <c r="I3445" i="3"/>
  <c r="H3445" i="3"/>
  <c r="I3444" i="3"/>
  <c r="H3444" i="3"/>
  <c r="I3443" i="3"/>
  <c r="H3443" i="3"/>
  <c r="I3442" i="3"/>
  <c r="H3442" i="3"/>
  <c r="I3441" i="3"/>
  <c r="H3441" i="3"/>
  <c r="I3440" i="3"/>
  <c r="H3440" i="3"/>
  <c r="I3439" i="3"/>
  <c r="H3439" i="3"/>
  <c r="I3438" i="3"/>
  <c r="H3438" i="3"/>
  <c r="I3437" i="3"/>
  <c r="H3437" i="3"/>
  <c r="I3436" i="3"/>
  <c r="H3436" i="3"/>
  <c r="I3435" i="3"/>
  <c r="H3435" i="3"/>
  <c r="I3434" i="3"/>
  <c r="H3434" i="3"/>
  <c r="I3433" i="3"/>
  <c r="H3433" i="3"/>
  <c r="I3432" i="3"/>
  <c r="H3432" i="3"/>
  <c r="I3431" i="3"/>
  <c r="H3431" i="3"/>
  <c r="I3430" i="3"/>
  <c r="H3430" i="3"/>
  <c r="I3429" i="3"/>
  <c r="H3429" i="3"/>
  <c r="I3428" i="3"/>
  <c r="H3428" i="3"/>
  <c r="I3427" i="3"/>
  <c r="H3427" i="3"/>
  <c r="I3426" i="3"/>
  <c r="H3426" i="3"/>
  <c r="I3425" i="3"/>
  <c r="H3425" i="3"/>
  <c r="I3424" i="3"/>
  <c r="H3424" i="3"/>
  <c r="I3423" i="3"/>
  <c r="H3423" i="3"/>
  <c r="I3422" i="3"/>
  <c r="H3422" i="3"/>
  <c r="I3421" i="3"/>
  <c r="H3421" i="3"/>
  <c r="I3420" i="3"/>
  <c r="H3420" i="3"/>
  <c r="I3419" i="3"/>
  <c r="H3419" i="3"/>
  <c r="I3418" i="3"/>
  <c r="H3418" i="3"/>
  <c r="I3417" i="3"/>
  <c r="H3417" i="3"/>
  <c r="I3416" i="3"/>
  <c r="H3416" i="3"/>
  <c r="I3415" i="3"/>
  <c r="H3415" i="3"/>
  <c r="I3414" i="3"/>
  <c r="H3414" i="3"/>
  <c r="I3413" i="3"/>
  <c r="H3413" i="3"/>
  <c r="I3412" i="3"/>
  <c r="H3412" i="3"/>
  <c r="I3411" i="3"/>
  <c r="H3411" i="3"/>
  <c r="I3410" i="3"/>
  <c r="H3410" i="3"/>
  <c r="I3409" i="3"/>
  <c r="H3409" i="3"/>
  <c r="I3408" i="3"/>
  <c r="H3408" i="3"/>
  <c r="I3407" i="3"/>
  <c r="H3407" i="3"/>
  <c r="I3406" i="3"/>
  <c r="H3406" i="3"/>
  <c r="I3405" i="3"/>
  <c r="H3405" i="3"/>
  <c r="I3404" i="3"/>
  <c r="H3404" i="3"/>
  <c r="I3403" i="3"/>
  <c r="H3403" i="3"/>
  <c r="I3402" i="3"/>
  <c r="H3402" i="3"/>
  <c r="I3401" i="3"/>
  <c r="H3401" i="3"/>
  <c r="I3400" i="3"/>
  <c r="H3400" i="3"/>
  <c r="I3399" i="3"/>
  <c r="H3399" i="3"/>
  <c r="I3398" i="3"/>
  <c r="H3398" i="3"/>
  <c r="I3397" i="3"/>
  <c r="H3397" i="3"/>
  <c r="I3396" i="3"/>
  <c r="H3396" i="3"/>
  <c r="I3395" i="3"/>
  <c r="H3395" i="3"/>
  <c r="I3394" i="3"/>
  <c r="H3394" i="3"/>
  <c r="I3393" i="3"/>
  <c r="H3393" i="3"/>
  <c r="I3392" i="3"/>
  <c r="H3392" i="3"/>
  <c r="I3391" i="3"/>
  <c r="H3391" i="3"/>
  <c r="I3390" i="3"/>
  <c r="H3390" i="3"/>
  <c r="I3389" i="3"/>
  <c r="H3389" i="3"/>
  <c r="I3388" i="3"/>
  <c r="H3388" i="3"/>
  <c r="I3387" i="3"/>
  <c r="H3387" i="3"/>
  <c r="I3386" i="3"/>
  <c r="H3386" i="3"/>
  <c r="I3385" i="3"/>
  <c r="H3385" i="3"/>
  <c r="I3384" i="3"/>
  <c r="H3384" i="3"/>
  <c r="I3383" i="3"/>
  <c r="H3383" i="3"/>
  <c r="I3382" i="3"/>
  <c r="H3382" i="3"/>
  <c r="I3381" i="3"/>
  <c r="H3381" i="3"/>
  <c r="I3380" i="3"/>
  <c r="H3380" i="3"/>
  <c r="I3379" i="3"/>
  <c r="H3379" i="3"/>
  <c r="I3378" i="3"/>
  <c r="H3378" i="3"/>
  <c r="I3377" i="3"/>
  <c r="H3377" i="3"/>
  <c r="I3376" i="3"/>
  <c r="H3376" i="3"/>
  <c r="I3375" i="3"/>
  <c r="H3375" i="3"/>
  <c r="I3374" i="3"/>
  <c r="H3374" i="3"/>
  <c r="I3373" i="3"/>
  <c r="H3373" i="3"/>
  <c r="I3372" i="3"/>
  <c r="H3372" i="3"/>
  <c r="I3371" i="3"/>
  <c r="H3371" i="3"/>
  <c r="I3370" i="3"/>
  <c r="H3370" i="3"/>
  <c r="I3369" i="3"/>
  <c r="H3369" i="3"/>
  <c r="I3368" i="3"/>
  <c r="H3368" i="3"/>
  <c r="I3367" i="3"/>
  <c r="H3367" i="3"/>
  <c r="I3366" i="3"/>
  <c r="H3366" i="3"/>
  <c r="I3365" i="3"/>
  <c r="H3365" i="3"/>
  <c r="I3364" i="3"/>
  <c r="H3364" i="3"/>
  <c r="H3363" i="3"/>
  <c r="I3362" i="3"/>
  <c r="H3362" i="3"/>
  <c r="I3361" i="3"/>
  <c r="H3361" i="3"/>
  <c r="I3360" i="3"/>
  <c r="H3360" i="3"/>
  <c r="I3359" i="3"/>
  <c r="H3359" i="3"/>
  <c r="I3358" i="3"/>
  <c r="H3358" i="3"/>
  <c r="I3357" i="3"/>
  <c r="H3357" i="3"/>
  <c r="I3356" i="3"/>
  <c r="H3356" i="3"/>
  <c r="I3355" i="3"/>
  <c r="H3355" i="3"/>
  <c r="I3354" i="3"/>
  <c r="H3354" i="3"/>
  <c r="I3353" i="3"/>
  <c r="H3353" i="3"/>
  <c r="I3352" i="3"/>
  <c r="H3352" i="3"/>
  <c r="I3351" i="3"/>
  <c r="H3351" i="3"/>
  <c r="I3350" i="3"/>
  <c r="H3350" i="3"/>
  <c r="I3349" i="3"/>
  <c r="H3349" i="3"/>
  <c r="I3348" i="3"/>
  <c r="H3348" i="3"/>
  <c r="I3347" i="3"/>
  <c r="H3347" i="3"/>
  <c r="I3346" i="3"/>
  <c r="H3346" i="3"/>
  <c r="I3345" i="3"/>
  <c r="H3345" i="3"/>
  <c r="I3344" i="3"/>
  <c r="H3344" i="3"/>
  <c r="I3343" i="3"/>
  <c r="H3343" i="3"/>
  <c r="I3342" i="3"/>
  <c r="H3342" i="3"/>
  <c r="I3341" i="3"/>
  <c r="H3341" i="3"/>
  <c r="I3340" i="3"/>
  <c r="H3340" i="3"/>
  <c r="I3339" i="3"/>
  <c r="H3339" i="3"/>
  <c r="I3338" i="3"/>
  <c r="H3338" i="3"/>
  <c r="I3337" i="3"/>
  <c r="H3337" i="3"/>
  <c r="I3336" i="3"/>
  <c r="H3336" i="3"/>
  <c r="I3335" i="3"/>
  <c r="H3335" i="3"/>
  <c r="I3334" i="3"/>
  <c r="H3334" i="3"/>
  <c r="I3333" i="3"/>
  <c r="H3333" i="3"/>
  <c r="I3332" i="3"/>
  <c r="H3332" i="3"/>
  <c r="I3331" i="3"/>
  <c r="H3331" i="3"/>
  <c r="I3330" i="3"/>
  <c r="H3330" i="3"/>
  <c r="I3329" i="3"/>
  <c r="H3329" i="3"/>
  <c r="I3328" i="3"/>
  <c r="H3328" i="3"/>
  <c r="I3327" i="3"/>
  <c r="H3327" i="3"/>
  <c r="I3326" i="3"/>
  <c r="H3326" i="3"/>
  <c r="I3325" i="3"/>
  <c r="H3325" i="3"/>
  <c r="I3324" i="3"/>
  <c r="H3324" i="3"/>
  <c r="I3323" i="3"/>
  <c r="H3323" i="3"/>
  <c r="I3322" i="3"/>
  <c r="H3322" i="3"/>
  <c r="I3321" i="3"/>
  <c r="H3321" i="3"/>
  <c r="I3320" i="3"/>
  <c r="H3320" i="3"/>
  <c r="I3319" i="3"/>
  <c r="H3319" i="3"/>
  <c r="I3318" i="3"/>
  <c r="H3318" i="3"/>
  <c r="I3317" i="3"/>
  <c r="H3317" i="3"/>
  <c r="I3316" i="3"/>
  <c r="H3316" i="3"/>
  <c r="I3315" i="3"/>
  <c r="H3315" i="3"/>
  <c r="I3314" i="3"/>
  <c r="H3314" i="3"/>
  <c r="I3313" i="3"/>
  <c r="H3313" i="3"/>
  <c r="I3312" i="3"/>
  <c r="H3312" i="3"/>
  <c r="I3311" i="3"/>
  <c r="H3311" i="3"/>
  <c r="I3310" i="3"/>
  <c r="H3310" i="3"/>
  <c r="I3309" i="3"/>
  <c r="H3309" i="3"/>
  <c r="I3308" i="3"/>
  <c r="H3308" i="3"/>
  <c r="I3307" i="3"/>
  <c r="H3307" i="3"/>
  <c r="I3306" i="3"/>
  <c r="H3306" i="3"/>
  <c r="I3305" i="3"/>
  <c r="H3305" i="3"/>
  <c r="I3304" i="3"/>
  <c r="H3304" i="3"/>
  <c r="I3303" i="3"/>
  <c r="H3303" i="3"/>
  <c r="I3302" i="3"/>
  <c r="H3302" i="3"/>
  <c r="I3301" i="3"/>
  <c r="H3301" i="3"/>
  <c r="I3300" i="3"/>
  <c r="H3300" i="3"/>
  <c r="I3299" i="3"/>
  <c r="H3299" i="3"/>
  <c r="I3298" i="3"/>
  <c r="H3298" i="3"/>
  <c r="I3297" i="3"/>
  <c r="H3297" i="3"/>
  <c r="I3296" i="3"/>
  <c r="H3296" i="3"/>
  <c r="I3295" i="3"/>
  <c r="H3295" i="3"/>
  <c r="I3294" i="3"/>
  <c r="H3294" i="3"/>
  <c r="I3293" i="3"/>
  <c r="H3293" i="3"/>
  <c r="I3292" i="3"/>
  <c r="H3292" i="3"/>
  <c r="I3291" i="3"/>
  <c r="H3291" i="3"/>
  <c r="I3290" i="3"/>
  <c r="H3290" i="3"/>
  <c r="I3289" i="3"/>
  <c r="H3289" i="3"/>
  <c r="I3288" i="3"/>
  <c r="H3288" i="3"/>
  <c r="I3287" i="3"/>
  <c r="H3287" i="3"/>
  <c r="I3286" i="3"/>
  <c r="H3286" i="3"/>
  <c r="I3285" i="3"/>
  <c r="H3285" i="3"/>
  <c r="I3284" i="3"/>
  <c r="H3284" i="3"/>
  <c r="I3283" i="3"/>
  <c r="H3283" i="3"/>
  <c r="I3282" i="3"/>
  <c r="H3282" i="3"/>
  <c r="I3281" i="3"/>
  <c r="H3281" i="3"/>
  <c r="I3280" i="3"/>
  <c r="H3280" i="3"/>
  <c r="I3279" i="3"/>
  <c r="H3279" i="3"/>
  <c r="I3278" i="3"/>
  <c r="H3278" i="3"/>
  <c r="I3277" i="3"/>
  <c r="H3277" i="3"/>
  <c r="I3276" i="3"/>
  <c r="H3276" i="3"/>
  <c r="I3275" i="3"/>
  <c r="H3275" i="3"/>
  <c r="I3274" i="3"/>
  <c r="H3274" i="3"/>
  <c r="I3273" i="3"/>
  <c r="H3273" i="3"/>
  <c r="I3272" i="3"/>
  <c r="H3272" i="3"/>
  <c r="I3271" i="3"/>
  <c r="H3271" i="3"/>
  <c r="I3270" i="3"/>
  <c r="H3270" i="3"/>
  <c r="I3269" i="3"/>
  <c r="H3269" i="3"/>
  <c r="I3268" i="3"/>
  <c r="H3268" i="3"/>
  <c r="I3267" i="3"/>
  <c r="H3267" i="3"/>
  <c r="I3266" i="3"/>
  <c r="H3266" i="3"/>
  <c r="I3265" i="3"/>
  <c r="H3265" i="3"/>
  <c r="I3264" i="3"/>
  <c r="H3264" i="3"/>
  <c r="I3263" i="3"/>
  <c r="H3263" i="3"/>
  <c r="I3262" i="3"/>
  <c r="H3262" i="3"/>
  <c r="I3261" i="3"/>
  <c r="H3261" i="3"/>
  <c r="I3260" i="3"/>
  <c r="H3260" i="3"/>
  <c r="I3259" i="3"/>
  <c r="H3259" i="3"/>
  <c r="I3258" i="3"/>
  <c r="H3258" i="3"/>
  <c r="I3257" i="3"/>
  <c r="H3257" i="3"/>
  <c r="I3256" i="3"/>
  <c r="H3256" i="3"/>
  <c r="I3255" i="3"/>
  <c r="H3255" i="3"/>
  <c r="I3254" i="3"/>
  <c r="H3254" i="3"/>
  <c r="I3253" i="3"/>
  <c r="H3253" i="3"/>
  <c r="I3252" i="3"/>
  <c r="H3252" i="3"/>
  <c r="I3251" i="3"/>
  <c r="H3251" i="3"/>
  <c r="I3250" i="3"/>
  <c r="H3250" i="3"/>
  <c r="I3249" i="3"/>
  <c r="H3249" i="3"/>
  <c r="I3248" i="3"/>
  <c r="H3248" i="3"/>
  <c r="I3247" i="3"/>
  <c r="H3247" i="3"/>
  <c r="I3246" i="3"/>
  <c r="H3246" i="3"/>
  <c r="I3245" i="3"/>
  <c r="H3245" i="3"/>
  <c r="I3244" i="3"/>
  <c r="H3244" i="3"/>
  <c r="I3243" i="3"/>
  <c r="H3243" i="3"/>
  <c r="I3242" i="3"/>
  <c r="H3242" i="3"/>
  <c r="I3241" i="3"/>
  <c r="H3241" i="3"/>
  <c r="I3240" i="3"/>
  <c r="H3240" i="3"/>
  <c r="I3239" i="3"/>
  <c r="H3239" i="3"/>
  <c r="I3238" i="3"/>
  <c r="H3238" i="3"/>
  <c r="I3237" i="3"/>
  <c r="H3237" i="3"/>
  <c r="I3236" i="3"/>
  <c r="H3236" i="3"/>
  <c r="I3235" i="3"/>
  <c r="H3235" i="3"/>
  <c r="I3234" i="3"/>
  <c r="H3234" i="3"/>
  <c r="I3233" i="3"/>
  <c r="H3233" i="3"/>
  <c r="I3232" i="3"/>
  <c r="H3232" i="3"/>
  <c r="I3231" i="3"/>
  <c r="H3231" i="3"/>
  <c r="I3230" i="3"/>
  <c r="H3230" i="3"/>
  <c r="I3229" i="3"/>
  <c r="H3229" i="3"/>
  <c r="I3228" i="3"/>
  <c r="H3228" i="3"/>
  <c r="I3227" i="3"/>
  <c r="H3227" i="3"/>
  <c r="I3226" i="3"/>
  <c r="H3226" i="3"/>
  <c r="I3225" i="3"/>
  <c r="H3225" i="3"/>
  <c r="I3224" i="3"/>
  <c r="H3224" i="3"/>
  <c r="I3223" i="3"/>
  <c r="H3223" i="3"/>
  <c r="I3222" i="3"/>
  <c r="H3222" i="3"/>
  <c r="I3221" i="3"/>
  <c r="H3221" i="3"/>
  <c r="I3220" i="3"/>
  <c r="H3220" i="3"/>
  <c r="I3219" i="3"/>
  <c r="H3219" i="3"/>
  <c r="I3218" i="3"/>
  <c r="H3218" i="3"/>
  <c r="I3217" i="3"/>
  <c r="H3217" i="3"/>
  <c r="I3216" i="3"/>
  <c r="H3216" i="3"/>
  <c r="I3215" i="3"/>
  <c r="H3215" i="3"/>
  <c r="I3214" i="3"/>
  <c r="H3214" i="3"/>
  <c r="I3213" i="3"/>
  <c r="H3213" i="3"/>
  <c r="I3212" i="3"/>
  <c r="H3212" i="3"/>
  <c r="I3211" i="3"/>
  <c r="H3211" i="3"/>
  <c r="I3210" i="3"/>
  <c r="H3210" i="3"/>
  <c r="I3209" i="3"/>
  <c r="H3209" i="3"/>
  <c r="I3208" i="3"/>
  <c r="H3208" i="3"/>
  <c r="I3207" i="3"/>
  <c r="H3207" i="3"/>
  <c r="I3206" i="3"/>
  <c r="H3206" i="3"/>
  <c r="I3205" i="3"/>
  <c r="H3205" i="3"/>
  <c r="I3204" i="3"/>
  <c r="H3204" i="3"/>
  <c r="I3203" i="3"/>
  <c r="H3203" i="3"/>
  <c r="I3202" i="3"/>
  <c r="H3202" i="3"/>
  <c r="I3201" i="3"/>
  <c r="H3201" i="3"/>
  <c r="I3200" i="3"/>
  <c r="H3200" i="3"/>
  <c r="I3199" i="3"/>
  <c r="H3199" i="3"/>
  <c r="I3198" i="3"/>
  <c r="H3198" i="3"/>
  <c r="I3197" i="3"/>
  <c r="H3197" i="3"/>
  <c r="I3196" i="3"/>
  <c r="H3196" i="3"/>
  <c r="I3195" i="3"/>
  <c r="H3195" i="3"/>
  <c r="I3194" i="3"/>
  <c r="H3194" i="3"/>
  <c r="I3193" i="3"/>
  <c r="H3193" i="3"/>
  <c r="H3" i="3" s="1"/>
  <c r="I3192" i="3"/>
  <c r="H3192" i="3"/>
  <c r="I3191" i="3"/>
  <c r="H3191" i="3"/>
  <c r="I3190" i="3"/>
  <c r="H3190" i="3"/>
  <c r="I3189" i="3"/>
  <c r="H3189" i="3"/>
  <c r="I3188" i="3"/>
  <c r="H3188" i="3"/>
  <c r="I3187" i="3"/>
  <c r="H3187" i="3"/>
  <c r="I3186" i="3"/>
  <c r="H3186" i="3"/>
  <c r="I3185" i="3"/>
  <c r="H3185" i="3"/>
  <c r="I3184" i="3"/>
  <c r="H3184" i="3"/>
  <c r="I3183" i="3"/>
  <c r="H3183" i="3"/>
  <c r="I3182" i="3"/>
  <c r="H3182" i="3"/>
  <c r="I3181" i="3"/>
  <c r="H3181" i="3"/>
  <c r="I3180" i="3"/>
  <c r="H3180" i="3"/>
  <c r="I3179" i="3"/>
  <c r="H3179" i="3"/>
  <c r="I3178" i="3"/>
  <c r="H3178" i="3"/>
  <c r="I3177" i="3"/>
  <c r="H3177" i="3"/>
  <c r="I3176" i="3"/>
  <c r="H3176" i="3"/>
  <c r="I3175" i="3"/>
  <c r="H3175" i="3"/>
  <c r="I3174" i="3"/>
  <c r="H3174" i="3"/>
  <c r="I3173" i="3"/>
  <c r="H3173" i="3"/>
  <c r="I3172" i="3"/>
  <c r="H3172" i="3"/>
  <c r="I3171" i="3"/>
  <c r="H3171" i="3"/>
  <c r="I3170" i="3"/>
  <c r="H3170" i="3"/>
  <c r="I3169" i="3"/>
  <c r="H3169" i="3"/>
  <c r="I3168" i="3"/>
  <c r="H3168" i="3"/>
  <c r="I3167" i="3"/>
  <c r="H3167" i="3"/>
  <c r="I3166" i="3"/>
  <c r="H3166" i="3"/>
  <c r="I3165" i="3"/>
  <c r="H3165" i="3"/>
  <c r="I3164" i="3"/>
  <c r="H3164" i="3"/>
  <c r="I3163" i="3"/>
  <c r="H3163" i="3"/>
  <c r="I3162" i="3"/>
  <c r="H3162" i="3"/>
  <c r="I3161" i="3"/>
  <c r="H3161" i="3"/>
  <c r="I3160" i="3"/>
  <c r="H3160" i="3"/>
  <c r="I3159" i="3"/>
  <c r="H3159" i="3"/>
  <c r="I3158" i="3"/>
  <c r="H3158" i="3"/>
  <c r="I3157" i="3"/>
  <c r="H3157" i="3"/>
  <c r="I3156" i="3"/>
  <c r="H3156" i="3"/>
  <c r="I3155" i="3"/>
  <c r="H3155" i="3"/>
  <c r="I3154" i="3"/>
  <c r="H3154" i="3"/>
  <c r="I3153" i="3"/>
  <c r="H3153" i="3"/>
  <c r="I3152" i="3"/>
  <c r="H3152" i="3"/>
  <c r="I3151" i="3"/>
  <c r="H3151" i="3"/>
  <c r="I3150" i="3"/>
  <c r="H3150" i="3"/>
  <c r="I3149" i="3"/>
  <c r="H3149" i="3"/>
  <c r="I3148" i="3"/>
  <c r="H3148" i="3"/>
  <c r="I3147" i="3"/>
  <c r="H3147" i="3"/>
  <c r="I3146" i="3"/>
  <c r="H3146" i="3"/>
  <c r="I3145" i="3"/>
  <c r="H3145" i="3"/>
  <c r="I3144" i="3"/>
  <c r="H3144" i="3"/>
  <c r="I3143" i="3"/>
  <c r="H3143" i="3"/>
  <c r="I3142" i="3"/>
  <c r="H3142" i="3"/>
  <c r="I3141" i="3"/>
  <c r="H3141" i="3"/>
  <c r="I3140" i="3"/>
  <c r="H3140" i="3"/>
  <c r="I3139" i="3"/>
  <c r="H3139" i="3"/>
  <c r="I3138" i="3"/>
  <c r="H3138" i="3"/>
  <c r="I3137" i="3"/>
  <c r="H3137" i="3"/>
  <c r="I3136" i="3"/>
  <c r="H3136" i="3"/>
  <c r="I3135" i="3"/>
  <c r="H3135" i="3"/>
  <c r="I3134" i="3"/>
  <c r="H3134" i="3"/>
  <c r="I3133" i="3"/>
  <c r="H3133" i="3"/>
  <c r="I3132" i="3"/>
  <c r="H3132" i="3"/>
  <c r="I3131" i="3"/>
  <c r="H3131" i="3"/>
  <c r="I3130" i="3"/>
  <c r="H3130" i="3"/>
  <c r="I3129" i="3"/>
  <c r="H3129" i="3"/>
  <c r="I3128" i="3"/>
  <c r="H3128" i="3"/>
  <c r="I3127" i="3"/>
  <c r="H3127" i="3"/>
  <c r="I3126" i="3"/>
  <c r="H3126" i="3"/>
  <c r="I3125" i="3"/>
  <c r="H3125" i="3"/>
  <c r="I3124" i="3"/>
  <c r="H3124" i="3"/>
  <c r="I3123" i="3"/>
  <c r="H3123" i="3"/>
  <c r="I3122" i="3"/>
  <c r="H3122" i="3"/>
  <c r="I3121" i="3"/>
  <c r="H3121" i="3"/>
  <c r="I3120" i="3"/>
  <c r="H3120" i="3"/>
  <c r="I3119" i="3"/>
  <c r="H3119" i="3"/>
  <c r="I3118" i="3"/>
  <c r="H3118" i="3"/>
  <c r="I3117" i="3"/>
  <c r="H3117" i="3"/>
  <c r="I3116" i="3"/>
  <c r="H3116" i="3"/>
  <c r="I3115" i="3"/>
  <c r="H3115" i="3"/>
  <c r="I3114" i="3"/>
  <c r="H3114" i="3"/>
  <c r="I3113" i="3"/>
  <c r="H3113" i="3"/>
  <c r="I3112" i="3"/>
  <c r="H3112" i="3"/>
  <c r="I3111" i="3"/>
  <c r="H3111" i="3"/>
  <c r="I3110" i="3"/>
  <c r="H3110" i="3"/>
  <c r="I3109" i="3"/>
  <c r="H3109" i="3"/>
  <c r="I3108" i="3"/>
  <c r="H3108" i="3"/>
  <c r="I3107" i="3"/>
  <c r="H3107" i="3"/>
  <c r="I3106" i="3"/>
  <c r="H3106" i="3"/>
  <c r="I3105" i="3"/>
  <c r="H3105" i="3"/>
  <c r="I3104" i="3"/>
  <c r="H3104" i="3"/>
  <c r="I3103" i="3"/>
  <c r="H3103" i="3"/>
  <c r="I3102" i="3"/>
  <c r="H3102" i="3"/>
  <c r="I3101" i="3"/>
  <c r="H3101" i="3"/>
  <c r="I3100" i="3"/>
  <c r="H3100" i="3"/>
  <c r="I3099" i="3"/>
  <c r="H3099" i="3"/>
  <c r="I3098" i="3"/>
  <c r="H3098" i="3"/>
  <c r="I3097" i="3"/>
  <c r="H3097" i="3"/>
  <c r="I3096" i="3"/>
  <c r="H3096" i="3"/>
  <c r="I3095" i="3"/>
  <c r="H3095" i="3"/>
  <c r="I3094" i="3"/>
  <c r="H3094" i="3"/>
  <c r="I3093" i="3"/>
  <c r="H3093" i="3"/>
  <c r="I3092" i="3"/>
  <c r="H3092" i="3"/>
  <c r="I3091" i="3"/>
  <c r="H3091" i="3"/>
  <c r="I3090" i="3"/>
  <c r="H3090" i="3"/>
  <c r="I3089" i="3"/>
  <c r="H3089" i="3"/>
  <c r="I3088" i="3"/>
  <c r="H3088" i="3"/>
  <c r="I3087" i="3"/>
  <c r="H3087" i="3"/>
  <c r="I3086" i="3"/>
  <c r="H3086" i="3"/>
  <c r="I3085" i="3"/>
  <c r="H3085" i="3"/>
  <c r="I3084" i="3"/>
  <c r="H3084" i="3"/>
  <c r="I3083" i="3"/>
  <c r="H3083" i="3"/>
  <c r="I3082" i="3"/>
  <c r="H3082" i="3"/>
  <c r="I3081" i="3"/>
  <c r="H3081" i="3"/>
  <c r="I3080" i="3"/>
  <c r="H3080" i="3"/>
  <c r="I3079" i="3"/>
  <c r="H3079" i="3"/>
  <c r="I3078" i="3"/>
  <c r="H3078" i="3"/>
  <c r="I3077" i="3"/>
  <c r="H3077" i="3"/>
  <c r="I3076" i="3"/>
  <c r="H3076" i="3"/>
  <c r="I3075" i="3"/>
  <c r="H3075" i="3"/>
  <c r="I3074" i="3"/>
  <c r="H3074" i="3"/>
  <c r="I3073" i="3"/>
  <c r="H3073" i="3"/>
  <c r="I3072" i="3"/>
  <c r="H3072" i="3"/>
  <c r="I3071" i="3"/>
  <c r="H3071" i="3"/>
  <c r="I3070" i="3"/>
  <c r="H3070" i="3"/>
  <c r="I3069" i="3"/>
  <c r="H3069" i="3"/>
  <c r="I3068" i="3"/>
  <c r="H3068" i="3"/>
  <c r="I3067" i="3"/>
  <c r="H3067" i="3"/>
  <c r="I3066" i="3"/>
  <c r="H3066" i="3"/>
  <c r="I3065" i="3"/>
  <c r="H3065" i="3"/>
  <c r="I3064" i="3"/>
  <c r="H3064" i="3"/>
  <c r="I3063" i="3"/>
  <c r="H3063" i="3"/>
  <c r="I3062" i="3"/>
  <c r="H3062" i="3"/>
  <c r="I3061" i="3"/>
  <c r="H3061" i="3"/>
  <c r="I3060" i="3"/>
  <c r="H3060" i="3"/>
  <c r="I3059" i="3"/>
  <c r="H3059" i="3"/>
  <c r="I3058" i="3"/>
  <c r="H3058" i="3"/>
  <c r="I3057" i="3"/>
  <c r="H3057" i="3"/>
  <c r="I3056" i="3"/>
  <c r="H3056" i="3"/>
  <c r="I3055" i="3"/>
  <c r="H3055" i="3"/>
  <c r="I3054" i="3"/>
  <c r="H3054" i="3"/>
  <c r="I3053" i="3"/>
  <c r="H3053" i="3"/>
  <c r="I3052" i="3"/>
  <c r="H3052" i="3"/>
  <c r="I3051" i="3"/>
  <c r="H3051" i="3"/>
  <c r="I3050" i="3"/>
  <c r="H3050" i="3"/>
  <c r="I3049" i="3"/>
  <c r="H3049" i="3"/>
  <c r="I3048" i="3"/>
  <c r="H3048" i="3"/>
  <c r="I3047" i="3"/>
  <c r="H3047" i="3"/>
  <c r="I3046" i="3"/>
  <c r="H3046" i="3"/>
  <c r="I3045" i="3"/>
  <c r="H3045" i="3"/>
  <c r="I3044" i="3"/>
  <c r="H3044" i="3"/>
  <c r="I3043" i="3"/>
  <c r="H3043" i="3"/>
  <c r="I3042" i="3"/>
  <c r="H3042" i="3"/>
  <c r="I3041" i="3"/>
  <c r="H3041" i="3"/>
  <c r="I3040" i="3"/>
  <c r="H3040" i="3"/>
  <c r="I3039" i="3"/>
  <c r="H3039" i="3"/>
  <c r="I3038" i="3"/>
  <c r="H3038" i="3"/>
  <c r="I3037" i="3"/>
  <c r="H3037" i="3"/>
  <c r="I3036" i="3"/>
  <c r="H3036" i="3"/>
  <c r="I3035" i="3"/>
  <c r="H3035" i="3"/>
  <c r="I3034" i="3"/>
  <c r="H3034" i="3"/>
  <c r="I3033" i="3"/>
  <c r="H3033" i="3"/>
  <c r="I3032" i="3"/>
  <c r="H3032" i="3"/>
  <c r="I3031" i="3"/>
  <c r="H3031" i="3"/>
  <c r="I3030" i="3"/>
  <c r="H3030" i="3"/>
  <c r="I3029" i="3"/>
  <c r="H3029" i="3"/>
  <c r="I3028" i="3"/>
  <c r="H3028" i="3"/>
  <c r="I3027" i="3"/>
  <c r="H3027" i="3"/>
  <c r="I3026" i="3"/>
  <c r="H3026" i="3"/>
  <c r="I3025" i="3"/>
  <c r="H3025" i="3"/>
  <c r="I3024" i="3"/>
  <c r="H3024" i="3"/>
  <c r="I3023" i="3"/>
  <c r="H3023" i="3"/>
  <c r="I3022" i="3"/>
  <c r="H3022" i="3"/>
  <c r="I3021" i="3"/>
  <c r="H3021" i="3"/>
  <c r="I3020" i="3"/>
  <c r="H3020" i="3"/>
  <c r="I3019" i="3"/>
  <c r="H3019" i="3"/>
  <c r="I3018" i="3"/>
  <c r="H3018" i="3"/>
  <c r="I3017" i="3"/>
  <c r="H3017" i="3"/>
  <c r="I3016" i="3"/>
  <c r="H3016" i="3"/>
  <c r="I3015" i="3"/>
  <c r="H3015" i="3"/>
  <c r="I3014" i="3"/>
  <c r="H3014" i="3"/>
  <c r="I3013" i="3"/>
  <c r="H3013" i="3"/>
  <c r="I3012" i="3"/>
  <c r="H3012" i="3"/>
  <c r="I3011" i="3"/>
  <c r="H3011" i="3"/>
  <c r="I3010" i="3"/>
  <c r="H3010" i="3"/>
  <c r="I3009" i="3"/>
  <c r="H3009" i="3"/>
  <c r="I3008" i="3"/>
  <c r="H3008" i="3"/>
  <c r="I3007" i="3"/>
  <c r="H3007" i="3"/>
  <c r="I3006" i="3"/>
  <c r="H3006" i="3"/>
  <c r="I3005" i="3"/>
  <c r="H3005" i="3"/>
  <c r="I3004" i="3"/>
  <c r="H3004" i="3"/>
  <c r="I3003" i="3"/>
  <c r="H3003" i="3"/>
  <c r="I3002" i="3"/>
  <c r="H3002" i="3"/>
  <c r="I3001" i="3"/>
  <c r="H3001" i="3"/>
  <c r="I3000" i="3"/>
  <c r="H3000" i="3"/>
  <c r="I2999" i="3"/>
  <c r="H2999" i="3"/>
  <c r="I2998" i="3"/>
  <c r="H2998" i="3"/>
  <c r="I2997" i="3"/>
  <c r="H2997" i="3"/>
  <c r="I2996" i="3"/>
  <c r="H2996" i="3"/>
  <c r="I2995" i="3"/>
  <c r="H2995" i="3"/>
  <c r="I2994" i="3"/>
  <c r="H2994" i="3"/>
  <c r="I2993" i="3"/>
  <c r="H2993" i="3"/>
  <c r="I2992" i="3"/>
  <c r="H2992" i="3"/>
  <c r="I2991" i="3"/>
  <c r="H2991" i="3"/>
  <c r="I2990" i="3"/>
  <c r="H2990" i="3"/>
  <c r="I2989" i="3"/>
  <c r="H2989" i="3"/>
  <c r="I2988" i="3"/>
  <c r="H2988" i="3"/>
  <c r="I2987" i="3"/>
  <c r="H2987" i="3"/>
  <c r="I2986" i="3"/>
  <c r="H2986" i="3"/>
  <c r="I2985" i="3"/>
  <c r="H2985" i="3"/>
  <c r="I2984" i="3"/>
  <c r="H2984" i="3"/>
  <c r="I2983" i="3"/>
  <c r="H2983" i="3"/>
  <c r="I2982" i="3"/>
  <c r="H2982" i="3"/>
  <c r="I2981" i="3"/>
  <c r="H2981" i="3"/>
  <c r="I2980" i="3"/>
  <c r="H2980" i="3"/>
  <c r="I2979" i="3"/>
  <c r="H2979" i="3"/>
  <c r="I2978" i="3"/>
  <c r="H2978" i="3"/>
  <c r="I2977" i="3"/>
  <c r="H2977" i="3"/>
  <c r="I2976" i="3"/>
  <c r="H2976" i="3"/>
  <c r="I2975" i="3"/>
  <c r="H2975" i="3"/>
  <c r="I2974" i="3"/>
  <c r="H2974" i="3"/>
  <c r="I2973" i="3"/>
  <c r="H2973" i="3"/>
  <c r="I2972" i="3"/>
  <c r="H2972" i="3"/>
  <c r="I2971" i="3"/>
  <c r="H2971" i="3"/>
  <c r="I2970" i="3"/>
  <c r="H2970" i="3"/>
  <c r="I2969" i="3"/>
  <c r="H2969" i="3"/>
  <c r="I2968" i="3"/>
  <c r="H2968" i="3"/>
  <c r="I2967" i="3"/>
  <c r="H2967" i="3"/>
  <c r="I2966" i="3"/>
  <c r="H2966" i="3"/>
  <c r="I2965" i="3"/>
  <c r="H2965" i="3"/>
  <c r="I2964" i="3"/>
  <c r="H2964" i="3"/>
  <c r="I2963" i="3"/>
  <c r="H2963" i="3"/>
  <c r="I2962" i="3"/>
  <c r="H2962" i="3"/>
  <c r="I2961" i="3"/>
  <c r="H2961" i="3"/>
  <c r="I2960" i="3"/>
  <c r="H2960" i="3"/>
  <c r="I2959" i="3"/>
  <c r="H2959" i="3"/>
  <c r="I2958" i="3"/>
  <c r="H2958" i="3"/>
  <c r="I2957" i="3"/>
  <c r="H2957" i="3"/>
  <c r="I2956" i="3"/>
  <c r="H2956" i="3"/>
  <c r="I2955" i="3"/>
  <c r="H2955" i="3"/>
  <c r="I2954" i="3"/>
  <c r="H2954" i="3"/>
  <c r="I2953" i="3"/>
  <c r="H2953" i="3"/>
  <c r="I2952" i="3"/>
  <c r="H2952" i="3"/>
  <c r="I2951" i="3"/>
  <c r="H2951" i="3"/>
  <c r="I2950" i="3"/>
  <c r="H2950" i="3"/>
  <c r="I2949" i="3"/>
  <c r="H2949" i="3"/>
  <c r="I2948" i="3"/>
  <c r="H2948" i="3"/>
  <c r="I2947" i="3"/>
  <c r="H2947" i="3"/>
  <c r="I2946" i="3"/>
  <c r="H2946" i="3"/>
  <c r="I2945" i="3"/>
  <c r="H2945" i="3"/>
  <c r="I2944" i="3"/>
  <c r="H2944" i="3"/>
  <c r="I2943" i="3"/>
  <c r="H2943" i="3"/>
  <c r="I2942" i="3"/>
  <c r="H2942" i="3"/>
  <c r="I2941" i="3"/>
  <c r="H2941" i="3"/>
  <c r="I2940" i="3"/>
  <c r="H2940" i="3"/>
  <c r="I2939" i="3"/>
  <c r="H2939" i="3"/>
  <c r="I2938" i="3"/>
  <c r="H2938" i="3"/>
  <c r="I2937" i="3"/>
  <c r="H2937" i="3"/>
  <c r="I2936" i="3"/>
  <c r="H2936" i="3"/>
  <c r="I2935" i="3"/>
  <c r="H2935" i="3"/>
  <c r="I2934" i="3"/>
  <c r="H2934" i="3"/>
  <c r="I2933" i="3"/>
  <c r="H2933" i="3"/>
  <c r="I2932" i="3"/>
  <c r="H2932" i="3"/>
  <c r="I2931" i="3"/>
  <c r="H2931" i="3"/>
  <c r="I2930" i="3"/>
  <c r="H2930" i="3"/>
  <c r="I2929" i="3"/>
  <c r="H2929" i="3"/>
  <c r="I2928" i="3"/>
  <c r="H2928" i="3"/>
  <c r="I2927" i="3"/>
  <c r="H2927" i="3"/>
  <c r="I2926" i="3"/>
  <c r="H2926" i="3"/>
  <c r="I2925" i="3"/>
  <c r="H2925" i="3"/>
  <c r="I2924" i="3"/>
  <c r="H2924" i="3"/>
  <c r="I2923" i="3"/>
  <c r="H2923" i="3"/>
  <c r="I2922" i="3"/>
  <c r="H2922" i="3"/>
  <c r="I2921" i="3"/>
  <c r="H2921" i="3"/>
  <c r="I2920" i="3"/>
  <c r="H2920" i="3"/>
  <c r="I2919" i="3"/>
  <c r="H2919" i="3"/>
  <c r="I2918" i="3"/>
  <c r="H2918" i="3"/>
  <c r="I2917" i="3"/>
  <c r="H2917" i="3"/>
  <c r="I2916" i="3"/>
  <c r="H2916" i="3"/>
  <c r="I2915" i="3"/>
  <c r="H2915" i="3"/>
  <c r="I2914" i="3"/>
  <c r="H2914" i="3"/>
  <c r="I2913" i="3"/>
  <c r="H2913" i="3"/>
  <c r="I2912" i="3"/>
  <c r="H2912" i="3"/>
  <c r="I2911" i="3"/>
  <c r="H2911" i="3"/>
  <c r="I2910" i="3"/>
  <c r="H2910" i="3"/>
  <c r="I2909" i="3"/>
  <c r="H2909" i="3"/>
  <c r="I2908" i="3"/>
  <c r="H2908" i="3"/>
  <c r="I2907" i="3"/>
  <c r="H2907" i="3"/>
  <c r="I2906" i="3"/>
  <c r="H2906" i="3"/>
  <c r="I2905" i="3"/>
  <c r="H2905" i="3"/>
  <c r="I2904" i="3"/>
  <c r="H2904" i="3"/>
  <c r="I2903" i="3"/>
  <c r="H2903" i="3"/>
  <c r="I2902" i="3"/>
  <c r="H2902" i="3"/>
  <c r="I2901" i="3"/>
  <c r="H2901" i="3"/>
  <c r="I2900" i="3"/>
  <c r="H2900" i="3"/>
  <c r="I2899" i="3"/>
  <c r="H2899" i="3"/>
  <c r="I2898" i="3"/>
  <c r="H2898" i="3"/>
  <c r="I2897" i="3"/>
  <c r="H2897" i="3"/>
  <c r="I2896" i="3"/>
  <c r="H2896" i="3"/>
  <c r="I2895" i="3"/>
  <c r="H2895" i="3"/>
  <c r="I2894" i="3"/>
  <c r="H2894" i="3"/>
  <c r="I2893" i="3"/>
  <c r="H2893" i="3"/>
  <c r="I2892" i="3"/>
  <c r="H2892" i="3"/>
  <c r="I2891" i="3"/>
  <c r="H2891" i="3"/>
  <c r="I2890" i="3"/>
  <c r="H2890" i="3"/>
  <c r="I2889" i="3"/>
  <c r="H2889" i="3"/>
  <c r="I2888" i="3"/>
  <c r="H2888" i="3"/>
  <c r="I2887" i="3"/>
  <c r="H2887" i="3"/>
  <c r="I2886" i="3"/>
  <c r="H2886" i="3"/>
  <c r="I2885" i="3"/>
  <c r="H2885" i="3"/>
  <c r="I2884" i="3"/>
  <c r="H2884" i="3"/>
  <c r="I2883" i="3"/>
  <c r="H2883" i="3"/>
  <c r="I2882" i="3"/>
  <c r="H2882" i="3"/>
  <c r="I2881" i="3"/>
  <c r="H2881" i="3"/>
  <c r="I2880" i="3"/>
  <c r="H2880" i="3"/>
  <c r="I2879" i="3"/>
  <c r="H2879" i="3"/>
  <c r="I2878" i="3"/>
  <c r="H2878" i="3"/>
  <c r="I2877" i="3"/>
  <c r="H2877" i="3"/>
  <c r="I2876" i="3"/>
  <c r="H2876" i="3"/>
  <c r="I2875" i="3"/>
  <c r="H2875" i="3"/>
  <c r="I2874" i="3"/>
  <c r="H2874" i="3"/>
  <c r="I2873" i="3"/>
  <c r="H2873" i="3"/>
  <c r="I2872" i="3"/>
  <c r="H2872" i="3"/>
  <c r="I2871" i="3"/>
  <c r="H2871" i="3"/>
  <c r="I2870" i="3"/>
  <c r="H2870" i="3"/>
  <c r="I2869" i="3"/>
  <c r="H2869" i="3"/>
  <c r="I2868" i="3"/>
  <c r="H2868" i="3"/>
  <c r="I2867" i="3"/>
  <c r="H2867" i="3"/>
  <c r="I2866" i="3"/>
  <c r="H2866" i="3"/>
  <c r="I2865" i="3"/>
  <c r="H2865" i="3"/>
  <c r="I2864" i="3"/>
  <c r="H2864" i="3"/>
  <c r="I2863" i="3"/>
  <c r="H2863" i="3"/>
  <c r="I2862" i="3"/>
  <c r="H2862" i="3"/>
  <c r="I2861" i="3"/>
  <c r="H2861" i="3"/>
  <c r="I2860" i="3"/>
  <c r="H2860" i="3"/>
  <c r="I2859" i="3"/>
  <c r="H2859" i="3"/>
  <c r="I2858" i="3"/>
  <c r="H2858" i="3"/>
  <c r="I2857" i="3"/>
  <c r="H2857" i="3"/>
  <c r="I2856" i="3"/>
  <c r="H2856" i="3"/>
  <c r="I2855" i="3"/>
  <c r="H2855" i="3"/>
  <c r="I2854" i="3"/>
  <c r="H2854" i="3"/>
  <c r="I2853" i="3"/>
  <c r="H2853" i="3"/>
  <c r="I2852" i="3"/>
  <c r="H2852" i="3"/>
  <c r="I2851" i="3"/>
  <c r="H2851" i="3"/>
  <c r="I2850" i="3"/>
  <c r="H2850" i="3"/>
  <c r="I2849" i="3"/>
  <c r="H2849" i="3"/>
  <c r="I2848" i="3"/>
  <c r="H2848" i="3"/>
  <c r="I2847" i="3"/>
  <c r="H2847" i="3"/>
  <c r="I2846" i="3"/>
  <c r="H2846" i="3"/>
  <c r="I2845" i="3"/>
  <c r="H2845" i="3"/>
  <c r="I2844" i="3"/>
  <c r="H2844" i="3"/>
  <c r="I2843" i="3"/>
  <c r="H2843" i="3"/>
  <c r="I2842" i="3"/>
  <c r="H2842" i="3"/>
  <c r="I2841" i="3"/>
  <c r="H2841" i="3"/>
  <c r="I2840" i="3"/>
  <c r="H2840" i="3"/>
  <c r="I2839" i="3"/>
  <c r="H2839" i="3"/>
  <c r="I2838" i="3"/>
  <c r="H2838" i="3"/>
  <c r="I2837" i="3"/>
  <c r="H2837" i="3"/>
  <c r="I2836" i="3"/>
  <c r="H2836" i="3"/>
  <c r="I2835" i="3"/>
  <c r="H2835" i="3"/>
  <c r="I2834" i="3"/>
  <c r="H2834" i="3"/>
  <c r="I2833" i="3"/>
  <c r="H2833" i="3"/>
  <c r="I2832" i="3"/>
  <c r="H2832" i="3"/>
  <c r="I2831" i="3"/>
  <c r="H2831" i="3"/>
  <c r="I2830" i="3"/>
  <c r="H2830" i="3"/>
  <c r="I2829" i="3"/>
  <c r="H2829" i="3"/>
  <c r="I2828" i="3"/>
  <c r="H2828" i="3"/>
  <c r="I2827" i="3"/>
  <c r="H2827" i="3"/>
  <c r="I2826" i="3"/>
  <c r="H2826" i="3"/>
  <c r="I2825" i="3"/>
  <c r="H2825" i="3"/>
  <c r="I2824" i="3"/>
  <c r="H2824" i="3"/>
  <c r="I2823" i="3"/>
  <c r="H2823" i="3"/>
  <c r="I2822" i="3"/>
  <c r="H2822" i="3"/>
  <c r="I2821" i="3"/>
  <c r="H2821" i="3"/>
  <c r="I2820" i="3"/>
  <c r="H2820" i="3"/>
  <c r="I2819" i="3"/>
  <c r="H2819" i="3"/>
  <c r="I2818" i="3"/>
  <c r="H2818" i="3"/>
  <c r="I2817" i="3"/>
  <c r="H2817" i="3"/>
  <c r="I2816" i="3"/>
  <c r="H2816" i="3"/>
  <c r="I2815" i="3"/>
  <c r="H2815" i="3"/>
  <c r="I2814" i="3"/>
  <c r="H2814" i="3"/>
  <c r="I2813" i="3"/>
  <c r="H2813" i="3"/>
  <c r="I2812" i="3"/>
  <c r="H2812" i="3"/>
  <c r="I2811" i="3"/>
  <c r="H2811" i="3"/>
  <c r="I2810" i="3"/>
  <c r="H2810" i="3"/>
  <c r="I2809" i="3"/>
  <c r="H2809" i="3"/>
  <c r="I2808" i="3"/>
  <c r="H2808" i="3"/>
  <c r="I2807" i="3"/>
  <c r="H2807" i="3"/>
  <c r="I2806" i="3"/>
  <c r="H2806" i="3"/>
  <c r="I2805" i="3"/>
  <c r="H2805" i="3"/>
  <c r="I2804" i="3"/>
  <c r="H2804" i="3"/>
  <c r="I2803" i="3"/>
  <c r="H2803" i="3"/>
  <c r="I2802" i="3"/>
  <c r="H2802" i="3"/>
  <c r="I2801" i="3"/>
  <c r="H2801" i="3"/>
  <c r="I2800" i="3"/>
  <c r="H2800" i="3"/>
  <c r="I2799" i="3"/>
  <c r="H2799" i="3"/>
  <c r="I2798" i="3"/>
  <c r="H2798" i="3"/>
  <c r="I2797" i="3"/>
  <c r="H2797" i="3"/>
  <c r="I2796" i="3"/>
  <c r="H2796" i="3"/>
  <c r="I2795" i="3"/>
  <c r="H2795" i="3"/>
  <c r="I2794" i="3"/>
  <c r="H2794" i="3"/>
  <c r="I2793" i="3"/>
  <c r="H2793" i="3"/>
  <c r="I2792" i="3"/>
  <c r="H2792" i="3"/>
  <c r="I2791" i="3"/>
  <c r="H2791" i="3"/>
  <c r="I2790" i="3"/>
  <c r="H2790" i="3"/>
  <c r="I2789" i="3"/>
  <c r="H2789" i="3"/>
  <c r="I2788" i="3"/>
  <c r="H2788" i="3"/>
  <c r="I2787" i="3"/>
  <c r="H2787" i="3"/>
  <c r="I2786" i="3"/>
  <c r="H2786" i="3"/>
  <c r="I2785" i="3"/>
  <c r="H2785" i="3"/>
  <c r="I2784" i="3"/>
  <c r="H2784" i="3"/>
  <c r="I2783" i="3"/>
  <c r="H2783" i="3"/>
  <c r="I2782" i="3"/>
  <c r="H2782" i="3"/>
  <c r="I2781" i="3"/>
  <c r="H2781" i="3"/>
  <c r="I2780" i="3"/>
  <c r="H2780" i="3"/>
  <c r="I2779" i="3"/>
  <c r="H2779" i="3"/>
  <c r="I2778" i="3"/>
  <c r="H2778" i="3"/>
  <c r="I2777" i="3"/>
  <c r="H2777" i="3"/>
  <c r="I2776" i="3"/>
  <c r="H2776" i="3"/>
  <c r="I2775" i="3"/>
  <c r="H2775" i="3"/>
  <c r="I2774" i="3"/>
  <c r="H2774" i="3"/>
  <c r="I2773" i="3"/>
  <c r="H2773" i="3"/>
  <c r="I2772" i="3"/>
  <c r="H2772" i="3"/>
  <c r="I2771" i="3"/>
  <c r="H2771" i="3"/>
  <c r="I2770" i="3"/>
  <c r="H2770" i="3"/>
  <c r="I2769" i="3"/>
  <c r="H2769" i="3"/>
  <c r="I2768" i="3"/>
  <c r="H2768" i="3"/>
  <c r="I2767" i="3"/>
  <c r="H2767" i="3"/>
  <c r="I2766" i="3"/>
  <c r="H2766" i="3"/>
  <c r="I2765" i="3"/>
  <c r="H2765" i="3"/>
  <c r="I2764" i="3"/>
  <c r="H2764" i="3"/>
  <c r="I2763" i="3"/>
  <c r="H2763" i="3"/>
  <c r="I2762" i="3"/>
  <c r="H2762" i="3"/>
  <c r="I2761" i="3"/>
  <c r="H2761" i="3"/>
  <c r="I2760" i="3"/>
  <c r="H2760" i="3"/>
  <c r="I2759" i="3"/>
  <c r="H2759" i="3"/>
  <c r="I2758" i="3"/>
  <c r="H2758" i="3"/>
  <c r="I2757" i="3"/>
  <c r="H2757" i="3"/>
  <c r="I2756" i="3"/>
  <c r="H2756" i="3"/>
  <c r="I2755" i="3"/>
  <c r="H2755" i="3"/>
  <c r="I2754" i="3"/>
  <c r="H2754" i="3"/>
  <c r="I2753" i="3"/>
  <c r="H2753" i="3"/>
  <c r="I2752" i="3"/>
  <c r="H2752" i="3"/>
  <c r="I2751" i="3"/>
  <c r="H2751" i="3"/>
  <c r="I2750" i="3"/>
  <c r="H2750" i="3"/>
  <c r="I2749" i="3"/>
  <c r="H2749" i="3"/>
  <c r="I2748" i="3"/>
  <c r="H2748" i="3"/>
  <c r="I2747" i="3"/>
  <c r="H2747" i="3"/>
  <c r="I2746" i="3"/>
  <c r="H2746" i="3"/>
  <c r="I2745" i="3"/>
  <c r="H2745" i="3"/>
  <c r="I2744" i="3"/>
  <c r="H2744" i="3"/>
  <c r="I2743" i="3"/>
  <c r="H2743" i="3"/>
  <c r="I2742" i="3"/>
  <c r="H2742" i="3"/>
  <c r="I2741" i="3"/>
  <c r="H2741" i="3"/>
  <c r="I2740" i="3"/>
  <c r="H2740" i="3"/>
  <c r="I2739" i="3"/>
  <c r="H2739" i="3"/>
  <c r="I2738" i="3"/>
  <c r="H2738" i="3"/>
  <c r="I2737" i="3"/>
  <c r="H2737" i="3"/>
  <c r="I2736" i="3"/>
  <c r="H2736" i="3"/>
  <c r="I2735" i="3"/>
  <c r="H2735" i="3"/>
  <c r="I2734" i="3"/>
  <c r="H2734" i="3"/>
  <c r="I2733" i="3"/>
  <c r="H2733" i="3"/>
  <c r="I2732" i="3"/>
  <c r="H2732" i="3"/>
  <c r="I2731" i="3"/>
  <c r="H2731" i="3"/>
  <c r="I2730" i="3"/>
  <c r="H2730" i="3"/>
  <c r="I2729" i="3"/>
  <c r="H2729" i="3"/>
  <c r="I2728" i="3"/>
  <c r="H2728" i="3"/>
  <c r="I2727" i="3"/>
  <c r="H2727" i="3"/>
  <c r="I2726" i="3"/>
  <c r="H2726" i="3"/>
  <c r="I2725" i="3"/>
  <c r="H2725" i="3"/>
  <c r="I2724" i="3"/>
  <c r="H2724" i="3"/>
  <c r="I2723" i="3"/>
  <c r="H2723" i="3"/>
  <c r="I2722" i="3"/>
  <c r="H2722" i="3"/>
  <c r="I2721" i="3"/>
  <c r="H2721" i="3"/>
  <c r="I2720" i="3"/>
  <c r="H2720" i="3"/>
  <c r="I2719" i="3"/>
  <c r="H2719" i="3"/>
  <c r="I2718" i="3"/>
  <c r="H2718" i="3"/>
  <c r="I2717" i="3"/>
  <c r="H2717" i="3"/>
  <c r="I2716" i="3"/>
  <c r="H2716" i="3"/>
  <c r="I2715" i="3"/>
  <c r="H2715" i="3"/>
  <c r="I2714" i="3"/>
  <c r="H2714" i="3"/>
  <c r="I2713" i="3"/>
  <c r="H2713" i="3"/>
  <c r="I2712" i="3"/>
  <c r="H2712" i="3"/>
  <c r="I2711" i="3"/>
  <c r="H2711" i="3"/>
  <c r="I2710" i="3"/>
  <c r="H2710" i="3"/>
  <c r="I2709" i="3"/>
  <c r="H2709" i="3"/>
  <c r="I2708" i="3"/>
  <c r="H2708" i="3"/>
  <c r="I2707" i="3"/>
  <c r="H2707" i="3"/>
  <c r="I2706" i="3"/>
  <c r="H2706" i="3"/>
  <c r="I2705" i="3"/>
  <c r="H2705" i="3"/>
  <c r="I2704" i="3"/>
  <c r="H2704" i="3"/>
  <c r="I2703" i="3"/>
  <c r="H2703" i="3"/>
  <c r="I2702" i="3"/>
  <c r="H2702" i="3"/>
  <c r="I2701" i="3"/>
  <c r="H2701" i="3"/>
  <c r="I2700" i="3"/>
  <c r="H2700" i="3"/>
  <c r="I2699" i="3"/>
  <c r="H2699" i="3"/>
  <c r="I2698" i="3"/>
  <c r="H2698" i="3"/>
  <c r="I2697" i="3"/>
  <c r="H2697" i="3"/>
  <c r="I2696" i="3"/>
  <c r="H2696" i="3"/>
  <c r="I2695" i="3"/>
  <c r="H2695" i="3"/>
  <c r="I2694" i="3"/>
  <c r="H2694" i="3"/>
  <c r="I2693" i="3"/>
  <c r="H2693" i="3"/>
  <c r="I2692" i="3"/>
  <c r="H2692" i="3"/>
  <c r="I2691" i="3"/>
  <c r="H2691" i="3"/>
  <c r="I2690" i="3"/>
  <c r="H2690" i="3"/>
  <c r="I2689" i="3"/>
  <c r="H2689" i="3"/>
  <c r="I2688" i="3"/>
  <c r="H2688" i="3"/>
  <c r="I2687" i="3"/>
  <c r="H2687" i="3"/>
  <c r="I2686" i="3"/>
  <c r="H2686" i="3"/>
  <c r="I2685" i="3"/>
  <c r="H2685" i="3"/>
  <c r="I2684" i="3"/>
  <c r="H2684" i="3"/>
  <c r="I2683" i="3"/>
  <c r="H2683" i="3"/>
  <c r="I2682" i="3"/>
  <c r="H2682" i="3"/>
  <c r="I2681" i="3"/>
  <c r="H2681" i="3"/>
  <c r="I2680" i="3"/>
  <c r="H2680" i="3"/>
  <c r="I2679" i="3"/>
  <c r="H2679" i="3"/>
  <c r="I2678" i="3"/>
  <c r="H2678" i="3"/>
  <c r="I2677" i="3"/>
  <c r="H2677" i="3"/>
  <c r="I2676" i="3"/>
  <c r="H2676" i="3"/>
  <c r="I2675" i="3"/>
  <c r="H2675" i="3"/>
  <c r="I2674" i="3"/>
  <c r="H2674" i="3"/>
  <c r="I2673" i="3"/>
  <c r="H2673" i="3"/>
  <c r="I2672" i="3"/>
  <c r="H2672" i="3"/>
  <c r="I2671" i="3"/>
  <c r="H2671" i="3"/>
  <c r="I2670" i="3"/>
  <c r="H2670" i="3"/>
  <c r="I2669" i="3"/>
  <c r="H2669" i="3"/>
  <c r="I2668" i="3"/>
  <c r="H2668" i="3"/>
  <c r="I2667" i="3"/>
  <c r="H2667" i="3"/>
  <c r="I2666" i="3"/>
  <c r="H2666" i="3"/>
  <c r="I2665" i="3"/>
  <c r="H2665" i="3"/>
  <c r="I2664" i="3"/>
  <c r="H2664" i="3"/>
  <c r="I2663" i="3"/>
  <c r="H2663" i="3"/>
  <c r="I2662" i="3"/>
  <c r="H2662" i="3"/>
  <c r="I2661" i="3"/>
  <c r="H2661" i="3"/>
  <c r="I2660" i="3"/>
  <c r="H2660" i="3"/>
  <c r="I2659" i="3"/>
  <c r="H2659" i="3"/>
  <c r="I2658" i="3"/>
  <c r="H2658" i="3"/>
  <c r="I2657" i="3"/>
  <c r="H2657" i="3"/>
  <c r="I2656" i="3"/>
  <c r="H2656" i="3"/>
  <c r="I2655" i="3"/>
  <c r="H2655" i="3"/>
  <c r="I2654" i="3"/>
  <c r="H2654" i="3"/>
  <c r="I2653" i="3"/>
  <c r="H2653" i="3"/>
  <c r="I2652" i="3"/>
  <c r="H2652" i="3"/>
  <c r="I2651" i="3"/>
  <c r="H2651" i="3"/>
  <c r="I2650" i="3"/>
  <c r="H2650" i="3"/>
  <c r="I2649" i="3"/>
  <c r="H2649" i="3"/>
  <c r="I2648" i="3"/>
  <c r="H2648" i="3"/>
  <c r="I2647" i="3"/>
  <c r="H2647" i="3"/>
  <c r="I2646" i="3"/>
  <c r="H2646" i="3"/>
  <c r="I2645" i="3"/>
  <c r="H2645" i="3"/>
  <c r="I2644" i="3"/>
  <c r="H2644" i="3"/>
  <c r="I2643" i="3"/>
  <c r="H2643" i="3"/>
  <c r="I2642" i="3"/>
  <c r="H2642" i="3"/>
  <c r="I2641" i="3"/>
  <c r="H2641" i="3"/>
  <c r="I2640" i="3"/>
  <c r="H2640" i="3"/>
  <c r="I2639" i="3"/>
  <c r="H2639" i="3"/>
  <c r="I2638" i="3"/>
  <c r="H2638" i="3"/>
  <c r="I2637" i="3"/>
  <c r="H2637" i="3"/>
  <c r="I2636" i="3"/>
  <c r="H2636" i="3"/>
  <c r="I2635" i="3"/>
  <c r="H2635" i="3"/>
  <c r="I2634" i="3"/>
  <c r="H2634" i="3"/>
  <c r="I2633" i="3"/>
  <c r="H2633" i="3"/>
  <c r="I2632" i="3"/>
  <c r="H2632" i="3"/>
  <c r="I2631" i="3"/>
  <c r="H2631" i="3"/>
  <c r="I2630" i="3"/>
  <c r="H2630" i="3"/>
  <c r="I2629" i="3"/>
  <c r="H2629" i="3"/>
  <c r="I2628" i="3"/>
  <c r="H2628" i="3"/>
  <c r="I2627" i="3"/>
  <c r="H2627" i="3"/>
  <c r="I2626" i="3"/>
  <c r="H2626" i="3"/>
  <c r="I2625" i="3"/>
  <c r="H2625" i="3"/>
  <c r="I2624" i="3"/>
  <c r="H2624" i="3"/>
  <c r="I2623" i="3"/>
  <c r="H2623" i="3"/>
  <c r="I2622" i="3"/>
  <c r="H2622" i="3"/>
  <c r="I2621" i="3"/>
  <c r="H2621" i="3"/>
  <c r="I2620" i="3"/>
  <c r="H2620" i="3"/>
  <c r="I2619" i="3"/>
  <c r="H2619" i="3"/>
  <c r="I2618" i="3"/>
  <c r="H2618" i="3"/>
  <c r="I2617" i="3"/>
  <c r="H2617" i="3"/>
  <c r="I2616" i="3"/>
  <c r="H2616" i="3"/>
  <c r="I2615" i="3"/>
  <c r="H2615" i="3"/>
  <c r="I2614" i="3"/>
  <c r="H2614" i="3"/>
  <c r="I2613" i="3"/>
  <c r="H2613" i="3"/>
  <c r="I2612" i="3"/>
  <c r="H2612" i="3"/>
  <c r="I2611" i="3"/>
  <c r="H2611" i="3"/>
  <c r="I2610" i="3"/>
  <c r="H2610" i="3"/>
  <c r="I2609" i="3"/>
  <c r="H2609" i="3"/>
  <c r="I2608" i="3"/>
  <c r="H2608" i="3"/>
  <c r="I2607" i="3"/>
  <c r="H2607" i="3"/>
  <c r="I2606" i="3"/>
  <c r="H2606" i="3"/>
  <c r="I2605" i="3"/>
  <c r="H2605" i="3"/>
  <c r="I2604" i="3"/>
  <c r="H2604" i="3"/>
  <c r="I2603" i="3"/>
  <c r="H2603" i="3"/>
  <c r="I2602" i="3"/>
  <c r="H2602" i="3"/>
  <c r="I2601" i="3"/>
  <c r="H2601" i="3"/>
  <c r="I2600" i="3"/>
  <c r="H2600" i="3"/>
  <c r="I2599" i="3"/>
  <c r="H2599" i="3"/>
  <c r="I2598" i="3"/>
  <c r="H2598" i="3"/>
  <c r="I2597" i="3"/>
  <c r="H2597" i="3"/>
  <c r="I2596" i="3"/>
  <c r="H2596" i="3"/>
  <c r="I2595" i="3"/>
  <c r="H2595" i="3"/>
  <c r="I2594" i="3"/>
  <c r="H2594" i="3"/>
  <c r="I2593" i="3"/>
  <c r="H2593" i="3"/>
  <c r="I2592" i="3"/>
  <c r="H2592" i="3"/>
  <c r="I2591" i="3"/>
  <c r="H2591" i="3"/>
  <c r="I2590" i="3"/>
  <c r="H2590" i="3"/>
  <c r="I2589" i="3"/>
  <c r="H2589" i="3"/>
  <c r="I2588" i="3"/>
  <c r="H2588" i="3"/>
  <c r="I2587" i="3"/>
  <c r="H2587" i="3"/>
  <c r="I2586" i="3"/>
  <c r="H2586" i="3"/>
  <c r="I2585" i="3"/>
  <c r="H2585" i="3"/>
  <c r="I2584" i="3"/>
  <c r="H2584" i="3"/>
  <c r="I2583" i="3"/>
  <c r="H2583" i="3"/>
  <c r="I2582" i="3"/>
  <c r="H2582" i="3"/>
  <c r="I2581" i="3"/>
  <c r="H2581" i="3"/>
  <c r="I2580" i="3"/>
  <c r="H2580" i="3"/>
  <c r="I2579" i="3"/>
  <c r="H2579" i="3"/>
  <c r="I2578" i="3"/>
  <c r="H2578" i="3"/>
  <c r="I2577" i="3"/>
  <c r="H2577" i="3"/>
  <c r="I2576" i="3"/>
  <c r="H2576" i="3"/>
  <c r="I2575" i="3"/>
  <c r="H2575" i="3"/>
  <c r="I2574" i="3"/>
  <c r="H2574" i="3"/>
  <c r="I2573" i="3"/>
  <c r="H2573" i="3"/>
  <c r="I2572" i="3"/>
  <c r="H2572" i="3"/>
  <c r="I2571" i="3"/>
  <c r="H2571" i="3"/>
  <c r="I2570" i="3"/>
  <c r="H2570" i="3"/>
  <c r="I2569" i="3"/>
  <c r="H2569" i="3"/>
  <c r="I2568" i="3"/>
  <c r="H2568" i="3"/>
  <c r="I2567" i="3"/>
  <c r="H2567" i="3"/>
  <c r="I2566" i="3"/>
  <c r="H2566" i="3"/>
  <c r="I2565" i="3"/>
  <c r="H2565" i="3"/>
  <c r="I2564" i="3"/>
  <c r="H2564" i="3"/>
  <c r="I2563" i="3"/>
  <c r="H2563" i="3"/>
  <c r="I2562" i="3"/>
  <c r="H2562" i="3"/>
  <c r="I2561" i="3"/>
  <c r="H2561" i="3"/>
  <c r="I2560" i="3"/>
  <c r="H2560" i="3"/>
  <c r="I2559" i="3"/>
  <c r="H2559" i="3"/>
  <c r="I2558" i="3"/>
  <c r="H2558" i="3"/>
  <c r="I2557" i="3"/>
  <c r="H2557" i="3"/>
  <c r="I2556" i="3"/>
  <c r="H2556" i="3"/>
  <c r="I2555" i="3"/>
  <c r="H2555" i="3"/>
  <c r="I2554" i="3"/>
  <c r="H2554" i="3"/>
  <c r="I2553" i="3"/>
  <c r="H2553" i="3"/>
  <c r="I2552" i="3"/>
  <c r="H2552" i="3"/>
  <c r="I2551" i="3"/>
  <c r="H2551" i="3"/>
  <c r="I2550" i="3"/>
  <c r="H2550" i="3"/>
  <c r="I2549" i="3"/>
  <c r="H2549" i="3"/>
  <c r="I2548" i="3"/>
  <c r="H2548" i="3"/>
  <c r="I2547" i="3"/>
  <c r="H2547" i="3"/>
  <c r="I2546" i="3"/>
  <c r="H2546" i="3"/>
  <c r="I2545" i="3"/>
  <c r="H2545" i="3"/>
  <c r="I2544" i="3"/>
  <c r="H2544" i="3"/>
  <c r="I2543" i="3"/>
  <c r="H2543" i="3"/>
  <c r="I2542" i="3"/>
  <c r="H2542" i="3"/>
  <c r="I2541" i="3"/>
  <c r="H2541" i="3"/>
  <c r="I2540" i="3"/>
  <c r="H2540" i="3"/>
  <c r="I2539" i="3"/>
  <c r="H2539" i="3"/>
  <c r="I2538" i="3"/>
  <c r="H2538" i="3"/>
  <c r="I2537" i="3"/>
  <c r="H2537" i="3"/>
  <c r="I2536" i="3"/>
  <c r="H2536" i="3"/>
  <c r="I2535" i="3"/>
  <c r="H2535" i="3"/>
  <c r="I2534" i="3"/>
  <c r="H2534" i="3"/>
  <c r="I2533" i="3"/>
  <c r="H2533" i="3"/>
  <c r="I2532" i="3"/>
  <c r="H2532" i="3"/>
  <c r="I2531" i="3"/>
  <c r="H2531" i="3"/>
  <c r="I2530" i="3"/>
  <c r="H2530" i="3"/>
  <c r="I2529" i="3"/>
  <c r="H2529" i="3"/>
  <c r="I2528" i="3"/>
  <c r="H2528" i="3"/>
  <c r="I2527" i="3"/>
  <c r="H2527" i="3"/>
  <c r="I2526" i="3"/>
  <c r="H2526" i="3"/>
  <c r="I2525" i="3"/>
  <c r="H2525" i="3"/>
  <c r="I2524" i="3"/>
  <c r="H2524" i="3"/>
  <c r="I2523" i="3"/>
  <c r="H2523" i="3"/>
  <c r="I2522" i="3"/>
  <c r="H2522" i="3"/>
  <c r="I2521" i="3"/>
  <c r="H2521" i="3"/>
  <c r="I2520" i="3"/>
  <c r="H2520" i="3"/>
  <c r="I2519" i="3"/>
  <c r="H2519" i="3"/>
  <c r="I2518" i="3"/>
  <c r="H2518" i="3"/>
  <c r="I2517" i="3"/>
  <c r="H2517" i="3"/>
  <c r="I2516" i="3"/>
  <c r="H2516" i="3"/>
  <c r="I2515" i="3"/>
  <c r="H2515" i="3"/>
  <c r="I2514" i="3"/>
  <c r="H2514" i="3"/>
  <c r="I2513" i="3"/>
  <c r="H2513" i="3"/>
  <c r="I2512" i="3"/>
  <c r="H2512" i="3"/>
  <c r="I2511" i="3"/>
  <c r="H2511" i="3"/>
  <c r="I2510" i="3"/>
  <c r="H2510" i="3"/>
  <c r="I2509" i="3"/>
  <c r="H2509" i="3"/>
  <c r="I2508" i="3"/>
  <c r="H2508" i="3"/>
  <c r="I2507" i="3"/>
  <c r="H2507" i="3"/>
  <c r="I2506" i="3"/>
  <c r="H2506" i="3"/>
  <c r="I2505" i="3"/>
  <c r="H2505" i="3"/>
  <c r="I2504" i="3"/>
  <c r="H2504" i="3"/>
  <c r="I2503" i="3"/>
  <c r="H2503" i="3"/>
  <c r="I2502" i="3"/>
  <c r="H2502" i="3"/>
  <c r="I2501" i="3"/>
  <c r="H2501" i="3"/>
  <c r="I2500" i="3"/>
  <c r="H2500" i="3"/>
  <c r="I2499" i="3"/>
  <c r="H2499" i="3"/>
  <c r="I2498" i="3"/>
  <c r="H2498" i="3"/>
  <c r="I2497" i="3"/>
  <c r="H2497" i="3"/>
  <c r="I2496" i="3"/>
  <c r="H2496" i="3"/>
  <c r="I2495" i="3"/>
  <c r="H2495" i="3"/>
  <c r="I2494" i="3"/>
  <c r="H2494" i="3"/>
  <c r="I2493" i="3"/>
  <c r="H2493" i="3"/>
  <c r="I2492" i="3"/>
  <c r="H2492" i="3"/>
  <c r="I2491" i="3"/>
  <c r="H2491" i="3"/>
  <c r="I2490" i="3"/>
  <c r="H2490" i="3"/>
  <c r="I2489" i="3"/>
  <c r="H2489" i="3"/>
  <c r="I2488" i="3"/>
  <c r="H2488" i="3"/>
  <c r="I2487" i="3"/>
  <c r="H2487" i="3"/>
  <c r="I2486" i="3"/>
  <c r="H2486" i="3"/>
  <c r="I2485" i="3"/>
  <c r="H2485" i="3"/>
  <c r="I2484" i="3"/>
  <c r="H2484" i="3"/>
  <c r="I2483" i="3"/>
  <c r="H2483" i="3"/>
  <c r="I2482" i="3"/>
  <c r="H2482" i="3"/>
  <c r="I2481" i="3"/>
  <c r="H2481" i="3"/>
  <c r="I2480" i="3"/>
  <c r="H2480" i="3"/>
  <c r="I2479" i="3"/>
  <c r="H2479" i="3"/>
  <c r="I2478" i="3"/>
  <c r="H2478" i="3"/>
  <c r="I2477" i="3"/>
  <c r="H2477" i="3"/>
  <c r="I2476" i="3"/>
  <c r="H2476" i="3"/>
  <c r="I2475" i="3"/>
  <c r="H2475" i="3"/>
  <c r="I2474" i="3"/>
  <c r="H2474" i="3"/>
  <c r="I2473" i="3"/>
  <c r="H2473" i="3"/>
  <c r="I2472" i="3"/>
  <c r="H2472" i="3"/>
  <c r="I2471" i="3"/>
  <c r="H2471" i="3"/>
  <c r="I2470" i="3"/>
  <c r="H2470" i="3"/>
  <c r="I2469" i="3"/>
  <c r="H2469" i="3"/>
  <c r="I2468" i="3"/>
  <c r="H2468" i="3"/>
  <c r="I2467" i="3"/>
  <c r="H2467" i="3"/>
  <c r="I2466" i="3"/>
  <c r="H2466" i="3"/>
  <c r="I2465" i="3"/>
  <c r="H2465" i="3"/>
  <c r="I2464" i="3"/>
  <c r="H2464" i="3"/>
  <c r="I2463" i="3"/>
  <c r="H2463" i="3"/>
  <c r="I2462" i="3"/>
  <c r="H2462" i="3"/>
  <c r="I2461" i="3"/>
  <c r="H2461" i="3"/>
  <c r="I2460" i="3"/>
  <c r="H2460" i="3"/>
  <c r="I2459" i="3"/>
  <c r="H2459" i="3"/>
  <c r="I2458" i="3"/>
  <c r="H2458" i="3"/>
  <c r="I2457" i="3"/>
  <c r="H2457" i="3"/>
  <c r="I2456" i="3"/>
  <c r="H2456" i="3"/>
  <c r="I2455" i="3"/>
  <c r="H2455" i="3"/>
  <c r="I2454" i="3"/>
  <c r="H2454" i="3"/>
  <c r="I2453" i="3"/>
  <c r="H2453" i="3"/>
  <c r="I2452" i="3"/>
  <c r="H2452" i="3"/>
  <c r="I2451" i="3"/>
  <c r="H2451" i="3"/>
  <c r="I2450" i="3"/>
  <c r="H2450" i="3"/>
  <c r="I2449" i="3"/>
  <c r="H2449" i="3"/>
  <c r="I2448" i="3"/>
  <c r="H2448" i="3"/>
  <c r="I2447" i="3"/>
  <c r="H2447" i="3"/>
  <c r="I2446" i="3"/>
  <c r="H2446" i="3"/>
  <c r="I2445" i="3"/>
  <c r="H2445" i="3"/>
  <c r="I2444" i="3"/>
  <c r="H2444" i="3"/>
  <c r="I2443" i="3"/>
  <c r="H2443" i="3"/>
  <c r="I2442" i="3"/>
  <c r="H2442" i="3"/>
  <c r="I2441" i="3"/>
  <c r="H2441" i="3"/>
  <c r="I2440" i="3"/>
  <c r="H2440" i="3"/>
  <c r="I2439" i="3"/>
  <c r="H2439" i="3"/>
  <c r="I2438" i="3"/>
  <c r="H2438" i="3"/>
  <c r="I2437" i="3"/>
  <c r="H2437" i="3"/>
  <c r="I2436" i="3"/>
  <c r="H2436" i="3"/>
  <c r="I2435" i="3"/>
  <c r="H2435" i="3"/>
  <c r="I2434" i="3"/>
  <c r="H2434" i="3"/>
  <c r="I2433" i="3"/>
  <c r="H2433" i="3"/>
  <c r="I2432" i="3"/>
  <c r="H2432" i="3"/>
  <c r="I2431" i="3"/>
  <c r="H2431" i="3"/>
  <c r="I2430" i="3"/>
  <c r="H2430" i="3"/>
  <c r="I2429" i="3"/>
  <c r="H2429" i="3"/>
  <c r="I2428" i="3"/>
  <c r="H2428" i="3"/>
  <c r="I2427" i="3"/>
  <c r="H2427" i="3"/>
  <c r="I2426" i="3"/>
  <c r="H2426" i="3"/>
  <c r="I2425" i="3"/>
  <c r="H2425" i="3"/>
  <c r="I2424" i="3"/>
  <c r="H2424" i="3"/>
  <c r="I2423" i="3"/>
  <c r="H2423" i="3"/>
  <c r="I2422" i="3"/>
  <c r="H2422" i="3"/>
  <c r="I2421" i="3"/>
  <c r="H2421" i="3"/>
  <c r="I2420" i="3"/>
  <c r="H2420" i="3"/>
  <c r="I2419" i="3"/>
  <c r="H2419" i="3"/>
  <c r="I2418" i="3"/>
  <c r="H2418" i="3"/>
  <c r="I2417" i="3"/>
  <c r="H2417" i="3"/>
  <c r="I2416" i="3"/>
  <c r="H2416" i="3"/>
  <c r="I2415" i="3"/>
  <c r="H2415" i="3"/>
  <c r="I2414" i="3"/>
  <c r="H2414" i="3"/>
  <c r="I2413" i="3"/>
  <c r="H2413" i="3"/>
  <c r="I2412" i="3"/>
  <c r="H2412" i="3"/>
  <c r="I2411" i="3"/>
  <c r="H2411" i="3"/>
  <c r="I2410" i="3"/>
  <c r="H2410" i="3"/>
  <c r="I2409" i="3"/>
  <c r="H2409" i="3"/>
  <c r="I2408" i="3"/>
  <c r="H2408" i="3"/>
  <c r="I2407" i="3"/>
  <c r="H2407" i="3"/>
  <c r="I2406" i="3"/>
  <c r="H2406" i="3"/>
  <c r="I2405" i="3"/>
  <c r="H2405" i="3"/>
  <c r="I2404" i="3"/>
  <c r="H2404" i="3"/>
  <c r="I2403" i="3"/>
  <c r="H2403" i="3"/>
  <c r="I2402" i="3"/>
  <c r="H2402" i="3"/>
  <c r="I2401" i="3"/>
  <c r="H2401" i="3"/>
  <c r="I2400" i="3"/>
  <c r="H2400" i="3"/>
  <c r="I2399" i="3"/>
  <c r="H2399" i="3"/>
  <c r="I2398" i="3"/>
  <c r="H2398" i="3"/>
  <c r="I2397" i="3"/>
  <c r="H2397" i="3"/>
  <c r="I2396" i="3"/>
  <c r="H2396" i="3"/>
  <c r="I2395" i="3"/>
  <c r="H2395" i="3"/>
  <c r="I2394" i="3"/>
  <c r="H2394" i="3"/>
  <c r="I2393" i="3"/>
  <c r="H2393" i="3"/>
  <c r="I2392" i="3"/>
  <c r="H2392" i="3"/>
  <c r="I2391" i="3"/>
  <c r="H2391" i="3"/>
  <c r="I2390" i="3"/>
  <c r="H2390" i="3"/>
  <c r="I2389" i="3"/>
  <c r="H2389" i="3"/>
  <c r="I2388" i="3"/>
  <c r="H2388" i="3"/>
  <c r="I2387" i="3"/>
  <c r="H2387" i="3"/>
  <c r="I2386" i="3"/>
  <c r="H2386" i="3"/>
  <c r="I2385" i="3"/>
  <c r="H2385" i="3"/>
  <c r="I2384" i="3"/>
  <c r="H2384" i="3"/>
  <c r="I2383" i="3"/>
  <c r="H2383" i="3"/>
  <c r="I2382" i="3"/>
  <c r="H2382" i="3"/>
  <c r="I2381" i="3"/>
  <c r="H2381" i="3"/>
  <c r="I2380" i="3"/>
  <c r="H2380" i="3"/>
  <c r="I2379" i="3"/>
  <c r="H2379" i="3"/>
  <c r="I2378" i="3"/>
  <c r="H2378" i="3"/>
  <c r="I2377" i="3"/>
  <c r="H2377" i="3"/>
  <c r="I2376" i="3"/>
  <c r="H2376" i="3"/>
  <c r="I2375" i="3"/>
  <c r="H2375" i="3"/>
  <c r="I2374" i="3"/>
  <c r="H2374" i="3"/>
  <c r="I2373" i="3"/>
  <c r="H2373" i="3"/>
  <c r="I2372" i="3"/>
  <c r="H2372" i="3"/>
  <c r="I2371" i="3"/>
  <c r="H2371" i="3"/>
  <c r="I2370" i="3"/>
  <c r="H2370" i="3"/>
  <c r="I2369" i="3"/>
  <c r="H2369" i="3"/>
  <c r="I2368" i="3"/>
  <c r="H2368" i="3"/>
  <c r="I2367" i="3"/>
  <c r="H2367" i="3"/>
  <c r="I2366" i="3"/>
  <c r="H2366" i="3"/>
  <c r="I2365" i="3"/>
  <c r="H2365" i="3"/>
  <c r="I2364" i="3"/>
  <c r="H2364" i="3"/>
  <c r="I2363" i="3"/>
  <c r="H2363" i="3"/>
  <c r="I2362" i="3"/>
  <c r="H2362" i="3"/>
  <c r="I2361" i="3"/>
  <c r="H2361" i="3"/>
  <c r="I2360" i="3"/>
  <c r="H2360" i="3"/>
  <c r="I2359" i="3"/>
  <c r="H2359" i="3"/>
  <c r="I2358" i="3"/>
  <c r="H2358" i="3"/>
  <c r="I2357" i="3"/>
  <c r="H2357" i="3"/>
  <c r="I2356" i="3"/>
  <c r="H2356" i="3"/>
  <c r="I2355" i="3"/>
  <c r="H2355" i="3"/>
  <c r="I2354" i="3"/>
  <c r="H2354" i="3"/>
  <c r="I2353" i="3"/>
  <c r="H2353" i="3"/>
  <c r="I2352" i="3"/>
  <c r="H2352" i="3"/>
  <c r="I2351" i="3"/>
  <c r="H2351" i="3"/>
  <c r="I2350" i="3"/>
  <c r="H2350" i="3"/>
  <c r="I2349" i="3"/>
  <c r="H2349" i="3"/>
  <c r="I2348" i="3"/>
  <c r="H2348" i="3"/>
  <c r="I2347" i="3"/>
  <c r="H2347" i="3"/>
  <c r="I2346" i="3"/>
  <c r="H2346" i="3"/>
  <c r="I2345" i="3"/>
  <c r="H2345" i="3"/>
  <c r="I2344" i="3"/>
  <c r="H2344" i="3"/>
  <c r="I2343" i="3"/>
  <c r="H2343" i="3"/>
  <c r="I2342" i="3"/>
  <c r="H2342" i="3"/>
  <c r="I2341" i="3"/>
  <c r="H2341" i="3"/>
  <c r="I2340" i="3"/>
  <c r="H2340" i="3"/>
  <c r="I2339" i="3"/>
  <c r="H2339" i="3"/>
  <c r="I2338" i="3"/>
  <c r="H2338" i="3"/>
  <c r="I2337" i="3"/>
  <c r="H2337" i="3"/>
  <c r="I2336" i="3"/>
  <c r="H2336" i="3"/>
  <c r="I2335" i="3"/>
  <c r="H2335" i="3"/>
  <c r="I2334" i="3"/>
  <c r="H2334" i="3"/>
  <c r="I2333" i="3"/>
  <c r="H2333" i="3"/>
  <c r="I2332" i="3"/>
  <c r="H2332" i="3"/>
  <c r="I2331" i="3"/>
  <c r="H2331" i="3"/>
  <c r="I2330" i="3"/>
  <c r="H2330" i="3"/>
  <c r="I2329" i="3"/>
  <c r="H2329" i="3"/>
  <c r="I2328" i="3"/>
  <c r="H2328" i="3"/>
  <c r="I2327" i="3"/>
  <c r="H2327" i="3"/>
  <c r="I2326" i="3"/>
  <c r="H2326" i="3"/>
  <c r="I2325" i="3"/>
  <c r="H2325" i="3"/>
  <c r="I2324" i="3"/>
  <c r="H2324" i="3"/>
  <c r="I2323" i="3"/>
  <c r="H2323" i="3"/>
  <c r="I2322" i="3"/>
  <c r="H2322" i="3"/>
  <c r="I2321" i="3"/>
  <c r="H2321" i="3"/>
  <c r="I2320" i="3"/>
  <c r="H2320" i="3"/>
  <c r="I2319" i="3"/>
  <c r="H2319" i="3"/>
  <c r="I2318" i="3"/>
  <c r="H2318" i="3"/>
  <c r="I2317" i="3"/>
  <c r="H2317" i="3"/>
  <c r="I2316" i="3"/>
  <c r="H2316" i="3"/>
  <c r="I2315" i="3"/>
  <c r="H2315" i="3"/>
  <c r="I2314" i="3"/>
  <c r="H2314" i="3"/>
  <c r="I2313" i="3"/>
  <c r="H2313" i="3"/>
  <c r="I2312" i="3"/>
  <c r="H2312" i="3"/>
  <c r="I2311" i="3"/>
  <c r="H2311" i="3"/>
  <c r="I2310" i="3"/>
  <c r="H2310" i="3"/>
  <c r="I2309" i="3"/>
  <c r="H2309" i="3"/>
  <c r="I2308" i="3"/>
  <c r="H2308" i="3"/>
  <c r="I2307" i="3"/>
  <c r="H2307" i="3"/>
  <c r="I2306" i="3"/>
  <c r="H2306" i="3"/>
  <c r="I2305" i="3"/>
  <c r="H2305" i="3"/>
  <c r="I2304" i="3"/>
  <c r="H2304" i="3"/>
  <c r="I2303" i="3"/>
  <c r="H2303" i="3"/>
  <c r="I2302" i="3"/>
  <c r="H2302" i="3"/>
  <c r="I2301" i="3"/>
  <c r="H2301" i="3"/>
  <c r="I2300" i="3"/>
  <c r="H2300" i="3"/>
  <c r="I2299" i="3"/>
  <c r="H2299" i="3"/>
  <c r="I2298" i="3"/>
  <c r="H2298" i="3"/>
  <c r="I2297" i="3"/>
  <c r="H2297" i="3"/>
  <c r="I2296" i="3"/>
  <c r="H2296" i="3"/>
  <c r="I2295" i="3"/>
  <c r="H2295" i="3"/>
  <c r="I2294" i="3"/>
  <c r="H2294" i="3"/>
  <c r="I2293" i="3"/>
  <c r="H2293" i="3"/>
  <c r="I2292" i="3"/>
  <c r="H2292" i="3"/>
  <c r="I2291" i="3"/>
  <c r="H2291" i="3"/>
  <c r="I2290" i="3"/>
  <c r="H2290" i="3"/>
  <c r="I2289" i="3"/>
  <c r="H2289" i="3"/>
  <c r="I2288" i="3"/>
  <c r="H2288" i="3"/>
  <c r="I2287" i="3"/>
  <c r="H2287" i="3"/>
  <c r="I2286" i="3"/>
  <c r="H2286" i="3"/>
  <c r="I2285" i="3"/>
  <c r="H2285" i="3"/>
  <c r="I2284" i="3"/>
  <c r="H2284" i="3"/>
  <c r="I2283" i="3"/>
  <c r="H2283" i="3"/>
  <c r="I2282" i="3"/>
  <c r="H2282" i="3"/>
  <c r="I2281" i="3"/>
  <c r="H2281" i="3"/>
  <c r="I2280" i="3"/>
  <c r="H2280" i="3"/>
  <c r="I2279" i="3"/>
  <c r="H2279" i="3"/>
  <c r="I2278" i="3"/>
  <c r="H2278" i="3"/>
  <c r="I2277" i="3"/>
  <c r="H2277" i="3"/>
  <c r="I2276" i="3"/>
  <c r="H2276" i="3"/>
  <c r="I2275" i="3"/>
  <c r="H2275" i="3"/>
  <c r="I2274" i="3"/>
  <c r="H2274" i="3"/>
  <c r="I2273" i="3"/>
  <c r="H2273" i="3"/>
  <c r="I2272" i="3"/>
  <c r="H2272" i="3"/>
  <c r="I2271" i="3"/>
  <c r="H2271" i="3"/>
  <c r="I2270" i="3"/>
  <c r="H2270" i="3"/>
  <c r="I2269" i="3"/>
  <c r="H2269" i="3"/>
  <c r="I2268" i="3"/>
  <c r="H2268" i="3"/>
  <c r="I2267" i="3"/>
  <c r="H2267" i="3"/>
  <c r="I2266" i="3"/>
  <c r="H2266" i="3"/>
  <c r="I2265" i="3"/>
  <c r="H2265" i="3"/>
  <c r="I2264" i="3"/>
  <c r="H2264" i="3"/>
  <c r="I2263" i="3"/>
  <c r="H2263" i="3"/>
  <c r="I2262" i="3"/>
  <c r="H2262" i="3"/>
  <c r="I2261" i="3"/>
  <c r="H2261" i="3"/>
  <c r="I2260" i="3"/>
  <c r="H2260" i="3"/>
  <c r="I2259" i="3"/>
  <c r="H2259" i="3"/>
  <c r="I2258" i="3"/>
  <c r="H2258" i="3"/>
  <c r="I2257" i="3"/>
  <c r="H2257" i="3"/>
  <c r="I2256" i="3"/>
  <c r="H2256" i="3"/>
  <c r="I2255" i="3"/>
  <c r="H2255" i="3"/>
  <c r="I2254" i="3"/>
  <c r="H2254" i="3"/>
  <c r="I2253" i="3"/>
  <c r="H2253" i="3"/>
  <c r="I2252" i="3"/>
  <c r="H2252" i="3"/>
  <c r="I2251" i="3"/>
  <c r="H2251" i="3"/>
  <c r="I2250" i="3"/>
  <c r="H2250" i="3"/>
  <c r="I2249" i="3"/>
  <c r="H2249" i="3"/>
  <c r="I2248" i="3"/>
  <c r="H2248" i="3"/>
  <c r="I2247" i="3"/>
  <c r="H2247" i="3"/>
  <c r="I2246" i="3"/>
  <c r="H2246" i="3"/>
  <c r="I2245" i="3"/>
  <c r="H2245" i="3"/>
  <c r="I2244" i="3"/>
  <c r="H2244" i="3"/>
  <c r="I2243" i="3"/>
  <c r="H2243" i="3"/>
  <c r="I2242" i="3"/>
  <c r="H2242" i="3"/>
  <c r="I2241" i="3"/>
  <c r="H2241" i="3"/>
  <c r="I2240" i="3"/>
  <c r="H2240" i="3"/>
  <c r="I2239" i="3"/>
  <c r="H2239" i="3"/>
  <c r="I2238" i="3"/>
  <c r="H2238" i="3"/>
  <c r="I2237" i="3"/>
  <c r="H2237" i="3"/>
  <c r="I2236" i="3"/>
  <c r="H2236" i="3"/>
  <c r="I2235" i="3"/>
  <c r="H2235" i="3"/>
  <c r="I2234" i="3"/>
  <c r="H2234" i="3"/>
  <c r="I2233" i="3"/>
  <c r="H2233" i="3"/>
  <c r="I2232" i="3"/>
  <c r="H2232" i="3"/>
  <c r="I2231" i="3"/>
  <c r="H2231" i="3"/>
  <c r="I2230" i="3"/>
  <c r="H2230" i="3"/>
  <c r="I2229" i="3"/>
  <c r="H2229" i="3"/>
  <c r="I2228" i="3"/>
  <c r="H2228" i="3"/>
  <c r="I2227" i="3"/>
  <c r="H2227" i="3"/>
  <c r="I2226" i="3"/>
  <c r="H2226" i="3"/>
  <c r="I2225" i="3"/>
  <c r="H2225" i="3"/>
  <c r="I2224" i="3"/>
  <c r="H2224" i="3"/>
  <c r="I2223" i="3"/>
  <c r="H2223" i="3"/>
  <c r="I2222" i="3"/>
  <c r="H2222" i="3"/>
  <c r="I2221" i="3"/>
  <c r="H2221" i="3"/>
  <c r="I2220" i="3"/>
  <c r="H2220" i="3"/>
  <c r="I2219" i="3"/>
  <c r="H2219" i="3"/>
  <c r="I2218" i="3"/>
  <c r="H2218" i="3"/>
  <c r="I2217" i="3"/>
  <c r="H2217" i="3"/>
  <c r="I2216" i="3"/>
  <c r="H2216" i="3"/>
  <c r="I2215" i="3"/>
  <c r="H2215" i="3"/>
  <c r="I2214" i="3"/>
  <c r="H2214" i="3"/>
  <c r="I2213" i="3"/>
  <c r="H2213" i="3"/>
  <c r="I2212" i="3"/>
  <c r="H2212" i="3"/>
  <c r="I2211" i="3"/>
  <c r="H2211" i="3"/>
  <c r="I2210" i="3"/>
  <c r="H2210" i="3"/>
  <c r="I2209" i="3"/>
  <c r="H2209" i="3"/>
  <c r="I2208" i="3"/>
  <c r="H2208" i="3"/>
  <c r="I2207" i="3"/>
  <c r="H2207" i="3"/>
  <c r="I2206" i="3"/>
  <c r="H2206" i="3"/>
  <c r="I2205" i="3"/>
  <c r="H2205" i="3"/>
  <c r="I2204" i="3"/>
  <c r="H2204" i="3"/>
  <c r="I2203" i="3"/>
  <c r="H2203" i="3"/>
  <c r="I2202" i="3"/>
  <c r="H2202" i="3"/>
  <c r="I2201" i="3"/>
  <c r="H2201" i="3"/>
  <c r="I2200" i="3"/>
  <c r="H2200" i="3"/>
  <c r="I2199" i="3"/>
  <c r="H2199" i="3"/>
  <c r="I2198" i="3"/>
  <c r="H2198" i="3"/>
  <c r="I2197" i="3"/>
  <c r="H2197" i="3"/>
  <c r="I2196" i="3"/>
  <c r="H2196" i="3"/>
  <c r="I2195" i="3"/>
  <c r="H2195" i="3"/>
  <c r="I2194" i="3"/>
  <c r="H2194" i="3"/>
  <c r="I2193" i="3"/>
  <c r="H2193" i="3"/>
  <c r="I2192" i="3"/>
  <c r="H2192" i="3"/>
  <c r="I2191" i="3"/>
  <c r="H2191" i="3"/>
  <c r="I2190" i="3"/>
  <c r="H2190" i="3"/>
  <c r="I2189" i="3"/>
  <c r="H2189" i="3"/>
  <c r="I2188" i="3"/>
  <c r="H2188" i="3"/>
  <c r="I2187" i="3"/>
  <c r="H2187" i="3"/>
  <c r="I2186" i="3"/>
  <c r="H2186" i="3"/>
  <c r="I2185" i="3"/>
  <c r="H2185" i="3"/>
  <c r="I2184" i="3"/>
  <c r="H2184" i="3"/>
  <c r="I2183" i="3"/>
  <c r="H2183" i="3"/>
  <c r="I2182" i="3"/>
  <c r="H2182" i="3"/>
  <c r="I2181" i="3"/>
  <c r="H2181" i="3"/>
  <c r="I2180" i="3"/>
  <c r="H2180" i="3"/>
  <c r="I2179" i="3"/>
  <c r="H2179" i="3"/>
  <c r="I2178" i="3"/>
  <c r="H2178" i="3"/>
  <c r="I2177" i="3"/>
  <c r="H2177" i="3"/>
  <c r="I2176" i="3"/>
  <c r="H2176" i="3"/>
  <c r="I2175" i="3"/>
  <c r="H2175" i="3"/>
  <c r="I2174" i="3"/>
  <c r="H2174" i="3"/>
  <c r="I2173" i="3"/>
  <c r="H2173" i="3"/>
  <c r="I2172" i="3"/>
  <c r="H2172" i="3"/>
  <c r="I2171" i="3"/>
  <c r="H2171" i="3"/>
  <c r="I2170" i="3"/>
  <c r="H2170" i="3"/>
  <c r="I2169" i="3"/>
  <c r="H2169" i="3"/>
  <c r="I2168" i="3"/>
  <c r="H2168" i="3"/>
  <c r="I2167" i="3"/>
  <c r="H2167" i="3"/>
  <c r="I2166" i="3"/>
  <c r="H2166" i="3"/>
  <c r="I2165" i="3"/>
  <c r="H2165" i="3"/>
  <c r="I2164" i="3"/>
  <c r="H2164" i="3"/>
  <c r="I2163" i="3"/>
  <c r="H2163" i="3"/>
  <c r="I2162" i="3"/>
  <c r="H2162" i="3"/>
  <c r="I2161" i="3"/>
  <c r="H2161" i="3"/>
  <c r="I2160" i="3"/>
  <c r="H2160" i="3"/>
  <c r="I2159" i="3"/>
  <c r="H2159" i="3"/>
  <c r="I2158" i="3"/>
  <c r="H2158" i="3"/>
  <c r="I2157" i="3"/>
  <c r="H2157" i="3"/>
  <c r="I2156" i="3"/>
  <c r="H2156" i="3"/>
  <c r="I2155" i="3"/>
  <c r="H2155" i="3"/>
  <c r="I2154" i="3"/>
  <c r="H2154" i="3"/>
  <c r="I2153" i="3"/>
  <c r="H2153" i="3"/>
  <c r="I2152" i="3"/>
  <c r="H2152" i="3"/>
  <c r="I2151" i="3"/>
  <c r="H2151" i="3"/>
  <c r="I2150" i="3"/>
  <c r="H2150" i="3"/>
  <c r="I2149" i="3"/>
  <c r="H2149" i="3"/>
  <c r="I2148" i="3"/>
  <c r="H2148" i="3"/>
  <c r="I2147" i="3"/>
  <c r="H2147" i="3"/>
  <c r="I2146" i="3"/>
  <c r="H2146" i="3"/>
  <c r="I2145" i="3"/>
  <c r="H2145" i="3"/>
  <c r="I2144" i="3"/>
  <c r="H2144" i="3"/>
  <c r="I2143" i="3"/>
  <c r="H2143" i="3"/>
  <c r="I2142" i="3"/>
  <c r="H2142" i="3"/>
  <c r="I2141" i="3"/>
  <c r="H2141" i="3"/>
  <c r="I2140" i="3"/>
  <c r="H2140" i="3"/>
  <c r="I2139" i="3"/>
  <c r="H2139" i="3"/>
  <c r="I2138" i="3"/>
  <c r="H2138" i="3"/>
  <c r="I2137" i="3"/>
  <c r="H2137" i="3"/>
  <c r="I2136" i="3"/>
  <c r="H2136" i="3"/>
  <c r="I2135" i="3"/>
  <c r="H2135" i="3"/>
  <c r="I2134" i="3"/>
  <c r="H2134" i="3"/>
  <c r="I2133" i="3"/>
  <c r="H2133" i="3"/>
  <c r="I2132" i="3"/>
  <c r="H2132" i="3"/>
  <c r="I2131" i="3"/>
  <c r="H2131" i="3"/>
  <c r="I2130" i="3"/>
  <c r="H2130" i="3"/>
  <c r="I2129" i="3"/>
  <c r="H2129" i="3"/>
  <c r="I2128" i="3"/>
  <c r="H2128" i="3"/>
  <c r="I2127" i="3"/>
  <c r="H2127" i="3"/>
  <c r="I2126" i="3"/>
  <c r="H2126" i="3"/>
  <c r="I2125" i="3"/>
  <c r="H2125" i="3"/>
  <c r="I2124" i="3"/>
  <c r="H2124" i="3"/>
  <c r="I2123" i="3"/>
  <c r="H2123" i="3"/>
  <c r="I2122" i="3"/>
  <c r="H2122" i="3"/>
  <c r="I2121" i="3"/>
  <c r="H2121" i="3"/>
  <c r="I2120" i="3"/>
  <c r="H2120" i="3"/>
  <c r="I2119" i="3"/>
  <c r="H2119" i="3"/>
  <c r="I2118" i="3"/>
  <c r="H2118" i="3"/>
  <c r="I2117" i="3"/>
  <c r="H2117" i="3"/>
  <c r="I2116" i="3"/>
  <c r="H2116" i="3"/>
  <c r="I2115" i="3"/>
  <c r="H2115" i="3"/>
  <c r="I2114" i="3"/>
  <c r="H2114" i="3"/>
  <c r="I2113" i="3"/>
  <c r="H2113" i="3"/>
  <c r="I2112" i="3"/>
  <c r="H2112" i="3"/>
  <c r="I2111" i="3"/>
  <c r="H2111" i="3"/>
  <c r="I2110" i="3"/>
  <c r="H2110" i="3"/>
  <c r="I2109" i="3"/>
  <c r="H2109" i="3"/>
  <c r="I2108" i="3"/>
  <c r="H2108" i="3"/>
  <c r="I2107" i="3"/>
  <c r="H2107" i="3"/>
  <c r="I2106" i="3"/>
  <c r="H2106" i="3"/>
  <c r="I2105" i="3"/>
  <c r="H2105" i="3"/>
  <c r="I2104" i="3"/>
  <c r="H2104" i="3"/>
  <c r="I2103" i="3"/>
  <c r="H2103" i="3"/>
  <c r="I2102" i="3"/>
  <c r="H2102" i="3"/>
  <c r="I2101" i="3"/>
  <c r="H2101" i="3"/>
  <c r="I2100" i="3"/>
  <c r="H2100" i="3"/>
  <c r="I2099" i="3"/>
  <c r="H2099" i="3"/>
  <c r="I2098" i="3"/>
  <c r="H2098" i="3"/>
  <c r="I2097" i="3"/>
  <c r="H2097" i="3"/>
  <c r="I2096" i="3"/>
  <c r="H2096" i="3"/>
  <c r="I2095" i="3"/>
  <c r="H2095" i="3"/>
  <c r="I2094" i="3"/>
  <c r="H2094" i="3"/>
  <c r="I2093" i="3"/>
  <c r="H2093" i="3"/>
  <c r="I2092" i="3"/>
  <c r="H2092" i="3"/>
  <c r="I2091" i="3"/>
  <c r="H2091" i="3"/>
  <c r="I2090" i="3"/>
  <c r="H2090" i="3"/>
  <c r="I2089" i="3"/>
  <c r="H2089" i="3"/>
  <c r="I2088" i="3"/>
  <c r="H2088" i="3"/>
  <c r="I2087" i="3"/>
  <c r="H2087" i="3"/>
  <c r="I2086" i="3"/>
  <c r="H2086" i="3"/>
  <c r="I2085" i="3"/>
  <c r="H2085" i="3"/>
  <c r="I2084" i="3"/>
  <c r="H2084" i="3"/>
  <c r="I2083" i="3"/>
  <c r="H2083" i="3"/>
  <c r="I2082" i="3"/>
  <c r="H2082" i="3"/>
  <c r="I2081" i="3"/>
  <c r="H2081" i="3"/>
  <c r="I2080" i="3"/>
  <c r="H2080" i="3"/>
  <c r="I2079" i="3"/>
  <c r="H2079" i="3"/>
  <c r="I2078" i="3"/>
  <c r="H2078" i="3"/>
  <c r="I2077" i="3"/>
  <c r="H2077" i="3"/>
  <c r="I2076" i="3"/>
  <c r="H2076" i="3"/>
  <c r="I2075" i="3"/>
  <c r="H2075" i="3"/>
  <c r="I2074" i="3"/>
  <c r="H2074" i="3"/>
  <c r="I2073" i="3"/>
  <c r="H2073" i="3"/>
  <c r="I2072" i="3"/>
  <c r="H2072" i="3"/>
  <c r="I2071" i="3"/>
  <c r="H2071" i="3"/>
  <c r="I2070" i="3"/>
  <c r="H2070" i="3"/>
  <c r="I2069" i="3"/>
  <c r="H2069" i="3"/>
  <c r="I2068" i="3"/>
  <c r="H2068" i="3"/>
  <c r="I2067" i="3"/>
  <c r="H2067" i="3"/>
  <c r="I2066" i="3"/>
  <c r="H2066" i="3"/>
  <c r="I2065" i="3"/>
  <c r="H2065" i="3"/>
  <c r="I2064" i="3"/>
  <c r="H2064" i="3"/>
  <c r="I2063" i="3"/>
  <c r="H2063" i="3"/>
  <c r="I2062" i="3"/>
  <c r="H2062" i="3"/>
  <c r="I2061" i="3"/>
  <c r="H2061" i="3"/>
  <c r="I2060" i="3"/>
  <c r="H2060" i="3"/>
  <c r="I2059" i="3"/>
  <c r="H2059" i="3"/>
  <c r="I2058" i="3"/>
  <c r="H2058" i="3"/>
  <c r="I2057" i="3"/>
  <c r="H2057" i="3"/>
  <c r="I2056" i="3"/>
  <c r="H2056" i="3"/>
  <c r="I2055" i="3"/>
  <c r="H2055" i="3"/>
  <c r="I2054" i="3"/>
  <c r="H2054" i="3"/>
  <c r="I2053" i="3"/>
  <c r="H2053" i="3"/>
  <c r="I2052" i="3"/>
  <c r="H2052" i="3"/>
  <c r="I2051" i="3"/>
  <c r="H2051" i="3"/>
  <c r="I2050" i="3"/>
  <c r="H2050" i="3"/>
  <c r="I2049" i="3"/>
  <c r="H2049" i="3"/>
  <c r="I2048" i="3"/>
  <c r="H2048" i="3"/>
  <c r="I2047" i="3"/>
  <c r="H2047" i="3"/>
  <c r="I2046" i="3"/>
  <c r="H2046" i="3"/>
  <c r="I2045" i="3"/>
  <c r="H2045" i="3"/>
  <c r="I2044" i="3"/>
  <c r="H2044" i="3"/>
  <c r="I2043" i="3"/>
  <c r="H2043" i="3"/>
  <c r="I2042" i="3"/>
  <c r="H2042" i="3"/>
  <c r="I2041" i="3"/>
  <c r="H2041" i="3"/>
  <c r="I2040" i="3"/>
  <c r="H2040" i="3"/>
  <c r="I2039" i="3"/>
  <c r="H2039" i="3"/>
  <c r="I2038" i="3"/>
  <c r="H2038" i="3"/>
  <c r="I2037" i="3"/>
  <c r="H2037" i="3"/>
  <c r="I2036" i="3"/>
  <c r="H2036" i="3"/>
  <c r="I2035" i="3"/>
  <c r="H2035" i="3"/>
  <c r="I2034" i="3"/>
  <c r="H2034" i="3"/>
  <c r="I2033" i="3"/>
  <c r="H2033" i="3"/>
  <c r="I2032" i="3"/>
  <c r="H2032" i="3"/>
  <c r="I2031" i="3"/>
  <c r="H2031" i="3"/>
  <c r="I2030" i="3"/>
  <c r="H2030" i="3"/>
  <c r="I2029" i="3"/>
  <c r="H2029" i="3"/>
  <c r="I2028" i="3"/>
  <c r="H2028" i="3"/>
  <c r="I2027" i="3"/>
  <c r="H2027" i="3"/>
  <c r="I2026" i="3"/>
  <c r="H2026" i="3"/>
  <c r="I2025" i="3"/>
  <c r="H2025" i="3"/>
  <c r="I2024" i="3"/>
  <c r="H2024" i="3"/>
  <c r="I2023" i="3"/>
  <c r="H2023" i="3"/>
  <c r="I2022" i="3"/>
  <c r="H2022" i="3"/>
  <c r="I2021" i="3"/>
  <c r="H2021" i="3"/>
  <c r="I2020" i="3"/>
  <c r="H2020" i="3"/>
  <c r="I2019" i="3"/>
  <c r="H2019" i="3"/>
  <c r="I2018" i="3"/>
  <c r="H2018" i="3"/>
  <c r="I2017" i="3"/>
  <c r="H2017" i="3"/>
  <c r="I2016" i="3"/>
  <c r="H2016" i="3"/>
  <c r="I2015" i="3"/>
  <c r="H2015" i="3"/>
  <c r="I2014" i="3"/>
  <c r="H2014" i="3"/>
  <c r="I2013" i="3"/>
  <c r="H2013" i="3"/>
  <c r="I2012" i="3"/>
  <c r="H2012" i="3"/>
  <c r="I2011" i="3"/>
  <c r="H2011" i="3"/>
  <c r="I2010" i="3"/>
  <c r="H2010" i="3"/>
  <c r="I2009" i="3"/>
  <c r="H2009" i="3"/>
  <c r="I2008" i="3"/>
  <c r="H2008" i="3"/>
  <c r="I2007" i="3"/>
  <c r="H2007" i="3"/>
  <c r="I2006" i="3"/>
  <c r="H2006" i="3"/>
  <c r="I2005" i="3"/>
  <c r="H2005" i="3"/>
  <c r="I2004" i="3"/>
  <c r="H2004" i="3"/>
  <c r="I2003" i="3"/>
  <c r="H2003" i="3"/>
  <c r="I2002" i="3"/>
  <c r="H2002" i="3"/>
  <c r="I2001" i="3"/>
  <c r="H2001" i="3"/>
  <c r="I2000" i="3"/>
  <c r="H2000" i="3"/>
  <c r="I1999" i="3"/>
  <c r="H1999" i="3"/>
  <c r="I1998" i="3"/>
  <c r="H1998" i="3"/>
  <c r="I1997" i="3"/>
  <c r="H1997" i="3"/>
  <c r="I1996" i="3"/>
  <c r="H1996" i="3"/>
  <c r="I1995" i="3"/>
  <c r="H1995" i="3"/>
  <c r="I1994" i="3"/>
  <c r="H1994" i="3"/>
  <c r="I1993" i="3"/>
  <c r="H1993" i="3"/>
  <c r="I1992" i="3"/>
  <c r="H1992" i="3"/>
  <c r="I1991" i="3"/>
  <c r="H1991" i="3"/>
  <c r="I1990" i="3"/>
  <c r="H1990" i="3"/>
  <c r="I1989" i="3"/>
  <c r="H1989" i="3"/>
  <c r="I1988" i="3"/>
  <c r="H1988" i="3"/>
  <c r="I1987" i="3"/>
  <c r="H1987" i="3"/>
  <c r="I1986" i="3"/>
  <c r="H1986" i="3"/>
  <c r="I1985" i="3"/>
  <c r="H1985" i="3"/>
  <c r="I1984" i="3"/>
  <c r="H1984" i="3"/>
  <c r="I1983" i="3"/>
  <c r="H1983" i="3"/>
  <c r="I1982" i="3"/>
  <c r="H1982" i="3"/>
  <c r="I1981" i="3"/>
  <c r="H1981" i="3"/>
  <c r="I1980" i="3"/>
  <c r="H1980" i="3"/>
  <c r="I1979" i="3"/>
  <c r="H1979" i="3"/>
  <c r="I1978" i="3"/>
  <c r="H1978" i="3"/>
  <c r="I1977" i="3"/>
  <c r="H1977" i="3"/>
  <c r="I1976" i="3"/>
  <c r="H1976" i="3"/>
  <c r="I1975" i="3"/>
  <c r="H1975" i="3"/>
  <c r="I1974" i="3"/>
  <c r="H1974" i="3"/>
  <c r="I1973" i="3"/>
  <c r="H1973" i="3"/>
  <c r="I1972" i="3"/>
  <c r="H1972" i="3"/>
  <c r="I1971" i="3"/>
  <c r="H1971" i="3"/>
  <c r="I1970" i="3"/>
  <c r="H1970" i="3"/>
  <c r="I1969" i="3"/>
  <c r="H1969" i="3"/>
  <c r="I1968" i="3"/>
  <c r="H1968" i="3"/>
  <c r="I1967" i="3"/>
  <c r="H1967" i="3"/>
  <c r="I1966" i="3"/>
  <c r="H1966" i="3"/>
  <c r="I1965" i="3"/>
  <c r="H1965" i="3"/>
  <c r="I1964" i="3"/>
  <c r="H1964" i="3"/>
  <c r="I1963" i="3"/>
  <c r="H1963" i="3"/>
  <c r="I1962" i="3"/>
  <c r="H1962" i="3"/>
  <c r="I1961" i="3"/>
  <c r="H1961" i="3"/>
  <c r="I1960" i="3"/>
  <c r="H1960" i="3"/>
  <c r="I1959" i="3"/>
  <c r="H1959" i="3"/>
  <c r="I1958" i="3"/>
  <c r="H1958" i="3"/>
  <c r="I1957" i="3"/>
  <c r="H1957" i="3"/>
  <c r="I1956" i="3"/>
  <c r="H1956" i="3"/>
  <c r="I1955" i="3"/>
  <c r="H1955" i="3"/>
  <c r="I1954" i="3"/>
  <c r="H1954" i="3"/>
  <c r="I1953" i="3"/>
  <c r="H1953" i="3"/>
  <c r="I1952" i="3"/>
  <c r="H1952" i="3"/>
  <c r="I1951" i="3"/>
  <c r="H1951" i="3"/>
  <c r="I1950" i="3"/>
  <c r="H1950" i="3"/>
  <c r="I1949" i="3"/>
  <c r="H1949" i="3"/>
  <c r="I1948" i="3"/>
  <c r="H1948" i="3"/>
  <c r="I1947" i="3"/>
  <c r="H1947" i="3"/>
  <c r="I1946" i="3"/>
  <c r="H1946" i="3"/>
  <c r="I1945" i="3"/>
  <c r="H1945" i="3"/>
  <c r="I1944" i="3"/>
  <c r="H1944" i="3"/>
  <c r="I1943" i="3"/>
  <c r="H1943" i="3"/>
  <c r="I1942" i="3"/>
  <c r="H1942" i="3"/>
  <c r="I1941" i="3"/>
  <c r="H1941" i="3"/>
  <c r="I1940" i="3"/>
  <c r="H1940" i="3"/>
  <c r="I1939" i="3"/>
  <c r="H1939" i="3"/>
  <c r="I1938" i="3"/>
  <c r="H1938" i="3"/>
  <c r="I1937" i="3"/>
  <c r="H1937" i="3"/>
  <c r="I1936" i="3"/>
  <c r="H1936" i="3"/>
  <c r="I1935" i="3"/>
  <c r="H1935" i="3"/>
  <c r="I1934" i="3"/>
  <c r="H1934" i="3"/>
  <c r="I1933" i="3"/>
  <c r="H1933" i="3"/>
  <c r="I1932" i="3"/>
  <c r="H1932" i="3"/>
  <c r="I1931" i="3"/>
  <c r="H1931" i="3"/>
  <c r="I1930" i="3"/>
  <c r="H1930" i="3"/>
  <c r="I1929" i="3"/>
  <c r="H1929" i="3"/>
  <c r="I1928" i="3"/>
  <c r="H1928" i="3"/>
  <c r="I1927" i="3"/>
  <c r="H1927" i="3"/>
  <c r="I1926" i="3"/>
  <c r="H1926" i="3"/>
  <c r="I1925" i="3"/>
  <c r="H1925" i="3"/>
  <c r="I1924" i="3"/>
  <c r="H1924" i="3"/>
  <c r="I1923" i="3"/>
  <c r="H1923" i="3"/>
  <c r="I1922" i="3"/>
  <c r="H1922" i="3"/>
  <c r="I1921" i="3"/>
  <c r="H1921" i="3"/>
  <c r="I1920" i="3"/>
  <c r="H1920" i="3"/>
  <c r="I1919" i="3"/>
  <c r="H1919" i="3"/>
  <c r="I1918" i="3"/>
  <c r="H1918" i="3"/>
  <c r="I1917" i="3"/>
  <c r="H1917" i="3"/>
  <c r="I1916" i="3"/>
  <c r="H1916" i="3"/>
  <c r="I1915" i="3"/>
  <c r="H1915" i="3"/>
  <c r="I1914" i="3"/>
  <c r="H1914" i="3"/>
  <c r="I1913" i="3"/>
  <c r="H1913" i="3"/>
  <c r="I1912" i="3"/>
  <c r="H1912" i="3"/>
  <c r="I1911" i="3"/>
  <c r="H1911" i="3"/>
  <c r="I1910" i="3"/>
  <c r="H1910" i="3"/>
  <c r="I1909" i="3"/>
  <c r="H1909" i="3"/>
  <c r="I1908" i="3"/>
  <c r="H1908" i="3"/>
  <c r="I1907" i="3"/>
  <c r="H1907" i="3"/>
  <c r="I1906" i="3"/>
  <c r="H1906" i="3"/>
  <c r="I1905" i="3"/>
  <c r="H1905" i="3"/>
  <c r="I1904" i="3"/>
  <c r="H1904" i="3"/>
  <c r="I1903" i="3"/>
  <c r="H1903" i="3"/>
  <c r="I1902" i="3"/>
  <c r="H1902" i="3"/>
  <c r="I1901" i="3"/>
  <c r="H1901" i="3"/>
  <c r="I1900" i="3"/>
  <c r="H1900" i="3"/>
  <c r="I1899" i="3"/>
  <c r="H1899" i="3"/>
  <c r="I1898" i="3"/>
  <c r="H1898" i="3"/>
  <c r="I1897" i="3"/>
  <c r="H1897" i="3"/>
  <c r="I1896" i="3"/>
  <c r="H1896" i="3"/>
  <c r="I1895" i="3"/>
  <c r="H1895" i="3"/>
  <c r="I1894" i="3"/>
  <c r="H1894" i="3"/>
  <c r="I1893" i="3"/>
  <c r="H1893" i="3"/>
  <c r="I1892" i="3"/>
  <c r="H1892" i="3"/>
  <c r="I1891" i="3"/>
  <c r="H1891" i="3"/>
  <c r="I1890" i="3"/>
  <c r="H1890" i="3"/>
  <c r="I1889" i="3"/>
  <c r="H1889" i="3"/>
  <c r="I1888" i="3"/>
  <c r="H1888" i="3"/>
  <c r="I1887" i="3"/>
  <c r="H1887" i="3"/>
  <c r="I1886" i="3"/>
  <c r="H1886" i="3"/>
  <c r="I1885" i="3"/>
  <c r="H1885" i="3"/>
  <c r="I1884" i="3"/>
  <c r="H1884" i="3"/>
  <c r="I1883" i="3"/>
  <c r="H1883" i="3"/>
  <c r="I1882" i="3"/>
  <c r="H1882" i="3"/>
  <c r="I1881" i="3"/>
  <c r="H1881" i="3"/>
  <c r="I1880" i="3"/>
  <c r="H1880" i="3"/>
  <c r="I1879" i="3"/>
  <c r="H1879" i="3"/>
  <c r="I1878" i="3"/>
  <c r="H1878" i="3"/>
  <c r="I1877" i="3"/>
  <c r="H1877" i="3"/>
  <c r="I1876" i="3"/>
  <c r="H1876" i="3"/>
  <c r="I1875" i="3"/>
  <c r="H1875" i="3"/>
  <c r="I1874" i="3"/>
  <c r="H1874" i="3"/>
  <c r="I1873" i="3"/>
  <c r="H1873" i="3"/>
  <c r="I1872" i="3"/>
  <c r="H1872" i="3"/>
  <c r="I1871" i="3"/>
  <c r="H1871" i="3"/>
  <c r="I1870" i="3"/>
  <c r="H1870" i="3"/>
  <c r="I1869" i="3"/>
  <c r="H1869" i="3"/>
  <c r="I1868" i="3"/>
  <c r="H1868" i="3"/>
  <c r="I1867" i="3"/>
  <c r="H1867" i="3"/>
  <c r="I1866" i="3"/>
  <c r="H1866" i="3"/>
  <c r="I1865" i="3"/>
  <c r="H1865" i="3"/>
  <c r="I1864" i="3"/>
  <c r="H1864" i="3"/>
  <c r="I1863" i="3"/>
  <c r="H1863" i="3"/>
  <c r="I1862" i="3"/>
  <c r="H1862" i="3"/>
  <c r="I1861" i="3"/>
  <c r="H1861" i="3"/>
  <c r="I1860" i="3"/>
  <c r="H1860" i="3"/>
  <c r="I1859" i="3"/>
  <c r="H1859" i="3"/>
  <c r="I1858" i="3"/>
  <c r="H1858" i="3"/>
  <c r="I1857" i="3"/>
  <c r="H1857" i="3"/>
  <c r="I1856" i="3"/>
  <c r="H1856" i="3"/>
  <c r="I1855" i="3"/>
  <c r="H1855" i="3"/>
  <c r="I1854" i="3"/>
  <c r="H1854" i="3"/>
  <c r="I1853" i="3"/>
  <c r="H1853" i="3"/>
  <c r="I1852" i="3"/>
  <c r="H1852" i="3"/>
  <c r="I1851" i="3"/>
  <c r="H1851" i="3"/>
  <c r="I1850" i="3"/>
  <c r="H1850" i="3"/>
  <c r="I1849" i="3"/>
  <c r="H1849" i="3"/>
  <c r="I1848" i="3"/>
  <c r="H1848" i="3"/>
  <c r="I1847" i="3"/>
  <c r="H1847" i="3"/>
  <c r="I1846" i="3"/>
  <c r="H1846" i="3"/>
  <c r="I1845" i="3"/>
  <c r="H1845" i="3"/>
  <c r="I1844" i="3"/>
  <c r="H1844" i="3"/>
  <c r="I1843" i="3"/>
  <c r="H1843" i="3"/>
  <c r="I1842" i="3"/>
  <c r="H1842" i="3"/>
  <c r="I1841" i="3"/>
  <c r="H1841" i="3"/>
  <c r="I1840" i="3"/>
  <c r="H1840" i="3"/>
  <c r="I1839" i="3"/>
  <c r="H1839" i="3"/>
  <c r="I1838" i="3"/>
  <c r="H1838" i="3"/>
  <c r="I1837" i="3"/>
  <c r="H1837" i="3"/>
  <c r="I1836" i="3"/>
  <c r="H1836" i="3"/>
  <c r="I1835" i="3"/>
  <c r="H1835" i="3"/>
  <c r="I1834" i="3"/>
  <c r="H1834" i="3"/>
  <c r="I1833" i="3"/>
  <c r="H1833" i="3"/>
  <c r="I1832" i="3"/>
  <c r="H1832" i="3"/>
  <c r="I1831" i="3"/>
  <c r="H1831" i="3"/>
  <c r="I1830" i="3"/>
  <c r="H1830" i="3"/>
  <c r="I1829" i="3"/>
  <c r="H1829" i="3"/>
  <c r="I1828" i="3"/>
  <c r="H1828" i="3"/>
  <c r="I1827" i="3"/>
  <c r="H1827" i="3"/>
  <c r="I1826" i="3"/>
  <c r="H1826" i="3"/>
  <c r="I1825" i="3"/>
  <c r="H1825" i="3"/>
  <c r="I1824" i="3"/>
  <c r="H1824" i="3"/>
  <c r="I1823" i="3"/>
  <c r="H1823" i="3"/>
  <c r="I1822" i="3"/>
  <c r="H1822" i="3"/>
  <c r="I1821" i="3"/>
  <c r="H1821" i="3"/>
  <c r="I1820" i="3"/>
  <c r="H1820" i="3"/>
  <c r="I1819" i="3"/>
  <c r="H1819" i="3"/>
  <c r="I1818" i="3"/>
  <c r="H1818" i="3"/>
  <c r="I1817" i="3"/>
  <c r="H1817" i="3"/>
  <c r="I1816" i="3"/>
  <c r="H1816" i="3"/>
  <c r="I1815" i="3"/>
  <c r="H1815" i="3"/>
  <c r="I1814" i="3"/>
  <c r="H1814" i="3"/>
  <c r="I1813" i="3"/>
  <c r="H1813" i="3"/>
  <c r="I1812" i="3"/>
  <c r="H1812" i="3"/>
  <c r="I1811" i="3"/>
  <c r="H1811" i="3"/>
  <c r="I1810" i="3"/>
  <c r="H1810" i="3"/>
  <c r="I1809" i="3"/>
  <c r="H1809" i="3"/>
  <c r="I1808" i="3"/>
  <c r="H1808" i="3"/>
  <c r="I1807" i="3"/>
  <c r="H1807" i="3"/>
  <c r="I1806" i="3"/>
  <c r="H1806" i="3"/>
  <c r="I1805" i="3"/>
  <c r="H1805" i="3"/>
  <c r="I1804" i="3"/>
  <c r="H1804" i="3"/>
  <c r="I1803" i="3"/>
  <c r="H1803" i="3"/>
  <c r="I1802" i="3"/>
  <c r="H1802" i="3"/>
  <c r="I1801" i="3"/>
  <c r="H1801" i="3"/>
  <c r="I1800" i="3"/>
  <c r="H1800" i="3"/>
  <c r="I1799" i="3"/>
  <c r="H1799" i="3"/>
  <c r="I1798" i="3"/>
  <c r="H1798" i="3"/>
  <c r="I1797" i="3"/>
  <c r="H1797" i="3"/>
  <c r="I1796" i="3"/>
  <c r="H1796" i="3"/>
  <c r="I1795" i="3"/>
  <c r="H1795" i="3"/>
  <c r="I1794" i="3"/>
  <c r="H1794" i="3"/>
  <c r="I1793" i="3"/>
  <c r="H1793" i="3"/>
  <c r="I1792" i="3"/>
  <c r="H1792" i="3"/>
  <c r="I1791" i="3"/>
  <c r="H1791" i="3"/>
  <c r="I1790" i="3"/>
  <c r="H1790" i="3"/>
  <c r="I1789" i="3"/>
  <c r="H1789" i="3"/>
  <c r="I1788" i="3"/>
  <c r="H1788" i="3"/>
  <c r="I1787" i="3"/>
  <c r="H1787" i="3"/>
  <c r="I1786" i="3"/>
  <c r="H1786" i="3"/>
  <c r="I1785" i="3"/>
  <c r="H1785" i="3"/>
  <c r="I1784" i="3"/>
  <c r="H1784" i="3"/>
  <c r="I1783" i="3"/>
  <c r="H1783" i="3"/>
  <c r="I1782" i="3"/>
  <c r="H1782" i="3"/>
  <c r="I1781" i="3"/>
  <c r="H1781" i="3"/>
  <c r="I1780" i="3"/>
  <c r="H1780" i="3"/>
  <c r="I1779" i="3"/>
  <c r="H1779" i="3"/>
  <c r="I1778" i="3"/>
  <c r="H1778" i="3"/>
  <c r="I1777" i="3"/>
  <c r="H1777" i="3"/>
  <c r="I1776" i="3"/>
  <c r="H1776" i="3"/>
  <c r="I1775" i="3"/>
  <c r="H1775" i="3"/>
  <c r="I1774" i="3"/>
  <c r="H1774" i="3"/>
  <c r="I1773" i="3"/>
  <c r="H1773" i="3"/>
  <c r="I1772" i="3"/>
  <c r="H1772" i="3"/>
  <c r="I1771" i="3"/>
  <c r="H1771" i="3"/>
  <c r="I1770" i="3"/>
  <c r="H1770" i="3"/>
  <c r="I1769" i="3"/>
  <c r="H1769" i="3"/>
  <c r="I1768" i="3"/>
  <c r="H1768" i="3"/>
  <c r="I1767" i="3"/>
  <c r="H1767" i="3"/>
  <c r="I1766" i="3"/>
  <c r="H1766" i="3"/>
  <c r="I1765" i="3"/>
  <c r="H1765" i="3"/>
  <c r="I1764" i="3"/>
  <c r="H1764" i="3"/>
  <c r="I1763" i="3"/>
  <c r="H1763" i="3"/>
  <c r="I1762" i="3"/>
  <c r="H1762" i="3"/>
  <c r="I1761" i="3"/>
  <c r="H1761" i="3"/>
  <c r="I1760" i="3"/>
  <c r="H1760" i="3"/>
  <c r="I1759" i="3"/>
  <c r="H1759" i="3"/>
  <c r="I1758" i="3"/>
  <c r="H1758" i="3"/>
  <c r="I1757" i="3"/>
  <c r="H1757" i="3"/>
  <c r="I1756" i="3"/>
  <c r="H1756" i="3"/>
  <c r="I1755" i="3"/>
  <c r="H1755" i="3"/>
  <c r="I1754" i="3"/>
  <c r="H1754" i="3"/>
  <c r="I1753" i="3"/>
  <c r="H1753" i="3"/>
  <c r="I1752" i="3"/>
  <c r="H1752" i="3"/>
  <c r="I1751" i="3"/>
  <c r="H1751" i="3"/>
  <c r="I1750" i="3"/>
  <c r="H1750" i="3"/>
  <c r="I1749" i="3"/>
  <c r="H1749" i="3"/>
  <c r="I1748" i="3"/>
  <c r="H1748" i="3"/>
  <c r="I1747" i="3"/>
  <c r="H1747" i="3"/>
  <c r="I1746" i="3"/>
  <c r="H1746" i="3"/>
  <c r="I1745" i="3"/>
  <c r="H1745" i="3"/>
  <c r="I1744" i="3"/>
  <c r="H1744" i="3"/>
  <c r="I1743" i="3"/>
  <c r="H1743" i="3"/>
  <c r="I1742" i="3"/>
  <c r="H1742" i="3"/>
  <c r="I1741" i="3"/>
  <c r="H1741" i="3"/>
  <c r="I1740" i="3"/>
  <c r="H1740" i="3"/>
  <c r="I1739" i="3"/>
  <c r="H1739" i="3"/>
  <c r="I1738" i="3"/>
  <c r="H1738" i="3"/>
  <c r="I1737" i="3"/>
  <c r="H1737" i="3"/>
  <c r="I1736" i="3"/>
  <c r="H1736" i="3"/>
  <c r="I1735" i="3"/>
  <c r="H1735" i="3"/>
  <c r="I1734" i="3"/>
  <c r="H1734" i="3"/>
  <c r="I1733" i="3"/>
  <c r="H1733" i="3"/>
  <c r="I1732" i="3"/>
  <c r="H1732" i="3"/>
  <c r="I1731" i="3"/>
  <c r="H1731" i="3"/>
  <c r="I1730" i="3"/>
  <c r="H1730" i="3"/>
  <c r="I1729" i="3"/>
  <c r="H1729" i="3"/>
  <c r="I1728" i="3"/>
  <c r="H1728" i="3"/>
  <c r="I1727" i="3"/>
  <c r="H1727" i="3"/>
  <c r="I1726" i="3"/>
  <c r="H1726" i="3"/>
  <c r="I1725" i="3"/>
  <c r="H1725" i="3"/>
  <c r="I1724" i="3"/>
  <c r="H1724" i="3"/>
  <c r="I1723" i="3"/>
  <c r="H1723" i="3"/>
  <c r="I1722" i="3"/>
  <c r="H1722" i="3"/>
  <c r="I1721" i="3"/>
  <c r="H1721" i="3"/>
  <c r="I1720" i="3"/>
  <c r="H1720" i="3"/>
  <c r="I1719" i="3"/>
  <c r="H1719" i="3"/>
  <c r="I1718" i="3"/>
  <c r="H1718" i="3"/>
  <c r="I1717" i="3"/>
  <c r="H1717" i="3"/>
  <c r="I1716" i="3"/>
  <c r="H1716" i="3"/>
  <c r="I1715" i="3"/>
  <c r="H1715" i="3"/>
  <c r="I1714" i="3"/>
  <c r="H1714" i="3"/>
  <c r="I1713" i="3"/>
  <c r="H1713" i="3"/>
  <c r="I1712" i="3"/>
  <c r="H1712" i="3"/>
  <c r="I1711" i="3"/>
  <c r="H1711" i="3"/>
  <c r="I1710" i="3"/>
  <c r="H1710" i="3"/>
  <c r="I1709" i="3"/>
  <c r="H1709" i="3"/>
  <c r="I1708" i="3"/>
  <c r="H1708" i="3"/>
  <c r="I1707" i="3"/>
  <c r="H1707" i="3"/>
  <c r="I1706" i="3"/>
  <c r="H1706" i="3"/>
  <c r="I1705" i="3"/>
  <c r="H1705" i="3"/>
  <c r="I1704" i="3"/>
  <c r="H1704" i="3"/>
  <c r="I1703" i="3"/>
  <c r="H1703" i="3"/>
  <c r="I1702" i="3"/>
  <c r="H1702" i="3"/>
  <c r="I1701" i="3"/>
  <c r="H1701" i="3"/>
  <c r="I1700" i="3"/>
  <c r="H1700" i="3"/>
  <c r="I1699" i="3"/>
  <c r="H1699" i="3"/>
  <c r="I1698" i="3"/>
  <c r="H1698" i="3"/>
  <c r="I1697" i="3"/>
  <c r="H1697" i="3"/>
  <c r="I1696" i="3"/>
  <c r="H1696" i="3"/>
  <c r="I1695" i="3"/>
  <c r="H1695" i="3"/>
  <c r="I1694" i="3"/>
  <c r="H1694" i="3"/>
  <c r="I1693" i="3"/>
  <c r="H1693" i="3"/>
  <c r="I1692" i="3"/>
  <c r="H1692" i="3"/>
  <c r="I1691" i="3"/>
  <c r="H1691" i="3"/>
  <c r="I1690" i="3"/>
  <c r="H1690" i="3"/>
  <c r="I1689" i="3"/>
  <c r="H1689" i="3"/>
  <c r="I1688" i="3"/>
  <c r="H1688" i="3"/>
  <c r="I1687" i="3"/>
  <c r="H1687" i="3"/>
  <c r="I1686" i="3"/>
  <c r="H1686" i="3"/>
  <c r="I1685" i="3"/>
  <c r="H1685" i="3"/>
  <c r="I1684" i="3"/>
  <c r="H1684" i="3"/>
  <c r="I1683" i="3"/>
  <c r="H1683" i="3"/>
  <c r="I1682" i="3"/>
  <c r="H1682" i="3"/>
  <c r="I1681" i="3"/>
  <c r="H1681" i="3"/>
  <c r="I1680" i="3"/>
  <c r="H1680" i="3"/>
  <c r="I1679" i="3"/>
  <c r="H1679" i="3"/>
  <c r="I1678" i="3"/>
  <c r="H1678" i="3"/>
  <c r="I1677" i="3"/>
  <c r="H1677" i="3"/>
  <c r="I1676" i="3"/>
  <c r="H1676" i="3"/>
  <c r="I1675" i="3"/>
  <c r="H1675" i="3"/>
  <c r="I1674" i="3"/>
  <c r="H1674" i="3"/>
  <c r="I1673" i="3"/>
  <c r="H1673" i="3"/>
  <c r="I1672" i="3"/>
  <c r="H1672" i="3"/>
  <c r="I1671" i="3"/>
  <c r="H1671" i="3"/>
  <c r="I1670" i="3"/>
  <c r="H1670" i="3"/>
  <c r="I1669" i="3"/>
  <c r="H1669" i="3"/>
  <c r="I1668" i="3"/>
  <c r="H1668" i="3"/>
  <c r="I1667" i="3"/>
  <c r="H1667" i="3"/>
  <c r="I1666" i="3"/>
  <c r="H1666" i="3"/>
  <c r="I1665" i="3"/>
  <c r="H1665" i="3"/>
  <c r="I1664" i="3"/>
  <c r="H1664" i="3"/>
  <c r="I1663" i="3"/>
  <c r="H1663" i="3"/>
  <c r="I1662" i="3"/>
  <c r="H1662" i="3"/>
  <c r="I1661" i="3"/>
  <c r="H1661" i="3"/>
  <c r="I1660" i="3"/>
  <c r="H1660" i="3"/>
  <c r="I1659" i="3"/>
  <c r="H1659" i="3"/>
  <c r="I1658" i="3"/>
  <c r="H1658" i="3"/>
  <c r="I1657" i="3"/>
  <c r="H1657" i="3"/>
  <c r="I1656" i="3"/>
  <c r="H1656" i="3"/>
  <c r="I1655" i="3"/>
  <c r="H1655" i="3"/>
  <c r="I1654" i="3"/>
  <c r="H1654" i="3"/>
  <c r="I1653" i="3"/>
  <c r="H1653" i="3"/>
  <c r="I1652" i="3"/>
  <c r="H1652" i="3"/>
  <c r="I1651" i="3"/>
  <c r="H1651" i="3"/>
  <c r="I1650" i="3"/>
  <c r="H1650" i="3"/>
  <c r="I1649" i="3"/>
  <c r="H1649" i="3"/>
  <c r="I1648" i="3"/>
  <c r="H1648" i="3"/>
  <c r="I1647" i="3"/>
  <c r="H1647" i="3"/>
  <c r="I1646" i="3"/>
  <c r="H1646" i="3"/>
  <c r="I1645" i="3"/>
  <c r="H1645" i="3"/>
  <c r="I1644" i="3"/>
  <c r="H1644" i="3"/>
  <c r="I1643" i="3"/>
  <c r="H1643" i="3"/>
  <c r="I1642" i="3"/>
  <c r="H1642" i="3"/>
  <c r="I1641" i="3"/>
  <c r="H1641" i="3"/>
  <c r="I1640" i="3"/>
  <c r="H1640" i="3"/>
  <c r="I1639" i="3"/>
  <c r="H1639" i="3"/>
  <c r="I1638" i="3"/>
  <c r="H1638" i="3"/>
  <c r="I1637" i="3"/>
  <c r="H1637" i="3"/>
  <c r="I1636" i="3"/>
  <c r="H1636" i="3"/>
  <c r="I1635" i="3"/>
  <c r="H1635" i="3"/>
  <c r="I1634" i="3"/>
  <c r="H1634" i="3"/>
  <c r="I1633" i="3"/>
  <c r="H1633" i="3"/>
  <c r="I1632" i="3"/>
  <c r="H1632" i="3"/>
  <c r="I1631" i="3"/>
  <c r="H1631" i="3"/>
  <c r="I1630" i="3"/>
  <c r="H1630" i="3"/>
  <c r="I1629" i="3"/>
  <c r="H1629" i="3"/>
  <c r="I1628" i="3"/>
  <c r="H1628" i="3"/>
  <c r="I1627" i="3"/>
  <c r="H1627" i="3"/>
  <c r="I1626" i="3"/>
  <c r="H1626" i="3"/>
  <c r="I1625" i="3"/>
  <c r="H1625" i="3"/>
  <c r="I1624" i="3"/>
  <c r="H1624" i="3"/>
  <c r="I1623" i="3"/>
  <c r="H1623" i="3"/>
  <c r="I1622" i="3"/>
  <c r="H1622" i="3"/>
  <c r="I1621" i="3"/>
  <c r="H1621" i="3"/>
  <c r="I1620" i="3"/>
  <c r="H1620" i="3"/>
  <c r="I1619" i="3"/>
  <c r="H1619" i="3"/>
  <c r="I1618" i="3"/>
  <c r="H1618" i="3"/>
  <c r="I1617" i="3"/>
  <c r="H1617" i="3"/>
  <c r="I1616" i="3"/>
  <c r="H1616" i="3"/>
  <c r="I1615" i="3"/>
  <c r="H1615" i="3"/>
  <c r="I1614" i="3"/>
  <c r="H1614" i="3"/>
  <c r="I1613" i="3"/>
  <c r="H1613" i="3"/>
  <c r="I1612" i="3"/>
  <c r="H1612" i="3"/>
  <c r="I1611" i="3"/>
  <c r="H1611" i="3"/>
  <c r="I1610" i="3"/>
  <c r="H1610" i="3"/>
  <c r="I1609" i="3"/>
  <c r="H1609" i="3"/>
  <c r="I1608" i="3"/>
  <c r="H1608" i="3"/>
  <c r="I1607" i="3"/>
  <c r="H1607" i="3"/>
  <c r="I1606" i="3"/>
  <c r="H1606" i="3"/>
  <c r="I1605" i="3"/>
  <c r="H1605" i="3"/>
  <c r="I1604" i="3"/>
  <c r="H1604" i="3"/>
  <c r="I1603" i="3"/>
  <c r="H1603" i="3"/>
  <c r="I1602" i="3"/>
  <c r="H1602" i="3"/>
  <c r="I1601" i="3"/>
  <c r="H1601" i="3"/>
  <c r="I1600" i="3"/>
  <c r="H1600" i="3"/>
  <c r="I1599" i="3"/>
  <c r="H1599" i="3"/>
  <c r="I1598" i="3"/>
  <c r="H1598" i="3"/>
  <c r="I1597" i="3"/>
  <c r="H1597" i="3"/>
  <c r="I1596" i="3"/>
  <c r="H1596" i="3"/>
  <c r="I1595" i="3"/>
  <c r="H1595" i="3"/>
  <c r="I1594" i="3"/>
  <c r="H1594" i="3"/>
  <c r="I1593" i="3"/>
  <c r="H1593" i="3"/>
  <c r="I1592" i="3"/>
  <c r="H1592" i="3"/>
  <c r="I1591" i="3"/>
  <c r="H1591" i="3"/>
  <c r="I1590" i="3"/>
  <c r="H1590" i="3"/>
  <c r="I1589" i="3"/>
  <c r="H1589" i="3"/>
  <c r="I1588" i="3"/>
  <c r="H1588" i="3"/>
  <c r="I1587" i="3"/>
  <c r="H1587" i="3"/>
  <c r="I1586" i="3"/>
  <c r="H1586" i="3"/>
  <c r="I1585" i="3"/>
  <c r="H1585" i="3"/>
  <c r="I1584" i="3"/>
  <c r="H1584" i="3"/>
  <c r="I1583" i="3"/>
  <c r="H1583" i="3"/>
  <c r="I1582" i="3"/>
  <c r="H1582" i="3"/>
  <c r="I1581" i="3"/>
  <c r="H1581" i="3"/>
  <c r="I1580" i="3"/>
  <c r="H1580" i="3"/>
  <c r="I1579" i="3"/>
  <c r="H1579" i="3"/>
  <c r="I1578" i="3"/>
  <c r="H1578" i="3"/>
  <c r="I1577" i="3"/>
  <c r="H1577" i="3"/>
  <c r="I1576" i="3"/>
  <c r="H1576" i="3"/>
  <c r="I1575" i="3"/>
  <c r="H1575" i="3"/>
  <c r="I1574" i="3"/>
  <c r="H1574" i="3"/>
  <c r="I1573" i="3"/>
  <c r="H1573" i="3"/>
  <c r="I1572" i="3"/>
  <c r="H1572" i="3"/>
  <c r="I1571" i="3"/>
  <c r="H1571" i="3"/>
  <c r="I1570" i="3"/>
  <c r="H1570" i="3"/>
  <c r="I1569" i="3"/>
  <c r="H1569" i="3"/>
  <c r="I1568" i="3"/>
  <c r="H1568" i="3"/>
  <c r="I1567" i="3"/>
  <c r="H1567" i="3"/>
  <c r="I1566" i="3"/>
  <c r="H1566" i="3"/>
  <c r="I1565" i="3"/>
  <c r="H1565" i="3"/>
  <c r="I1564" i="3"/>
  <c r="H1564" i="3"/>
  <c r="I1563" i="3"/>
  <c r="H1563" i="3"/>
  <c r="I1562" i="3"/>
  <c r="H1562" i="3"/>
  <c r="I1561" i="3"/>
  <c r="H1561" i="3"/>
  <c r="I1560" i="3"/>
  <c r="H1560" i="3"/>
  <c r="I1559" i="3"/>
  <c r="H1559" i="3"/>
  <c r="I1558" i="3"/>
  <c r="H1558" i="3"/>
  <c r="I1557" i="3"/>
  <c r="H1557" i="3"/>
  <c r="I1556" i="3"/>
  <c r="H1556" i="3"/>
  <c r="I1555" i="3"/>
  <c r="H1555" i="3"/>
  <c r="I1554" i="3"/>
  <c r="H1554" i="3"/>
  <c r="I1553" i="3"/>
  <c r="H1553" i="3"/>
  <c r="I1552" i="3"/>
  <c r="H1552" i="3"/>
  <c r="I1551" i="3"/>
  <c r="H1551" i="3"/>
  <c r="I1550" i="3"/>
  <c r="H1550" i="3"/>
  <c r="I1549" i="3"/>
  <c r="H1549" i="3"/>
  <c r="I1548" i="3"/>
  <c r="H1548" i="3"/>
  <c r="I1547" i="3"/>
  <c r="H1547" i="3"/>
  <c r="I1546" i="3"/>
  <c r="H1546" i="3"/>
  <c r="I1545" i="3"/>
  <c r="H1545" i="3"/>
  <c r="I1544" i="3"/>
  <c r="H1544" i="3"/>
  <c r="I1543" i="3"/>
  <c r="H1543" i="3"/>
  <c r="I1542" i="3"/>
  <c r="H1542" i="3"/>
  <c r="I1541" i="3"/>
  <c r="H1541" i="3"/>
  <c r="I1540" i="3"/>
  <c r="H1540" i="3"/>
  <c r="I1539" i="3"/>
  <c r="H1539" i="3"/>
  <c r="I1538" i="3"/>
  <c r="H1538" i="3"/>
  <c r="I1537" i="3"/>
  <c r="H1537" i="3"/>
  <c r="I1536" i="3"/>
  <c r="H1536" i="3"/>
  <c r="I1535" i="3"/>
  <c r="H1535" i="3"/>
  <c r="I1534" i="3"/>
  <c r="H1534" i="3"/>
  <c r="I1533" i="3"/>
  <c r="H1533" i="3"/>
  <c r="I1532" i="3"/>
  <c r="H1532" i="3"/>
  <c r="I1531" i="3"/>
  <c r="H1531" i="3"/>
  <c r="I1530" i="3"/>
  <c r="H1530" i="3"/>
  <c r="I1529" i="3"/>
  <c r="H1529" i="3"/>
  <c r="I1528" i="3"/>
  <c r="H1528" i="3"/>
  <c r="I1527" i="3"/>
  <c r="H1527" i="3"/>
  <c r="I1526" i="3"/>
  <c r="H1526" i="3"/>
  <c r="I1525" i="3"/>
  <c r="H1525" i="3"/>
  <c r="I1524" i="3"/>
  <c r="H1524" i="3"/>
  <c r="I1523" i="3"/>
  <c r="H1523" i="3"/>
  <c r="I1522" i="3"/>
  <c r="H1522" i="3"/>
  <c r="I1521" i="3"/>
  <c r="H1521" i="3"/>
  <c r="I1520" i="3"/>
  <c r="H1520" i="3"/>
  <c r="I1519" i="3"/>
  <c r="H1519" i="3"/>
  <c r="I1518" i="3"/>
  <c r="H1518" i="3"/>
  <c r="I1517" i="3"/>
  <c r="H1517" i="3"/>
  <c r="I1516" i="3"/>
  <c r="H1516" i="3"/>
  <c r="I1515" i="3"/>
  <c r="H1515" i="3"/>
  <c r="I1514" i="3"/>
  <c r="H1514" i="3"/>
  <c r="I1513" i="3"/>
  <c r="H1513" i="3"/>
  <c r="I1512" i="3"/>
  <c r="H1512" i="3"/>
  <c r="I1511" i="3"/>
  <c r="H1511" i="3"/>
  <c r="I1510" i="3"/>
  <c r="H1510" i="3"/>
  <c r="I1509" i="3"/>
  <c r="H1509" i="3"/>
  <c r="I1508" i="3"/>
  <c r="H1508" i="3"/>
  <c r="I1507" i="3"/>
  <c r="H1507" i="3"/>
  <c r="I1506" i="3"/>
  <c r="H1506" i="3"/>
  <c r="I1505" i="3"/>
  <c r="H1505" i="3"/>
  <c r="I1504" i="3"/>
  <c r="H1504" i="3"/>
  <c r="I1503" i="3"/>
  <c r="H1503" i="3"/>
  <c r="I1502" i="3"/>
  <c r="H1502" i="3"/>
  <c r="I1501" i="3"/>
  <c r="H1501" i="3"/>
  <c r="I1500" i="3"/>
  <c r="H1500" i="3"/>
  <c r="I1499" i="3"/>
  <c r="H1499" i="3"/>
  <c r="I1498" i="3"/>
  <c r="H1498" i="3"/>
  <c r="I1497" i="3"/>
  <c r="H1497" i="3"/>
  <c r="I1496" i="3"/>
  <c r="H1496" i="3"/>
  <c r="I1495" i="3"/>
  <c r="H1495" i="3"/>
  <c r="I1494" i="3"/>
  <c r="H1494" i="3"/>
  <c r="I1493" i="3"/>
  <c r="H1493" i="3"/>
  <c r="I1492" i="3"/>
  <c r="H1492" i="3"/>
  <c r="I1491" i="3"/>
  <c r="H1491" i="3"/>
  <c r="I1490" i="3"/>
  <c r="H1490" i="3"/>
  <c r="I1489" i="3"/>
  <c r="H1489" i="3"/>
  <c r="I1488" i="3"/>
  <c r="H1488" i="3"/>
  <c r="I1487" i="3"/>
  <c r="H1487" i="3"/>
  <c r="I1486" i="3"/>
  <c r="H1486" i="3"/>
  <c r="I1485" i="3"/>
  <c r="H1485" i="3"/>
  <c r="I1484" i="3"/>
  <c r="H1484" i="3"/>
  <c r="I1483" i="3"/>
  <c r="H1483" i="3"/>
  <c r="I1482" i="3"/>
  <c r="H1482" i="3"/>
  <c r="I1481" i="3"/>
  <c r="H1481" i="3"/>
  <c r="I1480" i="3"/>
  <c r="H1480" i="3"/>
  <c r="I1479" i="3"/>
  <c r="H1479" i="3"/>
  <c r="I1478" i="3"/>
  <c r="H1478" i="3"/>
  <c r="I1477" i="3"/>
  <c r="H1477" i="3"/>
  <c r="I1476" i="3"/>
  <c r="H1476" i="3"/>
  <c r="I1475" i="3"/>
  <c r="H1475" i="3"/>
  <c r="I1474" i="3"/>
  <c r="H1474" i="3"/>
  <c r="I1473" i="3"/>
  <c r="H1473" i="3"/>
  <c r="I1472" i="3"/>
  <c r="H1472" i="3"/>
  <c r="I1471" i="3"/>
  <c r="H1471" i="3"/>
  <c r="I1470" i="3"/>
  <c r="H1470" i="3"/>
  <c r="I1469" i="3"/>
  <c r="H1469" i="3"/>
  <c r="I1468" i="3"/>
  <c r="H1468" i="3"/>
  <c r="I1467" i="3"/>
  <c r="H1467" i="3"/>
  <c r="I1466" i="3"/>
  <c r="H1466" i="3"/>
  <c r="I1465" i="3"/>
  <c r="H1465" i="3"/>
  <c r="I1464" i="3"/>
  <c r="H1464" i="3"/>
  <c r="I1463" i="3"/>
  <c r="H1463" i="3"/>
  <c r="I1462" i="3"/>
  <c r="H1462" i="3"/>
  <c r="I1461" i="3"/>
  <c r="H1461" i="3"/>
  <c r="I1460" i="3"/>
  <c r="H1460" i="3"/>
  <c r="I1459" i="3"/>
  <c r="H1459" i="3"/>
  <c r="I1458" i="3"/>
  <c r="H1458" i="3"/>
  <c r="I1457" i="3"/>
  <c r="H1457" i="3"/>
  <c r="I1456" i="3"/>
  <c r="H1456" i="3"/>
  <c r="I1455" i="3"/>
  <c r="H1455" i="3"/>
  <c r="I1454" i="3"/>
  <c r="H1454" i="3"/>
  <c r="I1453" i="3"/>
  <c r="H1453" i="3"/>
  <c r="I1452" i="3"/>
  <c r="H1452" i="3"/>
  <c r="I1451" i="3"/>
  <c r="H1451" i="3"/>
  <c r="I1450" i="3"/>
  <c r="H1450" i="3"/>
  <c r="I1449" i="3"/>
  <c r="H1449" i="3"/>
  <c r="I1448" i="3"/>
  <c r="H1448" i="3"/>
  <c r="I1447" i="3"/>
  <c r="H1447" i="3"/>
  <c r="I1446" i="3"/>
  <c r="H1446" i="3"/>
  <c r="I1445" i="3"/>
  <c r="H1445" i="3"/>
  <c r="I1444" i="3"/>
  <c r="H1444" i="3"/>
  <c r="I1443" i="3"/>
  <c r="H1443" i="3"/>
  <c r="I1442" i="3"/>
  <c r="H1442" i="3"/>
  <c r="I1441" i="3"/>
  <c r="H1441" i="3"/>
  <c r="I1440" i="3"/>
  <c r="H1440" i="3"/>
  <c r="I1439" i="3"/>
  <c r="H1439" i="3"/>
  <c r="I1438" i="3"/>
  <c r="H1438" i="3"/>
  <c r="I1437" i="3"/>
  <c r="H1437" i="3"/>
  <c r="I1436" i="3"/>
  <c r="H1436" i="3"/>
  <c r="I1435" i="3"/>
  <c r="H1435" i="3"/>
  <c r="I1434" i="3"/>
  <c r="H1434" i="3"/>
  <c r="I1433" i="3"/>
  <c r="H1433" i="3"/>
  <c r="I1432" i="3"/>
  <c r="H1432" i="3"/>
  <c r="I1431" i="3"/>
  <c r="H1431" i="3"/>
  <c r="I1430" i="3"/>
  <c r="H1430" i="3"/>
  <c r="I1429" i="3"/>
  <c r="H1429" i="3"/>
  <c r="I1428" i="3"/>
  <c r="H1428" i="3"/>
  <c r="I1427" i="3"/>
  <c r="H1427" i="3"/>
  <c r="I1426" i="3"/>
  <c r="H1426" i="3"/>
  <c r="I1425" i="3"/>
  <c r="H1425" i="3"/>
  <c r="I1424" i="3"/>
  <c r="H1424" i="3"/>
  <c r="I1423" i="3"/>
  <c r="H1423" i="3"/>
  <c r="I1422" i="3"/>
  <c r="H1422" i="3"/>
  <c r="I1421" i="3"/>
  <c r="H1421" i="3"/>
  <c r="I1420" i="3"/>
  <c r="H1420" i="3"/>
  <c r="I1419" i="3"/>
  <c r="H1419" i="3"/>
  <c r="I1418" i="3"/>
  <c r="H1418" i="3"/>
  <c r="I1417" i="3"/>
  <c r="H1417" i="3"/>
  <c r="I1416" i="3"/>
  <c r="H1416" i="3"/>
  <c r="I1415" i="3"/>
  <c r="H1415" i="3"/>
  <c r="I1414" i="3"/>
  <c r="H1414" i="3"/>
  <c r="I1413" i="3"/>
  <c r="H1413" i="3"/>
  <c r="I1412" i="3"/>
  <c r="H1412" i="3"/>
  <c r="I1411" i="3"/>
  <c r="H1411" i="3"/>
  <c r="I1410" i="3"/>
  <c r="H1410" i="3"/>
  <c r="I1409" i="3"/>
  <c r="H1409" i="3"/>
  <c r="I1408" i="3"/>
  <c r="H1408" i="3"/>
  <c r="I1407" i="3"/>
  <c r="H1407" i="3"/>
  <c r="I1406" i="3"/>
  <c r="H1406" i="3"/>
  <c r="I1405" i="3"/>
  <c r="H1405" i="3"/>
  <c r="I1404" i="3"/>
  <c r="H1404" i="3"/>
  <c r="I1403" i="3"/>
  <c r="H1403" i="3"/>
  <c r="I1402" i="3"/>
  <c r="H1402" i="3"/>
  <c r="I1401" i="3"/>
  <c r="H1401" i="3"/>
  <c r="I1400" i="3"/>
  <c r="H1400" i="3"/>
  <c r="I1399" i="3"/>
  <c r="H1399" i="3"/>
  <c r="I1398" i="3"/>
  <c r="H1398" i="3"/>
  <c r="I1397" i="3"/>
  <c r="H1397" i="3"/>
  <c r="I1396" i="3"/>
  <c r="H1396" i="3"/>
  <c r="I1395" i="3"/>
  <c r="H1395" i="3"/>
  <c r="I1394" i="3"/>
  <c r="H1394" i="3"/>
  <c r="I1393" i="3"/>
  <c r="H1393" i="3"/>
  <c r="I1392" i="3"/>
  <c r="H1392" i="3"/>
  <c r="I1391" i="3"/>
  <c r="H1391" i="3"/>
  <c r="I1390" i="3"/>
  <c r="H1390" i="3"/>
  <c r="I1389" i="3"/>
  <c r="H1389" i="3"/>
  <c r="I1388" i="3"/>
  <c r="H1388" i="3"/>
  <c r="I1387" i="3"/>
  <c r="H1387" i="3"/>
  <c r="I1386" i="3"/>
  <c r="H1386" i="3"/>
  <c r="I1385" i="3"/>
  <c r="H1385" i="3"/>
  <c r="I1384" i="3"/>
  <c r="H1384" i="3"/>
  <c r="I1383" i="3"/>
  <c r="H1383" i="3"/>
  <c r="I1382" i="3"/>
  <c r="H1382" i="3"/>
  <c r="I1381" i="3"/>
  <c r="H1381" i="3"/>
  <c r="I1380" i="3"/>
  <c r="H1380" i="3"/>
  <c r="I1379" i="3"/>
  <c r="H1379" i="3"/>
  <c r="I1378" i="3"/>
  <c r="H1378" i="3"/>
  <c r="I1377" i="3"/>
  <c r="H1377" i="3"/>
  <c r="I1376" i="3"/>
  <c r="H1376" i="3"/>
  <c r="I1375" i="3"/>
  <c r="H1375" i="3"/>
  <c r="I1374" i="3"/>
  <c r="H1374" i="3"/>
  <c r="I1373" i="3"/>
  <c r="H1373" i="3"/>
  <c r="I1372" i="3"/>
  <c r="H1372" i="3"/>
  <c r="I1371" i="3"/>
  <c r="H1371" i="3"/>
  <c r="I1370" i="3"/>
  <c r="H1370" i="3"/>
  <c r="I1369" i="3"/>
  <c r="H1369" i="3"/>
  <c r="I1368" i="3"/>
  <c r="H1368" i="3"/>
  <c r="I1367" i="3"/>
  <c r="H1367" i="3"/>
  <c r="I1366" i="3"/>
  <c r="H1366" i="3"/>
  <c r="I1365" i="3"/>
  <c r="H1365" i="3"/>
  <c r="I1364" i="3"/>
  <c r="H1364" i="3"/>
  <c r="I1363" i="3"/>
  <c r="H1363" i="3"/>
  <c r="I1362" i="3"/>
  <c r="H1362" i="3"/>
  <c r="I1361" i="3"/>
  <c r="H1361" i="3"/>
  <c r="I1360" i="3"/>
  <c r="H1360" i="3"/>
  <c r="I1359" i="3"/>
  <c r="H1359" i="3"/>
  <c r="I1358" i="3"/>
  <c r="H1358" i="3"/>
  <c r="I1357" i="3"/>
  <c r="H1357" i="3"/>
  <c r="I1356" i="3"/>
  <c r="H1356" i="3"/>
  <c r="I1355" i="3"/>
  <c r="H1355" i="3"/>
  <c r="I1354" i="3"/>
  <c r="H1354" i="3"/>
  <c r="I1353" i="3"/>
  <c r="H1353" i="3"/>
  <c r="I1352" i="3"/>
  <c r="H1352" i="3"/>
  <c r="I1351" i="3"/>
  <c r="H1351" i="3"/>
  <c r="I1350" i="3"/>
  <c r="H1350" i="3"/>
  <c r="I1349" i="3"/>
  <c r="H1349" i="3"/>
  <c r="I1348" i="3"/>
  <c r="H1348" i="3"/>
  <c r="I1347" i="3"/>
  <c r="H1347" i="3"/>
  <c r="I1346" i="3"/>
  <c r="H1346" i="3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7" i="3"/>
  <c r="H1287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1" i="3"/>
  <c r="H1271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5" i="3"/>
  <c r="H1245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7" i="3"/>
  <c r="H1227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1" i="3"/>
  <c r="H1161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9" i="3"/>
  <c r="H1039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4047" i="3"/>
  <c r="H4047" i="3"/>
  <c r="BW4042" i="3" l="1"/>
  <c r="AO2506" i="3"/>
  <c r="E1208" i="3"/>
  <c r="AH2510" i="3"/>
  <c r="AF2524" i="3"/>
  <c r="AH2509" i="3"/>
  <c r="AG2508" i="3"/>
  <c r="AH2513" i="3"/>
  <c r="AF2507" i="3"/>
  <c r="AH2517" i="3"/>
  <c r="AG2512" i="3"/>
  <c r="AH2521" i="3"/>
  <c r="AG2516" i="3"/>
  <c r="AF2511" i="3"/>
  <c r="AG2520" i="3"/>
  <c r="AH2525" i="3"/>
  <c r="AF2515" i="3"/>
  <c r="AF2519" i="3"/>
  <c r="AG2524" i="3"/>
  <c r="AF2523" i="3"/>
  <c r="AH2514" i="3"/>
  <c r="AG2509" i="3"/>
  <c r="AG2513" i="3"/>
  <c r="AH2518" i="3"/>
  <c r="AF2508" i="3"/>
  <c r="AG2517" i="3"/>
  <c r="AF2512" i="3"/>
  <c r="AH2522" i="3"/>
  <c r="AF2516" i="3"/>
  <c r="AG2521" i="3"/>
  <c r="AF2520" i="3"/>
  <c r="AG2525" i="3"/>
  <c r="AH2507" i="3"/>
  <c r="AH2511" i="3"/>
  <c r="AG2510" i="3"/>
  <c r="AH2515" i="3"/>
  <c r="AF2509" i="3"/>
  <c r="AH2519" i="3"/>
  <c r="AG2514" i="3"/>
  <c r="AH2523" i="3"/>
  <c r="AG2518" i="3"/>
  <c r="AF2513" i="3"/>
  <c r="AG2522" i="3"/>
  <c r="AF2517" i="3"/>
  <c r="AF2521" i="3"/>
  <c r="AF2525" i="3"/>
  <c r="AH2508" i="3"/>
  <c r="AH2512" i="3"/>
  <c r="AG2507" i="3"/>
  <c r="AH2516" i="3"/>
  <c r="AG2511" i="3"/>
  <c r="AG2515" i="3"/>
  <c r="AH2520" i="3"/>
  <c r="AF2510" i="3"/>
  <c r="AF2514" i="3"/>
  <c r="AH2524" i="3"/>
  <c r="AG2519" i="3"/>
  <c r="AF2518" i="3"/>
  <c r="AG2523" i="3"/>
  <c r="AF2522" i="3"/>
  <c r="K2505" i="3"/>
  <c r="K2507" i="3"/>
  <c r="L2505" i="3"/>
  <c r="L2504" i="3" s="1"/>
  <c r="L2503" i="3" s="1"/>
  <c r="L2502" i="3" s="1"/>
  <c r="L2501" i="3" s="1"/>
  <c r="L2500" i="3" s="1"/>
  <c r="L2499" i="3" s="1"/>
  <c r="L2498" i="3" s="1"/>
  <c r="L2497" i="3" s="1"/>
  <c r="L2496" i="3" s="1"/>
  <c r="L2495" i="3" s="1"/>
  <c r="L2494" i="3" s="1"/>
  <c r="L2493" i="3" s="1"/>
  <c r="L2492" i="3" s="1"/>
  <c r="L2491" i="3" s="1"/>
  <c r="L2507" i="3"/>
  <c r="AH2864" i="3"/>
  <c r="AH2897" i="3"/>
  <c r="AH3378" i="3"/>
  <c r="AH2859" i="3"/>
  <c r="AH2877" i="3"/>
  <c r="AH3155" i="3"/>
  <c r="AH3408" i="3"/>
  <c r="AH3124" i="3"/>
  <c r="AH3100" i="3"/>
  <c r="AH3037" i="3"/>
  <c r="AH2941" i="3"/>
  <c r="AH2967" i="3"/>
  <c r="AH2996" i="3"/>
  <c r="D14" i="3"/>
  <c r="AF4036" i="3"/>
  <c r="AH2553" i="3"/>
  <c r="AH2557" i="3"/>
  <c r="AH2561" i="3"/>
  <c r="AH2565" i="3"/>
  <c r="AH2569" i="3"/>
  <c r="AH2573" i="3"/>
  <c r="AH2577" i="3"/>
  <c r="AH2581" i="3"/>
  <c r="AH2585" i="3"/>
  <c r="AH2589" i="3"/>
  <c r="AH2593" i="3"/>
  <c r="AH2597" i="3"/>
  <c r="AH2601" i="3"/>
  <c r="AH2605" i="3"/>
  <c r="AH2609" i="3"/>
  <c r="AH2613" i="3"/>
  <c r="AH2617" i="3"/>
  <c r="AH2621" i="3"/>
  <c r="AH2625" i="3"/>
  <c r="AH2629" i="3"/>
  <c r="AH2633" i="3"/>
  <c r="AH2637" i="3"/>
  <c r="AH2641" i="3"/>
  <c r="AH2645" i="3"/>
  <c r="AH2649" i="3"/>
  <c r="AH2653" i="3"/>
  <c r="AH2657" i="3"/>
  <c r="AH2661" i="3"/>
  <c r="AH2665" i="3"/>
  <c r="AH2669" i="3"/>
  <c r="AH2673" i="3"/>
  <c r="AH2677" i="3"/>
  <c r="AH2681" i="3"/>
  <c r="AH2685" i="3"/>
  <c r="AH2689" i="3"/>
  <c r="AH2693" i="3"/>
  <c r="AH2697" i="3"/>
  <c r="AH2701" i="3"/>
  <c r="AH2705" i="3"/>
  <c r="AH2709" i="3"/>
  <c r="AH2713" i="3"/>
  <c r="AH2717" i="3"/>
  <c r="AH2721" i="3"/>
  <c r="AH2725" i="3"/>
  <c r="AH2729" i="3"/>
  <c r="AH2733" i="3"/>
  <c r="AH2737" i="3"/>
  <c r="AH2741" i="3"/>
  <c r="AH2745" i="3"/>
  <c r="AH2749" i="3"/>
  <c r="AH2753" i="3"/>
  <c r="AH2757" i="3"/>
  <c r="AH2761" i="3"/>
  <c r="AH2765" i="3"/>
  <c r="AH2769" i="3"/>
  <c r="AH2773" i="3"/>
  <c r="AH2777" i="3"/>
  <c r="AH2781" i="3"/>
  <c r="AH2785" i="3"/>
  <c r="AH2789" i="3"/>
  <c r="AH2793" i="3"/>
  <c r="AH2797" i="3"/>
  <c r="AH2801" i="3"/>
  <c r="AH2805" i="3"/>
  <c r="AH2809" i="3"/>
  <c r="AH2813" i="3"/>
  <c r="AH2817" i="3"/>
  <c r="AH2821" i="3"/>
  <c r="AH2825" i="3"/>
  <c r="AH2829" i="3"/>
  <c r="AH2833" i="3"/>
  <c r="AH2837" i="3"/>
  <c r="AH2841" i="3"/>
  <c r="AH2845" i="3"/>
  <c r="AH2849" i="3"/>
  <c r="AH2853" i="3"/>
  <c r="AH2857" i="3"/>
  <c r="AH2861" i="3"/>
  <c r="AH2865" i="3"/>
  <c r="AH2869" i="3"/>
  <c r="AH2873" i="3"/>
  <c r="AH2881" i="3"/>
  <c r="AH2885" i="3"/>
  <c r="AH2889" i="3"/>
  <c r="AH2893" i="3"/>
  <c r="AH2901" i="3"/>
  <c r="AH2905" i="3"/>
  <c r="AH2909" i="3"/>
  <c r="AH2913" i="3"/>
  <c r="AH2917" i="3"/>
  <c r="AH2921" i="3"/>
  <c r="AH2925" i="3"/>
  <c r="AH2929" i="3"/>
  <c r="AH2933" i="3"/>
  <c r="AH2937" i="3"/>
  <c r="AH2945" i="3"/>
  <c r="AH2949" i="3"/>
  <c r="AH2953" i="3"/>
  <c r="AH2957" i="3"/>
  <c r="AH2961" i="3"/>
  <c r="AH2965" i="3"/>
  <c r="AH2969" i="3"/>
  <c r="AH2973" i="3"/>
  <c r="AH2977" i="3"/>
  <c r="AH2981" i="3"/>
  <c r="AH2985" i="3"/>
  <c r="AH2989" i="3"/>
  <c r="AH2993" i="3"/>
  <c r="AH2997" i="3"/>
  <c r="AH3001" i="3"/>
  <c r="AH3005" i="3"/>
  <c r="AH3009" i="3"/>
  <c r="AH3013" i="3"/>
  <c r="AH3017" i="3"/>
  <c r="AH3021" i="3"/>
  <c r="AH3025" i="3"/>
  <c r="AH3029" i="3"/>
  <c r="AH3033" i="3"/>
  <c r="AH3041" i="3"/>
  <c r="AH3045" i="3"/>
  <c r="AH3049" i="3"/>
  <c r="AH3053" i="3"/>
  <c r="AH3057" i="3"/>
  <c r="AH3061" i="3"/>
  <c r="AH3065" i="3"/>
  <c r="AH3069" i="3"/>
  <c r="AH3073" i="3"/>
  <c r="AH3077" i="3"/>
  <c r="AH3081" i="3"/>
  <c r="AH3085" i="3"/>
  <c r="AH3089" i="3"/>
  <c r="AH3093" i="3"/>
  <c r="AH3097" i="3"/>
  <c r="AH3101" i="3"/>
  <c r="AH3105" i="3"/>
  <c r="AH3109" i="3"/>
  <c r="AH3113" i="3"/>
  <c r="AH3117" i="3"/>
  <c r="AH3121" i="3"/>
  <c r="AH3125" i="3"/>
  <c r="AH3129" i="3"/>
  <c r="AH3133" i="3"/>
  <c r="AH3137" i="3"/>
  <c r="AH3141" i="3"/>
  <c r="AH3145" i="3"/>
  <c r="AH3149" i="3"/>
  <c r="AH3153" i="3"/>
  <c r="AH3157" i="3"/>
  <c r="AH3161" i="3"/>
  <c r="AH3165" i="3"/>
  <c r="AH3169" i="3"/>
  <c r="AH3173" i="3"/>
  <c r="AH3177" i="3"/>
  <c r="AH3181" i="3"/>
  <c r="AH3185" i="3"/>
  <c r="AH3189" i="3"/>
  <c r="AH3193" i="3"/>
  <c r="AH3197" i="3"/>
  <c r="AH3201" i="3"/>
  <c r="AH3205" i="3"/>
  <c r="AH3209" i="3"/>
  <c r="AH3213" i="3"/>
  <c r="AH3217" i="3"/>
  <c r="AH3221" i="3"/>
  <c r="AH3225" i="3"/>
  <c r="AH3229" i="3"/>
  <c r="AH3233" i="3"/>
  <c r="AH3237" i="3"/>
  <c r="AH3241" i="3"/>
  <c r="AH3245" i="3"/>
  <c r="AH3249" i="3"/>
  <c r="AH3253" i="3"/>
  <c r="AH3257" i="3"/>
  <c r="AH3261" i="3"/>
  <c r="AH3265" i="3"/>
  <c r="AH3269" i="3"/>
  <c r="AH3273" i="3"/>
  <c r="AH3277" i="3"/>
  <c r="AH3281" i="3"/>
  <c r="AH3285" i="3"/>
  <c r="AH3289" i="3"/>
  <c r="AH3293" i="3"/>
  <c r="AH3297" i="3"/>
  <c r="AH3301" i="3"/>
  <c r="AH3305" i="3"/>
  <c r="AH3309" i="3"/>
  <c r="AH3313" i="3"/>
  <c r="AH3317" i="3"/>
  <c r="AH3321" i="3"/>
  <c r="AH3325" i="3"/>
  <c r="AH3329" i="3"/>
  <c r="AH3333" i="3"/>
  <c r="AH3337" i="3"/>
  <c r="AH3341" i="3"/>
  <c r="AH3345" i="3"/>
  <c r="AH3349" i="3"/>
  <c r="AH3353" i="3"/>
  <c r="AH3357" i="3"/>
  <c r="AH3361" i="3"/>
  <c r="AH3365" i="3"/>
  <c r="AH3369" i="3"/>
  <c r="AH3373" i="3"/>
  <c r="AH3377" i="3"/>
  <c r="AH3381" i="3"/>
  <c r="AH3385" i="3"/>
  <c r="AH3389" i="3"/>
  <c r="AH3393" i="3"/>
  <c r="AH3397" i="3"/>
  <c r="AH3401" i="3"/>
  <c r="AH3405" i="3"/>
  <c r="AH3409" i="3"/>
  <c r="AH3413" i="3"/>
  <c r="AH3417" i="3"/>
  <c r="AH3421" i="3"/>
  <c r="AH3425" i="3"/>
  <c r="AH3429" i="3"/>
  <c r="AH3433" i="3"/>
  <c r="AH3437" i="3"/>
  <c r="AH3441" i="3"/>
  <c r="AH3445" i="3"/>
  <c r="AH3449" i="3"/>
  <c r="AH3453" i="3"/>
  <c r="AH3457" i="3"/>
  <c r="AH3461" i="3"/>
  <c r="AH3465" i="3"/>
  <c r="AH3469" i="3"/>
  <c r="AH3473" i="3"/>
  <c r="AH3477" i="3"/>
  <c r="AH3481" i="3"/>
  <c r="AH3485" i="3"/>
  <c r="AH3489" i="3"/>
  <c r="AH3493" i="3"/>
  <c r="AH3497" i="3"/>
  <c r="AH3501" i="3"/>
  <c r="AH3505" i="3"/>
  <c r="AH3509" i="3"/>
  <c r="AH3513" i="3"/>
  <c r="AH3517" i="3"/>
  <c r="AH3521" i="3"/>
  <c r="AH3525" i="3"/>
  <c r="AH3529" i="3"/>
  <c r="AH3533" i="3"/>
  <c r="AH3537" i="3"/>
  <c r="AH3541" i="3"/>
  <c r="AH3545" i="3"/>
  <c r="AH3549" i="3"/>
  <c r="AH3553" i="3"/>
  <c r="AH3557" i="3"/>
  <c r="AH3561" i="3"/>
  <c r="AH3565" i="3"/>
  <c r="AH3569" i="3"/>
  <c r="AH3573" i="3"/>
  <c r="AH3577" i="3"/>
  <c r="AH3581" i="3"/>
  <c r="AH3585" i="3"/>
  <c r="AH3589" i="3"/>
  <c r="AH3593" i="3"/>
  <c r="AH3597" i="3"/>
  <c r="AH3601" i="3"/>
  <c r="AH3605" i="3"/>
  <c r="AH3609" i="3"/>
  <c r="AH3613" i="3"/>
  <c r="AH3617" i="3"/>
  <c r="AH3621" i="3"/>
  <c r="AH3625" i="3"/>
  <c r="AH3629" i="3"/>
  <c r="AH3633" i="3"/>
  <c r="AH3637" i="3"/>
  <c r="AH3641" i="3"/>
  <c r="AH3645" i="3"/>
  <c r="AH3649" i="3"/>
  <c r="AH3653" i="3"/>
  <c r="AH3657" i="3"/>
  <c r="AH3661" i="3"/>
  <c r="AH3665" i="3"/>
  <c r="AH3669" i="3"/>
  <c r="AH3673" i="3"/>
  <c r="AH3677" i="3"/>
  <c r="AH3681" i="3"/>
  <c r="AH3685" i="3"/>
  <c r="AH3689" i="3"/>
  <c r="AH3693" i="3"/>
  <c r="AH3697" i="3"/>
  <c r="AH3701" i="3"/>
  <c r="AH3705" i="3"/>
  <c r="AH3709" i="3"/>
  <c r="AH3713" i="3"/>
  <c r="AH3717" i="3"/>
  <c r="AH3721" i="3"/>
  <c r="AH3725" i="3"/>
  <c r="AH3729" i="3"/>
  <c r="AH3733" i="3"/>
  <c r="AH3737" i="3"/>
  <c r="AH3741" i="3"/>
  <c r="AH3745" i="3"/>
  <c r="AH3749" i="3"/>
  <c r="AH3753" i="3"/>
  <c r="AH3757" i="3"/>
  <c r="AH3761" i="3"/>
  <c r="AH3765" i="3"/>
  <c r="AH3769" i="3"/>
  <c r="AH2858" i="3"/>
  <c r="AH2966" i="3"/>
  <c r="AH3154" i="3"/>
  <c r="AH3773" i="3"/>
  <c r="AH3777" i="3"/>
  <c r="AH3781" i="3"/>
  <c r="AH3785" i="3"/>
  <c r="AH3789" i="3"/>
  <c r="AH3793" i="3"/>
  <c r="AH3797" i="3"/>
  <c r="AH3801" i="3"/>
  <c r="AH3805" i="3"/>
  <c r="AH3809" i="3"/>
  <c r="AH3813" i="3"/>
  <c r="AH3817" i="3"/>
  <c r="AH3821" i="3"/>
  <c r="AH3825" i="3"/>
  <c r="AH3829" i="3"/>
  <c r="AH3833" i="3"/>
  <c r="AH3837" i="3"/>
  <c r="AH3841" i="3"/>
  <c r="AH3845" i="3"/>
  <c r="AH3849" i="3"/>
  <c r="AH3853" i="3"/>
  <c r="AH3857" i="3"/>
  <c r="AH3861" i="3"/>
  <c r="AH3865" i="3"/>
  <c r="AH3869" i="3"/>
  <c r="AH3873" i="3"/>
  <c r="AH3877" i="3"/>
  <c r="AH3881" i="3"/>
  <c r="AH3885" i="3"/>
  <c r="AH3889" i="3"/>
  <c r="AH3893" i="3"/>
  <c r="AH3897" i="3"/>
  <c r="AH3901" i="3"/>
  <c r="AH3905" i="3"/>
  <c r="AH3909" i="3"/>
  <c r="AH3913" i="3"/>
  <c r="AH3917" i="3"/>
  <c r="AH3921" i="3"/>
  <c r="AH3925" i="3"/>
  <c r="AH3929" i="3"/>
  <c r="AH3933" i="3"/>
  <c r="AH3937" i="3"/>
  <c r="AH3941" i="3"/>
  <c r="AH3945" i="3"/>
  <c r="AH3949" i="3"/>
  <c r="AH3953" i="3"/>
  <c r="AH3957" i="3"/>
  <c r="AH3961" i="3"/>
  <c r="AH3965" i="3"/>
  <c r="AH3969" i="3"/>
  <c r="AH3973" i="3"/>
  <c r="AH3977" i="3"/>
  <c r="AH3981" i="3"/>
  <c r="AH3985" i="3"/>
  <c r="AH3989" i="3"/>
  <c r="AH3993" i="3"/>
  <c r="AH3997" i="3"/>
  <c r="AH4001" i="3"/>
  <c r="AH4005" i="3"/>
  <c r="AH4009" i="3"/>
  <c r="AH4013" i="3"/>
  <c r="AH4017" i="3"/>
  <c r="AH4021" i="3"/>
  <c r="AH4025" i="3"/>
  <c r="AH2551" i="3"/>
  <c r="AH2555" i="3"/>
  <c r="AH2559" i="3"/>
  <c r="AH2563" i="3"/>
  <c r="AH2567" i="3"/>
  <c r="AH2571" i="3"/>
  <c r="AH2575" i="3"/>
  <c r="AH2579" i="3"/>
  <c r="AH2583" i="3"/>
  <c r="AH2587" i="3"/>
  <c r="AH2595" i="3"/>
  <c r="AH2603" i="3"/>
  <c r="AH2611" i="3"/>
  <c r="AH2619" i="3"/>
  <c r="AH2627" i="3"/>
  <c r="AH2635" i="3"/>
  <c r="AH2643" i="3"/>
  <c r="AH2651" i="3"/>
  <c r="AH2659" i="3"/>
  <c r="AH2667" i="3"/>
  <c r="AH2675" i="3"/>
  <c r="AH2683" i="3"/>
  <c r="AH2691" i="3"/>
  <c r="AH2699" i="3"/>
  <c r="AH2707" i="3"/>
  <c r="AH2715" i="3"/>
  <c r="AH2723" i="3"/>
  <c r="AH2731" i="3"/>
  <c r="AH2739" i="3"/>
  <c r="AH2747" i="3"/>
  <c r="AH2755" i="3"/>
  <c r="AH2763" i="3"/>
  <c r="AH2552" i="3"/>
  <c r="AH2556" i="3"/>
  <c r="AH2560" i="3"/>
  <c r="AH2564" i="3"/>
  <c r="AH2568" i="3"/>
  <c r="AH2572" i="3"/>
  <c r="AH2576" i="3"/>
  <c r="AH2580" i="3"/>
  <c r="AH2584" i="3"/>
  <c r="AH2588" i="3"/>
  <c r="AH2592" i="3"/>
  <c r="AH2596" i="3"/>
  <c r="AH2600" i="3"/>
  <c r="AH2604" i="3"/>
  <c r="AH2608" i="3"/>
  <c r="AH2612" i="3"/>
  <c r="AH2616" i="3"/>
  <c r="AH2620" i="3"/>
  <c r="AH2624" i="3"/>
  <c r="AH2628" i="3"/>
  <c r="AH2632" i="3"/>
  <c r="AH2636" i="3"/>
  <c r="AH2640" i="3"/>
  <c r="AH2644" i="3"/>
  <c r="AH2648" i="3"/>
  <c r="AH2652" i="3"/>
  <c r="AH2656" i="3"/>
  <c r="AH4029" i="3"/>
  <c r="AH4033" i="3"/>
  <c r="AH2590" i="3"/>
  <c r="AH2598" i="3"/>
  <c r="AH2606" i="3"/>
  <c r="AH2614" i="3"/>
  <c r="AH2622" i="3"/>
  <c r="AH2630" i="3"/>
  <c r="AH2638" i="3"/>
  <c r="AH2646" i="3"/>
  <c r="AH2654" i="3"/>
  <c r="AH2662" i="3"/>
  <c r="AH2670" i="3"/>
  <c r="AH2678" i="3"/>
  <c r="AH2686" i="3"/>
  <c r="AH2694" i="3"/>
  <c r="AH2702" i="3"/>
  <c r="AH2710" i="3"/>
  <c r="AH2718" i="3"/>
  <c r="AH2726" i="3"/>
  <c r="AH2734" i="3"/>
  <c r="AH2742" i="3"/>
  <c r="AH2750" i="3"/>
  <c r="AH2758" i="3"/>
  <c r="AH2766" i="3"/>
  <c r="AH2528" i="3"/>
  <c r="AH2532" i="3"/>
  <c r="AH2536" i="3"/>
  <c r="AH2540" i="3"/>
  <c r="AH2544" i="3"/>
  <c r="AH2548" i="3"/>
  <c r="AH2531" i="3"/>
  <c r="AH2539" i="3"/>
  <c r="AH2547" i="3"/>
  <c r="AH2550" i="3"/>
  <c r="AH2554" i="3"/>
  <c r="AH2558" i="3"/>
  <c r="AH2562" i="3"/>
  <c r="AH2566" i="3"/>
  <c r="AH2570" i="3"/>
  <c r="AH2574" i="3"/>
  <c r="AH2578" i="3"/>
  <c r="AH2582" i="3"/>
  <c r="AH2586" i="3"/>
  <c r="AH2594" i="3"/>
  <c r="AH2602" i="3"/>
  <c r="AH2610" i="3"/>
  <c r="AH2618" i="3"/>
  <c r="AH2626" i="3"/>
  <c r="AH2634" i="3"/>
  <c r="AH2642" i="3"/>
  <c r="AH2650" i="3"/>
  <c r="AH2658" i="3"/>
  <c r="AH2666" i="3"/>
  <c r="AH2674" i="3"/>
  <c r="AH2682" i="3"/>
  <c r="AH2690" i="3"/>
  <c r="AH2698" i="3"/>
  <c r="AH2706" i="3"/>
  <c r="AH2714" i="3"/>
  <c r="AH2722" i="3"/>
  <c r="AH2730" i="3"/>
  <c r="AH2738" i="3"/>
  <c r="AH2746" i="3"/>
  <c r="AH2754" i="3"/>
  <c r="AH2762" i="3"/>
  <c r="AH2770" i="3"/>
  <c r="AH2774" i="3"/>
  <c r="AH2778" i="3"/>
  <c r="AH2782" i="3"/>
  <c r="AH2786" i="3"/>
  <c r="AH2790" i="3"/>
  <c r="AH2794" i="3"/>
  <c r="AH2798" i="3"/>
  <c r="AH2802" i="3"/>
  <c r="AH2806" i="3"/>
  <c r="AH2810" i="3"/>
  <c r="AH2814" i="3"/>
  <c r="AH2818" i="3"/>
  <c r="AH2822" i="3"/>
  <c r="AH2826" i="3"/>
  <c r="AH2830" i="3"/>
  <c r="AH2834" i="3"/>
  <c r="AH2838" i="3"/>
  <c r="AH2842" i="3"/>
  <c r="AH2846" i="3"/>
  <c r="AH2850" i="3"/>
  <c r="AH2854" i="3"/>
  <c r="AH2862" i="3"/>
  <c r="AH2866" i="3"/>
  <c r="AH2870" i="3"/>
  <c r="AH2874" i="3"/>
  <c r="AH2878" i="3"/>
  <c r="AH2882" i="3"/>
  <c r="AH2886" i="3"/>
  <c r="AH2890" i="3"/>
  <c r="AH2894" i="3"/>
  <c r="AH2898" i="3"/>
  <c r="AH2902" i="3"/>
  <c r="AH2906" i="3"/>
  <c r="AH2910" i="3"/>
  <c r="AH2914" i="3"/>
  <c r="AH2918" i="3"/>
  <c r="AH2922" i="3"/>
  <c r="AH2926" i="3"/>
  <c r="AH2930" i="3"/>
  <c r="AH2934" i="3"/>
  <c r="AH2938" i="3"/>
  <c r="AH2942" i="3"/>
  <c r="AH2946" i="3"/>
  <c r="AH2950" i="3"/>
  <c r="AH2954" i="3"/>
  <c r="AH2958" i="3"/>
  <c r="AH2962" i="3"/>
  <c r="AH2970" i="3"/>
  <c r="AH2974" i="3"/>
  <c r="AH2978" i="3"/>
  <c r="AH2982" i="3"/>
  <c r="AH2986" i="3"/>
  <c r="AH2990" i="3"/>
  <c r="AH2994" i="3"/>
  <c r="AH2998" i="3"/>
  <c r="AH3002" i="3"/>
  <c r="AH3006" i="3"/>
  <c r="AH3010" i="3"/>
  <c r="AH3014" i="3"/>
  <c r="AH3018" i="3"/>
  <c r="AH3022" i="3"/>
  <c r="AH3026" i="3"/>
  <c r="AH3030" i="3"/>
  <c r="AH3034" i="3"/>
  <c r="AH3038" i="3"/>
  <c r="AH3042" i="3"/>
  <c r="AH3046" i="3"/>
  <c r="AH3050" i="3"/>
  <c r="AH3054" i="3"/>
  <c r="AH3058" i="3"/>
  <c r="AH3062" i="3"/>
  <c r="AH3066" i="3"/>
  <c r="AH3070" i="3"/>
  <c r="AH3074" i="3"/>
  <c r="AH3078" i="3"/>
  <c r="AH3082" i="3"/>
  <c r="AH3086" i="3"/>
  <c r="AH3090" i="3"/>
  <c r="AH3094" i="3"/>
  <c r="AH3098" i="3"/>
  <c r="AH3102" i="3"/>
  <c r="AH3106" i="3"/>
  <c r="AH3110" i="3"/>
  <c r="AH3114" i="3"/>
  <c r="AH3118" i="3"/>
  <c r="AH3122" i="3"/>
  <c r="AH3126" i="3"/>
  <c r="AH3130" i="3"/>
  <c r="AH3134" i="3"/>
  <c r="AH3138" i="3"/>
  <c r="AH3142" i="3"/>
  <c r="AH3146" i="3"/>
  <c r="AH3150" i="3"/>
  <c r="AH3158" i="3"/>
  <c r="AH3162" i="3"/>
  <c r="AH3166" i="3"/>
  <c r="AH3170" i="3"/>
  <c r="AH3174" i="3"/>
  <c r="AH3178" i="3"/>
  <c r="AH3182" i="3"/>
  <c r="AH3186" i="3"/>
  <c r="AH3190" i="3"/>
  <c r="AH3194" i="3"/>
  <c r="AH3198" i="3"/>
  <c r="AH3202" i="3"/>
  <c r="AH3206" i="3"/>
  <c r="AH3210" i="3"/>
  <c r="AH3214" i="3"/>
  <c r="AH3218" i="3"/>
  <c r="AH3222" i="3"/>
  <c r="AH3226" i="3"/>
  <c r="AH3230" i="3"/>
  <c r="AH3234" i="3"/>
  <c r="AH3238" i="3"/>
  <c r="AH3242" i="3"/>
  <c r="AH3246" i="3"/>
  <c r="AH3250" i="3"/>
  <c r="AH3254" i="3"/>
  <c r="AH3258" i="3"/>
  <c r="AH3262" i="3"/>
  <c r="AH3266" i="3"/>
  <c r="AH3270" i="3"/>
  <c r="AH3274" i="3"/>
  <c r="AH3278" i="3"/>
  <c r="AH3282" i="3"/>
  <c r="AH3286" i="3"/>
  <c r="AH3290" i="3"/>
  <c r="AH3294" i="3"/>
  <c r="AH3298" i="3"/>
  <c r="AH3302" i="3"/>
  <c r="AH3306" i="3"/>
  <c r="AH3310" i="3"/>
  <c r="AH3314" i="3"/>
  <c r="AH3318" i="3"/>
  <c r="AH3322" i="3"/>
  <c r="AH3326" i="3"/>
  <c r="AH3330" i="3"/>
  <c r="AH3334" i="3"/>
  <c r="AH3338" i="3"/>
  <c r="AH3342" i="3"/>
  <c r="AH3346" i="3"/>
  <c r="AH3350" i="3"/>
  <c r="AH3354" i="3"/>
  <c r="AH3358" i="3"/>
  <c r="AH3362" i="3"/>
  <c r="AH3366" i="3"/>
  <c r="AH3370" i="3"/>
  <c r="AH3374" i="3"/>
  <c r="AH3382" i="3"/>
  <c r="AH3386" i="3"/>
  <c r="AH3390" i="3"/>
  <c r="AH3394" i="3"/>
  <c r="AH3398" i="3"/>
  <c r="AH3402" i="3"/>
  <c r="AH3406" i="3"/>
  <c r="AH3410" i="3"/>
  <c r="AH3414" i="3"/>
  <c r="AH3418" i="3"/>
  <c r="AH3422" i="3"/>
  <c r="AH3426" i="3"/>
  <c r="AH3430" i="3"/>
  <c r="AH3434" i="3"/>
  <c r="AH3438" i="3"/>
  <c r="AH3442" i="3"/>
  <c r="AH3446" i="3"/>
  <c r="AH3450" i="3"/>
  <c r="AH3454" i="3"/>
  <c r="AH3458" i="3"/>
  <c r="AH3462" i="3"/>
  <c r="AH3466" i="3"/>
  <c r="AH3470" i="3"/>
  <c r="AH3474" i="3"/>
  <c r="AH3478" i="3"/>
  <c r="AH3482" i="3"/>
  <c r="AH3486" i="3"/>
  <c r="AH3490" i="3"/>
  <c r="AH3494" i="3"/>
  <c r="AH3498" i="3"/>
  <c r="AH3502" i="3"/>
  <c r="AH3506" i="3"/>
  <c r="AH3510" i="3"/>
  <c r="AH3514" i="3"/>
  <c r="AH3518" i="3"/>
  <c r="AH3522" i="3"/>
  <c r="AH3526" i="3"/>
  <c r="AH3530" i="3"/>
  <c r="AH3534" i="3"/>
  <c r="AH3538" i="3"/>
  <c r="AH3542" i="3"/>
  <c r="AH3546" i="3"/>
  <c r="AH3550" i="3"/>
  <c r="AH3554" i="3"/>
  <c r="AH3558" i="3"/>
  <c r="AH3562" i="3"/>
  <c r="AH3566" i="3"/>
  <c r="AH3570" i="3"/>
  <c r="AH3574" i="3"/>
  <c r="AH3578" i="3"/>
  <c r="AH3582" i="3"/>
  <c r="AH3586" i="3"/>
  <c r="AH3590" i="3"/>
  <c r="AH3594" i="3"/>
  <c r="AH3598" i="3"/>
  <c r="AH3602" i="3"/>
  <c r="AH3606" i="3"/>
  <c r="AH3610" i="3"/>
  <c r="AH3614" i="3"/>
  <c r="AH3618" i="3"/>
  <c r="AH3622" i="3"/>
  <c r="AH3626" i="3"/>
  <c r="AH3630" i="3"/>
  <c r="AH3634" i="3"/>
  <c r="AH3638" i="3"/>
  <c r="AH3642" i="3"/>
  <c r="AH3646" i="3"/>
  <c r="AH3650" i="3"/>
  <c r="AH3654" i="3"/>
  <c r="AH3658" i="3"/>
  <c r="AH3662" i="3"/>
  <c r="AH3666" i="3"/>
  <c r="AH3670" i="3"/>
  <c r="AH3674" i="3"/>
  <c r="AH3678" i="3"/>
  <c r="AH3682" i="3"/>
  <c r="AH3686" i="3"/>
  <c r="AH3690" i="3"/>
  <c r="AH3694" i="3"/>
  <c r="AH3698" i="3"/>
  <c r="AH3702" i="3"/>
  <c r="AH3706" i="3"/>
  <c r="AH3710" i="3"/>
  <c r="AH3714" i="3"/>
  <c r="AH3718" i="3"/>
  <c r="AH3722" i="3"/>
  <c r="AH3726" i="3"/>
  <c r="AH3730" i="3"/>
  <c r="AH3734" i="3"/>
  <c r="AH3738" i="3"/>
  <c r="AH3742" i="3"/>
  <c r="AH3746" i="3"/>
  <c r="AH3750" i="3"/>
  <c r="AH3754" i="3"/>
  <c r="AH3758" i="3"/>
  <c r="AH3762" i="3"/>
  <c r="AH3766" i="3"/>
  <c r="AH3770" i="3"/>
  <c r="AH3774" i="3"/>
  <c r="AH3778" i="3"/>
  <c r="AH3782" i="3"/>
  <c r="AH3786" i="3"/>
  <c r="AH3790" i="3"/>
  <c r="AH3794" i="3"/>
  <c r="AH3798" i="3"/>
  <c r="AH3802" i="3"/>
  <c r="AH3806" i="3"/>
  <c r="AH3810" i="3"/>
  <c r="AH3814" i="3"/>
  <c r="AH3818" i="3"/>
  <c r="AH3822" i="3"/>
  <c r="AH3826" i="3"/>
  <c r="AH3830" i="3"/>
  <c r="AH3834" i="3"/>
  <c r="AH3838" i="3"/>
  <c r="AH3842" i="3"/>
  <c r="AH3846" i="3"/>
  <c r="AH3850" i="3"/>
  <c r="AH3854" i="3"/>
  <c r="AH3858" i="3"/>
  <c r="AH3862" i="3"/>
  <c r="AH3866" i="3"/>
  <c r="AH3870" i="3"/>
  <c r="AH3874" i="3"/>
  <c r="AH3878" i="3"/>
  <c r="AH3882" i="3"/>
  <c r="AH3886" i="3"/>
  <c r="AH3890" i="3"/>
  <c r="AH3894" i="3"/>
  <c r="AH3898" i="3"/>
  <c r="AH2533" i="3"/>
  <c r="AH2541" i="3"/>
  <c r="AH2549" i="3"/>
  <c r="AH2591" i="3"/>
  <c r="AH2599" i="3"/>
  <c r="AH2607" i="3"/>
  <c r="AH2615" i="3"/>
  <c r="AH2623" i="3"/>
  <c r="AH2631" i="3"/>
  <c r="AH2639" i="3"/>
  <c r="AH2647" i="3"/>
  <c r="AH2655" i="3"/>
  <c r="AH2663" i="3"/>
  <c r="AH2671" i="3"/>
  <c r="AH2679" i="3"/>
  <c r="AH2687" i="3"/>
  <c r="AH2695" i="3"/>
  <c r="AH2703" i="3"/>
  <c r="AH2711" i="3"/>
  <c r="AH2719" i="3"/>
  <c r="AH2727" i="3"/>
  <c r="AH2735" i="3"/>
  <c r="AH2743" i="3"/>
  <c r="AH2751" i="3"/>
  <c r="AH2759" i="3"/>
  <c r="AH2767" i="3"/>
  <c r="AH2771" i="3"/>
  <c r="AH2775" i="3"/>
  <c r="AH2779" i="3"/>
  <c r="AH2783" i="3"/>
  <c r="AH2787" i="3"/>
  <c r="AH2791" i="3"/>
  <c r="AH2795" i="3"/>
  <c r="AH2799" i="3"/>
  <c r="AH2803" i="3"/>
  <c r="AH2807" i="3"/>
  <c r="AH2811" i="3"/>
  <c r="AH2815" i="3"/>
  <c r="AH2819" i="3"/>
  <c r="AH2823" i="3"/>
  <c r="AH2827" i="3"/>
  <c r="AH2831" i="3"/>
  <c r="AH2835" i="3"/>
  <c r="AH2839" i="3"/>
  <c r="AH2843" i="3"/>
  <c r="AH2847" i="3"/>
  <c r="AH2851" i="3"/>
  <c r="AH2855" i="3"/>
  <c r="AH2863" i="3"/>
  <c r="AH2867" i="3"/>
  <c r="AH2871" i="3"/>
  <c r="AH2875" i="3"/>
  <c r="AH2879" i="3"/>
  <c r="AH2883" i="3"/>
  <c r="AH2887" i="3"/>
  <c r="AH2891" i="3"/>
  <c r="AH2895" i="3"/>
  <c r="AH2899" i="3"/>
  <c r="AH2903" i="3"/>
  <c r="AH2907" i="3"/>
  <c r="AH2911" i="3"/>
  <c r="AH2915" i="3"/>
  <c r="AH2919" i="3"/>
  <c r="AH2923" i="3"/>
  <c r="AH2927" i="3"/>
  <c r="AH2931" i="3"/>
  <c r="AH2935" i="3"/>
  <c r="AH2939" i="3"/>
  <c r="AH2943" i="3"/>
  <c r="AH2947" i="3"/>
  <c r="AH2951" i="3"/>
  <c r="AH2955" i="3"/>
  <c r="AH2959" i="3"/>
  <c r="AH2963" i="3"/>
  <c r="AH2971" i="3"/>
  <c r="AH2975" i="3"/>
  <c r="AH2979" i="3"/>
  <c r="AH2983" i="3"/>
  <c r="AH2987" i="3"/>
  <c r="AH2991" i="3"/>
  <c r="AH2995" i="3"/>
  <c r="AH2999" i="3"/>
  <c r="AH3003" i="3"/>
  <c r="AH3007" i="3"/>
  <c r="AH3011" i="3"/>
  <c r="AH3015" i="3"/>
  <c r="AH3019" i="3"/>
  <c r="AH3023" i="3"/>
  <c r="AH3027" i="3"/>
  <c r="AH3031" i="3"/>
  <c r="AH3035" i="3"/>
  <c r="AH3039" i="3"/>
  <c r="AH3043" i="3"/>
  <c r="AH3047" i="3"/>
  <c r="AH3051" i="3"/>
  <c r="AH3055" i="3"/>
  <c r="AH3059" i="3"/>
  <c r="AH3063" i="3"/>
  <c r="AH3067" i="3"/>
  <c r="AH3071" i="3"/>
  <c r="AH3075" i="3"/>
  <c r="AH3079" i="3"/>
  <c r="AH3083" i="3"/>
  <c r="AH3087" i="3"/>
  <c r="AH3091" i="3"/>
  <c r="AH3095" i="3"/>
  <c r="AH3099" i="3"/>
  <c r="AH3103" i="3"/>
  <c r="AH3107" i="3"/>
  <c r="AH3111" i="3"/>
  <c r="AH3115" i="3"/>
  <c r="AH3119" i="3"/>
  <c r="AH3123" i="3"/>
  <c r="AH3127" i="3"/>
  <c r="AH3131" i="3"/>
  <c r="AH3135" i="3"/>
  <c r="AH3139" i="3"/>
  <c r="AH3143" i="3"/>
  <c r="AH3147" i="3"/>
  <c r="AH3151" i="3"/>
  <c r="AH3159" i="3"/>
  <c r="AH3163" i="3"/>
  <c r="AH3167" i="3"/>
  <c r="AH3171" i="3"/>
  <c r="AH3175" i="3"/>
  <c r="AH3179" i="3"/>
  <c r="AH3183" i="3"/>
  <c r="AH3187" i="3"/>
  <c r="AH3191" i="3"/>
  <c r="AH3195" i="3"/>
  <c r="AH3199" i="3"/>
  <c r="AH3203" i="3"/>
  <c r="AH3207" i="3"/>
  <c r="AH3211" i="3"/>
  <c r="AH3215" i="3"/>
  <c r="AH3219" i="3"/>
  <c r="AH3223" i="3"/>
  <c r="AH3227" i="3"/>
  <c r="AH3231" i="3"/>
  <c r="AH3235" i="3"/>
  <c r="AH3239" i="3"/>
  <c r="AH3243" i="3"/>
  <c r="AH3247" i="3"/>
  <c r="AH3251" i="3"/>
  <c r="AH3255" i="3"/>
  <c r="AH3259" i="3"/>
  <c r="AH3263" i="3"/>
  <c r="AH3267" i="3"/>
  <c r="AH3271" i="3"/>
  <c r="AH3275" i="3"/>
  <c r="AH3279" i="3"/>
  <c r="AH3283" i="3"/>
  <c r="AH3287" i="3"/>
  <c r="AH3291" i="3"/>
  <c r="AH3295" i="3"/>
  <c r="AH3299" i="3"/>
  <c r="AH3303" i="3"/>
  <c r="AH3307" i="3"/>
  <c r="AH3311" i="3"/>
  <c r="AH3315" i="3"/>
  <c r="AH3319" i="3"/>
  <c r="AH3323" i="3"/>
  <c r="AH3327" i="3"/>
  <c r="AH3331" i="3"/>
  <c r="AH3335" i="3"/>
  <c r="AH3339" i="3"/>
  <c r="AH3343" i="3"/>
  <c r="AH3347" i="3"/>
  <c r="AH3351" i="3"/>
  <c r="AH3355" i="3"/>
  <c r="AH3359" i="3"/>
  <c r="AH3363" i="3"/>
  <c r="AH3367" i="3"/>
  <c r="AH3371" i="3"/>
  <c r="AH3375" i="3"/>
  <c r="AH3379" i="3"/>
  <c r="AH3383" i="3"/>
  <c r="AH3387" i="3"/>
  <c r="AH3391" i="3"/>
  <c r="AH3395" i="3"/>
  <c r="AH3399" i="3"/>
  <c r="AH3403" i="3"/>
  <c r="AH3407" i="3"/>
  <c r="AH3411" i="3"/>
  <c r="AH3415" i="3"/>
  <c r="AH3419" i="3"/>
  <c r="AH3423" i="3"/>
  <c r="AH3427" i="3"/>
  <c r="AH3431" i="3"/>
  <c r="AH3435" i="3"/>
  <c r="AH3439" i="3"/>
  <c r="AH3443" i="3"/>
  <c r="AH3447" i="3"/>
  <c r="AH3451" i="3"/>
  <c r="AH3455" i="3"/>
  <c r="AH3459" i="3"/>
  <c r="AH3463" i="3"/>
  <c r="AH3467" i="3"/>
  <c r="AH3471" i="3"/>
  <c r="AH3475" i="3"/>
  <c r="AH3479" i="3"/>
  <c r="AH3483" i="3"/>
  <c r="AH3487" i="3"/>
  <c r="AH3491" i="3"/>
  <c r="AH3495" i="3"/>
  <c r="AH3499" i="3"/>
  <c r="AH3503" i="3"/>
  <c r="AH3507" i="3"/>
  <c r="AH3511" i="3"/>
  <c r="AH3515" i="3"/>
  <c r="AH3519" i="3"/>
  <c r="AH3523" i="3"/>
  <c r="AH3527" i="3"/>
  <c r="AH3531" i="3"/>
  <c r="AH3535" i="3"/>
  <c r="AH3539" i="3"/>
  <c r="AH3543" i="3"/>
  <c r="AH3547" i="3"/>
  <c r="AH3551" i="3"/>
  <c r="AH3555" i="3"/>
  <c r="AH3559" i="3"/>
  <c r="AH3563" i="3"/>
  <c r="AH3567" i="3"/>
  <c r="AH3571" i="3"/>
  <c r="AH3575" i="3"/>
  <c r="AH3579" i="3"/>
  <c r="AH3583" i="3"/>
  <c r="AH3587" i="3"/>
  <c r="AH3591" i="3"/>
  <c r="AH3595" i="3"/>
  <c r="AH3599" i="3"/>
  <c r="AH3603" i="3"/>
  <c r="AH3607" i="3"/>
  <c r="AH3611" i="3"/>
  <c r="AH3615" i="3"/>
  <c r="AH3619" i="3"/>
  <c r="AH3623" i="3"/>
  <c r="AH3627" i="3"/>
  <c r="AH3631" i="3"/>
  <c r="AH3635" i="3"/>
  <c r="AH3639" i="3"/>
  <c r="AH3643" i="3"/>
  <c r="AH3647" i="3"/>
  <c r="AH3651" i="3"/>
  <c r="AH3655" i="3"/>
  <c r="AH3659" i="3"/>
  <c r="AH3663" i="3"/>
  <c r="AH3667" i="3"/>
  <c r="AH3671" i="3"/>
  <c r="AH3675" i="3"/>
  <c r="AH3679" i="3"/>
  <c r="AH3683" i="3"/>
  <c r="AH3687" i="3"/>
  <c r="AH3691" i="3"/>
  <c r="AH3695" i="3"/>
  <c r="AH3699" i="3"/>
  <c r="AH3703" i="3"/>
  <c r="AH3707" i="3"/>
  <c r="AH3711" i="3"/>
  <c r="AH3715" i="3"/>
  <c r="AH3719" i="3"/>
  <c r="AH3723" i="3"/>
  <c r="AH3727" i="3"/>
  <c r="AH3731" i="3"/>
  <c r="AH3735" i="3"/>
  <c r="AH3739" i="3"/>
  <c r="AH3743" i="3"/>
  <c r="AH3747" i="3"/>
  <c r="AH3751" i="3"/>
  <c r="AH3755" i="3"/>
  <c r="AH3759" i="3"/>
  <c r="AH3763" i="3"/>
  <c r="AH3767" i="3"/>
  <c r="AH3771" i="3"/>
  <c r="AH3775" i="3"/>
  <c r="AH3779" i="3"/>
  <c r="AH3783" i="3"/>
  <c r="AH3787" i="3"/>
  <c r="AH3791" i="3"/>
  <c r="AH3795" i="3"/>
  <c r="AH3799" i="3"/>
  <c r="AH3803" i="3"/>
  <c r="AH3807" i="3"/>
  <c r="AH3811" i="3"/>
  <c r="AH3815" i="3"/>
  <c r="AH3819" i="3"/>
  <c r="AH3823" i="3"/>
  <c r="AH3827" i="3"/>
  <c r="AH2526" i="3"/>
  <c r="AH2530" i="3"/>
  <c r="AH2534" i="3"/>
  <c r="AH2538" i="3"/>
  <c r="AH2542" i="3"/>
  <c r="AH2546" i="3"/>
  <c r="AH2527" i="3"/>
  <c r="AH2535" i="3"/>
  <c r="AH2543" i="3"/>
  <c r="AH2660" i="3"/>
  <c r="AH2664" i="3"/>
  <c r="AH2668" i="3"/>
  <c r="AH2672" i="3"/>
  <c r="AH2676" i="3"/>
  <c r="AH2680" i="3"/>
  <c r="AH2684" i="3"/>
  <c r="AH2688" i="3"/>
  <c r="AH2692" i="3"/>
  <c r="AH2696" i="3"/>
  <c r="AH2700" i="3"/>
  <c r="AH2704" i="3"/>
  <c r="AH2708" i="3"/>
  <c r="AH2712" i="3"/>
  <c r="AH2716" i="3"/>
  <c r="AH2720" i="3"/>
  <c r="AH2724" i="3"/>
  <c r="AH2728" i="3"/>
  <c r="AH2732" i="3"/>
  <c r="AH2736" i="3"/>
  <c r="AH2740" i="3"/>
  <c r="AH2744" i="3"/>
  <c r="AH2748" i="3"/>
  <c r="AH2752" i="3"/>
  <c r="AH2756" i="3"/>
  <c r="AH2760" i="3"/>
  <c r="AH2764" i="3"/>
  <c r="AH2768" i="3"/>
  <c r="AH2772" i="3"/>
  <c r="AH2776" i="3"/>
  <c r="AH2780" i="3"/>
  <c r="AH2784" i="3"/>
  <c r="AH2788" i="3"/>
  <c r="AH2792" i="3"/>
  <c r="AH2796" i="3"/>
  <c r="AH2800" i="3"/>
  <c r="AH2804" i="3"/>
  <c r="AH2808" i="3"/>
  <c r="AH2812" i="3"/>
  <c r="AH2816" i="3"/>
  <c r="AH2820" i="3"/>
  <c r="AH2824" i="3"/>
  <c r="AH2828" i="3"/>
  <c r="AH2832" i="3"/>
  <c r="AH2836" i="3"/>
  <c r="AH2840" i="3"/>
  <c r="AH2844" i="3"/>
  <c r="AH2848" i="3"/>
  <c r="AH2852" i="3"/>
  <c r="AH2856" i="3"/>
  <c r="AH2860" i="3"/>
  <c r="AH2868" i="3"/>
  <c r="AH2872" i="3"/>
  <c r="AH2876" i="3"/>
  <c r="AH2880" i="3"/>
  <c r="AH2884" i="3"/>
  <c r="AH2888" i="3"/>
  <c r="AH2892" i="3"/>
  <c r="AH2896" i="3"/>
  <c r="AH2900" i="3"/>
  <c r="AH2904" i="3"/>
  <c r="AH2908" i="3"/>
  <c r="AH2912" i="3"/>
  <c r="AH2916" i="3"/>
  <c r="AH2920" i="3"/>
  <c r="AH2924" i="3"/>
  <c r="AH2928" i="3"/>
  <c r="AH2932" i="3"/>
  <c r="AH2936" i="3"/>
  <c r="AH2940" i="3"/>
  <c r="AH2944" i="3"/>
  <c r="AH2948" i="3"/>
  <c r="AH2952" i="3"/>
  <c r="AH2956" i="3"/>
  <c r="AH2960" i="3"/>
  <c r="AH2964" i="3"/>
  <c r="AH2968" i="3"/>
  <c r="AH2972" i="3"/>
  <c r="AH2976" i="3"/>
  <c r="AH2980" i="3"/>
  <c r="AH2984" i="3"/>
  <c r="AH2988" i="3"/>
  <c r="AH2992" i="3"/>
  <c r="AH3000" i="3"/>
  <c r="AH3004" i="3"/>
  <c r="AH3008" i="3"/>
  <c r="AH3012" i="3"/>
  <c r="AH3016" i="3"/>
  <c r="AH3020" i="3"/>
  <c r="AH3024" i="3"/>
  <c r="AH3028" i="3"/>
  <c r="AH3032" i="3"/>
  <c r="AH3036" i="3"/>
  <c r="AH3040" i="3"/>
  <c r="AH3044" i="3"/>
  <c r="AH3048" i="3"/>
  <c r="AH3052" i="3"/>
  <c r="AH3056" i="3"/>
  <c r="AH3060" i="3"/>
  <c r="AH3064" i="3"/>
  <c r="AH3068" i="3"/>
  <c r="AH3072" i="3"/>
  <c r="AH3076" i="3"/>
  <c r="AH3080" i="3"/>
  <c r="AH3084" i="3"/>
  <c r="AH3088" i="3"/>
  <c r="AH3092" i="3"/>
  <c r="AH3096" i="3"/>
  <c r="AH3104" i="3"/>
  <c r="AH3108" i="3"/>
  <c r="AH3112" i="3"/>
  <c r="AH3116" i="3"/>
  <c r="AH3120" i="3"/>
  <c r="AH3128" i="3"/>
  <c r="AH3132" i="3"/>
  <c r="AH3136" i="3"/>
  <c r="AH3140" i="3"/>
  <c r="AH3144" i="3"/>
  <c r="AH3148" i="3"/>
  <c r="AH3152" i="3"/>
  <c r="AH3156" i="3"/>
  <c r="AH3160" i="3"/>
  <c r="AH3164" i="3"/>
  <c r="AH3168" i="3"/>
  <c r="AH3172" i="3"/>
  <c r="AH3176" i="3"/>
  <c r="AH3180" i="3"/>
  <c r="AH3184" i="3"/>
  <c r="AH3188" i="3"/>
  <c r="AH3192" i="3"/>
  <c r="AH3196" i="3"/>
  <c r="AH3200" i="3"/>
  <c r="AH3204" i="3"/>
  <c r="AH3208" i="3"/>
  <c r="AH3212" i="3"/>
  <c r="AH3216" i="3"/>
  <c r="AH3220" i="3"/>
  <c r="AH3224" i="3"/>
  <c r="AH3228" i="3"/>
  <c r="AH3232" i="3"/>
  <c r="AH3236" i="3"/>
  <c r="AH3240" i="3"/>
  <c r="AH3244" i="3"/>
  <c r="AH3248" i="3"/>
  <c r="AH3252" i="3"/>
  <c r="AH3256" i="3"/>
  <c r="AH3260" i="3"/>
  <c r="AH3264" i="3"/>
  <c r="AH3268" i="3"/>
  <c r="AH3272" i="3"/>
  <c r="AH3276" i="3"/>
  <c r="AH3280" i="3"/>
  <c r="AH3284" i="3"/>
  <c r="AH3288" i="3"/>
  <c r="AH3292" i="3"/>
  <c r="AH3296" i="3"/>
  <c r="AH3300" i="3"/>
  <c r="AH3304" i="3"/>
  <c r="AH3308" i="3"/>
  <c r="AH3312" i="3"/>
  <c r="AH3316" i="3"/>
  <c r="AH3320" i="3"/>
  <c r="AH3324" i="3"/>
  <c r="AH3328" i="3"/>
  <c r="AH3332" i="3"/>
  <c r="AH3336" i="3"/>
  <c r="AH3340" i="3"/>
  <c r="AH3344" i="3"/>
  <c r="AH3348" i="3"/>
  <c r="AH3352" i="3"/>
  <c r="AH3356" i="3"/>
  <c r="AH3360" i="3"/>
  <c r="AH3364" i="3"/>
  <c r="AH3368" i="3"/>
  <c r="AH3372" i="3"/>
  <c r="AH3376" i="3"/>
  <c r="AH3380" i="3"/>
  <c r="AH3384" i="3"/>
  <c r="AH3388" i="3"/>
  <c r="AH3392" i="3"/>
  <c r="AH3396" i="3"/>
  <c r="AH3400" i="3"/>
  <c r="AH3404" i="3"/>
  <c r="AH3412" i="3"/>
  <c r="AH3416" i="3"/>
  <c r="AH3420" i="3"/>
  <c r="AH3424" i="3"/>
  <c r="AH3428" i="3"/>
  <c r="AH3432" i="3"/>
  <c r="AH3436" i="3"/>
  <c r="AH3440" i="3"/>
  <c r="AH3444" i="3"/>
  <c r="AH3448" i="3"/>
  <c r="AH3452" i="3"/>
  <c r="AH3456" i="3"/>
  <c r="AH3460" i="3"/>
  <c r="AH3464" i="3"/>
  <c r="AH3468" i="3"/>
  <c r="AH3472" i="3"/>
  <c r="AH3476" i="3"/>
  <c r="AH3480" i="3"/>
  <c r="AH3484" i="3"/>
  <c r="AH3488" i="3"/>
  <c r="AH3492" i="3"/>
  <c r="AH3496" i="3"/>
  <c r="AH3500" i="3"/>
  <c r="AH3504" i="3"/>
  <c r="AH3508" i="3"/>
  <c r="AH3512" i="3"/>
  <c r="AH3516" i="3"/>
  <c r="AH3520" i="3"/>
  <c r="AH3524" i="3"/>
  <c r="AH3528" i="3"/>
  <c r="AH3532" i="3"/>
  <c r="AH3536" i="3"/>
  <c r="AH3540" i="3"/>
  <c r="AH3544" i="3"/>
  <c r="AH3548" i="3"/>
  <c r="AH3552" i="3"/>
  <c r="AH3556" i="3"/>
  <c r="AH3560" i="3"/>
  <c r="AH3564" i="3"/>
  <c r="AH3568" i="3"/>
  <c r="AH3572" i="3"/>
  <c r="AH3576" i="3"/>
  <c r="AH3580" i="3"/>
  <c r="AH3584" i="3"/>
  <c r="AH3588" i="3"/>
  <c r="AH3592" i="3"/>
  <c r="AH3596" i="3"/>
  <c r="AH3600" i="3"/>
  <c r="AH3604" i="3"/>
  <c r="AH3608" i="3"/>
  <c r="AH3612" i="3"/>
  <c r="AH3616" i="3"/>
  <c r="AH3620" i="3"/>
  <c r="AH3624" i="3"/>
  <c r="AH3628" i="3"/>
  <c r="AH3632" i="3"/>
  <c r="AH3636" i="3"/>
  <c r="AH3640" i="3"/>
  <c r="AH3644" i="3"/>
  <c r="AH3648" i="3"/>
  <c r="AH3652" i="3"/>
  <c r="AH3656" i="3"/>
  <c r="AH3660" i="3"/>
  <c r="AH3664" i="3"/>
  <c r="AH3668" i="3"/>
  <c r="AH3672" i="3"/>
  <c r="AH3676" i="3"/>
  <c r="AH3680" i="3"/>
  <c r="AH3684" i="3"/>
  <c r="AH3688" i="3"/>
  <c r="AH3692" i="3"/>
  <c r="AH3696" i="3"/>
  <c r="AH3700" i="3"/>
  <c r="AH3704" i="3"/>
  <c r="AH3708" i="3"/>
  <c r="AH3712" i="3"/>
  <c r="AH3716" i="3"/>
  <c r="AH3720" i="3"/>
  <c r="AH3724" i="3"/>
  <c r="AH3728" i="3"/>
  <c r="AH3732" i="3"/>
  <c r="AH3736" i="3"/>
  <c r="AH3740" i="3"/>
  <c r="AH3744" i="3"/>
  <c r="AH3748" i="3"/>
  <c r="AH3752" i="3"/>
  <c r="AH3756" i="3"/>
  <c r="AH3760" i="3"/>
  <c r="AH3764" i="3"/>
  <c r="AH3768" i="3"/>
  <c r="AH3772" i="3"/>
  <c r="AH3776" i="3"/>
  <c r="AH3780" i="3"/>
  <c r="AH3784" i="3"/>
  <c r="AH3788" i="3"/>
  <c r="AH3792" i="3"/>
  <c r="AH3796" i="3"/>
  <c r="AH3800" i="3"/>
  <c r="AH3804" i="3"/>
  <c r="AH3808" i="3"/>
  <c r="AH3812" i="3"/>
  <c r="AH3816" i="3"/>
  <c r="AH3820" i="3"/>
  <c r="AH3824" i="3"/>
  <c r="AH3828" i="3"/>
  <c r="AH3832" i="3"/>
  <c r="AH3836" i="3"/>
  <c r="AH3840" i="3"/>
  <c r="AH3844" i="3"/>
  <c r="AH3848" i="3"/>
  <c r="AH3852" i="3"/>
  <c r="AH3856" i="3"/>
  <c r="AH3860" i="3"/>
  <c r="AH3864" i="3"/>
  <c r="AH3868" i="3"/>
  <c r="AH3872" i="3"/>
  <c r="AH3876" i="3"/>
  <c r="AH3880" i="3"/>
  <c r="AH3884" i="3"/>
  <c r="AH3888" i="3"/>
  <c r="AH3892" i="3"/>
  <c r="AH3896" i="3"/>
  <c r="AH3900" i="3"/>
  <c r="AH3904" i="3"/>
  <c r="AH3908" i="3"/>
  <c r="AH3912" i="3"/>
  <c r="AH3916" i="3"/>
  <c r="AH3920" i="3"/>
  <c r="AH3924" i="3"/>
  <c r="AH3928" i="3"/>
  <c r="AH3932" i="3"/>
  <c r="AH3936" i="3"/>
  <c r="AH3940" i="3"/>
  <c r="AH2529" i="3"/>
  <c r="AH2537" i="3"/>
  <c r="AH2545" i="3"/>
  <c r="AH3902" i="3"/>
  <c r="AH3906" i="3"/>
  <c r="AH3910" i="3"/>
  <c r="AH3914" i="3"/>
  <c r="AH3918" i="3"/>
  <c r="AH3922" i="3"/>
  <c r="AH3926" i="3"/>
  <c r="AH3930" i="3"/>
  <c r="AH3934" i="3"/>
  <c r="AH3938" i="3"/>
  <c r="AH3942" i="3"/>
  <c r="AH3946" i="3"/>
  <c r="AH3950" i="3"/>
  <c r="AH3954" i="3"/>
  <c r="AH3958" i="3"/>
  <c r="AH3962" i="3"/>
  <c r="AH3966" i="3"/>
  <c r="AH3970" i="3"/>
  <c r="AH3974" i="3"/>
  <c r="AH3978" i="3"/>
  <c r="AH3982" i="3"/>
  <c r="AH3986" i="3"/>
  <c r="AH3990" i="3"/>
  <c r="AH3994" i="3"/>
  <c r="AH3998" i="3"/>
  <c r="AH4002" i="3"/>
  <c r="AH4006" i="3"/>
  <c r="AH4010" i="3"/>
  <c r="AH4014" i="3"/>
  <c r="AH4018" i="3"/>
  <c r="AH4022" i="3"/>
  <c r="AH4026" i="3"/>
  <c r="AH4030" i="3"/>
  <c r="AH4034" i="3"/>
  <c r="AH3831" i="3"/>
  <c r="AH3835" i="3"/>
  <c r="AH3839" i="3"/>
  <c r="AH3843" i="3"/>
  <c r="AH3847" i="3"/>
  <c r="AH3851" i="3"/>
  <c r="AH3855" i="3"/>
  <c r="AH3859" i="3"/>
  <c r="AH3863" i="3"/>
  <c r="AH3867" i="3"/>
  <c r="AH3871" i="3"/>
  <c r="AH3875" i="3"/>
  <c r="AH3879" i="3"/>
  <c r="AH3883" i="3"/>
  <c r="AH3887" i="3"/>
  <c r="AH3891" i="3"/>
  <c r="AH3895" i="3"/>
  <c r="AH3899" i="3"/>
  <c r="AH3903" i="3"/>
  <c r="AH3907" i="3"/>
  <c r="AH3911" i="3"/>
  <c r="AH3915" i="3"/>
  <c r="AH3919" i="3"/>
  <c r="AH3923" i="3"/>
  <c r="AH3927" i="3"/>
  <c r="AH3931" i="3"/>
  <c r="AH3935" i="3"/>
  <c r="AH3939" i="3"/>
  <c r="AH3943" i="3"/>
  <c r="AH3947" i="3"/>
  <c r="AH3951" i="3"/>
  <c r="AH3955" i="3"/>
  <c r="AH3959" i="3"/>
  <c r="AH3963" i="3"/>
  <c r="AH3967" i="3"/>
  <c r="AH3971" i="3"/>
  <c r="AH3975" i="3"/>
  <c r="AH3979" i="3"/>
  <c r="AH3983" i="3"/>
  <c r="AH3987" i="3"/>
  <c r="AH3991" i="3"/>
  <c r="AH3995" i="3"/>
  <c r="AH3999" i="3"/>
  <c r="AH4003" i="3"/>
  <c r="AH4007" i="3"/>
  <c r="AH4011" i="3"/>
  <c r="AH4015" i="3"/>
  <c r="AH4019" i="3"/>
  <c r="AH4023" i="3"/>
  <c r="AH4027" i="3"/>
  <c r="AH4031" i="3"/>
  <c r="AH4035" i="3"/>
  <c r="AH3944" i="3"/>
  <c r="AH3948" i="3"/>
  <c r="AH3952" i="3"/>
  <c r="AH3956" i="3"/>
  <c r="AH3960" i="3"/>
  <c r="AH3964" i="3"/>
  <c r="AH3968" i="3"/>
  <c r="AH3972" i="3"/>
  <c r="AH3976" i="3"/>
  <c r="AH3980" i="3"/>
  <c r="AH3984" i="3"/>
  <c r="AH3988" i="3"/>
  <c r="AH3992" i="3"/>
  <c r="AH3996" i="3"/>
  <c r="AH4000" i="3"/>
  <c r="AH4004" i="3"/>
  <c r="AH4008" i="3"/>
  <c r="AH4012" i="3"/>
  <c r="AH4016" i="3"/>
  <c r="AH4020" i="3"/>
  <c r="AH4024" i="3"/>
  <c r="AH4028" i="3"/>
  <c r="AH4032" i="3"/>
  <c r="AH4036" i="3"/>
  <c r="AG2550" i="3"/>
  <c r="AG2558" i="3"/>
  <c r="AG2566" i="3"/>
  <c r="AG2574" i="3"/>
  <c r="AG2582" i="3"/>
  <c r="AG2590" i="3"/>
  <c r="AG2598" i="3"/>
  <c r="AG2606" i="3"/>
  <c r="AG2614" i="3"/>
  <c r="AG2622" i="3"/>
  <c r="AG2630" i="3"/>
  <c r="AG2638" i="3"/>
  <c r="AG2646" i="3"/>
  <c r="AG2654" i="3"/>
  <c r="AG2662" i="3"/>
  <c r="AG2670" i="3"/>
  <c r="AG2678" i="3"/>
  <c r="AG2686" i="3"/>
  <c r="AG2694" i="3"/>
  <c r="AG2702" i="3"/>
  <c r="AG2710" i="3"/>
  <c r="AG2718" i="3"/>
  <c r="AG2552" i="3"/>
  <c r="AG2560" i="3"/>
  <c r="AG2568" i="3"/>
  <c r="AG2576" i="3"/>
  <c r="AG2584" i="3"/>
  <c r="AG2592" i="3"/>
  <c r="AG2600" i="3"/>
  <c r="AG2608" i="3"/>
  <c r="AG2616" i="3"/>
  <c r="AG2624" i="3"/>
  <c r="AG2632" i="3"/>
  <c r="AG2640" i="3"/>
  <c r="AG2648" i="3"/>
  <c r="AG2656" i="3"/>
  <c r="AG2664" i="3"/>
  <c r="AG2672" i="3"/>
  <c r="AG2680" i="3"/>
  <c r="AG2688" i="3"/>
  <c r="AG2696" i="3"/>
  <c r="AG2704" i="3"/>
  <c r="AG2712" i="3"/>
  <c r="AG2720" i="3"/>
  <c r="AG2528" i="3"/>
  <c r="AG2532" i="3"/>
  <c r="AG2536" i="3"/>
  <c r="AF2526" i="3"/>
  <c r="AG2545" i="3"/>
  <c r="AF2535" i="3"/>
  <c r="AG2549" i="3"/>
  <c r="AF2539" i="3"/>
  <c r="AG2553" i="3"/>
  <c r="AF2543" i="3"/>
  <c r="AG2557" i="3"/>
  <c r="AF2547" i="3"/>
  <c r="AG2561" i="3"/>
  <c r="AI2561" i="3" s="1"/>
  <c r="AF2551" i="3"/>
  <c r="AG2565" i="3"/>
  <c r="AF2555" i="3"/>
  <c r="AG2569" i="3"/>
  <c r="AF2559" i="3"/>
  <c r="AG2573" i="3"/>
  <c r="AF2563" i="3"/>
  <c r="AG2577" i="3"/>
  <c r="AI2577" i="3" s="1"/>
  <c r="AF2567" i="3"/>
  <c r="AG2581" i="3"/>
  <c r="AF2571" i="3"/>
  <c r="AG2585" i="3"/>
  <c r="AF2575" i="3"/>
  <c r="AG2589" i="3"/>
  <c r="AF2579" i="3"/>
  <c r="AG2593" i="3"/>
  <c r="AI2593" i="3" s="1"/>
  <c r="AF2583" i="3"/>
  <c r="AG2597" i="3"/>
  <c r="AF2587" i="3"/>
  <c r="AG2601" i="3"/>
  <c r="AF2591" i="3"/>
  <c r="AG2605" i="3"/>
  <c r="AF2595" i="3"/>
  <c r="AG2609" i="3"/>
  <c r="AI2609" i="3" s="1"/>
  <c r="AF2599" i="3"/>
  <c r="AG2613" i="3"/>
  <c r="AF2603" i="3"/>
  <c r="AG2617" i="3"/>
  <c r="AF2607" i="3"/>
  <c r="AG2621" i="3"/>
  <c r="AF2611" i="3"/>
  <c r="AG2625" i="3"/>
  <c r="AI2625" i="3" s="1"/>
  <c r="AF2615" i="3"/>
  <c r="AG2629" i="3"/>
  <c r="AF2619" i="3"/>
  <c r="AG2633" i="3"/>
  <c r="AF2623" i="3"/>
  <c r="AG2637" i="3"/>
  <c r="AF2627" i="3"/>
  <c r="AG2641" i="3"/>
  <c r="AI2641" i="3" s="1"/>
  <c r="AF2631" i="3"/>
  <c r="AG2645" i="3"/>
  <c r="AF2635" i="3"/>
  <c r="AG2649" i="3"/>
  <c r="AF2639" i="3"/>
  <c r="AG2653" i="3"/>
  <c r="AF2643" i="3"/>
  <c r="AG2657" i="3"/>
  <c r="AI2657" i="3" s="1"/>
  <c r="AF2647" i="3"/>
  <c r="AG2661" i="3"/>
  <c r="AF2651" i="3"/>
  <c r="AG2665" i="3"/>
  <c r="AF2655" i="3"/>
  <c r="AG2669" i="3"/>
  <c r="AF2659" i="3"/>
  <c r="AG2673" i="3"/>
  <c r="AI2673" i="3" s="1"/>
  <c r="AF2663" i="3"/>
  <c r="AG2677" i="3"/>
  <c r="AF2667" i="3"/>
  <c r="AG2681" i="3"/>
  <c r="AF2671" i="3"/>
  <c r="AG2685" i="3"/>
  <c r="AF2675" i="3"/>
  <c r="AG2689" i="3"/>
  <c r="AI2689" i="3" s="1"/>
  <c r="AF2679" i="3"/>
  <c r="AG2693" i="3"/>
  <c r="AF2683" i="3"/>
  <c r="AG2697" i="3"/>
  <c r="AF2687" i="3"/>
  <c r="AG2701" i="3"/>
  <c r="AF2691" i="3"/>
  <c r="AG2705" i="3"/>
  <c r="AI2705" i="3" s="1"/>
  <c r="AF2695" i="3"/>
  <c r="AG2709" i="3"/>
  <c r="AF2699" i="3"/>
  <c r="AG2713" i="3"/>
  <c r="AF2703" i="3"/>
  <c r="AG2717" i="3"/>
  <c r="AF2707" i="3"/>
  <c r="AG2721" i="3"/>
  <c r="AI2721" i="3" s="1"/>
  <c r="AF2711" i="3"/>
  <c r="AG2725" i="3"/>
  <c r="AF2715" i="3"/>
  <c r="AG2729" i="3"/>
  <c r="AF2719" i="3"/>
  <c r="AG2733" i="3"/>
  <c r="AF2723" i="3"/>
  <c r="AG2737" i="3"/>
  <c r="AI2737" i="3" s="1"/>
  <c r="AF2727" i="3"/>
  <c r="AG2741" i="3"/>
  <c r="AF2731" i="3"/>
  <c r="AG2745" i="3"/>
  <c r="AF2735" i="3"/>
  <c r="AG2749" i="3"/>
  <c r="AF2739" i="3"/>
  <c r="AG2753" i="3"/>
  <c r="AI2753" i="3" s="1"/>
  <c r="AF2743" i="3"/>
  <c r="AG2757" i="3"/>
  <c r="AF2747" i="3"/>
  <c r="AG2761" i="3"/>
  <c r="AF2751" i="3"/>
  <c r="AG2765" i="3"/>
  <c r="AF2755" i="3"/>
  <c r="AG2769" i="3"/>
  <c r="AI2769" i="3" s="1"/>
  <c r="AF2759" i="3"/>
  <c r="AG2773" i="3"/>
  <c r="AF2763" i="3"/>
  <c r="AG2777" i="3"/>
  <c r="AF2767" i="3"/>
  <c r="AG2781" i="3"/>
  <c r="AF2771" i="3"/>
  <c r="AG2785" i="3"/>
  <c r="AI2785" i="3" s="1"/>
  <c r="AF2775" i="3"/>
  <c r="AG2789" i="3"/>
  <c r="AF2779" i="3"/>
  <c r="AG2793" i="3"/>
  <c r="AF2783" i="3"/>
  <c r="AG2797" i="3"/>
  <c r="AF2787" i="3"/>
  <c r="AG2801" i="3"/>
  <c r="AI2801" i="3" s="1"/>
  <c r="AF2791" i="3"/>
  <c r="AG2805" i="3"/>
  <c r="AF2795" i="3"/>
  <c r="AG2809" i="3"/>
  <c r="AF2799" i="3"/>
  <c r="AG2813" i="3"/>
  <c r="AF2803" i="3"/>
  <c r="AF2807" i="3"/>
  <c r="AG2817" i="3"/>
  <c r="AF2811" i="3"/>
  <c r="AG2821" i="3"/>
  <c r="AF2815" i="3"/>
  <c r="AG2825" i="3"/>
  <c r="AF2819" i="3"/>
  <c r="AG2829" i="3"/>
  <c r="AI2829" i="3" s="1"/>
  <c r="AF2823" i="3"/>
  <c r="AG2833" i="3"/>
  <c r="AF2827" i="3"/>
  <c r="AG2837" i="3"/>
  <c r="AF2831" i="3"/>
  <c r="AG2841" i="3"/>
  <c r="AF2835" i="3"/>
  <c r="AG2845" i="3"/>
  <c r="AF2839" i="3"/>
  <c r="AG2849" i="3"/>
  <c r="AF2843" i="3"/>
  <c r="AG2853" i="3"/>
  <c r="AF2847" i="3"/>
  <c r="AG2857" i="3"/>
  <c r="AF2851" i="3"/>
  <c r="AG2861" i="3"/>
  <c r="AF2855" i="3"/>
  <c r="AG2865" i="3"/>
  <c r="AF2859" i="3"/>
  <c r="AG2869" i="3"/>
  <c r="AF2863" i="3"/>
  <c r="AG2873" i="3"/>
  <c r="AF2867" i="3"/>
  <c r="AG2877" i="3"/>
  <c r="AF2871" i="3"/>
  <c r="AG2881" i="3"/>
  <c r="AF2875" i="3"/>
  <c r="AG2885" i="3"/>
  <c r="AF2879" i="3"/>
  <c r="AG2889" i="3"/>
  <c r="AF2883" i="3"/>
  <c r="AG2893" i="3"/>
  <c r="AF2887" i="3"/>
  <c r="AG2897" i="3"/>
  <c r="AF2891" i="3"/>
  <c r="AG2901" i="3"/>
  <c r="AI2901" i="3" s="1"/>
  <c r="AF2895" i="3"/>
  <c r="AG2905" i="3"/>
  <c r="AF2899" i="3"/>
  <c r="AG2909" i="3"/>
  <c r="AF2903" i="3"/>
  <c r="AG2913" i="3"/>
  <c r="AF2907" i="3"/>
  <c r="AG2917" i="3"/>
  <c r="AF2911" i="3"/>
  <c r="AG2921" i="3"/>
  <c r="AF2915" i="3"/>
  <c r="AG2925" i="3"/>
  <c r="AF2919" i="3"/>
  <c r="AG2929" i="3"/>
  <c r="AF2923" i="3"/>
  <c r="AG2933" i="3"/>
  <c r="AF2927" i="3"/>
  <c r="AG2937" i="3"/>
  <c r="AF2931" i="3"/>
  <c r="AG2941" i="3"/>
  <c r="AF2935" i="3"/>
  <c r="AG2945" i="3"/>
  <c r="AF2939" i="3"/>
  <c r="AG2949" i="3"/>
  <c r="AF2943" i="3"/>
  <c r="AG2953" i="3"/>
  <c r="AF2947" i="3"/>
  <c r="AG2957" i="3"/>
  <c r="AF2951" i="3"/>
  <c r="AG2961" i="3"/>
  <c r="AF2955" i="3"/>
  <c r="AG2965" i="3"/>
  <c r="AF2959" i="3"/>
  <c r="AG2969" i="3"/>
  <c r="AF2963" i="3"/>
  <c r="AG2973" i="3"/>
  <c r="AF2967" i="3"/>
  <c r="AG2977" i="3"/>
  <c r="AF2971" i="3"/>
  <c r="AG2981" i="3"/>
  <c r="AF2975" i="3"/>
  <c r="AG2985" i="3"/>
  <c r="AF2979" i="3"/>
  <c r="AG2989" i="3"/>
  <c r="AF2983" i="3"/>
  <c r="AG2993" i="3"/>
  <c r="AF2987" i="3"/>
  <c r="AG2997" i="3"/>
  <c r="AF2991" i="3"/>
  <c r="AG3001" i="3"/>
  <c r="AF2995" i="3"/>
  <c r="AG3005" i="3"/>
  <c r="AF2999" i="3"/>
  <c r="AG3009" i="3"/>
  <c r="AF3003" i="3"/>
  <c r="AG3013" i="3"/>
  <c r="AF3007" i="3"/>
  <c r="AG3017" i="3"/>
  <c r="AF3011" i="3"/>
  <c r="AG3021" i="3"/>
  <c r="AF3015" i="3"/>
  <c r="AG3025" i="3"/>
  <c r="AF3019" i="3"/>
  <c r="AG3029" i="3"/>
  <c r="AF3023" i="3"/>
  <c r="AG3033" i="3"/>
  <c r="AF3027" i="3"/>
  <c r="AG3037" i="3"/>
  <c r="AF3031" i="3"/>
  <c r="AG3041" i="3"/>
  <c r="AF3035" i="3"/>
  <c r="AG3045" i="3"/>
  <c r="AF3039" i="3"/>
  <c r="AG3049" i="3"/>
  <c r="AF3043" i="3"/>
  <c r="AG3053" i="3"/>
  <c r="AI3053" i="3" s="1"/>
  <c r="AF3047" i="3"/>
  <c r="AG3057" i="3"/>
  <c r="AF3051" i="3"/>
  <c r="AG3061" i="3"/>
  <c r="AF3055" i="3"/>
  <c r="AG3065" i="3"/>
  <c r="AF3059" i="3"/>
  <c r="AG3069" i="3"/>
  <c r="AI3069" i="3" s="1"/>
  <c r="AG3073" i="3"/>
  <c r="AI3073" i="3" s="1"/>
  <c r="AF3063" i="3"/>
  <c r="AG3077" i="3"/>
  <c r="AF3067" i="3"/>
  <c r="AG3081" i="3"/>
  <c r="AF3071" i="3"/>
  <c r="AG3085" i="3"/>
  <c r="AF3075" i="3"/>
  <c r="AG3089" i="3"/>
  <c r="AF3079" i="3"/>
  <c r="AG3093" i="3"/>
  <c r="AF3083" i="3"/>
  <c r="AG3097" i="3"/>
  <c r="AF3087" i="3"/>
  <c r="AG3101" i="3"/>
  <c r="AF3091" i="3"/>
  <c r="AG3105" i="3"/>
  <c r="AF3095" i="3"/>
  <c r="AG3109" i="3"/>
  <c r="AF3099" i="3"/>
  <c r="AG3113" i="3"/>
  <c r="AF3103" i="3"/>
  <c r="AG3117" i="3"/>
  <c r="AF3107" i="3"/>
  <c r="AG3121" i="3"/>
  <c r="AF3111" i="3"/>
  <c r="AG3125" i="3"/>
  <c r="AF3115" i="3"/>
  <c r="AG3129" i="3"/>
  <c r="AF3119" i="3"/>
  <c r="AG3133" i="3"/>
  <c r="AF3123" i="3"/>
  <c r="AG3137" i="3"/>
  <c r="AF3127" i="3"/>
  <c r="AG3141" i="3"/>
  <c r="AF3131" i="3"/>
  <c r="AG3145" i="3"/>
  <c r="AF3135" i="3"/>
  <c r="AG3149" i="3"/>
  <c r="AF3139" i="3"/>
  <c r="AG3153" i="3"/>
  <c r="AF3143" i="3"/>
  <c r="AG3157" i="3"/>
  <c r="AF3147" i="3"/>
  <c r="AG3161" i="3"/>
  <c r="AF3151" i="3"/>
  <c r="AG3165" i="3"/>
  <c r="AF3155" i="3"/>
  <c r="AG3169" i="3"/>
  <c r="AI3169" i="3" s="1"/>
  <c r="AF3159" i="3"/>
  <c r="AG3173" i="3"/>
  <c r="AF3163" i="3"/>
  <c r="AG3177" i="3"/>
  <c r="AF3167" i="3"/>
  <c r="AG3181" i="3"/>
  <c r="AF3171" i="3"/>
  <c r="AG3185" i="3"/>
  <c r="AI3185" i="3" s="1"/>
  <c r="AF3175" i="3"/>
  <c r="AG3189" i="3"/>
  <c r="AF3179" i="3"/>
  <c r="AG3193" i="3"/>
  <c r="AF3183" i="3"/>
  <c r="AG3197" i="3"/>
  <c r="AF3187" i="3"/>
  <c r="AG3201" i="3"/>
  <c r="AI3201" i="3" s="1"/>
  <c r="AF3191" i="3"/>
  <c r="AG3205" i="3"/>
  <c r="AF3195" i="3"/>
  <c r="AG3209" i="3"/>
  <c r="AF3199" i="3"/>
  <c r="AG3213" i="3"/>
  <c r="AF3203" i="3"/>
  <c r="AG3217" i="3"/>
  <c r="AI3217" i="3" s="1"/>
  <c r="AF3207" i="3"/>
  <c r="AG3221" i="3"/>
  <c r="AF3211" i="3"/>
  <c r="AG3225" i="3"/>
  <c r="AF3215" i="3"/>
  <c r="AG3229" i="3"/>
  <c r="AF3219" i="3"/>
  <c r="AG3233" i="3"/>
  <c r="AI3233" i="3" s="1"/>
  <c r="AF3223" i="3"/>
  <c r="AG3237" i="3"/>
  <c r="AF3227" i="3"/>
  <c r="AG3241" i="3"/>
  <c r="AF3231" i="3"/>
  <c r="AG3245" i="3"/>
  <c r="AF3235" i="3"/>
  <c r="AG3249" i="3"/>
  <c r="AI3249" i="3" s="1"/>
  <c r="AF3239" i="3"/>
  <c r="AG3253" i="3"/>
  <c r="AF3243" i="3"/>
  <c r="AG3257" i="3"/>
  <c r="AF3247" i="3"/>
  <c r="AG3261" i="3"/>
  <c r="AF3251" i="3"/>
  <c r="AG3265" i="3"/>
  <c r="AI3265" i="3" s="1"/>
  <c r="AF3255" i="3"/>
  <c r="AG3269" i="3"/>
  <c r="AF3259" i="3"/>
  <c r="AG3273" i="3"/>
  <c r="AF3263" i="3"/>
  <c r="AG3277" i="3"/>
  <c r="AF3267" i="3"/>
  <c r="AG3281" i="3"/>
  <c r="AI3281" i="3" s="1"/>
  <c r="AF3271" i="3"/>
  <c r="AG3285" i="3"/>
  <c r="AF3275" i="3"/>
  <c r="AG3289" i="3"/>
  <c r="AF3279" i="3"/>
  <c r="AG3293" i="3"/>
  <c r="AF3283" i="3"/>
  <c r="AG3297" i="3"/>
  <c r="AI3297" i="3" s="1"/>
  <c r="AF3287" i="3"/>
  <c r="AG3301" i="3"/>
  <c r="AF3291" i="3"/>
  <c r="AG3305" i="3"/>
  <c r="AF3295" i="3"/>
  <c r="AG3309" i="3"/>
  <c r="AF3299" i="3"/>
  <c r="AG3313" i="3"/>
  <c r="AI3313" i="3" s="1"/>
  <c r="AF3303" i="3"/>
  <c r="AG3317" i="3"/>
  <c r="AF3307" i="3"/>
  <c r="AG3321" i="3"/>
  <c r="AF3311" i="3"/>
  <c r="AG3325" i="3"/>
  <c r="AF3315" i="3"/>
  <c r="AG3329" i="3"/>
  <c r="AI3329" i="3" s="1"/>
  <c r="AF3319" i="3"/>
  <c r="AG3333" i="3"/>
  <c r="AF3323" i="3"/>
  <c r="AF3327" i="3"/>
  <c r="AG3337" i="3"/>
  <c r="AF3331" i="3"/>
  <c r="AG3341" i="3"/>
  <c r="AI3341" i="3" s="1"/>
  <c r="AF3335" i="3"/>
  <c r="AG3345" i="3"/>
  <c r="AF3339" i="3"/>
  <c r="AG3349" i="3"/>
  <c r="AF3343" i="3"/>
  <c r="AG3353" i="3"/>
  <c r="AF3347" i="3"/>
  <c r="AG3357" i="3"/>
  <c r="AF3351" i="3"/>
  <c r="AG3361" i="3"/>
  <c r="AF3355" i="3"/>
  <c r="AG3365" i="3"/>
  <c r="AF3359" i="3"/>
  <c r="AG3369" i="3"/>
  <c r="AF3363" i="3"/>
  <c r="AG3373" i="3"/>
  <c r="AF3367" i="3"/>
  <c r="AG3377" i="3"/>
  <c r="AF3371" i="3"/>
  <c r="AG3381" i="3"/>
  <c r="AF3375" i="3"/>
  <c r="AG3385" i="3"/>
  <c r="AF3379" i="3"/>
  <c r="AG3389" i="3"/>
  <c r="AF3383" i="3"/>
  <c r="AG3393" i="3"/>
  <c r="AF3387" i="3"/>
  <c r="AG3397" i="3"/>
  <c r="AF3391" i="3"/>
  <c r="AG3401" i="3"/>
  <c r="AF3395" i="3"/>
  <c r="AG3405" i="3"/>
  <c r="AF3399" i="3"/>
  <c r="AG3409" i="3"/>
  <c r="AF3403" i="3"/>
  <c r="AG3413" i="3"/>
  <c r="AF3407" i="3"/>
  <c r="AG3417" i="3"/>
  <c r="AF3411" i="3"/>
  <c r="AG3421" i="3"/>
  <c r="AI3421" i="3" s="1"/>
  <c r="AF3415" i="3"/>
  <c r="AG3425" i="3"/>
  <c r="AF3419" i="3"/>
  <c r="AG3429" i="3"/>
  <c r="AF3423" i="3"/>
  <c r="AG3433" i="3"/>
  <c r="AF3427" i="3"/>
  <c r="AG3437" i="3"/>
  <c r="AI3437" i="3" s="1"/>
  <c r="AF3431" i="3"/>
  <c r="AG3441" i="3"/>
  <c r="AF3435" i="3"/>
  <c r="AG3445" i="3"/>
  <c r="AF3439" i="3"/>
  <c r="AG3449" i="3"/>
  <c r="AF3443" i="3"/>
  <c r="AG3453" i="3"/>
  <c r="AI3453" i="3" s="1"/>
  <c r="AF3447" i="3"/>
  <c r="AG3457" i="3"/>
  <c r="AF3451" i="3"/>
  <c r="AG3461" i="3"/>
  <c r="AF3455" i="3"/>
  <c r="AG3465" i="3"/>
  <c r="AF3459" i="3"/>
  <c r="AG3469" i="3"/>
  <c r="AI3469" i="3" s="1"/>
  <c r="AF3463" i="3"/>
  <c r="AG3473" i="3"/>
  <c r="AF3467" i="3"/>
  <c r="AG3477" i="3"/>
  <c r="AF3471" i="3"/>
  <c r="AG3481" i="3"/>
  <c r="AF3475" i="3"/>
  <c r="AG3485" i="3"/>
  <c r="AI3485" i="3" s="1"/>
  <c r="AF3479" i="3"/>
  <c r="AG3489" i="3"/>
  <c r="AF3483" i="3"/>
  <c r="AG3493" i="3"/>
  <c r="AF3487" i="3"/>
  <c r="AG3497" i="3"/>
  <c r="AF3491" i="3"/>
  <c r="AG3501" i="3"/>
  <c r="AI3501" i="3" s="1"/>
  <c r="AF3495" i="3"/>
  <c r="AG3505" i="3"/>
  <c r="AF3499" i="3"/>
  <c r="AG3509" i="3"/>
  <c r="AF3503" i="3"/>
  <c r="AG3513" i="3"/>
  <c r="AF3507" i="3"/>
  <c r="AG3517" i="3"/>
  <c r="AI3517" i="3" s="1"/>
  <c r="AF3511" i="3"/>
  <c r="AG3521" i="3"/>
  <c r="AF3515" i="3"/>
  <c r="AG3525" i="3"/>
  <c r="AF3519" i="3"/>
  <c r="AG3529" i="3"/>
  <c r="AF3523" i="3"/>
  <c r="AG3533" i="3"/>
  <c r="AI3533" i="3" s="1"/>
  <c r="AF3527" i="3"/>
  <c r="AG3537" i="3"/>
  <c r="AF3531" i="3"/>
  <c r="AG3541" i="3"/>
  <c r="AF3535" i="3"/>
  <c r="AG3545" i="3"/>
  <c r="AF3539" i="3"/>
  <c r="AG3549" i="3"/>
  <c r="AI3549" i="3" s="1"/>
  <c r="AF3543" i="3"/>
  <c r="AG3553" i="3"/>
  <c r="AF3547" i="3"/>
  <c r="AG3557" i="3"/>
  <c r="AF3551" i="3"/>
  <c r="AG3561" i="3"/>
  <c r="AF3555" i="3"/>
  <c r="AG3565" i="3"/>
  <c r="AI3565" i="3" s="1"/>
  <c r="AF3559" i="3"/>
  <c r="AG3569" i="3"/>
  <c r="AF3563" i="3"/>
  <c r="AG3573" i="3"/>
  <c r="AF3567" i="3"/>
  <c r="AG3577" i="3"/>
  <c r="AF3571" i="3"/>
  <c r="AG3581" i="3"/>
  <c r="AI3581" i="3" s="1"/>
  <c r="AF3575" i="3"/>
  <c r="AG3585" i="3"/>
  <c r="AF3579" i="3"/>
  <c r="AG3589" i="3"/>
  <c r="AF3583" i="3"/>
  <c r="AG3593" i="3"/>
  <c r="AF3587" i="3"/>
  <c r="AG3597" i="3"/>
  <c r="AI3597" i="3" s="1"/>
  <c r="AF3591" i="3"/>
  <c r="AG3601" i="3"/>
  <c r="AF3595" i="3"/>
  <c r="AG3605" i="3"/>
  <c r="AF3599" i="3"/>
  <c r="AG3609" i="3"/>
  <c r="AF3603" i="3"/>
  <c r="AG3613" i="3"/>
  <c r="AI3613" i="3" s="1"/>
  <c r="AF3607" i="3"/>
  <c r="AG3617" i="3"/>
  <c r="AF3611" i="3"/>
  <c r="AG3621" i="3"/>
  <c r="AF3615" i="3"/>
  <c r="AG3625" i="3"/>
  <c r="AF3619" i="3"/>
  <c r="AG3629" i="3"/>
  <c r="AI3629" i="3" s="1"/>
  <c r="AG3633" i="3"/>
  <c r="AI3633" i="3" s="1"/>
  <c r="AF3623" i="3"/>
  <c r="AG3637" i="3"/>
  <c r="AF3627" i="3"/>
  <c r="AG3641" i="3"/>
  <c r="AF3631" i="3"/>
  <c r="AG3645" i="3"/>
  <c r="AF3635" i="3"/>
  <c r="AG3649" i="3"/>
  <c r="AI3649" i="3" s="1"/>
  <c r="AF3639" i="3"/>
  <c r="AG3653" i="3"/>
  <c r="AF3643" i="3"/>
  <c r="AG3657" i="3"/>
  <c r="AF3647" i="3"/>
  <c r="AG3661" i="3"/>
  <c r="AF3651" i="3"/>
  <c r="AG3665" i="3"/>
  <c r="AI3665" i="3" s="1"/>
  <c r="AF3655" i="3"/>
  <c r="AG3669" i="3"/>
  <c r="AF3659" i="3"/>
  <c r="AG3673" i="3"/>
  <c r="AF3663" i="3"/>
  <c r="AG3677" i="3"/>
  <c r="AF3667" i="3"/>
  <c r="AG3681" i="3"/>
  <c r="AI3681" i="3" s="1"/>
  <c r="AF3671" i="3"/>
  <c r="AG3685" i="3"/>
  <c r="AF3675" i="3"/>
  <c r="AG3689" i="3"/>
  <c r="AF3679" i="3"/>
  <c r="AG3693" i="3"/>
  <c r="AF3683" i="3"/>
  <c r="AG3697" i="3"/>
  <c r="AI3697" i="3" s="1"/>
  <c r="AF3687" i="3"/>
  <c r="AG3701" i="3"/>
  <c r="AF3691" i="3"/>
  <c r="AG3705" i="3"/>
  <c r="AF3695" i="3"/>
  <c r="AG3709" i="3"/>
  <c r="AF3699" i="3"/>
  <c r="AG3713" i="3"/>
  <c r="AI3713" i="3" s="1"/>
  <c r="AF3703" i="3"/>
  <c r="AG3717" i="3"/>
  <c r="AF3707" i="3"/>
  <c r="AG3721" i="3"/>
  <c r="AF3711" i="3"/>
  <c r="AG3725" i="3"/>
  <c r="AF3715" i="3"/>
  <c r="AG3729" i="3"/>
  <c r="AI3729" i="3" s="1"/>
  <c r="AF3719" i="3"/>
  <c r="AG3733" i="3"/>
  <c r="AF3723" i="3"/>
  <c r="AG3737" i="3"/>
  <c r="AF3727" i="3"/>
  <c r="AG3741" i="3"/>
  <c r="AF3731" i="3"/>
  <c r="AF3735" i="3"/>
  <c r="AG3745" i="3"/>
  <c r="AF3739" i="3"/>
  <c r="AG3749" i="3"/>
  <c r="AF3743" i="3"/>
  <c r="AG3753" i="3"/>
  <c r="AF3747" i="3"/>
  <c r="AG3757" i="3"/>
  <c r="AI3757" i="3" s="1"/>
  <c r="AF3751" i="3"/>
  <c r="AG3761" i="3"/>
  <c r="AF3755" i="3"/>
  <c r="AG3765" i="3"/>
  <c r="AF3759" i="3"/>
  <c r="AG3769" i="3"/>
  <c r="AF3763" i="3"/>
  <c r="AG3773" i="3"/>
  <c r="AF3767" i="3"/>
  <c r="AG3777" i="3"/>
  <c r="AF3771" i="3"/>
  <c r="AG3781" i="3"/>
  <c r="AF3775" i="3"/>
  <c r="AG3785" i="3"/>
  <c r="AF3779" i="3"/>
  <c r="AG3789" i="3"/>
  <c r="AF3783" i="3"/>
  <c r="AG3793" i="3"/>
  <c r="AF3787" i="3"/>
  <c r="AG3797" i="3"/>
  <c r="AF3791" i="3"/>
  <c r="AG3801" i="3"/>
  <c r="AF3795" i="3"/>
  <c r="AG3805" i="3"/>
  <c r="AF3799" i="3"/>
  <c r="AG3809" i="3"/>
  <c r="AF3803" i="3"/>
  <c r="AG3813" i="3"/>
  <c r="AF3807" i="3"/>
  <c r="AG3817" i="3"/>
  <c r="AF3811" i="3"/>
  <c r="AG3821" i="3"/>
  <c r="AF3815" i="3"/>
  <c r="AG3825" i="3"/>
  <c r="AF3819" i="3"/>
  <c r="AG3829" i="3"/>
  <c r="AF3823" i="3"/>
  <c r="AG3833" i="3"/>
  <c r="AF3827" i="3"/>
  <c r="AG3837" i="3"/>
  <c r="AF3831" i="3"/>
  <c r="AG3841" i="3"/>
  <c r="AF3835" i="3"/>
  <c r="AG3845" i="3"/>
  <c r="AF3839" i="3"/>
  <c r="AG3849" i="3"/>
  <c r="AF3843" i="3"/>
  <c r="AG3853" i="3"/>
  <c r="AF3847" i="3"/>
  <c r="AG3857" i="3"/>
  <c r="AF3851" i="3"/>
  <c r="AG3861" i="3"/>
  <c r="AF3855" i="3"/>
  <c r="AG3865" i="3"/>
  <c r="AG3869" i="3"/>
  <c r="AI3869" i="3" s="1"/>
  <c r="AF3859" i="3"/>
  <c r="AF3863" i="3"/>
  <c r="AG3873" i="3"/>
  <c r="AG3877" i="3"/>
  <c r="AF3867" i="3"/>
  <c r="AG3881" i="3"/>
  <c r="AF3871" i="3"/>
  <c r="AG3885" i="3"/>
  <c r="AI3885" i="3" s="1"/>
  <c r="AF3875" i="3"/>
  <c r="AG3889" i="3"/>
  <c r="AF3879" i="3"/>
  <c r="AG3893" i="3"/>
  <c r="AF3883" i="3"/>
  <c r="AG3897" i="3"/>
  <c r="AF3887" i="3"/>
  <c r="AG3901" i="3"/>
  <c r="AI3901" i="3" s="1"/>
  <c r="AF3891" i="3"/>
  <c r="AG3905" i="3"/>
  <c r="AF3895" i="3"/>
  <c r="AG3909" i="3"/>
  <c r="AF3899" i="3"/>
  <c r="AG3913" i="3"/>
  <c r="AF3903" i="3"/>
  <c r="AG3917" i="3"/>
  <c r="AI3917" i="3" s="1"/>
  <c r="AF3907" i="3"/>
  <c r="AG3921" i="3"/>
  <c r="AF3911" i="3"/>
  <c r="AG3925" i="3"/>
  <c r="AF3915" i="3"/>
  <c r="AG3929" i="3"/>
  <c r="AF3919" i="3"/>
  <c r="AG3933" i="3"/>
  <c r="AI3933" i="3" s="1"/>
  <c r="AF3923" i="3"/>
  <c r="AG3937" i="3"/>
  <c r="AF3927" i="3"/>
  <c r="AG3941" i="3"/>
  <c r="AF3931" i="3"/>
  <c r="AG3945" i="3"/>
  <c r="AF3935" i="3"/>
  <c r="AG3949" i="3"/>
  <c r="AI3949" i="3" s="1"/>
  <c r="AF3939" i="3"/>
  <c r="AG3953" i="3"/>
  <c r="AF3943" i="3"/>
  <c r="AG3957" i="3"/>
  <c r="AF3947" i="3"/>
  <c r="AG3961" i="3"/>
  <c r="AF3951" i="3"/>
  <c r="AG3965" i="3"/>
  <c r="AI3965" i="3" s="1"/>
  <c r="AF3955" i="3"/>
  <c r="AG3969" i="3"/>
  <c r="AF3959" i="3"/>
  <c r="AG3973" i="3"/>
  <c r="AF3963" i="3"/>
  <c r="AG3977" i="3"/>
  <c r="AF3967" i="3"/>
  <c r="AG3981" i="3"/>
  <c r="AI3981" i="3" s="1"/>
  <c r="AF3971" i="3"/>
  <c r="AG3985" i="3"/>
  <c r="AF3975" i="3"/>
  <c r="AG3989" i="3"/>
  <c r="AF3979" i="3"/>
  <c r="AG3993" i="3"/>
  <c r="AF3983" i="3"/>
  <c r="AG3997" i="3"/>
  <c r="AI3997" i="3" s="1"/>
  <c r="AF3987" i="3"/>
  <c r="AG4001" i="3"/>
  <c r="AF3991" i="3"/>
  <c r="AG4005" i="3"/>
  <c r="AF3995" i="3"/>
  <c r="AG4009" i="3"/>
  <c r="AF3999" i="3"/>
  <c r="AG4013" i="3"/>
  <c r="AI4013" i="3" s="1"/>
  <c r="AF4003" i="3"/>
  <c r="AG4017" i="3"/>
  <c r="AF4007" i="3"/>
  <c r="AG4021" i="3"/>
  <c r="AF4011" i="3"/>
  <c r="AG4025" i="3"/>
  <c r="AF4015" i="3"/>
  <c r="AG4029" i="3"/>
  <c r="AF4019" i="3"/>
  <c r="AG4033" i="3"/>
  <c r="AF4023" i="3"/>
  <c r="AF4027" i="3"/>
  <c r="AF4031" i="3"/>
  <c r="AF4035" i="3"/>
  <c r="AF2530" i="3"/>
  <c r="AF2534" i="3"/>
  <c r="AG2534" i="3"/>
  <c r="AG2542" i="3"/>
  <c r="AF2536" i="3"/>
  <c r="AF2540" i="3"/>
  <c r="AF2544" i="3"/>
  <c r="AF2548" i="3"/>
  <c r="AF2552" i="3"/>
  <c r="AF2556" i="3"/>
  <c r="AF2560" i="3"/>
  <c r="AF2564" i="3"/>
  <c r="AF2568" i="3"/>
  <c r="AF2572" i="3"/>
  <c r="AF2576" i="3"/>
  <c r="AF2580" i="3"/>
  <c r="AF2584" i="3"/>
  <c r="AF2588" i="3"/>
  <c r="AF2592" i="3"/>
  <c r="AF2596" i="3"/>
  <c r="AF2600" i="3"/>
  <c r="AF2604" i="3"/>
  <c r="AF2608" i="3"/>
  <c r="AF2612" i="3"/>
  <c r="AF2616" i="3"/>
  <c r="AF2620" i="3"/>
  <c r="AF2624" i="3"/>
  <c r="AF2628" i="3"/>
  <c r="AF2632" i="3"/>
  <c r="AF2636" i="3"/>
  <c r="AF2640" i="3"/>
  <c r="AF2644" i="3"/>
  <c r="AF2648" i="3"/>
  <c r="AF2652" i="3"/>
  <c r="AF2656" i="3"/>
  <c r="AF2660" i="3"/>
  <c r="AF2664" i="3"/>
  <c r="AF2668" i="3"/>
  <c r="AF2672" i="3"/>
  <c r="AF2676" i="3"/>
  <c r="AF2680" i="3"/>
  <c r="AF2684" i="3"/>
  <c r="AF2688" i="3"/>
  <c r="AF2692" i="3"/>
  <c r="AF2696" i="3"/>
  <c r="AF2700" i="3"/>
  <c r="AF2704" i="3"/>
  <c r="AF2708" i="3"/>
  <c r="AF2712" i="3"/>
  <c r="AF2716" i="3"/>
  <c r="AG2726" i="3"/>
  <c r="AF2720" i="3"/>
  <c r="AG2730" i="3"/>
  <c r="AF2724" i="3"/>
  <c r="AG2734" i="3"/>
  <c r="AF2728" i="3"/>
  <c r="AG2738" i="3"/>
  <c r="AF2732" i="3"/>
  <c r="AG2742" i="3"/>
  <c r="AF2736" i="3"/>
  <c r="AG2746" i="3"/>
  <c r="AF2740" i="3"/>
  <c r="AG2750" i="3"/>
  <c r="AF2744" i="3"/>
  <c r="AG2754" i="3"/>
  <c r="AF2748" i="3"/>
  <c r="AG2758" i="3"/>
  <c r="AF2752" i="3"/>
  <c r="AG2762" i="3"/>
  <c r="AF2756" i="3"/>
  <c r="AG2766" i="3"/>
  <c r="AF2760" i="3"/>
  <c r="AG2770" i="3"/>
  <c r="AF2764" i="3"/>
  <c r="AG2774" i="3"/>
  <c r="AF2768" i="3"/>
  <c r="AG2778" i="3"/>
  <c r="AF2772" i="3"/>
  <c r="AG2782" i="3"/>
  <c r="AF2776" i="3"/>
  <c r="AG2786" i="3"/>
  <c r="AF2780" i="3"/>
  <c r="AG2790" i="3"/>
  <c r="AF2784" i="3"/>
  <c r="AG2794" i="3"/>
  <c r="AF2788" i="3"/>
  <c r="AG2798" i="3"/>
  <c r="AF2792" i="3"/>
  <c r="AG2802" i="3"/>
  <c r="AG2806" i="3"/>
  <c r="AF2796" i="3"/>
  <c r="AG2810" i="3"/>
  <c r="AF2800" i="3"/>
  <c r="AG2814" i="3"/>
  <c r="AF2804" i="3"/>
  <c r="AG2818" i="3"/>
  <c r="AF2808" i="3"/>
  <c r="AG2822" i="3"/>
  <c r="AF2812" i="3"/>
  <c r="AG2826" i="3"/>
  <c r="AF2816" i="3"/>
  <c r="AG2830" i="3"/>
  <c r="AF2820" i="3"/>
  <c r="AG2834" i="3"/>
  <c r="AF2824" i="3"/>
  <c r="AG2838" i="3"/>
  <c r="AF2828" i="3"/>
  <c r="AG2842" i="3"/>
  <c r="AF2832" i="3"/>
  <c r="AG2846" i="3"/>
  <c r="AF2836" i="3"/>
  <c r="AG2850" i="3"/>
  <c r="AF2840" i="3"/>
  <c r="AG2854" i="3"/>
  <c r="AF2844" i="3"/>
  <c r="AG2858" i="3"/>
  <c r="AF2848" i="3"/>
  <c r="AG2862" i="3"/>
  <c r="AF2852" i="3"/>
  <c r="AG2866" i="3"/>
  <c r="AF2856" i="3"/>
  <c r="AG2870" i="3"/>
  <c r="AF2860" i="3"/>
  <c r="AG2874" i="3"/>
  <c r="AF2864" i="3"/>
  <c r="AG2878" i="3"/>
  <c r="AF2868" i="3"/>
  <c r="AG2882" i="3"/>
  <c r="AF2872" i="3"/>
  <c r="AG2886" i="3"/>
  <c r="AF2876" i="3"/>
  <c r="AG2890" i="3"/>
  <c r="AF2880" i="3"/>
  <c r="AG2894" i="3"/>
  <c r="AF2884" i="3"/>
  <c r="AG2898" i="3"/>
  <c r="AF2888" i="3"/>
  <c r="AG2902" i="3"/>
  <c r="AF2892" i="3"/>
  <c r="AG2906" i="3"/>
  <c r="AF2896" i="3"/>
  <c r="AG2910" i="3"/>
  <c r="AF2900" i="3"/>
  <c r="AG2914" i="3"/>
  <c r="AF2904" i="3"/>
  <c r="AG2918" i="3"/>
  <c r="AF2908" i="3"/>
  <c r="AG2922" i="3"/>
  <c r="AF2912" i="3"/>
  <c r="AG2926" i="3"/>
  <c r="AF2916" i="3"/>
  <c r="AG2930" i="3"/>
  <c r="AF2920" i="3"/>
  <c r="AG2934" i="3"/>
  <c r="AF2924" i="3"/>
  <c r="AG2938" i="3"/>
  <c r="AF2928" i="3"/>
  <c r="AG2942" i="3"/>
  <c r="AF2932" i="3"/>
  <c r="AG2946" i="3"/>
  <c r="AF2936" i="3"/>
  <c r="AG2950" i="3"/>
  <c r="AF2940" i="3"/>
  <c r="AG2954" i="3"/>
  <c r="AF2944" i="3"/>
  <c r="AG2958" i="3"/>
  <c r="AF2948" i="3"/>
  <c r="AG2962" i="3"/>
  <c r="AF2952" i="3"/>
  <c r="AG2966" i="3"/>
  <c r="AF2956" i="3"/>
  <c r="AG2970" i="3"/>
  <c r="AF2960" i="3"/>
  <c r="AG2974" i="3"/>
  <c r="AF2964" i="3"/>
  <c r="AG2978" i="3"/>
  <c r="AF2968" i="3"/>
  <c r="AG2982" i="3"/>
  <c r="AF2972" i="3"/>
  <c r="AG2986" i="3"/>
  <c r="AF2976" i="3"/>
  <c r="AG2990" i="3"/>
  <c r="AF2980" i="3"/>
  <c r="AG2994" i="3"/>
  <c r="AF2984" i="3"/>
  <c r="AG2998" i="3"/>
  <c r="AF2988" i="3"/>
  <c r="AG3002" i="3"/>
  <c r="AF2992" i="3"/>
  <c r="AG3006" i="3"/>
  <c r="AF2996" i="3"/>
  <c r="AG3010" i="3"/>
  <c r="AF3000" i="3"/>
  <c r="AG3014" i="3"/>
  <c r="AF3004" i="3"/>
  <c r="AG3018" i="3"/>
  <c r="AF3008" i="3"/>
  <c r="AG3022" i="3"/>
  <c r="AF3012" i="3"/>
  <c r="AG3026" i="3"/>
  <c r="AF3016" i="3"/>
  <c r="AG3030" i="3"/>
  <c r="AF3020" i="3"/>
  <c r="AG3034" i="3"/>
  <c r="AF3024" i="3"/>
  <c r="AG3038" i="3"/>
  <c r="AF3028" i="3"/>
  <c r="AG3042" i="3"/>
  <c r="AF3032" i="3"/>
  <c r="AG3046" i="3"/>
  <c r="AF3036" i="3"/>
  <c r="AG3050" i="3"/>
  <c r="AF3040" i="3"/>
  <c r="AG3054" i="3"/>
  <c r="AF3044" i="3"/>
  <c r="AG3058" i="3"/>
  <c r="AF3048" i="3"/>
  <c r="AG3062" i="3"/>
  <c r="AF3052" i="3"/>
  <c r="AG3066" i="3"/>
  <c r="AF3056" i="3"/>
  <c r="AG3070" i="3"/>
  <c r="AF3060" i="3"/>
  <c r="AG3074" i="3"/>
  <c r="AF3064" i="3"/>
  <c r="AG3078" i="3"/>
  <c r="AF3068" i="3"/>
  <c r="AG3082" i="3"/>
  <c r="AF3072" i="3"/>
  <c r="AG3086" i="3"/>
  <c r="AF3076" i="3"/>
  <c r="AG3090" i="3"/>
  <c r="AF3080" i="3"/>
  <c r="AG3094" i="3"/>
  <c r="AF3084" i="3"/>
  <c r="AG3098" i="3"/>
  <c r="AF3088" i="3"/>
  <c r="AG3102" i="3"/>
  <c r="AF3092" i="3"/>
  <c r="AG3106" i="3"/>
  <c r="AF3096" i="3"/>
  <c r="AG3110" i="3"/>
  <c r="AF3100" i="3"/>
  <c r="AG3114" i="3"/>
  <c r="AF3104" i="3"/>
  <c r="AG3118" i="3"/>
  <c r="AF3108" i="3"/>
  <c r="AG3122" i="3"/>
  <c r="AF3112" i="3"/>
  <c r="AG3126" i="3"/>
  <c r="AF3116" i="3"/>
  <c r="AG3130" i="3"/>
  <c r="AF3120" i="3"/>
  <c r="AG3134" i="3"/>
  <c r="AF3124" i="3"/>
  <c r="AG3138" i="3"/>
  <c r="AF3128" i="3"/>
  <c r="AG3142" i="3"/>
  <c r="AF3132" i="3"/>
  <c r="AG3146" i="3"/>
  <c r="AF3136" i="3"/>
  <c r="AG3150" i="3"/>
  <c r="AF3140" i="3"/>
  <c r="AG3154" i="3"/>
  <c r="AF3144" i="3"/>
  <c r="AG3158" i="3"/>
  <c r="AF3148" i="3"/>
  <c r="AG3162" i="3"/>
  <c r="AF3152" i="3"/>
  <c r="AG3166" i="3"/>
  <c r="AF3156" i="3"/>
  <c r="AG3170" i="3"/>
  <c r="AF3160" i="3"/>
  <c r="AG3174" i="3"/>
  <c r="AF3164" i="3"/>
  <c r="AG3178" i="3"/>
  <c r="AF3168" i="3"/>
  <c r="AG3182" i="3"/>
  <c r="AF3172" i="3"/>
  <c r="AG3186" i="3"/>
  <c r="AF3176" i="3"/>
  <c r="AG3190" i="3"/>
  <c r="AF3180" i="3"/>
  <c r="AG3194" i="3"/>
  <c r="AF3184" i="3"/>
  <c r="AG3198" i="3"/>
  <c r="AF3188" i="3"/>
  <c r="AG3202" i="3"/>
  <c r="AF3192" i="3"/>
  <c r="AG3206" i="3"/>
  <c r="AF3196" i="3"/>
  <c r="AG3210" i="3"/>
  <c r="AF3200" i="3"/>
  <c r="AG3214" i="3"/>
  <c r="AF3204" i="3"/>
  <c r="AG3218" i="3"/>
  <c r="AF3208" i="3"/>
  <c r="AG3222" i="3"/>
  <c r="AF3212" i="3"/>
  <c r="AG3226" i="3"/>
  <c r="AF3216" i="3"/>
  <c r="AG3230" i="3"/>
  <c r="AF3220" i="3"/>
  <c r="AG3234" i="3"/>
  <c r="AF3224" i="3"/>
  <c r="AG3238" i="3"/>
  <c r="AF3228" i="3"/>
  <c r="AG3242" i="3"/>
  <c r="AF3232" i="3"/>
  <c r="AG3246" i="3"/>
  <c r="AF3236" i="3"/>
  <c r="AG3250" i="3"/>
  <c r="AF3240" i="3"/>
  <c r="AG3254" i="3"/>
  <c r="AF3244" i="3"/>
  <c r="AG3258" i="3"/>
  <c r="AF3248" i="3"/>
  <c r="AG3262" i="3"/>
  <c r="AF3252" i="3"/>
  <c r="AG3266" i="3"/>
  <c r="AF3256" i="3"/>
  <c r="AG3270" i="3"/>
  <c r="AF3260" i="3"/>
  <c r="AG3274" i="3"/>
  <c r="AF3264" i="3"/>
  <c r="AG3278" i="3"/>
  <c r="AF3268" i="3"/>
  <c r="AG3282" i="3"/>
  <c r="AF3272" i="3"/>
  <c r="AG3286" i="3"/>
  <c r="AF3276" i="3"/>
  <c r="AG3290" i="3"/>
  <c r="AF3280" i="3"/>
  <c r="AG3294" i="3"/>
  <c r="AF3284" i="3"/>
  <c r="AG3298" i="3"/>
  <c r="AF3288" i="3"/>
  <c r="AG3302" i="3"/>
  <c r="AF3292" i="3"/>
  <c r="AG3306" i="3"/>
  <c r="AF3296" i="3"/>
  <c r="AG3310" i="3"/>
  <c r="AF3300" i="3"/>
  <c r="AG3314" i="3"/>
  <c r="AF3304" i="3"/>
  <c r="AG3318" i="3"/>
  <c r="AF3308" i="3"/>
  <c r="AG3322" i="3"/>
  <c r="AF3312" i="3"/>
  <c r="AF3316" i="3"/>
  <c r="AG3326" i="3"/>
  <c r="AF3320" i="3"/>
  <c r="AG3330" i="3"/>
  <c r="AG3334" i="3"/>
  <c r="AF3324" i="3"/>
  <c r="AG3338" i="3"/>
  <c r="AF3328" i="3"/>
  <c r="AG3342" i="3"/>
  <c r="AF3332" i="3"/>
  <c r="AG3346" i="3"/>
  <c r="AF3336" i="3"/>
  <c r="AG3350" i="3"/>
  <c r="AF3340" i="3"/>
  <c r="AG3354" i="3"/>
  <c r="AF3344" i="3"/>
  <c r="AG3358" i="3"/>
  <c r="AF3348" i="3"/>
  <c r="AG3362" i="3"/>
  <c r="AF3352" i="3"/>
  <c r="AG3366" i="3"/>
  <c r="AF3356" i="3"/>
  <c r="AG3370" i="3"/>
  <c r="AF3360" i="3"/>
  <c r="AG3374" i="3"/>
  <c r="AF3364" i="3"/>
  <c r="AG3378" i="3"/>
  <c r="AF3368" i="3"/>
  <c r="AG3382" i="3"/>
  <c r="AF3372" i="3"/>
  <c r="AG3386" i="3"/>
  <c r="AF3376" i="3"/>
  <c r="AG3390" i="3"/>
  <c r="AF3380" i="3"/>
  <c r="AG3394" i="3"/>
  <c r="AF3384" i="3"/>
  <c r="AG3398" i="3"/>
  <c r="AF3388" i="3"/>
  <c r="AG3402" i="3"/>
  <c r="AF3392" i="3"/>
  <c r="AG3406" i="3"/>
  <c r="AF3396" i="3"/>
  <c r="AG3410" i="3"/>
  <c r="AF3400" i="3"/>
  <c r="AG3414" i="3"/>
  <c r="AF3404" i="3"/>
  <c r="AG3418" i="3"/>
  <c r="AF3408" i="3"/>
  <c r="AG3422" i="3"/>
  <c r="AF3412" i="3"/>
  <c r="AG3426" i="3"/>
  <c r="AF3416" i="3"/>
  <c r="AG3430" i="3"/>
  <c r="AF3420" i="3"/>
  <c r="AG3434" i="3"/>
  <c r="AF3424" i="3"/>
  <c r="AG3438" i="3"/>
  <c r="AF3428" i="3"/>
  <c r="AG3442" i="3"/>
  <c r="AF3432" i="3"/>
  <c r="AG3446" i="3"/>
  <c r="AF3436" i="3"/>
  <c r="AG3450" i="3"/>
  <c r="AF3440" i="3"/>
  <c r="AG3454" i="3"/>
  <c r="AF3444" i="3"/>
  <c r="AG3458" i="3"/>
  <c r="AF3448" i="3"/>
  <c r="AG3462" i="3"/>
  <c r="AF3452" i="3"/>
  <c r="AG3466" i="3"/>
  <c r="AF3456" i="3"/>
  <c r="AG3470" i="3"/>
  <c r="AF3460" i="3"/>
  <c r="AG3474" i="3"/>
  <c r="AF3464" i="3"/>
  <c r="AG3478" i="3"/>
  <c r="AF3468" i="3"/>
  <c r="AG3482" i="3"/>
  <c r="AF3472" i="3"/>
  <c r="AG3486" i="3"/>
  <c r="AF3476" i="3"/>
  <c r="AG3490" i="3"/>
  <c r="AF3480" i="3"/>
  <c r="AG3494" i="3"/>
  <c r="AF3484" i="3"/>
  <c r="AG3498" i="3"/>
  <c r="AF3488" i="3"/>
  <c r="AG3502" i="3"/>
  <c r="AF3492" i="3"/>
  <c r="AG3506" i="3"/>
  <c r="AF3496" i="3"/>
  <c r="AG3510" i="3"/>
  <c r="AF3500" i="3"/>
  <c r="AG3514" i="3"/>
  <c r="AF3504" i="3"/>
  <c r="AG3518" i="3"/>
  <c r="AF3508" i="3"/>
  <c r="AG3522" i="3"/>
  <c r="AF3512" i="3"/>
  <c r="AG3526" i="3"/>
  <c r="AF3516" i="3"/>
  <c r="AG3530" i="3"/>
  <c r="AF3520" i="3"/>
  <c r="AG3534" i="3"/>
  <c r="AF3524" i="3"/>
  <c r="AG3538" i="3"/>
  <c r="AF3528" i="3"/>
  <c r="AG3542" i="3"/>
  <c r="AF3532" i="3"/>
  <c r="AG3546" i="3"/>
  <c r="AF3536" i="3"/>
  <c r="AG3550" i="3"/>
  <c r="AF3540" i="3"/>
  <c r="AG3554" i="3"/>
  <c r="AF3544" i="3"/>
  <c r="AG3558" i="3"/>
  <c r="AF3548" i="3"/>
  <c r="AG3562" i="3"/>
  <c r="AF3552" i="3"/>
  <c r="AG3566" i="3"/>
  <c r="AF3556" i="3"/>
  <c r="AG3570" i="3"/>
  <c r="AF3560" i="3"/>
  <c r="AG3574" i="3"/>
  <c r="AF3564" i="3"/>
  <c r="AG3578" i="3"/>
  <c r="AF3568" i="3"/>
  <c r="AG3582" i="3"/>
  <c r="AF3572" i="3"/>
  <c r="AG3586" i="3"/>
  <c r="AF3576" i="3"/>
  <c r="AG3590" i="3"/>
  <c r="AF3580" i="3"/>
  <c r="AG3594" i="3"/>
  <c r="AF3584" i="3"/>
  <c r="AG3598" i="3"/>
  <c r="AF3588" i="3"/>
  <c r="AG3602" i="3"/>
  <c r="AF3592" i="3"/>
  <c r="AG3606" i="3"/>
  <c r="AF3596" i="3"/>
  <c r="AG3610" i="3"/>
  <c r="AF3600" i="3"/>
  <c r="AG3614" i="3"/>
  <c r="AF3604" i="3"/>
  <c r="AG3618" i="3"/>
  <c r="AF3608" i="3"/>
  <c r="AG3622" i="3"/>
  <c r="AF3612" i="3"/>
  <c r="AG3626" i="3"/>
  <c r="AF3616" i="3"/>
  <c r="AF3620" i="3"/>
  <c r="AG3630" i="3"/>
  <c r="AF3624" i="3"/>
  <c r="AG3634" i="3"/>
  <c r="AF3628" i="3"/>
  <c r="AG3638" i="3"/>
  <c r="AF3632" i="3"/>
  <c r="AG3642" i="3"/>
  <c r="AF3636" i="3"/>
  <c r="AG3646" i="3"/>
  <c r="AF3640" i="3"/>
  <c r="AG3650" i="3"/>
  <c r="AF3644" i="3"/>
  <c r="AG3654" i="3"/>
  <c r="AF3648" i="3"/>
  <c r="AG3658" i="3"/>
  <c r="AF3652" i="3"/>
  <c r="AG3662" i="3"/>
  <c r="AF3656" i="3"/>
  <c r="AG3666" i="3"/>
  <c r="AF3660" i="3"/>
  <c r="AG3670" i="3"/>
  <c r="AF3664" i="3"/>
  <c r="AG3674" i="3"/>
  <c r="AF3668" i="3"/>
  <c r="AG3678" i="3"/>
  <c r="AF3672" i="3"/>
  <c r="AG3682" i="3"/>
  <c r="AF3676" i="3"/>
  <c r="AG3686" i="3"/>
  <c r="AF3680" i="3"/>
  <c r="AG3690" i="3"/>
  <c r="AF3684" i="3"/>
  <c r="AG3694" i="3"/>
  <c r="AF3688" i="3"/>
  <c r="AG3698" i="3"/>
  <c r="AF3692" i="3"/>
  <c r="AG3702" i="3"/>
  <c r="AF3696" i="3"/>
  <c r="AG3706" i="3"/>
  <c r="AF3700" i="3"/>
  <c r="AG3710" i="3"/>
  <c r="AF3704" i="3"/>
  <c r="AG3714" i="3"/>
  <c r="AF3708" i="3"/>
  <c r="AG3718" i="3"/>
  <c r="AF3712" i="3"/>
  <c r="AG3722" i="3"/>
  <c r="AF3716" i="3"/>
  <c r="AG3726" i="3"/>
  <c r="AF3720" i="3"/>
  <c r="AG3730" i="3"/>
  <c r="AF3724" i="3"/>
  <c r="AG3734" i="3"/>
  <c r="AF3728" i="3"/>
  <c r="AG3738" i="3"/>
  <c r="AF3732" i="3"/>
  <c r="AG3742" i="3"/>
  <c r="AF3736" i="3"/>
  <c r="AG3746" i="3"/>
  <c r="AF3740" i="3"/>
  <c r="AG3750" i="3"/>
  <c r="AG3754" i="3"/>
  <c r="AF3744" i="3"/>
  <c r="AG3758" i="3"/>
  <c r="AF3748" i="3"/>
  <c r="AG3762" i="3"/>
  <c r="AF3752" i="3"/>
  <c r="AG3766" i="3"/>
  <c r="AF3756" i="3"/>
  <c r="AG3770" i="3"/>
  <c r="AF3760" i="3"/>
  <c r="AG3774" i="3"/>
  <c r="AF3764" i="3"/>
  <c r="AG3778" i="3"/>
  <c r="AF3768" i="3"/>
  <c r="AG3782" i="3"/>
  <c r="AF3772" i="3"/>
  <c r="AG3786" i="3"/>
  <c r="AF3776" i="3"/>
  <c r="AG3790" i="3"/>
  <c r="AF3780" i="3"/>
  <c r="AG3794" i="3"/>
  <c r="AF3784" i="3"/>
  <c r="AG3798" i="3"/>
  <c r="AF3788" i="3"/>
  <c r="AG3802" i="3"/>
  <c r="AF3792" i="3"/>
  <c r="AG3806" i="3"/>
  <c r="AF3796" i="3"/>
  <c r="AG3810" i="3"/>
  <c r="AF3800" i="3"/>
  <c r="AG3814" i="3"/>
  <c r="AF3804" i="3"/>
  <c r="AG3818" i="3"/>
  <c r="AF3808" i="3"/>
  <c r="AG3822" i="3"/>
  <c r="AF3812" i="3"/>
  <c r="AG3826" i="3"/>
  <c r="AF3816" i="3"/>
  <c r="AG3830" i="3"/>
  <c r="AF3820" i="3"/>
  <c r="AG3834" i="3"/>
  <c r="AF3824" i="3"/>
  <c r="AG3838" i="3"/>
  <c r="AF3828" i="3"/>
  <c r="AG3842" i="3"/>
  <c r="AF3832" i="3"/>
  <c r="AG3846" i="3"/>
  <c r="AF3836" i="3"/>
  <c r="AG3850" i="3"/>
  <c r="AF3840" i="3"/>
  <c r="AG3854" i="3"/>
  <c r="AF3844" i="3"/>
  <c r="AG3858" i="3"/>
  <c r="AF3848" i="3"/>
  <c r="AG3862" i="3"/>
  <c r="AF3852" i="3"/>
  <c r="AG3866" i="3"/>
  <c r="AF3856" i="3"/>
  <c r="AF3860" i="3"/>
  <c r="AG3870" i="3"/>
  <c r="AG3874" i="3"/>
  <c r="AF3864" i="3"/>
  <c r="AG3878" i="3"/>
  <c r="AF3868" i="3"/>
  <c r="AG3882" i="3"/>
  <c r="AF3872" i="3"/>
  <c r="AG3886" i="3"/>
  <c r="AF3876" i="3"/>
  <c r="AG3890" i="3"/>
  <c r="AF3880" i="3"/>
  <c r="AG3894" i="3"/>
  <c r="AF3884" i="3"/>
  <c r="AG3898" i="3"/>
  <c r="AF3888" i="3"/>
  <c r="AG3902" i="3"/>
  <c r="AF3892" i="3"/>
  <c r="AG3906" i="3"/>
  <c r="AF3896" i="3"/>
  <c r="AG3910" i="3"/>
  <c r="AF3900" i="3"/>
  <c r="AG3914" i="3"/>
  <c r="AF3904" i="3"/>
  <c r="AG3918" i="3"/>
  <c r="AF3908" i="3"/>
  <c r="AG3922" i="3"/>
  <c r="AF3912" i="3"/>
  <c r="AG3926" i="3"/>
  <c r="AF3916" i="3"/>
  <c r="AG3930" i="3"/>
  <c r="AF3920" i="3"/>
  <c r="AG3934" i="3"/>
  <c r="AF3924" i="3"/>
  <c r="AG3938" i="3"/>
  <c r="AF3928" i="3"/>
  <c r="AG3942" i="3"/>
  <c r="AF3932" i="3"/>
  <c r="AG3946" i="3"/>
  <c r="AF3936" i="3"/>
  <c r="AG3950" i="3"/>
  <c r="AF3940" i="3"/>
  <c r="AG3954" i="3"/>
  <c r="AF3944" i="3"/>
  <c r="AG3958" i="3"/>
  <c r="AF3948" i="3"/>
  <c r="AG3962" i="3"/>
  <c r="AF3952" i="3"/>
  <c r="AG3966" i="3"/>
  <c r="AF3956" i="3"/>
  <c r="AG3970" i="3"/>
  <c r="AF3960" i="3"/>
  <c r="AG3974" i="3"/>
  <c r="AF3964" i="3"/>
  <c r="AG3978" i="3"/>
  <c r="AF3968" i="3"/>
  <c r="AG3982" i="3"/>
  <c r="AF3972" i="3"/>
  <c r="AG3986" i="3"/>
  <c r="AF3976" i="3"/>
  <c r="AG3990" i="3"/>
  <c r="AF3980" i="3"/>
  <c r="AG3994" i="3"/>
  <c r="AF3984" i="3"/>
  <c r="AG3998" i="3"/>
  <c r="AF3988" i="3"/>
  <c r="AG4002" i="3"/>
  <c r="AF3992" i="3"/>
  <c r="AG4006" i="3"/>
  <c r="AF3996" i="3"/>
  <c r="AG4010" i="3"/>
  <c r="AF4000" i="3"/>
  <c r="AG4014" i="3"/>
  <c r="AF4004" i="3"/>
  <c r="AG4018" i="3"/>
  <c r="AF4008" i="3"/>
  <c r="AG4022" i="3"/>
  <c r="AF4012" i="3"/>
  <c r="AG4026" i="3"/>
  <c r="AF4016" i="3"/>
  <c r="AG4030" i="3"/>
  <c r="AF4020" i="3"/>
  <c r="AG4034" i="3"/>
  <c r="AF4024" i="3"/>
  <c r="AF4028" i="3"/>
  <c r="AF4032" i="3"/>
  <c r="AG2529" i="3"/>
  <c r="AG2533" i="3"/>
  <c r="AG2537" i="3"/>
  <c r="AG2541" i="3"/>
  <c r="AG2544" i="3"/>
  <c r="AG2547" i="3"/>
  <c r="AF2537" i="3"/>
  <c r="AG2551" i="3"/>
  <c r="AF2541" i="3"/>
  <c r="AG2555" i="3"/>
  <c r="AF2545" i="3"/>
  <c r="AG2559" i="3"/>
  <c r="AF2549" i="3"/>
  <c r="AG2563" i="3"/>
  <c r="AF2553" i="3"/>
  <c r="AG2567" i="3"/>
  <c r="AF2557" i="3"/>
  <c r="AG2571" i="3"/>
  <c r="AF2561" i="3"/>
  <c r="AG2575" i="3"/>
  <c r="AF2565" i="3"/>
  <c r="AG2579" i="3"/>
  <c r="AF2569" i="3"/>
  <c r="AG2583" i="3"/>
  <c r="AF2573" i="3"/>
  <c r="AG2587" i="3"/>
  <c r="AF2577" i="3"/>
  <c r="AG2591" i="3"/>
  <c r="AF2581" i="3"/>
  <c r="AG2595" i="3"/>
  <c r="AF2585" i="3"/>
  <c r="AG2599" i="3"/>
  <c r="AF2589" i="3"/>
  <c r="AG2603" i="3"/>
  <c r="AF2593" i="3"/>
  <c r="AG2607" i="3"/>
  <c r="AF2597" i="3"/>
  <c r="AG2611" i="3"/>
  <c r="AF2601" i="3"/>
  <c r="AG2615" i="3"/>
  <c r="AF2605" i="3"/>
  <c r="AG2619" i="3"/>
  <c r="AF2609" i="3"/>
  <c r="AG2623" i="3"/>
  <c r="AF2613" i="3"/>
  <c r="AG2627" i="3"/>
  <c r="AF2617" i="3"/>
  <c r="AG2631" i="3"/>
  <c r="AF2621" i="3"/>
  <c r="AG2635" i="3"/>
  <c r="AF2625" i="3"/>
  <c r="AG2639" i="3"/>
  <c r="AF2629" i="3"/>
  <c r="AG2643" i="3"/>
  <c r="AF2633" i="3"/>
  <c r="AG2647" i="3"/>
  <c r="AF2637" i="3"/>
  <c r="AG2651" i="3"/>
  <c r="AF2641" i="3"/>
  <c r="AG2655" i="3"/>
  <c r="AF2645" i="3"/>
  <c r="AG2659" i="3"/>
  <c r="AF2649" i="3"/>
  <c r="AG2663" i="3"/>
  <c r="AF2653" i="3"/>
  <c r="AG2667" i="3"/>
  <c r="AF2657" i="3"/>
  <c r="AG2671" i="3"/>
  <c r="AF2661" i="3"/>
  <c r="AG2675" i="3"/>
  <c r="AF2665" i="3"/>
  <c r="AG2679" i="3"/>
  <c r="AF2669" i="3"/>
  <c r="AG2683" i="3"/>
  <c r="AF2673" i="3"/>
  <c r="AG2687" i="3"/>
  <c r="AF2677" i="3"/>
  <c r="AG2691" i="3"/>
  <c r="AF2681" i="3"/>
  <c r="AG2695" i="3"/>
  <c r="AF2685" i="3"/>
  <c r="AG2699" i="3"/>
  <c r="AF2689" i="3"/>
  <c r="AG2703" i="3"/>
  <c r="AF2693" i="3"/>
  <c r="AG2707" i="3"/>
  <c r="AF2697" i="3"/>
  <c r="AG2711" i="3"/>
  <c r="AF2701" i="3"/>
  <c r="AG2715" i="3"/>
  <c r="AF2705" i="3"/>
  <c r="AG2719" i="3"/>
  <c r="AF2709" i="3"/>
  <c r="AG2723" i="3"/>
  <c r="AF2713" i="3"/>
  <c r="AG2727" i="3"/>
  <c r="AF2717" i="3"/>
  <c r="AG2731" i="3"/>
  <c r="AF2721" i="3"/>
  <c r="AG2735" i="3"/>
  <c r="AF2725" i="3"/>
  <c r="AG2739" i="3"/>
  <c r="AF2729" i="3"/>
  <c r="AG2743" i="3"/>
  <c r="AF2733" i="3"/>
  <c r="AG2747" i="3"/>
  <c r="AF2737" i="3"/>
  <c r="AG2751" i="3"/>
  <c r="AF2741" i="3"/>
  <c r="AG2755" i="3"/>
  <c r="AF2745" i="3"/>
  <c r="AG2759" i="3"/>
  <c r="AF2749" i="3"/>
  <c r="AG2763" i="3"/>
  <c r="AF2753" i="3"/>
  <c r="AG2767" i="3"/>
  <c r="AF2757" i="3"/>
  <c r="AG2771" i="3"/>
  <c r="AF2761" i="3"/>
  <c r="AG2775" i="3"/>
  <c r="AF2765" i="3"/>
  <c r="AG2779" i="3"/>
  <c r="AF2769" i="3"/>
  <c r="AG2783" i="3"/>
  <c r="AF2773" i="3"/>
  <c r="AG2787" i="3"/>
  <c r="AF2777" i="3"/>
  <c r="AG2791" i="3"/>
  <c r="AF2781" i="3"/>
  <c r="AG2795" i="3"/>
  <c r="AF2785" i="3"/>
  <c r="AG2799" i="3"/>
  <c r="AF2789" i="3"/>
  <c r="AG2803" i="3"/>
  <c r="AF2793" i="3"/>
  <c r="AF2797" i="3"/>
  <c r="AG2807" i="3"/>
  <c r="AF2801" i="3"/>
  <c r="AG2811" i="3"/>
  <c r="AF2805" i="3"/>
  <c r="AG2815" i="3"/>
  <c r="AF2809" i="3"/>
  <c r="AG2819" i="3"/>
  <c r="AF2813" i="3"/>
  <c r="AG2823" i="3"/>
  <c r="AF2817" i="3"/>
  <c r="AG2827" i="3"/>
  <c r="AF2821" i="3"/>
  <c r="AG2831" i="3"/>
  <c r="AF2825" i="3"/>
  <c r="AG2835" i="3"/>
  <c r="AF2829" i="3"/>
  <c r="AL2829" i="3" s="1"/>
  <c r="AG2839" i="3"/>
  <c r="AF2833" i="3"/>
  <c r="AG2843" i="3"/>
  <c r="AF2837" i="3"/>
  <c r="AG2847" i="3"/>
  <c r="AF2841" i="3"/>
  <c r="AG2851" i="3"/>
  <c r="AF2845" i="3"/>
  <c r="AG2855" i="3"/>
  <c r="AF2849" i="3"/>
  <c r="AG2859" i="3"/>
  <c r="AI2859" i="3" s="1"/>
  <c r="AF2853" i="3"/>
  <c r="AG2863" i="3"/>
  <c r="AF2857" i="3"/>
  <c r="AG2867" i="3"/>
  <c r="AF2861" i="3"/>
  <c r="AG2871" i="3"/>
  <c r="AF2865" i="3"/>
  <c r="AG2875" i="3"/>
  <c r="AF2869" i="3"/>
  <c r="AG2879" i="3"/>
  <c r="AF2873" i="3"/>
  <c r="AG2883" i="3"/>
  <c r="AF2877" i="3"/>
  <c r="AG2887" i="3"/>
  <c r="AF2881" i="3"/>
  <c r="AG2891" i="3"/>
  <c r="AF2885" i="3"/>
  <c r="AG2895" i="3"/>
  <c r="AF2889" i="3"/>
  <c r="AG2899" i="3"/>
  <c r="AF2893" i="3"/>
  <c r="AG2903" i="3"/>
  <c r="AF2897" i="3"/>
  <c r="AG2907" i="3"/>
  <c r="AF2901" i="3"/>
  <c r="AL2901" i="3" s="1"/>
  <c r="AG2911" i="3"/>
  <c r="AF2905" i="3"/>
  <c r="AG2915" i="3"/>
  <c r="AF2909" i="3"/>
  <c r="AG2919" i="3"/>
  <c r="AF2913" i="3"/>
  <c r="AG2923" i="3"/>
  <c r="AF2917" i="3"/>
  <c r="AG2927" i="3"/>
  <c r="AF2921" i="3"/>
  <c r="AG2931" i="3"/>
  <c r="AF2925" i="3"/>
  <c r="AG2935" i="3"/>
  <c r="AF2929" i="3"/>
  <c r="AG2939" i="3"/>
  <c r="AF2933" i="3"/>
  <c r="AG2943" i="3"/>
  <c r="AF2937" i="3"/>
  <c r="AG2947" i="3"/>
  <c r="AF2941" i="3"/>
  <c r="AG2951" i="3"/>
  <c r="AF2945" i="3"/>
  <c r="AG2955" i="3"/>
  <c r="AF2949" i="3"/>
  <c r="AG2959" i="3"/>
  <c r="AF2953" i="3"/>
  <c r="AG2963" i="3"/>
  <c r="AF2957" i="3"/>
  <c r="AG2967" i="3"/>
  <c r="AF2961" i="3"/>
  <c r="AG2971" i="3"/>
  <c r="AF2965" i="3"/>
  <c r="AG2975" i="3"/>
  <c r="AF2969" i="3"/>
  <c r="AG2979" i="3"/>
  <c r="AF2973" i="3"/>
  <c r="AG2983" i="3"/>
  <c r="AF2977" i="3"/>
  <c r="AG2987" i="3"/>
  <c r="AF2981" i="3"/>
  <c r="AG2991" i="3"/>
  <c r="AF2985" i="3"/>
  <c r="AG2995" i="3"/>
  <c r="AF2989" i="3"/>
  <c r="AG2999" i="3"/>
  <c r="AF2993" i="3"/>
  <c r="AG3003" i="3"/>
  <c r="AF2997" i="3"/>
  <c r="AG3007" i="3"/>
  <c r="AF3001" i="3"/>
  <c r="AG3011" i="3"/>
  <c r="AF3005" i="3"/>
  <c r="AG3015" i="3"/>
  <c r="AF3009" i="3"/>
  <c r="AG3019" i="3"/>
  <c r="AF3013" i="3"/>
  <c r="AG3023" i="3"/>
  <c r="AF3017" i="3"/>
  <c r="AG3027" i="3"/>
  <c r="AF3021" i="3"/>
  <c r="AG3031" i="3"/>
  <c r="AF3025" i="3"/>
  <c r="AG3035" i="3"/>
  <c r="AF3029" i="3"/>
  <c r="AG3039" i="3"/>
  <c r="AF3033" i="3"/>
  <c r="AG3043" i="3"/>
  <c r="AF3037" i="3"/>
  <c r="AG3047" i="3"/>
  <c r="AF3041" i="3"/>
  <c r="AG3051" i="3"/>
  <c r="AF3045" i="3"/>
  <c r="AG3055" i="3"/>
  <c r="AF3049" i="3"/>
  <c r="AG3059" i="3"/>
  <c r="AF3053" i="3"/>
  <c r="AL3053" i="3" s="1"/>
  <c r="AG3063" i="3"/>
  <c r="AF3057" i="3"/>
  <c r="AG3067" i="3"/>
  <c r="AG3071" i="3"/>
  <c r="AF3061" i="3"/>
  <c r="AG3075" i="3"/>
  <c r="AF3065" i="3"/>
  <c r="AG3079" i="3"/>
  <c r="AF3069" i="3"/>
  <c r="AG3083" i="3"/>
  <c r="AF3073" i="3"/>
  <c r="AG3087" i="3"/>
  <c r="AF3077" i="3"/>
  <c r="AG3091" i="3"/>
  <c r="AF3081" i="3"/>
  <c r="AG3095" i="3"/>
  <c r="AF3085" i="3"/>
  <c r="AG3099" i="3"/>
  <c r="AF3089" i="3"/>
  <c r="AG3103" i="3"/>
  <c r="AF3093" i="3"/>
  <c r="AG3107" i="3"/>
  <c r="AF3097" i="3"/>
  <c r="AG3111" i="3"/>
  <c r="AF3101" i="3"/>
  <c r="AG3115" i="3"/>
  <c r="AF3105" i="3"/>
  <c r="AG3119" i="3"/>
  <c r="AF3109" i="3"/>
  <c r="AG3123" i="3"/>
  <c r="AF3113" i="3"/>
  <c r="AG3127" i="3"/>
  <c r="AF3117" i="3"/>
  <c r="AG3131" i="3"/>
  <c r="AF3121" i="3"/>
  <c r="AG3135" i="3"/>
  <c r="AF3125" i="3"/>
  <c r="AG3139" i="3"/>
  <c r="AF3129" i="3"/>
  <c r="AG3143" i="3"/>
  <c r="AF3133" i="3"/>
  <c r="AG3147" i="3"/>
  <c r="AF3137" i="3"/>
  <c r="AG3151" i="3"/>
  <c r="AF3141" i="3"/>
  <c r="AG3155" i="3"/>
  <c r="AI3155" i="3" s="1"/>
  <c r="AF3145" i="3"/>
  <c r="AG3159" i="3"/>
  <c r="AF3149" i="3"/>
  <c r="AG3163" i="3"/>
  <c r="AF3153" i="3"/>
  <c r="AG3167" i="3"/>
  <c r="AF3157" i="3"/>
  <c r="AG3171" i="3"/>
  <c r="AF3161" i="3"/>
  <c r="AG3175" i="3"/>
  <c r="AF3165" i="3"/>
  <c r="AG3179" i="3"/>
  <c r="AF3169" i="3"/>
  <c r="AG3183" i="3"/>
  <c r="AF3173" i="3"/>
  <c r="AG3187" i="3"/>
  <c r="AF3177" i="3"/>
  <c r="AG3191" i="3"/>
  <c r="AF3181" i="3"/>
  <c r="AG3195" i="3"/>
  <c r="AF3185" i="3"/>
  <c r="AG3199" i="3"/>
  <c r="AF3189" i="3"/>
  <c r="AG3203" i="3"/>
  <c r="AF3193" i="3"/>
  <c r="AG3207" i="3"/>
  <c r="AF3197" i="3"/>
  <c r="AG3211" i="3"/>
  <c r="AF3201" i="3"/>
  <c r="AG3215" i="3"/>
  <c r="AF3205" i="3"/>
  <c r="AG3219" i="3"/>
  <c r="AF3209" i="3"/>
  <c r="AG3223" i="3"/>
  <c r="AF3213" i="3"/>
  <c r="AG3227" i="3"/>
  <c r="AF3217" i="3"/>
  <c r="AG3231" i="3"/>
  <c r="AF3221" i="3"/>
  <c r="AG3235" i="3"/>
  <c r="AF3225" i="3"/>
  <c r="AG3239" i="3"/>
  <c r="AF3229" i="3"/>
  <c r="AG3243" i="3"/>
  <c r="AF3233" i="3"/>
  <c r="AG3247" i="3"/>
  <c r="AF3237" i="3"/>
  <c r="AG3251" i="3"/>
  <c r="AF3241" i="3"/>
  <c r="AG3255" i="3"/>
  <c r="AF3245" i="3"/>
  <c r="AG3259" i="3"/>
  <c r="AF3249" i="3"/>
  <c r="AG3263" i="3"/>
  <c r="AF3253" i="3"/>
  <c r="AG3267" i="3"/>
  <c r="AF3257" i="3"/>
  <c r="AG3271" i="3"/>
  <c r="AF3261" i="3"/>
  <c r="AG3275" i="3"/>
  <c r="AF3265" i="3"/>
  <c r="AG3279" i="3"/>
  <c r="AF3269" i="3"/>
  <c r="AG3283" i="3"/>
  <c r="AF3273" i="3"/>
  <c r="AG3287" i="3"/>
  <c r="AF3277" i="3"/>
  <c r="AG3291" i="3"/>
  <c r="AF3281" i="3"/>
  <c r="AG3295" i="3"/>
  <c r="AF3285" i="3"/>
  <c r="AG3299" i="3"/>
  <c r="AF3289" i="3"/>
  <c r="AG3303" i="3"/>
  <c r="AF3293" i="3"/>
  <c r="AG3307" i="3"/>
  <c r="AF3297" i="3"/>
  <c r="AG3311" i="3"/>
  <c r="AF3301" i="3"/>
  <c r="AG3315" i="3"/>
  <c r="AF3305" i="3"/>
  <c r="AG3319" i="3"/>
  <c r="AF3309" i="3"/>
  <c r="AG3323" i="3"/>
  <c r="AF3313" i="3"/>
  <c r="AG3327" i="3"/>
  <c r="AF3317" i="3"/>
  <c r="AG3331" i="3"/>
  <c r="AF3321" i="3"/>
  <c r="AF3325" i="3"/>
  <c r="AG3335" i="3"/>
  <c r="AF3329" i="3"/>
  <c r="AG3339" i="3"/>
  <c r="AF3333" i="3"/>
  <c r="AG3343" i="3"/>
  <c r="AF3337" i="3"/>
  <c r="AG3347" i="3"/>
  <c r="AF3341" i="3"/>
  <c r="AL3341" i="3" s="1"/>
  <c r="AG3351" i="3"/>
  <c r="AF3345" i="3"/>
  <c r="AG3355" i="3"/>
  <c r="AF3349" i="3"/>
  <c r="AG3359" i="3"/>
  <c r="AF3353" i="3"/>
  <c r="AG3363" i="3"/>
  <c r="AF3357" i="3"/>
  <c r="AG3367" i="3"/>
  <c r="AF3361" i="3"/>
  <c r="AG3371" i="3"/>
  <c r="AF3365" i="3"/>
  <c r="AG3375" i="3"/>
  <c r="AF3369" i="3"/>
  <c r="AG3379" i="3"/>
  <c r="AF3373" i="3"/>
  <c r="AG3383" i="3"/>
  <c r="AF3377" i="3"/>
  <c r="AG3387" i="3"/>
  <c r="AF3381" i="3"/>
  <c r="AG3391" i="3"/>
  <c r="AF3385" i="3"/>
  <c r="AG3395" i="3"/>
  <c r="AF3389" i="3"/>
  <c r="AG3399" i="3"/>
  <c r="AF3393" i="3"/>
  <c r="AG3403" i="3"/>
  <c r="AF3397" i="3"/>
  <c r="AG3407" i="3"/>
  <c r="AF3401" i="3"/>
  <c r="AG3411" i="3"/>
  <c r="AF3405" i="3"/>
  <c r="AG3415" i="3"/>
  <c r="AF3409" i="3"/>
  <c r="AG3419" i="3"/>
  <c r="AF3413" i="3"/>
  <c r="AG3423" i="3"/>
  <c r="AF3417" i="3"/>
  <c r="AG3427" i="3"/>
  <c r="AF3421" i="3"/>
  <c r="AL3421" i="3" s="1"/>
  <c r="AG3431" i="3"/>
  <c r="AF3425" i="3"/>
  <c r="AG3435" i="3"/>
  <c r="AF3429" i="3"/>
  <c r="AG3439" i="3"/>
  <c r="AF3433" i="3"/>
  <c r="AG3443" i="3"/>
  <c r="AF3437" i="3"/>
  <c r="AL3437" i="3" s="1"/>
  <c r="AG3447" i="3"/>
  <c r="AF3441" i="3"/>
  <c r="AG3451" i="3"/>
  <c r="AF3445" i="3"/>
  <c r="AG3455" i="3"/>
  <c r="AF3449" i="3"/>
  <c r="AG3459" i="3"/>
  <c r="AF3453" i="3"/>
  <c r="AL3453" i="3" s="1"/>
  <c r="AG3463" i="3"/>
  <c r="AF3457" i="3"/>
  <c r="AG3467" i="3"/>
  <c r="AF3461" i="3"/>
  <c r="AG3471" i="3"/>
  <c r="AF3465" i="3"/>
  <c r="AG3475" i="3"/>
  <c r="AF3469" i="3"/>
  <c r="AL3469" i="3" s="1"/>
  <c r="AG3479" i="3"/>
  <c r="AF3473" i="3"/>
  <c r="AG3483" i="3"/>
  <c r="AF3477" i="3"/>
  <c r="AG3487" i="3"/>
  <c r="AF3481" i="3"/>
  <c r="AG3491" i="3"/>
  <c r="AF3485" i="3"/>
  <c r="AL3485" i="3" s="1"/>
  <c r="AG3495" i="3"/>
  <c r="AF3489" i="3"/>
  <c r="AG3499" i="3"/>
  <c r="AF3493" i="3"/>
  <c r="AG3503" i="3"/>
  <c r="AF3497" i="3"/>
  <c r="AG3507" i="3"/>
  <c r="AF3501" i="3"/>
  <c r="AL3501" i="3" s="1"/>
  <c r="AG3511" i="3"/>
  <c r="AF3505" i="3"/>
  <c r="AG3515" i="3"/>
  <c r="AF3509" i="3"/>
  <c r="AG3519" i="3"/>
  <c r="AF3513" i="3"/>
  <c r="AG3523" i="3"/>
  <c r="AF3517" i="3"/>
  <c r="AL3517" i="3" s="1"/>
  <c r="AG3527" i="3"/>
  <c r="AF3521" i="3"/>
  <c r="AG3531" i="3"/>
  <c r="AF3525" i="3"/>
  <c r="AG3535" i="3"/>
  <c r="AF3529" i="3"/>
  <c r="AG3539" i="3"/>
  <c r="AF3533" i="3"/>
  <c r="AL3533" i="3" s="1"/>
  <c r="AG3543" i="3"/>
  <c r="AF3537" i="3"/>
  <c r="AG3547" i="3"/>
  <c r="AF3541" i="3"/>
  <c r="AG3551" i="3"/>
  <c r="AF3545" i="3"/>
  <c r="AG3555" i="3"/>
  <c r="AF3549" i="3"/>
  <c r="AL3549" i="3" s="1"/>
  <c r="AG3559" i="3"/>
  <c r="AF3553" i="3"/>
  <c r="AG3563" i="3"/>
  <c r="AF3557" i="3"/>
  <c r="AG3567" i="3"/>
  <c r="AF3561" i="3"/>
  <c r="AG3571" i="3"/>
  <c r="AF3565" i="3"/>
  <c r="AL3565" i="3" s="1"/>
  <c r="AG3575" i="3"/>
  <c r="AF3569" i="3"/>
  <c r="AG3579" i="3"/>
  <c r="AF3573" i="3"/>
  <c r="AG3583" i="3"/>
  <c r="AF3577" i="3"/>
  <c r="AG3587" i="3"/>
  <c r="AF3581" i="3"/>
  <c r="AL3581" i="3" s="1"/>
  <c r="AG3591" i="3"/>
  <c r="AF3585" i="3"/>
  <c r="AG3595" i="3"/>
  <c r="AF3589" i="3"/>
  <c r="AG3599" i="3"/>
  <c r="AF3593" i="3"/>
  <c r="AG3603" i="3"/>
  <c r="AF3597" i="3"/>
  <c r="AL3597" i="3" s="1"/>
  <c r="AG3607" i="3"/>
  <c r="AF3601" i="3"/>
  <c r="AG3611" i="3"/>
  <c r="AF3605" i="3"/>
  <c r="AG3615" i="3"/>
  <c r="AF3609" i="3"/>
  <c r="AG3619" i="3"/>
  <c r="AF3613" i="3"/>
  <c r="AL3613" i="3" s="1"/>
  <c r="AG3623" i="3"/>
  <c r="AF3617" i="3"/>
  <c r="AG3627" i="3"/>
  <c r="AG3631" i="3"/>
  <c r="AF3621" i="3"/>
  <c r="AG3635" i="3"/>
  <c r="AF3625" i="3"/>
  <c r="AG3639" i="3"/>
  <c r="AF3629" i="3"/>
  <c r="AG3643" i="3"/>
  <c r="AF3633" i="3"/>
  <c r="AG3647" i="3"/>
  <c r="AF3637" i="3"/>
  <c r="AG3651" i="3"/>
  <c r="AF3641" i="3"/>
  <c r="AG3655" i="3"/>
  <c r="AF3645" i="3"/>
  <c r="AG3659" i="3"/>
  <c r="AF3649" i="3"/>
  <c r="AG3663" i="3"/>
  <c r="AF3653" i="3"/>
  <c r="AG3667" i="3"/>
  <c r="AF3657" i="3"/>
  <c r="AG3671" i="3"/>
  <c r="AF3661" i="3"/>
  <c r="AG3675" i="3"/>
  <c r="AF3665" i="3"/>
  <c r="AG3679" i="3"/>
  <c r="AF3669" i="3"/>
  <c r="AG3683" i="3"/>
  <c r="AF3673" i="3"/>
  <c r="AG3687" i="3"/>
  <c r="AF3677" i="3"/>
  <c r="AG3691" i="3"/>
  <c r="AF3681" i="3"/>
  <c r="AG3695" i="3"/>
  <c r="AF3685" i="3"/>
  <c r="AG3699" i="3"/>
  <c r="AF3689" i="3"/>
  <c r="AG3703" i="3"/>
  <c r="AF3693" i="3"/>
  <c r="AG3707" i="3"/>
  <c r="AF3697" i="3"/>
  <c r="AG3711" i="3"/>
  <c r="AF3701" i="3"/>
  <c r="AG3715" i="3"/>
  <c r="AF3705" i="3"/>
  <c r="AG3719" i="3"/>
  <c r="AF3709" i="3"/>
  <c r="AG3723" i="3"/>
  <c r="AF3713" i="3"/>
  <c r="AG3727" i="3"/>
  <c r="AF3717" i="3"/>
  <c r="AG3731" i="3"/>
  <c r="AF3721" i="3"/>
  <c r="AG3735" i="3"/>
  <c r="AF3725" i="3"/>
  <c r="AG3739" i="3"/>
  <c r="AF3729" i="3"/>
  <c r="AG3743" i="3"/>
  <c r="AF3733" i="3"/>
  <c r="AG3747" i="3"/>
  <c r="AF3737" i="3"/>
  <c r="AG3751" i="3"/>
  <c r="AF3741" i="3"/>
  <c r="AF3745" i="3"/>
  <c r="AG3755" i="3"/>
  <c r="AF3749" i="3"/>
  <c r="AG3759" i="3"/>
  <c r="AF3753" i="3"/>
  <c r="AG3763" i="3"/>
  <c r="AF3757" i="3"/>
  <c r="AL3757" i="3" s="1"/>
  <c r="AG3767" i="3"/>
  <c r="AF3761" i="3"/>
  <c r="AG3771" i="3"/>
  <c r="AF3765" i="3"/>
  <c r="AG3775" i="3"/>
  <c r="AF3769" i="3"/>
  <c r="AG3779" i="3"/>
  <c r="AF3773" i="3"/>
  <c r="AG3783" i="3"/>
  <c r="AF3777" i="3"/>
  <c r="AG3787" i="3"/>
  <c r="AF3781" i="3"/>
  <c r="AG3791" i="3"/>
  <c r="AF3785" i="3"/>
  <c r="AG3795" i="3"/>
  <c r="AF3789" i="3"/>
  <c r="AG3799" i="3"/>
  <c r="AF3793" i="3"/>
  <c r="AG3803" i="3"/>
  <c r="AF3797" i="3"/>
  <c r="AG3807" i="3"/>
  <c r="AF3801" i="3"/>
  <c r="AG3811" i="3"/>
  <c r="AF3805" i="3"/>
  <c r="AG3815" i="3"/>
  <c r="AF3809" i="3"/>
  <c r="AG3819" i="3"/>
  <c r="AF3813" i="3"/>
  <c r="AG3823" i="3"/>
  <c r="AF3817" i="3"/>
  <c r="AG3827" i="3"/>
  <c r="AF3821" i="3"/>
  <c r="AG3831" i="3"/>
  <c r="AF3825" i="3"/>
  <c r="AG3835" i="3"/>
  <c r="AF3829" i="3"/>
  <c r="AG3839" i="3"/>
  <c r="AF3833" i="3"/>
  <c r="AG3843" i="3"/>
  <c r="AF3837" i="3"/>
  <c r="AG3847" i="3"/>
  <c r="AF3841" i="3"/>
  <c r="AG3851" i="3"/>
  <c r="AF3845" i="3"/>
  <c r="AG3855" i="3"/>
  <c r="AF3849" i="3"/>
  <c r="AG3859" i="3"/>
  <c r="AF3853" i="3"/>
  <c r="AG3863" i="3"/>
  <c r="AF3857" i="3"/>
  <c r="AG3867" i="3"/>
  <c r="AF3861" i="3"/>
  <c r="AG3871" i="3"/>
  <c r="AG3875" i="3"/>
  <c r="AF3865" i="3"/>
  <c r="AG3879" i="3"/>
  <c r="AF3869" i="3"/>
  <c r="AG3883" i="3"/>
  <c r="AF3873" i="3"/>
  <c r="AG3887" i="3"/>
  <c r="AF3877" i="3"/>
  <c r="AG3891" i="3"/>
  <c r="AF3881" i="3"/>
  <c r="AG3895" i="3"/>
  <c r="AF3885" i="3"/>
  <c r="AG3899" i="3"/>
  <c r="AF3889" i="3"/>
  <c r="AG3903" i="3"/>
  <c r="AF3893" i="3"/>
  <c r="AG3907" i="3"/>
  <c r="AF3897" i="3"/>
  <c r="AG3911" i="3"/>
  <c r="AF3901" i="3"/>
  <c r="AG3915" i="3"/>
  <c r="AF3905" i="3"/>
  <c r="AG3919" i="3"/>
  <c r="AF3909" i="3"/>
  <c r="AG3923" i="3"/>
  <c r="AF3913" i="3"/>
  <c r="AG3927" i="3"/>
  <c r="AF3917" i="3"/>
  <c r="AG3931" i="3"/>
  <c r="AF3921" i="3"/>
  <c r="AG3935" i="3"/>
  <c r="AF3925" i="3"/>
  <c r="AG3939" i="3"/>
  <c r="AF3929" i="3"/>
  <c r="AG3943" i="3"/>
  <c r="AF3933" i="3"/>
  <c r="AG3947" i="3"/>
  <c r="AF3937" i="3"/>
  <c r="AG3951" i="3"/>
  <c r="AF3941" i="3"/>
  <c r="AG3955" i="3"/>
  <c r="AF3945" i="3"/>
  <c r="AG3959" i="3"/>
  <c r="AF3949" i="3"/>
  <c r="AG3963" i="3"/>
  <c r="AF3953" i="3"/>
  <c r="AG3967" i="3"/>
  <c r="AF3957" i="3"/>
  <c r="AG3971" i="3"/>
  <c r="AF3961" i="3"/>
  <c r="AG3975" i="3"/>
  <c r="AF3965" i="3"/>
  <c r="AG3979" i="3"/>
  <c r="AF3969" i="3"/>
  <c r="AG3983" i="3"/>
  <c r="AF3973" i="3"/>
  <c r="AG3987" i="3"/>
  <c r="AF3977" i="3"/>
  <c r="AG3991" i="3"/>
  <c r="AF3981" i="3"/>
  <c r="AG3995" i="3"/>
  <c r="AF3985" i="3"/>
  <c r="AG3999" i="3"/>
  <c r="AF3989" i="3"/>
  <c r="AG4003" i="3"/>
  <c r="AF3993" i="3"/>
  <c r="AG4007" i="3"/>
  <c r="AF3997" i="3"/>
  <c r="AG4011" i="3"/>
  <c r="AF4001" i="3"/>
  <c r="AG4015" i="3"/>
  <c r="AF4005" i="3"/>
  <c r="AG4019" i="3"/>
  <c r="AF4009" i="3"/>
  <c r="AG4023" i="3"/>
  <c r="AF4013" i="3"/>
  <c r="AG4027" i="3"/>
  <c r="AF4017" i="3"/>
  <c r="AG4031" i="3"/>
  <c r="AF4021" i="3"/>
  <c r="AG4035" i="3"/>
  <c r="AF4025" i="3"/>
  <c r="AF4029" i="3"/>
  <c r="AF4033" i="3"/>
  <c r="AF2528" i="3"/>
  <c r="AF2532" i="3"/>
  <c r="AG2530" i="3"/>
  <c r="AG2538" i="3"/>
  <c r="AG2546" i="3"/>
  <c r="AG2554" i="3"/>
  <c r="AG2562" i="3"/>
  <c r="AG2570" i="3"/>
  <c r="AG2578" i="3"/>
  <c r="AG2586" i="3"/>
  <c r="AG2594" i="3"/>
  <c r="AG2602" i="3"/>
  <c r="AG2610" i="3"/>
  <c r="AG2618" i="3"/>
  <c r="AG2626" i="3"/>
  <c r="AG2634" i="3"/>
  <c r="AG2642" i="3"/>
  <c r="AG2650" i="3"/>
  <c r="AG2658" i="3"/>
  <c r="AG2666" i="3"/>
  <c r="AG2674" i="3"/>
  <c r="AG2682" i="3"/>
  <c r="AG2690" i="3"/>
  <c r="AG2698" i="3"/>
  <c r="AG2706" i="3"/>
  <c r="AG2714" i="3"/>
  <c r="AG2722" i="3"/>
  <c r="AF2538" i="3"/>
  <c r="AF2542" i="3"/>
  <c r="AF2546" i="3"/>
  <c r="AF2550" i="3"/>
  <c r="AF2554" i="3"/>
  <c r="AF2558" i="3"/>
  <c r="AF2562" i="3"/>
  <c r="AF2566" i="3"/>
  <c r="AF2570" i="3"/>
  <c r="AF2574" i="3"/>
  <c r="AF2578" i="3"/>
  <c r="AF2582" i="3"/>
  <c r="AF2586" i="3"/>
  <c r="AF2590" i="3"/>
  <c r="AF2594" i="3"/>
  <c r="AF2598" i="3"/>
  <c r="AF2602" i="3"/>
  <c r="AF2606" i="3"/>
  <c r="AF2610" i="3"/>
  <c r="AF2614" i="3"/>
  <c r="AF2618" i="3"/>
  <c r="AF2622" i="3"/>
  <c r="AF2626" i="3"/>
  <c r="AF2630" i="3"/>
  <c r="AF2634" i="3"/>
  <c r="AF2638" i="3"/>
  <c r="AF2642" i="3"/>
  <c r="AF2646" i="3"/>
  <c r="AF2650" i="3"/>
  <c r="AF2654" i="3"/>
  <c r="AF2658" i="3"/>
  <c r="AF2662" i="3"/>
  <c r="AF2666" i="3"/>
  <c r="AF2670" i="3"/>
  <c r="AF2674" i="3"/>
  <c r="AF2678" i="3"/>
  <c r="AF2682" i="3"/>
  <c r="AF2686" i="3"/>
  <c r="AF2690" i="3"/>
  <c r="AF2694" i="3"/>
  <c r="AF2698" i="3"/>
  <c r="AF2702" i="3"/>
  <c r="AF2706" i="3"/>
  <c r="AF2710" i="3"/>
  <c r="AF2714" i="3"/>
  <c r="AF2718" i="3"/>
  <c r="AG2728" i="3"/>
  <c r="AF2722" i="3"/>
  <c r="AG2732" i="3"/>
  <c r="AF2726" i="3"/>
  <c r="AG2736" i="3"/>
  <c r="AF2730" i="3"/>
  <c r="AG2740" i="3"/>
  <c r="AF2734" i="3"/>
  <c r="AG2744" i="3"/>
  <c r="AF2738" i="3"/>
  <c r="AG2748" i="3"/>
  <c r="AF2742" i="3"/>
  <c r="AG2752" i="3"/>
  <c r="AF2746" i="3"/>
  <c r="AG2756" i="3"/>
  <c r="AF2750" i="3"/>
  <c r="AG2760" i="3"/>
  <c r="AF2754" i="3"/>
  <c r="AG2764" i="3"/>
  <c r="AF2758" i="3"/>
  <c r="AG2768" i="3"/>
  <c r="AF2762" i="3"/>
  <c r="AG2772" i="3"/>
  <c r="AF2766" i="3"/>
  <c r="AG2776" i="3"/>
  <c r="AF2770" i="3"/>
  <c r="AG2780" i="3"/>
  <c r="AF2774" i="3"/>
  <c r="AG2784" i="3"/>
  <c r="AF2778" i="3"/>
  <c r="AG2788" i="3"/>
  <c r="AF2782" i="3"/>
  <c r="AG2792" i="3"/>
  <c r="AF2786" i="3"/>
  <c r="AG2796" i="3"/>
  <c r="AF2790" i="3"/>
  <c r="AG2800" i="3"/>
  <c r="AF2794" i="3"/>
  <c r="AG2804" i="3"/>
  <c r="AF2798" i="3"/>
  <c r="AG2808" i="3"/>
  <c r="AF2802" i="3"/>
  <c r="AG2812" i="3"/>
  <c r="AF2806" i="3"/>
  <c r="AG2816" i="3"/>
  <c r="AG2820" i="3"/>
  <c r="AF2810" i="3"/>
  <c r="AG2824" i="3"/>
  <c r="AF2814" i="3"/>
  <c r="AG2828" i="3"/>
  <c r="AF2818" i="3"/>
  <c r="AG2832" i="3"/>
  <c r="AF2822" i="3"/>
  <c r="AG2836" i="3"/>
  <c r="AF2826" i="3"/>
  <c r="AG2840" i="3"/>
  <c r="AF2830" i="3"/>
  <c r="AG2844" i="3"/>
  <c r="AF2834" i="3"/>
  <c r="AG2848" i="3"/>
  <c r="AF2838" i="3"/>
  <c r="AG2852" i="3"/>
  <c r="AF2842" i="3"/>
  <c r="AG2856" i="3"/>
  <c r="AF2846" i="3"/>
  <c r="AG2860" i="3"/>
  <c r="AF2850" i="3"/>
  <c r="AG2864" i="3"/>
  <c r="AF2854" i="3"/>
  <c r="AG2868" i="3"/>
  <c r="AF2858" i="3"/>
  <c r="AG2872" i="3"/>
  <c r="AF2862" i="3"/>
  <c r="AG2876" i="3"/>
  <c r="AF2866" i="3"/>
  <c r="AG2880" i="3"/>
  <c r="AF2870" i="3"/>
  <c r="AG2884" i="3"/>
  <c r="AF2874" i="3"/>
  <c r="AG2888" i="3"/>
  <c r="AF2878" i="3"/>
  <c r="AG2892" i="3"/>
  <c r="AF2882" i="3"/>
  <c r="AG2896" i="3"/>
  <c r="AF2886" i="3"/>
  <c r="AG2900" i="3"/>
  <c r="AF2890" i="3"/>
  <c r="AG2904" i="3"/>
  <c r="AF2894" i="3"/>
  <c r="AG2908" i="3"/>
  <c r="AF2898" i="3"/>
  <c r="AG2912" i="3"/>
  <c r="AF2902" i="3"/>
  <c r="AG2916" i="3"/>
  <c r="AF2906" i="3"/>
  <c r="AG2920" i="3"/>
  <c r="AF2910" i="3"/>
  <c r="AG2924" i="3"/>
  <c r="AF2914" i="3"/>
  <c r="AG2928" i="3"/>
  <c r="AF2918" i="3"/>
  <c r="AG2932" i="3"/>
  <c r="AF2922" i="3"/>
  <c r="AG2936" i="3"/>
  <c r="AF2926" i="3"/>
  <c r="AG2940" i="3"/>
  <c r="AF2930" i="3"/>
  <c r="AG2944" i="3"/>
  <c r="AF2934" i="3"/>
  <c r="AG2948" i="3"/>
  <c r="AF2938" i="3"/>
  <c r="AG2952" i="3"/>
  <c r="AF2942" i="3"/>
  <c r="AG2956" i="3"/>
  <c r="AF2946" i="3"/>
  <c r="AG2960" i="3"/>
  <c r="AF2950" i="3"/>
  <c r="AG2964" i="3"/>
  <c r="AF2954" i="3"/>
  <c r="AG2968" i="3"/>
  <c r="AF2958" i="3"/>
  <c r="AG2972" i="3"/>
  <c r="AF2962" i="3"/>
  <c r="AG2976" i="3"/>
  <c r="AF2966" i="3"/>
  <c r="AG2980" i="3"/>
  <c r="AF2970" i="3"/>
  <c r="AG2984" i="3"/>
  <c r="AF2974" i="3"/>
  <c r="AG2988" i="3"/>
  <c r="AF2978" i="3"/>
  <c r="AG2992" i="3"/>
  <c r="AF2982" i="3"/>
  <c r="AG2996" i="3"/>
  <c r="AF2986" i="3"/>
  <c r="AG3000" i="3"/>
  <c r="AF2990" i="3"/>
  <c r="AG3004" i="3"/>
  <c r="AF2994" i="3"/>
  <c r="AG3008" i="3"/>
  <c r="AF2998" i="3"/>
  <c r="AG3012" i="3"/>
  <c r="AF3002" i="3"/>
  <c r="AG3016" i="3"/>
  <c r="AF3006" i="3"/>
  <c r="AG3020" i="3"/>
  <c r="AF3010" i="3"/>
  <c r="AG3024" i="3"/>
  <c r="AF3014" i="3"/>
  <c r="AG3028" i="3"/>
  <c r="AF3018" i="3"/>
  <c r="AG3032" i="3"/>
  <c r="AF3022" i="3"/>
  <c r="AG3036" i="3"/>
  <c r="AF3026" i="3"/>
  <c r="AG3040" i="3"/>
  <c r="AF3030" i="3"/>
  <c r="AG3044" i="3"/>
  <c r="AF3034" i="3"/>
  <c r="AG3048" i="3"/>
  <c r="AF3038" i="3"/>
  <c r="AG3052" i="3"/>
  <c r="AF3042" i="3"/>
  <c r="AG3056" i="3"/>
  <c r="AF3046" i="3"/>
  <c r="AG3060" i="3"/>
  <c r="AF3050" i="3"/>
  <c r="AG3064" i="3"/>
  <c r="AF3054" i="3"/>
  <c r="AG3068" i="3"/>
  <c r="AF3058" i="3"/>
  <c r="AG3072" i="3"/>
  <c r="AF3062" i="3"/>
  <c r="AG3076" i="3"/>
  <c r="AF3066" i="3"/>
  <c r="AG3080" i="3"/>
  <c r="AF3070" i="3"/>
  <c r="AG3084" i="3"/>
  <c r="AF3074" i="3"/>
  <c r="AG3088" i="3"/>
  <c r="AF3078" i="3"/>
  <c r="AG3092" i="3"/>
  <c r="AF3082" i="3"/>
  <c r="AG3096" i="3"/>
  <c r="AF3086" i="3"/>
  <c r="AG3100" i="3"/>
  <c r="AF3090" i="3"/>
  <c r="AG3104" i="3"/>
  <c r="AF3094" i="3"/>
  <c r="AG3108" i="3"/>
  <c r="AF3098" i="3"/>
  <c r="AG3112" i="3"/>
  <c r="AF3102" i="3"/>
  <c r="AG3116" i="3"/>
  <c r="AF3106" i="3"/>
  <c r="AG3120" i="3"/>
  <c r="AF3110" i="3"/>
  <c r="AG3124" i="3"/>
  <c r="AI3124" i="3" s="1"/>
  <c r="AF3114" i="3"/>
  <c r="AG3128" i="3"/>
  <c r="AF3118" i="3"/>
  <c r="AG3132" i="3"/>
  <c r="AF3122" i="3"/>
  <c r="AG3136" i="3"/>
  <c r="AF3126" i="3"/>
  <c r="AG3140" i="3"/>
  <c r="AF3130" i="3"/>
  <c r="AG3144" i="3"/>
  <c r="AF3134" i="3"/>
  <c r="AG3148" i="3"/>
  <c r="AF3138" i="3"/>
  <c r="AG3152" i="3"/>
  <c r="AF3142" i="3"/>
  <c r="AG3156" i="3"/>
  <c r="AF3146" i="3"/>
  <c r="AG3160" i="3"/>
  <c r="AF3150" i="3"/>
  <c r="AG3164" i="3"/>
  <c r="AF3154" i="3"/>
  <c r="AG3168" i="3"/>
  <c r="AF3158" i="3"/>
  <c r="AG3172" i="3"/>
  <c r="AF3162" i="3"/>
  <c r="AG3176" i="3"/>
  <c r="AF3166" i="3"/>
  <c r="AG3180" i="3"/>
  <c r="AF3170" i="3"/>
  <c r="AG3184" i="3"/>
  <c r="AF3174" i="3"/>
  <c r="AG3188" i="3"/>
  <c r="AF3178" i="3"/>
  <c r="AG3192" i="3"/>
  <c r="AF3182" i="3"/>
  <c r="AG3196" i="3"/>
  <c r="AF3186" i="3"/>
  <c r="AG3200" i="3"/>
  <c r="AF3190" i="3"/>
  <c r="AG3204" i="3"/>
  <c r="AF3194" i="3"/>
  <c r="AG3208" i="3"/>
  <c r="AF3198" i="3"/>
  <c r="AG3212" i="3"/>
  <c r="AF3202" i="3"/>
  <c r="AG3216" i="3"/>
  <c r="AF3206" i="3"/>
  <c r="AG3220" i="3"/>
  <c r="AF3210" i="3"/>
  <c r="AG3224" i="3"/>
  <c r="AF3214" i="3"/>
  <c r="AG3228" i="3"/>
  <c r="AF3218" i="3"/>
  <c r="AG3232" i="3"/>
  <c r="AF3222" i="3"/>
  <c r="AG3236" i="3"/>
  <c r="AF3226" i="3"/>
  <c r="AG3240" i="3"/>
  <c r="AF3230" i="3"/>
  <c r="AG3244" i="3"/>
  <c r="AF3234" i="3"/>
  <c r="AG3248" i="3"/>
  <c r="AF3238" i="3"/>
  <c r="AG3252" i="3"/>
  <c r="AF3242" i="3"/>
  <c r="AG3256" i="3"/>
  <c r="AF3246" i="3"/>
  <c r="AG3260" i="3"/>
  <c r="AF3250" i="3"/>
  <c r="AG3264" i="3"/>
  <c r="AF3254" i="3"/>
  <c r="AG3268" i="3"/>
  <c r="AF3258" i="3"/>
  <c r="AG3272" i="3"/>
  <c r="AF3262" i="3"/>
  <c r="AG3276" i="3"/>
  <c r="AF3266" i="3"/>
  <c r="AG3280" i="3"/>
  <c r="AF3270" i="3"/>
  <c r="AG3284" i="3"/>
  <c r="AF3274" i="3"/>
  <c r="AG3288" i="3"/>
  <c r="AF3278" i="3"/>
  <c r="AG3292" i="3"/>
  <c r="AF3282" i="3"/>
  <c r="AG3296" i="3"/>
  <c r="AF3286" i="3"/>
  <c r="AG3300" i="3"/>
  <c r="AF3290" i="3"/>
  <c r="AG3304" i="3"/>
  <c r="AF3294" i="3"/>
  <c r="AG3308" i="3"/>
  <c r="AF3298" i="3"/>
  <c r="AG3312" i="3"/>
  <c r="AF3302" i="3"/>
  <c r="AG3316" i="3"/>
  <c r="AF3306" i="3"/>
  <c r="AG3320" i="3"/>
  <c r="AF3310" i="3"/>
  <c r="AG3324" i="3"/>
  <c r="AF3314" i="3"/>
  <c r="AG3328" i="3"/>
  <c r="AF3318" i="3"/>
  <c r="AG3332" i="3"/>
  <c r="AF3322" i="3"/>
  <c r="AG3336" i="3"/>
  <c r="AF3326" i="3"/>
  <c r="AG3340" i="3"/>
  <c r="AF3330" i="3"/>
  <c r="AG3344" i="3"/>
  <c r="AF3334" i="3"/>
  <c r="AG3348" i="3"/>
  <c r="AF3338" i="3"/>
  <c r="AG3352" i="3"/>
  <c r="AF3342" i="3"/>
  <c r="AG3356" i="3"/>
  <c r="AF3346" i="3"/>
  <c r="AG3360" i="3"/>
  <c r="AF3350" i="3"/>
  <c r="AG3364" i="3"/>
  <c r="AF3354" i="3"/>
  <c r="AG3368" i="3"/>
  <c r="AF3358" i="3"/>
  <c r="AG3372" i="3"/>
  <c r="AF3362" i="3"/>
  <c r="AG3376" i="3"/>
  <c r="AF3366" i="3"/>
  <c r="AG3380" i="3"/>
  <c r="AF3370" i="3"/>
  <c r="AG3384" i="3"/>
  <c r="AF3374" i="3"/>
  <c r="AG3388" i="3"/>
  <c r="AF3378" i="3"/>
  <c r="AG3392" i="3"/>
  <c r="AF3382" i="3"/>
  <c r="AG3396" i="3"/>
  <c r="AF3386" i="3"/>
  <c r="AG3400" i="3"/>
  <c r="AF3390" i="3"/>
  <c r="AG3404" i="3"/>
  <c r="AF3394" i="3"/>
  <c r="AG3408" i="3"/>
  <c r="AF3398" i="3"/>
  <c r="AG3412" i="3"/>
  <c r="AF3402" i="3"/>
  <c r="AG3416" i="3"/>
  <c r="AF3406" i="3"/>
  <c r="AG3420" i="3"/>
  <c r="AF3410" i="3"/>
  <c r="AG3424" i="3"/>
  <c r="AF3414" i="3"/>
  <c r="AG3428" i="3"/>
  <c r="AF3418" i="3"/>
  <c r="AG3432" i="3"/>
  <c r="AF3422" i="3"/>
  <c r="AG3436" i="3"/>
  <c r="AF3426" i="3"/>
  <c r="AG3440" i="3"/>
  <c r="AF3430" i="3"/>
  <c r="AG3444" i="3"/>
  <c r="AF3434" i="3"/>
  <c r="AG3448" i="3"/>
  <c r="AF3438" i="3"/>
  <c r="AG3452" i="3"/>
  <c r="AF3442" i="3"/>
  <c r="AG3456" i="3"/>
  <c r="AF3446" i="3"/>
  <c r="AG3460" i="3"/>
  <c r="AF3450" i="3"/>
  <c r="AG3464" i="3"/>
  <c r="AF3454" i="3"/>
  <c r="AG3468" i="3"/>
  <c r="AF3458" i="3"/>
  <c r="AG3472" i="3"/>
  <c r="AF3462" i="3"/>
  <c r="AG3476" i="3"/>
  <c r="AF3466" i="3"/>
  <c r="AG3480" i="3"/>
  <c r="AF3470" i="3"/>
  <c r="AG3484" i="3"/>
  <c r="AF3474" i="3"/>
  <c r="AG3488" i="3"/>
  <c r="AF3478" i="3"/>
  <c r="AG3492" i="3"/>
  <c r="AF3482" i="3"/>
  <c r="AG3496" i="3"/>
  <c r="AF3486" i="3"/>
  <c r="AG3500" i="3"/>
  <c r="AF3490" i="3"/>
  <c r="AG3504" i="3"/>
  <c r="AF3494" i="3"/>
  <c r="AG3508" i="3"/>
  <c r="AF3498" i="3"/>
  <c r="AG3512" i="3"/>
  <c r="AF3502" i="3"/>
  <c r="AG3516" i="3"/>
  <c r="AF3506" i="3"/>
  <c r="AG3520" i="3"/>
  <c r="AF3510" i="3"/>
  <c r="AG3524" i="3"/>
  <c r="AF3514" i="3"/>
  <c r="AG3528" i="3"/>
  <c r="AF3518" i="3"/>
  <c r="AG3532" i="3"/>
  <c r="AF3522" i="3"/>
  <c r="AG3536" i="3"/>
  <c r="AF3526" i="3"/>
  <c r="AG3540" i="3"/>
  <c r="AF3530" i="3"/>
  <c r="AG3544" i="3"/>
  <c r="AF3534" i="3"/>
  <c r="AG3548" i="3"/>
  <c r="AF3538" i="3"/>
  <c r="AG3552" i="3"/>
  <c r="AF3542" i="3"/>
  <c r="AG3556" i="3"/>
  <c r="AF3546" i="3"/>
  <c r="AG3560" i="3"/>
  <c r="AF3550" i="3"/>
  <c r="AG3564" i="3"/>
  <c r="AF3554" i="3"/>
  <c r="AG3568" i="3"/>
  <c r="AF3558" i="3"/>
  <c r="AG3572" i="3"/>
  <c r="AF3562" i="3"/>
  <c r="AG3576" i="3"/>
  <c r="AF3566" i="3"/>
  <c r="AG3580" i="3"/>
  <c r="AF3570" i="3"/>
  <c r="AG3584" i="3"/>
  <c r="AF3574" i="3"/>
  <c r="AG3588" i="3"/>
  <c r="AF3578" i="3"/>
  <c r="AG3592" i="3"/>
  <c r="AF3582" i="3"/>
  <c r="AG3596" i="3"/>
  <c r="AF3586" i="3"/>
  <c r="AG3600" i="3"/>
  <c r="AF3590" i="3"/>
  <c r="AG3604" i="3"/>
  <c r="AF3594" i="3"/>
  <c r="AG3608" i="3"/>
  <c r="AF3598" i="3"/>
  <c r="AG3612" i="3"/>
  <c r="AF3602" i="3"/>
  <c r="AG3616" i="3"/>
  <c r="AF3606" i="3"/>
  <c r="AG3620" i="3"/>
  <c r="AF3610" i="3"/>
  <c r="AG3624" i="3"/>
  <c r="AF3614" i="3"/>
  <c r="AF3618" i="3"/>
  <c r="AG3628" i="3"/>
  <c r="AF3622" i="3"/>
  <c r="AG3632" i="3"/>
  <c r="AF3626" i="3"/>
  <c r="AG3636" i="3"/>
  <c r="AF3630" i="3"/>
  <c r="AG3640" i="3"/>
  <c r="AF3634" i="3"/>
  <c r="AG3644" i="3"/>
  <c r="AF3638" i="3"/>
  <c r="AG3648" i="3"/>
  <c r="AF3642" i="3"/>
  <c r="AG3652" i="3"/>
  <c r="AF3646" i="3"/>
  <c r="AG3656" i="3"/>
  <c r="AF3650" i="3"/>
  <c r="AG3660" i="3"/>
  <c r="AF3654" i="3"/>
  <c r="AG3664" i="3"/>
  <c r="AF3658" i="3"/>
  <c r="AG3668" i="3"/>
  <c r="AF3662" i="3"/>
  <c r="AG3672" i="3"/>
  <c r="AF3666" i="3"/>
  <c r="AG3676" i="3"/>
  <c r="AF3670" i="3"/>
  <c r="AG3680" i="3"/>
  <c r="AF3674" i="3"/>
  <c r="AG3684" i="3"/>
  <c r="AF3678" i="3"/>
  <c r="AG3688" i="3"/>
  <c r="AF3682" i="3"/>
  <c r="AG3692" i="3"/>
  <c r="AF3686" i="3"/>
  <c r="AG3696" i="3"/>
  <c r="AF3690" i="3"/>
  <c r="AG3700" i="3"/>
  <c r="AF3694" i="3"/>
  <c r="AG3704" i="3"/>
  <c r="AF3698" i="3"/>
  <c r="AG3708" i="3"/>
  <c r="AF3702" i="3"/>
  <c r="AG3712" i="3"/>
  <c r="AF3706" i="3"/>
  <c r="AG3716" i="3"/>
  <c r="AF3710" i="3"/>
  <c r="AG3720" i="3"/>
  <c r="AF3714" i="3"/>
  <c r="AG3724" i="3"/>
  <c r="AF3718" i="3"/>
  <c r="AG3728" i="3"/>
  <c r="AF3722" i="3"/>
  <c r="AG3732" i="3"/>
  <c r="AF3726" i="3"/>
  <c r="AG3736" i="3"/>
  <c r="AF3730" i="3"/>
  <c r="AG3740" i="3"/>
  <c r="AG3744" i="3"/>
  <c r="AF3734" i="3"/>
  <c r="AG3748" i="3"/>
  <c r="AF3738" i="3"/>
  <c r="AG3752" i="3"/>
  <c r="AF3742" i="3"/>
  <c r="AG3756" i="3"/>
  <c r="AF3746" i="3"/>
  <c r="AG3760" i="3"/>
  <c r="AF3750" i="3"/>
  <c r="AG3764" i="3"/>
  <c r="AF3754" i="3"/>
  <c r="AG3768" i="3"/>
  <c r="AF3758" i="3"/>
  <c r="AG3772" i="3"/>
  <c r="AF3762" i="3"/>
  <c r="AG3776" i="3"/>
  <c r="AF3766" i="3"/>
  <c r="AG3780" i="3"/>
  <c r="AF3770" i="3"/>
  <c r="AG3784" i="3"/>
  <c r="AF3774" i="3"/>
  <c r="AG3788" i="3"/>
  <c r="AF3778" i="3"/>
  <c r="AG3792" i="3"/>
  <c r="AF3782" i="3"/>
  <c r="AG3796" i="3"/>
  <c r="AF3786" i="3"/>
  <c r="AG3800" i="3"/>
  <c r="AF3790" i="3"/>
  <c r="AG3804" i="3"/>
  <c r="AF3794" i="3"/>
  <c r="AG3808" i="3"/>
  <c r="AF3798" i="3"/>
  <c r="AG3812" i="3"/>
  <c r="AF3802" i="3"/>
  <c r="AG3816" i="3"/>
  <c r="AF3806" i="3"/>
  <c r="AG3820" i="3"/>
  <c r="AF3810" i="3"/>
  <c r="AG3824" i="3"/>
  <c r="AF3814" i="3"/>
  <c r="AG3828" i="3"/>
  <c r="AF3818" i="3"/>
  <c r="AG3832" i="3"/>
  <c r="AF3822" i="3"/>
  <c r="AG3836" i="3"/>
  <c r="AF3826" i="3"/>
  <c r="AG3840" i="3"/>
  <c r="AF3830" i="3"/>
  <c r="AG3844" i="3"/>
  <c r="AF3834" i="3"/>
  <c r="AG3848" i="3"/>
  <c r="AF3838" i="3"/>
  <c r="AG3852" i="3"/>
  <c r="AF3842" i="3"/>
  <c r="AG3856" i="3"/>
  <c r="AF3846" i="3"/>
  <c r="AG3860" i="3"/>
  <c r="AF3850" i="3"/>
  <c r="AG3864" i="3"/>
  <c r="AF3854" i="3"/>
  <c r="AG3868" i="3"/>
  <c r="AF3858" i="3"/>
  <c r="AG3872" i="3"/>
  <c r="AF3862" i="3"/>
  <c r="AG3876" i="3"/>
  <c r="AF3866" i="3"/>
  <c r="AG3880" i="3"/>
  <c r="AF3870" i="3"/>
  <c r="AG3884" i="3"/>
  <c r="AF3874" i="3"/>
  <c r="AG3888" i="3"/>
  <c r="AF3878" i="3"/>
  <c r="AG3892" i="3"/>
  <c r="AF3882" i="3"/>
  <c r="AG3896" i="3"/>
  <c r="AF3886" i="3"/>
  <c r="AG3900" i="3"/>
  <c r="AF3890" i="3"/>
  <c r="AG3904" i="3"/>
  <c r="AF3894" i="3"/>
  <c r="AG3908" i="3"/>
  <c r="AF3898" i="3"/>
  <c r="AG3912" i="3"/>
  <c r="AF3902" i="3"/>
  <c r="AG3916" i="3"/>
  <c r="AF3906" i="3"/>
  <c r="AG3920" i="3"/>
  <c r="AF3910" i="3"/>
  <c r="AG3924" i="3"/>
  <c r="AF3914" i="3"/>
  <c r="AG3928" i="3"/>
  <c r="AF3918" i="3"/>
  <c r="AG3932" i="3"/>
  <c r="AF3922" i="3"/>
  <c r="AG3936" i="3"/>
  <c r="AF3926" i="3"/>
  <c r="AG3940" i="3"/>
  <c r="AF3930" i="3"/>
  <c r="AG3944" i="3"/>
  <c r="AF3934" i="3"/>
  <c r="AG3948" i="3"/>
  <c r="AF3938" i="3"/>
  <c r="AG3952" i="3"/>
  <c r="AF3942" i="3"/>
  <c r="AG3956" i="3"/>
  <c r="AF3946" i="3"/>
  <c r="AG3960" i="3"/>
  <c r="AF3950" i="3"/>
  <c r="AG3964" i="3"/>
  <c r="AF3954" i="3"/>
  <c r="AG3968" i="3"/>
  <c r="AF3958" i="3"/>
  <c r="AG3972" i="3"/>
  <c r="AF3962" i="3"/>
  <c r="AG3976" i="3"/>
  <c r="AF3966" i="3"/>
  <c r="AG3980" i="3"/>
  <c r="AF3970" i="3"/>
  <c r="AG3984" i="3"/>
  <c r="AF3974" i="3"/>
  <c r="AG3988" i="3"/>
  <c r="AF3978" i="3"/>
  <c r="AG3992" i="3"/>
  <c r="AF3982" i="3"/>
  <c r="AG3996" i="3"/>
  <c r="AF3986" i="3"/>
  <c r="AG4000" i="3"/>
  <c r="AF3990" i="3"/>
  <c r="AG4004" i="3"/>
  <c r="AF3994" i="3"/>
  <c r="AG4008" i="3"/>
  <c r="AF3998" i="3"/>
  <c r="AG4012" i="3"/>
  <c r="AF4002" i="3"/>
  <c r="AG4016" i="3"/>
  <c r="AF4006" i="3"/>
  <c r="AG4020" i="3"/>
  <c r="AF4010" i="3"/>
  <c r="AG4024" i="3"/>
  <c r="AF4014" i="3"/>
  <c r="AG4028" i="3"/>
  <c r="AF4018" i="3"/>
  <c r="AG4032" i="3"/>
  <c r="AF4022" i="3"/>
  <c r="AG4036" i="3"/>
  <c r="AF4026" i="3"/>
  <c r="AF4030" i="3"/>
  <c r="AF4034" i="3"/>
  <c r="AG2527" i="3"/>
  <c r="AG2531" i="3"/>
  <c r="AG2535" i="3"/>
  <c r="AG2539" i="3"/>
  <c r="AG2543" i="3"/>
  <c r="AG2540" i="3"/>
  <c r="AG2548" i="3"/>
  <c r="AG2556" i="3"/>
  <c r="AG2564" i="3"/>
  <c r="AG2572" i="3"/>
  <c r="AG2580" i="3"/>
  <c r="AG2588" i="3"/>
  <c r="AG2596" i="3"/>
  <c r="AG2604" i="3"/>
  <c r="AG2612" i="3"/>
  <c r="AG2620" i="3"/>
  <c r="AG2628" i="3"/>
  <c r="AG2636" i="3"/>
  <c r="AG2644" i="3"/>
  <c r="AG2652" i="3"/>
  <c r="AG2660" i="3"/>
  <c r="AG2668" i="3"/>
  <c r="AG2676" i="3"/>
  <c r="AG2684" i="3"/>
  <c r="AG2692" i="3"/>
  <c r="AG2700" i="3"/>
  <c r="AG2708" i="3"/>
  <c r="AG2716" i="3"/>
  <c r="AG2724" i="3"/>
  <c r="AF2527" i="3"/>
  <c r="AF2529" i="3"/>
  <c r="AF2531" i="3"/>
  <c r="AF2533" i="3"/>
  <c r="AG2526" i="3"/>
  <c r="E2835" i="3"/>
  <c r="E3100" i="3"/>
  <c r="E3076" i="3"/>
  <c r="E3384" i="3"/>
  <c r="E2853" i="3"/>
  <c r="E3354" i="3"/>
  <c r="E2917" i="3"/>
  <c r="E3131" i="3"/>
  <c r="E2840" i="3"/>
  <c r="E2873" i="3"/>
  <c r="E2943" i="3"/>
  <c r="E2972" i="3"/>
  <c r="E3013" i="3"/>
  <c r="D15" i="3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BW4043" i="3" l="1"/>
  <c r="AI2967" i="3"/>
  <c r="AI2897" i="3"/>
  <c r="D2507" i="3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BD2506" i="3"/>
  <c r="BI2506" i="3"/>
  <c r="BJ2506" i="3"/>
  <c r="BC2506" i="3"/>
  <c r="BR2507" i="3"/>
  <c r="BS2507" i="3" s="1"/>
  <c r="L2508" i="3"/>
  <c r="AI2510" i="3"/>
  <c r="AL2510" i="3" s="1"/>
  <c r="AI2520" i="3"/>
  <c r="AL2520" i="3" s="1"/>
  <c r="K2508" i="3"/>
  <c r="AI3865" i="3"/>
  <c r="AI3849" i="3"/>
  <c r="AL3849" i="3" s="1"/>
  <c r="AI3833" i="3"/>
  <c r="AL3833" i="3" s="1"/>
  <c r="AI3817" i="3"/>
  <c r="AL3817" i="3" s="1"/>
  <c r="AI3801" i="3"/>
  <c r="AL3801" i="3" s="1"/>
  <c r="AI3785" i="3"/>
  <c r="AL3785" i="3" s="1"/>
  <c r="AI3009" i="3"/>
  <c r="AL3009" i="3" s="1"/>
  <c r="K2504" i="3"/>
  <c r="AI2524" i="3"/>
  <c r="AL2524" i="3" s="1"/>
  <c r="AI2512" i="3"/>
  <c r="AL2512" i="3" s="1"/>
  <c r="AI2508" i="3"/>
  <c r="AL2508" i="3" s="1"/>
  <c r="AI2996" i="3"/>
  <c r="AL2996" i="3" s="1"/>
  <c r="AI2516" i="3"/>
  <c r="AL2516" i="3" s="1"/>
  <c r="AI3408" i="3"/>
  <c r="AL3408" i="3" s="1"/>
  <c r="AI3378" i="3"/>
  <c r="AL3378" i="3" s="1"/>
  <c r="AI2941" i="3"/>
  <c r="AL2941" i="3" s="1"/>
  <c r="AI3873" i="3"/>
  <c r="AL3873" i="3" s="1"/>
  <c r="AI3857" i="3"/>
  <c r="AL3857" i="3" s="1"/>
  <c r="AI3841" i="3"/>
  <c r="AL3841" i="3" s="1"/>
  <c r="AI3825" i="3"/>
  <c r="AL3825" i="3" s="1"/>
  <c r="AI3809" i="3"/>
  <c r="AL3809" i="3" s="1"/>
  <c r="AI3793" i="3"/>
  <c r="AL3793" i="3" s="1"/>
  <c r="AI3777" i="3"/>
  <c r="AL3777" i="3" s="1"/>
  <c r="AI3001" i="3"/>
  <c r="AL3001" i="3" s="1"/>
  <c r="AI2969" i="3"/>
  <c r="AL2969" i="3" s="1"/>
  <c r="AI4017" i="3"/>
  <c r="AL4017" i="3" s="1"/>
  <c r="AI4001" i="3"/>
  <c r="AL4001" i="3" s="1"/>
  <c r="AI3985" i="3"/>
  <c r="AL3985" i="3" s="1"/>
  <c r="AI3969" i="3"/>
  <c r="AL3969" i="3" s="1"/>
  <c r="AI3953" i="3"/>
  <c r="AL3953" i="3" s="1"/>
  <c r="AI3937" i="3"/>
  <c r="AL3937" i="3" s="1"/>
  <c r="AI3921" i="3"/>
  <c r="AL3921" i="3" s="1"/>
  <c r="AI3905" i="3"/>
  <c r="AL3905" i="3" s="1"/>
  <c r="AI3889" i="3"/>
  <c r="AL3889" i="3" s="1"/>
  <c r="AI3741" i="3"/>
  <c r="AL3741" i="3" s="1"/>
  <c r="AI3725" i="3"/>
  <c r="AL3725" i="3" s="1"/>
  <c r="AI3709" i="3"/>
  <c r="AL3709" i="3" s="1"/>
  <c r="AI3693" i="3"/>
  <c r="AL3693" i="3" s="1"/>
  <c r="AI3677" i="3"/>
  <c r="AL3677" i="3" s="1"/>
  <c r="AI3661" i="3"/>
  <c r="AL3661" i="3" s="1"/>
  <c r="AI3645" i="3"/>
  <c r="AL3645" i="3" s="1"/>
  <c r="AI3325" i="3"/>
  <c r="AL3325" i="3" s="1"/>
  <c r="AI3309" i="3"/>
  <c r="AL3309" i="3" s="1"/>
  <c r="AI3293" i="3"/>
  <c r="AL3293" i="3" s="1"/>
  <c r="AI3277" i="3"/>
  <c r="AL3277" i="3" s="1"/>
  <c r="AI3261" i="3"/>
  <c r="AI3245" i="3"/>
  <c r="AL3245" i="3" s="1"/>
  <c r="AI3229" i="3"/>
  <c r="AL3229" i="3" s="1"/>
  <c r="AI3213" i="3"/>
  <c r="AL3213" i="3" s="1"/>
  <c r="AI3197" i="3"/>
  <c r="AL3197" i="3" s="1"/>
  <c r="AI3181" i="3"/>
  <c r="AL3181" i="3" s="1"/>
  <c r="AI3165" i="3"/>
  <c r="AL3165" i="3" s="1"/>
  <c r="AI2813" i="3"/>
  <c r="AL2813" i="3" s="1"/>
  <c r="AI2797" i="3"/>
  <c r="AL2797" i="3" s="1"/>
  <c r="AI2781" i="3"/>
  <c r="AL2781" i="3" s="1"/>
  <c r="AI2765" i="3"/>
  <c r="AL2765" i="3" s="1"/>
  <c r="AI2749" i="3"/>
  <c r="AL2749" i="3" s="1"/>
  <c r="AI2733" i="3"/>
  <c r="AL2733" i="3" s="1"/>
  <c r="AI2717" i="3"/>
  <c r="AL2717" i="3" s="1"/>
  <c r="AI2701" i="3"/>
  <c r="AL2701" i="3" s="1"/>
  <c r="AI2685" i="3"/>
  <c r="AL2685" i="3" s="1"/>
  <c r="AI2669" i="3"/>
  <c r="AL2669" i="3" s="1"/>
  <c r="AI2653" i="3"/>
  <c r="AL2653" i="3" s="1"/>
  <c r="AI2637" i="3"/>
  <c r="AL2637" i="3" s="1"/>
  <c r="AI2621" i="3"/>
  <c r="AL2621" i="3" s="1"/>
  <c r="AI2605" i="3"/>
  <c r="AL2605" i="3" s="1"/>
  <c r="AI2589" i="3"/>
  <c r="AL2589" i="3" s="1"/>
  <c r="AI2573" i="3"/>
  <c r="AL2573" i="3" s="1"/>
  <c r="AI2557" i="3"/>
  <c r="AL2557" i="3" s="1"/>
  <c r="AI2518" i="3"/>
  <c r="AL2518" i="3" s="1"/>
  <c r="AI2522" i="3"/>
  <c r="AL2522" i="3" s="1"/>
  <c r="AI2519" i="3"/>
  <c r="AL2519" i="3" s="1"/>
  <c r="AI2511" i="3"/>
  <c r="AL2511" i="3" s="1"/>
  <c r="AI2525" i="3"/>
  <c r="AL2525" i="3" s="1"/>
  <c r="AI2521" i="3"/>
  <c r="AL2521" i="3" s="1"/>
  <c r="AI2513" i="3"/>
  <c r="AL2513" i="3" s="1"/>
  <c r="AI2864" i="3"/>
  <c r="AL2864" i="3" s="1"/>
  <c r="AI2507" i="3"/>
  <c r="AL2507" i="3" s="1"/>
  <c r="AI2523" i="3"/>
  <c r="AL2523" i="3" s="1"/>
  <c r="AI2515" i="3"/>
  <c r="AL2515" i="3" s="1"/>
  <c r="AI2514" i="3"/>
  <c r="AL2514" i="3" s="1"/>
  <c r="AI2517" i="3"/>
  <c r="AL2517" i="3" s="1"/>
  <c r="AI2509" i="3"/>
  <c r="AL2509" i="3" s="1"/>
  <c r="O2505" i="3"/>
  <c r="O2506" i="3"/>
  <c r="N2506" i="3"/>
  <c r="AI4025" i="3"/>
  <c r="AL4025" i="3" s="1"/>
  <c r="AI4009" i="3"/>
  <c r="AL4009" i="3" s="1"/>
  <c r="AI3993" i="3"/>
  <c r="AL3993" i="3" s="1"/>
  <c r="AI3977" i="3"/>
  <c r="AL3977" i="3" s="1"/>
  <c r="AI3961" i="3"/>
  <c r="AL3961" i="3" s="1"/>
  <c r="AI3945" i="3"/>
  <c r="AL3945" i="3" s="1"/>
  <c r="AI3929" i="3"/>
  <c r="AL3929" i="3" s="1"/>
  <c r="AI3913" i="3"/>
  <c r="AL3913" i="3" s="1"/>
  <c r="AI3897" i="3"/>
  <c r="AL3897" i="3" s="1"/>
  <c r="AI3881" i="3"/>
  <c r="AL3881" i="3" s="1"/>
  <c r="AI3765" i="3"/>
  <c r="AL3765" i="3" s="1"/>
  <c r="AI3749" i="3"/>
  <c r="AL3749" i="3" s="1"/>
  <c r="AI3621" i="3"/>
  <c r="AL3621" i="3" s="1"/>
  <c r="AI3605" i="3"/>
  <c r="AL3605" i="3" s="1"/>
  <c r="AI3589" i="3"/>
  <c r="AL3589" i="3" s="1"/>
  <c r="AI3573" i="3"/>
  <c r="AL3573" i="3" s="1"/>
  <c r="AI3557" i="3"/>
  <c r="AL3557" i="3" s="1"/>
  <c r="AI3541" i="3"/>
  <c r="AL3541" i="3" s="1"/>
  <c r="AI3525" i="3"/>
  <c r="AL3525" i="3" s="1"/>
  <c r="AI3509" i="3"/>
  <c r="AL3509" i="3" s="1"/>
  <c r="AI3493" i="3"/>
  <c r="AL3493" i="3" s="1"/>
  <c r="AI3477" i="3"/>
  <c r="AL3477" i="3" s="1"/>
  <c r="AI3461" i="3"/>
  <c r="AL3461" i="3" s="1"/>
  <c r="AI3445" i="3"/>
  <c r="AL3445" i="3" s="1"/>
  <c r="AI3429" i="3"/>
  <c r="AL3429" i="3" s="1"/>
  <c r="AI3413" i="3"/>
  <c r="AL3413" i="3" s="1"/>
  <c r="AI3381" i="3"/>
  <c r="AL3381" i="3" s="1"/>
  <c r="AI3349" i="3"/>
  <c r="AL3349" i="3" s="1"/>
  <c r="AI3061" i="3"/>
  <c r="AL3061" i="3" s="1"/>
  <c r="AI3045" i="3"/>
  <c r="AL3045" i="3" s="1"/>
  <c r="AI2909" i="3"/>
  <c r="AL2909" i="3" s="1"/>
  <c r="AI2821" i="3"/>
  <c r="AL2821" i="3" s="1"/>
  <c r="AI3733" i="3"/>
  <c r="AL3733" i="3" s="1"/>
  <c r="AI3717" i="3"/>
  <c r="AL3717" i="3" s="1"/>
  <c r="AI3701" i="3"/>
  <c r="AL3701" i="3" s="1"/>
  <c r="AI3685" i="3"/>
  <c r="AL3685" i="3" s="1"/>
  <c r="AI3669" i="3"/>
  <c r="AL3669" i="3" s="1"/>
  <c r="AI3653" i="3"/>
  <c r="AL3653" i="3" s="1"/>
  <c r="AI3637" i="3"/>
  <c r="AL3637" i="3" s="1"/>
  <c r="AI3333" i="3"/>
  <c r="AL3333" i="3" s="1"/>
  <c r="AI3317" i="3"/>
  <c r="AL3317" i="3" s="1"/>
  <c r="AI3301" i="3"/>
  <c r="AL3301" i="3" s="1"/>
  <c r="AI3285" i="3"/>
  <c r="AL3285" i="3" s="1"/>
  <c r="AI3269" i="3"/>
  <c r="AL3269" i="3" s="1"/>
  <c r="AI3253" i="3"/>
  <c r="AL3253" i="3" s="1"/>
  <c r="AI3237" i="3"/>
  <c r="AL3237" i="3" s="1"/>
  <c r="AI3221" i="3"/>
  <c r="AL3221" i="3" s="1"/>
  <c r="AI3205" i="3"/>
  <c r="AL3205" i="3" s="1"/>
  <c r="AI3189" i="3"/>
  <c r="AL3189" i="3" s="1"/>
  <c r="AI3173" i="3"/>
  <c r="AL3173" i="3" s="1"/>
  <c r="AI3157" i="3"/>
  <c r="AL3157" i="3" s="1"/>
  <c r="AI3125" i="3"/>
  <c r="AL3125" i="3" s="1"/>
  <c r="AI2805" i="3"/>
  <c r="AL2805" i="3" s="1"/>
  <c r="AI2789" i="3"/>
  <c r="AL2789" i="3" s="1"/>
  <c r="AI2773" i="3"/>
  <c r="AI2757" i="3"/>
  <c r="AL2757" i="3" s="1"/>
  <c r="AI2741" i="3"/>
  <c r="AL2741" i="3" s="1"/>
  <c r="AI2725" i="3"/>
  <c r="AL2725" i="3" s="1"/>
  <c r="AI2709" i="3"/>
  <c r="AL2709" i="3" s="1"/>
  <c r="AI2693" i="3"/>
  <c r="AL2693" i="3" s="1"/>
  <c r="AI2677" i="3"/>
  <c r="AL2677" i="3" s="1"/>
  <c r="AI2661" i="3"/>
  <c r="AL2661" i="3" s="1"/>
  <c r="AI2645" i="3"/>
  <c r="AL2645" i="3" s="1"/>
  <c r="AI2629" i="3"/>
  <c r="AL2629" i="3" s="1"/>
  <c r="AI2613" i="3"/>
  <c r="AL2613" i="3" s="1"/>
  <c r="AI2597" i="3"/>
  <c r="AL2597" i="3" s="1"/>
  <c r="AI2581" i="3"/>
  <c r="AL2581" i="3" s="1"/>
  <c r="AI2565" i="3"/>
  <c r="AL2565" i="3" s="1"/>
  <c r="N2507" i="3"/>
  <c r="AI3769" i="3"/>
  <c r="AL3769" i="3" s="1"/>
  <c r="AI3753" i="3"/>
  <c r="AL3753" i="3" s="1"/>
  <c r="AI3625" i="3"/>
  <c r="AL3625" i="3" s="1"/>
  <c r="AI3609" i="3"/>
  <c r="AL3609" i="3" s="1"/>
  <c r="AI3593" i="3"/>
  <c r="AL3593" i="3" s="1"/>
  <c r="AI3577" i="3"/>
  <c r="AL3577" i="3" s="1"/>
  <c r="AI3561" i="3"/>
  <c r="AL3561" i="3" s="1"/>
  <c r="AI3545" i="3"/>
  <c r="AL3545" i="3" s="1"/>
  <c r="AI3529" i="3"/>
  <c r="AL3529" i="3" s="1"/>
  <c r="AI3513" i="3"/>
  <c r="AL3513" i="3" s="1"/>
  <c r="AI3497" i="3"/>
  <c r="AL3497" i="3" s="1"/>
  <c r="AI3481" i="3"/>
  <c r="AL3481" i="3" s="1"/>
  <c r="AI3465" i="3"/>
  <c r="AL3465" i="3" s="1"/>
  <c r="AI3449" i="3"/>
  <c r="AL3449" i="3" s="1"/>
  <c r="AI3433" i="3"/>
  <c r="AL3433" i="3" s="1"/>
  <c r="AI3417" i="3"/>
  <c r="AL3417" i="3" s="1"/>
  <c r="AI3353" i="3"/>
  <c r="AL3353" i="3" s="1"/>
  <c r="AI3337" i="3"/>
  <c r="AL3337" i="3" s="1"/>
  <c r="AI3065" i="3"/>
  <c r="AL3065" i="3" s="1"/>
  <c r="AI3049" i="3"/>
  <c r="AL3049" i="3" s="1"/>
  <c r="AI2913" i="3"/>
  <c r="AL2913" i="3" s="1"/>
  <c r="AI2825" i="3"/>
  <c r="AL2825" i="3" s="1"/>
  <c r="AL4013" i="3"/>
  <c r="AL3997" i="3"/>
  <c r="AL3981" i="3"/>
  <c r="AL3965" i="3"/>
  <c r="AL3949" i="3"/>
  <c r="AL3933" i="3"/>
  <c r="AL3917" i="3"/>
  <c r="AL3901" i="3"/>
  <c r="AL3885" i="3"/>
  <c r="AL3869" i="3"/>
  <c r="AL3261" i="3"/>
  <c r="AL2773" i="3"/>
  <c r="AI3737" i="3"/>
  <c r="AL3737" i="3" s="1"/>
  <c r="AI3721" i="3"/>
  <c r="AL3721" i="3" s="1"/>
  <c r="AI3705" i="3"/>
  <c r="AL3705" i="3" s="1"/>
  <c r="AI3689" i="3"/>
  <c r="AL3689" i="3" s="1"/>
  <c r="AI3673" i="3"/>
  <c r="AL3673" i="3" s="1"/>
  <c r="AI3657" i="3"/>
  <c r="AL3657" i="3" s="1"/>
  <c r="AI3641" i="3"/>
  <c r="AL3641" i="3" s="1"/>
  <c r="AI3321" i="3"/>
  <c r="AL3321" i="3" s="1"/>
  <c r="AI3305" i="3"/>
  <c r="AL3305" i="3" s="1"/>
  <c r="AI3289" i="3"/>
  <c r="AL3289" i="3" s="1"/>
  <c r="AI3273" i="3"/>
  <c r="AL3273" i="3" s="1"/>
  <c r="AI3257" i="3"/>
  <c r="AL3257" i="3" s="1"/>
  <c r="AI3241" i="3"/>
  <c r="AL3241" i="3" s="1"/>
  <c r="AI3225" i="3"/>
  <c r="AL3225" i="3" s="1"/>
  <c r="AI3209" i="3"/>
  <c r="AL3209" i="3" s="1"/>
  <c r="AI3193" i="3"/>
  <c r="AL3193" i="3" s="1"/>
  <c r="AI3177" i="3"/>
  <c r="AL3177" i="3" s="1"/>
  <c r="AI3161" i="3"/>
  <c r="AL3161" i="3" s="1"/>
  <c r="AI3129" i="3"/>
  <c r="AL3129" i="3" s="1"/>
  <c r="AI2809" i="3"/>
  <c r="AL2809" i="3" s="1"/>
  <c r="AI2793" i="3"/>
  <c r="AL2793" i="3" s="1"/>
  <c r="AI2777" i="3"/>
  <c r="AL2777" i="3" s="1"/>
  <c r="AI2761" i="3"/>
  <c r="AL2761" i="3" s="1"/>
  <c r="AI2745" i="3"/>
  <c r="AL2745" i="3" s="1"/>
  <c r="AI2729" i="3"/>
  <c r="AL2729" i="3" s="1"/>
  <c r="AI2713" i="3"/>
  <c r="AL2713" i="3" s="1"/>
  <c r="AI2697" i="3"/>
  <c r="AL2697" i="3" s="1"/>
  <c r="AI2681" i="3"/>
  <c r="AL2681" i="3" s="1"/>
  <c r="AI2665" i="3"/>
  <c r="AL2665" i="3" s="1"/>
  <c r="AI2649" i="3"/>
  <c r="AL2649" i="3" s="1"/>
  <c r="AI2633" i="3"/>
  <c r="AL2633" i="3" s="1"/>
  <c r="AI2617" i="3"/>
  <c r="AL2617" i="3" s="1"/>
  <c r="AI2601" i="3"/>
  <c r="AL2601" i="3" s="1"/>
  <c r="AI2585" i="3"/>
  <c r="AL2585" i="3" s="1"/>
  <c r="AI2569" i="3"/>
  <c r="AL2569" i="3" s="1"/>
  <c r="AI2553" i="3"/>
  <c r="AL2553" i="3" s="1"/>
  <c r="AI3853" i="3"/>
  <c r="AL3853" i="3" s="1"/>
  <c r="AI3837" i="3"/>
  <c r="AL3837" i="3" s="1"/>
  <c r="AI3821" i="3"/>
  <c r="AL3821" i="3" s="1"/>
  <c r="AI3805" i="3"/>
  <c r="AL3805" i="3" s="1"/>
  <c r="AI3789" i="3"/>
  <c r="AL3789" i="3" s="1"/>
  <c r="AI3773" i="3"/>
  <c r="AL3773" i="3" s="1"/>
  <c r="AI3037" i="3"/>
  <c r="AL3037" i="3" s="1"/>
  <c r="AI2997" i="3"/>
  <c r="AL2997" i="3" s="1"/>
  <c r="AL3629" i="3"/>
  <c r="AL3069" i="3"/>
  <c r="AL2897" i="3"/>
  <c r="AI2884" i="3"/>
  <c r="AL2884" i="3" s="1"/>
  <c r="AI2868" i="3"/>
  <c r="AL2868" i="3" s="1"/>
  <c r="AI2848" i="3"/>
  <c r="AL2848" i="3" s="1"/>
  <c r="AI2895" i="3"/>
  <c r="AL2895" i="3" s="1"/>
  <c r="AI2879" i="3"/>
  <c r="AL2879" i="3" s="1"/>
  <c r="AI2863" i="3"/>
  <c r="AL2863" i="3" s="1"/>
  <c r="AI2843" i="3"/>
  <c r="AL2843" i="3" s="1"/>
  <c r="AI2882" i="3"/>
  <c r="AL2882" i="3" s="1"/>
  <c r="AI2866" i="3"/>
  <c r="AL2866" i="3" s="1"/>
  <c r="AI2846" i="3"/>
  <c r="AL2846" i="3" s="1"/>
  <c r="AI2889" i="3"/>
  <c r="AL2889" i="3" s="1"/>
  <c r="AI2869" i="3"/>
  <c r="AL2869" i="3" s="1"/>
  <c r="AI2853" i="3"/>
  <c r="AL2853" i="3" s="1"/>
  <c r="AI2837" i="3"/>
  <c r="AI2896" i="3"/>
  <c r="AL2896" i="3" s="1"/>
  <c r="AI2880" i="3"/>
  <c r="AL2880" i="3" s="1"/>
  <c r="AI2860" i="3"/>
  <c r="AL2860" i="3" s="1"/>
  <c r="AI2844" i="3"/>
  <c r="AL2844" i="3" s="1"/>
  <c r="AI2891" i="3"/>
  <c r="AL2891" i="3" s="1"/>
  <c r="AI2875" i="3"/>
  <c r="AL2875" i="3" s="1"/>
  <c r="AI2855" i="3"/>
  <c r="AL2855" i="3" s="1"/>
  <c r="AI2839" i="3"/>
  <c r="AL2839" i="3" s="1"/>
  <c r="AI2894" i="3"/>
  <c r="AL2894" i="3" s="1"/>
  <c r="AI2878" i="3"/>
  <c r="AL2878" i="3" s="1"/>
  <c r="AI2862" i="3"/>
  <c r="AL2862" i="3" s="1"/>
  <c r="AI2842" i="3"/>
  <c r="AL2842" i="3" s="1"/>
  <c r="AI2885" i="3"/>
  <c r="AL2885" i="3" s="1"/>
  <c r="AI2865" i="3"/>
  <c r="AL2865" i="3" s="1"/>
  <c r="AI2849" i="3"/>
  <c r="AL2849" i="3" s="1"/>
  <c r="AL2837" i="3"/>
  <c r="AI2892" i="3"/>
  <c r="AL2892" i="3" s="1"/>
  <c r="AI2876" i="3"/>
  <c r="AL2876" i="3" s="1"/>
  <c r="AI2856" i="3"/>
  <c r="AL2856" i="3" s="1"/>
  <c r="AI2840" i="3"/>
  <c r="AL2840" i="3" s="1"/>
  <c r="AI2887" i="3"/>
  <c r="AL2887" i="3" s="1"/>
  <c r="AI2871" i="3"/>
  <c r="AL2871" i="3" s="1"/>
  <c r="AI2851" i="3"/>
  <c r="AL2851" i="3" s="1"/>
  <c r="AI2835" i="3"/>
  <c r="AL2835" i="3" s="1"/>
  <c r="AI2890" i="3"/>
  <c r="AL2890" i="3" s="1"/>
  <c r="AI2874" i="3"/>
  <c r="AL2874" i="3" s="1"/>
  <c r="AI2854" i="3"/>
  <c r="AL2854" i="3" s="1"/>
  <c r="AI2838" i="3"/>
  <c r="AL2838" i="3" s="1"/>
  <c r="AI2858" i="3"/>
  <c r="AL2858" i="3" s="1"/>
  <c r="AI2881" i="3"/>
  <c r="AL2881" i="3" s="1"/>
  <c r="AI2861" i="3"/>
  <c r="AL2861" i="3" s="1"/>
  <c r="AI2845" i="3"/>
  <c r="AL2845" i="3" s="1"/>
  <c r="AI2877" i="3"/>
  <c r="AL2877" i="3" s="1"/>
  <c r="AL2859" i="3"/>
  <c r="AI2888" i="3"/>
  <c r="AL2888" i="3" s="1"/>
  <c r="AI2872" i="3"/>
  <c r="AL2872" i="3" s="1"/>
  <c r="AI2852" i="3"/>
  <c r="AL2852" i="3" s="1"/>
  <c r="AI2836" i="3"/>
  <c r="AL2836" i="3" s="1"/>
  <c r="AI2883" i="3"/>
  <c r="AL2883" i="3" s="1"/>
  <c r="AI2867" i="3"/>
  <c r="AL2867" i="3" s="1"/>
  <c r="AI2847" i="3"/>
  <c r="AL2847" i="3" s="1"/>
  <c r="AI2886" i="3"/>
  <c r="AL2886" i="3" s="1"/>
  <c r="AI2870" i="3"/>
  <c r="AL2870" i="3" s="1"/>
  <c r="AI2850" i="3"/>
  <c r="AL2850" i="3" s="1"/>
  <c r="AI2893" i="3"/>
  <c r="AL2893" i="3" s="1"/>
  <c r="AI2873" i="3"/>
  <c r="AL2873" i="3" s="1"/>
  <c r="AI2857" i="3"/>
  <c r="AL2857" i="3" s="1"/>
  <c r="AI2841" i="3"/>
  <c r="AL2841" i="3" s="1"/>
  <c r="AI3376" i="3"/>
  <c r="AL3376" i="3" s="1"/>
  <c r="AI3360" i="3"/>
  <c r="AL3360" i="3" s="1"/>
  <c r="AI3367" i="3"/>
  <c r="AL3367" i="3" s="1"/>
  <c r="AI3370" i="3"/>
  <c r="AL3370" i="3" s="1"/>
  <c r="AI3354" i="3"/>
  <c r="AL3354" i="3" s="1"/>
  <c r="AI3365" i="3"/>
  <c r="AL3365" i="3" s="1"/>
  <c r="AI3372" i="3"/>
  <c r="AL3372" i="3" s="1"/>
  <c r="AI3356" i="3"/>
  <c r="AL3356" i="3" s="1"/>
  <c r="AI3363" i="3"/>
  <c r="AL3363" i="3" s="1"/>
  <c r="AI3366" i="3"/>
  <c r="AL3366" i="3" s="1"/>
  <c r="AI3377" i="3"/>
  <c r="AL3377" i="3" s="1"/>
  <c r="AI3361" i="3"/>
  <c r="AL3361" i="3" s="1"/>
  <c r="AI3368" i="3"/>
  <c r="AL3368" i="3" s="1"/>
  <c r="AI3375" i="3"/>
  <c r="AL3375" i="3" s="1"/>
  <c r="AI3359" i="3"/>
  <c r="AL3359" i="3" s="1"/>
  <c r="AI3362" i="3"/>
  <c r="AL3362" i="3" s="1"/>
  <c r="AI3373" i="3"/>
  <c r="AL3373" i="3" s="1"/>
  <c r="AI3357" i="3"/>
  <c r="AL3357" i="3" s="1"/>
  <c r="AI3364" i="3"/>
  <c r="AL3364" i="3" s="1"/>
  <c r="AI3371" i="3"/>
  <c r="AL3371" i="3" s="1"/>
  <c r="AI3355" i="3"/>
  <c r="AL3355" i="3" s="1"/>
  <c r="AI3374" i="3"/>
  <c r="AL3374" i="3" s="1"/>
  <c r="AI3358" i="3"/>
  <c r="AL3358" i="3" s="1"/>
  <c r="AI3369" i="3"/>
  <c r="AL3369" i="3" s="1"/>
  <c r="AI3396" i="3"/>
  <c r="AL3396" i="3" s="1"/>
  <c r="AI3403" i="3"/>
  <c r="AL3403" i="3" s="1"/>
  <c r="AI3387" i="3"/>
  <c r="AL3387" i="3" s="1"/>
  <c r="AI3394" i="3"/>
  <c r="AL3394" i="3" s="1"/>
  <c r="AI3401" i="3"/>
  <c r="AL3401" i="3" s="1"/>
  <c r="AI3385" i="3"/>
  <c r="AL3385" i="3" s="1"/>
  <c r="AI3392" i="3"/>
  <c r="AL3392" i="3" s="1"/>
  <c r="AI3399" i="3"/>
  <c r="AL3399" i="3" s="1"/>
  <c r="AI3406" i="3"/>
  <c r="AL3406" i="3" s="1"/>
  <c r="AI3390" i="3"/>
  <c r="AL3390" i="3" s="1"/>
  <c r="AI3397" i="3"/>
  <c r="AL3397" i="3" s="1"/>
  <c r="AI3404" i="3"/>
  <c r="AL3404" i="3" s="1"/>
  <c r="AI3388" i="3"/>
  <c r="AL3388" i="3" s="1"/>
  <c r="AI3395" i="3"/>
  <c r="AL3395" i="3" s="1"/>
  <c r="AI3402" i="3"/>
  <c r="AL3402" i="3" s="1"/>
  <c r="AI3386" i="3"/>
  <c r="AL3386" i="3" s="1"/>
  <c r="AI3393" i="3"/>
  <c r="AL3393" i="3" s="1"/>
  <c r="AI3400" i="3"/>
  <c r="AL3400" i="3" s="1"/>
  <c r="AI3384" i="3"/>
  <c r="AL3384" i="3" s="1"/>
  <c r="AI3407" i="3"/>
  <c r="AL3407" i="3" s="1"/>
  <c r="AI3391" i="3"/>
  <c r="AL3391" i="3" s="1"/>
  <c r="AI3398" i="3"/>
  <c r="AL3398" i="3" s="1"/>
  <c r="AI3405" i="3"/>
  <c r="AL3405" i="3" s="1"/>
  <c r="AI3389" i="3"/>
  <c r="AL3389" i="3" s="1"/>
  <c r="AI3140" i="3"/>
  <c r="AL3140" i="3" s="1"/>
  <c r="AI3143" i="3"/>
  <c r="AL3143" i="3" s="1"/>
  <c r="AI3146" i="3"/>
  <c r="AL3146" i="3" s="1"/>
  <c r="AI3145" i="3"/>
  <c r="AL3145" i="3" s="1"/>
  <c r="AI3152" i="3"/>
  <c r="AL3152" i="3" s="1"/>
  <c r="AI3136" i="3"/>
  <c r="AL3136" i="3" s="1"/>
  <c r="AI3139" i="3"/>
  <c r="AL3139" i="3" s="1"/>
  <c r="AI3142" i="3"/>
  <c r="AL3142" i="3" s="1"/>
  <c r="AI3154" i="3"/>
  <c r="AL3154" i="3" s="1"/>
  <c r="AI3141" i="3"/>
  <c r="AL3141" i="3" s="1"/>
  <c r="AI3148" i="3"/>
  <c r="AL3148" i="3" s="1"/>
  <c r="AI3132" i="3"/>
  <c r="AL3132" i="3" s="1"/>
  <c r="AI3151" i="3"/>
  <c r="AL3151" i="3" s="1"/>
  <c r="AI3135" i="3"/>
  <c r="AL3135" i="3" s="1"/>
  <c r="AI3138" i="3"/>
  <c r="AL3138" i="3" s="1"/>
  <c r="AI3153" i="3"/>
  <c r="AL3153" i="3" s="1"/>
  <c r="AI3137" i="3"/>
  <c r="AL3137" i="3" s="1"/>
  <c r="AL3155" i="3"/>
  <c r="AI3144" i="3"/>
  <c r="AL3144" i="3" s="1"/>
  <c r="AI3147" i="3"/>
  <c r="AL3147" i="3" s="1"/>
  <c r="AI3131" i="3"/>
  <c r="AL3131" i="3" s="1"/>
  <c r="AI3150" i="3"/>
  <c r="AL3150" i="3" s="1"/>
  <c r="AI3134" i="3"/>
  <c r="AL3134" i="3" s="1"/>
  <c r="AI3149" i="3"/>
  <c r="AL3149" i="3" s="1"/>
  <c r="AI3133" i="3"/>
  <c r="AL3133" i="3" s="1"/>
  <c r="AL3124" i="3"/>
  <c r="AI3108" i="3"/>
  <c r="AL3108" i="3" s="1"/>
  <c r="AI3115" i="3"/>
  <c r="AL3115" i="3" s="1"/>
  <c r="AI3118" i="3"/>
  <c r="AL3118" i="3" s="1"/>
  <c r="AI3102" i="3"/>
  <c r="AL3102" i="3" s="1"/>
  <c r="AI3117" i="3"/>
  <c r="AL3117" i="3" s="1"/>
  <c r="AI3101" i="3"/>
  <c r="AL3101" i="3" s="1"/>
  <c r="AI3120" i="3"/>
  <c r="AL3120" i="3" s="1"/>
  <c r="AI3104" i="3"/>
  <c r="AL3104" i="3" s="1"/>
  <c r="AI3111" i="3"/>
  <c r="AL3111" i="3" s="1"/>
  <c r="AI3114" i="3"/>
  <c r="AL3114" i="3" s="1"/>
  <c r="AI3113" i="3"/>
  <c r="AL3113" i="3" s="1"/>
  <c r="AI3116" i="3"/>
  <c r="AL3116" i="3" s="1"/>
  <c r="AI3123" i="3"/>
  <c r="AL3123" i="3" s="1"/>
  <c r="AI3107" i="3"/>
  <c r="AL3107" i="3" s="1"/>
  <c r="AI3110" i="3"/>
  <c r="AL3110" i="3" s="1"/>
  <c r="AI3109" i="3"/>
  <c r="AL3109" i="3" s="1"/>
  <c r="AI3100" i="3"/>
  <c r="AL3100" i="3" s="1"/>
  <c r="AI3112" i="3"/>
  <c r="AL3112" i="3" s="1"/>
  <c r="AI3119" i="3"/>
  <c r="AL3119" i="3" s="1"/>
  <c r="AI3103" i="3"/>
  <c r="AL3103" i="3" s="1"/>
  <c r="AI3122" i="3"/>
  <c r="AL3122" i="3" s="1"/>
  <c r="AI3106" i="3"/>
  <c r="AL3106" i="3" s="1"/>
  <c r="AI3121" i="3"/>
  <c r="AL3121" i="3" s="1"/>
  <c r="AI3105" i="3"/>
  <c r="AL3105" i="3" s="1"/>
  <c r="AI3096" i="3"/>
  <c r="AL3096" i="3" s="1"/>
  <c r="AI3080" i="3"/>
  <c r="AL3080" i="3" s="1"/>
  <c r="AI3091" i="3"/>
  <c r="AL3091" i="3" s="1"/>
  <c r="AI3094" i="3"/>
  <c r="AL3094" i="3" s="1"/>
  <c r="AI3078" i="3"/>
  <c r="AL3078" i="3" s="1"/>
  <c r="AI3093" i="3"/>
  <c r="AL3093" i="3" s="1"/>
  <c r="AI3077" i="3"/>
  <c r="AL3077" i="3" s="1"/>
  <c r="AI3092" i="3"/>
  <c r="AL3092" i="3" s="1"/>
  <c r="AI3076" i="3"/>
  <c r="AL3076" i="3" s="1"/>
  <c r="AI3087" i="3"/>
  <c r="AL3087" i="3" s="1"/>
  <c r="AI3090" i="3"/>
  <c r="AL3090" i="3" s="1"/>
  <c r="AI3089" i="3"/>
  <c r="AL3089" i="3" s="1"/>
  <c r="AI3088" i="3"/>
  <c r="AL3088" i="3" s="1"/>
  <c r="AI3099" i="3"/>
  <c r="AL3099" i="3" s="1"/>
  <c r="AI3083" i="3"/>
  <c r="AL3083" i="3" s="1"/>
  <c r="AI3086" i="3"/>
  <c r="AL3086" i="3" s="1"/>
  <c r="AI3085" i="3"/>
  <c r="AL3085" i="3" s="1"/>
  <c r="AI3084" i="3"/>
  <c r="AL3084" i="3" s="1"/>
  <c r="AI3095" i="3"/>
  <c r="AL3095" i="3" s="1"/>
  <c r="AI3079" i="3"/>
  <c r="AL3079" i="3" s="1"/>
  <c r="AI3098" i="3"/>
  <c r="AL3098" i="3" s="1"/>
  <c r="AI3082" i="3"/>
  <c r="AL3082" i="3" s="1"/>
  <c r="AI3097" i="3"/>
  <c r="AL3097" i="3" s="1"/>
  <c r="AI3081" i="3"/>
  <c r="AL3081" i="3" s="1"/>
  <c r="AI3032" i="3"/>
  <c r="AL3032" i="3" s="1"/>
  <c r="AI3016" i="3"/>
  <c r="AL3016" i="3" s="1"/>
  <c r="AI3027" i="3"/>
  <c r="AL3027" i="3" s="1"/>
  <c r="AI3030" i="3"/>
  <c r="AL3030" i="3" s="1"/>
  <c r="AI3014" i="3"/>
  <c r="AL3014" i="3" s="1"/>
  <c r="AI3025" i="3"/>
  <c r="AL3025" i="3" s="1"/>
  <c r="AI3028" i="3"/>
  <c r="AL3028" i="3" s="1"/>
  <c r="AI3023" i="3"/>
  <c r="AL3023" i="3" s="1"/>
  <c r="AI3026" i="3"/>
  <c r="AL3026" i="3" s="1"/>
  <c r="AI3021" i="3"/>
  <c r="AL3021" i="3" s="1"/>
  <c r="AI3024" i="3"/>
  <c r="AL3024" i="3" s="1"/>
  <c r="AI3035" i="3"/>
  <c r="AL3035" i="3" s="1"/>
  <c r="AI3019" i="3"/>
  <c r="AL3019" i="3" s="1"/>
  <c r="AI3022" i="3"/>
  <c r="AL3022" i="3" s="1"/>
  <c r="AI3033" i="3"/>
  <c r="AL3033" i="3" s="1"/>
  <c r="AI3017" i="3"/>
  <c r="AL3017" i="3" s="1"/>
  <c r="AI3036" i="3"/>
  <c r="AL3036" i="3" s="1"/>
  <c r="AI3020" i="3"/>
  <c r="AL3020" i="3" s="1"/>
  <c r="AI3031" i="3"/>
  <c r="AL3031" i="3" s="1"/>
  <c r="AI3015" i="3"/>
  <c r="AL3015" i="3" s="1"/>
  <c r="AI3034" i="3"/>
  <c r="AL3034" i="3" s="1"/>
  <c r="AI3018" i="3"/>
  <c r="AL3018" i="3" s="1"/>
  <c r="AI3029" i="3"/>
  <c r="AL3029" i="3" s="1"/>
  <c r="AI3013" i="3"/>
  <c r="AL3013" i="3" s="1"/>
  <c r="AI2940" i="3"/>
  <c r="AL2940" i="3" s="1"/>
  <c r="AI2924" i="3"/>
  <c r="AL2924" i="3" s="1"/>
  <c r="AI2935" i="3"/>
  <c r="AL2935" i="3" s="1"/>
  <c r="AI2919" i="3"/>
  <c r="AL2919" i="3" s="1"/>
  <c r="AI2938" i="3"/>
  <c r="AL2938" i="3" s="1"/>
  <c r="AI2922" i="3"/>
  <c r="AL2922" i="3" s="1"/>
  <c r="AI2933" i="3"/>
  <c r="AL2933" i="3" s="1"/>
  <c r="AI2917" i="3"/>
  <c r="AL2917" i="3" s="1"/>
  <c r="AI2936" i="3"/>
  <c r="AL2936" i="3" s="1"/>
  <c r="AI2920" i="3"/>
  <c r="AL2920" i="3" s="1"/>
  <c r="AI2931" i="3"/>
  <c r="AL2931" i="3" s="1"/>
  <c r="AI2934" i="3"/>
  <c r="AL2934" i="3" s="1"/>
  <c r="AI2918" i="3"/>
  <c r="AL2918" i="3" s="1"/>
  <c r="AI2929" i="3"/>
  <c r="AL2929" i="3" s="1"/>
  <c r="AI2932" i="3"/>
  <c r="AL2932" i="3" s="1"/>
  <c r="AI2927" i="3"/>
  <c r="AL2927" i="3" s="1"/>
  <c r="AI2930" i="3"/>
  <c r="AL2930" i="3" s="1"/>
  <c r="AI2925" i="3"/>
  <c r="AL2925" i="3" s="1"/>
  <c r="AI2928" i="3"/>
  <c r="AL2928" i="3" s="1"/>
  <c r="AI2939" i="3"/>
  <c r="AL2939" i="3" s="1"/>
  <c r="AI2923" i="3"/>
  <c r="AL2923" i="3" s="1"/>
  <c r="AI2926" i="3"/>
  <c r="AL2926" i="3" s="1"/>
  <c r="AI2937" i="3"/>
  <c r="AL2937" i="3" s="1"/>
  <c r="AI2921" i="3"/>
  <c r="AL2921" i="3" s="1"/>
  <c r="AI2956" i="3"/>
  <c r="AL2956" i="3" s="1"/>
  <c r="AI2951" i="3"/>
  <c r="AL2951" i="3" s="1"/>
  <c r="AI2954" i="3"/>
  <c r="AL2954" i="3" s="1"/>
  <c r="AI2953" i="3"/>
  <c r="AL2953" i="3" s="1"/>
  <c r="AI2952" i="3"/>
  <c r="AL2952" i="3" s="1"/>
  <c r="AI2963" i="3"/>
  <c r="AL2963" i="3" s="1"/>
  <c r="AI2947" i="3"/>
  <c r="AL2947" i="3" s="1"/>
  <c r="AI2950" i="3"/>
  <c r="AL2950" i="3" s="1"/>
  <c r="AI2965" i="3"/>
  <c r="AL2965" i="3" s="1"/>
  <c r="AI2949" i="3"/>
  <c r="AL2949" i="3" s="1"/>
  <c r="AI2964" i="3"/>
  <c r="AL2964" i="3" s="1"/>
  <c r="AI2948" i="3"/>
  <c r="AL2948" i="3" s="1"/>
  <c r="AI2959" i="3"/>
  <c r="AL2959" i="3" s="1"/>
  <c r="AI2943" i="3"/>
  <c r="AL2943" i="3" s="1"/>
  <c r="AI2962" i="3"/>
  <c r="AL2962" i="3" s="1"/>
  <c r="AI2946" i="3"/>
  <c r="AL2946" i="3" s="1"/>
  <c r="AI2961" i="3"/>
  <c r="AL2961" i="3" s="1"/>
  <c r="AI2945" i="3"/>
  <c r="AL2945" i="3" s="1"/>
  <c r="AL2967" i="3"/>
  <c r="AI2960" i="3"/>
  <c r="AL2960" i="3" s="1"/>
  <c r="AI2944" i="3"/>
  <c r="AL2944" i="3" s="1"/>
  <c r="AI2955" i="3"/>
  <c r="AL2955" i="3" s="1"/>
  <c r="AI2958" i="3"/>
  <c r="AL2958" i="3" s="1"/>
  <c r="AI2966" i="3"/>
  <c r="AL2966" i="3" s="1"/>
  <c r="AI2957" i="3"/>
  <c r="AL2957" i="3" s="1"/>
  <c r="AI2992" i="3"/>
  <c r="AL2992" i="3" s="1"/>
  <c r="AI2976" i="3"/>
  <c r="AL2976" i="3" s="1"/>
  <c r="AI2991" i="3"/>
  <c r="AL2991" i="3" s="1"/>
  <c r="AI2975" i="3"/>
  <c r="AL2975" i="3" s="1"/>
  <c r="AI2994" i="3"/>
  <c r="AL2994" i="3" s="1"/>
  <c r="AI2978" i="3"/>
  <c r="AL2978" i="3" s="1"/>
  <c r="AI2989" i="3"/>
  <c r="AL2989" i="3" s="1"/>
  <c r="AI2973" i="3"/>
  <c r="AL2973" i="3" s="1"/>
  <c r="AI2988" i="3"/>
  <c r="AL2988" i="3" s="1"/>
  <c r="AI2972" i="3"/>
  <c r="AL2972" i="3" s="1"/>
  <c r="AI2987" i="3"/>
  <c r="AL2987" i="3" s="1"/>
  <c r="AI2990" i="3"/>
  <c r="AL2990" i="3" s="1"/>
  <c r="AI2974" i="3"/>
  <c r="AL2974" i="3" s="1"/>
  <c r="AI2985" i="3"/>
  <c r="AL2985" i="3" s="1"/>
  <c r="AI2984" i="3"/>
  <c r="AL2984" i="3" s="1"/>
  <c r="AI2983" i="3"/>
  <c r="AL2983" i="3" s="1"/>
  <c r="AI2986" i="3"/>
  <c r="AL2986" i="3" s="1"/>
  <c r="AI2981" i="3"/>
  <c r="AL2981" i="3" s="1"/>
  <c r="AI2980" i="3"/>
  <c r="AL2980" i="3" s="1"/>
  <c r="AI2995" i="3"/>
  <c r="AL2995" i="3" s="1"/>
  <c r="AI2979" i="3"/>
  <c r="AL2979" i="3" s="1"/>
  <c r="AI2982" i="3"/>
  <c r="AL2982" i="3" s="1"/>
  <c r="AI2993" i="3"/>
  <c r="AL2993" i="3" s="1"/>
  <c r="AI2977" i="3"/>
  <c r="AL2977" i="3" s="1"/>
  <c r="AL3865" i="3"/>
  <c r="AI3861" i="3"/>
  <c r="AL3861" i="3" s="1"/>
  <c r="AI3845" i="3"/>
  <c r="AL3845" i="3" s="1"/>
  <c r="AI3829" i="3"/>
  <c r="AL3829" i="3" s="1"/>
  <c r="AI3813" i="3"/>
  <c r="AL3813" i="3" s="1"/>
  <c r="AI3797" i="3"/>
  <c r="AL3797" i="3" s="1"/>
  <c r="AI3781" i="3"/>
  <c r="AL3781" i="3" s="1"/>
  <c r="AI3005" i="3"/>
  <c r="AL3005" i="3" s="1"/>
  <c r="AL3729" i="3"/>
  <c r="AL3713" i="3"/>
  <c r="AL3697" i="3"/>
  <c r="AL3681" i="3"/>
  <c r="AL3665" i="3"/>
  <c r="AL3649" i="3"/>
  <c r="AL3633" i="3"/>
  <c r="AL3313" i="3"/>
  <c r="AL3297" i="3"/>
  <c r="AL3281" i="3"/>
  <c r="AL3265" i="3"/>
  <c r="AL3249" i="3"/>
  <c r="AL3233" i="3"/>
  <c r="AL3217" i="3"/>
  <c r="AL3201" i="3"/>
  <c r="AL3185" i="3"/>
  <c r="AL3169" i="3"/>
  <c r="AL3073" i="3"/>
  <c r="AL2785" i="3"/>
  <c r="AL2769" i="3"/>
  <c r="AL2753" i="3"/>
  <c r="AL2737" i="3"/>
  <c r="AL2721" i="3"/>
  <c r="AL2705" i="3"/>
  <c r="AL2689" i="3"/>
  <c r="AL2673" i="3"/>
  <c r="AL2657" i="3"/>
  <c r="AL2641" i="3"/>
  <c r="AL2625" i="3"/>
  <c r="AL2609" i="3"/>
  <c r="AL2593" i="3"/>
  <c r="AL2577" i="3"/>
  <c r="AL2561" i="3"/>
  <c r="AI4021" i="3"/>
  <c r="AL4021" i="3" s="1"/>
  <c r="AI4005" i="3"/>
  <c r="AL4005" i="3" s="1"/>
  <c r="AI3989" i="3"/>
  <c r="AL3989" i="3" s="1"/>
  <c r="AI3973" i="3"/>
  <c r="AL3973" i="3" s="1"/>
  <c r="AI3957" i="3"/>
  <c r="AL3957" i="3" s="1"/>
  <c r="AI3941" i="3"/>
  <c r="AL3941" i="3" s="1"/>
  <c r="AI3925" i="3"/>
  <c r="AL3925" i="3" s="1"/>
  <c r="AI3909" i="3"/>
  <c r="AL3909" i="3" s="1"/>
  <c r="AI3893" i="3"/>
  <c r="AL3893" i="3" s="1"/>
  <c r="AI3877" i="3"/>
  <c r="AL3877" i="3" s="1"/>
  <c r="AL3329" i="3"/>
  <c r="AL2801" i="3"/>
  <c r="AI3761" i="3"/>
  <c r="AL3761" i="3" s="1"/>
  <c r="AI3745" i="3"/>
  <c r="AL3745" i="3" s="1"/>
  <c r="AI3617" i="3"/>
  <c r="AL3617" i="3" s="1"/>
  <c r="AI3601" i="3"/>
  <c r="AL3601" i="3" s="1"/>
  <c r="AI3585" i="3"/>
  <c r="AL3585" i="3" s="1"/>
  <c r="AI3569" i="3"/>
  <c r="AL3569" i="3" s="1"/>
  <c r="AI3553" i="3"/>
  <c r="AL3553" i="3" s="1"/>
  <c r="AI3537" i="3"/>
  <c r="AL3537" i="3" s="1"/>
  <c r="AI3521" i="3"/>
  <c r="AL3521" i="3" s="1"/>
  <c r="AI3505" i="3"/>
  <c r="AL3505" i="3" s="1"/>
  <c r="AI3489" i="3"/>
  <c r="AL3489" i="3" s="1"/>
  <c r="AI3473" i="3"/>
  <c r="AL3473" i="3" s="1"/>
  <c r="AI3457" i="3"/>
  <c r="AL3457" i="3" s="1"/>
  <c r="AI3441" i="3"/>
  <c r="AL3441" i="3" s="1"/>
  <c r="AI3425" i="3"/>
  <c r="AL3425" i="3" s="1"/>
  <c r="AI3409" i="3"/>
  <c r="AL3409" i="3" s="1"/>
  <c r="AI3345" i="3"/>
  <c r="AL3345" i="3" s="1"/>
  <c r="AI3057" i="3"/>
  <c r="AL3057" i="3" s="1"/>
  <c r="AI3041" i="3"/>
  <c r="AL3041" i="3" s="1"/>
  <c r="AI2905" i="3"/>
  <c r="AL2905" i="3" s="1"/>
  <c r="AI2833" i="3"/>
  <c r="AL2833" i="3" s="1"/>
  <c r="AI2817" i="3"/>
  <c r="AL2817" i="3" s="1"/>
  <c r="AI4028" i="3"/>
  <c r="AL4028" i="3" s="1"/>
  <c r="AI4012" i="3"/>
  <c r="AL4012" i="3" s="1"/>
  <c r="AI3996" i="3"/>
  <c r="AL3996" i="3" s="1"/>
  <c r="AI3980" i="3"/>
  <c r="AL3980" i="3" s="1"/>
  <c r="AI3964" i="3"/>
  <c r="AL3964" i="3" s="1"/>
  <c r="AI3948" i="3"/>
  <c r="AL3948" i="3" s="1"/>
  <c r="AI4027" i="3"/>
  <c r="AL4027" i="3" s="1"/>
  <c r="AI4011" i="3"/>
  <c r="AL4011" i="3" s="1"/>
  <c r="AI3995" i="3"/>
  <c r="AL3995" i="3" s="1"/>
  <c r="AI3979" i="3"/>
  <c r="AL3979" i="3" s="1"/>
  <c r="AI3963" i="3"/>
  <c r="AL3963" i="3" s="1"/>
  <c r="AI3947" i="3"/>
  <c r="AL3947" i="3" s="1"/>
  <c r="AI3931" i="3"/>
  <c r="AL3931" i="3" s="1"/>
  <c r="AI3915" i="3"/>
  <c r="AL3915" i="3" s="1"/>
  <c r="AI3899" i="3"/>
  <c r="AL3899" i="3" s="1"/>
  <c r="AI3883" i="3"/>
  <c r="AL3883" i="3" s="1"/>
  <c r="AI3867" i="3"/>
  <c r="AL3867" i="3" s="1"/>
  <c r="AI3851" i="3"/>
  <c r="AL3851" i="3" s="1"/>
  <c r="AI3835" i="3"/>
  <c r="AL3835" i="3" s="1"/>
  <c r="AI4026" i="3"/>
  <c r="AL4026" i="3" s="1"/>
  <c r="AI4010" i="3"/>
  <c r="AL4010" i="3" s="1"/>
  <c r="AI3994" i="3"/>
  <c r="AL3994" i="3" s="1"/>
  <c r="AI3978" i="3"/>
  <c r="AL3978" i="3" s="1"/>
  <c r="AI3962" i="3"/>
  <c r="AL3962" i="3" s="1"/>
  <c r="AI3946" i="3"/>
  <c r="AL3946" i="3" s="1"/>
  <c r="AI3930" i="3"/>
  <c r="AL3930" i="3" s="1"/>
  <c r="AI3914" i="3"/>
  <c r="AL3914" i="3" s="1"/>
  <c r="AI2545" i="3"/>
  <c r="AL2545" i="3" s="1"/>
  <c r="AI3936" i="3"/>
  <c r="AL3936" i="3" s="1"/>
  <c r="AI3920" i="3"/>
  <c r="AL3920" i="3" s="1"/>
  <c r="AI3904" i="3"/>
  <c r="AL3904" i="3" s="1"/>
  <c r="AI3888" i="3"/>
  <c r="AL3888" i="3" s="1"/>
  <c r="AI3872" i="3"/>
  <c r="AL3872" i="3" s="1"/>
  <c r="AI3856" i="3"/>
  <c r="AL3856" i="3" s="1"/>
  <c r="AI3840" i="3"/>
  <c r="AL3840" i="3" s="1"/>
  <c r="AI3824" i="3"/>
  <c r="AL3824" i="3" s="1"/>
  <c r="AI3808" i="3"/>
  <c r="AL3808" i="3" s="1"/>
  <c r="AI3792" i="3"/>
  <c r="AL3792" i="3" s="1"/>
  <c r="AI3776" i="3"/>
  <c r="AL3776" i="3" s="1"/>
  <c r="AI3760" i="3"/>
  <c r="AL3760" i="3" s="1"/>
  <c r="AI3744" i="3"/>
  <c r="AL3744" i="3" s="1"/>
  <c r="AI3728" i="3"/>
  <c r="AL3728" i="3" s="1"/>
  <c r="AI3712" i="3"/>
  <c r="AL3712" i="3" s="1"/>
  <c r="AI3696" i="3"/>
  <c r="AL3696" i="3" s="1"/>
  <c r="AI3680" i="3"/>
  <c r="AL3680" i="3" s="1"/>
  <c r="AI3664" i="3"/>
  <c r="AL3664" i="3" s="1"/>
  <c r="AI3648" i="3"/>
  <c r="AL3648" i="3" s="1"/>
  <c r="AI3632" i="3"/>
  <c r="AL3632" i="3" s="1"/>
  <c r="AI3616" i="3"/>
  <c r="AL3616" i="3" s="1"/>
  <c r="AI3600" i="3"/>
  <c r="AL3600" i="3" s="1"/>
  <c r="AI3584" i="3"/>
  <c r="AL3584" i="3" s="1"/>
  <c r="AI3568" i="3"/>
  <c r="AL3568" i="3" s="1"/>
  <c r="AI3552" i="3"/>
  <c r="AL3552" i="3" s="1"/>
  <c r="AI3536" i="3"/>
  <c r="AL3536" i="3" s="1"/>
  <c r="AI3520" i="3"/>
  <c r="AL3520" i="3" s="1"/>
  <c r="AI3504" i="3"/>
  <c r="AL3504" i="3" s="1"/>
  <c r="AI3488" i="3"/>
  <c r="AL3488" i="3" s="1"/>
  <c r="AI3472" i="3"/>
  <c r="AL3472" i="3" s="1"/>
  <c r="AI3456" i="3"/>
  <c r="AL3456" i="3" s="1"/>
  <c r="AI3440" i="3"/>
  <c r="AL3440" i="3" s="1"/>
  <c r="AI3424" i="3"/>
  <c r="AL3424" i="3" s="1"/>
  <c r="AI3340" i="3"/>
  <c r="AL3340" i="3" s="1"/>
  <c r="AI3324" i="3"/>
  <c r="AL3324" i="3" s="1"/>
  <c r="AI3308" i="3"/>
  <c r="AL3308" i="3" s="1"/>
  <c r="AI3292" i="3"/>
  <c r="AL3292" i="3" s="1"/>
  <c r="AI3276" i="3"/>
  <c r="AL3276" i="3" s="1"/>
  <c r="AI3260" i="3"/>
  <c r="AL3260" i="3" s="1"/>
  <c r="AI3244" i="3"/>
  <c r="AL3244" i="3" s="1"/>
  <c r="AI3228" i="3"/>
  <c r="AL3228" i="3" s="1"/>
  <c r="AI3212" i="3"/>
  <c r="AL3212" i="3" s="1"/>
  <c r="AI3196" i="3"/>
  <c r="AL3196" i="3" s="1"/>
  <c r="AI3180" i="3"/>
  <c r="AL3180" i="3" s="1"/>
  <c r="AI3164" i="3"/>
  <c r="AL3164" i="3" s="1"/>
  <c r="AI3060" i="3"/>
  <c r="AL3060" i="3" s="1"/>
  <c r="AI3044" i="3"/>
  <c r="AL3044" i="3" s="1"/>
  <c r="AI3012" i="3"/>
  <c r="AL3012" i="3" s="1"/>
  <c r="AI2912" i="3"/>
  <c r="AL2912" i="3" s="1"/>
  <c r="AI2828" i="3"/>
  <c r="AL2828" i="3" s="1"/>
  <c r="AI2812" i="3"/>
  <c r="AL2812" i="3" s="1"/>
  <c r="AI2796" i="3"/>
  <c r="AL2796" i="3" s="1"/>
  <c r="AI2780" i="3"/>
  <c r="AL2780" i="3" s="1"/>
  <c r="AI2764" i="3"/>
  <c r="AL2764" i="3" s="1"/>
  <c r="AI2748" i="3"/>
  <c r="AL2748" i="3" s="1"/>
  <c r="AI2732" i="3"/>
  <c r="AL2732" i="3" s="1"/>
  <c r="AI2716" i="3"/>
  <c r="AL2716" i="3" s="1"/>
  <c r="AI2700" i="3"/>
  <c r="AL2700" i="3" s="1"/>
  <c r="AI2684" i="3"/>
  <c r="AL2684" i="3" s="1"/>
  <c r="AI2668" i="3"/>
  <c r="AL2668" i="3" s="1"/>
  <c r="AI2535" i="3"/>
  <c r="AL2535" i="3" s="1"/>
  <c r="AI2538" i="3"/>
  <c r="AL2538" i="3" s="1"/>
  <c r="AI3827" i="3"/>
  <c r="AL3827" i="3" s="1"/>
  <c r="AI3811" i="3"/>
  <c r="AL3811" i="3" s="1"/>
  <c r="AI3795" i="3"/>
  <c r="AL3795" i="3" s="1"/>
  <c r="AI3779" i="3"/>
  <c r="AL3779" i="3" s="1"/>
  <c r="AI3763" i="3"/>
  <c r="AL3763" i="3" s="1"/>
  <c r="AI3747" i="3"/>
  <c r="AL3747" i="3" s="1"/>
  <c r="AI3731" i="3"/>
  <c r="AL3731" i="3" s="1"/>
  <c r="AI3715" i="3"/>
  <c r="AL3715" i="3" s="1"/>
  <c r="AI3699" i="3"/>
  <c r="AL3699" i="3" s="1"/>
  <c r="AI3683" i="3"/>
  <c r="AL3683" i="3" s="1"/>
  <c r="AI3667" i="3"/>
  <c r="AL3667" i="3" s="1"/>
  <c r="AI3651" i="3"/>
  <c r="AL3651" i="3" s="1"/>
  <c r="AI3635" i="3"/>
  <c r="AL3635" i="3" s="1"/>
  <c r="AI3619" i="3"/>
  <c r="AL3619" i="3" s="1"/>
  <c r="AI3603" i="3"/>
  <c r="AL3603" i="3" s="1"/>
  <c r="AI3587" i="3"/>
  <c r="AL3587" i="3" s="1"/>
  <c r="AI3571" i="3"/>
  <c r="AL3571" i="3" s="1"/>
  <c r="AI3555" i="3"/>
  <c r="AL3555" i="3" s="1"/>
  <c r="AI3539" i="3"/>
  <c r="AL3539" i="3" s="1"/>
  <c r="AI3523" i="3"/>
  <c r="AL3523" i="3" s="1"/>
  <c r="AI3507" i="3"/>
  <c r="AL3507" i="3" s="1"/>
  <c r="AI3491" i="3"/>
  <c r="AL3491" i="3" s="1"/>
  <c r="AI3475" i="3"/>
  <c r="AL3475" i="3" s="1"/>
  <c r="AI3459" i="3"/>
  <c r="AL3459" i="3" s="1"/>
  <c r="AI3443" i="3"/>
  <c r="AL3443" i="3" s="1"/>
  <c r="AI3427" i="3"/>
  <c r="AL3427" i="3" s="1"/>
  <c r="AI3411" i="3"/>
  <c r="AL3411" i="3" s="1"/>
  <c r="AI3379" i="3"/>
  <c r="AL3379" i="3" s="1"/>
  <c r="AI3347" i="3"/>
  <c r="AL3347" i="3" s="1"/>
  <c r="AI3331" i="3"/>
  <c r="AL3331" i="3" s="1"/>
  <c r="AI3315" i="3"/>
  <c r="AL3315" i="3" s="1"/>
  <c r="AI3299" i="3"/>
  <c r="AL3299" i="3" s="1"/>
  <c r="AI3283" i="3"/>
  <c r="AL3283" i="3" s="1"/>
  <c r="AI3267" i="3"/>
  <c r="AL3267" i="3" s="1"/>
  <c r="AI3251" i="3"/>
  <c r="AL3251" i="3" s="1"/>
  <c r="AI3235" i="3"/>
  <c r="AL3235" i="3" s="1"/>
  <c r="AI3219" i="3"/>
  <c r="AL3219" i="3" s="1"/>
  <c r="AI3203" i="3"/>
  <c r="AL3203" i="3" s="1"/>
  <c r="AI3187" i="3"/>
  <c r="AL3187" i="3" s="1"/>
  <c r="AI3171" i="3"/>
  <c r="AL3171" i="3" s="1"/>
  <c r="AI3071" i="3"/>
  <c r="AL3071" i="3" s="1"/>
  <c r="AI3055" i="3"/>
  <c r="AL3055" i="3" s="1"/>
  <c r="AI3039" i="3"/>
  <c r="AL3039" i="3" s="1"/>
  <c r="AI3007" i="3"/>
  <c r="AL3007" i="3" s="1"/>
  <c r="AI2907" i="3"/>
  <c r="AL2907" i="3" s="1"/>
  <c r="AI2823" i="3"/>
  <c r="AL2823" i="3" s="1"/>
  <c r="AI2807" i="3"/>
  <c r="AL2807" i="3" s="1"/>
  <c r="AI2791" i="3"/>
  <c r="AL2791" i="3" s="1"/>
  <c r="AI2775" i="3"/>
  <c r="AL2775" i="3" s="1"/>
  <c r="AI2751" i="3"/>
  <c r="AL2751" i="3" s="1"/>
  <c r="AI2719" i="3"/>
  <c r="AL2719" i="3" s="1"/>
  <c r="AI2687" i="3"/>
  <c r="AL2687" i="3" s="1"/>
  <c r="AI2655" i="3"/>
  <c r="AL2655" i="3" s="1"/>
  <c r="AI2623" i="3"/>
  <c r="AL2623" i="3" s="1"/>
  <c r="AI2591" i="3"/>
  <c r="AL2591" i="3" s="1"/>
  <c r="AI3898" i="3"/>
  <c r="AL3898" i="3" s="1"/>
  <c r="AI3882" i="3"/>
  <c r="AL3882" i="3" s="1"/>
  <c r="AI3866" i="3"/>
  <c r="AL3866" i="3" s="1"/>
  <c r="AI3850" i="3"/>
  <c r="AL3850" i="3" s="1"/>
  <c r="AI3834" i="3"/>
  <c r="AL3834" i="3" s="1"/>
  <c r="AI3818" i="3"/>
  <c r="AL3818" i="3" s="1"/>
  <c r="AI3802" i="3"/>
  <c r="AL3802" i="3" s="1"/>
  <c r="AI3786" i="3"/>
  <c r="AL3786" i="3" s="1"/>
  <c r="AI3770" i="3"/>
  <c r="AL3770" i="3" s="1"/>
  <c r="AI3754" i="3"/>
  <c r="AL3754" i="3" s="1"/>
  <c r="AI3738" i="3"/>
  <c r="AL3738" i="3" s="1"/>
  <c r="AI3722" i="3"/>
  <c r="AL3722" i="3" s="1"/>
  <c r="AI3706" i="3"/>
  <c r="AL3706" i="3" s="1"/>
  <c r="AI3690" i="3"/>
  <c r="AL3690" i="3" s="1"/>
  <c r="AI3674" i="3"/>
  <c r="AL3674" i="3" s="1"/>
  <c r="AI3658" i="3"/>
  <c r="AL3658" i="3" s="1"/>
  <c r="AI3642" i="3"/>
  <c r="AL3642" i="3" s="1"/>
  <c r="AI3626" i="3"/>
  <c r="AL3626" i="3" s="1"/>
  <c r="AI3610" i="3"/>
  <c r="AL3610" i="3" s="1"/>
  <c r="AI3594" i="3"/>
  <c r="AL3594" i="3" s="1"/>
  <c r="AI3578" i="3"/>
  <c r="AL3578" i="3" s="1"/>
  <c r="AI3562" i="3"/>
  <c r="AL3562" i="3" s="1"/>
  <c r="AI3546" i="3"/>
  <c r="AL3546" i="3" s="1"/>
  <c r="AI3530" i="3"/>
  <c r="AL3530" i="3" s="1"/>
  <c r="AI3514" i="3"/>
  <c r="AL3514" i="3" s="1"/>
  <c r="AI3498" i="3"/>
  <c r="AL3498" i="3" s="1"/>
  <c r="AI3482" i="3"/>
  <c r="AL3482" i="3" s="1"/>
  <c r="AI3466" i="3"/>
  <c r="AL3466" i="3" s="1"/>
  <c r="AI3450" i="3"/>
  <c r="AL3450" i="3" s="1"/>
  <c r="AI3434" i="3"/>
  <c r="AL3434" i="3" s="1"/>
  <c r="AI3418" i="3"/>
  <c r="AL3418" i="3" s="1"/>
  <c r="AI3350" i="3"/>
  <c r="AL3350" i="3" s="1"/>
  <c r="AI3334" i="3"/>
  <c r="AL3334" i="3" s="1"/>
  <c r="AI3318" i="3"/>
  <c r="AL3318" i="3" s="1"/>
  <c r="AI3302" i="3"/>
  <c r="AL3302" i="3" s="1"/>
  <c r="AI3286" i="3"/>
  <c r="AL3286" i="3" s="1"/>
  <c r="AI3270" i="3"/>
  <c r="AL3270" i="3" s="1"/>
  <c r="AI3254" i="3"/>
  <c r="AL3254" i="3" s="1"/>
  <c r="AI3238" i="3"/>
  <c r="AL3238" i="3" s="1"/>
  <c r="AI3222" i="3"/>
  <c r="AL3222" i="3" s="1"/>
  <c r="AI3206" i="3"/>
  <c r="AL3206" i="3" s="1"/>
  <c r="AI3190" i="3"/>
  <c r="AL3190" i="3" s="1"/>
  <c r="AI3174" i="3"/>
  <c r="AL3174" i="3" s="1"/>
  <c r="AI3158" i="3"/>
  <c r="AL3158" i="3" s="1"/>
  <c r="AI3074" i="3"/>
  <c r="AL3074" i="3" s="1"/>
  <c r="AI3058" i="3"/>
  <c r="AL3058" i="3" s="1"/>
  <c r="AI3042" i="3"/>
  <c r="AL3042" i="3" s="1"/>
  <c r="AI3010" i="3"/>
  <c r="AL3010" i="3" s="1"/>
  <c r="AI2942" i="3"/>
  <c r="AL2942" i="3" s="1"/>
  <c r="AI2910" i="3"/>
  <c r="AL2910" i="3" s="1"/>
  <c r="AI2826" i="3"/>
  <c r="AL2826" i="3" s="1"/>
  <c r="AI2810" i="3"/>
  <c r="AL2810" i="3" s="1"/>
  <c r="AI2794" i="3"/>
  <c r="AL2794" i="3" s="1"/>
  <c r="AI2778" i="3"/>
  <c r="AL2778" i="3" s="1"/>
  <c r="AI2754" i="3"/>
  <c r="AL2754" i="3" s="1"/>
  <c r="AI2722" i="3"/>
  <c r="AL2722" i="3" s="1"/>
  <c r="AI2690" i="3"/>
  <c r="AL2690" i="3" s="1"/>
  <c r="AI2658" i="3"/>
  <c r="AL2658" i="3" s="1"/>
  <c r="AI2626" i="3"/>
  <c r="AL2626" i="3" s="1"/>
  <c r="AI2594" i="3"/>
  <c r="AL2594" i="3" s="1"/>
  <c r="AI2574" i="3"/>
  <c r="AL2574" i="3" s="1"/>
  <c r="AI2558" i="3"/>
  <c r="AL2558" i="3" s="1"/>
  <c r="AI2539" i="3"/>
  <c r="AL2539" i="3" s="1"/>
  <c r="AI2540" i="3"/>
  <c r="AL2540" i="3" s="1"/>
  <c r="AI2766" i="3"/>
  <c r="AL2766" i="3" s="1"/>
  <c r="AI2734" i="3"/>
  <c r="AL2734" i="3" s="1"/>
  <c r="AI2702" i="3"/>
  <c r="AL2702" i="3" s="1"/>
  <c r="AI2670" i="3"/>
  <c r="AL2670" i="3" s="1"/>
  <c r="AI2638" i="3"/>
  <c r="AL2638" i="3" s="1"/>
  <c r="AI2606" i="3"/>
  <c r="AL2606" i="3" s="1"/>
  <c r="AI4029" i="3"/>
  <c r="AL4029" i="3" s="1"/>
  <c r="AI2648" i="3"/>
  <c r="AL2648" i="3" s="1"/>
  <c r="AI2632" i="3"/>
  <c r="AL2632" i="3" s="1"/>
  <c r="AI2616" i="3"/>
  <c r="AL2616" i="3" s="1"/>
  <c r="AI2600" i="3"/>
  <c r="AL2600" i="3" s="1"/>
  <c r="AI2584" i="3"/>
  <c r="AL2584" i="3" s="1"/>
  <c r="AI2568" i="3"/>
  <c r="AL2568" i="3" s="1"/>
  <c r="AI2552" i="3"/>
  <c r="AL2552" i="3" s="1"/>
  <c r="AI2739" i="3"/>
  <c r="AL2739" i="3" s="1"/>
  <c r="AI2707" i="3"/>
  <c r="AL2707" i="3" s="1"/>
  <c r="AI2675" i="3"/>
  <c r="AL2675" i="3" s="1"/>
  <c r="AI2643" i="3"/>
  <c r="AL2643" i="3" s="1"/>
  <c r="AI2611" i="3"/>
  <c r="AL2611" i="3" s="1"/>
  <c r="AI2583" i="3"/>
  <c r="AL2583" i="3" s="1"/>
  <c r="AI2567" i="3"/>
  <c r="AL2567" i="3" s="1"/>
  <c r="AI2551" i="3"/>
  <c r="AL2551" i="3" s="1"/>
  <c r="AI4024" i="3"/>
  <c r="AL4024" i="3" s="1"/>
  <c r="AI4008" i="3"/>
  <c r="AL4008" i="3" s="1"/>
  <c r="AI3992" i="3"/>
  <c r="AL3992" i="3" s="1"/>
  <c r="AI3976" i="3"/>
  <c r="AL3976" i="3" s="1"/>
  <c r="AI3960" i="3"/>
  <c r="AL3960" i="3" s="1"/>
  <c r="AI3944" i="3"/>
  <c r="AL3944" i="3" s="1"/>
  <c r="AI4023" i="3"/>
  <c r="AL4023" i="3" s="1"/>
  <c r="AI4007" i="3"/>
  <c r="AL4007" i="3" s="1"/>
  <c r="AI3991" i="3"/>
  <c r="AL3991" i="3" s="1"/>
  <c r="AI3975" i="3"/>
  <c r="AL3975" i="3" s="1"/>
  <c r="AI3959" i="3"/>
  <c r="AL3959" i="3" s="1"/>
  <c r="AI3943" i="3"/>
  <c r="AL3943" i="3" s="1"/>
  <c r="AI3927" i="3"/>
  <c r="AL3927" i="3" s="1"/>
  <c r="AI3911" i="3"/>
  <c r="AL3911" i="3" s="1"/>
  <c r="AI3895" i="3"/>
  <c r="AL3895" i="3" s="1"/>
  <c r="AI3879" i="3"/>
  <c r="AL3879" i="3" s="1"/>
  <c r="AI3863" i="3"/>
  <c r="AL3863" i="3" s="1"/>
  <c r="AI3847" i="3"/>
  <c r="AL3847" i="3" s="1"/>
  <c r="AI3831" i="3"/>
  <c r="AL3831" i="3" s="1"/>
  <c r="AI4022" i="3"/>
  <c r="AL4022" i="3" s="1"/>
  <c r="AI4006" i="3"/>
  <c r="AL4006" i="3" s="1"/>
  <c r="AI3990" i="3"/>
  <c r="AL3990" i="3" s="1"/>
  <c r="AI3974" i="3"/>
  <c r="AL3974" i="3" s="1"/>
  <c r="AI3958" i="3"/>
  <c r="AL3958" i="3" s="1"/>
  <c r="AI3942" i="3"/>
  <c r="AL3942" i="3" s="1"/>
  <c r="AI3926" i="3"/>
  <c r="AL3926" i="3" s="1"/>
  <c r="AI3910" i="3"/>
  <c r="AL3910" i="3" s="1"/>
  <c r="AI2537" i="3"/>
  <c r="AL2537" i="3" s="1"/>
  <c r="AI3932" i="3"/>
  <c r="AL3932" i="3" s="1"/>
  <c r="AI3916" i="3"/>
  <c r="AL3916" i="3" s="1"/>
  <c r="AI3900" i="3"/>
  <c r="AL3900" i="3" s="1"/>
  <c r="AI3884" i="3"/>
  <c r="AL3884" i="3" s="1"/>
  <c r="AI3868" i="3"/>
  <c r="AL3868" i="3" s="1"/>
  <c r="AI3852" i="3"/>
  <c r="AL3852" i="3" s="1"/>
  <c r="AI3836" i="3"/>
  <c r="AL3836" i="3" s="1"/>
  <c r="AI3820" i="3"/>
  <c r="AL3820" i="3" s="1"/>
  <c r="AI3804" i="3"/>
  <c r="AL3804" i="3" s="1"/>
  <c r="AI3788" i="3"/>
  <c r="AL3788" i="3" s="1"/>
  <c r="AI3772" i="3"/>
  <c r="AL3772" i="3" s="1"/>
  <c r="AI3756" i="3"/>
  <c r="AL3756" i="3" s="1"/>
  <c r="AI3740" i="3"/>
  <c r="AL3740" i="3" s="1"/>
  <c r="AI3724" i="3"/>
  <c r="AL3724" i="3" s="1"/>
  <c r="AI3708" i="3"/>
  <c r="AL3708" i="3" s="1"/>
  <c r="AI3692" i="3"/>
  <c r="AL3692" i="3" s="1"/>
  <c r="AI3676" i="3"/>
  <c r="AL3676" i="3" s="1"/>
  <c r="AI3660" i="3"/>
  <c r="AL3660" i="3" s="1"/>
  <c r="AI3644" i="3"/>
  <c r="AL3644" i="3" s="1"/>
  <c r="AI3628" i="3"/>
  <c r="AL3628" i="3" s="1"/>
  <c r="AI3612" i="3"/>
  <c r="AL3612" i="3" s="1"/>
  <c r="AI3596" i="3"/>
  <c r="AL3596" i="3" s="1"/>
  <c r="AI3580" i="3"/>
  <c r="AL3580" i="3" s="1"/>
  <c r="AI3564" i="3"/>
  <c r="AL3564" i="3" s="1"/>
  <c r="AI3548" i="3"/>
  <c r="AL3548" i="3" s="1"/>
  <c r="AI3532" i="3"/>
  <c r="AL3532" i="3" s="1"/>
  <c r="AI3516" i="3"/>
  <c r="AL3516" i="3" s="1"/>
  <c r="AI3500" i="3"/>
  <c r="AL3500" i="3" s="1"/>
  <c r="AI3484" i="3"/>
  <c r="AL3484" i="3" s="1"/>
  <c r="AI3468" i="3"/>
  <c r="AL3468" i="3" s="1"/>
  <c r="AI3452" i="3"/>
  <c r="AL3452" i="3" s="1"/>
  <c r="AI3436" i="3"/>
  <c r="AL3436" i="3" s="1"/>
  <c r="AI3420" i="3"/>
  <c r="AL3420" i="3" s="1"/>
  <c r="AI3352" i="3"/>
  <c r="AL3352" i="3" s="1"/>
  <c r="AI3336" i="3"/>
  <c r="AL3336" i="3" s="1"/>
  <c r="AI3320" i="3"/>
  <c r="AL3320" i="3" s="1"/>
  <c r="AI3304" i="3"/>
  <c r="AL3304" i="3" s="1"/>
  <c r="AI3288" i="3"/>
  <c r="AL3288" i="3" s="1"/>
  <c r="AI3272" i="3"/>
  <c r="AL3272" i="3" s="1"/>
  <c r="AI3256" i="3"/>
  <c r="AL3256" i="3" s="1"/>
  <c r="AI3240" i="3"/>
  <c r="AL3240" i="3" s="1"/>
  <c r="AI3224" i="3"/>
  <c r="AL3224" i="3" s="1"/>
  <c r="AI3208" i="3"/>
  <c r="AL3208" i="3" s="1"/>
  <c r="AI3192" i="3"/>
  <c r="AL3192" i="3" s="1"/>
  <c r="AI3176" i="3"/>
  <c r="AL3176" i="3" s="1"/>
  <c r="AI3160" i="3"/>
  <c r="AL3160" i="3" s="1"/>
  <c r="AI3128" i="3"/>
  <c r="AL3128" i="3" s="1"/>
  <c r="AI3072" i="3"/>
  <c r="AL3072" i="3" s="1"/>
  <c r="AI3056" i="3"/>
  <c r="AL3056" i="3" s="1"/>
  <c r="AI3040" i="3"/>
  <c r="AL3040" i="3" s="1"/>
  <c r="AI3008" i="3"/>
  <c r="AL3008" i="3" s="1"/>
  <c r="AI2908" i="3"/>
  <c r="AL2908" i="3" s="1"/>
  <c r="AI2824" i="3"/>
  <c r="AL2824" i="3" s="1"/>
  <c r="AI2808" i="3"/>
  <c r="AL2808" i="3" s="1"/>
  <c r="AI2792" i="3"/>
  <c r="AL2792" i="3" s="1"/>
  <c r="AI2776" i="3"/>
  <c r="AL2776" i="3" s="1"/>
  <c r="AI2760" i="3"/>
  <c r="AL2760" i="3" s="1"/>
  <c r="AI2744" i="3"/>
  <c r="AL2744" i="3" s="1"/>
  <c r="AI2728" i="3"/>
  <c r="AL2728" i="3" s="1"/>
  <c r="AI2712" i="3"/>
  <c r="AL2712" i="3" s="1"/>
  <c r="AI2696" i="3"/>
  <c r="AL2696" i="3" s="1"/>
  <c r="AI2680" i="3"/>
  <c r="AL2680" i="3" s="1"/>
  <c r="AI2664" i="3"/>
  <c r="AL2664" i="3" s="1"/>
  <c r="AI2527" i="3"/>
  <c r="AL2527" i="3" s="1"/>
  <c r="AI2534" i="3"/>
  <c r="AL2534" i="3" s="1"/>
  <c r="AI3823" i="3"/>
  <c r="AL3823" i="3" s="1"/>
  <c r="AI3807" i="3"/>
  <c r="AL3807" i="3" s="1"/>
  <c r="AI3791" i="3"/>
  <c r="AL3791" i="3" s="1"/>
  <c r="AI3775" i="3"/>
  <c r="AL3775" i="3" s="1"/>
  <c r="AI3759" i="3"/>
  <c r="AL3759" i="3" s="1"/>
  <c r="AI3743" i="3"/>
  <c r="AL3743" i="3" s="1"/>
  <c r="AI3727" i="3"/>
  <c r="AL3727" i="3" s="1"/>
  <c r="AI3711" i="3"/>
  <c r="AL3711" i="3" s="1"/>
  <c r="AI3695" i="3"/>
  <c r="AL3695" i="3" s="1"/>
  <c r="AI3679" i="3"/>
  <c r="AL3679" i="3" s="1"/>
  <c r="AI3663" i="3"/>
  <c r="AL3663" i="3" s="1"/>
  <c r="AI3647" i="3"/>
  <c r="AL3647" i="3" s="1"/>
  <c r="AI3631" i="3"/>
  <c r="AL3631" i="3" s="1"/>
  <c r="AI3615" i="3"/>
  <c r="AL3615" i="3" s="1"/>
  <c r="AI3599" i="3"/>
  <c r="AL3599" i="3" s="1"/>
  <c r="AI3583" i="3"/>
  <c r="AL3583" i="3" s="1"/>
  <c r="AI3567" i="3"/>
  <c r="AL3567" i="3" s="1"/>
  <c r="AI3551" i="3"/>
  <c r="AL3551" i="3" s="1"/>
  <c r="AI3535" i="3"/>
  <c r="AL3535" i="3" s="1"/>
  <c r="AI3519" i="3"/>
  <c r="AL3519" i="3" s="1"/>
  <c r="AI3503" i="3"/>
  <c r="AL3503" i="3" s="1"/>
  <c r="AI3487" i="3"/>
  <c r="AL3487" i="3" s="1"/>
  <c r="AI3471" i="3"/>
  <c r="AL3471" i="3" s="1"/>
  <c r="AI3455" i="3"/>
  <c r="AL3455" i="3" s="1"/>
  <c r="AI3439" i="3"/>
  <c r="AL3439" i="3" s="1"/>
  <c r="AI3423" i="3"/>
  <c r="AL3423" i="3" s="1"/>
  <c r="AI3343" i="3"/>
  <c r="AL3343" i="3" s="1"/>
  <c r="AI3327" i="3"/>
  <c r="AL3327" i="3" s="1"/>
  <c r="AI3311" i="3"/>
  <c r="AL3311" i="3" s="1"/>
  <c r="AI3295" i="3"/>
  <c r="AL3295" i="3" s="1"/>
  <c r="AI3279" i="3"/>
  <c r="AL3279" i="3" s="1"/>
  <c r="AI3263" i="3"/>
  <c r="AL3263" i="3" s="1"/>
  <c r="AI3247" i="3"/>
  <c r="AL3247" i="3" s="1"/>
  <c r="AI3231" i="3"/>
  <c r="AL3231" i="3" s="1"/>
  <c r="AI3215" i="3"/>
  <c r="AL3215" i="3" s="1"/>
  <c r="AI3199" i="3"/>
  <c r="AL3199" i="3" s="1"/>
  <c r="AI3183" i="3"/>
  <c r="AL3183" i="3" s="1"/>
  <c r="AI3167" i="3"/>
  <c r="AL3167" i="3" s="1"/>
  <c r="AI3067" i="3"/>
  <c r="AL3067" i="3" s="1"/>
  <c r="AI3051" i="3"/>
  <c r="AL3051" i="3" s="1"/>
  <c r="AI3003" i="3"/>
  <c r="AL3003" i="3" s="1"/>
  <c r="AI2971" i="3"/>
  <c r="AL2971" i="3" s="1"/>
  <c r="AI2903" i="3"/>
  <c r="AL2903" i="3" s="1"/>
  <c r="AI2819" i="3"/>
  <c r="AL2819" i="3" s="1"/>
  <c r="AI2803" i="3"/>
  <c r="AL2803" i="3" s="1"/>
  <c r="AI2787" i="3"/>
  <c r="AL2787" i="3" s="1"/>
  <c r="AI2771" i="3"/>
  <c r="AL2771" i="3" s="1"/>
  <c r="AI2743" i="3"/>
  <c r="AL2743" i="3" s="1"/>
  <c r="AI2711" i="3"/>
  <c r="AL2711" i="3" s="1"/>
  <c r="AI2679" i="3"/>
  <c r="AL2679" i="3" s="1"/>
  <c r="AI2647" i="3"/>
  <c r="AL2647" i="3" s="1"/>
  <c r="AI2615" i="3"/>
  <c r="AL2615" i="3" s="1"/>
  <c r="AI2549" i="3"/>
  <c r="AL2549" i="3" s="1"/>
  <c r="AI3894" i="3"/>
  <c r="AL3894" i="3" s="1"/>
  <c r="AI3878" i="3"/>
  <c r="AL3878" i="3" s="1"/>
  <c r="AI3862" i="3"/>
  <c r="AL3862" i="3" s="1"/>
  <c r="AI3846" i="3"/>
  <c r="AL3846" i="3" s="1"/>
  <c r="AI3830" i="3"/>
  <c r="AL3830" i="3" s="1"/>
  <c r="AI3814" i="3"/>
  <c r="AL3814" i="3" s="1"/>
  <c r="AI3798" i="3"/>
  <c r="AL3798" i="3" s="1"/>
  <c r="AI3782" i="3"/>
  <c r="AL3782" i="3" s="1"/>
  <c r="AI3766" i="3"/>
  <c r="AL3766" i="3" s="1"/>
  <c r="AI3750" i="3"/>
  <c r="AL3750" i="3" s="1"/>
  <c r="AI3734" i="3"/>
  <c r="AL3734" i="3" s="1"/>
  <c r="AI3718" i="3"/>
  <c r="AL3718" i="3" s="1"/>
  <c r="AI3702" i="3"/>
  <c r="AL3702" i="3" s="1"/>
  <c r="AI3686" i="3"/>
  <c r="AL3686" i="3" s="1"/>
  <c r="AI3670" i="3"/>
  <c r="AL3670" i="3" s="1"/>
  <c r="AI3654" i="3"/>
  <c r="AL3654" i="3" s="1"/>
  <c r="AI3638" i="3"/>
  <c r="AL3638" i="3" s="1"/>
  <c r="AI3622" i="3"/>
  <c r="AL3622" i="3" s="1"/>
  <c r="AI3606" i="3"/>
  <c r="AL3606" i="3" s="1"/>
  <c r="AI3590" i="3"/>
  <c r="AL3590" i="3" s="1"/>
  <c r="AI3574" i="3"/>
  <c r="AL3574" i="3" s="1"/>
  <c r="AI3558" i="3"/>
  <c r="AL3558" i="3" s="1"/>
  <c r="AI3542" i="3"/>
  <c r="AL3542" i="3" s="1"/>
  <c r="AI3526" i="3"/>
  <c r="AL3526" i="3" s="1"/>
  <c r="AI3510" i="3"/>
  <c r="AL3510" i="3" s="1"/>
  <c r="AI3494" i="3"/>
  <c r="AL3494" i="3" s="1"/>
  <c r="AI3478" i="3"/>
  <c r="AL3478" i="3" s="1"/>
  <c r="AI3462" i="3"/>
  <c r="AL3462" i="3" s="1"/>
  <c r="AI3446" i="3"/>
  <c r="AL3446" i="3" s="1"/>
  <c r="AI3430" i="3"/>
  <c r="AL3430" i="3" s="1"/>
  <c r="AI3414" i="3"/>
  <c r="AL3414" i="3" s="1"/>
  <c r="AI3382" i="3"/>
  <c r="AL3382" i="3" s="1"/>
  <c r="AI3346" i="3"/>
  <c r="AL3346" i="3" s="1"/>
  <c r="AI3330" i="3"/>
  <c r="AL3330" i="3" s="1"/>
  <c r="AI3314" i="3"/>
  <c r="AL3314" i="3" s="1"/>
  <c r="AI3298" i="3"/>
  <c r="AL3298" i="3" s="1"/>
  <c r="AI3282" i="3"/>
  <c r="AL3282" i="3" s="1"/>
  <c r="AI3266" i="3"/>
  <c r="AL3266" i="3" s="1"/>
  <c r="AI3250" i="3"/>
  <c r="AL3250" i="3" s="1"/>
  <c r="AI3234" i="3"/>
  <c r="AL3234" i="3" s="1"/>
  <c r="AI3218" i="3"/>
  <c r="AL3218" i="3" s="1"/>
  <c r="AI3202" i="3"/>
  <c r="AL3202" i="3" s="1"/>
  <c r="AI3186" i="3"/>
  <c r="AL3186" i="3" s="1"/>
  <c r="AI3170" i="3"/>
  <c r="AL3170" i="3" s="1"/>
  <c r="AI3070" i="3"/>
  <c r="AL3070" i="3" s="1"/>
  <c r="AI3054" i="3"/>
  <c r="AL3054" i="3" s="1"/>
  <c r="AI3038" i="3"/>
  <c r="AL3038" i="3" s="1"/>
  <c r="AI3006" i="3"/>
  <c r="AL3006" i="3" s="1"/>
  <c r="AI2906" i="3"/>
  <c r="AL2906" i="3" s="1"/>
  <c r="AI2822" i="3"/>
  <c r="AL2822" i="3" s="1"/>
  <c r="AI2806" i="3"/>
  <c r="AL2806" i="3" s="1"/>
  <c r="AI2790" i="3"/>
  <c r="AL2790" i="3" s="1"/>
  <c r="AI2774" i="3"/>
  <c r="AL2774" i="3" s="1"/>
  <c r="AI2746" i="3"/>
  <c r="AL2746" i="3" s="1"/>
  <c r="AI2714" i="3"/>
  <c r="AL2714" i="3" s="1"/>
  <c r="AI2682" i="3"/>
  <c r="AL2682" i="3" s="1"/>
  <c r="AI2650" i="3"/>
  <c r="AL2650" i="3" s="1"/>
  <c r="AI2618" i="3"/>
  <c r="AL2618" i="3" s="1"/>
  <c r="AI2586" i="3"/>
  <c r="AL2586" i="3" s="1"/>
  <c r="AI2570" i="3"/>
  <c r="AL2570" i="3" s="1"/>
  <c r="AI2554" i="3"/>
  <c r="AL2554" i="3" s="1"/>
  <c r="AI2531" i="3"/>
  <c r="AL2531" i="3" s="1"/>
  <c r="AI2536" i="3"/>
  <c r="AL2536" i="3" s="1"/>
  <c r="AI2758" i="3"/>
  <c r="AL2758" i="3" s="1"/>
  <c r="AI2726" i="3"/>
  <c r="AL2726" i="3" s="1"/>
  <c r="AI2694" i="3"/>
  <c r="AL2694" i="3" s="1"/>
  <c r="AI2662" i="3"/>
  <c r="AL2662" i="3" s="1"/>
  <c r="AI2630" i="3"/>
  <c r="AL2630" i="3" s="1"/>
  <c r="AI2598" i="3"/>
  <c r="AL2598" i="3" s="1"/>
  <c r="AI2644" i="3"/>
  <c r="AL2644" i="3" s="1"/>
  <c r="AI2628" i="3"/>
  <c r="AL2628" i="3" s="1"/>
  <c r="AI2612" i="3"/>
  <c r="AL2612" i="3" s="1"/>
  <c r="AI2596" i="3"/>
  <c r="AL2596" i="3" s="1"/>
  <c r="AI2580" i="3"/>
  <c r="AL2580" i="3" s="1"/>
  <c r="AI2564" i="3"/>
  <c r="AL2564" i="3" s="1"/>
  <c r="AI2763" i="3"/>
  <c r="AL2763" i="3" s="1"/>
  <c r="AI2731" i="3"/>
  <c r="AL2731" i="3" s="1"/>
  <c r="AI2699" i="3"/>
  <c r="AL2699" i="3" s="1"/>
  <c r="AI2667" i="3"/>
  <c r="AL2667" i="3" s="1"/>
  <c r="AI2635" i="3"/>
  <c r="AL2635" i="3" s="1"/>
  <c r="AI2603" i="3"/>
  <c r="AL2603" i="3" s="1"/>
  <c r="AI2579" i="3"/>
  <c r="AL2579" i="3" s="1"/>
  <c r="AI2563" i="3"/>
  <c r="AL2563" i="3" s="1"/>
  <c r="AI4036" i="3"/>
  <c r="AL4036" i="3" s="1"/>
  <c r="AI4020" i="3"/>
  <c r="AL4020" i="3" s="1"/>
  <c r="AI4004" i="3"/>
  <c r="AL4004" i="3" s="1"/>
  <c r="AI3988" i="3"/>
  <c r="AL3988" i="3" s="1"/>
  <c r="AI3972" i="3"/>
  <c r="AL3972" i="3" s="1"/>
  <c r="AI3956" i="3"/>
  <c r="AL3956" i="3" s="1"/>
  <c r="AI4035" i="3"/>
  <c r="AL4035" i="3" s="1"/>
  <c r="AI4019" i="3"/>
  <c r="AL4019" i="3" s="1"/>
  <c r="AI4003" i="3"/>
  <c r="AL4003" i="3" s="1"/>
  <c r="AI3987" i="3"/>
  <c r="AL3987" i="3" s="1"/>
  <c r="AI3971" i="3"/>
  <c r="AL3971" i="3" s="1"/>
  <c r="AI3955" i="3"/>
  <c r="AL3955" i="3" s="1"/>
  <c r="AI3939" i="3"/>
  <c r="AL3939" i="3" s="1"/>
  <c r="AI3923" i="3"/>
  <c r="AL3923" i="3" s="1"/>
  <c r="AI3907" i="3"/>
  <c r="AL3907" i="3" s="1"/>
  <c r="AI3891" i="3"/>
  <c r="AL3891" i="3" s="1"/>
  <c r="AI3875" i="3"/>
  <c r="AL3875" i="3" s="1"/>
  <c r="AI3859" i="3"/>
  <c r="AL3859" i="3" s="1"/>
  <c r="AI3843" i="3"/>
  <c r="AL3843" i="3" s="1"/>
  <c r="AI4034" i="3"/>
  <c r="AL4034" i="3" s="1"/>
  <c r="AI4018" i="3"/>
  <c r="AL4018" i="3" s="1"/>
  <c r="AI4002" i="3"/>
  <c r="AL4002" i="3" s="1"/>
  <c r="AI3986" i="3"/>
  <c r="AL3986" i="3" s="1"/>
  <c r="AI3970" i="3"/>
  <c r="AL3970" i="3" s="1"/>
  <c r="AI3954" i="3"/>
  <c r="AL3954" i="3" s="1"/>
  <c r="AI3938" i="3"/>
  <c r="AL3938" i="3" s="1"/>
  <c r="AI3922" i="3"/>
  <c r="AL3922" i="3" s="1"/>
  <c r="AI3906" i="3"/>
  <c r="AL3906" i="3" s="1"/>
  <c r="AI2529" i="3"/>
  <c r="AL2529" i="3" s="1"/>
  <c r="AI3928" i="3"/>
  <c r="AL3928" i="3" s="1"/>
  <c r="AI3912" i="3"/>
  <c r="AL3912" i="3" s="1"/>
  <c r="AI3896" i="3"/>
  <c r="AL3896" i="3" s="1"/>
  <c r="AI3880" i="3"/>
  <c r="AL3880" i="3" s="1"/>
  <c r="AI3864" i="3"/>
  <c r="AL3864" i="3" s="1"/>
  <c r="AI3848" i="3"/>
  <c r="AL3848" i="3" s="1"/>
  <c r="AI3832" i="3"/>
  <c r="AL3832" i="3" s="1"/>
  <c r="AI3816" i="3"/>
  <c r="AL3816" i="3" s="1"/>
  <c r="AI3800" i="3"/>
  <c r="AL3800" i="3" s="1"/>
  <c r="AI3784" i="3"/>
  <c r="AL3784" i="3" s="1"/>
  <c r="AI3768" i="3"/>
  <c r="AL3768" i="3" s="1"/>
  <c r="AI3752" i="3"/>
  <c r="AL3752" i="3" s="1"/>
  <c r="AI3736" i="3"/>
  <c r="AL3736" i="3" s="1"/>
  <c r="AI3720" i="3"/>
  <c r="AL3720" i="3" s="1"/>
  <c r="AI3704" i="3"/>
  <c r="AL3704" i="3" s="1"/>
  <c r="AI3688" i="3"/>
  <c r="AL3688" i="3" s="1"/>
  <c r="AI3672" i="3"/>
  <c r="AL3672" i="3" s="1"/>
  <c r="AI3656" i="3"/>
  <c r="AL3656" i="3" s="1"/>
  <c r="AI3640" i="3"/>
  <c r="AL3640" i="3" s="1"/>
  <c r="AI3624" i="3"/>
  <c r="AL3624" i="3" s="1"/>
  <c r="AI3608" i="3"/>
  <c r="AL3608" i="3" s="1"/>
  <c r="AI3592" i="3"/>
  <c r="AL3592" i="3" s="1"/>
  <c r="AI3576" i="3"/>
  <c r="AL3576" i="3" s="1"/>
  <c r="AI3560" i="3"/>
  <c r="AL3560" i="3" s="1"/>
  <c r="AI3544" i="3"/>
  <c r="AL3544" i="3" s="1"/>
  <c r="AI3528" i="3"/>
  <c r="AL3528" i="3" s="1"/>
  <c r="AI3512" i="3"/>
  <c r="AL3512" i="3" s="1"/>
  <c r="AI3496" i="3"/>
  <c r="AL3496" i="3" s="1"/>
  <c r="AI3480" i="3"/>
  <c r="AL3480" i="3" s="1"/>
  <c r="AI3464" i="3"/>
  <c r="AL3464" i="3" s="1"/>
  <c r="AI3448" i="3"/>
  <c r="AL3448" i="3" s="1"/>
  <c r="AI3432" i="3"/>
  <c r="AL3432" i="3" s="1"/>
  <c r="AI3416" i="3"/>
  <c r="AL3416" i="3" s="1"/>
  <c r="AI3380" i="3"/>
  <c r="AL3380" i="3" s="1"/>
  <c r="AI3348" i="3"/>
  <c r="AL3348" i="3" s="1"/>
  <c r="AI3332" i="3"/>
  <c r="AL3332" i="3" s="1"/>
  <c r="AI3316" i="3"/>
  <c r="AL3316" i="3" s="1"/>
  <c r="AI3300" i="3"/>
  <c r="AL3300" i="3" s="1"/>
  <c r="AI3284" i="3"/>
  <c r="AL3284" i="3" s="1"/>
  <c r="AI3268" i="3"/>
  <c r="AL3268" i="3" s="1"/>
  <c r="AI3252" i="3"/>
  <c r="AL3252" i="3" s="1"/>
  <c r="AI3236" i="3"/>
  <c r="AL3236" i="3" s="1"/>
  <c r="AI3220" i="3"/>
  <c r="AL3220" i="3" s="1"/>
  <c r="AI3204" i="3"/>
  <c r="AL3204" i="3" s="1"/>
  <c r="AI3188" i="3"/>
  <c r="AL3188" i="3" s="1"/>
  <c r="AI3172" i="3"/>
  <c r="AL3172" i="3" s="1"/>
  <c r="AI3156" i="3"/>
  <c r="AL3156" i="3" s="1"/>
  <c r="AI3068" i="3"/>
  <c r="AL3068" i="3" s="1"/>
  <c r="AI3052" i="3"/>
  <c r="AL3052" i="3" s="1"/>
  <c r="AI3004" i="3"/>
  <c r="AL3004" i="3" s="1"/>
  <c r="AI2968" i="3"/>
  <c r="AL2968" i="3" s="1"/>
  <c r="AI2904" i="3"/>
  <c r="AL2904" i="3" s="1"/>
  <c r="AI2820" i="3"/>
  <c r="AL2820" i="3" s="1"/>
  <c r="AI2804" i="3"/>
  <c r="AL2804" i="3" s="1"/>
  <c r="AI2788" i="3"/>
  <c r="AL2788" i="3" s="1"/>
  <c r="AI2772" i="3"/>
  <c r="AL2772" i="3" s="1"/>
  <c r="AI2756" i="3"/>
  <c r="AL2756" i="3" s="1"/>
  <c r="AI2740" i="3"/>
  <c r="AL2740" i="3" s="1"/>
  <c r="AI2724" i="3"/>
  <c r="AL2724" i="3" s="1"/>
  <c r="AI2708" i="3"/>
  <c r="AL2708" i="3" s="1"/>
  <c r="AI2692" i="3"/>
  <c r="AL2692" i="3" s="1"/>
  <c r="AI2676" i="3"/>
  <c r="AL2676" i="3" s="1"/>
  <c r="AI2660" i="3"/>
  <c r="AL2660" i="3" s="1"/>
  <c r="AI2546" i="3"/>
  <c r="AL2546" i="3" s="1"/>
  <c r="AI2530" i="3"/>
  <c r="AL2530" i="3" s="1"/>
  <c r="AI3819" i="3"/>
  <c r="AL3819" i="3" s="1"/>
  <c r="AI3803" i="3"/>
  <c r="AL3803" i="3" s="1"/>
  <c r="AI3787" i="3"/>
  <c r="AL3787" i="3" s="1"/>
  <c r="AI3771" i="3"/>
  <c r="AL3771" i="3" s="1"/>
  <c r="AI3755" i="3"/>
  <c r="AL3755" i="3" s="1"/>
  <c r="AI3739" i="3"/>
  <c r="AL3739" i="3" s="1"/>
  <c r="AI3723" i="3"/>
  <c r="AL3723" i="3" s="1"/>
  <c r="AI3707" i="3"/>
  <c r="AL3707" i="3" s="1"/>
  <c r="AI3691" i="3"/>
  <c r="AL3691" i="3" s="1"/>
  <c r="AI3675" i="3"/>
  <c r="AL3675" i="3" s="1"/>
  <c r="AI3659" i="3"/>
  <c r="AL3659" i="3" s="1"/>
  <c r="AI3643" i="3"/>
  <c r="AL3643" i="3" s="1"/>
  <c r="AI3627" i="3"/>
  <c r="AL3627" i="3" s="1"/>
  <c r="AI3611" i="3"/>
  <c r="AL3611" i="3" s="1"/>
  <c r="AI3595" i="3"/>
  <c r="AL3595" i="3" s="1"/>
  <c r="AI3579" i="3"/>
  <c r="AL3579" i="3" s="1"/>
  <c r="AI3563" i="3"/>
  <c r="AL3563" i="3" s="1"/>
  <c r="AI3547" i="3"/>
  <c r="AL3547" i="3" s="1"/>
  <c r="AI3531" i="3"/>
  <c r="AL3531" i="3" s="1"/>
  <c r="AI3515" i="3"/>
  <c r="AL3515" i="3" s="1"/>
  <c r="AI3499" i="3"/>
  <c r="AL3499" i="3" s="1"/>
  <c r="AI3483" i="3"/>
  <c r="AL3483" i="3" s="1"/>
  <c r="AI3467" i="3"/>
  <c r="AL3467" i="3" s="1"/>
  <c r="AI3451" i="3"/>
  <c r="AL3451" i="3" s="1"/>
  <c r="AI3435" i="3"/>
  <c r="AL3435" i="3" s="1"/>
  <c r="AI3419" i="3"/>
  <c r="AL3419" i="3" s="1"/>
  <c r="AI3339" i="3"/>
  <c r="AL3339" i="3" s="1"/>
  <c r="AI3323" i="3"/>
  <c r="AL3323" i="3" s="1"/>
  <c r="AI3307" i="3"/>
  <c r="AL3307" i="3" s="1"/>
  <c r="AI3291" i="3"/>
  <c r="AL3291" i="3" s="1"/>
  <c r="AI3275" i="3"/>
  <c r="AL3275" i="3" s="1"/>
  <c r="AI3259" i="3"/>
  <c r="AL3259" i="3" s="1"/>
  <c r="AI3243" i="3"/>
  <c r="AL3243" i="3" s="1"/>
  <c r="AI3227" i="3"/>
  <c r="AL3227" i="3" s="1"/>
  <c r="AI3211" i="3"/>
  <c r="AL3211" i="3" s="1"/>
  <c r="AI3195" i="3"/>
  <c r="AL3195" i="3" s="1"/>
  <c r="AI3179" i="3"/>
  <c r="AL3179" i="3" s="1"/>
  <c r="AI3163" i="3"/>
  <c r="AL3163" i="3" s="1"/>
  <c r="AI3127" i="3"/>
  <c r="AL3127" i="3" s="1"/>
  <c r="AI3063" i="3"/>
  <c r="AL3063" i="3" s="1"/>
  <c r="AI3047" i="3"/>
  <c r="AL3047" i="3" s="1"/>
  <c r="AI2999" i="3"/>
  <c r="AL2999" i="3" s="1"/>
  <c r="AI2915" i="3"/>
  <c r="AL2915" i="3" s="1"/>
  <c r="AI2899" i="3"/>
  <c r="AL2899" i="3" s="1"/>
  <c r="AI2831" i="3"/>
  <c r="AL2831" i="3" s="1"/>
  <c r="AI2815" i="3"/>
  <c r="AL2815" i="3" s="1"/>
  <c r="AI2799" i="3"/>
  <c r="AL2799" i="3" s="1"/>
  <c r="AI2783" i="3"/>
  <c r="AL2783" i="3" s="1"/>
  <c r="AI2767" i="3"/>
  <c r="AL2767" i="3" s="1"/>
  <c r="AI2735" i="3"/>
  <c r="AL2735" i="3" s="1"/>
  <c r="AI2703" i="3"/>
  <c r="AL2703" i="3" s="1"/>
  <c r="AI2671" i="3"/>
  <c r="AL2671" i="3" s="1"/>
  <c r="AI2639" i="3"/>
  <c r="AL2639" i="3" s="1"/>
  <c r="AI2607" i="3"/>
  <c r="AL2607" i="3" s="1"/>
  <c r="AI2541" i="3"/>
  <c r="AL2541" i="3" s="1"/>
  <c r="AI3890" i="3"/>
  <c r="AL3890" i="3" s="1"/>
  <c r="AI3874" i="3"/>
  <c r="AL3874" i="3" s="1"/>
  <c r="AI3858" i="3"/>
  <c r="AL3858" i="3" s="1"/>
  <c r="AI3842" i="3"/>
  <c r="AL3842" i="3" s="1"/>
  <c r="AI3826" i="3"/>
  <c r="AL3826" i="3" s="1"/>
  <c r="AI3810" i="3"/>
  <c r="AL3810" i="3" s="1"/>
  <c r="AI3794" i="3"/>
  <c r="AL3794" i="3" s="1"/>
  <c r="AI3778" i="3"/>
  <c r="AL3778" i="3" s="1"/>
  <c r="AI3762" i="3"/>
  <c r="AL3762" i="3" s="1"/>
  <c r="AI3746" i="3"/>
  <c r="AL3746" i="3" s="1"/>
  <c r="AI3730" i="3"/>
  <c r="AL3730" i="3" s="1"/>
  <c r="AI3714" i="3"/>
  <c r="AL3714" i="3" s="1"/>
  <c r="AI3698" i="3"/>
  <c r="AL3698" i="3" s="1"/>
  <c r="AI3682" i="3"/>
  <c r="AL3682" i="3" s="1"/>
  <c r="AI3666" i="3"/>
  <c r="AL3666" i="3" s="1"/>
  <c r="AI3650" i="3"/>
  <c r="AL3650" i="3" s="1"/>
  <c r="AI3634" i="3"/>
  <c r="AL3634" i="3" s="1"/>
  <c r="AI3618" i="3"/>
  <c r="AL3618" i="3" s="1"/>
  <c r="AI3602" i="3"/>
  <c r="AL3602" i="3" s="1"/>
  <c r="AI3586" i="3"/>
  <c r="AL3586" i="3" s="1"/>
  <c r="AI3570" i="3"/>
  <c r="AL3570" i="3" s="1"/>
  <c r="AI3554" i="3"/>
  <c r="AL3554" i="3" s="1"/>
  <c r="AI3538" i="3"/>
  <c r="AL3538" i="3" s="1"/>
  <c r="AI3522" i="3"/>
  <c r="AL3522" i="3" s="1"/>
  <c r="AI3506" i="3"/>
  <c r="AL3506" i="3" s="1"/>
  <c r="AI3490" i="3"/>
  <c r="AL3490" i="3" s="1"/>
  <c r="AI3474" i="3"/>
  <c r="AL3474" i="3" s="1"/>
  <c r="AI3458" i="3"/>
  <c r="AL3458" i="3" s="1"/>
  <c r="AI3442" i="3"/>
  <c r="AL3442" i="3" s="1"/>
  <c r="AI3426" i="3"/>
  <c r="AL3426" i="3" s="1"/>
  <c r="AI3410" i="3"/>
  <c r="AL3410" i="3" s="1"/>
  <c r="AI3342" i="3"/>
  <c r="AL3342" i="3" s="1"/>
  <c r="AI3326" i="3"/>
  <c r="AL3326" i="3" s="1"/>
  <c r="AI3310" i="3"/>
  <c r="AL3310" i="3" s="1"/>
  <c r="AI3294" i="3"/>
  <c r="AL3294" i="3" s="1"/>
  <c r="AI3278" i="3"/>
  <c r="AL3278" i="3" s="1"/>
  <c r="AI3262" i="3"/>
  <c r="AL3262" i="3" s="1"/>
  <c r="AI3246" i="3"/>
  <c r="AL3246" i="3" s="1"/>
  <c r="AI3230" i="3"/>
  <c r="AL3230" i="3" s="1"/>
  <c r="AI3214" i="3"/>
  <c r="AL3214" i="3" s="1"/>
  <c r="AI3198" i="3"/>
  <c r="AL3198" i="3" s="1"/>
  <c r="AI3182" i="3"/>
  <c r="AL3182" i="3" s="1"/>
  <c r="AI3166" i="3"/>
  <c r="AL3166" i="3" s="1"/>
  <c r="AI3130" i="3"/>
  <c r="AL3130" i="3" s="1"/>
  <c r="AI3066" i="3"/>
  <c r="AL3066" i="3" s="1"/>
  <c r="AI3050" i="3"/>
  <c r="AL3050" i="3" s="1"/>
  <c r="AI3002" i="3"/>
  <c r="AL3002" i="3" s="1"/>
  <c r="AI2970" i="3"/>
  <c r="AL2970" i="3" s="1"/>
  <c r="AI2902" i="3"/>
  <c r="AL2902" i="3" s="1"/>
  <c r="AI2834" i="3"/>
  <c r="AL2834" i="3" s="1"/>
  <c r="AI2818" i="3"/>
  <c r="AL2818" i="3" s="1"/>
  <c r="AI2802" i="3"/>
  <c r="AL2802" i="3" s="1"/>
  <c r="AI2786" i="3"/>
  <c r="AL2786" i="3" s="1"/>
  <c r="AI2770" i="3"/>
  <c r="AL2770" i="3" s="1"/>
  <c r="AI2738" i="3"/>
  <c r="AL2738" i="3" s="1"/>
  <c r="AI2706" i="3"/>
  <c r="AL2706" i="3" s="1"/>
  <c r="AI2674" i="3"/>
  <c r="AL2674" i="3" s="1"/>
  <c r="AI2642" i="3"/>
  <c r="AL2642" i="3" s="1"/>
  <c r="AI2610" i="3"/>
  <c r="AL2610" i="3" s="1"/>
  <c r="AI2582" i="3"/>
  <c r="AL2582" i="3" s="1"/>
  <c r="AI2566" i="3"/>
  <c r="AL2566" i="3" s="1"/>
  <c r="AI2550" i="3"/>
  <c r="AL2550" i="3" s="1"/>
  <c r="AI2548" i="3"/>
  <c r="AL2548" i="3" s="1"/>
  <c r="AI2532" i="3"/>
  <c r="AL2532" i="3" s="1"/>
  <c r="AI2750" i="3"/>
  <c r="AL2750" i="3" s="1"/>
  <c r="AI2718" i="3"/>
  <c r="AL2718" i="3" s="1"/>
  <c r="AI2686" i="3"/>
  <c r="AL2686" i="3" s="1"/>
  <c r="AI2654" i="3"/>
  <c r="AL2654" i="3" s="1"/>
  <c r="AI2622" i="3"/>
  <c r="AL2622" i="3" s="1"/>
  <c r="AI2590" i="3"/>
  <c r="AL2590" i="3" s="1"/>
  <c r="AI2656" i="3"/>
  <c r="AL2656" i="3" s="1"/>
  <c r="AI2640" i="3"/>
  <c r="AL2640" i="3" s="1"/>
  <c r="AI2624" i="3"/>
  <c r="AL2624" i="3" s="1"/>
  <c r="AI2608" i="3"/>
  <c r="AL2608" i="3" s="1"/>
  <c r="AI2592" i="3"/>
  <c r="AL2592" i="3" s="1"/>
  <c r="AI2576" i="3"/>
  <c r="AL2576" i="3" s="1"/>
  <c r="AI2560" i="3"/>
  <c r="AL2560" i="3" s="1"/>
  <c r="AI2755" i="3"/>
  <c r="AL2755" i="3" s="1"/>
  <c r="AI2723" i="3"/>
  <c r="AL2723" i="3" s="1"/>
  <c r="AI2691" i="3"/>
  <c r="AL2691" i="3" s="1"/>
  <c r="AI2659" i="3"/>
  <c r="AL2659" i="3" s="1"/>
  <c r="AI2627" i="3"/>
  <c r="AL2627" i="3" s="1"/>
  <c r="AI2595" i="3"/>
  <c r="AL2595" i="3" s="1"/>
  <c r="AI2575" i="3"/>
  <c r="AL2575" i="3" s="1"/>
  <c r="AI2559" i="3"/>
  <c r="AL2559" i="3" s="1"/>
  <c r="AI4032" i="3"/>
  <c r="AL4032" i="3" s="1"/>
  <c r="AI4016" i="3"/>
  <c r="AL4016" i="3" s="1"/>
  <c r="AI4000" i="3"/>
  <c r="AL4000" i="3" s="1"/>
  <c r="AI3984" i="3"/>
  <c r="AL3984" i="3" s="1"/>
  <c r="AI3968" i="3"/>
  <c r="AL3968" i="3" s="1"/>
  <c r="AI3952" i="3"/>
  <c r="AL3952" i="3" s="1"/>
  <c r="AI4031" i="3"/>
  <c r="AL4031" i="3" s="1"/>
  <c r="AI4015" i="3"/>
  <c r="AL4015" i="3" s="1"/>
  <c r="AI3999" i="3"/>
  <c r="AL3999" i="3" s="1"/>
  <c r="AI3983" i="3"/>
  <c r="AL3983" i="3" s="1"/>
  <c r="AI3967" i="3"/>
  <c r="AL3967" i="3" s="1"/>
  <c r="AI3951" i="3"/>
  <c r="AL3951" i="3" s="1"/>
  <c r="AI3935" i="3"/>
  <c r="AL3935" i="3" s="1"/>
  <c r="AI3919" i="3"/>
  <c r="AL3919" i="3" s="1"/>
  <c r="AI3903" i="3"/>
  <c r="AL3903" i="3" s="1"/>
  <c r="AI3887" i="3"/>
  <c r="AL3887" i="3" s="1"/>
  <c r="AI3871" i="3"/>
  <c r="AL3871" i="3" s="1"/>
  <c r="AI3855" i="3"/>
  <c r="AL3855" i="3" s="1"/>
  <c r="AI3839" i="3"/>
  <c r="AL3839" i="3" s="1"/>
  <c r="AI4030" i="3"/>
  <c r="AL4030" i="3" s="1"/>
  <c r="AI4014" i="3"/>
  <c r="AL4014" i="3" s="1"/>
  <c r="AI3998" i="3"/>
  <c r="AL3998" i="3" s="1"/>
  <c r="AI3982" i="3"/>
  <c r="AL3982" i="3" s="1"/>
  <c r="AI3966" i="3"/>
  <c r="AL3966" i="3" s="1"/>
  <c r="AI3950" i="3"/>
  <c r="AL3950" i="3" s="1"/>
  <c r="AI3934" i="3"/>
  <c r="AL3934" i="3" s="1"/>
  <c r="AI3918" i="3"/>
  <c r="AL3918" i="3" s="1"/>
  <c r="AI3902" i="3"/>
  <c r="AL3902" i="3" s="1"/>
  <c r="AI3940" i="3"/>
  <c r="AL3940" i="3" s="1"/>
  <c r="AI3924" i="3"/>
  <c r="AL3924" i="3" s="1"/>
  <c r="AI3908" i="3"/>
  <c r="AL3908" i="3" s="1"/>
  <c r="AI3892" i="3"/>
  <c r="AL3892" i="3" s="1"/>
  <c r="AI3876" i="3"/>
  <c r="AL3876" i="3" s="1"/>
  <c r="AI3860" i="3"/>
  <c r="AL3860" i="3" s="1"/>
  <c r="AI3844" i="3"/>
  <c r="AL3844" i="3" s="1"/>
  <c r="AI3828" i="3"/>
  <c r="AL3828" i="3" s="1"/>
  <c r="AI3812" i="3"/>
  <c r="AL3812" i="3" s="1"/>
  <c r="AI3796" i="3"/>
  <c r="AL3796" i="3" s="1"/>
  <c r="AI3780" i="3"/>
  <c r="AL3780" i="3" s="1"/>
  <c r="AI3764" i="3"/>
  <c r="AL3764" i="3" s="1"/>
  <c r="AI3748" i="3"/>
  <c r="AL3748" i="3" s="1"/>
  <c r="AI3732" i="3"/>
  <c r="AL3732" i="3" s="1"/>
  <c r="AI3716" i="3"/>
  <c r="AL3716" i="3" s="1"/>
  <c r="AI3700" i="3"/>
  <c r="AL3700" i="3" s="1"/>
  <c r="AI3684" i="3"/>
  <c r="AL3684" i="3" s="1"/>
  <c r="AI3668" i="3"/>
  <c r="AL3668" i="3" s="1"/>
  <c r="AI3652" i="3"/>
  <c r="AL3652" i="3" s="1"/>
  <c r="AI3636" i="3"/>
  <c r="AL3636" i="3" s="1"/>
  <c r="AI3620" i="3"/>
  <c r="AL3620" i="3" s="1"/>
  <c r="AI3604" i="3"/>
  <c r="AL3604" i="3" s="1"/>
  <c r="AI3588" i="3"/>
  <c r="AL3588" i="3" s="1"/>
  <c r="AI3572" i="3"/>
  <c r="AL3572" i="3" s="1"/>
  <c r="AI3556" i="3"/>
  <c r="AL3556" i="3" s="1"/>
  <c r="AI3540" i="3"/>
  <c r="AL3540" i="3" s="1"/>
  <c r="AI3524" i="3"/>
  <c r="AL3524" i="3" s="1"/>
  <c r="AI3508" i="3"/>
  <c r="AL3508" i="3" s="1"/>
  <c r="AI3492" i="3"/>
  <c r="AL3492" i="3" s="1"/>
  <c r="AI3476" i="3"/>
  <c r="AL3476" i="3" s="1"/>
  <c r="AI3460" i="3"/>
  <c r="AL3460" i="3" s="1"/>
  <c r="AI3444" i="3"/>
  <c r="AL3444" i="3" s="1"/>
  <c r="AI3428" i="3"/>
  <c r="AL3428" i="3" s="1"/>
  <c r="AI3412" i="3"/>
  <c r="AL3412" i="3" s="1"/>
  <c r="AI3344" i="3"/>
  <c r="AL3344" i="3" s="1"/>
  <c r="AI3328" i="3"/>
  <c r="AL3328" i="3" s="1"/>
  <c r="AI3312" i="3"/>
  <c r="AL3312" i="3" s="1"/>
  <c r="AI3296" i="3"/>
  <c r="AL3296" i="3" s="1"/>
  <c r="AI3280" i="3"/>
  <c r="AL3280" i="3" s="1"/>
  <c r="AI3264" i="3"/>
  <c r="AL3264" i="3" s="1"/>
  <c r="AI3248" i="3"/>
  <c r="AL3248" i="3" s="1"/>
  <c r="AI3232" i="3"/>
  <c r="AL3232" i="3" s="1"/>
  <c r="AI3216" i="3"/>
  <c r="AL3216" i="3" s="1"/>
  <c r="AI3200" i="3"/>
  <c r="AL3200" i="3" s="1"/>
  <c r="AI3184" i="3"/>
  <c r="AL3184" i="3" s="1"/>
  <c r="AI3168" i="3"/>
  <c r="AL3168" i="3" s="1"/>
  <c r="AI3064" i="3"/>
  <c r="AL3064" i="3" s="1"/>
  <c r="AI3048" i="3"/>
  <c r="AL3048" i="3" s="1"/>
  <c r="AI3000" i="3"/>
  <c r="AL3000" i="3" s="1"/>
  <c r="AI2916" i="3"/>
  <c r="AL2916" i="3" s="1"/>
  <c r="AI2900" i="3"/>
  <c r="AL2900" i="3" s="1"/>
  <c r="AI2832" i="3"/>
  <c r="AL2832" i="3" s="1"/>
  <c r="AI2816" i="3"/>
  <c r="AL2816" i="3" s="1"/>
  <c r="AI2800" i="3"/>
  <c r="AL2800" i="3" s="1"/>
  <c r="AI2784" i="3"/>
  <c r="AL2784" i="3" s="1"/>
  <c r="AI2768" i="3"/>
  <c r="AL2768" i="3" s="1"/>
  <c r="AI2752" i="3"/>
  <c r="AL2752" i="3" s="1"/>
  <c r="AI2736" i="3"/>
  <c r="AL2736" i="3" s="1"/>
  <c r="AI2720" i="3"/>
  <c r="AL2720" i="3" s="1"/>
  <c r="AI2704" i="3"/>
  <c r="AL2704" i="3" s="1"/>
  <c r="AI2688" i="3"/>
  <c r="AL2688" i="3" s="1"/>
  <c r="AI2672" i="3"/>
  <c r="AL2672" i="3" s="1"/>
  <c r="AI2543" i="3"/>
  <c r="AL2543" i="3" s="1"/>
  <c r="AI2542" i="3"/>
  <c r="AL2542" i="3" s="1"/>
  <c r="AI2526" i="3"/>
  <c r="AL2526" i="3" s="1"/>
  <c r="AI3815" i="3"/>
  <c r="AL3815" i="3" s="1"/>
  <c r="AI3799" i="3"/>
  <c r="AL3799" i="3" s="1"/>
  <c r="AI3783" i="3"/>
  <c r="AL3783" i="3" s="1"/>
  <c r="AI3767" i="3"/>
  <c r="AL3767" i="3" s="1"/>
  <c r="AI3751" i="3"/>
  <c r="AL3751" i="3" s="1"/>
  <c r="AI3735" i="3"/>
  <c r="AL3735" i="3" s="1"/>
  <c r="AI3719" i="3"/>
  <c r="AL3719" i="3" s="1"/>
  <c r="AI3703" i="3"/>
  <c r="AL3703" i="3" s="1"/>
  <c r="AI3687" i="3"/>
  <c r="AL3687" i="3" s="1"/>
  <c r="AI3671" i="3"/>
  <c r="AL3671" i="3" s="1"/>
  <c r="AI3655" i="3"/>
  <c r="AL3655" i="3" s="1"/>
  <c r="AI3639" i="3"/>
  <c r="AL3639" i="3" s="1"/>
  <c r="AI3623" i="3"/>
  <c r="AL3623" i="3" s="1"/>
  <c r="AI3607" i="3"/>
  <c r="AL3607" i="3" s="1"/>
  <c r="AI3591" i="3"/>
  <c r="AL3591" i="3" s="1"/>
  <c r="AI3575" i="3"/>
  <c r="AL3575" i="3" s="1"/>
  <c r="AI3559" i="3"/>
  <c r="AL3559" i="3" s="1"/>
  <c r="AI3543" i="3"/>
  <c r="AL3543" i="3" s="1"/>
  <c r="AI3527" i="3"/>
  <c r="AL3527" i="3" s="1"/>
  <c r="AI3511" i="3"/>
  <c r="AL3511" i="3" s="1"/>
  <c r="AI3495" i="3"/>
  <c r="AL3495" i="3" s="1"/>
  <c r="AI3479" i="3"/>
  <c r="AL3479" i="3" s="1"/>
  <c r="AI3463" i="3"/>
  <c r="AL3463" i="3" s="1"/>
  <c r="AI3447" i="3"/>
  <c r="AL3447" i="3" s="1"/>
  <c r="AI3431" i="3"/>
  <c r="AL3431" i="3" s="1"/>
  <c r="AI3415" i="3"/>
  <c r="AL3415" i="3" s="1"/>
  <c r="AI3383" i="3"/>
  <c r="AL3383" i="3" s="1"/>
  <c r="AI3351" i="3"/>
  <c r="AL3351" i="3" s="1"/>
  <c r="AI3335" i="3"/>
  <c r="AL3335" i="3" s="1"/>
  <c r="AI3319" i="3"/>
  <c r="AL3319" i="3" s="1"/>
  <c r="AI3303" i="3"/>
  <c r="AL3303" i="3" s="1"/>
  <c r="AI3287" i="3"/>
  <c r="AL3287" i="3" s="1"/>
  <c r="AI3271" i="3"/>
  <c r="AL3271" i="3" s="1"/>
  <c r="AI3255" i="3"/>
  <c r="AL3255" i="3" s="1"/>
  <c r="AI3239" i="3"/>
  <c r="AL3239" i="3" s="1"/>
  <c r="AI3223" i="3"/>
  <c r="AL3223" i="3" s="1"/>
  <c r="AI3207" i="3"/>
  <c r="AL3207" i="3" s="1"/>
  <c r="AI3191" i="3"/>
  <c r="AL3191" i="3" s="1"/>
  <c r="AI3175" i="3"/>
  <c r="AL3175" i="3" s="1"/>
  <c r="AI3159" i="3"/>
  <c r="AL3159" i="3" s="1"/>
  <c r="AI3075" i="3"/>
  <c r="AL3075" i="3" s="1"/>
  <c r="AI3059" i="3"/>
  <c r="AL3059" i="3" s="1"/>
  <c r="AI3043" i="3"/>
  <c r="AL3043" i="3" s="1"/>
  <c r="AI3011" i="3"/>
  <c r="AL3011" i="3" s="1"/>
  <c r="AI2911" i="3"/>
  <c r="AL2911" i="3" s="1"/>
  <c r="AI2827" i="3"/>
  <c r="AL2827" i="3" s="1"/>
  <c r="AI2811" i="3"/>
  <c r="AL2811" i="3" s="1"/>
  <c r="AI2795" i="3"/>
  <c r="AL2795" i="3" s="1"/>
  <c r="AI2779" i="3"/>
  <c r="AL2779" i="3" s="1"/>
  <c r="AI2759" i="3"/>
  <c r="AL2759" i="3" s="1"/>
  <c r="AI2727" i="3"/>
  <c r="AL2727" i="3" s="1"/>
  <c r="AI2695" i="3"/>
  <c r="AL2695" i="3" s="1"/>
  <c r="AI2663" i="3"/>
  <c r="AL2663" i="3" s="1"/>
  <c r="AI2631" i="3"/>
  <c r="AL2631" i="3" s="1"/>
  <c r="AI2599" i="3"/>
  <c r="AL2599" i="3" s="1"/>
  <c r="AI2533" i="3"/>
  <c r="AL2533" i="3" s="1"/>
  <c r="AI3886" i="3"/>
  <c r="AL3886" i="3" s="1"/>
  <c r="AI3870" i="3"/>
  <c r="AL3870" i="3" s="1"/>
  <c r="AI3854" i="3"/>
  <c r="AL3854" i="3" s="1"/>
  <c r="AI3838" i="3"/>
  <c r="AL3838" i="3" s="1"/>
  <c r="AI3822" i="3"/>
  <c r="AL3822" i="3" s="1"/>
  <c r="AI3806" i="3"/>
  <c r="AL3806" i="3" s="1"/>
  <c r="AI3790" i="3"/>
  <c r="AL3790" i="3" s="1"/>
  <c r="AI3774" i="3"/>
  <c r="AL3774" i="3" s="1"/>
  <c r="AI3758" i="3"/>
  <c r="AL3758" i="3" s="1"/>
  <c r="AI3742" i="3"/>
  <c r="AL3742" i="3" s="1"/>
  <c r="AI3726" i="3"/>
  <c r="AL3726" i="3" s="1"/>
  <c r="AI3710" i="3"/>
  <c r="AL3710" i="3" s="1"/>
  <c r="AI3694" i="3"/>
  <c r="AL3694" i="3" s="1"/>
  <c r="AI3678" i="3"/>
  <c r="AL3678" i="3" s="1"/>
  <c r="AI3662" i="3"/>
  <c r="AL3662" i="3" s="1"/>
  <c r="AI3646" i="3"/>
  <c r="AL3646" i="3" s="1"/>
  <c r="AI3630" i="3"/>
  <c r="AL3630" i="3" s="1"/>
  <c r="AI3614" i="3"/>
  <c r="AL3614" i="3" s="1"/>
  <c r="AI3598" i="3"/>
  <c r="AL3598" i="3" s="1"/>
  <c r="AI3582" i="3"/>
  <c r="AL3582" i="3" s="1"/>
  <c r="AI3566" i="3"/>
  <c r="AL3566" i="3" s="1"/>
  <c r="AI3550" i="3"/>
  <c r="AL3550" i="3" s="1"/>
  <c r="AI3534" i="3"/>
  <c r="AL3534" i="3" s="1"/>
  <c r="AI3518" i="3"/>
  <c r="AL3518" i="3" s="1"/>
  <c r="AI3502" i="3"/>
  <c r="AL3502" i="3" s="1"/>
  <c r="AI3486" i="3"/>
  <c r="AL3486" i="3" s="1"/>
  <c r="AI3470" i="3"/>
  <c r="AL3470" i="3" s="1"/>
  <c r="AI3454" i="3"/>
  <c r="AL3454" i="3" s="1"/>
  <c r="AI3438" i="3"/>
  <c r="AL3438" i="3" s="1"/>
  <c r="AI3422" i="3"/>
  <c r="AL3422" i="3" s="1"/>
  <c r="AI3338" i="3"/>
  <c r="AL3338" i="3" s="1"/>
  <c r="AI3322" i="3"/>
  <c r="AL3322" i="3" s="1"/>
  <c r="AI3306" i="3"/>
  <c r="AL3306" i="3" s="1"/>
  <c r="AI3290" i="3"/>
  <c r="AL3290" i="3" s="1"/>
  <c r="AI3274" i="3"/>
  <c r="AL3274" i="3" s="1"/>
  <c r="AI3258" i="3"/>
  <c r="AL3258" i="3" s="1"/>
  <c r="AI3242" i="3"/>
  <c r="AL3242" i="3" s="1"/>
  <c r="AI3226" i="3"/>
  <c r="AL3226" i="3" s="1"/>
  <c r="AI3210" i="3"/>
  <c r="AL3210" i="3" s="1"/>
  <c r="AI3194" i="3"/>
  <c r="AL3194" i="3" s="1"/>
  <c r="AI3178" i="3"/>
  <c r="AL3178" i="3" s="1"/>
  <c r="AI3162" i="3"/>
  <c r="AL3162" i="3" s="1"/>
  <c r="AI3126" i="3"/>
  <c r="AL3126" i="3" s="1"/>
  <c r="AI3062" i="3"/>
  <c r="AL3062" i="3" s="1"/>
  <c r="AI3046" i="3"/>
  <c r="AL3046" i="3" s="1"/>
  <c r="AI2998" i="3"/>
  <c r="AL2998" i="3" s="1"/>
  <c r="AI2914" i="3"/>
  <c r="AL2914" i="3" s="1"/>
  <c r="AI2898" i="3"/>
  <c r="AL2898" i="3" s="1"/>
  <c r="AI2830" i="3"/>
  <c r="AL2830" i="3" s="1"/>
  <c r="AI2814" i="3"/>
  <c r="AL2814" i="3" s="1"/>
  <c r="AI2798" i="3"/>
  <c r="AL2798" i="3" s="1"/>
  <c r="AI2782" i="3"/>
  <c r="AL2782" i="3" s="1"/>
  <c r="AI2762" i="3"/>
  <c r="AL2762" i="3" s="1"/>
  <c r="AI2730" i="3"/>
  <c r="AL2730" i="3" s="1"/>
  <c r="AI2698" i="3"/>
  <c r="AL2698" i="3" s="1"/>
  <c r="AI2666" i="3"/>
  <c r="AL2666" i="3" s="1"/>
  <c r="AI2634" i="3"/>
  <c r="AL2634" i="3" s="1"/>
  <c r="AI2602" i="3"/>
  <c r="AL2602" i="3" s="1"/>
  <c r="AI2578" i="3"/>
  <c r="AL2578" i="3" s="1"/>
  <c r="AI2562" i="3"/>
  <c r="AL2562" i="3" s="1"/>
  <c r="AI2547" i="3"/>
  <c r="AL2547" i="3" s="1"/>
  <c r="AI2544" i="3"/>
  <c r="AL2544" i="3" s="1"/>
  <c r="AI2528" i="3"/>
  <c r="AL2528" i="3" s="1"/>
  <c r="AI2742" i="3"/>
  <c r="AL2742" i="3" s="1"/>
  <c r="AI2710" i="3"/>
  <c r="AL2710" i="3" s="1"/>
  <c r="AI2678" i="3"/>
  <c r="AL2678" i="3" s="1"/>
  <c r="AI2646" i="3"/>
  <c r="AL2646" i="3" s="1"/>
  <c r="AI2614" i="3"/>
  <c r="AL2614" i="3" s="1"/>
  <c r="AI4033" i="3"/>
  <c r="AL4033" i="3" s="1"/>
  <c r="AI2652" i="3"/>
  <c r="AL2652" i="3" s="1"/>
  <c r="AI2636" i="3"/>
  <c r="AL2636" i="3" s="1"/>
  <c r="AI2620" i="3"/>
  <c r="AL2620" i="3" s="1"/>
  <c r="AI2604" i="3"/>
  <c r="AL2604" i="3" s="1"/>
  <c r="AI2588" i="3"/>
  <c r="AL2588" i="3" s="1"/>
  <c r="AI2572" i="3"/>
  <c r="AL2572" i="3" s="1"/>
  <c r="AI2556" i="3"/>
  <c r="AL2556" i="3" s="1"/>
  <c r="AI2747" i="3"/>
  <c r="AL2747" i="3" s="1"/>
  <c r="AI2715" i="3"/>
  <c r="AL2715" i="3" s="1"/>
  <c r="AI2683" i="3"/>
  <c r="AL2683" i="3" s="1"/>
  <c r="AI2651" i="3"/>
  <c r="AL2651" i="3" s="1"/>
  <c r="AI2619" i="3"/>
  <c r="AL2619" i="3" s="1"/>
  <c r="AI2587" i="3"/>
  <c r="AL2587" i="3" s="1"/>
  <c r="AI2571" i="3"/>
  <c r="AL2571" i="3" s="1"/>
  <c r="AI2555" i="3"/>
  <c r="AL2555" i="3" s="1"/>
  <c r="O2507" i="3"/>
  <c r="BW4044" i="3" l="1"/>
  <c r="BN2507" i="3"/>
  <c r="BO2507" i="3"/>
  <c r="L2509" i="3"/>
  <c r="K2503" i="3"/>
  <c r="N2504" i="3" s="1"/>
  <c r="K2509" i="3"/>
  <c r="AO2711" i="3"/>
  <c r="AO2712" i="3" s="1"/>
  <c r="AO2713" i="3" s="1"/>
  <c r="AO2714" i="3" s="1"/>
  <c r="AO2715" i="3" s="1"/>
  <c r="AO2716" i="3" s="1"/>
  <c r="AO2717" i="3" s="1"/>
  <c r="AO2718" i="3" s="1"/>
  <c r="AO2719" i="3" s="1"/>
  <c r="AO2720" i="3" s="1"/>
  <c r="AO2721" i="3" s="1"/>
  <c r="AO2722" i="3" s="1"/>
  <c r="AO2723" i="3" s="1"/>
  <c r="AO2724" i="3" s="1"/>
  <c r="AO2725" i="3" s="1"/>
  <c r="AO2726" i="3" s="1"/>
  <c r="AO2727" i="3" s="1"/>
  <c r="AO2728" i="3" s="1"/>
  <c r="AO2729" i="3" s="1"/>
  <c r="AO2730" i="3" s="1"/>
  <c r="AO2731" i="3" s="1"/>
  <c r="AO2732" i="3" s="1"/>
  <c r="AO2798" i="3"/>
  <c r="AO2799" i="3" s="1"/>
  <c r="AO2800" i="3" s="1"/>
  <c r="AO2801" i="3" s="1"/>
  <c r="AO2802" i="3" s="1"/>
  <c r="AO2803" i="3" s="1"/>
  <c r="AO2804" i="3" s="1"/>
  <c r="AO2805" i="3" s="1"/>
  <c r="AO2806" i="3" s="1"/>
  <c r="AO2807" i="3" s="1"/>
  <c r="AO2808" i="3" s="1"/>
  <c r="AO2809" i="3" s="1"/>
  <c r="AO2810" i="3" s="1"/>
  <c r="AO2811" i="3" s="1"/>
  <c r="AO2812" i="3" s="1"/>
  <c r="AO2813" i="3" s="1"/>
  <c r="AO2814" i="3" s="1"/>
  <c r="AO2815" i="3" s="1"/>
  <c r="AO2816" i="3" s="1"/>
  <c r="AO2817" i="3" s="1"/>
  <c r="AO2546" i="3"/>
  <c r="AO2547" i="3" s="1"/>
  <c r="AO2608" i="3"/>
  <c r="AO2609" i="3" s="1"/>
  <c r="AO2610" i="3" s="1"/>
  <c r="AO2611" i="3" s="1"/>
  <c r="AO2612" i="3" s="1"/>
  <c r="AO2613" i="3" s="1"/>
  <c r="AO2614" i="3" s="1"/>
  <c r="AO2615" i="3" s="1"/>
  <c r="AO2616" i="3" s="1"/>
  <c r="AO2617" i="3" s="1"/>
  <c r="AO2618" i="3" s="1"/>
  <c r="AO2619" i="3" s="1"/>
  <c r="AO2620" i="3" s="1"/>
  <c r="AO2621" i="3" s="1"/>
  <c r="AO2622" i="3" s="1"/>
  <c r="AO2623" i="3" s="1"/>
  <c r="AO2624" i="3" s="1"/>
  <c r="AO2625" i="3" s="1"/>
  <c r="AO2626" i="3" s="1"/>
  <c r="AO2733" i="3"/>
  <c r="AO2734" i="3" s="1"/>
  <c r="AO2735" i="3" s="1"/>
  <c r="AO2736" i="3" s="1"/>
  <c r="AO2737" i="3" s="1"/>
  <c r="AO2738" i="3" s="1"/>
  <c r="AO2739" i="3" s="1"/>
  <c r="AO2740" i="3" s="1"/>
  <c r="AO2741" i="3" s="1"/>
  <c r="AO2742" i="3" s="1"/>
  <c r="AO2743" i="3" s="1"/>
  <c r="AO2744" i="3" s="1"/>
  <c r="AO2745" i="3" s="1"/>
  <c r="AO2746" i="3" s="1"/>
  <c r="AO2747" i="3" s="1"/>
  <c r="AO2748" i="3" s="1"/>
  <c r="AO2749" i="3" s="1"/>
  <c r="AO2750" i="3" s="1"/>
  <c r="AO2751" i="3" s="1"/>
  <c r="AO2752" i="3" s="1"/>
  <c r="AO2753" i="3" s="1"/>
  <c r="AO2754" i="3" s="1"/>
  <c r="AO2775" i="3"/>
  <c r="AO2776" i="3" s="1"/>
  <c r="AO2777" i="3" s="1"/>
  <c r="AO2778" i="3" s="1"/>
  <c r="AO2779" i="3" s="1"/>
  <c r="AO2780" i="3" s="1"/>
  <c r="AO2781" i="3" s="1"/>
  <c r="AO2782" i="3" s="1"/>
  <c r="AO2783" i="3" s="1"/>
  <c r="AO2784" i="3" s="1"/>
  <c r="AO2785" i="3" s="1"/>
  <c r="AO2786" i="3" s="1"/>
  <c r="AO2787" i="3" s="1"/>
  <c r="AO2788" i="3" s="1"/>
  <c r="AO2789" i="3" s="1"/>
  <c r="AO2790" i="3" s="1"/>
  <c r="AO2791" i="3" s="1"/>
  <c r="AO2792" i="3" s="1"/>
  <c r="AO2793" i="3" s="1"/>
  <c r="AO2794" i="3" s="1"/>
  <c r="AO2795" i="3" s="1"/>
  <c r="AO2796" i="3" s="1"/>
  <c r="AO2797" i="3" s="1"/>
  <c r="AO2567" i="3"/>
  <c r="AO2568" i="3" s="1"/>
  <c r="AO2627" i="3"/>
  <c r="AO2628" i="3" s="1"/>
  <c r="AO2629" i="3" s="1"/>
  <c r="AO2630" i="3" s="1"/>
  <c r="AO2631" i="3" s="1"/>
  <c r="AO2632" i="3" s="1"/>
  <c r="AO2633" i="3" s="1"/>
  <c r="AO2634" i="3" s="1"/>
  <c r="AO2635" i="3" s="1"/>
  <c r="AO2636" i="3" s="1"/>
  <c r="AO2637" i="3" s="1"/>
  <c r="AO2638" i="3" s="1"/>
  <c r="AO2639" i="3" s="1"/>
  <c r="AO2640" i="3" s="1"/>
  <c r="AO2641" i="3" s="1"/>
  <c r="AO2642" i="3" s="1"/>
  <c r="AO2643" i="3" s="1"/>
  <c r="AO2644" i="3" s="1"/>
  <c r="AO2645" i="3" s="1"/>
  <c r="AO2646" i="3" s="1"/>
  <c r="AO2691" i="3"/>
  <c r="AO2692" i="3" s="1"/>
  <c r="AO2693" i="3" s="1"/>
  <c r="AO2694" i="3" s="1"/>
  <c r="AO2695" i="3" s="1"/>
  <c r="AO2696" i="3" s="1"/>
  <c r="AO2697" i="3" s="1"/>
  <c r="AO2698" i="3" s="1"/>
  <c r="AO2699" i="3" s="1"/>
  <c r="AO2700" i="3" s="1"/>
  <c r="AO2701" i="3" s="1"/>
  <c r="AO2702" i="3" s="1"/>
  <c r="AO2703" i="3" s="1"/>
  <c r="AO2704" i="3" s="1"/>
  <c r="AO2705" i="3" s="1"/>
  <c r="AO2706" i="3" s="1"/>
  <c r="AO2707" i="3" s="1"/>
  <c r="AO2708" i="3" s="1"/>
  <c r="AO2709" i="3" s="1"/>
  <c r="AO2710" i="3" s="1"/>
  <c r="AO2755" i="3"/>
  <c r="AO2756" i="3" s="1"/>
  <c r="AO2757" i="3" s="1"/>
  <c r="AO2758" i="3" s="1"/>
  <c r="AO2759" i="3" s="1"/>
  <c r="AO2760" i="3" s="1"/>
  <c r="AO2761" i="3" s="1"/>
  <c r="AO2762" i="3" s="1"/>
  <c r="AO2763" i="3" s="1"/>
  <c r="AO2764" i="3" s="1"/>
  <c r="AO2765" i="3" s="1"/>
  <c r="AO2766" i="3" s="1"/>
  <c r="AO2767" i="3" s="1"/>
  <c r="AO2768" i="3" s="1"/>
  <c r="AO2769" i="3" s="1"/>
  <c r="AO2770" i="3" s="1"/>
  <c r="AO2771" i="3" s="1"/>
  <c r="AO2772" i="3" s="1"/>
  <c r="AO2773" i="3" s="1"/>
  <c r="AO2774" i="3" s="1"/>
  <c r="AO2525" i="3"/>
  <c r="AO2526" i="3" s="1"/>
  <c r="AO2587" i="3"/>
  <c r="AO2588" i="3" s="1"/>
  <c r="AO2589" i="3" s="1"/>
  <c r="AO2590" i="3" s="1"/>
  <c r="AO2591" i="3" s="1"/>
  <c r="AO2592" i="3" s="1"/>
  <c r="AO2593" i="3" s="1"/>
  <c r="AO2594" i="3" s="1"/>
  <c r="AO2595" i="3" s="1"/>
  <c r="AO2596" i="3" s="1"/>
  <c r="AO2597" i="3" s="1"/>
  <c r="AO2598" i="3" s="1"/>
  <c r="AO2599" i="3" s="1"/>
  <c r="AO2600" i="3" s="1"/>
  <c r="AO2601" i="3" s="1"/>
  <c r="AO2602" i="3" s="1"/>
  <c r="AO2603" i="3" s="1"/>
  <c r="AO2604" i="3" s="1"/>
  <c r="AO2605" i="3" s="1"/>
  <c r="AO2606" i="3" s="1"/>
  <c r="AO2607" i="3" s="1"/>
  <c r="AO2507" i="3"/>
  <c r="AO2818" i="3"/>
  <c r="AO2819" i="3" s="1"/>
  <c r="AO2820" i="3" s="1"/>
  <c r="AO2821" i="3" s="1"/>
  <c r="AO2822" i="3" s="1"/>
  <c r="AO2823" i="3" s="1"/>
  <c r="AO2824" i="3" s="1"/>
  <c r="AO2825" i="3" s="1"/>
  <c r="AO2826" i="3" s="1"/>
  <c r="AO2827" i="3" s="1"/>
  <c r="AO2828" i="3" s="1"/>
  <c r="AO2829" i="3" s="1"/>
  <c r="AO2830" i="3" s="1"/>
  <c r="AO2831" i="3" s="1"/>
  <c r="AO2832" i="3" s="1"/>
  <c r="AO2833" i="3" s="1"/>
  <c r="AO2834" i="3" s="1"/>
  <c r="AO2835" i="3" s="1"/>
  <c r="AO2836" i="3" s="1"/>
  <c r="AO2837" i="3" s="1"/>
  <c r="AO2838" i="3" s="1"/>
  <c r="AO2839" i="3" s="1"/>
  <c r="AO2840" i="3" s="1"/>
  <c r="AO2841" i="3" s="1"/>
  <c r="AO2842" i="3" s="1"/>
  <c r="AO2843" i="3" s="1"/>
  <c r="AO2844" i="3" s="1"/>
  <c r="AO2845" i="3" s="1"/>
  <c r="AO2846" i="3" s="1"/>
  <c r="AO2847" i="3" s="1"/>
  <c r="AO2848" i="3" s="1"/>
  <c r="AO2849" i="3" s="1"/>
  <c r="AO2850" i="3" s="1"/>
  <c r="AO2851" i="3" s="1"/>
  <c r="AO2852" i="3" s="1"/>
  <c r="AO2853" i="3" s="1"/>
  <c r="AO2854" i="3" s="1"/>
  <c r="AO2855" i="3" s="1"/>
  <c r="AO2856" i="3" s="1"/>
  <c r="AO2857" i="3" s="1"/>
  <c r="AO2858" i="3" s="1"/>
  <c r="AO2859" i="3" s="1"/>
  <c r="AO2860" i="3" s="1"/>
  <c r="AO2861" i="3" s="1"/>
  <c r="AO2862" i="3" s="1"/>
  <c r="AO2863" i="3" s="1"/>
  <c r="AO2864" i="3" s="1"/>
  <c r="AO2865" i="3" s="1"/>
  <c r="AO2866" i="3" s="1"/>
  <c r="AO2867" i="3" s="1"/>
  <c r="AO2868" i="3" s="1"/>
  <c r="AO2869" i="3" s="1"/>
  <c r="AO2870" i="3" s="1"/>
  <c r="AO2871" i="3" s="1"/>
  <c r="AO2872" i="3" s="1"/>
  <c r="AO2873" i="3" s="1"/>
  <c r="AO2874" i="3" s="1"/>
  <c r="AO2875" i="3" s="1"/>
  <c r="AO2876" i="3" s="1"/>
  <c r="AO2877" i="3" s="1"/>
  <c r="AO2878" i="3" s="1"/>
  <c r="AO2879" i="3" s="1"/>
  <c r="AO2880" i="3" s="1"/>
  <c r="AO2881" i="3" s="1"/>
  <c r="AO2882" i="3" s="1"/>
  <c r="AO2883" i="3" s="1"/>
  <c r="AO2884" i="3" s="1"/>
  <c r="AO2885" i="3" s="1"/>
  <c r="AO2886" i="3" s="1"/>
  <c r="AO2887" i="3" s="1"/>
  <c r="AO2888" i="3" s="1"/>
  <c r="AO2889" i="3" s="1"/>
  <c r="AO2890" i="3" s="1"/>
  <c r="AO2891" i="3" s="1"/>
  <c r="AO2892" i="3" s="1"/>
  <c r="AO2893" i="3" s="1"/>
  <c r="AO2894" i="3" s="1"/>
  <c r="AO2895" i="3" s="1"/>
  <c r="AO2896" i="3" s="1"/>
  <c r="AO2897" i="3" s="1"/>
  <c r="AO2898" i="3" s="1"/>
  <c r="AO2899" i="3" s="1"/>
  <c r="AO2900" i="3" s="1"/>
  <c r="AO2901" i="3" s="1"/>
  <c r="AO2902" i="3" s="1"/>
  <c r="AO2903" i="3" s="1"/>
  <c r="AO2904" i="3" s="1"/>
  <c r="AO2905" i="3" s="1"/>
  <c r="AO2906" i="3" s="1"/>
  <c r="AO2907" i="3" s="1"/>
  <c r="AO2908" i="3" s="1"/>
  <c r="AO2909" i="3" s="1"/>
  <c r="AO2910" i="3" s="1"/>
  <c r="AO2911" i="3" s="1"/>
  <c r="AO2912" i="3" s="1"/>
  <c r="AO2913" i="3" s="1"/>
  <c r="AO2914" i="3" s="1"/>
  <c r="AO2915" i="3" s="1"/>
  <c r="AO2916" i="3" s="1"/>
  <c r="AO2917" i="3" s="1"/>
  <c r="AO2918" i="3" s="1"/>
  <c r="AO2919" i="3" s="1"/>
  <c r="AO2920" i="3" s="1"/>
  <c r="AO2921" i="3" s="1"/>
  <c r="AO2922" i="3" s="1"/>
  <c r="AO2923" i="3" s="1"/>
  <c r="AO2924" i="3" s="1"/>
  <c r="AO2925" i="3" s="1"/>
  <c r="AO2926" i="3" s="1"/>
  <c r="AO2927" i="3" s="1"/>
  <c r="AO2928" i="3" s="1"/>
  <c r="AO2929" i="3" s="1"/>
  <c r="AO2930" i="3" s="1"/>
  <c r="AO2931" i="3" s="1"/>
  <c r="AO2932" i="3" s="1"/>
  <c r="AO2933" i="3" s="1"/>
  <c r="AO2934" i="3" s="1"/>
  <c r="AO2935" i="3" s="1"/>
  <c r="AO2936" i="3" s="1"/>
  <c r="AO2937" i="3" s="1"/>
  <c r="AO2938" i="3" s="1"/>
  <c r="AO2939" i="3" s="1"/>
  <c r="AO2940" i="3" s="1"/>
  <c r="AO2941" i="3" s="1"/>
  <c r="AO2942" i="3" s="1"/>
  <c r="AO2943" i="3" s="1"/>
  <c r="AO2944" i="3" s="1"/>
  <c r="AO2945" i="3" s="1"/>
  <c r="AO2946" i="3" s="1"/>
  <c r="AO2947" i="3" s="1"/>
  <c r="AO2948" i="3" s="1"/>
  <c r="AO2949" i="3" s="1"/>
  <c r="AO2950" i="3" s="1"/>
  <c r="AO2951" i="3" s="1"/>
  <c r="AO2952" i="3" s="1"/>
  <c r="AO2953" i="3" s="1"/>
  <c r="AO2954" i="3" s="1"/>
  <c r="AO2955" i="3" s="1"/>
  <c r="AO2956" i="3" s="1"/>
  <c r="AO2957" i="3" s="1"/>
  <c r="AO2958" i="3" s="1"/>
  <c r="AO2959" i="3" s="1"/>
  <c r="AO2960" i="3" s="1"/>
  <c r="AO2961" i="3" s="1"/>
  <c r="AO2962" i="3" s="1"/>
  <c r="AO2963" i="3" s="1"/>
  <c r="AO2964" i="3" s="1"/>
  <c r="AO2965" i="3" s="1"/>
  <c r="AO2966" i="3" s="1"/>
  <c r="AO2967" i="3" s="1"/>
  <c r="AO2968" i="3" s="1"/>
  <c r="AO2969" i="3" s="1"/>
  <c r="AO2970" i="3" s="1"/>
  <c r="AO2971" i="3" s="1"/>
  <c r="AO2972" i="3" s="1"/>
  <c r="AO2973" i="3" s="1"/>
  <c r="AO2974" i="3" s="1"/>
  <c r="AO2975" i="3" s="1"/>
  <c r="AO2976" i="3" s="1"/>
  <c r="AO2977" i="3" s="1"/>
  <c r="AO2978" i="3" s="1"/>
  <c r="AO2979" i="3" s="1"/>
  <c r="AO2980" i="3" s="1"/>
  <c r="AO2981" i="3" s="1"/>
  <c r="AO2982" i="3" s="1"/>
  <c r="AO2983" i="3" s="1"/>
  <c r="AO2984" i="3" s="1"/>
  <c r="AO2985" i="3" s="1"/>
  <c r="AO2986" i="3" s="1"/>
  <c r="AO2987" i="3" s="1"/>
  <c r="AO2988" i="3" s="1"/>
  <c r="AO2989" i="3" s="1"/>
  <c r="AO2990" i="3" s="1"/>
  <c r="AO2991" i="3" s="1"/>
  <c r="AO2992" i="3" s="1"/>
  <c r="AO2993" i="3" s="1"/>
  <c r="AO2994" i="3" s="1"/>
  <c r="AO2995" i="3" s="1"/>
  <c r="AO2996" i="3" s="1"/>
  <c r="AO2997" i="3" s="1"/>
  <c r="AO2998" i="3" s="1"/>
  <c r="AO2999" i="3" s="1"/>
  <c r="AO3000" i="3" s="1"/>
  <c r="AO3001" i="3" s="1"/>
  <c r="AO3002" i="3" s="1"/>
  <c r="AO3003" i="3" s="1"/>
  <c r="AO3004" i="3" s="1"/>
  <c r="AO3005" i="3" s="1"/>
  <c r="AO3006" i="3" s="1"/>
  <c r="AO3007" i="3" s="1"/>
  <c r="AO3008" i="3" s="1"/>
  <c r="AO3009" i="3" s="1"/>
  <c r="AO3010" i="3" s="1"/>
  <c r="AO3011" i="3" s="1"/>
  <c r="AO3012" i="3" s="1"/>
  <c r="AO3013" i="3" s="1"/>
  <c r="AO3014" i="3" s="1"/>
  <c r="AO3015" i="3" s="1"/>
  <c r="AO3016" i="3" s="1"/>
  <c r="AO3017" i="3" s="1"/>
  <c r="AO3018" i="3" s="1"/>
  <c r="AO3019" i="3" s="1"/>
  <c r="AO3020" i="3" s="1"/>
  <c r="AO3021" i="3" s="1"/>
  <c r="AO3022" i="3" s="1"/>
  <c r="AO3023" i="3" s="1"/>
  <c r="AO3024" i="3" s="1"/>
  <c r="AO3025" i="3" s="1"/>
  <c r="AO3026" i="3" s="1"/>
  <c r="AO3027" i="3" s="1"/>
  <c r="AO3028" i="3" s="1"/>
  <c r="AO3029" i="3" s="1"/>
  <c r="AO3030" i="3" s="1"/>
  <c r="AO3031" i="3" s="1"/>
  <c r="AO3032" i="3" s="1"/>
  <c r="AO3033" i="3" s="1"/>
  <c r="AO3034" i="3" s="1"/>
  <c r="AO3035" i="3" s="1"/>
  <c r="AO3036" i="3" s="1"/>
  <c r="AO3037" i="3" s="1"/>
  <c r="AO3038" i="3" s="1"/>
  <c r="AO3039" i="3" s="1"/>
  <c r="AO3040" i="3" s="1"/>
  <c r="AO3041" i="3" s="1"/>
  <c r="AO3042" i="3" s="1"/>
  <c r="AO3043" i="3" s="1"/>
  <c r="AO3044" i="3" s="1"/>
  <c r="AO3045" i="3" s="1"/>
  <c r="AO3046" i="3" s="1"/>
  <c r="AO3047" i="3" s="1"/>
  <c r="AO3048" i="3" s="1"/>
  <c r="AO3049" i="3" s="1"/>
  <c r="AO3050" i="3" s="1"/>
  <c r="AO3051" i="3" s="1"/>
  <c r="AO3052" i="3" s="1"/>
  <c r="AO3053" i="3" s="1"/>
  <c r="AO3054" i="3" s="1"/>
  <c r="AO3055" i="3" s="1"/>
  <c r="AO3056" i="3" s="1"/>
  <c r="AO3057" i="3" s="1"/>
  <c r="AO3058" i="3" s="1"/>
  <c r="AO3059" i="3" s="1"/>
  <c r="AO3060" i="3" s="1"/>
  <c r="AO3061" i="3" s="1"/>
  <c r="AO3062" i="3" s="1"/>
  <c r="AO3063" i="3" s="1"/>
  <c r="AO3064" i="3" s="1"/>
  <c r="AO3065" i="3" s="1"/>
  <c r="AO3066" i="3" s="1"/>
  <c r="AO3067" i="3" s="1"/>
  <c r="AO3068" i="3" s="1"/>
  <c r="AO3069" i="3" s="1"/>
  <c r="AO3070" i="3" s="1"/>
  <c r="AO3071" i="3" s="1"/>
  <c r="AO3072" i="3" s="1"/>
  <c r="AO3073" i="3" s="1"/>
  <c r="AO3074" i="3" s="1"/>
  <c r="AO3075" i="3" s="1"/>
  <c r="AO3076" i="3" s="1"/>
  <c r="AO3077" i="3" s="1"/>
  <c r="AO3078" i="3" s="1"/>
  <c r="AO3079" i="3" s="1"/>
  <c r="AO3080" i="3" s="1"/>
  <c r="AO3081" i="3" s="1"/>
  <c r="AO3082" i="3" s="1"/>
  <c r="AO3083" i="3" s="1"/>
  <c r="AO3084" i="3" s="1"/>
  <c r="AO3085" i="3" s="1"/>
  <c r="AO3086" i="3" s="1"/>
  <c r="AO3087" i="3" s="1"/>
  <c r="AO3088" i="3" s="1"/>
  <c r="AO3089" i="3" s="1"/>
  <c r="AO3090" i="3" s="1"/>
  <c r="AO3091" i="3" s="1"/>
  <c r="AO3092" i="3" s="1"/>
  <c r="AO3093" i="3" s="1"/>
  <c r="AO3094" i="3" s="1"/>
  <c r="AO3095" i="3" s="1"/>
  <c r="AO3096" i="3" s="1"/>
  <c r="AO3097" i="3" s="1"/>
  <c r="AO3098" i="3" s="1"/>
  <c r="AO3099" i="3" s="1"/>
  <c r="AO3100" i="3" s="1"/>
  <c r="AO3101" i="3" s="1"/>
  <c r="AO3102" i="3" s="1"/>
  <c r="AO3103" i="3" s="1"/>
  <c r="AO3104" i="3" s="1"/>
  <c r="AO3105" i="3" s="1"/>
  <c r="AO3106" i="3" s="1"/>
  <c r="AO3107" i="3" s="1"/>
  <c r="AO3108" i="3" s="1"/>
  <c r="AO3109" i="3" s="1"/>
  <c r="AO3110" i="3" s="1"/>
  <c r="AO3111" i="3" s="1"/>
  <c r="AO3112" i="3" s="1"/>
  <c r="AO3113" i="3" s="1"/>
  <c r="AO3114" i="3" s="1"/>
  <c r="AO3115" i="3" s="1"/>
  <c r="AO3116" i="3" s="1"/>
  <c r="AO3117" i="3" s="1"/>
  <c r="AO3118" i="3" s="1"/>
  <c r="AO3119" i="3" s="1"/>
  <c r="AO3120" i="3" s="1"/>
  <c r="AO3121" i="3" s="1"/>
  <c r="AO3122" i="3" s="1"/>
  <c r="AO3123" i="3" s="1"/>
  <c r="AO3124" i="3" s="1"/>
  <c r="AO3125" i="3" s="1"/>
  <c r="AO3126" i="3" s="1"/>
  <c r="AO3127" i="3" s="1"/>
  <c r="AO3128" i="3" s="1"/>
  <c r="AO3129" i="3" s="1"/>
  <c r="AO3130" i="3" s="1"/>
  <c r="AO3131" i="3" s="1"/>
  <c r="AO3132" i="3" s="1"/>
  <c r="AO3133" i="3" s="1"/>
  <c r="AO3134" i="3" s="1"/>
  <c r="AO3135" i="3" s="1"/>
  <c r="AO3136" i="3" s="1"/>
  <c r="AO3137" i="3" s="1"/>
  <c r="AO3138" i="3" s="1"/>
  <c r="AO3139" i="3" s="1"/>
  <c r="AO3140" i="3" s="1"/>
  <c r="AO3141" i="3" s="1"/>
  <c r="AO3142" i="3" s="1"/>
  <c r="AO3143" i="3" s="1"/>
  <c r="AO3144" i="3" s="1"/>
  <c r="AO3145" i="3" s="1"/>
  <c r="AO3146" i="3" s="1"/>
  <c r="AO3147" i="3" s="1"/>
  <c r="AO3148" i="3" s="1"/>
  <c r="AO3149" i="3" s="1"/>
  <c r="AO3150" i="3" s="1"/>
  <c r="AO3151" i="3" s="1"/>
  <c r="AO3152" i="3" s="1"/>
  <c r="AO3153" i="3" s="1"/>
  <c r="AO3154" i="3" s="1"/>
  <c r="AO3155" i="3" s="1"/>
  <c r="AO3156" i="3" s="1"/>
  <c r="AO3157" i="3" s="1"/>
  <c r="AO3158" i="3" s="1"/>
  <c r="AO3159" i="3" s="1"/>
  <c r="AO3160" i="3" s="1"/>
  <c r="AO3161" i="3" s="1"/>
  <c r="AO3162" i="3" s="1"/>
  <c r="AO3163" i="3" s="1"/>
  <c r="AO3164" i="3" s="1"/>
  <c r="AO3165" i="3" s="1"/>
  <c r="AO3166" i="3" s="1"/>
  <c r="AO3167" i="3" s="1"/>
  <c r="AO3168" i="3" s="1"/>
  <c r="AO3169" i="3" s="1"/>
  <c r="AO3170" i="3" s="1"/>
  <c r="AO3171" i="3" s="1"/>
  <c r="AO3172" i="3" s="1"/>
  <c r="AO3173" i="3" s="1"/>
  <c r="AO3174" i="3" s="1"/>
  <c r="AO3175" i="3" s="1"/>
  <c r="AO3176" i="3" s="1"/>
  <c r="AO3177" i="3" s="1"/>
  <c r="AO3178" i="3" s="1"/>
  <c r="AO3179" i="3" s="1"/>
  <c r="AO3180" i="3" s="1"/>
  <c r="AO3181" i="3" s="1"/>
  <c r="AO3182" i="3" s="1"/>
  <c r="AO3183" i="3" s="1"/>
  <c r="AO3184" i="3" s="1"/>
  <c r="AO3185" i="3" s="1"/>
  <c r="AO3186" i="3" s="1"/>
  <c r="AO3187" i="3" s="1"/>
  <c r="AO3188" i="3" s="1"/>
  <c r="AO3189" i="3" s="1"/>
  <c r="AO3190" i="3" s="1"/>
  <c r="AO3191" i="3" s="1"/>
  <c r="AO3192" i="3" s="1"/>
  <c r="AO3193" i="3" s="1"/>
  <c r="AO3194" i="3" s="1"/>
  <c r="AO3195" i="3" s="1"/>
  <c r="AO3196" i="3" s="1"/>
  <c r="AO3197" i="3" s="1"/>
  <c r="AO3198" i="3" s="1"/>
  <c r="AO3199" i="3" s="1"/>
  <c r="AO3200" i="3" s="1"/>
  <c r="AO3201" i="3" s="1"/>
  <c r="AO3202" i="3" s="1"/>
  <c r="AO3203" i="3" s="1"/>
  <c r="AO3204" i="3" s="1"/>
  <c r="AO3205" i="3" s="1"/>
  <c r="AO3206" i="3" s="1"/>
  <c r="AO3207" i="3" s="1"/>
  <c r="AO3208" i="3" s="1"/>
  <c r="AO3209" i="3" s="1"/>
  <c r="AO3210" i="3" s="1"/>
  <c r="AO3211" i="3" s="1"/>
  <c r="AO3212" i="3" s="1"/>
  <c r="AO3213" i="3" s="1"/>
  <c r="AO3214" i="3" s="1"/>
  <c r="AO3215" i="3" s="1"/>
  <c r="AO3216" i="3" s="1"/>
  <c r="AO3217" i="3" s="1"/>
  <c r="AO3218" i="3" s="1"/>
  <c r="AO3219" i="3" s="1"/>
  <c r="AO3220" i="3" s="1"/>
  <c r="AO3221" i="3" s="1"/>
  <c r="AO3222" i="3" s="1"/>
  <c r="AO3223" i="3" s="1"/>
  <c r="AO3224" i="3" s="1"/>
  <c r="AO3225" i="3" s="1"/>
  <c r="AO3226" i="3" s="1"/>
  <c r="AO3227" i="3" s="1"/>
  <c r="AO3228" i="3" s="1"/>
  <c r="AO3229" i="3" s="1"/>
  <c r="AO3230" i="3" s="1"/>
  <c r="AO3231" i="3" s="1"/>
  <c r="AO3232" i="3" s="1"/>
  <c r="AO3233" i="3" s="1"/>
  <c r="AO3234" i="3" s="1"/>
  <c r="AO3235" i="3" s="1"/>
  <c r="AO3236" i="3" s="1"/>
  <c r="AO3237" i="3" s="1"/>
  <c r="AO3238" i="3" s="1"/>
  <c r="AO3239" i="3" s="1"/>
  <c r="AO3240" i="3" s="1"/>
  <c r="AO3241" i="3" s="1"/>
  <c r="AO3242" i="3" s="1"/>
  <c r="AO3243" i="3" s="1"/>
  <c r="AO3244" i="3" s="1"/>
  <c r="AO3245" i="3" s="1"/>
  <c r="AO3246" i="3" s="1"/>
  <c r="AO3247" i="3" s="1"/>
  <c r="AO3248" i="3" s="1"/>
  <c r="AO3249" i="3" s="1"/>
  <c r="AO3250" i="3" s="1"/>
  <c r="AO3251" i="3" s="1"/>
  <c r="AO3252" i="3" s="1"/>
  <c r="AO3253" i="3" s="1"/>
  <c r="AO3254" i="3" s="1"/>
  <c r="AO3255" i="3" s="1"/>
  <c r="AO3256" i="3" s="1"/>
  <c r="AO3257" i="3" s="1"/>
  <c r="AO3258" i="3" s="1"/>
  <c r="AO3259" i="3" s="1"/>
  <c r="AO3260" i="3" s="1"/>
  <c r="AO3261" i="3" s="1"/>
  <c r="AO3262" i="3" s="1"/>
  <c r="AO3263" i="3" s="1"/>
  <c r="AO3264" i="3" s="1"/>
  <c r="AO3265" i="3" s="1"/>
  <c r="AO3266" i="3" s="1"/>
  <c r="AO3267" i="3" s="1"/>
  <c r="AO3268" i="3" s="1"/>
  <c r="AO3269" i="3" s="1"/>
  <c r="AO3270" i="3" s="1"/>
  <c r="AO3271" i="3" s="1"/>
  <c r="AO3272" i="3" s="1"/>
  <c r="AO3273" i="3" s="1"/>
  <c r="AO3274" i="3" s="1"/>
  <c r="AO3275" i="3" s="1"/>
  <c r="AO3276" i="3" s="1"/>
  <c r="AO3277" i="3" s="1"/>
  <c r="AO3278" i="3" s="1"/>
  <c r="AO3279" i="3" s="1"/>
  <c r="AO3280" i="3" s="1"/>
  <c r="AO3281" i="3" s="1"/>
  <c r="AO3282" i="3" s="1"/>
  <c r="AO3283" i="3" s="1"/>
  <c r="AO3284" i="3" s="1"/>
  <c r="AO3285" i="3" s="1"/>
  <c r="AO3286" i="3" s="1"/>
  <c r="AO3287" i="3" s="1"/>
  <c r="AO3288" i="3" s="1"/>
  <c r="AO3289" i="3" s="1"/>
  <c r="AO3290" i="3" s="1"/>
  <c r="AO3291" i="3" s="1"/>
  <c r="AO3292" i="3" s="1"/>
  <c r="AO3293" i="3" s="1"/>
  <c r="AO3294" i="3" s="1"/>
  <c r="AO3295" i="3" s="1"/>
  <c r="AO3296" i="3" s="1"/>
  <c r="AO3297" i="3" s="1"/>
  <c r="AO3298" i="3" s="1"/>
  <c r="AO3299" i="3" s="1"/>
  <c r="AO3300" i="3" s="1"/>
  <c r="AO3301" i="3" s="1"/>
  <c r="AO3302" i="3" s="1"/>
  <c r="AO3303" i="3" s="1"/>
  <c r="AO3304" i="3" s="1"/>
  <c r="AO3305" i="3" s="1"/>
  <c r="AO3306" i="3" s="1"/>
  <c r="AO3307" i="3" s="1"/>
  <c r="AO3308" i="3" s="1"/>
  <c r="AO3309" i="3" s="1"/>
  <c r="AO3310" i="3" s="1"/>
  <c r="AO3311" i="3" s="1"/>
  <c r="AO3312" i="3" s="1"/>
  <c r="AO3313" i="3" s="1"/>
  <c r="AO3314" i="3" s="1"/>
  <c r="AO3315" i="3" s="1"/>
  <c r="AO3316" i="3" s="1"/>
  <c r="AO3317" i="3" s="1"/>
  <c r="AO3318" i="3" s="1"/>
  <c r="AO3319" i="3" s="1"/>
  <c r="AO3320" i="3" s="1"/>
  <c r="AO3321" i="3" s="1"/>
  <c r="AO3322" i="3" s="1"/>
  <c r="AO3323" i="3" s="1"/>
  <c r="AO3324" i="3" s="1"/>
  <c r="AO3325" i="3" s="1"/>
  <c r="AO3326" i="3" s="1"/>
  <c r="AO3327" i="3" s="1"/>
  <c r="AO3328" i="3" s="1"/>
  <c r="AO3329" i="3" s="1"/>
  <c r="AO3330" i="3" s="1"/>
  <c r="AO3331" i="3" s="1"/>
  <c r="AO3332" i="3" s="1"/>
  <c r="AO3333" i="3" s="1"/>
  <c r="AO3334" i="3" s="1"/>
  <c r="AO3335" i="3" s="1"/>
  <c r="AO3336" i="3" s="1"/>
  <c r="AO3337" i="3" s="1"/>
  <c r="AO3338" i="3" s="1"/>
  <c r="AO3339" i="3" s="1"/>
  <c r="AO3340" i="3" s="1"/>
  <c r="AO3341" i="3" s="1"/>
  <c r="AO3342" i="3" s="1"/>
  <c r="AO3343" i="3" s="1"/>
  <c r="AO3344" i="3" s="1"/>
  <c r="AO3345" i="3" s="1"/>
  <c r="AO3346" i="3" s="1"/>
  <c r="AO3347" i="3" s="1"/>
  <c r="AO3348" i="3" s="1"/>
  <c r="AO3349" i="3" s="1"/>
  <c r="AO3350" i="3" s="1"/>
  <c r="AO3351" i="3" s="1"/>
  <c r="AO3352" i="3" s="1"/>
  <c r="AO3353" i="3" s="1"/>
  <c r="AO3354" i="3" s="1"/>
  <c r="AO3355" i="3" s="1"/>
  <c r="AO3356" i="3" s="1"/>
  <c r="AO3357" i="3" s="1"/>
  <c r="AO3358" i="3" s="1"/>
  <c r="AO3359" i="3" s="1"/>
  <c r="AO3360" i="3" s="1"/>
  <c r="AO3361" i="3" s="1"/>
  <c r="AO3362" i="3" s="1"/>
  <c r="AO3363" i="3" s="1"/>
  <c r="AO3364" i="3" s="1"/>
  <c r="AO3365" i="3" s="1"/>
  <c r="AO3366" i="3" s="1"/>
  <c r="AO3367" i="3" s="1"/>
  <c r="AO3368" i="3" s="1"/>
  <c r="AO3369" i="3" s="1"/>
  <c r="AO3370" i="3" s="1"/>
  <c r="AO3371" i="3" s="1"/>
  <c r="AO3372" i="3" s="1"/>
  <c r="AO3373" i="3" s="1"/>
  <c r="AO3374" i="3" s="1"/>
  <c r="AO3375" i="3" s="1"/>
  <c r="AO3376" i="3" s="1"/>
  <c r="AO3377" i="3" s="1"/>
  <c r="AO3378" i="3" s="1"/>
  <c r="AO3379" i="3" s="1"/>
  <c r="AO3380" i="3" s="1"/>
  <c r="AO3381" i="3" s="1"/>
  <c r="AO3382" i="3" s="1"/>
  <c r="AO3383" i="3" s="1"/>
  <c r="AO3384" i="3" s="1"/>
  <c r="AO3385" i="3" s="1"/>
  <c r="AO3386" i="3" s="1"/>
  <c r="AO3387" i="3" s="1"/>
  <c r="AO3388" i="3" s="1"/>
  <c r="AO3389" i="3" s="1"/>
  <c r="AO3390" i="3" s="1"/>
  <c r="AO3391" i="3" s="1"/>
  <c r="AO3392" i="3" s="1"/>
  <c r="AO3393" i="3" s="1"/>
  <c r="AO3394" i="3" s="1"/>
  <c r="AO3395" i="3" s="1"/>
  <c r="AO3396" i="3" s="1"/>
  <c r="AO3397" i="3" s="1"/>
  <c r="AO3398" i="3" s="1"/>
  <c r="AO3399" i="3" s="1"/>
  <c r="AO3400" i="3" s="1"/>
  <c r="AO3401" i="3" s="1"/>
  <c r="AO3402" i="3" s="1"/>
  <c r="AO3403" i="3" s="1"/>
  <c r="AO3404" i="3" s="1"/>
  <c r="AO3405" i="3" s="1"/>
  <c r="AO3406" i="3" s="1"/>
  <c r="AO3407" i="3" s="1"/>
  <c r="AO3408" i="3" s="1"/>
  <c r="AO3409" i="3" s="1"/>
  <c r="AO3410" i="3" s="1"/>
  <c r="AO3411" i="3" s="1"/>
  <c r="AO3412" i="3" s="1"/>
  <c r="AO3413" i="3" s="1"/>
  <c r="AO3414" i="3" s="1"/>
  <c r="AO3415" i="3" s="1"/>
  <c r="AO3416" i="3" s="1"/>
  <c r="AO3417" i="3" s="1"/>
  <c r="AO3418" i="3" s="1"/>
  <c r="AO3419" i="3" s="1"/>
  <c r="AO3420" i="3" s="1"/>
  <c r="AO3421" i="3" s="1"/>
  <c r="AO3422" i="3" s="1"/>
  <c r="AO3423" i="3" s="1"/>
  <c r="AO3424" i="3" s="1"/>
  <c r="AO3425" i="3" s="1"/>
  <c r="AO3426" i="3" s="1"/>
  <c r="AO3427" i="3" s="1"/>
  <c r="AO3428" i="3" s="1"/>
  <c r="AO3429" i="3" s="1"/>
  <c r="AO3430" i="3" s="1"/>
  <c r="AO3431" i="3" s="1"/>
  <c r="AO3432" i="3" s="1"/>
  <c r="AO3433" i="3" s="1"/>
  <c r="AO3434" i="3" s="1"/>
  <c r="AO3435" i="3" s="1"/>
  <c r="AO3436" i="3" s="1"/>
  <c r="AO3437" i="3" s="1"/>
  <c r="AO3438" i="3" s="1"/>
  <c r="AO3439" i="3" s="1"/>
  <c r="AO3440" i="3" s="1"/>
  <c r="AO3441" i="3" s="1"/>
  <c r="AO3442" i="3" s="1"/>
  <c r="AO3443" i="3" s="1"/>
  <c r="AO3444" i="3" s="1"/>
  <c r="AO3445" i="3" s="1"/>
  <c r="AO3446" i="3" s="1"/>
  <c r="AO3447" i="3" s="1"/>
  <c r="AO3448" i="3" s="1"/>
  <c r="AO3449" i="3" s="1"/>
  <c r="AO3450" i="3" s="1"/>
  <c r="AO3451" i="3" s="1"/>
  <c r="AO3452" i="3" s="1"/>
  <c r="AO3453" i="3" s="1"/>
  <c r="AO3454" i="3" s="1"/>
  <c r="AO3455" i="3" s="1"/>
  <c r="AO3456" i="3" s="1"/>
  <c r="AO3457" i="3" s="1"/>
  <c r="AO3458" i="3" s="1"/>
  <c r="AO3459" i="3" s="1"/>
  <c r="AO3460" i="3" s="1"/>
  <c r="AO3461" i="3" s="1"/>
  <c r="AO3462" i="3" s="1"/>
  <c r="AO3463" i="3" s="1"/>
  <c r="AO3464" i="3" s="1"/>
  <c r="AO3465" i="3" s="1"/>
  <c r="AO3466" i="3" s="1"/>
  <c r="AO3467" i="3" s="1"/>
  <c r="AO3468" i="3" s="1"/>
  <c r="AO3469" i="3" s="1"/>
  <c r="AO3470" i="3" s="1"/>
  <c r="AO3471" i="3" s="1"/>
  <c r="AO3472" i="3" s="1"/>
  <c r="AO3473" i="3" s="1"/>
  <c r="AO3474" i="3" s="1"/>
  <c r="AO3475" i="3" s="1"/>
  <c r="AO3476" i="3" s="1"/>
  <c r="AO3477" i="3" s="1"/>
  <c r="AO3478" i="3" s="1"/>
  <c r="AO3479" i="3" s="1"/>
  <c r="AO3480" i="3" s="1"/>
  <c r="AO3481" i="3" s="1"/>
  <c r="AO3482" i="3" s="1"/>
  <c r="AO3483" i="3" s="1"/>
  <c r="AO3484" i="3" s="1"/>
  <c r="AO3485" i="3" s="1"/>
  <c r="AO3486" i="3" s="1"/>
  <c r="AO3487" i="3" s="1"/>
  <c r="AO3488" i="3" s="1"/>
  <c r="AO3489" i="3" s="1"/>
  <c r="AO3490" i="3" s="1"/>
  <c r="AO3491" i="3" s="1"/>
  <c r="AO3492" i="3" s="1"/>
  <c r="AO3493" i="3" s="1"/>
  <c r="AO3494" i="3" s="1"/>
  <c r="AO3495" i="3" s="1"/>
  <c r="AO3496" i="3" s="1"/>
  <c r="AO3497" i="3" s="1"/>
  <c r="AO3498" i="3" s="1"/>
  <c r="AO3499" i="3" s="1"/>
  <c r="AO3500" i="3" s="1"/>
  <c r="AO3501" i="3" s="1"/>
  <c r="AO3502" i="3" s="1"/>
  <c r="AO3503" i="3" s="1"/>
  <c r="AO3504" i="3" s="1"/>
  <c r="AO3505" i="3" s="1"/>
  <c r="AO3506" i="3" s="1"/>
  <c r="AO3507" i="3" s="1"/>
  <c r="AO3508" i="3" s="1"/>
  <c r="AO3509" i="3" s="1"/>
  <c r="AO3510" i="3" s="1"/>
  <c r="AO3511" i="3" s="1"/>
  <c r="AO3512" i="3" s="1"/>
  <c r="AO3513" i="3" s="1"/>
  <c r="AO3514" i="3" s="1"/>
  <c r="AO3515" i="3" s="1"/>
  <c r="AO3516" i="3" s="1"/>
  <c r="AO3517" i="3" s="1"/>
  <c r="AO3518" i="3" s="1"/>
  <c r="AO3519" i="3" s="1"/>
  <c r="AO3520" i="3" s="1"/>
  <c r="AO3521" i="3" s="1"/>
  <c r="AO3522" i="3" s="1"/>
  <c r="AO3523" i="3" s="1"/>
  <c r="AO3524" i="3" s="1"/>
  <c r="AO3525" i="3" s="1"/>
  <c r="AO3526" i="3" s="1"/>
  <c r="AO3527" i="3" s="1"/>
  <c r="AO3528" i="3" s="1"/>
  <c r="AO3529" i="3" s="1"/>
  <c r="AO3530" i="3" s="1"/>
  <c r="AO3531" i="3" s="1"/>
  <c r="AO3532" i="3" s="1"/>
  <c r="AO3533" i="3" s="1"/>
  <c r="AO3534" i="3" s="1"/>
  <c r="AO3535" i="3" s="1"/>
  <c r="AO3536" i="3" s="1"/>
  <c r="AO3537" i="3" s="1"/>
  <c r="AO3538" i="3" s="1"/>
  <c r="AO3539" i="3" s="1"/>
  <c r="AO3540" i="3" s="1"/>
  <c r="AO3541" i="3" s="1"/>
  <c r="AO3542" i="3" s="1"/>
  <c r="AO3543" i="3" s="1"/>
  <c r="AO3544" i="3" s="1"/>
  <c r="AO3545" i="3" s="1"/>
  <c r="AO3546" i="3" s="1"/>
  <c r="AO3547" i="3" s="1"/>
  <c r="AO3548" i="3" s="1"/>
  <c r="AO3549" i="3" s="1"/>
  <c r="AO3550" i="3" s="1"/>
  <c r="AO3551" i="3" s="1"/>
  <c r="AO3552" i="3" s="1"/>
  <c r="AO3553" i="3" s="1"/>
  <c r="AO3554" i="3" s="1"/>
  <c r="AO3555" i="3" s="1"/>
  <c r="AO3556" i="3" s="1"/>
  <c r="AO3557" i="3" s="1"/>
  <c r="AO3558" i="3" s="1"/>
  <c r="AO3559" i="3" s="1"/>
  <c r="AO3560" i="3" s="1"/>
  <c r="AO3561" i="3" s="1"/>
  <c r="AO3562" i="3" s="1"/>
  <c r="AO3563" i="3" s="1"/>
  <c r="AO3564" i="3" s="1"/>
  <c r="AO3565" i="3" s="1"/>
  <c r="AO3566" i="3" s="1"/>
  <c r="AO3567" i="3" s="1"/>
  <c r="AO3568" i="3" s="1"/>
  <c r="AO3569" i="3" s="1"/>
  <c r="AO3570" i="3" s="1"/>
  <c r="AO3571" i="3" s="1"/>
  <c r="AO3572" i="3" s="1"/>
  <c r="AO3573" i="3" s="1"/>
  <c r="AO3574" i="3" s="1"/>
  <c r="AO3575" i="3" s="1"/>
  <c r="AO3576" i="3" s="1"/>
  <c r="AO3577" i="3" s="1"/>
  <c r="AO3578" i="3" s="1"/>
  <c r="AO3579" i="3" s="1"/>
  <c r="AO3580" i="3" s="1"/>
  <c r="AO3581" i="3" s="1"/>
  <c r="AO3582" i="3" s="1"/>
  <c r="AO3583" i="3" s="1"/>
  <c r="AO3584" i="3" s="1"/>
  <c r="AO3585" i="3" s="1"/>
  <c r="AO3586" i="3" s="1"/>
  <c r="AO3587" i="3" s="1"/>
  <c r="AO3588" i="3" s="1"/>
  <c r="AO3589" i="3" s="1"/>
  <c r="AO3590" i="3" s="1"/>
  <c r="AO3591" i="3" s="1"/>
  <c r="AO3592" i="3" s="1"/>
  <c r="AO3593" i="3" s="1"/>
  <c r="AO3594" i="3" s="1"/>
  <c r="AO3595" i="3" s="1"/>
  <c r="AO3596" i="3" s="1"/>
  <c r="AO3597" i="3" s="1"/>
  <c r="AO3598" i="3" s="1"/>
  <c r="AO3599" i="3" s="1"/>
  <c r="AO3600" i="3" s="1"/>
  <c r="AO3601" i="3" s="1"/>
  <c r="AO3602" i="3" s="1"/>
  <c r="AO3603" i="3" s="1"/>
  <c r="AO3604" i="3" s="1"/>
  <c r="AO3605" i="3" s="1"/>
  <c r="AO3606" i="3" s="1"/>
  <c r="AO3607" i="3" s="1"/>
  <c r="AO3608" i="3" s="1"/>
  <c r="AO3609" i="3" s="1"/>
  <c r="AO3610" i="3" s="1"/>
  <c r="AO3611" i="3" s="1"/>
  <c r="AO3612" i="3" s="1"/>
  <c r="AO3613" i="3" s="1"/>
  <c r="AO3614" i="3" s="1"/>
  <c r="AO3615" i="3" s="1"/>
  <c r="AO3616" i="3" s="1"/>
  <c r="AO3617" i="3" s="1"/>
  <c r="AO3618" i="3" s="1"/>
  <c r="AO3619" i="3" s="1"/>
  <c r="AO3620" i="3" s="1"/>
  <c r="AO3621" i="3" s="1"/>
  <c r="AO3622" i="3" s="1"/>
  <c r="AO3623" i="3" s="1"/>
  <c r="AO3624" i="3" s="1"/>
  <c r="AO3625" i="3" s="1"/>
  <c r="AO3626" i="3" s="1"/>
  <c r="AO3627" i="3" s="1"/>
  <c r="AO3628" i="3" s="1"/>
  <c r="AO3629" i="3" s="1"/>
  <c r="AO3630" i="3" s="1"/>
  <c r="AO3631" i="3" s="1"/>
  <c r="AO3632" i="3" s="1"/>
  <c r="AO3633" i="3" s="1"/>
  <c r="AO3634" i="3" s="1"/>
  <c r="AO3635" i="3" s="1"/>
  <c r="AO3636" i="3" s="1"/>
  <c r="AO3637" i="3" s="1"/>
  <c r="AO3638" i="3" s="1"/>
  <c r="AO3639" i="3" s="1"/>
  <c r="AO3640" i="3" s="1"/>
  <c r="AO3641" i="3" s="1"/>
  <c r="AO3642" i="3" s="1"/>
  <c r="AO3643" i="3" s="1"/>
  <c r="AO3644" i="3" s="1"/>
  <c r="AO3645" i="3" s="1"/>
  <c r="AO3646" i="3" s="1"/>
  <c r="AO3647" i="3" s="1"/>
  <c r="AO3648" i="3" s="1"/>
  <c r="AO3649" i="3" s="1"/>
  <c r="AO3650" i="3" s="1"/>
  <c r="AO3651" i="3" s="1"/>
  <c r="AO3652" i="3" s="1"/>
  <c r="AO3653" i="3" s="1"/>
  <c r="AO3654" i="3" s="1"/>
  <c r="AO3655" i="3" s="1"/>
  <c r="AO3656" i="3" s="1"/>
  <c r="AO3657" i="3" s="1"/>
  <c r="AO3658" i="3" s="1"/>
  <c r="AO3659" i="3" s="1"/>
  <c r="AO3660" i="3" s="1"/>
  <c r="AO3661" i="3" s="1"/>
  <c r="AO3662" i="3" s="1"/>
  <c r="AO3663" i="3" s="1"/>
  <c r="AO3664" i="3" s="1"/>
  <c r="AO3665" i="3" s="1"/>
  <c r="AO3666" i="3" s="1"/>
  <c r="AO3667" i="3" s="1"/>
  <c r="AO3668" i="3" s="1"/>
  <c r="AO3669" i="3" s="1"/>
  <c r="AO3670" i="3" s="1"/>
  <c r="AO3671" i="3" s="1"/>
  <c r="AO3672" i="3" s="1"/>
  <c r="AO3673" i="3" s="1"/>
  <c r="AO3674" i="3" s="1"/>
  <c r="AO3675" i="3" s="1"/>
  <c r="AO3676" i="3" s="1"/>
  <c r="AO3677" i="3" s="1"/>
  <c r="AO3678" i="3" s="1"/>
  <c r="AO3679" i="3" s="1"/>
  <c r="AO3680" i="3" s="1"/>
  <c r="AO3681" i="3" s="1"/>
  <c r="AO3682" i="3" s="1"/>
  <c r="AO3683" i="3" s="1"/>
  <c r="AO3684" i="3" s="1"/>
  <c r="AO3685" i="3" s="1"/>
  <c r="AO3686" i="3" s="1"/>
  <c r="AO3687" i="3" s="1"/>
  <c r="AO3688" i="3" s="1"/>
  <c r="AO3689" i="3" s="1"/>
  <c r="AO3690" i="3" s="1"/>
  <c r="AO3691" i="3" s="1"/>
  <c r="AO3692" i="3" s="1"/>
  <c r="AO3693" i="3" s="1"/>
  <c r="AO3694" i="3" s="1"/>
  <c r="AO3695" i="3" s="1"/>
  <c r="AO3696" i="3" s="1"/>
  <c r="AO3697" i="3" s="1"/>
  <c r="AO3698" i="3" s="1"/>
  <c r="AO3699" i="3" s="1"/>
  <c r="AO3700" i="3" s="1"/>
  <c r="AO3701" i="3" s="1"/>
  <c r="AO3702" i="3" s="1"/>
  <c r="AO3703" i="3" s="1"/>
  <c r="AO3704" i="3" s="1"/>
  <c r="AO3705" i="3" s="1"/>
  <c r="AO3706" i="3" s="1"/>
  <c r="AO3707" i="3" s="1"/>
  <c r="AO3708" i="3" s="1"/>
  <c r="AO3709" i="3" s="1"/>
  <c r="AO3710" i="3" s="1"/>
  <c r="AO3711" i="3" s="1"/>
  <c r="AO3712" i="3" s="1"/>
  <c r="AO3713" i="3" s="1"/>
  <c r="AO3714" i="3" s="1"/>
  <c r="AO3715" i="3" s="1"/>
  <c r="AO3716" i="3" s="1"/>
  <c r="AO3717" i="3" s="1"/>
  <c r="AO3718" i="3" s="1"/>
  <c r="AO3719" i="3" s="1"/>
  <c r="AO3720" i="3" s="1"/>
  <c r="AO3721" i="3" s="1"/>
  <c r="AO3722" i="3" s="1"/>
  <c r="AO3723" i="3" s="1"/>
  <c r="AO3724" i="3" s="1"/>
  <c r="AO3725" i="3" s="1"/>
  <c r="AO3726" i="3" s="1"/>
  <c r="AO3727" i="3" s="1"/>
  <c r="AO3728" i="3" s="1"/>
  <c r="AO3729" i="3" s="1"/>
  <c r="AO3730" i="3" s="1"/>
  <c r="AO3731" i="3" s="1"/>
  <c r="AO3732" i="3" s="1"/>
  <c r="AO3733" i="3" s="1"/>
  <c r="AO3734" i="3" s="1"/>
  <c r="AO3735" i="3" s="1"/>
  <c r="AO3736" i="3" s="1"/>
  <c r="AO3737" i="3" s="1"/>
  <c r="AO3738" i="3" s="1"/>
  <c r="AO3739" i="3" s="1"/>
  <c r="AO3740" i="3" s="1"/>
  <c r="AO3741" i="3" s="1"/>
  <c r="AO3742" i="3" s="1"/>
  <c r="AO3743" i="3" s="1"/>
  <c r="AO3744" i="3" s="1"/>
  <c r="AO3745" i="3" s="1"/>
  <c r="AO3746" i="3" s="1"/>
  <c r="AO3747" i="3" s="1"/>
  <c r="AO3748" i="3" s="1"/>
  <c r="AO3749" i="3" s="1"/>
  <c r="AO3750" i="3" s="1"/>
  <c r="AO3751" i="3" s="1"/>
  <c r="AO3752" i="3" s="1"/>
  <c r="AO3753" i="3" s="1"/>
  <c r="AO3754" i="3" s="1"/>
  <c r="AO3755" i="3" s="1"/>
  <c r="AO3756" i="3" s="1"/>
  <c r="AO3757" i="3" s="1"/>
  <c r="AO3758" i="3" s="1"/>
  <c r="AO3759" i="3" s="1"/>
  <c r="AO3760" i="3" s="1"/>
  <c r="AO3761" i="3" s="1"/>
  <c r="AO3762" i="3" s="1"/>
  <c r="AO3763" i="3" s="1"/>
  <c r="AO3764" i="3" s="1"/>
  <c r="AO3765" i="3" s="1"/>
  <c r="AO3766" i="3" s="1"/>
  <c r="AO3767" i="3" s="1"/>
  <c r="AO3768" i="3" s="1"/>
  <c r="AO3769" i="3" s="1"/>
  <c r="AO3770" i="3" s="1"/>
  <c r="AO3771" i="3" s="1"/>
  <c r="AO3772" i="3" s="1"/>
  <c r="AO3773" i="3" s="1"/>
  <c r="AO3774" i="3" s="1"/>
  <c r="AO3775" i="3" s="1"/>
  <c r="AO3776" i="3" s="1"/>
  <c r="AO3777" i="3" s="1"/>
  <c r="AO3778" i="3" s="1"/>
  <c r="AO3779" i="3" s="1"/>
  <c r="AO3780" i="3" s="1"/>
  <c r="AO3781" i="3" s="1"/>
  <c r="AO3782" i="3" s="1"/>
  <c r="AO3783" i="3" s="1"/>
  <c r="AO3784" i="3" s="1"/>
  <c r="AO3785" i="3" s="1"/>
  <c r="AO3786" i="3" s="1"/>
  <c r="AO3787" i="3" s="1"/>
  <c r="AO3788" i="3" s="1"/>
  <c r="AO3789" i="3" s="1"/>
  <c r="AO3790" i="3" s="1"/>
  <c r="AO3791" i="3" s="1"/>
  <c r="AO3792" i="3" s="1"/>
  <c r="AO3793" i="3" s="1"/>
  <c r="AO3794" i="3" s="1"/>
  <c r="AO3795" i="3" s="1"/>
  <c r="AO3796" i="3" s="1"/>
  <c r="AO3797" i="3" s="1"/>
  <c r="AO3798" i="3" s="1"/>
  <c r="AO3799" i="3" s="1"/>
  <c r="AO3800" i="3" s="1"/>
  <c r="AO3801" i="3" s="1"/>
  <c r="AO3802" i="3" s="1"/>
  <c r="AO3803" i="3" s="1"/>
  <c r="AO3804" i="3" s="1"/>
  <c r="AO3805" i="3" s="1"/>
  <c r="AO3806" i="3" s="1"/>
  <c r="AO3807" i="3" s="1"/>
  <c r="AO3808" i="3" s="1"/>
  <c r="AO3809" i="3" s="1"/>
  <c r="AO3810" i="3" s="1"/>
  <c r="AO3811" i="3" s="1"/>
  <c r="AO3812" i="3" s="1"/>
  <c r="AO3813" i="3" s="1"/>
  <c r="AO3814" i="3" s="1"/>
  <c r="AO3815" i="3" s="1"/>
  <c r="AO3816" i="3" s="1"/>
  <c r="AO3817" i="3" s="1"/>
  <c r="AO3818" i="3" s="1"/>
  <c r="AO3819" i="3" s="1"/>
  <c r="AO3820" i="3" s="1"/>
  <c r="AO3821" i="3" s="1"/>
  <c r="AO3822" i="3" s="1"/>
  <c r="AO3823" i="3" s="1"/>
  <c r="AO3824" i="3" s="1"/>
  <c r="AO3825" i="3" s="1"/>
  <c r="AO3826" i="3" s="1"/>
  <c r="AO3827" i="3" s="1"/>
  <c r="AO3828" i="3" s="1"/>
  <c r="AO3829" i="3" s="1"/>
  <c r="AO3830" i="3" s="1"/>
  <c r="AO3831" i="3" s="1"/>
  <c r="AO3832" i="3" s="1"/>
  <c r="AO3833" i="3" s="1"/>
  <c r="AO3834" i="3" s="1"/>
  <c r="AO3835" i="3" s="1"/>
  <c r="AO3836" i="3" s="1"/>
  <c r="AO3837" i="3" s="1"/>
  <c r="AO3838" i="3" s="1"/>
  <c r="AO3839" i="3" s="1"/>
  <c r="AO3840" i="3" s="1"/>
  <c r="AO3841" i="3" s="1"/>
  <c r="AO3842" i="3" s="1"/>
  <c r="AO3843" i="3" s="1"/>
  <c r="AO3844" i="3" s="1"/>
  <c r="AO3845" i="3" s="1"/>
  <c r="AO3846" i="3" s="1"/>
  <c r="AO3847" i="3" s="1"/>
  <c r="AO3848" i="3" s="1"/>
  <c r="AO3849" i="3" s="1"/>
  <c r="AO3850" i="3" s="1"/>
  <c r="AO3851" i="3" s="1"/>
  <c r="AO3852" i="3" s="1"/>
  <c r="AO3853" i="3" s="1"/>
  <c r="AO3854" i="3" s="1"/>
  <c r="AO3855" i="3" s="1"/>
  <c r="AO3856" i="3" s="1"/>
  <c r="AO3857" i="3" s="1"/>
  <c r="AO3858" i="3" s="1"/>
  <c r="AO3859" i="3" s="1"/>
  <c r="AO3860" i="3" s="1"/>
  <c r="AO3861" i="3" s="1"/>
  <c r="AO3862" i="3" s="1"/>
  <c r="AO3863" i="3" s="1"/>
  <c r="AO3864" i="3" s="1"/>
  <c r="AO3865" i="3" s="1"/>
  <c r="AO3866" i="3" s="1"/>
  <c r="AO3867" i="3" s="1"/>
  <c r="AO3868" i="3" s="1"/>
  <c r="AO3869" i="3" s="1"/>
  <c r="AO3870" i="3" s="1"/>
  <c r="AO3871" i="3" s="1"/>
  <c r="AO3872" i="3" s="1"/>
  <c r="AO3873" i="3" s="1"/>
  <c r="AO3874" i="3" s="1"/>
  <c r="AO3875" i="3" s="1"/>
  <c r="AO3876" i="3" s="1"/>
  <c r="AO3877" i="3" s="1"/>
  <c r="AO3878" i="3" s="1"/>
  <c r="AO3879" i="3" s="1"/>
  <c r="AO3880" i="3" s="1"/>
  <c r="AO3881" i="3" s="1"/>
  <c r="AO3882" i="3" s="1"/>
  <c r="AO3883" i="3" s="1"/>
  <c r="AO3884" i="3" s="1"/>
  <c r="AO3885" i="3" s="1"/>
  <c r="AO3886" i="3" s="1"/>
  <c r="AO3887" i="3" s="1"/>
  <c r="AO3888" i="3" s="1"/>
  <c r="AO3889" i="3" s="1"/>
  <c r="AO3890" i="3" s="1"/>
  <c r="AO3891" i="3" s="1"/>
  <c r="AO3892" i="3" s="1"/>
  <c r="AO3893" i="3" s="1"/>
  <c r="AO3894" i="3" s="1"/>
  <c r="AO3895" i="3" s="1"/>
  <c r="AO3896" i="3" s="1"/>
  <c r="AO3897" i="3" s="1"/>
  <c r="AO3898" i="3" s="1"/>
  <c r="AO3899" i="3" s="1"/>
  <c r="AO3900" i="3" s="1"/>
  <c r="AO3901" i="3" s="1"/>
  <c r="AO3902" i="3" s="1"/>
  <c r="AO3903" i="3" s="1"/>
  <c r="AO3904" i="3" s="1"/>
  <c r="AO3905" i="3" s="1"/>
  <c r="AO3906" i="3" s="1"/>
  <c r="AO3907" i="3" s="1"/>
  <c r="AO3908" i="3" s="1"/>
  <c r="AO3909" i="3" s="1"/>
  <c r="AO3910" i="3" s="1"/>
  <c r="AO3911" i="3" s="1"/>
  <c r="AO3912" i="3" s="1"/>
  <c r="AO3913" i="3" s="1"/>
  <c r="AO3914" i="3" s="1"/>
  <c r="AO3915" i="3" s="1"/>
  <c r="AO3916" i="3" s="1"/>
  <c r="AO3917" i="3" s="1"/>
  <c r="AO3918" i="3" s="1"/>
  <c r="AO3919" i="3" s="1"/>
  <c r="AO3920" i="3" s="1"/>
  <c r="AO3921" i="3" s="1"/>
  <c r="AO3922" i="3" s="1"/>
  <c r="AO3923" i="3" s="1"/>
  <c r="AO3924" i="3" s="1"/>
  <c r="AO3925" i="3" s="1"/>
  <c r="AO3926" i="3" s="1"/>
  <c r="AO3927" i="3" s="1"/>
  <c r="AO3928" i="3" s="1"/>
  <c r="AO3929" i="3" s="1"/>
  <c r="AO3930" i="3" s="1"/>
  <c r="AO3931" i="3" s="1"/>
  <c r="AO3932" i="3" s="1"/>
  <c r="AO3933" i="3" s="1"/>
  <c r="AO3934" i="3" s="1"/>
  <c r="AO3935" i="3" s="1"/>
  <c r="AO3936" i="3" s="1"/>
  <c r="AO3937" i="3" s="1"/>
  <c r="AO3938" i="3" s="1"/>
  <c r="AO3939" i="3" s="1"/>
  <c r="AO3940" i="3" s="1"/>
  <c r="AO3941" i="3" s="1"/>
  <c r="AO3942" i="3" s="1"/>
  <c r="AO3943" i="3" s="1"/>
  <c r="AO3944" i="3" s="1"/>
  <c r="AO3945" i="3" s="1"/>
  <c r="AO3946" i="3" s="1"/>
  <c r="AO3947" i="3" s="1"/>
  <c r="AO3948" i="3" s="1"/>
  <c r="AO3949" i="3" s="1"/>
  <c r="AO3950" i="3" s="1"/>
  <c r="AO3951" i="3" s="1"/>
  <c r="AO3952" i="3" s="1"/>
  <c r="AO3953" i="3" s="1"/>
  <c r="AO3954" i="3" s="1"/>
  <c r="AO3955" i="3" s="1"/>
  <c r="AO3956" i="3" s="1"/>
  <c r="AO3957" i="3" s="1"/>
  <c r="AO3958" i="3" s="1"/>
  <c r="AO3959" i="3" s="1"/>
  <c r="AO3960" i="3" s="1"/>
  <c r="AO3961" i="3" s="1"/>
  <c r="AO3962" i="3" s="1"/>
  <c r="AO3963" i="3" s="1"/>
  <c r="AO3964" i="3" s="1"/>
  <c r="AO3965" i="3" s="1"/>
  <c r="AO3966" i="3" s="1"/>
  <c r="AO3967" i="3" s="1"/>
  <c r="AO3968" i="3" s="1"/>
  <c r="AO3969" i="3" s="1"/>
  <c r="AO3970" i="3" s="1"/>
  <c r="AO3971" i="3" s="1"/>
  <c r="AO3972" i="3" s="1"/>
  <c r="AO3973" i="3" s="1"/>
  <c r="AO3974" i="3" s="1"/>
  <c r="AO3975" i="3" s="1"/>
  <c r="AO3976" i="3" s="1"/>
  <c r="AO3977" i="3" s="1"/>
  <c r="AO3978" i="3" s="1"/>
  <c r="AO3979" i="3" s="1"/>
  <c r="AO3980" i="3" s="1"/>
  <c r="AO3981" i="3" s="1"/>
  <c r="AO3982" i="3" s="1"/>
  <c r="AO3983" i="3" s="1"/>
  <c r="AO3984" i="3" s="1"/>
  <c r="AO3985" i="3" s="1"/>
  <c r="AO3986" i="3" s="1"/>
  <c r="AO3987" i="3" s="1"/>
  <c r="AO3988" i="3" s="1"/>
  <c r="AO3989" i="3" s="1"/>
  <c r="AO3990" i="3" s="1"/>
  <c r="AO3991" i="3" s="1"/>
  <c r="AO3992" i="3" s="1"/>
  <c r="AO3993" i="3" s="1"/>
  <c r="AO3994" i="3" s="1"/>
  <c r="AO3995" i="3" s="1"/>
  <c r="AO3996" i="3" s="1"/>
  <c r="AO3997" i="3" s="1"/>
  <c r="AO3998" i="3" s="1"/>
  <c r="AO3999" i="3" s="1"/>
  <c r="AO4000" i="3" s="1"/>
  <c r="AO4001" i="3" s="1"/>
  <c r="AO4002" i="3" s="1"/>
  <c r="AO4003" i="3" s="1"/>
  <c r="AO4004" i="3" s="1"/>
  <c r="AO4005" i="3" s="1"/>
  <c r="AO4006" i="3" s="1"/>
  <c r="AO4007" i="3" s="1"/>
  <c r="AO4008" i="3" s="1"/>
  <c r="AO4009" i="3" s="1"/>
  <c r="AO4010" i="3" s="1"/>
  <c r="AO4011" i="3" s="1"/>
  <c r="AO4012" i="3" s="1"/>
  <c r="AO4013" i="3" s="1"/>
  <c r="AO4014" i="3" s="1"/>
  <c r="AO4015" i="3" s="1"/>
  <c r="AO4016" i="3" s="1"/>
  <c r="AO4017" i="3" s="1"/>
  <c r="AO4018" i="3" s="1"/>
  <c r="AO4019" i="3" s="1"/>
  <c r="AO4020" i="3" s="1"/>
  <c r="AO4021" i="3" s="1"/>
  <c r="AO4022" i="3" s="1"/>
  <c r="AO4023" i="3" s="1"/>
  <c r="AO4024" i="3" s="1"/>
  <c r="AO4025" i="3" s="1"/>
  <c r="AO4026" i="3" s="1"/>
  <c r="AO4027" i="3" s="1"/>
  <c r="AO4028" i="3" s="1"/>
  <c r="AO4029" i="3" s="1"/>
  <c r="AO4030" i="3" s="1"/>
  <c r="AO4031" i="3" s="1"/>
  <c r="AO4032" i="3" s="1"/>
  <c r="AO4033" i="3" s="1"/>
  <c r="AO4034" i="3" s="1"/>
  <c r="AO4035" i="3" s="1"/>
  <c r="AO2669" i="3"/>
  <c r="AO2670" i="3" s="1"/>
  <c r="AO2671" i="3" s="1"/>
  <c r="AO2672" i="3" s="1"/>
  <c r="AO2673" i="3" s="1"/>
  <c r="AO2674" i="3" s="1"/>
  <c r="AO2675" i="3" s="1"/>
  <c r="AO2676" i="3" s="1"/>
  <c r="AO2677" i="3" s="1"/>
  <c r="AO2678" i="3" s="1"/>
  <c r="AO2679" i="3" s="1"/>
  <c r="AO2680" i="3" s="1"/>
  <c r="AO2681" i="3" s="1"/>
  <c r="AO2682" i="3" s="1"/>
  <c r="AO2683" i="3" s="1"/>
  <c r="AO2684" i="3" s="1"/>
  <c r="AO2685" i="3" s="1"/>
  <c r="AO2686" i="3" s="1"/>
  <c r="AO2687" i="3" s="1"/>
  <c r="AO2688" i="3" s="1"/>
  <c r="AO2689" i="3" s="1"/>
  <c r="AO2690" i="3" s="1"/>
  <c r="AO2647" i="3"/>
  <c r="AO2648" i="3" s="1"/>
  <c r="AO2649" i="3" s="1"/>
  <c r="AO2650" i="3" s="1"/>
  <c r="AO2651" i="3" s="1"/>
  <c r="AO2652" i="3" s="1"/>
  <c r="AO2653" i="3" s="1"/>
  <c r="AO2654" i="3" s="1"/>
  <c r="AO2655" i="3" s="1"/>
  <c r="AO2656" i="3" s="1"/>
  <c r="AO2657" i="3" s="1"/>
  <c r="AO2658" i="3" s="1"/>
  <c r="AO2659" i="3" s="1"/>
  <c r="AO2660" i="3" s="1"/>
  <c r="AO2661" i="3" s="1"/>
  <c r="AO2662" i="3" s="1"/>
  <c r="AO2663" i="3" s="1"/>
  <c r="AO2664" i="3" s="1"/>
  <c r="AO2665" i="3" s="1"/>
  <c r="AO2666" i="3" s="1"/>
  <c r="AO2667" i="3" s="1"/>
  <c r="AO2668" i="3" s="1"/>
  <c r="N2505" i="3"/>
  <c r="O2504" i="3"/>
  <c r="D2577" i="3"/>
  <c r="N2508" i="3"/>
  <c r="O2508" i="3"/>
  <c r="BW4045" i="3" l="1"/>
  <c r="BT2507" i="3"/>
  <c r="L2510" i="3"/>
  <c r="K2510" i="3"/>
  <c r="K2502" i="3"/>
  <c r="N2503" i="3" s="1"/>
  <c r="AO2508" i="3"/>
  <c r="AO2509" i="3" s="1"/>
  <c r="AO2510" i="3" s="1"/>
  <c r="AO2511" i="3" s="1"/>
  <c r="AO2512" i="3" s="1"/>
  <c r="AO2513" i="3" s="1"/>
  <c r="AO2514" i="3" s="1"/>
  <c r="AO2515" i="3" s="1"/>
  <c r="AO2516" i="3" s="1"/>
  <c r="AO2517" i="3" s="1"/>
  <c r="AO2518" i="3" s="1"/>
  <c r="AO2519" i="3" s="1"/>
  <c r="AO2520" i="3" s="1"/>
  <c r="AO2521" i="3" s="1"/>
  <c r="AO2522" i="3" s="1"/>
  <c r="AO2523" i="3" s="1"/>
  <c r="AO2524" i="3" s="1"/>
  <c r="AO2548" i="3"/>
  <c r="AO2549" i="3" s="1"/>
  <c r="AO2550" i="3" s="1"/>
  <c r="AO2551" i="3" s="1"/>
  <c r="AO2552" i="3" s="1"/>
  <c r="AO2553" i="3" s="1"/>
  <c r="AO2554" i="3" s="1"/>
  <c r="AO2555" i="3" s="1"/>
  <c r="AO2556" i="3" s="1"/>
  <c r="AO2557" i="3" s="1"/>
  <c r="AO2558" i="3" s="1"/>
  <c r="AO2559" i="3" s="1"/>
  <c r="AO2560" i="3" s="1"/>
  <c r="AO2561" i="3" s="1"/>
  <c r="AO2562" i="3" s="1"/>
  <c r="AO2563" i="3" s="1"/>
  <c r="AO2564" i="3" s="1"/>
  <c r="AO2565" i="3" s="1"/>
  <c r="AO2566" i="3" s="1"/>
  <c r="AO2527" i="3"/>
  <c r="AO2528" i="3" s="1"/>
  <c r="AO2529" i="3" s="1"/>
  <c r="AO2530" i="3" s="1"/>
  <c r="AO2531" i="3" s="1"/>
  <c r="AO2532" i="3" s="1"/>
  <c r="AO2533" i="3" s="1"/>
  <c r="AO2534" i="3" s="1"/>
  <c r="AO2535" i="3" s="1"/>
  <c r="AO2536" i="3" s="1"/>
  <c r="AO2537" i="3" s="1"/>
  <c r="AO2538" i="3" s="1"/>
  <c r="AO2539" i="3" s="1"/>
  <c r="AO2540" i="3" s="1"/>
  <c r="AO2541" i="3" s="1"/>
  <c r="AO2542" i="3" s="1"/>
  <c r="AO2543" i="3" s="1"/>
  <c r="AO2544" i="3" s="1"/>
  <c r="AO2545" i="3" s="1"/>
  <c r="AO2569" i="3"/>
  <c r="AO2570" i="3" s="1"/>
  <c r="AO2571" i="3" s="1"/>
  <c r="AO2572" i="3" s="1"/>
  <c r="AO2573" i="3" s="1"/>
  <c r="AO2574" i="3" s="1"/>
  <c r="AO2575" i="3" s="1"/>
  <c r="AO2576" i="3" s="1"/>
  <c r="AO2577" i="3" s="1"/>
  <c r="AO2578" i="3" s="1"/>
  <c r="AO2579" i="3" s="1"/>
  <c r="AO2580" i="3" s="1"/>
  <c r="AO2581" i="3" s="1"/>
  <c r="AO2582" i="3" s="1"/>
  <c r="AO2583" i="3" s="1"/>
  <c r="AO2584" i="3" s="1"/>
  <c r="AO2585" i="3" s="1"/>
  <c r="AO2586" i="3" s="1"/>
  <c r="O2503" i="3"/>
  <c r="D2578" i="3"/>
  <c r="N2509" i="3"/>
  <c r="O2509" i="3"/>
  <c r="BW4046" i="3" l="1"/>
  <c r="L2511" i="3"/>
  <c r="K2501" i="3"/>
  <c r="N2502" i="3" s="1"/>
  <c r="K2511" i="3"/>
  <c r="BC2507" i="3"/>
  <c r="BC2508" i="3" s="1"/>
  <c r="BC2509" i="3" s="1"/>
  <c r="BC2510" i="3" s="1"/>
  <c r="BC2511" i="3" s="1"/>
  <c r="BC2512" i="3" s="1"/>
  <c r="BC2513" i="3" s="1"/>
  <c r="BC2514" i="3" s="1"/>
  <c r="BC2515" i="3" s="1"/>
  <c r="BC2516" i="3" s="1"/>
  <c r="BC2517" i="3" s="1"/>
  <c r="BC2518" i="3" s="1"/>
  <c r="BC2519" i="3" s="1"/>
  <c r="BC2520" i="3" s="1"/>
  <c r="BC2521" i="3" s="1"/>
  <c r="BC2522" i="3" s="1"/>
  <c r="BC2523" i="3" s="1"/>
  <c r="BC2524" i="3" s="1"/>
  <c r="BC2525" i="3" s="1"/>
  <c r="O2502" i="3"/>
  <c r="D2579" i="3"/>
  <c r="N2510" i="3"/>
  <c r="O2510" i="3"/>
  <c r="BW4047" i="3" l="1"/>
  <c r="L2512" i="3"/>
  <c r="Z2511" i="3"/>
  <c r="K2500" i="3"/>
  <c r="N2501" i="3" s="1"/>
  <c r="Z2510" i="3"/>
  <c r="K2512" i="3"/>
  <c r="O2501" i="3"/>
  <c r="D2580" i="3"/>
  <c r="N2511" i="3"/>
  <c r="O2511" i="3"/>
  <c r="BW4048" i="3" l="1"/>
  <c r="L2513" i="3"/>
  <c r="K2513" i="3"/>
  <c r="K2499" i="3"/>
  <c r="N2500" i="3" s="1"/>
  <c r="Z2509" i="3"/>
  <c r="Z2512" i="3"/>
  <c r="Q2510" i="3"/>
  <c r="R2510" i="3"/>
  <c r="Q2511" i="3"/>
  <c r="R2511" i="3"/>
  <c r="O2500" i="3"/>
  <c r="D2581" i="3"/>
  <c r="N2512" i="3"/>
  <c r="Q2512" i="3" s="1"/>
  <c r="W2512" i="3" s="1"/>
  <c r="O2512" i="3"/>
  <c r="R2512" i="3" s="1"/>
  <c r="BW4049" i="3" l="1"/>
  <c r="L2514" i="3"/>
  <c r="K2498" i="3"/>
  <c r="N2499" i="3" s="1"/>
  <c r="Z2508" i="3"/>
  <c r="K2514" i="3"/>
  <c r="Z2513" i="3"/>
  <c r="W2511" i="3"/>
  <c r="R2509" i="3"/>
  <c r="W2510" i="3"/>
  <c r="Q2509" i="3"/>
  <c r="O2499" i="3"/>
  <c r="D2582" i="3"/>
  <c r="N2513" i="3"/>
  <c r="O2513" i="3"/>
  <c r="R2513" i="3" s="1"/>
  <c r="BW4050" i="3" l="1"/>
  <c r="L2515" i="3"/>
  <c r="N2514" i="3"/>
  <c r="K2515" i="3"/>
  <c r="Z2514" i="3"/>
  <c r="K2497" i="3"/>
  <c r="Z2507" i="3"/>
  <c r="W2509" i="3"/>
  <c r="Q2513" i="3"/>
  <c r="W2513" i="3" s="1"/>
  <c r="Q2508" i="3"/>
  <c r="R2508" i="3"/>
  <c r="N2498" i="3"/>
  <c r="O2498" i="3"/>
  <c r="D2583" i="3"/>
  <c r="Q2514" i="3"/>
  <c r="O2514" i="3"/>
  <c r="R2514" i="3" s="1"/>
  <c r="BW4051" i="3" l="1"/>
  <c r="L2516" i="3"/>
  <c r="K2496" i="3"/>
  <c r="Z2506" i="3"/>
  <c r="K2516" i="3"/>
  <c r="N2515" i="3"/>
  <c r="Q2515" i="3" s="1"/>
  <c r="Z2515" i="3"/>
  <c r="W2514" i="3"/>
  <c r="R2507" i="3"/>
  <c r="Q2507" i="3"/>
  <c r="W2508" i="3"/>
  <c r="O2497" i="3"/>
  <c r="R2506" i="3" s="1"/>
  <c r="N2497" i="3"/>
  <c r="Q2506" i="3" s="1"/>
  <c r="D2584" i="3"/>
  <c r="O2515" i="3"/>
  <c r="R2515" i="3" s="1"/>
  <c r="W2515" i="3" s="1"/>
  <c r="BW4052" i="3" l="1"/>
  <c r="Z2516" i="3"/>
  <c r="L2517" i="3"/>
  <c r="K2495" i="3"/>
  <c r="N2496" i="3" s="1"/>
  <c r="AA2515" i="3"/>
  <c r="Z2505" i="3"/>
  <c r="K2517" i="3"/>
  <c r="AA2516" i="3"/>
  <c r="W2506" i="3"/>
  <c r="W2507" i="3"/>
  <c r="O2496" i="3"/>
  <c r="D2585" i="3"/>
  <c r="AO4036" i="3"/>
  <c r="N2516" i="3"/>
  <c r="T2516" i="3" s="1"/>
  <c r="O2516" i="3"/>
  <c r="U2516" i="3" s="1"/>
  <c r="BW4053" i="3" l="1"/>
  <c r="L2518" i="3"/>
  <c r="AA2517" i="3"/>
  <c r="Z2517" i="3"/>
  <c r="K2518" i="3"/>
  <c r="K2494" i="3"/>
  <c r="Z2504" i="3"/>
  <c r="AA2514" i="3"/>
  <c r="U2515" i="3"/>
  <c r="T2515" i="3"/>
  <c r="X2516" i="3"/>
  <c r="O2495" i="3"/>
  <c r="N2495" i="3"/>
  <c r="D2586" i="3"/>
  <c r="Q2516" i="3"/>
  <c r="R2516" i="3"/>
  <c r="N2517" i="3"/>
  <c r="O2517" i="3"/>
  <c r="BW4054" i="3" l="1"/>
  <c r="L2519" i="3"/>
  <c r="K2493" i="3"/>
  <c r="Z2503" i="3"/>
  <c r="AB2518" i="3"/>
  <c r="AA2513" i="3"/>
  <c r="K2519" i="3"/>
  <c r="Z2518" i="3"/>
  <c r="AA2518" i="3"/>
  <c r="W2516" i="3"/>
  <c r="X2515" i="3"/>
  <c r="T2514" i="3"/>
  <c r="U2514" i="3"/>
  <c r="U2517" i="3"/>
  <c r="T2517" i="3"/>
  <c r="N2494" i="3"/>
  <c r="O2494" i="3"/>
  <c r="D2587" i="3"/>
  <c r="R2517" i="3"/>
  <c r="Q2517" i="3"/>
  <c r="N2518" i="3"/>
  <c r="T2518" i="3" s="1"/>
  <c r="O2518" i="3"/>
  <c r="U2518" i="3" s="1"/>
  <c r="L2520" i="3" l="1"/>
  <c r="AC2518" i="3"/>
  <c r="AK2518" i="3" s="1"/>
  <c r="K2520" i="3"/>
  <c r="Z2519" i="3"/>
  <c r="AB2519" i="3"/>
  <c r="AA2519" i="3"/>
  <c r="K2492" i="3"/>
  <c r="N2493" i="3" s="1"/>
  <c r="Z2502" i="3"/>
  <c r="AB2517" i="3"/>
  <c r="AC2517" i="3" s="1"/>
  <c r="AK2517" i="3" s="1"/>
  <c r="AA2512" i="3"/>
  <c r="X2517" i="3"/>
  <c r="U2513" i="3"/>
  <c r="W2517" i="3"/>
  <c r="T2513" i="3"/>
  <c r="X2514" i="3"/>
  <c r="X2518" i="3"/>
  <c r="O2493" i="3"/>
  <c r="D2588" i="3"/>
  <c r="Q2518" i="3"/>
  <c r="R2518" i="3"/>
  <c r="N2519" i="3"/>
  <c r="T2519" i="3" s="1"/>
  <c r="O2519" i="3"/>
  <c r="U2519" i="3" s="1"/>
  <c r="L2521" i="3" l="1"/>
  <c r="X2513" i="3"/>
  <c r="K2521" i="3"/>
  <c r="Z2521" i="3" s="1"/>
  <c r="Z2520" i="3"/>
  <c r="AB2520" i="3"/>
  <c r="AB2521" i="3"/>
  <c r="AA2520" i="3"/>
  <c r="AC2519" i="3"/>
  <c r="AK2519" i="3" s="1"/>
  <c r="K2491" i="3"/>
  <c r="N2492" i="3" s="1"/>
  <c r="AB2516" i="3"/>
  <c r="AC2516" i="3" s="1"/>
  <c r="AK2516" i="3" s="1"/>
  <c r="AA2511" i="3"/>
  <c r="Z2501" i="3"/>
  <c r="U2512" i="3"/>
  <c r="T2512" i="3"/>
  <c r="W2518" i="3"/>
  <c r="X2519" i="3"/>
  <c r="O2492" i="3"/>
  <c r="D2589" i="3"/>
  <c r="R2519" i="3"/>
  <c r="Q2519" i="3"/>
  <c r="N2520" i="3"/>
  <c r="T2520" i="3" s="1"/>
  <c r="O2520" i="3"/>
  <c r="U2520" i="3" s="1"/>
  <c r="L2522" i="3" l="1"/>
  <c r="K2522" i="3"/>
  <c r="AA2521" i="3"/>
  <c r="AC2521" i="3" s="1"/>
  <c r="AK2521" i="3" s="1"/>
  <c r="Z2500" i="3"/>
  <c r="AB2515" i="3"/>
  <c r="AC2515" i="3" s="1"/>
  <c r="AK2515" i="3" s="1"/>
  <c r="AA2510" i="3"/>
  <c r="AC2520" i="3"/>
  <c r="AK2520" i="3" s="1"/>
  <c r="X2512" i="3"/>
  <c r="X2520" i="3"/>
  <c r="T2511" i="3"/>
  <c r="U2511" i="3"/>
  <c r="W2519" i="3"/>
  <c r="X2511" i="3"/>
  <c r="L2490" i="3"/>
  <c r="K2490" i="3"/>
  <c r="D2590" i="3"/>
  <c r="R2520" i="3"/>
  <c r="Q2520" i="3"/>
  <c r="N2521" i="3"/>
  <c r="T2521" i="3" s="1"/>
  <c r="O2521" i="3"/>
  <c r="U2521" i="3" s="1"/>
  <c r="L2523" i="3" l="1"/>
  <c r="Z2499" i="3"/>
  <c r="AB2514" i="3"/>
  <c r="AC2514" i="3" s="1"/>
  <c r="AK2514" i="3" s="1"/>
  <c r="AA2509" i="3"/>
  <c r="K2523" i="3"/>
  <c r="AA2522" i="3"/>
  <c r="AB2522" i="3"/>
  <c r="Z2522" i="3"/>
  <c r="W2520" i="3"/>
  <c r="X2521" i="3"/>
  <c r="N2491" i="3"/>
  <c r="K2489" i="3"/>
  <c r="O2491" i="3"/>
  <c r="L2489" i="3"/>
  <c r="D2591" i="3"/>
  <c r="R2521" i="3"/>
  <c r="Q2521" i="3"/>
  <c r="N2522" i="3"/>
  <c r="T2522" i="3" s="1"/>
  <c r="O2522" i="3"/>
  <c r="U2522" i="3" s="1"/>
  <c r="AC2522" i="3" l="1"/>
  <c r="L2524" i="3"/>
  <c r="Z2498" i="3"/>
  <c r="AB2513" i="3"/>
  <c r="AC2513" i="3" s="1"/>
  <c r="AK2513" i="3" s="1"/>
  <c r="AA2508" i="3"/>
  <c r="AK2522" i="3"/>
  <c r="K2524" i="3"/>
  <c r="AA2523" i="3"/>
  <c r="AB2523" i="3"/>
  <c r="Z2523" i="3"/>
  <c r="X2522" i="3"/>
  <c r="W2521" i="3"/>
  <c r="U2510" i="3"/>
  <c r="T2510" i="3"/>
  <c r="K2488" i="3"/>
  <c r="L2488" i="3"/>
  <c r="N2490" i="3"/>
  <c r="O2490" i="3"/>
  <c r="D2592" i="3"/>
  <c r="Q2522" i="3"/>
  <c r="R2522" i="3"/>
  <c r="N2523" i="3"/>
  <c r="T2523" i="3" s="1"/>
  <c r="O2523" i="3"/>
  <c r="U2523" i="3" s="1"/>
  <c r="L2525" i="3" l="1"/>
  <c r="Z2524" i="3"/>
  <c r="AC2523" i="3"/>
  <c r="AK2523" i="3" s="1"/>
  <c r="AB2512" i="3"/>
  <c r="AC2512" i="3" s="1"/>
  <c r="AK2512" i="3" s="1"/>
  <c r="AA2507" i="3"/>
  <c r="Z2497" i="3"/>
  <c r="K2525" i="3"/>
  <c r="AA2524" i="3"/>
  <c r="AB2524" i="3"/>
  <c r="X2510" i="3"/>
  <c r="X2523" i="3"/>
  <c r="T2509" i="3"/>
  <c r="U2509" i="3"/>
  <c r="W2522" i="3"/>
  <c r="L2487" i="3"/>
  <c r="O2489" i="3"/>
  <c r="K2487" i="3"/>
  <c r="N2489" i="3"/>
  <c r="D2593" i="3"/>
  <c r="R2523" i="3"/>
  <c r="Q2523" i="3"/>
  <c r="N2524" i="3"/>
  <c r="T2524" i="3" s="1"/>
  <c r="O2524" i="3"/>
  <c r="U2524" i="3" s="1"/>
  <c r="X2509" i="3" l="1"/>
  <c r="L2526" i="3"/>
  <c r="AC2524" i="3"/>
  <c r="AK2524" i="3" s="1"/>
  <c r="N2488" i="3"/>
  <c r="T2507" i="3" s="1"/>
  <c r="Z2496" i="3"/>
  <c r="AB2511" i="3"/>
  <c r="AC2511" i="3" s="1"/>
  <c r="AK2511" i="3" s="1"/>
  <c r="AA2506" i="3"/>
  <c r="K2526" i="3"/>
  <c r="AA2525" i="3"/>
  <c r="AB2525" i="3"/>
  <c r="Z2525" i="3"/>
  <c r="T2508" i="3"/>
  <c r="U2508" i="3"/>
  <c r="X2524" i="3"/>
  <c r="W2523" i="3"/>
  <c r="L2486" i="3"/>
  <c r="K2486" i="3"/>
  <c r="O2488" i="3"/>
  <c r="D2594" i="3"/>
  <c r="Q2524" i="3"/>
  <c r="R2524" i="3"/>
  <c r="N2525" i="3"/>
  <c r="T2525" i="3" s="1"/>
  <c r="O2525" i="3"/>
  <c r="U2525" i="3" s="1"/>
  <c r="AC2525" i="3" l="1"/>
  <c r="L2527" i="3"/>
  <c r="X2508" i="3"/>
  <c r="AK2525" i="3"/>
  <c r="AN2525" i="3" s="1"/>
  <c r="K2527" i="3"/>
  <c r="AA2526" i="3"/>
  <c r="AB2526" i="3"/>
  <c r="Z2526" i="3"/>
  <c r="Z2527" i="3"/>
  <c r="Z2495" i="3"/>
  <c r="AB2510" i="3"/>
  <c r="AC2510" i="3" s="1"/>
  <c r="AK2510" i="3" s="1"/>
  <c r="AA2505" i="3"/>
  <c r="U2507" i="3"/>
  <c r="X2507" i="3" s="1"/>
  <c r="X2525" i="3"/>
  <c r="W2524" i="3"/>
  <c r="K2485" i="3"/>
  <c r="N2487" i="3"/>
  <c r="T2506" i="3" s="1"/>
  <c r="L2485" i="3"/>
  <c r="O2486" i="3" s="1"/>
  <c r="O2487" i="3"/>
  <c r="U2506" i="3" s="1"/>
  <c r="D2595" i="3"/>
  <c r="Q2525" i="3"/>
  <c r="R2525" i="3"/>
  <c r="N2526" i="3"/>
  <c r="O2526" i="3"/>
  <c r="L2528" i="3" l="1"/>
  <c r="AQ2525" i="3"/>
  <c r="AQ2526" i="3" s="1"/>
  <c r="AQ2527" i="3" s="1"/>
  <c r="AQ2528" i="3" s="1"/>
  <c r="AQ2529" i="3" s="1"/>
  <c r="AQ2530" i="3" s="1"/>
  <c r="AR2525" i="3"/>
  <c r="AR2526" i="3" s="1"/>
  <c r="AR2527" i="3" s="1"/>
  <c r="AR2528" i="3" s="1"/>
  <c r="AR2529" i="3" s="1"/>
  <c r="AR2530" i="3" s="1"/>
  <c r="AN2526" i="3"/>
  <c r="K2528" i="3"/>
  <c r="AA2527" i="3"/>
  <c r="AB2527" i="3"/>
  <c r="Z2494" i="3"/>
  <c r="AB2509" i="3"/>
  <c r="AC2509" i="3" s="1"/>
  <c r="AK2509" i="3" s="1"/>
  <c r="AA2504" i="3"/>
  <c r="AC2526" i="3"/>
  <c r="AK2526" i="3" s="1"/>
  <c r="X2506" i="3"/>
  <c r="W2525" i="3"/>
  <c r="K2484" i="3"/>
  <c r="L2484" i="3"/>
  <c r="N2486" i="3"/>
  <c r="D2596" i="3"/>
  <c r="U2526" i="3"/>
  <c r="R2526" i="3"/>
  <c r="T2526" i="3"/>
  <c r="Q2526" i="3"/>
  <c r="N2527" i="3"/>
  <c r="O2527" i="3"/>
  <c r="L2529" i="3" l="1"/>
  <c r="AN2527" i="3"/>
  <c r="AN2528" i="3" s="1"/>
  <c r="AN2529" i="3" s="1"/>
  <c r="AN2530" i="3" s="1"/>
  <c r="AN2531" i="3" s="1"/>
  <c r="AN2532" i="3" s="1"/>
  <c r="AN2533" i="3" s="1"/>
  <c r="AN2534" i="3" s="1"/>
  <c r="AN2535" i="3" s="1"/>
  <c r="AN2536" i="3" s="1"/>
  <c r="AN2537" i="3" s="1"/>
  <c r="AN2538" i="3" s="1"/>
  <c r="AN2539" i="3" s="1"/>
  <c r="AN2540" i="3" s="1"/>
  <c r="AN2541" i="3" s="1"/>
  <c r="AN2542" i="3" s="1"/>
  <c r="AN2543" i="3" s="1"/>
  <c r="AN2544" i="3" s="1"/>
  <c r="AN2545" i="3" s="1"/>
  <c r="BD2526" i="3"/>
  <c r="BD2527" i="3" s="1"/>
  <c r="BD2528" i="3" s="1"/>
  <c r="BD2529" i="3" s="1"/>
  <c r="BD2530" i="3" s="1"/>
  <c r="BD2531" i="3" s="1"/>
  <c r="BD2532" i="3" s="1"/>
  <c r="BD2533" i="3" s="1"/>
  <c r="BD2534" i="3" s="1"/>
  <c r="BD2535" i="3" s="1"/>
  <c r="BD2536" i="3" s="1"/>
  <c r="BD2537" i="3" s="1"/>
  <c r="BD2538" i="3" s="1"/>
  <c r="BD2539" i="3" s="1"/>
  <c r="BD2540" i="3" s="1"/>
  <c r="BD2541" i="3" s="1"/>
  <c r="BD2542" i="3" s="1"/>
  <c r="BD2543" i="3" s="1"/>
  <c r="BD2544" i="3" s="1"/>
  <c r="BD2545" i="3" s="1"/>
  <c r="BD2546" i="3" s="1"/>
  <c r="BC2547" i="3" s="1"/>
  <c r="BC2548" i="3" s="1"/>
  <c r="BC2549" i="3" s="1"/>
  <c r="BC2550" i="3" s="1"/>
  <c r="BC2551" i="3" s="1"/>
  <c r="BC2552" i="3" s="1"/>
  <c r="BC2553" i="3" s="1"/>
  <c r="BC2554" i="3" s="1"/>
  <c r="BC2555" i="3" s="1"/>
  <c r="BC2556" i="3" s="1"/>
  <c r="BC2557" i="3" s="1"/>
  <c r="BC2558" i="3" s="1"/>
  <c r="BC2559" i="3" s="1"/>
  <c r="BC2560" i="3" s="1"/>
  <c r="BC2561" i="3" s="1"/>
  <c r="BC2562" i="3" s="1"/>
  <c r="BC2563" i="3" s="1"/>
  <c r="BC2564" i="3" s="1"/>
  <c r="BC2565" i="3" s="1"/>
  <c r="BC2566" i="3" s="1"/>
  <c r="BC2567" i="3" s="1"/>
  <c r="AC2527" i="3"/>
  <c r="AK2527" i="3" s="1"/>
  <c r="AR2531" i="3"/>
  <c r="BJ2531" i="3"/>
  <c r="BG2530" i="3" s="1"/>
  <c r="AB2508" i="3"/>
  <c r="AC2508" i="3" s="1"/>
  <c r="AK2508" i="3" s="1"/>
  <c r="AA2503" i="3"/>
  <c r="Z2493" i="3"/>
  <c r="K2529" i="3"/>
  <c r="AA2528" i="3"/>
  <c r="AB2528" i="3"/>
  <c r="Z2528" i="3"/>
  <c r="AQ2531" i="3"/>
  <c r="BI2531" i="3"/>
  <c r="BF2530" i="3" s="1"/>
  <c r="L2483" i="3"/>
  <c r="O2485" i="3"/>
  <c r="K2483" i="3"/>
  <c r="N2485" i="3"/>
  <c r="X2526" i="3"/>
  <c r="D2597" i="3"/>
  <c r="W2526" i="3"/>
  <c r="U2527" i="3"/>
  <c r="R2527" i="3"/>
  <c r="T2527" i="3"/>
  <c r="Q2527" i="3"/>
  <c r="N2528" i="3"/>
  <c r="O2528" i="3"/>
  <c r="L2530" i="3" l="1"/>
  <c r="AC2528" i="3"/>
  <c r="AK2528" i="3" s="1"/>
  <c r="BI2532" i="3"/>
  <c r="BF2531" i="3" s="1"/>
  <c r="AQ2532" i="3"/>
  <c r="K2530" i="3"/>
  <c r="AB2529" i="3"/>
  <c r="AA2529" i="3"/>
  <c r="Z2529" i="3"/>
  <c r="N2484" i="3"/>
  <c r="Z2492" i="3"/>
  <c r="AB2507" i="3"/>
  <c r="AC2507" i="3" s="1"/>
  <c r="AK2507" i="3" s="1"/>
  <c r="AA2502" i="3"/>
  <c r="BJ2532" i="3"/>
  <c r="BG2531" i="3" s="1"/>
  <c r="AR2532" i="3"/>
  <c r="L2482" i="3"/>
  <c r="K2482" i="3"/>
  <c r="O2484" i="3"/>
  <c r="W2527" i="3"/>
  <c r="X2527" i="3"/>
  <c r="D2598" i="3"/>
  <c r="T2528" i="3"/>
  <c r="Q2528" i="3"/>
  <c r="U2528" i="3"/>
  <c r="R2528" i="3"/>
  <c r="N2529" i="3"/>
  <c r="O2529" i="3"/>
  <c r="L2531" i="3" l="1"/>
  <c r="AC2529" i="3"/>
  <c r="AK2529" i="3" s="1"/>
  <c r="Z2491" i="3"/>
  <c r="AB2506" i="3"/>
  <c r="AC2506" i="3" s="1"/>
  <c r="AK2506" i="3" s="1"/>
  <c r="AA2501" i="3"/>
  <c r="Z2530" i="3"/>
  <c r="BI2533" i="3"/>
  <c r="BF2532" i="3" s="1"/>
  <c r="AQ2533" i="3"/>
  <c r="BJ2533" i="3"/>
  <c r="BG2532" i="3" s="1"/>
  <c r="AR2533" i="3"/>
  <c r="K2531" i="3"/>
  <c r="AB2530" i="3"/>
  <c r="AA2530" i="3"/>
  <c r="K2481" i="3"/>
  <c r="N2483" i="3"/>
  <c r="L2481" i="3"/>
  <c r="O2482" i="3" s="1"/>
  <c r="O2483" i="3"/>
  <c r="D2599" i="3"/>
  <c r="W2528" i="3"/>
  <c r="X2528" i="3"/>
  <c r="T2529" i="3"/>
  <c r="Q2529" i="3"/>
  <c r="U2529" i="3"/>
  <c r="R2529" i="3"/>
  <c r="N2530" i="3"/>
  <c r="O2530" i="3"/>
  <c r="L2532" i="3" l="1"/>
  <c r="Z2490" i="3"/>
  <c r="AB2505" i="3"/>
  <c r="AC2505" i="3" s="1"/>
  <c r="AK2505" i="3" s="1"/>
  <c r="AA2500" i="3"/>
  <c r="AC2530" i="3"/>
  <c r="AK2530" i="3" s="1"/>
  <c r="K2532" i="3"/>
  <c r="AB2531" i="3"/>
  <c r="AA2531" i="3"/>
  <c r="Z2531" i="3"/>
  <c r="BJ2534" i="3"/>
  <c r="BG2533" i="3" s="1"/>
  <c r="AR2534" i="3"/>
  <c r="AQ2534" i="3"/>
  <c r="BI2534" i="3"/>
  <c r="BF2533" i="3" s="1"/>
  <c r="K2480" i="3"/>
  <c r="L2480" i="3"/>
  <c r="N2482" i="3"/>
  <c r="D2600" i="3"/>
  <c r="W2529" i="3"/>
  <c r="X2529" i="3"/>
  <c r="U2530" i="3"/>
  <c r="R2530" i="3"/>
  <c r="T2530" i="3"/>
  <c r="Q2530" i="3"/>
  <c r="N2531" i="3"/>
  <c r="O2531" i="3"/>
  <c r="L2533" i="3" l="1"/>
  <c r="AQ2535" i="3"/>
  <c r="BI2535" i="3"/>
  <c r="BF2534" i="3" s="1"/>
  <c r="AB2504" i="3"/>
  <c r="AC2504" i="3" s="1"/>
  <c r="AK2504" i="3" s="1"/>
  <c r="AA2499" i="3"/>
  <c r="Z2489" i="3"/>
  <c r="AR2535" i="3"/>
  <c r="BJ2535" i="3"/>
  <c r="BG2534" i="3" s="1"/>
  <c r="AC2531" i="3"/>
  <c r="AK2531" i="3" s="1"/>
  <c r="K2533" i="3"/>
  <c r="AB2532" i="3"/>
  <c r="AA2532" i="3"/>
  <c r="Z2532" i="3"/>
  <c r="L2479" i="3"/>
  <c r="O2481" i="3"/>
  <c r="K2479" i="3"/>
  <c r="N2481" i="3"/>
  <c r="X2530" i="3"/>
  <c r="AX2530" i="3" s="1"/>
  <c r="D2601" i="3"/>
  <c r="W2530" i="3"/>
  <c r="AW2530" i="3" s="1"/>
  <c r="T2531" i="3"/>
  <c r="Q2531" i="3"/>
  <c r="U2531" i="3"/>
  <c r="R2531" i="3"/>
  <c r="N2532" i="3"/>
  <c r="O2532" i="3"/>
  <c r="L2534" i="3" l="1"/>
  <c r="AC2532" i="3"/>
  <c r="AK2532" i="3" s="1"/>
  <c r="N2480" i="3"/>
  <c r="Z2488" i="3"/>
  <c r="AB2503" i="3"/>
  <c r="AC2503" i="3" s="1"/>
  <c r="AK2503" i="3" s="1"/>
  <c r="AA2498" i="3"/>
  <c r="AR2536" i="3"/>
  <c r="BJ2536" i="3"/>
  <c r="BG2535" i="3" s="1"/>
  <c r="K2534" i="3"/>
  <c r="AB2533" i="3"/>
  <c r="AA2533" i="3"/>
  <c r="Z2533" i="3"/>
  <c r="AQ2536" i="3"/>
  <c r="BI2536" i="3"/>
  <c r="BF2535" i="3" s="1"/>
  <c r="AT2507" i="3"/>
  <c r="AU2507" i="3"/>
  <c r="L2478" i="3"/>
  <c r="K2478" i="3"/>
  <c r="O2480" i="3"/>
  <c r="AY2530" i="3"/>
  <c r="BA2530" i="3" s="1"/>
  <c r="BB2530" i="3" s="1"/>
  <c r="D2602" i="3"/>
  <c r="W2531" i="3"/>
  <c r="AW2531" i="3" s="1"/>
  <c r="X2531" i="3"/>
  <c r="AX2531" i="3" s="1"/>
  <c r="T2532" i="3"/>
  <c r="Q2532" i="3"/>
  <c r="U2532" i="3"/>
  <c r="R2532" i="3"/>
  <c r="N2533" i="3"/>
  <c r="O2533" i="3"/>
  <c r="AC2533" i="3" l="1"/>
  <c r="L2535" i="3"/>
  <c r="Z2534" i="3"/>
  <c r="AK2533" i="3"/>
  <c r="Z2487" i="3"/>
  <c r="AB2502" i="3"/>
  <c r="AC2502" i="3" s="1"/>
  <c r="AK2502" i="3" s="1"/>
  <c r="AA2497" i="3"/>
  <c r="AQ2537" i="3"/>
  <c r="BI2537" i="3"/>
  <c r="BF2536" i="3" s="1"/>
  <c r="AR2537" i="3"/>
  <c r="BJ2537" i="3"/>
  <c r="BG2536" i="3" s="1"/>
  <c r="K2535" i="3"/>
  <c r="AB2534" i="3"/>
  <c r="AA2534" i="3"/>
  <c r="AT2508" i="3"/>
  <c r="AU2508" i="3"/>
  <c r="K2477" i="3"/>
  <c r="N2479" i="3"/>
  <c r="L2477" i="3"/>
  <c r="O2478" i="3" s="1"/>
  <c r="O2479" i="3"/>
  <c r="D2603" i="3"/>
  <c r="AY2531" i="3"/>
  <c r="W2532" i="3"/>
  <c r="AW2532" i="3" s="1"/>
  <c r="X2532" i="3"/>
  <c r="AX2532" i="3" s="1"/>
  <c r="T2533" i="3"/>
  <c r="Q2533" i="3"/>
  <c r="U2533" i="3"/>
  <c r="R2533" i="3"/>
  <c r="N2534" i="3"/>
  <c r="O2534" i="3"/>
  <c r="L2536" i="3" l="1"/>
  <c r="AQ2538" i="3"/>
  <c r="BI2538" i="3"/>
  <c r="BF2537" i="3" s="1"/>
  <c r="AR2538" i="3"/>
  <c r="BJ2538" i="3"/>
  <c r="BG2537" i="3" s="1"/>
  <c r="Z2486" i="3"/>
  <c r="AB2501" i="3"/>
  <c r="AC2501" i="3" s="1"/>
  <c r="AK2501" i="3" s="1"/>
  <c r="AA2496" i="3"/>
  <c r="AC2534" i="3"/>
  <c r="AK2534" i="3" s="1"/>
  <c r="K2536" i="3"/>
  <c r="AB2535" i="3"/>
  <c r="AA2535" i="3"/>
  <c r="Z2535" i="3"/>
  <c r="AU2509" i="3"/>
  <c r="AT2509" i="3"/>
  <c r="K2476" i="3"/>
  <c r="L2476" i="3"/>
  <c r="N2478" i="3"/>
  <c r="BA2531" i="3"/>
  <c r="BB2531" i="3" s="1"/>
  <c r="D2604" i="3"/>
  <c r="AY2532" i="3"/>
  <c r="W2533" i="3"/>
  <c r="AW2533" i="3" s="1"/>
  <c r="X2533" i="3"/>
  <c r="AX2533" i="3" s="1"/>
  <c r="U2534" i="3"/>
  <c r="R2534" i="3"/>
  <c r="T2534" i="3"/>
  <c r="Q2534" i="3"/>
  <c r="N2535" i="3"/>
  <c r="O2535" i="3"/>
  <c r="L2537" i="3" l="1"/>
  <c r="AR2539" i="3"/>
  <c r="BJ2539" i="3"/>
  <c r="BG2538" i="3" s="1"/>
  <c r="AB2500" i="3"/>
  <c r="AC2500" i="3" s="1"/>
  <c r="AK2500" i="3" s="1"/>
  <c r="AA2495" i="3"/>
  <c r="Z2485" i="3"/>
  <c r="AC2535" i="3"/>
  <c r="AK2535" i="3" s="1"/>
  <c r="K2537" i="3"/>
  <c r="AB2536" i="3"/>
  <c r="AA2536" i="3"/>
  <c r="Z2536" i="3"/>
  <c r="BI2539" i="3"/>
  <c r="BF2538" i="3" s="1"/>
  <c r="AQ2539" i="3"/>
  <c r="AU2510" i="3"/>
  <c r="AT2510" i="3"/>
  <c r="X2534" i="3"/>
  <c r="AX2534" i="3" s="1"/>
  <c r="L2475" i="3"/>
  <c r="O2477" i="3"/>
  <c r="K2475" i="3"/>
  <c r="N2477" i="3"/>
  <c r="BA2532" i="3"/>
  <c r="BB2532" i="3"/>
  <c r="D2605" i="3"/>
  <c r="AY2533" i="3"/>
  <c r="W2534" i="3"/>
  <c r="AW2534" i="3" s="1"/>
  <c r="U2535" i="3"/>
  <c r="R2535" i="3"/>
  <c r="T2535" i="3"/>
  <c r="Q2535" i="3"/>
  <c r="N2536" i="3"/>
  <c r="O2536" i="3"/>
  <c r="L2538" i="3" l="1"/>
  <c r="AC2536" i="3"/>
  <c r="N2476" i="3"/>
  <c r="Z2484" i="3"/>
  <c r="AB2499" i="3"/>
  <c r="AC2499" i="3" s="1"/>
  <c r="AK2499" i="3" s="1"/>
  <c r="AA2494" i="3"/>
  <c r="AQ2540" i="3"/>
  <c r="BI2540" i="3"/>
  <c r="BF2539" i="3" s="1"/>
  <c r="K2538" i="3"/>
  <c r="AB2537" i="3"/>
  <c r="AA2537" i="3"/>
  <c r="Z2537" i="3"/>
  <c r="AK2536" i="3"/>
  <c r="AR2540" i="3"/>
  <c r="BJ2540" i="3"/>
  <c r="BG2539" i="3" s="1"/>
  <c r="AU2511" i="3"/>
  <c r="AU2512" i="3" s="1"/>
  <c r="AU2513" i="3" s="1"/>
  <c r="AU2514" i="3" s="1"/>
  <c r="AU2515" i="3" s="1"/>
  <c r="AU2516" i="3" s="1"/>
  <c r="AU2517" i="3" s="1"/>
  <c r="AU2518" i="3" s="1"/>
  <c r="AU2519" i="3" s="1"/>
  <c r="AU2520" i="3" s="1"/>
  <c r="AU2521" i="3" s="1"/>
  <c r="AU2522" i="3" s="1"/>
  <c r="AU2523" i="3" s="1"/>
  <c r="AU2524" i="3" s="1"/>
  <c r="AT2511" i="3"/>
  <c r="AT2512" i="3" s="1"/>
  <c r="AT2513" i="3" s="1"/>
  <c r="AT2514" i="3" s="1"/>
  <c r="AT2515" i="3" s="1"/>
  <c r="AT2516" i="3" s="1"/>
  <c r="AT2517" i="3" s="1"/>
  <c r="AT2518" i="3" s="1"/>
  <c r="AT2519" i="3" s="1"/>
  <c r="AT2520" i="3" s="1"/>
  <c r="AT2521" i="3" s="1"/>
  <c r="AT2522" i="3" s="1"/>
  <c r="AT2523" i="3" s="1"/>
  <c r="AT2524" i="3" s="1"/>
  <c r="L2474" i="3"/>
  <c r="K2474" i="3"/>
  <c r="O2476" i="3"/>
  <c r="X2535" i="3"/>
  <c r="AX2535" i="3" s="1"/>
  <c r="BA2533" i="3"/>
  <c r="BB2533" i="3"/>
  <c r="AY2534" i="3"/>
  <c r="D2606" i="3"/>
  <c r="W2535" i="3"/>
  <c r="AW2535" i="3" s="1"/>
  <c r="U2536" i="3"/>
  <c r="R2536" i="3"/>
  <c r="T2536" i="3"/>
  <c r="Q2536" i="3"/>
  <c r="N2537" i="3"/>
  <c r="O2537" i="3"/>
  <c r="AC2537" i="3" l="1"/>
  <c r="L2539" i="3"/>
  <c r="Z2483" i="3"/>
  <c r="AB2498" i="3"/>
  <c r="AC2498" i="3" s="1"/>
  <c r="AK2498" i="3" s="1"/>
  <c r="AA2493" i="3"/>
  <c r="K2539" i="3"/>
  <c r="AB2538" i="3"/>
  <c r="AA2538" i="3"/>
  <c r="Z2538" i="3"/>
  <c r="AR2541" i="3"/>
  <c r="BJ2541" i="3"/>
  <c r="BG2540" i="3" s="1"/>
  <c r="AK2537" i="3"/>
  <c r="AQ2541" i="3"/>
  <c r="BI2541" i="3"/>
  <c r="BF2540" i="3" s="1"/>
  <c r="W2536" i="3"/>
  <c r="AW2536" i="3" s="1"/>
  <c r="X2536" i="3"/>
  <c r="AX2536" i="3" s="1"/>
  <c r="AY2536" i="3" s="1"/>
  <c r="K2473" i="3"/>
  <c r="N2475" i="3"/>
  <c r="L2473" i="3"/>
  <c r="O2474" i="3" s="1"/>
  <c r="O2475" i="3"/>
  <c r="BA2534" i="3"/>
  <c r="BB2534" i="3"/>
  <c r="AY2535" i="3"/>
  <c r="D2607" i="3"/>
  <c r="U2537" i="3"/>
  <c r="R2537" i="3"/>
  <c r="T2537" i="3"/>
  <c r="X2537" i="3" s="1"/>
  <c r="AX2537" i="3" s="1"/>
  <c r="Q2537" i="3"/>
  <c r="N2538" i="3"/>
  <c r="O2538" i="3"/>
  <c r="L2540" i="3" l="1"/>
  <c r="AR2542" i="3"/>
  <c r="BJ2542" i="3"/>
  <c r="BG2541" i="3" s="1"/>
  <c r="AQ2542" i="3"/>
  <c r="BI2542" i="3"/>
  <c r="BF2541" i="3" s="1"/>
  <c r="Z2482" i="3"/>
  <c r="AB2497" i="3"/>
  <c r="AC2497" i="3" s="1"/>
  <c r="AK2497" i="3" s="1"/>
  <c r="AA2492" i="3"/>
  <c r="AC2538" i="3"/>
  <c r="AK2538" i="3" s="1"/>
  <c r="K2540" i="3"/>
  <c r="AB2539" i="3"/>
  <c r="AA2539" i="3"/>
  <c r="Z2539" i="3"/>
  <c r="K2472" i="3"/>
  <c r="L2472" i="3"/>
  <c r="N2474" i="3"/>
  <c r="W2537" i="3"/>
  <c r="BA2536" i="3"/>
  <c r="BA2535" i="3"/>
  <c r="BB2535" i="3"/>
  <c r="D2608" i="3"/>
  <c r="U2538" i="3"/>
  <c r="R2538" i="3"/>
  <c r="T2538" i="3"/>
  <c r="Q2538" i="3"/>
  <c r="N2539" i="3"/>
  <c r="O2539" i="3"/>
  <c r="BB2536" i="3" l="1"/>
  <c r="L2541" i="3"/>
  <c r="AQ2543" i="3"/>
  <c r="BI2543" i="3"/>
  <c r="BF2542" i="3" s="1"/>
  <c r="AC2539" i="3"/>
  <c r="AK2539" i="3" s="1"/>
  <c r="K2541" i="3"/>
  <c r="AB2540" i="3"/>
  <c r="AA2540" i="3"/>
  <c r="BJ2543" i="3"/>
  <c r="BG2542" i="3" s="1"/>
  <c r="AR2543" i="3"/>
  <c r="AB2496" i="3"/>
  <c r="AC2496" i="3" s="1"/>
  <c r="AK2496" i="3" s="1"/>
  <c r="AA2491" i="3"/>
  <c r="Z2481" i="3"/>
  <c r="Z2540" i="3"/>
  <c r="AW2537" i="3"/>
  <c r="AY2537" i="3" s="1"/>
  <c r="L2471" i="3"/>
  <c r="O2473" i="3"/>
  <c r="K2471" i="3"/>
  <c r="N2473" i="3"/>
  <c r="X2538" i="3"/>
  <c r="AX2538" i="3" s="1"/>
  <c r="W2538" i="3"/>
  <c r="AW2538" i="3" s="1"/>
  <c r="D2609" i="3"/>
  <c r="U2539" i="3"/>
  <c r="R2539" i="3"/>
  <c r="T2539" i="3"/>
  <c r="Q2539" i="3"/>
  <c r="N2540" i="3"/>
  <c r="O2540" i="3"/>
  <c r="L2542" i="3" l="1"/>
  <c r="N2472" i="3"/>
  <c r="Z2480" i="3"/>
  <c r="AB2495" i="3"/>
  <c r="AC2495" i="3" s="1"/>
  <c r="AK2495" i="3" s="1"/>
  <c r="AA2490" i="3"/>
  <c r="BI2544" i="3"/>
  <c r="BF2543" i="3" s="1"/>
  <c r="AQ2544" i="3"/>
  <c r="AR2544" i="3"/>
  <c r="BJ2544" i="3"/>
  <c r="BG2543" i="3" s="1"/>
  <c r="AC2540" i="3"/>
  <c r="AK2540" i="3" s="1"/>
  <c r="K2542" i="3"/>
  <c r="AB2541" i="3"/>
  <c r="AA2541" i="3"/>
  <c r="Z2541" i="3"/>
  <c r="X2539" i="3"/>
  <c r="AX2539" i="3" s="1"/>
  <c r="BA2537" i="3"/>
  <c r="BB2537" i="3"/>
  <c r="AY2538" i="3"/>
  <c r="L2470" i="3"/>
  <c r="K2470" i="3"/>
  <c r="O2472" i="3"/>
  <c r="W2539" i="3"/>
  <c r="BA2538" i="3"/>
  <c r="D2610" i="3"/>
  <c r="U2540" i="3"/>
  <c r="R2540" i="3"/>
  <c r="T2540" i="3"/>
  <c r="Q2540" i="3"/>
  <c r="N2541" i="3"/>
  <c r="O2541" i="3"/>
  <c r="AC2541" i="3" l="1"/>
  <c r="L2543" i="3"/>
  <c r="K2543" i="3"/>
  <c r="AB2542" i="3"/>
  <c r="AA2542" i="3"/>
  <c r="Z2542" i="3"/>
  <c r="BI2545" i="3"/>
  <c r="BF2544" i="3" s="1"/>
  <c r="AQ2545" i="3"/>
  <c r="AK2541" i="3"/>
  <c r="Z2479" i="3"/>
  <c r="AB2494" i="3"/>
  <c r="AC2494" i="3" s="1"/>
  <c r="AK2494" i="3" s="1"/>
  <c r="AA2489" i="3"/>
  <c r="BJ2545" i="3"/>
  <c r="BG2544" i="3" s="1"/>
  <c r="AR2545" i="3"/>
  <c r="BB2538" i="3"/>
  <c r="AW2539" i="3"/>
  <c r="AY2539" i="3" s="1"/>
  <c r="X2540" i="3"/>
  <c r="AX2540" i="3" s="1"/>
  <c r="K2469" i="3"/>
  <c r="N2471" i="3"/>
  <c r="L2469" i="3"/>
  <c r="O2470" i="3" s="1"/>
  <c r="O2471" i="3"/>
  <c r="W2540" i="3"/>
  <c r="AW2540" i="3" s="1"/>
  <c r="D2611" i="3"/>
  <c r="T2541" i="3"/>
  <c r="Q2541" i="3"/>
  <c r="U2541" i="3"/>
  <c r="R2541" i="3"/>
  <c r="N2542" i="3"/>
  <c r="O2542" i="3"/>
  <c r="L2544" i="3" l="1"/>
  <c r="AT2546" i="3"/>
  <c r="AT2547" i="3" s="1"/>
  <c r="AT2548" i="3" s="1"/>
  <c r="AT2549" i="3" s="1"/>
  <c r="AT2550" i="3" s="1"/>
  <c r="AT2551" i="3" s="1"/>
  <c r="AT2552" i="3" s="1"/>
  <c r="AT2553" i="3" s="1"/>
  <c r="AT2554" i="3" s="1"/>
  <c r="AT2555" i="3" s="1"/>
  <c r="AT2556" i="3" s="1"/>
  <c r="AT2557" i="3" s="1"/>
  <c r="AT2558" i="3" s="1"/>
  <c r="AT2559" i="3" s="1"/>
  <c r="AT2560" i="3" s="1"/>
  <c r="AT2561" i="3" s="1"/>
  <c r="AT2562" i="3" s="1"/>
  <c r="AT2563" i="3" s="1"/>
  <c r="AT2564" i="3" s="1"/>
  <c r="AT2565" i="3" s="1"/>
  <c r="AT2566" i="3" s="1"/>
  <c r="BI2546" i="3"/>
  <c r="BF2545" i="3" s="1"/>
  <c r="Z2478" i="3"/>
  <c r="AB2493" i="3"/>
  <c r="AC2493" i="3" s="1"/>
  <c r="AK2493" i="3" s="1"/>
  <c r="AA2488" i="3"/>
  <c r="BJ2546" i="3"/>
  <c r="BG2545" i="3" s="1"/>
  <c r="AU2546" i="3"/>
  <c r="AU2547" i="3" s="1"/>
  <c r="AU2548" i="3" s="1"/>
  <c r="AU2549" i="3" s="1"/>
  <c r="AU2550" i="3" s="1"/>
  <c r="AU2551" i="3" s="1"/>
  <c r="AU2552" i="3" s="1"/>
  <c r="AU2553" i="3" s="1"/>
  <c r="AU2554" i="3" s="1"/>
  <c r="AU2555" i="3" s="1"/>
  <c r="AU2556" i="3" s="1"/>
  <c r="AU2557" i="3" s="1"/>
  <c r="AU2558" i="3" s="1"/>
  <c r="AU2559" i="3" s="1"/>
  <c r="AU2560" i="3" s="1"/>
  <c r="AU2561" i="3" s="1"/>
  <c r="AU2562" i="3" s="1"/>
  <c r="AU2563" i="3" s="1"/>
  <c r="AU2564" i="3" s="1"/>
  <c r="AU2565" i="3" s="1"/>
  <c r="AU2566" i="3" s="1"/>
  <c r="AC2542" i="3"/>
  <c r="AK2542" i="3" s="1"/>
  <c r="K2544" i="3"/>
  <c r="AB2543" i="3"/>
  <c r="AA2543" i="3"/>
  <c r="Z2543" i="3"/>
  <c r="BA2539" i="3"/>
  <c r="BB2539" i="3"/>
  <c r="AY2540" i="3"/>
  <c r="K2468" i="3"/>
  <c r="L2468" i="3"/>
  <c r="N2470" i="3"/>
  <c r="BA2540" i="3"/>
  <c r="D2612" i="3"/>
  <c r="W2541" i="3"/>
  <c r="AW2541" i="3" s="1"/>
  <c r="X2541" i="3"/>
  <c r="AX2541" i="3" s="1"/>
  <c r="U2542" i="3"/>
  <c r="R2542" i="3"/>
  <c r="T2542" i="3"/>
  <c r="Q2542" i="3"/>
  <c r="N2543" i="3"/>
  <c r="O2543" i="3"/>
  <c r="L2545" i="3" l="1"/>
  <c r="BB2540" i="3"/>
  <c r="AC2543" i="3"/>
  <c r="K2545" i="3"/>
  <c r="AB2544" i="3"/>
  <c r="AA2544" i="3"/>
  <c r="Z2544" i="3"/>
  <c r="AB2492" i="3"/>
  <c r="AC2492" i="3" s="1"/>
  <c r="AK2492" i="3" s="1"/>
  <c r="AN2506" i="3" s="1"/>
  <c r="AA2487" i="3"/>
  <c r="Z2477" i="3"/>
  <c r="AK2543" i="3"/>
  <c r="X2542" i="3"/>
  <c r="AX2542" i="3" s="1"/>
  <c r="L2467" i="3"/>
  <c r="O2469" i="3"/>
  <c r="K2467" i="3"/>
  <c r="N2469" i="3"/>
  <c r="D2613" i="3"/>
  <c r="AY2541" i="3"/>
  <c r="W2542" i="3"/>
  <c r="AW2542" i="3" s="1"/>
  <c r="U2543" i="3"/>
  <c r="R2543" i="3"/>
  <c r="T2543" i="3"/>
  <c r="Q2543" i="3"/>
  <c r="N2544" i="3"/>
  <c r="O2544" i="3"/>
  <c r="L2546" i="3" l="1"/>
  <c r="AC2544" i="3"/>
  <c r="AK2544" i="3" s="1"/>
  <c r="K2546" i="3"/>
  <c r="AB2545" i="3"/>
  <c r="AA2545" i="3"/>
  <c r="Z2545" i="3"/>
  <c r="N2468" i="3"/>
  <c r="Z2476" i="3"/>
  <c r="AB2491" i="3"/>
  <c r="AC2491" i="3" s="1"/>
  <c r="AK2491" i="3" s="1"/>
  <c r="AA2486" i="3"/>
  <c r="AQ2506" i="3"/>
  <c r="AR2506" i="3"/>
  <c r="AN2507" i="3"/>
  <c r="L2466" i="3"/>
  <c r="K2466" i="3"/>
  <c r="O2468" i="3"/>
  <c r="X2543" i="3"/>
  <c r="AX2543" i="3" s="1"/>
  <c r="BA2541" i="3"/>
  <c r="BB2541" i="3" s="1"/>
  <c r="AY2542" i="3"/>
  <c r="D2614" i="3"/>
  <c r="W2543" i="3"/>
  <c r="AW2543" i="3" s="1"/>
  <c r="U2544" i="3"/>
  <c r="R2544" i="3"/>
  <c r="T2544" i="3"/>
  <c r="Q2544" i="3"/>
  <c r="W2544" i="3" s="1"/>
  <c r="AW2544" i="3" s="1"/>
  <c r="N2545" i="3"/>
  <c r="O2545" i="3"/>
  <c r="L2547" i="3" l="1"/>
  <c r="AC2545" i="3"/>
  <c r="AK2545" i="3" s="1"/>
  <c r="AR2507" i="3"/>
  <c r="AW2506" i="3"/>
  <c r="AX2506" i="3"/>
  <c r="BJ2507" i="3"/>
  <c r="BM2507" i="3" s="1"/>
  <c r="BQ2507" i="3" s="1"/>
  <c r="AQ2507" i="3"/>
  <c r="BI2507" i="3"/>
  <c r="BL2507" i="3" s="1"/>
  <c r="BP2507" i="3" s="1"/>
  <c r="Z2475" i="3"/>
  <c r="AB2490" i="3"/>
  <c r="AC2490" i="3" s="1"/>
  <c r="AK2490" i="3" s="1"/>
  <c r="AA2485" i="3"/>
  <c r="AN2508" i="3"/>
  <c r="AN2509" i="3" s="1"/>
  <c r="AN2510" i="3" s="1"/>
  <c r="AN2511" i="3" s="1"/>
  <c r="AN2512" i="3" s="1"/>
  <c r="AN2513" i="3" s="1"/>
  <c r="AN2514" i="3" s="1"/>
  <c r="AN2515" i="3" s="1"/>
  <c r="AN2516" i="3" s="1"/>
  <c r="AN2517" i="3" s="1"/>
  <c r="AN2518" i="3" s="1"/>
  <c r="AN2519" i="3" s="1"/>
  <c r="AN2520" i="3" s="1"/>
  <c r="AN2521" i="3" s="1"/>
  <c r="AN2522" i="3" s="1"/>
  <c r="AN2523" i="3" s="1"/>
  <c r="AN2524" i="3" s="1"/>
  <c r="BD2507" i="3"/>
  <c r="BD2508" i="3" s="1"/>
  <c r="BD2509" i="3" s="1"/>
  <c r="BD2510" i="3" s="1"/>
  <c r="BD2511" i="3" s="1"/>
  <c r="BD2512" i="3" s="1"/>
  <c r="BD2513" i="3" s="1"/>
  <c r="BD2514" i="3" s="1"/>
  <c r="BD2515" i="3" s="1"/>
  <c r="BD2516" i="3" s="1"/>
  <c r="BD2517" i="3" s="1"/>
  <c r="BD2518" i="3" s="1"/>
  <c r="BD2519" i="3" s="1"/>
  <c r="BD2520" i="3" s="1"/>
  <c r="BD2521" i="3" s="1"/>
  <c r="BD2522" i="3" s="1"/>
  <c r="BD2523" i="3" s="1"/>
  <c r="BD2524" i="3" s="1"/>
  <c r="BD2525" i="3" s="1"/>
  <c r="BC2526" i="3" s="1"/>
  <c r="BC2527" i="3" s="1"/>
  <c r="BC2528" i="3" s="1"/>
  <c r="BC2529" i="3" s="1"/>
  <c r="BC2530" i="3" s="1"/>
  <c r="BC2531" i="3" s="1"/>
  <c r="BC2532" i="3" s="1"/>
  <c r="BC2533" i="3" s="1"/>
  <c r="BC2534" i="3" s="1"/>
  <c r="BC2535" i="3" s="1"/>
  <c r="BC2536" i="3" s="1"/>
  <c r="BC2537" i="3" s="1"/>
  <c r="BC2538" i="3" s="1"/>
  <c r="BC2539" i="3" s="1"/>
  <c r="BC2540" i="3" s="1"/>
  <c r="BC2541" i="3" s="1"/>
  <c r="BC2542" i="3" s="1"/>
  <c r="BC2543" i="3" s="1"/>
  <c r="BC2544" i="3" s="1"/>
  <c r="BC2545" i="3" s="1"/>
  <c r="BC2546" i="3" s="1"/>
  <c r="K2547" i="3"/>
  <c r="AB2546" i="3"/>
  <c r="AA2546" i="3"/>
  <c r="Z2546" i="3"/>
  <c r="Z2547" i="3"/>
  <c r="K2465" i="3"/>
  <c r="N2467" i="3"/>
  <c r="L2465" i="3"/>
  <c r="O2466" i="3" s="1"/>
  <c r="O2467" i="3"/>
  <c r="BA2542" i="3"/>
  <c r="BB2542" i="3"/>
  <c r="AY2543" i="3"/>
  <c r="D2615" i="3"/>
  <c r="X2544" i="3"/>
  <c r="AX2544" i="3" s="1"/>
  <c r="T2545" i="3"/>
  <c r="Q2545" i="3"/>
  <c r="U2545" i="3"/>
  <c r="R2545" i="3"/>
  <c r="N2546" i="3"/>
  <c r="O2546" i="3"/>
  <c r="BR2508" i="3" l="1"/>
  <c r="L2548" i="3"/>
  <c r="AC2546" i="3"/>
  <c r="AK2546" i="3" s="1"/>
  <c r="AN2546" i="3" s="1"/>
  <c r="AY2506" i="3"/>
  <c r="BA2506" i="3" s="1"/>
  <c r="BB2506" i="3" s="1"/>
  <c r="AQ2508" i="3"/>
  <c r="BI2508" i="3"/>
  <c r="Z2474" i="3"/>
  <c r="AB2489" i="3"/>
  <c r="AC2489" i="3" s="1"/>
  <c r="AK2489" i="3" s="1"/>
  <c r="AA2484" i="3"/>
  <c r="K2548" i="3"/>
  <c r="AB2547" i="3"/>
  <c r="AA2547" i="3"/>
  <c r="AR2508" i="3"/>
  <c r="BJ2508" i="3"/>
  <c r="K2464" i="3"/>
  <c r="L2464" i="3"/>
  <c r="N2466" i="3"/>
  <c r="BA2543" i="3"/>
  <c r="BB2543" i="3" s="1"/>
  <c r="AY2544" i="3"/>
  <c r="D2616" i="3"/>
  <c r="W2545" i="3"/>
  <c r="AW2545" i="3" s="1"/>
  <c r="X2545" i="3"/>
  <c r="AX2545" i="3" s="1"/>
  <c r="T2546" i="3"/>
  <c r="Q2546" i="3"/>
  <c r="U2546" i="3"/>
  <c r="R2546" i="3"/>
  <c r="N2547" i="3"/>
  <c r="O2547" i="3"/>
  <c r="BV2507" i="3" l="1"/>
  <c r="BU2507" i="3"/>
  <c r="BS2508" i="3"/>
  <c r="BO2508" i="3"/>
  <c r="BN2508" i="3"/>
  <c r="BG2507" i="3"/>
  <c r="BM2508" i="3"/>
  <c r="BQ2508" i="3" s="1"/>
  <c r="BF2507" i="3"/>
  <c r="BL2508" i="3"/>
  <c r="BP2508" i="3" s="1"/>
  <c r="L2549" i="3"/>
  <c r="Z2548" i="3"/>
  <c r="AR2546" i="3"/>
  <c r="BJ2547" i="3" s="1"/>
  <c r="AQ2546" i="3"/>
  <c r="BI2547" i="3" s="1"/>
  <c r="AN2547" i="3"/>
  <c r="AN2548" i="3" s="1"/>
  <c r="AN2549" i="3" s="1"/>
  <c r="AN2550" i="3" s="1"/>
  <c r="AN2551" i="3" s="1"/>
  <c r="AN2552" i="3" s="1"/>
  <c r="AN2553" i="3" s="1"/>
  <c r="AN2554" i="3" s="1"/>
  <c r="AN2555" i="3" s="1"/>
  <c r="AN2556" i="3" s="1"/>
  <c r="AN2557" i="3" s="1"/>
  <c r="AN2558" i="3" s="1"/>
  <c r="AN2559" i="3" s="1"/>
  <c r="AN2560" i="3" s="1"/>
  <c r="AN2561" i="3" s="1"/>
  <c r="AN2562" i="3" s="1"/>
  <c r="AN2563" i="3" s="1"/>
  <c r="AN2564" i="3" s="1"/>
  <c r="AN2565" i="3" s="1"/>
  <c r="AN2566" i="3" s="1"/>
  <c r="AC2547" i="3"/>
  <c r="AK2547" i="3" s="1"/>
  <c r="K2549" i="3"/>
  <c r="AB2548" i="3"/>
  <c r="AA2548" i="3"/>
  <c r="AB2488" i="3"/>
  <c r="AC2488" i="3" s="1"/>
  <c r="AK2488" i="3" s="1"/>
  <c r="AA2483" i="3"/>
  <c r="AQ2509" i="3"/>
  <c r="BI2509" i="3"/>
  <c r="AQ2547" i="3"/>
  <c r="AR2509" i="3"/>
  <c r="BJ2509" i="3"/>
  <c r="L2463" i="3"/>
  <c r="O2465" i="3"/>
  <c r="K2463" i="3"/>
  <c r="N2465" i="3"/>
  <c r="BA2544" i="3"/>
  <c r="BB2544" i="3"/>
  <c r="D2617" i="3"/>
  <c r="AY2545" i="3"/>
  <c r="W2546" i="3"/>
  <c r="X2546" i="3"/>
  <c r="U2547" i="3"/>
  <c r="R2547" i="3"/>
  <c r="T2547" i="3"/>
  <c r="Q2547" i="3"/>
  <c r="N2548" i="3"/>
  <c r="O2548" i="3"/>
  <c r="AR2547" i="3" l="1"/>
  <c r="AW2507" i="3"/>
  <c r="BT2508" i="3"/>
  <c r="AX2507" i="3"/>
  <c r="Z2549" i="3"/>
  <c r="BR2509" i="3"/>
  <c r="BG2508" i="3"/>
  <c r="BG2546" i="3"/>
  <c r="BF2546" i="3"/>
  <c r="BF2508" i="3"/>
  <c r="L2550" i="3"/>
  <c r="BD2547" i="3"/>
  <c r="BD2548" i="3" s="1"/>
  <c r="BD2549" i="3" s="1"/>
  <c r="BD2550" i="3" s="1"/>
  <c r="BD2551" i="3" s="1"/>
  <c r="BD2552" i="3" s="1"/>
  <c r="BD2553" i="3" s="1"/>
  <c r="BD2554" i="3" s="1"/>
  <c r="BD2555" i="3" s="1"/>
  <c r="BD2556" i="3" s="1"/>
  <c r="BD2557" i="3" s="1"/>
  <c r="BD2558" i="3" s="1"/>
  <c r="BD2559" i="3" s="1"/>
  <c r="BD2560" i="3" s="1"/>
  <c r="BD2561" i="3" s="1"/>
  <c r="BD2562" i="3" s="1"/>
  <c r="BD2563" i="3" s="1"/>
  <c r="BD2564" i="3" s="1"/>
  <c r="BD2565" i="3" s="1"/>
  <c r="BD2566" i="3" s="1"/>
  <c r="BD2567" i="3" s="1"/>
  <c r="BC2568" i="3" s="1"/>
  <c r="BC2569" i="3" s="1"/>
  <c r="BC2570" i="3" s="1"/>
  <c r="BC2571" i="3" s="1"/>
  <c r="BC2572" i="3" s="1"/>
  <c r="BC2573" i="3" s="1"/>
  <c r="BC2574" i="3" s="1"/>
  <c r="BC2575" i="3" s="1"/>
  <c r="BC2576" i="3" s="1"/>
  <c r="BC2577" i="3" s="1"/>
  <c r="BC2578" i="3" s="1"/>
  <c r="BC2579" i="3" s="1"/>
  <c r="BC2580" i="3" s="1"/>
  <c r="BC2581" i="3" s="1"/>
  <c r="BC2582" i="3" s="1"/>
  <c r="BC2583" i="3" s="1"/>
  <c r="BC2584" i="3" s="1"/>
  <c r="BC2585" i="3" s="1"/>
  <c r="BC2586" i="3" s="1"/>
  <c r="BC2587" i="3" s="1"/>
  <c r="AR2548" i="3"/>
  <c r="BJ2548" i="3"/>
  <c r="AR2510" i="3"/>
  <c r="BJ2510" i="3"/>
  <c r="AQ2510" i="3"/>
  <c r="BI2510" i="3"/>
  <c r="N2464" i="3"/>
  <c r="AA2482" i="3"/>
  <c r="AB2487" i="3"/>
  <c r="AC2487" i="3" s="1"/>
  <c r="AK2487" i="3" s="1"/>
  <c r="AQ2548" i="3"/>
  <c r="BI2548" i="3"/>
  <c r="AY2507" i="3"/>
  <c r="BA2507" i="3" s="1"/>
  <c r="BB2507" i="3" s="1"/>
  <c r="AC2548" i="3"/>
  <c r="AK2548" i="3" s="1"/>
  <c r="K2550" i="3"/>
  <c r="AB2549" i="3"/>
  <c r="AA2549" i="3"/>
  <c r="X2547" i="3"/>
  <c r="L2462" i="3"/>
  <c r="K2462" i="3"/>
  <c r="O2464" i="3"/>
  <c r="BA2545" i="3"/>
  <c r="BB2545" i="3"/>
  <c r="D2618" i="3"/>
  <c r="W2547" i="3"/>
  <c r="T2548" i="3"/>
  <c r="Q2548" i="3"/>
  <c r="U2548" i="3"/>
  <c r="R2548" i="3"/>
  <c r="N2549" i="3"/>
  <c r="O2549" i="3"/>
  <c r="BU2508" i="3" l="1"/>
  <c r="BV2508" i="3"/>
  <c r="AX2508" i="3"/>
  <c r="AW2508" i="3"/>
  <c r="AY2508" i="3" s="1"/>
  <c r="BA2508" i="3" s="1"/>
  <c r="BB2508" i="3" s="1"/>
  <c r="BS2509" i="3"/>
  <c r="BN2509" i="3"/>
  <c r="BO2509" i="3"/>
  <c r="AX2546" i="3"/>
  <c r="BL2509" i="3"/>
  <c r="BP2509" i="3" s="1"/>
  <c r="BM2509" i="3"/>
  <c r="BQ2509" i="3" s="1"/>
  <c r="AW2546" i="3"/>
  <c r="L2551" i="3"/>
  <c r="BG2509" i="3"/>
  <c r="BF2547" i="3"/>
  <c r="BG2547" i="3"/>
  <c r="BF2509" i="3"/>
  <c r="AR2511" i="3"/>
  <c r="BJ2511" i="3"/>
  <c r="AC2549" i="3"/>
  <c r="AK2549" i="3" s="1"/>
  <c r="K2551" i="3"/>
  <c r="AB2550" i="3"/>
  <c r="AA2550" i="3"/>
  <c r="Z2550" i="3"/>
  <c r="AQ2549" i="3"/>
  <c r="BI2549" i="3"/>
  <c r="AB2486" i="3"/>
  <c r="AC2486" i="3" s="1"/>
  <c r="AK2486" i="3" s="1"/>
  <c r="AA2481" i="3"/>
  <c r="AQ2511" i="3"/>
  <c r="BI2511" i="3"/>
  <c r="AR2549" i="3"/>
  <c r="BJ2549" i="3"/>
  <c r="K2461" i="3"/>
  <c r="N2463" i="3"/>
  <c r="L2461" i="3"/>
  <c r="O2462" i="3" s="1"/>
  <c r="O2463" i="3"/>
  <c r="D2619" i="3"/>
  <c r="W2548" i="3"/>
  <c r="X2548" i="3"/>
  <c r="T2549" i="3"/>
  <c r="Q2549" i="3"/>
  <c r="U2549" i="3"/>
  <c r="R2549" i="3"/>
  <c r="N2550" i="3"/>
  <c r="O2550" i="3"/>
  <c r="AY2546" i="3" l="1"/>
  <c r="BV2509" i="3"/>
  <c r="BU2509" i="3"/>
  <c r="AW2509" i="3"/>
  <c r="BA2546" i="3"/>
  <c r="BB2546" i="3"/>
  <c r="BT2509" i="3"/>
  <c r="AX2509" i="3"/>
  <c r="BR2510" i="3"/>
  <c r="BM2510" i="3" s="1"/>
  <c r="AX2547" i="3"/>
  <c r="BG2548" i="3"/>
  <c r="AW2547" i="3"/>
  <c r="BG2510" i="3"/>
  <c r="BF2510" i="3"/>
  <c r="BF2548" i="3"/>
  <c r="L2552" i="3"/>
  <c r="AC2550" i="3"/>
  <c r="AK2550" i="3" s="1"/>
  <c r="AB2485" i="3"/>
  <c r="AC2485" i="3" s="1"/>
  <c r="AK2485" i="3" s="1"/>
  <c r="AA2480" i="3"/>
  <c r="AR2550" i="3"/>
  <c r="BJ2550" i="3"/>
  <c r="AR2512" i="3"/>
  <c r="BJ2512" i="3"/>
  <c r="AQ2512" i="3"/>
  <c r="BI2512" i="3"/>
  <c r="AQ2550" i="3"/>
  <c r="BI2550" i="3"/>
  <c r="K2552" i="3"/>
  <c r="AB2551" i="3"/>
  <c r="AA2551" i="3"/>
  <c r="Z2551" i="3"/>
  <c r="AY2509" i="3"/>
  <c r="BA2509" i="3" s="1"/>
  <c r="BB2509" i="3" s="1"/>
  <c r="K2460" i="3"/>
  <c r="L2460" i="3"/>
  <c r="N2462" i="3"/>
  <c r="D2620" i="3"/>
  <c r="W2549" i="3"/>
  <c r="X2549" i="3"/>
  <c r="U2550" i="3"/>
  <c r="R2550" i="3"/>
  <c r="T2550" i="3"/>
  <c r="Q2550" i="3"/>
  <c r="N2551" i="3"/>
  <c r="O2551" i="3"/>
  <c r="AW2510" i="3" l="1"/>
  <c r="AX2510" i="3"/>
  <c r="AY2547" i="3"/>
  <c r="BA2547" i="3" s="1"/>
  <c r="BB2547" i="3" s="1"/>
  <c r="BN2510" i="3"/>
  <c r="BQ2510" i="3"/>
  <c r="AC2551" i="3"/>
  <c r="BL2510" i="3"/>
  <c r="BR2511" i="3" s="1"/>
  <c r="BS2510" i="3"/>
  <c r="BO2510" i="3"/>
  <c r="BV2510" i="3" s="1"/>
  <c r="AW2548" i="3"/>
  <c r="BF2511" i="3"/>
  <c r="L2553" i="3"/>
  <c r="BF2549" i="3"/>
  <c r="BG2511" i="3"/>
  <c r="BG2549" i="3"/>
  <c r="AX2548" i="3"/>
  <c r="AQ2551" i="3"/>
  <c r="BI2551" i="3"/>
  <c r="BJ2513" i="3"/>
  <c r="AR2513" i="3"/>
  <c r="AR2551" i="3"/>
  <c r="BJ2551" i="3"/>
  <c r="AK2551" i="3"/>
  <c r="AB2484" i="3"/>
  <c r="AC2484" i="3" s="1"/>
  <c r="AK2484" i="3" s="1"/>
  <c r="AA2479" i="3"/>
  <c r="K2553" i="3"/>
  <c r="AB2552" i="3"/>
  <c r="AA2552" i="3"/>
  <c r="Z2552" i="3"/>
  <c r="AQ2513" i="3"/>
  <c r="BI2513" i="3"/>
  <c r="AW2511" i="3"/>
  <c r="AX2511" i="3"/>
  <c r="L2459" i="3"/>
  <c r="O2461" i="3"/>
  <c r="K2459" i="3"/>
  <c r="N2461" i="3"/>
  <c r="D2621" i="3"/>
  <c r="X2550" i="3"/>
  <c r="W2550" i="3"/>
  <c r="T2551" i="3"/>
  <c r="Q2551" i="3"/>
  <c r="U2551" i="3"/>
  <c r="R2551" i="3"/>
  <c r="N2552" i="3"/>
  <c r="O2552" i="3"/>
  <c r="AY2510" i="3" l="1"/>
  <c r="BA2510" i="3" s="1"/>
  <c r="BB2510" i="3" s="1"/>
  <c r="BT2510" i="3"/>
  <c r="BX2510" i="3" s="1"/>
  <c r="AW2549" i="3"/>
  <c r="AY2548" i="3"/>
  <c r="BA2548" i="3" s="1"/>
  <c r="BB2548" i="3" s="1"/>
  <c r="BP2510" i="3"/>
  <c r="BU2510" i="3" s="1"/>
  <c r="BL2511" i="3"/>
  <c r="BP2511" i="3" s="1"/>
  <c r="BO2511" i="3"/>
  <c r="BM2511" i="3"/>
  <c r="BR2512" i="3" s="1"/>
  <c r="BO2512" i="3" s="1"/>
  <c r="BN2511" i="3"/>
  <c r="BS2511" i="3"/>
  <c r="L2554" i="3"/>
  <c r="BF2512" i="3"/>
  <c r="BG2512" i="3"/>
  <c r="AX2549" i="3"/>
  <c r="AY2549" i="3" s="1"/>
  <c r="BA2549" i="3" s="1"/>
  <c r="BB2549" i="3" s="1"/>
  <c r="BG2550" i="3"/>
  <c r="BF2550" i="3"/>
  <c r="AC2552" i="3"/>
  <c r="AK2552" i="3" s="1"/>
  <c r="AY2511" i="3"/>
  <c r="BA2511" i="3" s="1"/>
  <c r="BB2511" i="3" s="1"/>
  <c r="AR2552" i="3"/>
  <c r="BJ2552" i="3"/>
  <c r="AQ2552" i="3"/>
  <c r="BI2552" i="3"/>
  <c r="AR2514" i="3"/>
  <c r="BJ2514" i="3"/>
  <c r="N2460" i="3"/>
  <c r="AA2478" i="3"/>
  <c r="AB2483" i="3"/>
  <c r="AC2483" i="3" s="1"/>
  <c r="AK2483" i="3" s="1"/>
  <c r="BI2514" i="3"/>
  <c r="AQ2514" i="3"/>
  <c r="K2554" i="3"/>
  <c r="AB2553" i="3"/>
  <c r="AA2553" i="3"/>
  <c r="Z2553" i="3"/>
  <c r="L2458" i="3"/>
  <c r="K2458" i="3"/>
  <c r="O2460" i="3"/>
  <c r="D2622" i="3"/>
  <c r="W2551" i="3"/>
  <c r="X2551" i="3"/>
  <c r="T2552" i="3"/>
  <c r="Q2552" i="3"/>
  <c r="U2552" i="3"/>
  <c r="R2552" i="3"/>
  <c r="N2553" i="3"/>
  <c r="O2553" i="3"/>
  <c r="BU2511" i="3" l="1"/>
  <c r="AX2512" i="3"/>
  <c r="AW2512" i="3"/>
  <c r="AY2512" i="3" s="1"/>
  <c r="BQ2511" i="3"/>
  <c r="BV2511" i="3" s="1"/>
  <c r="BM2512" i="3"/>
  <c r="BQ2512" i="3" s="1"/>
  <c r="BV2512" i="3" s="1"/>
  <c r="BS2512" i="3"/>
  <c r="BL2512" i="3"/>
  <c r="BN2512" i="3"/>
  <c r="BT2511" i="3"/>
  <c r="BX2511" i="3" s="1"/>
  <c r="AC2553" i="3"/>
  <c r="AK2553" i="3" s="1"/>
  <c r="AW2550" i="3"/>
  <c r="L2555" i="3"/>
  <c r="BG2513" i="3"/>
  <c r="BG2551" i="3"/>
  <c r="AX2550" i="3"/>
  <c r="AY2550" i="3" s="1"/>
  <c r="BA2550" i="3" s="1"/>
  <c r="BB2550" i="3" s="1"/>
  <c r="BF2513" i="3"/>
  <c r="BF2551" i="3"/>
  <c r="K2555" i="3"/>
  <c r="AB2554" i="3"/>
  <c r="AA2554" i="3"/>
  <c r="Z2554" i="3"/>
  <c r="AQ2553" i="3"/>
  <c r="BI2553" i="3"/>
  <c r="AB2482" i="3"/>
  <c r="AC2482" i="3" s="1"/>
  <c r="AK2482" i="3" s="1"/>
  <c r="AA2477" i="3"/>
  <c r="BI2515" i="3"/>
  <c r="AQ2515" i="3"/>
  <c r="AW2513" i="3"/>
  <c r="AR2515" i="3"/>
  <c r="BJ2515" i="3"/>
  <c r="AR2553" i="3"/>
  <c r="BJ2553" i="3"/>
  <c r="K2457" i="3"/>
  <c r="N2459" i="3"/>
  <c r="L2457" i="3"/>
  <c r="O2458" i="3" s="1"/>
  <c r="O2459" i="3"/>
  <c r="D2623" i="3"/>
  <c r="W2552" i="3"/>
  <c r="X2552" i="3"/>
  <c r="U2553" i="3"/>
  <c r="R2553" i="3"/>
  <c r="T2553" i="3"/>
  <c r="Q2553" i="3"/>
  <c r="N2554" i="3"/>
  <c r="O2554" i="3"/>
  <c r="BT2512" i="3" l="1"/>
  <c r="BX2512" i="3" s="1"/>
  <c r="AX2513" i="3"/>
  <c r="AY2513" i="3" s="1"/>
  <c r="BA2513" i="3" s="1"/>
  <c r="AX2551" i="3"/>
  <c r="BR2513" i="3"/>
  <c r="BN2513" i="3" s="1"/>
  <c r="BP2512" i="3"/>
  <c r="BU2512" i="3" s="1"/>
  <c r="BF2514" i="3"/>
  <c r="AW2551" i="3"/>
  <c r="BG2514" i="3"/>
  <c r="L2556" i="3"/>
  <c r="BG2552" i="3"/>
  <c r="BF2552" i="3"/>
  <c r="AR2516" i="3"/>
  <c r="BJ2516" i="3"/>
  <c r="AQ2554" i="3"/>
  <c r="BI2554" i="3"/>
  <c r="AB2481" i="3"/>
  <c r="AC2481" i="3" s="1"/>
  <c r="AK2481" i="3" s="1"/>
  <c r="AA2476" i="3"/>
  <c r="BA2512" i="3"/>
  <c r="BB2512" i="3"/>
  <c r="AR2554" i="3"/>
  <c r="BJ2554" i="3"/>
  <c r="AQ2516" i="3"/>
  <c r="BI2516" i="3"/>
  <c r="AX2514" i="3"/>
  <c r="AC2554" i="3"/>
  <c r="AK2554" i="3" s="1"/>
  <c r="K2556" i="3"/>
  <c r="AB2555" i="3"/>
  <c r="AA2555" i="3"/>
  <c r="Z2555" i="3"/>
  <c r="X2553" i="3"/>
  <c r="K2456" i="3"/>
  <c r="L2456" i="3"/>
  <c r="N2458" i="3"/>
  <c r="D2624" i="3"/>
  <c r="AA3" i="3"/>
  <c r="W2553" i="3"/>
  <c r="U2554" i="3"/>
  <c r="R2554" i="3"/>
  <c r="T2554" i="3"/>
  <c r="Q2554" i="3"/>
  <c r="N2555" i="3"/>
  <c r="O2555" i="3"/>
  <c r="AW2514" i="3" l="1"/>
  <c r="AY2551" i="3"/>
  <c r="BA2551" i="3" s="1"/>
  <c r="BB2551" i="3" s="1"/>
  <c r="BO2513" i="3"/>
  <c r="BL2513" i="3"/>
  <c r="BP2513" i="3" s="1"/>
  <c r="BU2513" i="3" s="1"/>
  <c r="BS2513" i="3"/>
  <c r="AW2552" i="3"/>
  <c r="BM2513" i="3"/>
  <c r="BQ2513" i="3" s="1"/>
  <c r="AX2552" i="3"/>
  <c r="BG2553" i="3"/>
  <c r="BG2515" i="3"/>
  <c r="BF2515" i="3"/>
  <c r="BF2553" i="3"/>
  <c r="L2557" i="3"/>
  <c r="AY2514" i="3"/>
  <c r="BA2514" i="3" s="1"/>
  <c r="AC2555" i="3"/>
  <c r="AK2555" i="3" s="1"/>
  <c r="AQ2517" i="3"/>
  <c r="BI2517" i="3"/>
  <c r="BI2555" i="3"/>
  <c r="AQ2555" i="3"/>
  <c r="K2557" i="3"/>
  <c r="AB2556" i="3"/>
  <c r="AA2556" i="3"/>
  <c r="Z2556" i="3"/>
  <c r="AB2480" i="3"/>
  <c r="AC2480" i="3" s="1"/>
  <c r="AK2480" i="3" s="1"/>
  <c r="AA2475" i="3"/>
  <c r="AR2555" i="3"/>
  <c r="BJ2555" i="3"/>
  <c r="BB2513" i="3"/>
  <c r="AR2517" i="3"/>
  <c r="BJ2517" i="3"/>
  <c r="L2455" i="3"/>
  <c r="O2457" i="3"/>
  <c r="K2455" i="3"/>
  <c r="N2457" i="3"/>
  <c r="X2554" i="3"/>
  <c r="D2625" i="3"/>
  <c r="W2554" i="3"/>
  <c r="U2555" i="3"/>
  <c r="R2555" i="3"/>
  <c r="T2555" i="3"/>
  <c r="Q2555" i="3"/>
  <c r="N2556" i="3"/>
  <c r="O2556" i="3"/>
  <c r="AW2515" i="3" l="1"/>
  <c r="BR2514" i="3"/>
  <c r="BN2514" i="3" s="1"/>
  <c r="AX2515" i="3"/>
  <c r="AX2553" i="3"/>
  <c r="AY2552" i="3"/>
  <c r="BA2552" i="3" s="1"/>
  <c r="BB2514" i="3"/>
  <c r="BT2513" i="3"/>
  <c r="BX2513" i="3" s="1"/>
  <c r="BV2513" i="3"/>
  <c r="BL2514" i="3"/>
  <c r="BP2514" i="3" s="1"/>
  <c r="BO2514" i="3"/>
  <c r="BM2514" i="3"/>
  <c r="BQ2514" i="3" s="1"/>
  <c r="BS2514" i="3"/>
  <c r="AW2553" i="3"/>
  <c r="AY2553" i="3" s="1"/>
  <c r="BF2516" i="3"/>
  <c r="BG2516" i="3"/>
  <c r="AX2516" i="3" s="1"/>
  <c r="BG2554" i="3"/>
  <c r="L2558" i="3"/>
  <c r="BF2554" i="3"/>
  <c r="Z2557" i="3"/>
  <c r="AC2556" i="3"/>
  <c r="AK2556" i="3" s="1"/>
  <c r="K2558" i="3"/>
  <c r="AB2557" i="3"/>
  <c r="AA2557" i="3"/>
  <c r="AQ2518" i="3"/>
  <c r="BI2518" i="3"/>
  <c r="AR2556" i="3"/>
  <c r="BJ2556" i="3"/>
  <c r="AQ2556" i="3"/>
  <c r="BI2556" i="3"/>
  <c r="N2456" i="3"/>
  <c r="AB2479" i="3"/>
  <c r="AC2479" i="3" s="1"/>
  <c r="AK2479" i="3" s="1"/>
  <c r="AA2474" i="3"/>
  <c r="AR2518" i="3"/>
  <c r="BJ2518" i="3"/>
  <c r="AY2515" i="3"/>
  <c r="BA2515" i="3" s="1"/>
  <c r="W2555" i="3"/>
  <c r="L2454" i="3"/>
  <c r="K2454" i="3"/>
  <c r="AB2478" i="3" s="1"/>
  <c r="AC2478" i="3" s="1"/>
  <c r="AK2478" i="3" s="1"/>
  <c r="O2456" i="3"/>
  <c r="X2555" i="3"/>
  <c r="D2626" i="3"/>
  <c r="T2556" i="3"/>
  <c r="Q2556" i="3"/>
  <c r="U2556" i="3"/>
  <c r="R2556" i="3"/>
  <c r="N2557" i="3"/>
  <c r="O2557" i="3"/>
  <c r="BB2552" i="3" l="1"/>
  <c r="BV2514" i="3"/>
  <c r="BU2514" i="3"/>
  <c r="AW2516" i="3"/>
  <c r="BA2553" i="3"/>
  <c r="BB2553" i="3"/>
  <c r="BT2514" i="3"/>
  <c r="BX2514" i="3" s="1"/>
  <c r="AW2554" i="3"/>
  <c r="BR2515" i="3"/>
  <c r="AX2554" i="3"/>
  <c r="BF2555" i="3"/>
  <c r="L2559" i="3"/>
  <c r="BG2555" i="3"/>
  <c r="BF2517" i="3"/>
  <c r="BG2517" i="3"/>
  <c r="AC2557" i="3"/>
  <c r="AK2557" i="3" s="1"/>
  <c r="K2559" i="3"/>
  <c r="AB2558" i="3"/>
  <c r="AA2558" i="3"/>
  <c r="Z2558" i="3"/>
  <c r="AQ2557" i="3"/>
  <c r="BI2557" i="3"/>
  <c r="AR2557" i="3"/>
  <c r="BJ2557" i="3"/>
  <c r="AQ2519" i="3"/>
  <c r="BI2519" i="3"/>
  <c r="AY2516" i="3"/>
  <c r="BA2516" i="3" s="1"/>
  <c r="BB2515" i="3"/>
  <c r="AR2519" i="3"/>
  <c r="BJ2519" i="3"/>
  <c r="K2453" i="3"/>
  <c r="AB2477" i="3" s="1"/>
  <c r="AC2477" i="3" s="1"/>
  <c r="AK2477" i="3" s="1"/>
  <c r="N2455" i="3"/>
  <c r="L2453" i="3"/>
  <c r="O2454" i="3" s="1"/>
  <c r="O2455" i="3"/>
  <c r="D2627" i="3"/>
  <c r="W2556" i="3"/>
  <c r="X2556" i="3"/>
  <c r="T2557" i="3"/>
  <c r="Q2557" i="3"/>
  <c r="U2557" i="3"/>
  <c r="R2557" i="3"/>
  <c r="N2558" i="3"/>
  <c r="O2558" i="3"/>
  <c r="AX2517" i="3" l="1"/>
  <c r="AY2554" i="3"/>
  <c r="AW2517" i="3"/>
  <c r="AY2517" i="3" s="1"/>
  <c r="BA2517" i="3" s="1"/>
  <c r="AX2555" i="3"/>
  <c r="BN2515" i="3"/>
  <c r="BL2515" i="3"/>
  <c r="BM2515" i="3"/>
  <c r="BQ2515" i="3" s="1"/>
  <c r="BS2515" i="3"/>
  <c r="BO2515" i="3"/>
  <c r="BA2554" i="3"/>
  <c r="BB2554" i="3"/>
  <c r="AW2555" i="3"/>
  <c r="AY2555" i="3" s="1"/>
  <c r="BA2555" i="3" s="1"/>
  <c r="BG2518" i="3"/>
  <c r="BG2556" i="3"/>
  <c r="L2560" i="3"/>
  <c r="BF2518" i="3"/>
  <c r="BF2556" i="3"/>
  <c r="BB2516" i="3"/>
  <c r="AC2558" i="3"/>
  <c r="AK2558" i="3" s="1"/>
  <c r="AR2520" i="3"/>
  <c r="BJ2520" i="3"/>
  <c r="BI2520" i="3"/>
  <c r="AQ2520" i="3"/>
  <c r="AQ2558" i="3"/>
  <c r="BI2558" i="3"/>
  <c r="AR2558" i="3"/>
  <c r="BJ2558" i="3"/>
  <c r="K2560" i="3"/>
  <c r="AB2559" i="3"/>
  <c r="AA2559" i="3"/>
  <c r="Z2559" i="3"/>
  <c r="K2452" i="3"/>
  <c r="AB2476" i="3" s="1"/>
  <c r="AC2476" i="3" s="1"/>
  <c r="AK2476" i="3" s="1"/>
  <c r="L2452" i="3"/>
  <c r="N2454" i="3"/>
  <c r="D2628" i="3"/>
  <c r="W2557" i="3"/>
  <c r="X2557" i="3"/>
  <c r="T2558" i="3"/>
  <c r="Q2558" i="3"/>
  <c r="U2558" i="3"/>
  <c r="R2558" i="3"/>
  <c r="N2559" i="3"/>
  <c r="O2559" i="3"/>
  <c r="AW2518" i="3" l="1"/>
  <c r="AW2556" i="3"/>
  <c r="AX2518" i="3"/>
  <c r="AY2518" i="3" s="1"/>
  <c r="BA2518" i="3" s="1"/>
  <c r="BV2515" i="3"/>
  <c r="BB2555" i="3"/>
  <c r="BR2516" i="3"/>
  <c r="BP2515" i="3"/>
  <c r="BU2515" i="3" s="1"/>
  <c r="BT2515" i="3"/>
  <c r="BX2515" i="3" s="1"/>
  <c r="AX2556" i="3"/>
  <c r="AY2556" i="3" s="1"/>
  <c r="BF2519" i="3"/>
  <c r="BF2557" i="3"/>
  <c r="BG2519" i="3"/>
  <c r="BG2557" i="3"/>
  <c r="L2561" i="3"/>
  <c r="BB2517" i="3"/>
  <c r="AQ2559" i="3"/>
  <c r="BI2559" i="3"/>
  <c r="AC2559" i="3"/>
  <c r="AK2559" i="3" s="1"/>
  <c r="K2561" i="3"/>
  <c r="AB2560" i="3"/>
  <c r="AA2560" i="3"/>
  <c r="Z2560" i="3"/>
  <c r="Z2561" i="3"/>
  <c r="AR2559" i="3"/>
  <c r="BJ2559" i="3"/>
  <c r="BI2521" i="3"/>
  <c r="AQ2521" i="3"/>
  <c r="AR2521" i="3"/>
  <c r="BJ2521" i="3"/>
  <c r="L2451" i="3"/>
  <c r="O2453" i="3"/>
  <c r="K2451" i="3"/>
  <c r="N2453" i="3"/>
  <c r="D2629" i="3"/>
  <c r="W2558" i="3"/>
  <c r="X2558" i="3"/>
  <c r="T2559" i="3"/>
  <c r="Q2559" i="3"/>
  <c r="U2559" i="3"/>
  <c r="R2559" i="3"/>
  <c r="N2560" i="3"/>
  <c r="O2560" i="3"/>
  <c r="BB2556" i="3" l="1"/>
  <c r="BA2556" i="3"/>
  <c r="AX2519" i="3"/>
  <c r="BM2516" i="3"/>
  <c r="BN2516" i="3"/>
  <c r="BO2516" i="3"/>
  <c r="BL2516" i="3"/>
  <c r="BQ2516" i="3"/>
  <c r="BS2516" i="3"/>
  <c r="AW2519" i="3"/>
  <c r="AX2557" i="3"/>
  <c r="AW2557" i="3"/>
  <c r="BF2558" i="3"/>
  <c r="BF2520" i="3"/>
  <c r="BG2520" i="3"/>
  <c r="BG2558" i="3"/>
  <c r="L2562" i="3"/>
  <c r="BB2518" i="3"/>
  <c r="BI2522" i="3"/>
  <c r="AQ2522" i="3"/>
  <c r="AQ2560" i="3"/>
  <c r="BI2560" i="3"/>
  <c r="N2452" i="3"/>
  <c r="AB2475" i="3"/>
  <c r="AC2475" i="3" s="1"/>
  <c r="AK2475" i="3" s="1"/>
  <c r="AR2522" i="3"/>
  <c r="BJ2522" i="3"/>
  <c r="BJ2560" i="3"/>
  <c r="AR2560" i="3"/>
  <c r="AC2560" i="3"/>
  <c r="AK2560" i="3" s="1"/>
  <c r="K2562" i="3"/>
  <c r="AB2561" i="3"/>
  <c r="AA2561" i="3"/>
  <c r="L2450" i="3"/>
  <c r="K2450" i="3"/>
  <c r="AB2474" i="3" s="1"/>
  <c r="AC2474" i="3" s="1"/>
  <c r="AK2474" i="3" s="1"/>
  <c r="O2452" i="3"/>
  <c r="D2630" i="3"/>
  <c r="W2559" i="3"/>
  <c r="X2559" i="3"/>
  <c r="T2560" i="3"/>
  <c r="Q2560" i="3"/>
  <c r="U2560" i="3"/>
  <c r="R2560" i="3"/>
  <c r="N2561" i="3"/>
  <c r="O2561" i="3"/>
  <c r="AY2519" i="3" l="1"/>
  <c r="AW2520" i="3"/>
  <c r="BV2516" i="3"/>
  <c r="AX2520" i="3"/>
  <c r="BR2517" i="3"/>
  <c r="BL2517" i="3" s="1"/>
  <c r="BP2516" i="3"/>
  <c r="BU2516" i="3" s="1"/>
  <c r="BT2516" i="3"/>
  <c r="BX2516" i="3" s="1"/>
  <c r="BB2519" i="3"/>
  <c r="AX2558" i="3"/>
  <c r="AY2557" i="3"/>
  <c r="BA2557" i="3" s="1"/>
  <c r="BA2519" i="3"/>
  <c r="AW2558" i="3"/>
  <c r="BF2521" i="3"/>
  <c r="BG2559" i="3"/>
  <c r="BF2559" i="3"/>
  <c r="L2563" i="3"/>
  <c r="BG2521" i="3"/>
  <c r="BJ2561" i="3"/>
  <c r="AR2561" i="3"/>
  <c r="AY2520" i="3"/>
  <c r="BA2520" i="3" s="1"/>
  <c r="BI2561" i="3"/>
  <c r="AQ2561" i="3"/>
  <c r="AC2561" i="3"/>
  <c r="AK2561" i="3" s="1"/>
  <c r="K2563" i="3"/>
  <c r="AB2562" i="3"/>
  <c r="AA2562" i="3"/>
  <c r="Z2562" i="3"/>
  <c r="AX2521" i="3"/>
  <c r="AW2521" i="3"/>
  <c r="AQ2523" i="3"/>
  <c r="BI2523" i="3"/>
  <c r="AR2523" i="3"/>
  <c r="BJ2523" i="3"/>
  <c r="K2449" i="3"/>
  <c r="N2451" i="3"/>
  <c r="L2449" i="3"/>
  <c r="O2450" i="3" s="1"/>
  <c r="O2451" i="3"/>
  <c r="D2631" i="3"/>
  <c r="W2560" i="3"/>
  <c r="X2560" i="3"/>
  <c r="U2561" i="3"/>
  <c r="R2561" i="3"/>
  <c r="T2561" i="3"/>
  <c r="Q2561" i="3"/>
  <c r="N2562" i="3"/>
  <c r="O2562" i="3"/>
  <c r="AY2558" i="3" l="1"/>
  <c r="BA2558" i="3" s="1"/>
  <c r="BN2517" i="3"/>
  <c r="BM2517" i="3"/>
  <c r="BQ2517" i="3" s="1"/>
  <c r="BS2517" i="3"/>
  <c r="BO2517" i="3"/>
  <c r="AW2559" i="3"/>
  <c r="BP2517" i="3"/>
  <c r="BB2557" i="3"/>
  <c r="AC2562" i="3"/>
  <c r="AK2562" i="3" s="1"/>
  <c r="AX2559" i="3"/>
  <c r="BF2522" i="3"/>
  <c r="BB2520" i="3"/>
  <c r="BG2560" i="3"/>
  <c r="BG2522" i="3"/>
  <c r="BF2560" i="3"/>
  <c r="L2564" i="3"/>
  <c r="AY2521" i="3"/>
  <c r="AQ2524" i="3"/>
  <c r="BI2524" i="3"/>
  <c r="K2564" i="3"/>
  <c r="AB2563" i="3"/>
  <c r="AA2563" i="3"/>
  <c r="BJ2524" i="3"/>
  <c r="AR2524" i="3"/>
  <c r="AR2562" i="3"/>
  <c r="BJ2562" i="3"/>
  <c r="Z2563" i="3"/>
  <c r="AQ2562" i="3"/>
  <c r="BI2562" i="3"/>
  <c r="K2448" i="3"/>
  <c r="L2448" i="3"/>
  <c r="N2450" i="3"/>
  <c r="D2632" i="3"/>
  <c r="W2561" i="3"/>
  <c r="X2561" i="3"/>
  <c r="T2562" i="3"/>
  <c r="Q2562" i="3"/>
  <c r="U2562" i="3"/>
  <c r="R2562" i="3"/>
  <c r="N2563" i="3"/>
  <c r="O2563" i="3"/>
  <c r="BT2517" i="3" l="1"/>
  <c r="BX2517" i="3" s="1"/>
  <c r="BU2517" i="3"/>
  <c r="BR2518" i="3"/>
  <c r="BL2518" i="3" s="1"/>
  <c r="BV2517" i="3"/>
  <c r="BB2558" i="3"/>
  <c r="AY2559" i="3"/>
  <c r="BA2559" i="3" s="1"/>
  <c r="BO2518" i="3"/>
  <c r="BB2521" i="3"/>
  <c r="BA2521" i="3"/>
  <c r="AX2560" i="3"/>
  <c r="AX2522" i="3"/>
  <c r="AW2560" i="3"/>
  <c r="BF2561" i="3"/>
  <c r="BG2523" i="3"/>
  <c r="BF2523" i="3"/>
  <c r="L2565" i="3"/>
  <c r="AW2522" i="3"/>
  <c r="BG2561" i="3"/>
  <c r="AU2525" i="3"/>
  <c r="BJ2525" i="3"/>
  <c r="AT2525" i="3"/>
  <c r="BI2525" i="3"/>
  <c r="AQ2563" i="3"/>
  <c r="BI2563" i="3"/>
  <c r="AC2563" i="3"/>
  <c r="AK2563" i="3" s="1"/>
  <c r="K2565" i="3"/>
  <c r="AB2564" i="3"/>
  <c r="AA2564" i="3"/>
  <c r="Z2564" i="3"/>
  <c r="AR2563" i="3"/>
  <c r="BJ2563" i="3"/>
  <c r="L2447" i="3"/>
  <c r="O2449" i="3"/>
  <c r="K2447" i="3"/>
  <c r="N2448" i="3" s="1"/>
  <c r="N2449" i="3"/>
  <c r="D2633" i="3"/>
  <c r="W2562" i="3"/>
  <c r="X2562" i="3"/>
  <c r="U2563" i="3"/>
  <c r="R2563" i="3"/>
  <c r="T2563" i="3"/>
  <c r="X2563" i="3" s="1"/>
  <c r="Q2563" i="3"/>
  <c r="N2564" i="3"/>
  <c r="O2564" i="3"/>
  <c r="BM2518" i="3" l="1"/>
  <c r="BQ2518" i="3" s="1"/>
  <c r="BV2518" i="3" s="1"/>
  <c r="BS2518" i="3"/>
  <c r="BN2518" i="3"/>
  <c r="BT2518" i="3" s="1"/>
  <c r="BX2518" i="3" s="1"/>
  <c r="BP2518" i="3"/>
  <c r="BR2519" i="3"/>
  <c r="BO2519" i="3" s="1"/>
  <c r="BB2559" i="3"/>
  <c r="AW2561" i="3"/>
  <c r="AY2522" i="3"/>
  <c r="AW2523" i="3"/>
  <c r="AX2523" i="3"/>
  <c r="AX2561" i="3"/>
  <c r="AY2561" i="3" s="1"/>
  <c r="AY2560" i="3"/>
  <c r="BF2524" i="3"/>
  <c r="L2566" i="3"/>
  <c r="BF2562" i="3"/>
  <c r="BG2524" i="3"/>
  <c r="BG2562" i="3"/>
  <c r="AC2564" i="3"/>
  <c r="AK2564" i="3" s="1"/>
  <c r="AT2526" i="3"/>
  <c r="BI2526" i="3"/>
  <c r="AQ2564" i="3"/>
  <c r="BI2564" i="3"/>
  <c r="BJ2526" i="3"/>
  <c r="AU2526" i="3"/>
  <c r="BJ2564" i="3"/>
  <c r="AR2564" i="3"/>
  <c r="K2566" i="3"/>
  <c r="AB2565" i="3"/>
  <c r="AA2565" i="3"/>
  <c r="Z2565" i="3"/>
  <c r="L2446" i="3"/>
  <c r="K2446" i="3"/>
  <c r="O2448" i="3"/>
  <c r="D2634" i="3"/>
  <c r="W2563" i="3"/>
  <c r="T2564" i="3"/>
  <c r="Q2564" i="3"/>
  <c r="U2564" i="3"/>
  <c r="R2564" i="3"/>
  <c r="N2565" i="3"/>
  <c r="O2565" i="3"/>
  <c r="BN2519" i="3" l="1"/>
  <c r="BT2519" i="3" s="1"/>
  <c r="BX2519" i="3" s="1"/>
  <c r="BL2519" i="3"/>
  <c r="BU2518" i="3"/>
  <c r="BM2519" i="3"/>
  <c r="BQ2519" i="3" s="1"/>
  <c r="BV2519" i="3" s="1"/>
  <c r="BS2519" i="3"/>
  <c r="AY2523" i="3"/>
  <c r="BA2523" i="3" s="1"/>
  <c r="AX2524" i="3"/>
  <c r="BP2519" i="3"/>
  <c r="AW2524" i="3"/>
  <c r="BB2522" i="3"/>
  <c r="BA2522" i="3"/>
  <c r="AX2562" i="3"/>
  <c r="BA2561" i="3"/>
  <c r="AW2562" i="3"/>
  <c r="BA2560" i="3"/>
  <c r="BB2560" i="3"/>
  <c r="BG2525" i="3"/>
  <c r="BF2563" i="3"/>
  <c r="BG2563" i="3"/>
  <c r="BF2525" i="3"/>
  <c r="L2567" i="3"/>
  <c r="AC2565" i="3"/>
  <c r="AK2565" i="3" s="1"/>
  <c r="AQ2565" i="3"/>
  <c r="BI2565" i="3"/>
  <c r="K2567" i="3"/>
  <c r="AB2566" i="3"/>
  <c r="AA2566" i="3"/>
  <c r="Z2566" i="3"/>
  <c r="AU2527" i="3"/>
  <c r="BJ2527" i="3"/>
  <c r="AR2565" i="3"/>
  <c r="BJ2565" i="3"/>
  <c r="AT2527" i="3"/>
  <c r="BI2527" i="3"/>
  <c r="K2445" i="3"/>
  <c r="N2447" i="3"/>
  <c r="L2445" i="3"/>
  <c r="O2446" i="3" s="1"/>
  <c r="O2447" i="3"/>
  <c r="D2635" i="3"/>
  <c r="W2564" i="3"/>
  <c r="X2564" i="3"/>
  <c r="U2565" i="3"/>
  <c r="R2565" i="3"/>
  <c r="T2565" i="3"/>
  <c r="Q2565" i="3"/>
  <c r="N2566" i="3"/>
  <c r="O2566" i="3"/>
  <c r="BU2519" i="3" l="1"/>
  <c r="BR2520" i="3"/>
  <c r="BN2520" i="3" s="1"/>
  <c r="AY2524" i="3"/>
  <c r="BB2561" i="3"/>
  <c r="BB2523" i="3"/>
  <c r="AX2525" i="3"/>
  <c r="BM2520" i="3"/>
  <c r="BQ2520" i="3" s="1"/>
  <c r="AW2525" i="3"/>
  <c r="AX2563" i="3"/>
  <c r="AY2562" i="3"/>
  <c r="BA2562" i="3" s="1"/>
  <c r="AW2563" i="3"/>
  <c r="BF2564" i="3"/>
  <c r="BF2526" i="3"/>
  <c r="BG2526" i="3"/>
  <c r="L2568" i="3"/>
  <c r="BG2564" i="3"/>
  <c r="AX2564" i="3" s="1"/>
  <c r="AC2566" i="3"/>
  <c r="AK2566" i="3" s="1"/>
  <c r="Z2567" i="3"/>
  <c r="AT2528" i="3"/>
  <c r="BI2528" i="3"/>
  <c r="K2568" i="3"/>
  <c r="AB2567" i="3"/>
  <c r="AA2567" i="3"/>
  <c r="BA2524" i="3"/>
  <c r="AR2566" i="3"/>
  <c r="BJ2566" i="3"/>
  <c r="BJ2528" i="3"/>
  <c r="AU2528" i="3"/>
  <c r="AQ2566" i="3"/>
  <c r="BI2566" i="3"/>
  <c r="K2444" i="3"/>
  <c r="L2444" i="3"/>
  <c r="N2446" i="3"/>
  <c r="D2636" i="3"/>
  <c r="W2565" i="3"/>
  <c r="X2565" i="3"/>
  <c r="U2566" i="3"/>
  <c r="R2566" i="3"/>
  <c r="T2566" i="3"/>
  <c r="Q2566" i="3"/>
  <c r="N2567" i="3"/>
  <c r="O2567" i="3"/>
  <c r="BL2520" i="3" l="1"/>
  <c r="BS2520" i="3"/>
  <c r="BO2520" i="3"/>
  <c r="BV2520" i="3" s="1"/>
  <c r="BR2521" i="3"/>
  <c r="BM2521" i="3" s="1"/>
  <c r="BQ2521" i="3" s="1"/>
  <c r="AW2526" i="3"/>
  <c r="AY2525" i="3"/>
  <c r="BA2525" i="3" s="1"/>
  <c r="BB2524" i="3"/>
  <c r="AX2526" i="3"/>
  <c r="BP2520" i="3"/>
  <c r="BU2520" i="3" s="1"/>
  <c r="BT2520" i="3"/>
  <c r="BX2520" i="3" s="1"/>
  <c r="AY2563" i="3"/>
  <c r="BA2563" i="3" s="1"/>
  <c r="BO2521" i="3"/>
  <c r="BB2562" i="3"/>
  <c r="AW2564" i="3"/>
  <c r="AY2564" i="3" s="1"/>
  <c r="BA2564" i="3" s="1"/>
  <c r="BG2527" i="3"/>
  <c r="BF2565" i="3"/>
  <c r="BG2565" i="3"/>
  <c r="BF2527" i="3"/>
  <c r="L2569" i="3"/>
  <c r="AC2567" i="3"/>
  <c r="AK2567" i="3" s="1"/>
  <c r="AN2567" i="3" s="1"/>
  <c r="AQ2567" i="3" s="1"/>
  <c r="AU2529" i="3"/>
  <c r="BJ2529" i="3"/>
  <c r="K2569" i="3"/>
  <c r="AB2568" i="3"/>
  <c r="AA2568" i="3"/>
  <c r="Z2568" i="3"/>
  <c r="AT2529" i="3"/>
  <c r="BI2529" i="3"/>
  <c r="BI2567" i="3"/>
  <c r="AT2567" i="3"/>
  <c r="AT2568" i="3" s="1"/>
  <c r="AT2569" i="3" s="1"/>
  <c r="AT2570" i="3" s="1"/>
  <c r="AT2571" i="3" s="1"/>
  <c r="AT2572" i="3" s="1"/>
  <c r="AT2573" i="3" s="1"/>
  <c r="AT2574" i="3" s="1"/>
  <c r="AT2575" i="3" s="1"/>
  <c r="AT2576" i="3" s="1"/>
  <c r="AT2577" i="3" s="1"/>
  <c r="AT2578" i="3" s="1"/>
  <c r="AT2579" i="3" s="1"/>
  <c r="AT2580" i="3" s="1"/>
  <c r="AT2581" i="3" s="1"/>
  <c r="AT2582" i="3" s="1"/>
  <c r="AT2583" i="3" s="1"/>
  <c r="AT2584" i="3" s="1"/>
  <c r="AT2585" i="3" s="1"/>
  <c r="AT2586" i="3" s="1"/>
  <c r="AU2567" i="3"/>
  <c r="AU2568" i="3" s="1"/>
  <c r="AU2569" i="3" s="1"/>
  <c r="AU2570" i="3" s="1"/>
  <c r="AU2571" i="3" s="1"/>
  <c r="AU2572" i="3" s="1"/>
  <c r="AU2573" i="3" s="1"/>
  <c r="AU2574" i="3" s="1"/>
  <c r="AU2575" i="3" s="1"/>
  <c r="AU2576" i="3" s="1"/>
  <c r="AU2577" i="3" s="1"/>
  <c r="AU2578" i="3" s="1"/>
  <c r="AU2579" i="3" s="1"/>
  <c r="AU2580" i="3" s="1"/>
  <c r="AU2581" i="3" s="1"/>
  <c r="AU2582" i="3" s="1"/>
  <c r="AU2583" i="3" s="1"/>
  <c r="AU2584" i="3" s="1"/>
  <c r="AU2585" i="3" s="1"/>
  <c r="AU2586" i="3" s="1"/>
  <c r="BJ2567" i="3"/>
  <c r="X2566" i="3"/>
  <c r="L2443" i="3"/>
  <c r="O2445" i="3"/>
  <c r="K2443" i="3"/>
  <c r="N2444" i="3" s="1"/>
  <c r="N2445" i="3"/>
  <c r="D2637" i="3"/>
  <c r="W2566" i="3"/>
  <c r="U2567" i="3"/>
  <c r="R2567" i="3"/>
  <c r="T2567" i="3"/>
  <c r="Q2567" i="3"/>
  <c r="W2567" i="3" s="1"/>
  <c r="N2568" i="3"/>
  <c r="O2568" i="3"/>
  <c r="BL2521" i="3" l="1"/>
  <c r="BS2521" i="3"/>
  <c r="BN2521" i="3"/>
  <c r="AY2526" i="3"/>
  <c r="BA2526" i="3" s="1"/>
  <c r="BB2526" i="3" s="1"/>
  <c r="AX2527" i="3"/>
  <c r="BV2521" i="3"/>
  <c r="BB2525" i="3"/>
  <c r="BB2563" i="3"/>
  <c r="AN2568" i="3"/>
  <c r="BT2521" i="3"/>
  <c r="BX2521" i="3" s="1"/>
  <c r="BP2521" i="3"/>
  <c r="BU2521" i="3" s="1"/>
  <c r="BR2522" i="3"/>
  <c r="Z2569" i="3"/>
  <c r="AW2527" i="3"/>
  <c r="AY2527" i="3" s="1"/>
  <c r="BA2527" i="3" s="1"/>
  <c r="BB2527" i="3" s="1"/>
  <c r="AX2565" i="3"/>
  <c r="BF2566" i="3"/>
  <c r="L2570" i="3"/>
  <c r="AW2565" i="3"/>
  <c r="BF2528" i="3"/>
  <c r="AR2567" i="3"/>
  <c r="BJ2568" i="3" s="1"/>
  <c r="BG2528" i="3"/>
  <c r="BG2566" i="3"/>
  <c r="AN2569" i="3"/>
  <c r="AN2570" i="3" s="1"/>
  <c r="AN2571" i="3" s="1"/>
  <c r="AN2572" i="3" s="1"/>
  <c r="AN2573" i="3" s="1"/>
  <c r="AN2574" i="3" s="1"/>
  <c r="AN2575" i="3" s="1"/>
  <c r="AN2576" i="3" s="1"/>
  <c r="AN2577" i="3" s="1"/>
  <c r="AN2578" i="3" s="1"/>
  <c r="AN2579" i="3" s="1"/>
  <c r="AN2580" i="3" s="1"/>
  <c r="AN2581" i="3" s="1"/>
  <c r="AN2582" i="3" s="1"/>
  <c r="AN2583" i="3" s="1"/>
  <c r="AN2584" i="3" s="1"/>
  <c r="AN2585" i="3" s="1"/>
  <c r="AN2586" i="3" s="1"/>
  <c r="BD2568" i="3"/>
  <c r="BD2569" i="3" s="1"/>
  <c r="BD2570" i="3" s="1"/>
  <c r="BD2571" i="3" s="1"/>
  <c r="BD2572" i="3" s="1"/>
  <c r="BD2573" i="3" s="1"/>
  <c r="BD2574" i="3" s="1"/>
  <c r="BD2575" i="3" s="1"/>
  <c r="BD2576" i="3" s="1"/>
  <c r="BD2577" i="3" s="1"/>
  <c r="BD2578" i="3" s="1"/>
  <c r="BD2579" i="3" s="1"/>
  <c r="BD2580" i="3" s="1"/>
  <c r="BD2581" i="3" s="1"/>
  <c r="BD2582" i="3" s="1"/>
  <c r="BD2583" i="3" s="1"/>
  <c r="BD2584" i="3" s="1"/>
  <c r="BD2585" i="3" s="1"/>
  <c r="BD2586" i="3" s="1"/>
  <c r="BD2587" i="3" s="1"/>
  <c r="BC2588" i="3" s="1"/>
  <c r="BC2589" i="3" s="1"/>
  <c r="BC2590" i="3" s="1"/>
  <c r="BC2591" i="3" s="1"/>
  <c r="BC2592" i="3" s="1"/>
  <c r="BC2593" i="3" s="1"/>
  <c r="BC2594" i="3" s="1"/>
  <c r="BC2595" i="3" s="1"/>
  <c r="BC2596" i="3" s="1"/>
  <c r="BC2597" i="3" s="1"/>
  <c r="BC2598" i="3" s="1"/>
  <c r="BC2599" i="3" s="1"/>
  <c r="BC2600" i="3" s="1"/>
  <c r="BC2601" i="3" s="1"/>
  <c r="BC2602" i="3" s="1"/>
  <c r="BC2603" i="3" s="1"/>
  <c r="BC2604" i="3" s="1"/>
  <c r="BC2605" i="3" s="1"/>
  <c r="BC2606" i="3" s="1"/>
  <c r="BC2607" i="3" s="1"/>
  <c r="BC2608" i="3" s="1"/>
  <c r="AQ2568" i="3"/>
  <c r="BI2568" i="3"/>
  <c r="BI2530" i="3"/>
  <c r="AT2530" i="3"/>
  <c r="AT2531" i="3" s="1"/>
  <c r="AT2532" i="3" s="1"/>
  <c r="AT2533" i="3" s="1"/>
  <c r="AT2534" i="3" s="1"/>
  <c r="AT2535" i="3" s="1"/>
  <c r="AT2536" i="3" s="1"/>
  <c r="AT2537" i="3" s="1"/>
  <c r="AT2538" i="3" s="1"/>
  <c r="AT2539" i="3" s="1"/>
  <c r="AT2540" i="3" s="1"/>
  <c r="AT2541" i="3" s="1"/>
  <c r="AT2542" i="3" s="1"/>
  <c r="AT2543" i="3" s="1"/>
  <c r="AT2544" i="3" s="1"/>
  <c r="AT2545" i="3" s="1"/>
  <c r="AC2568" i="3"/>
  <c r="AK2568" i="3" s="1"/>
  <c r="K2570" i="3"/>
  <c r="AB2569" i="3"/>
  <c r="AA2569" i="3"/>
  <c r="AU2530" i="3"/>
  <c r="AU2531" i="3" s="1"/>
  <c r="AU2532" i="3" s="1"/>
  <c r="AU2533" i="3" s="1"/>
  <c r="AU2534" i="3" s="1"/>
  <c r="AU2535" i="3" s="1"/>
  <c r="AU2536" i="3" s="1"/>
  <c r="AU2537" i="3" s="1"/>
  <c r="AU2538" i="3" s="1"/>
  <c r="AU2539" i="3" s="1"/>
  <c r="AU2540" i="3" s="1"/>
  <c r="AU2541" i="3" s="1"/>
  <c r="AU2542" i="3" s="1"/>
  <c r="AU2543" i="3" s="1"/>
  <c r="AU2544" i="3" s="1"/>
  <c r="AU2545" i="3" s="1"/>
  <c r="BJ2530" i="3"/>
  <c r="X2567" i="3"/>
  <c r="L2442" i="3"/>
  <c r="K2442" i="3"/>
  <c r="O2444" i="3"/>
  <c r="D2638" i="3"/>
  <c r="U2568" i="3"/>
  <c r="R2568" i="3"/>
  <c r="T2568" i="3"/>
  <c r="Q2568" i="3"/>
  <c r="N2569" i="3"/>
  <c r="O2569" i="3"/>
  <c r="AX2566" i="3" l="1"/>
  <c r="BB2564" i="3"/>
  <c r="BM2522" i="3"/>
  <c r="BQ2522" i="3" s="1"/>
  <c r="BO2522" i="3"/>
  <c r="BS2522" i="3"/>
  <c r="BL2522" i="3"/>
  <c r="BN2522" i="3"/>
  <c r="AX2528" i="3"/>
  <c r="AW2528" i="3"/>
  <c r="AR2568" i="3"/>
  <c r="AR2569" i="3" s="1"/>
  <c r="AY2565" i="3"/>
  <c r="BA2565" i="3" s="1"/>
  <c r="BB2565" i="3" s="1"/>
  <c r="AW2566" i="3"/>
  <c r="BF2567" i="3"/>
  <c r="BF2529" i="3"/>
  <c r="BG2529" i="3"/>
  <c r="BG2567" i="3"/>
  <c r="L2571" i="3"/>
  <c r="Z2570" i="3"/>
  <c r="W2568" i="3"/>
  <c r="AQ2569" i="3"/>
  <c r="BI2569" i="3"/>
  <c r="AC2569" i="3"/>
  <c r="AK2569" i="3" s="1"/>
  <c r="K2571" i="3"/>
  <c r="AB2570" i="3"/>
  <c r="AA2570" i="3"/>
  <c r="X2568" i="3"/>
  <c r="K2441" i="3"/>
  <c r="N2443" i="3"/>
  <c r="L2441" i="3"/>
  <c r="O2442" i="3" s="1"/>
  <c r="O2443" i="3"/>
  <c r="D2639" i="3"/>
  <c r="T2569" i="3"/>
  <c r="Q2569" i="3"/>
  <c r="U2569" i="3"/>
  <c r="R2569" i="3"/>
  <c r="N2570" i="3"/>
  <c r="O2570" i="3"/>
  <c r="AX2567" i="3" l="1"/>
  <c r="AY2528" i="3"/>
  <c r="BA2528" i="3" s="1"/>
  <c r="BB2528" i="3" s="1"/>
  <c r="AY2566" i="3"/>
  <c r="BA2566" i="3" s="1"/>
  <c r="BT2522" i="3"/>
  <c r="BX2522" i="3" s="1"/>
  <c r="BV2522" i="3"/>
  <c r="BP2522" i="3"/>
  <c r="BU2522" i="3" s="1"/>
  <c r="BR2523" i="3"/>
  <c r="BJ2569" i="3"/>
  <c r="BG2568" i="3" s="1"/>
  <c r="AX2529" i="3"/>
  <c r="AW2529" i="3"/>
  <c r="AW2567" i="3"/>
  <c r="AY2567" i="3" s="1"/>
  <c r="L2572" i="3"/>
  <c r="BF2568" i="3"/>
  <c r="AC2570" i="3"/>
  <c r="AK2570" i="3" s="1"/>
  <c r="AR2570" i="3"/>
  <c r="BJ2570" i="3"/>
  <c r="K2572" i="3"/>
  <c r="AB2571" i="3"/>
  <c r="AA2571" i="3"/>
  <c r="Z2571" i="3"/>
  <c r="Z2572" i="3"/>
  <c r="AQ2570" i="3"/>
  <c r="BI2570" i="3"/>
  <c r="K2440" i="3"/>
  <c r="L2440" i="3"/>
  <c r="N2442" i="3"/>
  <c r="D2640" i="3"/>
  <c r="W2569" i="3"/>
  <c r="X2569" i="3"/>
  <c r="T2570" i="3"/>
  <c r="Q2570" i="3"/>
  <c r="U2570" i="3"/>
  <c r="R2570" i="3"/>
  <c r="N2571" i="3"/>
  <c r="O2571" i="3"/>
  <c r="AY2529" i="3" l="1"/>
  <c r="BA2529" i="3" s="1"/>
  <c r="BB2529" i="3" s="1"/>
  <c r="BB2566" i="3"/>
  <c r="AX2568" i="3"/>
  <c r="BM2523" i="3"/>
  <c r="BQ2523" i="3" s="1"/>
  <c r="BN2523" i="3"/>
  <c r="BS2523" i="3"/>
  <c r="BO2523" i="3"/>
  <c r="BL2523" i="3"/>
  <c r="BA2567" i="3"/>
  <c r="BB2567" i="3"/>
  <c r="AC2571" i="3"/>
  <c r="AK2571" i="3" s="1"/>
  <c r="AW2568" i="3"/>
  <c r="BG2569" i="3"/>
  <c r="BF2569" i="3"/>
  <c r="L2573" i="3"/>
  <c r="K2573" i="3"/>
  <c r="AB2572" i="3"/>
  <c r="AA2572" i="3"/>
  <c r="AQ2571" i="3"/>
  <c r="BI2571" i="3"/>
  <c r="AR2571" i="3"/>
  <c r="BJ2571" i="3"/>
  <c r="L2439" i="3"/>
  <c r="O2441" i="3"/>
  <c r="K2439" i="3"/>
  <c r="N2440" i="3" s="1"/>
  <c r="N2441" i="3"/>
  <c r="D2641" i="3"/>
  <c r="W2570" i="3"/>
  <c r="X2570" i="3"/>
  <c r="T2571" i="3"/>
  <c r="Q2571" i="3"/>
  <c r="U2571" i="3"/>
  <c r="R2571" i="3"/>
  <c r="N2572" i="3"/>
  <c r="O2572" i="3"/>
  <c r="AY2568" i="3" l="1"/>
  <c r="BA2568" i="3" s="1"/>
  <c r="BB2568" i="3" s="1"/>
  <c r="BV2523" i="3"/>
  <c r="BT2523" i="3"/>
  <c r="BX2523" i="3" s="1"/>
  <c r="AW2569" i="3"/>
  <c r="BP2523" i="3"/>
  <c r="BU2523" i="3" s="1"/>
  <c r="BR2524" i="3"/>
  <c r="AX2569" i="3"/>
  <c r="BF2570" i="3"/>
  <c r="BG2570" i="3"/>
  <c r="L2574" i="3"/>
  <c r="Z2573" i="3"/>
  <c r="AC2572" i="3"/>
  <c r="AK2572" i="3" s="1"/>
  <c r="K2574" i="3"/>
  <c r="AB2573" i="3"/>
  <c r="AA2573" i="3"/>
  <c r="AR2572" i="3"/>
  <c r="BJ2572" i="3"/>
  <c r="AQ2572" i="3"/>
  <c r="BI2572" i="3"/>
  <c r="L2438" i="3"/>
  <c r="K2438" i="3"/>
  <c r="O2440" i="3"/>
  <c r="D2642" i="3"/>
  <c r="W2571" i="3"/>
  <c r="X2571" i="3"/>
  <c r="T2572" i="3"/>
  <c r="Q2572" i="3"/>
  <c r="U2572" i="3"/>
  <c r="R2572" i="3"/>
  <c r="N2573" i="3"/>
  <c r="O2573" i="3"/>
  <c r="AY2569" i="3" l="1"/>
  <c r="BA2569" i="3" s="1"/>
  <c r="BB2569" i="3" s="1"/>
  <c r="BO2524" i="3"/>
  <c r="BM2524" i="3"/>
  <c r="BQ2524" i="3" s="1"/>
  <c r="BN2524" i="3"/>
  <c r="BS2524" i="3"/>
  <c r="BL2524" i="3"/>
  <c r="BP2524" i="3" s="1"/>
  <c r="AX2570" i="3"/>
  <c r="BF2571" i="3"/>
  <c r="AW2570" i="3"/>
  <c r="BG2571" i="3"/>
  <c r="L2575" i="3"/>
  <c r="Z2574" i="3"/>
  <c r="AC2573" i="3"/>
  <c r="AK2573" i="3" s="1"/>
  <c r="BI2573" i="3"/>
  <c r="AQ2573" i="3"/>
  <c r="K2575" i="3"/>
  <c r="AB2574" i="3"/>
  <c r="AA2574" i="3"/>
  <c r="BJ2573" i="3"/>
  <c r="AR2573" i="3"/>
  <c r="K2437" i="3"/>
  <c r="N2439" i="3"/>
  <c r="L2437" i="3"/>
  <c r="O2438" i="3" s="1"/>
  <c r="O2439" i="3"/>
  <c r="D2643" i="3"/>
  <c r="W2572" i="3"/>
  <c r="X2572" i="3"/>
  <c r="U2573" i="3"/>
  <c r="R2573" i="3"/>
  <c r="T2573" i="3"/>
  <c r="Q2573" i="3"/>
  <c r="N2574" i="3"/>
  <c r="O2574" i="3"/>
  <c r="BV2524" i="3" l="1"/>
  <c r="BT2524" i="3"/>
  <c r="BX2524" i="3" s="1"/>
  <c r="BU2524" i="3"/>
  <c r="AW2571" i="3"/>
  <c r="X2573" i="3"/>
  <c r="BR2525" i="3"/>
  <c r="AY2570" i="3"/>
  <c r="BA2570" i="3" s="1"/>
  <c r="BB2570" i="3" s="1"/>
  <c r="BF2572" i="3"/>
  <c r="AX2571" i="3"/>
  <c r="L2576" i="3"/>
  <c r="BG2572" i="3"/>
  <c r="BJ2574" i="3"/>
  <c r="AR2574" i="3"/>
  <c r="BI2574" i="3"/>
  <c r="AQ2574" i="3"/>
  <c r="AC2574" i="3"/>
  <c r="AK2574" i="3" s="1"/>
  <c r="K2576" i="3"/>
  <c r="AB2575" i="3"/>
  <c r="AA2575" i="3"/>
  <c r="Z2575" i="3"/>
  <c r="K2436" i="3"/>
  <c r="L2436" i="3"/>
  <c r="N2438" i="3"/>
  <c r="D2644" i="3"/>
  <c r="W2573" i="3"/>
  <c r="T2574" i="3"/>
  <c r="Q2574" i="3"/>
  <c r="U2574" i="3"/>
  <c r="R2574" i="3"/>
  <c r="N2575" i="3"/>
  <c r="O2575" i="3"/>
  <c r="AY2571" i="3" l="1"/>
  <c r="BA2571" i="3" s="1"/>
  <c r="BB2571" i="3" s="1"/>
  <c r="BS2525" i="3"/>
  <c r="BO2525" i="3"/>
  <c r="BL2525" i="3"/>
  <c r="BN2525" i="3"/>
  <c r="BM2525" i="3"/>
  <c r="BQ2525" i="3" s="1"/>
  <c r="AX2572" i="3"/>
  <c r="L2577" i="3"/>
  <c r="BG2573" i="3"/>
  <c r="AW2572" i="3"/>
  <c r="AC2575" i="3"/>
  <c r="AK2575" i="3" s="1"/>
  <c r="BF2573" i="3"/>
  <c r="Z2576" i="3"/>
  <c r="BI2575" i="3"/>
  <c r="AQ2575" i="3"/>
  <c r="K2577" i="3"/>
  <c r="AB2576" i="3"/>
  <c r="AA2576" i="3"/>
  <c r="BJ2575" i="3"/>
  <c r="AR2575" i="3"/>
  <c r="L2435" i="3"/>
  <c r="O2437" i="3"/>
  <c r="K2435" i="3"/>
  <c r="N2436" i="3" s="1"/>
  <c r="N2437" i="3"/>
  <c r="D2645" i="3"/>
  <c r="W2574" i="3"/>
  <c r="X2574" i="3"/>
  <c r="U2575" i="3"/>
  <c r="R2575" i="3"/>
  <c r="T2575" i="3"/>
  <c r="X2575" i="3" s="1"/>
  <c r="Q2575" i="3"/>
  <c r="N2576" i="3"/>
  <c r="O2576" i="3"/>
  <c r="BV2525" i="3" l="1"/>
  <c r="BT2525" i="3"/>
  <c r="BX2525" i="3" s="1"/>
  <c r="AW2573" i="3"/>
  <c r="AY2572" i="3"/>
  <c r="BA2572" i="3" s="1"/>
  <c r="BB2572" i="3" s="1"/>
  <c r="BP2525" i="3"/>
  <c r="BU2525" i="3" s="1"/>
  <c r="BR2526" i="3"/>
  <c r="BG2574" i="3"/>
  <c r="BF2574" i="3"/>
  <c r="L2578" i="3"/>
  <c r="AX2573" i="3"/>
  <c r="AC2576" i="3"/>
  <c r="AK2576" i="3" s="1"/>
  <c r="K2578" i="3"/>
  <c r="AB2577" i="3"/>
  <c r="AA2577" i="3"/>
  <c r="Z2577" i="3"/>
  <c r="BJ2576" i="3"/>
  <c r="AR2576" i="3"/>
  <c r="BI2576" i="3"/>
  <c r="AQ2576" i="3"/>
  <c r="L2434" i="3"/>
  <c r="K2434" i="3"/>
  <c r="O2436" i="3"/>
  <c r="D2646" i="3"/>
  <c r="W2575" i="3"/>
  <c r="U2576" i="3"/>
  <c r="R2576" i="3"/>
  <c r="T2576" i="3"/>
  <c r="Q2576" i="3"/>
  <c r="N2577" i="3"/>
  <c r="O2577" i="3"/>
  <c r="AY2573" i="3" l="1"/>
  <c r="BA2573" i="3" s="1"/>
  <c r="BN2526" i="3"/>
  <c r="BS2526" i="3"/>
  <c r="BL2526" i="3"/>
  <c r="BM2526" i="3"/>
  <c r="BQ2526" i="3" s="1"/>
  <c r="BO2526" i="3"/>
  <c r="BB2573" i="3"/>
  <c r="AW2574" i="3"/>
  <c r="AX2574" i="3"/>
  <c r="BF2575" i="3"/>
  <c r="BG2575" i="3"/>
  <c r="L2579" i="3"/>
  <c r="BI2577" i="3"/>
  <c r="AQ2577" i="3"/>
  <c r="AC2577" i="3"/>
  <c r="AK2577" i="3" s="1"/>
  <c r="K2579" i="3"/>
  <c r="AB2578" i="3"/>
  <c r="AA2578" i="3"/>
  <c r="Z2578" i="3"/>
  <c r="BJ2577" i="3"/>
  <c r="AR2577" i="3"/>
  <c r="W2576" i="3"/>
  <c r="K2433" i="3"/>
  <c r="N2435" i="3"/>
  <c r="L2433" i="3"/>
  <c r="O2434" i="3" s="1"/>
  <c r="O2435" i="3"/>
  <c r="X2576" i="3"/>
  <c r="D2647" i="3"/>
  <c r="T2577" i="3"/>
  <c r="Q2577" i="3"/>
  <c r="U2577" i="3"/>
  <c r="R2577" i="3"/>
  <c r="N2578" i="3"/>
  <c r="O2578" i="3"/>
  <c r="BT2526" i="3" l="1"/>
  <c r="BX2526" i="3" s="1"/>
  <c r="BV2526" i="3"/>
  <c r="BR2527" i="3"/>
  <c r="BP2526" i="3"/>
  <c r="BU2526" i="3" s="1"/>
  <c r="AW2575" i="3"/>
  <c r="AY2574" i="3"/>
  <c r="AX2575" i="3"/>
  <c r="BG2576" i="3"/>
  <c r="L2580" i="3"/>
  <c r="BF2576" i="3"/>
  <c r="AC2578" i="3"/>
  <c r="AK2578" i="3" s="1"/>
  <c r="BJ2578" i="3"/>
  <c r="AR2578" i="3"/>
  <c r="BI2578" i="3"/>
  <c r="AQ2578" i="3"/>
  <c r="K2580" i="3"/>
  <c r="AB2579" i="3"/>
  <c r="AA2579" i="3"/>
  <c r="Z2579" i="3"/>
  <c r="K2432" i="3"/>
  <c r="L2432" i="3"/>
  <c r="N2434" i="3"/>
  <c r="D2648" i="3"/>
  <c r="W2577" i="3"/>
  <c r="X2577" i="3"/>
  <c r="T2578" i="3"/>
  <c r="Q2578" i="3"/>
  <c r="U2578" i="3"/>
  <c r="R2578" i="3"/>
  <c r="N2579" i="3"/>
  <c r="O2579" i="3"/>
  <c r="AX2576" i="3" l="1"/>
  <c r="BS2527" i="3"/>
  <c r="BM2527" i="3"/>
  <c r="BQ2527" i="3" s="1"/>
  <c r="BO2527" i="3"/>
  <c r="BL2527" i="3"/>
  <c r="BN2527" i="3"/>
  <c r="AY2575" i="3"/>
  <c r="BA2575" i="3" s="1"/>
  <c r="BA2574" i="3"/>
  <c r="BB2574" i="3"/>
  <c r="AW2576" i="3"/>
  <c r="AY2576" i="3" s="1"/>
  <c r="BF2577" i="3"/>
  <c r="BG2577" i="3"/>
  <c r="L2581" i="3"/>
  <c r="AC2579" i="3"/>
  <c r="AK2579" i="3" s="1"/>
  <c r="BI2579" i="3"/>
  <c r="AQ2579" i="3"/>
  <c r="BJ2579" i="3"/>
  <c r="AR2579" i="3"/>
  <c r="K2581" i="3"/>
  <c r="AB2580" i="3"/>
  <c r="AA2580" i="3"/>
  <c r="Z2580" i="3"/>
  <c r="L2431" i="3"/>
  <c r="O2433" i="3"/>
  <c r="K2431" i="3"/>
  <c r="N2432" i="3" s="1"/>
  <c r="N2433" i="3"/>
  <c r="D2649" i="3"/>
  <c r="W2578" i="3"/>
  <c r="X2578" i="3"/>
  <c r="U2579" i="3"/>
  <c r="R2579" i="3"/>
  <c r="T2579" i="3"/>
  <c r="Q2579" i="3"/>
  <c r="N2580" i="3"/>
  <c r="O2580" i="3"/>
  <c r="BV2527" i="3" l="1"/>
  <c r="BB2575" i="3"/>
  <c r="BB2576" i="3" s="1"/>
  <c r="BR2528" i="3"/>
  <c r="BM2528" i="3" s="1"/>
  <c r="BQ2528" i="3" s="1"/>
  <c r="BP2527" i="3"/>
  <c r="BU2527" i="3" s="1"/>
  <c r="BT2527" i="3"/>
  <c r="BX2527" i="3" s="1"/>
  <c r="AX2577" i="3"/>
  <c r="AW2577" i="3"/>
  <c r="BA2576" i="3"/>
  <c r="BG2578" i="3"/>
  <c r="BF2578" i="3"/>
  <c r="L2582" i="3"/>
  <c r="BJ2580" i="3"/>
  <c r="AR2580" i="3"/>
  <c r="BI2580" i="3"/>
  <c r="AQ2580" i="3"/>
  <c r="AC2580" i="3"/>
  <c r="AK2580" i="3" s="1"/>
  <c r="K2582" i="3"/>
  <c r="AB2581" i="3"/>
  <c r="AA2581" i="3"/>
  <c r="Z2581" i="3"/>
  <c r="Z2582" i="3"/>
  <c r="L2430" i="3"/>
  <c r="K2430" i="3"/>
  <c r="O2432" i="3"/>
  <c r="D2650" i="3"/>
  <c r="W2579" i="3"/>
  <c r="X2579" i="3"/>
  <c r="T2580" i="3"/>
  <c r="Q2580" i="3"/>
  <c r="U2580" i="3"/>
  <c r="R2580" i="3"/>
  <c r="N2581" i="3"/>
  <c r="O2581" i="3"/>
  <c r="BS2528" i="3" l="1"/>
  <c r="BL2528" i="3"/>
  <c r="BP2528" i="3" s="1"/>
  <c r="BU2528" i="3" s="1"/>
  <c r="BO2528" i="3"/>
  <c r="BT2528" i="3" s="1"/>
  <c r="BX2528" i="3" s="1"/>
  <c r="AY2577" i="3"/>
  <c r="BA2577" i="3" s="1"/>
  <c r="BN2528" i="3"/>
  <c r="AW2578" i="3"/>
  <c r="BF2579" i="3"/>
  <c r="L2583" i="3"/>
  <c r="BG2579" i="3"/>
  <c r="AX2578" i="3"/>
  <c r="AY2578" i="3" s="1"/>
  <c r="BA2578" i="3" s="1"/>
  <c r="AC2581" i="3"/>
  <c r="AK2581" i="3" s="1"/>
  <c r="K2583" i="3"/>
  <c r="AB2582" i="3"/>
  <c r="AA2582" i="3"/>
  <c r="BJ2581" i="3"/>
  <c r="AR2581" i="3"/>
  <c r="BI2581" i="3"/>
  <c r="AQ2581" i="3"/>
  <c r="K2429" i="3"/>
  <c r="N2431" i="3"/>
  <c r="L2429" i="3"/>
  <c r="O2430" i="3" s="1"/>
  <c r="O2431" i="3"/>
  <c r="D2651" i="3"/>
  <c r="W2580" i="3"/>
  <c r="X2580" i="3"/>
  <c r="T2581" i="3"/>
  <c r="Q2581" i="3"/>
  <c r="U2581" i="3"/>
  <c r="R2581" i="3"/>
  <c r="N2582" i="3"/>
  <c r="O2582" i="3"/>
  <c r="BV2528" i="3" l="1"/>
  <c r="BR2529" i="3"/>
  <c r="BS2529" i="3" s="1"/>
  <c r="BB2577" i="3"/>
  <c r="BB2578" i="3" s="1"/>
  <c r="AW2579" i="3"/>
  <c r="L2584" i="3"/>
  <c r="BG2580" i="3"/>
  <c r="AX2579" i="3"/>
  <c r="BF2580" i="3"/>
  <c r="Z2583" i="3"/>
  <c r="AC2582" i="3"/>
  <c r="AK2582" i="3" s="1"/>
  <c r="K2584" i="3"/>
  <c r="AB2583" i="3"/>
  <c r="AA2583" i="3"/>
  <c r="BI2582" i="3"/>
  <c r="AQ2582" i="3"/>
  <c r="BJ2582" i="3"/>
  <c r="AR2582" i="3"/>
  <c r="K2428" i="3"/>
  <c r="L2428" i="3"/>
  <c r="N2430" i="3"/>
  <c r="D2652" i="3"/>
  <c r="W2581" i="3"/>
  <c r="X2581" i="3"/>
  <c r="T2582" i="3"/>
  <c r="Q2582" i="3"/>
  <c r="U2582" i="3"/>
  <c r="R2582" i="3"/>
  <c r="N2583" i="3"/>
  <c r="O2583" i="3"/>
  <c r="BM2529" i="3" l="1"/>
  <c r="BQ2529" i="3" s="1"/>
  <c r="BO2529" i="3"/>
  <c r="BV2529" i="3" s="1"/>
  <c r="BN2529" i="3"/>
  <c r="BT2529" i="3" s="1"/>
  <c r="BX2529" i="3" s="1"/>
  <c r="BL2529" i="3"/>
  <c r="BR2530" i="3" s="1"/>
  <c r="AY2579" i="3"/>
  <c r="BB2579" i="3" s="1"/>
  <c r="AW2580" i="3"/>
  <c r="AX2580" i="3"/>
  <c r="BA2579" i="3"/>
  <c r="BF2581" i="3"/>
  <c r="L2585" i="3"/>
  <c r="BG2581" i="3"/>
  <c r="Z2584" i="3"/>
  <c r="AC2583" i="3"/>
  <c r="AK2583" i="3" s="1"/>
  <c r="BI2583" i="3"/>
  <c r="AQ2583" i="3"/>
  <c r="BJ2583" i="3"/>
  <c r="AR2583" i="3"/>
  <c r="K2585" i="3"/>
  <c r="AB2584" i="3"/>
  <c r="AA2584" i="3"/>
  <c r="L2427" i="3"/>
  <c r="O2429" i="3"/>
  <c r="K2427" i="3"/>
  <c r="N2428" i="3" s="1"/>
  <c r="N2429" i="3"/>
  <c r="D2653" i="3"/>
  <c r="W2582" i="3"/>
  <c r="X2582" i="3"/>
  <c r="T2583" i="3"/>
  <c r="Q2583" i="3"/>
  <c r="U2583" i="3"/>
  <c r="R2583" i="3"/>
  <c r="N2584" i="3"/>
  <c r="O2584" i="3"/>
  <c r="BP2529" i="3" l="1"/>
  <c r="BU2529" i="3" s="1"/>
  <c r="AY2580" i="3"/>
  <c r="BB2580" i="3" s="1"/>
  <c r="BN2530" i="3"/>
  <c r="BL2530" i="3"/>
  <c r="BO2530" i="3"/>
  <c r="BS2530" i="3"/>
  <c r="BM2530" i="3"/>
  <c r="BQ2530" i="3" s="1"/>
  <c r="AX2581" i="3"/>
  <c r="AW2581" i="3"/>
  <c r="BG2582" i="3"/>
  <c r="BF2582" i="3"/>
  <c r="L2586" i="3"/>
  <c r="AC2584" i="3"/>
  <c r="AK2584" i="3" s="1"/>
  <c r="K2586" i="3"/>
  <c r="AB2585" i="3"/>
  <c r="AA2585" i="3"/>
  <c r="Z2585" i="3"/>
  <c r="Z2586" i="3"/>
  <c r="BI2584" i="3"/>
  <c r="AQ2584" i="3"/>
  <c r="BJ2584" i="3"/>
  <c r="AR2584" i="3"/>
  <c r="L2426" i="3"/>
  <c r="K2426" i="3"/>
  <c r="O2428" i="3"/>
  <c r="D2654" i="3"/>
  <c r="W2583" i="3"/>
  <c r="X2583" i="3"/>
  <c r="T2584" i="3"/>
  <c r="Q2584" i="3"/>
  <c r="U2584" i="3"/>
  <c r="R2584" i="3"/>
  <c r="N2585" i="3"/>
  <c r="O2585" i="3"/>
  <c r="BA2580" i="3" l="1"/>
  <c r="BV2530" i="3"/>
  <c r="BP2530" i="3"/>
  <c r="BU2530" i="3" s="1"/>
  <c r="BR2531" i="3"/>
  <c r="BT2530" i="3"/>
  <c r="BX2530" i="3" s="1"/>
  <c r="AY2581" i="3"/>
  <c r="AW2582" i="3"/>
  <c r="BF2583" i="3"/>
  <c r="L2587" i="3"/>
  <c r="BG2583" i="3"/>
  <c r="AX2582" i="3"/>
  <c r="AY2582" i="3" s="1"/>
  <c r="BA2582" i="3" s="1"/>
  <c r="BJ2585" i="3"/>
  <c r="AR2585" i="3"/>
  <c r="BI2585" i="3"/>
  <c r="AQ2585" i="3"/>
  <c r="AC2585" i="3"/>
  <c r="AK2585" i="3" s="1"/>
  <c r="K2587" i="3"/>
  <c r="AB2586" i="3"/>
  <c r="AA2586" i="3"/>
  <c r="K2425" i="3"/>
  <c r="N2427" i="3"/>
  <c r="L2425" i="3"/>
  <c r="O2426" i="3" s="1"/>
  <c r="O2427" i="3"/>
  <c r="D2655" i="3"/>
  <c r="W2584" i="3"/>
  <c r="X2584" i="3"/>
  <c r="T2585" i="3"/>
  <c r="Q2585" i="3"/>
  <c r="U2585" i="3"/>
  <c r="R2585" i="3"/>
  <c r="N2586" i="3"/>
  <c r="O2586" i="3"/>
  <c r="BL2531" i="3" l="1"/>
  <c r="BM2531" i="3"/>
  <c r="BQ2531" i="3" s="1"/>
  <c r="BO2531" i="3"/>
  <c r="BN2531" i="3"/>
  <c r="BP2531" i="3"/>
  <c r="BS2531" i="3"/>
  <c r="BA2581" i="3"/>
  <c r="BB2581" i="3"/>
  <c r="AW2583" i="3"/>
  <c r="L2588" i="3"/>
  <c r="BG2584" i="3"/>
  <c r="AX2583" i="3"/>
  <c r="BF2584" i="3"/>
  <c r="Z2587" i="3"/>
  <c r="AC2586" i="3"/>
  <c r="AK2586" i="3" s="1"/>
  <c r="K2588" i="3"/>
  <c r="AB2587" i="3"/>
  <c r="AA2587" i="3"/>
  <c r="BI2586" i="3"/>
  <c r="AQ2586" i="3"/>
  <c r="BJ2586" i="3"/>
  <c r="AR2586" i="3"/>
  <c r="K2424" i="3"/>
  <c r="L2424" i="3"/>
  <c r="N2426" i="3"/>
  <c r="D2656" i="3"/>
  <c r="W2585" i="3"/>
  <c r="X2585" i="3"/>
  <c r="T2586" i="3"/>
  <c r="Q2586" i="3"/>
  <c r="U2586" i="3"/>
  <c r="R2586" i="3"/>
  <c r="N2587" i="3"/>
  <c r="O2587" i="3"/>
  <c r="BV2531" i="3" l="1"/>
  <c r="BB2582" i="3"/>
  <c r="BT2531" i="3"/>
  <c r="BX2531" i="3" s="1"/>
  <c r="BU2531" i="3"/>
  <c r="AY2583" i="3"/>
  <c r="BA2583" i="3" s="1"/>
  <c r="BR2532" i="3"/>
  <c r="AW2584" i="3"/>
  <c r="BF2585" i="3"/>
  <c r="L2589" i="3"/>
  <c r="BG2585" i="3"/>
  <c r="AX2584" i="3"/>
  <c r="Z2588" i="3"/>
  <c r="AC2587" i="3"/>
  <c r="AK2587" i="3" s="1"/>
  <c r="AN2587" i="3" s="1"/>
  <c r="AN2588" i="3" s="1"/>
  <c r="AU2587" i="3"/>
  <c r="AU2588" i="3" s="1"/>
  <c r="AU2589" i="3" s="1"/>
  <c r="AU2590" i="3" s="1"/>
  <c r="AU2591" i="3" s="1"/>
  <c r="AU2592" i="3" s="1"/>
  <c r="AU2593" i="3" s="1"/>
  <c r="AU2594" i="3" s="1"/>
  <c r="AU2595" i="3" s="1"/>
  <c r="AU2596" i="3" s="1"/>
  <c r="AU2597" i="3" s="1"/>
  <c r="AU2598" i="3" s="1"/>
  <c r="AU2599" i="3" s="1"/>
  <c r="AU2600" i="3" s="1"/>
  <c r="AU2601" i="3" s="1"/>
  <c r="AU2602" i="3" s="1"/>
  <c r="AU2603" i="3" s="1"/>
  <c r="AU2604" i="3" s="1"/>
  <c r="AU2605" i="3" s="1"/>
  <c r="AU2606" i="3" s="1"/>
  <c r="AU2607" i="3" s="1"/>
  <c r="BJ2587" i="3"/>
  <c r="AT2587" i="3"/>
  <c r="AT2588" i="3" s="1"/>
  <c r="AT2589" i="3" s="1"/>
  <c r="AT2590" i="3" s="1"/>
  <c r="AT2591" i="3" s="1"/>
  <c r="AT2592" i="3" s="1"/>
  <c r="AT2593" i="3" s="1"/>
  <c r="AT2594" i="3" s="1"/>
  <c r="AT2595" i="3" s="1"/>
  <c r="AT2596" i="3" s="1"/>
  <c r="AT2597" i="3" s="1"/>
  <c r="AT2598" i="3" s="1"/>
  <c r="AT2599" i="3" s="1"/>
  <c r="AT2600" i="3" s="1"/>
  <c r="AT2601" i="3" s="1"/>
  <c r="AT2602" i="3" s="1"/>
  <c r="AT2603" i="3" s="1"/>
  <c r="AT2604" i="3" s="1"/>
  <c r="AT2605" i="3" s="1"/>
  <c r="AT2606" i="3" s="1"/>
  <c r="AT2607" i="3" s="1"/>
  <c r="BI2587" i="3"/>
  <c r="K2589" i="3"/>
  <c r="AB2588" i="3"/>
  <c r="AA2588" i="3"/>
  <c r="L2423" i="3"/>
  <c r="O2425" i="3"/>
  <c r="K2423" i="3"/>
  <c r="N2424" i="3" s="1"/>
  <c r="N2425" i="3"/>
  <c r="D2657" i="3"/>
  <c r="W2586" i="3"/>
  <c r="X2586" i="3"/>
  <c r="T2587" i="3"/>
  <c r="Q2587" i="3"/>
  <c r="U2587" i="3"/>
  <c r="R2587" i="3"/>
  <c r="N2588" i="3"/>
  <c r="O2588" i="3"/>
  <c r="BB2583" i="3" l="1"/>
  <c r="AY2584" i="3"/>
  <c r="BA2584" i="3" s="1"/>
  <c r="BN2532" i="3"/>
  <c r="BO2532" i="3"/>
  <c r="BL2532" i="3"/>
  <c r="BM2532" i="3"/>
  <c r="BQ2532" i="3" s="1"/>
  <c r="BS2532" i="3"/>
  <c r="AW2585" i="3"/>
  <c r="L2590" i="3"/>
  <c r="AX2585" i="3"/>
  <c r="BG2586" i="3"/>
  <c r="BF2586" i="3"/>
  <c r="AR2587" i="3"/>
  <c r="AR2588" i="3" s="1"/>
  <c r="AQ2587" i="3"/>
  <c r="BI2588" i="3" s="1"/>
  <c r="AC2588" i="3"/>
  <c r="AK2588" i="3" s="1"/>
  <c r="Z2589" i="3"/>
  <c r="K2590" i="3"/>
  <c r="AB2589" i="3"/>
  <c r="AA2589" i="3"/>
  <c r="AN2589" i="3"/>
  <c r="AN2590" i="3" s="1"/>
  <c r="AN2591" i="3" s="1"/>
  <c r="AN2592" i="3" s="1"/>
  <c r="AN2593" i="3" s="1"/>
  <c r="AN2594" i="3" s="1"/>
  <c r="AN2595" i="3" s="1"/>
  <c r="AN2596" i="3" s="1"/>
  <c r="AN2597" i="3" s="1"/>
  <c r="AN2598" i="3" s="1"/>
  <c r="AN2599" i="3" s="1"/>
  <c r="AN2600" i="3" s="1"/>
  <c r="AN2601" i="3" s="1"/>
  <c r="AN2602" i="3" s="1"/>
  <c r="AN2603" i="3" s="1"/>
  <c r="AN2604" i="3" s="1"/>
  <c r="AN2605" i="3" s="1"/>
  <c r="AN2606" i="3" s="1"/>
  <c r="AN2607" i="3" s="1"/>
  <c r="BD2588" i="3"/>
  <c r="BD2589" i="3" s="1"/>
  <c r="BD2590" i="3" s="1"/>
  <c r="BD2591" i="3" s="1"/>
  <c r="BD2592" i="3" s="1"/>
  <c r="BD2593" i="3" s="1"/>
  <c r="BD2594" i="3" s="1"/>
  <c r="BD2595" i="3" s="1"/>
  <c r="BD2596" i="3" s="1"/>
  <c r="BD2597" i="3" s="1"/>
  <c r="BD2598" i="3" s="1"/>
  <c r="BD2599" i="3" s="1"/>
  <c r="BD2600" i="3" s="1"/>
  <c r="BD2601" i="3" s="1"/>
  <c r="BD2602" i="3" s="1"/>
  <c r="BD2603" i="3" s="1"/>
  <c r="BD2604" i="3" s="1"/>
  <c r="BD2605" i="3" s="1"/>
  <c r="BD2606" i="3" s="1"/>
  <c r="BD2607" i="3" s="1"/>
  <c r="BD2608" i="3" s="1"/>
  <c r="BC2609" i="3" s="1"/>
  <c r="BC2610" i="3" s="1"/>
  <c r="BC2611" i="3" s="1"/>
  <c r="BC2612" i="3" s="1"/>
  <c r="BC2613" i="3" s="1"/>
  <c r="BC2614" i="3" s="1"/>
  <c r="BC2615" i="3" s="1"/>
  <c r="BC2616" i="3" s="1"/>
  <c r="BC2617" i="3" s="1"/>
  <c r="BC2618" i="3" s="1"/>
  <c r="BC2619" i="3" s="1"/>
  <c r="BC2620" i="3" s="1"/>
  <c r="BC2621" i="3" s="1"/>
  <c r="BC2622" i="3" s="1"/>
  <c r="BC2623" i="3" s="1"/>
  <c r="BC2624" i="3" s="1"/>
  <c r="BC2625" i="3" s="1"/>
  <c r="BC2626" i="3" s="1"/>
  <c r="BC2627" i="3" s="1"/>
  <c r="L2422" i="3"/>
  <c r="K2422" i="3"/>
  <c r="O2424" i="3"/>
  <c r="D2658" i="3"/>
  <c r="W2587" i="3"/>
  <c r="X2587" i="3"/>
  <c r="U2588" i="3"/>
  <c r="R2588" i="3"/>
  <c r="T2588" i="3"/>
  <c r="Q2588" i="3"/>
  <c r="N2589" i="3"/>
  <c r="O2589" i="3"/>
  <c r="BB2584" i="3" l="1"/>
  <c r="BV2532" i="3"/>
  <c r="BR2533" i="3"/>
  <c r="BO2533" i="3" s="1"/>
  <c r="BP2532" i="3"/>
  <c r="BU2532" i="3" s="1"/>
  <c r="BT2532" i="3"/>
  <c r="BX2532" i="3" s="1"/>
  <c r="AY2585" i="3"/>
  <c r="BA2585" i="3" s="1"/>
  <c r="BJ2588" i="3"/>
  <c r="BG2587" i="3" s="1"/>
  <c r="AX2586" i="3"/>
  <c r="X2588" i="3"/>
  <c r="L2591" i="3"/>
  <c r="BF2587" i="3"/>
  <c r="AW2586" i="3"/>
  <c r="AY2586" i="3" s="1"/>
  <c r="BA2586" i="3" s="1"/>
  <c r="AQ2588" i="3"/>
  <c r="AQ2589" i="3" s="1"/>
  <c r="Z2590" i="3"/>
  <c r="AC2589" i="3"/>
  <c r="AK2589" i="3" s="1"/>
  <c r="K2591" i="3"/>
  <c r="AB2590" i="3"/>
  <c r="AA2590" i="3"/>
  <c r="AR2589" i="3"/>
  <c r="BJ2589" i="3"/>
  <c r="K2421" i="3"/>
  <c r="N2423" i="3"/>
  <c r="L2421" i="3"/>
  <c r="O2422" i="3" s="1"/>
  <c r="O2423" i="3"/>
  <c r="D2659" i="3"/>
  <c r="W2588" i="3"/>
  <c r="T2589" i="3"/>
  <c r="Q2589" i="3"/>
  <c r="U2589" i="3"/>
  <c r="R2589" i="3"/>
  <c r="N2590" i="3"/>
  <c r="O2590" i="3"/>
  <c r="BN2533" i="3" l="1"/>
  <c r="BS2533" i="3"/>
  <c r="BM2533" i="3"/>
  <c r="BQ2533" i="3" s="1"/>
  <c r="BV2533" i="3" s="1"/>
  <c r="BL2533" i="3"/>
  <c r="BP2533" i="3" s="1"/>
  <c r="BT2533" i="3"/>
  <c r="BX2533" i="3" s="1"/>
  <c r="AX2587" i="3"/>
  <c r="BB2585" i="3"/>
  <c r="BI2589" i="3"/>
  <c r="BF2588" i="3" s="1"/>
  <c r="AW2587" i="3"/>
  <c r="BG2588" i="3"/>
  <c r="L2592" i="3"/>
  <c r="AC2590" i="3"/>
  <c r="AK2590" i="3" s="1"/>
  <c r="AQ2590" i="3"/>
  <c r="BI2590" i="3"/>
  <c r="K2592" i="3"/>
  <c r="AB2591" i="3"/>
  <c r="AA2591" i="3"/>
  <c r="Z2591" i="3"/>
  <c r="AR2590" i="3"/>
  <c r="BJ2590" i="3"/>
  <c r="K2420" i="3"/>
  <c r="L2420" i="3"/>
  <c r="N2422" i="3"/>
  <c r="D2660" i="3"/>
  <c r="W2589" i="3"/>
  <c r="X2589" i="3"/>
  <c r="U2590" i="3"/>
  <c r="R2590" i="3"/>
  <c r="T2590" i="3"/>
  <c r="Q2590" i="3"/>
  <c r="N2591" i="3"/>
  <c r="O2591" i="3"/>
  <c r="BU2533" i="3" l="1"/>
  <c r="BB2586" i="3"/>
  <c r="BR2534" i="3"/>
  <c r="BS2534" i="3" s="1"/>
  <c r="AY2587" i="3"/>
  <c r="BA2587" i="3" s="1"/>
  <c r="BB2587" i="3" s="1"/>
  <c r="AX2588" i="3"/>
  <c r="AW2588" i="3"/>
  <c r="BG2589" i="3"/>
  <c r="L2593" i="3"/>
  <c r="BF2589" i="3"/>
  <c r="AC2591" i="3"/>
  <c r="AK2591" i="3" s="1"/>
  <c r="K2593" i="3"/>
  <c r="AB2592" i="3"/>
  <c r="AA2592" i="3"/>
  <c r="Z2592" i="3"/>
  <c r="AQ2591" i="3"/>
  <c r="BI2591" i="3"/>
  <c r="AR2591" i="3"/>
  <c r="BJ2591" i="3"/>
  <c r="L2419" i="3"/>
  <c r="O2421" i="3"/>
  <c r="K2419" i="3"/>
  <c r="N2420" i="3" s="1"/>
  <c r="N2421" i="3"/>
  <c r="D2661" i="3"/>
  <c r="X2590" i="3"/>
  <c r="W2590" i="3"/>
  <c r="U2591" i="3"/>
  <c r="R2591" i="3"/>
  <c r="T2591" i="3"/>
  <c r="Q2591" i="3"/>
  <c r="N2592" i="3"/>
  <c r="O2592" i="3"/>
  <c r="BO2534" i="3" l="1"/>
  <c r="BN2534" i="3"/>
  <c r="BT2534" i="3" s="1"/>
  <c r="BX2534" i="3" s="1"/>
  <c r="BM2534" i="3"/>
  <c r="BQ2534" i="3" s="1"/>
  <c r="BV2534" i="3" s="1"/>
  <c r="BL2534" i="3"/>
  <c r="BP2534" i="3" s="1"/>
  <c r="BU2534" i="3" s="1"/>
  <c r="AW2589" i="3"/>
  <c r="AY2588" i="3"/>
  <c r="BA2588" i="3" s="1"/>
  <c r="BB2588" i="3" s="1"/>
  <c r="AX2589" i="3"/>
  <c r="BF2590" i="3"/>
  <c r="L2594" i="3"/>
  <c r="BG2590" i="3"/>
  <c r="AC2592" i="3"/>
  <c r="AK2592" i="3" s="1"/>
  <c r="AR2592" i="3"/>
  <c r="BJ2592" i="3"/>
  <c r="AQ2592" i="3"/>
  <c r="BI2592" i="3"/>
  <c r="K2594" i="3"/>
  <c r="AB2593" i="3"/>
  <c r="AA2593" i="3"/>
  <c r="Z2593" i="3"/>
  <c r="L2418" i="3"/>
  <c r="K2418" i="3"/>
  <c r="O2420" i="3"/>
  <c r="W2591" i="3"/>
  <c r="D2662" i="3"/>
  <c r="X2591" i="3"/>
  <c r="T2592" i="3"/>
  <c r="Q2592" i="3"/>
  <c r="U2592" i="3"/>
  <c r="R2592" i="3"/>
  <c r="N2593" i="3"/>
  <c r="O2593" i="3"/>
  <c r="AY2589" i="3" l="1"/>
  <c r="BA2589" i="3" s="1"/>
  <c r="BB2589" i="3" s="1"/>
  <c r="BR2535" i="3"/>
  <c r="BL2535" i="3" s="1"/>
  <c r="AX2590" i="3"/>
  <c r="BF2591" i="3"/>
  <c r="L2595" i="3"/>
  <c r="BG2591" i="3"/>
  <c r="AW2590" i="3"/>
  <c r="AQ2593" i="3"/>
  <c r="BI2593" i="3"/>
  <c r="AC2593" i="3"/>
  <c r="AK2593" i="3" s="1"/>
  <c r="K2595" i="3"/>
  <c r="AB2594" i="3"/>
  <c r="AA2594" i="3"/>
  <c r="Z2594" i="3"/>
  <c r="AR2593" i="3"/>
  <c r="BJ2593" i="3"/>
  <c r="K2417" i="3"/>
  <c r="N2419" i="3"/>
  <c r="L2417" i="3"/>
  <c r="O2418" i="3" s="1"/>
  <c r="O2419" i="3"/>
  <c r="D2663" i="3"/>
  <c r="W2592" i="3"/>
  <c r="X2592" i="3"/>
  <c r="T2593" i="3"/>
  <c r="Q2593" i="3"/>
  <c r="U2593" i="3"/>
  <c r="R2593" i="3"/>
  <c r="N2594" i="3"/>
  <c r="O2594" i="3"/>
  <c r="BO2535" i="3" l="1"/>
  <c r="BM2535" i="3"/>
  <c r="BQ2535" i="3" s="1"/>
  <c r="BV2535" i="3" s="1"/>
  <c r="BN2535" i="3"/>
  <c r="BT2535" i="3" s="1"/>
  <c r="BX2535" i="3" s="1"/>
  <c r="BS2535" i="3"/>
  <c r="BP2535" i="3"/>
  <c r="AY2590" i="3"/>
  <c r="BA2590" i="3" s="1"/>
  <c r="BB2590" i="3" s="1"/>
  <c r="AX2591" i="3"/>
  <c r="AW2591" i="3"/>
  <c r="L2596" i="3"/>
  <c r="BF2592" i="3"/>
  <c r="BG2592" i="3"/>
  <c r="AR2594" i="3"/>
  <c r="BJ2594" i="3"/>
  <c r="AQ2594" i="3"/>
  <c r="BI2594" i="3"/>
  <c r="AC2594" i="3"/>
  <c r="AK2594" i="3" s="1"/>
  <c r="K2596" i="3"/>
  <c r="AB2595" i="3"/>
  <c r="AA2595" i="3"/>
  <c r="Z2595" i="3"/>
  <c r="Z2596" i="3"/>
  <c r="K2416" i="3"/>
  <c r="L2416" i="3"/>
  <c r="N2418" i="3"/>
  <c r="D2664" i="3"/>
  <c r="W2593" i="3"/>
  <c r="X2593" i="3"/>
  <c r="U2594" i="3"/>
  <c r="R2594" i="3"/>
  <c r="T2594" i="3"/>
  <c r="Q2594" i="3"/>
  <c r="N2595" i="3"/>
  <c r="O2595" i="3"/>
  <c r="BR2536" i="3" l="1"/>
  <c r="BL2536" i="3" s="1"/>
  <c r="BU2535" i="3"/>
  <c r="AY2591" i="3"/>
  <c r="BA2591" i="3" s="1"/>
  <c r="BB2591" i="3" s="1"/>
  <c r="BO2536" i="3"/>
  <c r="BM2536" i="3"/>
  <c r="BQ2536" i="3" s="1"/>
  <c r="BS2536" i="3"/>
  <c r="BN2536" i="3"/>
  <c r="AW2592" i="3"/>
  <c r="BF2593" i="3"/>
  <c r="BG2593" i="3"/>
  <c r="AX2592" i="3"/>
  <c r="L2597" i="3"/>
  <c r="AC2595" i="3"/>
  <c r="AK2595" i="3" s="1"/>
  <c r="AQ2595" i="3"/>
  <c r="BI2595" i="3"/>
  <c r="K2597" i="3"/>
  <c r="AB2596" i="3"/>
  <c r="AA2596" i="3"/>
  <c r="AR2595" i="3"/>
  <c r="BJ2595" i="3"/>
  <c r="L2415" i="3"/>
  <c r="O2417" i="3"/>
  <c r="K2415" i="3"/>
  <c r="N2416" i="3" s="1"/>
  <c r="N2417" i="3"/>
  <c r="D2665" i="3"/>
  <c r="X2594" i="3"/>
  <c r="W2594" i="3"/>
  <c r="U2595" i="3"/>
  <c r="R2595" i="3"/>
  <c r="T2595" i="3"/>
  <c r="Q2595" i="3"/>
  <c r="N2596" i="3"/>
  <c r="O2596" i="3"/>
  <c r="BV2536" i="3" l="1"/>
  <c r="BT2536" i="3"/>
  <c r="BX2536" i="3" s="1"/>
  <c r="AY2592" i="3"/>
  <c r="BA2592" i="3" s="1"/>
  <c r="BB2592" i="3" s="1"/>
  <c r="BP2536" i="3"/>
  <c r="BU2536" i="3" s="1"/>
  <c r="BR2537" i="3"/>
  <c r="AW2593" i="3"/>
  <c r="L2598" i="3"/>
  <c r="BG2594" i="3"/>
  <c r="AX2593" i="3"/>
  <c r="BF2594" i="3"/>
  <c r="AC2596" i="3"/>
  <c r="AK2596" i="3" s="1"/>
  <c r="AQ2596" i="3"/>
  <c r="BI2596" i="3"/>
  <c r="AR2596" i="3"/>
  <c r="BJ2596" i="3"/>
  <c r="K2598" i="3"/>
  <c r="AB2597" i="3"/>
  <c r="AA2597" i="3"/>
  <c r="Z2597" i="3"/>
  <c r="Z2598" i="3"/>
  <c r="L2414" i="3"/>
  <c r="K2414" i="3"/>
  <c r="O2416" i="3"/>
  <c r="X2595" i="3"/>
  <c r="D2666" i="3"/>
  <c r="W2595" i="3"/>
  <c r="U2596" i="3"/>
  <c r="R2596" i="3"/>
  <c r="T2596" i="3"/>
  <c r="X2596" i="3" s="1"/>
  <c r="Q2596" i="3"/>
  <c r="N2597" i="3"/>
  <c r="O2597" i="3"/>
  <c r="AY2593" i="3" l="1"/>
  <c r="BN2537" i="3"/>
  <c r="BS2537" i="3"/>
  <c r="BL2537" i="3"/>
  <c r="BO2537" i="3"/>
  <c r="BM2537" i="3"/>
  <c r="BQ2537" i="3" s="1"/>
  <c r="AX2594" i="3"/>
  <c r="AW2594" i="3"/>
  <c r="BA2593" i="3"/>
  <c r="BB2593" i="3"/>
  <c r="BF2595" i="3"/>
  <c r="BG2595" i="3"/>
  <c r="L2599" i="3"/>
  <c r="AC2597" i="3"/>
  <c r="AK2597" i="3" s="1"/>
  <c r="AR2597" i="3"/>
  <c r="BJ2597" i="3"/>
  <c r="K2599" i="3"/>
  <c r="AB2598" i="3"/>
  <c r="AA2598" i="3"/>
  <c r="AQ2597" i="3"/>
  <c r="BI2597" i="3"/>
  <c r="K2413" i="3"/>
  <c r="N2415" i="3"/>
  <c r="L2413" i="3"/>
  <c r="O2414" i="3" s="1"/>
  <c r="O2415" i="3"/>
  <c r="W2596" i="3"/>
  <c r="D2667" i="3"/>
  <c r="T2597" i="3"/>
  <c r="Q2597" i="3"/>
  <c r="U2597" i="3"/>
  <c r="R2597" i="3"/>
  <c r="N2598" i="3"/>
  <c r="O2598" i="3"/>
  <c r="BV2537" i="3" l="1"/>
  <c r="AY2594" i="3"/>
  <c r="BA2594" i="3" s="1"/>
  <c r="BP2537" i="3"/>
  <c r="BU2537" i="3" s="1"/>
  <c r="BR2538" i="3"/>
  <c r="BT2537" i="3"/>
  <c r="BX2537" i="3" s="1"/>
  <c r="BB2594" i="3"/>
  <c r="AX2595" i="3"/>
  <c r="AW2595" i="3"/>
  <c r="BF2596" i="3"/>
  <c r="L2600" i="3"/>
  <c r="BG2596" i="3"/>
  <c r="AC2598" i="3"/>
  <c r="AK2598" i="3" s="1"/>
  <c r="AQ2598" i="3"/>
  <c r="BI2598" i="3"/>
  <c r="AR2598" i="3"/>
  <c r="BJ2598" i="3"/>
  <c r="K2600" i="3"/>
  <c r="AB2599" i="3"/>
  <c r="AA2599" i="3"/>
  <c r="Z2599" i="3"/>
  <c r="K2412" i="3"/>
  <c r="L2412" i="3"/>
  <c r="N2414" i="3"/>
  <c r="D2668" i="3"/>
  <c r="W2597" i="3"/>
  <c r="X2597" i="3"/>
  <c r="T2598" i="3"/>
  <c r="Q2598" i="3"/>
  <c r="U2598" i="3"/>
  <c r="R2598" i="3"/>
  <c r="N2599" i="3"/>
  <c r="O2599" i="3"/>
  <c r="BS2538" i="3" l="1"/>
  <c r="BM2538" i="3"/>
  <c r="BQ2538" i="3" s="1"/>
  <c r="BN2538" i="3"/>
  <c r="BL2538" i="3"/>
  <c r="BO2538" i="3"/>
  <c r="AY2595" i="3"/>
  <c r="AW2596" i="3"/>
  <c r="AX2596" i="3"/>
  <c r="BF2597" i="3"/>
  <c r="L2601" i="3"/>
  <c r="BG2597" i="3"/>
  <c r="AC2599" i="3"/>
  <c r="AK2599" i="3" s="1"/>
  <c r="K2601" i="3"/>
  <c r="AB2600" i="3"/>
  <c r="AA2600" i="3"/>
  <c r="Z2600" i="3"/>
  <c r="AR2599" i="3"/>
  <c r="BJ2599" i="3"/>
  <c r="AQ2599" i="3"/>
  <c r="BI2599" i="3"/>
  <c r="L2411" i="3"/>
  <c r="O2413" i="3"/>
  <c r="K2411" i="3"/>
  <c r="N2412" i="3" s="1"/>
  <c r="N2413" i="3"/>
  <c r="D2669" i="3"/>
  <c r="W2598" i="3"/>
  <c r="X2598" i="3"/>
  <c r="U2599" i="3"/>
  <c r="R2599" i="3"/>
  <c r="T2599" i="3"/>
  <c r="Q2599" i="3"/>
  <c r="N2600" i="3"/>
  <c r="O2600" i="3"/>
  <c r="BV2538" i="3" l="1"/>
  <c r="BT2538" i="3"/>
  <c r="BX2538" i="3" s="1"/>
  <c r="BP2538" i="3"/>
  <c r="BU2538" i="3" s="1"/>
  <c r="BR2539" i="3"/>
  <c r="AX2597" i="3"/>
  <c r="BA2595" i="3"/>
  <c r="BB2595" i="3"/>
  <c r="AW2597" i="3"/>
  <c r="AY2597" i="3" s="1"/>
  <c r="BA2597" i="3" s="1"/>
  <c r="AY2596" i="3"/>
  <c r="BA2596" i="3" s="1"/>
  <c r="BG2598" i="3"/>
  <c r="L2602" i="3"/>
  <c r="BF2598" i="3"/>
  <c r="AR2600" i="3"/>
  <c r="BJ2600" i="3"/>
  <c r="AQ2600" i="3"/>
  <c r="BI2600" i="3"/>
  <c r="AC2600" i="3"/>
  <c r="AK2600" i="3" s="1"/>
  <c r="K2602" i="3"/>
  <c r="AB2601" i="3"/>
  <c r="AA2601" i="3"/>
  <c r="Z2601" i="3"/>
  <c r="L2410" i="3"/>
  <c r="K2410" i="3"/>
  <c r="O2412" i="3"/>
  <c r="D2670" i="3"/>
  <c r="W2599" i="3"/>
  <c r="X2599" i="3"/>
  <c r="U2600" i="3"/>
  <c r="R2600" i="3"/>
  <c r="T2600" i="3"/>
  <c r="Q2600" i="3"/>
  <c r="N2601" i="3"/>
  <c r="O2601" i="3"/>
  <c r="BN2539" i="3" l="1"/>
  <c r="BM2539" i="3"/>
  <c r="BQ2539" i="3" s="1"/>
  <c r="BO2539" i="3"/>
  <c r="BS2539" i="3"/>
  <c r="BL2539" i="3"/>
  <c r="AW2598" i="3"/>
  <c r="BB2596" i="3"/>
  <c r="AX2598" i="3"/>
  <c r="BF2599" i="3"/>
  <c r="L2603" i="3"/>
  <c r="BG2599" i="3"/>
  <c r="AC2601" i="3"/>
  <c r="AK2601" i="3" s="1"/>
  <c r="AQ2601" i="3"/>
  <c r="BI2601" i="3"/>
  <c r="K2603" i="3"/>
  <c r="AB2602" i="3"/>
  <c r="AA2602" i="3"/>
  <c r="Z2602" i="3"/>
  <c r="AR2601" i="3"/>
  <c r="BJ2601" i="3"/>
  <c r="K2409" i="3"/>
  <c r="N2411" i="3"/>
  <c r="L2409" i="3"/>
  <c r="O2410" i="3" s="1"/>
  <c r="O2411" i="3"/>
  <c r="D2671" i="3"/>
  <c r="W2600" i="3"/>
  <c r="X2600" i="3"/>
  <c r="U2601" i="3"/>
  <c r="R2601" i="3"/>
  <c r="T2601" i="3"/>
  <c r="Q2601" i="3"/>
  <c r="N2602" i="3"/>
  <c r="O2602" i="3"/>
  <c r="BB2597" i="3" l="1"/>
  <c r="BV2539" i="3"/>
  <c r="BP2539" i="3"/>
  <c r="BU2539" i="3" s="1"/>
  <c r="BR2540" i="3"/>
  <c r="BT2539" i="3"/>
  <c r="BX2539" i="3" s="1"/>
  <c r="AY2598" i="3"/>
  <c r="AX2599" i="3"/>
  <c r="AW2599" i="3"/>
  <c r="AY2599" i="3" s="1"/>
  <c r="L2604" i="3"/>
  <c r="BF2600" i="3"/>
  <c r="BG2600" i="3"/>
  <c r="AC2602" i="3"/>
  <c r="AK2602" i="3" s="1"/>
  <c r="K2604" i="3"/>
  <c r="AB2603" i="3"/>
  <c r="AA2603" i="3"/>
  <c r="Z2603" i="3"/>
  <c r="AR2602" i="3"/>
  <c r="BJ2602" i="3"/>
  <c r="AQ2602" i="3"/>
  <c r="BI2602" i="3"/>
  <c r="K2408" i="3"/>
  <c r="L2408" i="3"/>
  <c r="N2410" i="3"/>
  <c r="D2672" i="3"/>
  <c r="W2601" i="3"/>
  <c r="X2601" i="3"/>
  <c r="U2602" i="3"/>
  <c r="R2602" i="3"/>
  <c r="T2602" i="3"/>
  <c r="Q2602" i="3"/>
  <c r="N2603" i="3"/>
  <c r="O2603" i="3"/>
  <c r="BS2540" i="3" l="1"/>
  <c r="BN2540" i="3"/>
  <c r="BM2540" i="3"/>
  <c r="BQ2540" i="3" s="1"/>
  <c r="BO2540" i="3"/>
  <c r="BL2540" i="3"/>
  <c r="BP2540" i="3" s="1"/>
  <c r="BA2598" i="3"/>
  <c r="BB2598" i="3"/>
  <c r="AX2600" i="3"/>
  <c r="BA2599" i="3"/>
  <c r="AW2600" i="3"/>
  <c r="L2605" i="3"/>
  <c r="BG2601" i="3"/>
  <c r="BF2601" i="3"/>
  <c r="AR2603" i="3"/>
  <c r="BJ2603" i="3"/>
  <c r="AQ2603" i="3"/>
  <c r="BI2603" i="3"/>
  <c r="AC2603" i="3"/>
  <c r="AK2603" i="3" s="1"/>
  <c r="K2605" i="3"/>
  <c r="AB2604" i="3"/>
  <c r="AA2604" i="3"/>
  <c r="Z2604" i="3"/>
  <c r="L2407" i="3"/>
  <c r="O2409" i="3"/>
  <c r="K2407" i="3"/>
  <c r="N2408" i="3" s="1"/>
  <c r="N2409" i="3"/>
  <c r="D2673" i="3"/>
  <c r="X2602" i="3"/>
  <c r="W2602" i="3"/>
  <c r="T2603" i="3"/>
  <c r="Q2603" i="3"/>
  <c r="U2603" i="3"/>
  <c r="R2603" i="3"/>
  <c r="N2604" i="3"/>
  <c r="O2604" i="3"/>
  <c r="AY2600" i="3" l="1"/>
  <c r="BV2540" i="3"/>
  <c r="BU2540" i="3"/>
  <c r="BB2599" i="3"/>
  <c r="BB2600" i="3" s="1"/>
  <c r="BT2540" i="3"/>
  <c r="BX2540" i="3" s="1"/>
  <c r="BR2541" i="3"/>
  <c r="BA2600" i="3"/>
  <c r="AW2601" i="3"/>
  <c r="BF2602" i="3"/>
  <c r="AX2601" i="3"/>
  <c r="BG2602" i="3"/>
  <c r="L2606" i="3"/>
  <c r="AC2604" i="3"/>
  <c r="AK2604" i="3" s="1"/>
  <c r="AQ2604" i="3"/>
  <c r="BI2604" i="3"/>
  <c r="K2606" i="3"/>
  <c r="AB2605" i="3"/>
  <c r="AA2605" i="3"/>
  <c r="Z2605" i="3"/>
  <c r="AR2604" i="3"/>
  <c r="BJ2604" i="3"/>
  <c r="L2406" i="3"/>
  <c r="K2406" i="3"/>
  <c r="O2408" i="3"/>
  <c r="D2674" i="3"/>
  <c r="W2603" i="3"/>
  <c r="X2603" i="3"/>
  <c r="U2604" i="3"/>
  <c r="R2604" i="3"/>
  <c r="T2604" i="3"/>
  <c r="Q2604" i="3"/>
  <c r="N2605" i="3"/>
  <c r="O2605" i="3"/>
  <c r="BL2541" i="3" l="1"/>
  <c r="BP2541" i="3" s="1"/>
  <c r="BS2541" i="3"/>
  <c r="BM2541" i="3"/>
  <c r="BQ2541" i="3" s="1"/>
  <c r="BN2541" i="3"/>
  <c r="BO2541" i="3"/>
  <c r="AW2602" i="3"/>
  <c r="AX2602" i="3"/>
  <c r="AY2601" i="3"/>
  <c r="BA2601" i="3" s="1"/>
  <c r="BB2601" i="3" s="1"/>
  <c r="BG2603" i="3"/>
  <c r="L2607" i="3"/>
  <c r="BF2603" i="3"/>
  <c r="AC2605" i="3"/>
  <c r="AK2605" i="3" s="1"/>
  <c r="K2607" i="3"/>
  <c r="AB2606" i="3"/>
  <c r="AA2606" i="3"/>
  <c r="Z2606" i="3"/>
  <c r="AQ2605" i="3"/>
  <c r="BI2605" i="3"/>
  <c r="AR2605" i="3"/>
  <c r="BJ2605" i="3"/>
  <c r="K2405" i="3"/>
  <c r="N2407" i="3"/>
  <c r="L2405" i="3"/>
  <c r="O2406" i="3" s="1"/>
  <c r="O2407" i="3"/>
  <c r="X2604" i="3"/>
  <c r="D2675" i="3"/>
  <c r="W2604" i="3"/>
  <c r="U2605" i="3"/>
  <c r="R2605" i="3"/>
  <c r="T2605" i="3"/>
  <c r="Q2605" i="3"/>
  <c r="N2606" i="3"/>
  <c r="O2606" i="3"/>
  <c r="BV2541" i="3" l="1"/>
  <c r="BU2541" i="3"/>
  <c r="AY2602" i="3"/>
  <c r="BA2602" i="3" s="1"/>
  <c r="BT2541" i="3"/>
  <c r="BX2541" i="3" s="1"/>
  <c r="BR2542" i="3"/>
  <c r="AX2603" i="3"/>
  <c r="BF2604" i="3"/>
  <c r="L2608" i="3"/>
  <c r="AW2603" i="3"/>
  <c r="BG2604" i="3"/>
  <c r="AQ2606" i="3"/>
  <c r="BI2606" i="3"/>
  <c r="AR2606" i="3"/>
  <c r="BJ2606" i="3"/>
  <c r="AC2606" i="3"/>
  <c r="AK2606" i="3" s="1"/>
  <c r="K2608" i="3"/>
  <c r="AB2607" i="3"/>
  <c r="AA2607" i="3"/>
  <c r="Z2607" i="3"/>
  <c r="K2404" i="3"/>
  <c r="L2404" i="3"/>
  <c r="N2406" i="3"/>
  <c r="X2605" i="3"/>
  <c r="D2676" i="3"/>
  <c r="W2605" i="3"/>
  <c r="U2606" i="3"/>
  <c r="R2606" i="3"/>
  <c r="T2606" i="3"/>
  <c r="Q2606" i="3"/>
  <c r="N2607" i="3"/>
  <c r="O2607" i="3"/>
  <c r="BB2602" i="3" l="1"/>
  <c r="AW2604" i="3"/>
  <c r="BO2542" i="3"/>
  <c r="BN2542" i="3"/>
  <c r="BL2542" i="3"/>
  <c r="BS2542" i="3"/>
  <c r="BM2542" i="3"/>
  <c r="BQ2542" i="3" s="1"/>
  <c r="AY2603" i="3"/>
  <c r="AX2604" i="3"/>
  <c r="L2609" i="3"/>
  <c r="BF2605" i="3"/>
  <c r="BG2605" i="3"/>
  <c r="AC2607" i="3"/>
  <c r="AK2607" i="3" s="1"/>
  <c r="K2609" i="3"/>
  <c r="AB2608" i="3"/>
  <c r="AA2608" i="3"/>
  <c r="Z2608" i="3"/>
  <c r="AR2607" i="3"/>
  <c r="BJ2607" i="3"/>
  <c r="AQ2607" i="3"/>
  <c r="BI2607" i="3"/>
  <c r="L2403" i="3"/>
  <c r="O2405" i="3"/>
  <c r="K2403" i="3"/>
  <c r="N2404" i="3" s="1"/>
  <c r="N2405" i="3"/>
  <c r="W2606" i="3"/>
  <c r="D2677" i="3"/>
  <c r="X2606" i="3"/>
  <c r="U2607" i="3"/>
  <c r="R2607" i="3"/>
  <c r="T2607" i="3"/>
  <c r="Q2607" i="3"/>
  <c r="N2608" i="3"/>
  <c r="O2608" i="3"/>
  <c r="AY2604" i="3" l="1"/>
  <c r="BV2542" i="3"/>
  <c r="BT2542" i="3"/>
  <c r="BX2542" i="3" s="1"/>
  <c r="AW2605" i="3"/>
  <c r="BP2542" i="3"/>
  <c r="BU2542" i="3" s="1"/>
  <c r="BR2543" i="3"/>
  <c r="BA2603" i="3"/>
  <c r="BB2603" i="3"/>
  <c r="AX2605" i="3"/>
  <c r="BA2604" i="3"/>
  <c r="BG2606" i="3"/>
  <c r="BF2606" i="3"/>
  <c r="L2610" i="3"/>
  <c r="Z2609" i="3"/>
  <c r="AT2608" i="3"/>
  <c r="AT2609" i="3" s="1"/>
  <c r="AT2610" i="3" s="1"/>
  <c r="AT2611" i="3" s="1"/>
  <c r="AT2612" i="3" s="1"/>
  <c r="AT2613" i="3" s="1"/>
  <c r="AT2614" i="3" s="1"/>
  <c r="AT2615" i="3" s="1"/>
  <c r="AT2616" i="3" s="1"/>
  <c r="AT2617" i="3" s="1"/>
  <c r="AT2618" i="3" s="1"/>
  <c r="AT2619" i="3" s="1"/>
  <c r="AT2620" i="3" s="1"/>
  <c r="AT2621" i="3" s="1"/>
  <c r="AT2622" i="3" s="1"/>
  <c r="AT2623" i="3" s="1"/>
  <c r="AT2624" i="3" s="1"/>
  <c r="AT2625" i="3" s="1"/>
  <c r="AT2626" i="3" s="1"/>
  <c r="BI2608" i="3"/>
  <c r="AU2608" i="3"/>
  <c r="AU2609" i="3" s="1"/>
  <c r="AU2610" i="3" s="1"/>
  <c r="AU2611" i="3" s="1"/>
  <c r="AU2612" i="3" s="1"/>
  <c r="AU2613" i="3" s="1"/>
  <c r="AU2614" i="3" s="1"/>
  <c r="AU2615" i="3" s="1"/>
  <c r="AU2616" i="3" s="1"/>
  <c r="AU2617" i="3" s="1"/>
  <c r="AU2618" i="3" s="1"/>
  <c r="AU2619" i="3" s="1"/>
  <c r="AU2620" i="3" s="1"/>
  <c r="AU2621" i="3" s="1"/>
  <c r="AU2622" i="3" s="1"/>
  <c r="AU2623" i="3" s="1"/>
  <c r="AU2624" i="3" s="1"/>
  <c r="AU2625" i="3" s="1"/>
  <c r="AU2626" i="3" s="1"/>
  <c r="BJ2608" i="3"/>
  <c r="AC2608" i="3"/>
  <c r="AK2608" i="3" s="1"/>
  <c r="AN2608" i="3" s="1"/>
  <c r="K2610" i="3"/>
  <c r="AB2609" i="3"/>
  <c r="AA2609" i="3"/>
  <c r="L2402" i="3"/>
  <c r="K2402" i="3"/>
  <c r="O2404" i="3"/>
  <c r="W2607" i="3"/>
  <c r="X2607" i="3"/>
  <c r="D2678" i="3"/>
  <c r="T2608" i="3"/>
  <c r="Q2608" i="3"/>
  <c r="U2608" i="3"/>
  <c r="R2608" i="3"/>
  <c r="N2609" i="3"/>
  <c r="O2609" i="3"/>
  <c r="BB2604" i="3" l="1"/>
  <c r="AY2605" i="3"/>
  <c r="BA2605" i="3" s="1"/>
  <c r="BS2543" i="3"/>
  <c r="BO2543" i="3"/>
  <c r="BM2543" i="3"/>
  <c r="BQ2543" i="3" s="1"/>
  <c r="BN2543" i="3"/>
  <c r="BL2543" i="3"/>
  <c r="AX2606" i="3"/>
  <c r="BF2607" i="3"/>
  <c r="BG2607" i="3"/>
  <c r="L2611" i="3"/>
  <c r="AW2606" i="3"/>
  <c r="AY2606" i="3" s="1"/>
  <c r="AN2609" i="3"/>
  <c r="AR2608" i="3"/>
  <c r="AQ2608" i="3"/>
  <c r="AC2609" i="3"/>
  <c r="AK2609" i="3" s="1"/>
  <c r="K2611" i="3"/>
  <c r="AB2610" i="3"/>
  <c r="AA2610" i="3"/>
  <c r="Z2610" i="3"/>
  <c r="Z2611" i="3"/>
  <c r="K2401" i="3"/>
  <c r="N2403" i="3"/>
  <c r="L2401" i="3"/>
  <c r="O2402" i="3" s="1"/>
  <c r="O2403" i="3"/>
  <c r="BA2606" i="3"/>
  <c r="D2679" i="3"/>
  <c r="W2608" i="3"/>
  <c r="X2608" i="3"/>
  <c r="U2609" i="3"/>
  <c r="R2609" i="3"/>
  <c r="T2609" i="3"/>
  <c r="Q2609" i="3"/>
  <c r="N2610" i="3"/>
  <c r="O2610" i="3"/>
  <c r="X2609" i="3" l="1"/>
  <c r="BB2605" i="3"/>
  <c r="BB2606" i="3" s="1"/>
  <c r="BT2543" i="3"/>
  <c r="BX2543" i="3" s="1"/>
  <c r="BV2543" i="3"/>
  <c r="BP2543" i="3"/>
  <c r="BU2543" i="3" s="1"/>
  <c r="BR2544" i="3"/>
  <c r="AW2607" i="3"/>
  <c r="AX2607" i="3"/>
  <c r="L2612" i="3"/>
  <c r="AQ2609" i="3"/>
  <c r="BI2609" i="3"/>
  <c r="AR2609" i="3"/>
  <c r="BJ2609" i="3"/>
  <c r="AC2610" i="3"/>
  <c r="AK2610" i="3" s="1"/>
  <c r="K2612" i="3"/>
  <c r="AB2611" i="3"/>
  <c r="AA2611" i="3"/>
  <c r="AN2610" i="3"/>
  <c r="AN2611" i="3" s="1"/>
  <c r="AN2612" i="3" s="1"/>
  <c r="AN2613" i="3" s="1"/>
  <c r="AN2614" i="3" s="1"/>
  <c r="AN2615" i="3" s="1"/>
  <c r="AN2616" i="3" s="1"/>
  <c r="AN2617" i="3" s="1"/>
  <c r="AN2618" i="3" s="1"/>
  <c r="AN2619" i="3" s="1"/>
  <c r="AN2620" i="3" s="1"/>
  <c r="AN2621" i="3" s="1"/>
  <c r="AN2622" i="3" s="1"/>
  <c r="AN2623" i="3" s="1"/>
  <c r="AN2624" i="3" s="1"/>
  <c r="AN2625" i="3" s="1"/>
  <c r="AN2626" i="3" s="1"/>
  <c r="BD2609" i="3"/>
  <c r="BD2610" i="3" s="1"/>
  <c r="BD2611" i="3" s="1"/>
  <c r="BD2612" i="3" s="1"/>
  <c r="BD2613" i="3" s="1"/>
  <c r="BD2614" i="3" s="1"/>
  <c r="BD2615" i="3" s="1"/>
  <c r="BD2616" i="3" s="1"/>
  <c r="BD2617" i="3" s="1"/>
  <c r="BD2618" i="3" s="1"/>
  <c r="BD2619" i="3" s="1"/>
  <c r="BD2620" i="3" s="1"/>
  <c r="BD2621" i="3" s="1"/>
  <c r="BD2622" i="3" s="1"/>
  <c r="BD2623" i="3" s="1"/>
  <c r="BD2624" i="3" s="1"/>
  <c r="BD2625" i="3" s="1"/>
  <c r="BD2626" i="3" s="1"/>
  <c r="BD2627" i="3" s="1"/>
  <c r="BC2628" i="3" s="1"/>
  <c r="BC2629" i="3" s="1"/>
  <c r="BC2630" i="3" s="1"/>
  <c r="BC2631" i="3" s="1"/>
  <c r="BC2632" i="3" s="1"/>
  <c r="BC2633" i="3" s="1"/>
  <c r="BC2634" i="3" s="1"/>
  <c r="BC2635" i="3" s="1"/>
  <c r="BC2636" i="3" s="1"/>
  <c r="BC2637" i="3" s="1"/>
  <c r="BC2638" i="3" s="1"/>
  <c r="BC2639" i="3" s="1"/>
  <c r="BC2640" i="3" s="1"/>
  <c r="BC2641" i="3" s="1"/>
  <c r="BC2642" i="3" s="1"/>
  <c r="BC2643" i="3" s="1"/>
  <c r="BC2644" i="3" s="1"/>
  <c r="BC2645" i="3" s="1"/>
  <c r="BC2646" i="3" s="1"/>
  <c r="BC2647" i="3" s="1"/>
  <c r="K2400" i="3"/>
  <c r="L2400" i="3"/>
  <c r="N2402" i="3"/>
  <c r="D2680" i="3"/>
  <c r="W2609" i="3"/>
  <c r="U2610" i="3"/>
  <c r="R2610" i="3"/>
  <c r="T2610" i="3"/>
  <c r="Q2610" i="3"/>
  <c r="N2611" i="3"/>
  <c r="O2611" i="3"/>
  <c r="BS2544" i="3" l="1"/>
  <c r="BL2544" i="3"/>
  <c r="BN2544" i="3"/>
  <c r="BM2544" i="3"/>
  <c r="BQ2544" i="3" s="1"/>
  <c r="BO2544" i="3"/>
  <c r="AY2607" i="3"/>
  <c r="BB2607" i="3" s="1"/>
  <c r="BG2608" i="3"/>
  <c r="BF2608" i="3"/>
  <c r="L2613" i="3"/>
  <c r="AQ2610" i="3"/>
  <c r="BI2610" i="3"/>
  <c r="AC2611" i="3"/>
  <c r="AK2611" i="3" s="1"/>
  <c r="K2613" i="3"/>
  <c r="AB2612" i="3"/>
  <c r="AA2612" i="3"/>
  <c r="Z2612" i="3"/>
  <c r="AR2610" i="3"/>
  <c r="BJ2610" i="3"/>
  <c r="AX2608" i="3"/>
  <c r="L2399" i="3"/>
  <c r="O2401" i="3"/>
  <c r="K2399" i="3"/>
  <c r="N2400" i="3" s="1"/>
  <c r="N2401" i="3"/>
  <c r="X2610" i="3"/>
  <c r="W2610" i="3"/>
  <c r="D2681" i="3"/>
  <c r="U2611" i="3"/>
  <c r="R2611" i="3"/>
  <c r="T2611" i="3"/>
  <c r="Q2611" i="3"/>
  <c r="N2612" i="3"/>
  <c r="O2612" i="3"/>
  <c r="BA2607" i="3" l="1"/>
  <c r="BT2544" i="3"/>
  <c r="BX2544" i="3" s="1"/>
  <c r="BV2544" i="3"/>
  <c r="BP2544" i="3"/>
  <c r="BU2544" i="3" s="1"/>
  <c r="BR2545" i="3"/>
  <c r="AW2608" i="3"/>
  <c r="AY2608" i="3" s="1"/>
  <c r="BF2609" i="3"/>
  <c r="BG2609" i="3"/>
  <c r="L2614" i="3"/>
  <c r="AC2612" i="3"/>
  <c r="AK2612" i="3" s="1"/>
  <c r="AR2611" i="3"/>
  <c r="BJ2611" i="3"/>
  <c r="AQ2611" i="3"/>
  <c r="BI2611" i="3"/>
  <c r="K2614" i="3"/>
  <c r="AB2613" i="3"/>
  <c r="AA2613" i="3"/>
  <c r="Z2613" i="3"/>
  <c r="L2398" i="3"/>
  <c r="K2398" i="3"/>
  <c r="O2400" i="3"/>
  <c r="X2611" i="3"/>
  <c r="W2611" i="3"/>
  <c r="D2682" i="3"/>
  <c r="T2612" i="3"/>
  <c r="Q2612" i="3"/>
  <c r="U2612" i="3"/>
  <c r="R2612" i="3"/>
  <c r="N2613" i="3"/>
  <c r="O2613" i="3"/>
  <c r="BS2545" i="3" l="1"/>
  <c r="BO2545" i="3"/>
  <c r="BL2545" i="3"/>
  <c r="BN2545" i="3"/>
  <c r="BM2545" i="3"/>
  <c r="BQ2545" i="3" s="1"/>
  <c r="BB2608" i="3"/>
  <c r="BA2608" i="3"/>
  <c r="AW2609" i="3"/>
  <c r="BG2610" i="3"/>
  <c r="L2615" i="3"/>
  <c r="BF2610" i="3"/>
  <c r="AX2609" i="3"/>
  <c r="AY2609" i="3" s="1"/>
  <c r="BA2609" i="3" s="1"/>
  <c r="BB2609" i="3" s="1"/>
  <c r="AC2613" i="3"/>
  <c r="K2615" i="3"/>
  <c r="AB2614" i="3"/>
  <c r="AA2614" i="3"/>
  <c r="Z2614" i="3"/>
  <c r="Z2615" i="3"/>
  <c r="AR2612" i="3"/>
  <c r="BJ2612" i="3"/>
  <c r="AK2613" i="3"/>
  <c r="AQ2612" i="3"/>
  <c r="BI2612" i="3"/>
  <c r="K2397" i="3"/>
  <c r="N2399" i="3"/>
  <c r="L2397" i="3"/>
  <c r="O2398" i="3" s="1"/>
  <c r="O2399" i="3"/>
  <c r="D2683" i="3"/>
  <c r="W2612" i="3"/>
  <c r="X2612" i="3"/>
  <c r="U2613" i="3"/>
  <c r="R2613" i="3"/>
  <c r="T2613" i="3"/>
  <c r="Q2613" i="3"/>
  <c r="N2614" i="3"/>
  <c r="O2614" i="3"/>
  <c r="BV2545" i="3" l="1"/>
  <c r="BT2545" i="3"/>
  <c r="BX2545" i="3" s="1"/>
  <c r="BP2545" i="3"/>
  <c r="BU2545" i="3" s="1"/>
  <c r="BR2546" i="3"/>
  <c r="AX2610" i="3"/>
  <c r="L2616" i="3"/>
  <c r="AW2610" i="3"/>
  <c r="BF2611" i="3"/>
  <c r="BG2611" i="3"/>
  <c r="AQ2613" i="3"/>
  <c r="BI2613" i="3"/>
  <c r="AR2613" i="3"/>
  <c r="BJ2613" i="3"/>
  <c r="AC2614" i="3"/>
  <c r="AK2614" i="3" s="1"/>
  <c r="K2616" i="3"/>
  <c r="AB2615" i="3"/>
  <c r="AA2615" i="3"/>
  <c r="K2396" i="3"/>
  <c r="L2396" i="3"/>
  <c r="N2398" i="3"/>
  <c r="X2613" i="3"/>
  <c r="D2684" i="3"/>
  <c r="W2613" i="3"/>
  <c r="U2614" i="3"/>
  <c r="R2614" i="3"/>
  <c r="T2614" i="3"/>
  <c r="Q2614" i="3"/>
  <c r="N2615" i="3"/>
  <c r="O2615" i="3"/>
  <c r="AY2610" i="3" l="1"/>
  <c r="BA2610" i="3" s="1"/>
  <c r="BB2610" i="3" s="1"/>
  <c r="BS2546" i="3"/>
  <c r="BO2546" i="3"/>
  <c r="BL2546" i="3"/>
  <c r="BN2546" i="3"/>
  <c r="BM2546" i="3"/>
  <c r="BQ2546" i="3" s="1"/>
  <c r="AW2611" i="3"/>
  <c r="AX2611" i="3"/>
  <c r="BG2612" i="3"/>
  <c r="L2617" i="3"/>
  <c r="BF2612" i="3"/>
  <c r="AC2615" i="3"/>
  <c r="AK2615" i="3" s="1"/>
  <c r="K2617" i="3"/>
  <c r="AB2616" i="3"/>
  <c r="AA2616" i="3"/>
  <c r="Z2616" i="3"/>
  <c r="AR2614" i="3"/>
  <c r="BJ2614" i="3"/>
  <c r="AQ2614" i="3"/>
  <c r="BI2614" i="3"/>
  <c r="L2395" i="3"/>
  <c r="O2397" i="3"/>
  <c r="K2395" i="3"/>
  <c r="N2396" i="3" s="1"/>
  <c r="N2397" i="3"/>
  <c r="D2685" i="3"/>
  <c r="X2614" i="3"/>
  <c r="W2614" i="3"/>
  <c r="U2615" i="3"/>
  <c r="R2615" i="3"/>
  <c r="T2615" i="3"/>
  <c r="Q2615" i="3"/>
  <c r="N2616" i="3"/>
  <c r="O2616" i="3"/>
  <c r="BR2547" i="3" l="1"/>
  <c r="BV2546" i="3"/>
  <c r="BT2546" i="3"/>
  <c r="BX2546" i="3" s="1"/>
  <c r="AY2611" i="3"/>
  <c r="BA2611" i="3" s="1"/>
  <c r="BB2611" i="3" s="1"/>
  <c r="BS2547" i="3"/>
  <c r="BM2547" i="3"/>
  <c r="BQ2547" i="3" s="1"/>
  <c r="BN2547" i="3"/>
  <c r="BO2547" i="3"/>
  <c r="BV2547" i="3" s="1"/>
  <c r="BL2547" i="3"/>
  <c r="BP2546" i="3"/>
  <c r="BU2546" i="3" s="1"/>
  <c r="AW2612" i="3"/>
  <c r="BF2613" i="3"/>
  <c r="L2618" i="3"/>
  <c r="BG2613" i="3"/>
  <c r="AX2612" i="3"/>
  <c r="Z2617" i="3"/>
  <c r="AC2616" i="3"/>
  <c r="AR2615" i="3"/>
  <c r="BJ2615" i="3"/>
  <c r="K2618" i="3"/>
  <c r="AB2617" i="3"/>
  <c r="AA2617" i="3"/>
  <c r="AQ2615" i="3"/>
  <c r="BI2615" i="3"/>
  <c r="AK2616" i="3"/>
  <c r="L2394" i="3"/>
  <c r="K2394" i="3"/>
  <c r="O2396" i="3"/>
  <c r="D2686" i="3"/>
  <c r="X2615" i="3"/>
  <c r="W2615" i="3"/>
  <c r="T2616" i="3"/>
  <c r="Q2616" i="3"/>
  <c r="U2616" i="3"/>
  <c r="R2616" i="3"/>
  <c r="N2617" i="3"/>
  <c r="O2617" i="3"/>
  <c r="BT2547" i="3" l="1"/>
  <c r="BX2547" i="3" s="1"/>
  <c r="AY2612" i="3"/>
  <c r="BA2612" i="3" s="1"/>
  <c r="BB2612" i="3" s="1"/>
  <c r="BP2547" i="3"/>
  <c r="BU2547" i="3" s="1"/>
  <c r="BR2548" i="3"/>
  <c r="AW2613" i="3"/>
  <c r="AC2617" i="3"/>
  <c r="AK2617" i="3" s="1"/>
  <c r="AX2613" i="3"/>
  <c r="L2619" i="3"/>
  <c r="BF2614" i="3"/>
  <c r="BG2614" i="3"/>
  <c r="AR2616" i="3"/>
  <c r="BJ2616" i="3"/>
  <c r="K2619" i="3"/>
  <c r="AB2618" i="3"/>
  <c r="AA2618" i="3"/>
  <c r="Z2618" i="3"/>
  <c r="Z2619" i="3"/>
  <c r="AQ2616" i="3"/>
  <c r="BI2616" i="3"/>
  <c r="K2393" i="3"/>
  <c r="N2395" i="3"/>
  <c r="L2393" i="3"/>
  <c r="O2394" i="3" s="1"/>
  <c r="O2395" i="3"/>
  <c r="D2687" i="3"/>
  <c r="W2616" i="3"/>
  <c r="X2616" i="3"/>
  <c r="T2617" i="3"/>
  <c r="Q2617" i="3"/>
  <c r="U2617" i="3"/>
  <c r="R2617" i="3"/>
  <c r="N2618" i="3"/>
  <c r="O2618" i="3"/>
  <c r="BN2548" i="3" l="1"/>
  <c r="BO2548" i="3"/>
  <c r="BM2548" i="3"/>
  <c r="BQ2548" i="3" s="1"/>
  <c r="BS2548" i="3"/>
  <c r="BL2548" i="3"/>
  <c r="AY2613" i="3"/>
  <c r="BA2613" i="3" s="1"/>
  <c r="BB2613" i="3" s="1"/>
  <c r="AW2614" i="3"/>
  <c r="AX2614" i="3"/>
  <c r="BG2615" i="3"/>
  <c r="BF2615" i="3"/>
  <c r="L2620" i="3"/>
  <c r="AC2618" i="3"/>
  <c r="AK2618" i="3" s="1"/>
  <c r="K2620" i="3"/>
  <c r="AB2619" i="3"/>
  <c r="AA2619" i="3"/>
  <c r="AQ2617" i="3"/>
  <c r="BI2617" i="3"/>
  <c r="AR2617" i="3"/>
  <c r="BJ2617" i="3"/>
  <c r="K2392" i="3"/>
  <c r="L2392" i="3"/>
  <c r="N2394" i="3"/>
  <c r="D2688" i="3"/>
  <c r="W2617" i="3"/>
  <c r="X2617" i="3"/>
  <c r="U2618" i="3"/>
  <c r="R2618" i="3"/>
  <c r="T2618" i="3"/>
  <c r="Q2618" i="3"/>
  <c r="N2619" i="3"/>
  <c r="O2619" i="3"/>
  <c r="BV2548" i="3" l="1"/>
  <c r="AW2615" i="3"/>
  <c r="BP2548" i="3"/>
  <c r="BU2548" i="3" s="1"/>
  <c r="BR2549" i="3"/>
  <c r="BT2548" i="3"/>
  <c r="BX2548" i="3" s="1"/>
  <c r="AY2614" i="3"/>
  <c r="BB2614" i="3" s="1"/>
  <c r="BG2616" i="3"/>
  <c r="L2621" i="3"/>
  <c r="BF2616" i="3"/>
  <c r="AX2615" i="3"/>
  <c r="AY2615" i="3" s="1"/>
  <c r="AC2619" i="3"/>
  <c r="AK2619" i="3" s="1"/>
  <c r="AQ2618" i="3"/>
  <c r="BI2618" i="3"/>
  <c r="K2621" i="3"/>
  <c r="AB2620" i="3"/>
  <c r="AA2620" i="3"/>
  <c r="Z2620" i="3"/>
  <c r="AR2618" i="3"/>
  <c r="BJ2618" i="3"/>
  <c r="L2391" i="3"/>
  <c r="O2393" i="3"/>
  <c r="K2391" i="3"/>
  <c r="N2392" i="3" s="1"/>
  <c r="N2393" i="3"/>
  <c r="D2689" i="3"/>
  <c r="X2618" i="3"/>
  <c r="W2618" i="3"/>
  <c r="U2619" i="3"/>
  <c r="R2619" i="3"/>
  <c r="T2619" i="3"/>
  <c r="Q2619" i="3"/>
  <c r="N2620" i="3"/>
  <c r="O2620" i="3"/>
  <c r="AX2616" i="3" l="1"/>
  <c r="BS2549" i="3"/>
  <c r="BM2549" i="3"/>
  <c r="BQ2549" i="3" s="1"/>
  <c r="BN2549" i="3"/>
  <c r="BO2549" i="3"/>
  <c r="BL2549" i="3"/>
  <c r="BA2614" i="3"/>
  <c r="AW2616" i="3"/>
  <c r="AY2616" i="3" s="1"/>
  <c r="BA2616" i="3" s="1"/>
  <c r="BA2615" i="3"/>
  <c r="BB2615" i="3"/>
  <c r="BG2617" i="3"/>
  <c r="L2622" i="3"/>
  <c r="BF2617" i="3"/>
  <c r="AC2620" i="3"/>
  <c r="AK2620" i="3" s="1"/>
  <c r="AR2619" i="3"/>
  <c r="BJ2619" i="3"/>
  <c r="K2622" i="3"/>
  <c r="AB2621" i="3"/>
  <c r="AA2621" i="3"/>
  <c r="Z2621" i="3"/>
  <c r="AQ2619" i="3"/>
  <c r="BI2619" i="3"/>
  <c r="L2390" i="3"/>
  <c r="K2390" i="3"/>
  <c r="O2392" i="3"/>
  <c r="D2690" i="3"/>
  <c r="W2619" i="3"/>
  <c r="X2619" i="3"/>
  <c r="U2620" i="3"/>
  <c r="R2620" i="3"/>
  <c r="T2620" i="3"/>
  <c r="Q2620" i="3"/>
  <c r="N2621" i="3"/>
  <c r="O2621" i="3"/>
  <c r="BR2550" i="3" l="1"/>
  <c r="BO2550" i="3" s="1"/>
  <c r="BV2549" i="3"/>
  <c r="BP2549" i="3"/>
  <c r="BU2549" i="3" s="1"/>
  <c r="BT2549" i="3"/>
  <c r="BX2549" i="3" s="1"/>
  <c r="AW2617" i="3"/>
  <c r="BB2616" i="3"/>
  <c r="AX2617" i="3"/>
  <c r="BF2618" i="3"/>
  <c r="BG2618" i="3"/>
  <c r="L2623" i="3"/>
  <c r="AQ2620" i="3"/>
  <c r="BI2620" i="3"/>
  <c r="AC2621" i="3"/>
  <c r="K2623" i="3"/>
  <c r="AB2622" i="3"/>
  <c r="AA2622" i="3"/>
  <c r="Z2622" i="3"/>
  <c r="Z2623" i="3"/>
  <c r="AR2620" i="3"/>
  <c r="BJ2620" i="3"/>
  <c r="AK2621" i="3"/>
  <c r="K2389" i="3"/>
  <c r="N2391" i="3"/>
  <c r="L2389" i="3"/>
  <c r="O2390" i="3" s="1"/>
  <c r="O2391" i="3"/>
  <c r="X2620" i="3"/>
  <c r="D2691" i="3"/>
  <c r="W2620" i="3"/>
  <c r="U2621" i="3"/>
  <c r="R2621" i="3"/>
  <c r="T2621" i="3"/>
  <c r="Q2621" i="3"/>
  <c r="N2622" i="3"/>
  <c r="O2622" i="3"/>
  <c r="BM2550" i="3" l="1"/>
  <c r="BQ2550" i="3" s="1"/>
  <c r="BN2550" i="3"/>
  <c r="BS2550" i="3"/>
  <c r="BL2550" i="3"/>
  <c r="BP2550" i="3" s="1"/>
  <c r="BU2550" i="3" s="1"/>
  <c r="BV2550" i="3"/>
  <c r="BT2550" i="3"/>
  <c r="BX2550" i="3" s="1"/>
  <c r="AY2617" i="3"/>
  <c r="BA2617" i="3" s="1"/>
  <c r="AX2618" i="3"/>
  <c r="BG2619" i="3"/>
  <c r="BF2619" i="3"/>
  <c r="L2624" i="3"/>
  <c r="AW2618" i="3"/>
  <c r="AY2618" i="3" s="1"/>
  <c r="AR2621" i="3"/>
  <c r="BJ2621" i="3"/>
  <c r="AC2622" i="3"/>
  <c r="AK2622" i="3" s="1"/>
  <c r="K2624" i="3"/>
  <c r="AB2623" i="3"/>
  <c r="AA2623" i="3"/>
  <c r="AQ2621" i="3"/>
  <c r="BI2621" i="3"/>
  <c r="K2388" i="3"/>
  <c r="L2388" i="3"/>
  <c r="N2390" i="3"/>
  <c r="W2621" i="3"/>
  <c r="X2621" i="3"/>
  <c r="D2692" i="3"/>
  <c r="U2622" i="3"/>
  <c r="R2622" i="3"/>
  <c r="T2622" i="3"/>
  <c r="Q2622" i="3"/>
  <c r="N2623" i="3"/>
  <c r="O2623" i="3"/>
  <c r="BR2551" i="3" l="1"/>
  <c r="BB2617" i="3"/>
  <c r="BS2551" i="3"/>
  <c r="BL2551" i="3"/>
  <c r="BO2551" i="3"/>
  <c r="BN2551" i="3"/>
  <c r="BM2551" i="3"/>
  <c r="BQ2551" i="3" s="1"/>
  <c r="AX2619" i="3"/>
  <c r="BA2618" i="3"/>
  <c r="BB2618" i="3"/>
  <c r="BG2620" i="3"/>
  <c r="BF2620" i="3"/>
  <c r="L2625" i="3"/>
  <c r="AW2619" i="3"/>
  <c r="AR2622" i="3"/>
  <c r="BJ2622" i="3"/>
  <c r="AQ2622" i="3"/>
  <c r="BI2622" i="3"/>
  <c r="AC2623" i="3"/>
  <c r="AK2623" i="3" s="1"/>
  <c r="K2625" i="3"/>
  <c r="AB2624" i="3"/>
  <c r="AA2624" i="3"/>
  <c r="Z2624" i="3"/>
  <c r="L2387" i="3"/>
  <c r="O2389" i="3"/>
  <c r="K2387" i="3"/>
  <c r="N2388" i="3" s="1"/>
  <c r="N2389" i="3"/>
  <c r="W2622" i="3"/>
  <c r="D2693" i="3"/>
  <c r="X2622" i="3"/>
  <c r="U2623" i="3"/>
  <c r="R2623" i="3"/>
  <c r="T2623" i="3"/>
  <c r="Q2623" i="3"/>
  <c r="N2624" i="3"/>
  <c r="O2624" i="3"/>
  <c r="BV2551" i="3" l="1"/>
  <c r="BP2551" i="3"/>
  <c r="BU2551" i="3" s="1"/>
  <c r="BR2552" i="3"/>
  <c r="BT2551" i="3"/>
  <c r="BX2551" i="3" s="1"/>
  <c r="AY2619" i="3"/>
  <c r="BB2619" i="3" s="1"/>
  <c r="AW2620" i="3"/>
  <c r="AX2620" i="3"/>
  <c r="AY2620" i="3" s="1"/>
  <c r="BA2620" i="3" s="1"/>
  <c r="AC2624" i="3"/>
  <c r="AK2624" i="3" s="1"/>
  <c r="BA2619" i="3"/>
  <c r="BG2621" i="3"/>
  <c r="L2626" i="3"/>
  <c r="BF2621" i="3"/>
  <c r="AQ2623" i="3"/>
  <c r="BI2623" i="3"/>
  <c r="AR2623" i="3"/>
  <c r="BJ2623" i="3"/>
  <c r="K2626" i="3"/>
  <c r="AB2625" i="3"/>
  <c r="AA2625" i="3"/>
  <c r="Z2625" i="3"/>
  <c r="L2386" i="3"/>
  <c r="K2386" i="3"/>
  <c r="O2388" i="3"/>
  <c r="D2694" i="3"/>
  <c r="W2623" i="3"/>
  <c r="X2623" i="3"/>
  <c r="T2624" i="3"/>
  <c r="Q2624" i="3"/>
  <c r="U2624" i="3"/>
  <c r="R2624" i="3"/>
  <c r="N2625" i="3"/>
  <c r="O2625" i="3"/>
  <c r="BN2552" i="3" l="1"/>
  <c r="BM2552" i="3"/>
  <c r="BQ2552" i="3" s="1"/>
  <c r="BS2552" i="3"/>
  <c r="BO2552" i="3"/>
  <c r="BL2552" i="3"/>
  <c r="BB2620" i="3"/>
  <c r="AX2621" i="3"/>
  <c r="BF2622" i="3"/>
  <c r="L2627" i="3"/>
  <c r="BG2622" i="3"/>
  <c r="AW2621" i="3"/>
  <c r="AC2625" i="3"/>
  <c r="AK2625" i="3" s="1"/>
  <c r="K2627" i="3"/>
  <c r="AB2626" i="3"/>
  <c r="AA2626" i="3"/>
  <c r="Z2626" i="3"/>
  <c r="AQ2624" i="3"/>
  <c r="BI2624" i="3"/>
  <c r="AR2624" i="3"/>
  <c r="BJ2624" i="3"/>
  <c r="K2385" i="3"/>
  <c r="N2387" i="3"/>
  <c r="L2385" i="3"/>
  <c r="O2386" i="3" s="1"/>
  <c r="O2387" i="3"/>
  <c r="D2695" i="3"/>
  <c r="W2624" i="3"/>
  <c r="X2624" i="3"/>
  <c r="U2625" i="3"/>
  <c r="R2625" i="3"/>
  <c r="T2625" i="3"/>
  <c r="Q2625" i="3"/>
  <c r="N2626" i="3"/>
  <c r="O2626" i="3"/>
  <c r="BV2552" i="3" l="1"/>
  <c r="AY2621" i="3"/>
  <c r="BA2621" i="3" s="1"/>
  <c r="BP2552" i="3"/>
  <c r="BU2552" i="3" s="1"/>
  <c r="BR2553" i="3"/>
  <c r="BT2552" i="3"/>
  <c r="BX2552" i="3" s="1"/>
  <c r="AW2622" i="3"/>
  <c r="AX2622" i="3"/>
  <c r="BB2621" i="3"/>
  <c r="BF2623" i="3"/>
  <c r="BG2623" i="3"/>
  <c r="L2628" i="3"/>
  <c r="AC2626" i="3"/>
  <c r="AK2626" i="3" s="1"/>
  <c r="K2628" i="3"/>
  <c r="AB2627" i="3"/>
  <c r="AA2627" i="3"/>
  <c r="Z2627" i="3"/>
  <c r="AR2625" i="3"/>
  <c r="BJ2625" i="3"/>
  <c r="AQ2625" i="3"/>
  <c r="BI2625" i="3"/>
  <c r="K2384" i="3"/>
  <c r="L2384" i="3"/>
  <c r="N2386" i="3"/>
  <c r="D2696" i="3"/>
  <c r="W2625" i="3"/>
  <c r="X2625" i="3"/>
  <c r="U2626" i="3"/>
  <c r="R2626" i="3"/>
  <c r="T2626" i="3"/>
  <c r="Q2626" i="3"/>
  <c r="N2627" i="3"/>
  <c r="O2627" i="3"/>
  <c r="AW2623" i="3" l="1"/>
  <c r="AY2622" i="3"/>
  <c r="BA2622" i="3" s="1"/>
  <c r="BN2553" i="3"/>
  <c r="BL2553" i="3"/>
  <c r="BO2553" i="3"/>
  <c r="BS2553" i="3"/>
  <c r="BM2553" i="3"/>
  <c r="BQ2553" i="3" s="1"/>
  <c r="AX2623" i="3"/>
  <c r="AY2623" i="3" s="1"/>
  <c r="BA2623" i="3" s="1"/>
  <c r="BG2624" i="3"/>
  <c r="L2629" i="3"/>
  <c r="BF2624" i="3"/>
  <c r="AC2627" i="3"/>
  <c r="AK2627" i="3" s="1"/>
  <c r="AN2627" i="3" s="1"/>
  <c r="AQ2626" i="3"/>
  <c r="BI2626" i="3"/>
  <c r="AR2626" i="3"/>
  <c r="BJ2626" i="3"/>
  <c r="K2629" i="3"/>
  <c r="AB2628" i="3"/>
  <c r="AA2628" i="3"/>
  <c r="Z2628" i="3"/>
  <c r="L2383" i="3"/>
  <c r="O2385" i="3"/>
  <c r="K2383" i="3"/>
  <c r="N2384" i="3" s="1"/>
  <c r="N2385" i="3"/>
  <c r="D2697" i="3"/>
  <c r="X2626" i="3"/>
  <c r="W2626" i="3"/>
  <c r="U2627" i="3"/>
  <c r="R2627" i="3"/>
  <c r="T2627" i="3"/>
  <c r="Q2627" i="3"/>
  <c r="N2628" i="3"/>
  <c r="O2628" i="3"/>
  <c r="BV2553" i="3" l="1"/>
  <c r="AX2624" i="3"/>
  <c r="BB2622" i="3"/>
  <c r="BP2553" i="3"/>
  <c r="BU2553" i="3" s="1"/>
  <c r="BR2554" i="3"/>
  <c r="AW2624" i="3"/>
  <c r="AY2624" i="3" s="1"/>
  <c r="BT2553" i="3"/>
  <c r="BX2553" i="3" s="1"/>
  <c r="BG2625" i="3"/>
  <c r="L2630" i="3"/>
  <c r="BF2625" i="3"/>
  <c r="AR2627" i="3"/>
  <c r="AR2628" i="3" s="1"/>
  <c r="AN2628" i="3"/>
  <c r="AN2629" i="3" s="1"/>
  <c r="AN2630" i="3" s="1"/>
  <c r="AN2631" i="3" s="1"/>
  <c r="AN2632" i="3" s="1"/>
  <c r="AN2633" i="3" s="1"/>
  <c r="AN2634" i="3" s="1"/>
  <c r="AN2635" i="3" s="1"/>
  <c r="AN2636" i="3" s="1"/>
  <c r="AN2637" i="3" s="1"/>
  <c r="AN2638" i="3" s="1"/>
  <c r="AN2639" i="3" s="1"/>
  <c r="AN2640" i="3" s="1"/>
  <c r="AN2641" i="3" s="1"/>
  <c r="AN2642" i="3" s="1"/>
  <c r="AN2643" i="3" s="1"/>
  <c r="AN2644" i="3" s="1"/>
  <c r="AN2645" i="3" s="1"/>
  <c r="AN2646" i="3" s="1"/>
  <c r="AQ2627" i="3"/>
  <c r="AQ2628" i="3" s="1"/>
  <c r="AT2627" i="3"/>
  <c r="AT2628" i="3" s="1"/>
  <c r="AT2629" i="3" s="1"/>
  <c r="AT2630" i="3" s="1"/>
  <c r="AT2631" i="3" s="1"/>
  <c r="AT2632" i="3" s="1"/>
  <c r="AT2633" i="3" s="1"/>
  <c r="AT2634" i="3" s="1"/>
  <c r="AT2635" i="3" s="1"/>
  <c r="AT2636" i="3" s="1"/>
  <c r="AT2637" i="3" s="1"/>
  <c r="AT2638" i="3" s="1"/>
  <c r="AT2639" i="3" s="1"/>
  <c r="AT2640" i="3" s="1"/>
  <c r="AT2641" i="3" s="1"/>
  <c r="AT2642" i="3" s="1"/>
  <c r="AT2643" i="3" s="1"/>
  <c r="AT2644" i="3" s="1"/>
  <c r="AT2645" i="3" s="1"/>
  <c r="AT2646" i="3" s="1"/>
  <c r="BI2627" i="3"/>
  <c r="AU2627" i="3"/>
  <c r="AU2628" i="3" s="1"/>
  <c r="AU2629" i="3" s="1"/>
  <c r="AU2630" i="3" s="1"/>
  <c r="AU2631" i="3" s="1"/>
  <c r="AU2632" i="3" s="1"/>
  <c r="AU2633" i="3" s="1"/>
  <c r="AU2634" i="3" s="1"/>
  <c r="AU2635" i="3" s="1"/>
  <c r="AU2636" i="3" s="1"/>
  <c r="AU2637" i="3" s="1"/>
  <c r="AU2638" i="3" s="1"/>
  <c r="AU2639" i="3" s="1"/>
  <c r="AU2640" i="3" s="1"/>
  <c r="AU2641" i="3" s="1"/>
  <c r="AU2642" i="3" s="1"/>
  <c r="AU2643" i="3" s="1"/>
  <c r="AU2644" i="3" s="1"/>
  <c r="AU2645" i="3" s="1"/>
  <c r="AU2646" i="3" s="1"/>
  <c r="BJ2627" i="3"/>
  <c r="AC2628" i="3"/>
  <c r="AK2628" i="3" s="1"/>
  <c r="K2630" i="3"/>
  <c r="AB2629" i="3"/>
  <c r="AA2629" i="3"/>
  <c r="Z2629" i="3"/>
  <c r="L2382" i="3"/>
  <c r="K2382" i="3"/>
  <c r="O2384" i="3"/>
  <c r="D2698" i="3"/>
  <c r="X2627" i="3"/>
  <c r="W2627" i="3"/>
  <c r="T2628" i="3"/>
  <c r="Q2628" i="3"/>
  <c r="U2628" i="3"/>
  <c r="R2628" i="3"/>
  <c r="N2629" i="3"/>
  <c r="O2629" i="3"/>
  <c r="BD2628" i="3" l="1"/>
  <c r="BD2629" i="3" s="1"/>
  <c r="BD2630" i="3" s="1"/>
  <c r="BD2631" i="3" s="1"/>
  <c r="BD2632" i="3" s="1"/>
  <c r="BD2633" i="3" s="1"/>
  <c r="BD2634" i="3" s="1"/>
  <c r="BD2635" i="3" s="1"/>
  <c r="BD2636" i="3" s="1"/>
  <c r="BD2637" i="3" s="1"/>
  <c r="BD2638" i="3" s="1"/>
  <c r="BD2639" i="3" s="1"/>
  <c r="BD2640" i="3" s="1"/>
  <c r="BD2641" i="3" s="1"/>
  <c r="BD2642" i="3" s="1"/>
  <c r="BD2643" i="3" s="1"/>
  <c r="BD2644" i="3" s="1"/>
  <c r="BD2645" i="3" s="1"/>
  <c r="BD2646" i="3" s="1"/>
  <c r="BD2647" i="3" s="1"/>
  <c r="BC2648" i="3" s="1"/>
  <c r="BC2649" i="3" s="1"/>
  <c r="BC2650" i="3" s="1"/>
  <c r="BC2651" i="3" s="1"/>
  <c r="BC2652" i="3" s="1"/>
  <c r="BC2653" i="3" s="1"/>
  <c r="BC2654" i="3" s="1"/>
  <c r="BC2655" i="3" s="1"/>
  <c r="BC2656" i="3" s="1"/>
  <c r="BC2657" i="3" s="1"/>
  <c r="BC2658" i="3" s="1"/>
  <c r="BC2659" i="3" s="1"/>
  <c r="BC2660" i="3" s="1"/>
  <c r="BC2661" i="3" s="1"/>
  <c r="BC2662" i="3" s="1"/>
  <c r="BC2663" i="3" s="1"/>
  <c r="BC2664" i="3" s="1"/>
  <c r="BC2665" i="3" s="1"/>
  <c r="BC2666" i="3" s="1"/>
  <c r="BC2667" i="3" s="1"/>
  <c r="BC2668" i="3" s="1"/>
  <c r="BC2669" i="3" s="1"/>
  <c r="BB2623" i="3"/>
  <c r="BA2624" i="3"/>
  <c r="BS2554" i="3"/>
  <c r="BN2554" i="3"/>
  <c r="BO2554" i="3"/>
  <c r="BM2554" i="3"/>
  <c r="BQ2554" i="3" s="1"/>
  <c r="BL2554" i="3"/>
  <c r="AW2625" i="3"/>
  <c r="BJ2628" i="3"/>
  <c r="BG2627" i="3" s="1"/>
  <c r="AX2625" i="3"/>
  <c r="BF2626" i="3"/>
  <c r="L2631" i="3"/>
  <c r="BG2626" i="3"/>
  <c r="AC2629" i="3"/>
  <c r="AK2629" i="3" s="1"/>
  <c r="K2631" i="3"/>
  <c r="AB2630" i="3"/>
  <c r="AA2630" i="3"/>
  <c r="Z2630" i="3"/>
  <c r="AR2629" i="3"/>
  <c r="BJ2629" i="3"/>
  <c r="BI2628" i="3"/>
  <c r="AQ2629" i="3"/>
  <c r="BI2629" i="3"/>
  <c r="K2381" i="3"/>
  <c r="N2383" i="3"/>
  <c r="L2381" i="3"/>
  <c r="O2382" i="3" s="1"/>
  <c r="O2383" i="3"/>
  <c r="D2699" i="3"/>
  <c r="W2628" i="3"/>
  <c r="X2628" i="3"/>
  <c r="U2629" i="3"/>
  <c r="R2629" i="3"/>
  <c r="T2629" i="3"/>
  <c r="Q2629" i="3"/>
  <c r="N2630" i="3"/>
  <c r="O2630" i="3"/>
  <c r="BV2554" i="3" l="1"/>
  <c r="BB2624" i="3"/>
  <c r="BT2554" i="3"/>
  <c r="BX2554" i="3" s="1"/>
  <c r="BP2554" i="3"/>
  <c r="BU2554" i="3" s="1"/>
  <c r="BR2555" i="3"/>
  <c r="AX2626" i="3"/>
  <c r="AY2625" i="3"/>
  <c r="AW2626" i="3"/>
  <c r="BF2627" i="3"/>
  <c r="AW2627" i="3" s="1"/>
  <c r="BG2628" i="3"/>
  <c r="L2632" i="3"/>
  <c r="BF2628" i="3"/>
  <c r="AC2630" i="3"/>
  <c r="AK2630" i="3" s="1"/>
  <c r="Z2631" i="3"/>
  <c r="K2632" i="3"/>
  <c r="AB2631" i="3"/>
  <c r="AA2631" i="3"/>
  <c r="AQ2630" i="3"/>
  <c r="BI2630" i="3"/>
  <c r="AR2630" i="3"/>
  <c r="BJ2630" i="3"/>
  <c r="K2380" i="3"/>
  <c r="L2380" i="3"/>
  <c r="N2382" i="3"/>
  <c r="D2700" i="3"/>
  <c r="X2629" i="3"/>
  <c r="W2629" i="3"/>
  <c r="U2630" i="3"/>
  <c r="R2630" i="3"/>
  <c r="T2630" i="3"/>
  <c r="Q2630" i="3"/>
  <c r="N2631" i="3"/>
  <c r="O2631" i="3"/>
  <c r="BB2625" i="3" l="1"/>
  <c r="BS2555" i="3"/>
  <c r="BO2555" i="3"/>
  <c r="BM2555" i="3"/>
  <c r="BQ2555" i="3" s="1"/>
  <c r="BN2555" i="3"/>
  <c r="BL2555" i="3"/>
  <c r="AW2628" i="3"/>
  <c r="AY2626" i="3"/>
  <c r="BA2626" i="3" s="1"/>
  <c r="BA2625" i="3"/>
  <c r="AX2627" i="3"/>
  <c r="AY2627" i="3" s="1"/>
  <c r="BA2627" i="3" s="1"/>
  <c r="AX2628" i="3"/>
  <c r="AY2628" i="3" s="1"/>
  <c r="BA2628" i="3" s="1"/>
  <c r="BB2628" i="3" s="1"/>
  <c r="BF2629" i="3"/>
  <c r="BG2629" i="3"/>
  <c r="L2633" i="3"/>
  <c r="Z2632" i="3"/>
  <c r="AR2631" i="3"/>
  <c r="BJ2631" i="3"/>
  <c r="AQ2631" i="3"/>
  <c r="BI2631" i="3"/>
  <c r="AC2631" i="3"/>
  <c r="AK2631" i="3" s="1"/>
  <c r="K2633" i="3"/>
  <c r="AB2632" i="3"/>
  <c r="AA2632" i="3"/>
  <c r="L2379" i="3"/>
  <c r="O2381" i="3"/>
  <c r="K2379" i="3"/>
  <c r="N2380" i="3" s="1"/>
  <c r="N2381" i="3"/>
  <c r="D2701" i="3"/>
  <c r="X2630" i="3"/>
  <c r="W2630" i="3"/>
  <c r="T2631" i="3"/>
  <c r="Q2631" i="3"/>
  <c r="U2631" i="3"/>
  <c r="R2631" i="3"/>
  <c r="N2632" i="3"/>
  <c r="O2632" i="3"/>
  <c r="BT2555" i="3" l="1"/>
  <c r="BX2555" i="3" s="1"/>
  <c r="BV2555" i="3"/>
  <c r="BB2626" i="3"/>
  <c r="BP2555" i="3"/>
  <c r="BU2555" i="3" s="1"/>
  <c r="BR2556" i="3"/>
  <c r="AW2629" i="3"/>
  <c r="AX2629" i="3"/>
  <c r="BF2630" i="3"/>
  <c r="BG2630" i="3"/>
  <c r="L2634" i="3"/>
  <c r="AC2632" i="3"/>
  <c r="AK2632" i="3" s="1"/>
  <c r="K2634" i="3"/>
  <c r="AB2633" i="3"/>
  <c r="AA2633" i="3"/>
  <c r="Z2633" i="3"/>
  <c r="AQ2632" i="3"/>
  <c r="BI2632" i="3"/>
  <c r="AR2632" i="3"/>
  <c r="BJ2632" i="3"/>
  <c r="L2378" i="3"/>
  <c r="K2378" i="3"/>
  <c r="O2380" i="3"/>
  <c r="D2702" i="3"/>
  <c r="W2631" i="3"/>
  <c r="X2631" i="3"/>
  <c r="U2632" i="3"/>
  <c r="R2632" i="3"/>
  <c r="T2632" i="3"/>
  <c r="Q2632" i="3"/>
  <c r="N2633" i="3"/>
  <c r="O2633" i="3"/>
  <c r="BB2627" i="3" l="1"/>
  <c r="BO2556" i="3"/>
  <c r="BS2556" i="3"/>
  <c r="BM2556" i="3"/>
  <c r="BQ2556" i="3" s="1"/>
  <c r="BN2556" i="3"/>
  <c r="BL2556" i="3"/>
  <c r="AW2630" i="3"/>
  <c r="AY2629" i="3"/>
  <c r="BA2629" i="3" s="1"/>
  <c r="BB2629" i="3" s="1"/>
  <c r="BF2631" i="3"/>
  <c r="L2635" i="3"/>
  <c r="BG2631" i="3"/>
  <c r="AX2630" i="3"/>
  <c r="AC2633" i="3"/>
  <c r="AK2633" i="3" s="1"/>
  <c r="AR2633" i="3"/>
  <c r="BJ2633" i="3"/>
  <c r="AQ2633" i="3"/>
  <c r="BI2633" i="3"/>
  <c r="K2635" i="3"/>
  <c r="AB2634" i="3"/>
  <c r="AA2634" i="3"/>
  <c r="Z2634" i="3"/>
  <c r="K2377" i="3"/>
  <c r="N2379" i="3"/>
  <c r="L2377" i="3"/>
  <c r="O2378" i="3" s="1"/>
  <c r="O2379" i="3"/>
  <c r="D2703" i="3"/>
  <c r="X2632" i="3"/>
  <c r="W2632" i="3"/>
  <c r="T2633" i="3"/>
  <c r="Q2633" i="3"/>
  <c r="U2633" i="3"/>
  <c r="R2633" i="3"/>
  <c r="N2634" i="3"/>
  <c r="O2634" i="3"/>
  <c r="AY2630" i="3" l="1"/>
  <c r="BA2630" i="3" s="1"/>
  <c r="BB2630" i="3" s="1"/>
  <c r="BV2556" i="3"/>
  <c r="BP2556" i="3"/>
  <c r="BU2556" i="3" s="1"/>
  <c r="BR2557" i="3"/>
  <c r="BT2556" i="3"/>
  <c r="BX2556" i="3" s="1"/>
  <c r="AX2631" i="3"/>
  <c r="AW2631" i="3"/>
  <c r="AC2634" i="3"/>
  <c r="AK2634" i="3" s="1"/>
  <c r="BG2632" i="3"/>
  <c r="L2636" i="3"/>
  <c r="BF2632" i="3"/>
  <c r="Z2635" i="3"/>
  <c r="AQ2634" i="3"/>
  <c r="BI2634" i="3"/>
  <c r="K2636" i="3"/>
  <c r="AB2635" i="3"/>
  <c r="AA2635" i="3"/>
  <c r="AR2634" i="3"/>
  <c r="BJ2634" i="3"/>
  <c r="K2376" i="3"/>
  <c r="L2376" i="3"/>
  <c r="N2378" i="3"/>
  <c r="D2704" i="3"/>
  <c r="W2633" i="3"/>
  <c r="X2633" i="3"/>
  <c r="U2634" i="3"/>
  <c r="R2634" i="3"/>
  <c r="T2634" i="3"/>
  <c r="Q2634" i="3"/>
  <c r="N2635" i="3"/>
  <c r="O2635" i="3"/>
  <c r="AY2631" i="3" l="1"/>
  <c r="BA2631" i="3" s="1"/>
  <c r="BB2631" i="3" s="1"/>
  <c r="BO2557" i="3"/>
  <c r="BM2557" i="3"/>
  <c r="BQ2557" i="3" s="1"/>
  <c r="BN2557" i="3"/>
  <c r="BS2557" i="3"/>
  <c r="BL2557" i="3"/>
  <c r="AW2632" i="3"/>
  <c r="AX2632" i="3"/>
  <c r="BG2633" i="3"/>
  <c r="BF2633" i="3"/>
  <c r="L2637" i="3"/>
  <c r="Z2636" i="3"/>
  <c r="AC2635" i="3"/>
  <c r="AK2635" i="3" s="1"/>
  <c r="AQ2635" i="3"/>
  <c r="BI2635" i="3"/>
  <c r="AR2635" i="3"/>
  <c r="BJ2635" i="3"/>
  <c r="K2637" i="3"/>
  <c r="AB2636" i="3"/>
  <c r="AA2636" i="3"/>
  <c r="X2634" i="3"/>
  <c r="L2375" i="3"/>
  <c r="O2377" i="3"/>
  <c r="K2375" i="3"/>
  <c r="N2376" i="3" s="1"/>
  <c r="N2377" i="3"/>
  <c r="D2705" i="3"/>
  <c r="W2634" i="3"/>
  <c r="T2635" i="3"/>
  <c r="Q2635" i="3"/>
  <c r="U2635" i="3"/>
  <c r="R2635" i="3"/>
  <c r="N2636" i="3"/>
  <c r="O2636" i="3"/>
  <c r="AY2632" i="3" l="1"/>
  <c r="BA2632" i="3" s="1"/>
  <c r="BB2632" i="3" s="1"/>
  <c r="BT2557" i="3"/>
  <c r="BX2557" i="3" s="1"/>
  <c r="BV2557" i="3"/>
  <c r="AX2633" i="3"/>
  <c r="BR2558" i="3"/>
  <c r="BP2557" i="3"/>
  <c r="BU2557" i="3" s="1"/>
  <c r="AW2633" i="3"/>
  <c r="BF2634" i="3"/>
  <c r="BG2634" i="3"/>
  <c r="L2638" i="3"/>
  <c r="AC2636" i="3"/>
  <c r="AK2636" i="3" s="1"/>
  <c r="K2638" i="3"/>
  <c r="AB2637" i="3"/>
  <c r="AA2637" i="3"/>
  <c r="Z2637" i="3"/>
  <c r="Z2638" i="3"/>
  <c r="AQ2636" i="3"/>
  <c r="BI2636" i="3"/>
  <c r="AR2636" i="3"/>
  <c r="BJ2636" i="3"/>
  <c r="L2374" i="3"/>
  <c r="K2374" i="3"/>
  <c r="O2376" i="3"/>
  <c r="D2706" i="3"/>
  <c r="W2635" i="3"/>
  <c r="X2635" i="3"/>
  <c r="U2636" i="3"/>
  <c r="R2636" i="3"/>
  <c r="T2636" i="3"/>
  <c r="Q2636" i="3"/>
  <c r="N2637" i="3"/>
  <c r="O2637" i="3"/>
  <c r="AY2633" i="3" l="1"/>
  <c r="BA2633" i="3" s="1"/>
  <c r="BB2633" i="3" s="1"/>
  <c r="AW2634" i="3"/>
  <c r="BS2558" i="3"/>
  <c r="BN2558" i="3"/>
  <c r="BO2558" i="3"/>
  <c r="BL2558" i="3"/>
  <c r="BM2558" i="3"/>
  <c r="BQ2558" i="3" s="1"/>
  <c r="BF2635" i="3"/>
  <c r="BG2635" i="3"/>
  <c r="L2639" i="3"/>
  <c r="AX2634" i="3"/>
  <c r="AY2634" i="3" s="1"/>
  <c r="BA2634" i="3" s="1"/>
  <c r="AC2637" i="3"/>
  <c r="AK2637" i="3" s="1"/>
  <c r="K2639" i="3"/>
  <c r="AB2638" i="3"/>
  <c r="AA2638" i="3"/>
  <c r="AR2637" i="3"/>
  <c r="BJ2637" i="3"/>
  <c r="AQ2637" i="3"/>
  <c r="BI2637" i="3"/>
  <c r="K2373" i="3"/>
  <c r="N2375" i="3"/>
  <c r="L2373" i="3"/>
  <c r="O2374" i="3" s="1"/>
  <c r="O2375" i="3"/>
  <c r="D2707" i="3"/>
  <c r="X2636" i="3"/>
  <c r="W2636" i="3"/>
  <c r="T2637" i="3"/>
  <c r="Q2637" i="3"/>
  <c r="U2637" i="3"/>
  <c r="R2637" i="3"/>
  <c r="N2638" i="3"/>
  <c r="O2638" i="3"/>
  <c r="BV2558" i="3" l="1"/>
  <c r="BB2634" i="3"/>
  <c r="BP2558" i="3"/>
  <c r="BU2558" i="3" s="1"/>
  <c r="BR2559" i="3"/>
  <c r="BT2558" i="3"/>
  <c r="BX2558" i="3" s="1"/>
  <c r="AX2635" i="3"/>
  <c r="AW2635" i="3"/>
  <c r="BG2636" i="3"/>
  <c r="BF2636" i="3"/>
  <c r="L2640" i="3"/>
  <c r="AC2638" i="3"/>
  <c r="AK2638" i="3" s="1"/>
  <c r="AQ2638" i="3"/>
  <c r="BI2638" i="3"/>
  <c r="K2640" i="3"/>
  <c r="AB2639" i="3"/>
  <c r="AA2639" i="3"/>
  <c r="Z2639" i="3"/>
  <c r="Z2640" i="3"/>
  <c r="AR2638" i="3"/>
  <c r="BJ2638" i="3"/>
  <c r="K2372" i="3"/>
  <c r="L2372" i="3"/>
  <c r="N2374" i="3"/>
  <c r="D2708" i="3"/>
  <c r="W2637" i="3"/>
  <c r="X2637" i="3"/>
  <c r="U2638" i="3"/>
  <c r="R2638" i="3"/>
  <c r="T2638" i="3"/>
  <c r="Q2638" i="3"/>
  <c r="N2639" i="3"/>
  <c r="O2639" i="3"/>
  <c r="BS2559" i="3" l="1"/>
  <c r="BN2559" i="3"/>
  <c r="BL2559" i="3"/>
  <c r="BO2559" i="3"/>
  <c r="BM2559" i="3"/>
  <c r="BQ2559" i="3" s="1"/>
  <c r="AY2635" i="3"/>
  <c r="BA2635" i="3" s="1"/>
  <c r="BB2635" i="3" s="1"/>
  <c r="AW2636" i="3"/>
  <c r="AX2636" i="3"/>
  <c r="BF2637" i="3"/>
  <c r="BG2637" i="3"/>
  <c r="L2641" i="3"/>
  <c r="AR2639" i="3"/>
  <c r="BJ2639" i="3"/>
  <c r="AC2639" i="3"/>
  <c r="AK2639" i="3" s="1"/>
  <c r="K2641" i="3"/>
  <c r="AB2640" i="3"/>
  <c r="AA2640" i="3"/>
  <c r="AQ2639" i="3"/>
  <c r="BI2639" i="3"/>
  <c r="L2371" i="3"/>
  <c r="O2373" i="3"/>
  <c r="K2371" i="3"/>
  <c r="N2372" i="3" s="1"/>
  <c r="N2373" i="3"/>
  <c r="D2709" i="3"/>
  <c r="X2638" i="3"/>
  <c r="W2638" i="3"/>
  <c r="T2639" i="3"/>
  <c r="Q2639" i="3"/>
  <c r="U2639" i="3"/>
  <c r="R2639" i="3"/>
  <c r="N2640" i="3"/>
  <c r="O2640" i="3"/>
  <c r="BV2559" i="3" l="1"/>
  <c r="BP2559" i="3"/>
  <c r="BU2559" i="3" s="1"/>
  <c r="BR2560" i="3"/>
  <c r="BT2559" i="3"/>
  <c r="BX2559" i="3" s="1"/>
  <c r="AY2636" i="3"/>
  <c r="BA2636" i="3" s="1"/>
  <c r="AW2637" i="3"/>
  <c r="AX2637" i="3"/>
  <c r="L2642" i="3"/>
  <c r="BF2638" i="3"/>
  <c r="BG2638" i="3"/>
  <c r="Z2641" i="3"/>
  <c r="AQ2640" i="3"/>
  <c r="BI2640" i="3"/>
  <c r="AC2640" i="3"/>
  <c r="AK2640" i="3" s="1"/>
  <c r="K2642" i="3"/>
  <c r="AB2641" i="3"/>
  <c r="AA2641" i="3"/>
  <c r="AR2640" i="3"/>
  <c r="BJ2640" i="3"/>
  <c r="L2370" i="3"/>
  <c r="K2370" i="3"/>
  <c r="O2372" i="3"/>
  <c r="D2710" i="3"/>
  <c r="W2639" i="3"/>
  <c r="X2639" i="3"/>
  <c r="U2640" i="3"/>
  <c r="R2640" i="3"/>
  <c r="T2640" i="3"/>
  <c r="Q2640" i="3"/>
  <c r="N2641" i="3"/>
  <c r="O2641" i="3"/>
  <c r="AY2637" i="3" l="1"/>
  <c r="BB2636" i="3"/>
  <c r="BN2560" i="3"/>
  <c r="BO2560" i="3"/>
  <c r="BM2560" i="3"/>
  <c r="BQ2560" i="3" s="1"/>
  <c r="BL2560" i="3"/>
  <c r="BS2560" i="3"/>
  <c r="AX2638" i="3"/>
  <c r="BA2637" i="3"/>
  <c r="AW2638" i="3"/>
  <c r="BF2639" i="3"/>
  <c r="L2643" i="3"/>
  <c r="BG2639" i="3"/>
  <c r="Z2642" i="3"/>
  <c r="AR2641" i="3"/>
  <c r="BJ2641" i="3"/>
  <c r="AQ2641" i="3"/>
  <c r="BI2641" i="3"/>
  <c r="AC2641" i="3"/>
  <c r="AK2641" i="3" s="1"/>
  <c r="K2643" i="3"/>
  <c r="AB2642" i="3"/>
  <c r="AA2642" i="3"/>
  <c r="X2640" i="3"/>
  <c r="K2369" i="3"/>
  <c r="N2371" i="3"/>
  <c r="L2369" i="3"/>
  <c r="O2370" i="3" s="1"/>
  <c r="O2371" i="3"/>
  <c r="D2711" i="3"/>
  <c r="W2640" i="3"/>
  <c r="T2641" i="3"/>
  <c r="Q2641" i="3"/>
  <c r="U2641" i="3"/>
  <c r="R2641" i="3"/>
  <c r="N2642" i="3"/>
  <c r="O2642" i="3"/>
  <c r="BB2637" i="3" l="1"/>
  <c r="BV2560" i="3"/>
  <c r="AY2638" i="3"/>
  <c r="BB2638" i="3" s="1"/>
  <c r="BT2560" i="3"/>
  <c r="BX2560" i="3" s="1"/>
  <c r="BP2560" i="3"/>
  <c r="BU2560" i="3" s="1"/>
  <c r="BR2561" i="3"/>
  <c r="BA2638" i="3"/>
  <c r="AX2639" i="3"/>
  <c r="BG2640" i="3"/>
  <c r="AW2639" i="3"/>
  <c r="BF2640" i="3"/>
  <c r="L2644" i="3"/>
  <c r="Z2643" i="3"/>
  <c r="AC2642" i="3"/>
  <c r="AK2642" i="3" s="1"/>
  <c r="K2644" i="3"/>
  <c r="AB2643" i="3"/>
  <c r="AA2643" i="3"/>
  <c r="AQ2642" i="3"/>
  <c r="BI2642" i="3"/>
  <c r="AR2642" i="3"/>
  <c r="BJ2642" i="3"/>
  <c r="K2368" i="3"/>
  <c r="L2368" i="3"/>
  <c r="N2370" i="3"/>
  <c r="D2712" i="3"/>
  <c r="W2641" i="3"/>
  <c r="X2641" i="3"/>
  <c r="T2642" i="3"/>
  <c r="Q2642" i="3"/>
  <c r="U2642" i="3"/>
  <c r="R2642" i="3"/>
  <c r="N2643" i="3"/>
  <c r="O2643" i="3"/>
  <c r="AY2639" i="3" l="1"/>
  <c r="BS2561" i="3"/>
  <c r="BM2561" i="3"/>
  <c r="BQ2561" i="3" s="1"/>
  <c r="BN2561" i="3"/>
  <c r="BL2561" i="3"/>
  <c r="BP2561" i="3" s="1"/>
  <c r="BO2561" i="3"/>
  <c r="AW2640" i="3"/>
  <c r="BF2641" i="3"/>
  <c r="BG2641" i="3"/>
  <c r="L2645" i="3"/>
  <c r="AX2640" i="3"/>
  <c r="AY2640" i="3" s="1"/>
  <c r="AC2643" i="3"/>
  <c r="AK2643" i="3" s="1"/>
  <c r="AR2643" i="3"/>
  <c r="BJ2643" i="3"/>
  <c r="AQ2643" i="3"/>
  <c r="BI2643" i="3"/>
  <c r="K2645" i="3"/>
  <c r="AB2644" i="3"/>
  <c r="AA2644" i="3"/>
  <c r="Z2644" i="3"/>
  <c r="L2367" i="3"/>
  <c r="O2369" i="3"/>
  <c r="K2367" i="3"/>
  <c r="N2368" i="3" s="1"/>
  <c r="N2369" i="3"/>
  <c r="D2713" i="3"/>
  <c r="BD2712" i="3"/>
  <c r="W2642" i="3"/>
  <c r="X2642" i="3"/>
  <c r="U2643" i="3"/>
  <c r="R2643" i="3"/>
  <c r="T2643" i="3"/>
  <c r="Q2643" i="3"/>
  <c r="N2644" i="3"/>
  <c r="O2644" i="3"/>
  <c r="BV2561" i="3" l="1"/>
  <c r="BT2561" i="3"/>
  <c r="BX2561" i="3" s="1"/>
  <c r="BU2561" i="3"/>
  <c r="AX2641" i="3"/>
  <c r="BR2562" i="3"/>
  <c r="BO2562" i="3" s="1"/>
  <c r="BB2639" i="3"/>
  <c r="BA2639" i="3"/>
  <c r="AW2641" i="3"/>
  <c r="AY2641" i="3" s="1"/>
  <c r="BA2640" i="3"/>
  <c r="BF2642" i="3"/>
  <c r="L2646" i="3"/>
  <c r="BG2642" i="3"/>
  <c r="AQ2644" i="3"/>
  <c r="BI2644" i="3"/>
  <c r="AC2644" i="3"/>
  <c r="AK2644" i="3" s="1"/>
  <c r="K2646" i="3"/>
  <c r="AB2645" i="3"/>
  <c r="AA2645" i="3"/>
  <c r="Z2645" i="3"/>
  <c r="Z2646" i="3"/>
  <c r="AR2644" i="3"/>
  <c r="BJ2644" i="3"/>
  <c r="L2366" i="3"/>
  <c r="K2366" i="3"/>
  <c r="O2368" i="3"/>
  <c r="D2714" i="3"/>
  <c r="BD2713" i="3"/>
  <c r="W2643" i="3"/>
  <c r="X2643" i="3"/>
  <c r="U2644" i="3"/>
  <c r="R2644" i="3"/>
  <c r="T2644" i="3"/>
  <c r="Q2644" i="3"/>
  <c r="N2645" i="3"/>
  <c r="O2645" i="3"/>
  <c r="BB2640" i="3" l="1"/>
  <c r="BM2562" i="3"/>
  <c r="BQ2562" i="3" s="1"/>
  <c r="BV2562" i="3" s="1"/>
  <c r="BN2562" i="3"/>
  <c r="BL2562" i="3"/>
  <c r="BP2562" i="3" s="1"/>
  <c r="BS2562" i="3"/>
  <c r="AX2642" i="3"/>
  <c r="AW2642" i="3"/>
  <c r="BA2641" i="3"/>
  <c r="L2647" i="3"/>
  <c r="BG2643" i="3"/>
  <c r="BF2643" i="3"/>
  <c r="AR2645" i="3"/>
  <c r="BJ2645" i="3"/>
  <c r="AC2645" i="3"/>
  <c r="AK2645" i="3" s="1"/>
  <c r="K2647" i="3"/>
  <c r="AB2646" i="3"/>
  <c r="AA2646" i="3"/>
  <c r="AQ2645" i="3"/>
  <c r="BI2645" i="3"/>
  <c r="K2365" i="3"/>
  <c r="N2367" i="3"/>
  <c r="L2365" i="3"/>
  <c r="O2366" i="3" s="1"/>
  <c r="O2367" i="3"/>
  <c r="D2715" i="3"/>
  <c r="BD2714" i="3"/>
  <c r="X2644" i="3"/>
  <c r="W2644" i="3"/>
  <c r="U2645" i="3"/>
  <c r="R2645" i="3"/>
  <c r="T2645" i="3"/>
  <c r="Q2645" i="3"/>
  <c r="N2646" i="3"/>
  <c r="O2646" i="3"/>
  <c r="BU2562" i="3" l="1"/>
  <c r="BT2562" i="3"/>
  <c r="BX2562" i="3" s="1"/>
  <c r="BB2641" i="3"/>
  <c r="BR2563" i="3"/>
  <c r="BN2563" i="3" s="1"/>
  <c r="AY2642" i="3"/>
  <c r="AW2643" i="3"/>
  <c r="BF2644" i="3"/>
  <c r="BG2644" i="3"/>
  <c r="L2648" i="3"/>
  <c r="AX2643" i="3"/>
  <c r="AY2643" i="3" s="1"/>
  <c r="Z2647" i="3"/>
  <c r="AC2646" i="3"/>
  <c r="AK2646" i="3" s="1"/>
  <c r="AR2646" i="3"/>
  <c r="BJ2646" i="3"/>
  <c r="AQ2646" i="3"/>
  <c r="BI2646" i="3"/>
  <c r="K2648" i="3"/>
  <c r="Z2648" i="3" s="1"/>
  <c r="AB2647" i="3"/>
  <c r="AA2647" i="3"/>
  <c r="K2364" i="3"/>
  <c r="L2364" i="3"/>
  <c r="N2366" i="3"/>
  <c r="D2716" i="3"/>
  <c r="BD2715" i="3"/>
  <c r="X2645" i="3"/>
  <c r="W2645" i="3"/>
  <c r="U2646" i="3"/>
  <c r="R2646" i="3"/>
  <c r="T2646" i="3"/>
  <c r="Q2646" i="3"/>
  <c r="N2647" i="3"/>
  <c r="O2647" i="3"/>
  <c r="BB2642" i="3" l="1"/>
  <c r="BS2563" i="3"/>
  <c r="BO2563" i="3"/>
  <c r="BT2563" i="3" s="1"/>
  <c r="BX2563" i="3" s="1"/>
  <c r="BA2642" i="3"/>
  <c r="BM2563" i="3"/>
  <c r="BQ2563" i="3" s="1"/>
  <c r="BL2563" i="3"/>
  <c r="BP2563" i="3" s="1"/>
  <c r="BU2563" i="3" s="1"/>
  <c r="AW2644" i="3"/>
  <c r="AX2644" i="3"/>
  <c r="BA2643" i="3"/>
  <c r="L2649" i="3"/>
  <c r="BF2645" i="3"/>
  <c r="BG2645" i="3"/>
  <c r="AT2647" i="3"/>
  <c r="AT2648" i="3" s="1"/>
  <c r="AT2649" i="3" s="1"/>
  <c r="AT2650" i="3" s="1"/>
  <c r="AT2651" i="3" s="1"/>
  <c r="AT2652" i="3" s="1"/>
  <c r="AT2653" i="3" s="1"/>
  <c r="AT2654" i="3" s="1"/>
  <c r="AT2655" i="3" s="1"/>
  <c r="AT2656" i="3" s="1"/>
  <c r="AT2657" i="3" s="1"/>
  <c r="AT2658" i="3" s="1"/>
  <c r="AT2659" i="3" s="1"/>
  <c r="AT2660" i="3" s="1"/>
  <c r="AT2661" i="3" s="1"/>
  <c r="AT2662" i="3" s="1"/>
  <c r="AT2663" i="3" s="1"/>
  <c r="AT2664" i="3" s="1"/>
  <c r="AT2665" i="3" s="1"/>
  <c r="AT2666" i="3" s="1"/>
  <c r="AT2667" i="3" s="1"/>
  <c r="AT2668" i="3" s="1"/>
  <c r="BI2647" i="3"/>
  <c r="AC2647" i="3"/>
  <c r="AK2647" i="3" s="1"/>
  <c r="AN2647" i="3" s="1"/>
  <c r="K2649" i="3"/>
  <c r="AB2648" i="3"/>
  <c r="AA2648" i="3"/>
  <c r="Z2649" i="3"/>
  <c r="AU2647" i="3"/>
  <c r="AU2648" i="3" s="1"/>
  <c r="AU2649" i="3" s="1"/>
  <c r="AU2650" i="3" s="1"/>
  <c r="AU2651" i="3" s="1"/>
  <c r="AU2652" i="3" s="1"/>
  <c r="AU2653" i="3" s="1"/>
  <c r="AU2654" i="3" s="1"/>
  <c r="AU2655" i="3" s="1"/>
  <c r="AU2656" i="3" s="1"/>
  <c r="AU2657" i="3" s="1"/>
  <c r="AU2658" i="3" s="1"/>
  <c r="AU2659" i="3" s="1"/>
  <c r="AU2660" i="3" s="1"/>
  <c r="AU2661" i="3" s="1"/>
  <c r="AU2662" i="3" s="1"/>
  <c r="AU2663" i="3" s="1"/>
  <c r="AU2664" i="3" s="1"/>
  <c r="AU2665" i="3" s="1"/>
  <c r="AU2666" i="3" s="1"/>
  <c r="AU2667" i="3" s="1"/>
  <c r="AU2668" i="3" s="1"/>
  <c r="BJ2647" i="3"/>
  <c r="L2363" i="3"/>
  <c r="O2365" i="3"/>
  <c r="K2363" i="3"/>
  <c r="N2364" i="3" s="1"/>
  <c r="N2365" i="3"/>
  <c r="X2646" i="3"/>
  <c r="D2717" i="3"/>
  <c r="BD2716" i="3"/>
  <c r="W2646" i="3"/>
  <c r="T2647" i="3"/>
  <c r="Q2647" i="3"/>
  <c r="U2647" i="3"/>
  <c r="R2647" i="3"/>
  <c r="N2648" i="3"/>
  <c r="O2648" i="3"/>
  <c r="BB2643" i="3" l="1"/>
  <c r="BV2563" i="3"/>
  <c r="BR2564" i="3"/>
  <c r="BS2564" i="3" s="1"/>
  <c r="AY2644" i="3"/>
  <c r="AX2645" i="3"/>
  <c r="BF2646" i="3"/>
  <c r="BG2646" i="3"/>
  <c r="AW2645" i="3"/>
  <c r="L2650" i="3"/>
  <c r="AR2647" i="3"/>
  <c r="AN2648" i="3"/>
  <c r="AQ2647" i="3"/>
  <c r="AC2648" i="3"/>
  <c r="AK2648" i="3" s="1"/>
  <c r="K2650" i="3"/>
  <c r="AB2649" i="3"/>
  <c r="AA2649" i="3"/>
  <c r="L2362" i="3"/>
  <c r="K2362" i="3"/>
  <c r="O2364" i="3"/>
  <c r="D2718" i="3"/>
  <c r="BD2717" i="3"/>
  <c r="W2647" i="3"/>
  <c r="X2647" i="3"/>
  <c r="U2648" i="3"/>
  <c r="R2648" i="3"/>
  <c r="T2648" i="3"/>
  <c r="Q2648" i="3"/>
  <c r="N2649" i="3"/>
  <c r="O2649" i="3"/>
  <c r="AX2646" i="3" l="1"/>
  <c r="BO2564" i="3"/>
  <c r="BN2564" i="3"/>
  <c r="BT2564" i="3" s="1"/>
  <c r="BX2564" i="3" s="1"/>
  <c r="BM2564" i="3"/>
  <c r="BQ2564" i="3" s="1"/>
  <c r="BV2564" i="3" s="1"/>
  <c r="BB2644" i="3"/>
  <c r="BL2564" i="3"/>
  <c r="BA2644" i="3"/>
  <c r="BP2564" i="3"/>
  <c r="BU2564" i="3" s="1"/>
  <c r="AW2646" i="3"/>
  <c r="AY2646" i="3" s="1"/>
  <c r="BA2646" i="3" s="1"/>
  <c r="AY2645" i="3"/>
  <c r="L2651" i="3"/>
  <c r="AC2649" i="3"/>
  <c r="AK2649" i="3" s="1"/>
  <c r="K2651" i="3"/>
  <c r="AB2650" i="3"/>
  <c r="AA2650" i="3"/>
  <c r="Z2650" i="3"/>
  <c r="AQ2648" i="3"/>
  <c r="BI2648" i="3"/>
  <c r="AN2649" i="3"/>
  <c r="AN2650" i="3" s="1"/>
  <c r="AN2651" i="3" s="1"/>
  <c r="AN2652" i="3" s="1"/>
  <c r="AN2653" i="3" s="1"/>
  <c r="AN2654" i="3" s="1"/>
  <c r="AN2655" i="3" s="1"/>
  <c r="AN2656" i="3" s="1"/>
  <c r="AN2657" i="3" s="1"/>
  <c r="AN2658" i="3" s="1"/>
  <c r="AN2659" i="3" s="1"/>
  <c r="AN2660" i="3" s="1"/>
  <c r="AN2661" i="3" s="1"/>
  <c r="AN2662" i="3" s="1"/>
  <c r="AN2663" i="3" s="1"/>
  <c r="AN2664" i="3" s="1"/>
  <c r="AN2665" i="3" s="1"/>
  <c r="AN2666" i="3" s="1"/>
  <c r="AN2667" i="3" s="1"/>
  <c r="AN2668" i="3" s="1"/>
  <c r="BD2648" i="3"/>
  <c r="BD2649" i="3" s="1"/>
  <c r="BD2650" i="3" s="1"/>
  <c r="BD2651" i="3" s="1"/>
  <c r="BD2652" i="3" s="1"/>
  <c r="BD2653" i="3" s="1"/>
  <c r="BD2654" i="3" s="1"/>
  <c r="BD2655" i="3" s="1"/>
  <c r="BD2656" i="3" s="1"/>
  <c r="BD2657" i="3" s="1"/>
  <c r="BD2658" i="3" s="1"/>
  <c r="BD2659" i="3" s="1"/>
  <c r="BD2660" i="3" s="1"/>
  <c r="BD2661" i="3" s="1"/>
  <c r="BD2662" i="3" s="1"/>
  <c r="BD2663" i="3" s="1"/>
  <c r="BD2664" i="3" s="1"/>
  <c r="BD2665" i="3" s="1"/>
  <c r="BD2666" i="3" s="1"/>
  <c r="BD2667" i="3" s="1"/>
  <c r="BD2668" i="3" s="1"/>
  <c r="BD2669" i="3" s="1"/>
  <c r="BC2670" i="3" s="1"/>
  <c r="BC2671" i="3" s="1"/>
  <c r="BC2672" i="3" s="1"/>
  <c r="BC2673" i="3" s="1"/>
  <c r="BC2674" i="3" s="1"/>
  <c r="BC2675" i="3" s="1"/>
  <c r="BC2676" i="3" s="1"/>
  <c r="BC2677" i="3" s="1"/>
  <c r="BC2678" i="3" s="1"/>
  <c r="BC2679" i="3" s="1"/>
  <c r="BC2680" i="3" s="1"/>
  <c r="BC2681" i="3" s="1"/>
  <c r="BC2682" i="3" s="1"/>
  <c r="BC2683" i="3" s="1"/>
  <c r="BC2684" i="3" s="1"/>
  <c r="BC2685" i="3" s="1"/>
  <c r="BC2686" i="3" s="1"/>
  <c r="BC2687" i="3" s="1"/>
  <c r="BC2688" i="3" s="1"/>
  <c r="BC2689" i="3" s="1"/>
  <c r="BC2690" i="3" s="1"/>
  <c r="BC2691" i="3" s="1"/>
  <c r="AR2648" i="3"/>
  <c r="BJ2648" i="3"/>
  <c r="K2361" i="3"/>
  <c r="N2363" i="3"/>
  <c r="L2361" i="3"/>
  <c r="O2362" i="3" s="1"/>
  <c r="O2363" i="3"/>
  <c r="D2719" i="3"/>
  <c r="BD2718" i="3"/>
  <c r="W2648" i="3"/>
  <c r="X2648" i="3"/>
  <c r="T2649" i="3"/>
  <c r="Q2649" i="3"/>
  <c r="U2649" i="3"/>
  <c r="R2649" i="3"/>
  <c r="N2650" i="3"/>
  <c r="O2650" i="3"/>
  <c r="BR2565" i="3" l="1"/>
  <c r="BS2565" i="3" s="1"/>
  <c r="BA2645" i="3"/>
  <c r="BB2645" i="3"/>
  <c r="BG2647" i="3"/>
  <c r="BF2647" i="3"/>
  <c r="L2652" i="3"/>
  <c r="Z2651" i="3"/>
  <c r="AC2650" i="3"/>
  <c r="AK2650" i="3" s="1"/>
  <c r="AR2649" i="3"/>
  <c r="BJ2649" i="3"/>
  <c r="AQ2649" i="3"/>
  <c r="BI2649" i="3"/>
  <c r="K2652" i="3"/>
  <c r="AB2651" i="3"/>
  <c r="AA2651" i="3"/>
  <c r="K2360" i="3"/>
  <c r="L2360" i="3"/>
  <c r="N2362" i="3"/>
  <c r="D2720" i="3"/>
  <c r="BD2719" i="3"/>
  <c r="W2649" i="3"/>
  <c r="X2649" i="3"/>
  <c r="U2650" i="3"/>
  <c r="R2650" i="3"/>
  <c r="T2650" i="3"/>
  <c r="Q2650" i="3"/>
  <c r="N2651" i="3"/>
  <c r="O2651" i="3"/>
  <c r="BM2565" i="3" l="1"/>
  <c r="BQ2565" i="3" s="1"/>
  <c r="BO2565" i="3"/>
  <c r="BN2565" i="3"/>
  <c r="BL2565" i="3"/>
  <c r="BP2565" i="3" s="1"/>
  <c r="BU2565" i="3" s="1"/>
  <c r="BB2646" i="3"/>
  <c r="AW2647" i="3"/>
  <c r="AC2651" i="3"/>
  <c r="AK2651" i="3" s="1"/>
  <c r="BF2648" i="3"/>
  <c r="L2653" i="3"/>
  <c r="BG2648" i="3"/>
  <c r="AX2647" i="3"/>
  <c r="AR2650" i="3"/>
  <c r="BJ2650" i="3"/>
  <c r="AQ2650" i="3"/>
  <c r="BI2650" i="3"/>
  <c r="K2653" i="3"/>
  <c r="AB2652" i="3"/>
  <c r="AA2652" i="3"/>
  <c r="Z2652" i="3"/>
  <c r="L2359" i="3"/>
  <c r="O2361" i="3"/>
  <c r="K2359" i="3"/>
  <c r="N2360" i="3" s="1"/>
  <c r="N2361" i="3"/>
  <c r="D2721" i="3"/>
  <c r="BD2720" i="3"/>
  <c r="X2650" i="3"/>
  <c r="W2650" i="3"/>
  <c r="U2651" i="3"/>
  <c r="R2651" i="3"/>
  <c r="T2651" i="3"/>
  <c r="Q2651" i="3"/>
  <c r="N2652" i="3"/>
  <c r="O2652" i="3"/>
  <c r="BT2565" i="3" l="1"/>
  <c r="BX2565" i="3" s="1"/>
  <c r="BV2565" i="3"/>
  <c r="BR2566" i="3"/>
  <c r="BN2566" i="3" s="1"/>
  <c r="AY2647" i="3"/>
  <c r="BA2647" i="3" s="1"/>
  <c r="BB2647" i="3" s="1"/>
  <c r="AX2648" i="3"/>
  <c r="AC2652" i="3"/>
  <c r="AK2652" i="3" s="1"/>
  <c r="BG2649" i="3"/>
  <c r="L2654" i="3"/>
  <c r="Z2653" i="3"/>
  <c r="BF2649" i="3"/>
  <c r="AW2648" i="3"/>
  <c r="K2654" i="3"/>
  <c r="AB2653" i="3"/>
  <c r="AA2653" i="3"/>
  <c r="AR2651" i="3"/>
  <c r="BJ2651" i="3"/>
  <c r="AQ2651" i="3"/>
  <c r="BI2651" i="3"/>
  <c r="L2358" i="3"/>
  <c r="K2358" i="3"/>
  <c r="O2360" i="3"/>
  <c r="W2651" i="3"/>
  <c r="D2722" i="3"/>
  <c r="BD2721" i="3"/>
  <c r="X2651" i="3"/>
  <c r="U2652" i="3"/>
  <c r="R2652" i="3"/>
  <c r="T2652" i="3"/>
  <c r="Q2652" i="3"/>
  <c r="N2653" i="3"/>
  <c r="O2653" i="3"/>
  <c r="BM2566" i="3" l="1"/>
  <c r="BQ2566" i="3" s="1"/>
  <c r="BS2566" i="3"/>
  <c r="BL2566" i="3"/>
  <c r="BR2567" i="3" s="1"/>
  <c r="BM2567" i="3" s="1"/>
  <c r="BQ2567" i="3" s="1"/>
  <c r="BO2566" i="3"/>
  <c r="BV2566" i="3" s="1"/>
  <c r="AY2648" i="3"/>
  <c r="BA2648" i="3" s="1"/>
  <c r="BB2648" i="3" s="1"/>
  <c r="AX2649" i="3"/>
  <c r="AC2653" i="3"/>
  <c r="AK2653" i="3" s="1"/>
  <c r="BG2650" i="3"/>
  <c r="L2655" i="3"/>
  <c r="BF2650" i="3"/>
  <c r="AW2649" i="3"/>
  <c r="AQ2652" i="3"/>
  <c r="BI2652" i="3"/>
  <c r="AR2652" i="3"/>
  <c r="BJ2652" i="3"/>
  <c r="K2655" i="3"/>
  <c r="AB2654" i="3"/>
  <c r="AA2654" i="3"/>
  <c r="Z2654" i="3"/>
  <c r="X2652" i="3"/>
  <c r="K2357" i="3"/>
  <c r="N2359" i="3"/>
  <c r="L2357" i="3"/>
  <c r="O2358" i="3" s="1"/>
  <c r="O2359" i="3"/>
  <c r="W2652" i="3"/>
  <c r="D2723" i="3"/>
  <c r="BD2722" i="3"/>
  <c r="U2653" i="3"/>
  <c r="R2653" i="3"/>
  <c r="T2653" i="3"/>
  <c r="Q2653" i="3"/>
  <c r="N2654" i="3"/>
  <c r="O2654" i="3"/>
  <c r="BS2567" i="3" l="1"/>
  <c r="BO2567" i="3"/>
  <c r="BL2567" i="3"/>
  <c r="BR2568" i="3" s="1"/>
  <c r="BT2566" i="3"/>
  <c r="BX2566" i="3" s="1"/>
  <c r="BN2567" i="3"/>
  <c r="BP2566" i="3"/>
  <c r="BU2566" i="3" s="1"/>
  <c r="BV2567" i="3"/>
  <c r="BP2567" i="3"/>
  <c r="BU2567" i="3" s="1"/>
  <c r="AW2650" i="3"/>
  <c r="AY2649" i="3"/>
  <c r="BA2649" i="3" s="1"/>
  <c r="BB2649" i="3" s="1"/>
  <c r="AC2654" i="3"/>
  <c r="AK2654" i="3" s="1"/>
  <c r="BF2651" i="3"/>
  <c r="BG2651" i="3"/>
  <c r="L2656" i="3"/>
  <c r="AX2650" i="3"/>
  <c r="AY2650" i="3" s="1"/>
  <c r="BA2650" i="3" s="1"/>
  <c r="BB2650" i="3" s="1"/>
  <c r="K2656" i="3"/>
  <c r="AB2655" i="3"/>
  <c r="AA2655" i="3"/>
  <c r="Z2655" i="3"/>
  <c r="AR2653" i="3"/>
  <c r="BJ2653" i="3"/>
  <c r="AQ2653" i="3"/>
  <c r="BI2653" i="3"/>
  <c r="K2356" i="3"/>
  <c r="L2356" i="3"/>
  <c r="N2358" i="3"/>
  <c r="W2653" i="3"/>
  <c r="X2653" i="3"/>
  <c r="D2724" i="3"/>
  <c r="BD2723" i="3"/>
  <c r="U2654" i="3"/>
  <c r="R2654" i="3"/>
  <c r="T2654" i="3"/>
  <c r="Q2654" i="3"/>
  <c r="N2655" i="3"/>
  <c r="O2655" i="3"/>
  <c r="BT2567" i="3" l="1"/>
  <c r="BX2567" i="3" s="1"/>
  <c r="AX2651" i="3"/>
  <c r="AW2651" i="3"/>
  <c r="AY2651" i="3" s="1"/>
  <c r="BA2651" i="3" s="1"/>
  <c r="BB2651" i="3" s="1"/>
  <c r="BO2568" i="3"/>
  <c r="BL2568" i="3"/>
  <c r="BS2568" i="3"/>
  <c r="BN2568" i="3"/>
  <c r="BM2568" i="3"/>
  <c r="BQ2568" i="3" s="1"/>
  <c r="BF2652" i="3"/>
  <c r="L2657" i="3"/>
  <c r="BG2652" i="3"/>
  <c r="AC2655" i="3"/>
  <c r="AK2655" i="3" s="1"/>
  <c r="AQ2654" i="3"/>
  <c r="BI2654" i="3"/>
  <c r="K2657" i="3"/>
  <c r="AB2656" i="3"/>
  <c r="AA2656" i="3"/>
  <c r="Z2656" i="3"/>
  <c r="AR2654" i="3"/>
  <c r="BJ2654" i="3"/>
  <c r="W2654" i="3"/>
  <c r="L2355" i="3"/>
  <c r="O2357" i="3"/>
  <c r="K2355" i="3"/>
  <c r="N2356" i="3" s="1"/>
  <c r="N2357" i="3"/>
  <c r="X2654" i="3"/>
  <c r="D2725" i="3"/>
  <c r="BD2724" i="3"/>
  <c r="U2655" i="3"/>
  <c r="R2655" i="3"/>
  <c r="T2655" i="3"/>
  <c r="Q2655" i="3"/>
  <c r="N2656" i="3"/>
  <c r="O2656" i="3"/>
  <c r="AW2652" i="3" l="1"/>
  <c r="BT2568" i="3"/>
  <c r="BX2568" i="3" s="1"/>
  <c r="BV2568" i="3"/>
  <c r="AX2652" i="3"/>
  <c r="AY2652" i="3" s="1"/>
  <c r="BA2652" i="3" s="1"/>
  <c r="BB2652" i="3" s="1"/>
  <c r="BP2568" i="3"/>
  <c r="BU2568" i="3" s="1"/>
  <c r="BR2569" i="3"/>
  <c r="BG2653" i="3"/>
  <c r="L2658" i="3"/>
  <c r="BF2653" i="3"/>
  <c r="X2655" i="3"/>
  <c r="AC2656" i="3"/>
  <c r="AK2656" i="3" s="1"/>
  <c r="AQ2655" i="3"/>
  <c r="BI2655" i="3"/>
  <c r="AR2655" i="3"/>
  <c r="BJ2655" i="3"/>
  <c r="K2658" i="3"/>
  <c r="AB2657" i="3"/>
  <c r="AA2657" i="3"/>
  <c r="Z2657" i="3"/>
  <c r="L2354" i="3"/>
  <c r="K2354" i="3"/>
  <c r="O2356" i="3"/>
  <c r="W2655" i="3"/>
  <c r="D2726" i="3"/>
  <c r="BD2725" i="3"/>
  <c r="T2656" i="3"/>
  <c r="Q2656" i="3"/>
  <c r="U2656" i="3"/>
  <c r="R2656" i="3"/>
  <c r="N2657" i="3"/>
  <c r="O2657" i="3"/>
  <c r="BS2569" i="3" l="1"/>
  <c r="BL2569" i="3"/>
  <c r="BO2569" i="3"/>
  <c r="BM2569" i="3"/>
  <c r="BQ2569" i="3" s="1"/>
  <c r="BN2569" i="3"/>
  <c r="AX2653" i="3"/>
  <c r="BF2654" i="3"/>
  <c r="L2659" i="3"/>
  <c r="BG2654" i="3"/>
  <c r="AW2653" i="3"/>
  <c r="AR2656" i="3"/>
  <c r="BJ2656" i="3"/>
  <c r="AC2657" i="3"/>
  <c r="AK2657" i="3" s="1"/>
  <c r="K2659" i="3"/>
  <c r="AB2658" i="3"/>
  <c r="AA2658" i="3"/>
  <c r="Z2658" i="3"/>
  <c r="AQ2656" i="3"/>
  <c r="BI2656" i="3"/>
  <c r="K2353" i="3"/>
  <c r="N2355" i="3"/>
  <c r="L2353" i="3"/>
  <c r="O2354" i="3" s="1"/>
  <c r="O2355" i="3"/>
  <c r="D2727" i="3"/>
  <c r="BD2726" i="3"/>
  <c r="W2656" i="3"/>
  <c r="X2656" i="3"/>
  <c r="U2657" i="3"/>
  <c r="R2657" i="3"/>
  <c r="T2657" i="3"/>
  <c r="Q2657" i="3"/>
  <c r="N2658" i="3"/>
  <c r="O2658" i="3"/>
  <c r="BV2569" i="3" l="1"/>
  <c r="BT2569" i="3"/>
  <c r="BX2569" i="3" s="1"/>
  <c r="BR2570" i="3"/>
  <c r="BP2569" i="3"/>
  <c r="BU2569" i="3" s="1"/>
  <c r="AY2653" i="3"/>
  <c r="BA2653" i="3" s="1"/>
  <c r="BB2653" i="3" s="1"/>
  <c r="AW2654" i="3"/>
  <c r="L2660" i="3"/>
  <c r="BG2655" i="3"/>
  <c r="BF2655" i="3"/>
  <c r="AX2654" i="3"/>
  <c r="AQ2657" i="3"/>
  <c r="BI2657" i="3"/>
  <c r="AR2657" i="3"/>
  <c r="BJ2657" i="3"/>
  <c r="AC2658" i="3"/>
  <c r="AK2658" i="3" s="1"/>
  <c r="K2660" i="3"/>
  <c r="AB2659" i="3"/>
  <c r="AA2659" i="3"/>
  <c r="Z2659" i="3"/>
  <c r="X2657" i="3"/>
  <c r="K2352" i="3"/>
  <c r="L2352" i="3"/>
  <c r="N2354" i="3"/>
  <c r="D2728" i="3"/>
  <c r="BD2727" i="3"/>
  <c r="W2657" i="3"/>
  <c r="U2658" i="3"/>
  <c r="R2658" i="3"/>
  <c r="T2658" i="3"/>
  <c r="Q2658" i="3"/>
  <c r="N2659" i="3"/>
  <c r="O2659" i="3"/>
  <c r="AY2654" i="3" l="1"/>
  <c r="BS2570" i="3"/>
  <c r="BL2570" i="3"/>
  <c r="BO2570" i="3"/>
  <c r="BM2570" i="3"/>
  <c r="BQ2570" i="3" s="1"/>
  <c r="BN2570" i="3"/>
  <c r="AW2655" i="3"/>
  <c r="AX2655" i="3"/>
  <c r="BA2654" i="3"/>
  <c r="BB2654" i="3" s="1"/>
  <c r="BG2656" i="3"/>
  <c r="L2661" i="3"/>
  <c r="BF2656" i="3"/>
  <c r="AC2659" i="3"/>
  <c r="AK2659" i="3" s="1"/>
  <c r="K2661" i="3"/>
  <c r="AB2660" i="3"/>
  <c r="AA2660" i="3"/>
  <c r="Z2660" i="3"/>
  <c r="AQ2658" i="3"/>
  <c r="BI2658" i="3"/>
  <c r="AR2658" i="3"/>
  <c r="BJ2658" i="3"/>
  <c r="L2351" i="3"/>
  <c r="O2353" i="3"/>
  <c r="K2351" i="3"/>
  <c r="N2352" i="3" s="1"/>
  <c r="N2353" i="3"/>
  <c r="W2658" i="3"/>
  <c r="D2729" i="3"/>
  <c r="BD2728" i="3"/>
  <c r="X2658" i="3"/>
  <c r="U2659" i="3"/>
  <c r="R2659" i="3"/>
  <c r="T2659" i="3"/>
  <c r="Q2659" i="3"/>
  <c r="N2660" i="3"/>
  <c r="O2660" i="3"/>
  <c r="AW2656" i="3" l="1"/>
  <c r="BV2570" i="3"/>
  <c r="BP2570" i="3"/>
  <c r="BU2570" i="3" s="1"/>
  <c r="BR2571" i="3"/>
  <c r="BT2570" i="3"/>
  <c r="BX2570" i="3" s="1"/>
  <c r="AX2656" i="3"/>
  <c r="AY2656" i="3" s="1"/>
  <c r="BA2656" i="3" s="1"/>
  <c r="AY2655" i="3"/>
  <c r="BA2655" i="3" s="1"/>
  <c r="BG2657" i="3"/>
  <c r="BF2657" i="3"/>
  <c r="L2662" i="3"/>
  <c r="AR2659" i="3"/>
  <c r="BJ2659" i="3"/>
  <c r="AQ2659" i="3"/>
  <c r="BI2659" i="3"/>
  <c r="AC2660" i="3"/>
  <c r="AK2660" i="3" s="1"/>
  <c r="K2662" i="3"/>
  <c r="AB2661" i="3"/>
  <c r="AA2661" i="3"/>
  <c r="Z2661" i="3"/>
  <c r="L2350" i="3"/>
  <c r="K2350" i="3"/>
  <c r="O2352" i="3"/>
  <c r="X2659" i="3"/>
  <c r="W2659" i="3"/>
  <c r="D2730" i="3"/>
  <c r="BD2729" i="3"/>
  <c r="T2660" i="3"/>
  <c r="Q2660" i="3"/>
  <c r="U2660" i="3"/>
  <c r="R2660" i="3"/>
  <c r="N2661" i="3"/>
  <c r="O2661" i="3"/>
  <c r="BB2655" i="3" l="1"/>
  <c r="BB2656" i="3" s="1"/>
  <c r="AX2657" i="3"/>
  <c r="BO2571" i="3"/>
  <c r="BL2571" i="3"/>
  <c r="BS2571" i="3"/>
  <c r="BM2571" i="3"/>
  <c r="BQ2571" i="3" s="1"/>
  <c r="BN2571" i="3"/>
  <c r="BF2658" i="3"/>
  <c r="L2663" i="3"/>
  <c r="BG2658" i="3"/>
  <c r="AW2657" i="3"/>
  <c r="Z2662" i="3"/>
  <c r="AC2661" i="3"/>
  <c r="AK2661" i="3" s="1"/>
  <c r="AQ2660" i="3"/>
  <c r="BI2660" i="3"/>
  <c r="K2663" i="3"/>
  <c r="AB2662" i="3"/>
  <c r="AA2662" i="3"/>
  <c r="AR2660" i="3"/>
  <c r="BJ2660" i="3"/>
  <c r="K2349" i="3"/>
  <c r="N2351" i="3"/>
  <c r="L2349" i="3"/>
  <c r="O2350" i="3" s="1"/>
  <c r="O2351" i="3"/>
  <c r="D2731" i="3"/>
  <c r="BD2730" i="3"/>
  <c r="W2660" i="3"/>
  <c r="X2660" i="3"/>
  <c r="U2661" i="3"/>
  <c r="R2661" i="3"/>
  <c r="T2661" i="3"/>
  <c r="Q2661" i="3"/>
  <c r="N2662" i="3"/>
  <c r="O2662" i="3"/>
  <c r="AY2657" i="3" l="1"/>
  <c r="BA2657" i="3" s="1"/>
  <c r="BV2571" i="3"/>
  <c r="BT2571" i="3"/>
  <c r="BX2571" i="3" s="1"/>
  <c r="AX2658" i="3"/>
  <c r="BP2571" i="3"/>
  <c r="BU2571" i="3" s="1"/>
  <c r="BR2572" i="3"/>
  <c r="AW2658" i="3"/>
  <c r="BF2659" i="3"/>
  <c r="L2664" i="3"/>
  <c r="BG2659" i="3"/>
  <c r="AC2662" i="3"/>
  <c r="AK2662" i="3" s="1"/>
  <c r="AR2661" i="3"/>
  <c r="BJ2661" i="3"/>
  <c r="AQ2661" i="3"/>
  <c r="BI2661" i="3"/>
  <c r="K2664" i="3"/>
  <c r="AB2663" i="3"/>
  <c r="AA2663" i="3"/>
  <c r="Z2663" i="3"/>
  <c r="K2348" i="3"/>
  <c r="L2348" i="3"/>
  <c r="N2350" i="3"/>
  <c r="D2732" i="3"/>
  <c r="BD2731" i="3"/>
  <c r="W2661" i="3"/>
  <c r="X2661" i="3"/>
  <c r="T2662" i="3"/>
  <c r="Q2662" i="3"/>
  <c r="U2662" i="3"/>
  <c r="R2662" i="3"/>
  <c r="N2663" i="3"/>
  <c r="O2663" i="3"/>
  <c r="BB2657" i="3" l="1"/>
  <c r="AY2658" i="3"/>
  <c r="BA2658" i="3" s="1"/>
  <c r="BB2658" i="3" s="1"/>
  <c r="BS2572" i="3"/>
  <c r="BL2572" i="3"/>
  <c r="BN2572" i="3"/>
  <c r="BM2572" i="3"/>
  <c r="BQ2572" i="3" s="1"/>
  <c r="BO2572" i="3"/>
  <c r="BP2572" i="3"/>
  <c r="AW2659" i="3"/>
  <c r="AC2663" i="3"/>
  <c r="AK2663" i="3" s="1"/>
  <c r="AX2659" i="3"/>
  <c r="BG2660" i="3"/>
  <c r="L2665" i="3"/>
  <c r="BF2660" i="3"/>
  <c r="AQ2662" i="3"/>
  <c r="BI2662" i="3"/>
  <c r="K2665" i="3"/>
  <c r="AB2664" i="3"/>
  <c r="AA2664" i="3"/>
  <c r="Z2664" i="3"/>
  <c r="Z2665" i="3"/>
  <c r="AR2662" i="3"/>
  <c r="BJ2662" i="3"/>
  <c r="L2347" i="3"/>
  <c r="O2349" i="3"/>
  <c r="K2347" i="3"/>
  <c r="N2348" i="3" s="1"/>
  <c r="N2349" i="3"/>
  <c r="D2733" i="3"/>
  <c r="BD2732" i="3"/>
  <c r="W2662" i="3"/>
  <c r="X2662" i="3"/>
  <c r="T2663" i="3"/>
  <c r="Q2663" i="3"/>
  <c r="U2663" i="3"/>
  <c r="R2663" i="3"/>
  <c r="N2664" i="3"/>
  <c r="O2664" i="3"/>
  <c r="BV2572" i="3" l="1"/>
  <c r="BT2572" i="3"/>
  <c r="BX2572" i="3" s="1"/>
  <c r="BU2572" i="3"/>
  <c r="BR2573" i="3"/>
  <c r="AX2660" i="3"/>
  <c r="AY2659" i="3"/>
  <c r="BB2659" i="3" s="1"/>
  <c r="BF2661" i="3"/>
  <c r="BG2661" i="3"/>
  <c r="L2666" i="3"/>
  <c r="AW2660" i="3"/>
  <c r="AY2660" i="3" s="1"/>
  <c r="AC2664" i="3"/>
  <c r="AK2664" i="3" s="1"/>
  <c r="AR2663" i="3"/>
  <c r="BJ2663" i="3"/>
  <c r="AQ2663" i="3"/>
  <c r="BI2663" i="3"/>
  <c r="K2666" i="3"/>
  <c r="AB2665" i="3"/>
  <c r="AA2665" i="3"/>
  <c r="L2346" i="3"/>
  <c r="K2346" i="3"/>
  <c r="O2348" i="3"/>
  <c r="D2734" i="3"/>
  <c r="BD2733" i="3"/>
  <c r="W2663" i="3"/>
  <c r="X2663" i="3"/>
  <c r="U2664" i="3"/>
  <c r="R2664" i="3"/>
  <c r="T2664" i="3"/>
  <c r="Q2664" i="3"/>
  <c r="N2665" i="3"/>
  <c r="O2665" i="3"/>
  <c r="BA2659" i="3" l="1"/>
  <c r="BS2573" i="3"/>
  <c r="BL2573" i="3"/>
  <c r="BO2573" i="3"/>
  <c r="BM2573" i="3"/>
  <c r="BQ2573" i="3" s="1"/>
  <c r="BN2573" i="3"/>
  <c r="AX2661" i="3"/>
  <c r="AW2661" i="3"/>
  <c r="BA2660" i="3"/>
  <c r="BB2660" i="3"/>
  <c r="BG2662" i="3"/>
  <c r="BF2662" i="3"/>
  <c r="L2667" i="3"/>
  <c r="Z2666" i="3"/>
  <c r="AC2665" i="3"/>
  <c r="AK2665" i="3" s="1"/>
  <c r="AQ2664" i="3"/>
  <c r="BI2664" i="3"/>
  <c r="AR2664" i="3"/>
  <c r="BJ2664" i="3"/>
  <c r="K2667" i="3"/>
  <c r="AB2666" i="3"/>
  <c r="AA2666" i="3"/>
  <c r="K2345" i="3"/>
  <c r="N2347" i="3"/>
  <c r="L2345" i="3"/>
  <c r="O2346" i="3" s="1"/>
  <c r="O2347" i="3"/>
  <c r="D2735" i="3"/>
  <c r="BC2734" i="3"/>
  <c r="W2664" i="3"/>
  <c r="X2664" i="3"/>
  <c r="T2665" i="3"/>
  <c r="Q2665" i="3"/>
  <c r="U2665" i="3"/>
  <c r="R2665" i="3"/>
  <c r="N2666" i="3"/>
  <c r="O2666" i="3"/>
  <c r="BV2573" i="3" l="1"/>
  <c r="BP2573" i="3"/>
  <c r="BU2573" i="3" s="1"/>
  <c r="BR2574" i="3"/>
  <c r="BT2573" i="3"/>
  <c r="BX2573" i="3" s="1"/>
  <c r="AW2662" i="3"/>
  <c r="AY2661" i="3"/>
  <c r="BA2661" i="3" s="1"/>
  <c r="BG2663" i="3"/>
  <c r="BF2663" i="3"/>
  <c r="L2668" i="3"/>
  <c r="AX2662" i="3"/>
  <c r="AC2666" i="3"/>
  <c r="AK2666" i="3" s="1"/>
  <c r="K2668" i="3"/>
  <c r="AB2667" i="3"/>
  <c r="AA2667" i="3"/>
  <c r="Z2667" i="3"/>
  <c r="AQ2665" i="3"/>
  <c r="BI2665" i="3"/>
  <c r="AR2665" i="3"/>
  <c r="BJ2665" i="3"/>
  <c r="K2344" i="3"/>
  <c r="L2344" i="3"/>
  <c r="N2346" i="3"/>
  <c r="D2736" i="3"/>
  <c r="BC2735" i="3"/>
  <c r="W2665" i="3"/>
  <c r="X2665" i="3"/>
  <c r="U2666" i="3"/>
  <c r="R2666" i="3"/>
  <c r="T2666" i="3"/>
  <c r="Q2666" i="3"/>
  <c r="N2667" i="3"/>
  <c r="O2667" i="3"/>
  <c r="BB2661" i="3" l="1"/>
  <c r="AY2662" i="3"/>
  <c r="BO2574" i="3"/>
  <c r="BL2574" i="3"/>
  <c r="BN2574" i="3"/>
  <c r="BS2574" i="3"/>
  <c r="BM2574" i="3"/>
  <c r="BQ2574" i="3" s="1"/>
  <c r="AX2663" i="3"/>
  <c r="AW2663" i="3"/>
  <c r="BA2662" i="3"/>
  <c r="BB2662" i="3"/>
  <c r="BF2664" i="3"/>
  <c r="L2669" i="3"/>
  <c r="BG2664" i="3"/>
  <c r="AR2666" i="3"/>
  <c r="BJ2666" i="3"/>
  <c r="AQ2666" i="3"/>
  <c r="BI2666" i="3"/>
  <c r="AC2667" i="3"/>
  <c r="AK2667" i="3" s="1"/>
  <c r="K2669" i="3"/>
  <c r="AB2668" i="3"/>
  <c r="AA2668" i="3"/>
  <c r="Z2668" i="3"/>
  <c r="L2343" i="3"/>
  <c r="O2345" i="3"/>
  <c r="K2343" i="3"/>
  <c r="N2344" i="3" s="1"/>
  <c r="N2345" i="3"/>
  <c r="D2737" i="3"/>
  <c r="BC2736" i="3"/>
  <c r="W2666" i="3"/>
  <c r="X2666" i="3"/>
  <c r="T2667" i="3"/>
  <c r="Q2667" i="3"/>
  <c r="U2667" i="3"/>
  <c r="R2667" i="3"/>
  <c r="N2668" i="3"/>
  <c r="O2668" i="3"/>
  <c r="BV2574" i="3" l="1"/>
  <c r="BT2574" i="3"/>
  <c r="BX2574" i="3" s="1"/>
  <c r="AY2663" i="3"/>
  <c r="BB2663" i="3" s="1"/>
  <c r="BP2574" i="3"/>
  <c r="BU2574" i="3" s="1"/>
  <c r="BR2575" i="3"/>
  <c r="AX2664" i="3"/>
  <c r="AW2664" i="3"/>
  <c r="BG2665" i="3"/>
  <c r="L2670" i="3"/>
  <c r="BF2665" i="3"/>
  <c r="AR2667" i="3"/>
  <c r="BJ2667" i="3"/>
  <c r="AQ2667" i="3"/>
  <c r="BI2667" i="3"/>
  <c r="AC2668" i="3"/>
  <c r="AK2668" i="3" s="1"/>
  <c r="K2670" i="3"/>
  <c r="AB2669" i="3"/>
  <c r="AA2669" i="3"/>
  <c r="Z2669" i="3"/>
  <c r="AW2665" i="3"/>
  <c r="L2342" i="3"/>
  <c r="K2342" i="3"/>
  <c r="O2344" i="3"/>
  <c r="D2738" i="3"/>
  <c r="BC2737" i="3"/>
  <c r="W2667" i="3"/>
  <c r="X2667" i="3"/>
  <c r="U2668" i="3"/>
  <c r="R2668" i="3"/>
  <c r="T2668" i="3"/>
  <c r="Q2668" i="3"/>
  <c r="N2669" i="3"/>
  <c r="O2669" i="3"/>
  <c r="BA2663" i="3" l="1"/>
  <c r="AY2664" i="3"/>
  <c r="BB2664" i="3" s="1"/>
  <c r="BO2575" i="3"/>
  <c r="BM2575" i="3"/>
  <c r="BQ2575" i="3" s="1"/>
  <c r="BN2575" i="3"/>
  <c r="BS2575" i="3"/>
  <c r="BL2575" i="3"/>
  <c r="AX2665" i="3"/>
  <c r="AY2665" i="3" s="1"/>
  <c r="BF2666" i="3"/>
  <c r="BG2666" i="3"/>
  <c r="L2671" i="3"/>
  <c r="AR2668" i="3"/>
  <c r="BJ2668" i="3"/>
  <c r="AC2669" i="3"/>
  <c r="AK2669" i="3" s="1"/>
  <c r="AN2669" i="3" s="1"/>
  <c r="K2671" i="3"/>
  <c r="AB2670" i="3"/>
  <c r="AA2670" i="3"/>
  <c r="Z2670" i="3"/>
  <c r="AQ2668" i="3"/>
  <c r="BI2668" i="3"/>
  <c r="K2341" i="3"/>
  <c r="N2343" i="3"/>
  <c r="L2341" i="3"/>
  <c r="O2342" i="3" s="1"/>
  <c r="O2343" i="3"/>
  <c r="D2739" i="3"/>
  <c r="BC2738" i="3"/>
  <c r="X2668" i="3"/>
  <c r="W2668" i="3"/>
  <c r="U2669" i="3"/>
  <c r="R2669" i="3"/>
  <c r="T2669" i="3"/>
  <c r="Q2669" i="3"/>
  <c r="N2670" i="3"/>
  <c r="O2670" i="3"/>
  <c r="BA2664" i="3" l="1"/>
  <c r="BT2575" i="3"/>
  <c r="BX2575" i="3" s="1"/>
  <c r="BV2575" i="3"/>
  <c r="BP2575" i="3"/>
  <c r="BU2575" i="3" s="1"/>
  <c r="BR2576" i="3"/>
  <c r="AX2666" i="3"/>
  <c r="AW2666" i="3"/>
  <c r="BB2665" i="3"/>
  <c r="BA2665" i="3"/>
  <c r="BF2667" i="3"/>
  <c r="L2672" i="3"/>
  <c r="BG2667" i="3"/>
  <c r="AQ2669" i="3"/>
  <c r="AR2669" i="3"/>
  <c r="AN2670" i="3"/>
  <c r="AT2669" i="3"/>
  <c r="AT2670" i="3" s="1"/>
  <c r="AT2671" i="3" s="1"/>
  <c r="AT2672" i="3" s="1"/>
  <c r="AT2673" i="3" s="1"/>
  <c r="AT2674" i="3" s="1"/>
  <c r="AT2675" i="3" s="1"/>
  <c r="AT2676" i="3" s="1"/>
  <c r="AT2677" i="3" s="1"/>
  <c r="AT2678" i="3" s="1"/>
  <c r="AT2679" i="3" s="1"/>
  <c r="AT2680" i="3" s="1"/>
  <c r="AT2681" i="3" s="1"/>
  <c r="AT2682" i="3" s="1"/>
  <c r="AT2683" i="3" s="1"/>
  <c r="AT2684" i="3" s="1"/>
  <c r="AT2685" i="3" s="1"/>
  <c r="AT2686" i="3" s="1"/>
  <c r="AT2687" i="3" s="1"/>
  <c r="AT2688" i="3" s="1"/>
  <c r="AT2689" i="3" s="1"/>
  <c r="AT2690" i="3" s="1"/>
  <c r="BI2669" i="3"/>
  <c r="AU2669" i="3"/>
  <c r="AU2670" i="3" s="1"/>
  <c r="AU2671" i="3" s="1"/>
  <c r="AU2672" i="3" s="1"/>
  <c r="AU2673" i="3" s="1"/>
  <c r="AU2674" i="3" s="1"/>
  <c r="AU2675" i="3" s="1"/>
  <c r="AU2676" i="3" s="1"/>
  <c r="AU2677" i="3" s="1"/>
  <c r="AU2678" i="3" s="1"/>
  <c r="AU2679" i="3" s="1"/>
  <c r="AU2680" i="3" s="1"/>
  <c r="AU2681" i="3" s="1"/>
  <c r="AU2682" i="3" s="1"/>
  <c r="AU2683" i="3" s="1"/>
  <c r="AU2684" i="3" s="1"/>
  <c r="AU2685" i="3" s="1"/>
  <c r="AU2686" i="3" s="1"/>
  <c r="AU2687" i="3" s="1"/>
  <c r="AU2688" i="3" s="1"/>
  <c r="AU2689" i="3" s="1"/>
  <c r="AU2690" i="3" s="1"/>
  <c r="BJ2669" i="3"/>
  <c r="X2669" i="3"/>
  <c r="AC2670" i="3"/>
  <c r="AK2670" i="3" s="1"/>
  <c r="K2672" i="3"/>
  <c r="AB2671" i="3"/>
  <c r="AA2671" i="3"/>
  <c r="Z2671" i="3"/>
  <c r="K2340" i="3"/>
  <c r="L2340" i="3"/>
  <c r="N2342" i="3"/>
  <c r="W2669" i="3"/>
  <c r="D2740" i="3"/>
  <c r="BC2739" i="3"/>
  <c r="T2670" i="3"/>
  <c r="Q2670" i="3"/>
  <c r="U2670" i="3"/>
  <c r="R2670" i="3"/>
  <c r="N2671" i="3"/>
  <c r="O2671" i="3"/>
  <c r="AY2666" i="3" l="1"/>
  <c r="BB2666" i="3" s="1"/>
  <c r="AX2667" i="3"/>
  <c r="BS2576" i="3"/>
  <c r="BM2576" i="3"/>
  <c r="BQ2576" i="3" s="1"/>
  <c r="BO2576" i="3"/>
  <c r="BL2576" i="3"/>
  <c r="BN2576" i="3"/>
  <c r="AC2671" i="3"/>
  <c r="AK2671" i="3" s="1"/>
  <c r="AW2667" i="3"/>
  <c r="BF2668" i="3"/>
  <c r="BG2668" i="3"/>
  <c r="L2673" i="3"/>
  <c r="K2673" i="3"/>
  <c r="AB2672" i="3"/>
  <c r="AA2672" i="3"/>
  <c r="AN2671" i="3"/>
  <c r="AN2672" i="3" s="1"/>
  <c r="AN2673" i="3" s="1"/>
  <c r="AN2674" i="3" s="1"/>
  <c r="AN2675" i="3" s="1"/>
  <c r="AN2676" i="3" s="1"/>
  <c r="AN2677" i="3" s="1"/>
  <c r="AN2678" i="3" s="1"/>
  <c r="AN2679" i="3" s="1"/>
  <c r="AN2680" i="3" s="1"/>
  <c r="AN2681" i="3" s="1"/>
  <c r="AN2682" i="3" s="1"/>
  <c r="AN2683" i="3" s="1"/>
  <c r="AN2684" i="3" s="1"/>
  <c r="AN2685" i="3" s="1"/>
  <c r="AN2686" i="3" s="1"/>
  <c r="AN2687" i="3" s="1"/>
  <c r="AN2688" i="3" s="1"/>
  <c r="AN2689" i="3" s="1"/>
  <c r="AN2690" i="3" s="1"/>
  <c r="BD2670" i="3"/>
  <c r="BD2671" i="3" s="1"/>
  <c r="BD2672" i="3" s="1"/>
  <c r="BD2673" i="3" s="1"/>
  <c r="BD2674" i="3" s="1"/>
  <c r="BD2675" i="3" s="1"/>
  <c r="BD2676" i="3" s="1"/>
  <c r="BD2677" i="3" s="1"/>
  <c r="BD2678" i="3" s="1"/>
  <c r="BD2679" i="3" s="1"/>
  <c r="BD2680" i="3" s="1"/>
  <c r="BD2681" i="3" s="1"/>
  <c r="BD2682" i="3" s="1"/>
  <c r="BD2683" i="3" s="1"/>
  <c r="BD2684" i="3" s="1"/>
  <c r="BD2685" i="3" s="1"/>
  <c r="BD2686" i="3" s="1"/>
  <c r="BD2687" i="3" s="1"/>
  <c r="BD2688" i="3" s="1"/>
  <c r="BD2689" i="3" s="1"/>
  <c r="BD2690" i="3" s="1"/>
  <c r="BD2691" i="3" s="1"/>
  <c r="BC2692" i="3" s="1"/>
  <c r="BC2693" i="3" s="1"/>
  <c r="BC2694" i="3" s="1"/>
  <c r="BC2695" i="3" s="1"/>
  <c r="BC2696" i="3" s="1"/>
  <c r="BC2697" i="3" s="1"/>
  <c r="BC2698" i="3" s="1"/>
  <c r="BC2699" i="3" s="1"/>
  <c r="BC2700" i="3" s="1"/>
  <c r="BC2701" i="3" s="1"/>
  <c r="BC2702" i="3" s="1"/>
  <c r="BC2703" i="3" s="1"/>
  <c r="BC2704" i="3" s="1"/>
  <c r="BC2705" i="3" s="1"/>
  <c r="BC2706" i="3" s="1"/>
  <c r="BC2707" i="3" s="1"/>
  <c r="BC2708" i="3" s="1"/>
  <c r="BC2709" i="3" s="1"/>
  <c r="BC2710" i="3" s="1"/>
  <c r="BC2711" i="3" s="1"/>
  <c r="Z2672" i="3"/>
  <c r="AR2670" i="3"/>
  <c r="BJ2670" i="3"/>
  <c r="AQ2670" i="3"/>
  <c r="BI2670" i="3"/>
  <c r="L2339" i="3"/>
  <c r="O2341" i="3"/>
  <c r="K2339" i="3"/>
  <c r="N2340" i="3" s="1"/>
  <c r="N2341" i="3"/>
  <c r="D2741" i="3"/>
  <c r="BC2740" i="3"/>
  <c r="W2670" i="3"/>
  <c r="X2670" i="3"/>
  <c r="U2671" i="3"/>
  <c r="R2671" i="3"/>
  <c r="T2671" i="3"/>
  <c r="Q2671" i="3"/>
  <c r="N2672" i="3"/>
  <c r="O2672" i="3"/>
  <c r="BV2576" i="3" l="1"/>
  <c r="AW2668" i="3"/>
  <c r="BA2666" i="3"/>
  <c r="AY2667" i="3"/>
  <c r="BB2667" i="3" s="1"/>
  <c r="BP2576" i="3"/>
  <c r="BU2576" i="3" s="1"/>
  <c r="BR2577" i="3"/>
  <c r="BT2576" i="3"/>
  <c r="BX2576" i="3" s="1"/>
  <c r="BA2667" i="3"/>
  <c r="L2674" i="3"/>
  <c r="BG2669" i="3"/>
  <c r="BF2669" i="3"/>
  <c r="AX2668" i="3"/>
  <c r="AY2668" i="3" s="1"/>
  <c r="BA2668" i="3" s="1"/>
  <c r="AQ2671" i="3"/>
  <c r="BI2671" i="3"/>
  <c r="AR2671" i="3"/>
  <c r="BJ2671" i="3"/>
  <c r="AC2672" i="3"/>
  <c r="AK2672" i="3" s="1"/>
  <c r="K2674" i="3"/>
  <c r="AB2673" i="3"/>
  <c r="AA2673" i="3"/>
  <c r="Z2673" i="3"/>
  <c r="L2338" i="3"/>
  <c r="K2338" i="3"/>
  <c r="O2340" i="3"/>
  <c r="D2742" i="3"/>
  <c r="BC2741" i="3"/>
  <c r="X2671" i="3"/>
  <c r="W2671" i="3"/>
  <c r="U2672" i="3"/>
  <c r="R2672" i="3"/>
  <c r="T2672" i="3"/>
  <c r="Q2672" i="3"/>
  <c r="N2673" i="3"/>
  <c r="O2673" i="3"/>
  <c r="BB2668" i="3" l="1"/>
  <c r="BN2577" i="3"/>
  <c r="BM2577" i="3"/>
  <c r="BQ2577" i="3" s="1"/>
  <c r="BO2577" i="3"/>
  <c r="BL2577" i="3"/>
  <c r="BS2577" i="3"/>
  <c r="AX2669" i="3"/>
  <c r="BG2670" i="3"/>
  <c r="BF2670" i="3"/>
  <c r="AW2669" i="3"/>
  <c r="L2675" i="3"/>
  <c r="AR2672" i="3"/>
  <c r="BJ2672" i="3"/>
  <c r="AC2673" i="3"/>
  <c r="K2675" i="3"/>
  <c r="AB2674" i="3"/>
  <c r="AA2674" i="3"/>
  <c r="Z2674" i="3"/>
  <c r="AQ2672" i="3"/>
  <c r="BI2672" i="3"/>
  <c r="AK2673" i="3"/>
  <c r="K2337" i="3"/>
  <c r="N2339" i="3"/>
  <c r="L2337" i="3"/>
  <c r="O2338" i="3" s="1"/>
  <c r="O2339" i="3"/>
  <c r="D2743" i="3"/>
  <c r="BC2742" i="3"/>
  <c r="W2672" i="3"/>
  <c r="X2672" i="3"/>
  <c r="U2673" i="3"/>
  <c r="R2673" i="3"/>
  <c r="T2673" i="3"/>
  <c r="Q2673" i="3"/>
  <c r="N2674" i="3"/>
  <c r="O2674" i="3"/>
  <c r="AX2670" i="3" l="1"/>
  <c r="BV2577" i="3"/>
  <c r="AY2669" i="3"/>
  <c r="BB2669" i="3" s="1"/>
  <c r="BP2577" i="3"/>
  <c r="BU2577" i="3" s="1"/>
  <c r="BR2578" i="3"/>
  <c r="BT2577" i="3"/>
  <c r="BX2577" i="3" s="1"/>
  <c r="AW2670" i="3"/>
  <c r="AY2670" i="3" s="1"/>
  <c r="BA2670" i="3" s="1"/>
  <c r="BB2670" i="3" s="1"/>
  <c r="BF2671" i="3"/>
  <c r="BG2671" i="3"/>
  <c r="L2676" i="3"/>
  <c r="AC2674" i="3"/>
  <c r="AK2674" i="3" s="1"/>
  <c r="K2676" i="3"/>
  <c r="AB2675" i="3"/>
  <c r="AA2675" i="3"/>
  <c r="Z2675" i="3"/>
  <c r="AR2673" i="3"/>
  <c r="BJ2673" i="3"/>
  <c r="AQ2673" i="3"/>
  <c r="BI2673" i="3"/>
  <c r="K2336" i="3"/>
  <c r="L2336" i="3"/>
  <c r="N2338" i="3"/>
  <c r="D2744" i="3"/>
  <c r="BC2743" i="3"/>
  <c r="W2673" i="3"/>
  <c r="X2673" i="3"/>
  <c r="T2674" i="3"/>
  <c r="Q2674" i="3"/>
  <c r="U2674" i="3"/>
  <c r="R2674" i="3"/>
  <c r="N2675" i="3"/>
  <c r="O2675" i="3"/>
  <c r="BA2669" i="3" l="1"/>
  <c r="AX2671" i="3"/>
  <c r="BN2578" i="3"/>
  <c r="BL2578" i="3"/>
  <c r="BO2578" i="3"/>
  <c r="BS2578" i="3"/>
  <c r="BM2578" i="3"/>
  <c r="BQ2578" i="3" s="1"/>
  <c r="AW2671" i="3"/>
  <c r="BF2672" i="3"/>
  <c r="L2677" i="3"/>
  <c r="BG2672" i="3"/>
  <c r="AQ2674" i="3"/>
  <c r="BI2674" i="3"/>
  <c r="AR2674" i="3"/>
  <c r="BJ2674" i="3"/>
  <c r="AC2675" i="3"/>
  <c r="AK2675" i="3" s="1"/>
  <c r="K2677" i="3"/>
  <c r="AB2676" i="3"/>
  <c r="AA2676" i="3"/>
  <c r="Z2676" i="3"/>
  <c r="L2335" i="3"/>
  <c r="O2337" i="3"/>
  <c r="K2335" i="3"/>
  <c r="N2336" i="3" s="1"/>
  <c r="N2337" i="3"/>
  <c r="D2745" i="3"/>
  <c r="BC2744" i="3"/>
  <c r="W2674" i="3"/>
  <c r="X2674" i="3"/>
  <c r="U2675" i="3"/>
  <c r="R2675" i="3"/>
  <c r="T2675" i="3"/>
  <c r="Q2675" i="3"/>
  <c r="N2676" i="3"/>
  <c r="O2676" i="3"/>
  <c r="AY2671" i="3" l="1"/>
  <c r="BA2671" i="3" s="1"/>
  <c r="BB2671" i="3" s="1"/>
  <c r="BV2578" i="3"/>
  <c r="AW2672" i="3"/>
  <c r="BP2578" i="3"/>
  <c r="BU2578" i="3" s="1"/>
  <c r="BR2579" i="3"/>
  <c r="BT2578" i="3"/>
  <c r="BX2578" i="3" s="1"/>
  <c r="AX2672" i="3"/>
  <c r="AY2672" i="3" s="1"/>
  <c r="BA2672" i="3" s="1"/>
  <c r="BB2672" i="3" s="1"/>
  <c r="BF2673" i="3"/>
  <c r="L2678" i="3"/>
  <c r="BG2673" i="3"/>
  <c r="Z2677" i="3"/>
  <c r="AR2675" i="3"/>
  <c r="BJ2675" i="3"/>
  <c r="AQ2675" i="3"/>
  <c r="BI2675" i="3"/>
  <c r="AC2676" i="3"/>
  <c r="AK2676" i="3" s="1"/>
  <c r="K2678" i="3"/>
  <c r="AB2677" i="3"/>
  <c r="AA2677" i="3"/>
  <c r="X2675" i="3"/>
  <c r="L2334" i="3"/>
  <c r="K2334" i="3"/>
  <c r="O2336" i="3"/>
  <c r="D2746" i="3"/>
  <c r="BC2745" i="3"/>
  <c r="W2675" i="3"/>
  <c r="U2676" i="3"/>
  <c r="R2676" i="3"/>
  <c r="T2676" i="3"/>
  <c r="Q2676" i="3"/>
  <c r="N2677" i="3"/>
  <c r="O2677" i="3"/>
  <c r="AW2673" i="3" l="1"/>
  <c r="AX2673" i="3"/>
  <c r="AY2673" i="3" s="1"/>
  <c r="BA2673" i="3" s="1"/>
  <c r="BB2673" i="3" s="1"/>
  <c r="BN2579" i="3"/>
  <c r="BM2579" i="3"/>
  <c r="BQ2579" i="3" s="1"/>
  <c r="BO2579" i="3"/>
  <c r="BL2579" i="3"/>
  <c r="BS2579" i="3"/>
  <c r="L2679" i="3"/>
  <c r="BG2674" i="3"/>
  <c r="BF2674" i="3"/>
  <c r="AC2677" i="3"/>
  <c r="AK2677" i="3" s="1"/>
  <c r="K2679" i="3"/>
  <c r="AB2678" i="3"/>
  <c r="AA2678" i="3"/>
  <c r="Z2678" i="3"/>
  <c r="AR2676" i="3"/>
  <c r="BJ2676" i="3"/>
  <c r="AQ2676" i="3"/>
  <c r="BI2676" i="3"/>
  <c r="K2333" i="3"/>
  <c r="N2335" i="3"/>
  <c r="L2333" i="3"/>
  <c r="O2334" i="3" s="1"/>
  <c r="O2335" i="3"/>
  <c r="W2676" i="3"/>
  <c r="D2747" i="3"/>
  <c r="BC2746" i="3"/>
  <c r="X2676" i="3"/>
  <c r="U2677" i="3"/>
  <c r="R2677" i="3"/>
  <c r="T2677" i="3"/>
  <c r="Q2677" i="3"/>
  <c r="N2678" i="3"/>
  <c r="O2678" i="3"/>
  <c r="BV2579" i="3" l="1"/>
  <c r="BP2579" i="3"/>
  <c r="BU2579" i="3" s="1"/>
  <c r="BR2580" i="3"/>
  <c r="BT2579" i="3"/>
  <c r="BX2579" i="3" s="1"/>
  <c r="AW2674" i="3"/>
  <c r="AX2674" i="3"/>
  <c r="BG2675" i="3"/>
  <c r="BF2675" i="3"/>
  <c r="L2680" i="3"/>
  <c r="AQ2677" i="3"/>
  <c r="BI2677" i="3"/>
  <c r="AC2678" i="3"/>
  <c r="AK2678" i="3" s="1"/>
  <c r="K2680" i="3"/>
  <c r="AB2679" i="3"/>
  <c r="AA2679" i="3"/>
  <c r="Z2679" i="3"/>
  <c r="AR2677" i="3"/>
  <c r="BJ2677" i="3"/>
  <c r="W2677" i="3"/>
  <c r="K2332" i="3"/>
  <c r="L2332" i="3"/>
  <c r="N2334" i="3"/>
  <c r="X2677" i="3"/>
  <c r="D2748" i="3"/>
  <c r="BC2747" i="3"/>
  <c r="T2678" i="3"/>
  <c r="Q2678" i="3"/>
  <c r="U2678" i="3"/>
  <c r="R2678" i="3"/>
  <c r="N2679" i="3"/>
  <c r="O2679" i="3"/>
  <c r="AX2675" i="3" l="1"/>
  <c r="BS2580" i="3"/>
  <c r="BL2580" i="3"/>
  <c r="BN2580" i="3"/>
  <c r="BM2580" i="3"/>
  <c r="BQ2580" i="3" s="1"/>
  <c r="BO2580" i="3"/>
  <c r="BP2580" i="3"/>
  <c r="AW2675" i="3"/>
  <c r="AY2674" i="3"/>
  <c r="BA2674" i="3" s="1"/>
  <c r="BB2674" i="3" s="1"/>
  <c r="BG2676" i="3"/>
  <c r="BF2676" i="3"/>
  <c r="L2681" i="3"/>
  <c r="AC2679" i="3"/>
  <c r="K2681" i="3"/>
  <c r="AB2680" i="3"/>
  <c r="AA2680" i="3"/>
  <c r="Z2680" i="3"/>
  <c r="Z2681" i="3"/>
  <c r="AQ2678" i="3"/>
  <c r="BI2678" i="3"/>
  <c r="AK2679" i="3"/>
  <c r="AR2678" i="3"/>
  <c r="BJ2678" i="3"/>
  <c r="L2331" i="3"/>
  <c r="O2333" i="3"/>
  <c r="K2331" i="3"/>
  <c r="N2332" i="3" s="1"/>
  <c r="N2333" i="3"/>
  <c r="D2749" i="3"/>
  <c r="BC2748" i="3"/>
  <c r="W2678" i="3"/>
  <c r="X2678" i="3"/>
  <c r="U2679" i="3"/>
  <c r="R2679" i="3"/>
  <c r="T2679" i="3"/>
  <c r="Q2679" i="3"/>
  <c r="N2680" i="3"/>
  <c r="O2680" i="3"/>
  <c r="AY2675" i="3" l="1"/>
  <c r="BA2675" i="3" s="1"/>
  <c r="BV2580" i="3"/>
  <c r="BT2580" i="3"/>
  <c r="BX2580" i="3" s="1"/>
  <c r="BU2580" i="3"/>
  <c r="AX2676" i="3"/>
  <c r="BR2581" i="3"/>
  <c r="BB2675" i="3"/>
  <c r="BF2677" i="3"/>
  <c r="BG2677" i="3"/>
  <c r="L2682" i="3"/>
  <c r="AW2676" i="3"/>
  <c r="AC2680" i="3"/>
  <c r="AK2680" i="3" s="1"/>
  <c r="AQ2679" i="3"/>
  <c r="BI2679" i="3"/>
  <c r="K2682" i="3"/>
  <c r="AB2681" i="3"/>
  <c r="AA2681" i="3"/>
  <c r="AR2679" i="3"/>
  <c r="BJ2679" i="3"/>
  <c r="L2330" i="3"/>
  <c r="K2330" i="3"/>
  <c r="O2332" i="3"/>
  <c r="D2750" i="3"/>
  <c r="BC2749" i="3"/>
  <c r="W2679" i="3"/>
  <c r="X2679" i="3"/>
  <c r="T2680" i="3"/>
  <c r="Q2680" i="3"/>
  <c r="U2680" i="3"/>
  <c r="R2680" i="3"/>
  <c r="N2681" i="3"/>
  <c r="O2681" i="3"/>
  <c r="AY2676" i="3" l="1"/>
  <c r="BS2581" i="3"/>
  <c r="BM2581" i="3"/>
  <c r="BO2581" i="3"/>
  <c r="BL2581" i="3"/>
  <c r="BN2581" i="3"/>
  <c r="BQ2581" i="3"/>
  <c r="AX2677" i="3"/>
  <c r="AW2677" i="3"/>
  <c r="BA2676" i="3"/>
  <c r="BB2676" i="3"/>
  <c r="BF2678" i="3"/>
  <c r="L2683" i="3"/>
  <c r="BG2678" i="3"/>
  <c r="AC2681" i="3"/>
  <c r="AK2681" i="3" s="1"/>
  <c r="K2683" i="3"/>
  <c r="AB2682" i="3"/>
  <c r="AA2682" i="3"/>
  <c r="Z2682" i="3"/>
  <c r="Z2683" i="3"/>
  <c r="AR2680" i="3"/>
  <c r="BJ2680" i="3"/>
  <c r="AQ2680" i="3"/>
  <c r="BI2680" i="3"/>
  <c r="K2329" i="3"/>
  <c r="N2331" i="3"/>
  <c r="L2329" i="3"/>
  <c r="O2330" i="3" s="1"/>
  <c r="O2331" i="3"/>
  <c r="D2751" i="3"/>
  <c r="BC2750" i="3"/>
  <c r="W2680" i="3"/>
  <c r="X2680" i="3"/>
  <c r="T2681" i="3"/>
  <c r="Q2681" i="3"/>
  <c r="U2681" i="3"/>
  <c r="R2681" i="3"/>
  <c r="N2682" i="3"/>
  <c r="O2682" i="3"/>
  <c r="BV2581" i="3" l="1"/>
  <c r="BP2581" i="3"/>
  <c r="BU2581" i="3" s="1"/>
  <c r="BR2582" i="3"/>
  <c r="BT2581" i="3"/>
  <c r="BX2581" i="3" s="1"/>
  <c r="AY2677" i="3"/>
  <c r="BA2677" i="3" s="1"/>
  <c r="AW2678" i="3"/>
  <c r="AX2678" i="3"/>
  <c r="BF2679" i="3"/>
  <c r="L2684" i="3"/>
  <c r="BG2679" i="3"/>
  <c r="AC2682" i="3"/>
  <c r="AK2682" i="3" s="1"/>
  <c r="AQ2681" i="3"/>
  <c r="BI2681" i="3"/>
  <c r="K2684" i="3"/>
  <c r="AB2683" i="3"/>
  <c r="AA2683" i="3"/>
  <c r="AR2681" i="3"/>
  <c r="BJ2681" i="3"/>
  <c r="K2328" i="3"/>
  <c r="L2328" i="3"/>
  <c r="N2330" i="3"/>
  <c r="D2752" i="3"/>
  <c r="BC2751" i="3"/>
  <c r="W2681" i="3"/>
  <c r="X2681" i="3"/>
  <c r="U2682" i="3"/>
  <c r="R2682" i="3"/>
  <c r="T2682" i="3"/>
  <c r="Q2682" i="3"/>
  <c r="N2683" i="3"/>
  <c r="O2683" i="3"/>
  <c r="AX2679" i="3" l="1"/>
  <c r="BN2582" i="3"/>
  <c r="BM2582" i="3"/>
  <c r="BQ2582" i="3" s="1"/>
  <c r="BO2582" i="3"/>
  <c r="BL2582" i="3"/>
  <c r="BS2582" i="3"/>
  <c r="BB2677" i="3"/>
  <c r="AY2678" i="3"/>
  <c r="AW2679" i="3"/>
  <c r="AY2679" i="3" s="1"/>
  <c r="BG2680" i="3"/>
  <c r="BF2680" i="3"/>
  <c r="L2685" i="3"/>
  <c r="AQ2682" i="3"/>
  <c r="BI2682" i="3"/>
  <c r="AC2683" i="3"/>
  <c r="AK2683" i="3" s="1"/>
  <c r="K2685" i="3"/>
  <c r="AB2684" i="3"/>
  <c r="AA2684" i="3"/>
  <c r="Z2684" i="3"/>
  <c r="AR2682" i="3"/>
  <c r="BJ2682" i="3"/>
  <c r="L2327" i="3"/>
  <c r="O2329" i="3"/>
  <c r="K2327" i="3"/>
  <c r="N2328" i="3" s="1"/>
  <c r="N2329" i="3"/>
  <c r="D2753" i="3"/>
  <c r="BC2752" i="3"/>
  <c r="W2682" i="3"/>
  <c r="X2682" i="3"/>
  <c r="U2683" i="3"/>
  <c r="R2683" i="3"/>
  <c r="T2683" i="3"/>
  <c r="Q2683" i="3"/>
  <c r="N2684" i="3"/>
  <c r="O2684" i="3"/>
  <c r="BV2582" i="3" l="1"/>
  <c r="BB2678" i="3"/>
  <c r="BA2678" i="3"/>
  <c r="BP2582" i="3"/>
  <c r="BU2582" i="3" s="1"/>
  <c r="BR2583" i="3"/>
  <c r="BT2582" i="3"/>
  <c r="BX2582" i="3" s="1"/>
  <c r="BA2679" i="3"/>
  <c r="AW2680" i="3"/>
  <c r="L2686" i="3"/>
  <c r="BF2681" i="3"/>
  <c r="BG2681" i="3"/>
  <c r="AX2680" i="3"/>
  <c r="AY2680" i="3" s="1"/>
  <c r="BA2680" i="3" s="1"/>
  <c r="AC2684" i="3"/>
  <c r="AK2684" i="3" s="1"/>
  <c r="K2686" i="3"/>
  <c r="AB2685" i="3"/>
  <c r="AA2685" i="3"/>
  <c r="Z2685" i="3"/>
  <c r="AR2683" i="3"/>
  <c r="BJ2683" i="3"/>
  <c r="AW2681" i="3"/>
  <c r="AQ2683" i="3"/>
  <c r="BI2683" i="3"/>
  <c r="L2326" i="3"/>
  <c r="K2326" i="3"/>
  <c r="O2328" i="3"/>
  <c r="X2683" i="3"/>
  <c r="D2754" i="3"/>
  <c r="BC2753" i="3"/>
  <c r="W2683" i="3"/>
  <c r="T2684" i="3"/>
  <c r="Q2684" i="3"/>
  <c r="U2684" i="3"/>
  <c r="R2684" i="3"/>
  <c r="N2685" i="3"/>
  <c r="O2685" i="3"/>
  <c r="BB2679" i="3" l="1"/>
  <c r="BN2583" i="3"/>
  <c r="BO2583" i="3"/>
  <c r="BM2583" i="3"/>
  <c r="BQ2583" i="3" s="1"/>
  <c r="BS2583" i="3"/>
  <c r="BL2583" i="3"/>
  <c r="BG2682" i="3"/>
  <c r="BF2682" i="3"/>
  <c r="AX2681" i="3"/>
  <c r="AY2681" i="3" s="1"/>
  <c r="L2687" i="3"/>
  <c r="AR2684" i="3"/>
  <c r="BJ2684" i="3"/>
  <c r="AQ2684" i="3"/>
  <c r="BI2684" i="3"/>
  <c r="AC2685" i="3"/>
  <c r="AK2685" i="3" s="1"/>
  <c r="K2687" i="3"/>
  <c r="AB2686" i="3"/>
  <c r="AA2686" i="3"/>
  <c r="Z2686" i="3"/>
  <c r="Z2687" i="3"/>
  <c r="K2325" i="3"/>
  <c r="N2327" i="3"/>
  <c r="L2325" i="3"/>
  <c r="O2326" i="3" s="1"/>
  <c r="O2327" i="3"/>
  <c r="D2755" i="3"/>
  <c r="BC2754" i="3"/>
  <c r="W2684" i="3"/>
  <c r="X2684" i="3"/>
  <c r="U2685" i="3"/>
  <c r="R2685" i="3"/>
  <c r="T2685" i="3"/>
  <c r="Q2685" i="3"/>
  <c r="N2686" i="3"/>
  <c r="O2686" i="3"/>
  <c r="BB2680" i="3" l="1"/>
  <c r="BV2583" i="3"/>
  <c r="BP2583" i="3"/>
  <c r="BU2583" i="3" s="1"/>
  <c r="BR2584" i="3"/>
  <c r="BT2583" i="3"/>
  <c r="BX2583" i="3" s="1"/>
  <c r="AW2682" i="3"/>
  <c r="AX2682" i="3"/>
  <c r="BA2681" i="3"/>
  <c r="BB2681" i="3"/>
  <c r="BG2683" i="3"/>
  <c r="BF2683" i="3"/>
  <c r="L2688" i="3"/>
  <c r="AC2686" i="3"/>
  <c r="AQ2685" i="3"/>
  <c r="BI2685" i="3"/>
  <c r="AR2685" i="3"/>
  <c r="BJ2685" i="3"/>
  <c r="K2688" i="3"/>
  <c r="AB2687" i="3"/>
  <c r="AA2687" i="3"/>
  <c r="AK2686" i="3"/>
  <c r="K2324" i="3"/>
  <c r="L2324" i="3"/>
  <c r="N2326" i="3"/>
  <c r="D2756" i="3"/>
  <c r="BC2755" i="3"/>
  <c r="W2685" i="3"/>
  <c r="X2685" i="3"/>
  <c r="U2686" i="3"/>
  <c r="R2686" i="3"/>
  <c r="T2686" i="3"/>
  <c r="Q2686" i="3"/>
  <c r="N2687" i="3"/>
  <c r="O2687" i="3"/>
  <c r="AY2682" i="3" l="1"/>
  <c r="AX2683" i="3"/>
  <c r="BS2584" i="3"/>
  <c r="BN2584" i="3"/>
  <c r="BL2584" i="3"/>
  <c r="BO2584" i="3"/>
  <c r="BM2584" i="3"/>
  <c r="BQ2584" i="3" s="1"/>
  <c r="AW2683" i="3"/>
  <c r="BG2684" i="3"/>
  <c r="BF2684" i="3"/>
  <c r="L2689" i="3"/>
  <c r="BB2682" i="3"/>
  <c r="BA2682" i="3"/>
  <c r="Z2688" i="3"/>
  <c r="AC2687" i="3"/>
  <c r="AK2687" i="3" s="1"/>
  <c r="AQ2686" i="3"/>
  <c r="BI2686" i="3"/>
  <c r="AR2686" i="3"/>
  <c r="BJ2686" i="3"/>
  <c r="K2689" i="3"/>
  <c r="AB2688" i="3"/>
  <c r="AA2688" i="3"/>
  <c r="L2323" i="3"/>
  <c r="O2325" i="3"/>
  <c r="K2323" i="3"/>
  <c r="N2324" i="3" s="1"/>
  <c r="N2325" i="3"/>
  <c r="D2757" i="3"/>
  <c r="X2686" i="3"/>
  <c r="W2686" i="3"/>
  <c r="T2687" i="3"/>
  <c r="Q2687" i="3"/>
  <c r="U2687" i="3"/>
  <c r="R2687" i="3"/>
  <c r="N2688" i="3"/>
  <c r="O2688" i="3"/>
  <c r="AY2683" i="3" l="1"/>
  <c r="BA2683" i="3" s="1"/>
  <c r="BV2584" i="3"/>
  <c r="AX2684" i="3"/>
  <c r="BP2584" i="3"/>
  <c r="BU2584" i="3" s="1"/>
  <c r="BR2585" i="3"/>
  <c r="BT2584" i="3"/>
  <c r="BX2584" i="3" s="1"/>
  <c r="AW2684" i="3"/>
  <c r="AY2684" i="3" s="1"/>
  <c r="BA2684" i="3" s="1"/>
  <c r="BB2683" i="3"/>
  <c r="BF2685" i="3"/>
  <c r="L2690" i="3"/>
  <c r="BG2685" i="3"/>
  <c r="AC2688" i="3"/>
  <c r="AK2688" i="3" s="1"/>
  <c r="AQ2687" i="3"/>
  <c r="BI2687" i="3"/>
  <c r="AR2687" i="3"/>
  <c r="BJ2687" i="3"/>
  <c r="K2690" i="3"/>
  <c r="AB2689" i="3"/>
  <c r="AA2689" i="3"/>
  <c r="Z2689" i="3"/>
  <c r="Z2690" i="3"/>
  <c r="L2322" i="3"/>
  <c r="K2322" i="3"/>
  <c r="O2324" i="3"/>
  <c r="D2758" i="3"/>
  <c r="W2687" i="3"/>
  <c r="X2687" i="3"/>
  <c r="U2688" i="3"/>
  <c r="R2688" i="3"/>
  <c r="T2688" i="3"/>
  <c r="Q2688" i="3"/>
  <c r="N2689" i="3"/>
  <c r="O2689" i="3"/>
  <c r="BB2684" i="3" l="1"/>
  <c r="BS2585" i="3"/>
  <c r="BL2585" i="3"/>
  <c r="BN2585" i="3"/>
  <c r="BM2585" i="3"/>
  <c r="BQ2585" i="3" s="1"/>
  <c r="BO2585" i="3"/>
  <c r="AX2685" i="3"/>
  <c r="AW2685" i="3"/>
  <c r="BG2686" i="3"/>
  <c r="L2691" i="3"/>
  <c r="BF2686" i="3"/>
  <c r="AC2689" i="3"/>
  <c r="AK2689" i="3" s="1"/>
  <c r="AQ2688" i="3"/>
  <c r="BI2688" i="3"/>
  <c r="K2691" i="3"/>
  <c r="AB2690" i="3"/>
  <c r="AA2690" i="3"/>
  <c r="AR2688" i="3"/>
  <c r="BJ2688" i="3"/>
  <c r="X2688" i="3"/>
  <c r="K2321" i="3"/>
  <c r="N2323" i="3"/>
  <c r="L2321" i="3"/>
  <c r="O2322" i="3" s="1"/>
  <c r="O2323" i="3"/>
  <c r="D2759" i="3"/>
  <c r="W2688" i="3"/>
  <c r="T2689" i="3"/>
  <c r="Q2689" i="3"/>
  <c r="U2689" i="3"/>
  <c r="R2689" i="3"/>
  <c r="N2690" i="3"/>
  <c r="O2690" i="3"/>
  <c r="AY2685" i="3" l="1"/>
  <c r="BT2585" i="3"/>
  <c r="BX2585" i="3" s="1"/>
  <c r="BV2585" i="3"/>
  <c r="BP2585" i="3"/>
  <c r="BU2585" i="3" s="1"/>
  <c r="BR2586" i="3"/>
  <c r="AX2686" i="3"/>
  <c r="BB2685" i="3"/>
  <c r="BA2685" i="3"/>
  <c r="AW2686" i="3"/>
  <c r="BG2687" i="3"/>
  <c r="L2692" i="3"/>
  <c r="BF2687" i="3"/>
  <c r="AX2687" i="3" s="1"/>
  <c r="AC2690" i="3"/>
  <c r="AK2690" i="3" s="1"/>
  <c r="AQ2689" i="3"/>
  <c r="BI2689" i="3"/>
  <c r="AR2689" i="3"/>
  <c r="BJ2689" i="3"/>
  <c r="K2692" i="3"/>
  <c r="AB2691" i="3"/>
  <c r="AA2691" i="3"/>
  <c r="Z2691" i="3"/>
  <c r="Z2692" i="3"/>
  <c r="K2320" i="3"/>
  <c r="L2320" i="3"/>
  <c r="N2322" i="3"/>
  <c r="D2760" i="3"/>
  <c r="W2689" i="3"/>
  <c r="X2689" i="3"/>
  <c r="T2690" i="3"/>
  <c r="Q2690" i="3"/>
  <c r="U2690" i="3"/>
  <c r="R2690" i="3"/>
  <c r="N2691" i="3"/>
  <c r="O2691" i="3"/>
  <c r="AY2686" i="3" l="1"/>
  <c r="BA2686" i="3" s="1"/>
  <c r="BS2586" i="3"/>
  <c r="BM2586" i="3"/>
  <c r="BQ2586" i="3" s="1"/>
  <c r="BO2586" i="3"/>
  <c r="BL2586" i="3"/>
  <c r="BN2586" i="3"/>
  <c r="BB2686" i="3"/>
  <c r="BF2688" i="3"/>
  <c r="BG2688" i="3"/>
  <c r="L2693" i="3"/>
  <c r="AW2687" i="3"/>
  <c r="AY2687" i="3" s="1"/>
  <c r="AR2690" i="3"/>
  <c r="BJ2690" i="3"/>
  <c r="AC2691" i="3"/>
  <c r="AK2691" i="3" s="1"/>
  <c r="AN2691" i="3" s="1"/>
  <c r="K2693" i="3"/>
  <c r="AB2692" i="3"/>
  <c r="AA2692" i="3"/>
  <c r="AQ2690" i="3"/>
  <c r="BI2690" i="3"/>
  <c r="L2319" i="3"/>
  <c r="O2321" i="3"/>
  <c r="K2319" i="3"/>
  <c r="N2320" i="3" s="1"/>
  <c r="N2321" i="3"/>
  <c r="D2761" i="3"/>
  <c r="W2690" i="3"/>
  <c r="X2690" i="3"/>
  <c r="U2691" i="3"/>
  <c r="R2691" i="3"/>
  <c r="T2691" i="3"/>
  <c r="Q2691" i="3"/>
  <c r="N2692" i="3"/>
  <c r="O2692" i="3"/>
  <c r="BV2586" i="3" l="1"/>
  <c r="BP2586" i="3"/>
  <c r="BU2586" i="3" s="1"/>
  <c r="BR2587" i="3"/>
  <c r="BT2586" i="3"/>
  <c r="BX2586" i="3" s="1"/>
  <c r="BA2687" i="3"/>
  <c r="BB2687" i="3"/>
  <c r="BG2689" i="3"/>
  <c r="L2694" i="3"/>
  <c r="BF2689" i="3"/>
  <c r="AW2688" i="3"/>
  <c r="AX2688" i="3"/>
  <c r="AC2692" i="3"/>
  <c r="AK2692" i="3" s="1"/>
  <c r="AN2692" i="3"/>
  <c r="AQ2691" i="3"/>
  <c r="AR2691" i="3"/>
  <c r="AT2691" i="3"/>
  <c r="AT2692" i="3" s="1"/>
  <c r="AT2693" i="3" s="1"/>
  <c r="AT2694" i="3" s="1"/>
  <c r="AT2695" i="3" s="1"/>
  <c r="AT2696" i="3" s="1"/>
  <c r="AT2697" i="3" s="1"/>
  <c r="AT2698" i="3" s="1"/>
  <c r="AT2699" i="3" s="1"/>
  <c r="AT2700" i="3" s="1"/>
  <c r="AT2701" i="3" s="1"/>
  <c r="AT2702" i="3" s="1"/>
  <c r="AT2703" i="3" s="1"/>
  <c r="AT2704" i="3" s="1"/>
  <c r="AT2705" i="3" s="1"/>
  <c r="AT2706" i="3" s="1"/>
  <c r="AT2707" i="3" s="1"/>
  <c r="AT2708" i="3" s="1"/>
  <c r="AT2709" i="3" s="1"/>
  <c r="AT2710" i="3" s="1"/>
  <c r="BI2691" i="3"/>
  <c r="K2694" i="3"/>
  <c r="AB2693" i="3"/>
  <c r="AA2693" i="3"/>
  <c r="Z2693" i="3"/>
  <c r="Z2694" i="3"/>
  <c r="AU2691" i="3"/>
  <c r="AU2692" i="3" s="1"/>
  <c r="AU2693" i="3" s="1"/>
  <c r="AU2694" i="3" s="1"/>
  <c r="AU2695" i="3" s="1"/>
  <c r="AU2696" i="3" s="1"/>
  <c r="AU2697" i="3" s="1"/>
  <c r="AU2698" i="3" s="1"/>
  <c r="AU2699" i="3" s="1"/>
  <c r="AU2700" i="3" s="1"/>
  <c r="AU2701" i="3" s="1"/>
  <c r="AU2702" i="3" s="1"/>
  <c r="AU2703" i="3" s="1"/>
  <c r="AU2704" i="3" s="1"/>
  <c r="AU2705" i="3" s="1"/>
  <c r="AU2706" i="3" s="1"/>
  <c r="AU2707" i="3" s="1"/>
  <c r="AU2708" i="3" s="1"/>
  <c r="AU2709" i="3" s="1"/>
  <c r="AU2710" i="3" s="1"/>
  <c r="BJ2691" i="3"/>
  <c r="L2318" i="3"/>
  <c r="K2318" i="3"/>
  <c r="O2320" i="3"/>
  <c r="X2691" i="3"/>
  <c r="D2762" i="3"/>
  <c r="W2691" i="3"/>
  <c r="U2692" i="3"/>
  <c r="R2692" i="3"/>
  <c r="T2692" i="3"/>
  <c r="Q2692" i="3"/>
  <c r="N2693" i="3"/>
  <c r="O2693" i="3"/>
  <c r="AW2689" i="3" l="1"/>
  <c r="BL2587" i="3"/>
  <c r="BS2587" i="3"/>
  <c r="BM2587" i="3"/>
  <c r="BQ2587" i="3" s="1"/>
  <c r="BO2587" i="3"/>
  <c r="BN2587" i="3"/>
  <c r="AX2689" i="3"/>
  <c r="AY2689" i="3" s="1"/>
  <c r="BA2689" i="3" s="1"/>
  <c r="AY2688" i="3"/>
  <c r="BF2690" i="3"/>
  <c r="BG2690" i="3"/>
  <c r="L2695" i="3"/>
  <c r="AR2692" i="3"/>
  <c r="BJ2692" i="3"/>
  <c r="AQ2692" i="3"/>
  <c r="BI2692" i="3"/>
  <c r="AN2693" i="3"/>
  <c r="AN2694" i="3" s="1"/>
  <c r="AN2695" i="3" s="1"/>
  <c r="AN2696" i="3" s="1"/>
  <c r="AN2697" i="3" s="1"/>
  <c r="AN2698" i="3" s="1"/>
  <c r="AN2699" i="3" s="1"/>
  <c r="AN2700" i="3" s="1"/>
  <c r="AN2701" i="3" s="1"/>
  <c r="AN2702" i="3" s="1"/>
  <c r="AN2703" i="3" s="1"/>
  <c r="AN2704" i="3" s="1"/>
  <c r="AN2705" i="3" s="1"/>
  <c r="AN2706" i="3" s="1"/>
  <c r="AN2707" i="3" s="1"/>
  <c r="AN2708" i="3" s="1"/>
  <c r="AN2709" i="3" s="1"/>
  <c r="AN2710" i="3" s="1"/>
  <c r="BD2692" i="3"/>
  <c r="BD2693" i="3" s="1"/>
  <c r="BD2694" i="3" s="1"/>
  <c r="BD2695" i="3" s="1"/>
  <c r="BD2696" i="3" s="1"/>
  <c r="BD2697" i="3" s="1"/>
  <c r="BD2698" i="3" s="1"/>
  <c r="BD2699" i="3" s="1"/>
  <c r="BD2700" i="3" s="1"/>
  <c r="BD2701" i="3" s="1"/>
  <c r="BD2702" i="3" s="1"/>
  <c r="BD2703" i="3" s="1"/>
  <c r="BD2704" i="3" s="1"/>
  <c r="BD2705" i="3" s="1"/>
  <c r="BD2706" i="3" s="1"/>
  <c r="BD2707" i="3" s="1"/>
  <c r="BD2708" i="3" s="1"/>
  <c r="BD2709" i="3" s="1"/>
  <c r="BD2710" i="3" s="1"/>
  <c r="BD2711" i="3" s="1"/>
  <c r="BC2712" i="3" s="1"/>
  <c r="BC2713" i="3" s="1"/>
  <c r="BC2714" i="3" s="1"/>
  <c r="BC2715" i="3" s="1"/>
  <c r="BC2716" i="3" s="1"/>
  <c r="BC2717" i="3" s="1"/>
  <c r="BC2718" i="3" s="1"/>
  <c r="BC2719" i="3" s="1"/>
  <c r="BC2720" i="3" s="1"/>
  <c r="BC2721" i="3" s="1"/>
  <c r="BC2722" i="3" s="1"/>
  <c r="BC2723" i="3" s="1"/>
  <c r="BC2724" i="3" s="1"/>
  <c r="BC2725" i="3" s="1"/>
  <c r="BC2726" i="3" s="1"/>
  <c r="BC2727" i="3" s="1"/>
  <c r="BC2728" i="3" s="1"/>
  <c r="BC2729" i="3" s="1"/>
  <c r="BC2730" i="3" s="1"/>
  <c r="BC2731" i="3" s="1"/>
  <c r="BC2732" i="3" s="1"/>
  <c r="BC2733" i="3" s="1"/>
  <c r="AC2693" i="3"/>
  <c r="AK2693" i="3" s="1"/>
  <c r="K2695" i="3"/>
  <c r="AB2694" i="3"/>
  <c r="AA2694" i="3"/>
  <c r="K2317" i="3"/>
  <c r="N2319" i="3"/>
  <c r="L2317" i="3"/>
  <c r="O2318" i="3" s="1"/>
  <c r="O2319" i="3"/>
  <c r="D2763" i="3"/>
  <c r="X2692" i="3"/>
  <c r="W2692" i="3"/>
  <c r="U2693" i="3"/>
  <c r="R2693" i="3"/>
  <c r="T2693" i="3"/>
  <c r="Q2693" i="3"/>
  <c r="N2694" i="3"/>
  <c r="O2694" i="3"/>
  <c r="BV2587" i="3" l="1"/>
  <c r="BT2587" i="3"/>
  <c r="BX2587" i="3" s="1"/>
  <c r="BP2587" i="3"/>
  <c r="BU2587" i="3" s="1"/>
  <c r="BR2588" i="3"/>
  <c r="AX2690" i="3"/>
  <c r="L2696" i="3"/>
  <c r="BG2691" i="3"/>
  <c r="AW2690" i="3"/>
  <c r="BF2691" i="3"/>
  <c r="BA2688" i="3"/>
  <c r="BB2688" i="3"/>
  <c r="K2696" i="3"/>
  <c r="AB2695" i="3"/>
  <c r="AA2695" i="3"/>
  <c r="Z2695" i="3"/>
  <c r="AR2693" i="3"/>
  <c r="BJ2693" i="3"/>
  <c r="AC2694" i="3"/>
  <c r="AK2694" i="3" s="1"/>
  <c r="AQ2693" i="3"/>
  <c r="BI2693" i="3"/>
  <c r="X2693" i="3"/>
  <c r="K2316" i="3"/>
  <c r="L2316" i="3"/>
  <c r="N2318" i="3"/>
  <c r="W2693" i="3"/>
  <c r="D2764" i="3"/>
  <c r="U2694" i="3"/>
  <c r="R2694" i="3"/>
  <c r="T2694" i="3"/>
  <c r="Q2694" i="3"/>
  <c r="N2695" i="3"/>
  <c r="O2695" i="3"/>
  <c r="BB2689" i="3" l="1"/>
  <c r="AY2690" i="3"/>
  <c r="BA2690" i="3" s="1"/>
  <c r="BO2588" i="3"/>
  <c r="BN2588" i="3"/>
  <c r="BL2588" i="3"/>
  <c r="BS2588" i="3"/>
  <c r="BM2588" i="3"/>
  <c r="BQ2588" i="3" s="1"/>
  <c r="AW2691" i="3"/>
  <c r="AX2691" i="3"/>
  <c r="BB2690" i="3"/>
  <c r="BG2692" i="3"/>
  <c r="BF2692" i="3"/>
  <c r="L2697" i="3"/>
  <c r="AC2695" i="3"/>
  <c r="AK2695" i="3" s="1"/>
  <c r="AQ2694" i="3"/>
  <c r="BI2694" i="3"/>
  <c r="K2697" i="3"/>
  <c r="AB2696" i="3"/>
  <c r="AA2696" i="3"/>
  <c r="Z2696" i="3"/>
  <c r="AR2694" i="3"/>
  <c r="BJ2694" i="3"/>
  <c r="L2315" i="3"/>
  <c r="O2317" i="3"/>
  <c r="K2315" i="3"/>
  <c r="N2316" i="3" s="1"/>
  <c r="N2317" i="3"/>
  <c r="X2694" i="3"/>
  <c r="D2765" i="3"/>
  <c r="W2694" i="3"/>
  <c r="U2695" i="3"/>
  <c r="R2695" i="3"/>
  <c r="T2695" i="3"/>
  <c r="Q2695" i="3"/>
  <c r="N2696" i="3"/>
  <c r="O2696" i="3"/>
  <c r="BT2588" i="3" l="1"/>
  <c r="BX2588" i="3" s="1"/>
  <c r="BV2588" i="3"/>
  <c r="BP2588" i="3"/>
  <c r="BU2588" i="3" s="1"/>
  <c r="BR2589" i="3"/>
  <c r="AX2692" i="3"/>
  <c r="AY2691" i="3"/>
  <c r="BA2691" i="3" s="1"/>
  <c r="AW2692" i="3"/>
  <c r="L2698" i="3"/>
  <c r="BF2693" i="3"/>
  <c r="BG2693" i="3"/>
  <c r="AC2696" i="3"/>
  <c r="AK2696" i="3" s="1"/>
  <c r="AQ2695" i="3"/>
  <c r="BI2695" i="3"/>
  <c r="AR2695" i="3"/>
  <c r="BJ2695" i="3"/>
  <c r="K2698" i="3"/>
  <c r="AB2697" i="3"/>
  <c r="AA2697" i="3"/>
  <c r="Z2697" i="3"/>
  <c r="Z2698" i="3"/>
  <c r="L2314" i="3"/>
  <c r="K2314" i="3"/>
  <c r="O2316" i="3"/>
  <c r="X2695" i="3"/>
  <c r="W2695" i="3"/>
  <c r="D2766" i="3"/>
  <c r="T2696" i="3"/>
  <c r="Q2696" i="3"/>
  <c r="U2696" i="3"/>
  <c r="R2696" i="3"/>
  <c r="N2697" i="3"/>
  <c r="O2697" i="3"/>
  <c r="BB2691" i="3" l="1"/>
  <c r="AY2692" i="3"/>
  <c r="BA2692" i="3" s="1"/>
  <c r="BB2692" i="3" s="1"/>
  <c r="BS2589" i="3"/>
  <c r="BM2589" i="3"/>
  <c r="BQ2589" i="3" s="1"/>
  <c r="BO2589" i="3"/>
  <c r="BN2589" i="3"/>
  <c r="BL2589" i="3"/>
  <c r="AW2693" i="3"/>
  <c r="AX2693" i="3"/>
  <c r="BG2694" i="3"/>
  <c r="L2699" i="3"/>
  <c r="BF2694" i="3"/>
  <c r="AC2697" i="3"/>
  <c r="AK2697" i="3" s="1"/>
  <c r="K2699" i="3"/>
  <c r="AB2698" i="3"/>
  <c r="AA2698" i="3"/>
  <c r="AQ2696" i="3"/>
  <c r="BI2696" i="3"/>
  <c r="AR2696" i="3"/>
  <c r="BJ2696" i="3"/>
  <c r="K2313" i="3"/>
  <c r="N2315" i="3"/>
  <c r="L2313" i="3"/>
  <c r="O2314" i="3" s="1"/>
  <c r="O2315" i="3"/>
  <c r="D2767" i="3"/>
  <c r="W2696" i="3"/>
  <c r="X2696" i="3"/>
  <c r="U2697" i="3"/>
  <c r="R2697" i="3"/>
  <c r="T2697" i="3"/>
  <c r="Q2697" i="3"/>
  <c r="N2698" i="3"/>
  <c r="O2698" i="3"/>
  <c r="BT2589" i="3" l="1"/>
  <c r="BX2589" i="3" s="1"/>
  <c r="BV2589" i="3"/>
  <c r="AX2694" i="3"/>
  <c r="AY2693" i="3"/>
  <c r="BA2693" i="3" s="1"/>
  <c r="BB2693" i="3" s="1"/>
  <c r="BP2589" i="3"/>
  <c r="BU2589" i="3" s="1"/>
  <c r="BR2590" i="3"/>
  <c r="BG2695" i="3"/>
  <c r="BF2695" i="3"/>
  <c r="AW2694" i="3"/>
  <c r="L2700" i="3"/>
  <c r="AC2698" i="3"/>
  <c r="AK2698" i="3" s="1"/>
  <c r="K2700" i="3"/>
  <c r="AB2699" i="3"/>
  <c r="AA2699" i="3"/>
  <c r="Z2699" i="3"/>
  <c r="AR2697" i="3"/>
  <c r="BJ2697" i="3"/>
  <c r="AQ2697" i="3"/>
  <c r="BI2697" i="3"/>
  <c r="K2312" i="3"/>
  <c r="L2312" i="3"/>
  <c r="N2314" i="3"/>
  <c r="D2768" i="3"/>
  <c r="W2697" i="3"/>
  <c r="X2697" i="3"/>
  <c r="U2698" i="3"/>
  <c r="R2698" i="3"/>
  <c r="T2698" i="3"/>
  <c r="Q2698" i="3"/>
  <c r="N2699" i="3"/>
  <c r="O2699" i="3"/>
  <c r="AY2694" i="3" l="1"/>
  <c r="BA2694" i="3" s="1"/>
  <c r="BB2694" i="3" s="1"/>
  <c r="BM2590" i="3"/>
  <c r="BS2590" i="3"/>
  <c r="BL2590" i="3"/>
  <c r="BN2590" i="3"/>
  <c r="BQ2590" i="3"/>
  <c r="BO2590" i="3"/>
  <c r="AX2695" i="3"/>
  <c r="BG2696" i="3"/>
  <c r="BF2696" i="3"/>
  <c r="L2701" i="3"/>
  <c r="AW2695" i="3"/>
  <c r="AC2699" i="3"/>
  <c r="AK2699" i="3" s="1"/>
  <c r="AQ2698" i="3"/>
  <c r="BI2698" i="3"/>
  <c r="K2701" i="3"/>
  <c r="AB2700" i="3"/>
  <c r="AA2700" i="3"/>
  <c r="Z2700" i="3"/>
  <c r="AR2698" i="3"/>
  <c r="BJ2698" i="3"/>
  <c r="L2311" i="3"/>
  <c r="O2313" i="3"/>
  <c r="K2311" i="3"/>
  <c r="N2312" i="3" s="1"/>
  <c r="N2313" i="3"/>
  <c r="D2769" i="3"/>
  <c r="X2698" i="3"/>
  <c r="W2698" i="3"/>
  <c r="T2699" i="3"/>
  <c r="Q2699" i="3"/>
  <c r="U2699" i="3"/>
  <c r="R2699" i="3"/>
  <c r="N2700" i="3"/>
  <c r="O2700" i="3"/>
  <c r="AX2696" i="3" l="1"/>
  <c r="BT2590" i="3"/>
  <c r="BX2590" i="3" s="1"/>
  <c r="BV2590" i="3"/>
  <c r="BP2590" i="3"/>
  <c r="BU2590" i="3" s="1"/>
  <c r="BR2591" i="3"/>
  <c r="AY2695" i="3"/>
  <c r="BA2695" i="3" s="1"/>
  <c r="BB2695" i="3" s="1"/>
  <c r="AW2696" i="3"/>
  <c r="L2702" i="3"/>
  <c r="BF2697" i="3"/>
  <c r="BG2697" i="3"/>
  <c r="Z2701" i="3"/>
  <c r="AC2700" i="3"/>
  <c r="AK2700" i="3" s="1"/>
  <c r="AR2699" i="3"/>
  <c r="BJ2699" i="3"/>
  <c r="AQ2699" i="3"/>
  <c r="BI2699" i="3"/>
  <c r="K2702" i="3"/>
  <c r="AB2701" i="3"/>
  <c r="AA2701" i="3"/>
  <c r="L2310" i="3"/>
  <c r="K2310" i="3"/>
  <c r="O2312" i="3"/>
  <c r="D2770" i="3"/>
  <c r="W2699" i="3"/>
  <c r="X2699" i="3"/>
  <c r="U2700" i="3"/>
  <c r="R2700" i="3"/>
  <c r="T2700" i="3"/>
  <c r="Q2700" i="3"/>
  <c r="N2701" i="3"/>
  <c r="O2701" i="3"/>
  <c r="AY2696" i="3" l="1"/>
  <c r="BA2696" i="3" s="1"/>
  <c r="BB2696" i="3" s="1"/>
  <c r="BO2591" i="3"/>
  <c r="BN2591" i="3"/>
  <c r="BM2591" i="3"/>
  <c r="BQ2591" i="3" s="1"/>
  <c r="BS2591" i="3"/>
  <c r="BL2591" i="3"/>
  <c r="BP2591" i="3" s="1"/>
  <c r="AX2697" i="3"/>
  <c r="AW2697" i="3"/>
  <c r="BF2698" i="3"/>
  <c r="L2703" i="3"/>
  <c r="BG2698" i="3"/>
  <c r="Z2702" i="3"/>
  <c r="AC2701" i="3"/>
  <c r="AK2701" i="3" s="1"/>
  <c r="AR2700" i="3"/>
  <c r="BJ2700" i="3"/>
  <c r="K2703" i="3"/>
  <c r="AB2702" i="3"/>
  <c r="AA2702" i="3"/>
  <c r="AQ2700" i="3"/>
  <c r="BI2700" i="3"/>
  <c r="K2309" i="3"/>
  <c r="N2311" i="3"/>
  <c r="L2309" i="3"/>
  <c r="O2310" i="3" s="1"/>
  <c r="O2311" i="3"/>
  <c r="D2771" i="3"/>
  <c r="X2700" i="3"/>
  <c r="W2700" i="3"/>
  <c r="U2701" i="3"/>
  <c r="R2701" i="3"/>
  <c r="T2701" i="3"/>
  <c r="Q2701" i="3"/>
  <c r="N2702" i="3"/>
  <c r="O2702" i="3"/>
  <c r="AY2697" i="3" l="1"/>
  <c r="BA2697" i="3" s="1"/>
  <c r="BT2591" i="3"/>
  <c r="BX2591" i="3" s="1"/>
  <c r="BU2591" i="3"/>
  <c r="BV2591" i="3"/>
  <c r="BR2592" i="3"/>
  <c r="AX2698" i="3"/>
  <c r="BB2697" i="3"/>
  <c r="AC2702" i="3"/>
  <c r="AK2702" i="3" s="1"/>
  <c r="BF2699" i="3"/>
  <c r="L2704" i="3"/>
  <c r="BG2699" i="3"/>
  <c r="AX2699" i="3" s="1"/>
  <c r="AW2698" i="3"/>
  <c r="AY2698" i="3" s="1"/>
  <c r="Z2703" i="3"/>
  <c r="K2704" i="3"/>
  <c r="AB2703" i="3"/>
  <c r="AA2703" i="3"/>
  <c r="AQ2701" i="3"/>
  <c r="BI2701" i="3"/>
  <c r="AR2701" i="3"/>
  <c r="BJ2701" i="3"/>
  <c r="K2308" i="3"/>
  <c r="L2308" i="3"/>
  <c r="N2310" i="3"/>
  <c r="D2772" i="3"/>
  <c r="X2701" i="3"/>
  <c r="W2701" i="3"/>
  <c r="U2702" i="3"/>
  <c r="R2702" i="3"/>
  <c r="T2702" i="3"/>
  <c r="Q2702" i="3"/>
  <c r="N2703" i="3"/>
  <c r="O2703" i="3"/>
  <c r="BN2592" i="3" l="1"/>
  <c r="BO2592" i="3"/>
  <c r="BL2592" i="3"/>
  <c r="BS2592" i="3"/>
  <c r="BM2592" i="3"/>
  <c r="BQ2592" i="3" s="1"/>
  <c r="AW2699" i="3"/>
  <c r="AY2699" i="3" s="1"/>
  <c r="BA2699" i="3" s="1"/>
  <c r="BF2700" i="3"/>
  <c r="AX2700" i="3" s="1"/>
  <c r="L2705" i="3"/>
  <c r="BG2700" i="3"/>
  <c r="Z2704" i="3"/>
  <c r="BB2698" i="3"/>
  <c r="BA2698" i="3"/>
  <c r="AQ2702" i="3"/>
  <c r="BI2702" i="3"/>
  <c r="AC2703" i="3"/>
  <c r="AK2703" i="3" s="1"/>
  <c r="K2705" i="3"/>
  <c r="AB2704" i="3"/>
  <c r="AA2704" i="3"/>
  <c r="AR2702" i="3"/>
  <c r="BJ2702" i="3"/>
  <c r="L2307" i="3"/>
  <c r="O2309" i="3"/>
  <c r="K2307" i="3"/>
  <c r="N2308" i="3" s="1"/>
  <c r="N2309" i="3"/>
  <c r="D2773" i="3"/>
  <c r="W2702" i="3"/>
  <c r="X2702" i="3"/>
  <c r="T2703" i="3"/>
  <c r="Q2703" i="3"/>
  <c r="U2703" i="3"/>
  <c r="R2703" i="3"/>
  <c r="N2704" i="3"/>
  <c r="O2704" i="3"/>
  <c r="BV2592" i="3" l="1"/>
  <c r="BP2592" i="3"/>
  <c r="BU2592" i="3" s="1"/>
  <c r="BR2593" i="3"/>
  <c r="BT2592" i="3"/>
  <c r="BX2592" i="3" s="1"/>
  <c r="BB2699" i="3"/>
  <c r="AW2700" i="3"/>
  <c r="AY2700" i="3" s="1"/>
  <c r="BG2701" i="3"/>
  <c r="BF2701" i="3"/>
  <c r="L2706" i="3"/>
  <c r="Z2705" i="3"/>
  <c r="AC2704" i="3"/>
  <c r="AK2704" i="3" s="1"/>
  <c r="K2706" i="3"/>
  <c r="AB2705" i="3"/>
  <c r="AA2705" i="3"/>
  <c r="AQ2703" i="3"/>
  <c r="BI2703" i="3"/>
  <c r="AR2703" i="3"/>
  <c r="BJ2703" i="3"/>
  <c r="L2306" i="3"/>
  <c r="K2306" i="3"/>
  <c r="O2308" i="3"/>
  <c r="D2774" i="3"/>
  <c r="W2703" i="3"/>
  <c r="X2703" i="3"/>
  <c r="U2704" i="3"/>
  <c r="R2704" i="3"/>
  <c r="T2704" i="3"/>
  <c r="Q2704" i="3"/>
  <c r="N2705" i="3"/>
  <c r="O2705" i="3"/>
  <c r="AW2701" i="3" l="1"/>
  <c r="BS2593" i="3"/>
  <c r="BM2593" i="3"/>
  <c r="BQ2593" i="3" s="1"/>
  <c r="BO2593" i="3"/>
  <c r="BL2593" i="3"/>
  <c r="BN2593" i="3"/>
  <c r="BA2700" i="3"/>
  <c r="BB2700" i="3" s="1"/>
  <c r="L2707" i="3"/>
  <c r="BF2702" i="3"/>
  <c r="BG2702" i="3"/>
  <c r="AX2701" i="3"/>
  <c r="AY2701" i="3" s="1"/>
  <c r="Z2706" i="3"/>
  <c r="AC2705" i="3"/>
  <c r="AK2705" i="3" s="1"/>
  <c r="AQ2704" i="3"/>
  <c r="BI2704" i="3"/>
  <c r="K2707" i="3"/>
  <c r="AB2706" i="3"/>
  <c r="AA2706" i="3"/>
  <c r="AR2704" i="3"/>
  <c r="BJ2704" i="3"/>
  <c r="K2305" i="3"/>
  <c r="N2307" i="3"/>
  <c r="L2305" i="3"/>
  <c r="O2306" i="3" s="1"/>
  <c r="O2307" i="3"/>
  <c r="D2775" i="3"/>
  <c r="X2704" i="3"/>
  <c r="W2704" i="3"/>
  <c r="U2705" i="3"/>
  <c r="R2705" i="3"/>
  <c r="T2705" i="3"/>
  <c r="Q2705" i="3"/>
  <c r="N2706" i="3"/>
  <c r="O2706" i="3"/>
  <c r="BV2593" i="3" l="1"/>
  <c r="BT2593" i="3"/>
  <c r="BX2593" i="3" s="1"/>
  <c r="AW2702" i="3"/>
  <c r="BR2594" i="3"/>
  <c r="BP2593" i="3"/>
  <c r="BU2593" i="3" s="1"/>
  <c r="AX2702" i="3"/>
  <c r="BA2701" i="3"/>
  <c r="BB2701" i="3"/>
  <c r="BG2703" i="3"/>
  <c r="BF2703" i="3"/>
  <c r="L2708" i="3"/>
  <c r="AQ2705" i="3"/>
  <c r="BI2705" i="3"/>
  <c r="AR2705" i="3"/>
  <c r="BJ2705" i="3"/>
  <c r="AC2706" i="3"/>
  <c r="AK2706" i="3" s="1"/>
  <c r="K2708" i="3"/>
  <c r="AB2707" i="3"/>
  <c r="AA2707" i="3"/>
  <c r="Z2707" i="3"/>
  <c r="K2304" i="3"/>
  <c r="L2304" i="3"/>
  <c r="N2306" i="3"/>
  <c r="D2776" i="3"/>
  <c r="X2705" i="3"/>
  <c r="W2705" i="3"/>
  <c r="U2706" i="3"/>
  <c r="R2706" i="3"/>
  <c r="T2706" i="3"/>
  <c r="Q2706" i="3"/>
  <c r="N2707" i="3"/>
  <c r="O2707" i="3"/>
  <c r="X2706" i="3" l="1"/>
  <c r="AY2702" i="3"/>
  <c r="BA2702" i="3" s="1"/>
  <c r="AX2703" i="3"/>
  <c r="BL2594" i="3"/>
  <c r="BS2594" i="3"/>
  <c r="BO2594" i="3"/>
  <c r="BN2594" i="3"/>
  <c r="BM2594" i="3"/>
  <c r="BQ2594" i="3" s="1"/>
  <c r="BF2704" i="3"/>
  <c r="AW2703" i="3"/>
  <c r="BG2704" i="3"/>
  <c r="L2709" i="3"/>
  <c r="AC2707" i="3"/>
  <c r="AK2707" i="3" s="1"/>
  <c r="AQ2706" i="3"/>
  <c r="BI2706" i="3"/>
  <c r="K2709" i="3"/>
  <c r="AB2708" i="3"/>
  <c r="AA2708" i="3"/>
  <c r="Z2708" i="3"/>
  <c r="AR2706" i="3"/>
  <c r="BJ2706" i="3"/>
  <c r="L2303" i="3"/>
  <c r="O2305" i="3"/>
  <c r="K2303" i="3"/>
  <c r="N2304" i="3" s="1"/>
  <c r="N2305" i="3"/>
  <c r="W2706" i="3"/>
  <c r="D2777" i="3"/>
  <c r="U2707" i="3"/>
  <c r="R2707" i="3"/>
  <c r="T2707" i="3"/>
  <c r="Q2707" i="3"/>
  <c r="N2708" i="3"/>
  <c r="O2708" i="3"/>
  <c r="AY2703" i="3" l="1"/>
  <c r="BA2703" i="3" s="1"/>
  <c r="BT2594" i="3"/>
  <c r="BX2594" i="3" s="1"/>
  <c r="BB2702" i="3"/>
  <c r="BV2594" i="3"/>
  <c r="BP2594" i="3"/>
  <c r="BU2594" i="3" s="1"/>
  <c r="BR2595" i="3"/>
  <c r="BF2705" i="3"/>
  <c r="BG2705" i="3"/>
  <c r="L2710" i="3"/>
  <c r="AW2704" i="3"/>
  <c r="AX2704" i="3"/>
  <c r="AC2708" i="3"/>
  <c r="AK2708" i="3" s="1"/>
  <c r="AR2707" i="3"/>
  <c r="BJ2707" i="3"/>
  <c r="K2710" i="3"/>
  <c r="AB2709" i="3"/>
  <c r="AA2709" i="3"/>
  <c r="Z2709" i="3"/>
  <c r="AQ2707" i="3"/>
  <c r="BI2707" i="3"/>
  <c r="L2302" i="3"/>
  <c r="K2302" i="3"/>
  <c r="O2304" i="3"/>
  <c r="X2707" i="3"/>
  <c r="D2778" i="3"/>
  <c r="W2707" i="3"/>
  <c r="U2708" i="3"/>
  <c r="R2708" i="3"/>
  <c r="T2708" i="3"/>
  <c r="Q2708" i="3"/>
  <c r="N2709" i="3"/>
  <c r="O2709" i="3"/>
  <c r="BB2703" i="3" l="1"/>
  <c r="BN2595" i="3"/>
  <c r="BM2595" i="3"/>
  <c r="BQ2595" i="3" s="1"/>
  <c r="BO2595" i="3"/>
  <c r="BL2595" i="3"/>
  <c r="BS2595" i="3"/>
  <c r="AW2705" i="3"/>
  <c r="BF2706" i="3"/>
  <c r="L2711" i="3"/>
  <c r="AY2704" i="3"/>
  <c r="AX2705" i="3"/>
  <c r="AY2705" i="3" s="1"/>
  <c r="BG2706" i="3"/>
  <c r="AW2706" i="3" s="1"/>
  <c r="AC2709" i="3"/>
  <c r="AK2709" i="3" s="1"/>
  <c r="AQ2708" i="3"/>
  <c r="BI2708" i="3"/>
  <c r="K2711" i="3"/>
  <c r="AB2710" i="3"/>
  <c r="AA2710" i="3"/>
  <c r="Z2710" i="3"/>
  <c r="AX2706" i="3"/>
  <c r="AR2708" i="3"/>
  <c r="BJ2708" i="3"/>
  <c r="X2708" i="3"/>
  <c r="K2301" i="3"/>
  <c r="N2303" i="3"/>
  <c r="L2301" i="3"/>
  <c r="O2302" i="3" s="1"/>
  <c r="O2303" i="3"/>
  <c r="D2779" i="3"/>
  <c r="W2708" i="3"/>
  <c r="U2709" i="3"/>
  <c r="R2709" i="3"/>
  <c r="T2709" i="3"/>
  <c r="Q2709" i="3"/>
  <c r="N2710" i="3"/>
  <c r="O2710" i="3"/>
  <c r="BV2595" i="3" l="1"/>
  <c r="BP2595" i="3"/>
  <c r="BU2595" i="3" s="1"/>
  <c r="BR2596" i="3"/>
  <c r="BT2595" i="3"/>
  <c r="BX2595" i="3" s="1"/>
  <c r="BA2705" i="3"/>
  <c r="BA2704" i="3"/>
  <c r="BB2704" i="3"/>
  <c r="L2712" i="3"/>
  <c r="BF2707" i="3"/>
  <c r="BG2707" i="3"/>
  <c r="AC2710" i="3"/>
  <c r="AK2710" i="3" s="1"/>
  <c r="K2712" i="3"/>
  <c r="AB2711" i="3"/>
  <c r="AA2711" i="3"/>
  <c r="Z2711" i="3"/>
  <c r="AR2709" i="3"/>
  <c r="BJ2709" i="3"/>
  <c r="AQ2709" i="3"/>
  <c r="BI2709" i="3"/>
  <c r="AY2706" i="3"/>
  <c r="BA2706" i="3" s="1"/>
  <c r="K2300" i="3"/>
  <c r="L2300" i="3"/>
  <c r="N2302" i="3"/>
  <c r="X2709" i="3"/>
  <c r="D2780" i="3"/>
  <c r="W2709" i="3"/>
  <c r="U2710" i="3"/>
  <c r="R2710" i="3"/>
  <c r="T2710" i="3"/>
  <c r="Q2710" i="3"/>
  <c r="N2711" i="3"/>
  <c r="O2711" i="3"/>
  <c r="BB2705" i="3" l="1"/>
  <c r="BB2706" i="3" s="1"/>
  <c r="BM2596" i="3"/>
  <c r="BQ2596" i="3" s="1"/>
  <c r="BS2596" i="3"/>
  <c r="BL2596" i="3"/>
  <c r="BN2596" i="3"/>
  <c r="BO2596" i="3"/>
  <c r="AW2707" i="3"/>
  <c r="AX2707" i="3"/>
  <c r="L2713" i="3"/>
  <c r="BF2708" i="3"/>
  <c r="BG2708" i="3"/>
  <c r="AQ2710" i="3"/>
  <c r="BI2710" i="3"/>
  <c r="AR2710" i="3"/>
  <c r="BJ2710" i="3"/>
  <c r="AC2711" i="3"/>
  <c r="AK2711" i="3" s="1"/>
  <c r="AN2711" i="3" s="1"/>
  <c r="K2713" i="3"/>
  <c r="AB2712" i="3"/>
  <c r="AA2712" i="3"/>
  <c r="Z2712" i="3"/>
  <c r="X2710" i="3"/>
  <c r="L2299" i="3"/>
  <c r="O2301" i="3"/>
  <c r="K2299" i="3"/>
  <c r="N2300" i="3" s="1"/>
  <c r="N2301" i="3"/>
  <c r="D2781" i="3"/>
  <c r="W2710" i="3"/>
  <c r="U2711" i="3"/>
  <c r="R2711" i="3"/>
  <c r="T2711" i="3"/>
  <c r="Q2711" i="3"/>
  <c r="N2712" i="3"/>
  <c r="O2712" i="3"/>
  <c r="BV2596" i="3" l="1"/>
  <c r="AY2707" i="3"/>
  <c r="BA2707" i="3" s="1"/>
  <c r="BT2596" i="3"/>
  <c r="BX2596" i="3" s="1"/>
  <c r="BP2596" i="3"/>
  <c r="BU2596" i="3" s="1"/>
  <c r="BR2597" i="3"/>
  <c r="AW2708" i="3"/>
  <c r="AX2708" i="3"/>
  <c r="BF2709" i="3"/>
  <c r="L2714" i="3"/>
  <c r="BG2709" i="3"/>
  <c r="AC2712" i="3"/>
  <c r="AK2712" i="3" s="1"/>
  <c r="AQ2711" i="3"/>
  <c r="AN2712" i="3"/>
  <c r="AN2713" i="3" s="1"/>
  <c r="AN2714" i="3" s="1"/>
  <c r="AN2715" i="3" s="1"/>
  <c r="AN2716" i="3" s="1"/>
  <c r="AN2717" i="3" s="1"/>
  <c r="AN2718" i="3" s="1"/>
  <c r="AN2719" i="3" s="1"/>
  <c r="AN2720" i="3" s="1"/>
  <c r="AN2721" i="3" s="1"/>
  <c r="AN2722" i="3" s="1"/>
  <c r="AN2723" i="3" s="1"/>
  <c r="AN2724" i="3" s="1"/>
  <c r="AN2725" i="3" s="1"/>
  <c r="AN2726" i="3" s="1"/>
  <c r="AN2727" i="3" s="1"/>
  <c r="AN2728" i="3" s="1"/>
  <c r="AN2729" i="3" s="1"/>
  <c r="AN2730" i="3" s="1"/>
  <c r="AN2731" i="3" s="1"/>
  <c r="AN2732" i="3" s="1"/>
  <c r="AR2711" i="3"/>
  <c r="K2714" i="3"/>
  <c r="AB2713" i="3"/>
  <c r="AA2713" i="3"/>
  <c r="Z2713" i="3"/>
  <c r="Z2714" i="3"/>
  <c r="AT2711" i="3"/>
  <c r="AT2712" i="3" s="1"/>
  <c r="AT2713" i="3" s="1"/>
  <c r="AT2714" i="3" s="1"/>
  <c r="AT2715" i="3" s="1"/>
  <c r="AT2716" i="3" s="1"/>
  <c r="AT2717" i="3" s="1"/>
  <c r="AT2718" i="3" s="1"/>
  <c r="AT2719" i="3" s="1"/>
  <c r="AT2720" i="3" s="1"/>
  <c r="AT2721" i="3" s="1"/>
  <c r="AT2722" i="3" s="1"/>
  <c r="AT2723" i="3" s="1"/>
  <c r="AT2724" i="3" s="1"/>
  <c r="AT2725" i="3" s="1"/>
  <c r="AT2726" i="3" s="1"/>
  <c r="AT2727" i="3" s="1"/>
  <c r="AT2728" i="3" s="1"/>
  <c r="AT2729" i="3" s="1"/>
  <c r="AT2730" i="3" s="1"/>
  <c r="AT2731" i="3" s="1"/>
  <c r="AT2732" i="3" s="1"/>
  <c r="BI2711" i="3"/>
  <c r="AU2711" i="3"/>
  <c r="AU2712" i="3" s="1"/>
  <c r="AU2713" i="3" s="1"/>
  <c r="AU2714" i="3" s="1"/>
  <c r="AU2715" i="3" s="1"/>
  <c r="AU2716" i="3" s="1"/>
  <c r="AU2717" i="3" s="1"/>
  <c r="AU2718" i="3" s="1"/>
  <c r="AU2719" i="3" s="1"/>
  <c r="AU2720" i="3" s="1"/>
  <c r="AU2721" i="3" s="1"/>
  <c r="AU2722" i="3" s="1"/>
  <c r="AU2723" i="3" s="1"/>
  <c r="AU2724" i="3" s="1"/>
  <c r="AU2725" i="3" s="1"/>
  <c r="AU2726" i="3" s="1"/>
  <c r="AU2727" i="3" s="1"/>
  <c r="AU2728" i="3" s="1"/>
  <c r="AU2729" i="3" s="1"/>
  <c r="AU2730" i="3" s="1"/>
  <c r="AU2731" i="3" s="1"/>
  <c r="AU2732" i="3" s="1"/>
  <c r="BJ2711" i="3"/>
  <c r="L2298" i="3"/>
  <c r="K2298" i="3"/>
  <c r="O2300" i="3"/>
  <c r="X2711" i="3"/>
  <c r="D2782" i="3"/>
  <c r="W2711" i="3"/>
  <c r="U2712" i="3"/>
  <c r="R2712" i="3"/>
  <c r="T2712" i="3"/>
  <c r="Q2712" i="3"/>
  <c r="N2713" i="3"/>
  <c r="O2713" i="3"/>
  <c r="BB2707" i="3" l="1"/>
  <c r="AY2708" i="3"/>
  <c r="BN2597" i="3"/>
  <c r="BO2597" i="3"/>
  <c r="BM2597" i="3"/>
  <c r="BQ2597" i="3" s="1"/>
  <c r="BS2597" i="3"/>
  <c r="BL2597" i="3"/>
  <c r="AX2709" i="3"/>
  <c r="AW2709" i="3"/>
  <c r="BG2710" i="3"/>
  <c r="BF2710" i="3"/>
  <c r="L2715" i="3"/>
  <c r="BB2708" i="3"/>
  <c r="BA2708" i="3"/>
  <c r="AC2713" i="3"/>
  <c r="AK2713" i="3" s="1"/>
  <c r="K2715" i="3"/>
  <c r="AB2714" i="3"/>
  <c r="AA2714" i="3"/>
  <c r="AR2712" i="3"/>
  <c r="BJ2712" i="3"/>
  <c r="AQ2712" i="3"/>
  <c r="BI2712" i="3"/>
  <c r="X2712" i="3"/>
  <c r="K2297" i="3"/>
  <c r="N2299" i="3"/>
  <c r="L2297" i="3"/>
  <c r="O2298" i="3" s="1"/>
  <c r="O2299" i="3"/>
  <c r="D2783" i="3"/>
  <c r="W2712" i="3"/>
  <c r="U2713" i="3"/>
  <c r="R2713" i="3"/>
  <c r="T2713" i="3"/>
  <c r="Q2713" i="3"/>
  <c r="N2714" i="3"/>
  <c r="O2714" i="3"/>
  <c r="AX2710" i="3" l="1"/>
  <c r="BV2597" i="3"/>
  <c r="BR2598" i="3"/>
  <c r="BS2598" i="3" s="1"/>
  <c r="AW2710" i="3"/>
  <c r="AY2710" i="3" s="1"/>
  <c r="BA2710" i="3" s="1"/>
  <c r="BP2597" i="3"/>
  <c r="BU2597" i="3" s="1"/>
  <c r="BT2597" i="3"/>
  <c r="BX2597" i="3" s="1"/>
  <c r="AY2709" i="3"/>
  <c r="BA2709" i="3" s="1"/>
  <c r="Z2715" i="3"/>
  <c r="L2716" i="3"/>
  <c r="BF2711" i="3"/>
  <c r="BG2711" i="3"/>
  <c r="AC2714" i="3"/>
  <c r="AK2714" i="3" s="1"/>
  <c r="K2716" i="3"/>
  <c r="AB2715" i="3"/>
  <c r="AA2715" i="3"/>
  <c r="AQ2713" i="3"/>
  <c r="BI2713" i="3"/>
  <c r="AR2713" i="3"/>
  <c r="BJ2713" i="3"/>
  <c r="X2713" i="3"/>
  <c r="K2296" i="3"/>
  <c r="L2296" i="3"/>
  <c r="N2298" i="3"/>
  <c r="D2784" i="3"/>
  <c r="W2713" i="3"/>
  <c r="T2714" i="3"/>
  <c r="Q2714" i="3"/>
  <c r="U2714" i="3"/>
  <c r="R2714" i="3"/>
  <c r="N2715" i="3"/>
  <c r="O2715" i="3"/>
  <c r="BN2598" i="3" l="1"/>
  <c r="BO2598" i="3"/>
  <c r="BT2598" i="3" s="1"/>
  <c r="BX2598" i="3" s="1"/>
  <c r="BM2598" i="3"/>
  <c r="BQ2598" i="3" s="1"/>
  <c r="BV2598" i="3" s="1"/>
  <c r="AW2711" i="3"/>
  <c r="BB2709" i="3"/>
  <c r="BB2710" i="3" s="1"/>
  <c r="BL2598" i="3"/>
  <c r="BP2598" i="3" s="1"/>
  <c r="BU2598" i="3" s="1"/>
  <c r="AX2711" i="3"/>
  <c r="Z2716" i="3"/>
  <c r="L2717" i="3"/>
  <c r="BG2712" i="3"/>
  <c r="BF2712" i="3"/>
  <c r="AC2715" i="3"/>
  <c r="AK2715" i="3" s="1"/>
  <c r="AQ2714" i="3"/>
  <c r="BI2714" i="3"/>
  <c r="K2717" i="3"/>
  <c r="AB2716" i="3"/>
  <c r="AA2716" i="3"/>
  <c r="AR2714" i="3"/>
  <c r="BJ2714" i="3"/>
  <c r="L2295" i="3"/>
  <c r="O2297" i="3"/>
  <c r="K2295" i="3"/>
  <c r="N2296" i="3" s="1"/>
  <c r="N2297" i="3"/>
  <c r="D2785" i="3"/>
  <c r="W2714" i="3"/>
  <c r="X2714" i="3"/>
  <c r="U2715" i="3"/>
  <c r="R2715" i="3"/>
  <c r="T2715" i="3"/>
  <c r="Q2715" i="3"/>
  <c r="N2716" i="3"/>
  <c r="O2716" i="3"/>
  <c r="BR2599" i="3" l="1"/>
  <c r="AY2711" i="3"/>
  <c r="BA2711" i="3" s="1"/>
  <c r="BS2599" i="3"/>
  <c r="BM2599" i="3"/>
  <c r="BQ2599" i="3" s="1"/>
  <c r="BN2599" i="3"/>
  <c r="BL2599" i="3"/>
  <c r="BO2599" i="3"/>
  <c r="AW2712" i="3"/>
  <c r="L2718" i="3"/>
  <c r="BG2713" i="3"/>
  <c r="BF2713" i="3"/>
  <c r="AX2712" i="3"/>
  <c r="AY2712" i="3" s="1"/>
  <c r="BA2712" i="3" s="1"/>
  <c r="BB2712" i="3" s="1"/>
  <c r="AC2716" i="3"/>
  <c r="AK2716" i="3" s="1"/>
  <c r="AQ2715" i="3"/>
  <c r="BI2715" i="3"/>
  <c r="AR2715" i="3"/>
  <c r="BJ2715" i="3"/>
  <c r="K2718" i="3"/>
  <c r="AB2717" i="3"/>
  <c r="AA2717" i="3"/>
  <c r="Z2717" i="3"/>
  <c r="L2294" i="3"/>
  <c r="K2294" i="3"/>
  <c r="O2296" i="3"/>
  <c r="D2786" i="3"/>
  <c r="X2715" i="3"/>
  <c r="W2715" i="3"/>
  <c r="T2716" i="3"/>
  <c r="Q2716" i="3"/>
  <c r="U2716" i="3"/>
  <c r="R2716" i="3"/>
  <c r="N2717" i="3"/>
  <c r="O2717" i="3"/>
  <c r="BB2711" i="3" l="1"/>
  <c r="BT2599" i="3"/>
  <c r="BX2599" i="3" s="1"/>
  <c r="BV2599" i="3"/>
  <c r="BP2599" i="3"/>
  <c r="BU2599" i="3" s="1"/>
  <c r="BR2600" i="3"/>
  <c r="AX2713" i="3"/>
  <c r="L2719" i="3"/>
  <c r="BG2714" i="3"/>
  <c r="AW2713" i="3"/>
  <c r="AC2717" i="3"/>
  <c r="AK2717" i="3" s="1"/>
  <c r="BF2714" i="3"/>
  <c r="AR2716" i="3"/>
  <c r="BJ2716" i="3"/>
  <c r="K2719" i="3"/>
  <c r="AB2718" i="3"/>
  <c r="AA2718" i="3"/>
  <c r="Z2718" i="3"/>
  <c r="AQ2716" i="3"/>
  <c r="BI2716" i="3"/>
  <c r="K2293" i="3"/>
  <c r="N2295" i="3"/>
  <c r="L2293" i="3"/>
  <c r="O2294" i="3" s="1"/>
  <c r="O2295" i="3"/>
  <c r="D2787" i="3"/>
  <c r="W2716" i="3"/>
  <c r="X2716" i="3"/>
  <c r="T2717" i="3"/>
  <c r="Q2717" i="3"/>
  <c r="U2717" i="3"/>
  <c r="R2717" i="3"/>
  <c r="N2718" i="3"/>
  <c r="O2718" i="3"/>
  <c r="BO2600" i="3" l="1"/>
  <c r="BN2600" i="3"/>
  <c r="BL2600" i="3"/>
  <c r="BS2600" i="3"/>
  <c r="BM2600" i="3"/>
  <c r="BQ2600" i="3" s="1"/>
  <c r="AY2713" i="3"/>
  <c r="BA2713" i="3" s="1"/>
  <c r="BB2713" i="3" s="1"/>
  <c r="AX2714" i="3"/>
  <c r="L2720" i="3"/>
  <c r="BG2715" i="3"/>
  <c r="BF2715" i="3"/>
  <c r="AW2714" i="3"/>
  <c r="AY2714" i="3" s="1"/>
  <c r="BA2714" i="3" s="1"/>
  <c r="BB2714" i="3" s="1"/>
  <c r="AC2718" i="3"/>
  <c r="AK2718" i="3" s="1"/>
  <c r="K2720" i="3"/>
  <c r="AB2719" i="3"/>
  <c r="AA2719" i="3"/>
  <c r="Z2719" i="3"/>
  <c r="Z2720" i="3"/>
  <c r="AR2717" i="3"/>
  <c r="BJ2717" i="3"/>
  <c r="AQ2717" i="3"/>
  <c r="BI2717" i="3"/>
  <c r="AX2715" i="3"/>
  <c r="K2292" i="3"/>
  <c r="L2292" i="3"/>
  <c r="N2294" i="3"/>
  <c r="D2788" i="3"/>
  <c r="W2717" i="3"/>
  <c r="X2717" i="3"/>
  <c r="U2718" i="3"/>
  <c r="R2718" i="3"/>
  <c r="T2718" i="3"/>
  <c r="Q2718" i="3"/>
  <c r="N2719" i="3"/>
  <c r="O2719" i="3"/>
  <c r="BT2600" i="3" l="1"/>
  <c r="BX2600" i="3" s="1"/>
  <c r="BV2600" i="3"/>
  <c r="AW2715" i="3"/>
  <c r="AY2715" i="3" s="1"/>
  <c r="BA2715" i="3" s="1"/>
  <c r="BB2715" i="3" s="1"/>
  <c r="BP2600" i="3"/>
  <c r="BU2600" i="3" s="1"/>
  <c r="BR2601" i="3"/>
  <c r="L2721" i="3"/>
  <c r="BF2716" i="3"/>
  <c r="BG2716" i="3"/>
  <c r="AR2718" i="3"/>
  <c r="BJ2718" i="3"/>
  <c r="AQ2718" i="3"/>
  <c r="BI2718" i="3"/>
  <c r="AC2719" i="3"/>
  <c r="AK2719" i="3" s="1"/>
  <c r="K2721" i="3"/>
  <c r="AB2720" i="3"/>
  <c r="AA2720" i="3"/>
  <c r="L2291" i="3"/>
  <c r="O2293" i="3"/>
  <c r="K2291" i="3"/>
  <c r="N2292" i="3" s="1"/>
  <c r="N2293" i="3"/>
  <c r="D2789" i="3"/>
  <c r="X2718" i="3"/>
  <c r="W2718" i="3"/>
  <c r="U2719" i="3"/>
  <c r="R2719" i="3"/>
  <c r="T2719" i="3"/>
  <c r="Q2719" i="3"/>
  <c r="N2720" i="3"/>
  <c r="O2720" i="3"/>
  <c r="BO2601" i="3" l="1"/>
  <c r="BM2601" i="3"/>
  <c r="BQ2601" i="3" s="1"/>
  <c r="BS2601" i="3"/>
  <c r="BL2601" i="3"/>
  <c r="BP2601" i="3" s="1"/>
  <c r="BN2601" i="3"/>
  <c r="AW2716" i="3"/>
  <c r="AX2716" i="3"/>
  <c r="L2722" i="3"/>
  <c r="BG2717" i="3"/>
  <c r="BF2717" i="3"/>
  <c r="AC2720" i="3"/>
  <c r="AK2720" i="3" s="1"/>
  <c r="K2722" i="3"/>
  <c r="AB2721" i="3"/>
  <c r="AA2721" i="3"/>
  <c r="Z2721" i="3"/>
  <c r="AR2719" i="3"/>
  <c r="BJ2719" i="3"/>
  <c r="AQ2719" i="3"/>
  <c r="BI2719" i="3"/>
  <c r="L2290" i="3"/>
  <c r="K2290" i="3"/>
  <c r="O2292" i="3"/>
  <c r="D2790" i="3"/>
  <c r="X2719" i="3"/>
  <c r="W2719" i="3"/>
  <c r="U2720" i="3"/>
  <c r="R2720" i="3"/>
  <c r="T2720" i="3"/>
  <c r="Q2720" i="3"/>
  <c r="N2721" i="3"/>
  <c r="O2721" i="3"/>
  <c r="BT2601" i="3" l="1"/>
  <c r="BX2601" i="3" s="1"/>
  <c r="BU2601" i="3"/>
  <c r="BV2601" i="3"/>
  <c r="BR2602" i="3"/>
  <c r="AY2716" i="3"/>
  <c r="BA2716" i="3" s="1"/>
  <c r="BB2716" i="3" s="1"/>
  <c r="AW2717" i="3"/>
  <c r="L2723" i="3"/>
  <c r="BF2718" i="3"/>
  <c r="AX2717" i="3"/>
  <c r="BG2718" i="3"/>
  <c r="AC2721" i="3"/>
  <c r="AK2721" i="3" s="1"/>
  <c r="AR2720" i="3"/>
  <c r="BJ2720" i="3"/>
  <c r="K2723" i="3"/>
  <c r="AB2722" i="3"/>
  <c r="AA2722" i="3"/>
  <c r="Z2722" i="3"/>
  <c r="AQ2720" i="3"/>
  <c r="BI2720" i="3"/>
  <c r="K2289" i="3"/>
  <c r="N2291" i="3"/>
  <c r="L2289" i="3"/>
  <c r="O2290" i="3" s="1"/>
  <c r="O2291" i="3"/>
  <c r="D2791" i="3"/>
  <c r="X2720" i="3"/>
  <c r="W2720" i="3"/>
  <c r="T2721" i="3"/>
  <c r="Q2721" i="3"/>
  <c r="U2721" i="3"/>
  <c r="R2721" i="3"/>
  <c r="N2722" i="3"/>
  <c r="O2722" i="3"/>
  <c r="AY2717" i="3" l="1"/>
  <c r="BN2602" i="3"/>
  <c r="BM2602" i="3"/>
  <c r="BQ2602" i="3" s="1"/>
  <c r="BS2602" i="3"/>
  <c r="BL2602" i="3"/>
  <c r="BO2602" i="3"/>
  <c r="AX2718" i="3"/>
  <c r="L2724" i="3"/>
  <c r="AW2718" i="3"/>
  <c r="BB2717" i="3"/>
  <c r="BA2717" i="3"/>
  <c r="BF2719" i="3"/>
  <c r="BG2719" i="3"/>
  <c r="AC2722" i="3"/>
  <c r="AK2722" i="3" s="1"/>
  <c r="AR2721" i="3"/>
  <c r="BJ2721" i="3"/>
  <c r="AQ2721" i="3"/>
  <c r="BI2721" i="3"/>
  <c r="K2724" i="3"/>
  <c r="AB2723" i="3"/>
  <c r="AA2723" i="3"/>
  <c r="Z2723" i="3"/>
  <c r="K2288" i="3"/>
  <c r="L2288" i="3"/>
  <c r="N2290" i="3"/>
  <c r="D2792" i="3"/>
  <c r="W2721" i="3"/>
  <c r="X2721" i="3"/>
  <c r="U2722" i="3"/>
  <c r="R2722" i="3"/>
  <c r="T2722" i="3"/>
  <c r="Q2722" i="3"/>
  <c r="N2723" i="3"/>
  <c r="O2723" i="3"/>
  <c r="BV2602" i="3" l="1"/>
  <c r="BP2602" i="3"/>
  <c r="BU2602" i="3" s="1"/>
  <c r="BR2603" i="3"/>
  <c r="BT2602" i="3"/>
  <c r="BX2602" i="3" s="1"/>
  <c r="AX2719" i="3"/>
  <c r="L2725" i="3"/>
  <c r="AY2718" i="3"/>
  <c r="BF2720" i="3"/>
  <c r="AW2719" i="3"/>
  <c r="BG2720" i="3"/>
  <c r="AC2723" i="3"/>
  <c r="AK2723" i="3" s="1"/>
  <c r="K2725" i="3"/>
  <c r="AB2724" i="3"/>
  <c r="AA2724" i="3"/>
  <c r="Z2724" i="3"/>
  <c r="AR2722" i="3"/>
  <c r="BJ2722" i="3"/>
  <c r="AQ2722" i="3"/>
  <c r="BI2722" i="3"/>
  <c r="L2287" i="3"/>
  <c r="O2289" i="3"/>
  <c r="K2287" i="3"/>
  <c r="N2288" i="3" s="1"/>
  <c r="N2289" i="3"/>
  <c r="D2793" i="3"/>
  <c r="X2722" i="3"/>
  <c r="W2722" i="3"/>
  <c r="U2723" i="3"/>
  <c r="R2723" i="3"/>
  <c r="T2723" i="3"/>
  <c r="Q2723" i="3"/>
  <c r="N2724" i="3"/>
  <c r="O2724" i="3"/>
  <c r="BS2603" i="3" l="1"/>
  <c r="BL2603" i="3"/>
  <c r="BO2603" i="3"/>
  <c r="BM2603" i="3"/>
  <c r="BQ2603" i="3" s="1"/>
  <c r="BN2603" i="3"/>
  <c r="BP2603" i="3"/>
  <c r="AY2719" i="3"/>
  <c r="BA2719" i="3" s="1"/>
  <c r="AW2720" i="3"/>
  <c r="AX2720" i="3"/>
  <c r="BA2718" i="3"/>
  <c r="BB2718" i="3"/>
  <c r="L2726" i="3"/>
  <c r="BF2721" i="3"/>
  <c r="BG2721" i="3"/>
  <c r="AC2724" i="3"/>
  <c r="AK2724" i="3" s="1"/>
  <c r="K2726" i="3"/>
  <c r="AB2725" i="3"/>
  <c r="AA2725" i="3"/>
  <c r="Z2725" i="3"/>
  <c r="AQ2723" i="3"/>
  <c r="BI2723" i="3"/>
  <c r="AR2723" i="3"/>
  <c r="BJ2723" i="3"/>
  <c r="L2286" i="3"/>
  <c r="K2286" i="3"/>
  <c r="O2288" i="3"/>
  <c r="D2794" i="3"/>
  <c r="X2723" i="3"/>
  <c r="W2723" i="3"/>
  <c r="T2724" i="3"/>
  <c r="Q2724" i="3"/>
  <c r="U2724" i="3"/>
  <c r="R2724" i="3"/>
  <c r="N2725" i="3"/>
  <c r="O2725" i="3"/>
  <c r="BB2719" i="3" l="1"/>
  <c r="BV2603" i="3"/>
  <c r="BU2603" i="3"/>
  <c r="AY2720" i="3"/>
  <c r="BB2720" i="3" s="1"/>
  <c r="BT2603" i="3"/>
  <c r="BX2603" i="3" s="1"/>
  <c r="BR2604" i="3"/>
  <c r="AX2721" i="3"/>
  <c r="AW2721" i="3"/>
  <c r="L2727" i="3"/>
  <c r="BF2722" i="3"/>
  <c r="BG2722" i="3"/>
  <c r="AR2724" i="3"/>
  <c r="BJ2724" i="3"/>
  <c r="AQ2724" i="3"/>
  <c r="BI2724" i="3"/>
  <c r="AC2725" i="3"/>
  <c r="AK2725" i="3" s="1"/>
  <c r="K2727" i="3"/>
  <c r="AB2726" i="3"/>
  <c r="AA2726" i="3"/>
  <c r="Z2726" i="3"/>
  <c r="K2285" i="3"/>
  <c r="N2287" i="3"/>
  <c r="L2285" i="3"/>
  <c r="O2286" i="3" s="1"/>
  <c r="O2287" i="3"/>
  <c r="D2795" i="3"/>
  <c r="W2724" i="3"/>
  <c r="X2724" i="3"/>
  <c r="U2725" i="3"/>
  <c r="R2725" i="3"/>
  <c r="T2725" i="3"/>
  <c r="Q2725" i="3"/>
  <c r="N2726" i="3"/>
  <c r="O2726" i="3"/>
  <c r="BA2720" i="3" l="1"/>
  <c r="AY2721" i="3"/>
  <c r="BA2721" i="3" s="1"/>
  <c r="BN2604" i="3"/>
  <c r="BL2604" i="3"/>
  <c r="BS2604" i="3"/>
  <c r="BM2604" i="3"/>
  <c r="BQ2604" i="3" s="1"/>
  <c r="BO2604" i="3"/>
  <c r="AX2722" i="3"/>
  <c r="AW2722" i="3"/>
  <c r="AC2726" i="3"/>
  <c r="L2728" i="3"/>
  <c r="BG2723" i="3"/>
  <c r="BF2723" i="3"/>
  <c r="K2728" i="3"/>
  <c r="AB2727" i="3"/>
  <c r="AA2727" i="3"/>
  <c r="AQ2725" i="3"/>
  <c r="BI2725" i="3"/>
  <c r="AK2726" i="3"/>
  <c r="AR2725" i="3"/>
  <c r="BJ2725" i="3"/>
  <c r="Z2727" i="3"/>
  <c r="K2284" i="3"/>
  <c r="L2284" i="3"/>
  <c r="N2286" i="3"/>
  <c r="X2725" i="3"/>
  <c r="D2796" i="3"/>
  <c r="W2725" i="3"/>
  <c r="T2726" i="3"/>
  <c r="Q2726" i="3"/>
  <c r="U2726" i="3"/>
  <c r="R2726" i="3"/>
  <c r="N2727" i="3"/>
  <c r="O2727" i="3"/>
  <c r="BB2721" i="3" l="1"/>
  <c r="BV2604" i="3"/>
  <c r="AY2722" i="3"/>
  <c r="BA2722" i="3" s="1"/>
  <c r="BP2604" i="3"/>
  <c r="BU2604" i="3" s="1"/>
  <c r="BR2605" i="3"/>
  <c r="BT2604" i="3"/>
  <c r="BX2604" i="3" s="1"/>
  <c r="BB2722" i="3"/>
  <c r="AW2723" i="3"/>
  <c r="AC2727" i="3"/>
  <c r="AK2727" i="3" s="1"/>
  <c r="L2729" i="3"/>
  <c r="BG2724" i="3"/>
  <c r="BF2724" i="3"/>
  <c r="AX2723" i="3"/>
  <c r="AR2726" i="3"/>
  <c r="BJ2726" i="3"/>
  <c r="K2729" i="3"/>
  <c r="AB2728" i="3"/>
  <c r="AA2728" i="3"/>
  <c r="Z2728" i="3"/>
  <c r="AQ2726" i="3"/>
  <c r="BI2726" i="3"/>
  <c r="L2283" i="3"/>
  <c r="O2285" i="3"/>
  <c r="K2283" i="3"/>
  <c r="N2284" i="3" s="1"/>
  <c r="N2285" i="3"/>
  <c r="D2797" i="3"/>
  <c r="W2726" i="3"/>
  <c r="X2726" i="3"/>
  <c r="U2727" i="3"/>
  <c r="R2727" i="3"/>
  <c r="T2727" i="3"/>
  <c r="Q2727" i="3"/>
  <c r="N2728" i="3"/>
  <c r="O2728" i="3"/>
  <c r="AW2724" i="3" l="1"/>
  <c r="BN2605" i="3"/>
  <c r="BM2605" i="3"/>
  <c r="BQ2605" i="3" s="1"/>
  <c r="BS2605" i="3"/>
  <c r="BL2605" i="3"/>
  <c r="BO2605" i="3"/>
  <c r="AY2723" i="3"/>
  <c r="BB2723" i="3" s="1"/>
  <c r="L2730" i="3"/>
  <c r="BG2725" i="3"/>
  <c r="BF2725" i="3"/>
  <c r="AC2728" i="3"/>
  <c r="AK2728" i="3" s="1"/>
  <c r="AX2724" i="3"/>
  <c r="AY2724" i="3" s="1"/>
  <c r="Z2729" i="3"/>
  <c r="AQ2727" i="3"/>
  <c r="BI2727" i="3"/>
  <c r="K2730" i="3"/>
  <c r="AB2729" i="3"/>
  <c r="AA2729" i="3"/>
  <c r="AR2727" i="3"/>
  <c r="BJ2727" i="3"/>
  <c r="X2727" i="3"/>
  <c r="L2282" i="3"/>
  <c r="K2282" i="3"/>
  <c r="O2284" i="3"/>
  <c r="D2798" i="3"/>
  <c r="W2727" i="3"/>
  <c r="T2728" i="3"/>
  <c r="Q2728" i="3"/>
  <c r="U2728" i="3"/>
  <c r="R2728" i="3"/>
  <c r="N2729" i="3"/>
  <c r="O2729" i="3"/>
  <c r="AX2725" i="3" l="1"/>
  <c r="BV2605" i="3"/>
  <c r="BA2723" i="3"/>
  <c r="BT2605" i="3"/>
  <c r="BX2605" i="3" s="1"/>
  <c r="BP2605" i="3"/>
  <c r="BU2605" i="3" s="1"/>
  <c r="BR2606" i="3"/>
  <c r="BB2724" i="3"/>
  <c r="L2731" i="3"/>
  <c r="BG2726" i="3"/>
  <c r="BF2726" i="3"/>
  <c r="BA2724" i="3"/>
  <c r="AW2725" i="3"/>
  <c r="AY2725" i="3" s="1"/>
  <c r="BA2725" i="3" s="1"/>
  <c r="AC2729" i="3"/>
  <c r="AK2729" i="3" s="1"/>
  <c r="K2731" i="3"/>
  <c r="AB2730" i="3"/>
  <c r="AA2730" i="3"/>
  <c r="Z2730" i="3"/>
  <c r="AW2726" i="3"/>
  <c r="AQ2728" i="3"/>
  <c r="BI2728" i="3"/>
  <c r="AR2728" i="3"/>
  <c r="BJ2728" i="3"/>
  <c r="K2281" i="3"/>
  <c r="N2283" i="3"/>
  <c r="L2281" i="3"/>
  <c r="O2282" i="3" s="1"/>
  <c r="O2283" i="3"/>
  <c r="D2799" i="3"/>
  <c r="W2728" i="3"/>
  <c r="X2728" i="3"/>
  <c r="U2729" i="3"/>
  <c r="R2729" i="3"/>
  <c r="T2729" i="3"/>
  <c r="Q2729" i="3"/>
  <c r="N2730" i="3"/>
  <c r="O2730" i="3"/>
  <c r="BB2725" i="3" l="1"/>
  <c r="BN2606" i="3"/>
  <c r="BM2606" i="3"/>
  <c r="BQ2606" i="3" s="1"/>
  <c r="BO2606" i="3"/>
  <c r="BS2606" i="3"/>
  <c r="BL2606" i="3"/>
  <c r="X2729" i="3"/>
  <c r="L2732" i="3"/>
  <c r="BF2727" i="3"/>
  <c r="BG2727" i="3"/>
  <c r="AX2726" i="3"/>
  <c r="AY2726" i="3" s="1"/>
  <c r="AC2730" i="3"/>
  <c r="AR2729" i="3"/>
  <c r="BJ2729" i="3"/>
  <c r="AK2730" i="3"/>
  <c r="AQ2729" i="3"/>
  <c r="BI2729" i="3"/>
  <c r="K2732" i="3"/>
  <c r="AB2731" i="3"/>
  <c r="AA2731" i="3"/>
  <c r="Z2731" i="3"/>
  <c r="K2280" i="3"/>
  <c r="L2280" i="3"/>
  <c r="N2282" i="3"/>
  <c r="W2729" i="3"/>
  <c r="D2800" i="3"/>
  <c r="U2730" i="3"/>
  <c r="R2730" i="3"/>
  <c r="T2730" i="3"/>
  <c r="Q2730" i="3"/>
  <c r="N2731" i="3"/>
  <c r="O2731" i="3"/>
  <c r="AX2727" i="3" l="1"/>
  <c r="BV2606" i="3"/>
  <c r="BP2606" i="3"/>
  <c r="BU2606" i="3" s="1"/>
  <c r="BR2607" i="3"/>
  <c r="BT2606" i="3"/>
  <c r="BX2606" i="3" s="1"/>
  <c r="AW2727" i="3"/>
  <c r="AY2727" i="3" s="1"/>
  <c r="L2733" i="3"/>
  <c r="BA2726" i="3"/>
  <c r="BB2726" i="3"/>
  <c r="BG2728" i="3"/>
  <c r="BF2728" i="3"/>
  <c r="AW2728" i="3" s="1"/>
  <c r="AQ2730" i="3"/>
  <c r="BI2730" i="3"/>
  <c r="AR2730" i="3"/>
  <c r="BJ2730" i="3"/>
  <c r="AC2731" i="3"/>
  <c r="AK2731" i="3" s="1"/>
  <c r="K2733" i="3"/>
  <c r="AB2732" i="3"/>
  <c r="AA2732" i="3"/>
  <c r="Z2732" i="3"/>
  <c r="W2730" i="3"/>
  <c r="L2279" i="3"/>
  <c r="O2281" i="3"/>
  <c r="K2279" i="3"/>
  <c r="N2280" i="3" s="1"/>
  <c r="N2281" i="3"/>
  <c r="X2730" i="3"/>
  <c r="D2801" i="3"/>
  <c r="U2731" i="3"/>
  <c r="R2731" i="3"/>
  <c r="T2731" i="3"/>
  <c r="Q2731" i="3"/>
  <c r="N2732" i="3"/>
  <c r="O2732" i="3"/>
  <c r="BS2607" i="3" l="1"/>
  <c r="BM2607" i="3"/>
  <c r="BQ2607" i="3" s="1"/>
  <c r="BO2607" i="3"/>
  <c r="BN2607" i="3"/>
  <c r="BL2607" i="3"/>
  <c r="AX2728" i="3"/>
  <c r="AY2728" i="3" s="1"/>
  <c r="BB2727" i="3"/>
  <c r="BA2727" i="3"/>
  <c r="L2734" i="3"/>
  <c r="BF2729" i="3"/>
  <c r="BG2729" i="3"/>
  <c r="AC2732" i="3"/>
  <c r="K2734" i="3"/>
  <c r="AB2733" i="3"/>
  <c r="AA2733" i="3"/>
  <c r="Z2733" i="3"/>
  <c r="Z2734" i="3"/>
  <c r="AQ2731" i="3"/>
  <c r="BI2731" i="3"/>
  <c r="AK2732" i="3"/>
  <c r="AR2731" i="3"/>
  <c r="BJ2731" i="3"/>
  <c r="L2278" i="3"/>
  <c r="K2278" i="3"/>
  <c r="O2280" i="3"/>
  <c r="X2731" i="3"/>
  <c r="D2802" i="3"/>
  <c r="W2731" i="3"/>
  <c r="T2732" i="3"/>
  <c r="Q2732" i="3"/>
  <c r="U2732" i="3"/>
  <c r="R2732" i="3"/>
  <c r="N2733" i="3"/>
  <c r="O2733" i="3"/>
  <c r="AX2729" i="3" l="1"/>
  <c r="AW2729" i="3"/>
  <c r="BV2607" i="3"/>
  <c r="BR2608" i="3"/>
  <c r="BS2608" i="3" s="1"/>
  <c r="BP2607" i="3"/>
  <c r="BU2607" i="3" s="1"/>
  <c r="BT2607" i="3"/>
  <c r="BX2607" i="3" s="1"/>
  <c r="L2735" i="3"/>
  <c r="BB2728" i="3"/>
  <c r="BA2728" i="3"/>
  <c r="BG2730" i="3"/>
  <c r="BF2730" i="3"/>
  <c r="AR2732" i="3"/>
  <c r="BJ2732" i="3"/>
  <c r="AQ2732" i="3"/>
  <c r="BI2732" i="3"/>
  <c r="AC2733" i="3"/>
  <c r="AK2733" i="3" s="1"/>
  <c r="AN2733" i="3" s="1"/>
  <c r="K2735" i="3"/>
  <c r="AB2734" i="3"/>
  <c r="AA2734" i="3"/>
  <c r="K2277" i="3"/>
  <c r="N2279" i="3"/>
  <c r="L2277" i="3"/>
  <c r="O2278" i="3" s="1"/>
  <c r="O2279" i="3"/>
  <c r="D2803" i="3"/>
  <c r="W2732" i="3"/>
  <c r="X2732" i="3"/>
  <c r="T2733" i="3"/>
  <c r="Q2733" i="3"/>
  <c r="U2733" i="3"/>
  <c r="R2733" i="3"/>
  <c r="N2734" i="3"/>
  <c r="O2734" i="3"/>
  <c r="AY2729" i="3" l="1"/>
  <c r="BL2608" i="3"/>
  <c r="BO2608" i="3"/>
  <c r="BM2608" i="3"/>
  <c r="BQ2608" i="3" s="1"/>
  <c r="BN2608" i="3"/>
  <c r="BP2608" i="3"/>
  <c r="BT2608" i="3"/>
  <c r="BX2608" i="3" s="1"/>
  <c r="AW2730" i="3"/>
  <c r="L2736" i="3"/>
  <c r="AX2730" i="3"/>
  <c r="BF2731" i="3"/>
  <c r="BG2731" i="3"/>
  <c r="BB2729" i="3"/>
  <c r="BA2729" i="3"/>
  <c r="AC2734" i="3"/>
  <c r="AK2734" i="3" s="1"/>
  <c r="AR2733" i="3"/>
  <c r="AN2734" i="3"/>
  <c r="AQ2733" i="3"/>
  <c r="K2736" i="3"/>
  <c r="AB2735" i="3"/>
  <c r="AA2735" i="3"/>
  <c r="Z2735" i="3"/>
  <c r="AT2733" i="3"/>
  <c r="AT2734" i="3" s="1"/>
  <c r="AT2735" i="3" s="1"/>
  <c r="AT2736" i="3" s="1"/>
  <c r="AT2737" i="3" s="1"/>
  <c r="AT2738" i="3" s="1"/>
  <c r="AT2739" i="3" s="1"/>
  <c r="AT2740" i="3" s="1"/>
  <c r="AT2741" i="3" s="1"/>
  <c r="AT2742" i="3" s="1"/>
  <c r="AT2743" i="3" s="1"/>
  <c r="AT2744" i="3" s="1"/>
  <c r="AT2745" i="3" s="1"/>
  <c r="AT2746" i="3" s="1"/>
  <c r="AT2747" i="3" s="1"/>
  <c r="AT2748" i="3" s="1"/>
  <c r="AT2749" i="3" s="1"/>
  <c r="AT2750" i="3" s="1"/>
  <c r="AT2751" i="3" s="1"/>
  <c r="AT2752" i="3" s="1"/>
  <c r="AT2753" i="3" s="1"/>
  <c r="AT2754" i="3" s="1"/>
  <c r="BI2733" i="3"/>
  <c r="AU2733" i="3"/>
  <c r="AU2734" i="3" s="1"/>
  <c r="AU2735" i="3" s="1"/>
  <c r="AU2736" i="3" s="1"/>
  <c r="AU2737" i="3" s="1"/>
  <c r="AU2738" i="3" s="1"/>
  <c r="AU2739" i="3" s="1"/>
  <c r="AU2740" i="3" s="1"/>
  <c r="AU2741" i="3" s="1"/>
  <c r="AU2742" i="3" s="1"/>
  <c r="AU2743" i="3" s="1"/>
  <c r="AU2744" i="3" s="1"/>
  <c r="AU2745" i="3" s="1"/>
  <c r="AU2746" i="3" s="1"/>
  <c r="AU2747" i="3" s="1"/>
  <c r="AU2748" i="3" s="1"/>
  <c r="AU2749" i="3" s="1"/>
  <c r="AU2750" i="3" s="1"/>
  <c r="AU2751" i="3" s="1"/>
  <c r="AU2752" i="3" s="1"/>
  <c r="AU2753" i="3" s="1"/>
  <c r="AU2754" i="3" s="1"/>
  <c r="BJ2733" i="3"/>
  <c r="K2276" i="3"/>
  <c r="L2276" i="3"/>
  <c r="N2278" i="3"/>
  <c r="D2804" i="3"/>
  <c r="W2733" i="3"/>
  <c r="X2733" i="3"/>
  <c r="T2734" i="3"/>
  <c r="Q2734" i="3"/>
  <c r="U2734" i="3"/>
  <c r="R2734" i="3"/>
  <c r="N2735" i="3"/>
  <c r="O2735" i="3"/>
  <c r="BR2609" i="3" l="1"/>
  <c r="BM2609" i="3" s="1"/>
  <c r="BQ2609" i="3" s="1"/>
  <c r="BV2608" i="3"/>
  <c r="AY2730" i="3"/>
  <c r="BA2730" i="3" s="1"/>
  <c r="BU2608" i="3"/>
  <c r="BS2609" i="3"/>
  <c r="BN2609" i="3"/>
  <c r="BL2609" i="3"/>
  <c r="BO2609" i="3"/>
  <c r="L2737" i="3"/>
  <c r="AX2731" i="3"/>
  <c r="BG2732" i="3"/>
  <c r="BF2732" i="3"/>
  <c r="AW2731" i="3"/>
  <c r="AC2735" i="3"/>
  <c r="AK2735" i="3" s="1"/>
  <c r="AQ2734" i="3"/>
  <c r="BI2734" i="3"/>
  <c r="AN2735" i="3"/>
  <c r="AN2736" i="3" s="1"/>
  <c r="AN2737" i="3" s="1"/>
  <c r="AN2738" i="3" s="1"/>
  <c r="AN2739" i="3" s="1"/>
  <c r="AN2740" i="3" s="1"/>
  <c r="AN2741" i="3" s="1"/>
  <c r="AN2742" i="3" s="1"/>
  <c r="AN2743" i="3" s="1"/>
  <c r="AN2744" i="3" s="1"/>
  <c r="AN2745" i="3" s="1"/>
  <c r="AN2746" i="3" s="1"/>
  <c r="AN2747" i="3" s="1"/>
  <c r="AN2748" i="3" s="1"/>
  <c r="AN2749" i="3" s="1"/>
  <c r="AN2750" i="3" s="1"/>
  <c r="AN2751" i="3" s="1"/>
  <c r="AN2752" i="3" s="1"/>
  <c r="AN2753" i="3" s="1"/>
  <c r="AN2754" i="3" s="1"/>
  <c r="BD2734" i="3"/>
  <c r="BD2735" i="3" s="1"/>
  <c r="BD2736" i="3" s="1"/>
  <c r="BD2737" i="3" s="1"/>
  <c r="BD2738" i="3" s="1"/>
  <c r="BD2739" i="3" s="1"/>
  <c r="BD2740" i="3" s="1"/>
  <c r="BD2741" i="3" s="1"/>
  <c r="BD2742" i="3" s="1"/>
  <c r="BD2743" i="3" s="1"/>
  <c r="BD2744" i="3" s="1"/>
  <c r="BD2745" i="3" s="1"/>
  <c r="BD2746" i="3" s="1"/>
  <c r="BD2747" i="3" s="1"/>
  <c r="BD2748" i="3" s="1"/>
  <c r="BD2749" i="3" s="1"/>
  <c r="BD2750" i="3" s="1"/>
  <c r="BD2751" i="3" s="1"/>
  <c r="BD2752" i="3" s="1"/>
  <c r="BD2753" i="3" s="1"/>
  <c r="BD2754" i="3" s="1"/>
  <c r="BD2755" i="3" s="1"/>
  <c r="BC2756" i="3" s="1"/>
  <c r="BC2757" i="3" s="1"/>
  <c r="BC2758" i="3" s="1"/>
  <c r="BC2759" i="3" s="1"/>
  <c r="BC2760" i="3" s="1"/>
  <c r="BC2761" i="3" s="1"/>
  <c r="BC2762" i="3" s="1"/>
  <c r="BC2763" i="3" s="1"/>
  <c r="BC2764" i="3" s="1"/>
  <c r="BC2765" i="3" s="1"/>
  <c r="BC2766" i="3" s="1"/>
  <c r="BC2767" i="3" s="1"/>
  <c r="BC2768" i="3" s="1"/>
  <c r="BC2769" i="3" s="1"/>
  <c r="BC2770" i="3" s="1"/>
  <c r="BC2771" i="3" s="1"/>
  <c r="BC2772" i="3" s="1"/>
  <c r="BC2773" i="3" s="1"/>
  <c r="BC2774" i="3" s="1"/>
  <c r="BC2775" i="3" s="1"/>
  <c r="K2737" i="3"/>
  <c r="AB2736" i="3"/>
  <c r="AA2736" i="3"/>
  <c r="Z2736" i="3"/>
  <c r="AR2734" i="3"/>
  <c r="BJ2734" i="3"/>
  <c r="L2275" i="3"/>
  <c r="O2277" i="3"/>
  <c r="K2275" i="3"/>
  <c r="N2276" i="3" s="1"/>
  <c r="N2277" i="3"/>
  <c r="D2805" i="3"/>
  <c r="W2734" i="3"/>
  <c r="X2734" i="3"/>
  <c r="T2735" i="3"/>
  <c r="Q2735" i="3"/>
  <c r="U2735" i="3"/>
  <c r="R2735" i="3"/>
  <c r="N2736" i="3"/>
  <c r="O2736" i="3"/>
  <c r="BB2730" i="3" l="1"/>
  <c r="BV2609" i="3"/>
  <c r="AX2732" i="3"/>
  <c r="AY2731" i="3"/>
  <c r="BA2731" i="3" s="1"/>
  <c r="BT2609" i="3"/>
  <c r="BX2609" i="3" s="1"/>
  <c r="BP2609" i="3"/>
  <c r="BU2609" i="3" s="1"/>
  <c r="BR2610" i="3"/>
  <c r="L2738" i="3"/>
  <c r="BG2733" i="3"/>
  <c r="BF2733" i="3"/>
  <c r="AW2732" i="3"/>
  <c r="AY2732" i="3" s="1"/>
  <c r="AQ2735" i="3"/>
  <c r="BI2735" i="3"/>
  <c r="AR2735" i="3"/>
  <c r="BJ2735" i="3"/>
  <c r="AC2736" i="3"/>
  <c r="AK2736" i="3" s="1"/>
  <c r="K2738" i="3"/>
  <c r="AB2737" i="3"/>
  <c r="AA2737" i="3"/>
  <c r="Z2737" i="3"/>
  <c r="L2274" i="3"/>
  <c r="K2274" i="3"/>
  <c r="O2276" i="3"/>
  <c r="D2806" i="3"/>
  <c r="W2735" i="3"/>
  <c r="X2735" i="3"/>
  <c r="U2736" i="3"/>
  <c r="R2736" i="3"/>
  <c r="T2736" i="3"/>
  <c r="Q2736" i="3"/>
  <c r="N2737" i="3"/>
  <c r="O2737" i="3"/>
  <c r="BB2731" i="3" l="1"/>
  <c r="BS2610" i="3"/>
  <c r="BN2610" i="3"/>
  <c r="BL2610" i="3"/>
  <c r="BO2610" i="3"/>
  <c r="BM2610" i="3"/>
  <c r="BQ2610" i="3" s="1"/>
  <c r="L2739" i="3"/>
  <c r="AW2733" i="3"/>
  <c r="BA2732" i="3"/>
  <c r="BB2732" i="3"/>
  <c r="BG2734" i="3"/>
  <c r="BF2734" i="3"/>
  <c r="AX2733" i="3"/>
  <c r="AC2737" i="3"/>
  <c r="AK2737" i="3" s="1"/>
  <c r="K2739" i="3"/>
  <c r="AB2738" i="3"/>
  <c r="AA2738" i="3"/>
  <c r="Z2738" i="3"/>
  <c r="AQ2736" i="3"/>
  <c r="BI2736" i="3"/>
  <c r="AR2736" i="3"/>
  <c r="BJ2736" i="3"/>
  <c r="K2273" i="3"/>
  <c r="N2275" i="3"/>
  <c r="L2273" i="3"/>
  <c r="O2274" i="3" s="1"/>
  <c r="O2275" i="3"/>
  <c r="X2736" i="3"/>
  <c r="D2807" i="3"/>
  <c r="W2736" i="3"/>
  <c r="U2737" i="3"/>
  <c r="R2737" i="3"/>
  <c r="T2737" i="3"/>
  <c r="Q2737" i="3"/>
  <c r="N2738" i="3"/>
  <c r="O2738" i="3"/>
  <c r="AX2734" i="3" l="1"/>
  <c r="AY2733" i="3"/>
  <c r="BA2733" i="3" s="1"/>
  <c r="BB2733" i="3" s="1"/>
  <c r="BV2610" i="3"/>
  <c r="BP2610" i="3"/>
  <c r="BU2610" i="3" s="1"/>
  <c r="BR2611" i="3"/>
  <c r="BT2610" i="3"/>
  <c r="BX2610" i="3" s="1"/>
  <c r="L2740" i="3"/>
  <c r="BF2735" i="3"/>
  <c r="AW2734" i="3"/>
  <c r="AY2734" i="3" s="1"/>
  <c r="BA2734" i="3" s="1"/>
  <c r="BB2734" i="3" s="1"/>
  <c r="BG2735" i="3"/>
  <c r="AR2737" i="3"/>
  <c r="BJ2737" i="3"/>
  <c r="AQ2737" i="3"/>
  <c r="BI2737" i="3"/>
  <c r="AC2738" i="3"/>
  <c r="AK2738" i="3" s="1"/>
  <c r="K2740" i="3"/>
  <c r="AB2739" i="3"/>
  <c r="AA2739" i="3"/>
  <c r="Z2739" i="3"/>
  <c r="Z2740" i="3"/>
  <c r="K2272" i="3"/>
  <c r="L2272" i="3"/>
  <c r="N2274" i="3"/>
  <c r="X2737" i="3"/>
  <c r="D2808" i="3"/>
  <c r="W2737" i="3"/>
  <c r="T2738" i="3"/>
  <c r="Q2738" i="3"/>
  <c r="U2738" i="3"/>
  <c r="R2738" i="3"/>
  <c r="N2739" i="3"/>
  <c r="O2739" i="3"/>
  <c r="BS2611" i="3" l="1"/>
  <c r="BL2611" i="3"/>
  <c r="BP2611" i="3" s="1"/>
  <c r="BN2611" i="3"/>
  <c r="BO2611" i="3"/>
  <c r="BM2611" i="3"/>
  <c r="BQ2611" i="3" s="1"/>
  <c r="AW2735" i="3"/>
  <c r="L2741" i="3"/>
  <c r="AX2735" i="3"/>
  <c r="BF2736" i="3"/>
  <c r="BG2736" i="3"/>
  <c r="AQ2738" i="3"/>
  <c r="BI2738" i="3"/>
  <c r="AC2739" i="3"/>
  <c r="AK2739" i="3" s="1"/>
  <c r="K2741" i="3"/>
  <c r="AB2740" i="3"/>
  <c r="AA2740" i="3"/>
  <c r="AR2738" i="3"/>
  <c r="BJ2738" i="3"/>
  <c r="L2271" i="3"/>
  <c r="O2273" i="3"/>
  <c r="K2271" i="3"/>
  <c r="N2272" i="3" s="1"/>
  <c r="N2273" i="3"/>
  <c r="D2809" i="3"/>
  <c r="W2738" i="3"/>
  <c r="X2738" i="3"/>
  <c r="U2739" i="3"/>
  <c r="R2739" i="3"/>
  <c r="T2739" i="3"/>
  <c r="Q2739" i="3"/>
  <c r="N2740" i="3"/>
  <c r="O2740" i="3"/>
  <c r="X2739" i="3" l="1"/>
  <c r="BV2611" i="3"/>
  <c r="BT2611" i="3"/>
  <c r="BX2611" i="3" s="1"/>
  <c r="BU2611" i="3"/>
  <c r="BR2612" i="3"/>
  <c r="AY2735" i="3"/>
  <c r="BA2735" i="3" s="1"/>
  <c r="BB2735" i="3" s="1"/>
  <c r="L2742" i="3"/>
  <c r="AX2736" i="3"/>
  <c r="BF2737" i="3"/>
  <c r="BG2737" i="3"/>
  <c r="AW2736" i="3"/>
  <c r="AQ2739" i="3"/>
  <c r="BI2739" i="3"/>
  <c r="AC2740" i="3"/>
  <c r="AK2740" i="3" s="1"/>
  <c r="K2742" i="3"/>
  <c r="AB2741" i="3"/>
  <c r="AA2741" i="3"/>
  <c r="Z2741" i="3"/>
  <c r="AR2739" i="3"/>
  <c r="BJ2739" i="3"/>
  <c r="L2270" i="3"/>
  <c r="K2270" i="3"/>
  <c r="O2272" i="3"/>
  <c r="D2810" i="3"/>
  <c r="W2739" i="3"/>
  <c r="T2740" i="3"/>
  <c r="Q2740" i="3"/>
  <c r="U2740" i="3"/>
  <c r="R2740" i="3"/>
  <c r="N2741" i="3"/>
  <c r="O2741" i="3"/>
  <c r="BS2612" i="3" l="1"/>
  <c r="BL2612" i="3"/>
  <c r="BN2612" i="3"/>
  <c r="BO2612" i="3"/>
  <c r="BM2612" i="3"/>
  <c r="BQ2612" i="3" s="1"/>
  <c r="AY2736" i="3"/>
  <c r="BA2736" i="3" s="1"/>
  <c r="BB2736" i="3" s="1"/>
  <c r="AX2737" i="3"/>
  <c r="L2743" i="3"/>
  <c r="Z2742" i="3"/>
  <c r="AW2737" i="3"/>
  <c r="BG2738" i="3"/>
  <c r="BF2738" i="3"/>
  <c r="AR2740" i="3"/>
  <c r="BJ2740" i="3"/>
  <c r="AC2741" i="3"/>
  <c r="AK2741" i="3" s="1"/>
  <c r="K2743" i="3"/>
  <c r="AB2742" i="3"/>
  <c r="AA2742" i="3"/>
  <c r="AQ2740" i="3"/>
  <c r="BI2740" i="3"/>
  <c r="K2269" i="3"/>
  <c r="N2271" i="3"/>
  <c r="L2269" i="3"/>
  <c r="O2270" i="3" s="1"/>
  <c r="O2271" i="3"/>
  <c r="D2811" i="3"/>
  <c r="W2740" i="3"/>
  <c r="X2740" i="3"/>
  <c r="T2741" i="3"/>
  <c r="Q2741" i="3"/>
  <c r="U2741" i="3"/>
  <c r="R2741" i="3"/>
  <c r="N2742" i="3"/>
  <c r="O2742" i="3"/>
  <c r="AY2737" i="3" l="1"/>
  <c r="BA2737" i="3" s="1"/>
  <c r="BB2737" i="3" s="1"/>
  <c r="AW2738" i="3"/>
  <c r="BV2612" i="3"/>
  <c r="BT2612" i="3"/>
  <c r="BX2612" i="3" s="1"/>
  <c r="BP2612" i="3"/>
  <c r="BU2612" i="3" s="1"/>
  <c r="BR2613" i="3"/>
  <c r="L2744" i="3"/>
  <c r="BG2739" i="3"/>
  <c r="BF2739" i="3"/>
  <c r="AX2738" i="3"/>
  <c r="AY2738" i="3" s="1"/>
  <c r="BA2738" i="3" s="1"/>
  <c r="BB2738" i="3" s="1"/>
  <c r="AC2742" i="3"/>
  <c r="AK2742" i="3" s="1"/>
  <c r="AQ2741" i="3"/>
  <c r="BI2741" i="3"/>
  <c r="K2744" i="3"/>
  <c r="AB2743" i="3"/>
  <c r="AA2743" i="3"/>
  <c r="AR2741" i="3"/>
  <c r="BJ2741" i="3"/>
  <c r="Z2743" i="3"/>
  <c r="K2268" i="3"/>
  <c r="L2268" i="3"/>
  <c r="N2270" i="3"/>
  <c r="D2812" i="3"/>
  <c r="W2741" i="3"/>
  <c r="X2741" i="3"/>
  <c r="T2742" i="3"/>
  <c r="Q2742" i="3"/>
  <c r="U2742" i="3"/>
  <c r="R2742" i="3"/>
  <c r="N2743" i="3"/>
  <c r="O2743" i="3"/>
  <c r="BO2613" i="3" l="1"/>
  <c r="BN2613" i="3"/>
  <c r="BM2613" i="3"/>
  <c r="BQ2613" i="3" s="1"/>
  <c r="BS2613" i="3"/>
  <c r="BL2613" i="3"/>
  <c r="L2745" i="3"/>
  <c r="AC2743" i="3"/>
  <c r="AK2743" i="3" s="1"/>
  <c r="AX2739" i="3"/>
  <c r="AW2739" i="3"/>
  <c r="BG2740" i="3"/>
  <c r="BF2740" i="3"/>
  <c r="Z2744" i="3"/>
  <c r="AR2742" i="3"/>
  <c r="BJ2742" i="3"/>
  <c r="AQ2742" i="3"/>
  <c r="BI2742" i="3"/>
  <c r="K2745" i="3"/>
  <c r="AB2744" i="3"/>
  <c r="AA2744" i="3"/>
  <c r="L2267" i="3"/>
  <c r="O2269" i="3"/>
  <c r="K2267" i="3"/>
  <c r="N2268" i="3" s="1"/>
  <c r="N2269" i="3"/>
  <c r="D2813" i="3"/>
  <c r="W2742" i="3"/>
  <c r="X2742" i="3"/>
  <c r="T2743" i="3"/>
  <c r="Q2743" i="3"/>
  <c r="U2743" i="3"/>
  <c r="R2743" i="3"/>
  <c r="N2744" i="3"/>
  <c r="O2744" i="3"/>
  <c r="BV2613" i="3" l="1"/>
  <c r="BT2613" i="3"/>
  <c r="BX2613" i="3" s="1"/>
  <c r="AY2739" i="3"/>
  <c r="BA2739" i="3" s="1"/>
  <c r="BP2613" i="3"/>
  <c r="BU2613" i="3" s="1"/>
  <c r="BR2614" i="3"/>
  <c r="L2746" i="3"/>
  <c r="AX2740" i="3"/>
  <c r="BF2741" i="3"/>
  <c r="AW2740" i="3"/>
  <c r="BG2741" i="3"/>
  <c r="Z2745" i="3"/>
  <c r="AC2744" i="3"/>
  <c r="AK2744" i="3" s="1"/>
  <c r="AR2743" i="3"/>
  <c r="BJ2743" i="3"/>
  <c r="AQ2743" i="3"/>
  <c r="BI2743" i="3"/>
  <c r="K2746" i="3"/>
  <c r="AB2745" i="3"/>
  <c r="AA2745" i="3"/>
  <c r="L2266" i="3"/>
  <c r="K2266" i="3"/>
  <c r="O2268" i="3"/>
  <c r="D2814" i="3"/>
  <c r="W2743" i="3"/>
  <c r="X2743" i="3"/>
  <c r="T2744" i="3"/>
  <c r="Q2744" i="3"/>
  <c r="U2744" i="3"/>
  <c r="R2744" i="3"/>
  <c r="N2745" i="3"/>
  <c r="O2745" i="3"/>
  <c r="AY2740" i="3" l="1"/>
  <c r="BA2740" i="3" s="1"/>
  <c r="BB2739" i="3"/>
  <c r="BS2614" i="3"/>
  <c r="BM2614" i="3"/>
  <c r="BQ2614" i="3" s="1"/>
  <c r="BN2614" i="3"/>
  <c r="BL2614" i="3"/>
  <c r="BO2614" i="3"/>
  <c r="AW2741" i="3"/>
  <c r="L2747" i="3"/>
  <c r="AX2741" i="3"/>
  <c r="BF2742" i="3"/>
  <c r="BG2742" i="3"/>
  <c r="AC2745" i="3"/>
  <c r="AK2745" i="3" s="1"/>
  <c r="AR2744" i="3"/>
  <c r="BJ2744" i="3"/>
  <c r="AQ2744" i="3"/>
  <c r="BI2744" i="3"/>
  <c r="K2747" i="3"/>
  <c r="AB2746" i="3"/>
  <c r="AA2746" i="3"/>
  <c r="Z2746" i="3"/>
  <c r="K2265" i="3"/>
  <c r="N2267" i="3"/>
  <c r="L2265" i="3"/>
  <c r="O2266" i="3" s="1"/>
  <c r="O2267" i="3"/>
  <c r="D2815" i="3"/>
  <c r="W2744" i="3"/>
  <c r="X2744" i="3"/>
  <c r="U2745" i="3"/>
  <c r="R2745" i="3"/>
  <c r="T2745" i="3"/>
  <c r="Q2745" i="3"/>
  <c r="N2746" i="3"/>
  <c r="O2746" i="3"/>
  <c r="BB2740" i="3" l="1"/>
  <c r="BT2614" i="3"/>
  <c r="BX2614" i="3" s="1"/>
  <c r="BV2614" i="3"/>
  <c r="AX2742" i="3"/>
  <c r="BP2614" i="3"/>
  <c r="BU2614" i="3" s="1"/>
  <c r="BR2615" i="3"/>
  <c r="AY2741" i="3"/>
  <c r="BA2741" i="3" s="1"/>
  <c r="AW2742" i="3"/>
  <c r="AY2742" i="3" s="1"/>
  <c r="BA2742" i="3" s="1"/>
  <c r="L2748" i="3"/>
  <c r="BG2743" i="3"/>
  <c r="BF2743" i="3"/>
  <c r="AC2746" i="3"/>
  <c r="AK2746" i="3" s="1"/>
  <c r="K2748" i="3"/>
  <c r="AB2747" i="3"/>
  <c r="AA2747" i="3"/>
  <c r="Z2747" i="3"/>
  <c r="Z2748" i="3"/>
  <c r="AQ2745" i="3"/>
  <c r="BI2745" i="3"/>
  <c r="AR2745" i="3"/>
  <c r="BJ2745" i="3"/>
  <c r="W2745" i="3"/>
  <c r="X2745" i="3"/>
  <c r="K2264" i="3"/>
  <c r="L2264" i="3"/>
  <c r="N2266" i="3"/>
  <c r="D2816" i="3"/>
  <c r="U2746" i="3"/>
  <c r="R2746" i="3"/>
  <c r="T2746" i="3"/>
  <c r="Q2746" i="3"/>
  <c r="N2747" i="3"/>
  <c r="O2747" i="3"/>
  <c r="BB2741" i="3" l="1"/>
  <c r="BN2615" i="3"/>
  <c r="BL2615" i="3"/>
  <c r="BM2615" i="3"/>
  <c r="BQ2615" i="3" s="1"/>
  <c r="BS2615" i="3"/>
  <c r="BO2615" i="3"/>
  <c r="AW2743" i="3"/>
  <c r="L2749" i="3"/>
  <c r="AC2747" i="3"/>
  <c r="AK2747" i="3" s="1"/>
  <c r="BF2744" i="3"/>
  <c r="AX2743" i="3"/>
  <c r="AY2743" i="3" s="1"/>
  <c r="BA2743" i="3" s="1"/>
  <c r="BG2744" i="3"/>
  <c r="BB2742" i="3"/>
  <c r="AR2746" i="3"/>
  <c r="BJ2746" i="3"/>
  <c r="AW2744" i="3"/>
  <c r="K2749" i="3"/>
  <c r="AB2748" i="3"/>
  <c r="AA2748" i="3"/>
  <c r="AQ2746" i="3"/>
  <c r="BI2746" i="3"/>
  <c r="X2746" i="3"/>
  <c r="L2263" i="3"/>
  <c r="O2265" i="3"/>
  <c r="K2263" i="3"/>
  <c r="N2264" i="3" s="1"/>
  <c r="N2265" i="3"/>
  <c r="W2746" i="3"/>
  <c r="D2817" i="3"/>
  <c r="T2747" i="3"/>
  <c r="Q2747" i="3"/>
  <c r="U2747" i="3"/>
  <c r="R2747" i="3"/>
  <c r="N2748" i="3"/>
  <c r="O2748" i="3"/>
  <c r="BV2615" i="3" l="1"/>
  <c r="BP2615" i="3"/>
  <c r="BU2615" i="3" s="1"/>
  <c r="BR2616" i="3"/>
  <c r="BT2615" i="3"/>
  <c r="BX2615" i="3" s="1"/>
  <c r="L2750" i="3"/>
  <c r="AX2744" i="3"/>
  <c r="AY2744" i="3" s="1"/>
  <c r="BA2744" i="3" s="1"/>
  <c r="BB2743" i="3"/>
  <c r="BG2745" i="3"/>
  <c r="BF2745" i="3"/>
  <c r="AQ2747" i="3"/>
  <c r="BI2747" i="3"/>
  <c r="AC2748" i="3"/>
  <c r="AK2748" i="3" s="1"/>
  <c r="K2750" i="3"/>
  <c r="AB2749" i="3"/>
  <c r="AA2749" i="3"/>
  <c r="Z2749" i="3"/>
  <c r="AR2747" i="3"/>
  <c r="BJ2747" i="3"/>
  <c r="L2262" i="3"/>
  <c r="K2262" i="3"/>
  <c r="O2264" i="3"/>
  <c r="D2818" i="3"/>
  <c r="W2747" i="3"/>
  <c r="X2747" i="3"/>
  <c r="T2748" i="3"/>
  <c r="Q2748" i="3"/>
  <c r="U2748" i="3"/>
  <c r="R2748" i="3"/>
  <c r="N2749" i="3"/>
  <c r="O2749" i="3"/>
  <c r="BS2616" i="3" l="1"/>
  <c r="BM2616" i="3"/>
  <c r="BQ2616" i="3" s="1"/>
  <c r="BO2616" i="3"/>
  <c r="BL2616" i="3"/>
  <c r="BN2616" i="3"/>
  <c r="AX2745" i="3"/>
  <c r="L2751" i="3"/>
  <c r="AW2745" i="3"/>
  <c r="BB2744" i="3"/>
  <c r="BF2746" i="3"/>
  <c r="BG2746" i="3"/>
  <c r="AR2748" i="3"/>
  <c r="BJ2748" i="3"/>
  <c r="AQ2748" i="3"/>
  <c r="BI2748" i="3"/>
  <c r="AC2749" i="3"/>
  <c r="AK2749" i="3" s="1"/>
  <c r="K2751" i="3"/>
  <c r="AB2750" i="3"/>
  <c r="AA2750" i="3"/>
  <c r="Z2750" i="3"/>
  <c r="Z2751" i="3"/>
  <c r="K2261" i="3"/>
  <c r="N2263" i="3"/>
  <c r="L2261" i="3"/>
  <c r="O2262" i="3" s="1"/>
  <c r="O2263" i="3"/>
  <c r="D2819" i="3"/>
  <c r="W2748" i="3"/>
  <c r="X2748" i="3"/>
  <c r="U2749" i="3"/>
  <c r="R2749" i="3"/>
  <c r="T2749" i="3"/>
  <c r="X2749" i="3" s="1"/>
  <c r="Q2749" i="3"/>
  <c r="N2750" i="3"/>
  <c r="O2750" i="3"/>
  <c r="BV2616" i="3" l="1"/>
  <c r="AY2745" i="3"/>
  <c r="BB2745" i="3" s="1"/>
  <c r="BP2616" i="3"/>
  <c r="BU2616" i="3" s="1"/>
  <c r="BR2617" i="3"/>
  <c r="BT2616" i="3"/>
  <c r="BX2616" i="3" s="1"/>
  <c r="L2752" i="3"/>
  <c r="AX2746" i="3"/>
  <c r="BF2747" i="3"/>
  <c r="BG2747" i="3"/>
  <c r="AW2746" i="3"/>
  <c r="AC2750" i="3"/>
  <c r="AK2750" i="3" s="1"/>
  <c r="BA2745" i="3"/>
  <c r="AR2749" i="3"/>
  <c r="BJ2749" i="3"/>
  <c r="K2752" i="3"/>
  <c r="AB2751" i="3"/>
  <c r="AA2751" i="3"/>
  <c r="AQ2749" i="3"/>
  <c r="BI2749" i="3"/>
  <c r="K2260" i="3"/>
  <c r="L2260" i="3"/>
  <c r="N2262" i="3"/>
  <c r="D2820" i="3"/>
  <c r="W2749" i="3"/>
  <c r="T2750" i="3"/>
  <c r="Q2750" i="3"/>
  <c r="U2750" i="3"/>
  <c r="R2750" i="3"/>
  <c r="N2751" i="3"/>
  <c r="O2751" i="3"/>
  <c r="BO2617" i="3" l="1"/>
  <c r="BL2617" i="3"/>
  <c r="BS2617" i="3"/>
  <c r="BN2617" i="3"/>
  <c r="BM2617" i="3"/>
  <c r="BQ2617" i="3" s="1"/>
  <c r="AY2746" i="3"/>
  <c r="BA2746" i="3" s="1"/>
  <c r="AX2747" i="3"/>
  <c r="L2753" i="3"/>
  <c r="BF2748" i="3"/>
  <c r="Z2752" i="3"/>
  <c r="BG2748" i="3"/>
  <c r="AW2747" i="3"/>
  <c r="AC2751" i="3"/>
  <c r="AK2751" i="3" s="1"/>
  <c r="AQ2750" i="3"/>
  <c r="BI2750" i="3"/>
  <c r="AR2750" i="3"/>
  <c r="BJ2750" i="3"/>
  <c r="K2753" i="3"/>
  <c r="AB2752" i="3"/>
  <c r="AA2752" i="3"/>
  <c r="L2259" i="3"/>
  <c r="O2261" i="3"/>
  <c r="K2259" i="3"/>
  <c r="N2260" i="3" s="1"/>
  <c r="N2261" i="3"/>
  <c r="D2821" i="3"/>
  <c r="W2750" i="3"/>
  <c r="X2750" i="3"/>
  <c r="T2751" i="3"/>
  <c r="Q2751" i="3"/>
  <c r="U2751" i="3"/>
  <c r="R2751" i="3"/>
  <c r="N2752" i="3"/>
  <c r="O2752" i="3"/>
  <c r="BB2746" i="3" l="1"/>
  <c r="BT2617" i="3"/>
  <c r="BX2617" i="3" s="1"/>
  <c r="BV2617" i="3"/>
  <c r="AW2748" i="3"/>
  <c r="AY2747" i="3"/>
  <c r="BA2747" i="3" s="1"/>
  <c r="BP2617" i="3"/>
  <c r="BU2617" i="3" s="1"/>
  <c r="BR2618" i="3"/>
  <c r="AX2748" i="3"/>
  <c r="AY2748" i="3" s="1"/>
  <c r="BA2748" i="3" s="1"/>
  <c r="L2754" i="3"/>
  <c r="BB2747" i="3"/>
  <c r="BG2749" i="3"/>
  <c r="AC2752" i="3"/>
  <c r="AK2752" i="3" s="1"/>
  <c r="BF2749" i="3"/>
  <c r="AR2751" i="3"/>
  <c r="BJ2751" i="3"/>
  <c r="K2754" i="3"/>
  <c r="AB2753" i="3"/>
  <c r="AA2753" i="3"/>
  <c r="Z2753" i="3"/>
  <c r="AQ2751" i="3"/>
  <c r="BI2751" i="3"/>
  <c r="L2258" i="3"/>
  <c r="K2258" i="3"/>
  <c r="O2260" i="3"/>
  <c r="D2822" i="3"/>
  <c r="W2751" i="3"/>
  <c r="X2751" i="3"/>
  <c r="T2752" i="3"/>
  <c r="Q2752" i="3"/>
  <c r="U2752" i="3"/>
  <c r="R2752" i="3"/>
  <c r="N2753" i="3"/>
  <c r="O2753" i="3"/>
  <c r="BB2748" i="3" l="1"/>
  <c r="BN2618" i="3"/>
  <c r="BL2618" i="3"/>
  <c r="BO2618" i="3"/>
  <c r="BM2618" i="3"/>
  <c r="BQ2618" i="3" s="1"/>
  <c r="BS2618" i="3"/>
  <c r="AW2749" i="3"/>
  <c r="AX2749" i="3"/>
  <c r="L2755" i="3"/>
  <c r="BF2750" i="3"/>
  <c r="BG2750" i="3"/>
  <c r="AC2753" i="3"/>
  <c r="AK2753" i="3" s="1"/>
  <c r="K2755" i="3"/>
  <c r="AB2754" i="3"/>
  <c r="AA2754" i="3"/>
  <c r="Z2754" i="3"/>
  <c r="AR2752" i="3"/>
  <c r="BJ2752" i="3"/>
  <c r="AQ2752" i="3"/>
  <c r="BI2752" i="3"/>
  <c r="K2257" i="3"/>
  <c r="N2259" i="3"/>
  <c r="L2257" i="3"/>
  <c r="O2258" i="3" s="1"/>
  <c r="O2259" i="3"/>
  <c r="D2823" i="3"/>
  <c r="W2752" i="3"/>
  <c r="X2752" i="3"/>
  <c r="U2753" i="3"/>
  <c r="R2753" i="3"/>
  <c r="T2753" i="3"/>
  <c r="Q2753" i="3"/>
  <c r="N2754" i="3"/>
  <c r="O2754" i="3"/>
  <c r="AY2749" i="3" l="1"/>
  <c r="BA2749" i="3" s="1"/>
  <c r="BV2618" i="3"/>
  <c r="AW2750" i="3"/>
  <c r="AX2750" i="3"/>
  <c r="BP2618" i="3"/>
  <c r="BU2618" i="3" s="1"/>
  <c r="BR2619" i="3"/>
  <c r="BT2618" i="3"/>
  <c r="BX2618" i="3" s="1"/>
  <c r="L2756" i="3"/>
  <c r="BB2749" i="3"/>
  <c r="BF2751" i="3"/>
  <c r="BG2751" i="3"/>
  <c r="AC2754" i="3"/>
  <c r="AK2754" i="3" s="1"/>
  <c r="AQ2753" i="3"/>
  <c r="BI2753" i="3"/>
  <c r="AR2753" i="3"/>
  <c r="BJ2753" i="3"/>
  <c r="K2756" i="3"/>
  <c r="AB2755" i="3"/>
  <c r="AA2755" i="3"/>
  <c r="Z2755" i="3"/>
  <c r="K2256" i="3"/>
  <c r="L2256" i="3"/>
  <c r="N2258" i="3"/>
  <c r="X2753" i="3"/>
  <c r="D2824" i="3"/>
  <c r="W2753" i="3"/>
  <c r="T2754" i="3"/>
  <c r="Q2754" i="3"/>
  <c r="U2754" i="3"/>
  <c r="R2754" i="3"/>
  <c r="N2755" i="3"/>
  <c r="O2755" i="3"/>
  <c r="AY2750" i="3" l="1"/>
  <c r="BA2750" i="3" s="1"/>
  <c r="AW2751" i="3"/>
  <c r="BS2619" i="3"/>
  <c r="BM2619" i="3"/>
  <c r="BQ2619" i="3" s="1"/>
  <c r="BO2619" i="3"/>
  <c r="BN2619" i="3"/>
  <c r="BL2619" i="3"/>
  <c r="AX2751" i="3"/>
  <c r="L2757" i="3"/>
  <c r="BF2752" i="3"/>
  <c r="BG2752" i="3"/>
  <c r="AC2755" i="3"/>
  <c r="AK2755" i="3" s="1"/>
  <c r="AN2755" i="3" s="1"/>
  <c r="AR2754" i="3"/>
  <c r="BJ2754" i="3"/>
  <c r="AQ2754" i="3"/>
  <c r="BI2754" i="3"/>
  <c r="K2757" i="3"/>
  <c r="Z2757" i="3" s="1"/>
  <c r="AB2756" i="3"/>
  <c r="AA2756" i="3"/>
  <c r="Z2756" i="3"/>
  <c r="L2255" i="3"/>
  <c r="O2257" i="3"/>
  <c r="K2255" i="3"/>
  <c r="N2256" i="3" s="1"/>
  <c r="N2257" i="3"/>
  <c r="D2825" i="3"/>
  <c r="W2754" i="3"/>
  <c r="X2754" i="3"/>
  <c r="U2755" i="3"/>
  <c r="R2755" i="3"/>
  <c r="T2755" i="3"/>
  <c r="Q2755" i="3"/>
  <c r="N2756" i="3"/>
  <c r="O2756" i="3"/>
  <c r="AX2752" i="3" l="1"/>
  <c r="BB2750" i="3"/>
  <c r="X2755" i="3"/>
  <c r="BV2619" i="3"/>
  <c r="AY2751" i="3"/>
  <c r="BA2751" i="3" s="1"/>
  <c r="BT2619" i="3"/>
  <c r="BX2619" i="3" s="1"/>
  <c r="BP2619" i="3"/>
  <c r="BU2619" i="3" s="1"/>
  <c r="BR2620" i="3"/>
  <c r="L2758" i="3"/>
  <c r="BF2753" i="3"/>
  <c r="BG2753" i="3"/>
  <c r="AW2752" i="3"/>
  <c r="AY2752" i="3" s="1"/>
  <c r="AN2756" i="3"/>
  <c r="BD2756" i="3" s="1"/>
  <c r="BD2757" i="3" s="1"/>
  <c r="BD2758" i="3" s="1"/>
  <c r="BD2759" i="3" s="1"/>
  <c r="BD2760" i="3" s="1"/>
  <c r="BD2761" i="3" s="1"/>
  <c r="BD2762" i="3" s="1"/>
  <c r="BD2763" i="3" s="1"/>
  <c r="BD2764" i="3" s="1"/>
  <c r="BD2765" i="3" s="1"/>
  <c r="BD2766" i="3" s="1"/>
  <c r="BD2767" i="3" s="1"/>
  <c r="BD2768" i="3" s="1"/>
  <c r="BD2769" i="3" s="1"/>
  <c r="BD2770" i="3" s="1"/>
  <c r="BD2771" i="3" s="1"/>
  <c r="BD2772" i="3" s="1"/>
  <c r="BD2773" i="3" s="1"/>
  <c r="BD2774" i="3" s="1"/>
  <c r="BD2775" i="3" s="1"/>
  <c r="BC2776" i="3" s="1"/>
  <c r="BC2777" i="3" s="1"/>
  <c r="BC2778" i="3" s="1"/>
  <c r="BC2779" i="3" s="1"/>
  <c r="BC2780" i="3" s="1"/>
  <c r="BC2781" i="3" s="1"/>
  <c r="BC2782" i="3" s="1"/>
  <c r="BC2783" i="3" s="1"/>
  <c r="BC2784" i="3" s="1"/>
  <c r="BC2785" i="3" s="1"/>
  <c r="BC2786" i="3" s="1"/>
  <c r="BC2787" i="3" s="1"/>
  <c r="BC2788" i="3" s="1"/>
  <c r="BC2789" i="3" s="1"/>
  <c r="BC2790" i="3" s="1"/>
  <c r="BC2791" i="3" s="1"/>
  <c r="BC2792" i="3" s="1"/>
  <c r="BC2793" i="3" s="1"/>
  <c r="BC2794" i="3" s="1"/>
  <c r="BC2795" i="3" s="1"/>
  <c r="BC2796" i="3" s="1"/>
  <c r="BC2797" i="3" s="1"/>
  <c r="BC2798" i="3" s="1"/>
  <c r="AQ2755" i="3"/>
  <c r="AQ2756" i="3" s="1"/>
  <c r="AR2755" i="3"/>
  <c r="AR2756" i="3" s="1"/>
  <c r="AT2755" i="3"/>
  <c r="AT2756" i="3" s="1"/>
  <c r="AT2757" i="3" s="1"/>
  <c r="AT2758" i="3" s="1"/>
  <c r="AT2759" i="3" s="1"/>
  <c r="AT2760" i="3" s="1"/>
  <c r="AT2761" i="3" s="1"/>
  <c r="AT2762" i="3" s="1"/>
  <c r="AT2763" i="3" s="1"/>
  <c r="AT2764" i="3" s="1"/>
  <c r="AT2765" i="3" s="1"/>
  <c r="AT2766" i="3" s="1"/>
  <c r="AT2767" i="3" s="1"/>
  <c r="AT2768" i="3" s="1"/>
  <c r="AT2769" i="3" s="1"/>
  <c r="AT2770" i="3" s="1"/>
  <c r="AT2771" i="3" s="1"/>
  <c r="AT2772" i="3" s="1"/>
  <c r="AT2773" i="3" s="1"/>
  <c r="AT2774" i="3" s="1"/>
  <c r="BI2755" i="3"/>
  <c r="AC2756" i="3"/>
  <c r="AK2756" i="3" s="1"/>
  <c r="K2758" i="3"/>
  <c r="AB2757" i="3"/>
  <c r="AA2757" i="3"/>
  <c r="AU2755" i="3"/>
  <c r="AU2756" i="3" s="1"/>
  <c r="AU2757" i="3" s="1"/>
  <c r="AU2758" i="3" s="1"/>
  <c r="AU2759" i="3" s="1"/>
  <c r="AU2760" i="3" s="1"/>
  <c r="AU2761" i="3" s="1"/>
  <c r="AU2762" i="3" s="1"/>
  <c r="AU2763" i="3" s="1"/>
  <c r="AU2764" i="3" s="1"/>
  <c r="AU2765" i="3" s="1"/>
  <c r="AU2766" i="3" s="1"/>
  <c r="AU2767" i="3" s="1"/>
  <c r="AU2768" i="3" s="1"/>
  <c r="AU2769" i="3" s="1"/>
  <c r="AU2770" i="3" s="1"/>
  <c r="AU2771" i="3" s="1"/>
  <c r="AU2772" i="3" s="1"/>
  <c r="AU2773" i="3" s="1"/>
  <c r="AU2774" i="3" s="1"/>
  <c r="BJ2755" i="3"/>
  <c r="L2254" i="3"/>
  <c r="K2254" i="3"/>
  <c r="O2256" i="3"/>
  <c r="D2826" i="3"/>
  <c r="W2755" i="3"/>
  <c r="U2756" i="3"/>
  <c r="R2756" i="3"/>
  <c r="T2756" i="3"/>
  <c r="Q2756" i="3"/>
  <c r="N2757" i="3"/>
  <c r="O2757" i="3"/>
  <c r="BB2751" i="3" l="1"/>
  <c r="AN2757" i="3"/>
  <c r="AN2758" i="3" s="1"/>
  <c r="AN2759" i="3" s="1"/>
  <c r="AN2760" i="3" s="1"/>
  <c r="AN2761" i="3" s="1"/>
  <c r="AN2762" i="3" s="1"/>
  <c r="AN2763" i="3" s="1"/>
  <c r="AN2764" i="3" s="1"/>
  <c r="AN2765" i="3" s="1"/>
  <c r="AN2766" i="3" s="1"/>
  <c r="AN2767" i="3" s="1"/>
  <c r="AN2768" i="3" s="1"/>
  <c r="AN2769" i="3" s="1"/>
  <c r="AN2770" i="3" s="1"/>
  <c r="AN2771" i="3" s="1"/>
  <c r="AN2772" i="3" s="1"/>
  <c r="AN2773" i="3" s="1"/>
  <c r="AN2774" i="3" s="1"/>
  <c r="BN2620" i="3"/>
  <c r="BO2620" i="3"/>
  <c r="BM2620" i="3"/>
  <c r="BQ2620" i="3" s="1"/>
  <c r="BS2620" i="3"/>
  <c r="BL2620" i="3"/>
  <c r="Z2758" i="3"/>
  <c r="L2759" i="3"/>
  <c r="AW2753" i="3"/>
  <c r="BB2752" i="3"/>
  <c r="BA2752" i="3"/>
  <c r="BG2754" i="3"/>
  <c r="BF2754" i="3"/>
  <c r="AX2753" i="3"/>
  <c r="BI2756" i="3"/>
  <c r="AC2757" i="3"/>
  <c r="AK2757" i="3" s="1"/>
  <c r="BJ2756" i="3"/>
  <c r="K2759" i="3"/>
  <c r="AB2758" i="3"/>
  <c r="AA2758" i="3"/>
  <c r="AQ2757" i="3"/>
  <c r="BI2757" i="3"/>
  <c r="AR2757" i="3"/>
  <c r="BJ2757" i="3"/>
  <c r="X2756" i="3"/>
  <c r="K2253" i="3"/>
  <c r="N2255" i="3"/>
  <c r="L2253" i="3"/>
  <c r="O2254" i="3" s="1"/>
  <c r="O2255" i="3"/>
  <c r="W2756" i="3"/>
  <c r="D2827" i="3"/>
  <c r="U2757" i="3"/>
  <c r="R2757" i="3"/>
  <c r="T2757" i="3"/>
  <c r="Q2757" i="3"/>
  <c r="N2758" i="3"/>
  <c r="O2758" i="3"/>
  <c r="BV2620" i="3" l="1"/>
  <c r="AX2754" i="3"/>
  <c r="BT2620" i="3"/>
  <c r="BX2620" i="3" s="1"/>
  <c r="AY2753" i="3"/>
  <c r="BA2753" i="3" s="1"/>
  <c r="BP2620" i="3"/>
  <c r="BU2620" i="3" s="1"/>
  <c r="BR2621" i="3"/>
  <c r="L2760" i="3"/>
  <c r="AC2758" i="3"/>
  <c r="AK2758" i="3" s="1"/>
  <c r="BF2756" i="3"/>
  <c r="AW2754" i="3"/>
  <c r="AY2754" i="3" s="1"/>
  <c r="BG2755" i="3"/>
  <c r="BF2755" i="3"/>
  <c r="BG2756" i="3"/>
  <c r="AX2756" i="3" s="1"/>
  <c r="AR2758" i="3"/>
  <c r="BJ2758" i="3"/>
  <c r="K2760" i="3"/>
  <c r="AB2759" i="3"/>
  <c r="AA2759" i="3"/>
  <c r="Z2759" i="3"/>
  <c r="AQ2758" i="3"/>
  <c r="BI2758" i="3"/>
  <c r="W2757" i="3"/>
  <c r="K2252" i="3"/>
  <c r="L2252" i="3"/>
  <c r="N2254" i="3"/>
  <c r="X2757" i="3"/>
  <c r="D2828" i="3"/>
  <c r="T2758" i="3"/>
  <c r="Q2758" i="3"/>
  <c r="U2758" i="3"/>
  <c r="R2758" i="3"/>
  <c r="N2759" i="3"/>
  <c r="O2759" i="3"/>
  <c r="BB2753" i="3" l="1"/>
  <c r="BN2621" i="3"/>
  <c r="BL2621" i="3"/>
  <c r="BO2621" i="3"/>
  <c r="BS2621" i="3"/>
  <c r="BM2621" i="3"/>
  <c r="BQ2621" i="3" s="1"/>
  <c r="L2761" i="3"/>
  <c r="AW2756" i="3"/>
  <c r="AY2756" i="3" s="1"/>
  <c r="BA2756" i="3" s="1"/>
  <c r="BB2756" i="3" s="1"/>
  <c r="BB2754" i="3"/>
  <c r="BA2754" i="3"/>
  <c r="BF2757" i="3"/>
  <c r="AX2755" i="3"/>
  <c r="AW2755" i="3"/>
  <c r="BG2757" i="3"/>
  <c r="AC2759" i="3"/>
  <c r="AK2759" i="3" s="1"/>
  <c r="AR2759" i="3"/>
  <c r="BJ2759" i="3"/>
  <c r="AQ2759" i="3"/>
  <c r="BI2759" i="3"/>
  <c r="K2761" i="3"/>
  <c r="AB2760" i="3"/>
  <c r="AA2760" i="3"/>
  <c r="Z2760" i="3"/>
  <c r="Z2761" i="3"/>
  <c r="L2251" i="3"/>
  <c r="O2253" i="3"/>
  <c r="K2251" i="3"/>
  <c r="N2252" i="3" s="1"/>
  <c r="N2253" i="3"/>
  <c r="D2829" i="3"/>
  <c r="W2758" i="3"/>
  <c r="X2758" i="3"/>
  <c r="U2759" i="3"/>
  <c r="R2759" i="3"/>
  <c r="T2759" i="3"/>
  <c r="Q2759" i="3"/>
  <c r="N2760" i="3"/>
  <c r="O2760" i="3"/>
  <c r="BV2621" i="3" l="1"/>
  <c r="AW2757" i="3"/>
  <c r="BP2621" i="3"/>
  <c r="BU2621" i="3" s="1"/>
  <c r="BR2622" i="3"/>
  <c r="BT2621" i="3"/>
  <c r="BX2621" i="3" s="1"/>
  <c r="AX2757" i="3"/>
  <c r="AY2757" i="3" s="1"/>
  <c r="BA2757" i="3" s="1"/>
  <c r="BB2757" i="3" s="1"/>
  <c r="L2762" i="3"/>
  <c r="AY2755" i="3"/>
  <c r="BA2755" i="3" s="1"/>
  <c r="BB2755" i="3" s="1"/>
  <c r="BG2758" i="3"/>
  <c r="BF2758" i="3"/>
  <c r="AQ2760" i="3"/>
  <c r="BI2760" i="3"/>
  <c r="AC2760" i="3"/>
  <c r="AK2760" i="3" s="1"/>
  <c r="K2762" i="3"/>
  <c r="AB2761" i="3"/>
  <c r="AA2761" i="3"/>
  <c r="AR2760" i="3"/>
  <c r="BJ2760" i="3"/>
  <c r="L2250" i="3"/>
  <c r="K2250" i="3"/>
  <c r="O2252" i="3"/>
  <c r="D2830" i="3"/>
  <c r="X2759" i="3"/>
  <c r="W2759" i="3"/>
  <c r="U2760" i="3"/>
  <c r="R2760" i="3"/>
  <c r="T2760" i="3"/>
  <c r="Q2760" i="3"/>
  <c r="N2761" i="3"/>
  <c r="O2761" i="3"/>
  <c r="AW2758" i="3" l="1"/>
  <c r="BN2622" i="3"/>
  <c r="BO2622" i="3"/>
  <c r="BL2622" i="3"/>
  <c r="BP2622" i="3" s="1"/>
  <c r="BS2622" i="3"/>
  <c r="BM2622" i="3"/>
  <c r="BQ2622" i="3" s="1"/>
  <c r="L2763" i="3"/>
  <c r="Z2762" i="3"/>
  <c r="AX2758" i="3"/>
  <c r="AY2758" i="3" s="1"/>
  <c r="BA2758" i="3" s="1"/>
  <c r="BB2758" i="3" s="1"/>
  <c r="BF2759" i="3"/>
  <c r="BG2759" i="3"/>
  <c r="AC2761" i="3"/>
  <c r="AK2761" i="3" s="1"/>
  <c r="K2763" i="3"/>
  <c r="AB2762" i="3"/>
  <c r="AA2762" i="3"/>
  <c r="AQ2761" i="3"/>
  <c r="BI2761" i="3"/>
  <c r="AR2761" i="3"/>
  <c r="BJ2761" i="3"/>
  <c r="K2249" i="3"/>
  <c r="N2251" i="3"/>
  <c r="L2249" i="3"/>
  <c r="O2250" i="3" s="1"/>
  <c r="O2251" i="3"/>
  <c r="W2760" i="3"/>
  <c r="D2831" i="3"/>
  <c r="X2760" i="3"/>
  <c r="T2761" i="3"/>
  <c r="Q2761" i="3"/>
  <c r="U2761" i="3"/>
  <c r="R2761" i="3"/>
  <c r="N2762" i="3"/>
  <c r="O2762" i="3"/>
  <c r="BV2622" i="3" l="1"/>
  <c r="BU2622" i="3"/>
  <c r="BT2622" i="3"/>
  <c r="BX2622" i="3" s="1"/>
  <c r="BR2623" i="3"/>
  <c r="L2764" i="3"/>
  <c r="AW2759" i="3"/>
  <c r="BG2760" i="3"/>
  <c r="AX2759" i="3"/>
  <c r="BF2760" i="3"/>
  <c r="AC2762" i="3"/>
  <c r="AK2762" i="3" s="1"/>
  <c r="AR2762" i="3"/>
  <c r="BJ2762" i="3"/>
  <c r="K2764" i="3"/>
  <c r="AB2763" i="3"/>
  <c r="AA2763" i="3"/>
  <c r="AQ2762" i="3"/>
  <c r="BI2762" i="3"/>
  <c r="Z2763" i="3"/>
  <c r="K2248" i="3"/>
  <c r="L2248" i="3"/>
  <c r="N2250" i="3"/>
  <c r="D2832" i="3"/>
  <c r="W2761" i="3"/>
  <c r="X2761" i="3"/>
  <c r="U2762" i="3"/>
  <c r="R2762" i="3"/>
  <c r="T2762" i="3"/>
  <c r="Q2762" i="3"/>
  <c r="N2763" i="3"/>
  <c r="O2763" i="3"/>
  <c r="AY2759" i="3" l="1"/>
  <c r="BA2759" i="3" s="1"/>
  <c r="BB2759" i="3" s="1"/>
  <c r="BO2623" i="3"/>
  <c r="BL2623" i="3"/>
  <c r="BS2623" i="3"/>
  <c r="BM2623" i="3"/>
  <c r="BQ2623" i="3" s="1"/>
  <c r="BN2623" i="3"/>
  <c r="AW2760" i="3"/>
  <c r="L2765" i="3"/>
  <c r="AX2760" i="3"/>
  <c r="BF2761" i="3"/>
  <c r="BG2761" i="3"/>
  <c r="AC2763" i="3"/>
  <c r="AK2763" i="3" s="1"/>
  <c r="Z2764" i="3"/>
  <c r="AQ2763" i="3"/>
  <c r="BI2763" i="3"/>
  <c r="K2765" i="3"/>
  <c r="AB2764" i="3"/>
  <c r="AA2764" i="3"/>
  <c r="AR2763" i="3"/>
  <c r="BJ2763" i="3"/>
  <c r="X2762" i="3"/>
  <c r="W2762" i="3"/>
  <c r="L2247" i="3"/>
  <c r="O2249" i="3"/>
  <c r="K2247" i="3"/>
  <c r="N2248" i="3" s="1"/>
  <c r="N2249" i="3"/>
  <c r="D2833" i="3"/>
  <c r="U2763" i="3"/>
  <c r="R2763" i="3"/>
  <c r="T2763" i="3"/>
  <c r="Q2763" i="3"/>
  <c r="N2764" i="3"/>
  <c r="O2764" i="3"/>
  <c r="AY2760" i="3" l="1"/>
  <c r="BA2760" i="3" s="1"/>
  <c r="BB2760" i="3" s="1"/>
  <c r="BT2623" i="3"/>
  <c r="BX2623" i="3" s="1"/>
  <c r="BV2623" i="3"/>
  <c r="BR2624" i="3"/>
  <c r="BS2624" i="3" s="1"/>
  <c r="BP2623" i="3"/>
  <c r="BU2623" i="3" s="1"/>
  <c r="AX2761" i="3"/>
  <c r="L2766" i="3"/>
  <c r="BF2762" i="3"/>
  <c r="BG2762" i="3"/>
  <c r="AW2761" i="3"/>
  <c r="Z2765" i="3"/>
  <c r="X2763" i="3"/>
  <c r="AC2764" i="3"/>
  <c r="AK2764" i="3" s="1"/>
  <c r="AQ2764" i="3"/>
  <c r="BI2764" i="3"/>
  <c r="AR2764" i="3"/>
  <c r="BJ2764" i="3"/>
  <c r="K2766" i="3"/>
  <c r="AB2765" i="3"/>
  <c r="AA2765" i="3"/>
  <c r="L2246" i="3"/>
  <c r="K2246" i="3"/>
  <c r="O2248" i="3"/>
  <c r="D2834" i="3"/>
  <c r="W2763" i="3"/>
  <c r="T2764" i="3"/>
  <c r="Q2764" i="3"/>
  <c r="U2764" i="3"/>
  <c r="R2764" i="3"/>
  <c r="N2765" i="3"/>
  <c r="O2765" i="3"/>
  <c r="BL2624" i="3" l="1"/>
  <c r="BO2624" i="3"/>
  <c r="BM2624" i="3"/>
  <c r="BQ2624" i="3" s="1"/>
  <c r="BN2624" i="3"/>
  <c r="BP2624" i="3"/>
  <c r="AY2761" i="3"/>
  <c r="AX2762" i="3"/>
  <c r="L2767" i="3"/>
  <c r="AC2765" i="3"/>
  <c r="AK2765" i="3" s="1"/>
  <c r="AW2762" i="3"/>
  <c r="BG2763" i="3"/>
  <c r="BF2763" i="3"/>
  <c r="AR2765" i="3"/>
  <c r="BJ2765" i="3"/>
  <c r="AQ2765" i="3"/>
  <c r="BI2765" i="3"/>
  <c r="Z2766" i="3"/>
  <c r="K2767" i="3"/>
  <c r="AB2766" i="3"/>
  <c r="AA2766" i="3"/>
  <c r="K2245" i="3"/>
  <c r="N2247" i="3"/>
  <c r="L2245" i="3"/>
  <c r="O2246" i="3" s="1"/>
  <c r="O2247" i="3"/>
  <c r="D2835" i="3"/>
  <c r="W2764" i="3"/>
  <c r="X2764" i="3"/>
  <c r="T2765" i="3"/>
  <c r="Q2765" i="3"/>
  <c r="U2765" i="3"/>
  <c r="R2765" i="3"/>
  <c r="N2766" i="3"/>
  <c r="O2766" i="3"/>
  <c r="BT2624" i="3" l="1"/>
  <c r="BX2624" i="3" s="1"/>
  <c r="BU2624" i="3"/>
  <c r="BV2624" i="3"/>
  <c r="BR2625" i="3"/>
  <c r="BL2625" i="3" s="1"/>
  <c r="BP2625" i="3" s="1"/>
  <c r="AX2763" i="3"/>
  <c r="AY2762" i="3"/>
  <c r="BB2761" i="3"/>
  <c r="BA2761" i="3"/>
  <c r="L2768" i="3"/>
  <c r="BA2762" i="3"/>
  <c r="AW2763" i="3"/>
  <c r="BF2764" i="3"/>
  <c r="BG2764" i="3"/>
  <c r="AC2766" i="3"/>
  <c r="AK2766" i="3" s="1"/>
  <c r="Z2767" i="3"/>
  <c r="AR2766" i="3"/>
  <c r="BJ2766" i="3"/>
  <c r="K2768" i="3"/>
  <c r="AB2767" i="3"/>
  <c r="AA2767" i="3"/>
  <c r="AQ2766" i="3"/>
  <c r="BI2766" i="3"/>
  <c r="K2244" i="3"/>
  <c r="L2244" i="3"/>
  <c r="N2246" i="3"/>
  <c r="D2836" i="3"/>
  <c r="W2765" i="3"/>
  <c r="X2765" i="3"/>
  <c r="T2766" i="3"/>
  <c r="Q2766" i="3"/>
  <c r="U2766" i="3"/>
  <c r="R2766" i="3"/>
  <c r="N2767" i="3"/>
  <c r="O2767" i="3"/>
  <c r="AY2763" i="3" l="1"/>
  <c r="BN2625" i="3"/>
  <c r="BU2625" i="3" s="1"/>
  <c r="BS2625" i="3"/>
  <c r="BO2625" i="3"/>
  <c r="BM2625" i="3"/>
  <c r="BB2762" i="3"/>
  <c r="L2769" i="3"/>
  <c r="BA2763" i="3"/>
  <c r="AC2767" i="3"/>
  <c r="AK2767" i="3" s="1"/>
  <c r="AX2764" i="3"/>
  <c r="AW2764" i="3"/>
  <c r="BF2765" i="3"/>
  <c r="BG2765" i="3"/>
  <c r="Z2768" i="3"/>
  <c r="K2769" i="3"/>
  <c r="AB2768" i="3"/>
  <c r="AA2768" i="3"/>
  <c r="AR2767" i="3"/>
  <c r="BJ2767" i="3"/>
  <c r="AQ2767" i="3"/>
  <c r="BI2767" i="3"/>
  <c r="L2243" i="3"/>
  <c r="O2245" i="3"/>
  <c r="K2243" i="3"/>
  <c r="N2244" i="3" s="1"/>
  <c r="N2245" i="3"/>
  <c r="D2837" i="3"/>
  <c r="W2766" i="3"/>
  <c r="X2766" i="3"/>
  <c r="T2767" i="3"/>
  <c r="Q2767" i="3"/>
  <c r="U2767" i="3"/>
  <c r="R2767" i="3"/>
  <c r="N2768" i="3"/>
  <c r="O2768" i="3"/>
  <c r="BB2763" i="3" l="1"/>
  <c r="BT2625" i="3"/>
  <c r="BX2625" i="3" s="1"/>
  <c r="BQ2625" i="3"/>
  <c r="BV2625" i="3" s="1"/>
  <c r="BR2626" i="3"/>
  <c r="AW2765" i="3"/>
  <c r="Z2769" i="3"/>
  <c r="L2770" i="3"/>
  <c r="AY2764" i="3"/>
  <c r="AX2765" i="3"/>
  <c r="BF2766" i="3"/>
  <c r="BG2766" i="3"/>
  <c r="AC2768" i="3"/>
  <c r="AK2768" i="3" s="1"/>
  <c r="AQ2768" i="3"/>
  <c r="BI2768" i="3"/>
  <c r="AR2768" i="3"/>
  <c r="BJ2768" i="3"/>
  <c r="K2770" i="3"/>
  <c r="AB2769" i="3"/>
  <c r="AA2769" i="3"/>
  <c r="L2242" i="3"/>
  <c r="K2242" i="3"/>
  <c r="O2244" i="3"/>
  <c r="D2838" i="3"/>
  <c r="W2767" i="3"/>
  <c r="X2767" i="3"/>
  <c r="U2768" i="3"/>
  <c r="R2768" i="3"/>
  <c r="T2768" i="3"/>
  <c r="Q2768" i="3"/>
  <c r="N2769" i="3"/>
  <c r="O2769" i="3"/>
  <c r="BO2626" i="3" l="1"/>
  <c r="BN2626" i="3"/>
  <c r="BM2626" i="3"/>
  <c r="BQ2626" i="3" s="1"/>
  <c r="BS2626" i="3"/>
  <c r="BL2626" i="3"/>
  <c r="AY2765" i="3"/>
  <c r="BA2765" i="3" s="1"/>
  <c r="L2771" i="3"/>
  <c r="BA2764" i="3"/>
  <c r="BB2764" i="3"/>
  <c r="AW2766" i="3"/>
  <c r="AX2766" i="3"/>
  <c r="BG2767" i="3"/>
  <c r="BF2767" i="3"/>
  <c r="AC2769" i="3"/>
  <c r="AK2769" i="3" s="1"/>
  <c r="AR2769" i="3"/>
  <c r="BJ2769" i="3"/>
  <c r="K2771" i="3"/>
  <c r="AB2770" i="3"/>
  <c r="AA2770" i="3"/>
  <c r="Z2770" i="3"/>
  <c r="Z2771" i="3"/>
  <c r="AQ2769" i="3"/>
  <c r="BI2769" i="3"/>
  <c r="K2241" i="3"/>
  <c r="N2243" i="3"/>
  <c r="L2241" i="3"/>
  <c r="O2242" i="3" s="1"/>
  <c r="O2243" i="3"/>
  <c r="D2839" i="3"/>
  <c r="X2768" i="3"/>
  <c r="W2768" i="3"/>
  <c r="U2769" i="3"/>
  <c r="R2769" i="3"/>
  <c r="T2769" i="3"/>
  <c r="Q2769" i="3"/>
  <c r="N2770" i="3"/>
  <c r="O2770" i="3"/>
  <c r="AY2766" i="3" l="1"/>
  <c r="BA2766" i="3" s="1"/>
  <c r="BT2626" i="3"/>
  <c r="BX2626" i="3" s="1"/>
  <c r="BV2626" i="3"/>
  <c r="BB2765" i="3"/>
  <c r="BP2626" i="3"/>
  <c r="BU2626" i="3" s="1"/>
  <c r="BR2627" i="3"/>
  <c r="L2772" i="3"/>
  <c r="AW2767" i="3"/>
  <c r="BF2768" i="3"/>
  <c r="AX2767" i="3"/>
  <c r="BG2768" i="3"/>
  <c r="AC2770" i="3"/>
  <c r="AK2770" i="3" s="1"/>
  <c r="K2772" i="3"/>
  <c r="AB2771" i="3"/>
  <c r="AA2771" i="3"/>
  <c r="AQ2770" i="3"/>
  <c r="BI2770" i="3"/>
  <c r="AR2770" i="3"/>
  <c r="BJ2770" i="3"/>
  <c r="K2240" i="3"/>
  <c r="L2240" i="3"/>
  <c r="N2242" i="3"/>
  <c r="W2769" i="3"/>
  <c r="D2840" i="3"/>
  <c r="X2769" i="3"/>
  <c r="U2770" i="3"/>
  <c r="R2770" i="3"/>
  <c r="T2770" i="3"/>
  <c r="Q2770" i="3"/>
  <c r="N2771" i="3"/>
  <c r="O2771" i="3"/>
  <c r="W2770" i="3" l="1"/>
  <c r="BB2766" i="3"/>
  <c r="AY2767" i="3"/>
  <c r="BN2627" i="3"/>
  <c r="BM2627" i="3"/>
  <c r="BQ2627" i="3" s="1"/>
  <c r="BS2627" i="3"/>
  <c r="BL2627" i="3"/>
  <c r="BO2627" i="3"/>
  <c r="L2773" i="3"/>
  <c r="AX2768" i="3"/>
  <c r="BA2767" i="3"/>
  <c r="BF2769" i="3"/>
  <c r="AW2768" i="3"/>
  <c r="BG2769" i="3"/>
  <c r="Z2772" i="3"/>
  <c r="AC2771" i="3"/>
  <c r="AK2771" i="3" s="1"/>
  <c r="AQ2771" i="3"/>
  <c r="BI2771" i="3"/>
  <c r="AR2771" i="3"/>
  <c r="BJ2771" i="3"/>
  <c r="K2773" i="3"/>
  <c r="AB2772" i="3"/>
  <c r="AA2772" i="3"/>
  <c r="X2770" i="3"/>
  <c r="L2239" i="3"/>
  <c r="O2241" i="3"/>
  <c r="K2239" i="3"/>
  <c r="N2240" i="3" s="1"/>
  <c r="N2241" i="3"/>
  <c r="D2841" i="3"/>
  <c r="U2771" i="3"/>
  <c r="R2771" i="3"/>
  <c r="T2771" i="3"/>
  <c r="Q2771" i="3"/>
  <c r="N2772" i="3"/>
  <c r="O2772" i="3"/>
  <c r="BB2767" i="3" l="1"/>
  <c r="BV2627" i="3"/>
  <c r="BP2627" i="3"/>
  <c r="BU2627" i="3" s="1"/>
  <c r="BR2628" i="3"/>
  <c r="AY2768" i="3"/>
  <c r="BA2768" i="3" s="1"/>
  <c r="BB2768" i="3" s="1"/>
  <c r="BT2627" i="3"/>
  <c r="BX2627" i="3" s="1"/>
  <c r="AX2769" i="3"/>
  <c r="L2774" i="3"/>
  <c r="Z2773" i="3"/>
  <c r="BG2770" i="3"/>
  <c r="AW2769" i="3"/>
  <c r="AY2769" i="3" s="1"/>
  <c r="BA2769" i="3" s="1"/>
  <c r="BF2770" i="3"/>
  <c r="X2771" i="3"/>
  <c r="AC2772" i="3"/>
  <c r="AK2772" i="3" s="1"/>
  <c r="AR2772" i="3"/>
  <c r="BJ2772" i="3"/>
  <c r="K2774" i="3"/>
  <c r="AB2773" i="3"/>
  <c r="AA2773" i="3"/>
  <c r="AQ2772" i="3"/>
  <c r="BI2772" i="3"/>
  <c r="L2238" i="3"/>
  <c r="K2238" i="3"/>
  <c r="O2240" i="3"/>
  <c r="W2771" i="3"/>
  <c r="D2842" i="3"/>
  <c r="T2772" i="3"/>
  <c r="Q2772" i="3"/>
  <c r="U2772" i="3"/>
  <c r="R2772" i="3"/>
  <c r="N2773" i="3"/>
  <c r="O2773" i="3"/>
  <c r="AX2770" i="3" l="1"/>
  <c r="BS2628" i="3"/>
  <c r="BN2628" i="3"/>
  <c r="BM2628" i="3"/>
  <c r="BQ2628" i="3" s="1"/>
  <c r="BO2628" i="3"/>
  <c r="BL2628" i="3"/>
  <c r="L2775" i="3"/>
  <c r="BB2769" i="3"/>
  <c r="AW2770" i="3"/>
  <c r="AY2770" i="3" s="1"/>
  <c r="BA2770" i="3" s="1"/>
  <c r="BG2771" i="3"/>
  <c r="BF2771" i="3"/>
  <c r="AQ2773" i="3"/>
  <c r="BI2773" i="3"/>
  <c r="AR2773" i="3"/>
  <c r="BJ2773" i="3"/>
  <c r="AC2773" i="3"/>
  <c r="AK2773" i="3" s="1"/>
  <c r="K2775" i="3"/>
  <c r="AB2774" i="3"/>
  <c r="AA2774" i="3"/>
  <c r="Z2774" i="3"/>
  <c r="K2237" i="3"/>
  <c r="N2239" i="3"/>
  <c r="L2237" i="3"/>
  <c r="O2238" i="3" s="1"/>
  <c r="O2239" i="3"/>
  <c r="D2843" i="3"/>
  <c r="W2772" i="3"/>
  <c r="X2772" i="3"/>
  <c r="U2773" i="3"/>
  <c r="R2773" i="3"/>
  <c r="T2773" i="3"/>
  <c r="X2773" i="3" s="1"/>
  <c r="Q2773" i="3"/>
  <c r="N2774" i="3"/>
  <c r="O2774" i="3"/>
  <c r="BV2628" i="3" l="1"/>
  <c r="BT2628" i="3"/>
  <c r="BX2628" i="3" s="1"/>
  <c r="BP2628" i="3"/>
  <c r="BU2628" i="3" s="1"/>
  <c r="BR2629" i="3"/>
  <c r="AW2771" i="3"/>
  <c r="L2776" i="3"/>
  <c r="AX2771" i="3"/>
  <c r="BB2770" i="3"/>
  <c r="AC2774" i="3"/>
  <c r="AK2774" i="3" s="1"/>
  <c r="BF2772" i="3"/>
  <c r="BG2772" i="3"/>
  <c r="AR2774" i="3"/>
  <c r="BJ2774" i="3"/>
  <c r="K2776" i="3"/>
  <c r="AB2775" i="3"/>
  <c r="AA2775" i="3"/>
  <c r="Z2775" i="3"/>
  <c r="AQ2774" i="3"/>
  <c r="BI2774" i="3"/>
  <c r="K2236" i="3"/>
  <c r="L2236" i="3"/>
  <c r="N2238" i="3"/>
  <c r="D2844" i="3"/>
  <c r="W2773" i="3"/>
  <c r="T2774" i="3"/>
  <c r="Q2774" i="3"/>
  <c r="U2774" i="3"/>
  <c r="R2774" i="3"/>
  <c r="N2775" i="3"/>
  <c r="O2775" i="3"/>
  <c r="AY2771" i="3" l="1"/>
  <c r="BB2771" i="3" s="1"/>
  <c r="BN2629" i="3"/>
  <c r="BL2629" i="3"/>
  <c r="BS2629" i="3"/>
  <c r="BM2629" i="3"/>
  <c r="BQ2629" i="3" s="1"/>
  <c r="BO2629" i="3"/>
  <c r="AX2772" i="3"/>
  <c r="L2777" i="3"/>
  <c r="BF2773" i="3"/>
  <c r="AW2772" i="3"/>
  <c r="BG2773" i="3"/>
  <c r="AC2775" i="3"/>
  <c r="AK2775" i="3" s="1"/>
  <c r="AN2775" i="3" s="1"/>
  <c r="AT2775" i="3"/>
  <c r="AT2776" i="3" s="1"/>
  <c r="AT2777" i="3" s="1"/>
  <c r="AT2778" i="3" s="1"/>
  <c r="AT2779" i="3" s="1"/>
  <c r="AT2780" i="3" s="1"/>
  <c r="AT2781" i="3" s="1"/>
  <c r="AT2782" i="3" s="1"/>
  <c r="AT2783" i="3" s="1"/>
  <c r="AT2784" i="3" s="1"/>
  <c r="AT2785" i="3" s="1"/>
  <c r="AT2786" i="3" s="1"/>
  <c r="AT2787" i="3" s="1"/>
  <c r="AT2788" i="3" s="1"/>
  <c r="AT2789" i="3" s="1"/>
  <c r="AT2790" i="3" s="1"/>
  <c r="AT2791" i="3" s="1"/>
  <c r="AT2792" i="3" s="1"/>
  <c r="AT2793" i="3" s="1"/>
  <c r="AT2794" i="3" s="1"/>
  <c r="AT2795" i="3" s="1"/>
  <c r="AT2796" i="3" s="1"/>
  <c r="AT2797" i="3" s="1"/>
  <c r="BI2775" i="3"/>
  <c r="K2777" i="3"/>
  <c r="AB2776" i="3"/>
  <c r="AA2776" i="3"/>
  <c r="Z2776" i="3"/>
  <c r="AU2775" i="3"/>
  <c r="AU2776" i="3" s="1"/>
  <c r="AU2777" i="3" s="1"/>
  <c r="AU2778" i="3" s="1"/>
  <c r="AU2779" i="3" s="1"/>
  <c r="AU2780" i="3" s="1"/>
  <c r="AU2781" i="3" s="1"/>
  <c r="AU2782" i="3" s="1"/>
  <c r="AU2783" i="3" s="1"/>
  <c r="AU2784" i="3" s="1"/>
  <c r="AU2785" i="3" s="1"/>
  <c r="AU2786" i="3" s="1"/>
  <c r="AU2787" i="3" s="1"/>
  <c r="AU2788" i="3" s="1"/>
  <c r="AU2789" i="3" s="1"/>
  <c r="AU2790" i="3" s="1"/>
  <c r="AU2791" i="3" s="1"/>
  <c r="AU2792" i="3" s="1"/>
  <c r="AU2793" i="3" s="1"/>
  <c r="AU2794" i="3" s="1"/>
  <c r="AU2795" i="3" s="1"/>
  <c r="AU2796" i="3" s="1"/>
  <c r="AU2797" i="3" s="1"/>
  <c r="BJ2775" i="3"/>
  <c r="L2235" i="3"/>
  <c r="O2237" i="3"/>
  <c r="K2235" i="3"/>
  <c r="N2236" i="3" s="1"/>
  <c r="N2237" i="3"/>
  <c r="D2845" i="3"/>
  <c r="W2774" i="3"/>
  <c r="X2774" i="3"/>
  <c r="T2775" i="3"/>
  <c r="Q2775" i="3"/>
  <c r="U2775" i="3"/>
  <c r="R2775" i="3"/>
  <c r="N2776" i="3"/>
  <c r="O2776" i="3"/>
  <c r="BA2771" i="3" l="1"/>
  <c r="AY2772" i="3"/>
  <c r="BV2629" i="3"/>
  <c r="BP2629" i="3"/>
  <c r="BU2629" i="3" s="1"/>
  <c r="BR2630" i="3"/>
  <c r="BT2629" i="3"/>
  <c r="BX2629" i="3" s="1"/>
  <c r="AW2773" i="3"/>
  <c r="L2778" i="3"/>
  <c r="BF2774" i="3"/>
  <c r="BG2774" i="3"/>
  <c r="AX2773" i="3"/>
  <c r="AC2776" i="3"/>
  <c r="AK2776" i="3" s="1"/>
  <c r="AQ2775" i="3"/>
  <c r="AN2776" i="3"/>
  <c r="AR2775" i="3"/>
  <c r="K2778" i="3"/>
  <c r="AB2777" i="3"/>
  <c r="AA2777" i="3"/>
  <c r="Z2777" i="3"/>
  <c r="Z2778" i="3"/>
  <c r="L2234" i="3"/>
  <c r="K2234" i="3"/>
  <c r="O2236" i="3"/>
  <c r="D2846" i="3"/>
  <c r="W2775" i="3"/>
  <c r="X2775" i="3"/>
  <c r="U2776" i="3"/>
  <c r="R2776" i="3"/>
  <c r="T2776" i="3"/>
  <c r="Q2776" i="3"/>
  <c r="N2777" i="3"/>
  <c r="O2777" i="3"/>
  <c r="X2776" i="3" l="1"/>
  <c r="BB2772" i="3"/>
  <c r="BA2772" i="3"/>
  <c r="BS2630" i="3"/>
  <c r="BO2630" i="3"/>
  <c r="BN2630" i="3"/>
  <c r="BL2630" i="3"/>
  <c r="BM2630" i="3"/>
  <c r="BQ2630" i="3" s="1"/>
  <c r="AY2773" i="3"/>
  <c r="L2779" i="3"/>
  <c r="AX2774" i="3"/>
  <c r="AW2774" i="3"/>
  <c r="BA2773" i="3"/>
  <c r="AR2776" i="3"/>
  <c r="BJ2776" i="3"/>
  <c r="AN2777" i="3"/>
  <c r="AN2778" i="3" s="1"/>
  <c r="AN2779" i="3" s="1"/>
  <c r="AN2780" i="3" s="1"/>
  <c r="AN2781" i="3" s="1"/>
  <c r="AN2782" i="3" s="1"/>
  <c r="AN2783" i="3" s="1"/>
  <c r="AN2784" i="3" s="1"/>
  <c r="AN2785" i="3" s="1"/>
  <c r="AN2786" i="3" s="1"/>
  <c r="AN2787" i="3" s="1"/>
  <c r="AN2788" i="3" s="1"/>
  <c r="AN2789" i="3" s="1"/>
  <c r="AN2790" i="3" s="1"/>
  <c r="AN2791" i="3" s="1"/>
  <c r="AN2792" i="3" s="1"/>
  <c r="AN2793" i="3" s="1"/>
  <c r="AN2794" i="3" s="1"/>
  <c r="AN2795" i="3" s="1"/>
  <c r="AN2796" i="3" s="1"/>
  <c r="AN2797" i="3" s="1"/>
  <c r="BD2776" i="3"/>
  <c r="BD2777" i="3" s="1"/>
  <c r="BD2778" i="3" s="1"/>
  <c r="BD2779" i="3" s="1"/>
  <c r="BD2780" i="3" s="1"/>
  <c r="BD2781" i="3" s="1"/>
  <c r="BD2782" i="3" s="1"/>
  <c r="BD2783" i="3" s="1"/>
  <c r="BD2784" i="3" s="1"/>
  <c r="BD2785" i="3" s="1"/>
  <c r="BD2786" i="3" s="1"/>
  <c r="BD2787" i="3" s="1"/>
  <c r="BD2788" i="3" s="1"/>
  <c r="BD2789" i="3" s="1"/>
  <c r="BD2790" i="3" s="1"/>
  <c r="BD2791" i="3" s="1"/>
  <c r="BD2792" i="3" s="1"/>
  <c r="BD2793" i="3" s="1"/>
  <c r="BD2794" i="3" s="1"/>
  <c r="BD2795" i="3" s="1"/>
  <c r="BD2796" i="3" s="1"/>
  <c r="BD2797" i="3" s="1"/>
  <c r="BD2798" i="3" s="1"/>
  <c r="BC2799" i="3" s="1"/>
  <c r="BC2800" i="3" s="1"/>
  <c r="BC2801" i="3" s="1"/>
  <c r="BC2802" i="3" s="1"/>
  <c r="BC2803" i="3" s="1"/>
  <c r="BC2804" i="3" s="1"/>
  <c r="BC2805" i="3" s="1"/>
  <c r="BC2806" i="3" s="1"/>
  <c r="BC2807" i="3" s="1"/>
  <c r="BC2808" i="3" s="1"/>
  <c r="BC2809" i="3" s="1"/>
  <c r="BC2810" i="3" s="1"/>
  <c r="BC2811" i="3" s="1"/>
  <c r="BC2812" i="3" s="1"/>
  <c r="BC2813" i="3" s="1"/>
  <c r="BC2814" i="3" s="1"/>
  <c r="BC2815" i="3" s="1"/>
  <c r="BC2816" i="3" s="1"/>
  <c r="BC2817" i="3" s="1"/>
  <c r="BC2818" i="3" s="1"/>
  <c r="AQ2776" i="3"/>
  <c r="BI2776" i="3"/>
  <c r="AC2777" i="3"/>
  <c r="AK2777" i="3" s="1"/>
  <c r="K2779" i="3"/>
  <c r="AB2778" i="3"/>
  <c r="AA2778" i="3"/>
  <c r="K2233" i="3"/>
  <c r="N2235" i="3"/>
  <c r="L2233" i="3"/>
  <c r="O2234" i="3" s="1"/>
  <c r="O2235" i="3"/>
  <c r="D2847" i="3"/>
  <c r="W2776" i="3"/>
  <c r="T2777" i="3"/>
  <c r="Q2777" i="3"/>
  <c r="U2777" i="3"/>
  <c r="R2777" i="3"/>
  <c r="N2778" i="3"/>
  <c r="O2778" i="3"/>
  <c r="BB2773" i="3" l="1"/>
  <c r="BV2630" i="3"/>
  <c r="BT2630" i="3"/>
  <c r="BX2630" i="3" s="1"/>
  <c r="BP2630" i="3"/>
  <c r="BU2630" i="3" s="1"/>
  <c r="BR2631" i="3"/>
  <c r="AY2774" i="3"/>
  <c r="L2780" i="3"/>
  <c r="BF2775" i="3"/>
  <c r="BG2775" i="3"/>
  <c r="AC2778" i="3"/>
  <c r="AK2778" i="3" s="1"/>
  <c r="Z2779" i="3"/>
  <c r="K2780" i="3"/>
  <c r="AB2779" i="3"/>
  <c r="AA2779" i="3"/>
  <c r="AQ2777" i="3"/>
  <c r="BI2777" i="3"/>
  <c r="AR2777" i="3"/>
  <c r="BJ2777" i="3"/>
  <c r="K2232" i="3"/>
  <c r="L2232" i="3"/>
  <c r="N2234" i="3"/>
  <c r="D2848" i="3"/>
  <c r="W2777" i="3"/>
  <c r="X2777" i="3"/>
  <c r="T2778" i="3"/>
  <c r="Q2778" i="3"/>
  <c r="U2778" i="3"/>
  <c r="R2778" i="3"/>
  <c r="N2779" i="3"/>
  <c r="O2779" i="3"/>
  <c r="BS2631" i="3" l="1"/>
  <c r="BM2631" i="3"/>
  <c r="BQ2631" i="3" s="1"/>
  <c r="BN2631" i="3"/>
  <c r="BL2631" i="3"/>
  <c r="BO2631" i="3"/>
  <c r="BB2774" i="3"/>
  <c r="BA2774" i="3"/>
  <c r="L2781" i="3"/>
  <c r="AW2775" i="3"/>
  <c r="AX2775" i="3"/>
  <c r="BF2776" i="3"/>
  <c r="BG2776" i="3"/>
  <c r="Z2780" i="3"/>
  <c r="AC2779" i="3"/>
  <c r="AK2779" i="3" s="1"/>
  <c r="AR2778" i="3"/>
  <c r="BJ2778" i="3"/>
  <c r="AQ2778" i="3"/>
  <c r="BI2778" i="3"/>
  <c r="K2781" i="3"/>
  <c r="AB2780" i="3"/>
  <c r="AA2780" i="3"/>
  <c r="L2231" i="3"/>
  <c r="O2233" i="3"/>
  <c r="K2231" i="3"/>
  <c r="N2232" i="3" s="1"/>
  <c r="N2233" i="3"/>
  <c r="D2849" i="3"/>
  <c r="W2778" i="3"/>
  <c r="X2778" i="3"/>
  <c r="U2779" i="3"/>
  <c r="R2779" i="3"/>
  <c r="T2779" i="3"/>
  <c r="Q2779" i="3"/>
  <c r="N2780" i="3"/>
  <c r="O2780" i="3"/>
  <c r="AX2776" i="3" l="1"/>
  <c r="BT2631" i="3"/>
  <c r="BX2631" i="3" s="1"/>
  <c r="BV2631" i="3"/>
  <c r="BP2631" i="3"/>
  <c r="BU2631" i="3" s="1"/>
  <c r="BR2632" i="3"/>
  <c r="AY2775" i="3"/>
  <c r="BA2775" i="3" s="1"/>
  <c r="BB2775" i="3" s="1"/>
  <c r="L2782" i="3"/>
  <c r="AW2776" i="3"/>
  <c r="AY2776" i="3" s="1"/>
  <c r="BA2776" i="3" s="1"/>
  <c r="BB2776" i="3" s="1"/>
  <c r="BF2777" i="3"/>
  <c r="AC2780" i="3"/>
  <c r="AK2780" i="3" s="1"/>
  <c r="BG2777" i="3"/>
  <c r="W2779" i="3"/>
  <c r="AR2779" i="3"/>
  <c r="BJ2779" i="3"/>
  <c r="K2782" i="3"/>
  <c r="AB2781" i="3"/>
  <c r="AA2781" i="3"/>
  <c r="Z2781" i="3"/>
  <c r="Z2782" i="3"/>
  <c r="AQ2779" i="3"/>
  <c r="BI2779" i="3"/>
  <c r="L2230" i="3"/>
  <c r="K2230" i="3"/>
  <c r="O2232" i="3"/>
  <c r="D2850" i="3"/>
  <c r="X2779" i="3"/>
  <c r="U2780" i="3"/>
  <c r="R2780" i="3"/>
  <c r="T2780" i="3"/>
  <c r="Q2780" i="3"/>
  <c r="N2781" i="3"/>
  <c r="O2781" i="3"/>
  <c r="BS2632" i="3" l="1"/>
  <c r="BL2632" i="3"/>
  <c r="BN2632" i="3"/>
  <c r="BO2632" i="3"/>
  <c r="BM2632" i="3"/>
  <c r="BQ2632" i="3" s="1"/>
  <c r="AX2777" i="3"/>
  <c r="AW2777" i="3"/>
  <c r="L2783" i="3"/>
  <c r="BG2778" i="3"/>
  <c r="BF2778" i="3"/>
  <c r="AW2778" i="3" s="1"/>
  <c r="AC2781" i="3"/>
  <c r="AK2781" i="3" s="1"/>
  <c r="K2783" i="3"/>
  <c r="AB2782" i="3"/>
  <c r="AA2782" i="3"/>
  <c r="AR2780" i="3"/>
  <c r="BJ2780" i="3"/>
  <c r="AQ2780" i="3"/>
  <c r="BI2780" i="3"/>
  <c r="K2229" i="3"/>
  <c r="N2231" i="3"/>
  <c r="L2229" i="3"/>
  <c r="O2230" i="3" s="1"/>
  <c r="O2231" i="3"/>
  <c r="W2780" i="3"/>
  <c r="D2851" i="3"/>
  <c r="X2780" i="3"/>
  <c r="U2781" i="3"/>
  <c r="R2781" i="3"/>
  <c r="T2781" i="3"/>
  <c r="Q2781" i="3"/>
  <c r="N2782" i="3"/>
  <c r="O2782" i="3"/>
  <c r="BV2632" i="3" l="1"/>
  <c r="AY2777" i="3"/>
  <c r="BA2777" i="3" s="1"/>
  <c r="BB2777" i="3" s="1"/>
  <c r="BT2632" i="3"/>
  <c r="BX2632" i="3" s="1"/>
  <c r="BP2632" i="3"/>
  <c r="BU2632" i="3" s="1"/>
  <c r="BR2633" i="3"/>
  <c r="AX2778" i="3"/>
  <c r="AY2778" i="3" s="1"/>
  <c r="BA2778" i="3" s="1"/>
  <c r="BB2778" i="3" s="1"/>
  <c r="L2784" i="3"/>
  <c r="BF2779" i="3"/>
  <c r="BG2779" i="3"/>
  <c r="AC2782" i="3"/>
  <c r="AK2782" i="3" s="1"/>
  <c r="AQ2781" i="3"/>
  <c r="BI2781" i="3"/>
  <c r="K2784" i="3"/>
  <c r="AB2783" i="3"/>
  <c r="AA2783" i="3"/>
  <c r="AR2781" i="3"/>
  <c r="BJ2781" i="3"/>
  <c r="Z2783" i="3"/>
  <c r="K2228" i="3"/>
  <c r="L2228" i="3"/>
  <c r="N2230" i="3"/>
  <c r="X2781" i="3"/>
  <c r="D2852" i="3"/>
  <c r="W2781" i="3"/>
  <c r="T2782" i="3"/>
  <c r="Q2782" i="3"/>
  <c r="U2782" i="3"/>
  <c r="R2782" i="3"/>
  <c r="N2783" i="3"/>
  <c r="O2783" i="3"/>
  <c r="BS2633" i="3" l="1"/>
  <c r="BM2633" i="3"/>
  <c r="BQ2633" i="3" s="1"/>
  <c r="BO2633" i="3"/>
  <c r="BL2633" i="3"/>
  <c r="BN2633" i="3"/>
  <c r="AX2779" i="3"/>
  <c r="L2785" i="3"/>
  <c r="AW2779" i="3"/>
  <c r="BF2780" i="3"/>
  <c r="BG2780" i="3"/>
  <c r="AC2783" i="3"/>
  <c r="AK2783" i="3" s="1"/>
  <c r="AR2782" i="3"/>
  <c r="BJ2782" i="3"/>
  <c r="K2785" i="3"/>
  <c r="AA2784" i="3"/>
  <c r="AB2784" i="3"/>
  <c r="Z2784" i="3"/>
  <c r="AQ2782" i="3"/>
  <c r="BI2782" i="3"/>
  <c r="L2227" i="3"/>
  <c r="O2229" i="3"/>
  <c r="K2227" i="3"/>
  <c r="N2228" i="3" s="1"/>
  <c r="N2229" i="3"/>
  <c r="D2853" i="3"/>
  <c r="W2782" i="3"/>
  <c r="X2782" i="3"/>
  <c r="U2783" i="3"/>
  <c r="R2783" i="3"/>
  <c r="T2783" i="3"/>
  <c r="Q2783" i="3"/>
  <c r="N2784" i="3"/>
  <c r="O2784" i="3"/>
  <c r="BV2633" i="3" l="1"/>
  <c r="BP2633" i="3"/>
  <c r="BU2633" i="3" s="1"/>
  <c r="BR2634" i="3"/>
  <c r="BT2633" i="3"/>
  <c r="BX2633" i="3" s="1"/>
  <c r="AY2779" i="3"/>
  <c r="BA2779" i="3" s="1"/>
  <c r="BB2779" i="3" s="1"/>
  <c r="AX2780" i="3"/>
  <c r="L2786" i="3"/>
  <c r="AW2780" i="3"/>
  <c r="BG2781" i="3"/>
  <c r="BF2781" i="3"/>
  <c r="K2786" i="3"/>
  <c r="AB2785" i="3"/>
  <c r="AA2785" i="3"/>
  <c r="Z2785" i="3"/>
  <c r="Z2786" i="3"/>
  <c r="AR2783" i="3"/>
  <c r="BJ2783" i="3"/>
  <c r="AQ2783" i="3"/>
  <c r="BI2783" i="3"/>
  <c r="AC2784" i="3"/>
  <c r="AK2784" i="3" s="1"/>
  <c r="X2783" i="3"/>
  <c r="L2226" i="3"/>
  <c r="K2226" i="3"/>
  <c r="O2228" i="3"/>
  <c r="D2854" i="3"/>
  <c r="W2783" i="3"/>
  <c r="U2784" i="3"/>
  <c r="R2784" i="3"/>
  <c r="T2784" i="3"/>
  <c r="X2784" i="3" s="1"/>
  <c r="Q2784" i="3"/>
  <c r="N2785" i="3"/>
  <c r="O2785" i="3"/>
  <c r="AY2780" i="3" l="1"/>
  <c r="BA2780" i="3" s="1"/>
  <c r="BB2780" i="3" s="1"/>
  <c r="BM2634" i="3"/>
  <c r="BQ2634" i="3" s="1"/>
  <c r="BS2634" i="3"/>
  <c r="BL2634" i="3"/>
  <c r="BN2634" i="3"/>
  <c r="BO2634" i="3"/>
  <c r="BV2634" i="3" s="1"/>
  <c r="L2787" i="3"/>
  <c r="AW2781" i="3"/>
  <c r="AX2781" i="3"/>
  <c r="BF2782" i="3"/>
  <c r="BG2782" i="3"/>
  <c r="AR2784" i="3"/>
  <c r="BJ2784" i="3"/>
  <c r="AQ2784" i="3"/>
  <c r="BI2784" i="3"/>
  <c r="AC2785" i="3"/>
  <c r="AK2785" i="3" s="1"/>
  <c r="K2787" i="3"/>
  <c r="AB2786" i="3"/>
  <c r="AA2786" i="3"/>
  <c r="K2225" i="3"/>
  <c r="N2227" i="3"/>
  <c r="L2225" i="3"/>
  <c r="O2226" i="3" s="1"/>
  <c r="O2227" i="3"/>
  <c r="D2855" i="3"/>
  <c r="W2784" i="3"/>
  <c r="U2785" i="3"/>
  <c r="R2785" i="3"/>
  <c r="T2785" i="3"/>
  <c r="Q2785" i="3"/>
  <c r="N2786" i="3"/>
  <c r="O2786" i="3"/>
  <c r="AW2782" i="3" l="1"/>
  <c r="BT2634" i="3"/>
  <c r="BX2634" i="3" s="1"/>
  <c r="BP2634" i="3"/>
  <c r="BU2634" i="3" s="1"/>
  <c r="BR2635" i="3"/>
  <c r="AY2781" i="3"/>
  <c r="BB2781" i="3" s="1"/>
  <c r="AX2782" i="3"/>
  <c r="L2788" i="3"/>
  <c r="BG2783" i="3"/>
  <c r="BF2783" i="3"/>
  <c r="AR2785" i="3"/>
  <c r="BJ2785" i="3"/>
  <c r="AQ2785" i="3"/>
  <c r="BI2785" i="3"/>
  <c r="AC2786" i="3"/>
  <c r="AK2786" i="3" s="1"/>
  <c r="K2788" i="3"/>
  <c r="AB2787" i="3"/>
  <c r="AA2787" i="3"/>
  <c r="Z2787" i="3"/>
  <c r="X2785" i="3"/>
  <c r="K2224" i="3"/>
  <c r="L2224" i="3"/>
  <c r="N2226" i="3"/>
  <c r="D2856" i="3"/>
  <c r="W2785" i="3"/>
  <c r="U2786" i="3"/>
  <c r="R2786" i="3"/>
  <c r="T2786" i="3"/>
  <c r="X2786" i="3" s="1"/>
  <c r="Q2786" i="3"/>
  <c r="N2787" i="3"/>
  <c r="O2787" i="3"/>
  <c r="AY2782" i="3" l="1"/>
  <c r="BO2635" i="3"/>
  <c r="BS2635" i="3"/>
  <c r="BM2635" i="3"/>
  <c r="BQ2635" i="3" s="1"/>
  <c r="BN2635" i="3"/>
  <c r="BL2635" i="3"/>
  <c r="BA2781" i="3"/>
  <c r="L2789" i="3"/>
  <c r="AC2787" i="3"/>
  <c r="AK2787" i="3" s="1"/>
  <c r="AX2783" i="3"/>
  <c r="AW2783" i="3"/>
  <c r="BF2784" i="3"/>
  <c r="BA2782" i="3"/>
  <c r="BB2782" i="3"/>
  <c r="BG2784" i="3"/>
  <c r="AR2786" i="3"/>
  <c r="BJ2786" i="3"/>
  <c r="AQ2786" i="3"/>
  <c r="BI2786" i="3"/>
  <c r="K2789" i="3"/>
  <c r="Z2789" i="3" s="1"/>
  <c r="AB2788" i="3"/>
  <c r="AA2788" i="3"/>
  <c r="Z2788" i="3"/>
  <c r="L2223" i="3"/>
  <c r="O2225" i="3"/>
  <c r="K2223" i="3"/>
  <c r="N2224" i="3" s="1"/>
  <c r="N2225" i="3"/>
  <c r="D2857" i="3"/>
  <c r="W2786" i="3"/>
  <c r="U2787" i="3"/>
  <c r="R2787" i="3"/>
  <c r="T2787" i="3"/>
  <c r="Q2787" i="3"/>
  <c r="N2788" i="3"/>
  <c r="O2788" i="3"/>
  <c r="AW2784" i="3" l="1"/>
  <c r="AY2783" i="3"/>
  <c r="AX2784" i="3"/>
  <c r="BT2635" i="3"/>
  <c r="BX2635" i="3" s="1"/>
  <c r="BV2635" i="3"/>
  <c r="BP2635" i="3"/>
  <c r="BU2635" i="3" s="1"/>
  <c r="BR2636" i="3"/>
  <c r="L2790" i="3"/>
  <c r="X2787" i="3"/>
  <c r="BB2783" i="3"/>
  <c r="BA2783" i="3"/>
  <c r="BF2785" i="3"/>
  <c r="AY2784" i="3"/>
  <c r="BA2784" i="3" s="1"/>
  <c r="BG2785" i="3"/>
  <c r="AC2788" i="3"/>
  <c r="AK2788" i="3" s="1"/>
  <c r="AQ2787" i="3"/>
  <c r="BI2787" i="3"/>
  <c r="K2790" i="3"/>
  <c r="AB2789" i="3"/>
  <c r="AA2789" i="3"/>
  <c r="AR2787" i="3"/>
  <c r="BJ2787" i="3"/>
  <c r="L2222" i="3"/>
  <c r="K2222" i="3"/>
  <c r="O2224" i="3"/>
  <c r="D2858" i="3"/>
  <c r="W2787" i="3"/>
  <c r="U2788" i="3"/>
  <c r="R2788" i="3"/>
  <c r="T2788" i="3"/>
  <c r="Q2788" i="3"/>
  <c r="N2789" i="3"/>
  <c r="O2789" i="3"/>
  <c r="AW2785" i="3" l="1"/>
  <c r="BS2636" i="3"/>
  <c r="BM2636" i="3"/>
  <c r="BQ2636" i="3" s="1"/>
  <c r="BN2636" i="3"/>
  <c r="BL2636" i="3"/>
  <c r="BO2636" i="3"/>
  <c r="L2791" i="3"/>
  <c r="BB2784" i="3"/>
  <c r="BG2786" i="3"/>
  <c r="BF2786" i="3"/>
  <c r="AX2785" i="3"/>
  <c r="AY2785" i="3" s="1"/>
  <c r="Z2790" i="3"/>
  <c r="AC2789" i="3"/>
  <c r="AK2789" i="3" s="1"/>
  <c r="AR2788" i="3"/>
  <c r="BJ2788" i="3"/>
  <c r="K2791" i="3"/>
  <c r="AB2790" i="3"/>
  <c r="AA2790" i="3"/>
  <c r="AQ2788" i="3"/>
  <c r="BI2788" i="3"/>
  <c r="K2221" i="3"/>
  <c r="N2223" i="3"/>
  <c r="L2221" i="3"/>
  <c r="O2222" i="3" s="1"/>
  <c r="O2223" i="3"/>
  <c r="X2788" i="3"/>
  <c r="D2859" i="3"/>
  <c r="W2788" i="3"/>
  <c r="U2789" i="3"/>
  <c r="R2789" i="3"/>
  <c r="T2789" i="3"/>
  <c r="Q2789" i="3"/>
  <c r="N2790" i="3"/>
  <c r="O2790" i="3"/>
  <c r="BV2636" i="3" l="1"/>
  <c r="BT2636" i="3"/>
  <c r="BX2636" i="3" s="1"/>
  <c r="BP2636" i="3"/>
  <c r="BU2636" i="3" s="1"/>
  <c r="BR2637" i="3"/>
  <c r="AW2786" i="3"/>
  <c r="L2792" i="3"/>
  <c r="BG2787" i="3"/>
  <c r="BB2785" i="3"/>
  <c r="BA2785" i="3"/>
  <c r="W2789" i="3"/>
  <c r="BF2787" i="3"/>
  <c r="AW2787" i="3" s="1"/>
  <c r="AX2786" i="3"/>
  <c r="AY2786" i="3" s="1"/>
  <c r="BA2786" i="3" s="1"/>
  <c r="AC2790" i="3"/>
  <c r="AK2790" i="3" s="1"/>
  <c r="K2792" i="3"/>
  <c r="AB2791" i="3"/>
  <c r="AA2791" i="3"/>
  <c r="Z2791" i="3"/>
  <c r="AQ2789" i="3"/>
  <c r="BI2789" i="3"/>
  <c r="AR2789" i="3"/>
  <c r="BJ2789" i="3"/>
  <c r="X2789" i="3"/>
  <c r="K2220" i="3"/>
  <c r="L2220" i="3"/>
  <c r="N2222" i="3"/>
  <c r="D2860" i="3"/>
  <c r="T2790" i="3"/>
  <c r="Q2790" i="3"/>
  <c r="U2790" i="3"/>
  <c r="R2790" i="3"/>
  <c r="N2791" i="3"/>
  <c r="O2791" i="3"/>
  <c r="BN2637" i="3" l="1"/>
  <c r="BL2637" i="3"/>
  <c r="BS2637" i="3"/>
  <c r="BO2637" i="3"/>
  <c r="BM2637" i="3"/>
  <c r="BQ2637" i="3" s="1"/>
  <c r="AX2787" i="3"/>
  <c r="AY2787" i="3" s="1"/>
  <c r="BA2787" i="3" s="1"/>
  <c r="L2793" i="3"/>
  <c r="BB2786" i="3"/>
  <c r="BF2788" i="3"/>
  <c r="BG2788" i="3"/>
  <c r="Z2792" i="3"/>
  <c r="AQ2790" i="3"/>
  <c r="BI2790" i="3"/>
  <c r="AR2790" i="3"/>
  <c r="BJ2790" i="3"/>
  <c r="AC2791" i="3"/>
  <c r="AK2791" i="3" s="1"/>
  <c r="K2793" i="3"/>
  <c r="AB2792" i="3"/>
  <c r="AA2792" i="3"/>
  <c r="L2219" i="3"/>
  <c r="O2221" i="3"/>
  <c r="K2219" i="3"/>
  <c r="N2220" i="3" s="1"/>
  <c r="N2221" i="3"/>
  <c r="D2861" i="3"/>
  <c r="W2790" i="3"/>
  <c r="X2790" i="3"/>
  <c r="U2791" i="3"/>
  <c r="R2791" i="3"/>
  <c r="T2791" i="3"/>
  <c r="Q2791" i="3"/>
  <c r="N2792" i="3"/>
  <c r="O2792" i="3"/>
  <c r="X2791" i="3" l="1"/>
  <c r="BB2787" i="3"/>
  <c r="BV2637" i="3"/>
  <c r="BP2637" i="3"/>
  <c r="BU2637" i="3" s="1"/>
  <c r="BR2638" i="3"/>
  <c r="BT2637" i="3"/>
  <c r="BX2637" i="3" s="1"/>
  <c r="AX2788" i="3"/>
  <c r="AW2788" i="3"/>
  <c r="L2794" i="3"/>
  <c r="BG2789" i="3"/>
  <c r="BF2789" i="3"/>
  <c r="AQ2791" i="3"/>
  <c r="BI2791" i="3"/>
  <c r="AR2791" i="3"/>
  <c r="BJ2791" i="3"/>
  <c r="AC2792" i="3"/>
  <c r="AK2792" i="3" s="1"/>
  <c r="K2794" i="3"/>
  <c r="AB2793" i="3"/>
  <c r="AA2793" i="3"/>
  <c r="Z2793" i="3"/>
  <c r="L2218" i="3"/>
  <c r="K2218" i="3"/>
  <c r="O2220" i="3"/>
  <c r="D2862" i="3"/>
  <c r="W2791" i="3"/>
  <c r="U2792" i="3"/>
  <c r="R2792" i="3"/>
  <c r="T2792" i="3"/>
  <c r="Q2792" i="3"/>
  <c r="N2793" i="3"/>
  <c r="O2793" i="3"/>
  <c r="BO2638" i="3" l="1"/>
  <c r="BM2638" i="3"/>
  <c r="BQ2638" i="3" s="1"/>
  <c r="BN2638" i="3"/>
  <c r="BS2638" i="3"/>
  <c r="BL2638" i="3"/>
  <c r="AY2788" i="3"/>
  <c r="BA2788" i="3" s="1"/>
  <c r="AX2789" i="3"/>
  <c r="L2795" i="3"/>
  <c r="AW2789" i="3"/>
  <c r="BG2790" i="3"/>
  <c r="BF2790" i="3"/>
  <c r="Z2794" i="3"/>
  <c r="AQ2792" i="3"/>
  <c r="BI2792" i="3"/>
  <c r="AC2793" i="3"/>
  <c r="AK2793" i="3" s="1"/>
  <c r="K2795" i="3"/>
  <c r="AB2794" i="3"/>
  <c r="AA2794" i="3"/>
  <c r="AR2792" i="3"/>
  <c r="BJ2792" i="3"/>
  <c r="W2792" i="3"/>
  <c r="X2792" i="3"/>
  <c r="K2217" i="3"/>
  <c r="N2219" i="3"/>
  <c r="L2217" i="3"/>
  <c r="O2218" i="3" s="1"/>
  <c r="O2219" i="3"/>
  <c r="D2863" i="3"/>
  <c r="T2793" i="3"/>
  <c r="Q2793" i="3"/>
  <c r="U2793" i="3"/>
  <c r="R2793" i="3"/>
  <c r="N2794" i="3"/>
  <c r="O2794" i="3"/>
  <c r="BT2638" i="3" l="1"/>
  <c r="BX2638" i="3" s="1"/>
  <c r="AY2789" i="3"/>
  <c r="BV2638" i="3"/>
  <c r="BB2788" i="3"/>
  <c r="BP2638" i="3"/>
  <c r="BU2638" i="3" s="1"/>
  <c r="BR2639" i="3"/>
  <c r="AX2790" i="3"/>
  <c r="L2796" i="3"/>
  <c r="BA2789" i="3"/>
  <c r="AW2790" i="3"/>
  <c r="BF2791" i="3"/>
  <c r="BG2791" i="3"/>
  <c r="AW2791" i="3" s="1"/>
  <c r="Z2795" i="3"/>
  <c r="AC2794" i="3"/>
  <c r="AK2794" i="3" s="1"/>
  <c r="AQ2793" i="3"/>
  <c r="BI2793" i="3"/>
  <c r="AR2793" i="3"/>
  <c r="BJ2793" i="3"/>
  <c r="K2796" i="3"/>
  <c r="Z2796" i="3" s="1"/>
  <c r="AB2795" i="3"/>
  <c r="AA2795" i="3"/>
  <c r="K2216" i="3"/>
  <c r="L2216" i="3"/>
  <c r="N2218" i="3"/>
  <c r="D2864" i="3"/>
  <c r="W2793" i="3"/>
  <c r="X2793" i="3"/>
  <c r="T2794" i="3"/>
  <c r="Q2794" i="3"/>
  <c r="U2794" i="3"/>
  <c r="R2794" i="3"/>
  <c r="N2795" i="3"/>
  <c r="O2795" i="3"/>
  <c r="AY2790" i="3" l="1"/>
  <c r="BB2789" i="3"/>
  <c r="BO2639" i="3"/>
  <c r="BM2639" i="3"/>
  <c r="BQ2639" i="3" s="1"/>
  <c r="BS2639" i="3"/>
  <c r="BL2639" i="3"/>
  <c r="BN2639" i="3"/>
  <c r="AX2791" i="3"/>
  <c r="AY2791" i="3" s="1"/>
  <c r="BA2791" i="3" s="1"/>
  <c r="L2797" i="3"/>
  <c r="BG2792" i="3"/>
  <c r="AC2795" i="3"/>
  <c r="AK2795" i="3" s="1"/>
  <c r="BF2792" i="3"/>
  <c r="BB2790" i="3"/>
  <c r="BA2790" i="3"/>
  <c r="AQ2794" i="3"/>
  <c r="BI2794" i="3"/>
  <c r="AR2794" i="3"/>
  <c r="BJ2794" i="3"/>
  <c r="K2797" i="3"/>
  <c r="AB2796" i="3"/>
  <c r="AA2796" i="3"/>
  <c r="L2215" i="3"/>
  <c r="O2217" i="3"/>
  <c r="K2215" i="3"/>
  <c r="N2216" i="3" s="1"/>
  <c r="N2217" i="3"/>
  <c r="D2865" i="3"/>
  <c r="W2794" i="3"/>
  <c r="X2794" i="3"/>
  <c r="T2795" i="3"/>
  <c r="Q2795" i="3"/>
  <c r="U2795" i="3"/>
  <c r="R2795" i="3"/>
  <c r="N2796" i="3"/>
  <c r="O2796" i="3"/>
  <c r="BT2639" i="3" l="1"/>
  <c r="BX2639" i="3" s="1"/>
  <c r="BV2639" i="3"/>
  <c r="BP2639" i="3"/>
  <c r="BU2639" i="3" s="1"/>
  <c r="BR2640" i="3"/>
  <c r="AX2792" i="3"/>
  <c r="L2798" i="3"/>
  <c r="BB2791" i="3"/>
  <c r="AW2792" i="3"/>
  <c r="AY2792" i="3" s="1"/>
  <c r="BA2792" i="3" s="1"/>
  <c r="BF2793" i="3"/>
  <c r="BG2793" i="3"/>
  <c r="AQ2795" i="3"/>
  <c r="BI2795" i="3"/>
  <c r="AC2796" i="3"/>
  <c r="AK2796" i="3" s="1"/>
  <c r="K2798" i="3"/>
  <c r="AB2797" i="3"/>
  <c r="AA2797" i="3"/>
  <c r="Z2797" i="3"/>
  <c r="AR2795" i="3"/>
  <c r="BJ2795" i="3"/>
  <c r="L2214" i="3"/>
  <c r="K2214" i="3"/>
  <c r="O2216" i="3"/>
  <c r="D2866" i="3"/>
  <c r="W2795" i="3"/>
  <c r="X2795" i="3"/>
  <c r="T2796" i="3"/>
  <c r="Q2796" i="3"/>
  <c r="U2796" i="3"/>
  <c r="R2796" i="3"/>
  <c r="N2797" i="3"/>
  <c r="O2797" i="3"/>
  <c r="AW2793" i="3" l="1"/>
  <c r="BS2640" i="3"/>
  <c r="BN2640" i="3"/>
  <c r="BL2640" i="3"/>
  <c r="BO2640" i="3"/>
  <c r="BM2640" i="3"/>
  <c r="BQ2640" i="3" s="1"/>
  <c r="BB2792" i="3"/>
  <c r="L2799" i="3"/>
  <c r="BF2794" i="3"/>
  <c r="BG2794" i="3"/>
  <c r="AX2793" i="3"/>
  <c r="AY2793" i="3" s="1"/>
  <c r="AC2797" i="3"/>
  <c r="AK2797" i="3" s="1"/>
  <c r="AQ2796" i="3"/>
  <c r="BI2796" i="3"/>
  <c r="K2799" i="3"/>
  <c r="AB2798" i="3"/>
  <c r="AA2798" i="3"/>
  <c r="Z2798" i="3"/>
  <c r="AR2796" i="3"/>
  <c r="BJ2796" i="3"/>
  <c r="K2213" i="3"/>
  <c r="N2215" i="3"/>
  <c r="L2213" i="3"/>
  <c r="O2214" i="3" s="1"/>
  <c r="O2215" i="3"/>
  <c r="D2867" i="3"/>
  <c r="W2796" i="3"/>
  <c r="X2796" i="3"/>
  <c r="U2797" i="3"/>
  <c r="R2797" i="3"/>
  <c r="T2797" i="3"/>
  <c r="Q2797" i="3"/>
  <c r="N2798" i="3"/>
  <c r="O2798" i="3"/>
  <c r="AX2794" i="3" l="1"/>
  <c r="BV2640" i="3"/>
  <c r="BP2640" i="3"/>
  <c r="BU2640" i="3" s="1"/>
  <c r="BR2641" i="3"/>
  <c r="BT2640" i="3"/>
  <c r="BX2640" i="3" s="1"/>
  <c r="AW2794" i="3"/>
  <c r="L2800" i="3"/>
  <c r="BA2793" i="3"/>
  <c r="BB2793" i="3"/>
  <c r="BF2795" i="3"/>
  <c r="BG2795" i="3"/>
  <c r="AC2798" i="3"/>
  <c r="AK2798" i="3" s="1"/>
  <c r="AN2798" i="3" s="1"/>
  <c r="AQ2798" i="3" s="1"/>
  <c r="AR2797" i="3"/>
  <c r="BJ2797" i="3"/>
  <c r="AQ2797" i="3"/>
  <c r="BI2797" i="3"/>
  <c r="K2800" i="3"/>
  <c r="AB2799" i="3"/>
  <c r="AA2799" i="3"/>
  <c r="Z2799" i="3"/>
  <c r="X2797" i="3"/>
  <c r="K2212" i="3"/>
  <c r="L2212" i="3"/>
  <c r="N2214" i="3"/>
  <c r="D2868" i="3"/>
  <c r="W2797" i="3"/>
  <c r="T2798" i="3"/>
  <c r="Q2798" i="3"/>
  <c r="U2798" i="3"/>
  <c r="R2798" i="3"/>
  <c r="N2799" i="3"/>
  <c r="O2799" i="3"/>
  <c r="AY2794" i="3" l="1"/>
  <c r="BA2794" i="3" s="1"/>
  <c r="AW2795" i="3"/>
  <c r="BO2641" i="3"/>
  <c r="BS2641" i="3"/>
  <c r="BM2641" i="3"/>
  <c r="BQ2641" i="3" s="1"/>
  <c r="BN2641" i="3"/>
  <c r="BL2641" i="3"/>
  <c r="L2801" i="3"/>
  <c r="BB2794" i="3"/>
  <c r="BG2796" i="3"/>
  <c r="AN2799" i="3"/>
  <c r="AN2800" i="3" s="1"/>
  <c r="AN2801" i="3" s="1"/>
  <c r="AN2802" i="3" s="1"/>
  <c r="AN2803" i="3" s="1"/>
  <c r="AN2804" i="3" s="1"/>
  <c r="AN2805" i="3" s="1"/>
  <c r="AN2806" i="3" s="1"/>
  <c r="AN2807" i="3" s="1"/>
  <c r="AN2808" i="3" s="1"/>
  <c r="AN2809" i="3" s="1"/>
  <c r="AN2810" i="3" s="1"/>
  <c r="AN2811" i="3" s="1"/>
  <c r="AN2812" i="3" s="1"/>
  <c r="AN2813" i="3" s="1"/>
  <c r="AN2814" i="3" s="1"/>
  <c r="AN2815" i="3" s="1"/>
  <c r="AN2816" i="3" s="1"/>
  <c r="AN2817" i="3" s="1"/>
  <c r="AR2798" i="3"/>
  <c r="AR2799" i="3" s="1"/>
  <c r="BF2796" i="3"/>
  <c r="AX2795" i="3"/>
  <c r="AY2795" i="3" s="1"/>
  <c r="Z2800" i="3"/>
  <c r="AC2799" i="3"/>
  <c r="AK2799" i="3" s="1"/>
  <c r="K2801" i="3"/>
  <c r="AB2800" i="3"/>
  <c r="AA2800" i="3"/>
  <c r="AU2798" i="3"/>
  <c r="AU2799" i="3" s="1"/>
  <c r="AU2800" i="3" s="1"/>
  <c r="AU2801" i="3" s="1"/>
  <c r="AU2802" i="3" s="1"/>
  <c r="AU2803" i="3" s="1"/>
  <c r="AU2804" i="3" s="1"/>
  <c r="AU2805" i="3" s="1"/>
  <c r="AU2806" i="3" s="1"/>
  <c r="AU2807" i="3" s="1"/>
  <c r="AU2808" i="3" s="1"/>
  <c r="AU2809" i="3" s="1"/>
  <c r="AU2810" i="3" s="1"/>
  <c r="AU2811" i="3" s="1"/>
  <c r="AU2812" i="3" s="1"/>
  <c r="AU2813" i="3" s="1"/>
  <c r="AU2814" i="3" s="1"/>
  <c r="AU2815" i="3" s="1"/>
  <c r="AU2816" i="3" s="1"/>
  <c r="AU2817" i="3" s="1"/>
  <c r="BJ2798" i="3"/>
  <c r="AT2798" i="3"/>
  <c r="AT2799" i="3" s="1"/>
  <c r="AT2800" i="3" s="1"/>
  <c r="AT2801" i="3" s="1"/>
  <c r="AT2802" i="3" s="1"/>
  <c r="AT2803" i="3" s="1"/>
  <c r="AT2804" i="3" s="1"/>
  <c r="AT2805" i="3" s="1"/>
  <c r="AT2806" i="3" s="1"/>
  <c r="AT2807" i="3" s="1"/>
  <c r="AT2808" i="3" s="1"/>
  <c r="AT2809" i="3" s="1"/>
  <c r="AT2810" i="3" s="1"/>
  <c r="AT2811" i="3" s="1"/>
  <c r="AT2812" i="3" s="1"/>
  <c r="AT2813" i="3" s="1"/>
  <c r="AT2814" i="3" s="1"/>
  <c r="AT2815" i="3" s="1"/>
  <c r="AT2816" i="3" s="1"/>
  <c r="AT2817" i="3" s="1"/>
  <c r="BI2798" i="3"/>
  <c r="AQ2799" i="3"/>
  <c r="L2211" i="3"/>
  <c r="O2213" i="3"/>
  <c r="K2211" i="3"/>
  <c r="N2212" i="3" s="1"/>
  <c r="N2213" i="3"/>
  <c r="D2869" i="3"/>
  <c r="W2798" i="3"/>
  <c r="X2798" i="3"/>
  <c r="U2799" i="3"/>
  <c r="R2799" i="3"/>
  <c r="T2799" i="3"/>
  <c r="Q2799" i="3"/>
  <c r="N2800" i="3"/>
  <c r="O2800" i="3"/>
  <c r="BD2799" i="3" l="1"/>
  <c r="BD2800" i="3" s="1"/>
  <c r="BD2801" i="3" s="1"/>
  <c r="BD2802" i="3" s="1"/>
  <c r="BD2803" i="3" s="1"/>
  <c r="BD2804" i="3" s="1"/>
  <c r="BD2805" i="3" s="1"/>
  <c r="BD2806" i="3" s="1"/>
  <c r="BD2807" i="3" s="1"/>
  <c r="BD2808" i="3" s="1"/>
  <c r="BD2809" i="3" s="1"/>
  <c r="BD2810" i="3" s="1"/>
  <c r="BD2811" i="3" s="1"/>
  <c r="BD2812" i="3" s="1"/>
  <c r="BD2813" i="3" s="1"/>
  <c r="BD2814" i="3" s="1"/>
  <c r="BD2815" i="3" s="1"/>
  <c r="BD2816" i="3" s="1"/>
  <c r="BD2817" i="3" s="1"/>
  <c r="BD2818" i="3" s="1"/>
  <c r="BC2819" i="3" s="1"/>
  <c r="BC2820" i="3" s="1"/>
  <c r="BC2821" i="3" s="1"/>
  <c r="BC2822" i="3" s="1"/>
  <c r="BC2823" i="3" s="1"/>
  <c r="BC2824" i="3" s="1"/>
  <c r="BC2825" i="3" s="1"/>
  <c r="BC2826" i="3" s="1"/>
  <c r="BC2827" i="3" s="1"/>
  <c r="BC2828" i="3" s="1"/>
  <c r="BC2829" i="3" s="1"/>
  <c r="BC2830" i="3" s="1"/>
  <c r="BC2831" i="3" s="1"/>
  <c r="BC2832" i="3" s="1"/>
  <c r="BC2833" i="3" s="1"/>
  <c r="BC2834" i="3" s="1"/>
  <c r="BC2835" i="3" s="1"/>
  <c r="BC2836" i="3" s="1"/>
  <c r="BC2837" i="3" s="1"/>
  <c r="BC2838" i="3" s="1"/>
  <c r="BC2839" i="3" s="1"/>
  <c r="BV2641" i="3"/>
  <c r="BT2641" i="3"/>
  <c r="BX2641" i="3" s="1"/>
  <c r="BP2641" i="3"/>
  <c r="BU2641" i="3" s="1"/>
  <c r="BR2642" i="3"/>
  <c r="AX2796" i="3"/>
  <c r="AW2796" i="3"/>
  <c r="BJ2799" i="3"/>
  <c r="BG2798" i="3" s="1"/>
  <c r="Z2801" i="3"/>
  <c r="BI2799" i="3"/>
  <c r="BF2798" i="3" s="1"/>
  <c r="L2802" i="3"/>
  <c r="BA2795" i="3"/>
  <c r="BB2795" i="3"/>
  <c r="BF2797" i="3"/>
  <c r="BG2797" i="3"/>
  <c r="AQ2800" i="3"/>
  <c r="BI2800" i="3"/>
  <c r="AR2800" i="3"/>
  <c r="BJ2800" i="3"/>
  <c r="AC2800" i="3"/>
  <c r="AK2800" i="3" s="1"/>
  <c r="K2802" i="3"/>
  <c r="AB2801" i="3"/>
  <c r="AA2801" i="3"/>
  <c r="L2210" i="3"/>
  <c r="K2210" i="3"/>
  <c r="O2212" i="3"/>
  <c r="X2799" i="3"/>
  <c r="D2870" i="3"/>
  <c r="W2799" i="3"/>
  <c r="U2800" i="3"/>
  <c r="R2800" i="3"/>
  <c r="T2800" i="3"/>
  <c r="Q2800" i="3"/>
  <c r="N2801" i="3"/>
  <c r="O2801" i="3"/>
  <c r="AY2796" i="3" l="1"/>
  <c r="BA2796" i="3" s="1"/>
  <c r="BS2642" i="3"/>
  <c r="BL2642" i="3"/>
  <c r="BO2642" i="3"/>
  <c r="BM2642" i="3"/>
  <c r="BQ2642" i="3" s="1"/>
  <c r="BN2642" i="3"/>
  <c r="BB2796" i="3"/>
  <c r="AX2797" i="3"/>
  <c r="L2803" i="3"/>
  <c r="AX2798" i="3"/>
  <c r="AW2797" i="3"/>
  <c r="AY2797" i="3" s="1"/>
  <c r="BA2797" i="3" s="1"/>
  <c r="AW2798" i="3"/>
  <c r="BF2799" i="3"/>
  <c r="BG2799" i="3"/>
  <c r="AC2801" i="3"/>
  <c r="AK2801" i="3" s="1"/>
  <c r="K2803" i="3"/>
  <c r="AB2802" i="3"/>
  <c r="AA2802" i="3"/>
  <c r="AR2801" i="3"/>
  <c r="BJ2801" i="3"/>
  <c r="Z2802" i="3"/>
  <c r="AQ2801" i="3"/>
  <c r="BI2801" i="3"/>
  <c r="K2209" i="3"/>
  <c r="N2211" i="3"/>
  <c r="L2209" i="3"/>
  <c r="O2210" i="3" s="1"/>
  <c r="O2211" i="3"/>
  <c r="W2800" i="3"/>
  <c r="X2800" i="3"/>
  <c r="D2871" i="3"/>
  <c r="T2801" i="3"/>
  <c r="Q2801" i="3"/>
  <c r="U2801" i="3"/>
  <c r="R2801" i="3"/>
  <c r="N2802" i="3"/>
  <c r="O2802" i="3"/>
  <c r="AY2798" i="3" l="1"/>
  <c r="BV2642" i="3"/>
  <c r="BP2642" i="3"/>
  <c r="BU2642" i="3" s="1"/>
  <c r="BR2643" i="3"/>
  <c r="BT2642" i="3"/>
  <c r="BX2642" i="3" s="1"/>
  <c r="L2804" i="3"/>
  <c r="BB2797" i="3"/>
  <c r="AW2799" i="3"/>
  <c r="BA2798" i="3"/>
  <c r="BG2800" i="3"/>
  <c r="BF2800" i="3"/>
  <c r="AX2799" i="3"/>
  <c r="AY2799" i="3" s="1"/>
  <c r="BA2799" i="3" s="1"/>
  <c r="BB2799" i="3" s="1"/>
  <c r="AC2802" i="3"/>
  <c r="AK2802" i="3" s="1"/>
  <c r="AQ2802" i="3"/>
  <c r="BI2802" i="3"/>
  <c r="AR2802" i="3"/>
  <c r="BJ2802" i="3"/>
  <c r="K2804" i="3"/>
  <c r="AB2803" i="3"/>
  <c r="AA2803" i="3"/>
  <c r="Z2803" i="3"/>
  <c r="Z2804" i="3"/>
  <c r="K2208" i="3"/>
  <c r="L2208" i="3"/>
  <c r="N2210" i="3"/>
  <c r="D2872" i="3"/>
  <c r="W2801" i="3"/>
  <c r="X2801" i="3"/>
  <c r="U2802" i="3"/>
  <c r="R2802" i="3"/>
  <c r="T2802" i="3"/>
  <c r="X2802" i="3" s="1"/>
  <c r="Q2802" i="3"/>
  <c r="N2803" i="3"/>
  <c r="O2803" i="3"/>
  <c r="BB2798" i="3" l="1"/>
  <c r="AX2800" i="3"/>
  <c r="BO2643" i="3"/>
  <c r="BM2643" i="3"/>
  <c r="BQ2643" i="3" s="1"/>
  <c r="BN2643" i="3"/>
  <c r="BS2643" i="3"/>
  <c r="BL2643" i="3"/>
  <c r="L2805" i="3"/>
  <c r="AW2800" i="3"/>
  <c r="BF2801" i="3"/>
  <c r="BG2801" i="3"/>
  <c r="AR2803" i="3"/>
  <c r="BJ2803" i="3"/>
  <c r="AC2803" i="3"/>
  <c r="AK2803" i="3" s="1"/>
  <c r="K2805" i="3"/>
  <c r="AB2804" i="3"/>
  <c r="AA2804" i="3"/>
  <c r="AQ2803" i="3"/>
  <c r="BI2803" i="3"/>
  <c r="L2207" i="3"/>
  <c r="O2209" i="3"/>
  <c r="K2207" i="3"/>
  <c r="N2208" i="3" s="1"/>
  <c r="N2209" i="3"/>
  <c r="D2873" i="3"/>
  <c r="W2802" i="3"/>
  <c r="T2803" i="3"/>
  <c r="Q2803" i="3"/>
  <c r="U2803" i="3"/>
  <c r="R2803" i="3"/>
  <c r="N2804" i="3"/>
  <c r="O2804" i="3"/>
  <c r="AY2800" i="3" l="1"/>
  <c r="BA2800" i="3" s="1"/>
  <c r="BB2800" i="3" s="1"/>
  <c r="BT2643" i="3"/>
  <c r="BX2643" i="3" s="1"/>
  <c r="BV2643" i="3"/>
  <c r="BP2643" i="3"/>
  <c r="BU2643" i="3" s="1"/>
  <c r="BR2644" i="3"/>
  <c r="AW2801" i="3"/>
  <c r="L2806" i="3"/>
  <c r="AX2801" i="3"/>
  <c r="BG2802" i="3"/>
  <c r="BF2802" i="3"/>
  <c r="Z2805" i="3"/>
  <c r="AC2804" i="3"/>
  <c r="AK2804" i="3" s="1"/>
  <c r="K2806" i="3"/>
  <c r="AB2805" i="3"/>
  <c r="AA2805" i="3"/>
  <c r="AR2804" i="3"/>
  <c r="BJ2804" i="3"/>
  <c r="AQ2804" i="3"/>
  <c r="BI2804" i="3"/>
  <c r="L2206" i="3"/>
  <c r="K2206" i="3"/>
  <c r="O2208" i="3"/>
  <c r="D2874" i="3"/>
  <c r="W2803" i="3"/>
  <c r="X2803" i="3"/>
  <c r="U2804" i="3"/>
  <c r="R2804" i="3"/>
  <c r="T2804" i="3"/>
  <c r="Q2804" i="3"/>
  <c r="N2805" i="3"/>
  <c r="O2805" i="3"/>
  <c r="AY2801" i="3" l="1"/>
  <c r="BA2801" i="3" s="1"/>
  <c r="BB2801" i="3" s="1"/>
  <c r="BS2644" i="3"/>
  <c r="BO2644" i="3"/>
  <c r="BN2644" i="3"/>
  <c r="BL2644" i="3"/>
  <c r="BM2644" i="3"/>
  <c r="BQ2644" i="3" s="1"/>
  <c r="AX2802" i="3"/>
  <c r="L2807" i="3"/>
  <c r="AW2802" i="3"/>
  <c r="BF2803" i="3"/>
  <c r="BG2803" i="3"/>
  <c r="Z2806" i="3"/>
  <c r="AQ2805" i="3"/>
  <c r="BI2805" i="3"/>
  <c r="AR2805" i="3"/>
  <c r="BJ2805" i="3"/>
  <c r="AC2805" i="3"/>
  <c r="AK2805" i="3" s="1"/>
  <c r="K2807" i="3"/>
  <c r="AB2806" i="3"/>
  <c r="AA2806" i="3"/>
  <c r="X2804" i="3"/>
  <c r="K2205" i="3"/>
  <c r="N2207" i="3"/>
  <c r="L2205" i="3"/>
  <c r="O2206" i="3" s="1"/>
  <c r="O2207" i="3"/>
  <c r="W2804" i="3"/>
  <c r="D2875" i="3"/>
  <c r="U2805" i="3"/>
  <c r="R2805" i="3"/>
  <c r="T2805" i="3"/>
  <c r="Q2805" i="3"/>
  <c r="N2806" i="3"/>
  <c r="O2806" i="3"/>
  <c r="AX2803" i="3" l="1"/>
  <c r="BV2644" i="3"/>
  <c r="BT2644" i="3"/>
  <c r="BX2644" i="3" s="1"/>
  <c r="BP2644" i="3"/>
  <c r="BU2644" i="3" s="1"/>
  <c r="BR2645" i="3"/>
  <c r="AY2802" i="3"/>
  <c r="BA2802" i="3" s="1"/>
  <c r="BB2802" i="3" s="1"/>
  <c r="L2808" i="3"/>
  <c r="AW2803" i="3"/>
  <c r="AY2803" i="3" s="1"/>
  <c r="BA2803" i="3" s="1"/>
  <c r="BB2803" i="3" s="1"/>
  <c r="BG2804" i="3"/>
  <c r="BF2804" i="3"/>
  <c r="AC2806" i="3"/>
  <c r="AK2806" i="3" s="1"/>
  <c r="AR2806" i="3"/>
  <c r="BJ2806" i="3"/>
  <c r="K2808" i="3"/>
  <c r="AB2807" i="3"/>
  <c r="AA2807" i="3"/>
  <c r="Z2807" i="3"/>
  <c r="Z2808" i="3"/>
  <c r="AQ2806" i="3"/>
  <c r="BI2806" i="3"/>
  <c r="K2204" i="3"/>
  <c r="L2204" i="3"/>
  <c r="N2206" i="3"/>
  <c r="W2805" i="3"/>
  <c r="X2805" i="3"/>
  <c r="D2876" i="3"/>
  <c r="U2806" i="3"/>
  <c r="R2806" i="3"/>
  <c r="T2806" i="3"/>
  <c r="Q2806" i="3"/>
  <c r="N2807" i="3"/>
  <c r="O2807" i="3"/>
  <c r="BN2645" i="3" l="1"/>
  <c r="BM2645" i="3"/>
  <c r="BQ2645" i="3" s="1"/>
  <c r="BO2645" i="3"/>
  <c r="BS2645" i="3"/>
  <c r="BL2645" i="3"/>
  <c r="AW2804" i="3"/>
  <c r="L2809" i="3"/>
  <c r="AC2807" i="3"/>
  <c r="AX2804" i="3"/>
  <c r="BF2805" i="3"/>
  <c r="BG2805" i="3"/>
  <c r="AK2807" i="3"/>
  <c r="K2809" i="3"/>
  <c r="AB2808" i="3"/>
  <c r="AA2808" i="3"/>
  <c r="AR2807" i="3"/>
  <c r="BJ2807" i="3"/>
  <c r="AQ2807" i="3"/>
  <c r="BI2807" i="3"/>
  <c r="L2203" i="3"/>
  <c r="O2205" i="3"/>
  <c r="K2203" i="3"/>
  <c r="N2204" i="3" s="1"/>
  <c r="N2205" i="3"/>
  <c r="X2806" i="3"/>
  <c r="D2877" i="3"/>
  <c r="W2806" i="3"/>
  <c r="U2807" i="3"/>
  <c r="R2807" i="3"/>
  <c r="T2807" i="3"/>
  <c r="Q2807" i="3"/>
  <c r="N2808" i="3"/>
  <c r="O2808" i="3"/>
  <c r="BV2645" i="3" l="1"/>
  <c r="AY2804" i="3"/>
  <c r="BB2804" i="3" s="1"/>
  <c r="BP2645" i="3"/>
  <c r="BU2645" i="3" s="1"/>
  <c r="BR2646" i="3"/>
  <c r="BT2645" i="3"/>
  <c r="BX2645" i="3" s="1"/>
  <c r="L2810" i="3"/>
  <c r="AX2805" i="3"/>
  <c r="AW2805" i="3"/>
  <c r="BF2806" i="3"/>
  <c r="BG2806" i="3"/>
  <c r="AQ2808" i="3"/>
  <c r="BI2808" i="3"/>
  <c r="AR2808" i="3"/>
  <c r="BJ2808" i="3"/>
  <c r="AC2808" i="3"/>
  <c r="AK2808" i="3" s="1"/>
  <c r="K2810" i="3"/>
  <c r="AB2809" i="3"/>
  <c r="AA2809" i="3"/>
  <c r="Z2809" i="3"/>
  <c r="Z2810" i="3"/>
  <c r="W2807" i="3"/>
  <c r="L2202" i="3"/>
  <c r="K2202" i="3"/>
  <c r="O2204" i="3"/>
  <c r="X2807" i="3"/>
  <c r="D2878" i="3"/>
  <c r="U2808" i="3"/>
  <c r="R2808" i="3"/>
  <c r="T2808" i="3"/>
  <c r="Q2808" i="3"/>
  <c r="N2809" i="3"/>
  <c r="O2809" i="3"/>
  <c r="BA2804" i="3" l="1"/>
  <c r="BS2646" i="3"/>
  <c r="BL2646" i="3"/>
  <c r="BO2646" i="3"/>
  <c r="BM2646" i="3"/>
  <c r="BQ2646" i="3" s="1"/>
  <c r="BN2646" i="3"/>
  <c r="AY2805" i="3"/>
  <c r="BA2805" i="3" s="1"/>
  <c r="AW2806" i="3"/>
  <c r="L2811" i="3"/>
  <c r="AX2806" i="3"/>
  <c r="BG2807" i="3"/>
  <c r="BF2807" i="3"/>
  <c r="AC2809" i="3"/>
  <c r="AK2809" i="3" s="1"/>
  <c r="AR2809" i="3"/>
  <c r="BJ2809" i="3"/>
  <c r="AQ2809" i="3"/>
  <c r="BI2809" i="3"/>
  <c r="K2811" i="3"/>
  <c r="AB2810" i="3"/>
  <c r="AA2810" i="3"/>
  <c r="K2201" i="3"/>
  <c r="N2203" i="3"/>
  <c r="L2201" i="3"/>
  <c r="O2202" i="3" s="1"/>
  <c r="O2203" i="3"/>
  <c r="W2808" i="3"/>
  <c r="X2808" i="3"/>
  <c r="D2879" i="3"/>
  <c r="U2809" i="3"/>
  <c r="R2809" i="3"/>
  <c r="T2809" i="3"/>
  <c r="Q2809" i="3"/>
  <c r="N2810" i="3"/>
  <c r="O2810" i="3"/>
  <c r="AY2806" i="3" l="1"/>
  <c r="BB2805" i="3"/>
  <c r="BV2646" i="3"/>
  <c r="BP2646" i="3"/>
  <c r="BU2646" i="3" s="1"/>
  <c r="BR2647" i="3"/>
  <c r="BT2646" i="3"/>
  <c r="BX2646" i="3" s="1"/>
  <c r="BA2806" i="3"/>
  <c r="BB2806" i="3"/>
  <c r="L2812" i="3"/>
  <c r="AW2807" i="3"/>
  <c r="BG2808" i="3"/>
  <c r="AX2807" i="3"/>
  <c r="BF2808" i="3"/>
  <c r="AC2810" i="3"/>
  <c r="AK2810" i="3" s="1"/>
  <c r="K2812" i="3"/>
  <c r="AB2811" i="3"/>
  <c r="AA2811" i="3"/>
  <c r="AR2810" i="3"/>
  <c r="BJ2810" i="3"/>
  <c r="Z2811" i="3"/>
  <c r="AQ2810" i="3"/>
  <c r="BI2810" i="3"/>
  <c r="W2809" i="3"/>
  <c r="K2200" i="3"/>
  <c r="L2200" i="3"/>
  <c r="N2202" i="3"/>
  <c r="X2809" i="3"/>
  <c r="D2880" i="3"/>
  <c r="U2810" i="3"/>
  <c r="R2810" i="3"/>
  <c r="T2810" i="3"/>
  <c r="Q2810" i="3"/>
  <c r="N2811" i="3"/>
  <c r="O2811" i="3"/>
  <c r="AY2807" i="3" l="1"/>
  <c r="BO2647" i="3"/>
  <c r="BN2647" i="3"/>
  <c r="BL2647" i="3"/>
  <c r="BS2647" i="3"/>
  <c r="BM2647" i="3"/>
  <c r="BQ2647" i="3" s="1"/>
  <c r="L2813" i="3"/>
  <c r="AX2808" i="3"/>
  <c r="AW2808" i="3"/>
  <c r="BA2807" i="3"/>
  <c r="BB2807" i="3"/>
  <c r="BG2809" i="3"/>
  <c r="BF2809" i="3"/>
  <c r="Z2812" i="3"/>
  <c r="AC2811" i="3"/>
  <c r="AK2811" i="3" s="1"/>
  <c r="AQ2811" i="3"/>
  <c r="BI2811" i="3"/>
  <c r="AR2811" i="3"/>
  <c r="BJ2811" i="3"/>
  <c r="K2813" i="3"/>
  <c r="AB2812" i="3"/>
  <c r="AA2812" i="3"/>
  <c r="W2810" i="3"/>
  <c r="AX2809" i="3"/>
  <c r="L2199" i="3"/>
  <c r="O2201" i="3"/>
  <c r="K2199" i="3"/>
  <c r="N2200" i="3" s="1"/>
  <c r="N2201" i="3"/>
  <c r="X2810" i="3"/>
  <c r="D2881" i="3"/>
  <c r="U2811" i="3"/>
  <c r="R2811" i="3"/>
  <c r="T2811" i="3"/>
  <c r="Q2811" i="3"/>
  <c r="N2812" i="3"/>
  <c r="O2812" i="3"/>
  <c r="BT2647" i="3" l="1"/>
  <c r="BX2647" i="3" s="1"/>
  <c r="BV2647" i="3"/>
  <c r="BP2647" i="3"/>
  <c r="BU2647" i="3" s="1"/>
  <c r="BR2648" i="3"/>
  <c r="AY2808" i="3"/>
  <c r="L2814" i="3"/>
  <c r="AW2809" i="3"/>
  <c r="AY2809" i="3" s="1"/>
  <c r="BA2809" i="3" s="1"/>
  <c r="BF2810" i="3"/>
  <c r="BG2810" i="3"/>
  <c r="AC2812" i="3"/>
  <c r="AK2812" i="3" s="1"/>
  <c r="AR2812" i="3"/>
  <c r="BJ2812" i="3"/>
  <c r="K2814" i="3"/>
  <c r="AB2813" i="3"/>
  <c r="AA2813" i="3"/>
  <c r="Z2813" i="3"/>
  <c r="AQ2812" i="3"/>
  <c r="BI2812" i="3"/>
  <c r="W2811" i="3"/>
  <c r="L2198" i="3"/>
  <c r="K2198" i="3"/>
  <c r="O2200" i="3"/>
  <c r="X2811" i="3"/>
  <c r="D2882" i="3"/>
  <c r="U2812" i="3"/>
  <c r="R2812" i="3"/>
  <c r="T2812" i="3"/>
  <c r="Q2812" i="3"/>
  <c r="N2813" i="3"/>
  <c r="O2813" i="3"/>
  <c r="BO2648" i="3" l="1"/>
  <c r="BS2648" i="3"/>
  <c r="BL2648" i="3"/>
  <c r="BN2648" i="3"/>
  <c r="BM2648" i="3"/>
  <c r="BQ2648" i="3" s="1"/>
  <c r="AX2810" i="3"/>
  <c r="L2815" i="3"/>
  <c r="BA2808" i="3"/>
  <c r="BB2808" i="3"/>
  <c r="AW2810" i="3"/>
  <c r="AY2810" i="3" s="1"/>
  <c r="BF2811" i="3"/>
  <c r="BG2811" i="3"/>
  <c r="Z2814" i="3"/>
  <c r="AC2813" i="3"/>
  <c r="AK2813" i="3" s="1"/>
  <c r="K2815" i="3"/>
  <c r="AB2814" i="3"/>
  <c r="AA2814" i="3"/>
  <c r="AQ2813" i="3"/>
  <c r="BI2813" i="3"/>
  <c r="AR2813" i="3"/>
  <c r="BJ2813" i="3"/>
  <c r="W2812" i="3"/>
  <c r="K2197" i="3"/>
  <c r="N2199" i="3"/>
  <c r="L2197" i="3"/>
  <c r="O2198" i="3" s="1"/>
  <c r="O2199" i="3"/>
  <c r="X2812" i="3"/>
  <c r="D2883" i="3"/>
  <c r="U2813" i="3"/>
  <c r="R2813" i="3"/>
  <c r="T2813" i="3"/>
  <c r="Q2813" i="3"/>
  <c r="N2814" i="3"/>
  <c r="O2814" i="3"/>
  <c r="AX2811" i="3" l="1"/>
  <c r="BB2809" i="3"/>
  <c r="BT2648" i="3"/>
  <c r="BX2648" i="3" s="1"/>
  <c r="BV2648" i="3"/>
  <c r="BP2648" i="3"/>
  <c r="BU2648" i="3" s="1"/>
  <c r="BR2649" i="3"/>
  <c r="BA2810" i="3"/>
  <c r="AW2811" i="3"/>
  <c r="AY2811" i="3" s="1"/>
  <c r="L2816" i="3"/>
  <c r="BG2812" i="3"/>
  <c r="BF2812" i="3"/>
  <c r="AC2814" i="3"/>
  <c r="AK2814" i="3" s="1"/>
  <c r="AQ2814" i="3"/>
  <c r="BI2814" i="3"/>
  <c r="K2816" i="3"/>
  <c r="AB2815" i="3"/>
  <c r="AA2815" i="3"/>
  <c r="AR2814" i="3"/>
  <c r="BJ2814" i="3"/>
  <c r="Z2815" i="3"/>
  <c r="W2813" i="3"/>
  <c r="K2196" i="3"/>
  <c r="L2196" i="3"/>
  <c r="N2198" i="3"/>
  <c r="X2813" i="3"/>
  <c r="D2884" i="3"/>
  <c r="T2814" i="3"/>
  <c r="Q2814" i="3"/>
  <c r="U2814" i="3"/>
  <c r="R2814" i="3"/>
  <c r="N2815" i="3"/>
  <c r="O2815" i="3"/>
  <c r="BB2810" i="3" l="1"/>
  <c r="AX2812" i="3"/>
  <c r="BS2649" i="3"/>
  <c r="BM2649" i="3"/>
  <c r="BQ2649" i="3" s="1"/>
  <c r="BO2649" i="3"/>
  <c r="BL2649" i="3"/>
  <c r="BN2649" i="3"/>
  <c r="BA2811" i="3"/>
  <c r="BB2811" i="3"/>
  <c r="L2817" i="3"/>
  <c r="AW2812" i="3"/>
  <c r="AY2812" i="3" s="1"/>
  <c r="AC2815" i="3"/>
  <c r="AK2815" i="3" s="1"/>
  <c r="BG2813" i="3"/>
  <c r="BF2813" i="3"/>
  <c r="K2817" i="3"/>
  <c r="AB2816" i="3"/>
  <c r="AA2816" i="3"/>
  <c r="Z2816" i="3"/>
  <c r="AR2815" i="3"/>
  <c r="BJ2815" i="3"/>
  <c r="AQ2815" i="3"/>
  <c r="BI2815" i="3"/>
  <c r="L2195" i="3"/>
  <c r="O2197" i="3"/>
  <c r="K2195" i="3"/>
  <c r="N2196" i="3" s="1"/>
  <c r="N2197" i="3"/>
  <c r="D2885" i="3"/>
  <c r="W2814" i="3"/>
  <c r="X2814" i="3"/>
  <c r="T2815" i="3"/>
  <c r="Q2815" i="3"/>
  <c r="U2815" i="3"/>
  <c r="R2815" i="3"/>
  <c r="N2816" i="3"/>
  <c r="O2816" i="3"/>
  <c r="BV2649" i="3" l="1"/>
  <c r="BP2649" i="3"/>
  <c r="BU2649" i="3" s="1"/>
  <c r="BR2650" i="3"/>
  <c r="BT2649" i="3"/>
  <c r="BX2649" i="3" s="1"/>
  <c r="BA2812" i="3"/>
  <c r="BB2812" i="3"/>
  <c r="L2818" i="3"/>
  <c r="AX2813" i="3"/>
  <c r="BG2814" i="3"/>
  <c r="AW2813" i="3"/>
  <c r="BF2814" i="3"/>
  <c r="AC2816" i="3"/>
  <c r="AK2816" i="3" s="1"/>
  <c r="AQ2816" i="3"/>
  <c r="BI2816" i="3"/>
  <c r="AR2816" i="3"/>
  <c r="BJ2816" i="3"/>
  <c r="K2818" i="3"/>
  <c r="AB2817" i="3"/>
  <c r="AA2817" i="3"/>
  <c r="Z2817" i="3"/>
  <c r="L2194" i="3"/>
  <c r="K2194" i="3"/>
  <c r="O2196" i="3"/>
  <c r="D2886" i="3"/>
  <c r="W2815" i="3"/>
  <c r="X2815" i="3"/>
  <c r="U2816" i="3"/>
  <c r="R2816" i="3"/>
  <c r="T2816" i="3"/>
  <c r="Q2816" i="3"/>
  <c r="N2817" i="3"/>
  <c r="O2817" i="3"/>
  <c r="BS2650" i="3" l="1"/>
  <c r="BO2650" i="3"/>
  <c r="BM2650" i="3"/>
  <c r="BQ2650" i="3" s="1"/>
  <c r="BN2650" i="3"/>
  <c r="BL2650" i="3"/>
  <c r="L2819" i="3"/>
  <c r="AY2813" i="3"/>
  <c r="AX2814" i="3"/>
  <c r="BG2815" i="3"/>
  <c r="BF2815" i="3"/>
  <c r="AW2814" i="3"/>
  <c r="AC2817" i="3"/>
  <c r="AK2817" i="3" s="1"/>
  <c r="AR2817" i="3"/>
  <c r="BJ2817" i="3"/>
  <c r="K2819" i="3"/>
  <c r="AB2818" i="3"/>
  <c r="AA2818" i="3"/>
  <c r="Z2818" i="3"/>
  <c r="AQ2817" i="3"/>
  <c r="BI2817" i="3"/>
  <c r="K2193" i="3"/>
  <c r="N2195" i="3"/>
  <c r="L2193" i="3"/>
  <c r="O2194" i="3" s="1"/>
  <c r="O2195" i="3"/>
  <c r="D2887" i="3"/>
  <c r="W2816" i="3"/>
  <c r="X2816" i="3"/>
  <c r="T2817" i="3"/>
  <c r="Q2817" i="3"/>
  <c r="U2817" i="3"/>
  <c r="R2817" i="3"/>
  <c r="N2818" i="3"/>
  <c r="O2818" i="3"/>
  <c r="AY2814" i="3" l="1"/>
  <c r="BA2814" i="3" s="1"/>
  <c r="BV2650" i="3"/>
  <c r="BT2650" i="3"/>
  <c r="BX2650" i="3" s="1"/>
  <c r="BP2650" i="3"/>
  <c r="BU2650" i="3" s="1"/>
  <c r="BR2651" i="3"/>
  <c r="L2820" i="3"/>
  <c r="AX2815" i="3"/>
  <c r="BB2813" i="3"/>
  <c r="BA2813" i="3"/>
  <c r="AW2815" i="3"/>
  <c r="BG2816" i="3"/>
  <c r="BF2816" i="3"/>
  <c r="AC2818" i="3"/>
  <c r="K2820" i="3"/>
  <c r="AB2819" i="3"/>
  <c r="AA2819" i="3"/>
  <c r="Z2819" i="3"/>
  <c r="Z2820" i="3"/>
  <c r="AT2818" i="3"/>
  <c r="AT2819" i="3" s="1"/>
  <c r="AT2820" i="3" s="1"/>
  <c r="AT2821" i="3" s="1"/>
  <c r="AT2822" i="3" s="1"/>
  <c r="AT2823" i="3" s="1"/>
  <c r="AT2824" i="3" s="1"/>
  <c r="AT2825" i="3" s="1"/>
  <c r="AT2826" i="3" s="1"/>
  <c r="AT2827" i="3" s="1"/>
  <c r="AT2828" i="3" s="1"/>
  <c r="AT2829" i="3" s="1"/>
  <c r="AT2830" i="3" s="1"/>
  <c r="AT2831" i="3" s="1"/>
  <c r="AT2832" i="3" s="1"/>
  <c r="AT2833" i="3" s="1"/>
  <c r="AT2834" i="3" s="1"/>
  <c r="AT2835" i="3" s="1"/>
  <c r="AT2836" i="3" s="1"/>
  <c r="AT2837" i="3" s="1"/>
  <c r="AT2838" i="3" s="1"/>
  <c r="BI2818" i="3"/>
  <c r="AK2818" i="3"/>
  <c r="AN2818" i="3" s="1"/>
  <c r="AU2818" i="3"/>
  <c r="AU2819" i="3" s="1"/>
  <c r="AU2820" i="3" s="1"/>
  <c r="AU2821" i="3" s="1"/>
  <c r="AU2822" i="3" s="1"/>
  <c r="AU2823" i="3" s="1"/>
  <c r="AU2824" i="3" s="1"/>
  <c r="AU2825" i="3" s="1"/>
  <c r="AU2826" i="3" s="1"/>
  <c r="AU2827" i="3" s="1"/>
  <c r="AU2828" i="3" s="1"/>
  <c r="AU2829" i="3" s="1"/>
  <c r="AU2830" i="3" s="1"/>
  <c r="AU2831" i="3" s="1"/>
  <c r="AU2832" i="3" s="1"/>
  <c r="AU2833" i="3" s="1"/>
  <c r="AU2834" i="3" s="1"/>
  <c r="AU2835" i="3" s="1"/>
  <c r="AU2836" i="3" s="1"/>
  <c r="AU2837" i="3" s="1"/>
  <c r="AU2838" i="3" s="1"/>
  <c r="BJ2818" i="3"/>
  <c r="K2192" i="3"/>
  <c r="L2192" i="3"/>
  <c r="N2194" i="3"/>
  <c r="D2888" i="3"/>
  <c r="W2817" i="3"/>
  <c r="X2817" i="3"/>
  <c r="T2818" i="3"/>
  <c r="Q2818" i="3"/>
  <c r="U2818" i="3"/>
  <c r="R2818" i="3"/>
  <c r="N2819" i="3"/>
  <c r="O2819" i="3"/>
  <c r="BB2814" i="3" l="1"/>
  <c r="AY2815" i="3"/>
  <c r="BS2651" i="3"/>
  <c r="BM2651" i="3"/>
  <c r="BQ2651" i="3" s="1"/>
  <c r="BN2651" i="3"/>
  <c r="BL2651" i="3"/>
  <c r="BO2651" i="3"/>
  <c r="L2821" i="3"/>
  <c r="AW2816" i="3"/>
  <c r="AX2816" i="3"/>
  <c r="BF2817" i="3"/>
  <c r="BG2817" i="3"/>
  <c r="AC2819" i="3"/>
  <c r="AK2819" i="3" s="1"/>
  <c r="AN2819" i="3"/>
  <c r="AR2818" i="3"/>
  <c r="AQ2818" i="3"/>
  <c r="K2821" i="3"/>
  <c r="AB2820" i="3"/>
  <c r="AA2820" i="3"/>
  <c r="L2191" i="3"/>
  <c r="O2193" i="3"/>
  <c r="K2191" i="3"/>
  <c r="N2192" i="3" s="1"/>
  <c r="N2193" i="3"/>
  <c r="D2889" i="3"/>
  <c r="W2818" i="3"/>
  <c r="X2818" i="3"/>
  <c r="U2819" i="3"/>
  <c r="R2819" i="3"/>
  <c r="T2819" i="3"/>
  <c r="Q2819" i="3"/>
  <c r="N2820" i="3"/>
  <c r="O2820" i="3"/>
  <c r="BV2651" i="3" l="1"/>
  <c r="BT2651" i="3"/>
  <c r="BX2651" i="3" s="1"/>
  <c r="BA2815" i="3"/>
  <c r="BB2815" i="3"/>
  <c r="BP2651" i="3"/>
  <c r="BU2651" i="3" s="1"/>
  <c r="BR2652" i="3"/>
  <c r="AW2817" i="3"/>
  <c r="AY2816" i="3"/>
  <c r="BA2816" i="3" s="1"/>
  <c r="BB2816" i="3" s="1"/>
  <c r="L2822" i="3"/>
  <c r="AX2817" i="3"/>
  <c r="Z2821" i="3"/>
  <c r="AC2820" i="3"/>
  <c r="AK2820" i="3" s="1"/>
  <c r="K2822" i="3"/>
  <c r="AB2821" i="3"/>
  <c r="AA2821" i="3"/>
  <c r="AQ2819" i="3"/>
  <c r="BI2819" i="3"/>
  <c r="AR2819" i="3"/>
  <c r="BJ2819" i="3"/>
  <c r="AN2820" i="3"/>
  <c r="AN2821" i="3" s="1"/>
  <c r="AN2822" i="3" s="1"/>
  <c r="AN2823" i="3" s="1"/>
  <c r="AN2824" i="3" s="1"/>
  <c r="AN2825" i="3" s="1"/>
  <c r="AN2826" i="3" s="1"/>
  <c r="AN2827" i="3" s="1"/>
  <c r="AN2828" i="3" s="1"/>
  <c r="AN2829" i="3" s="1"/>
  <c r="AN2830" i="3" s="1"/>
  <c r="AN2831" i="3" s="1"/>
  <c r="AN2832" i="3" s="1"/>
  <c r="AN2833" i="3" s="1"/>
  <c r="AN2834" i="3" s="1"/>
  <c r="AN2835" i="3" s="1"/>
  <c r="AN2836" i="3" s="1"/>
  <c r="AN2837" i="3" s="1"/>
  <c r="AN2838" i="3" s="1"/>
  <c r="BD2819" i="3"/>
  <c r="BD2820" i="3" s="1"/>
  <c r="BD2821" i="3" s="1"/>
  <c r="BD2822" i="3" s="1"/>
  <c r="BD2823" i="3" s="1"/>
  <c r="BD2824" i="3" s="1"/>
  <c r="BD2825" i="3" s="1"/>
  <c r="BD2826" i="3" s="1"/>
  <c r="BD2827" i="3" s="1"/>
  <c r="BD2828" i="3" s="1"/>
  <c r="BD2829" i="3" s="1"/>
  <c r="BD2830" i="3" s="1"/>
  <c r="BD2831" i="3" s="1"/>
  <c r="BD2832" i="3" s="1"/>
  <c r="BD2833" i="3" s="1"/>
  <c r="BD2834" i="3" s="1"/>
  <c r="BD2835" i="3" s="1"/>
  <c r="BD2836" i="3" s="1"/>
  <c r="BD2837" i="3" s="1"/>
  <c r="BD2838" i="3" s="1"/>
  <c r="BD2839" i="3" s="1"/>
  <c r="BC2840" i="3" s="1"/>
  <c r="BC2841" i="3" s="1"/>
  <c r="BC2842" i="3" s="1"/>
  <c r="BC2843" i="3" s="1"/>
  <c r="BC2844" i="3" s="1"/>
  <c r="BC2845" i="3" s="1"/>
  <c r="BC2846" i="3" s="1"/>
  <c r="BC2847" i="3" s="1"/>
  <c r="BC2848" i="3" s="1"/>
  <c r="BC2849" i="3" s="1"/>
  <c r="BC2850" i="3" s="1"/>
  <c r="BC2851" i="3" s="1"/>
  <c r="BC2852" i="3" s="1"/>
  <c r="BC2853" i="3" s="1"/>
  <c r="BC2854" i="3" s="1"/>
  <c r="BC2855" i="3" s="1"/>
  <c r="BC2856" i="3" s="1"/>
  <c r="BC2857" i="3" s="1"/>
  <c r="BC2858" i="3" s="1"/>
  <c r="BC2859" i="3" s="1"/>
  <c r="BC2860" i="3" s="1"/>
  <c r="L2190" i="3"/>
  <c r="K2190" i="3"/>
  <c r="O2192" i="3"/>
  <c r="X2819" i="3"/>
  <c r="D2890" i="3"/>
  <c r="W2819" i="3"/>
  <c r="U2820" i="3"/>
  <c r="R2820" i="3"/>
  <c r="T2820" i="3"/>
  <c r="Q2820" i="3"/>
  <c r="N2821" i="3"/>
  <c r="O2821" i="3"/>
  <c r="BN2652" i="3" l="1"/>
  <c r="BO2652" i="3"/>
  <c r="BL2652" i="3"/>
  <c r="BM2652" i="3"/>
  <c r="BQ2652" i="3" s="1"/>
  <c r="BS2652" i="3"/>
  <c r="AY2817" i="3"/>
  <c r="BB2817" i="3" s="1"/>
  <c r="L2823" i="3"/>
  <c r="BF2818" i="3"/>
  <c r="BG2818" i="3"/>
  <c r="AC2821" i="3"/>
  <c r="AK2821" i="3" s="1"/>
  <c r="K2823" i="3"/>
  <c r="AB2822" i="3"/>
  <c r="AA2822" i="3"/>
  <c r="Z2822" i="3"/>
  <c r="AR2820" i="3"/>
  <c r="BJ2820" i="3"/>
  <c r="AQ2820" i="3"/>
  <c r="BI2820" i="3"/>
  <c r="W2820" i="3"/>
  <c r="K2189" i="3"/>
  <c r="N2191" i="3"/>
  <c r="L2189" i="3"/>
  <c r="O2190" i="3" s="1"/>
  <c r="O2191" i="3"/>
  <c r="X2820" i="3"/>
  <c r="D2891" i="3"/>
  <c r="U2821" i="3"/>
  <c r="R2821" i="3"/>
  <c r="T2821" i="3"/>
  <c r="Q2821" i="3"/>
  <c r="N2822" i="3"/>
  <c r="O2822" i="3"/>
  <c r="AX2818" i="3" l="1"/>
  <c r="BA2817" i="3"/>
  <c r="BV2652" i="3"/>
  <c r="BP2652" i="3"/>
  <c r="BU2652" i="3" s="1"/>
  <c r="BR2653" i="3"/>
  <c r="BT2652" i="3"/>
  <c r="BX2652" i="3" s="1"/>
  <c r="L2824" i="3"/>
  <c r="AW2818" i="3"/>
  <c r="AY2818" i="3" s="1"/>
  <c r="BF2819" i="3"/>
  <c r="BG2819" i="3"/>
  <c r="AC2822" i="3"/>
  <c r="AQ2821" i="3"/>
  <c r="BI2821" i="3"/>
  <c r="AR2821" i="3"/>
  <c r="BJ2821" i="3"/>
  <c r="K2824" i="3"/>
  <c r="AB2823" i="3"/>
  <c r="AA2823" i="3"/>
  <c r="Z2823" i="3"/>
  <c r="AK2822" i="3"/>
  <c r="K2188" i="3"/>
  <c r="L2188" i="3"/>
  <c r="N2190" i="3"/>
  <c r="W2821" i="3"/>
  <c r="X2821" i="3"/>
  <c r="D2892" i="3"/>
  <c r="U2822" i="3"/>
  <c r="R2822" i="3"/>
  <c r="T2822" i="3"/>
  <c r="Q2822" i="3"/>
  <c r="N2823" i="3"/>
  <c r="O2823" i="3"/>
  <c r="AW2819" i="3" l="1"/>
  <c r="BS2653" i="3"/>
  <c r="BN2653" i="3"/>
  <c r="BM2653" i="3"/>
  <c r="BQ2653" i="3" s="1"/>
  <c r="BO2653" i="3"/>
  <c r="BL2653" i="3"/>
  <c r="L2825" i="3"/>
  <c r="AX2819" i="3"/>
  <c r="AY2819" i="3" s="1"/>
  <c r="BA2819" i="3" s="1"/>
  <c r="BB2819" i="3" s="1"/>
  <c r="BA2818" i="3"/>
  <c r="BB2818" i="3"/>
  <c r="BG2820" i="3"/>
  <c r="BF2820" i="3"/>
  <c r="Z2824" i="3"/>
  <c r="AC2823" i="3"/>
  <c r="AK2823" i="3" s="1"/>
  <c r="K2825" i="3"/>
  <c r="AB2824" i="3"/>
  <c r="AA2824" i="3"/>
  <c r="AQ2822" i="3"/>
  <c r="BI2822" i="3"/>
  <c r="AR2822" i="3"/>
  <c r="BJ2822" i="3"/>
  <c r="W2822" i="3"/>
  <c r="L2187" i="3"/>
  <c r="O2189" i="3"/>
  <c r="K2187" i="3"/>
  <c r="N2188" i="3" s="1"/>
  <c r="N2189" i="3"/>
  <c r="X2822" i="3"/>
  <c r="D2893" i="3"/>
  <c r="U2823" i="3"/>
  <c r="R2823" i="3"/>
  <c r="T2823" i="3"/>
  <c r="Q2823" i="3"/>
  <c r="N2824" i="3"/>
  <c r="O2824" i="3"/>
  <c r="BV2653" i="3" l="1"/>
  <c r="BT2653" i="3"/>
  <c r="BX2653" i="3" s="1"/>
  <c r="AX2820" i="3"/>
  <c r="BP2653" i="3"/>
  <c r="BU2653" i="3" s="1"/>
  <c r="BR2654" i="3"/>
  <c r="L2826" i="3"/>
  <c r="AW2820" i="3"/>
  <c r="AY2820" i="3" s="1"/>
  <c r="BA2820" i="3" s="1"/>
  <c r="BB2820" i="3" s="1"/>
  <c r="BG2821" i="3"/>
  <c r="BF2821" i="3"/>
  <c r="Z2825" i="3"/>
  <c r="W2823" i="3"/>
  <c r="AQ2823" i="3"/>
  <c r="BI2823" i="3"/>
  <c r="AR2823" i="3"/>
  <c r="BJ2823" i="3"/>
  <c r="AC2824" i="3"/>
  <c r="AK2824" i="3" s="1"/>
  <c r="K2826" i="3"/>
  <c r="AB2825" i="3"/>
  <c r="AA2825" i="3"/>
  <c r="X2823" i="3"/>
  <c r="L2186" i="3"/>
  <c r="K2186" i="3"/>
  <c r="O2188" i="3"/>
  <c r="D2894" i="3"/>
  <c r="U2824" i="3"/>
  <c r="R2824" i="3"/>
  <c r="T2824" i="3"/>
  <c r="Q2824" i="3"/>
  <c r="N2825" i="3"/>
  <c r="O2825" i="3"/>
  <c r="AX2821" i="3" l="1"/>
  <c r="BM2654" i="3"/>
  <c r="BQ2654" i="3" s="1"/>
  <c r="BS2654" i="3"/>
  <c r="BL2654" i="3"/>
  <c r="BN2654" i="3"/>
  <c r="BO2654" i="3"/>
  <c r="BV2654" i="3" s="1"/>
  <c r="AW2821" i="3"/>
  <c r="L2827" i="3"/>
  <c r="AC2825" i="3"/>
  <c r="AK2825" i="3" s="1"/>
  <c r="BF2822" i="3"/>
  <c r="BG2822" i="3"/>
  <c r="AR2824" i="3"/>
  <c r="BJ2824" i="3"/>
  <c r="K2827" i="3"/>
  <c r="AB2826" i="3"/>
  <c r="AA2826" i="3"/>
  <c r="Z2826" i="3"/>
  <c r="AQ2824" i="3"/>
  <c r="BI2824" i="3"/>
  <c r="W2824" i="3"/>
  <c r="K2185" i="3"/>
  <c r="N2187" i="3"/>
  <c r="L2185" i="3"/>
  <c r="O2186" i="3" s="1"/>
  <c r="O2187" i="3"/>
  <c r="X2824" i="3"/>
  <c r="D2895" i="3"/>
  <c r="U2825" i="3"/>
  <c r="R2825" i="3"/>
  <c r="T2825" i="3"/>
  <c r="Q2825" i="3"/>
  <c r="N2826" i="3"/>
  <c r="O2826" i="3"/>
  <c r="AY2821" i="3" l="1"/>
  <c r="BA2821" i="3" s="1"/>
  <c r="BB2821" i="3" s="1"/>
  <c r="BT2654" i="3"/>
  <c r="BX2654" i="3" s="1"/>
  <c r="BP2654" i="3"/>
  <c r="BU2654" i="3" s="1"/>
  <c r="BR2655" i="3"/>
  <c r="L2828" i="3"/>
  <c r="AX2822" i="3"/>
  <c r="BG2823" i="3"/>
  <c r="BF2823" i="3"/>
  <c r="AW2822" i="3"/>
  <c r="W2825" i="3"/>
  <c r="AR2825" i="3"/>
  <c r="BJ2825" i="3"/>
  <c r="AQ2825" i="3"/>
  <c r="BI2825" i="3"/>
  <c r="AC2826" i="3"/>
  <c r="AK2826" i="3" s="1"/>
  <c r="K2828" i="3"/>
  <c r="AB2827" i="3"/>
  <c r="AA2827" i="3"/>
  <c r="Z2827" i="3"/>
  <c r="K2184" i="3"/>
  <c r="L2184" i="3"/>
  <c r="N2186" i="3"/>
  <c r="X2825" i="3"/>
  <c r="D2896" i="3"/>
  <c r="U2826" i="3"/>
  <c r="R2826" i="3"/>
  <c r="T2826" i="3"/>
  <c r="Q2826" i="3"/>
  <c r="N2827" i="3"/>
  <c r="O2827" i="3"/>
  <c r="AW2823" i="3" l="1"/>
  <c r="BS2655" i="3"/>
  <c r="BM2655" i="3"/>
  <c r="BQ2655" i="3" s="1"/>
  <c r="BN2655" i="3"/>
  <c r="BL2655" i="3"/>
  <c r="BO2655" i="3"/>
  <c r="W2826" i="3"/>
  <c r="AY2822" i="3"/>
  <c r="BA2822" i="3" s="1"/>
  <c r="BB2822" i="3" s="1"/>
  <c r="L2829" i="3"/>
  <c r="AX2823" i="3"/>
  <c r="BF2824" i="3"/>
  <c r="BG2824" i="3"/>
  <c r="AQ2826" i="3"/>
  <c r="BI2826" i="3"/>
  <c r="AR2826" i="3"/>
  <c r="BJ2826" i="3"/>
  <c r="AC2827" i="3"/>
  <c r="AK2827" i="3" s="1"/>
  <c r="K2829" i="3"/>
  <c r="AB2828" i="3"/>
  <c r="AA2828" i="3"/>
  <c r="Z2828" i="3"/>
  <c r="L2183" i="3"/>
  <c r="O2185" i="3"/>
  <c r="K2183" i="3"/>
  <c r="N2184" i="3" s="1"/>
  <c r="N2185" i="3"/>
  <c r="X2826" i="3"/>
  <c r="D2897" i="3"/>
  <c r="T2827" i="3"/>
  <c r="Q2827" i="3"/>
  <c r="U2827" i="3"/>
  <c r="R2827" i="3"/>
  <c r="N2828" i="3"/>
  <c r="O2828" i="3"/>
  <c r="AW2824" i="3" l="1"/>
  <c r="AY2823" i="3"/>
  <c r="BA2823" i="3" s="1"/>
  <c r="BB2823" i="3" s="1"/>
  <c r="BT2655" i="3"/>
  <c r="BX2655" i="3" s="1"/>
  <c r="BV2655" i="3"/>
  <c r="BP2655" i="3"/>
  <c r="BU2655" i="3" s="1"/>
  <c r="BR2656" i="3"/>
  <c r="L2830" i="3"/>
  <c r="AX2824" i="3"/>
  <c r="AY2824" i="3" s="1"/>
  <c r="AC2828" i="3"/>
  <c r="AK2828" i="3" s="1"/>
  <c r="BF2825" i="3"/>
  <c r="BG2825" i="3"/>
  <c r="K2830" i="3"/>
  <c r="AB2829" i="3"/>
  <c r="AA2829" i="3"/>
  <c r="Z2829" i="3"/>
  <c r="AQ2827" i="3"/>
  <c r="BI2827" i="3"/>
  <c r="AR2827" i="3"/>
  <c r="BJ2827" i="3"/>
  <c r="L2182" i="3"/>
  <c r="K2182" i="3"/>
  <c r="O2184" i="3"/>
  <c r="D2898" i="3"/>
  <c r="W2827" i="3"/>
  <c r="X2827" i="3"/>
  <c r="T2828" i="3"/>
  <c r="Q2828" i="3"/>
  <c r="U2828" i="3"/>
  <c r="R2828" i="3"/>
  <c r="N2829" i="3"/>
  <c r="O2829" i="3"/>
  <c r="BB2824" i="3" l="1"/>
  <c r="BA2824" i="3"/>
  <c r="BO2656" i="3"/>
  <c r="BN2656" i="3"/>
  <c r="BM2656" i="3"/>
  <c r="BQ2656" i="3" s="1"/>
  <c r="BS2656" i="3"/>
  <c r="BL2656" i="3"/>
  <c r="AX2825" i="3"/>
  <c r="L2831" i="3"/>
  <c r="BG2826" i="3"/>
  <c r="BF2826" i="3"/>
  <c r="AW2825" i="3"/>
  <c r="AY2825" i="3" s="1"/>
  <c r="BA2825" i="3" s="1"/>
  <c r="AQ2828" i="3"/>
  <c r="BI2828" i="3"/>
  <c r="AR2828" i="3"/>
  <c r="BJ2828" i="3"/>
  <c r="AC2829" i="3"/>
  <c r="AK2829" i="3" s="1"/>
  <c r="K2831" i="3"/>
  <c r="AB2830" i="3"/>
  <c r="AA2830" i="3"/>
  <c r="Z2830" i="3"/>
  <c r="K2181" i="3"/>
  <c r="N2183" i="3"/>
  <c r="L2181" i="3"/>
  <c r="O2182" i="3" s="1"/>
  <c r="O2183" i="3"/>
  <c r="D2899" i="3"/>
  <c r="W2828" i="3"/>
  <c r="X2828" i="3"/>
  <c r="U2829" i="3"/>
  <c r="R2829" i="3"/>
  <c r="T2829" i="3"/>
  <c r="Q2829" i="3"/>
  <c r="N2830" i="3"/>
  <c r="O2830" i="3"/>
  <c r="BT2656" i="3" l="1"/>
  <c r="BX2656" i="3" s="1"/>
  <c r="BV2656" i="3"/>
  <c r="BP2656" i="3"/>
  <c r="BU2656" i="3" s="1"/>
  <c r="BR2657" i="3"/>
  <c r="L2832" i="3"/>
  <c r="BB2825" i="3"/>
  <c r="BG2827" i="3"/>
  <c r="BF2827" i="3"/>
  <c r="AW2826" i="3"/>
  <c r="AX2826" i="3"/>
  <c r="AR2829" i="3"/>
  <c r="BJ2829" i="3"/>
  <c r="AC2830" i="3"/>
  <c r="K2832" i="3"/>
  <c r="AB2831" i="3"/>
  <c r="AA2831" i="3"/>
  <c r="Z2831" i="3"/>
  <c r="Z2832" i="3"/>
  <c r="AQ2829" i="3"/>
  <c r="BI2829" i="3"/>
  <c r="AK2830" i="3"/>
  <c r="K2180" i="3"/>
  <c r="L2180" i="3"/>
  <c r="N2182" i="3"/>
  <c r="X2829" i="3"/>
  <c r="D2900" i="3"/>
  <c r="W2829" i="3"/>
  <c r="U2830" i="3"/>
  <c r="R2830" i="3"/>
  <c r="T2830" i="3"/>
  <c r="Q2830" i="3"/>
  <c r="N2831" i="3"/>
  <c r="O2831" i="3"/>
  <c r="BO2657" i="3" l="1"/>
  <c r="BL2657" i="3"/>
  <c r="BN2657" i="3"/>
  <c r="BM2657" i="3"/>
  <c r="BQ2657" i="3" s="1"/>
  <c r="BS2657" i="3"/>
  <c r="AX2827" i="3"/>
  <c r="AW2827" i="3"/>
  <c r="L2833" i="3"/>
  <c r="AY2826" i="3"/>
  <c r="BF2828" i="3"/>
  <c r="BG2828" i="3"/>
  <c r="AQ2830" i="3"/>
  <c r="BI2830" i="3"/>
  <c r="AC2831" i="3"/>
  <c r="AK2831" i="3" s="1"/>
  <c r="K2833" i="3"/>
  <c r="AB2832" i="3"/>
  <c r="AA2832" i="3"/>
  <c r="AR2830" i="3"/>
  <c r="BJ2830" i="3"/>
  <c r="L2179" i="3"/>
  <c r="O2181" i="3"/>
  <c r="K2179" i="3"/>
  <c r="N2180" i="3" s="1"/>
  <c r="N2181" i="3"/>
  <c r="W2830" i="3"/>
  <c r="D2901" i="3"/>
  <c r="X2830" i="3"/>
  <c r="U2831" i="3"/>
  <c r="R2831" i="3"/>
  <c r="T2831" i="3"/>
  <c r="Q2831" i="3"/>
  <c r="N2832" i="3"/>
  <c r="O2832" i="3"/>
  <c r="AY2827" i="3" l="1"/>
  <c r="BA2827" i="3" s="1"/>
  <c r="BT2657" i="3"/>
  <c r="BX2657" i="3" s="1"/>
  <c r="BV2657" i="3"/>
  <c r="BP2657" i="3"/>
  <c r="BU2657" i="3" s="1"/>
  <c r="BR2658" i="3"/>
  <c r="AX2828" i="3"/>
  <c r="L2834" i="3"/>
  <c r="AW2828" i="3"/>
  <c r="Z2833" i="3"/>
  <c r="BA2826" i="3"/>
  <c r="BB2826" i="3"/>
  <c r="BG2829" i="3"/>
  <c r="BF2829" i="3"/>
  <c r="AR2831" i="3"/>
  <c r="BJ2831" i="3"/>
  <c r="AQ2831" i="3"/>
  <c r="BI2831" i="3"/>
  <c r="AC2832" i="3"/>
  <c r="AK2832" i="3" s="1"/>
  <c r="K2834" i="3"/>
  <c r="AB2833" i="3"/>
  <c r="AA2833" i="3"/>
  <c r="W2831" i="3"/>
  <c r="L2178" i="3"/>
  <c r="K2178" i="3"/>
  <c r="O2180" i="3"/>
  <c r="X2831" i="3"/>
  <c r="D2902" i="3"/>
  <c r="U2832" i="3"/>
  <c r="R2832" i="3"/>
  <c r="T2832" i="3"/>
  <c r="Q2832" i="3"/>
  <c r="N2833" i="3"/>
  <c r="O2833" i="3"/>
  <c r="W2832" i="3" l="1"/>
  <c r="BB2827" i="3"/>
  <c r="AY2828" i="3"/>
  <c r="BA2828" i="3" s="1"/>
  <c r="BO2658" i="3"/>
  <c r="BM2658" i="3"/>
  <c r="BQ2658" i="3" s="1"/>
  <c r="BN2658" i="3"/>
  <c r="BS2658" i="3"/>
  <c r="BL2658" i="3"/>
  <c r="L2835" i="3"/>
  <c r="AX2829" i="3"/>
  <c r="BG2830" i="3"/>
  <c r="BF2830" i="3"/>
  <c r="AW2829" i="3"/>
  <c r="AC2833" i="3"/>
  <c r="AK2833" i="3" s="1"/>
  <c r="K2835" i="3"/>
  <c r="AB2834" i="3"/>
  <c r="AA2834" i="3"/>
  <c r="Z2834" i="3"/>
  <c r="AR2832" i="3"/>
  <c r="BJ2832" i="3"/>
  <c r="AQ2832" i="3"/>
  <c r="BI2832" i="3"/>
  <c r="K2177" i="3"/>
  <c r="N2179" i="3"/>
  <c r="L2177" i="3"/>
  <c r="O2178" i="3" s="1"/>
  <c r="O2179" i="3"/>
  <c r="X2832" i="3"/>
  <c r="D2903" i="3"/>
  <c r="T2833" i="3"/>
  <c r="Q2833" i="3"/>
  <c r="U2833" i="3"/>
  <c r="R2833" i="3"/>
  <c r="N2834" i="3"/>
  <c r="O2834" i="3"/>
  <c r="AY2829" i="3" l="1"/>
  <c r="BB2828" i="3"/>
  <c r="BT2658" i="3"/>
  <c r="BX2658" i="3" s="1"/>
  <c r="BV2658" i="3"/>
  <c r="BP2658" i="3"/>
  <c r="BU2658" i="3" s="1"/>
  <c r="BR2659" i="3"/>
  <c r="L2836" i="3"/>
  <c r="AW2830" i="3"/>
  <c r="BF2831" i="3"/>
  <c r="BG2831" i="3"/>
  <c r="BA2829" i="3"/>
  <c r="AX2830" i="3"/>
  <c r="AC2834" i="3"/>
  <c r="K2836" i="3"/>
  <c r="AB2835" i="3"/>
  <c r="AA2835" i="3"/>
  <c r="Z2835" i="3"/>
  <c r="Z2836" i="3"/>
  <c r="AR2833" i="3"/>
  <c r="BJ2833" i="3"/>
  <c r="AQ2833" i="3"/>
  <c r="BI2833" i="3"/>
  <c r="AK2834" i="3"/>
  <c r="K2176" i="3"/>
  <c r="L2176" i="3"/>
  <c r="N2178" i="3"/>
  <c r="D2904" i="3"/>
  <c r="W2833" i="3"/>
  <c r="X2833" i="3"/>
  <c r="U2834" i="3"/>
  <c r="R2834" i="3"/>
  <c r="T2834" i="3"/>
  <c r="Q2834" i="3"/>
  <c r="W2834" i="3" s="1"/>
  <c r="N2835" i="3"/>
  <c r="O2835" i="3"/>
  <c r="BB2829" i="3" l="1"/>
  <c r="AY2830" i="3"/>
  <c r="BS2659" i="3"/>
  <c r="BM2659" i="3"/>
  <c r="BQ2659" i="3" s="1"/>
  <c r="BN2659" i="3"/>
  <c r="BO2659" i="3"/>
  <c r="BL2659" i="3"/>
  <c r="AX2831" i="3"/>
  <c r="AW2831" i="3"/>
  <c r="L2837" i="3"/>
  <c r="BA2830" i="3"/>
  <c r="BF2832" i="3"/>
  <c r="BG2832" i="3"/>
  <c r="AC2835" i="3"/>
  <c r="AK2835" i="3" s="1"/>
  <c r="AR2834" i="3"/>
  <c r="BJ2834" i="3"/>
  <c r="K2837" i="3"/>
  <c r="AB2836" i="3"/>
  <c r="AA2836" i="3"/>
  <c r="AQ2834" i="3"/>
  <c r="BI2834" i="3"/>
  <c r="X2834" i="3"/>
  <c r="L2175" i="3"/>
  <c r="O2177" i="3"/>
  <c r="K2175" i="3"/>
  <c r="N2176" i="3" s="1"/>
  <c r="N2177" i="3"/>
  <c r="D2905" i="3"/>
  <c r="T2835" i="3"/>
  <c r="Q2835" i="3"/>
  <c r="U2835" i="3"/>
  <c r="R2835" i="3"/>
  <c r="N2836" i="3"/>
  <c r="O2836" i="3"/>
  <c r="AW2832" i="3" l="1"/>
  <c r="AY2831" i="3"/>
  <c r="BA2831" i="3" s="1"/>
  <c r="BB2830" i="3"/>
  <c r="BB2831" i="3" s="1"/>
  <c r="BV2659" i="3"/>
  <c r="BT2659" i="3"/>
  <c r="BX2659" i="3" s="1"/>
  <c r="BP2659" i="3"/>
  <c r="BU2659" i="3" s="1"/>
  <c r="BR2660" i="3"/>
  <c r="L2838" i="3"/>
  <c r="AC2836" i="3"/>
  <c r="AK2836" i="3" s="1"/>
  <c r="BG2833" i="3"/>
  <c r="AX2832" i="3"/>
  <c r="AY2832" i="3" s="1"/>
  <c r="BA2832" i="3" s="1"/>
  <c r="BF2833" i="3"/>
  <c r="AR2835" i="3"/>
  <c r="BJ2835" i="3"/>
  <c r="K2838" i="3"/>
  <c r="AB2837" i="3"/>
  <c r="AA2837" i="3"/>
  <c r="Z2837" i="3"/>
  <c r="Z2838" i="3"/>
  <c r="AQ2835" i="3"/>
  <c r="BI2835" i="3"/>
  <c r="L2174" i="3"/>
  <c r="K2174" i="3"/>
  <c r="O2176" i="3"/>
  <c r="D2906" i="3"/>
  <c r="W2835" i="3"/>
  <c r="X2835" i="3"/>
  <c r="T2836" i="3"/>
  <c r="Q2836" i="3"/>
  <c r="U2836" i="3"/>
  <c r="R2836" i="3"/>
  <c r="N2837" i="3"/>
  <c r="O2837" i="3"/>
  <c r="BB2832" i="3" l="1"/>
  <c r="AX2833" i="3"/>
  <c r="BO2660" i="3"/>
  <c r="BM2660" i="3"/>
  <c r="BQ2660" i="3" s="1"/>
  <c r="BS2660" i="3"/>
  <c r="BN2660" i="3"/>
  <c r="BL2660" i="3"/>
  <c r="L2839" i="3"/>
  <c r="AW2833" i="3"/>
  <c r="AY2833" i="3" s="1"/>
  <c r="AC2837" i="3"/>
  <c r="AK2837" i="3" s="1"/>
  <c r="BF2834" i="3"/>
  <c r="BG2834" i="3"/>
  <c r="AQ2836" i="3"/>
  <c r="BI2836" i="3"/>
  <c r="AR2836" i="3"/>
  <c r="BJ2836" i="3"/>
  <c r="K2839" i="3"/>
  <c r="AB2838" i="3"/>
  <c r="AA2838" i="3"/>
  <c r="K2173" i="3"/>
  <c r="N2175" i="3"/>
  <c r="L2173" i="3"/>
  <c r="O2174" i="3" s="1"/>
  <c r="O2175" i="3"/>
  <c r="D2907" i="3"/>
  <c r="W2836" i="3"/>
  <c r="X2836" i="3"/>
  <c r="U2837" i="3"/>
  <c r="R2837" i="3"/>
  <c r="T2837" i="3"/>
  <c r="Q2837" i="3"/>
  <c r="N2838" i="3"/>
  <c r="O2838" i="3"/>
  <c r="BV2660" i="3" l="1"/>
  <c r="BT2660" i="3"/>
  <c r="BX2660" i="3" s="1"/>
  <c r="BP2660" i="3"/>
  <c r="BU2660" i="3" s="1"/>
  <c r="BR2661" i="3"/>
  <c r="L2840" i="3"/>
  <c r="BA2833" i="3"/>
  <c r="BB2833" i="3" s="1"/>
  <c r="AW2834" i="3"/>
  <c r="BF2835" i="3"/>
  <c r="BG2835" i="3"/>
  <c r="AX2834" i="3"/>
  <c r="Z2839" i="3"/>
  <c r="AC2838" i="3"/>
  <c r="AK2838" i="3" s="1"/>
  <c r="AR2837" i="3"/>
  <c r="BJ2837" i="3"/>
  <c r="K2840" i="3"/>
  <c r="AB2839" i="3"/>
  <c r="AA2839" i="3"/>
  <c r="AQ2837" i="3"/>
  <c r="BI2837" i="3"/>
  <c r="K2172" i="3"/>
  <c r="L2172" i="3"/>
  <c r="N2174" i="3"/>
  <c r="X2837" i="3"/>
  <c r="D2908" i="3"/>
  <c r="W2837" i="3"/>
  <c r="U2838" i="3"/>
  <c r="R2838" i="3"/>
  <c r="T2838" i="3"/>
  <c r="Q2838" i="3"/>
  <c r="N2839" i="3"/>
  <c r="O2839" i="3"/>
  <c r="AX2835" i="3" l="1"/>
  <c r="BS2661" i="3"/>
  <c r="BM2661" i="3"/>
  <c r="BQ2661" i="3" s="1"/>
  <c r="BO2661" i="3"/>
  <c r="BL2661" i="3"/>
  <c r="BN2661" i="3"/>
  <c r="L2841" i="3"/>
  <c r="AW2835" i="3"/>
  <c r="AY2835" i="3" s="1"/>
  <c r="BA2835" i="3" s="1"/>
  <c r="AY2834" i="3"/>
  <c r="BA2834" i="3" s="1"/>
  <c r="BB2834" i="3" s="1"/>
  <c r="AC2839" i="3"/>
  <c r="AK2839" i="3" s="1"/>
  <c r="AN2839" i="3" s="1"/>
  <c r="AQ2839" i="3" s="1"/>
  <c r="BG2836" i="3"/>
  <c r="BF2836" i="3"/>
  <c r="Z2840" i="3"/>
  <c r="K2841" i="3"/>
  <c r="AB2840" i="3"/>
  <c r="AA2840" i="3"/>
  <c r="AQ2838" i="3"/>
  <c r="BI2838" i="3"/>
  <c r="AR2838" i="3"/>
  <c r="BJ2838" i="3"/>
  <c r="W2838" i="3"/>
  <c r="L2171" i="3"/>
  <c r="O2173" i="3"/>
  <c r="K2171" i="3"/>
  <c r="N2172" i="3" s="1"/>
  <c r="N2173" i="3"/>
  <c r="X2838" i="3"/>
  <c r="D2909" i="3"/>
  <c r="T2839" i="3"/>
  <c r="Q2839" i="3"/>
  <c r="U2839" i="3"/>
  <c r="R2839" i="3"/>
  <c r="N2840" i="3"/>
  <c r="O2840" i="3"/>
  <c r="AW2836" i="3" l="1"/>
  <c r="BV2661" i="3"/>
  <c r="BP2661" i="3"/>
  <c r="BU2661" i="3" s="1"/>
  <c r="BR2662" i="3"/>
  <c r="BT2661" i="3"/>
  <c r="BX2661" i="3" s="1"/>
  <c r="AR2839" i="3"/>
  <c r="AR2840" i="3" s="1"/>
  <c r="AN2840" i="3"/>
  <c r="BB2835" i="3"/>
  <c r="L2842" i="3"/>
  <c r="AX2836" i="3"/>
  <c r="AY2836" i="3" s="1"/>
  <c r="BA2836" i="3" s="1"/>
  <c r="BF2837" i="3"/>
  <c r="BG2837" i="3"/>
  <c r="AC2840" i="3"/>
  <c r="AK2840" i="3" s="1"/>
  <c r="BJ2839" i="3"/>
  <c r="AU2839" i="3"/>
  <c r="AU2840" i="3" s="1"/>
  <c r="AU2841" i="3" s="1"/>
  <c r="AU2842" i="3" s="1"/>
  <c r="AU2843" i="3" s="1"/>
  <c r="AU2844" i="3" s="1"/>
  <c r="AU2845" i="3" s="1"/>
  <c r="AU2846" i="3" s="1"/>
  <c r="AU2847" i="3" s="1"/>
  <c r="AU2848" i="3" s="1"/>
  <c r="AU2849" i="3" s="1"/>
  <c r="AU2850" i="3" s="1"/>
  <c r="AU2851" i="3" s="1"/>
  <c r="AU2852" i="3" s="1"/>
  <c r="AU2853" i="3" s="1"/>
  <c r="AU2854" i="3" s="1"/>
  <c r="AU2855" i="3" s="1"/>
  <c r="AU2856" i="3" s="1"/>
  <c r="AU2857" i="3" s="1"/>
  <c r="AU2858" i="3" s="1"/>
  <c r="AU2859" i="3" s="1"/>
  <c r="BI2839" i="3"/>
  <c r="AT2839" i="3"/>
  <c r="AT2840" i="3" s="1"/>
  <c r="AT2841" i="3" s="1"/>
  <c r="AT2842" i="3" s="1"/>
  <c r="AT2843" i="3" s="1"/>
  <c r="AT2844" i="3" s="1"/>
  <c r="AT2845" i="3" s="1"/>
  <c r="AT2846" i="3" s="1"/>
  <c r="AT2847" i="3" s="1"/>
  <c r="AT2848" i="3" s="1"/>
  <c r="AT2849" i="3" s="1"/>
  <c r="AT2850" i="3" s="1"/>
  <c r="AT2851" i="3" s="1"/>
  <c r="AT2852" i="3" s="1"/>
  <c r="AT2853" i="3" s="1"/>
  <c r="AT2854" i="3" s="1"/>
  <c r="AT2855" i="3" s="1"/>
  <c r="AT2856" i="3" s="1"/>
  <c r="AT2857" i="3" s="1"/>
  <c r="AT2858" i="3" s="1"/>
  <c r="AT2859" i="3" s="1"/>
  <c r="AQ2840" i="3"/>
  <c r="BI2840" i="3"/>
  <c r="K2842" i="3"/>
  <c r="AB2841" i="3"/>
  <c r="AA2841" i="3"/>
  <c r="Z2841" i="3"/>
  <c r="AN2841" i="3"/>
  <c r="AN2842" i="3" s="1"/>
  <c r="AN2843" i="3" s="1"/>
  <c r="AN2844" i="3" s="1"/>
  <c r="AN2845" i="3" s="1"/>
  <c r="AN2846" i="3" s="1"/>
  <c r="AN2847" i="3" s="1"/>
  <c r="AN2848" i="3" s="1"/>
  <c r="AN2849" i="3" s="1"/>
  <c r="AN2850" i="3" s="1"/>
  <c r="AN2851" i="3" s="1"/>
  <c r="AN2852" i="3" s="1"/>
  <c r="AN2853" i="3" s="1"/>
  <c r="AN2854" i="3" s="1"/>
  <c r="AN2855" i="3" s="1"/>
  <c r="AN2856" i="3" s="1"/>
  <c r="AN2857" i="3" s="1"/>
  <c r="AN2858" i="3" s="1"/>
  <c r="AN2859" i="3" s="1"/>
  <c r="BD2840" i="3"/>
  <c r="BD2841" i="3" s="1"/>
  <c r="BD2842" i="3" s="1"/>
  <c r="BD2843" i="3" s="1"/>
  <c r="BD2844" i="3" s="1"/>
  <c r="BD2845" i="3" s="1"/>
  <c r="BD2846" i="3" s="1"/>
  <c r="BD2847" i="3" s="1"/>
  <c r="BD2848" i="3" s="1"/>
  <c r="BD2849" i="3" s="1"/>
  <c r="BD2850" i="3" s="1"/>
  <c r="BD2851" i="3" s="1"/>
  <c r="BD2852" i="3" s="1"/>
  <c r="BD2853" i="3" s="1"/>
  <c r="BD2854" i="3" s="1"/>
  <c r="BD2855" i="3" s="1"/>
  <c r="BD2856" i="3" s="1"/>
  <c r="BD2857" i="3" s="1"/>
  <c r="BD2858" i="3" s="1"/>
  <c r="BD2859" i="3" s="1"/>
  <c r="BD2860" i="3" s="1"/>
  <c r="BC2861" i="3" s="1"/>
  <c r="BC2862" i="3" s="1"/>
  <c r="BC2863" i="3" s="1"/>
  <c r="BC2864" i="3" s="1"/>
  <c r="BC2865" i="3" s="1"/>
  <c r="BC2866" i="3" s="1"/>
  <c r="BC2867" i="3" s="1"/>
  <c r="BC2868" i="3" s="1"/>
  <c r="BC2869" i="3" s="1"/>
  <c r="BC2870" i="3" s="1"/>
  <c r="BC2871" i="3" s="1"/>
  <c r="BC2872" i="3" s="1"/>
  <c r="BC2873" i="3" s="1"/>
  <c r="BC2874" i="3" s="1"/>
  <c r="BC2875" i="3" s="1"/>
  <c r="BC2876" i="3" s="1"/>
  <c r="BC2877" i="3" s="1"/>
  <c r="BC2878" i="3" s="1"/>
  <c r="BC2879" i="3" s="1"/>
  <c r="L2170" i="3"/>
  <c r="K2170" i="3"/>
  <c r="O2172" i="3"/>
  <c r="D2910" i="3"/>
  <c r="W2839" i="3"/>
  <c r="X2839" i="3"/>
  <c r="T2840" i="3"/>
  <c r="Q2840" i="3"/>
  <c r="U2840" i="3"/>
  <c r="R2840" i="3"/>
  <c r="N2841" i="3"/>
  <c r="O2841" i="3"/>
  <c r="BJ2840" i="3" l="1"/>
  <c r="BO2662" i="3"/>
  <c r="BL2662" i="3"/>
  <c r="BN2662" i="3"/>
  <c r="BS2662" i="3"/>
  <c r="BM2662" i="3"/>
  <c r="BQ2662" i="3" s="1"/>
  <c r="AW2837" i="3"/>
  <c r="BB2836" i="3"/>
  <c r="L2843" i="3"/>
  <c r="AX2837" i="3"/>
  <c r="BG2839" i="3"/>
  <c r="BF2838" i="3"/>
  <c r="BF2839" i="3"/>
  <c r="BG2838" i="3"/>
  <c r="AR2841" i="3"/>
  <c r="BJ2841" i="3"/>
  <c r="AC2841" i="3"/>
  <c r="AK2841" i="3" s="1"/>
  <c r="K2843" i="3"/>
  <c r="AB2842" i="3"/>
  <c r="AA2842" i="3"/>
  <c r="Z2842" i="3"/>
  <c r="AQ2841" i="3"/>
  <c r="BI2841" i="3"/>
  <c r="K2169" i="3"/>
  <c r="N2171" i="3"/>
  <c r="L2169" i="3"/>
  <c r="O2170" i="3" s="1"/>
  <c r="O2171" i="3"/>
  <c r="D2911" i="3"/>
  <c r="W2840" i="3"/>
  <c r="X2840" i="3"/>
  <c r="U2841" i="3"/>
  <c r="R2841" i="3"/>
  <c r="T2841" i="3"/>
  <c r="Q2841" i="3"/>
  <c r="N2842" i="3"/>
  <c r="O2842" i="3"/>
  <c r="AY2837" i="3" l="1"/>
  <c r="BA2837" i="3" s="1"/>
  <c r="BB2837" i="3" s="1"/>
  <c r="AX2839" i="3"/>
  <c r="BT2662" i="3"/>
  <c r="BX2662" i="3" s="1"/>
  <c r="BV2662" i="3"/>
  <c r="BP2662" i="3"/>
  <c r="BU2662" i="3" s="1"/>
  <c r="BR2663" i="3"/>
  <c r="AX2838" i="3"/>
  <c r="L2844" i="3"/>
  <c r="AW2839" i="3"/>
  <c r="AW2838" i="3"/>
  <c r="BG2840" i="3"/>
  <c r="BF2840" i="3"/>
  <c r="AQ2842" i="3"/>
  <c r="BI2842" i="3"/>
  <c r="AC2842" i="3"/>
  <c r="AK2842" i="3" s="1"/>
  <c r="K2844" i="3"/>
  <c r="AB2843" i="3"/>
  <c r="AA2843" i="3"/>
  <c r="Z2843" i="3"/>
  <c r="AR2842" i="3"/>
  <c r="BJ2842" i="3"/>
  <c r="X2841" i="3"/>
  <c r="K2168" i="3"/>
  <c r="L2168" i="3"/>
  <c r="N2170" i="3"/>
  <c r="W2841" i="3"/>
  <c r="D2912" i="3"/>
  <c r="T2842" i="3"/>
  <c r="Q2842" i="3"/>
  <c r="U2842" i="3"/>
  <c r="R2842" i="3"/>
  <c r="N2843" i="3"/>
  <c r="O2843" i="3"/>
  <c r="AY2838" i="3" l="1"/>
  <c r="BA2838" i="3" s="1"/>
  <c r="AY2839" i="3"/>
  <c r="BA2839" i="3" s="1"/>
  <c r="BO2663" i="3"/>
  <c r="BM2663" i="3"/>
  <c r="BQ2663" i="3" s="1"/>
  <c r="BS2663" i="3"/>
  <c r="BN2663" i="3"/>
  <c r="BL2663" i="3"/>
  <c r="AW2840" i="3"/>
  <c r="L2845" i="3"/>
  <c r="AX2840" i="3"/>
  <c r="BF2841" i="3"/>
  <c r="BG2841" i="3"/>
  <c r="BB2838" i="3"/>
  <c r="AR2843" i="3"/>
  <c r="BJ2843" i="3"/>
  <c r="AQ2843" i="3"/>
  <c r="BI2843" i="3"/>
  <c r="AC2843" i="3"/>
  <c r="AK2843" i="3" s="1"/>
  <c r="K2845" i="3"/>
  <c r="AB2844" i="3"/>
  <c r="AA2844" i="3"/>
  <c r="Z2844" i="3"/>
  <c r="L2167" i="3"/>
  <c r="O2169" i="3"/>
  <c r="K2167" i="3"/>
  <c r="N2168" i="3" s="1"/>
  <c r="N2169" i="3"/>
  <c r="D2913" i="3"/>
  <c r="W2842" i="3"/>
  <c r="X2842" i="3"/>
  <c r="T2843" i="3"/>
  <c r="Q2843" i="3"/>
  <c r="U2843" i="3"/>
  <c r="R2843" i="3"/>
  <c r="N2844" i="3"/>
  <c r="O2844" i="3"/>
  <c r="BB2839" i="3" l="1"/>
  <c r="BT2663" i="3"/>
  <c r="BX2663" i="3" s="1"/>
  <c r="BV2663" i="3"/>
  <c r="AY2840" i="3"/>
  <c r="BA2840" i="3" s="1"/>
  <c r="BB2840" i="3" s="1"/>
  <c r="BP2663" i="3"/>
  <c r="BU2663" i="3" s="1"/>
  <c r="BR2664" i="3"/>
  <c r="L2846" i="3"/>
  <c r="AW2841" i="3"/>
  <c r="BF2842" i="3"/>
  <c r="AX2841" i="3"/>
  <c r="BG2842" i="3"/>
  <c r="Z2845" i="3"/>
  <c r="AC2844" i="3"/>
  <c r="AK2844" i="3" s="1"/>
  <c r="AQ2844" i="3"/>
  <c r="BI2844" i="3"/>
  <c r="K2846" i="3"/>
  <c r="AB2845" i="3"/>
  <c r="AA2845" i="3"/>
  <c r="AR2844" i="3"/>
  <c r="BJ2844" i="3"/>
  <c r="L2166" i="3"/>
  <c r="K2166" i="3"/>
  <c r="O2168" i="3"/>
  <c r="D2914" i="3"/>
  <c r="W2843" i="3"/>
  <c r="X2843" i="3"/>
  <c r="U2844" i="3"/>
  <c r="R2844" i="3"/>
  <c r="T2844" i="3"/>
  <c r="Q2844" i="3"/>
  <c r="N2845" i="3"/>
  <c r="O2845" i="3"/>
  <c r="AY2841" i="3" l="1"/>
  <c r="BA2841" i="3" s="1"/>
  <c r="BB2841" i="3" s="1"/>
  <c r="BS2664" i="3"/>
  <c r="BL2664" i="3"/>
  <c r="BN2664" i="3"/>
  <c r="BO2664" i="3"/>
  <c r="BM2664" i="3"/>
  <c r="BQ2664" i="3" s="1"/>
  <c r="L2847" i="3"/>
  <c r="AX2842" i="3"/>
  <c r="BF2843" i="3"/>
  <c r="BG2843" i="3"/>
  <c r="AW2842" i="3"/>
  <c r="Z2846" i="3"/>
  <c r="AC2845" i="3"/>
  <c r="AK2845" i="3" s="1"/>
  <c r="AR2845" i="3"/>
  <c r="BJ2845" i="3"/>
  <c r="AQ2845" i="3"/>
  <c r="BI2845" i="3"/>
  <c r="K2847" i="3"/>
  <c r="AB2846" i="3"/>
  <c r="AA2846" i="3"/>
  <c r="K2165" i="3"/>
  <c r="N2167" i="3"/>
  <c r="L2165" i="3"/>
  <c r="O2166" i="3" s="1"/>
  <c r="O2167" i="3"/>
  <c r="W2844" i="3"/>
  <c r="D2915" i="3"/>
  <c r="X2844" i="3"/>
  <c r="U2845" i="3"/>
  <c r="R2845" i="3"/>
  <c r="T2845" i="3"/>
  <c r="Q2845" i="3"/>
  <c r="N2846" i="3"/>
  <c r="O2846" i="3"/>
  <c r="BV2664" i="3" l="1"/>
  <c r="BT2664" i="3"/>
  <c r="BX2664" i="3" s="1"/>
  <c r="BP2664" i="3"/>
  <c r="BU2664" i="3" s="1"/>
  <c r="BR2665" i="3"/>
  <c r="L2848" i="3"/>
  <c r="AY2842" i="3"/>
  <c r="BA2842" i="3" s="1"/>
  <c r="BB2842" i="3" s="1"/>
  <c r="AX2843" i="3"/>
  <c r="X2845" i="3"/>
  <c r="BG2844" i="3"/>
  <c r="AW2843" i="3"/>
  <c r="BF2844" i="3"/>
  <c r="Z2847" i="3"/>
  <c r="AC2846" i="3"/>
  <c r="AK2846" i="3" s="1"/>
  <c r="AQ2846" i="3"/>
  <c r="BI2846" i="3"/>
  <c r="K2848" i="3"/>
  <c r="AB2847" i="3"/>
  <c r="AA2847" i="3"/>
  <c r="AR2846" i="3"/>
  <c r="BJ2846" i="3"/>
  <c r="W2845" i="3"/>
  <c r="K2164" i="3"/>
  <c r="L2164" i="3"/>
  <c r="N2166" i="3"/>
  <c r="D2916" i="3"/>
  <c r="Q2846" i="3"/>
  <c r="U2846" i="3"/>
  <c r="R2846" i="3"/>
  <c r="T2846" i="3"/>
  <c r="N2847" i="3"/>
  <c r="O2847" i="3"/>
  <c r="BO2665" i="3" l="1"/>
  <c r="BM2665" i="3"/>
  <c r="BQ2665" i="3" s="1"/>
  <c r="BN2665" i="3"/>
  <c r="BL2665" i="3"/>
  <c r="BS2665" i="3"/>
  <c r="AY2843" i="3"/>
  <c r="BA2843" i="3" s="1"/>
  <c r="BB2843" i="3" s="1"/>
  <c r="AW2844" i="3"/>
  <c r="L2849" i="3"/>
  <c r="AX2844" i="3"/>
  <c r="BG2845" i="3"/>
  <c r="BF2845" i="3"/>
  <c r="AR2847" i="3"/>
  <c r="BJ2847" i="3"/>
  <c r="AC2847" i="3"/>
  <c r="AK2847" i="3" s="1"/>
  <c r="K2849" i="3"/>
  <c r="Z2849" i="3" s="1"/>
  <c r="AB2848" i="3"/>
  <c r="AA2848" i="3"/>
  <c r="Z2848" i="3"/>
  <c r="AQ2847" i="3"/>
  <c r="BI2847" i="3"/>
  <c r="X2846" i="3"/>
  <c r="L2163" i="3"/>
  <c r="O2165" i="3"/>
  <c r="K2163" i="3"/>
  <c r="N2164" i="3" s="1"/>
  <c r="N2165" i="3"/>
  <c r="D2917" i="3"/>
  <c r="W2846" i="3"/>
  <c r="U2847" i="3"/>
  <c r="R2847" i="3"/>
  <c r="T2847" i="3"/>
  <c r="Q2847" i="3"/>
  <c r="N2848" i="3"/>
  <c r="O2848" i="3"/>
  <c r="AW2845" i="3" l="1"/>
  <c r="BT2665" i="3"/>
  <c r="BX2665" i="3" s="1"/>
  <c r="BV2665" i="3"/>
  <c r="BP2665" i="3"/>
  <c r="BU2665" i="3" s="1"/>
  <c r="BR2666" i="3"/>
  <c r="AY2844" i="3"/>
  <c r="BA2844" i="3" s="1"/>
  <c r="BB2844" i="3" s="1"/>
  <c r="L2850" i="3"/>
  <c r="W2847" i="3"/>
  <c r="BF2846" i="3"/>
  <c r="BG2846" i="3"/>
  <c r="AX2845" i="3"/>
  <c r="AY2845" i="3" s="1"/>
  <c r="BA2845" i="3" s="1"/>
  <c r="X2847" i="3"/>
  <c r="AC2848" i="3"/>
  <c r="AK2848" i="3" s="1"/>
  <c r="K2850" i="3"/>
  <c r="AB2849" i="3"/>
  <c r="AA2849" i="3"/>
  <c r="AQ2848" i="3"/>
  <c r="BI2848" i="3"/>
  <c r="AR2848" i="3"/>
  <c r="BJ2848" i="3"/>
  <c r="L2162" i="3"/>
  <c r="K2162" i="3"/>
  <c r="O2164" i="3"/>
  <c r="D2918" i="3"/>
  <c r="T2848" i="3"/>
  <c r="Q2848" i="3"/>
  <c r="U2848" i="3"/>
  <c r="R2848" i="3"/>
  <c r="N2849" i="3"/>
  <c r="O2849" i="3"/>
  <c r="BS2666" i="3" l="1"/>
  <c r="BL2666" i="3"/>
  <c r="BO2666" i="3"/>
  <c r="BM2666" i="3"/>
  <c r="BQ2666" i="3" s="1"/>
  <c r="BN2666" i="3"/>
  <c r="BB2845" i="3"/>
  <c r="L2851" i="3"/>
  <c r="AX2846" i="3"/>
  <c r="BF2847" i="3"/>
  <c r="BG2847" i="3"/>
  <c r="AW2846" i="3"/>
  <c r="AY2846" i="3" s="1"/>
  <c r="BA2846" i="3" s="1"/>
  <c r="BB2846" i="3" s="1"/>
  <c r="Z2850" i="3"/>
  <c r="AR2849" i="3"/>
  <c r="BJ2849" i="3"/>
  <c r="AQ2849" i="3"/>
  <c r="BI2849" i="3"/>
  <c r="AC2849" i="3"/>
  <c r="AK2849" i="3" s="1"/>
  <c r="K2851" i="3"/>
  <c r="AB2850" i="3"/>
  <c r="AA2850" i="3"/>
  <c r="K2161" i="3"/>
  <c r="N2163" i="3"/>
  <c r="L2161" i="3"/>
  <c r="O2162" i="3" s="1"/>
  <c r="O2163" i="3"/>
  <c r="D2919" i="3"/>
  <c r="W2848" i="3"/>
  <c r="X2848" i="3"/>
  <c r="T2849" i="3"/>
  <c r="Q2849" i="3"/>
  <c r="U2849" i="3"/>
  <c r="R2849" i="3"/>
  <c r="N2850" i="3"/>
  <c r="O2850" i="3"/>
  <c r="BV2666" i="3" l="1"/>
  <c r="BP2666" i="3"/>
  <c r="BU2666" i="3" s="1"/>
  <c r="BR2667" i="3"/>
  <c r="BT2666" i="3"/>
  <c r="BX2666" i="3" s="1"/>
  <c r="AW2847" i="3"/>
  <c r="AX2847" i="3"/>
  <c r="L2852" i="3"/>
  <c r="BF2848" i="3"/>
  <c r="BG2848" i="3"/>
  <c r="Z2851" i="3"/>
  <c r="AC2850" i="3"/>
  <c r="AK2850" i="3" s="1"/>
  <c r="K2852" i="3"/>
  <c r="AB2851" i="3"/>
  <c r="AA2851" i="3"/>
  <c r="AQ2850" i="3"/>
  <c r="BI2850" i="3"/>
  <c r="AR2850" i="3"/>
  <c r="BJ2850" i="3"/>
  <c r="K2160" i="3"/>
  <c r="L2160" i="3"/>
  <c r="N2162" i="3"/>
  <c r="D2920" i="3"/>
  <c r="W2849" i="3"/>
  <c r="X2849" i="3"/>
  <c r="U2850" i="3"/>
  <c r="R2850" i="3"/>
  <c r="T2850" i="3"/>
  <c r="Q2850" i="3"/>
  <c r="N2851" i="3"/>
  <c r="O2851" i="3"/>
  <c r="BS2667" i="3" l="1"/>
  <c r="BM2667" i="3"/>
  <c r="BQ2667" i="3" s="1"/>
  <c r="BN2667" i="3"/>
  <c r="BO2667" i="3"/>
  <c r="BL2667" i="3"/>
  <c r="AY2847" i="3"/>
  <c r="BA2847" i="3" s="1"/>
  <c r="L2853" i="3"/>
  <c r="AW2848" i="3"/>
  <c r="AX2848" i="3"/>
  <c r="BG2849" i="3"/>
  <c r="BF2849" i="3"/>
  <c r="Z2852" i="3"/>
  <c r="AC2851" i="3"/>
  <c r="AK2851" i="3" s="1"/>
  <c r="AQ2851" i="3"/>
  <c r="BI2851" i="3"/>
  <c r="AR2851" i="3"/>
  <c r="BJ2851" i="3"/>
  <c r="K2853" i="3"/>
  <c r="AB2852" i="3"/>
  <c r="AA2852" i="3"/>
  <c r="L2159" i="3"/>
  <c r="O2161" i="3"/>
  <c r="K2159" i="3"/>
  <c r="N2160" i="3" s="1"/>
  <c r="N2161" i="3"/>
  <c r="X2850" i="3"/>
  <c r="W2850" i="3"/>
  <c r="D2921" i="3"/>
  <c r="U2851" i="3"/>
  <c r="R2851" i="3"/>
  <c r="T2851" i="3"/>
  <c r="Q2851" i="3"/>
  <c r="N2852" i="3"/>
  <c r="O2852" i="3"/>
  <c r="BB2847" i="3" l="1"/>
  <c r="BV2667" i="3"/>
  <c r="BT2667" i="3"/>
  <c r="BX2667" i="3" s="1"/>
  <c r="BP2667" i="3"/>
  <c r="BU2667" i="3" s="1"/>
  <c r="BR2668" i="3"/>
  <c r="AY2848" i="3"/>
  <c r="BA2848" i="3" s="1"/>
  <c r="BB2848" i="3" s="1"/>
  <c r="L2854" i="3"/>
  <c r="AW2849" i="3"/>
  <c r="AX2849" i="3"/>
  <c r="BF2850" i="3"/>
  <c r="BG2850" i="3"/>
  <c r="X2851" i="3"/>
  <c r="AC2852" i="3"/>
  <c r="AK2852" i="3" s="1"/>
  <c r="AR2852" i="3"/>
  <c r="BJ2852" i="3"/>
  <c r="K2854" i="3"/>
  <c r="AB2853" i="3"/>
  <c r="AA2853" i="3"/>
  <c r="Z2853" i="3"/>
  <c r="Z2854" i="3"/>
  <c r="AQ2852" i="3"/>
  <c r="BI2852" i="3"/>
  <c r="L2158" i="3"/>
  <c r="K2158" i="3"/>
  <c r="O2160" i="3"/>
  <c r="W2851" i="3"/>
  <c r="D2922" i="3"/>
  <c r="U2852" i="3"/>
  <c r="R2852" i="3"/>
  <c r="T2852" i="3"/>
  <c r="Q2852" i="3"/>
  <c r="N2853" i="3"/>
  <c r="O2853" i="3"/>
  <c r="BS2668" i="3" l="1"/>
  <c r="BL2668" i="3"/>
  <c r="BN2668" i="3"/>
  <c r="BM2668" i="3"/>
  <c r="BQ2668" i="3" s="1"/>
  <c r="BO2668" i="3"/>
  <c r="L2855" i="3"/>
  <c r="AW2850" i="3"/>
  <c r="AY2849" i="3"/>
  <c r="BA2849" i="3" s="1"/>
  <c r="BB2849" i="3" s="1"/>
  <c r="AX2850" i="3"/>
  <c r="BG2851" i="3"/>
  <c r="BF2851" i="3"/>
  <c r="AC2853" i="3"/>
  <c r="AK2853" i="3" s="1"/>
  <c r="K2855" i="3"/>
  <c r="AB2854" i="3"/>
  <c r="AA2854" i="3"/>
  <c r="AQ2853" i="3"/>
  <c r="BI2853" i="3"/>
  <c r="AR2853" i="3"/>
  <c r="BJ2853" i="3"/>
  <c r="W2852" i="3"/>
  <c r="K2157" i="3"/>
  <c r="N2159" i="3"/>
  <c r="L2157" i="3"/>
  <c r="O2158" i="3" s="1"/>
  <c r="O2159" i="3"/>
  <c r="X2852" i="3"/>
  <c r="D2923" i="3"/>
  <c r="T2853" i="3"/>
  <c r="Q2853" i="3"/>
  <c r="U2853" i="3"/>
  <c r="R2853" i="3"/>
  <c r="N2854" i="3"/>
  <c r="O2854" i="3"/>
  <c r="AW2851" i="3" l="1"/>
  <c r="BT2668" i="3"/>
  <c r="BX2668" i="3" s="1"/>
  <c r="BV2668" i="3"/>
  <c r="AY2850" i="3"/>
  <c r="BA2850" i="3" s="1"/>
  <c r="BB2850" i="3" s="1"/>
  <c r="BP2668" i="3"/>
  <c r="BU2668" i="3" s="1"/>
  <c r="BR2669" i="3"/>
  <c r="L2856" i="3"/>
  <c r="AX2851" i="3"/>
  <c r="AY2851" i="3" s="1"/>
  <c r="BA2851" i="3" s="1"/>
  <c r="BG2852" i="3"/>
  <c r="BF2852" i="3"/>
  <c r="Z2855" i="3"/>
  <c r="AC2854" i="3"/>
  <c r="AK2854" i="3" s="1"/>
  <c r="AR2854" i="3"/>
  <c r="BJ2854" i="3"/>
  <c r="AQ2854" i="3"/>
  <c r="BI2854" i="3"/>
  <c r="K2856" i="3"/>
  <c r="AB2855" i="3"/>
  <c r="AA2855" i="3"/>
  <c r="K2156" i="3"/>
  <c r="L2156" i="3"/>
  <c r="N2158" i="3"/>
  <c r="D2924" i="3"/>
  <c r="W2853" i="3"/>
  <c r="X2853" i="3"/>
  <c r="U2854" i="3"/>
  <c r="R2854" i="3"/>
  <c r="T2854" i="3"/>
  <c r="Q2854" i="3"/>
  <c r="N2855" i="3"/>
  <c r="O2855" i="3"/>
  <c r="AX2852" i="3" l="1"/>
  <c r="BS2669" i="3"/>
  <c r="BO2669" i="3"/>
  <c r="BM2669" i="3"/>
  <c r="BQ2669" i="3" s="1"/>
  <c r="BN2669" i="3"/>
  <c r="BL2669" i="3"/>
  <c r="Z2856" i="3"/>
  <c r="L2857" i="3"/>
  <c r="AW2852" i="3"/>
  <c r="AY2852" i="3" s="1"/>
  <c r="BA2852" i="3" s="1"/>
  <c r="BB2851" i="3"/>
  <c r="BG2853" i="3"/>
  <c r="BF2853" i="3"/>
  <c r="AC2855" i="3"/>
  <c r="AK2855" i="3" s="1"/>
  <c r="AQ2855" i="3"/>
  <c r="BI2855" i="3"/>
  <c r="K2857" i="3"/>
  <c r="AB2856" i="3"/>
  <c r="AA2856" i="3"/>
  <c r="AR2855" i="3"/>
  <c r="BJ2855" i="3"/>
  <c r="X2854" i="3"/>
  <c r="L2155" i="3"/>
  <c r="O2157" i="3"/>
  <c r="K2155" i="3"/>
  <c r="N2156" i="3" s="1"/>
  <c r="N2157" i="3"/>
  <c r="D2925" i="3"/>
  <c r="W2854" i="3"/>
  <c r="U2855" i="3"/>
  <c r="R2855" i="3"/>
  <c r="T2855" i="3"/>
  <c r="Q2855" i="3"/>
  <c r="N2856" i="3"/>
  <c r="O2856" i="3"/>
  <c r="BV2669" i="3" l="1"/>
  <c r="BT2669" i="3"/>
  <c r="BX2669" i="3" s="1"/>
  <c r="BP2669" i="3"/>
  <c r="BU2669" i="3" s="1"/>
  <c r="BR2670" i="3"/>
  <c r="BB2852" i="3"/>
  <c r="L2858" i="3"/>
  <c r="AX2853" i="3"/>
  <c r="AW2853" i="3"/>
  <c r="BG2854" i="3"/>
  <c r="BF2854" i="3"/>
  <c r="AC2856" i="3"/>
  <c r="AK2856" i="3" s="1"/>
  <c r="K2858" i="3"/>
  <c r="Z2858" i="3" s="1"/>
  <c r="AB2857" i="3"/>
  <c r="AA2857" i="3"/>
  <c r="Z2857" i="3"/>
  <c r="AR2856" i="3"/>
  <c r="BJ2856" i="3"/>
  <c r="AQ2856" i="3"/>
  <c r="BI2856" i="3"/>
  <c r="W2855" i="3"/>
  <c r="L2154" i="3"/>
  <c r="K2154" i="3"/>
  <c r="O2156" i="3"/>
  <c r="D2926" i="3"/>
  <c r="X2855" i="3"/>
  <c r="T2856" i="3"/>
  <c r="Q2856" i="3"/>
  <c r="U2856" i="3"/>
  <c r="R2856" i="3"/>
  <c r="N2857" i="3"/>
  <c r="O2857" i="3"/>
  <c r="BO2670" i="3" l="1"/>
  <c r="BL2670" i="3"/>
  <c r="BN2670" i="3"/>
  <c r="BS2670" i="3"/>
  <c r="BM2670" i="3"/>
  <c r="BQ2670" i="3" s="1"/>
  <c r="AY2853" i="3"/>
  <c r="BA2853" i="3" s="1"/>
  <c r="BB2853" i="3" s="1"/>
  <c r="AX2854" i="3"/>
  <c r="L2859" i="3"/>
  <c r="AW2854" i="3"/>
  <c r="BF2855" i="3"/>
  <c r="BG2855" i="3"/>
  <c r="AQ2857" i="3"/>
  <c r="BI2857" i="3"/>
  <c r="AR2857" i="3"/>
  <c r="BJ2857" i="3"/>
  <c r="AC2857" i="3"/>
  <c r="AK2857" i="3" s="1"/>
  <c r="K2859" i="3"/>
  <c r="AB2858" i="3"/>
  <c r="AA2858" i="3"/>
  <c r="K2153" i="3"/>
  <c r="N2155" i="3"/>
  <c r="L2153" i="3"/>
  <c r="O2154" i="3" s="1"/>
  <c r="O2155" i="3"/>
  <c r="D2927" i="3"/>
  <c r="W2856" i="3"/>
  <c r="X2856" i="3"/>
  <c r="U2857" i="3"/>
  <c r="R2857" i="3"/>
  <c r="T2857" i="3"/>
  <c r="Q2857" i="3"/>
  <c r="N2858" i="3"/>
  <c r="O2858" i="3"/>
  <c r="BT2670" i="3" l="1"/>
  <c r="BX2670" i="3" s="1"/>
  <c r="W2857" i="3"/>
  <c r="BV2670" i="3"/>
  <c r="AY2854" i="3"/>
  <c r="BA2854" i="3" s="1"/>
  <c r="BB2854" i="3" s="1"/>
  <c r="BP2670" i="3"/>
  <c r="BU2670" i="3" s="1"/>
  <c r="BR2671" i="3"/>
  <c r="AW2855" i="3"/>
  <c r="L2860" i="3"/>
  <c r="AX2855" i="3"/>
  <c r="BF2856" i="3"/>
  <c r="BG2856" i="3"/>
  <c r="AC2858" i="3"/>
  <c r="AK2858" i="3" s="1"/>
  <c r="K2860" i="3"/>
  <c r="AB2859" i="3"/>
  <c r="AA2859" i="3"/>
  <c r="Z2859" i="3"/>
  <c r="X2857" i="3"/>
  <c r="AQ2858" i="3"/>
  <c r="BI2858" i="3"/>
  <c r="AR2858" i="3"/>
  <c r="BJ2858" i="3"/>
  <c r="K2152" i="3"/>
  <c r="L2152" i="3"/>
  <c r="N2154" i="3"/>
  <c r="D2928" i="3"/>
  <c r="T2858" i="3"/>
  <c r="Q2858" i="3"/>
  <c r="U2858" i="3"/>
  <c r="R2858" i="3"/>
  <c r="N2859" i="3"/>
  <c r="O2859" i="3"/>
  <c r="AY2855" i="3" l="1"/>
  <c r="BA2855" i="3" s="1"/>
  <c r="BB2855" i="3" s="1"/>
  <c r="BS2671" i="3"/>
  <c r="BL2671" i="3"/>
  <c r="BN2671" i="3"/>
  <c r="BM2671" i="3"/>
  <c r="BQ2671" i="3" s="1"/>
  <c r="BO2671" i="3"/>
  <c r="L2861" i="3"/>
  <c r="AX2856" i="3"/>
  <c r="BF2857" i="3"/>
  <c r="AW2856" i="3"/>
  <c r="BG2857" i="3"/>
  <c r="AC2859" i="3"/>
  <c r="AK2859" i="3" s="1"/>
  <c r="AR2859" i="3"/>
  <c r="BJ2859" i="3"/>
  <c r="AQ2859" i="3"/>
  <c r="BI2859" i="3"/>
  <c r="K2861" i="3"/>
  <c r="AB2860" i="3"/>
  <c r="AA2860" i="3"/>
  <c r="Z2860" i="3"/>
  <c r="L2151" i="3"/>
  <c r="O2153" i="3"/>
  <c r="K2151" i="3"/>
  <c r="N2152" i="3" s="1"/>
  <c r="N2153" i="3"/>
  <c r="D2929" i="3"/>
  <c r="W2858" i="3"/>
  <c r="X2858" i="3"/>
  <c r="T2859" i="3"/>
  <c r="Q2859" i="3"/>
  <c r="U2859" i="3"/>
  <c r="R2859" i="3"/>
  <c r="N2860" i="3"/>
  <c r="O2860" i="3"/>
  <c r="BV2671" i="3" l="1"/>
  <c r="BT2671" i="3"/>
  <c r="BX2671" i="3" s="1"/>
  <c r="BP2671" i="3"/>
  <c r="BU2671" i="3" s="1"/>
  <c r="BR2672" i="3"/>
  <c r="AX2857" i="3"/>
  <c r="AY2856" i="3"/>
  <c r="BA2856" i="3" s="1"/>
  <c r="BB2856" i="3" s="1"/>
  <c r="L2862" i="3"/>
  <c r="AW2857" i="3"/>
  <c r="AY2857" i="3" s="1"/>
  <c r="AC2860" i="3"/>
  <c r="AK2860" i="3" s="1"/>
  <c r="AN2860" i="3" s="1"/>
  <c r="BF2858" i="3"/>
  <c r="BG2858" i="3"/>
  <c r="K2862" i="3"/>
  <c r="AB2861" i="3"/>
  <c r="AA2861" i="3"/>
  <c r="Z2861" i="3"/>
  <c r="AU2860" i="3"/>
  <c r="BJ2860" i="3"/>
  <c r="AT2860" i="3"/>
  <c r="BI2860" i="3"/>
  <c r="L2150" i="3"/>
  <c r="K2150" i="3"/>
  <c r="O2152" i="3"/>
  <c r="D2930" i="3"/>
  <c r="W2859" i="3"/>
  <c r="X2859" i="3"/>
  <c r="U2860" i="3"/>
  <c r="R2860" i="3"/>
  <c r="T2860" i="3"/>
  <c r="Q2860" i="3"/>
  <c r="N2861" i="3"/>
  <c r="O2861" i="3"/>
  <c r="BS2672" i="3" l="1"/>
  <c r="BL2672" i="3"/>
  <c r="BO2672" i="3"/>
  <c r="BN2672" i="3"/>
  <c r="BM2672" i="3"/>
  <c r="BQ2672" i="3" s="1"/>
  <c r="BA2857" i="3"/>
  <c r="BB2857" i="3" s="1"/>
  <c r="Z2862" i="3"/>
  <c r="L2863" i="3"/>
  <c r="AX2858" i="3"/>
  <c r="BG2859" i="3"/>
  <c r="AW2858" i="3"/>
  <c r="BF2859" i="3"/>
  <c r="AN2861" i="3"/>
  <c r="AR2860" i="3"/>
  <c r="AQ2860" i="3"/>
  <c r="AC2861" i="3"/>
  <c r="AK2861" i="3" s="1"/>
  <c r="K2863" i="3"/>
  <c r="AB2862" i="3"/>
  <c r="AA2862" i="3"/>
  <c r="X2860" i="3"/>
  <c r="K2149" i="3"/>
  <c r="N2151" i="3"/>
  <c r="L2149" i="3"/>
  <c r="O2150" i="3" s="1"/>
  <c r="O2151" i="3"/>
  <c r="D2931" i="3"/>
  <c r="W2860" i="3"/>
  <c r="T2861" i="3"/>
  <c r="Q2861" i="3"/>
  <c r="U2861" i="3"/>
  <c r="R2861" i="3"/>
  <c r="N2862" i="3"/>
  <c r="O2862" i="3"/>
  <c r="BV2672" i="3" l="1"/>
  <c r="AY2858" i="3"/>
  <c r="BA2858" i="3" s="1"/>
  <c r="BB2858" i="3" s="1"/>
  <c r="BT2672" i="3"/>
  <c r="BX2672" i="3" s="1"/>
  <c r="BP2672" i="3"/>
  <c r="BU2672" i="3" s="1"/>
  <c r="BR2673" i="3"/>
  <c r="AX2859" i="3"/>
  <c r="L2864" i="3"/>
  <c r="AW2859" i="3"/>
  <c r="AC2862" i="3"/>
  <c r="AK2862" i="3" s="1"/>
  <c r="AT2861" i="3"/>
  <c r="AT2862" i="3" s="1"/>
  <c r="AT2863" i="3" s="1"/>
  <c r="AT2864" i="3" s="1"/>
  <c r="AT2865" i="3" s="1"/>
  <c r="AT2866" i="3" s="1"/>
  <c r="AT2867" i="3" s="1"/>
  <c r="AT2868" i="3" s="1"/>
  <c r="AT2869" i="3" s="1"/>
  <c r="AT2870" i="3" s="1"/>
  <c r="AT2871" i="3" s="1"/>
  <c r="AT2872" i="3" s="1"/>
  <c r="AT2873" i="3" s="1"/>
  <c r="AT2874" i="3" s="1"/>
  <c r="AT2875" i="3" s="1"/>
  <c r="AT2876" i="3" s="1"/>
  <c r="AT2877" i="3" s="1"/>
  <c r="AT2878" i="3" s="1"/>
  <c r="AQ2861" i="3"/>
  <c r="BI2861" i="3"/>
  <c r="K2864" i="3"/>
  <c r="AB2863" i="3"/>
  <c r="AC2863" i="3" s="1"/>
  <c r="AA2863" i="3"/>
  <c r="Z2863" i="3"/>
  <c r="AU2861" i="3"/>
  <c r="AU2862" i="3" s="1"/>
  <c r="AU2863" i="3" s="1"/>
  <c r="AU2864" i="3" s="1"/>
  <c r="AU2865" i="3" s="1"/>
  <c r="AU2866" i="3" s="1"/>
  <c r="AU2867" i="3" s="1"/>
  <c r="AU2868" i="3" s="1"/>
  <c r="AU2869" i="3" s="1"/>
  <c r="AU2870" i="3" s="1"/>
  <c r="AU2871" i="3" s="1"/>
  <c r="AU2872" i="3" s="1"/>
  <c r="AU2873" i="3" s="1"/>
  <c r="AU2874" i="3" s="1"/>
  <c r="AU2875" i="3" s="1"/>
  <c r="AU2876" i="3" s="1"/>
  <c r="AU2877" i="3" s="1"/>
  <c r="AU2878" i="3" s="1"/>
  <c r="AR2861" i="3"/>
  <c r="BJ2861" i="3"/>
  <c r="AN2862" i="3"/>
  <c r="AN2863" i="3" s="1"/>
  <c r="AN2864" i="3" s="1"/>
  <c r="AN2865" i="3" s="1"/>
  <c r="AN2866" i="3" s="1"/>
  <c r="AN2867" i="3" s="1"/>
  <c r="AN2868" i="3" s="1"/>
  <c r="AN2869" i="3" s="1"/>
  <c r="AN2870" i="3" s="1"/>
  <c r="AN2871" i="3" s="1"/>
  <c r="AN2872" i="3" s="1"/>
  <c r="AN2873" i="3" s="1"/>
  <c r="AN2874" i="3" s="1"/>
  <c r="AN2875" i="3" s="1"/>
  <c r="AN2876" i="3" s="1"/>
  <c r="AN2877" i="3" s="1"/>
  <c r="AN2878" i="3" s="1"/>
  <c r="BD2861" i="3"/>
  <c r="BD2862" i="3" s="1"/>
  <c r="BD2863" i="3" s="1"/>
  <c r="BD2864" i="3" s="1"/>
  <c r="BD2865" i="3" s="1"/>
  <c r="BD2866" i="3" s="1"/>
  <c r="BD2867" i="3" s="1"/>
  <c r="BD2868" i="3" s="1"/>
  <c r="BD2869" i="3" s="1"/>
  <c r="BD2870" i="3" s="1"/>
  <c r="BD2871" i="3" s="1"/>
  <c r="BD2872" i="3" s="1"/>
  <c r="BD2873" i="3" s="1"/>
  <c r="BD2874" i="3" s="1"/>
  <c r="BD2875" i="3" s="1"/>
  <c r="BD2876" i="3" s="1"/>
  <c r="BD2877" i="3" s="1"/>
  <c r="BD2878" i="3" s="1"/>
  <c r="BD2879" i="3" s="1"/>
  <c r="BC2880" i="3" s="1"/>
  <c r="BC2881" i="3" s="1"/>
  <c r="BC2882" i="3" s="1"/>
  <c r="BC2883" i="3" s="1"/>
  <c r="BC2884" i="3" s="1"/>
  <c r="BC2885" i="3" s="1"/>
  <c r="BC2886" i="3" s="1"/>
  <c r="BC2887" i="3" s="1"/>
  <c r="BC2888" i="3" s="1"/>
  <c r="BC2889" i="3" s="1"/>
  <c r="BC2890" i="3" s="1"/>
  <c r="BC2891" i="3" s="1"/>
  <c r="BC2892" i="3" s="1"/>
  <c r="BC2893" i="3" s="1"/>
  <c r="BC2894" i="3" s="1"/>
  <c r="BC2895" i="3" s="1"/>
  <c r="BC2896" i="3" s="1"/>
  <c r="BC2897" i="3" s="1"/>
  <c r="BC2898" i="3" s="1"/>
  <c r="BC2899" i="3" s="1"/>
  <c r="BC2900" i="3" s="1"/>
  <c r="K2148" i="3"/>
  <c r="L2148" i="3"/>
  <c r="N2150" i="3"/>
  <c r="D2932" i="3"/>
  <c r="W2861" i="3"/>
  <c r="X2861" i="3"/>
  <c r="T2862" i="3"/>
  <c r="Q2862" i="3"/>
  <c r="U2862" i="3"/>
  <c r="R2862" i="3"/>
  <c r="N2863" i="3"/>
  <c r="O2863" i="3"/>
  <c r="AY2859" i="3" l="1"/>
  <c r="BO2673" i="3"/>
  <c r="BL2673" i="3"/>
  <c r="BS2673" i="3"/>
  <c r="BM2673" i="3"/>
  <c r="BQ2673" i="3" s="1"/>
  <c r="BN2673" i="3"/>
  <c r="L2865" i="3"/>
  <c r="BF2860" i="3"/>
  <c r="BG2860" i="3"/>
  <c r="AK2863" i="3"/>
  <c r="AR2862" i="3"/>
  <c r="BJ2862" i="3"/>
  <c r="AQ2862" i="3"/>
  <c r="BI2862" i="3"/>
  <c r="K2865" i="3"/>
  <c r="AB2864" i="3"/>
  <c r="AA2864" i="3"/>
  <c r="Z2864" i="3"/>
  <c r="L2147" i="3"/>
  <c r="O2149" i="3"/>
  <c r="K2147" i="3"/>
  <c r="N2148" i="3" s="1"/>
  <c r="N2149" i="3"/>
  <c r="D2933" i="3"/>
  <c r="W2862" i="3"/>
  <c r="X2862" i="3"/>
  <c r="U2863" i="3"/>
  <c r="R2863" i="3"/>
  <c r="T2863" i="3"/>
  <c r="Q2863" i="3"/>
  <c r="N2864" i="3"/>
  <c r="O2864" i="3"/>
  <c r="AX2860" i="3" l="1"/>
  <c r="BV2673" i="3"/>
  <c r="BT2673" i="3"/>
  <c r="BX2673" i="3" s="1"/>
  <c r="BB2859" i="3"/>
  <c r="BA2859" i="3"/>
  <c r="BP2673" i="3"/>
  <c r="BU2673" i="3" s="1"/>
  <c r="BR2674" i="3"/>
  <c r="AW2860" i="3"/>
  <c r="AY2860" i="3" s="1"/>
  <c r="BA2860" i="3" s="1"/>
  <c r="BB2860" i="3" s="1"/>
  <c r="L2866" i="3"/>
  <c r="AC2864" i="3"/>
  <c r="AK2864" i="3" s="1"/>
  <c r="BG2861" i="3"/>
  <c r="BF2861" i="3"/>
  <c r="K2866" i="3"/>
  <c r="AB2865" i="3"/>
  <c r="AA2865" i="3"/>
  <c r="Z2865" i="3"/>
  <c r="AR2863" i="3"/>
  <c r="BJ2863" i="3"/>
  <c r="AQ2863" i="3"/>
  <c r="BI2863" i="3"/>
  <c r="X2863" i="3"/>
  <c r="L2146" i="3"/>
  <c r="K2146" i="3"/>
  <c r="O2148" i="3"/>
  <c r="D2934" i="3"/>
  <c r="W2863" i="3"/>
  <c r="U2864" i="3"/>
  <c r="R2864" i="3"/>
  <c r="T2864" i="3"/>
  <c r="Q2864" i="3"/>
  <c r="N2865" i="3"/>
  <c r="O2865" i="3"/>
  <c r="BO2674" i="3" l="1"/>
  <c r="BM2674" i="3"/>
  <c r="BQ2674" i="3" s="1"/>
  <c r="BS2674" i="3"/>
  <c r="BN2674" i="3"/>
  <c r="BL2674" i="3"/>
  <c r="L2867" i="3"/>
  <c r="AW2861" i="3"/>
  <c r="BF2862" i="3"/>
  <c r="BG2862" i="3"/>
  <c r="AX2861" i="3"/>
  <c r="AC2865" i="3"/>
  <c r="AK2865" i="3" s="1"/>
  <c r="AQ2864" i="3"/>
  <c r="BI2864" i="3"/>
  <c r="AR2864" i="3"/>
  <c r="BJ2864" i="3"/>
  <c r="K2867" i="3"/>
  <c r="AB2866" i="3"/>
  <c r="AA2866" i="3"/>
  <c r="Z2866" i="3"/>
  <c r="W2864" i="3"/>
  <c r="K2145" i="3"/>
  <c r="N2147" i="3"/>
  <c r="L2145" i="3"/>
  <c r="O2146" i="3" s="1"/>
  <c r="O2147" i="3"/>
  <c r="X2864" i="3"/>
  <c r="D2935" i="3"/>
  <c r="U2865" i="3"/>
  <c r="R2865" i="3"/>
  <c r="T2865" i="3"/>
  <c r="Q2865" i="3"/>
  <c r="N2866" i="3"/>
  <c r="O2866" i="3"/>
  <c r="AY2861" i="3" l="1"/>
  <c r="BA2861" i="3" s="1"/>
  <c r="BB2861" i="3" s="1"/>
  <c r="BT2674" i="3"/>
  <c r="BX2674" i="3" s="1"/>
  <c r="BV2674" i="3"/>
  <c r="BP2674" i="3"/>
  <c r="BU2674" i="3" s="1"/>
  <c r="BR2675" i="3"/>
  <c r="AW2862" i="3"/>
  <c r="L2868" i="3"/>
  <c r="AX2862" i="3"/>
  <c r="BF2863" i="3"/>
  <c r="BG2863" i="3"/>
  <c r="AQ2865" i="3"/>
  <c r="BI2865" i="3"/>
  <c r="AR2865" i="3"/>
  <c r="BJ2865" i="3"/>
  <c r="AC2866" i="3"/>
  <c r="AK2866" i="3" s="1"/>
  <c r="K2868" i="3"/>
  <c r="AB2867" i="3"/>
  <c r="AA2867" i="3"/>
  <c r="Z2867" i="3"/>
  <c r="K2144" i="3"/>
  <c r="L2144" i="3"/>
  <c r="N2146" i="3"/>
  <c r="X2865" i="3"/>
  <c r="W2865" i="3"/>
  <c r="D2936" i="3"/>
  <c r="T2866" i="3"/>
  <c r="Q2866" i="3"/>
  <c r="U2866" i="3"/>
  <c r="R2866" i="3"/>
  <c r="N2867" i="3"/>
  <c r="O2867" i="3"/>
  <c r="AX2863" i="3" l="1"/>
  <c r="AY2862" i="3"/>
  <c r="BA2862" i="3" s="1"/>
  <c r="BB2862" i="3" s="1"/>
  <c r="BN2675" i="3"/>
  <c r="BM2675" i="3"/>
  <c r="BQ2675" i="3" s="1"/>
  <c r="BO2675" i="3"/>
  <c r="BL2675" i="3"/>
  <c r="BS2675" i="3"/>
  <c r="AW2863" i="3"/>
  <c r="AY2863" i="3" s="1"/>
  <c r="BA2863" i="3" s="1"/>
  <c r="BB2863" i="3" s="1"/>
  <c r="L2869" i="3"/>
  <c r="BG2864" i="3"/>
  <c r="BF2864" i="3"/>
  <c r="AR2866" i="3"/>
  <c r="BJ2866" i="3"/>
  <c r="AC2867" i="3"/>
  <c r="AK2867" i="3" s="1"/>
  <c r="K2869" i="3"/>
  <c r="AB2868" i="3"/>
  <c r="AA2868" i="3"/>
  <c r="Z2868" i="3"/>
  <c r="AQ2866" i="3"/>
  <c r="BI2866" i="3"/>
  <c r="L2143" i="3"/>
  <c r="O2145" i="3"/>
  <c r="K2143" i="3"/>
  <c r="N2144" i="3" s="1"/>
  <c r="N2145" i="3"/>
  <c r="D2937" i="3"/>
  <c r="W2866" i="3"/>
  <c r="X2866" i="3"/>
  <c r="U2867" i="3"/>
  <c r="R2867" i="3"/>
  <c r="T2867" i="3"/>
  <c r="X2867" i="3" s="1"/>
  <c r="Q2867" i="3"/>
  <c r="N2868" i="3"/>
  <c r="O2868" i="3"/>
  <c r="BV2675" i="3" l="1"/>
  <c r="BP2675" i="3"/>
  <c r="BU2675" i="3" s="1"/>
  <c r="BR2676" i="3"/>
  <c r="BT2675" i="3"/>
  <c r="BX2675" i="3" s="1"/>
  <c r="L2870" i="3"/>
  <c r="AW2864" i="3"/>
  <c r="BG2865" i="3"/>
  <c r="BF2865" i="3"/>
  <c r="AX2864" i="3"/>
  <c r="AQ2867" i="3"/>
  <c r="BI2867" i="3"/>
  <c r="AR2867" i="3"/>
  <c r="BJ2867" i="3"/>
  <c r="AC2868" i="3"/>
  <c r="AK2868" i="3" s="1"/>
  <c r="K2870" i="3"/>
  <c r="AB2869" i="3"/>
  <c r="AA2869" i="3"/>
  <c r="Z2869" i="3"/>
  <c r="L2142" i="3"/>
  <c r="K2142" i="3"/>
  <c r="O2144" i="3"/>
  <c r="D2938" i="3"/>
  <c r="W2867" i="3"/>
  <c r="T2868" i="3"/>
  <c r="Q2868" i="3"/>
  <c r="U2868" i="3"/>
  <c r="R2868" i="3"/>
  <c r="N2869" i="3"/>
  <c r="O2869" i="3"/>
  <c r="BN2676" i="3" l="1"/>
  <c r="BM2676" i="3"/>
  <c r="BQ2676" i="3" s="1"/>
  <c r="BO2676" i="3"/>
  <c r="BL2676" i="3"/>
  <c r="BS2676" i="3"/>
  <c r="AW2865" i="3"/>
  <c r="AY2864" i="3"/>
  <c r="BA2864" i="3" s="1"/>
  <c r="BB2864" i="3" s="1"/>
  <c r="L2871" i="3"/>
  <c r="AX2865" i="3"/>
  <c r="BG2866" i="3"/>
  <c r="BF2866" i="3"/>
  <c r="AC2869" i="3"/>
  <c r="AK2869" i="3" s="1"/>
  <c r="K2871" i="3"/>
  <c r="AB2870" i="3"/>
  <c r="AA2870" i="3"/>
  <c r="Z2870" i="3"/>
  <c r="AR2868" i="3"/>
  <c r="BJ2868" i="3"/>
  <c r="AQ2868" i="3"/>
  <c r="BI2868" i="3"/>
  <c r="K2141" i="3"/>
  <c r="N2143" i="3"/>
  <c r="L2141" i="3"/>
  <c r="O2142" i="3" s="1"/>
  <c r="O2143" i="3"/>
  <c r="D2939" i="3"/>
  <c r="W2868" i="3"/>
  <c r="X2868" i="3"/>
  <c r="U2869" i="3"/>
  <c r="R2869" i="3"/>
  <c r="T2869" i="3"/>
  <c r="X2869" i="3" s="1"/>
  <c r="Q2869" i="3"/>
  <c r="N2870" i="3"/>
  <c r="O2870" i="3"/>
  <c r="BV2676" i="3" l="1"/>
  <c r="BP2676" i="3"/>
  <c r="BU2676" i="3" s="1"/>
  <c r="BR2677" i="3"/>
  <c r="BT2676" i="3"/>
  <c r="BX2676" i="3" s="1"/>
  <c r="AY2865" i="3"/>
  <c r="BA2865" i="3" s="1"/>
  <c r="BB2865" i="3" s="1"/>
  <c r="AW2866" i="3"/>
  <c r="L2872" i="3"/>
  <c r="BF2867" i="3"/>
  <c r="BG2867" i="3"/>
  <c r="AX2866" i="3"/>
  <c r="AY2866" i="3" s="1"/>
  <c r="BA2866" i="3" s="1"/>
  <c r="AR2869" i="3"/>
  <c r="BJ2869" i="3"/>
  <c r="AQ2869" i="3"/>
  <c r="BI2869" i="3"/>
  <c r="AC2870" i="3"/>
  <c r="AK2870" i="3" s="1"/>
  <c r="K2872" i="3"/>
  <c r="AB2871" i="3"/>
  <c r="AA2871" i="3"/>
  <c r="Z2871" i="3"/>
  <c r="K2140" i="3"/>
  <c r="L2140" i="3"/>
  <c r="N2142" i="3"/>
  <c r="D2940" i="3"/>
  <c r="W2869" i="3"/>
  <c r="U2870" i="3"/>
  <c r="R2870" i="3"/>
  <c r="T2870" i="3"/>
  <c r="Q2870" i="3"/>
  <c r="N2871" i="3"/>
  <c r="O2871" i="3"/>
  <c r="BB2866" i="3" l="1"/>
  <c r="BS2677" i="3"/>
  <c r="BM2677" i="3"/>
  <c r="BQ2677" i="3" s="1"/>
  <c r="BN2677" i="3"/>
  <c r="BL2677" i="3"/>
  <c r="BO2677" i="3"/>
  <c r="L2873" i="3"/>
  <c r="AX2867" i="3"/>
  <c r="BG2868" i="3"/>
  <c r="AW2867" i="3"/>
  <c r="BF2868" i="3"/>
  <c r="AC2871" i="3"/>
  <c r="AK2871" i="3" s="1"/>
  <c r="K2873" i="3"/>
  <c r="AB2872" i="3"/>
  <c r="AA2872" i="3"/>
  <c r="Z2872" i="3"/>
  <c r="AQ2870" i="3"/>
  <c r="BI2870" i="3"/>
  <c r="AR2870" i="3"/>
  <c r="BJ2870" i="3"/>
  <c r="W2870" i="3"/>
  <c r="L2139" i="3"/>
  <c r="O2141" i="3"/>
  <c r="K2139" i="3"/>
  <c r="N2140" i="3" s="1"/>
  <c r="N2141" i="3"/>
  <c r="D2941" i="3"/>
  <c r="X2870" i="3"/>
  <c r="T2871" i="3"/>
  <c r="Q2871" i="3"/>
  <c r="U2871" i="3"/>
  <c r="R2871" i="3"/>
  <c r="N2872" i="3"/>
  <c r="O2872" i="3"/>
  <c r="AX2868" i="3" l="1"/>
  <c r="BT2677" i="3"/>
  <c r="BX2677" i="3" s="1"/>
  <c r="BV2677" i="3"/>
  <c r="AY2867" i="3"/>
  <c r="BA2867" i="3" s="1"/>
  <c r="BB2867" i="3" s="1"/>
  <c r="BP2677" i="3"/>
  <c r="BU2677" i="3" s="1"/>
  <c r="BR2678" i="3"/>
  <c r="AW2868" i="3"/>
  <c r="L2874" i="3"/>
  <c r="BG2869" i="3"/>
  <c r="BF2869" i="3"/>
  <c r="AX2869" i="3" s="1"/>
  <c r="AR2871" i="3"/>
  <c r="BJ2871" i="3"/>
  <c r="AQ2871" i="3"/>
  <c r="BI2871" i="3"/>
  <c r="AC2872" i="3"/>
  <c r="AK2872" i="3" s="1"/>
  <c r="K2874" i="3"/>
  <c r="AB2873" i="3"/>
  <c r="AA2873" i="3"/>
  <c r="Z2873" i="3"/>
  <c r="Z2874" i="3"/>
  <c r="L2138" i="3"/>
  <c r="K2138" i="3"/>
  <c r="O2140" i="3"/>
  <c r="D2942" i="3"/>
  <c r="W2871" i="3"/>
  <c r="X2871" i="3"/>
  <c r="U2872" i="3"/>
  <c r="R2872" i="3"/>
  <c r="T2872" i="3"/>
  <c r="Q2872" i="3"/>
  <c r="N2873" i="3"/>
  <c r="O2873" i="3"/>
  <c r="AY2868" i="3" l="1"/>
  <c r="BA2868" i="3" s="1"/>
  <c r="AW2869" i="3"/>
  <c r="BB2868" i="3"/>
  <c r="BO2678" i="3"/>
  <c r="BL2678" i="3"/>
  <c r="BS2678" i="3"/>
  <c r="BM2678" i="3"/>
  <c r="BQ2678" i="3" s="1"/>
  <c r="BN2678" i="3"/>
  <c r="L2875" i="3"/>
  <c r="BF2870" i="3"/>
  <c r="AY2869" i="3"/>
  <c r="BB2869" i="3" s="1"/>
  <c r="BG2870" i="3"/>
  <c r="AQ2872" i="3"/>
  <c r="BI2872" i="3"/>
  <c r="AC2873" i="3"/>
  <c r="AK2873" i="3" s="1"/>
  <c r="K2875" i="3"/>
  <c r="AB2874" i="3"/>
  <c r="AA2874" i="3"/>
  <c r="AR2872" i="3"/>
  <c r="BJ2872" i="3"/>
  <c r="X2872" i="3"/>
  <c r="K2137" i="3"/>
  <c r="N2139" i="3"/>
  <c r="L2137" i="3"/>
  <c r="O2138" i="3" s="1"/>
  <c r="O2139" i="3"/>
  <c r="D2943" i="3"/>
  <c r="W2872" i="3"/>
  <c r="U2873" i="3"/>
  <c r="R2873" i="3"/>
  <c r="T2873" i="3"/>
  <c r="Q2873" i="3"/>
  <c r="N2874" i="3"/>
  <c r="O2874" i="3"/>
  <c r="BT2678" i="3" l="1"/>
  <c r="BX2678" i="3" s="1"/>
  <c r="BV2678" i="3"/>
  <c r="BP2678" i="3"/>
  <c r="BU2678" i="3" s="1"/>
  <c r="BR2679" i="3"/>
  <c r="AX2870" i="3"/>
  <c r="AW2870" i="3"/>
  <c r="L2876" i="3"/>
  <c r="BA2869" i="3"/>
  <c r="BF2871" i="3"/>
  <c r="BG2871" i="3"/>
  <c r="Z2875" i="3"/>
  <c r="AR2873" i="3"/>
  <c r="BJ2873" i="3"/>
  <c r="AQ2873" i="3"/>
  <c r="BI2873" i="3"/>
  <c r="AC2874" i="3"/>
  <c r="AK2874" i="3" s="1"/>
  <c r="K2876" i="3"/>
  <c r="AB2875" i="3"/>
  <c r="AA2875" i="3"/>
  <c r="W2873" i="3"/>
  <c r="K2136" i="3"/>
  <c r="L2136" i="3"/>
  <c r="N2138" i="3"/>
  <c r="D2944" i="3"/>
  <c r="X2873" i="3"/>
  <c r="T2874" i="3"/>
  <c r="Q2874" i="3"/>
  <c r="U2874" i="3"/>
  <c r="R2874" i="3"/>
  <c r="N2875" i="3"/>
  <c r="O2875" i="3"/>
  <c r="AY2870" i="3" l="1"/>
  <c r="BA2870" i="3" s="1"/>
  <c r="BS2679" i="3"/>
  <c r="BM2679" i="3"/>
  <c r="BQ2679" i="3" s="1"/>
  <c r="BN2679" i="3"/>
  <c r="BL2679" i="3"/>
  <c r="BO2679" i="3"/>
  <c r="AX2871" i="3"/>
  <c r="AW2871" i="3"/>
  <c r="L2877" i="3"/>
  <c r="AC2875" i="3"/>
  <c r="AK2875" i="3" s="1"/>
  <c r="BB2870" i="3"/>
  <c r="BF2872" i="3"/>
  <c r="BG2872" i="3"/>
  <c r="Z2876" i="3"/>
  <c r="K2877" i="3"/>
  <c r="AB2876" i="3"/>
  <c r="AA2876" i="3"/>
  <c r="AQ2874" i="3"/>
  <c r="BI2874" i="3"/>
  <c r="AR2874" i="3"/>
  <c r="BJ2874" i="3"/>
  <c r="L2135" i="3"/>
  <c r="O2137" i="3"/>
  <c r="K2135" i="3"/>
  <c r="N2136" i="3" s="1"/>
  <c r="N2137" i="3"/>
  <c r="D2945" i="3"/>
  <c r="W2874" i="3"/>
  <c r="X2874" i="3"/>
  <c r="U2875" i="3"/>
  <c r="R2875" i="3"/>
  <c r="T2875" i="3"/>
  <c r="X2875" i="3" s="1"/>
  <c r="Q2875" i="3"/>
  <c r="N2876" i="3"/>
  <c r="O2876" i="3"/>
  <c r="AY2871" i="3" l="1"/>
  <c r="BT2679" i="3"/>
  <c r="BX2679" i="3" s="1"/>
  <c r="BV2679" i="3"/>
  <c r="BP2679" i="3"/>
  <c r="BU2679" i="3" s="1"/>
  <c r="BR2680" i="3"/>
  <c r="AX2872" i="3"/>
  <c r="AW2872" i="3"/>
  <c r="BA2871" i="3"/>
  <c r="BB2871" i="3"/>
  <c r="L2878" i="3"/>
  <c r="BG2873" i="3"/>
  <c r="BF2873" i="3"/>
  <c r="Z2877" i="3"/>
  <c r="AR2875" i="3"/>
  <c r="BJ2875" i="3"/>
  <c r="AQ2875" i="3"/>
  <c r="BI2875" i="3"/>
  <c r="AC2876" i="3"/>
  <c r="AK2876" i="3" s="1"/>
  <c r="K2878" i="3"/>
  <c r="AB2877" i="3"/>
  <c r="AA2877" i="3"/>
  <c r="L2134" i="3"/>
  <c r="K2134" i="3"/>
  <c r="O2136" i="3"/>
  <c r="D2946" i="3"/>
  <c r="W2875" i="3"/>
  <c r="T2876" i="3"/>
  <c r="Q2876" i="3"/>
  <c r="U2876" i="3"/>
  <c r="R2876" i="3"/>
  <c r="N2877" i="3"/>
  <c r="O2877" i="3"/>
  <c r="AY2872" i="3" l="1"/>
  <c r="AW2873" i="3"/>
  <c r="BO2680" i="3"/>
  <c r="BN2680" i="3"/>
  <c r="BL2680" i="3"/>
  <c r="BM2680" i="3"/>
  <c r="BQ2680" i="3" s="1"/>
  <c r="BS2680" i="3"/>
  <c r="L2879" i="3"/>
  <c r="BA2872" i="3"/>
  <c r="BB2872" i="3"/>
  <c r="BF2874" i="3"/>
  <c r="BG2874" i="3"/>
  <c r="AX2873" i="3"/>
  <c r="AY2873" i="3" s="1"/>
  <c r="AC2877" i="3"/>
  <c r="AK2877" i="3" s="1"/>
  <c r="K2879" i="3"/>
  <c r="AB2878" i="3"/>
  <c r="AA2878" i="3"/>
  <c r="Z2878" i="3"/>
  <c r="AQ2876" i="3"/>
  <c r="BI2876" i="3"/>
  <c r="AR2876" i="3"/>
  <c r="BJ2876" i="3"/>
  <c r="K2133" i="3"/>
  <c r="N2135" i="3"/>
  <c r="L2133" i="3"/>
  <c r="O2134" i="3" s="1"/>
  <c r="O2135" i="3"/>
  <c r="D2947" i="3"/>
  <c r="W2876" i="3"/>
  <c r="X2876" i="3"/>
  <c r="U2877" i="3"/>
  <c r="R2877" i="3"/>
  <c r="T2877" i="3"/>
  <c r="Q2877" i="3"/>
  <c r="N2878" i="3"/>
  <c r="O2878" i="3"/>
  <c r="BT2680" i="3" l="1"/>
  <c r="BX2680" i="3" s="1"/>
  <c r="BV2680" i="3"/>
  <c r="BP2680" i="3"/>
  <c r="BU2680" i="3" s="1"/>
  <c r="BR2681" i="3"/>
  <c r="AW2874" i="3"/>
  <c r="L2880" i="3"/>
  <c r="AX2874" i="3"/>
  <c r="BA2873" i="3"/>
  <c r="BB2873" i="3"/>
  <c r="BF2875" i="3"/>
  <c r="BG2875" i="3"/>
  <c r="Z2879" i="3"/>
  <c r="AC2878" i="3"/>
  <c r="AK2878" i="3" s="1"/>
  <c r="AQ2877" i="3"/>
  <c r="BI2877" i="3"/>
  <c r="K2880" i="3"/>
  <c r="AB2879" i="3"/>
  <c r="AA2879" i="3"/>
  <c r="AR2877" i="3"/>
  <c r="BJ2877" i="3"/>
  <c r="AW2875" i="3"/>
  <c r="X2877" i="3"/>
  <c r="K2132" i="3"/>
  <c r="L2132" i="3"/>
  <c r="N2134" i="3"/>
  <c r="D2948" i="3"/>
  <c r="W2877" i="3"/>
  <c r="U2878" i="3"/>
  <c r="R2878" i="3"/>
  <c r="T2878" i="3"/>
  <c r="Q2878" i="3"/>
  <c r="N2879" i="3"/>
  <c r="O2879" i="3"/>
  <c r="AX2875" i="3" l="1"/>
  <c r="AY2875" i="3" s="1"/>
  <c r="BA2875" i="3" s="1"/>
  <c r="AY2874" i="3"/>
  <c r="BA2874" i="3" s="1"/>
  <c r="BB2874" i="3" s="1"/>
  <c r="BN2681" i="3"/>
  <c r="BS2681" i="3"/>
  <c r="BM2681" i="3"/>
  <c r="BQ2681" i="3" s="1"/>
  <c r="BO2681" i="3"/>
  <c r="BL2681" i="3"/>
  <c r="L2881" i="3"/>
  <c r="BG2876" i="3"/>
  <c r="BF2876" i="3"/>
  <c r="AC2879" i="3"/>
  <c r="AK2879" i="3" s="1"/>
  <c r="AN2879" i="3" s="1"/>
  <c r="AN2880" i="3" s="1"/>
  <c r="AN2881" i="3" s="1"/>
  <c r="AN2882" i="3" s="1"/>
  <c r="AN2883" i="3" s="1"/>
  <c r="AN2884" i="3" s="1"/>
  <c r="AN2885" i="3" s="1"/>
  <c r="AN2886" i="3" s="1"/>
  <c r="AN2887" i="3" s="1"/>
  <c r="AN2888" i="3" s="1"/>
  <c r="AN2889" i="3" s="1"/>
  <c r="AN2890" i="3" s="1"/>
  <c r="AN2891" i="3" s="1"/>
  <c r="AN2892" i="3" s="1"/>
  <c r="AN2893" i="3" s="1"/>
  <c r="AN2894" i="3" s="1"/>
  <c r="AN2895" i="3" s="1"/>
  <c r="AN2896" i="3" s="1"/>
  <c r="AN2897" i="3" s="1"/>
  <c r="AN2898" i="3" s="1"/>
  <c r="AN2899" i="3" s="1"/>
  <c r="AR2878" i="3"/>
  <c r="BJ2878" i="3"/>
  <c r="AQ2878" i="3"/>
  <c r="BI2878" i="3"/>
  <c r="K2881" i="3"/>
  <c r="AB2880" i="3"/>
  <c r="AA2880" i="3"/>
  <c r="Z2880" i="3"/>
  <c r="W2878" i="3"/>
  <c r="L2131" i="3"/>
  <c r="O2133" i="3"/>
  <c r="K2131" i="3"/>
  <c r="N2132" i="3" s="1"/>
  <c r="N2133" i="3"/>
  <c r="X2878" i="3"/>
  <c r="D2949" i="3"/>
  <c r="U2879" i="3"/>
  <c r="R2879" i="3"/>
  <c r="T2879" i="3"/>
  <c r="Q2879" i="3"/>
  <c r="N2880" i="3"/>
  <c r="O2880" i="3"/>
  <c r="BV2681" i="3" l="1"/>
  <c r="BB2875" i="3"/>
  <c r="AX2876" i="3"/>
  <c r="BP2681" i="3"/>
  <c r="BU2681" i="3" s="1"/>
  <c r="BR2682" i="3"/>
  <c r="BT2681" i="3"/>
  <c r="BX2681" i="3" s="1"/>
  <c r="AW2876" i="3"/>
  <c r="AY2876" i="3" s="1"/>
  <c r="L2882" i="3"/>
  <c r="BG2877" i="3"/>
  <c r="BF2877" i="3"/>
  <c r="AW2877" i="3" s="1"/>
  <c r="BD2880" i="3"/>
  <c r="BD2881" i="3" s="1"/>
  <c r="BD2882" i="3" s="1"/>
  <c r="BD2883" i="3" s="1"/>
  <c r="BD2884" i="3" s="1"/>
  <c r="BD2885" i="3" s="1"/>
  <c r="BD2886" i="3" s="1"/>
  <c r="BD2887" i="3" s="1"/>
  <c r="BD2888" i="3" s="1"/>
  <c r="BD2889" i="3" s="1"/>
  <c r="BD2890" i="3" s="1"/>
  <c r="BD2891" i="3" s="1"/>
  <c r="BD2892" i="3" s="1"/>
  <c r="BD2893" i="3" s="1"/>
  <c r="BD2894" i="3" s="1"/>
  <c r="BD2895" i="3" s="1"/>
  <c r="BD2896" i="3" s="1"/>
  <c r="BD2897" i="3" s="1"/>
  <c r="BD2898" i="3" s="1"/>
  <c r="BD2899" i="3" s="1"/>
  <c r="BD2900" i="3" s="1"/>
  <c r="BC2901" i="3" s="1"/>
  <c r="BC2902" i="3" s="1"/>
  <c r="BC2903" i="3" s="1"/>
  <c r="BC2904" i="3" s="1"/>
  <c r="BC2905" i="3" s="1"/>
  <c r="BC2906" i="3" s="1"/>
  <c r="BC2907" i="3" s="1"/>
  <c r="BC2908" i="3" s="1"/>
  <c r="BC2909" i="3" s="1"/>
  <c r="BC2910" i="3" s="1"/>
  <c r="BC2911" i="3" s="1"/>
  <c r="BC2912" i="3" s="1"/>
  <c r="BC2913" i="3" s="1"/>
  <c r="BC2914" i="3" s="1"/>
  <c r="BC2915" i="3" s="1"/>
  <c r="BC2916" i="3" s="1"/>
  <c r="BC2917" i="3" s="1"/>
  <c r="BC2918" i="3" s="1"/>
  <c r="BC2919" i="3" s="1"/>
  <c r="BC2920" i="3" s="1"/>
  <c r="BC2921" i="3" s="1"/>
  <c r="K2882" i="3"/>
  <c r="AB2881" i="3"/>
  <c r="AA2881" i="3"/>
  <c r="Z2881" i="3"/>
  <c r="AQ2879" i="3"/>
  <c r="BI2879" i="3"/>
  <c r="AT2879" i="3"/>
  <c r="AT2880" i="3" s="1"/>
  <c r="AT2881" i="3" s="1"/>
  <c r="AT2882" i="3" s="1"/>
  <c r="AT2883" i="3" s="1"/>
  <c r="AT2884" i="3" s="1"/>
  <c r="AT2885" i="3" s="1"/>
  <c r="AT2886" i="3" s="1"/>
  <c r="AT2887" i="3" s="1"/>
  <c r="AT2888" i="3" s="1"/>
  <c r="AT2889" i="3" s="1"/>
  <c r="AT2890" i="3" s="1"/>
  <c r="AT2891" i="3" s="1"/>
  <c r="AT2892" i="3" s="1"/>
  <c r="AT2893" i="3" s="1"/>
  <c r="AT2894" i="3" s="1"/>
  <c r="AT2895" i="3" s="1"/>
  <c r="AT2896" i="3" s="1"/>
  <c r="AT2897" i="3" s="1"/>
  <c r="AT2898" i="3" s="1"/>
  <c r="AT2899" i="3" s="1"/>
  <c r="AC2880" i="3"/>
  <c r="AK2880" i="3" s="1"/>
  <c r="AR2879" i="3"/>
  <c r="BJ2879" i="3"/>
  <c r="AU2879" i="3"/>
  <c r="AU2880" i="3" s="1"/>
  <c r="AU2881" i="3" s="1"/>
  <c r="AU2882" i="3" s="1"/>
  <c r="AU2883" i="3" s="1"/>
  <c r="AU2884" i="3" s="1"/>
  <c r="AU2885" i="3" s="1"/>
  <c r="AU2886" i="3" s="1"/>
  <c r="AU2887" i="3" s="1"/>
  <c r="AU2888" i="3" s="1"/>
  <c r="AU2889" i="3" s="1"/>
  <c r="AU2890" i="3" s="1"/>
  <c r="AU2891" i="3" s="1"/>
  <c r="AU2892" i="3" s="1"/>
  <c r="AU2893" i="3" s="1"/>
  <c r="AU2894" i="3" s="1"/>
  <c r="AU2895" i="3" s="1"/>
  <c r="AU2896" i="3" s="1"/>
  <c r="AU2897" i="3" s="1"/>
  <c r="AU2898" i="3" s="1"/>
  <c r="AU2899" i="3" s="1"/>
  <c r="W2879" i="3"/>
  <c r="L2130" i="3"/>
  <c r="K2130" i="3"/>
  <c r="O2132" i="3"/>
  <c r="X2879" i="3"/>
  <c r="D2950" i="3"/>
  <c r="U2880" i="3"/>
  <c r="R2880" i="3"/>
  <c r="T2880" i="3"/>
  <c r="Q2880" i="3"/>
  <c r="N2881" i="3"/>
  <c r="O2881" i="3"/>
  <c r="BB2876" i="3" l="1"/>
  <c r="BA2876" i="3"/>
  <c r="BO2682" i="3"/>
  <c r="BM2682" i="3"/>
  <c r="BQ2682" i="3" s="1"/>
  <c r="BN2682" i="3"/>
  <c r="BS2682" i="3"/>
  <c r="BL2682" i="3"/>
  <c r="Z2882" i="3"/>
  <c r="L2883" i="3"/>
  <c r="AX2877" i="3"/>
  <c r="AY2877" i="3" s="1"/>
  <c r="BG2878" i="3"/>
  <c r="BF2878" i="3"/>
  <c r="AC2881" i="3"/>
  <c r="AR2880" i="3"/>
  <c r="BJ2880" i="3"/>
  <c r="K2883" i="3"/>
  <c r="AB2882" i="3"/>
  <c r="AA2882" i="3"/>
  <c r="AQ2880" i="3"/>
  <c r="BI2880" i="3"/>
  <c r="AK2881" i="3"/>
  <c r="K2129" i="3"/>
  <c r="N2131" i="3"/>
  <c r="L2129" i="3"/>
  <c r="O2130" i="3" s="1"/>
  <c r="O2131" i="3"/>
  <c r="W2880" i="3"/>
  <c r="D2951" i="3"/>
  <c r="X2880" i="3"/>
  <c r="T2881" i="3"/>
  <c r="Q2881" i="3"/>
  <c r="U2881" i="3"/>
  <c r="R2881" i="3"/>
  <c r="N2882" i="3"/>
  <c r="O2882" i="3"/>
  <c r="AW2878" i="3" l="1"/>
  <c r="BV2682" i="3"/>
  <c r="BT2682" i="3"/>
  <c r="BX2682" i="3" s="1"/>
  <c r="BP2682" i="3"/>
  <c r="BU2682" i="3" s="1"/>
  <c r="BR2683" i="3"/>
  <c r="BA2877" i="3"/>
  <c r="BB2877" i="3"/>
  <c r="L2884" i="3"/>
  <c r="Z2883" i="3"/>
  <c r="BG2879" i="3"/>
  <c r="BF2879" i="3"/>
  <c r="AX2878" i="3"/>
  <c r="AY2878" i="3" s="1"/>
  <c r="AC2882" i="3"/>
  <c r="AK2882" i="3" s="1"/>
  <c r="AQ2881" i="3"/>
  <c r="BI2881" i="3"/>
  <c r="AR2881" i="3"/>
  <c r="BJ2881" i="3"/>
  <c r="K2884" i="3"/>
  <c r="AB2883" i="3"/>
  <c r="AA2883" i="3"/>
  <c r="K2128" i="3"/>
  <c r="L2128" i="3"/>
  <c r="N2130" i="3"/>
  <c r="D2952" i="3"/>
  <c r="W2881" i="3"/>
  <c r="X2881" i="3"/>
  <c r="U2882" i="3"/>
  <c r="R2882" i="3"/>
  <c r="T2882" i="3"/>
  <c r="Q2882" i="3"/>
  <c r="N2883" i="3"/>
  <c r="O2883" i="3"/>
  <c r="BO2683" i="3" l="1"/>
  <c r="BS2683" i="3"/>
  <c r="BL2683" i="3"/>
  <c r="BN2683" i="3"/>
  <c r="BM2683" i="3"/>
  <c r="BQ2683" i="3" s="1"/>
  <c r="AW2879" i="3"/>
  <c r="L2885" i="3"/>
  <c r="AX2879" i="3"/>
  <c r="BA2878" i="3"/>
  <c r="BB2878" i="3"/>
  <c r="BF2880" i="3"/>
  <c r="BG2880" i="3"/>
  <c r="AQ2882" i="3"/>
  <c r="BI2882" i="3"/>
  <c r="AR2882" i="3"/>
  <c r="BJ2882" i="3"/>
  <c r="AC2883" i="3"/>
  <c r="AK2883" i="3" s="1"/>
  <c r="K2885" i="3"/>
  <c r="AB2884" i="3"/>
  <c r="AA2884" i="3"/>
  <c r="Z2884" i="3"/>
  <c r="Z2885" i="3"/>
  <c r="X2882" i="3"/>
  <c r="L2127" i="3"/>
  <c r="O2129" i="3"/>
  <c r="K2127" i="3"/>
  <c r="N2128" i="3" s="1"/>
  <c r="N2129" i="3"/>
  <c r="D2953" i="3"/>
  <c r="W2882" i="3"/>
  <c r="U2883" i="3"/>
  <c r="R2883" i="3"/>
  <c r="T2883" i="3"/>
  <c r="Q2883" i="3"/>
  <c r="N2884" i="3"/>
  <c r="O2884" i="3"/>
  <c r="BT2683" i="3" l="1"/>
  <c r="BX2683" i="3" s="1"/>
  <c r="BV2683" i="3"/>
  <c r="BP2683" i="3"/>
  <c r="BU2683" i="3" s="1"/>
  <c r="BR2684" i="3"/>
  <c r="X2883" i="3"/>
  <c r="AY2879" i="3"/>
  <c r="BA2879" i="3" s="1"/>
  <c r="L2886" i="3"/>
  <c r="AW2880" i="3"/>
  <c r="BB2879" i="3"/>
  <c r="AX2880" i="3"/>
  <c r="BG2881" i="3"/>
  <c r="BF2881" i="3"/>
  <c r="AQ2883" i="3"/>
  <c r="BI2883" i="3"/>
  <c r="AC2884" i="3"/>
  <c r="AK2884" i="3" s="1"/>
  <c r="K2886" i="3"/>
  <c r="AB2885" i="3"/>
  <c r="AA2885" i="3"/>
  <c r="AR2883" i="3"/>
  <c r="BJ2883" i="3"/>
  <c r="L2126" i="3"/>
  <c r="K2126" i="3"/>
  <c r="O2128" i="3"/>
  <c r="W2883" i="3"/>
  <c r="D2954" i="3"/>
  <c r="T2884" i="3"/>
  <c r="Q2884" i="3"/>
  <c r="U2884" i="3"/>
  <c r="R2884" i="3"/>
  <c r="N2885" i="3"/>
  <c r="O2885" i="3"/>
  <c r="BN2684" i="3" l="1"/>
  <c r="BL2684" i="3"/>
  <c r="BS2684" i="3"/>
  <c r="BM2684" i="3"/>
  <c r="BQ2684" i="3" s="1"/>
  <c r="BO2684" i="3"/>
  <c r="L2887" i="3"/>
  <c r="AX2881" i="3"/>
  <c r="AY2880" i="3"/>
  <c r="BA2880" i="3" s="1"/>
  <c r="BB2880" i="3" s="1"/>
  <c r="BF2882" i="3"/>
  <c r="BG2882" i="3"/>
  <c r="AW2881" i="3"/>
  <c r="AY2881" i="3" s="1"/>
  <c r="BA2881" i="3" s="1"/>
  <c r="BB2881" i="3" s="1"/>
  <c r="AC2885" i="3"/>
  <c r="AK2885" i="3" s="1"/>
  <c r="AR2884" i="3"/>
  <c r="BJ2884" i="3"/>
  <c r="AX2882" i="3"/>
  <c r="K2887" i="3"/>
  <c r="AB2886" i="3"/>
  <c r="AA2886" i="3"/>
  <c r="Z2886" i="3"/>
  <c r="AQ2884" i="3"/>
  <c r="BI2884" i="3"/>
  <c r="K2125" i="3"/>
  <c r="N2127" i="3"/>
  <c r="L2125" i="3"/>
  <c r="O2126" i="3" s="1"/>
  <c r="O2127" i="3"/>
  <c r="D2955" i="3"/>
  <c r="W2884" i="3"/>
  <c r="X2884" i="3"/>
  <c r="T2885" i="3"/>
  <c r="Q2885" i="3"/>
  <c r="U2885" i="3"/>
  <c r="R2885" i="3"/>
  <c r="N2886" i="3"/>
  <c r="O2886" i="3"/>
  <c r="BV2684" i="3" l="1"/>
  <c r="BP2684" i="3"/>
  <c r="BU2684" i="3" s="1"/>
  <c r="BR2685" i="3"/>
  <c r="BT2684" i="3"/>
  <c r="BX2684" i="3" s="1"/>
  <c r="AW2882" i="3"/>
  <c r="AY2882" i="3" s="1"/>
  <c r="BA2882" i="3" s="1"/>
  <c r="BB2882" i="3" s="1"/>
  <c r="L2888" i="3"/>
  <c r="BF2883" i="3"/>
  <c r="BG2883" i="3"/>
  <c r="AC2886" i="3"/>
  <c r="AK2886" i="3" s="1"/>
  <c r="AR2885" i="3"/>
  <c r="BJ2885" i="3"/>
  <c r="AQ2885" i="3"/>
  <c r="BI2885" i="3"/>
  <c r="K2888" i="3"/>
  <c r="AB2887" i="3"/>
  <c r="AA2887" i="3"/>
  <c r="Z2887" i="3"/>
  <c r="Z2888" i="3"/>
  <c r="K2124" i="3"/>
  <c r="L2124" i="3"/>
  <c r="N2126" i="3"/>
  <c r="D2956" i="3"/>
  <c r="W2885" i="3"/>
  <c r="X2885" i="3"/>
  <c r="U2886" i="3"/>
  <c r="R2886" i="3"/>
  <c r="T2886" i="3"/>
  <c r="Q2886" i="3"/>
  <c r="N2887" i="3"/>
  <c r="O2887" i="3"/>
  <c r="BM2685" i="3" l="1"/>
  <c r="BQ2685" i="3" s="1"/>
  <c r="BS2685" i="3"/>
  <c r="BL2685" i="3"/>
  <c r="BO2685" i="3"/>
  <c r="BN2685" i="3"/>
  <c r="AX2883" i="3"/>
  <c r="L2889" i="3"/>
  <c r="BF2884" i="3"/>
  <c r="BG2884" i="3"/>
  <c r="AW2883" i="3"/>
  <c r="AY2883" i="3" s="1"/>
  <c r="BA2883" i="3" s="1"/>
  <c r="BB2883" i="3" s="1"/>
  <c r="AQ2886" i="3"/>
  <c r="BI2886" i="3"/>
  <c r="AC2887" i="3"/>
  <c r="AK2887" i="3" s="1"/>
  <c r="K2889" i="3"/>
  <c r="AB2888" i="3"/>
  <c r="AA2888" i="3"/>
  <c r="AR2886" i="3"/>
  <c r="BJ2886" i="3"/>
  <c r="L2123" i="3"/>
  <c r="O2125" i="3"/>
  <c r="K2123" i="3"/>
  <c r="N2124" i="3" s="1"/>
  <c r="N2125" i="3"/>
  <c r="D2957" i="3"/>
  <c r="X2886" i="3"/>
  <c r="W2886" i="3"/>
  <c r="U2887" i="3"/>
  <c r="R2887" i="3"/>
  <c r="T2887" i="3"/>
  <c r="Q2887" i="3"/>
  <c r="N2888" i="3"/>
  <c r="O2888" i="3"/>
  <c r="AW2884" i="3" l="1"/>
  <c r="BV2685" i="3"/>
  <c r="BP2685" i="3"/>
  <c r="BU2685" i="3" s="1"/>
  <c r="BR2686" i="3"/>
  <c r="BT2685" i="3"/>
  <c r="BX2685" i="3" s="1"/>
  <c r="AX2884" i="3"/>
  <c r="AY2884" i="3" s="1"/>
  <c r="BA2884" i="3" s="1"/>
  <c r="BB2884" i="3" s="1"/>
  <c r="L2890" i="3"/>
  <c r="BG2885" i="3"/>
  <c r="BF2885" i="3"/>
  <c r="AC2888" i="3"/>
  <c r="AK2888" i="3" s="1"/>
  <c r="AR2887" i="3"/>
  <c r="BJ2887" i="3"/>
  <c r="K2890" i="3"/>
  <c r="AB2889" i="3"/>
  <c r="AA2889" i="3"/>
  <c r="Z2889" i="3"/>
  <c r="AQ2887" i="3"/>
  <c r="BI2887" i="3"/>
  <c r="L2122" i="3"/>
  <c r="K2122" i="3"/>
  <c r="O2124" i="3"/>
  <c r="W2887" i="3"/>
  <c r="D2958" i="3"/>
  <c r="X2887" i="3"/>
  <c r="T2888" i="3"/>
  <c r="Q2888" i="3"/>
  <c r="U2888" i="3"/>
  <c r="R2888" i="3"/>
  <c r="N2889" i="3"/>
  <c r="O2889" i="3"/>
  <c r="BS2686" i="3" l="1"/>
  <c r="BM2686" i="3"/>
  <c r="BQ2686" i="3" s="1"/>
  <c r="BN2686" i="3"/>
  <c r="BL2686" i="3"/>
  <c r="BO2686" i="3"/>
  <c r="AW2885" i="3"/>
  <c r="L2891" i="3"/>
  <c r="BG2886" i="3"/>
  <c r="BF2886" i="3"/>
  <c r="AX2885" i="3"/>
  <c r="AY2885" i="3" s="1"/>
  <c r="BA2885" i="3" s="1"/>
  <c r="BB2885" i="3" s="1"/>
  <c r="AC2889" i="3"/>
  <c r="AK2889" i="3" s="1"/>
  <c r="AR2888" i="3"/>
  <c r="BJ2888" i="3"/>
  <c r="K2891" i="3"/>
  <c r="AB2890" i="3"/>
  <c r="AA2890" i="3"/>
  <c r="Z2890" i="3"/>
  <c r="AQ2888" i="3"/>
  <c r="BI2888" i="3"/>
  <c r="K2121" i="3"/>
  <c r="N2123" i="3"/>
  <c r="L2121" i="3"/>
  <c r="O2122" i="3" s="1"/>
  <c r="O2123" i="3"/>
  <c r="D2959" i="3"/>
  <c r="W2888" i="3"/>
  <c r="X2888" i="3"/>
  <c r="U2889" i="3"/>
  <c r="R2889" i="3"/>
  <c r="T2889" i="3"/>
  <c r="Q2889" i="3"/>
  <c r="N2890" i="3"/>
  <c r="O2890" i="3"/>
  <c r="BT2686" i="3" l="1"/>
  <c r="BX2686" i="3" s="1"/>
  <c r="BV2686" i="3"/>
  <c r="BP2686" i="3"/>
  <c r="BU2686" i="3" s="1"/>
  <c r="BR2687" i="3"/>
  <c r="AW2886" i="3"/>
  <c r="L2892" i="3"/>
  <c r="AX2886" i="3"/>
  <c r="BG2887" i="3"/>
  <c r="BF2887" i="3"/>
  <c r="AQ2889" i="3"/>
  <c r="BI2889" i="3"/>
  <c r="AC2890" i="3"/>
  <c r="AK2890" i="3" s="1"/>
  <c r="K2892" i="3"/>
  <c r="AB2891" i="3"/>
  <c r="AA2891" i="3"/>
  <c r="Z2891" i="3"/>
  <c r="Z2892" i="3"/>
  <c r="AR2889" i="3"/>
  <c r="BJ2889" i="3"/>
  <c r="K2120" i="3"/>
  <c r="L2120" i="3"/>
  <c r="N2122" i="3"/>
  <c r="X2889" i="3"/>
  <c r="D2960" i="3"/>
  <c r="W2889" i="3"/>
  <c r="U2890" i="3"/>
  <c r="R2890" i="3"/>
  <c r="T2890" i="3"/>
  <c r="Q2890" i="3"/>
  <c r="N2891" i="3"/>
  <c r="O2891" i="3"/>
  <c r="AY2886" i="3" l="1"/>
  <c r="BA2886" i="3" s="1"/>
  <c r="BS2687" i="3"/>
  <c r="BM2687" i="3"/>
  <c r="BQ2687" i="3" s="1"/>
  <c r="BO2687" i="3"/>
  <c r="BL2687" i="3"/>
  <c r="BN2687" i="3"/>
  <c r="AX2887" i="3"/>
  <c r="AW2887" i="3"/>
  <c r="L2893" i="3"/>
  <c r="BG2888" i="3"/>
  <c r="BF2888" i="3"/>
  <c r="AC2891" i="3"/>
  <c r="AK2891" i="3" s="1"/>
  <c r="K2893" i="3"/>
  <c r="AB2892" i="3"/>
  <c r="AA2892" i="3"/>
  <c r="AR2890" i="3"/>
  <c r="BJ2890" i="3"/>
  <c r="AQ2890" i="3"/>
  <c r="BI2890" i="3"/>
  <c r="L2119" i="3"/>
  <c r="O2121" i="3"/>
  <c r="K2119" i="3"/>
  <c r="N2120" i="3" s="1"/>
  <c r="N2121" i="3"/>
  <c r="X2890" i="3"/>
  <c r="D2961" i="3"/>
  <c r="W2890" i="3"/>
  <c r="U2891" i="3"/>
  <c r="R2891" i="3"/>
  <c r="T2891" i="3"/>
  <c r="Q2891" i="3"/>
  <c r="N2892" i="3"/>
  <c r="O2892" i="3"/>
  <c r="BB2886" i="3" l="1"/>
  <c r="BV2687" i="3"/>
  <c r="AY2887" i="3"/>
  <c r="BA2887" i="3" s="1"/>
  <c r="BP2687" i="3"/>
  <c r="BU2687" i="3" s="1"/>
  <c r="BR2688" i="3"/>
  <c r="BT2687" i="3"/>
  <c r="BX2687" i="3" s="1"/>
  <c r="AW2888" i="3"/>
  <c r="L2894" i="3"/>
  <c r="AC2892" i="3"/>
  <c r="AK2892" i="3" s="1"/>
  <c r="BG2889" i="3"/>
  <c r="BF2889" i="3"/>
  <c r="AX2888" i="3"/>
  <c r="Z2893" i="3"/>
  <c r="AQ2891" i="3"/>
  <c r="BI2891" i="3"/>
  <c r="AR2891" i="3"/>
  <c r="BJ2891" i="3"/>
  <c r="K2894" i="3"/>
  <c r="AB2893" i="3"/>
  <c r="AA2893" i="3"/>
  <c r="L2118" i="3"/>
  <c r="K2118" i="3"/>
  <c r="O2120" i="3"/>
  <c r="W2891" i="3"/>
  <c r="X2891" i="3"/>
  <c r="D2962" i="3"/>
  <c r="U2892" i="3"/>
  <c r="R2892" i="3"/>
  <c r="T2892" i="3"/>
  <c r="Q2892" i="3"/>
  <c r="N2893" i="3"/>
  <c r="O2893" i="3"/>
  <c r="AY2888" i="3" l="1"/>
  <c r="BA2888" i="3" s="1"/>
  <c r="BB2887" i="3"/>
  <c r="AX2889" i="3"/>
  <c r="BN2688" i="3"/>
  <c r="BM2688" i="3"/>
  <c r="BQ2688" i="3" s="1"/>
  <c r="BO2688" i="3"/>
  <c r="BL2688" i="3"/>
  <c r="BS2688" i="3"/>
  <c r="L2895" i="3"/>
  <c r="AW2889" i="3"/>
  <c r="BG2890" i="3"/>
  <c r="BF2890" i="3"/>
  <c r="W2892" i="3"/>
  <c r="AQ2892" i="3"/>
  <c r="BI2892" i="3"/>
  <c r="AC2893" i="3"/>
  <c r="AK2893" i="3" s="1"/>
  <c r="K2895" i="3"/>
  <c r="AB2894" i="3"/>
  <c r="AA2894" i="3"/>
  <c r="Z2894" i="3"/>
  <c r="Z2895" i="3"/>
  <c r="AR2892" i="3"/>
  <c r="BJ2892" i="3"/>
  <c r="K2117" i="3"/>
  <c r="N2119" i="3"/>
  <c r="L2117" i="3"/>
  <c r="O2118" i="3" s="1"/>
  <c r="O2119" i="3"/>
  <c r="X2892" i="3"/>
  <c r="D2963" i="3"/>
  <c r="T2893" i="3"/>
  <c r="Q2893" i="3"/>
  <c r="U2893" i="3"/>
  <c r="R2893" i="3"/>
  <c r="N2894" i="3"/>
  <c r="O2894" i="3"/>
  <c r="BV2688" i="3" l="1"/>
  <c r="AY2889" i="3"/>
  <c r="BA2889" i="3" s="1"/>
  <c r="BB2888" i="3"/>
  <c r="BP2688" i="3"/>
  <c r="BU2688" i="3" s="1"/>
  <c r="BR2689" i="3"/>
  <c r="BT2688" i="3"/>
  <c r="BX2688" i="3" s="1"/>
  <c r="AX2890" i="3"/>
  <c r="L2896" i="3"/>
  <c r="BG2891" i="3"/>
  <c r="BF2891" i="3"/>
  <c r="AW2890" i="3"/>
  <c r="AC2894" i="3"/>
  <c r="AK2894" i="3" s="1"/>
  <c r="AR2893" i="3"/>
  <c r="BJ2893" i="3"/>
  <c r="AQ2893" i="3"/>
  <c r="BI2893" i="3"/>
  <c r="K2896" i="3"/>
  <c r="AB2895" i="3"/>
  <c r="AA2895" i="3"/>
  <c r="K2116" i="3"/>
  <c r="L2116" i="3"/>
  <c r="N2118" i="3"/>
  <c r="D2964" i="3"/>
  <c r="W2893" i="3"/>
  <c r="X2893" i="3"/>
  <c r="T2894" i="3"/>
  <c r="Q2894" i="3"/>
  <c r="U2894" i="3"/>
  <c r="R2894" i="3"/>
  <c r="N2895" i="3"/>
  <c r="O2895" i="3"/>
  <c r="AW2891" i="3" l="1"/>
  <c r="BB2889" i="3"/>
  <c r="AY2890" i="3"/>
  <c r="BA2890" i="3" s="1"/>
  <c r="BS2689" i="3"/>
  <c r="BO2689" i="3"/>
  <c r="BM2689" i="3"/>
  <c r="BQ2689" i="3" s="1"/>
  <c r="BN2689" i="3"/>
  <c r="BL2689" i="3"/>
  <c r="L2897" i="3"/>
  <c r="BG2892" i="3"/>
  <c r="BF2892" i="3"/>
  <c r="AX2891" i="3"/>
  <c r="AY2891" i="3" s="1"/>
  <c r="AQ2894" i="3"/>
  <c r="BI2894" i="3"/>
  <c r="AC2895" i="3"/>
  <c r="AK2895" i="3" s="1"/>
  <c r="K2897" i="3"/>
  <c r="AB2896" i="3"/>
  <c r="AA2896" i="3"/>
  <c r="Z2896" i="3"/>
  <c r="AR2894" i="3"/>
  <c r="BJ2894" i="3"/>
  <c r="L2115" i="3"/>
  <c r="O2117" i="3"/>
  <c r="K2115" i="3"/>
  <c r="N2116" i="3" s="1"/>
  <c r="N2117" i="3"/>
  <c r="D2965" i="3"/>
  <c r="W2894" i="3"/>
  <c r="X2894" i="3"/>
  <c r="T2895" i="3"/>
  <c r="Q2895" i="3"/>
  <c r="U2895" i="3"/>
  <c r="R2895" i="3"/>
  <c r="N2896" i="3"/>
  <c r="O2896" i="3"/>
  <c r="BB2890" i="3" l="1"/>
  <c r="BV2689" i="3"/>
  <c r="BT2689" i="3"/>
  <c r="BX2689" i="3" s="1"/>
  <c r="BP2689" i="3"/>
  <c r="BU2689" i="3" s="1"/>
  <c r="BR2690" i="3"/>
  <c r="L2898" i="3"/>
  <c r="AW2892" i="3"/>
  <c r="BA2891" i="3"/>
  <c r="BB2891" i="3" s="1"/>
  <c r="BG2893" i="3"/>
  <c r="BF2893" i="3"/>
  <c r="AX2892" i="3"/>
  <c r="AC2896" i="3"/>
  <c r="AK2896" i="3" s="1"/>
  <c r="K2898" i="3"/>
  <c r="AB2897" i="3"/>
  <c r="AA2897" i="3"/>
  <c r="Z2897" i="3"/>
  <c r="AR2895" i="3"/>
  <c r="BJ2895" i="3"/>
  <c r="AQ2895" i="3"/>
  <c r="BI2895" i="3"/>
  <c r="L2114" i="3"/>
  <c r="K2114" i="3"/>
  <c r="O2116" i="3"/>
  <c r="D2966" i="3"/>
  <c r="W2895" i="3"/>
  <c r="X2895" i="3"/>
  <c r="T2896" i="3"/>
  <c r="Q2896" i="3"/>
  <c r="U2896" i="3"/>
  <c r="R2896" i="3"/>
  <c r="N2897" i="3"/>
  <c r="O2897" i="3"/>
  <c r="BS2690" i="3" l="1"/>
  <c r="BM2690" i="3"/>
  <c r="BQ2690" i="3" s="1"/>
  <c r="BN2690" i="3"/>
  <c r="BL2690" i="3"/>
  <c r="BO2690" i="3"/>
  <c r="AY2892" i="3"/>
  <c r="BB2892" i="3" s="1"/>
  <c r="AW2893" i="3"/>
  <c r="L2899" i="3"/>
  <c r="AX2893" i="3"/>
  <c r="BA2892" i="3"/>
  <c r="BF2894" i="3"/>
  <c r="BG2894" i="3"/>
  <c r="AQ2896" i="3"/>
  <c r="BI2896" i="3"/>
  <c r="AC2897" i="3"/>
  <c r="AK2897" i="3" s="1"/>
  <c r="K2899" i="3"/>
  <c r="AB2898" i="3"/>
  <c r="AA2898" i="3"/>
  <c r="Z2898" i="3"/>
  <c r="Z2899" i="3"/>
  <c r="AR2896" i="3"/>
  <c r="BJ2896" i="3"/>
  <c r="K2113" i="3"/>
  <c r="N2115" i="3"/>
  <c r="L2113" i="3"/>
  <c r="O2114" i="3" s="1"/>
  <c r="O2115" i="3"/>
  <c r="D2967" i="3"/>
  <c r="W2896" i="3"/>
  <c r="X2896" i="3"/>
  <c r="U2897" i="3"/>
  <c r="R2897" i="3"/>
  <c r="T2897" i="3"/>
  <c r="Q2897" i="3"/>
  <c r="N2898" i="3"/>
  <c r="O2898" i="3"/>
  <c r="BT2690" i="3" l="1"/>
  <c r="BX2690" i="3" s="1"/>
  <c r="BV2690" i="3"/>
  <c r="BP2690" i="3"/>
  <c r="BU2690" i="3" s="1"/>
  <c r="BR2691" i="3"/>
  <c r="AW2894" i="3"/>
  <c r="AY2893" i="3"/>
  <c r="BA2893" i="3" s="1"/>
  <c r="L2900" i="3"/>
  <c r="AX2894" i="3"/>
  <c r="BG2895" i="3"/>
  <c r="BF2895" i="3"/>
  <c r="AC2898" i="3"/>
  <c r="AK2898" i="3" s="1"/>
  <c r="K2900" i="3"/>
  <c r="AB2899" i="3"/>
  <c r="AA2899" i="3"/>
  <c r="AQ2897" i="3"/>
  <c r="BI2897" i="3"/>
  <c r="AR2897" i="3"/>
  <c r="BJ2897" i="3"/>
  <c r="K2112" i="3"/>
  <c r="L2112" i="3"/>
  <c r="N2114" i="3"/>
  <c r="D2968" i="3"/>
  <c r="X2897" i="3"/>
  <c r="W2897" i="3"/>
  <c r="U2898" i="3"/>
  <c r="R2898" i="3"/>
  <c r="T2898" i="3"/>
  <c r="Q2898" i="3"/>
  <c r="N2899" i="3"/>
  <c r="O2899" i="3"/>
  <c r="AY2894" i="3" l="1"/>
  <c r="BA2894" i="3" s="1"/>
  <c r="BB2893" i="3"/>
  <c r="BN2691" i="3"/>
  <c r="BM2691" i="3"/>
  <c r="BQ2691" i="3" s="1"/>
  <c r="BS2691" i="3"/>
  <c r="BO2691" i="3"/>
  <c r="BL2691" i="3"/>
  <c r="AX2895" i="3"/>
  <c r="L2901" i="3"/>
  <c r="BB2894" i="3"/>
  <c r="AW2895" i="3"/>
  <c r="BG2896" i="3"/>
  <c r="BF2896" i="3"/>
  <c r="AC2899" i="3"/>
  <c r="AK2899" i="3" s="1"/>
  <c r="AR2898" i="3"/>
  <c r="BJ2898" i="3"/>
  <c r="AQ2898" i="3"/>
  <c r="BI2898" i="3"/>
  <c r="K2901" i="3"/>
  <c r="AB2900" i="3"/>
  <c r="AA2900" i="3"/>
  <c r="Z2900" i="3"/>
  <c r="W2898" i="3"/>
  <c r="L2111" i="3"/>
  <c r="O2113" i="3"/>
  <c r="K2111" i="3"/>
  <c r="N2112" i="3" s="1"/>
  <c r="N2113" i="3"/>
  <c r="D2969" i="3"/>
  <c r="X2898" i="3"/>
  <c r="T2899" i="3"/>
  <c r="Q2899" i="3"/>
  <c r="U2899" i="3"/>
  <c r="R2899" i="3"/>
  <c r="N2900" i="3"/>
  <c r="O2900" i="3"/>
  <c r="BV2691" i="3" l="1"/>
  <c r="AY2895" i="3"/>
  <c r="BB2895" i="3" s="1"/>
  <c r="BP2691" i="3"/>
  <c r="BU2691" i="3" s="1"/>
  <c r="BR2692" i="3"/>
  <c r="BT2691" i="3"/>
  <c r="BX2691" i="3" s="1"/>
  <c r="L2902" i="3"/>
  <c r="AW2896" i="3"/>
  <c r="BA2895" i="3"/>
  <c r="BF2897" i="3"/>
  <c r="BG2897" i="3"/>
  <c r="AX2896" i="3"/>
  <c r="AY2896" i="3" s="1"/>
  <c r="AQ2899" i="3"/>
  <c r="BI2899" i="3"/>
  <c r="AC2900" i="3"/>
  <c r="AK2900" i="3" s="1"/>
  <c r="AN2900" i="3" s="1"/>
  <c r="AN2901" i="3" s="1"/>
  <c r="K2902" i="3"/>
  <c r="AB2901" i="3"/>
  <c r="AA2901" i="3"/>
  <c r="Z2901" i="3"/>
  <c r="AR2899" i="3"/>
  <c r="BJ2899" i="3"/>
  <c r="L2110" i="3"/>
  <c r="K2110" i="3"/>
  <c r="O2112" i="3"/>
  <c r="D2970" i="3"/>
  <c r="W2899" i="3"/>
  <c r="X2899" i="3"/>
  <c r="T2900" i="3"/>
  <c r="Q2900" i="3"/>
  <c r="U2900" i="3"/>
  <c r="R2900" i="3"/>
  <c r="N2901" i="3"/>
  <c r="O2901" i="3"/>
  <c r="BL2692" i="3" l="1"/>
  <c r="BS2692" i="3"/>
  <c r="BM2692" i="3"/>
  <c r="BQ2692" i="3" s="1"/>
  <c r="BN2692" i="3"/>
  <c r="BO2692" i="3"/>
  <c r="AX2897" i="3"/>
  <c r="L2903" i="3"/>
  <c r="BF2898" i="3"/>
  <c r="BG2898" i="3"/>
  <c r="BA2896" i="3"/>
  <c r="BB2896" i="3"/>
  <c r="AW2897" i="3"/>
  <c r="AN2902" i="3"/>
  <c r="AN2903" i="3" s="1"/>
  <c r="AN2904" i="3" s="1"/>
  <c r="AN2905" i="3" s="1"/>
  <c r="AN2906" i="3" s="1"/>
  <c r="AN2907" i="3" s="1"/>
  <c r="AN2908" i="3" s="1"/>
  <c r="AN2909" i="3" s="1"/>
  <c r="AN2910" i="3" s="1"/>
  <c r="AN2911" i="3" s="1"/>
  <c r="AN2912" i="3" s="1"/>
  <c r="AN2913" i="3" s="1"/>
  <c r="AN2914" i="3" s="1"/>
  <c r="AN2915" i="3" s="1"/>
  <c r="AN2916" i="3" s="1"/>
  <c r="AN2917" i="3" s="1"/>
  <c r="AN2918" i="3" s="1"/>
  <c r="AN2919" i="3" s="1"/>
  <c r="AN2920" i="3" s="1"/>
  <c r="BD2901" i="3"/>
  <c r="BD2902" i="3" s="1"/>
  <c r="BD2903" i="3" s="1"/>
  <c r="BD2904" i="3" s="1"/>
  <c r="BD2905" i="3" s="1"/>
  <c r="BD2906" i="3" s="1"/>
  <c r="BD2907" i="3" s="1"/>
  <c r="BD2908" i="3" s="1"/>
  <c r="BD2909" i="3" s="1"/>
  <c r="BD2910" i="3" s="1"/>
  <c r="BD2911" i="3" s="1"/>
  <c r="BD2912" i="3" s="1"/>
  <c r="BD2913" i="3" s="1"/>
  <c r="BD2914" i="3" s="1"/>
  <c r="BD2915" i="3" s="1"/>
  <c r="BD2916" i="3" s="1"/>
  <c r="BD2917" i="3" s="1"/>
  <c r="BD2918" i="3" s="1"/>
  <c r="BD2919" i="3" s="1"/>
  <c r="BD2920" i="3" s="1"/>
  <c r="BD2921" i="3" s="1"/>
  <c r="BC2922" i="3" s="1"/>
  <c r="BC2923" i="3" s="1"/>
  <c r="BC2924" i="3" s="1"/>
  <c r="BC2925" i="3" s="1"/>
  <c r="BC2926" i="3" s="1"/>
  <c r="BC2927" i="3" s="1"/>
  <c r="BC2928" i="3" s="1"/>
  <c r="BC2929" i="3" s="1"/>
  <c r="BC2930" i="3" s="1"/>
  <c r="BC2931" i="3" s="1"/>
  <c r="BC2932" i="3" s="1"/>
  <c r="BC2933" i="3" s="1"/>
  <c r="BC2934" i="3" s="1"/>
  <c r="BC2935" i="3" s="1"/>
  <c r="BC2936" i="3" s="1"/>
  <c r="BC2937" i="3" s="1"/>
  <c r="BC2938" i="3" s="1"/>
  <c r="BC2939" i="3" s="1"/>
  <c r="BC2940" i="3" s="1"/>
  <c r="BC2941" i="3" s="1"/>
  <c r="BC2942" i="3" s="1"/>
  <c r="AC2901" i="3"/>
  <c r="AK2901" i="3" s="1"/>
  <c r="K2903" i="3"/>
  <c r="AB2902" i="3"/>
  <c r="AA2902" i="3"/>
  <c r="Z2902" i="3"/>
  <c r="AQ2900" i="3"/>
  <c r="BI2900" i="3"/>
  <c r="AT2900" i="3"/>
  <c r="AT2901" i="3" s="1"/>
  <c r="AT2902" i="3" s="1"/>
  <c r="AT2903" i="3" s="1"/>
  <c r="AT2904" i="3" s="1"/>
  <c r="AT2905" i="3" s="1"/>
  <c r="AT2906" i="3" s="1"/>
  <c r="AT2907" i="3" s="1"/>
  <c r="AT2908" i="3" s="1"/>
  <c r="AT2909" i="3" s="1"/>
  <c r="AT2910" i="3" s="1"/>
  <c r="AT2911" i="3" s="1"/>
  <c r="AT2912" i="3" s="1"/>
  <c r="AT2913" i="3" s="1"/>
  <c r="AT2914" i="3" s="1"/>
  <c r="AT2915" i="3" s="1"/>
  <c r="AT2916" i="3" s="1"/>
  <c r="AT2917" i="3" s="1"/>
  <c r="AT2918" i="3" s="1"/>
  <c r="AT2919" i="3" s="1"/>
  <c r="AT2920" i="3" s="1"/>
  <c r="AR2900" i="3"/>
  <c r="BJ2900" i="3"/>
  <c r="AU2900" i="3"/>
  <c r="AU2901" i="3" s="1"/>
  <c r="AU2902" i="3" s="1"/>
  <c r="AU2903" i="3" s="1"/>
  <c r="AU2904" i="3" s="1"/>
  <c r="AU2905" i="3" s="1"/>
  <c r="AU2906" i="3" s="1"/>
  <c r="AU2907" i="3" s="1"/>
  <c r="AU2908" i="3" s="1"/>
  <c r="AU2909" i="3" s="1"/>
  <c r="AU2910" i="3" s="1"/>
  <c r="AU2911" i="3" s="1"/>
  <c r="AU2912" i="3" s="1"/>
  <c r="AU2913" i="3" s="1"/>
  <c r="AU2914" i="3" s="1"/>
  <c r="AU2915" i="3" s="1"/>
  <c r="AU2916" i="3" s="1"/>
  <c r="AU2917" i="3" s="1"/>
  <c r="AU2918" i="3" s="1"/>
  <c r="AU2919" i="3" s="1"/>
  <c r="AU2920" i="3" s="1"/>
  <c r="AX2898" i="3"/>
  <c r="K2109" i="3"/>
  <c r="N2111" i="3"/>
  <c r="L2109" i="3"/>
  <c r="O2110" i="3" s="1"/>
  <c r="O2111" i="3"/>
  <c r="D2971" i="3"/>
  <c r="W2900" i="3"/>
  <c r="X2900" i="3"/>
  <c r="U2901" i="3"/>
  <c r="R2901" i="3"/>
  <c r="T2901" i="3"/>
  <c r="Q2901" i="3"/>
  <c r="N2902" i="3"/>
  <c r="O2902" i="3"/>
  <c r="BT2692" i="3" l="1"/>
  <c r="BX2692" i="3" s="1"/>
  <c r="BV2692" i="3"/>
  <c r="AY2897" i="3"/>
  <c r="BA2897" i="3" s="1"/>
  <c r="BP2692" i="3"/>
  <c r="BU2692" i="3" s="1"/>
  <c r="BR2693" i="3"/>
  <c r="L2904" i="3"/>
  <c r="AW2898" i="3"/>
  <c r="AY2898" i="3" s="1"/>
  <c r="BG2899" i="3"/>
  <c r="BF2899" i="3"/>
  <c r="Z2903" i="3"/>
  <c r="AC2902" i="3"/>
  <c r="AK2902" i="3" s="1"/>
  <c r="AR2901" i="3"/>
  <c r="BJ2901" i="3"/>
  <c r="K2904" i="3"/>
  <c r="AB2903" i="3"/>
  <c r="AA2903" i="3"/>
  <c r="AQ2901" i="3"/>
  <c r="BI2901" i="3"/>
  <c r="K2108" i="3"/>
  <c r="L2108" i="3"/>
  <c r="N2110" i="3"/>
  <c r="D2972" i="3"/>
  <c r="X2901" i="3"/>
  <c r="W2901" i="3"/>
  <c r="U2902" i="3"/>
  <c r="R2902" i="3"/>
  <c r="T2902" i="3"/>
  <c r="Q2902" i="3"/>
  <c r="N2903" i="3"/>
  <c r="O2903" i="3"/>
  <c r="BB2897" i="3" l="1"/>
  <c r="BM2693" i="3"/>
  <c r="BQ2693" i="3" s="1"/>
  <c r="BS2693" i="3"/>
  <c r="BL2693" i="3"/>
  <c r="BN2693" i="3"/>
  <c r="BO2693" i="3"/>
  <c r="BV2693" i="3" s="1"/>
  <c r="AX2899" i="3"/>
  <c r="L2905" i="3"/>
  <c r="AW2899" i="3"/>
  <c r="BB2898" i="3"/>
  <c r="BA2898" i="3"/>
  <c r="BF2900" i="3"/>
  <c r="BG2900" i="3"/>
  <c r="Z2904" i="3"/>
  <c r="AC2903" i="3"/>
  <c r="AK2903" i="3" s="1"/>
  <c r="AQ2902" i="3"/>
  <c r="BI2902" i="3"/>
  <c r="AR2902" i="3"/>
  <c r="BJ2902" i="3"/>
  <c r="K2905" i="3"/>
  <c r="AB2904" i="3"/>
  <c r="AA2904" i="3"/>
  <c r="L2107" i="3"/>
  <c r="O2109" i="3"/>
  <c r="K2107" i="3"/>
  <c r="N2108" i="3" s="1"/>
  <c r="N2109" i="3"/>
  <c r="W2902" i="3"/>
  <c r="D2973" i="3"/>
  <c r="X2902" i="3"/>
  <c r="U2903" i="3"/>
  <c r="R2903" i="3"/>
  <c r="T2903" i="3"/>
  <c r="X2903" i="3" s="1"/>
  <c r="Q2903" i="3"/>
  <c r="N2904" i="3"/>
  <c r="O2904" i="3"/>
  <c r="AX2900" i="3" l="1"/>
  <c r="AY2899" i="3"/>
  <c r="BA2899" i="3" s="1"/>
  <c r="BT2693" i="3"/>
  <c r="BX2693" i="3" s="1"/>
  <c r="BP2693" i="3"/>
  <c r="BU2693" i="3" s="1"/>
  <c r="BR2694" i="3"/>
  <c r="L2906" i="3"/>
  <c r="AW2900" i="3"/>
  <c r="AY2900" i="3" s="1"/>
  <c r="BG2901" i="3"/>
  <c r="AC2904" i="3"/>
  <c r="AK2904" i="3" s="1"/>
  <c r="BF2901" i="3"/>
  <c r="Z2905" i="3"/>
  <c r="AQ2903" i="3"/>
  <c r="BI2903" i="3"/>
  <c r="AR2903" i="3"/>
  <c r="BJ2903" i="3"/>
  <c r="K2906" i="3"/>
  <c r="AB2905" i="3"/>
  <c r="AA2905" i="3"/>
  <c r="L2106" i="3"/>
  <c r="K2106" i="3"/>
  <c r="O2108" i="3"/>
  <c r="W2903" i="3"/>
  <c r="D2974" i="3"/>
  <c r="U2904" i="3"/>
  <c r="R2904" i="3"/>
  <c r="T2904" i="3"/>
  <c r="Q2904" i="3"/>
  <c r="N2905" i="3"/>
  <c r="O2905" i="3"/>
  <c r="BB2899" i="3" l="1"/>
  <c r="BO2694" i="3"/>
  <c r="BM2694" i="3"/>
  <c r="BQ2694" i="3" s="1"/>
  <c r="BN2694" i="3"/>
  <c r="BS2694" i="3"/>
  <c r="BL2694" i="3"/>
  <c r="AW2901" i="3"/>
  <c r="BA2900" i="3"/>
  <c r="BB2900" i="3"/>
  <c r="L2907" i="3"/>
  <c r="AX2901" i="3"/>
  <c r="AY2901" i="3" s="1"/>
  <c r="BA2901" i="3" s="1"/>
  <c r="BB2901" i="3" s="1"/>
  <c r="BF2902" i="3"/>
  <c r="BG2902" i="3"/>
  <c r="AC2905" i="3"/>
  <c r="AK2905" i="3" s="1"/>
  <c r="K2907" i="3"/>
  <c r="AB2906" i="3"/>
  <c r="AA2906" i="3"/>
  <c r="Z2906" i="3"/>
  <c r="Z2907" i="3"/>
  <c r="AR2904" i="3"/>
  <c r="BJ2904" i="3"/>
  <c r="AQ2904" i="3"/>
  <c r="BI2904" i="3"/>
  <c r="K2105" i="3"/>
  <c r="N2107" i="3"/>
  <c r="L2105" i="3"/>
  <c r="O2106" i="3" s="1"/>
  <c r="O2107" i="3"/>
  <c r="X2904" i="3"/>
  <c r="W2904" i="3"/>
  <c r="D2975" i="3"/>
  <c r="U2905" i="3"/>
  <c r="R2905" i="3"/>
  <c r="T2905" i="3"/>
  <c r="Q2905" i="3"/>
  <c r="N2906" i="3"/>
  <c r="O2906" i="3"/>
  <c r="BT2694" i="3" l="1"/>
  <c r="BX2694" i="3" s="1"/>
  <c r="BV2694" i="3"/>
  <c r="AX2902" i="3"/>
  <c r="BP2694" i="3"/>
  <c r="BU2694" i="3" s="1"/>
  <c r="BR2695" i="3"/>
  <c r="L2908" i="3"/>
  <c r="AW2902" i="3"/>
  <c r="AY2902" i="3" s="1"/>
  <c r="BA2902" i="3" s="1"/>
  <c r="BB2902" i="3" s="1"/>
  <c r="BG2903" i="3"/>
  <c r="BF2903" i="3"/>
  <c r="AC2906" i="3"/>
  <c r="AK2906" i="3" s="1"/>
  <c r="W2905" i="3"/>
  <c r="AQ2905" i="3"/>
  <c r="BI2905" i="3"/>
  <c r="AR2905" i="3"/>
  <c r="BJ2905" i="3"/>
  <c r="K2908" i="3"/>
  <c r="AB2907" i="3"/>
  <c r="AA2907" i="3"/>
  <c r="K2104" i="3"/>
  <c r="L2104" i="3"/>
  <c r="N2106" i="3"/>
  <c r="X2905" i="3"/>
  <c r="D2976" i="3"/>
  <c r="T2906" i="3"/>
  <c r="Q2906" i="3"/>
  <c r="U2906" i="3"/>
  <c r="R2906" i="3"/>
  <c r="N2907" i="3"/>
  <c r="O2907" i="3"/>
  <c r="AX2903" i="3" l="1"/>
  <c r="BN2695" i="3"/>
  <c r="BM2695" i="3"/>
  <c r="BQ2695" i="3" s="1"/>
  <c r="BL2695" i="3"/>
  <c r="BS2695" i="3"/>
  <c r="BO2695" i="3"/>
  <c r="L2909" i="3"/>
  <c r="BF2904" i="3"/>
  <c r="AW2903" i="3"/>
  <c r="AY2903" i="3" s="1"/>
  <c r="BA2903" i="3" s="1"/>
  <c r="BB2903" i="3" s="1"/>
  <c r="BG2904" i="3"/>
  <c r="Z2908" i="3"/>
  <c r="AC2907" i="3"/>
  <c r="AK2907" i="3" s="1"/>
  <c r="K2909" i="3"/>
  <c r="AB2908" i="3"/>
  <c r="AA2908" i="3"/>
  <c r="AR2906" i="3"/>
  <c r="BJ2906" i="3"/>
  <c r="AQ2906" i="3"/>
  <c r="BI2906" i="3"/>
  <c r="L2103" i="3"/>
  <c r="O2105" i="3"/>
  <c r="K2103" i="3"/>
  <c r="N2104" i="3" s="1"/>
  <c r="N2105" i="3"/>
  <c r="D2977" i="3"/>
  <c r="W2906" i="3"/>
  <c r="X2906" i="3"/>
  <c r="T2907" i="3"/>
  <c r="Q2907" i="3"/>
  <c r="U2907" i="3"/>
  <c r="R2907" i="3"/>
  <c r="N2908" i="3"/>
  <c r="O2908" i="3"/>
  <c r="BV2695" i="3" l="1"/>
  <c r="BP2695" i="3"/>
  <c r="BU2695" i="3" s="1"/>
  <c r="BR2696" i="3"/>
  <c r="BT2695" i="3"/>
  <c r="BX2695" i="3" s="1"/>
  <c r="AW2904" i="3"/>
  <c r="AX2904" i="3"/>
  <c r="L2910" i="3"/>
  <c r="BG2905" i="3"/>
  <c r="BF2905" i="3"/>
  <c r="Z2909" i="3"/>
  <c r="AQ2907" i="3"/>
  <c r="BI2907" i="3"/>
  <c r="AC2908" i="3"/>
  <c r="AK2908" i="3" s="1"/>
  <c r="K2910" i="3"/>
  <c r="AB2909" i="3"/>
  <c r="AA2909" i="3"/>
  <c r="AR2907" i="3"/>
  <c r="BJ2907" i="3"/>
  <c r="L2102" i="3"/>
  <c r="K2102" i="3"/>
  <c r="O2104" i="3"/>
  <c r="D2978" i="3"/>
  <c r="W2907" i="3"/>
  <c r="X2907" i="3"/>
  <c r="U2908" i="3"/>
  <c r="R2908" i="3"/>
  <c r="T2908" i="3"/>
  <c r="Q2908" i="3"/>
  <c r="N2909" i="3"/>
  <c r="O2909" i="3"/>
  <c r="AY2904" i="3" l="1"/>
  <c r="BA2904" i="3" s="1"/>
  <c r="BB2904" i="3" s="1"/>
  <c r="BS2696" i="3"/>
  <c r="BL2696" i="3"/>
  <c r="BO2696" i="3"/>
  <c r="BM2696" i="3"/>
  <c r="BQ2696" i="3" s="1"/>
  <c r="BN2696" i="3"/>
  <c r="L2911" i="3"/>
  <c r="AX2905" i="3"/>
  <c r="BG2906" i="3"/>
  <c r="BF2906" i="3"/>
  <c r="AW2905" i="3"/>
  <c r="AY2905" i="3" s="1"/>
  <c r="BA2905" i="3" s="1"/>
  <c r="BB2905" i="3" s="1"/>
  <c r="AR2908" i="3"/>
  <c r="BJ2908" i="3"/>
  <c r="AQ2908" i="3"/>
  <c r="BI2908" i="3"/>
  <c r="AC2909" i="3"/>
  <c r="AK2909" i="3" s="1"/>
  <c r="K2911" i="3"/>
  <c r="AB2910" i="3"/>
  <c r="AA2910" i="3"/>
  <c r="Z2910" i="3"/>
  <c r="X2908" i="3"/>
  <c r="K2101" i="3"/>
  <c r="N2103" i="3"/>
  <c r="L2101" i="3"/>
  <c r="O2102" i="3" s="1"/>
  <c r="O2103" i="3"/>
  <c r="D2979" i="3"/>
  <c r="W2908" i="3"/>
  <c r="T2909" i="3"/>
  <c r="Q2909" i="3"/>
  <c r="U2909" i="3"/>
  <c r="R2909" i="3"/>
  <c r="N2910" i="3"/>
  <c r="O2910" i="3"/>
  <c r="BV2696" i="3" l="1"/>
  <c r="BP2696" i="3"/>
  <c r="BU2696" i="3" s="1"/>
  <c r="BR2697" i="3"/>
  <c r="BT2696" i="3"/>
  <c r="BX2696" i="3" s="1"/>
  <c r="AC2910" i="3"/>
  <c r="AK2910" i="3" s="1"/>
  <c r="AW2906" i="3"/>
  <c r="L2912" i="3"/>
  <c r="BG2907" i="3"/>
  <c r="AX2906" i="3"/>
  <c r="BF2907" i="3"/>
  <c r="Z2911" i="3"/>
  <c r="AQ2909" i="3"/>
  <c r="BI2909" i="3"/>
  <c r="AR2909" i="3"/>
  <c r="BJ2909" i="3"/>
  <c r="K2912" i="3"/>
  <c r="AB2911" i="3"/>
  <c r="AA2911" i="3"/>
  <c r="K2100" i="3"/>
  <c r="L2100" i="3"/>
  <c r="N2102" i="3"/>
  <c r="D2980" i="3"/>
  <c r="W2909" i="3"/>
  <c r="X2909" i="3"/>
  <c r="U2910" i="3"/>
  <c r="R2910" i="3"/>
  <c r="T2910" i="3"/>
  <c r="Q2910" i="3"/>
  <c r="N2911" i="3"/>
  <c r="O2911" i="3"/>
  <c r="AY2906" i="3" l="1"/>
  <c r="BA2906" i="3" s="1"/>
  <c r="BB2906" i="3" s="1"/>
  <c r="AW2907" i="3"/>
  <c r="BS2697" i="3"/>
  <c r="BL2697" i="3"/>
  <c r="BN2697" i="3"/>
  <c r="BM2697" i="3"/>
  <c r="BQ2697" i="3" s="1"/>
  <c r="BO2697" i="3"/>
  <c r="AX2907" i="3"/>
  <c r="L2913" i="3"/>
  <c r="BF2908" i="3"/>
  <c r="BG2908" i="3"/>
  <c r="AQ2910" i="3"/>
  <c r="BI2910" i="3"/>
  <c r="AR2910" i="3"/>
  <c r="BJ2910" i="3"/>
  <c r="AC2911" i="3"/>
  <c r="AK2911" i="3" s="1"/>
  <c r="K2913" i="3"/>
  <c r="AB2912" i="3"/>
  <c r="AA2912" i="3"/>
  <c r="Z2912" i="3"/>
  <c r="X2910" i="3"/>
  <c r="L2099" i="3"/>
  <c r="O2101" i="3"/>
  <c r="K2099" i="3"/>
  <c r="N2100" i="3" s="1"/>
  <c r="N2101" i="3"/>
  <c r="W2910" i="3"/>
  <c r="D2981" i="3"/>
  <c r="U2911" i="3"/>
  <c r="R2911" i="3"/>
  <c r="T2911" i="3"/>
  <c r="Q2911" i="3"/>
  <c r="N2912" i="3"/>
  <c r="O2912" i="3"/>
  <c r="AX2908" i="3" l="1"/>
  <c r="BV2697" i="3"/>
  <c r="AY2907" i="3"/>
  <c r="BT2697" i="3"/>
  <c r="BX2697" i="3" s="1"/>
  <c r="BP2697" i="3"/>
  <c r="BU2697" i="3" s="1"/>
  <c r="BR2698" i="3"/>
  <c r="BA2907" i="3"/>
  <c r="BB2907" i="3"/>
  <c r="L2914" i="3"/>
  <c r="BG2909" i="3"/>
  <c r="AW2908" i="3"/>
  <c r="AY2908" i="3" s="1"/>
  <c r="BA2908" i="3" s="1"/>
  <c r="BF2909" i="3"/>
  <c r="Z2913" i="3"/>
  <c r="AC2912" i="3"/>
  <c r="AK2912" i="3" s="1"/>
  <c r="X2911" i="3"/>
  <c r="AQ2911" i="3"/>
  <c r="BI2911" i="3"/>
  <c r="AR2911" i="3"/>
  <c r="BJ2911" i="3"/>
  <c r="K2914" i="3"/>
  <c r="AB2913" i="3"/>
  <c r="AA2913" i="3"/>
  <c r="L2098" i="3"/>
  <c r="K2098" i="3"/>
  <c r="O2100" i="3"/>
  <c r="D2982" i="3"/>
  <c r="W2911" i="3"/>
  <c r="T2912" i="3"/>
  <c r="Q2912" i="3"/>
  <c r="U2912" i="3"/>
  <c r="R2912" i="3"/>
  <c r="N2913" i="3"/>
  <c r="O2913" i="3"/>
  <c r="BB2908" i="3" l="1"/>
  <c r="BO2698" i="3"/>
  <c r="BL2698" i="3"/>
  <c r="BS2698" i="3"/>
  <c r="BM2698" i="3"/>
  <c r="BQ2698" i="3" s="1"/>
  <c r="BN2698" i="3"/>
  <c r="L2915" i="3"/>
  <c r="AX2909" i="3"/>
  <c r="BF2910" i="3"/>
  <c r="AW2909" i="3"/>
  <c r="BG2910" i="3"/>
  <c r="AC2913" i="3"/>
  <c r="AK2913" i="3" s="1"/>
  <c r="AQ2912" i="3"/>
  <c r="BI2912" i="3"/>
  <c r="K2915" i="3"/>
  <c r="AB2914" i="3"/>
  <c r="AA2914" i="3"/>
  <c r="AR2912" i="3"/>
  <c r="BJ2912" i="3"/>
  <c r="Z2914" i="3"/>
  <c r="K2097" i="3"/>
  <c r="N2099" i="3"/>
  <c r="L2097" i="3"/>
  <c r="O2098" i="3" s="1"/>
  <c r="O2099" i="3"/>
  <c r="D2983" i="3"/>
  <c r="W2912" i="3"/>
  <c r="X2912" i="3"/>
  <c r="T2913" i="3"/>
  <c r="Q2913" i="3"/>
  <c r="U2913" i="3"/>
  <c r="R2913" i="3"/>
  <c r="N2914" i="3"/>
  <c r="O2914" i="3"/>
  <c r="BT2698" i="3" l="1"/>
  <c r="BX2698" i="3" s="1"/>
  <c r="BV2698" i="3"/>
  <c r="BP2698" i="3"/>
  <c r="BU2698" i="3" s="1"/>
  <c r="BR2699" i="3"/>
  <c r="AY2909" i="3"/>
  <c r="BA2909" i="3" s="1"/>
  <c r="BB2909" i="3" s="1"/>
  <c r="L2916" i="3"/>
  <c r="BG2911" i="3"/>
  <c r="BF2911" i="3"/>
  <c r="AX2910" i="3"/>
  <c r="AW2910" i="3"/>
  <c r="Z2915" i="3"/>
  <c r="AC2914" i="3"/>
  <c r="AK2914" i="3" s="1"/>
  <c r="AR2913" i="3"/>
  <c r="BJ2913" i="3"/>
  <c r="K2916" i="3"/>
  <c r="AB2915" i="3"/>
  <c r="AA2915" i="3"/>
  <c r="AQ2913" i="3"/>
  <c r="BI2913" i="3"/>
  <c r="K2096" i="3"/>
  <c r="L2096" i="3"/>
  <c r="N2098" i="3"/>
  <c r="D2984" i="3"/>
  <c r="W2913" i="3"/>
  <c r="X2913" i="3"/>
  <c r="T2914" i="3"/>
  <c r="Q2914" i="3"/>
  <c r="U2914" i="3"/>
  <c r="R2914" i="3"/>
  <c r="N2915" i="3"/>
  <c r="O2915" i="3"/>
  <c r="BS2699" i="3" l="1"/>
  <c r="BM2699" i="3"/>
  <c r="BQ2699" i="3" s="1"/>
  <c r="BN2699" i="3"/>
  <c r="BL2699" i="3"/>
  <c r="BO2699" i="3"/>
  <c r="AX2911" i="3"/>
  <c r="L2917" i="3"/>
  <c r="AW2911" i="3"/>
  <c r="BG2912" i="3"/>
  <c r="BF2912" i="3"/>
  <c r="AY2910" i="3"/>
  <c r="AC2915" i="3"/>
  <c r="AK2915" i="3" s="1"/>
  <c r="AQ2914" i="3"/>
  <c r="BI2914" i="3"/>
  <c r="AR2914" i="3"/>
  <c r="BJ2914" i="3"/>
  <c r="K2917" i="3"/>
  <c r="AB2916" i="3"/>
  <c r="AA2916" i="3"/>
  <c r="Z2916" i="3"/>
  <c r="L2095" i="3"/>
  <c r="O2097" i="3"/>
  <c r="K2095" i="3"/>
  <c r="N2096" i="3" s="1"/>
  <c r="N2097" i="3"/>
  <c r="D2985" i="3"/>
  <c r="W2914" i="3"/>
  <c r="X2914" i="3"/>
  <c r="T2915" i="3"/>
  <c r="Q2915" i="3"/>
  <c r="U2915" i="3"/>
  <c r="R2915" i="3"/>
  <c r="N2916" i="3"/>
  <c r="O2916" i="3"/>
  <c r="BT2699" i="3" l="1"/>
  <c r="BX2699" i="3" s="1"/>
  <c r="BV2699" i="3"/>
  <c r="BP2699" i="3"/>
  <c r="BU2699" i="3" s="1"/>
  <c r="BR2700" i="3"/>
  <c r="AY2911" i="3"/>
  <c r="BA2911" i="3" s="1"/>
  <c r="L2918" i="3"/>
  <c r="AX2912" i="3"/>
  <c r="BB2910" i="3"/>
  <c r="BA2910" i="3"/>
  <c r="BG2913" i="3"/>
  <c r="AW2912" i="3"/>
  <c r="AY2912" i="3" s="1"/>
  <c r="BA2912" i="3" s="1"/>
  <c r="BF2913" i="3"/>
  <c r="Z2917" i="3"/>
  <c r="AC2916" i="3"/>
  <c r="AK2916" i="3" s="1"/>
  <c r="AQ2915" i="3"/>
  <c r="BI2915" i="3"/>
  <c r="AR2915" i="3"/>
  <c r="BJ2915" i="3"/>
  <c r="K2918" i="3"/>
  <c r="AB2917" i="3"/>
  <c r="AA2917" i="3"/>
  <c r="L2094" i="3"/>
  <c r="K2094" i="3"/>
  <c r="O2096" i="3"/>
  <c r="D2986" i="3"/>
  <c r="W2915" i="3"/>
  <c r="X2915" i="3"/>
  <c r="T2916" i="3"/>
  <c r="Q2916" i="3"/>
  <c r="U2916" i="3"/>
  <c r="R2916" i="3"/>
  <c r="N2917" i="3"/>
  <c r="O2917" i="3"/>
  <c r="AX2913" i="3" l="1"/>
  <c r="BB2911" i="3"/>
  <c r="BS2700" i="3"/>
  <c r="BL2700" i="3"/>
  <c r="BO2700" i="3"/>
  <c r="BN2700" i="3"/>
  <c r="BM2700" i="3"/>
  <c r="BQ2700" i="3" s="1"/>
  <c r="L2919" i="3"/>
  <c r="BF2914" i="3"/>
  <c r="AW2913" i="3"/>
  <c r="AY2913" i="3" s="1"/>
  <c r="BG2914" i="3"/>
  <c r="AC2917" i="3"/>
  <c r="AK2917" i="3" s="1"/>
  <c r="K2919" i="3"/>
  <c r="AB2918" i="3"/>
  <c r="AA2918" i="3"/>
  <c r="Z2918" i="3"/>
  <c r="AR2916" i="3"/>
  <c r="BJ2916" i="3"/>
  <c r="AQ2916" i="3"/>
  <c r="BI2916" i="3"/>
  <c r="K2093" i="3"/>
  <c r="N2095" i="3"/>
  <c r="L2093" i="3"/>
  <c r="O2094" i="3" s="1"/>
  <c r="O2095" i="3"/>
  <c r="D2987" i="3"/>
  <c r="W2916" i="3"/>
  <c r="X2916" i="3"/>
  <c r="U2917" i="3"/>
  <c r="R2917" i="3"/>
  <c r="T2917" i="3"/>
  <c r="Q2917" i="3"/>
  <c r="N2918" i="3"/>
  <c r="O2918" i="3"/>
  <c r="BB2912" i="3" l="1"/>
  <c r="BB2913" i="3" s="1"/>
  <c r="BV2700" i="3"/>
  <c r="BT2700" i="3"/>
  <c r="BX2700" i="3" s="1"/>
  <c r="AX2914" i="3"/>
  <c r="BP2700" i="3"/>
  <c r="BU2700" i="3" s="1"/>
  <c r="BR2701" i="3"/>
  <c r="AW2914" i="3"/>
  <c r="L2920" i="3"/>
  <c r="BA2913" i="3"/>
  <c r="BF2915" i="3"/>
  <c r="BG2915" i="3"/>
  <c r="Z2919" i="3"/>
  <c r="AC2918" i="3"/>
  <c r="AK2918" i="3" s="1"/>
  <c r="AQ2917" i="3"/>
  <c r="BI2917" i="3"/>
  <c r="AR2917" i="3"/>
  <c r="BJ2917" i="3"/>
  <c r="K2920" i="3"/>
  <c r="AB2919" i="3"/>
  <c r="AA2919" i="3"/>
  <c r="K2092" i="3"/>
  <c r="L2092" i="3"/>
  <c r="N2094" i="3"/>
  <c r="X2917" i="3"/>
  <c r="D2988" i="3"/>
  <c r="W2917" i="3"/>
  <c r="U2918" i="3"/>
  <c r="R2918" i="3"/>
  <c r="T2918" i="3"/>
  <c r="Q2918" i="3"/>
  <c r="N2919" i="3"/>
  <c r="O2919" i="3"/>
  <c r="AY2914" i="3" l="1"/>
  <c r="BA2914" i="3" s="1"/>
  <c r="BS2701" i="3"/>
  <c r="BL2701" i="3"/>
  <c r="BN2701" i="3"/>
  <c r="BO2701" i="3"/>
  <c r="BM2701" i="3"/>
  <c r="BQ2701" i="3" s="1"/>
  <c r="AX2915" i="3"/>
  <c r="L2921" i="3"/>
  <c r="AW2915" i="3"/>
  <c r="BG2916" i="3"/>
  <c r="BF2916" i="3"/>
  <c r="W2918" i="3"/>
  <c r="AR2918" i="3"/>
  <c r="BJ2918" i="3"/>
  <c r="AQ2918" i="3"/>
  <c r="BI2918" i="3"/>
  <c r="AC2919" i="3"/>
  <c r="AK2919" i="3" s="1"/>
  <c r="K2921" i="3"/>
  <c r="AB2920" i="3"/>
  <c r="AA2920" i="3"/>
  <c r="Z2920" i="3"/>
  <c r="Z2921" i="3"/>
  <c r="L2091" i="3"/>
  <c r="O2093" i="3"/>
  <c r="K2091" i="3"/>
  <c r="N2092" i="3" s="1"/>
  <c r="N2093" i="3"/>
  <c r="X2918" i="3"/>
  <c r="D2989" i="3"/>
  <c r="U2919" i="3"/>
  <c r="R2919" i="3"/>
  <c r="T2919" i="3"/>
  <c r="Q2919" i="3"/>
  <c r="N2920" i="3"/>
  <c r="O2920" i="3"/>
  <c r="AX2916" i="3" l="1"/>
  <c r="BB2914" i="3"/>
  <c r="AY2915" i="3"/>
  <c r="BA2915" i="3" s="1"/>
  <c r="BV2701" i="3"/>
  <c r="BT2701" i="3"/>
  <c r="BX2701" i="3" s="1"/>
  <c r="BP2701" i="3"/>
  <c r="BU2701" i="3" s="1"/>
  <c r="BR2702" i="3"/>
  <c r="AW2916" i="3"/>
  <c r="AY2916" i="3" s="1"/>
  <c r="BA2916" i="3" s="1"/>
  <c r="L2922" i="3"/>
  <c r="BF2917" i="3"/>
  <c r="BG2917" i="3"/>
  <c r="AC2920" i="3"/>
  <c r="AK2920" i="3" s="1"/>
  <c r="K2922" i="3"/>
  <c r="AB2921" i="3"/>
  <c r="AA2921" i="3"/>
  <c r="AR2919" i="3"/>
  <c r="BJ2919" i="3"/>
  <c r="AQ2919" i="3"/>
  <c r="BI2919" i="3"/>
  <c r="W2919" i="3"/>
  <c r="L2090" i="3"/>
  <c r="K2090" i="3"/>
  <c r="O2092" i="3"/>
  <c r="X2919" i="3"/>
  <c r="D2990" i="3"/>
  <c r="U2920" i="3"/>
  <c r="R2920" i="3"/>
  <c r="T2920" i="3"/>
  <c r="Q2920" i="3"/>
  <c r="N2921" i="3"/>
  <c r="O2921" i="3"/>
  <c r="BB2915" i="3" l="1"/>
  <c r="BB2916" i="3" s="1"/>
  <c r="BS2702" i="3"/>
  <c r="BL2702" i="3"/>
  <c r="BN2702" i="3"/>
  <c r="BO2702" i="3"/>
  <c r="BM2702" i="3"/>
  <c r="BQ2702" i="3" s="1"/>
  <c r="AX2917" i="3"/>
  <c r="L2923" i="3"/>
  <c r="AW2917" i="3"/>
  <c r="BG2918" i="3"/>
  <c r="BF2918" i="3"/>
  <c r="AQ2920" i="3"/>
  <c r="BI2920" i="3"/>
  <c r="AR2920" i="3"/>
  <c r="BJ2920" i="3"/>
  <c r="AC2921" i="3"/>
  <c r="AK2921" i="3" s="1"/>
  <c r="AN2921" i="3" s="1"/>
  <c r="AN2922" i="3" s="1"/>
  <c r="K2923" i="3"/>
  <c r="AB2922" i="3"/>
  <c r="AA2922" i="3"/>
  <c r="Z2922" i="3"/>
  <c r="W2920" i="3"/>
  <c r="K2089" i="3"/>
  <c r="N2091" i="3"/>
  <c r="L2089" i="3"/>
  <c r="O2090" i="3" s="1"/>
  <c r="O2091" i="3"/>
  <c r="X2920" i="3"/>
  <c r="D2991" i="3"/>
  <c r="T2921" i="3"/>
  <c r="Q2921" i="3"/>
  <c r="U2921" i="3"/>
  <c r="R2921" i="3"/>
  <c r="N2922" i="3"/>
  <c r="O2922" i="3"/>
  <c r="AY2917" i="3" l="1"/>
  <c r="BA2917" i="3" s="1"/>
  <c r="BV2702" i="3"/>
  <c r="BB2917" i="3"/>
  <c r="BT2702" i="3"/>
  <c r="BX2702" i="3" s="1"/>
  <c r="BP2702" i="3"/>
  <c r="BU2702" i="3" s="1"/>
  <c r="BR2703" i="3"/>
  <c r="L2924" i="3"/>
  <c r="AW2918" i="3"/>
  <c r="BG2919" i="3"/>
  <c r="AX2918" i="3"/>
  <c r="BF2919" i="3"/>
  <c r="AC2922" i="3"/>
  <c r="AK2922" i="3" s="1"/>
  <c r="AN2923" i="3"/>
  <c r="AN2924" i="3" s="1"/>
  <c r="AN2925" i="3" s="1"/>
  <c r="AN2926" i="3" s="1"/>
  <c r="AN2927" i="3" s="1"/>
  <c r="AN2928" i="3" s="1"/>
  <c r="AN2929" i="3" s="1"/>
  <c r="AN2930" i="3" s="1"/>
  <c r="AN2931" i="3" s="1"/>
  <c r="AN2932" i="3" s="1"/>
  <c r="AN2933" i="3" s="1"/>
  <c r="AN2934" i="3" s="1"/>
  <c r="AN2935" i="3" s="1"/>
  <c r="AN2936" i="3" s="1"/>
  <c r="AN2937" i="3" s="1"/>
  <c r="AN2938" i="3" s="1"/>
  <c r="AN2939" i="3" s="1"/>
  <c r="AN2940" i="3" s="1"/>
  <c r="AN2941" i="3" s="1"/>
  <c r="BD2922" i="3"/>
  <c r="BD2923" i="3" s="1"/>
  <c r="BD2924" i="3" s="1"/>
  <c r="BD2925" i="3" s="1"/>
  <c r="BD2926" i="3" s="1"/>
  <c r="BD2927" i="3" s="1"/>
  <c r="BD2928" i="3" s="1"/>
  <c r="BD2929" i="3" s="1"/>
  <c r="BD2930" i="3" s="1"/>
  <c r="BD2931" i="3" s="1"/>
  <c r="BD2932" i="3" s="1"/>
  <c r="BD2933" i="3" s="1"/>
  <c r="BD2934" i="3" s="1"/>
  <c r="BD2935" i="3" s="1"/>
  <c r="BD2936" i="3" s="1"/>
  <c r="BD2937" i="3" s="1"/>
  <c r="BD2938" i="3" s="1"/>
  <c r="BD2939" i="3" s="1"/>
  <c r="BD2940" i="3" s="1"/>
  <c r="BD2941" i="3" s="1"/>
  <c r="BD2942" i="3" s="1"/>
  <c r="BC2943" i="3" s="1"/>
  <c r="BC2944" i="3" s="1"/>
  <c r="BC2945" i="3" s="1"/>
  <c r="BC2946" i="3" s="1"/>
  <c r="BC2947" i="3" s="1"/>
  <c r="BC2948" i="3" s="1"/>
  <c r="BC2949" i="3" s="1"/>
  <c r="BC2950" i="3" s="1"/>
  <c r="BC2951" i="3" s="1"/>
  <c r="BC2952" i="3" s="1"/>
  <c r="BC2953" i="3" s="1"/>
  <c r="BC2954" i="3" s="1"/>
  <c r="BC2955" i="3" s="1"/>
  <c r="BC2956" i="3" s="1"/>
  <c r="BC2957" i="3" s="1"/>
  <c r="BC2958" i="3" s="1"/>
  <c r="BC2959" i="3" s="1"/>
  <c r="BC2960" i="3" s="1"/>
  <c r="BC2961" i="3" s="1"/>
  <c r="BC2962" i="3" s="1"/>
  <c r="BC2963" i="3" s="1"/>
  <c r="AQ2921" i="3"/>
  <c r="BI2921" i="3"/>
  <c r="AT2921" i="3"/>
  <c r="AT2922" i="3" s="1"/>
  <c r="AT2923" i="3" s="1"/>
  <c r="AT2924" i="3" s="1"/>
  <c r="AT2925" i="3" s="1"/>
  <c r="AT2926" i="3" s="1"/>
  <c r="AT2927" i="3" s="1"/>
  <c r="AT2928" i="3" s="1"/>
  <c r="AT2929" i="3" s="1"/>
  <c r="AT2930" i="3" s="1"/>
  <c r="AT2931" i="3" s="1"/>
  <c r="AT2932" i="3" s="1"/>
  <c r="AT2933" i="3" s="1"/>
  <c r="AT2934" i="3" s="1"/>
  <c r="AT2935" i="3" s="1"/>
  <c r="AT2936" i="3" s="1"/>
  <c r="AT2937" i="3" s="1"/>
  <c r="AT2938" i="3" s="1"/>
  <c r="AT2939" i="3" s="1"/>
  <c r="AT2940" i="3" s="1"/>
  <c r="AT2941" i="3" s="1"/>
  <c r="AR2921" i="3"/>
  <c r="BJ2921" i="3"/>
  <c r="AU2921" i="3"/>
  <c r="AU2922" i="3" s="1"/>
  <c r="AU2923" i="3" s="1"/>
  <c r="AU2924" i="3" s="1"/>
  <c r="AU2925" i="3" s="1"/>
  <c r="AU2926" i="3" s="1"/>
  <c r="AU2927" i="3" s="1"/>
  <c r="AU2928" i="3" s="1"/>
  <c r="AU2929" i="3" s="1"/>
  <c r="AU2930" i="3" s="1"/>
  <c r="AU2931" i="3" s="1"/>
  <c r="AU2932" i="3" s="1"/>
  <c r="AU2933" i="3" s="1"/>
  <c r="AU2934" i="3" s="1"/>
  <c r="AU2935" i="3" s="1"/>
  <c r="AU2936" i="3" s="1"/>
  <c r="AU2937" i="3" s="1"/>
  <c r="AU2938" i="3" s="1"/>
  <c r="AU2939" i="3" s="1"/>
  <c r="AU2940" i="3" s="1"/>
  <c r="AU2941" i="3" s="1"/>
  <c r="K2924" i="3"/>
  <c r="AB2923" i="3"/>
  <c r="AA2923" i="3"/>
  <c r="Z2923" i="3"/>
  <c r="AY2918" i="3"/>
  <c r="K2088" i="3"/>
  <c r="L2088" i="3"/>
  <c r="N2090" i="3"/>
  <c r="D2992" i="3"/>
  <c r="W2921" i="3"/>
  <c r="X2921" i="3"/>
  <c r="U2922" i="3"/>
  <c r="R2922" i="3"/>
  <c r="T2922" i="3"/>
  <c r="Q2922" i="3"/>
  <c r="N2923" i="3"/>
  <c r="O2923" i="3"/>
  <c r="BO2703" i="3" l="1"/>
  <c r="BL2703" i="3"/>
  <c r="BS2703" i="3"/>
  <c r="BM2703" i="3"/>
  <c r="BQ2703" i="3" s="1"/>
  <c r="BN2703" i="3"/>
  <c r="Z2924" i="3"/>
  <c r="L2925" i="3"/>
  <c r="AW2919" i="3"/>
  <c r="BG2920" i="3"/>
  <c r="BF2920" i="3"/>
  <c r="AX2919" i="3"/>
  <c r="BA2918" i="3"/>
  <c r="BB2918" i="3" s="1"/>
  <c r="AC2923" i="3"/>
  <c r="AK2923" i="3" s="1"/>
  <c r="K2925" i="3"/>
  <c r="AB2924" i="3"/>
  <c r="AA2924" i="3"/>
  <c r="AR2922" i="3"/>
  <c r="BJ2922" i="3"/>
  <c r="AQ2922" i="3"/>
  <c r="BI2922" i="3"/>
  <c r="L2087" i="3"/>
  <c r="O2089" i="3"/>
  <c r="K2087" i="3"/>
  <c r="N2088" i="3" s="1"/>
  <c r="N2089" i="3"/>
  <c r="X2922" i="3"/>
  <c r="D2993" i="3"/>
  <c r="W2922" i="3"/>
  <c r="U2923" i="3"/>
  <c r="R2923" i="3"/>
  <c r="T2923" i="3"/>
  <c r="Q2923" i="3"/>
  <c r="N2924" i="3"/>
  <c r="O2924" i="3"/>
  <c r="AY2919" i="3" l="1"/>
  <c r="BA2919" i="3" s="1"/>
  <c r="BT2703" i="3"/>
  <c r="BX2703" i="3" s="1"/>
  <c r="BV2703" i="3"/>
  <c r="BP2703" i="3"/>
  <c r="BU2703" i="3" s="1"/>
  <c r="BR2704" i="3"/>
  <c r="L2926" i="3"/>
  <c r="BG2921" i="3"/>
  <c r="BF2921" i="3"/>
  <c r="Z2925" i="3"/>
  <c r="AW2920" i="3"/>
  <c r="AX2920" i="3"/>
  <c r="X2923" i="3"/>
  <c r="AC2924" i="3"/>
  <c r="AK2924" i="3" s="1"/>
  <c r="K2926" i="3"/>
  <c r="AB2925" i="3"/>
  <c r="AA2925" i="3"/>
  <c r="AQ2923" i="3"/>
  <c r="BI2923" i="3"/>
  <c r="AR2923" i="3"/>
  <c r="BJ2923" i="3"/>
  <c r="L2086" i="3"/>
  <c r="K2086" i="3"/>
  <c r="O2088" i="3"/>
  <c r="D2994" i="3"/>
  <c r="W2923" i="3"/>
  <c r="U2924" i="3"/>
  <c r="R2924" i="3"/>
  <c r="T2924" i="3"/>
  <c r="Q2924" i="3"/>
  <c r="N2925" i="3"/>
  <c r="O2925" i="3"/>
  <c r="BB2919" i="3" l="1"/>
  <c r="AX2921" i="3"/>
  <c r="BS2704" i="3"/>
  <c r="BM2704" i="3"/>
  <c r="BQ2704" i="3" s="1"/>
  <c r="BN2704" i="3"/>
  <c r="BL2704" i="3"/>
  <c r="BO2704" i="3"/>
  <c r="AW2921" i="3"/>
  <c r="L2927" i="3"/>
  <c r="AY2920" i="3"/>
  <c r="BA2920" i="3" s="1"/>
  <c r="BG2922" i="3"/>
  <c r="BF2922" i="3"/>
  <c r="AC2925" i="3"/>
  <c r="AK2925" i="3" s="1"/>
  <c r="AR2924" i="3"/>
  <c r="BJ2924" i="3"/>
  <c r="AQ2924" i="3"/>
  <c r="BI2924" i="3"/>
  <c r="K2927" i="3"/>
  <c r="AB2926" i="3"/>
  <c r="AA2926" i="3"/>
  <c r="Z2926" i="3"/>
  <c r="K2085" i="3"/>
  <c r="N2087" i="3"/>
  <c r="L2085" i="3"/>
  <c r="O2086" i="3" s="1"/>
  <c r="O2087" i="3"/>
  <c r="X2924" i="3"/>
  <c r="D2995" i="3"/>
  <c r="W2924" i="3"/>
  <c r="T2925" i="3"/>
  <c r="Q2925" i="3"/>
  <c r="U2925" i="3"/>
  <c r="R2925" i="3"/>
  <c r="N2926" i="3"/>
  <c r="O2926" i="3"/>
  <c r="AY2921" i="3" l="1"/>
  <c r="BA2921" i="3" s="1"/>
  <c r="BB2920" i="3"/>
  <c r="BT2704" i="3"/>
  <c r="BX2704" i="3" s="1"/>
  <c r="BV2704" i="3"/>
  <c r="AX2922" i="3"/>
  <c r="BP2704" i="3"/>
  <c r="BU2704" i="3" s="1"/>
  <c r="BR2705" i="3"/>
  <c r="L2928" i="3"/>
  <c r="AC2926" i="3"/>
  <c r="AW2922" i="3"/>
  <c r="BB2921" i="3"/>
  <c r="BG2923" i="3"/>
  <c r="BF2923" i="3"/>
  <c r="K2928" i="3"/>
  <c r="AB2927" i="3"/>
  <c r="AA2927" i="3"/>
  <c r="Z2927" i="3"/>
  <c r="AR2925" i="3"/>
  <c r="BJ2925" i="3"/>
  <c r="AK2926" i="3"/>
  <c r="AQ2925" i="3"/>
  <c r="BI2925" i="3"/>
  <c r="K2084" i="3"/>
  <c r="L2084" i="3"/>
  <c r="N2086" i="3"/>
  <c r="D2996" i="3"/>
  <c r="W2925" i="3"/>
  <c r="X2925" i="3"/>
  <c r="T2926" i="3"/>
  <c r="Q2926" i="3"/>
  <c r="U2926" i="3"/>
  <c r="R2926" i="3"/>
  <c r="N2927" i="3"/>
  <c r="O2927" i="3"/>
  <c r="AY2922" i="3" l="1"/>
  <c r="BA2922" i="3" s="1"/>
  <c r="BB2922" i="3" s="1"/>
  <c r="AW2923" i="3"/>
  <c r="BN2705" i="3"/>
  <c r="BO2705" i="3"/>
  <c r="BM2705" i="3"/>
  <c r="BQ2705" i="3" s="1"/>
  <c r="BS2705" i="3"/>
  <c r="BL2705" i="3"/>
  <c r="L2929" i="3"/>
  <c r="BG2924" i="3"/>
  <c r="BF2924" i="3"/>
  <c r="AX2923" i="3"/>
  <c r="AR2926" i="3"/>
  <c r="BJ2926" i="3"/>
  <c r="AQ2926" i="3"/>
  <c r="BI2926" i="3"/>
  <c r="AC2927" i="3"/>
  <c r="AK2927" i="3" s="1"/>
  <c r="K2929" i="3"/>
  <c r="AB2928" i="3"/>
  <c r="AA2928" i="3"/>
  <c r="Z2928" i="3"/>
  <c r="L2083" i="3"/>
  <c r="O2085" i="3"/>
  <c r="K2083" i="3"/>
  <c r="N2084" i="3" s="1"/>
  <c r="N2085" i="3"/>
  <c r="D2997" i="3"/>
  <c r="W2926" i="3"/>
  <c r="X2926" i="3"/>
  <c r="U2927" i="3"/>
  <c r="R2927" i="3"/>
  <c r="T2927" i="3"/>
  <c r="Q2927" i="3"/>
  <c r="N2928" i="3"/>
  <c r="O2928" i="3"/>
  <c r="AY2923" i="3" l="1"/>
  <c r="BA2923" i="3" s="1"/>
  <c r="BB2923" i="3" s="1"/>
  <c r="BV2705" i="3"/>
  <c r="BP2705" i="3"/>
  <c r="BU2705" i="3" s="1"/>
  <c r="BR2706" i="3"/>
  <c r="BT2705" i="3"/>
  <c r="BX2705" i="3" s="1"/>
  <c r="AX2924" i="3"/>
  <c r="L2930" i="3"/>
  <c r="AW2924" i="3"/>
  <c r="BF2925" i="3"/>
  <c r="BG2925" i="3"/>
  <c r="Z2929" i="3"/>
  <c r="AC2928" i="3"/>
  <c r="AK2928" i="3" s="1"/>
  <c r="AR2927" i="3"/>
  <c r="BJ2927" i="3"/>
  <c r="K2930" i="3"/>
  <c r="AB2929" i="3"/>
  <c r="AA2929" i="3"/>
  <c r="AQ2927" i="3"/>
  <c r="BI2927" i="3"/>
  <c r="L2082" i="3"/>
  <c r="K2082" i="3"/>
  <c r="O2084" i="3"/>
  <c r="W2927" i="3"/>
  <c r="D2998" i="3"/>
  <c r="X2927" i="3"/>
  <c r="T2928" i="3"/>
  <c r="Q2928" i="3"/>
  <c r="U2928" i="3"/>
  <c r="R2928" i="3"/>
  <c r="N2929" i="3"/>
  <c r="O2929" i="3"/>
  <c r="BO2706" i="3" l="1"/>
  <c r="BN2706" i="3"/>
  <c r="BM2706" i="3"/>
  <c r="BQ2706" i="3" s="1"/>
  <c r="BL2706" i="3"/>
  <c r="BS2706" i="3"/>
  <c r="AW2925" i="3"/>
  <c r="AY2924" i="3"/>
  <c r="BA2924" i="3" s="1"/>
  <c r="BB2924" i="3" s="1"/>
  <c r="AX2925" i="3"/>
  <c r="L2931" i="3"/>
  <c r="BG2926" i="3"/>
  <c r="BF2926" i="3"/>
  <c r="Z2930" i="3"/>
  <c r="AC2929" i="3"/>
  <c r="AK2929" i="3" s="1"/>
  <c r="K2931" i="3"/>
  <c r="AB2930" i="3"/>
  <c r="AA2930" i="3"/>
  <c r="AR2928" i="3"/>
  <c r="BJ2928" i="3"/>
  <c r="AQ2928" i="3"/>
  <c r="BI2928" i="3"/>
  <c r="K2081" i="3"/>
  <c r="N2083" i="3"/>
  <c r="L2081" i="3"/>
  <c r="O2082" i="3" s="1"/>
  <c r="O2083" i="3"/>
  <c r="D2999" i="3"/>
  <c r="W2928" i="3"/>
  <c r="X2928" i="3"/>
  <c r="U2929" i="3"/>
  <c r="R2929" i="3"/>
  <c r="T2929" i="3"/>
  <c r="Q2929" i="3"/>
  <c r="N2930" i="3"/>
  <c r="O2930" i="3"/>
  <c r="AY2925" i="3" l="1"/>
  <c r="BA2925" i="3" s="1"/>
  <c r="BB2925" i="3" s="1"/>
  <c r="BT2706" i="3"/>
  <c r="BX2706" i="3" s="1"/>
  <c r="BV2706" i="3"/>
  <c r="BP2706" i="3"/>
  <c r="BU2706" i="3" s="1"/>
  <c r="BR2707" i="3"/>
  <c r="AX2926" i="3"/>
  <c r="AW2926" i="3"/>
  <c r="L2932" i="3"/>
  <c r="BG2927" i="3"/>
  <c r="BF2927" i="3"/>
  <c r="Z2931" i="3"/>
  <c r="AQ2929" i="3"/>
  <c r="BI2929" i="3"/>
  <c r="AR2929" i="3"/>
  <c r="BJ2929" i="3"/>
  <c r="AC2930" i="3"/>
  <c r="AK2930" i="3" s="1"/>
  <c r="K2932" i="3"/>
  <c r="AB2931" i="3"/>
  <c r="AA2931" i="3"/>
  <c r="K2080" i="3"/>
  <c r="L2080" i="3"/>
  <c r="N2082" i="3"/>
  <c r="X2929" i="3"/>
  <c r="D3000" i="3"/>
  <c r="W2929" i="3"/>
  <c r="U2930" i="3"/>
  <c r="R2930" i="3"/>
  <c r="T2930" i="3"/>
  <c r="X2930" i="3" s="1"/>
  <c r="Q2930" i="3"/>
  <c r="N2931" i="3"/>
  <c r="O2931" i="3"/>
  <c r="AX2927" i="3" l="1"/>
  <c r="AY2926" i="3"/>
  <c r="BA2926" i="3" s="1"/>
  <c r="BB2926" i="3" s="1"/>
  <c r="BS2707" i="3"/>
  <c r="BN2707" i="3"/>
  <c r="BM2707" i="3"/>
  <c r="BQ2707" i="3" s="1"/>
  <c r="BO2707" i="3"/>
  <c r="BL2707" i="3"/>
  <c r="AW2927" i="3"/>
  <c r="AY2927" i="3" s="1"/>
  <c r="BA2927" i="3" s="1"/>
  <c r="L2933" i="3"/>
  <c r="BG2928" i="3"/>
  <c r="BF2928" i="3"/>
  <c r="Z2932" i="3"/>
  <c r="AC2931" i="3"/>
  <c r="AK2931" i="3" s="1"/>
  <c r="AR2930" i="3"/>
  <c r="BJ2930" i="3"/>
  <c r="K2933" i="3"/>
  <c r="AB2932" i="3"/>
  <c r="AA2932" i="3"/>
  <c r="AQ2930" i="3"/>
  <c r="BI2930" i="3"/>
  <c r="L2079" i="3"/>
  <c r="O2081" i="3"/>
  <c r="K2079" i="3"/>
  <c r="N2080" i="3" s="1"/>
  <c r="N2081" i="3"/>
  <c r="W2930" i="3"/>
  <c r="D3001" i="3"/>
  <c r="T2931" i="3"/>
  <c r="Q2931" i="3"/>
  <c r="U2931" i="3"/>
  <c r="R2931" i="3"/>
  <c r="N2932" i="3"/>
  <c r="O2932" i="3"/>
  <c r="BV2707" i="3" l="1"/>
  <c r="BB2927" i="3"/>
  <c r="BT2707" i="3"/>
  <c r="BX2707" i="3" s="1"/>
  <c r="BP2707" i="3"/>
  <c r="BU2707" i="3" s="1"/>
  <c r="BR2708" i="3"/>
  <c r="AX2928" i="3"/>
  <c r="L2934" i="3"/>
  <c r="AW2928" i="3"/>
  <c r="BF2929" i="3"/>
  <c r="BG2929" i="3"/>
  <c r="AR2931" i="3"/>
  <c r="BJ2931" i="3"/>
  <c r="AQ2931" i="3"/>
  <c r="BI2931" i="3"/>
  <c r="AC2932" i="3"/>
  <c r="AK2932" i="3" s="1"/>
  <c r="K2934" i="3"/>
  <c r="AB2933" i="3"/>
  <c r="AA2933" i="3"/>
  <c r="Z2933" i="3"/>
  <c r="L2078" i="3"/>
  <c r="K2078" i="3"/>
  <c r="O2080" i="3"/>
  <c r="D3002" i="3"/>
  <c r="W2931" i="3"/>
  <c r="X2931" i="3"/>
  <c r="U2932" i="3"/>
  <c r="R2932" i="3"/>
  <c r="T2932" i="3"/>
  <c r="X2932" i="3" s="1"/>
  <c r="Q2932" i="3"/>
  <c r="N2933" i="3"/>
  <c r="O2933" i="3"/>
  <c r="BS2708" i="3" l="1"/>
  <c r="BL2708" i="3"/>
  <c r="BN2708" i="3"/>
  <c r="BM2708" i="3"/>
  <c r="BQ2708" i="3" s="1"/>
  <c r="BO2708" i="3"/>
  <c r="AY2928" i="3"/>
  <c r="BA2928" i="3" s="1"/>
  <c r="AW2929" i="3"/>
  <c r="L2935" i="3"/>
  <c r="BF2930" i="3"/>
  <c r="BG2930" i="3"/>
  <c r="AX2929" i="3"/>
  <c r="AY2929" i="3" s="1"/>
  <c r="AC2933" i="3"/>
  <c r="AK2933" i="3" s="1"/>
  <c r="AQ2932" i="3"/>
  <c r="BI2932" i="3"/>
  <c r="K2935" i="3"/>
  <c r="AB2934" i="3"/>
  <c r="AA2934" i="3"/>
  <c r="Z2934" i="3"/>
  <c r="AR2932" i="3"/>
  <c r="BJ2932" i="3"/>
  <c r="K2077" i="3"/>
  <c r="N2079" i="3"/>
  <c r="L2077" i="3"/>
  <c r="O2078" i="3" s="1"/>
  <c r="O2079" i="3"/>
  <c r="W2932" i="3"/>
  <c r="D3003" i="3"/>
  <c r="U2933" i="3"/>
  <c r="R2933" i="3"/>
  <c r="T2933" i="3"/>
  <c r="Q2933" i="3"/>
  <c r="N2934" i="3"/>
  <c r="O2934" i="3"/>
  <c r="BT2708" i="3" l="1"/>
  <c r="BX2708" i="3" s="1"/>
  <c r="BV2708" i="3"/>
  <c r="BP2708" i="3"/>
  <c r="BU2708" i="3" s="1"/>
  <c r="BR2709" i="3"/>
  <c r="BB2928" i="3"/>
  <c r="AX2930" i="3"/>
  <c r="AW2930" i="3"/>
  <c r="L2936" i="3"/>
  <c r="BA2929" i="3"/>
  <c r="BB2929" i="3" s="1"/>
  <c r="BG2931" i="3"/>
  <c r="BF2931" i="3"/>
  <c r="AC2934" i="3"/>
  <c r="AK2934" i="3" s="1"/>
  <c r="AR2933" i="3"/>
  <c r="BJ2933" i="3"/>
  <c r="K2936" i="3"/>
  <c r="AB2935" i="3"/>
  <c r="AA2935" i="3"/>
  <c r="Z2935" i="3"/>
  <c r="Z2936" i="3"/>
  <c r="AQ2933" i="3"/>
  <c r="BI2933" i="3"/>
  <c r="K2076" i="3"/>
  <c r="L2076" i="3"/>
  <c r="N2078" i="3"/>
  <c r="X2933" i="3"/>
  <c r="D3004" i="3"/>
  <c r="W2933" i="3"/>
  <c r="U2934" i="3"/>
  <c r="R2934" i="3"/>
  <c r="T2934" i="3"/>
  <c r="Q2934" i="3"/>
  <c r="N2935" i="3"/>
  <c r="O2935" i="3"/>
  <c r="AW2931" i="3" l="1"/>
  <c r="BS2709" i="3"/>
  <c r="BL2709" i="3"/>
  <c r="BN2709" i="3"/>
  <c r="BM2709" i="3"/>
  <c r="BQ2709" i="3" s="1"/>
  <c r="BO2709" i="3"/>
  <c r="AY2930" i="3"/>
  <c r="BA2930" i="3" s="1"/>
  <c r="L2937" i="3"/>
  <c r="BG2932" i="3"/>
  <c r="AX2931" i="3"/>
  <c r="BF2932" i="3"/>
  <c r="AX2932" i="3" s="1"/>
  <c r="AC2935" i="3"/>
  <c r="AK2935" i="3" s="1"/>
  <c r="K2937" i="3"/>
  <c r="AB2936" i="3"/>
  <c r="AA2936" i="3"/>
  <c r="AQ2934" i="3"/>
  <c r="BI2934" i="3"/>
  <c r="AR2934" i="3"/>
  <c r="BJ2934" i="3"/>
  <c r="L2075" i="3"/>
  <c r="O2077" i="3"/>
  <c r="K2075" i="3"/>
  <c r="N2076" i="3" s="1"/>
  <c r="N2077" i="3"/>
  <c r="X2934" i="3"/>
  <c r="D3005" i="3"/>
  <c r="W2934" i="3"/>
  <c r="T2935" i="3"/>
  <c r="Q2935" i="3"/>
  <c r="U2935" i="3"/>
  <c r="R2935" i="3"/>
  <c r="N2936" i="3"/>
  <c r="O2936" i="3"/>
  <c r="AY2931" i="3" l="1"/>
  <c r="BA2931" i="3" s="1"/>
  <c r="BB2930" i="3"/>
  <c r="BV2709" i="3"/>
  <c r="BT2709" i="3"/>
  <c r="BX2709" i="3" s="1"/>
  <c r="BP2709" i="3"/>
  <c r="BU2709" i="3" s="1"/>
  <c r="BR2710" i="3"/>
  <c r="AW2932" i="3"/>
  <c r="AY2932" i="3" s="1"/>
  <c r="L2938" i="3"/>
  <c r="BG2933" i="3"/>
  <c r="BF2933" i="3"/>
  <c r="AC2936" i="3"/>
  <c r="AK2936" i="3" s="1"/>
  <c r="AR2935" i="3"/>
  <c r="BJ2935" i="3"/>
  <c r="K2938" i="3"/>
  <c r="AB2937" i="3"/>
  <c r="AA2937" i="3"/>
  <c r="Z2937" i="3"/>
  <c r="AQ2935" i="3"/>
  <c r="BI2935" i="3"/>
  <c r="L2074" i="3"/>
  <c r="K2074" i="3"/>
  <c r="O2076" i="3"/>
  <c r="D3006" i="3"/>
  <c r="W2935" i="3"/>
  <c r="X2935" i="3"/>
  <c r="T2936" i="3"/>
  <c r="Q2936" i="3"/>
  <c r="U2936" i="3"/>
  <c r="R2936" i="3"/>
  <c r="N2937" i="3"/>
  <c r="O2937" i="3"/>
  <c r="BB2931" i="3" l="1"/>
  <c r="BS2710" i="3"/>
  <c r="BL2710" i="3"/>
  <c r="BO2710" i="3"/>
  <c r="BM2710" i="3"/>
  <c r="BQ2710" i="3" s="1"/>
  <c r="BN2710" i="3"/>
  <c r="BA2932" i="3"/>
  <c r="BB2932" i="3" s="1"/>
  <c r="AX2933" i="3"/>
  <c r="L2939" i="3"/>
  <c r="BF2934" i="3"/>
  <c r="BG2934" i="3"/>
  <c r="AW2933" i="3"/>
  <c r="AC2937" i="3"/>
  <c r="AK2937" i="3" s="1"/>
  <c r="AR2936" i="3"/>
  <c r="BJ2936" i="3"/>
  <c r="AQ2936" i="3"/>
  <c r="BI2936" i="3"/>
  <c r="K2939" i="3"/>
  <c r="AB2938" i="3"/>
  <c r="AA2938" i="3"/>
  <c r="Z2938" i="3"/>
  <c r="K2073" i="3"/>
  <c r="N2075" i="3"/>
  <c r="L2073" i="3"/>
  <c r="O2074" i="3" s="1"/>
  <c r="O2075" i="3"/>
  <c r="D3007" i="3"/>
  <c r="W2936" i="3"/>
  <c r="X2936" i="3"/>
  <c r="U2937" i="3"/>
  <c r="R2937" i="3"/>
  <c r="T2937" i="3"/>
  <c r="Q2937" i="3"/>
  <c r="N2938" i="3"/>
  <c r="O2938" i="3"/>
  <c r="BV2710" i="3" l="1"/>
  <c r="BP2710" i="3"/>
  <c r="BU2710" i="3" s="1"/>
  <c r="BR2711" i="3"/>
  <c r="AX2934" i="3"/>
  <c r="BT2710" i="3"/>
  <c r="BX2710" i="3" s="1"/>
  <c r="AC2938" i="3"/>
  <c r="AY2933" i="3"/>
  <c r="BA2933" i="3" s="1"/>
  <c r="BB2933" i="3" s="1"/>
  <c r="L2940" i="3"/>
  <c r="AW2934" i="3"/>
  <c r="BG2935" i="3"/>
  <c r="BF2935" i="3"/>
  <c r="K2940" i="3"/>
  <c r="AB2939" i="3"/>
  <c r="AA2939" i="3"/>
  <c r="Z2939" i="3"/>
  <c r="AK2938" i="3"/>
  <c r="AQ2937" i="3"/>
  <c r="BI2937" i="3"/>
  <c r="AR2937" i="3"/>
  <c r="BJ2937" i="3"/>
  <c r="K2072" i="3"/>
  <c r="L2072" i="3"/>
  <c r="N2074" i="3"/>
  <c r="X2937" i="3"/>
  <c r="D3008" i="3"/>
  <c r="W2937" i="3"/>
  <c r="T2938" i="3"/>
  <c r="Q2938" i="3"/>
  <c r="U2938" i="3"/>
  <c r="R2938" i="3"/>
  <c r="N2939" i="3"/>
  <c r="O2939" i="3"/>
  <c r="BN2711" i="3" l="1"/>
  <c r="BM2711" i="3"/>
  <c r="BQ2711" i="3" s="1"/>
  <c r="BO2711" i="3"/>
  <c r="BS2711" i="3"/>
  <c r="BL2711" i="3"/>
  <c r="AY2934" i="3"/>
  <c r="BA2934" i="3" s="1"/>
  <c r="BB2934" i="3" s="1"/>
  <c r="L2941" i="3"/>
  <c r="BG2936" i="3"/>
  <c r="BF2936" i="3"/>
  <c r="AX2935" i="3"/>
  <c r="AW2935" i="3"/>
  <c r="AR2938" i="3"/>
  <c r="BJ2938" i="3"/>
  <c r="AQ2938" i="3"/>
  <c r="BI2938" i="3"/>
  <c r="AC2939" i="3"/>
  <c r="AK2939" i="3" s="1"/>
  <c r="K2941" i="3"/>
  <c r="AB2940" i="3"/>
  <c r="AA2940" i="3"/>
  <c r="Z2940" i="3"/>
  <c r="Z2941" i="3"/>
  <c r="L2071" i="3"/>
  <c r="O2073" i="3"/>
  <c r="K2071" i="3"/>
  <c r="N2072" i="3" s="1"/>
  <c r="N2073" i="3"/>
  <c r="D3009" i="3"/>
  <c r="W2938" i="3"/>
  <c r="X2938" i="3"/>
  <c r="U2939" i="3"/>
  <c r="R2939" i="3"/>
  <c r="T2939" i="3"/>
  <c r="Q2939" i="3"/>
  <c r="N2940" i="3"/>
  <c r="O2940" i="3"/>
  <c r="W2939" i="3" l="1"/>
  <c r="BV2711" i="3"/>
  <c r="BP2711" i="3"/>
  <c r="BU2711" i="3" s="1"/>
  <c r="BR2712" i="3"/>
  <c r="BT2711" i="3"/>
  <c r="BX2711" i="3" s="1"/>
  <c r="AX2936" i="3"/>
  <c r="AW2936" i="3"/>
  <c r="L2942" i="3"/>
  <c r="AY2935" i="3"/>
  <c r="BA2935" i="3" s="1"/>
  <c r="BB2935" i="3" s="1"/>
  <c r="BF2937" i="3"/>
  <c r="BG2937" i="3"/>
  <c r="AQ2939" i="3"/>
  <c r="BI2939" i="3"/>
  <c r="AC2940" i="3"/>
  <c r="AK2940" i="3" s="1"/>
  <c r="K2942" i="3"/>
  <c r="AB2941" i="3"/>
  <c r="AA2941" i="3"/>
  <c r="AR2939" i="3"/>
  <c r="BJ2939" i="3"/>
  <c r="L2070" i="3"/>
  <c r="O2071" i="3" s="1"/>
  <c r="K2070" i="3"/>
  <c r="N2071" i="3" s="1"/>
  <c r="O2072" i="3"/>
  <c r="X2939" i="3"/>
  <c r="D3010" i="3"/>
  <c r="U2940" i="3"/>
  <c r="R2940" i="3"/>
  <c r="T2940" i="3"/>
  <c r="Q2940" i="3"/>
  <c r="N2941" i="3"/>
  <c r="O2941" i="3"/>
  <c r="AY2936" i="3" l="1"/>
  <c r="BA2936" i="3" s="1"/>
  <c r="BO2712" i="3"/>
  <c r="BS2712" i="3"/>
  <c r="BL2712" i="3"/>
  <c r="BN2712" i="3"/>
  <c r="BM2712" i="3"/>
  <c r="BQ2712" i="3" s="1"/>
  <c r="AX2937" i="3"/>
  <c r="L2943" i="3"/>
  <c r="AW2937" i="3"/>
  <c r="BF2938" i="3"/>
  <c r="BG2938" i="3"/>
  <c r="AC2941" i="3"/>
  <c r="AK2941" i="3" s="1"/>
  <c r="AR2940" i="3"/>
  <c r="BJ2940" i="3"/>
  <c r="K2943" i="3"/>
  <c r="AB2942" i="3"/>
  <c r="AA2942" i="3"/>
  <c r="Z2942" i="3"/>
  <c r="AQ2940" i="3"/>
  <c r="BI2940" i="3"/>
  <c r="K2069" i="3"/>
  <c r="L2069" i="3"/>
  <c r="D3011" i="3"/>
  <c r="W2940" i="3"/>
  <c r="X2940" i="3"/>
  <c r="T2941" i="3"/>
  <c r="Q2941" i="3"/>
  <c r="U2941" i="3"/>
  <c r="R2941" i="3"/>
  <c r="N2942" i="3"/>
  <c r="O2942" i="3"/>
  <c r="AY2937" i="3" l="1"/>
  <c r="BA2937" i="3" s="1"/>
  <c r="BB2936" i="3"/>
  <c r="BV2712" i="3"/>
  <c r="BT2712" i="3"/>
  <c r="BX2712" i="3" s="1"/>
  <c r="BP2712" i="3"/>
  <c r="BU2712" i="3" s="1"/>
  <c r="BR2713" i="3"/>
  <c r="AW2938" i="3"/>
  <c r="L2944" i="3"/>
  <c r="AX2938" i="3"/>
  <c r="BG2939" i="3"/>
  <c r="BF2939" i="3"/>
  <c r="AC2942" i="3"/>
  <c r="AK2942" i="3" s="1"/>
  <c r="AN2942" i="3" s="1"/>
  <c r="AN2943" i="3" s="1"/>
  <c r="K2944" i="3"/>
  <c r="AB2943" i="3"/>
  <c r="AA2943" i="3"/>
  <c r="Z2943" i="3"/>
  <c r="AQ2941" i="3"/>
  <c r="BI2941" i="3"/>
  <c r="AR2941" i="3"/>
  <c r="BJ2941" i="3"/>
  <c r="L2068" i="3"/>
  <c r="O2070" i="3"/>
  <c r="K2068" i="3"/>
  <c r="N2069" i="3" s="1"/>
  <c r="N2070" i="3"/>
  <c r="D3012" i="3"/>
  <c r="W2941" i="3"/>
  <c r="X2941" i="3"/>
  <c r="T2942" i="3"/>
  <c r="Q2942" i="3"/>
  <c r="U2942" i="3"/>
  <c r="R2942" i="3"/>
  <c r="N2943" i="3"/>
  <c r="O2943" i="3"/>
  <c r="BB2937" i="3" l="1"/>
  <c r="BS2713" i="3"/>
  <c r="BN2713" i="3"/>
  <c r="BL2713" i="3"/>
  <c r="BO2713" i="3"/>
  <c r="BM2713" i="3"/>
  <c r="BQ2713" i="3" s="1"/>
  <c r="AY2938" i="3"/>
  <c r="BA2938" i="3" s="1"/>
  <c r="BB2938" i="3" s="1"/>
  <c r="AW2939" i="3"/>
  <c r="L2945" i="3"/>
  <c r="AX2939" i="3"/>
  <c r="BF2940" i="3"/>
  <c r="BG2940" i="3"/>
  <c r="AN2944" i="3"/>
  <c r="AN2945" i="3" s="1"/>
  <c r="AN2946" i="3" s="1"/>
  <c r="AN2947" i="3" s="1"/>
  <c r="AN2948" i="3" s="1"/>
  <c r="AN2949" i="3" s="1"/>
  <c r="AN2950" i="3" s="1"/>
  <c r="AN2951" i="3" s="1"/>
  <c r="AN2952" i="3" s="1"/>
  <c r="AN2953" i="3" s="1"/>
  <c r="AN2954" i="3" s="1"/>
  <c r="AN2955" i="3" s="1"/>
  <c r="AN2956" i="3" s="1"/>
  <c r="AN2957" i="3" s="1"/>
  <c r="AN2958" i="3" s="1"/>
  <c r="AN2959" i="3" s="1"/>
  <c r="AN2960" i="3" s="1"/>
  <c r="AN2961" i="3" s="1"/>
  <c r="AN2962" i="3" s="1"/>
  <c r="BD2943" i="3"/>
  <c r="BD2944" i="3" s="1"/>
  <c r="BD2945" i="3" s="1"/>
  <c r="BD2946" i="3" s="1"/>
  <c r="BD2947" i="3" s="1"/>
  <c r="BD2948" i="3" s="1"/>
  <c r="BD2949" i="3" s="1"/>
  <c r="BD2950" i="3" s="1"/>
  <c r="BD2951" i="3" s="1"/>
  <c r="BD2952" i="3" s="1"/>
  <c r="BD2953" i="3" s="1"/>
  <c r="BD2954" i="3" s="1"/>
  <c r="BD2955" i="3" s="1"/>
  <c r="BD2956" i="3" s="1"/>
  <c r="BD2957" i="3" s="1"/>
  <c r="BD2958" i="3" s="1"/>
  <c r="BD2959" i="3" s="1"/>
  <c r="BD2960" i="3" s="1"/>
  <c r="BD2961" i="3" s="1"/>
  <c r="BD2962" i="3" s="1"/>
  <c r="BD2963" i="3" s="1"/>
  <c r="BC2964" i="3" s="1"/>
  <c r="BC2965" i="3" s="1"/>
  <c r="BC2966" i="3" s="1"/>
  <c r="BC2967" i="3" s="1"/>
  <c r="BC2968" i="3" s="1"/>
  <c r="BC2969" i="3" s="1"/>
  <c r="BC2970" i="3" s="1"/>
  <c r="BC2971" i="3" s="1"/>
  <c r="BC2972" i="3" s="1"/>
  <c r="BC2973" i="3" s="1"/>
  <c r="BC2974" i="3" s="1"/>
  <c r="BC2975" i="3" s="1"/>
  <c r="BC2976" i="3" s="1"/>
  <c r="BC2977" i="3" s="1"/>
  <c r="BC2978" i="3" s="1"/>
  <c r="BC2979" i="3" s="1"/>
  <c r="BC2980" i="3" s="1"/>
  <c r="BC2981" i="3" s="1"/>
  <c r="BC2982" i="3" s="1"/>
  <c r="BC2983" i="3" s="1"/>
  <c r="BC2984" i="3" s="1"/>
  <c r="BC2985" i="3" s="1"/>
  <c r="AC2943" i="3"/>
  <c r="AK2943" i="3" s="1"/>
  <c r="AQ2942" i="3"/>
  <c r="BI2942" i="3"/>
  <c r="AT2942" i="3"/>
  <c r="AT2943" i="3" s="1"/>
  <c r="AT2944" i="3" s="1"/>
  <c r="AT2945" i="3" s="1"/>
  <c r="AT2946" i="3" s="1"/>
  <c r="AT2947" i="3" s="1"/>
  <c r="AT2948" i="3" s="1"/>
  <c r="AT2949" i="3" s="1"/>
  <c r="AT2950" i="3" s="1"/>
  <c r="AT2951" i="3" s="1"/>
  <c r="AT2952" i="3" s="1"/>
  <c r="AT2953" i="3" s="1"/>
  <c r="AT2954" i="3" s="1"/>
  <c r="AT2955" i="3" s="1"/>
  <c r="AT2956" i="3" s="1"/>
  <c r="AT2957" i="3" s="1"/>
  <c r="AT2958" i="3" s="1"/>
  <c r="AT2959" i="3" s="1"/>
  <c r="AT2960" i="3" s="1"/>
  <c r="AT2961" i="3" s="1"/>
  <c r="AT2962" i="3" s="1"/>
  <c r="K2945" i="3"/>
  <c r="AB2944" i="3"/>
  <c r="AA2944" i="3"/>
  <c r="Z2944" i="3"/>
  <c r="AR2942" i="3"/>
  <c r="BJ2942" i="3"/>
  <c r="AU2942" i="3"/>
  <c r="AU2943" i="3" s="1"/>
  <c r="AU2944" i="3" s="1"/>
  <c r="AU2945" i="3" s="1"/>
  <c r="AU2946" i="3" s="1"/>
  <c r="AU2947" i="3" s="1"/>
  <c r="AU2948" i="3" s="1"/>
  <c r="AU2949" i="3" s="1"/>
  <c r="AU2950" i="3" s="1"/>
  <c r="AU2951" i="3" s="1"/>
  <c r="AU2952" i="3" s="1"/>
  <c r="AU2953" i="3" s="1"/>
  <c r="AU2954" i="3" s="1"/>
  <c r="AU2955" i="3" s="1"/>
  <c r="AU2956" i="3" s="1"/>
  <c r="AU2957" i="3" s="1"/>
  <c r="AU2958" i="3" s="1"/>
  <c r="AU2959" i="3" s="1"/>
  <c r="AU2960" i="3" s="1"/>
  <c r="AU2961" i="3" s="1"/>
  <c r="AU2962" i="3" s="1"/>
  <c r="L2067" i="3"/>
  <c r="K2067" i="3"/>
  <c r="O2069" i="3"/>
  <c r="D3013" i="3"/>
  <c r="W2942" i="3"/>
  <c r="X2942" i="3"/>
  <c r="U2943" i="3"/>
  <c r="R2943" i="3"/>
  <c r="T2943" i="3"/>
  <c r="Q2943" i="3"/>
  <c r="N2944" i="3"/>
  <c r="O2944" i="3"/>
  <c r="AX2940" i="3" l="1"/>
  <c r="BV2713" i="3"/>
  <c r="AW2940" i="3"/>
  <c r="BP2713" i="3"/>
  <c r="BU2713" i="3" s="1"/>
  <c r="BR2714" i="3"/>
  <c r="BT2713" i="3"/>
  <c r="BX2713" i="3" s="1"/>
  <c r="AY2939" i="3"/>
  <c r="BA2939" i="3" s="1"/>
  <c r="BB2939" i="3" s="1"/>
  <c r="L2946" i="3"/>
  <c r="BF2941" i="3"/>
  <c r="BG2941" i="3"/>
  <c r="AY2940" i="3"/>
  <c r="BA2940" i="3" s="1"/>
  <c r="AQ2943" i="3"/>
  <c r="BI2943" i="3"/>
  <c r="AR2943" i="3"/>
  <c r="BJ2943" i="3"/>
  <c r="AC2944" i="3"/>
  <c r="AK2944" i="3" s="1"/>
  <c r="K2946" i="3"/>
  <c r="AB2945" i="3"/>
  <c r="AA2945" i="3"/>
  <c r="Z2945" i="3"/>
  <c r="K2066" i="3"/>
  <c r="N2068" i="3"/>
  <c r="L2066" i="3"/>
  <c r="O2067" i="3" s="1"/>
  <c r="O2068" i="3"/>
  <c r="D3014" i="3"/>
  <c r="X2943" i="3"/>
  <c r="W2943" i="3"/>
  <c r="T2944" i="3"/>
  <c r="Q2944" i="3"/>
  <c r="U2944" i="3"/>
  <c r="R2944" i="3"/>
  <c r="N2945" i="3"/>
  <c r="O2945" i="3"/>
  <c r="AX2941" i="3" l="1"/>
  <c r="BO2714" i="3"/>
  <c r="BN2714" i="3"/>
  <c r="BL2714" i="3"/>
  <c r="BM2714" i="3"/>
  <c r="BQ2714" i="3" s="1"/>
  <c r="BS2714" i="3"/>
  <c r="BB2940" i="3"/>
  <c r="AW2941" i="3"/>
  <c r="AY2941" i="3" s="1"/>
  <c r="BA2941" i="3" s="1"/>
  <c r="L2947" i="3"/>
  <c r="BG2942" i="3"/>
  <c r="BF2942" i="3"/>
  <c r="AC2945" i="3"/>
  <c r="AK2945" i="3" s="1"/>
  <c r="AQ2944" i="3"/>
  <c r="BI2944" i="3"/>
  <c r="AR2944" i="3"/>
  <c r="BJ2944" i="3"/>
  <c r="K2947" i="3"/>
  <c r="AB2946" i="3"/>
  <c r="AA2946" i="3"/>
  <c r="Z2946" i="3"/>
  <c r="K2065" i="3"/>
  <c r="L2065" i="3"/>
  <c r="N2067" i="3"/>
  <c r="D3015" i="3"/>
  <c r="W2944" i="3"/>
  <c r="X2944" i="3"/>
  <c r="T2945" i="3"/>
  <c r="Q2945" i="3"/>
  <c r="U2945" i="3"/>
  <c r="R2945" i="3"/>
  <c r="N2946" i="3"/>
  <c r="O2946" i="3"/>
  <c r="BB2941" i="3" l="1"/>
  <c r="BV2714" i="3"/>
  <c r="BT2714" i="3"/>
  <c r="BX2714" i="3" s="1"/>
  <c r="BP2714" i="3"/>
  <c r="BU2714" i="3" s="1"/>
  <c r="BR2715" i="3"/>
  <c r="AX2942" i="3"/>
  <c r="L2948" i="3"/>
  <c r="BG2943" i="3"/>
  <c r="BF2943" i="3"/>
  <c r="AW2942" i="3"/>
  <c r="AY2942" i="3" s="1"/>
  <c r="BA2942" i="3" s="1"/>
  <c r="BB2942" i="3" s="1"/>
  <c r="AR2945" i="3"/>
  <c r="BJ2945" i="3"/>
  <c r="AQ2945" i="3"/>
  <c r="BI2945" i="3"/>
  <c r="AC2946" i="3"/>
  <c r="AK2946" i="3" s="1"/>
  <c r="K2948" i="3"/>
  <c r="AB2947" i="3"/>
  <c r="AA2947" i="3"/>
  <c r="Z2947" i="3"/>
  <c r="Z2948" i="3"/>
  <c r="L2064" i="3"/>
  <c r="O2066" i="3"/>
  <c r="K2064" i="3"/>
  <c r="N2065" i="3" s="1"/>
  <c r="N2066" i="3"/>
  <c r="D3016" i="3"/>
  <c r="W2945" i="3"/>
  <c r="X2945" i="3"/>
  <c r="U2946" i="3"/>
  <c r="R2946" i="3"/>
  <c r="T2946" i="3"/>
  <c r="Q2946" i="3"/>
  <c r="N2947" i="3"/>
  <c r="O2947" i="3"/>
  <c r="BM2715" i="3" l="1"/>
  <c r="BQ2715" i="3" s="1"/>
  <c r="BS2715" i="3"/>
  <c r="BL2715" i="3"/>
  <c r="BO2715" i="3"/>
  <c r="BN2715" i="3"/>
  <c r="AX2943" i="3"/>
  <c r="L2949" i="3"/>
  <c r="BF2944" i="3"/>
  <c r="BG2944" i="3"/>
  <c r="AW2943" i="3"/>
  <c r="AC2947" i="3"/>
  <c r="AK2947" i="3" s="1"/>
  <c r="AQ2946" i="3"/>
  <c r="BI2946" i="3"/>
  <c r="AR2946" i="3"/>
  <c r="BJ2946" i="3"/>
  <c r="K2949" i="3"/>
  <c r="AB2948" i="3"/>
  <c r="AA2948" i="3"/>
  <c r="W2946" i="3"/>
  <c r="L2063" i="3"/>
  <c r="K2063" i="3"/>
  <c r="O2065" i="3"/>
  <c r="D3017" i="3"/>
  <c r="X2946" i="3"/>
  <c r="T2947" i="3"/>
  <c r="Q2947" i="3"/>
  <c r="U2947" i="3"/>
  <c r="R2947" i="3"/>
  <c r="N2948" i="3"/>
  <c r="O2948" i="3"/>
  <c r="BV2715" i="3" l="1"/>
  <c r="BP2715" i="3"/>
  <c r="BU2715" i="3" s="1"/>
  <c r="BR2716" i="3"/>
  <c r="BT2715" i="3"/>
  <c r="BX2715" i="3" s="1"/>
  <c r="AY2943" i="3"/>
  <c r="BA2943" i="3" s="1"/>
  <c r="BB2943" i="3" s="1"/>
  <c r="AW2944" i="3"/>
  <c r="L2950" i="3"/>
  <c r="AX2944" i="3"/>
  <c r="BF2945" i="3"/>
  <c r="BG2945" i="3"/>
  <c r="AR2947" i="3"/>
  <c r="BJ2947" i="3"/>
  <c r="AQ2947" i="3"/>
  <c r="BI2947" i="3"/>
  <c r="AC2948" i="3"/>
  <c r="AK2948" i="3" s="1"/>
  <c r="K2950" i="3"/>
  <c r="AB2949" i="3"/>
  <c r="AA2949" i="3"/>
  <c r="Z2949" i="3"/>
  <c r="K2062" i="3"/>
  <c r="N2064" i="3"/>
  <c r="L2062" i="3"/>
  <c r="O2063" i="3" s="1"/>
  <c r="O2064" i="3"/>
  <c r="D3018" i="3"/>
  <c r="W2947" i="3"/>
  <c r="X2947" i="3"/>
  <c r="U2948" i="3"/>
  <c r="R2948" i="3"/>
  <c r="T2948" i="3"/>
  <c r="Q2948" i="3"/>
  <c r="N2949" i="3"/>
  <c r="O2949" i="3"/>
  <c r="AY2944" i="3" l="1"/>
  <c r="BA2944" i="3" s="1"/>
  <c r="BB2944" i="3" s="1"/>
  <c r="AX2945" i="3"/>
  <c r="BS2716" i="3"/>
  <c r="BL2716" i="3"/>
  <c r="BN2716" i="3"/>
  <c r="BO2716" i="3"/>
  <c r="BM2716" i="3"/>
  <c r="BQ2716" i="3" s="1"/>
  <c r="L2951" i="3"/>
  <c r="AW2945" i="3"/>
  <c r="BF2946" i="3"/>
  <c r="BG2946" i="3"/>
  <c r="AC2949" i="3"/>
  <c r="AK2949" i="3" s="1"/>
  <c r="AQ2948" i="3"/>
  <c r="BI2948" i="3"/>
  <c r="AR2948" i="3"/>
  <c r="BJ2948" i="3"/>
  <c r="K2951" i="3"/>
  <c r="AB2950" i="3"/>
  <c r="AA2950" i="3"/>
  <c r="Z2950" i="3"/>
  <c r="X2948" i="3"/>
  <c r="K2061" i="3"/>
  <c r="L2061" i="3"/>
  <c r="N2063" i="3"/>
  <c r="D3019" i="3"/>
  <c r="W2948" i="3"/>
  <c r="U2949" i="3"/>
  <c r="R2949" i="3"/>
  <c r="T2949" i="3"/>
  <c r="Q2949" i="3"/>
  <c r="N2950" i="3"/>
  <c r="O2950" i="3"/>
  <c r="AY2945" i="3" l="1"/>
  <c r="BA2945" i="3" s="1"/>
  <c r="BB2945" i="3" s="1"/>
  <c r="BV2716" i="3"/>
  <c r="BT2716" i="3"/>
  <c r="BX2716" i="3" s="1"/>
  <c r="BP2716" i="3"/>
  <c r="BU2716" i="3" s="1"/>
  <c r="BR2717" i="3"/>
  <c r="AW2946" i="3"/>
  <c r="L2952" i="3"/>
  <c r="AX2946" i="3"/>
  <c r="BF2947" i="3"/>
  <c r="BG2947" i="3"/>
  <c r="AC2950" i="3"/>
  <c r="AK2950" i="3" s="1"/>
  <c r="K2952" i="3"/>
  <c r="AB2951" i="3"/>
  <c r="AA2951" i="3"/>
  <c r="Z2951" i="3"/>
  <c r="AR2949" i="3"/>
  <c r="BJ2949" i="3"/>
  <c r="AQ2949" i="3"/>
  <c r="BI2949" i="3"/>
  <c r="L2060" i="3"/>
  <c r="O2062" i="3"/>
  <c r="K2060" i="3"/>
  <c r="N2061" i="3" s="1"/>
  <c r="N2062" i="3"/>
  <c r="X2949" i="3"/>
  <c r="D3020" i="3"/>
  <c r="W2949" i="3"/>
  <c r="U2950" i="3"/>
  <c r="R2950" i="3"/>
  <c r="T2950" i="3"/>
  <c r="Q2950" i="3"/>
  <c r="N2951" i="3"/>
  <c r="O2951" i="3"/>
  <c r="AW2947" i="3" l="1"/>
  <c r="AY2946" i="3"/>
  <c r="BA2946" i="3" s="1"/>
  <c r="BB2946" i="3" s="1"/>
  <c r="BS2717" i="3"/>
  <c r="BN2717" i="3"/>
  <c r="BM2717" i="3"/>
  <c r="BQ2717" i="3" s="1"/>
  <c r="BO2717" i="3"/>
  <c r="BV2717" i="3" s="1"/>
  <c r="BL2717" i="3"/>
  <c r="AX2947" i="3"/>
  <c r="AY2947" i="3" s="1"/>
  <c r="BA2947" i="3" s="1"/>
  <c r="BB2947" i="3" s="1"/>
  <c r="L2953" i="3"/>
  <c r="BG2948" i="3"/>
  <c r="BF2948" i="3"/>
  <c r="AC2951" i="3"/>
  <c r="AK2951" i="3" s="1"/>
  <c r="Z2952" i="3"/>
  <c r="AQ2950" i="3"/>
  <c r="BI2950" i="3"/>
  <c r="AR2950" i="3"/>
  <c r="BJ2950" i="3"/>
  <c r="K2953" i="3"/>
  <c r="AB2952" i="3"/>
  <c r="AA2952" i="3"/>
  <c r="X2950" i="3"/>
  <c r="L2059" i="3"/>
  <c r="K2059" i="3"/>
  <c r="O2061" i="3"/>
  <c r="D3021" i="3"/>
  <c r="W2950" i="3"/>
  <c r="U2951" i="3"/>
  <c r="R2951" i="3"/>
  <c r="T2951" i="3"/>
  <c r="Q2951" i="3"/>
  <c r="W2951" i="3" s="1"/>
  <c r="N2952" i="3"/>
  <c r="O2952" i="3"/>
  <c r="AX2948" i="3" l="1"/>
  <c r="BT2717" i="3"/>
  <c r="BX2717" i="3" s="1"/>
  <c r="BP2717" i="3"/>
  <c r="BU2717" i="3" s="1"/>
  <c r="BR2718" i="3"/>
  <c r="AW2948" i="3"/>
  <c r="AY2948" i="3" s="1"/>
  <c r="BA2948" i="3" s="1"/>
  <c r="BB2948" i="3" s="1"/>
  <c r="L2954" i="3"/>
  <c r="BF2949" i="3"/>
  <c r="BG2949" i="3"/>
  <c r="Z2953" i="3"/>
  <c r="AC2952" i="3"/>
  <c r="AK2952" i="3" s="1"/>
  <c r="K2954" i="3"/>
  <c r="AB2953" i="3"/>
  <c r="AA2953" i="3"/>
  <c r="AQ2951" i="3"/>
  <c r="BI2951" i="3"/>
  <c r="AR2951" i="3"/>
  <c r="BJ2951" i="3"/>
  <c r="K2058" i="3"/>
  <c r="N2060" i="3"/>
  <c r="L2058" i="3"/>
  <c r="O2059" i="3" s="1"/>
  <c r="O2060" i="3"/>
  <c r="X2951" i="3"/>
  <c r="D3022" i="3"/>
  <c r="U2952" i="3"/>
  <c r="R2952" i="3"/>
  <c r="T2952" i="3"/>
  <c r="Q2952" i="3"/>
  <c r="N2953" i="3"/>
  <c r="O2953" i="3"/>
  <c r="BS2718" i="3" l="1"/>
  <c r="BL2718" i="3"/>
  <c r="BN2718" i="3"/>
  <c r="BM2718" i="3"/>
  <c r="BQ2718" i="3" s="1"/>
  <c r="BO2718" i="3"/>
  <c r="AX2949" i="3"/>
  <c r="L2955" i="3"/>
  <c r="AW2949" i="3"/>
  <c r="BF2950" i="3"/>
  <c r="BG2950" i="3"/>
  <c r="Z2954" i="3"/>
  <c r="AC2953" i="3"/>
  <c r="AK2953" i="3" s="1"/>
  <c r="K2955" i="3"/>
  <c r="AB2954" i="3"/>
  <c r="AA2954" i="3"/>
  <c r="AQ2952" i="3"/>
  <c r="BI2952" i="3"/>
  <c r="AR2952" i="3"/>
  <c r="BJ2952" i="3"/>
  <c r="X2952" i="3"/>
  <c r="K2057" i="3"/>
  <c r="L2057" i="3"/>
  <c r="N2059" i="3"/>
  <c r="W2952" i="3"/>
  <c r="D3023" i="3"/>
  <c r="U2953" i="3"/>
  <c r="R2953" i="3"/>
  <c r="T2953" i="3"/>
  <c r="Q2953" i="3"/>
  <c r="N2954" i="3"/>
  <c r="O2954" i="3"/>
  <c r="BT2718" i="3" l="1"/>
  <c r="BX2718" i="3" s="1"/>
  <c r="BV2718" i="3"/>
  <c r="BP2718" i="3"/>
  <c r="BU2718" i="3" s="1"/>
  <c r="BR2719" i="3"/>
  <c r="AY2949" i="3"/>
  <c r="BA2949" i="3" s="1"/>
  <c r="BB2949" i="3" s="1"/>
  <c r="AX2950" i="3"/>
  <c r="AW2950" i="3"/>
  <c r="L2956" i="3"/>
  <c r="BF2951" i="3"/>
  <c r="BG2951" i="3"/>
  <c r="Z2955" i="3"/>
  <c r="AC2954" i="3"/>
  <c r="AK2954" i="3" s="1"/>
  <c r="AR2953" i="3"/>
  <c r="BJ2953" i="3"/>
  <c r="K2956" i="3"/>
  <c r="AB2955" i="3"/>
  <c r="AA2955" i="3"/>
  <c r="AQ2953" i="3"/>
  <c r="BI2953" i="3"/>
  <c r="X2953" i="3"/>
  <c r="L2056" i="3"/>
  <c r="O2058" i="3"/>
  <c r="K2056" i="3"/>
  <c r="N2057" i="3" s="1"/>
  <c r="N2058" i="3"/>
  <c r="W2953" i="3"/>
  <c r="D3024" i="3"/>
  <c r="T2954" i="3"/>
  <c r="Q2954" i="3"/>
  <c r="U2954" i="3"/>
  <c r="R2954" i="3"/>
  <c r="N2955" i="3"/>
  <c r="O2955" i="3"/>
  <c r="AW2951" i="3" l="1"/>
  <c r="BS2719" i="3"/>
  <c r="BL2719" i="3"/>
  <c r="BN2719" i="3"/>
  <c r="BM2719" i="3"/>
  <c r="BQ2719" i="3" s="1"/>
  <c r="BO2719" i="3"/>
  <c r="AY2950" i="3"/>
  <c r="L2957" i="3"/>
  <c r="Z2956" i="3"/>
  <c r="AX2951" i="3"/>
  <c r="AY2951" i="3" s="1"/>
  <c r="BA2951" i="3" s="1"/>
  <c r="BG2952" i="3"/>
  <c r="BF2952" i="3"/>
  <c r="AR2954" i="3"/>
  <c r="BJ2954" i="3"/>
  <c r="AQ2954" i="3"/>
  <c r="BI2954" i="3"/>
  <c r="AC2955" i="3"/>
  <c r="AK2955" i="3" s="1"/>
  <c r="K2957" i="3"/>
  <c r="AB2956" i="3"/>
  <c r="AA2956" i="3"/>
  <c r="L2055" i="3"/>
  <c r="K2055" i="3"/>
  <c r="O2057" i="3"/>
  <c r="D3025" i="3"/>
  <c r="W2954" i="3"/>
  <c r="X2954" i="3"/>
  <c r="U2955" i="3"/>
  <c r="R2955" i="3"/>
  <c r="T2955" i="3"/>
  <c r="Q2955" i="3"/>
  <c r="N2956" i="3"/>
  <c r="O2956" i="3"/>
  <c r="BT2719" i="3" l="1"/>
  <c r="BX2719" i="3" s="1"/>
  <c r="BV2719" i="3"/>
  <c r="BP2719" i="3"/>
  <c r="BU2719" i="3" s="1"/>
  <c r="BR2720" i="3"/>
  <c r="AW2952" i="3"/>
  <c r="BA2950" i="3"/>
  <c r="BB2950" i="3" s="1"/>
  <c r="L2958" i="3"/>
  <c r="BF2953" i="3"/>
  <c r="AX2952" i="3"/>
  <c r="AY2952" i="3" s="1"/>
  <c r="BA2952" i="3" s="1"/>
  <c r="BG2953" i="3"/>
  <c r="Z2957" i="3"/>
  <c r="AC2956" i="3"/>
  <c r="AK2956" i="3" s="1"/>
  <c r="AR2955" i="3"/>
  <c r="BJ2955" i="3"/>
  <c r="K2958" i="3"/>
  <c r="AB2957" i="3"/>
  <c r="AA2957" i="3"/>
  <c r="AQ2955" i="3"/>
  <c r="BI2955" i="3"/>
  <c r="K2054" i="3"/>
  <c r="N2056" i="3"/>
  <c r="L2054" i="3"/>
  <c r="O2055" i="3" s="1"/>
  <c r="O2056" i="3"/>
  <c r="D3026" i="3"/>
  <c r="W2955" i="3"/>
  <c r="X2955" i="3"/>
  <c r="T2956" i="3"/>
  <c r="Q2956" i="3"/>
  <c r="U2956" i="3"/>
  <c r="R2956" i="3"/>
  <c r="N2957" i="3"/>
  <c r="O2957" i="3"/>
  <c r="BB2951" i="3" l="1"/>
  <c r="AX2953" i="3"/>
  <c r="BO2720" i="3"/>
  <c r="BL2720" i="3"/>
  <c r="BS2720" i="3"/>
  <c r="BM2720" i="3"/>
  <c r="BQ2720" i="3" s="1"/>
  <c r="BN2720" i="3"/>
  <c r="L2959" i="3"/>
  <c r="BF2954" i="3"/>
  <c r="BG2954" i="3"/>
  <c r="AW2953" i="3"/>
  <c r="AY2953" i="3" s="1"/>
  <c r="BA2953" i="3" s="1"/>
  <c r="Z2958" i="3"/>
  <c r="AC2957" i="3"/>
  <c r="AK2957" i="3" s="1"/>
  <c r="AR2956" i="3"/>
  <c r="BJ2956" i="3"/>
  <c r="AQ2956" i="3"/>
  <c r="BI2956" i="3"/>
  <c r="K2959" i="3"/>
  <c r="AB2958" i="3"/>
  <c r="AA2958" i="3"/>
  <c r="K2053" i="3"/>
  <c r="L2053" i="3"/>
  <c r="N2055" i="3"/>
  <c r="D3027" i="3"/>
  <c r="W2956" i="3"/>
  <c r="X2956" i="3"/>
  <c r="U2957" i="3"/>
  <c r="R2957" i="3"/>
  <c r="T2957" i="3"/>
  <c r="Q2957" i="3"/>
  <c r="N2958" i="3"/>
  <c r="O2958" i="3"/>
  <c r="BB2952" i="3" l="1"/>
  <c r="BB2953" i="3" s="1"/>
  <c r="BV2720" i="3"/>
  <c r="BT2720" i="3"/>
  <c r="BX2720" i="3" s="1"/>
  <c r="BP2720" i="3"/>
  <c r="BU2720" i="3" s="1"/>
  <c r="BR2721" i="3"/>
  <c r="AX2954" i="3"/>
  <c r="AW2954" i="3"/>
  <c r="L2960" i="3"/>
  <c r="BG2955" i="3"/>
  <c r="BF2955" i="3"/>
  <c r="AC2958" i="3"/>
  <c r="AK2958" i="3" s="1"/>
  <c r="AQ2957" i="3"/>
  <c r="BI2957" i="3"/>
  <c r="K2960" i="3"/>
  <c r="AB2959" i="3"/>
  <c r="AA2959" i="3"/>
  <c r="Z2959" i="3"/>
  <c r="AR2957" i="3"/>
  <c r="BJ2957" i="3"/>
  <c r="L2052" i="3"/>
  <c r="O2054" i="3"/>
  <c r="K2052" i="3"/>
  <c r="N2053" i="3" s="1"/>
  <c r="N2054" i="3"/>
  <c r="W2957" i="3"/>
  <c r="X2957" i="3"/>
  <c r="D3028" i="3"/>
  <c r="U2958" i="3"/>
  <c r="R2958" i="3"/>
  <c r="T2958" i="3"/>
  <c r="Q2958" i="3"/>
  <c r="N2959" i="3"/>
  <c r="O2959" i="3"/>
  <c r="AY2954" i="3" l="1"/>
  <c r="BA2954" i="3" s="1"/>
  <c r="AW2955" i="3"/>
  <c r="BS2721" i="3"/>
  <c r="BM2721" i="3"/>
  <c r="BQ2721" i="3" s="1"/>
  <c r="BN2721" i="3"/>
  <c r="BL2721" i="3"/>
  <c r="BO2721" i="3"/>
  <c r="L2961" i="3"/>
  <c r="AX2955" i="3"/>
  <c r="BF2956" i="3"/>
  <c r="BG2956" i="3"/>
  <c r="AC2959" i="3"/>
  <c r="AK2959" i="3" s="1"/>
  <c r="AR2958" i="3"/>
  <c r="BJ2958" i="3"/>
  <c r="K2961" i="3"/>
  <c r="AB2960" i="3"/>
  <c r="AA2960" i="3"/>
  <c r="Z2960" i="3"/>
  <c r="AQ2958" i="3"/>
  <c r="BI2958" i="3"/>
  <c r="L2051" i="3"/>
  <c r="K2051" i="3"/>
  <c r="O2053" i="3"/>
  <c r="X2958" i="3"/>
  <c r="D3029" i="3"/>
  <c r="W2958" i="3"/>
  <c r="U2959" i="3"/>
  <c r="R2959" i="3"/>
  <c r="T2959" i="3"/>
  <c r="Q2959" i="3"/>
  <c r="N2960" i="3"/>
  <c r="O2960" i="3"/>
  <c r="AY2955" i="3" l="1"/>
  <c r="BA2955" i="3" s="1"/>
  <c r="BB2954" i="3"/>
  <c r="BT2721" i="3"/>
  <c r="BX2721" i="3" s="1"/>
  <c r="BV2721" i="3"/>
  <c r="AX2956" i="3"/>
  <c r="BP2721" i="3"/>
  <c r="BU2721" i="3" s="1"/>
  <c r="BR2722" i="3"/>
  <c r="L2962" i="3"/>
  <c r="AW2956" i="3"/>
  <c r="AY2956" i="3" s="1"/>
  <c r="BA2956" i="3" s="1"/>
  <c r="BF2957" i="3"/>
  <c r="BG2957" i="3"/>
  <c r="AC2960" i="3"/>
  <c r="AK2960" i="3" s="1"/>
  <c r="AQ2959" i="3"/>
  <c r="BI2959" i="3"/>
  <c r="K2962" i="3"/>
  <c r="AB2961" i="3"/>
  <c r="AA2961" i="3"/>
  <c r="Z2961" i="3"/>
  <c r="AR2959" i="3"/>
  <c r="BJ2959" i="3"/>
  <c r="X2959" i="3"/>
  <c r="K2050" i="3"/>
  <c r="N2052" i="3"/>
  <c r="L2050" i="3"/>
  <c r="O2051" i="3" s="1"/>
  <c r="O2052" i="3"/>
  <c r="D3030" i="3"/>
  <c r="W2959" i="3"/>
  <c r="U2960" i="3"/>
  <c r="R2960" i="3"/>
  <c r="T2960" i="3"/>
  <c r="Q2960" i="3"/>
  <c r="N2961" i="3"/>
  <c r="O2961" i="3"/>
  <c r="BB2955" i="3" l="1"/>
  <c r="BB2956" i="3" s="1"/>
  <c r="AW2957" i="3"/>
  <c r="AX2957" i="3"/>
  <c r="AY2957" i="3" s="1"/>
  <c r="BS2722" i="3"/>
  <c r="BL2722" i="3"/>
  <c r="BN2722" i="3"/>
  <c r="BM2722" i="3"/>
  <c r="BQ2722" i="3" s="1"/>
  <c r="BO2722" i="3"/>
  <c r="L2963" i="3"/>
  <c r="BG2958" i="3"/>
  <c r="BF2958" i="3"/>
  <c r="AC2961" i="3"/>
  <c r="AK2961" i="3" s="1"/>
  <c r="AQ2960" i="3"/>
  <c r="BI2960" i="3"/>
  <c r="AR2960" i="3"/>
  <c r="BJ2960" i="3"/>
  <c r="K2963" i="3"/>
  <c r="AB2962" i="3"/>
  <c r="AA2962" i="3"/>
  <c r="Z2962" i="3"/>
  <c r="X2960" i="3"/>
  <c r="K2049" i="3"/>
  <c r="L2049" i="3"/>
  <c r="N2051" i="3"/>
  <c r="D3031" i="3"/>
  <c r="W2960" i="3"/>
  <c r="U2961" i="3"/>
  <c r="R2961" i="3"/>
  <c r="T2961" i="3"/>
  <c r="Q2961" i="3"/>
  <c r="N2962" i="3"/>
  <c r="O2962" i="3"/>
  <c r="X2961" i="3" l="1"/>
  <c r="BT2722" i="3"/>
  <c r="BX2722" i="3" s="1"/>
  <c r="BV2722" i="3"/>
  <c r="BP2722" i="3"/>
  <c r="BU2722" i="3" s="1"/>
  <c r="BR2723" i="3"/>
  <c r="AX2958" i="3"/>
  <c r="L2964" i="3"/>
  <c r="BA2957" i="3"/>
  <c r="BB2957" i="3" s="1"/>
  <c r="AW2958" i="3"/>
  <c r="BG2959" i="3"/>
  <c r="BF2959" i="3"/>
  <c r="AQ2961" i="3"/>
  <c r="BI2961" i="3"/>
  <c r="AC2962" i="3"/>
  <c r="AK2962" i="3" s="1"/>
  <c r="K2964" i="3"/>
  <c r="AB2963" i="3"/>
  <c r="AA2963" i="3"/>
  <c r="Z2963" i="3"/>
  <c r="AR2961" i="3"/>
  <c r="BJ2961" i="3"/>
  <c r="L2048" i="3"/>
  <c r="O2050" i="3"/>
  <c r="K2048" i="3"/>
  <c r="N2049" i="3" s="1"/>
  <c r="N2050" i="3"/>
  <c r="D3032" i="3"/>
  <c r="W2961" i="3"/>
  <c r="T2962" i="3"/>
  <c r="Q2962" i="3"/>
  <c r="U2962" i="3"/>
  <c r="R2962" i="3"/>
  <c r="N2963" i="3"/>
  <c r="O2963" i="3"/>
  <c r="AY2958" i="3" l="1"/>
  <c r="BA2958" i="3" s="1"/>
  <c r="AW2959" i="3"/>
  <c r="BN2723" i="3"/>
  <c r="BL2723" i="3"/>
  <c r="BO2723" i="3"/>
  <c r="BS2723" i="3"/>
  <c r="BM2723" i="3"/>
  <c r="BQ2723" i="3" s="1"/>
  <c r="BB2958" i="3"/>
  <c r="L2965" i="3"/>
  <c r="Z2964" i="3"/>
  <c r="AX2959" i="3"/>
  <c r="BG2960" i="3"/>
  <c r="BF2960" i="3"/>
  <c r="AC2963" i="3"/>
  <c r="AK2963" i="3" s="1"/>
  <c r="AN2963" i="3" s="1"/>
  <c r="AN2964" i="3" s="1"/>
  <c r="K2965" i="3"/>
  <c r="AB2964" i="3"/>
  <c r="AA2964" i="3"/>
  <c r="AQ2962" i="3"/>
  <c r="BI2962" i="3"/>
  <c r="AR2962" i="3"/>
  <c r="BJ2962" i="3"/>
  <c r="L2047" i="3"/>
  <c r="K2047" i="3"/>
  <c r="O2049" i="3"/>
  <c r="D3033" i="3"/>
  <c r="W2962" i="3"/>
  <c r="X2962" i="3"/>
  <c r="T2963" i="3"/>
  <c r="Q2963" i="3"/>
  <c r="U2963" i="3"/>
  <c r="R2963" i="3"/>
  <c r="N2964" i="3"/>
  <c r="O2964" i="3"/>
  <c r="AY2959" i="3" l="1"/>
  <c r="BA2959" i="3" s="1"/>
  <c r="BB2959" i="3" s="1"/>
  <c r="BV2723" i="3"/>
  <c r="BP2723" i="3"/>
  <c r="BU2723" i="3" s="1"/>
  <c r="BR2724" i="3"/>
  <c r="BT2723" i="3"/>
  <c r="BX2723" i="3" s="1"/>
  <c r="AX2960" i="3"/>
  <c r="L2966" i="3"/>
  <c r="BF2961" i="3"/>
  <c r="BG2961" i="3"/>
  <c r="AW2960" i="3"/>
  <c r="AY2960" i="3" s="1"/>
  <c r="Z2965" i="3"/>
  <c r="AR2963" i="3"/>
  <c r="BJ2963" i="3"/>
  <c r="AU2963" i="3"/>
  <c r="AU2964" i="3" s="1"/>
  <c r="AU2965" i="3" s="1"/>
  <c r="AU2966" i="3" s="1"/>
  <c r="AU2967" i="3" s="1"/>
  <c r="AU2968" i="3" s="1"/>
  <c r="AU2969" i="3" s="1"/>
  <c r="AU2970" i="3" s="1"/>
  <c r="AU2971" i="3" s="1"/>
  <c r="AU2972" i="3" s="1"/>
  <c r="AU2973" i="3" s="1"/>
  <c r="AU2974" i="3" s="1"/>
  <c r="AU2975" i="3" s="1"/>
  <c r="AU2976" i="3" s="1"/>
  <c r="AU2977" i="3" s="1"/>
  <c r="AU2978" i="3" s="1"/>
  <c r="AU2979" i="3" s="1"/>
  <c r="AU2980" i="3" s="1"/>
  <c r="AU2981" i="3" s="1"/>
  <c r="AU2982" i="3" s="1"/>
  <c r="AU2983" i="3" s="1"/>
  <c r="AU2984" i="3" s="1"/>
  <c r="AQ2963" i="3"/>
  <c r="BI2963" i="3"/>
  <c r="AT2963" i="3"/>
  <c r="AT2964" i="3" s="1"/>
  <c r="AT2965" i="3" s="1"/>
  <c r="AT2966" i="3" s="1"/>
  <c r="AT2967" i="3" s="1"/>
  <c r="AT2968" i="3" s="1"/>
  <c r="AT2969" i="3" s="1"/>
  <c r="AT2970" i="3" s="1"/>
  <c r="AT2971" i="3" s="1"/>
  <c r="AT2972" i="3" s="1"/>
  <c r="AT2973" i="3" s="1"/>
  <c r="AT2974" i="3" s="1"/>
  <c r="AT2975" i="3" s="1"/>
  <c r="AT2976" i="3" s="1"/>
  <c r="AT2977" i="3" s="1"/>
  <c r="AT2978" i="3" s="1"/>
  <c r="AT2979" i="3" s="1"/>
  <c r="AT2980" i="3" s="1"/>
  <c r="AT2981" i="3" s="1"/>
  <c r="AT2982" i="3" s="1"/>
  <c r="AT2983" i="3" s="1"/>
  <c r="AT2984" i="3" s="1"/>
  <c r="AN2965" i="3"/>
  <c r="AN2966" i="3" s="1"/>
  <c r="AN2967" i="3" s="1"/>
  <c r="AN2968" i="3" s="1"/>
  <c r="AN2969" i="3" s="1"/>
  <c r="AN2970" i="3" s="1"/>
  <c r="AN2971" i="3" s="1"/>
  <c r="AN2972" i="3" s="1"/>
  <c r="AN2973" i="3" s="1"/>
  <c r="AN2974" i="3" s="1"/>
  <c r="AN2975" i="3" s="1"/>
  <c r="AN2976" i="3" s="1"/>
  <c r="AN2977" i="3" s="1"/>
  <c r="AN2978" i="3" s="1"/>
  <c r="AN2979" i="3" s="1"/>
  <c r="AN2980" i="3" s="1"/>
  <c r="AN2981" i="3" s="1"/>
  <c r="AN2982" i="3" s="1"/>
  <c r="AN2983" i="3" s="1"/>
  <c r="AN2984" i="3" s="1"/>
  <c r="BD2964" i="3"/>
  <c r="BD2965" i="3" s="1"/>
  <c r="BD2966" i="3" s="1"/>
  <c r="BD2967" i="3" s="1"/>
  <c r="BD2968" i="3" s="1"/>
  <c r="BD2969" i="3" s="1"/>
  <c r="BD2970" i="3" s="1"/>
  <c r="BD2971" i="3" s="1"/>
  <c r="BD2972" i="3" s="1"/>
  <c r="BD2973" i="3" s="1"/>
  <c r="BD2974" i="3" s="1"/>
  <c r="BD2975" i="3" s="1"/>
  <c r="BD2976" i="3" s="1"/>
  <c r="BD2977" i="3" s="1"/>
  <c r="BD2978" i="3" s="1"/>
  <c r="BD2979" i="3" s="1"/>
  <c r="BD2980" i="3" s="1"/>
  <c r="BD2981" i="3" s="1"/>
  <c r="BD2982" i="3" s="1"/>
  <c r="BD2983" i="3" s="1"/>
  <c r="BD2984" i="3" s="1"/>
  <c r="BD2985" i="3" s="1"/>
  <c r="BC2986" i="3" s="1"/>
  <c r="BC2987" i="3" s="1"/>
  <c r="BC2988" i="3" s="1"/>
  <c r="BC2989" i="3" s="1"/>
  <c r="BC2990" i="3" s="1"/>
  <c r="BC2991" i="3" s="1"/>
  <c r="BC2992" i="3" s="1"/>
  <c r="BC2993" i="3" s="1"/>
  <c r="BC2994" i="3" s="1"/>
  <c r="BC2995" i="3" s="1"/>
  <c r="BC2996" i="3" s="1"/>
  <c r="BC2997" i="3" s="1"/>
  <c r="BC2998" i="3" s="1"/>
  <c r="BC2999" i="3" s="1"/>
  <c r="BC3000" i="3" s="1"/>
  <c r="BC3001" i="3" s="1"/>
  <c r="BC3002" i="3" s="1"/>
  <c r="BC3003" i="3" s="1"/>
  <c r="BC3004" i="3" s="1"/>
  <c r="BC3005" i="3" s="1"/>
  <c r="BC3006" i="3" s="1"/>
  <c r="AC2964" i="3"/>
  <c r="AK2964" i="3" s="1"/>
  <c r="K2966" i="3"/>
  <c r="AB2965" i="3"/>
  <c r="AA2965" i="3"/>
  <c r="K2046" i="3"/>
  <c r="N2048" i="3"/>
  <c r="L2046" i="3"/>
  <c r="O2047" i="3" s="1"/>
  <c r="O2048" i="3"/>
  <c r="D3034" i="3"/>
  <c r="W2963" i="3"/>
  <c r="X2963" i="3"/>
  <c r="U2964" i="3"/>
  <c r="R2964" i="3"/>
  <c r="T2964" i="3"/>
  <c r="Q2964" i="3"/>
  <c r="N2965" i="3"/>
  <c r="O2965" i="3"/>
  <c r="BS2724" i="3" l="1"/>
  <c r="BM2724" i="3"/>
  <c r="BQ2724" i="3" s="1"/>
  <c r="BN2724" i="3"/>
  <c r="BL2724" i="3"/>
  <c r="BO2724" i="3"/>
  <c r="L2967" i="3"/>
  <c r="AX2961" i="3"/>
  <c r="AW2961" i="3"/>
  <c r="BA2960" i="3"/>
  <c r="BB2960" i="3" s="1"/>
  <c r="BF2962" i="3"/>
  <c r="BG2962" i="3"/>
  <c r="Z2966" i="3"/>
  <c r="AC2965" i="3"/>
  <c r="AK2965" i="3" s="1"/>
  <c r="AQ2964" i="3"/>
  <c r="BI2964" i="3"/>
  <c r="AR2964" i="3"/>
  <c r="BJ2964" i="3"/>
  <c r="K2967" i="3"/>
  <c r="AB2966" i="3"/>
  <c r="AA2966" i="3"/>
  <c r="K2045" i="3"/>
  <c r="L2045" i="3"/>
  <c r="N2047" i="3"/>
  <c r="D3035" i="3"/>
  <c r="W2964" i="3"/>
  <c r="X2964" i="3"/>
  <c r="T2965" i="3"/>
  <c r="Q2965" i="3"/>
  <c r="U2965" i="3"/>
  <c r="R2965" i="3"/>
  <c r="N2966" i="3"/>
  <c r="O2966" i="3"/>
  <c r="AX2962" i="3" l="1"/>
  <c r="BT2724" i="3"/>
  <c r="BX2724" i="3" s="1"/>
  <c r="BV2724" i="3"/>
  <c r="BP2724" i="3"/>
  <c r="BU2724" i="3" s="1"/>
  <c r="BR2725" i="3"/>
  <c r="AC2966" i="3"/>
  <c r="AK2966" i="3" s="1"/>
  <c r="AY2961" i="3"/>
  <c r="BA2961" i="3" s="1"/>
  <c r="L2968" i="3"/>
  <c r="AW2962" i="3"/>
  <c r="AY2962" i="3" s="1"/>
  <c r="BA2962" i="3" s="1"/>
  <c r="BF2963" i="3"/>
  <c r="BG2963" i="3"/>
  <c r="K2968" i="3"/>
  <c r="Z2968" i="3" s="1"/>
  <c r="AB2967" i="3"/>
  <c r="AA2967" i="3"/>
  <c r="Z2967" i="3"/>
  <c r="AR2965" i="3"/>
  <c r="BJ2965" i="3"/>
  <c r="AQ2965" i="3"/>
  <c r="BI2965" i="3"/>
  <c r="L2044" i="3"/>
  <c r="O2046" i="3"/>
  <c r="K2044" i="3"/>
  <c r="N2045" i="3" s="1"/>
  <c r="N2046" i="3"/>
  <c r="X2965" i="3"/>
  <c r="D3036" i="3"/>
  <c r="W2965" i="3"/>
  <c r="U2966" i="3"/>
  <c r="R2966" i="3"/>
  <c r="T2966" i="3"/>
  <c r="Q2966" i="3"/>
  <c r="N2967" i="3"/>
  <c r="O2967" i="3"/>
  <c r="BB2961" i="3" l="1"/>
  <c r="BB2962" i="3" s="1"/>
  <c r="BL2725" i="3"/>
  <c r="BS2725" i="3"/>
  <c r="BM2725" i="3"/>
  <c r="BQ2725" i="3" s="1"/>
  <c r="BN2725" i="3"/>
  <c r="BO2725" i="3"/>
  <c r="AW2963" i="3"/>
  <c r="L2969" i="3"/>
  <c r="AX2963" i="3"/>
  <c r="BG2964" i="3"/>
  <c r="BF2964" i="3"/>
  <c r="AC2967" i="3"/>
  <c r="AK2967" i="3" s="1"/>
  <c r="AQ2966" i="3"/>
  <c r="BI2966" i="3"/>
  <c r="AR2966" i="3"/>
  <c r="BJ2966" i="3"/>
  <c r="K2969" i="3"/>
  <c r="AB2968" i="3"/>
  <c r="AA2968" i="3"/>
  <c r="L2043" i="3"/>
  <c r="K2043" i="3"/>
  <c r="O2045" i="3"/>
  <c r="W2966" i="3"/>
  <c r="D3037" i="3"/>
  <c r="X2966" i="3"/>
  <c r="T2967" i="3"/>
  <c r="Q2967" i="3"/>
  <c r="U2967" i="3"/>
  <c r="R2967" i="3"/>
  <c r="N2968" i="3"/>
  <c r="O2968" i="3"/>
  <c r="BV2725" i="3" l="1"/>
  <c r="BT2725" i="3"/>
  <c r="BX2725" i="3" s="1"/>
  <c r="AY2963" i="3"/>
  <c r="BA2963" i="3" s="1"/>
  <c r="BP2725" i="3"/>
  <c r="BU2725" i="3" s="1"/>
  <c r="BR2726" i="3"/>
  <c r="AX2964" i="3"/>
  <c r="BB2963" i="3"/>
  <c r="L2970" i="3"/>
  <c r="AW2964" i="3"/>
  <c r="BF2965" i="3"/>
  <c r="BG2965" i="3"/>
  <c r="AR2967" i="3"/>
  <c r="BJ2967" i="3"/>
  <c r="AC2968" i="3"/>
  <c r="AK2968" i="3" s="1"/>
  <c r="K2970" i="3"/>
  <c r="AB2969" i="3"/>
  <c r="AA2969" i="3"/>
  <c r="Z2969" i="3"/>
  <c r="Z2970" i="3"/>
  <c r="AQ2967" i="3"/>
  <c r="BI2967" i="3"/>
  <c r="K2042" i="3"/>
  <c r="N2044" i="3"/>
  <c r="L2042" i="3"/>
  <c r="O2043" i="3" s="1"/>
  <c r="O2044" i="3"/>
  <c r="D3038" i="3"/>
  <c r="W2967" i="3"/>
  <c r="X2967" i="3"/>
  <c r="T2968" i="3"/>
  <c r="Q2968" i="3"/>
  <c r="U2968" i="3"/>
  <c r="R2968" i="3"/>
  <c r="N2969" i="3"/>
  <c r="O2969" i="3"/>
  <c r="AY2964" i="3" l="1"/>
  <c r="BA2964" i="3" s="1"/>
  <c r="BB2964" i="3" s="1"/>
  <c r="BS2726" i="3"/>
  <c r="BO2726" i="3"/>
  <c r="BN2726" i="3"/>
  <c r="BL2726" i="3"/>
  <c r="BM2726" i="3"/>
  <c r="BQ2726" i="3" s="1"/>
  <c r="L2971" i="3"/>
  <c r="AW2965" i="3"/>
  <c r="BF2966" i="3"/>
  <c r="BG2966" i="3"/>
  <c r="AX2965" i="3"/>
  <c r="AC2969" i="3"/>
  <c r="K2971" i="3"/>
  <c r="AB2970" i="3"/>
  <c r="AA2970" i="3"/>
  <c r="AQ2968" i="3"/>
  <c r="BI2968" i="3"/>
  <c r="AR2968" i="3"/>
  <c r="BJ2968" i="3"/>
  <c r="AK2969" i="3"/>
  <c r="K2041" i="3"/>
  <c r="L2041" i="3"/>
  <c r="N2043" i="3"/>
  <c r="X2968" i="3"/>
  <c r="D3039" i="3"/>
  <c r="W2968" i="3"/>
  <c r="T2969" i="3"/>
  <c r="Q2969" i="3"/>
  <c r="U2969" i="3"/>
  <c r="R2969" i="3"/>
  <c r="N2970" i="3"/>
  <c r="O2970" i="3"/>
  <c r="AY2965" i="3" l="1"/>
  <c r="BA2965" i="3" s="1"/>
  <c r="BB2965" i="3" s="1"/>
  <c r="BV2726" i="3"/>
  <c r="BT2726" i="3"/>
  <c r="BX2726" i="3" s="1"/>
  <c r="AW2966" i="3"/>
  <c r="BP2726" i="3"/>
  <c r="BU2726" i="3" s="1"/>
  <c r="BR2727" i="3"/>
  <c r="AX2966" i="3"/>
  <c r="L2972" i="3"/>
  <c r="BG2967" i="3"/>
  <c r="BF2967" i="3"/>
  <c r="AR2969" i="3"/>
  <c r="BJ2969" i="3"/>
  <c r="AQ2969" i="3"/>
  <c r="BI2969" i="3"/>
  <c r="AC2970" i="3"/>
  <c r="AK2970" i="3" s="1"/>
  <c r="K2972" i="3"/>
  <c r="AB2971" i="3"/>
  <c r="AA2971" i="3"/>
  <c r="Z2971" i="3"/>
  <c r="L2040" i="3"/>
  <c r="O2042" i="3"/>
  <c r="K2040" i="3"/>
  <c r="N2041" i="3" s="1"/>
  <c r="N2042" i="3"/>
  <c r="D3040" i="3"/>
  <c r="W2969" i="3"/>
  <c r="X2969" i="3"/>
  <c r="U2970" i="3"/>
  <c r="R2970" i="3"/>
  <c r="T2970" i="3"/>
  <c r="Q2970" i="3"/>
  <c r="N2971" i="3"/>
  <c r="O2971" i="3"/>
  <c r="AY2966" i="3" l="1"/>
  <c r="BA2966" i="3" s="1"/>
  <c r="BB2966" i="3" s="1"/>
  <c r="BN2727" i="3"/>
  <c r="BS2727" i="3"/>
  <c r="BM2727" i="3"/>
  <c r="BQ2727" i="3" s="1"/>
  <c r="BO2727" i="3"/>
  <c r="BL2727" i="3"/>
  <c r="L2973" i="3"/>
  <c r="AX2967" i="3"/>
  <c r="AW2967" i="3"/>
  <c r="BG2968" i="3"/>
  <c r="BF2968" i="3"/>
  <c r="AR2970" i="3"/>
  <c r="BJ2970" i="3"/>
  <c r="AC2971" i="3"/>
  <c r="AK2971" i="3" s="1"/>
  <c r="K2973" i="3"/>
  <c r="AB2972" i="3"/>
  <c r="AA2972" i="3"/>
  <c r="Z2972" i="3"/>
  <c r="AQ2970" i="3"/>
  <c r="BI2970" i="3"/>
  <c r="L2039" i="3"/>
  <c r="K2039" i="3"/>
  <c r="O2041" i="3"/>
  <c r="X2970" i="3"/>
  <c r="W2970" i="3"/>
  <c r="D3041" i="3"/>
  <c r="T2971" i="3"/>
  <c r="Q2971" i="3"/>
  <c r="U2971" i="3"/>
  <c r="R2971" i="3"/>
  <c r="N2972" i="3"/>
  <c r="O2972" i="3"/>
  <c r="BV2727" i="3" l="1"/>
  <c r="BP2727" i="3"/>
  <c r="BU2727" i="3" s="1"/>
  <c r="BR2728" i="3"/>
  <c r="BT2727" i="3"/>
  <c r="BX2727" i="3" s="1"/>
  <c r="AX2968" i="3"/>
  <c r="AY2967" i="3"/>
  <c r="BA2967" i="3" s="1"/>
  <c r="BB2967" i="3" s="1"/>
  <c r="L2974" i="3"/>
  <c r="BF2969" i="3"/>
  <c r="BG2969" i="3"/>
  <c r="AW2968" i="3"/>
  <c r="AY2968" i="3" s="1"/>
  <c r="BA2968" i="3" s="1"/>
  <c r="BB2968" i="3" s="1"/>
  <c r="AC2972" i="3"/>
  <c r="AK2972" i="3" s="1"/>
  <c r="K2974" i="3"/>
  <c r="AB2973" i="3"/>
  <c r="AA2973" i="3"/>
  <c r="Z2973" i="3"/>
  <c r="AR2971" i="3"/>
  <c r="BJ2971" i="3"/>
  <c r="AQ2971" i="3"/>
  <c r="BI2971" i="3"/>
  <c r="K2038" i="3"/>
  <c r="N2040" i="3"/>
  <c r="L2038" i="3"/>
  <c r="O2039" i="3" s="1"/>
  <c r="O2040" i="3"/>
  <c r="D3042" i="3"/>
  <c r="W2971" i="3"/>
  <c r="X2971" i="3"/>
  <c r="U2972" i="3"/>
  <c r="R2972" i="3"/>
  <c r="T2972" i="3"/>
  <c r="Q2972" i="3"/>
  <c r="N2973" i="3"/>
  <c r="O2973" i="3"/>
  <c r="BS2728" i="3" l="1"/>
  <c r="BM2728" i="3"/>
  <c r="BQ2728" i="3" s="1"/>
  <c r="BO2728" i="3"/>
  <c r="BL2728" i="3"/>
  <c r="BN2728" i="3"/>
  <c r="AC2973" i="3"/>
  <c r="AK2973" i="3" s="1"/>
  <c r="AW2969" i="3"/>
  <c r="L2975" i="3"/>
  <c r="AX2969" i="3"/>
  <c r="BF2970" i="3"/>
  <c r="BG2970" i="3"/>
  <c r="AQ2972" i="3"/>
  <c r="BI2972" i="3"/>
  <c r="AR2972" i="3"/>
  <c r="BJ2972" i="3"/>
  <c r="K2975" i="3"/>
  <c r="AB2974" i="3"/>
  <c r="AA2974" i="3"/>
  <c r="Z2974" i="3"/>
  <c r="K2037" i="3"/>
  <c r="L2037" i="3"/>
  <c r="N2039" i="3"/>
  <c r="D3043" i="3"/>
  <c r="W2972" i="3"/>
  <c r="X2972" i="3"/>
  <c r="U2973" i="3"/>
  <c r="R2973" i="3"/>
  <c r="T2973" i="3"/>
  <c r="Q2973" i="3"/>
  <c r="N2974" i="3"/>
  <c r="O2974" i="3"/>
  <c r="BV2728" i="3" l="1"/>
  <c r="BP2728" i="3"/>
  <c r="BU2728" i="3" s="1"/>
  <c r="BR2729" i="3"/>
  <c r="AW2970" i="3"/>
  <c r="BT2728" i="3"/>
  <c r="BX2728" i="3" s="1"/>
  <c r="AY2969" i="3"/>
  <c r="BA2969" i="3" s="1"/>
  <c r="BB2969" i="3" s="1"/>
  <c r="L2976" i="3"/>
  <c r="AX2970" i="3"/>
  <c r="BG2971" i="3"/>
  <c r="BF2971" i="3"/>
  <c r="AX2971" i="3" s="1"/>
  <c r="AC2974" i="3"/>
  <c r="AK2974" i="3" s="1"/>
  <c r="K2976" i="3"/>
  <c r="AB2975" i="3"/>
  <c r="AA2975" i="3"/>
  <c r="AQ2973" i="3"/>
  <c r="BI2973" i="3"/>
  <c r="Z2975" i="3"/>
  <c r="AR2973" i="3"/>
  <c r="BJ2973" i="3"/>
  <c r="L2036" i="3"/>
  <c r="O2038" i="3"/>
  <c r="K2036" i="3"/>
  <c r="N2037" i="3" s="1"/>
  <c r="N2038" i="3"/>
  <c r="D3044" i="3"/>
  <c r="W2973" i="3"/>
  <c r="X2973" i="3"/>
  <c r="U2974" i="3"/>
  <c r="R2974" i="3"/>
  <c r="T2974" i="3"/>
  <c r="Q2974" i="3"/>
  <c r="N2975" i="3"/>
  <c r="O2975" i="3"/>
  <c r="AY2970" i="3" l="1"/>
  <c r="BA2970" i="3" s="1"/>
  <c r="BB2970" i="3" s="1"/>
  <c r="BS2729" i="3"/>
  <c r="BM2729" i="3"/>
  <c r="BQ2729" i="3" s="1"/>
  <c r="BO2729" i="3"/>
  <c r="BL2729" i="3"/>
  <c r="BN2729" i="3"/>
  <c r="L2977" i="3"/>
  <c r="AW2971" i="3"/>
  <c r="AY2971" i="3" s="1"/>
  <c r="BA2971" i="3" s="1"/>
  <c r="BG2972" i="3"/>
  <c r="BF2972" i="3"/>
  <c r="Z2976" i="3"/>
  <c r="AR2974" i="3"/>
  <c r="BJ2974" i="3"/>
  <c r="AC2975" i="3"/>
  <c r="K2977" i="3"/>
  <c r="AB2976" i="3"/>
  <c r="AA2976" i="3"/>
  <c r="AK2975" i="3"/>
  <c r="AQ2974" i="3"/>
  <c r="BI2974" i="3"/>
  <c r="L2035" i="3"/>
  <c r="K2035" i="3"/>
  <c r="O2037" i="3"/>
  <c r="D3045" i="3"/>
  <c r="W2974" i="3"/>
  <c r="X2974" i="3"/>
  <c r="U2975" i="3"/>
  <c r="R2975" i="3"/>
  <c r="T2975" i="3"/>
  <c r="Q2975" i="3"/>
  <c r="N2976" i="3"/>
  <c r="O2976" i="3"/>
  <c r="BV2729" i="3" l="1"/>
  <c r="BP2729" i="3"/>
  <c r="BU2729" i="3" s="1"/>
  <c r="BR2730" i="3"/>
  <c r="BT2729" i="3"/>
  <c r="BX2729" i="3" s="1"/>
  <c r="L2978" i="3"/>
  <c r="BB2971" i="3"/>
  <c r="BF2973" i="3"/>
  <c r="AX2972" i="3"/>
  <c r="AW2972" i="3"/>
  <c r="BG2973" i="3"/>
  <c r="AC2976" i="3"/>
  <c r="AK2976" i="3" s="1"/>
  <c r="AQ2975" i="3"/>
  <c r="BI2975" i="3"/>
  <c r="K2978" i="3"/>
  <c r="AB2977" i="3"/>
  <c r="AA2977" i="3"/>
  <c r="Z2977" i="3"/>
  <c r="AR2975" i="3"/>
  <c r="BJ2975" i="3"/>
  <c r="K2034" i="3"/>
  <c r="N2036" i="3"/>
  <c r="L2034" i="3"/>
  <c r="O2035" i="3" s="1"/>
  <c r="O2036" i="3"/>
  <c r="D3046" i="3"/>
  <c r="X2975" i="3"/>
  <c r="W2975" i="3"/>
  <c r="T2976" i="3"/>
  <c r="Q2976" i="3"/>
  <c r="U2976" i="3"/>
  <c r="R2976" i="3"/>
  <c r="N2977" i="3"/>
  <c r="O2977" i="3"/>
  <c r="AW2973" i="3" l="1"/>
  <c r="BO2730" i="3"/>
  <c r="BL2730" i="3"/>
  <c r="BN2730" i="3"/>
  <c r="BS2730" i="3"/>
  <c r="BM2730" i="3"/>
  <c r="BQ2730" i="3" s="1"/>
  <c r="L2979" i="3"/>
  <c r="AY2972" i="3"/>
  <c r="BA2972" i="3" s="1"/>
  <c r="BB2972" i="3" s="1"/>
  <c r="BF2974" i="3"/>
  <c r="BG2974" i="3"/>
  <c r="AX2973" i="3"/>
  <c r="AY2973" i="3" s="1"/>
  <c r="BA2973" i="3" s="1"/>
  <c r="AC2977" i="3"/>
  <c r="AK2977" i="3" s="1"/>
  <c r="K2979" i="3"/>
  <c r="AB2978" i="3"/>
  <c r="AA2978" i="3"/>
  <c r="Z2978" i="3"/>
  <c r="AQ2976" i="3"/>
  <c r="BI2976" i="3"/>
  <c r="AR2976" i="3"/>
  <c r="BJ2976" i="3"/>
  <c r="K2033" i="3"/>
  <c r="L2033" i="3"/>
  <c r="N2035" i="3"/>
  <c r="D3047" i="3"/>
  <c r="W2976" i="3"/>
  <c r="X2976" i="3"/>
  <c r="U2977" i="3"/>
  <c r="R2977" i="3"/>
  <c r="T2977" i="3"/>
  <c r="Q2977" i="3"/>
  <c r="N2978" i="3"/>
  <c r="O2978" i="3"/>
  <c r="AX2974" i="3" l="1"/>
  <c r="BV2730" i="3"/>
  <c r="BT2730" i="3"/>
  <c r="BX2730" i="3" s="1"/>
  <c r="BP2730" i="3"/>
  <c r="BU2730" i="3" s="1"/>
  <c r="BR2731" i="3"/>
  <c r="BB2973" i="3"/>
  <c r="AW2974" i="3"/>
  <c r="L2980" i="3"/>
  <c r="BF2975" i="3"/>
  <c r="BG2975" i="3"/>
  <c r="AR2977" i="3"/>
  <c r="BJ2977" i="3"/>
  <c r="AC2978" i="3"/>
  <c r="AK2978" i="3" s="1"/>
  <c r="K2980" i="3"/>
  <c r="AB2979" i="3"/>
  <c r="AA2979" i="3"/>
  <c r="Z2979" i="3"/>
  <c r="AQ2977" i="3"/>
  <c r="BI2977" i="3"/>
  <c r="L2032" i="3"/>
  <c r="O2034" i="3"/>
  <c r="K2032" i="3"/>
  <c r="N2033" i="3" s="1"/>
  <c r="N2034" i="3"/>
  <c r="D3048" i="3"/>
  <c r="X2977" i="3"/>
  <c r="W2977" i="3"/>
  <c r="T2978" i="3"/>
  <c r="Q2978" i="3"/>
  <c r="U2978" i="3"/>
  <c r="R2978" i="3"/>
  <c r="N2979" i="3"/>
  <c r="O2979" i="3"/>
  <c r="AY2974" i="3" l="1"/>
  <c r="AW2975" i="3"/>
  <c r="BS2731" i="3"/>
  <c r="BM2731" i="3"/>
  <c r="BQ2731" i="3" s="1"/>
  <c r="BO2731" i="3"/>
  <c r="BL2731" i="3"/>
  <c r="BN2731" i="3"/>
  <c r="BA2974" i="3"/>
  <c r="BB2974" i="3" s="1"/>
  <c r="L2981" i="3"/>
  <c r="AX2975" i="3"/>
  <c r="AY2975" i="3" s="1"/>
  <c r="BA2975" i="3" s="1"/>
  <c r="BG2976" i="3"/>
  <c r="BF2976" i="3"/>
  <c r="Z2980" i="3"/>
  <c r="AR2978" i="3"/>
  <c r="BJ2978" i="3"/>
  <c r="AC2979" i="3"/>
  <c r="AK2979" i="3" s="1"/>
  <c r="K2981" i="3"/>
  <c r="AB2980" i="3"/>
  <c r="AA2980" i="3"/>
  <c r="AQ2978" i="3"/>
  <c r="BI2978" i="3"/>
  <c r="L2031" i="3"/>
  <c r="K2031" i="3"/>
  <c r="O2033" i="3"/>
  <c r="D3049" i="3"/>
  <c r="W2978" i="3"/>
  <c r="X2978" i="3"/>
  <c r="U2979" i="3"/>
  <c r="R2979" i="3"/>
  <c r="T2979" i="3"/>
  <c r="Q2979" i="3"/>
  <c r="N2980" i="3"/>
  <c r="O2980" i="3"/>
  <c r="BV2731" i="3" l="1"/>
  <c r="BB2975" i="3"/>
  <c r="BP2731" i="3"/>
  <c r="BU2731" i="3" s="1"/>
  <c r="BR2732" i="3"/>
  <c r="AW2976" i="3"/>
  <c r="BT2731" i="3"/>
  <c r="BX2731" i="3" s="1"/>
  <c r="L2982" i="3"/>
  <c r="BF2977" i="3"/>
  <c r="BG2977" i="3"/>
  <c r="AX2976" i="3"/>
  <c r="AC2980" i="3"/>
  <c r="AK2980" i="3" s="1"/>
  <c r="AR2979" i="3"/>
  <c r="BJ2979" i="3"/>
  <c r="AQ2979" i="3"/>
  <c r="BI2979" i="3"/>
  <c r="K2982" i="3"/>
  <c r="AB2981" i="3"/>
  <c r="AA2981" i="3"/>
  <c r="Z2981" i="3"/>
  <c r="K2030" i="3"/>
  <c r="N2032" i="3"/>
  <c r="L2030" i="3"/>
  <c r="O2031" i="3" s="1"/>
  <c r="O2032" i="3"/>
  <c r="D3050" i="3"/>
  <c r="X2979" i="3"/>
  <c r="W2979" i="3"/>
  <c r="U2980" i="3"/>
  <c r="R2980" i="3"/>
  <c r="T2980" i="3"/>
  <c r="Q2980" i="3"/>
  <c r="N2981" i="3"/>
  <c r="O2981" i="3"/>
  <c r="AY2976" i="3" l="1"/>
  <c r="BA2976" i="3" s="1"/>
  <c r="BB2976" i="3" s="1"/>
  <c r="BS2732" i="3"/>
  <c r="BM2732" i="3"/>
  <c r="BQ2732" i="3" s="1"/>
  <c r="BN2732" i="3"/>
  <c r="BL2732" i="3"/>
  <c r="BO2732" i="3"/>
  <c r="AX2977" i="3"/>
  <c r="L2983" i="3"/>
  <c r="BG2978" i="3"/>
  <c r="BF2978" i="3"/>
  <c r="AW2977" i="3"/>
  <c r="AY2977" i="3" s="1"/>
  <c r="BA2977" i="3" s="1"/>
  <c r="BB2977" i="3" s="1"/>
  <c r="AC2981" i="3"/>
  <c r="AK2981" i="3" s="1"/>
  <c r="K2983" i="3"/>
  <c r="AB2982" i="3"/>
  <c r="AA2982" i="3"/>
  <c r="Z2982" i="3"/>
  <c r="AR2980" i="3"/>
  <c r="BJ2980" i="3"/>
  <c r="AQ2980" i="3"/>
  <c r="BI2980" i="3"/>
  <c r="W2980" i="3"/>
  <c r="K2029" i="3"/>
  <c r="L2029" i="3"/>
  <c r="N2031" i="3"/>
  <c r="D3051" i="3"/>
  <c r="X2980" i="3"/>
  <c r="T2981" i="3"/>
  <c r="Q2981" i="3"/>
  <c r="U2981" i="3"/>
  <c r="R2981" i="3"/>
  <c r="N2982" i="3"/>
  <c r="O2982" i="3"/>
  <c r="AX2978" i="3" l="1"/>
  <c r="BT2732" i="3"/>
  <c r="BX2732" i="3" s="1"/>
  <c r="BV2732" i="3"/>
  <c r="BP2732" i="3"/>
  <c r="BU2732" i="3" s="1"/>
  <c r="BR2733" i="3"/>
  <c r="AW2978" i="3"/>
  <c r="AY2978" i="3" s="1"/>
  <c r="BA2978" i="3" s="1"/>
  <c r="BB2978" i="3" s="1"/>
  <c r="L2984" i="3"/>
  <c r="BG2979" i="3"/>
  <c r="BF2979" i="3"/>
  <c r="AC2982" i="3"/>
  <c r="AK2982" i="3" s="1"/>
  <c r="AQ2981" i="3"/>
  <c r="BI2981" i="3"/>
  <c r="K2984" i="3"/>
  <c r="AB2983" i="3"/>
  <c r="AA2983" i="3"/>
  <c r="Z2983" i="3"/>
  <c r="AR2981" i="3"/>
  <c r="BJ2981" i="3"/>
  <c r="L2028" i="3"/>
  <c r="O2030" i="3"/>
  <c r="K2028" i="3"/>
  <c r="N2029" i="3" s="1"/>
  <c r="N2030" i="3"/>
  <c r="D3052" i="3"/>
  <c r="W2981" i="3"/>
  <c r="X2981" i="3"/>
  <c r="T2982" i="3"/>
  <c r="Q2982" i="3"/>
  <c r="U2982" i="3"/>
  <c r="R2982" i="3"/>
  <c r="N2983" i="3"/>
  <c r="O2983" i="3"/>
  <c r="AW2979" i="3" l="1"/>
  <c r="BM2733" i="3"/>
  <c r="BQ2733" i="3" s="1"/>
  <c r="BS2733" i="3"/>
  <c r="BL2733" i="3"/>
  <c r="BN2733" i="3"/>
  <c r="BO2733" i="3"/>
  <c r="BV2733" i="3" s="1"/>
  <c r="AX2979" i="3"/>
  <c r="L2985" i="3"/>
  <c r="BG2980" i="3"/>
  <c r="BF2980" i="3"/>
  <c r="AC2983" i="3"/>
  <c r="AK2983" i="3" s="1"/>
  <c r="AQ2982" i="3"/>
  <c r="BI2982" i="3"/>
  <c r="K2985" i="3"/>
  <c r="AB2984" i="3"/>
  <c r="AA2984" i="3"/>
  <c r="Z2984" i="3"/>
  <c r="AR2982" i="3"/>
  <c r="BJ2982" i="3"/>
  <c r="L2027" i="3"/>
  <c r="K2027" i="3"/>
  <c r="N2028" i="3" s="1"/>
  <c r="O2029" i="3"/>
  <c r="D3053" i="3"/>
  <c r="W2982" i="3"/>
  <c r="X2982" i="3"/>
  <c r="U2983" i="3"/>
  <c r="R2983" i="3"/>
  <c r="T2983" i="3"/>
  <c r="Q2983" i="3"/>
  <c r="N2984" i="3"/>
  <c r="O2984" i="3"/>
  <c r="AY2979" i="3" l="1"/>
  <c r="BA2979" i="3" s="1"/>
  <c r="BB2979" i="3" s="1"/>
  <c r="BT2733" i="3"/>
  <c r="BX2733" i="3" s="1"/>
  <c r="BP2733" i="3"/>
  <c r="BU2733" i="3" s="1"/>
  <c r="BR2734" i="3"/>
  <c r="AW2980" i="3"/>
  <c r="L2986" i="3"/>
  <c r="X2983" i="3"/>
  <c r="BF2981" i="3"/>
  <c r="BG2981" i="3"/>
  <c r="AX2980" i="3"/>
  <c r="AC2984" i="3"/>
  <c r="AK2984" i="3" s="1"/>
  <c r="K2986" i="3"/>
  <c r="AB2985" i="3"/>
  <c r="AA2985" i="3"/>
  <c r="Z2985" i="3"/>
  <c r="AR2983" i="3"/>
  <c r="BJ2983" i="3"/>
  <c r="AQ2983" i="3"/>
  <c r="BI2983" i="3"/>
  <c r="L2026" i="3"/>
  <c r="K2026" i="3"/>
  <c r="N2027" i="3" s="1"/>
  <c r="O2028" i="3"/>
  <c r="D3054" i="3"/>
  <c r="W2983" i="3"/>
  <c r="T2984" i="3"/>
  <c r="Q2984" i="3"/>
  <c r="U2984" i="3"/>
  <c r="R2984" i="3"/>
  <c r="N2985" i="3"/>
  <c r="O2985" i="3"/>
  <c r="AY2980" i="3" l="1"/>
  <c r="BA2980" i="3" s="1"/>
  <c r="BB2980" i="3" s="1"/>
  <c r="AX2981" i="3"/>
  <c r="BN2734" i="3"/>
  <c r="BM2734" i="3"/>
  <c r="BQ2734" i="3" s="1"/>
  <c r="BO2734" i="3"/>
  <c r="BS2734" i="3"/>
  <c r="BL2734" i="3"/>
  <c r="L2987" i="3"/>
  <c r="AW2981" i="3"/>
  <c r="AY2981" i="3" s="1"/>
  <c r="BG2982" i="3"/>
  <c r="AC2985" i="3"/>
  <c r="AK2985" i="3" s="1"/>
  <c r="AN2985" i="3" s="1"/>
  <c r="AN2986" i="3" s="1"/>
  <c r="BF2982" i="3"/>
  <c r="AQ2984" i="3"/>
  <c r="BI2984" i="3"/>
  <c r="AR2984" i="3"/>
  <c r="BJ2984" i="3"/>
  <c r="K2987" i="3"/>
  <c r="AB2986" i="3"/>
  <c r="AA2986" i="3"/>
  <c r="Z2986" i="3"/>
  <c r="K2025" i="3"/>
  <c r="L2025" i="3"/>
  <c r="O2027" i="3"/>
  <c r="D3055" i="3"/>
  <c r="W2984" i="3"/>
  <c r="X2984" i="3"/>
  <c r="U2985" i="3"/>
  <c r="R2985" i="3"/>
  <c r="T2985" i="3"/>
  <c r="Q2985" i="3"/>
  <c r="N2986" i="3"/>
  <c r="O2986" i="3"/>
  <c r="X2985" i="3" l="1"/>
  <c r="BV2734" i="3"/>
  <c r="BP2734" i="3"/>
  <c r="BU2734" i="3" s="1"/>
  <c r="BR2735" i="3"/>
  <c r="BT2734" i="3"/>
  <c r="BX2734" i="3" s="1"/>
  <c r="AX2982" i="3"/>
  <c r="L2988" i="3"/>
  <c r="AW2982" i="3"/>
  <c r="BA2981" i="3"/>
  <c r="BB2981" i="3"/>
  <c r="BF2983" i="3"/>
  <c r="BG2983" i="3"/>
  <c r="AX2983" i="3" s="1"/>
  <c r="AC2986" i="3"/>
  <c r="K2988" i="3"/>
  <c r="AB2987" i="3"/>
  <c r="AA2987" i="3"/>
  <c r="Z2987" i="3"/>
  <c r="AQ2985" i="3"/>
  <c r="BI2985" i="3"/>
  <c r="AT2985" i="3"/>
  <c r="AT2986" i="3" s="1"/>
  <c r="AT2987" i="3" s="1"/>
  <c r="AT2988" i="3" s="1"/>
  <c r="AT2989" i="3" s="1"/>
  <c r="AT2990" i="3" s="1"/>
  <c r="AT2991" i="3" s="1"/>
  <c r="AT2992" i="3" s="1"/>
  <c r="AT2993" i="3" s="1"/>
  <c r="AT2994" i="3" s="1"/>
  <c r="AT2995" i="3" s="1"/>
  <c r="AT2996" i="3" s="1"/>
  <c r="AT2997" i="3" s="1"/>
  <c r="AT2998" i="3" s="1"/>
  <c r="AT2999" i="3" s="1"/>
  <c r="AT3000" i="3" s="1"/>
  <c r="AT3001" i="3" s="1"/>
  <c r="AT3002" i="3" s="1"/>
  <c r="AT3003" i="3" s="1"/>
  <c r="AT3004" i="3" s="1"/>
  <c r="AT3005" i="3" s="1"/>
  <c r="AK2986" i="3"/>
  <c r="AR2985" i="3"/>
  <c r="BJ2985" i="3"/>
  <c r="AU2985" i="3"/>
  <c r="AU2986" i="3" s="1"/>
  <c r="AU2987" i="3" s="1"/>
  <c r="AU2988" i="3" s="1"/>
  <c r="AU2989" i="3" s="1"/>
  <c r="AU2990" i="3" s="1"/>
  <c r="AU2991" i="3" s="1"/>
  <c r="AU2992" i="3" s="1"/>
  <c r="AU2993" i="3" s="1"/>
  <c r="AU2994" i="3" s="1"/>
  <c r="AU2995" i="3" s="1"/>
  <c r="AU2996" i="3" s="1"/>
  <c r="AU2997" i="3" s="1"/>
  <c r="AU2998" i="3" s="1"/>
  <c r="AU2999" i="3" s="1"/>
  <c r="AU3000" i="3" s="1"/>
  <c r="AU3001" i="3" s="1"/>
  <c r="AU3002" i="3" s="1"/>
  <c r="AU3003" i="3" s="1"/>
  <c r="AU3004" i="3" s="1"/>
  <c r="AU3005" i="3" s="1"/>
  <c r="AN2987" i="3"/>
  <c r="AN2988" i="3" s="1"/>
  <c r="AN2989" i="3" s="1"/>
  <c r="AN2990" i="3" s="1"/>
  <c r="AN2991" i="3" s="1"/>
  <c r="AN2992" i="3" s="1"/>
  <c r="AN2993" i="3" s="1"/>
  <c r="AN2994" i="3" s="1"/>
  <c r="AN2995" i="3" s="1"/>
  <c r="AN2996" i="3" s="1"/>
  <c r="AN2997" i="3" s="1"/>
  <c r="AN2998" i="3" s="1"/>
  <c r="AN2999" i="3" s="1"/>
  <c r="AN3000" i="3" s="1"/>
  <c r="AN3001" i="3" s="1"/>
  <c r="AN3002" i="3" s="1"/>
  <c r="AN3003" i="3" s="1"/>
  <c r="AN3004" i="3" s="1"/>
  <c r="AN3005" i="3" s="1"/>
  <c r="BD2986" i="3"/>
  <c r="BD2987" i="3" s="1"/>
  <c r="BD2988" i="3" s="1"/>
  <c r="BD2989" i="3" s="1"/>
  <c r="BD2990" i="3" s="1"/>
  <c r="BD2991" i="3" s="1"/>
  <c r="BD2992" i="3" s="1"/>
  <c r="BD2993" i="3" s="1"/>
  <c r="BD2994" i="3" s="1"/>
  <c r="BD2995" i="3" s="1"/>
  <c r="BD2996" i="3" s="1"/>
  <c r="BD2997" i="3" s="1"/>
  <c r="BD2998" i="3" s="1"/>
  <c r="BD2999" i="3" s="1"/>
  <c r="BD3000" i="3" s="1"/>
  <c r="BD3001" i="3" s="1"/>
  <c r="BD3002" i="3" s="1"/>
  <c r="BD3003" i="3" s="1"/>
  <c r="BD3004" i="3" s="1"/>
  <c r="BD3005" i="3" s="1"/>
  <c r="BD3006" i="3" s="1"/>
  <c r="BC3007" i="3" s="1"/>
  <c r="BC3008" i="3" s="1"/>
  <c r="BC3009" i="3" s="1"/>
  <c r="BC3010" i="3" s="1"/>
  <c r="BC3011" i="3" s="1"/>
  <c r="BC3012" i="3" s="1"/>
  <c r="BC3013" i="3" s="1"/>
  <c r="BC3014" i="3" s="1"/>
  <c r="BC3015" i="3" s="1"/>
  <c r="BC3016" i="3" s="1"/>
  <c r="BC3017" i="3" s="1"/>
  <c r="BC3018" i="3" s="1"/>
  <c r="BC3019" i="3" s="1"/>
  <c r="BC3020" i="3" s="1"/>
  <c r="BC3021" i="3" s="1"/>
  <c r="BC3022" i="3" s="1"/>
  <c r="BC3023" i="3" s="1"/>
  <c r="BC3024" i="3" s="1"/>
  <c r="BC3025" i="3" s="1"/>
  <c r="BC3026" i="3" s="1"/>
  <c r="BC3027" i="3" s="1"/>
  <c r="L2024" i="3"/>
  <c r="O2026" i="3"/>
  <c r="K2024" i="3"/>
  <c r="N2025" i="3" s="1"/>
  <c r="N2026" i="3"/>
  <c r="D3056" i="3"/>
  <c r="W2985" i="3"/>
  <c r="T2986" i="3"/>
  <c r="Q2986" i="3"/>
  <c r="U2986" i="3"/>
  <c r="R2986" i="3"/>
  <c r="N2987" i="3"/>
  <c r="O2987" i="3"/>
  <c r="AW2983" i="3" l="1"/>
  <c r="BL2735" i="3"/>
  <c r="BS2735" i="3"/>
  <c r="BM2735" i="3"/>
  <c r="BQ2735" i="3" s="1"/>
  <c r="BO2735" i="3"/>
  <c r="BN2735" i="3"/>
  <c r="AY2982" i="3"/>
  <c r="BA2982" i="3" s="1"/>
  <c r="L2989" i="3"/>
  <c r="BF2984" i="3"/>
  <c r="BG2984" i="3"/>
  <c r="AY2983" i="3"/>
  <c r="BA2983" i="3" s="1"/>
  <c r="AC2987" i="3"/>
  <c r="AK2987" i="3" s="1"/>
  <c r="AR2986" i="3"/>
  <c r="BJ2986" i="3"/>
  <c r="AQ2986" i="3"/>
  <c r="BI2986" i="3"/>
  <c r="K2989" i="3"/>
  <c r="AB2988" i="3"/>
  <c r="AA2988" i="3"/>
  <c r="Z2988" i="3"/>
  <c r="L2023" i="3"/>
  <c r="K2023" i="3"/>
  <c r="N2024" i="3" s="1"/>
  <c r="O2025" i="3"/>
  <c r="D3057" i="3"/>
  <c r="W2986" i="3"/>
  <c r="X2986" i="3"/>
  <c r="T2987" i="3"/>
  <c r="Q2987" i="3"/>
  <c r="U2987" i="3"/>
  <c r="R2987" i="3"/>
  <c r="N2988" i="3"/>
  <c r="O2988" i="3"/>
  <c r="AW2984" i="3" l="1"/>
  <c r="BB2982" i="3"/>
  <c r="BV2735" i="3"/>
  <c r="BT2735" i="3"/>
  <c r="BX2735" i="3" s="1"/>
  <c r="BP2735" i="3"/>
  <c r="BU2735" i="3" s="1"/>
  <c r="BR2736" i="3"/>
  <c r="AX2984" i="3"/>
  <c r="AY2984" i="3" s="1"/>
  <c r="BA2984" i="3" s="1"/>
  <c r="L2990" i="3"/>
  <c r="BF2985" i="3"/>
  <c r="BG2985" i="3"/>
  <c r="Z2989" i="3"/>
  <c r="AC2988" i="3"/>
  <c r="AK2988" i="3" s="1"/>
  <c r="K2990" i="3"/>
  <c r="AB2989" i="3"/>
  <c r="AA2989" i="3"/>
  <c r="AR2987" i="3"/>
  <c r="BJ2987" i="3"/>
  <c r="AQ2987" i="3"/>
  <c r="BI2987" i="3"/>
  <c r="L2022" i="3"/>
  <c r="K2022" i="3"/>
  <c r="N2023" i="3" s="1"/>
  <c r="O2024" i="3"/>
  <c r="X2987" i="3"/>
  <c r="D3058" i="3"/>
  <c r="W2987" i="3"/>
  <c r="U2988" i="3"/>
  <c r="R2988" i="3"/>
  <c r="T2988" i="3"/>
  <c r="Q2988" i="3"/>
  <c r="N2989" i="3"/>
  <c r="O2989" i="3"/>
  <c r="BB2983" i="3" l="1"/>
  <c r="BL2736" i="3"/>
  <c r="BS2736" i="3"/>
  <c r="BN2736" i="3"/>
  <c r="BO2736" i="3"/>
  <c r="BM2736" i="3"/>
  <c r="BQ2736" i="3" s="1"/>
  <c r="L2991" i="3"/>
  <c r="AW2985" i="3"/>
  <c r="AX2985" i="3"/>
  <c r="BG2986" i="3"/>
  <c r="BF2986" i="3"/>
  <c r="X2988" i="3"/>
  <c r="AC2989" i="3"/>
  <c r="AK2989" i="3" s="1"/>
  <c r="K2991" i="3"/>
  <c r="AB2990" i="3"/>
  <c r="AA2990" i="3"/>
  <c r="Z2990" i="3"/>
  <c r="AR2988" i="3"/>
  <c r="BJ2988" i="3"/>
  <c r="AQ2988" i="3"/>
  <c r="BI2988" i="3"/>
  <c r="L2021" i="3"/>
  <c r="K2021" i="3"/>
  <c r="O2023" i="3"/>
  <c r="W2988" i="3"/>
  <c r="D3059" i="3"/>
  <c r="U2989" i="3"/>
  <c r="R2989" i="3"/>
  <c r="T2989" i="3"/>
  <c r="Q2989" i="3"/>
  <c r="N2990" i="3"/>
  <c r="O2990" i="3"/>
  <c r="AX2986" i="3" l="1"/>
  <c r="BB2984" i="3"/>
  <c r="BV2736" i="3"/>
  <c r="BT2736" i="3"/>
  <c r="BX2736" i="3" s="1"/>
  <c r="BP2736" i="3"/>
  <c r="BU2736" i="3" s="1"/>
  <c r="BR2737" i="3"/>
  <c r="L2992" i="3"/>
  <c r="AY2985" i="3"/>
  <c r="AW2986" i="3"/>
  <c r="AY2986" i="3" s="1"/>
  <c r="BA2986" i="3" s="1"/>
  <c r="BB2986" i="3" s="1"/>
  <c r="AC2990" i="3"/>
  <c r="AK2990" i="3" s="1"/>
  <c r="BG2987" i="3"/>
  <c r="BF2987" i="3"/>
  <c r="AR2989" i="3"/>
  <c r="BJ2989" i="3"/>
  <c r="K2992" i="3"/>
  <c r="AB2991" i="3"/>
  <c r="AA2991" i="3"/>
  <c r="Z2991" i="3"/>
  <c r="AQ2989" i="3"/>
  <c r="BI2989" i="3"/>
  <c r="L2020" i="3"/>
  <c r="K2020" i="3"/>
  <c r="N2021" i="3" s="1"/>
  <c r="N2022" i="3"/>
  <c r="O2022" i="3"/>
  <c r="X2989" i="3"/>
  <c r="W2989" i="3"/>
  <c r="D3060" i="3"/>
  <c r="U2990" i="3"/>
  <c r="R2990" i="3"/>
  <c r="T2990" i="3"/>
  <c r="Q2990" i="3"/>
  <c r="N2991" i="3"/>
  <c r="O2991" i="3"/>
  <c r="BB2985" i="3" l="1"/>
  <c r="BA2985" i="3"/>
  <c r="BS2737" i="3"/>
  <c r="BM2737" i="3"/>
  <c r="BQ2737" i="3" s="1"/>
  <c r="BN2737" i="3"/>
  <c r="BL2737" i="3"/>
  <c r="BO2737" i="3"/>
  <c r="AW2987" i="3"/>
  <c r="L2993" i="3"/>
  <c r="AX2987" i="3"/>
  <c r="BF2988" i="3"/>
  <c r="BG2988" i="3"/>
  <c r="AC2991" i="3"/>
  <c r="AK2991" i="3" s="1"/>
  <c r="K2993" i="3"/>
  <c r="AB2992" i="3"/>
  <c r="AA2992" i="3"/>
  <c r="Z2992" i="3"/>
  <c r="AR2990" i="3"/>
  <c r="BJ2990" i="3"/>
  <c r="AQ2990" i="3"/>
  <c r="BI2990" i="3"/>
  <c r="X2990" i="3"/>
  <c r="K2019" i="3"/>
  <c r="W2990" i="3"/>
  <c r="L2019" i="3"/>
  <c r="O2020" i="3" s="1"/>
  <c r="O2021" i="3"/>
  <c r="D3061" i="3"/>
  <c r="U2991" i="3"/>
  <c r="R2991" i="3"/>
  <c r="T2991" i="3"/>
  <c r="X2991" i="3" s="1"/>
  <c r="Q2991" i="3"/>
  <c r="N2992" i="3"/>
  <c r="O2992" i="3"/>
  <c r="AX2988" i="3" l="1"/>
  <c r="BT2737" i="3"/>
  <c r="BX2737" i="3" s="1"/>
  <c r="BV2737" i="3"/>
  <c r="BP2737" i="3"/>
  <c r="BU2737" i="3" s="1"/>
  <c r="BR2738" i="3"/>
  <c r="AY2987" i="3"/>
  <c r="BA2987" i="3" s="1"/>
  <c r="BB2987" i="3" s="1"/>
  <c r="L2994" i="3"/>
  <c r="AC2992" i="3"/>
  <c r="AK2992" i="3" s="1"/>
  <c r="AW2988" i="3"/>
  <c r="AY2988" i="3" s="1"/>
  <c r="BA2988" i="3" s="1"/>
  <c r="BB2988" i="3" s="1"/>
  <c r="BF2989" i="3"/>
  <c r="BG2989" i="3"/>
  <c r="AR2991" i="3"/>
  <c r="BJ2991" i="3"/>
  <c r="AQ2991" i="3"/>
  <c r="BI2991" i="3"/>
  <c r="K2994" i="3"/>
  <c r="AB2993" i="3"/>
  <c r="AA2993" i="3"/>
  <c r="Z2993" i="3"/>
  <c r="K2018" i="3"/>
  <c r="L2018" i="3"/>
  <c r="N2020" i="3"/>
  <c r="D3062" i="3"/>
  <c r="W2991" i="3"/>
  <c r="U2992" i="3"/>
  <c r="R2992" i="3"/>
  <c r="T2992" i="3"/>
  <c r="Q2992" i="3"/>
  <c r="W2992" i="3" s="1"/>
  <c r="N2993" i="3"/>
  <c r="O2993" i="3"/>
  <c r="BS2738" i="3" l="1"/>
  <c r="BL2738" i="3"/>
  <c r="BN2738" i="3"/>
  <c r="BM2738" i="3"/>
  <c r="BQ2738" i="3" s="1"/>
  <c r="BO2738" i="3"/>
  <c r="AX2989" i="3"/>
  <c r="L2995" i="3"/>
  <c r="AW2989" i="3"/>
  <c r="BF2990" i="3"/>
  <c r="BG2990" i="3"/>
  <c r="AC2993" i="3"/>
  <c r="AK2993" i="3" s="1"/>
  <c r="K2995" i="3"/>
  <c r="AB2994" i="3"/>
  <c r="AA2994" i="3"/>
  <c r="Z2994" i="3"/>
  <c r="AQ2992" i="3"/>
  <c r="BI2992" i="3"/>
  <c r="AR2992" i="3"/>
  <c r="BJ2992" i="3"/>
  <c r="L2017" i="3"/>
  <c r="O2019" i="3"/>
  <c r="K2017" i="3"/>
  <c r="N2018" i="3" s="1"/>
  <c r="X2992" i="3"/>
  <c r="N2019" i="3"/>
  <c r="D3063" i="3"/>
  <c r="T2993" i="3"/>
  <c r="Q2993" i="3"/>
  <c r="U2993" i="3"/>
  <c r="R2993" i="3"/>
  <c r="N2994" i="3"/>
  <c r="O2994" i="3"/>
  <c r="AY2989" i="3" l="1"/>
  <c r="BA2989" i="3" s="1"/>
  <c r="BB2989" i="3" s="1"/>
  <c r="BT2738" i="3"/>
  <c r="BX2738" i="3" s="1"/>
  <c r="BV2738" i="3"/>
  <c r="BP2738" i="3"/>
  <c r="BU2738" i="3" s="1"/>
  <c r="BR2739" i="3"/>
  <c r="AW2990" i="3"/>
  <c r="L2996" i="3"/>
  <c r="AX2990" i="3"/>
  <c r="BG2991" i="3"/>
  <c r="BF2991" i="3"/>
  <c r="AR2993" i="3"/>
  <c r="BJ2993" i="3"/>
  <c r="AQ2993" i="3"/>
  <c r="BI2993" i="3"/>
  <c r="AC2994" i="3"/>
  <c r="AK2994" i="3" s="1"/>
  <c r="K2996" i="3"/>
  <c r="AB2995" i="3"/>
  <c r="AA2995" i="3"/>
  <c r="Z2995" i="3"/>
  <c r="L2016" i="3"/>
  <c r="K2016" i="3"/>
  <c r="N2017" i="3" s="1"/>
  <c r="O2018" i="3"/>
  <c r="D3064" i="3"/>
  <c r="W2993" i="3"/>
  <c r="X2993" i="3"/>
  <c r="U2994" i="3"/>
  <c r="R2994" i="3"/>
  <c r="T2994" i="3"/>
  <c r="X2994" i="3" s="1"/>
  <c r="Q2994" i="3"/>
  <c r="N2995" i="3"/>
  <c r="O2995" i="3"/>
  <c r="W2994" i="3" l="1"/>
  <c r="AW2991" i="3"/>
  <c r="BS2739" i="3"/>
  <c r="BO2739" i="3"/>
  <c r="BM2739" i="3"/>
  <c r="BQ2739" i="3" s="1"/>
  <c r="BN2739" i="3"/>
  <c r="BL2739" i="3"/>
  <c r="AY2990" i="3"/>
  <c r="BA2990" i="3" s="1"/>
  <c r="BB2990" i="3" s="1"/>
  <c r="L2997" i="3"/>
  <c r="AX2991" i="3"/>
  <c r="AY2991" i="3" s="1"/>
  <c r="BA2991" i="3" s="1"/>
  <c r="BG2992" i="3"/>
  <c r="BF2992" i="3"/>
  <c r="AC2995" i="3"/>
  <c r="AK2995" i="3" s="1"/>
  <c r="K2997" i="3"/>
  <c r="AB2996" i="3"/>
  <c r="AA2996" i="3"/>
  <c r="Z2996" i="3"/>
  <c r="AQ2994" i="3"/>
  <c r="BI2994" i="3"/>
  <c r="AR2994" i="3"/>
  <c r="BJ2994" i="3"/>
  <c r="K2015" i="3"/>
  <c r="L2015" i="3"/>
  <c r="O2016" i="3" s="1"/>
  <c r="O2017" i="3"/>
  <c r="D3065" i="3"/>
  <c r="U2995" i="3"/>
  <c r="R2995" i="3"/>
  <c r="T2995" i="3"/>
  <c r="Q2995" i="3"/>
  <c r="N2996" i="3"/>
  <c r="O2996" i="3"/>
  <c r="AW2992" i="3" l="1"/>
  <c r="BB2991" i="3"/>
  <c r="BT2739" i="3"/>
  <c r="BX2739" i="3" s="1"/>
  <c r="BV2739" i="3"/>
  <c r="BP2739" i="3"/>
  <c r="BU2739" i="3" s="1"/>
  <c r="BR2740" i="3"/>
  <c r="X2995" i="3"/>
  <c r="L2998" i="3"/>
  <c r="BG2993" i="3"/>
  <c r="BF2993" i="3"/>
  <c r="AX2992" i="3"/>
  <c r="AY2992" i="3" s="1"/>
  <c r="AQ2995" i="3"/>
  <c r="BI2995" i="3"/>
  <c r="AR2995" i="3"/>
  <c r="BJ2995" i="3"/>
  <c r="AC2996" i="3"/>
  <c r="AK2996" i="3" s="1"/>
  <c r="K2998" i="3"/>
  <c r="AB2997" i="3"/>
  <c r="AA2997" i="3"/>
  <c r="Z2997" i="3"/>
  <c r="L2014" i="3"/>
  <c r="K2014" i="3"/>
  <c r="N2015" i="3" s="1"/>
  <c r="N2016" i="3"/>
  <c r="D3066" i="3"/>
  <c r="W2995" i="3"/>
  <c r="U2996" i="3"/>
  <c r="R2996" i="3"/>
  <c r="T2996" i="3"/>
  <c r="Q2996" i="3"/>
  <c r="N2997" i="3"/>
  <c r="O2997" i="3"/>
  <c r="BL2740" i="3" l="1"/>
  <c r="BS2740" i="3"/>
  <c r="BM2740" i="3"/>
  <c r="BQ2740" i="3" s="1"/>
  <c r="BN2740" i="3"/>
  <c r="BO2740" i="3"/>
  <c r="X2996" i="3"/>
  <c r="L2999" i="3"/>
  <c r="AX2993" i="3"/>
  <c r="BA2992" i="3"/>
  <c r="BB2992" i="3"/>
  <c r="BF2994" i="3"/>
  <c r="BG2994" i="3"/>
  <c r="AW2993" i="3"/>
  <c r="AC2997" i="3"/>
  <c r="AK2997" i="3" s="1"/>
  <c r="AR2996" i="3"/>
  <c r="BJ2996" i="3"/>
  <c r="AQ2996" i="3"/>
  <c r="BI2996" i="3"/>
  <c r="K2999" i="3"/>
  <c r="AB2998" i="3"/>
  <c r="AA2998" i="3"/>
  <c r="Z2998" i="3"/>
  <c r="AX2994" i="3"/>
  <c r="L2013" i="3"/>
  <c r="K2013" i="3"/>
  <c r="O2015" i="3"/>
  <c r="D3067" i="3"/>
  <c r="W2996" i="3"/>
  <c r="U2997" i="3"/>
  <c r="R2997" i="3"/>
  <c r="T2997" i="3"/>
  <c r="Q2997" i="3"/>
  <c r="N2998" i="3"/>
  <c r="O2998" i="3"/>
  <c r="AW2994" i="3" l="1"/>
  <c r="BT2740" i="3"/>
  <c r="BX2740" i="3" s="1"/>
  <c r="BV2740" i="3"/>
  <c r="BP2740" i="3"/>
  <c r="BU2740" i="3" s="1"/>
  <c r="BR2741" i="3"/>
  <c r="AY2993" i="3"/>
  <c r="BA2993" i="3" s="1"/>
  <c r="BB2993" i="3" s="1"/>
  <c r="L3000" i="3"/>
  <c r="BG2995" i="3"/>
  <c r="BF2995" i="3"/>
  <c r="AC2998" i="3"/>
  <c r="K3000" i="3"/>
  <c r="AB2999" i="3"/>
  <c r="AA2999" i="3"/>
  <c r="Z2999" i="3"/>
  <c r="Z3000" i="3"/>
  <c r="AR2997" i="3"/>
  <c r="BJ2997" i="3"/>
  <c r="AK2998" i="3"/>
  <c r="AY2994" i="3"/>
  <c r="AQ2997" i="3"/>
  <c r="BI2997" i="3"/>
  <c r="X2997" i="3"/>
  <c r="K2012" i="3"/>
  <c r="N2014" i="3"/>
  <c r="L2012" i="3"/>
  <c r="O2013" i="3" s="1"/>
  <c r="O2014" i="3"/>
  <c r="D3068" i="3"/>
  <c r="W2997" i="3"/>
  <c r="T2998" i="3"/>
  <c r="Q2998" i="3"/>
  <c r="U2998" i="3"/>
  <c r="R2998" i="3"/>
  <c r="N2999" i="3"/>
  <c r="O2999" i="3"/>
  <c r="AW2995" i="3" l="1"/>
  <c r="BN2741" i="3"/>
  <c r="BM2741" i="3"/>
  <c r="BQ2741" i="3" s="1"/>
  <c r="BO2741" i="3"/>
  <c r="BS2741" i="3"/>
  <c r="BL2741" i="3"/>
  <c r="L3001" i="3"/>
  <c r="AX2995" i="3"/>
  <c r="AY2995" i="3" s="1"/>
  <c r="BF2996" i="3"/>
  <c r="BG2996" i="3"/>
  <c r="AC2999" i="3"/>
  <c r="AK2999" i="3" s="1"/>
  <c r="BA2994" i="3"/>
  <c r="BB2994" i="3"/>
  <c r="K3001" i="3"/>
  <c r="AB3000" i="3"/>
  <c r="AA3000" i="3"/>
  <c r="AQ2998" i="3"/>
  <c r="BI2998" i="3"/>
  <c r="AR2998" i="3"/>
  <c r="BJ2998" i="3"/>
  <c r="K2011" i="3"/>
  <c r="L2011" i="3"/>
  <c r="O2012" i="3" s="1"/>
  <c r="N2013" i="3"/>
  <c r="D3069" i="3"/>
  <c r="W2998" i="3"/>
  <c r="X2998" i="3"/>
  <c r="T2999" i="3"/>
  <c r="Q2999" i="3"/>
  <c r="U2999" i="3"/>
  <c r="R2999" i="3"/>
  <c r="N3000" i="3"/>
  <c r="O3000" i="3"/>
  <c r="AW2996" i="3" l="1"/>
  <c r="BV2741" i="3"/>
  <c r="AX2996" i="3"/>
  <c r="BP2741" i="3"/>
  <c r="BU2741" i="3" s="1"/>
  <c r="BR2742" i="3"/>
  <c r="BT2741" i="3"/>
  <c r="BX2741" i="3" s="1"/>
  <c r="L3002" i="3"/>
  <c r="BA2995" i="3"/>
  <c r="BB2995" i="3"/>
  <c r="BF2997" i="3"/>
  <c r="BG2997" i="3"/>
  <c r="Z3001" i="3"/>
  <c r="AY2996" i="3"/>
  <c r="BA2996" i="3" s="1"/>
  <c r="AQ2999" i="3"/>
  <c r="BI2999" i="3"/>
  <c r="AR2999" i="3"/>
  <c r="BJ2999" i="3"/>
  <c r="AC3000" i="3"/>
  <c r="AK3000" i="3" s="1"/>
  <c r="K3002" i="3"/>
  <c r="AB3001" i="3"/>
  <c r="AA3001" i="3"/>
  <c r="L2010" i="3"/>
  <c r="K2010" i="3"/>
  <c r="N2012" i="3"/>
  <c r="X2999" i="3"/>
  <c r="D3070" i="3"/>
  <c r="W2999" i="3"/>
  <c r="U3000" i="3"/>
  <c r="R3000" i="3"/>
  <c r="T3000" i="3"/>
  <c r="Q3000" i="3"/>
  <c r="N3001" i="3"/>
  <c r="O3001" i="3"/>
  <c r="AX2997" i="3" l="1"/>
  <c r="BS2742" i="3"/>
  <c r="BM2742" i="3"/>
  <c r="BQ2742" i="3" s="1"/>
  <c r="BO2742" i="3"/>
  <c r="BN2742" i="3"/>
  <c r="BL2742" i="3"/>
  <c r="AW2997" i="3"/>
  <c r="AY2997" i="3" s="1"/>
  <c r="BA2997" i="3" s="1"/>
  <c r="L3003" i="3"/>
  <c r="BF2998" i="3"/>
  <c r="BG2998" i="3"/>
  <c r="BB2996" i="3"/>
  <c r="AC3001" i="3"/>
  <c r="AK3001" i="3" s="1"/>
  <c r="AR3000" i="3"/>
  <c r="BJ3000" i="3"/>
  <c r="AQ3000" i="3"/>
  <c r="BI3000" i="3"/>
  <c r="K3003" i="3"/>
  <c r="AB3002" i="3"/>
  <c r="AA3002" i="3"/>
  <c r="Z3002" i="3"/>
  <c r="Z3003" i="3"/>
  <c r="X3000" i="3"/>
  <c r="K2009" i="3"/>
  <c r="N2011" i="3"/>
  <c r="L2009" i="3"/>
  <c r="O2010" i="3" s="1"/>
  <c r="O2011" i="3"/>
  <c r="W3000" i="3"/>
  <c r="D3071" i="3"/>
  <c r="U3001" i="3"/>
  <c r="R3001" i="3"/>
  <c r="T3001" i="3"/>
  <c r="Q3001" i="3"/>
  <c r="N3002" i="3"/>
  <c r="O3002" i="3"/>
  <c r="BV2742" i="3" l="1"/>
  <c r="BB2997" i="3"/>
  <c r="BT2742" i="3"/>
  <c r="BX2742" i="3" s="1"/>
  <c r="BP2742" i="3"/>
  <c r="BU2742" i="3" s="1"/>
  <c r="BR2743" i="3"/>
  <c r="AW2998" i="3"/>
  <c r="AX2998" i="3"/>
  <c r="AY2998" i="3" s="1"/>
  <c r="L3004" i="3"/>
  <c r="BF2999" i="3"/>
  <c r="AC3002" i="3"/>
  <c r="AK3002" i="3" s="1"/>
  <c r="BG2999" i="3"/>
  <c r="AQ3001" i="3"/>
  <c r="BI3001" i="3"/>
  <c r="K3004" i="3"/>
  <c r="AB3003" i="3"/>
  <c r="AA3003" i="3"/>
  <c r="AR3001" i="3"/>
  <c r="BJ3001" i="3"/>
  <c r="K2008" i="3"/>
  <c r="L2008" i="3"/>
  <c r="N2010" i="3"/>
  <c r="X3001" i="3"/>
  <c r="W3001" i="3"/>
  <c r="D3072" i="3"/>
  <c r="T3002" i="3"/>
  <c r="Q3002" i="3"/>
  <c r="U3002" i="3"/>
  <c r="R3002" i="3"/>
  <c r="N3003" i="3"/>
  <c r="O3003" i="3"/>
  <c r="BO2743" i="3" l="1"/>
  <c r="BL2743" i="3"/>
  <c r="BN2743" i="3"/>
  <c r="BS2743" i="3"/>
  <c r="BM2743" i="3"/>
  <c r="BQ2743" i="3" s="1"/>
  <c r="AX2999" i="3"/>
  <c r="BA2998" i="3"/>
  <c r="BB2998" i="3"/>
  <c r="L3005" i="3"/>
  <c r="AW2999" i="3"/>
  <c r="AY2999" i="3" s="1"/>
  <c r="BA2999" i="3" s="1"/>
  <c r="BF3000" i="3"/>
  <c r="BG3000" i="3"/>
  <c r="AR3002" i="3"/>
  <c r="BJ3002" i="3"/>
  <c r="AQ3002" i="3"/>
  <c r="BI3002" i="3"/>
  <c r="AC3003" i="3"/>
  <c r="AK3003" i="3" s="1"/>
  <c r="K3005" i="3"/>
  <c r="AB3004" i="3"/>
  <c r="AA3004" i="3"/>
  <c r="Z3004" i="3"/>
  <c r="L2007" i="3"/>
  <c r="O2009" i="3"/>
  <c r="K2007" i="3"/>
  <c r="N2008" i="3" s="1"/>
  <c r="N2009" i="3"/>
  <c r="D3073" i="3"/>
  <c r="W3002" i="3"/>
  <c r="X3002" i="3"/>
  <c r="T3003" i="3"/>
  <c r="Q3003" i="3"/>
  <c r="U3003" i="3"/>
  <c r="R3003" i="3"/>
  <c r="N3004" i="3"/>
  <c r="O3004" i="3"/>
  <c r="BV2743" i="3" l="1"/>
  <c r="BT2743" i="3"/>
  <c r="BX2743" i="3" s="1"/>
  <c r="AW3000" i="3"/>
  <c r="BP2743" i="3"/>
  <c r="BU2743" i="3" s="1"/>
  <c r="BR2744" i="3"/>
  <c r="AX3000" i="3"/>
  <c r="L3006" i="3"/>
  <c r="BB2999" i="3"/>
  <c r="BF3001" i="3"/>
  <c r="BG3001" i="3"/>
  <c r="AQ3003" i="3"/>
  <c r="BI3003" i="3"/>
  <c r="AC3004" i="3"/>
  <c r="AK3004" i="3" s="1"/>
  <c r="K3006" i="3"/>
  <c r="AB3005" i="3"/>
  <c r="AA3005" i="3"/>
  <c r="Z3005" i="3"/>
  <c r="AR3003" i="3"/>
  <c r="BJ3003" i="3"/>
  <c r="L2006" i="3"/>
  <c r="K2006" i="3"/>
  <c r="O2008" i="3"/>
  <c r="D3074" i="3"/>
  <c r="W3003" i="3"/>
  <c r="X3003" i="3"/>
  <c r="U3004" i="3"/>
  <c r="R3004" i="3"/>
  <c r="T3004" i="3"/>
  <c r="Q3004" i="3"/>
  <c r="N3005" i="3"/>
  <c r="O3005" i="3"/>
  <c r="AY3000" i="3" l="1"/>
  <c r="BA3000" i="3" s="1"/>
  <c r="AW3001" i="3"/>
  <c r="BM2744" i="3"/>
  <c r="BQ2744" i="3" s="1"/>
  <c r="BS2744" i="3"/>
  <c r="BL2744" i="3"/>
  <c r="BN2744" i="3"/>
  <c r="BO2744" i="3"/>
  <c r="AX3001" i="3"/>
  <c r="BB3000" i="3"/>
  <c r="L3007" i="3"/>
  <c r="BG3002" i="3"/>
  <c r="BF3002" i="3"/>
  <c r="AC3005" i="3"/>
  <c r="AK3005" i="3" s="1"/>
  <c r="K3007" i="3"/>
  <c r="AB3006" i="3"/>
  <c r="AA3006" i="3"/>
  <c r="Z3006" i="3"/>
  <c r="AR3004" i="3"/>
  <c r="BJ3004" i="3"/>
  <c r="AQ3004" i="3"/>
  <c r="BI3004" i="3"/>
  <c r="W3004" i="3"/>
  <c r="K2005" i="3"/>
  <c r="N2007" i="3"/>
  <c r="L2005" i="3"/>
  <c r="O2006" i="3" s="1"/>
  <c r="O2007" i="3"/>
  <c r="D3075" i="3"/>
  <c r="X3004" i="3"/>
  <c r="T3005" i="3"/>
  <c r="Q3005" i="3"/>
  <c r="U3005" i="3"/>
  <c r="R3005" i="3"/>
  <c r="N3006" i="3"/>
  <c r="O3006" i="3"/>
  <c r="BV2744" i="3" l="1"/>
  <c r="AY3001" i="3"/>
  <c r="BA3001" i="3" s="1"/>
  <c r="AW3002" i="3"/>
  <c r="BT2744" i="3"/>
  <c r="BX2744" i="3" s="1"/>
  <c r="BP2744" i="3"/>
  <c r="BU2744" i="3" s="1"/>
  <c r="BR2745" i="3"/>
  <c r="L3008" i="3"/>
  <c r="BG3003" i="3"/>
  <c r="AX3002" i="3"/>
  <c r="BF3003" i="3"/>
  <c r="AC3006" i="3"/>
  <c r="AK3006" i="3" s="1"/>
  <c r="AN3006" i="3" s="1"/>
  <c r="AN3007" i="3" s="1"/>
  <c r="AR3005" i="3"/>
  <c r="BJ3005" i="3"/>
  <c r="K3008" i="3"/>
  <c r="AB3007" i="3"/>
  <c r="AA3007" i="3"/>
  <c r="Z3007" i="3"/>
  <c r="AQ3005" i="3"/>
  <c r="BI3005" i="3"/>
  <c r="K2004" i="3"/>
  <c r="L2004" i="3"/>
  <c r="O2005" i="3" s="1"/>
  <c r="N2006" i="3"/>
  <c r="D3076" i="3"/>
  <c r="W3005" i="3"/>
  <c r="X3005" i="3"/>
  <c r="U3006" i="3"/>
  <c r="R3006" i="3"/>
  <c r="T3006" i="3"/>
  <c r="Q3006" i="3"/>
  <c r="N3007" i="3"/>
  <c r="O3007" i="3"/>
  <c r="AY3002" i="3" l="1"/>
  <c r="BB3001" i="3"/>
  <c r="BB3002" i="3" s="1"/>
  <c r="BO2745" i="3"/>
  <c r="BL2745" i="3"/>
  <c r="BN2745" i="3"/>
  <c r="BM2745" i="3"/>
  <c r="BQ2745" i="3" s="1"/>
  <c r="BS2745" i="3"/>
  <c r="AW3003" i="3"/>
  <c r="L3009" i="3"/>
  <c r="AX3003" i="3"/>
  <c r="BA3002" i="3"/>
  <c r="BG3004" i="3"/>
  <c r="BF3004" i="3"/>
  <c r="AC3007" i="3"/>
  <c r="AK3007" i="3" s="1"/>
  <c r="AR3006" i="3"/>
  <c r="BJ3006" i="3"/>
  <c r="AU3006" i="3"/>
  <c r="AU3007" i="3" s="1"/>
  <c r="AU3008" i="3" s="1"/>
  <c r="AU3009" i="3" s="1"/>
  <c r="AU3010" i="3" s="1"/>
  <c r="AU3011" i="3" s="1"/>
  <c r="AU3012" i="3" s="1"/>
  <c r="AU3013" i="3" s="1"/>
  <c r="AU3014" i="3" s="1"/>
  <c r="AU3015" i="3" s="1"/>
  <c r="AU3016" i="3" s="1"/>
  <c r="AU3017" i="3" s="1"/>
  <c r="AU3018" i="3" s="1"/>
  <c r="AU3019" i="3" s="1"/>
  <c r="AU3020" i="3" s="1"/>
  <c r="AU3021" i="3" s="1"/>
  <c r="AU3022" i="3" s="1"/>
  <c r="AU3023" i="3" s="1"/>
  <c r="AU3024" i="3" s="1"/>
  <c r="AU3025" i="3" s="1"/>
  <c r="AU3026" i="3" s="1"/>
  <c r="AQ3006" i="3"/>
  <c r="BI3006" i="3"/>
  <c r="AT3006" i="3"/>
  <c r="AT3007" i="3" s="1"/>
  <c r="AT3008" i="3" s="1"/>
  <c r="AT3009" i="3" s="1"/>
  <c r="AT3010" i="3" s="1"/>
  <c r="AT3011" i="3" s="1"/>
  <c r="AT3012" i="3" s="1"/>
  <c r="AT3013" i="3" s="1"/>
  <c r="AT3014" i="3" s="1"/>
  <c r="AT3015" i="3" s="1"/>
  <c r="AT3016" i="3" s="1"/>
  <c r="AT3017" i="3" s="1"/>
  <c r="AT3018" i="3" s="1"/>
  <c r="AT3019" i="3" s="1"/>
  <c r="AT3020" i="3" s="1"/>
  <c r="AT3021" i="3" s="1"/>
  <c r="AT3022" i="3" s="1"/>
  <c r="AT3023" i="3" s="1"/>
  <c r="AT3024" i="3" s="1"/>
  <c r="AT3025" i="3" s="1"/>
  <c r="AT3026" i="3" s="1"/>
  <c r="AN3008" i="3"/>
  <c r="AN3009" i="3" s="1"/>
  <c r="AN3010" i="3" s="1"/>
  <c r="AN3011" i="3" s="1"/>
  <c r="AN3012" i="3" s="1"/>
  <c r="AN3013" i="3" s="1"/>
  <c r="AN3014" i="3" s="1"/>
  <c r="AN3015" i="3" s="1"/>
  <c r="AN3016" i="3" s="1"/>
  <c r="AN3017" i="3" s="1"/>
  <c r="AN3018" i="3" s="1"/>
  <c r="AN3019" i="3" s="1"/>
  <c r="AN3020" i="3" s="1"/>
  <c r="AN3021" i="3" s="1"/>
  <c r="AN3022" i="3" s="1"/>
  <c r="AN3023" i="3" s="1"/>
  <c r="AN3024" i="3" s="1"/>
  <c r="AN3025" i="3" s="1"/>
  <c r="AN3026" i="3" s="1"/>
  <c r="BD3007" i="3"/>
  <c r="BD3008" i="3" s="1"/>
  <c r="BD3009" i="3" s="1"/>
  <c r="BD3010" i="3" s="1"/>
  <c r="BD3011" i="3" s="1"/>
  <c r="BD3012" i="3" s="1"/>
  <c r="BD3013" i="3" s="1"/>
  <c r="BD3014" i="3" s="1"/>
  <c r="BD3015" i="3" s="1"/>
  <c r="BD3016" i="3" s="1"/>
  <c r="BD3017" i="3" s="1"/>
  <c r="BD3018" i="3" s="1"/>
  <c r="BD3019" i="3" s="1"/>
  <c r="BD3020" i="3" s="1"/>
  <c r="BD3021" i="3" s="1"/>
  <c r="BD3022" i="3" s="1"/>
  <c r="BD3023" i="3" s="1"/>
  <c r="BD3024" i="3" s="1"/>
  <c r="BD3025" i="3" s="1"/>
  <c r="BD3026" i="3" s="1"/>
  <c r="BD3027" i="3" s="1"/>
  <c r="BC3028" i="3" s="1"/>
  <c r="BC3029" i="3" s="1"/>
  <c r="BC3030" i="3" s="1"/>
  <c r="BC3031" i="3" s="1"/>
  <c r="BC3032" i="3" s="1"/>
  <c r="BC3033" i="3" s="1"/>
  <c r="BC3034" i="3" s="1"/>
  <c r="BC3035" i="3" s="1"/>
  <c r="BC3036" i="3" s="1"/>
  <c r="BC3037" i="3" s="1"/>
  <c r="BC3038" i="3" s="1"/>
  <c r="BC3039" i="3" s="1"/>
  <c r="BC3040" i="3" s="1"/>
  <c r="BC3041" i="3" s="1"/>
  <c r="BC3042" i="3" s="1"/>
  <c r="BC3043" i="3" s="1"/>
  <c r="BC3044" i="3" s="1"/>
  <c r="BC3045" i="3" s="1"/>
  <c r="BC3046" i="3" s="1"/>
  <c r="BC3047" i="3" s="1"/>
  <c r="BC3048" i="3" s="1"/>
  <c r="BC3049" i="3" s="1"/>
  <c r="BC3050" i="3" s="1"/>
  <c r="K3009" i="3"/>
  <c r="AB3008" i="3"/>
  <c r="AA3008" i="3"/>
  <c r="Z3008" i="3"/>
  <c r="K2003" i="3"/>
  <c r="L2003" i="3"/>
  <c r="O2004" i="3" s="1"/>
  <c r="N2005" i="3"/>
  <c r="X3006" i="3"/>
  <c r="D3077" i="3"/>
  <c r="W3006" i="3"/>
  <c r="U3007" i="3"/>
  <c r="R3007" i="3"/>
  <c r="T3007" i="3"/>
  <c r="Q3007" i="3"/>
  <c r="N3008" i="3"/>
  <c r="O3008" i="3"/>
  <c r="BV2745" i="3" l="1"/>
  <c r="BT2745" i="3"/>
  <c r="BX2745" i="3" s="1"/>
  <c r="BP2745" i="3"/>
  <c r="BU2745" i="3" s="1"/>
  <c r="BR2746" i="3"/>
  <c r="AY3003" i="3"/>
  <c r="BA3003" i="3" s="1"/>
  <c r="AW3004" i="3"/>
  <c r="L3010" i="3"/>
  <c r="X3007" i="3"/>
  <c r="BB3003" i="3"/>
  <c r="AX3004" i="3"/>
  <c r="AY3004" i="3" s="1"/>
  <c r="BG3005" i="3"/>
  <c r="BF3005" i="3"/>
  <c r="AC3008" i="3"/>
  <c r="AK3008" i="3" s="1"/>
  <c r="K3010" i="3"/>
  <c r="AB3009" i="3"/>
  <c r="AA3009" i="3"/>
  <c r="Z3009" i="3"/>
  <c r="AR3007" i="3"/>
  <c r="BJ3007" i="3"/>
  <c r="AQ3007" i="3"/>
  <c r="BI3007" i="3"/>
  <c r="K2002" i="3"/>
  <c r="L2002" i="3"/>
  <c r="O2003" i="3" s="1"/>
  <c r="N2004" i="3"/>
  <c r="W3007" i="3"/>
  <c r="D3078" i="3"/>
  <c r="T3008" i="3"/>
  <c r="Q3008" i="3"/>
  <c r="U3008" i="3"/>
  <c r="R3008" i="3"/>
  <c r="N3009" i="3"/>
  <c r="O3009" i="3"/>
  <c r="BS2746" i="3" l="1"/>
  <c r="BL2746" i="3"/>
  <c r="BO2746" i="3"/>
  <c r="BN2746" i="3"/>
  <c r="BM2746" i="3"/>
  <c r="BQ2746" i="3" s="1"/>
  <c r="L3011" i="3"/>
  <c r="AW3005" i="3"/>
  <c r="AX3005" i="3"/>
  <c r="BB3004" i="3"/>
  <c r="BA3004" i="3"/>
  <c r="BF3006" i="3"/>
  <c r="BG3006" i="3"/>
  <c r="AC3009" i="3"/>
  <c r="AK3009" i="3" s="1"/>
  <c r="AQ3008" i="3"/>
  <c r="BI3008" i="3"/>
  <c r="AR3008" i="3"/>
  <c r="BJ3008" i="3"/>
  <c r="K3011" i="3"/>
  <c r="AB3010" i="3"/>
  <c r="AA3010" i="3"/>
  <c r="Z3010" i="3"/>
  <c r="K2001" i="3"/>
  <c r="L2001" i="3"/>
  <c r="O2002" i="3" s="1"/>
  <c r="N2003" i="3"/>
  <c r="D3079" i="3"/>
  <c r="W3008" i="3"/>
  <c r="X3008" i="3"/>
  <c r="U3009" i="3"/>
  <c r="R3009" i="3"/>
  <c r="T3009" i="3"/>
  <c r="Q3009" i="3"/>
  <c r="N3010" i="3"/>
  <c r="O3010" i="3"/>
  <c r="BV2746" i="3" l="1"/>
  <c r="BT2746" i="3"/>
  <c r="BX2746" i="3" s="1"/>
  <c r="BP2746" i="3"/>
  <c r="BU2746" i="3" s="1"/>
  <c r="BR2747" i="3"/>
  <c r="AX3006" i="3"/>
  <c r="L3012" i="3"/>
  <c r="AY3005" i="3"/>
  <c r="BA3005" i="3" s="1"/>
  <c r="BB3005" i="3" s="1"/>
  <c r="AW3006" i="3"/>
  <c r="AY3006" i="3" s="1"/>
  <c r="BG3007" i="3"/>
  <c r="BF3007" i="3"/>
  <c r="AR3009" i="3"/>
  <c r="BJ3009" i="3"/>
  <c r="AC3010" i="3"/>
  <c r="AK3010" i="3" s="1"/>
  <c r="K3012" i="3"/>
  <c r="AB3011" i="3"/>
  <c r="AA3011" i="3"/>
  <c r="Z3011" i="3"/>
  <c r="AQ3009" i="3"/>
  <c r="BI3009" i="3"/>
  <c r="L2000" i="3"/>
  <c r="K2000" i="3"/>
  <c r="N2001" i="3" s="1"/>
  <c r="N2002" i="3"/>
  <c r="D3080" i="3"/>
  <c r="W3009" i="3"/>
  <c r="X3009" i="3"/>
  <c r="U3010" i="3"/>
  <c r="R3010" i="3"/>
  <c r="T3010" i="3"/>
  <c r="Q3010" i="3"/>
  <c r="N3011" i="3"/>
  <c r="O3011" i="3"/>
  <c r="BL2747" i="3" l="1"/>
  <c r="BS2747" i="3"/>
  <c r="BM2747" i="3"/>
  <c r="BQ2747" i="3" s="1"/>
  <c r="BN2747" i="3"/>
  <c r="BO2747" i="3"/>
  <c r="AX3007" i="3"/>
  <c r="L3013" i="3"/>
  <c r="AW3007" i="3"/>
  <c r="BA3006" i="3"/>
  <c r="BB3006" i="3"/>
  <c r="BF3008" i="3"/>
  <c r="BG3008" i="3"/>
  <c r="AC3011" i="3"/>
  <c r="AK3011" i="3" s="1"/>
  <c r="K3013" i="3"/>
  <c r="AB3012" i="3"/>
  <c r="AA3012" i="3"/>
  <c r="AR3010" i="3"/>
  <c r="BJ3010" i="3"/>
  <c r="AQ3010" i="3"/>
  <c r="BI3010" i="3"/>
  <c r="Z3012" i="3"/>
  <c r="K1999" i="3"/>
  <c r="L1999" i="3"/>
  <c r="O2000" i="3" s="1"/>
  <c r="O2001" i="3"/>
  <c r="D3081" i="3"/>
  <c r="W3010" i="3"/>
  <c r="X3010" i="3"/>
  <c r="U3011" i="3"/>
  <c r="R3011" i="3"/>
  <c r="T3011" i="3"/>
  <c r="Q3011" i="3"/>
  <c r="N3012" i="3"/>
  <c r="O3012" i="3"/>
  <c r="BV2747" i="3" l="1"/>
  <c r="BT2747" i="3"/>
  <c r="BX2747" i="3" s="1"/>
  <c r="BP2747" i="3"/>
  <c r="BU2747" i="3" s="1"/>
  <c r="BR2748" i="3"/>
  <c r="AW3008" i="3"/>
  <c r="AY3007" i="3"/>
  <c r="BA3007" i="3" s="1"/>
  <c r="BB3007" i="3" s="1"/>
  <c r="AX3008" i="3"/>
  <c r="L3014" i="3"/>
  <c r="BF3009" i="3"/>
  <c r="BG3009" i="3"/>
  <c r="AC3012" i="3"/>
  <c r="AK3012" i="3" s="1"/>
  <c r="AR3011" i="3"/>
  <c r="BJ3011" i="3"/>
  <c r="AQ3011" i="3"/>
  <c r="BI3011" i="3"/>
  <c r="K3014" i="3"/>
  <c r="AB3013" i="3"/>
  <c r="AA3013" i="3"/>
  <c r="Z3013" i="3"/>
  <c r="X3011" i="3"/>
  <c r="L1998" i="3"/>
  <c r="K1998" i="3"/>
  <c r="N2000" i="3"/>
  <c r="D3082" i="3"/>
  <c r="W3011" i="3"/>
  <c r="U3012" i="3"/>
  <c r="R3012" i="3"/>
  <c r="T3012" i="3"/>
  <c r="Q3012" i="3"/>
  <c r="N3013" i="3"/>
  <c r="O3013" i="3"/>
  <c r="AY3008" i="3" l="1"/>
  <c r="BA3008" i="3" s="1"/>
  <c r="BB3008" i="3" s="1"/>
  <c r="AW3009" i="3"/>
  <c r="BL2748" i="3"/>
  <c r="BS2748" i="3"/>
  <c r="BM2748" i="3"/>
  <c r="BQ2748" i="3" s="1"/>
  <c r="BN2748" i="3"/>
  <c r="BO2748" i="3"/>
  <c r="L3015" i="3"/>
  <c r="AX3009" i="3"/>
  <c r="AY3009" i="3" s="1"/>
  <c r="BA3009" i="3" s="1"/>
  <c r="BB3009" i="3" s="1"/>
  <c r="BF3010" i="3"/>
  <c r="BG3010" i="3"/>
  <c r="Z3014" i="3"/>
  <c r="AR3012" i="3"/>
  <c r="BJ3012" i="3"/>
  <c r="AQ3012" i="3"/>
  <c r="BI3012" i="3"/>
  <c r="AC3013" i="3"/>
  <c r="AK3013" i="3" s="1"/>
  <c r="K3015" i="3"/>
  <c r="AB3014" i="3"/>
  <c r="AA3014" i="3"/>
  <c r="W3012" i="3"/>
  <c r="K1997" i="3"/>
  <c r="L1997" i="3"/>
  <c r="O1998" i="3" s="1"/>
  <c r="N1999" i="3"/>
  <c r="O1999" i="3"/>
  <c r="X3012" i="3"/>
  <c r="D3083" i="3"/>
  <c r="U3013" i="3"/>
  <c r="R3013" i="3"/>
  <c r="T3013" i="3"/>
  <c r="Q3013" i="3"/>
  <c r="N3014" i="3"/>
  <c r="O3014" i="3"/>
  <c r="BV2748" i="3" l="1"/>
  <c r="BT2748" i="3"/>
  <c r="BX2748" i="3" s="1"/>
  <c r="AX3010" i="3"/>
  <c r="BP2748" i="3"/>
  <c r="BU2748" i="3" s="1"/>
  <c r="BR2749" i="3"/>
  <c r="AW3010" i="3"/>
  <c r="L3016" i="3"/>
  <c r="BG3011" i="3"/>
  <c r="BF3011" i="3"/>
  <c r="AR3013" i="3"/>
  <c r="BJ3013" i="3"/>
  <c r="AC3014" i="3"/>
  <c r="AK3014" i="3" s="1"/>
  <c r="K3016" i="3"/>
  <c r="AB3015" i="3"/>
  <c r="AA3015" i="3"/>
  <c r="Z3015" i="3"/>
  <c r="Z3016" i="3"/>
  <c r="AQ3013" i="3"/>
  <c r="BI3013" i="3"/>
  <c r="W3013" i="3"/>
  <c r="K1996" i="3"/>
  <c r="L1996" i="3"/>
  <c r="O1997" i="3" s="1"/>
  <c r="N1998" i="3"/>
  <c r="X3013" i="3"/>
  <c r="D3084" i="3"/>
  <c r="U3014" i="3"/>
  <c r="R3014" i="3"/>
  <c r="T3014" i="3"/>
  <c r="Q3014" i="3"/>
  <c r="N3015" i="3"/>
  <c r="O3015" i="3"/>
  <c r="AY3010" i="3" l="1"/>
  <c r="BA3010" i="3" s="1"/>
  <c r="BB3010" i="3" s="1"/>
  <c r="AW3011" i="3"/>
  <c r="BS2749" i="3"/>
  <c r="BO2749" i="3"/>
  <c r="BM2749" i="3"/>
  <c r="BQ2749" i="3" s="1"/>
  <c r="BN2749" i="3"/>
  <c r="BL2749" i="3"/>
  <c r="L3017" i="3"/>
  <c r="AX3011" i="3"/>
  <c r="AY3011" i="3" s="1"/>
  <c r="BA3011" i="3" s="1"/>
  <c r="BB3011" i="3" s="1"/>
  <c r="BF3012" i="3"/>
  <c r="BG3012" i="3"/>
  <c r="AC3015" i="3"/>
  <c r="AK3015" i="3" s="1"/>
  <c r="AQ3014" i="3"/>
  <c r="BI3014" i="3"/>
  <c r="AR3014" i="3"/>
  <c r="BJ3014" i="3"/>
  <c r="K3017" i="3"/>
  <c r="AB3016" i="3"/>
  <c r="AA3016" i="3"/>
  <c r="K1995" i="3"/>
  <c r="W3014" i="3"/>
  <c r="N1997" i="3"/>
  <c r="X3014" i="3"/>
  <c r="L1995" i="3"/>
  <c r="D3085" i="3"/>
  <c r="T3015" i="3"/>
  <c r="Q3015" i="3"/>
  <c r="U3015" i="3"/>
  <c r="R3015" i="3"/>
  <c r="N3016" i="3"/>
  <c r="O3016" i="3"/>
  <c r="BV2749" i="3" l="1"/>
  <c r="BP2749" i="3"/>
  <c r="BU2749" i="3" s="1"/>
  <c r="BR2750" i="3"/>
  <c r="BT2749" i="3"/>
  <c r="BX2749" i="3" s="1"/>
  <c r="L3018" i="3"/>
  <c r="AW3012" i="3"/>
  <c r="BG3013" i="3"/>
  <c r="BF3013" i="3"/>
  <c r="AX3012" i="3"/>
  <c r="AC3016" i="3"/>
  <c r="AK3016" i="3" s="1"/>
  <c r="AR3015" i="3"/>
  <c r="BJ3015" i="3"/>
  <c r="K3018" i="3"/>
  <c r="AB3017" i="3"/>
  <c r="AA3017" i="3"/>
  <c r="AQ3015" i="3"/>
  <c r="BI3015" i="3"/>
  <c r="Z3017" i="3"/>
  <c r="K1994" i="3"/>
  <c r="L1994" i="3"/>
  <c r="O1995" i="3" s="1"/>
  <c r="O1996" i="3"/>
  <c r="N1996" i="3"/>
  <c r="D3086" i="3"/>
  <c r="W3015" i="3"/>
  <c r="X3015" i="3"/>
  <c r="U3016" i="3"/>
  <c r="R3016" i="3"/>
  <c r="T3016" i="3"/>
  <c r="Q3016" i="3"/>
  <c r="N3017" i="3"/>
  <c r="O3017" i="3"/>
  <c r="BS2750" i="3" l="1"/>
  <c r="BL2750" i="3"/>
  <c r="BN2750" i="3"/>
  <c r="BO2750" i="3"/>
  <c r="BM2750" i="3"/>
  <c r="BQ2750" i="3" s="1"/>
  <c r="AW3013" i="3"/>
  <c r="AX3013" i="3"/>
  <c r="AY3013" i="3" s="1"/>
  <c r="BA3013" i="3" s="1"/>
  <c r="L3019" i="3"/>
  <c r="AY3012" i="3"/>
  <c r="BA3012" i="3" s="1"/>
  <c r="BG3014" i="3"/>
  <c r="BB3012" i="3"/>
  <c r="BF3014" i="3"/>
  <c r="AR3016" i="3"/>
  <c r="BJ3016" i="3"/>
  <c r="AQ3016" i="3"/>
  <c r="BI3016" i="3"/>
  <c r="AC3017" i="3"/>
  <c r="AK3017" i="3" s="1"/>
  <c r="K3019" i="3"/>
  <c r="AB3018" i="3"/>
  <c r="AA3018" i="3"/>
  <c r="Z3018" i="3"/>
  <c r="K1993" i="3"/>
  <c r="L1993" i="3"/>
  <c r="N1995" i="3"/>
  <c r="D3087" i="3"/>
  <c r="W3016" i="3"/>
  <c r="X3016" i="3"/>
  <c r="T3017" i="3"/>
  <c r="Q3017" i="3"/>
  <c r="U3017" i="3"/>
  <c r="R3017" i="3"/>
  <c r="N3018" i="3"/>
  <c r="O3018" i="3"/>
  <c r="BV2750" i="3" l="1"/>
  <c r="BT2750" i="3"/>
  <c r="BX2750" i="3" s="1"/>
  <c r="BP2750" i="3"/>
  <c r="BU2750" i="3" s="1"/>
  <c r="BR2751" i="3"/>
  <c r="AW3014" i="3"/>
  <c r="BB3013" i="3"/>
  <c r="AX3014" i="3"/>
  <c r="L3020" i="3"/>
  <c r="BG3015" i="3"/>
  <c r="BF3015" i="3"/>
  <c r="AC3018" i="3"/>
  <c r="AK3018" i="3" s="1"/>
  <c r="AR3017" i="3"/>
  <c r="BJ3017" i="3"/>
  <c r="AQ3017" i="3"/>
  <c r="BI3017" i="3"/>
  <c r="K3020" i="3"/>
  <c r="AB3019" i="3"/>
  <c r="AA3019" i="3"/>
  <c r="Z3019" i="3"/>
  <c r="L1992" i="3"/>
  <c r="O1994" i="3"/>
  <c r="K1992" i="3"/>
  <c r="N1993" i="3" s="1"/>
  <c r="N1994" i="3"/>
  <c r="D3088" i="3"/>
  <c r="W3017" i="3"/>
  <c r="X3017" i="3"/>
  <c r="U3018" i="3"/>
  <c r="R3018" i="3"/>
  <c r="T3018" i="3"/>
  <c r="X3018" i="3" s="1"/>
  <c r="Q3018" i="3"/>
  <c r="N3019" i="3"/>
  <c r="O3019" i="3"/>
  <c r="AY3014" i="3" l="1"/>
  <c r="BA3014" i="3" s="1"/>
  <c r="AX3015" i="3"/>
  <c r="BS2751" i="3"/>
  <c r="BL2751" i="3"/>
  <c r="BO2751" i="3"/>
  <c r="BM2751" i="3"/>
  <c r="BQ2751" i="3" s="1"/>
  <c r="BN2751" i="3"/>
  <c r="L3021" i="3"/>
  <c r="BF3016" i="3"/>
  <c r="BG3016" i="3"/>
  <c r="AW3015" i="3"/>
  <c r="AY3015" i="3" s="1"/>
  <c r="BA3015" i="3" s="1"/>
  <c r="AR3018" i="3"/>
  <c r="BJ3018" i="3"/>
  <c r="AC3019" i="3"/>
  <c r="AK3019" i="3" s="1"/>
  <c r="K3021" i="3"/>
  <c r="AB3020" i="3"/>
  <c r="AA3020" i="3"/>
  <c r="Z3020" i="3"/>
  <c r="AQ3018" i="3"/>
  <c r="BI3018" i="3"/>
  <c r="L1991" i="3"/>
  <c r="K1991" i="3"/>
  <c r="O1993" i="3"/>
  <c r="W3018" i="3"/>
  <c r="D3089" i="3"/>
  <c r="T3019" i="3"/>
  <c r="Q3019" i="3"/>
  <c r="U3019" i="3"/>
  <c r="R3019" i="3"/>
  <c r="N3020" i="3"/>
  <c r="O3020" i="3"/>
  <c r="BB3014" i="3" l="1"/>
  <c r="BB3015" i="3" s="1"/>
  <c r="BV2751" i="3"/>
  <c r="BP2751" i="3"/>
  <c r="BU2751" i="3" s="1"/>
  <c r="BR2752" i="3"/>
  <c r="BT2751" i="3"/>
  <c r="BX2751" i="3" s="1"/>
  <c r="AX3016" i="3"/>
  <c r="L3022" i="3"/>
  <c r="BG3017" i="3"/>
  <c r="AW3016" i="3"/>
  <c r="BF3017" i="3"/>
  <c r="AC3020" i="3"/>
  <c r="AK3020" i="3" s="1"/>
  <c r="K3022" i="3"/>
  <c r="AB3021" i="3"/>
  <c r="AA3021" i="3"/>
  <c r="Z3021" i="3"/>
  <c r="AR3019" i="3"/>
  <c r="BJ3019" i="3"/>
  <c r="AQ3019" i="3"/>
  <c r="BI3019" i="3"/>
  <c r="K1990" i="3"/>
  <c r="N1992" i="3"/>
  <c r="L1990" i="3"/>
  <c r="O1991" i="3" s="1"/>
  <c r="O1992" i="3"/>
  <c r="D3090" i="3"/>
  <c r="W3019" i="3"/>
  <c r="X3019" i="3"/>
  <c r="U3020" i="3"/>
  <c r="R3020" i="3"/>
  <c r="T3020" i="3"/>
  <c r="X3020" i="3" s="1"/>
  <c r="Q3020" i="3"/>
  <c r="N3021" i="3"/>
  <c r="O3021" i="3"/>
  <c r="AY3016" i="3" l="1"/>
  <c r="BO2752" i="3"/>
  <c r="BL2752" i="3"/>
  <c r="BN2752" i="3"/>
  <c r="BS2752" i="3"/>
  <c r="BM2752" i="3"/>
  <c r="BQ2752" i="3" s="1"/>
  <c r="L3023" i="3"/>
  <c r="AW3017" i="3"/>
  <c r="BA3016" i="3"/>
  <c r="BB3016" i="3"/>
  <c r="BF3018" i="3"/>
  <c r="BG3018" i="3"/>
  <c r="Z3022" i="3"/>
  <c r="AX3017" i="3"/>
  <c r="AQ3020" i="3"/>
  <c r="BI3020" i="3"/>
  <c r="AR3020" i="3"/>
  <c r="BJ3020" i="3"/>
  <c r="AC3021" i="3"/>
  <c r="AK3021" i="3" s="1"/>
  <c r="K3023" i="3"/>
  <c r="AB3022" i="3"/>
  <c r="AA3022" i="3"/>
  <c r="K1989" i="3"/>
  <c r="L1989" i="3"/>
  <c r="N1991" i="3"/>
  <c r="D3091" i="3"/>
  <c r="W3020" i="3"/>
  <c r="T3021" i="3"/>
  <c r="Q3021" i="3"/>
  <c r="U3021" i="3"/>
  <c r="R3021" i="3"/>
  <c r="N3022" i="3"/>
  <c r="O3022" i="3"/>
  <c r="BV2752" i="3" l="1"/>
  <c r="AX3018" i="3"/>
  <c r="BT2752" i="3"/>
  <c r="BX2752" i="3" s="1"/>
  <c r="AY3017" i="3"/>
  <c r="BB3017" i="3" s="1"/>
  <c r="BP2752" i="3"/>
  <c r="BU2752" i="3" s="1"/>
  <c r="BR2753" i="3"/>
  <c r="L3024" i="3"/>
  <c r="AW3018" i="3"/>
  <c r="AY3018" i="3" s="1"/>
  <c r="BF3019" i="3"/>
  <c r="BG3019" i="3"/>
  <c r="AQ3021" i="3"/>
  <c r="BI3021" i="3"/>
  <c r="AR3021" i="3"/>
  <c r="BJ3021" i="3"/>
  <c r="AC3022" i="3"/>
  <c r="AK3022" i="3" s="1"/>
  <c r="K3024" i="3"/>
  <c r="AB3023" i="3"/>
  <c r="AA3023" i="3"/>
  <c r="Z3023" i="3"/>
  <c r="L1988" i="3"/>
  <c r="O1990" i="3"/>
  <c r="K1988" i="3"/>
  <c r="N1989" i="3" s="1"/>
  <c r="N1990" i="3"/>
  <c r="D3092" i="3"/>
  <c r="W3021" i="3"/>
  <c r="X3021" i="3"/>
  <c r="U3022" i="3"/>
  <c r="R3022" i="3"/>
  <c r="T3022" i="3"/>
  <c r="Q3022" i="3"/>
  <c r="N3023" i="3"/>
  <c r="O3023" i="3"/>
  <c r="BA3017" i="3" l="1"/>
  <c r="BS2753" i="3"/>
  <c r="BM2753" i="3"/>
  <c r="BQ2753" i="3" s="1"/>
  <c r="BO2753" i="3"/>
  <c r="BL2753" i="3"/>
  <c r="BN2753" i="3"/>
  <c r="AW3019" i="3"/>
  <c r="X3022" i="3"/>
  <c r="BB3018" i="3"/>
  <c r="BA3018" i="3"/>
  <c r="L3025" i="3"/>
  <c r="AX3019" i="3"/>
  <c r="AY3019" i="3" s="1"/>
  <c r="BF3020" i="3"/>
  <c r="AC3023" i="3"/>
  <c r="AK3023" i="3" s="1"/>
  <c r="BG3020" i="3"/>
  <c r="Z3024" i="3"/>
  <c r="AQ3022" i="3"/>
  <c r="BI3022" i="3"/>
  <c r="K3025" i="3"/>
  <c r="AB3024" i="3"/>
  <c r="AA3024" i="3"/>
  <c r="AR3022" i="3"/>
  <c r="BJ3022" i="3"/>
  <c r="L1987" i="3"/>
  <c r="K1987" i="3"/>
  <c r="O1989" i="3"/>
  <c r="D3093" i="3"/>
  <c r="BD3092" i="3"/>
  <c r="W3022" i="3"/>
  <c r="T3023" i="3"/>
  <c r="Q3023" i="3"/>
  <c r="U3023" i="3"/>
  <c r="R3023" i="3"/>
  <c r="N3024" i="3"/>
  <c r="O3024" i="3"/>
  <c r="BV2753" i="3" l="1"/>
  <c r="BP2753" i="3"/>
  <c r="BU2753" i="3" s="1"/>
  <c r="BR2754" i="3"/>
  <c r="BT2753" i="3"/>
  <c r="BX2753" i="3" s="1"/>
  <c r="AW3020" i="3"/>
  <c r="L3026" i="3"/>
  <c r="BA3019" i="3"/>
  <c r="BB3019" i="3"/>
  <c r="AC3024" i="3"/>
  <c r="AK3024" i="3" s="1"/>
  <c r="BG3021" i="3"/>
  <c r="BF3021" i="3"/>
  <c r="AX3020" i="3"/>
  <c r="AY3020" i="3" s="1"/>
  <c r="AQ3023" i="3"/>
  <c r="BI3023" i="3"/>
  <c r="K3026" i="3"/>
  <c r="AB3025" i="3"/>
  <c r="AA3025" i="3"/>
  <c r="Z3025" i="3"/>
  <c r="Z3026" i="3"/>
  <c r="AR3023" i="3"/>
  <c r="BJ3023" i="3"/>
  <c r="K1986" i="3"/>
  <c r="N1988" i="3"/>
  <c r="L1986" i="3"/>
  <c r="O1987" i="3" s="1"/>
  <c r="O1988" i="3"/>
  <c r="D3094" i="3"/>
  <c r="BD3093" i="3"/>
  <c r="W3023" i="3"/>
  <c r="X3023" i="3"/>
  <c r="U3024" i="3"/>
  <c r="R3024" i="3"/>
  <c r="T3024" i="3"/>
  <c r="Q3024" i="3"/>
  <c r="N3025" i="3"/>
  <c r="O3025" i="3"/>
  <c r="BO2754" i="3" l="1"/>
  <c r="BL2754" i="3"/>
  <c r="BS2754" i="3"/>
  <c r="BN2754" i="3"/>
  <c r="BM2754" i="3"/>
  <c r="BQ2754" i="3" s="1"/>
  <c r="AW3021" i="3"/>
  <c r="AX3021" i="3"/>
  <c r="AY3021" i="3" s="1"/>
  <c r="L3027" i="3"/>
  <c r="BA3020" i="3"/>
  <c r="BB3020" i="3"/>
  <c r="BG3022" i="3"/>
  <c r="BF3022" i="3"/>
  <c r="AR3024" i="3"/>
  <c r="BJ3024" i="3"/>
  <c r="AC3025" i="3"/>
  <c r="AK3025" i="3" s="1"/>
  <c r="K3027" i="3"/>
  <c r="AB3026" i="3"/>
  <c r="AA3026" i="3"/>
  <c r="AQ3024" i="3"/>
  <c r="BI3024" i="3"/>
  <c r="X3024" i="3"/>
  <c r="K1985" i="3"/>
  <c r="L1985" i="3"/>
  <c r="N1987" i="3"/>
  <c r="D3095" i="3"/>
  <c r="BD3094" i="3"/>
  <c r="W3024" i="3"/>
  <c r="T3025" i="3"/>
  <c r="Q3025" i="3"/>
  <c r="U3025" i="3"/>
  <c r="R3025" i="3"/>
  <c r="N3026" i="3"/>
  <c r="O3026" i="3"/>
  <c r="BV2754" i="3" l="1"/>
  <c r="BT2754" i="3"/>
  <c r="BX2754" i="3" s="1"/>
  <c r="BP2754" i="3"/>
  <c r="BU2754" i="3" s="1"/>
  <c r="BR2755" i="3"/>
  <c r="AW3022" i="3"/>
  <c r="L3028" i="3"/>
  <c r="AX3022" i="3"/>
  <c r="BG3023" i="3"/>
  <c r="BF3023" i="3"/>
  <c r="BA3021" i="3"/>
  <c r="BB3021" i="3"/>
  <c r="AC3026" i="3"/>
  <c r="AK3026" i="3" s="1"/>
  <c r="K3028" i="3"/>
  <c r="AB3027" i="3"/>
  <c r="AA3027" i="3"/>
  <c r="Z3027" i="3"/>
  <c r="AQ3025" i="3"/>
  <c r="BI3025" i="3"/>
  <c r="AR3025" i="3"/>
  <c r="BJ3025" i="3"/>
  <c r="L1984" i="3"/>
  <c r="O1986" i="3"/>
  <c r="K1984" i="3"/>
  <c r="N1985" i="3" s="1"/>
  <c r="N1986" i="3"/>
  <c r="D3096" i="3"/>
  <c r="BD3095" i="3"/>
  <c r="W3025" i="3"/>
  <c r="X3025" i="3"/>
  <c r="T3026" i="3"/>
  <c r="Q3026" i="3"/>
  <c r="U3026" i="3"/>
  <c r="R3026" i="3"/>
  <c r="N3027" i="3"/>
  <c r="O3027" i="3"/>
  <c r="AY3022" i="3" l="1"/>
  <c r="BA3022" i="3" s="1"/>
  <c r="BS2755" i="3"/>
  <c r="BN2755" i="3"/>
  <c r="BO2755" i="3"/>
  <c r="BM2755" i="3"/>
  <c r="BQ2755" i="3" s="1"/>
  <c r="BL2755" i="3"/>
  <c r="AW3023" i="3"/>
  <c r="L3029" i="3"/>
  <c r="AX3023" i="3"/>
  <c r="AC3027" i="3"/>
  <c r="AK3027" i="3" s="1"/>
  <c r="AN3027" i="3" s="1"/>
  <c r="AN3028" i="3" s="1"/>
  <c r="BD3028" i="3" s="1"/>
  <c r="BD3029" i="3" s="1"/>
  <c r="BD3030" i="3" s="1"/>
  <c r="BD3031" i="3" s="1"/>
  <c r="BD3032" i="3" s="1"/>
  <c r="BD3033" i="3" s="1"/>
  <c r="BD3034" i="3" s="1"/>
  <c r="BD3035" i="3" s="1"/>
  <c r="BD3036" i="3" s="1"/>
  <c r="BD3037" i="3" s="1"/>
  <c r="BD3038" i="3" s="1"/>
  <c r="BD3039" i="3" s="1"/>
  <c r="BD3040" i="3" s="1"/>
  <c r="BD3041" i="3" s="1"/>
  <c r="BD3042" i="3" s="1"/>
  <c r="BD3043" i="3" s="1"/>
  <c r="BD3044" i="3" s="1"/>
  <c r="BD3045" i="3" s="1"/>
  <c r="BD3046" i="3" s="1"/>
  <c r="BD3047" i="3" s="1"/>
  <c r="BD3048" i="3" s="1"/>
  <c r="BD3049" i="3" s="1"/>
  <c r="BD3050" i="3" s="1"/>
  <c r="BC3051" i="3" s="1"/>
  <c r="BC3052" i="3" s="1"/>
  <c r="BC3053" i="3" s="1"/>
  <c r="BC3054" i="3" s="1"/>
  <c r="BC3055" i="3" s="1"/>
  <c r="BC3056" i="3" s="1"/>
  <c r="BC3057" i="3" s="1"/>
  <c r="BC3058" i="3" s="1"/>
  <c r="BC3059" i="3" s="1"/>
  <c r="BC3060" i="3" s="1"/>
  <c r="BC3061" i="3" s="1"/>
  <c r="BC3062" i="3" s="1"/>
  <c r="BC3063" i="3" s="1"/>
  <c r="BC3064" i="3" s="1"/>
  <c r="BC3065" i="3" s="1"/>
  <c r="BC3066" i="3" s="1"/>
  <c r="BC3067" i="3" s="1"/>
  <c r="BC3068" i="3" s="1"/>
  <c r="BC3069" i="3" s="1"/>
  <c r="BF3024" i="3"/>
  <c r="BG3024" i="3"/>
  <c r="BB3022" i="3"/>
  <c r="AR3026" i="3"/>
  <c r="BJ3026" i="3"/>
  <c r="AQ3026" i="3"/>
  <c r="BI3026" i="3"/>
  <c r="K3029" i="3"/>
  <c r="AB3028" i="3"/>
  <c r="AA3028" i="3"/>
  <c r="Z3028" i="3"/>
  <c r="L1983" i="3"/>
  <c r="K1983" i="3"/>
  <c r="O1985" i="3"/>
  <c r="D3097" i="3"/>
  <c r="BD3096" i="3"/>
  <c r="W3026" i="3"/>
  <c r="X3026" i="3"/>
  <c r="U3027" i="3"/>
  <c r="R3027" i="3"/>
  <c r="T3027" i="3"/>
  <c r="X3027" i="3" s="1"/>
  <c r="Q3027" i="3"/>
  <c r="N3028" i="3"/>
  <c r="O3028" i="3"/>
  <c r="BV2755" i="3" l="1"/>
  <c r="BT2755" i="3"/>
  <c r="BX2755" i="3" s="1"/>
  <c r="BP2755" i="3"/>
  <c r="BU2755" i="3" s="1"/>
  <c r="BR2756" i="3"/>
  <c r="AW3024" i="3"/>
  <c r="AY3023" i="3"/>
  <c r="BA3023" i="3" s="1"/>
  <c r="L3030" i="3"/>
  <c r="AX3024" i="3"/>
  <c r="AY3024" i="3" s="1"/>
  <c r="BA3024" i="3" s="1"/>
  <c r="BG3025" i="3"/>
  <c r="BF3025" i="3"/>
  <c r="AC3028" i="3"/>
  <c r="AK3028" i="3" s="1"/>
  <c r="AN3029" i="3"/>
  <c r="AN3030" i="3" s="1"/>
  <c r="AN3031" i="3" s="1"/>
  <c r="AN3032" i="3" s="1"/>
  <c r="AN3033" i="3" s="1"/>
  <c r="AN3034" i="3" s="1"/>
  <c r="AN3035" i="3" s="1"/>
  <c r="AN3036" i="3" s="1"/>
  <c r="AN3037" i="3" s="1"/>
  <c r="AN3038" i="3" s="1"/>
  <c r="AN3039" i="3" s="1"/>
  <c r="AN3040" i="3" s="1"/>
  <c r="AN3041" i="3" s="1"/>
  <c r="AN3042" i="3" s="1"/>
  <c r="AN3043" i="3" s="1"/>
  <c r="AN3044" i="3" s="1"/>
  <c r="AN3045" i="3" s="1"/>
  <c r="AN3046" i="3" s="1"/>
  <c r="AN3047" i="3" s="1"/>
  <c r="AN3048" i="3" s="1"/>
  <c r="AN3049" i="3" s="1"/>
  <c r="AQ3027" i="3"/>
  <c r="BI3027" i="3"/>
  <c r="AT3027" i="3"/>
  <c r="AT3028" i="3" s="1"/>
  <c r="AT3029" i="3" s="1"/>
  <c r="AT3030" i="3" s="1"/>
  <c r="AT3031" i="3" s="1"/>
  <c r="AT3032" i="3" s="1"/>
  <c r="AT3033" i="3" s="1"/>
  <c r="AT3034" i="3" s="1"/>
  <c r="AT3035" i="3" s="1"/>
  <c r="AT3036" i="3" s="1"/>
  <c r="AT3037" i="3" s="1"/>
  <c r="AT3038" i="3" s="1"/>
  <c r="AT3039" i="3" s="1"/>
  <c r="AT3040" i="3" s="1"/>
  <c r="AT3041" i="3" s="1"/>
  <c r="AT3042" i="3" s="1"/>
  <c r="AT3043" i="3" s="1"/>
  <c r="AT3044" i="3" s="1"/>
  <c r="AT3045" i="3" s="1"/>
  <c r="AT3046" i="3" s="1"/>
  <c r="AT3047" i="3" s="1"/>
  <c r="AT3048" i="3" s="1"/>
  <c r="AT3049" i="3" s="1"/>
  <c r="K3030" i="3"/>
  <c r="AB3029" i="3"/>
  <c r="AA3029" i="3"/>
  <c r="Z3029" i="3"/>
  <c r="AR3027" i="3"/>
  <c r="BJ3027" i="3"/>
  <c r="AU3027" i="3"/>
  <c r="AU3028" i="3" s="1"/>
  <c r="AU3029" i="3" s="1"/>
  <c r="AU3030" i="3" s="1"/>
  <c r="AU3031" i="3" s="1"/>
  <c r="AU3032" i="3" s="1"/>
  <c r="AU3033" i="3" s="1"/>
  <c r="AU3034" i="3" s="1"/>
  <c r="AU3035" i="3" s="1"/>
  <c r="AU3036" i="3" s="1"/>
  <c r="AU3037" i="3" s="1"/>
  <c r="AU3038" i="3" s="1"/>
  <c r="AU3039" i="3" s="1"/>
  <c r="AU3040" i="3" s="1"/>
  <c r="AU3041" i="3" s="1"/>
  <c r="AU3042" i="3" s="1"/>
  <c r="AU3043" i="3" s="1"/>
  <c r="AU3044" i="3" s="1"/>
  <c r="AU3045" i="3" s="1"/>
  <c r="AU3046" i="3" s="1"/>
  <c r="AU3047" i="3" s="1"/>
  <c r="AU3048" i="3" s="1"/>
  <c r="AU3049" i="3" s="1"/>
  <c r="K1982" i="3"/>
  <c r="N1984" i="3"/>
  <c r="L1982" i="3"/>
  <c r="O1983" i="3" s="1"/>
  <c r="O1984" i="3"/>
  <c r="D3098" i="3"/>
  <c r="BD3097" i="3"/>
  <c r="W3027" i="3"/>
  <c r="T3028" i="3"/>
  <c r="Q3028" i="3"/>
  <c r="U3028" i="3"/>
  <c r="R3028" i="3"/>
  <c r="N3029" i="3"/>
  <c r="O3029" i="3"/>
  <c r="BS2756" i="3" l="1"/>
  <c r="BM2756" i="3"/>
  <c r="BQ2756" i="3" s="1"/>
  <c r="BN2756" i="3"/>
  <c r="BO2756" i="3"/>
  <c r="BL2756" i="3"/>
  <c r="AW3025" i="3"/>
  <c r="BB3023" i="3"/>
  <c r="AX3025" i="3"/>
  <c r="L3031" i="3"/>
  <c r="BG3026" i="3"/>
  <c r="BF3026" i="3"/>
  <c r="AC3029" i="3"/>
  <c r="AK3029" i="3" s="1"/>
  <c r="K3031" i="3"/>
  <c r="AB3030" i="3"/>
  <c r="AA3030" i="3"/>
  <c r="AQ3028" i="3"/>
  <c r="BI3028" i="3"/>
  <c r="AR3028" i="3"/>
  <c r="BJ3028" i="3"/>
  <c r="Z3030" i="3"/>
  <c r="K1981" i="3"/>
  <c r="L1981" i="3"/>
  <c r="N1983" i="3"/>
  <c r="D3099" i="3"/>
  <c r="BD3098" i="3"/>
  <c r="W3028" i="3"/>
  <c r="X3028" i="3"/>
  <c r="T3029" i="3"/>
  <c r="Q3029" i="3"/>
  <c r="U3029" i="3"/>
  <c r="R3029" i="3"/>
  <c r="N3030" i="3"/>
  <c r="O3030" i="3"/>
  <c r="BV2756" i="3" l="1"/>
  <c r="BB3024" i="3"/>
  <c r="BT2756" i="3"/>
  <c r="BX2756" i="3" s="1"/>
  <c r="AY3025" i="3"/>
  <c r="BA3025" i="3" s="1"/>
  <c r="BP2756" i="3"/>
  <c r="BU2756" i="3" s="1"/>
  <c r="BR2757" i="3"/>
  <c r="AX3026" i="3"/>
  <c r="L3032" i="3"/>
  <c r="BF3027" i="3"/>
  <c r="BG3027" i="3"/>
  <c r="Z3031" i="3"/>
  <c r="AW3026" i="3"/>
  <c r="AC3030" i="3"/>
  <c r="AK3030" i="3" s="1"/>
  <c r="AR3029" i="3"/>
  <c r="BJ3029" i="3"/>
  <c r="K3032" i="3"/>
  <c r="AB3031" i="3"/>
  <c r="AA3031" i="3"/>
  <c r="AQ3029" i="3"/>
  <c r="BI3029" i="3"/>
  <c r="L1980" i="3"/>
  <c r="O1982" i="3"/>
  <c r="K1980" i="3"/>
  <c r="N1981" i="3" s="1"/>
  <c r="N1982" i="3"/>
  <c r="D3100" i="3"/>
  <c r="BD3099" i="3"/>
  <c r="W3029" i="3"/>
  <c r="X3029" i="3"/>
  <c r="T3030" i="3"/>
  <c r="Q3030" i="3"/>
  <c r="U3030" i="3"/>
  <c r="R3030" i="3"/>
  <c r="N3031" i="3"/>
  <c r="O3031" i="3"/>
  <c r="AY3026" i="3" l="1"/>
  <c r="BA3026" i="3" s="1"/>
  <c r="AX3027" i="3"/>
  <c r="BB3025" i="3"/>
  <c r="BS2757" i="3"/>
  <c r="BL2757" i="3"/>
  <c r="BN2757" i="3"/>
  <c r="BO2757" i="3"/>
  <c r="BM2757" i="3"/>
  <c r="BQ2757" i="3" s="1"/>
  <c r="L3033" i="3"/>
  <c r="AW3027" i="3"/>
  <c r="AY3027" i="3" s="1"/>
  <c r="BA3027" i="3" s="1"/>
  <c r="BG3028" i="3"/>
  <c r="BF3028" i="3"/>
  <c r="AC3031" i="3"/>
  <c r="AK3031" i="3" s="1"/>
  <c r="K3033" i="3"/>
  <c r="AB3032" i="3"/>
  <c r="AA3032" i="3"/>
  <c r="Z3032" i="3"/>
  <c r="AR3030" i="3"/>
  <c r="BJ3030" i="3"/>
  <c r="AQ3030" i="3"/>
  <c r="BI3030" i="3"/>
  <c r="L1979" i="3"/>
  <c r="K1979" i="3"/>
  <c r="O1981" i="3"/>
  <c r="D3101" i="3"/>
  <c r="BD3100" i="3"/>
  <c r="W3030" i="3"/>
  <c r="X3030" i="3"/>
  <c r="T3031" i="3"/>
  <c r="Q3031" i="3"/>
  <c r="U3031" i="3"/>
  <c r="R3031" i="3"/>
  <c r="N3032" i="3"/>
  <c r="O3032" i="3"/>
  <c r="BV2757" i="3" l="1"/>
  <c r="BB3026" i="3"/>
  <c r="AX3028" i="3"/>
  <c r="BT2757" i="3"/>
  <c r="BX2757" i="3" s="1"/>
  <c r="BP2757" i="3"/>
  <c r="BU2757" i="3" s="1"/>
  <c r="BR2758" i="3"/>
  <c r="L3034" i="3"/>
  <c r="AW3028" i="3"/>
  <c r="AY3028" i="3" s="1"/>
  <c r="BA3028" i="3" s="1"/>
  <c r="BB3028" i="3" s="1"/>
  <c r="BF3029" i="3"/>
  <c r="BG3029" i="3"/>
  <c r="AC3032" i="3"/>
  <c r="AK3032" i="3" s="1"/>
  <c r="AR3031" i="3"/>
  <c r="BJ3031" i="3"/>
  <c r="AQ3031" i="3"/>
  <c r="BI3031" i="3"/>
  <c r="K3034" i="3"/>
  <c r="AB3033" i="3"/>
  <c r="AA3033" i="3"/>
  <c r="Z3033" i="3"/>
  <c r="Z3034" i="3"/>
  <c r="K1978" i="3"/>
  <c r="N1980" i="3"/>
  <c r="L1978" i="3"/>
  <c r="O1979" i="3" s="1"/>
  <c r="O1980" i="3"/>
  <c r="D3102" i="3"/>
  <c r="BD3101" i="3"/>
  <c r="W3031" i="3"/>
  <c r="X3031" i="3"/>
  <c r="U3032" i="3"/>
  <c r="R3032" i="3"/>
  <c r="T3032" i="3"/>
  <c r="Q3032" i="3"/>
  <c r="N3033" i="3"/>
  <c r="O3033" i="3"/>
  <c r="BB3027" i="3" l="1"/>
  <c r="BS2758" i="3"/>
  <c r="BM2758" i="3"/>
  <c r="BQ2758" i="3" s="1"/>
  <c r="BN2758" i="3"/>
  <c r="BL2758" i="3"/>
  <c r="BO2758" i="3"/>
  <c r="X3032" i="3"/>
  <c r="L3035" i="3"/>
  <c r="BG3030" i="3"/>
  <c r="BF3030" i="3"/>
  <c r="AX3029" i="3"/>
  <c r="AW3029" i="3"/>
  <c r="AQ3032" i="3"/>
  <c r="BI3032" i="3"/>
  <c r="AC3033" i="3"/>
  <c r="AK3033" i="3" s="1"/>
  <c r="K3035" i="3"/>
  <c r="AB3034" i="3"/>
  <c r="AA3034" i="3"/>
  <c r="AR3032" i="3"/>
  <c r="BJ3032" i="3"/>
  <c r="K1977" i="3"/>
  <c r="L1977" i="3"/>
  <c r="N1979" i="3"/>
  <c r="D3103" i="3"/>
  <c r="BD3102" i="3"/>
  <c r="W3032" i="3"/>
  <c r="U3033" i="3"/>
  <c r="R3033" i="3"/>
  <c r="T3033" i="3"/>
  <c r="Q3033" i="3"/>
  <c r="N3034" i="3"/>
  <c r="O3034" i="3"/>
  <c r="X3033" i="3" l="1"/>
  <c r="BV2758" i="3"/>
  <c r="BT2758" i="3"/>
  <c r="BX2758" i="3" s="1"/>
  <c r="BP2758" i="3"/>
  <c r="BU2758" i="3" s="1"/>
  <c r="BR2759" i="3"/>
  <c r="W3033" i="3"/>
  <c r="L3036" i="3"/>
  <c r="AY3029" i="3"/>
  <c r="BA3029" i="3" s="1"/>
  <c r="BB3029" i="3" s="1"/>
  <c r="BG3031" i="3"/>
  <c r="BF3031" i="3"/>
  <c r="AX3030" i="3"/>
  <c r="AW3030" i="3"/>
  <c r="AR3033" i="3"/>
  <c r="BJ3033" i="3"/>
  <c r="AC3034" i="3"/>
  <c r="AK3034" i="3" s="1"/>
  <c r="K3036" i="3"/>
  <c r="AB3035" i="3"/>
  <c r="AA3035" i="3"/>
  <c r="Z3035" i="3"/>
  <c r="AQ3033" i="3"/>
  <c r="BI3033" i="3"/>
  <c r="L1976" i="3"/>
  <c r="O1978" i="3"/>
  <c r="K1976" i="3"/>
  <c r="N1977" i="3" s="1"/>
  <c r="N1978" i="3"/>
  <c r="D3104" i="3"/>
  <c r="BD3103" i="3"/>
  <c r="U3034" i="3"/>
  <c r="R3034" i="3"/>
  <c r="T3034" i="3"/>
  <c r="Q3034" i="3"/>
  <c r="N3035" i="3"/>
  <c r="O3035" i="3"/>
  <c r="BS2759" i="3" l="1"/>
  <c r="BL2759" i="3"/>
  <c r="BN2759" i="3"/>
  <c r="BM2759" i="3"/>
  <c r="BQ2759" i="3" s="1"/>
  <c r="BO2759" i="3"/>
  <c r="W3034" i="3"/>
  <c r="AX3031" i="3"/>
  <c r="L3037" i="3"/>
  <c r="AY3030" i="3"/>
  <c r="BA3030" i="3" s="1"/>
  <c r="BB3030" i="3" s="1"/>
  <c r="BF3032" i="3"/>
  <c r="BG3032" i="3"/>
  <c r="AW3031" i="3"/>
  <c r="Z3036" i="3"/>
  <c r="AQ3034" i="3"/>
  <c r="BI3034" i="3"/>
  <c r="AC3035" i="3"/>
  <c r="AK3035" i="3" s="1"/>
  <c r="K3037" i="3"/>
  <c r="AB3036" i="3"/>
  <c r="AA3036" i="3"/>
  <c r="AR3034" i="3"/>
  <c r="BJ3034" i="3"/>
  <c r="X3034" i="3"/>
  <c r="L1975" i="3"/>
  <c r="K1975" i="3"/>
  <c r="O1977" i="3"/>
  <c r="D3105" i="3"/>
  <c r="BD3104" i="3"/>
  <c r="U3035" i="3"/>
  <c r="R3035" i="3"/>
  <c r="T3035" i="3"/>
  <c r="Q3035" i="3"/>
  <c r="N3036" i="3"/>
  <c r="O3036" i="3"/>
  <c r="X3035" i="3" l="1"/>
  <c r="BV2759" i="3"/>
  <c r="BT2759" i="3"/>
  <c r="BX2759" i="3" s="1"/>
  <c r="AX3032" i="3"/>
  <c r="AY3031" i="3"/>
  <c r="BA3031" i="3" s="1"/>
  <c r="BB3031" i="3" s="1"/>
  <c r="BP2759" i="3"/>
  <c r="BU2759" i="3" s="1"/>
  <c r="BR2760" i="3"/>
  <c r="AW3032" i="3"/>
  <c r="AY3032" i="3" s="1"/>
  <c r="BA3032" i="3" s="1"/>
  <c r="BB3032" i="3" s="1"/>
  <c r="L3038" i="3"/>
  <c r="BF3033" i="3"/>
  <c r="BG3033" i="3"/>
  <c r="Z3037" i="3"/>
  <c r="AC3036" i="3"/>
  <c r="AK3036" i="3" s="1"/>
  <c r="AR3035" i="3"/>
  <c r="BJ3035" i="3"/>
  <c r="AQ3035" i="3"/>
  <c r="BI3035" i="3"/>
  <c r="K3038" i="3"/>
  <c r="AB3037" i="3"/>
  <c r="AA3037" i="3"/>
  <c r="W3035" i="3"/>
  <c r="K1974" i="3"/>
  <c r="N1976" i="3"/>
  <c r="L1974" i="3"/>
  <c r="O1975" i="3" s="1"/>
  <c r="O1976" i="3"/>
  <c r="D3106" i="3"/>
  <c r="BD3105" i="3"/>
  <c r="T3036" i="3"/>
  <c r="Q3036" i="3"/>
  <c r="U3036" i="3"/>
  <c r="R3036" i="3"/>
  <c r="N3037" i="3"/>
  <c r="O3037" i="3"/>
  <c r="AW3033" i="3" l="1"/>
  <c r="BN2760" i="3"/>
  <c r="BM2760" i="3"/>
  <c r="BQ2760" i="3" s="1"/>
  <c r="BL2760" i="3"/>
  <c r="BO2760" i="3"/>
  <c r="BS2760" i="3"/>
  <c r="L3039" i="3"/>
  <c r="AX3033" i="3"/>
  <c r="AY3033" i="3" s="1"/>
  <c r="BF3034" i="3"/>
  <c r="BG3034" i="3"/>
  <c r="AC3037" i="3"/>
  <c r="AK3037" i="3" s="1"/>
  <c r="K3039" i="3"/>
  <c r="AB3038" i="3"/>
  <c r="AA3038" i="3"/>
  <c r="Z3038" i="3"/>
  <c r="AR3036" i="3"/>
  <c r="BJ3036" i="3"/>
  <c r="AQ3036" i="3"/>
  <c r="BI3036" i="3"/>
  <c r="K1973" i="3"/>
  <c r="L1973" i="3"/>
  <c r="N1975" i="3"/>
  <c r="D3107" i="3"/>
  <c r="BD3106" i="3"/>
  <c r="W3036" i="3"/>
  <c r="X3036" i="3"/>
  <c r="T3037" i="3"/>
  <c r="Q3037" i="3"/>
  <c r="U3037" i="3"/>
  <c r="R3037" i="3"/>
  <c r="N3038" i="3"/>
  <c r="O3038" i="3"/>
  <c r="BV2760" i="3" l="1"/>
  <c r="BP2760" i="3"/>
  <c r="BU2760" i="3" s="1"/>
  <c r="BR2761" i="3"/>
  <c r="BT2760" i="3"/>
  <c r="BX2760" i="3" s="1"/>
  <c r="L3040" i="3"/>
  <c r="AX3034" i="3"/>
  <c r="AW3034" i="3"/>
  <c r="BF3035" i="3"/>
  <c r="BG3035" i="3"/>
  <c r="BA3033" i="3"/>
  <c r="BB3033" i="3"/>
  <c r="AC3038" i="3"/>
  <c r="AK3038" i="3" s="1"/>
  <c r="K3040" i="3"/>
  <c r="AB3039" i="3"/>
  <c r="AA3039" i="3"/>
  <c r="Z3039" i="3"/>
  <c r="AQ3037" i="3"/>
  <c r="BI3037" i="3"/>
  <c r="AR3037" i="3"/>
  <c r="BJ3037" i="3"/>
  <c r="L1972" i="3"/>
  <c r="O1974" i="3"/>
  <c r="K1972" i="3"/>
  <c r="N1973" i="3" s="1"/>
  <c r="N1974" i="3"/>
  <c r="X3037" i="3"/>
  <c r="D3108" i="3"/>
  <c r="BD3107" i="3"/>
  <c r="W3037" i="3"/>
  <c r="U3038" i="3"/>
  <c r="R3038" i="3"/>
  <c r="T3038" i="3"/>
  <c r="Q3038" i="3"/>
  <c r="N3039" i="3"/>
  <c r="O3039" i="3"/>
  <c r="AX3035" i="3" l="1"/>
  <c r="BL2761" i="3"/>
  <c r="BS2761" i="3"/>
  <c r="BM2761" i="3"/>
  <c r="BQ2761" i="3" s="1"/>
  <c r="BN2761" i="3"/>
  <c r="BO2761" i="3"/>
  <c r="L3041" i="3"/>
  <c r="AY3034" i="3"/>
  <c r="BA3034" i="3" s="1"/>
  <c r="AW3035" i="3"/>
  <c r="BG3036" i="3"/>
  <c r="BF3036" i="3"/>
  <c r="AW3036" i="3" s="1"/>
  <c r="AC3039" i="3"/>
  <c r="AK3039" i="3" s="1"/>
  <c r="AR3038" i="3"/>
  <c r="BJ3038" i="3"/>
  <c r="AQ3038" i="3"/>
  <c r="BI3038" i="3"/>
  <c r="K3041" i="3"/>
  <c r="AB3040" i="3"/>
  <c r="AA3040" i="3"/>
  <c r="Z3040" i="3"/>
  <c r="L1971" i="3"/>
  <c r="K1971" i="3"/>
  <c r="O1973" i="3"/>
  <c r="W3038" i="3"/>
  <c r="X3038" i="3"/>
  <c r="D3109" i="3"/>
  <c r="BD3108" i="3"/>
  <c r="U3039" i="3"/>
  <c r="R3039" i="3"/>
  <c r="T3039" i="3"/>
  <c r="Q3039" i="3"/>
  <c r="N3040" i="3"/>
  <c r="O3040" i="3"/>
  <c r="AY3035" i="3" l="1"/>
  <c r="BA3035" i="3" s="1"/>
  <c r="BV2761" i="3"/>
  <c r="BT2761" i="3"/>
  <c r="BX2761" i="3" s="1"/>
  <c r="BP2761" i="3"/>
  <c r="BU2761" i="3" s="1"/>
  <c r="BR2762" i="3"/>
  <c r="BB3034" i="3"/>
  <c r="L3042" i="3"/>
  <c r="BF3037" i="3"/>
  <c r="BG3037" i="3"/>
  <c r="AX3036" i="3"/>
  <c r="AY3036" i="3" s="1"/>
  <c r="BA3036" i="3" s="1"/>
  <c r="W3039" i="3"/>
  <c r="AQ3039" i="3"/>
  <c r="BI3039" i="3"/>
  <c r="AC3040" i="3"/>
  <c r="AK3040" i="3" s="1"/>
  <c r="K3042" i="3"/>
  <c r="AB3041" i="3"/>
  <c r="AA3041" i="3"/>
  <c r="Z3041" i="3"/>
  <c r="AR3039" i="3"/>
  <c r="BJ3039" i="3"/>
  <c r="K1970" i="3"/>
  <c r="N1972" i="3"/>
  <c r="L1970" i="3"/>
  <c r="O1971" i="3" s="1"/>
  <c r="O1972" i="3"/>
  <c r="X3039" i="3"/>
  <c r="D3110" i="3"/>
  <c r="BD3109" i="3"/>
  <c r="U3040" i="3"/>
  <c r="R3040" i="3"/>
  <c r="T3040" i="3"/>
  <c r="Q3040" i="3"/>
  <c r="N3041" i="3"/>
  <c r="O3041" i="3"/>
  <c r="BB3035" i="3" l="1"/>
  <c r="BS2762" i="3"/>
  <c r="BL2762" i="3"/>
  <c r="BO2762" i="3"/>
  <c r="BM2762" i="3"/>
  <c r="BQ2762" i="3" s="1"/>
  <c r="BN2762" i="3"/>
  <c r="AX3037" i="3"/>
  <c r="L3043" i="3"/>
  <c r="AW3037" i="3"/>
  <c r="BF3038" i="3"/>
  <c r="BG3038" i="3"/>
  <c r="AC3041" i="3"/>
  <c r="AK3041" i="3" s="1"/>
  <c r="AR3040" i="3"/>
  <c r="BJ3040" i="3"/>
  <c r="AQ3040" i="3"/>
  <c r="BI3040" i="3"/>
  <c r="K3043" i="3"/>
  <c r="Z3043" i="3" s="1"/>
  <c r="AB3042" i="3"/>
  <c r="AA3042" i="3"/>
  <c r="Z3042" i="3"/>
  <c r="K1969" i="3"/>
  <c r="L1969" i="3"/>
  <c r="N1971" i="3"/>
  <c r="X3040" i="3"/>
  <c r="W3040" i="3"/>
  <c r="D3111" i="3"/>
  <c r="BD3110" i="3"/>
  <c r="U3041" i="3"/>
  <c r="R3041" i="3"/>
  <c r="T3041" i="3"/>
  <c r="Q3041" i="3"/>
  <c r="N3042" i="3"/>
  <c r="O3042" i="3"/>
  <c r="BV2762" i="3" l="1"/>
  <c r="BB3036" i="3"/>
  <c r="BP2762" i="3"/>
  <c r="BU2762" i="3" s="1"/>
  <c r="BR2763" i="3"/>
  <c r="BT2762" i="3"/>
  <c r="BX2762" i="3" s="1"/>
  <c r="AW3038" i="3"/>
  <c r="AY3037" i="3"/>
  <c r="BA3037" i="3" s="1"/>
  <c r="L3044" i="3"/>
  <c r="AX3038" i="3"/>
  <c r="BF3039" i="3"/>
  <c r="BG3039" i="3"/>
  <c r="AC3042" i="3"/>
  <c r="AK3042" i="3" s="1"/>
  <c r="AQ3041" i="3"/>
  <c r="BI3041" i="3"/>
  <c r="K3044" i="3"/>
  <c r="AB3043" i="3"/>
  <c r="AA3043" i="3"/>
  <c r="AR3041" i="3"/>
  <c r="BJ3041" i="3"/>
  <c r="X3041" i="3"/>
  <c r="L1968" i="3"/>
  <c r="O1970" i="3"/>
  <c r="K1968" i="3"/>
  <c r="N1969" i="3" s="1"/>
  <c r="N1970" i="3"/>
  <c r="W3041" i="3"/>
  <c r="D3112" i="3"/>
  <c r="BD3111" i="3"/>
  <c r="T3042" i="3"/>
  <c r="Q3042" i="3"/>
  <c r="U3042" i="3"/>
  <c r="R3042" i="3"/>
  <c r="N3043" i="3"/>
  <c r="O3043" i="3"/>
  <c r="AY3038" i="3" l="1"/>
  <c r="BA3038" i="3" s="1"/>
  <c r="BO2763" i="3"/>
  <c r="BM2763" i="3"/>
  <c r="BQ2763" i="3" s="1"/>
  <c r="BS2763" i="3"/>
  <c r="BN2763" i="3"/>
  <c r="BL2763" i="3"/>
  <c r="BB3037" i="3"/>
  <c r="L3045" i="3"/>
  <c r="AX3039" i="3"/>
  <c r="AW3039" i="3"/>
  <c r="BG3040" i="3"/>
  <c r="BF3040" i="3"/>
  <c r="Z3044" i="3"/>
  <c r="AC3043" i="3"/>
  <c r="AK3043" i="3" s="1"/>
  <c r="AR3042" i="3"/>
  <c r="BJ3042" i="3"/>
  <c r="AQ3042" i="3"/>
  <c r="BI3042" i="3"/>
  <c r="K3045" i="3"/>
  <c r="AB3044" i="3"/>
  <c r="AA3044" i="3"/>
  <c r="L1967" i="3"/>
  <c r="K1967" i="3"/>
  <c r="O1969" i="3"/>
  <c r="D3113" i="3"/>
  <c r="BC3112" i="3"/>
  <c r="W3042" i="3"/>
  <c r="X3042" i="3"/>
  <c r="U3043" i="3"/>
  <c r="R3043" i="3"/>
  <c r="T3043" i="3"/>
  <c r="Q3043" i="3"/>
  <c r="N3044" i="3"/>
  <c r="O3044" i="3"/>
  <c r="BV2763" i="3" l="1"/>
  <c r="BT2763" i="3"/>
  <c r="BX2763" i="3" s="1"/>
  <c r="BB3038" i="3"/>
  <c r="BP2763" i="3"/>
  <c r="BU2763" i="3" s="1"/>
  <c r="BR2764" i="3"/>
  <c r="AX3040" i="3"/>
  <c r="L3046" i="3"/>
  <c r="AY3039" i="3"/>
  <c r="BB3039" i="3" s="1"/>
  <c r="AC3044" i="3"/>
  <c r="AK3044" i="3" s="1"/>
  <c r="Z3045" i="3"/>
  <c r="BF3041" i="3"/>
  <c r="BG3041" i="3"/>
  <c r="AW3040" i="3"/>
  <c r="K3046" i="3"/>
  <c r="AB3045" i="3"/>
  <c r="AA3045" i="3"/>
  <c r="AR3043" i="3"/>
  <c r="BJ3043" i="3"/>
  <c r="AQ3043" i="3"/>
  <c r="BI3043" i="3"/>
  <c r="K1966" i="3"/>
  <c r="N1968" i="3"/>
  <c r="L1966" i="3"/>
  <c r="O1967" i="3" s="1"/>
  <c r="O1968" i="3"/>
  <c r="D3114" i="3"/>
  <c r="BC3113" i="3"/>
  <c r="W3043" i="3"/>
  <c r="X3043" i="3"/>
  <c r="T3044" i="3"/>
  <c r="Q3044" i="3"/>
  <c r="U3044" i="3"/>
  <c r="R3044" i="3"/>
  <c r="N3045" i="3"/>
  <c r="O3045" i="3"/>
  <c r="AY3040" i="3" l="1"/>
  <c r="BA3040" i="3" s="1"/>
  <c r="BN2764" i="3"/>
  <c r="BO2764" i="3"/>
  <c r="BM2764" i="3"/>
  <c r="BQ2764" i="3" s="1"/>
  <c r="BS2764" i="3"/>
  <c r="BL2764" i="3"/>
  <c r="BA3039" i="3"/>
  <c r="AW3041" i="3"/>
  <c r="BB3040" i="3"/>
  <c r="L3047" i="3"/>
  <c r="AX3041" i="3"/>
  <c r="BF3042" i="3"/>
  <c r="BG3042" i="3"/>
  <c r="AC3045" i="3"/>
  <c r="AK3045" i="3" s="1"/>
  <c r="AQ3044" i="3"/>
  <c r="BI3044" i="3"/>
  <c r="AR3044" i="3"/>
  <c r="BJ3044" i="3"/>
  <c r="K3047" i="3"/>
  <c r="AB3046" i="3"/>
  <c r="AA3046" i="3"/>
  <c r="Z3046" i="3"/>
  <c r="K1965" i="3"/>
  <c r="L1965" i="3"/>
  <c r="N1967" i="3"/>
  <c r="X3044" i="3"/>
  <c r="D3115" i="3"/>
  <c r="BC3114" i="3"/>
  <c r="W3044" i="3"/>
  <c r="U3045" i="3"/>
  <c r="R3045" i="3"/>
  <c r="T3045" i="3"/>
  <c r="Q3045" i="3"/>
  <c r="N3046" i="3"/>
  <c r="O3046" i="3"/>
  <c r="BV2764" i="3" l="1"/>
  <c r="AY3041" i="3"/>
  <c r="BA3041" i="3" s="1"/>
  <c r="BT2764" i="3"/>
  <c r="BX2764" i="3" s="1"/>
  <c r="AX3042" i="3"/>
  <c r="BP2764" i="3"/>
  <c r="BU2764" i="3" s="1"/>
  <c r="BR2765" i="3"/>
  <c r="AW3042" i="3"/>
  <c r="L3048" i="3"/>
  <c r="X3045" i="3"/>
  <c r="BB3041" i="3"/>
  <c r="BF3043" i="3"/>
  <c r="BG3043" i="3"/>
  <c r="AC3046" i="3"/>
  <c r="AK3046" i="3" s="1"/>
  <c r="K3048" i="3"/>
  <c r="AB3047" i="3"/>
  <c r="AA3047" i="3"/>
  <c r="Z3047" i="3"/>
  <c r="Z3048" i="3"/>
  <c r="AQ3045" i="3"/>
  <c r="BI3045" i="3"/>
  <c r="AR3045" i="3"/>
  <c r="BJ3045" i="3"/>
  <c r="L1964" i="3"/>
  <c r="O1966" i="3"/>
  <c r="K1964" i="3"/>
  <c r="N1965" i="3" s="1"/>
  <c r="N1966" i="3"/>
  <c r="W3045" i="3"/>
  <c r="D3116" i="3"/>
  <c r="BC3115" i="3"/>
  <c r="U3046" i="3"/>
  <c r="R3046" i="3"/>
  <c r="T3046" i="3"/>
  <c r="Q3046" i="3"/>
  <c r="N3047" i="3"/>
  <c r="O3047" i="3"/>
  <c r="W3046" i="3" l="1"/>
  <c r="AY3042" i="3"/>
  <c r="BA3042" i="3" s="1"/>
  <c r="BO2765" i="3"/>
  <c r="BN2765" i="3"/>
  <c r="BM2765" i="3"/>
  <c r="BQ2765" i="3" s="1"/>
  <c r="BL2765" i="3"/>
  <c r="BS2765" i="3"/>
  <c r="AX3043" i="3"/>
  <c r="L3049" i="3"/>
  <c r="AC3047" i="3"/>
  <c r="AK3047" i="3" s="1"/>
  <c r="BG3044" i="3"/>
  <c r="AW3043" i="3"/>
  <c r="AY3043" i="3" s="1"/>
  <c r="BA3043" i="3" s="1"/>
  <c r="BF3044" i="3"/>
  <c r="AR3046" i="3"/>
  <c r="BJ3046" i="3"/>
  <c r="AQ3046" i="3"/>
  <c r="BI3046" i="3"/>
  <c r="K3049" i="3"/>
  <c r="AB3048" i="3"/>
  <c r="AA3048" i="3"/>
  <c r="L1963" i="3"/>
  <c r="K1963" i="3"/>
  <c r="O1965" i="3"/>
  <c r="X3046" i="3"/>
  <c r="D3117" i="3"/>
  <c r="BC3116" i="3"/>
  <c r="U3047" i="3"/>
  <c r="R3047" i="3"/>
  <c r="T3047" i="3"/>
  <c r="Q3047" i="3"/>
  <c r="N3048" i="3"/>
  <c r="O3048" i="3"/>
  <c r="BT2765" i="3" l="1"/>
  <c r="BX2765" i="3" s="1"/>
  <c r="BV2765" i="3"/>
  <c r="BB3042" i="3"/>
  <c r="BP2765" i="3"/>
  <c r="BU2765" i="3" s="1"/>
  <c r="BR2766" i="3"/>
  <c r="AX3044" i="3"/>
  <c r="AW3044" i="3"/>
  <c r="L3050" i="3"/>
  <c r="BG3045" i="3"/>
  <c r="BF3045" i="3"/>
  <c r="AC3048" i="3"/>
  <c r="AK3048" i="3" s="1"/>
  <c r="K3050" i="3"/>
  <c r="AB3049" i="3"/>
  <c r="AA3049" i="3"/>
  <c r="AQ3047" i="3"/>
  <c r="BI3047" i="3"/>
  <c r="AX3045" i="3"/>
  <c r="Z3049" i="3"/>
  <c r="AR3047" i="3"/>
  <c r="BJ3047" i="3"/>
  <c r="W3047" i="3"/>
  <c r="K1962" i="3"/>
  <c r="N1964" i="3"/>
  <c r="L1962" i="3"/>
  <c r="O1963" i="3" s="1"/>
  <c r="O1964" i="3"/>
  <c r="X3047" i="3"/>
  <c r="D3118" i="3"/>
  <c r="BC3117" i="3"/>
  <c r="T3048" i="3"/>
  <c r="Q3048" i="3"/>
  <c r="U3048" i="3"/>
  <c r="R3048" i="3"/>
  <c r="N3049" i="3"/>
  <c r="O3049" i="3"/>
  <c r="AY3044" i="3" l="1"/>
  <c r="BB3043" i="3"/>
  <c r="BL2766" i="3"/>
  <c r="BS2766" i="3"/>
  <c r="BM2766" i="3"/>
  <c r="BQ2766" i="3" s="1"/>
  <c r="BN2766" i="3"/>
  <c r="BO2766" i="3"/>
  <c r="BA3044" i="3"/>
  <c r="L3051" i="3"/>
  <c r="AW3045" i="3"/>
  <c r="AY3045" i="3" s="1"/>
  <c r="BG3046" i="3"/>
  <c r="BF3046" i="3"/>
  <c r="AC3049" i="3"/>
  <c r="AK3049" i="3" s="1"/>
  <c r="AR3048" i="3"/>
  <c r="BJ3048" i="3"/>
  <c r="AQ3048" i="3"/>
  <c r="BI3048" i="3"/>
  <c r="K3051" i="3"/>
  <c r="AB3050" i="3"/>
  <c r="AA3050" i="3"/>
  <c r="Z3050" i="3"/>
  <c r="K1961" i="3"/>
  <c r="L1961" i="3"/>
  <c r="N1963" i="3"/>
  <c r="D3119" i="3"/>
  <c r="BC3118" i="3"/>
  <c r="W3048" i="3"/>
  <c r="X3048" i="3"/>
  <c r="U3049" i="3"/>
  <c r="R3049" i="3"/>
  <c r="T3049" i="3"/>
  <c r="Q3049" i="3"/>
  <c r="N3050" i="3"/>
  <c r="O3050" i="3"/>
  <c r="BT2766" i="3" l="1"/>
  <c r="BX2766" i="3" s="1"/>
  <c r="BB3044" i="3"/>
  <c r="BV2766" i="3"/>
  <c r="BP2766" i="3"/>
  <c r="BU2766" i="3" s="1"/>
  <c r="BR2767" i="3"/>
  <c r="BA3045" i="3"/>
  <c r="BB3045" i="3"/>
  <c r="L3052" i="3"/>
  <c r="BF3047" i="3"/>
  <c r="AW3046" i="3"/>
  <c r="AX3046" i="3"/>
  <c r="BG3047" i="3"/>
  <c r="AQ3049" i="3"/>
  <c r="BI3049" i="3"/>
  <c r="AR3049" i="3"/>
  <c r="BJ3049" i="3"/>
  <c r="AC3050" i="3"/>
  <c r="AK3050" i="3" s="1"/>
  <c r="AN3050" i="3" s="1"/>
  <c r="AN3051" i="3" s="1"/>
  <c r="K3052" i="3"/>
  <c r="AB3051" i="3"/>
  <c r="AA3051" i="3"/>
  <c r="Z3051" i="3"/>
  <c r="X3049" i="3"/>
  <c r="L1960" i="3"/>
  <c r="O1962" i="3"/>
  <c r="K1960" i="3"/>
  <c r="N1961" i="3" s="1"/>
  <c r="N1962" i="3"/>
  <c r="D3120" i="3"/>
  <c r="BC3119" i="3"/>
  <c r="W3049" i="3"/>
  <c r="U3050" i="3"/>
  <c r="R3050" i="3"/>
  <c r="T3050" i="3"/>
  <c r="Q3050" i="3"/>
  <c r="N3051" i="3"/>
  <c r="O3051" i="3"/>
  <c r="AW3047" i="3" l="1"/>
  <c r="BL2767" i="3"/>
  <c r="BS2767" i="3"/>
  <c r="BM2767" i="3"/>
  <c r="BQ2767" i="3" s="1"/>
  <c r="BN2767" i="3"/>
  <c r="BO2767" i="3"/>
  <c r="L3053" i="3"/>
  <c r="AY3046" i="3"/>
  <c r="BA3046" i="3" s="1"/>
  <c r="AX3047" i="3"/>
  <c r="AY3047" i="3" s="1"/>
  <c r="BA3047" i="3" s="1"/>
  <c r="BF3048" i="3"/>
  <c r="BG3048" i="3"/>
  <c r="Z3052" i="3"/>
  <c r="AC3051" i="3"/>
  <c r="AK3051" i="3" s="1"/>
  <c r="X3050" i="3"/>
  <c r="AN3052" i="3"/>
  <c r="AN3053" i="3" s="1"/>
  <c r="AN3054" i="3" s="1"/>
  <c r="AN3055" i="3" s="1"/>
  <c r="AN3056" i="3" s="1"/>
  <c r="AN3057" i="3" s="1"/>
  <c r="AN3058" i="3" s="1"/>
  <c r="AN3059" i="3" s="1"/>
  <c r="AN3060" i="3" s="1"/>
  <c r="AN3061" i="3" s="1"/>
  <c r="AN3062" i="3" s="1"/>
  <c r="AN3063" i="3" s="1"/>
  <c r="AN3064" i="3" s="1"/>
  <c r="AN3065" i="3" s="1"/>
  <c r="AN3066" i="3" s="1"/>
  <c r="AN3067" i="3" s="1"/>
  <c r="AN3068" i="3" s="1"/>
  <c r="BD3051" i="3"/>
  <c r="BD3052" i="3" s="1"/>
  <c r="BD3053" i="3" s="1"/>
  <c r="BD3054" i="3" s="1"/>
  <c r="BD3055" i="3" s="1"/>
  <c r="BD3056" i="3" s="1"/>
  <c r="BD3057" i="3" s="1"/>
  <c r="BD3058" i="3" s="1"/>
  <c r="BD3059" i="3" s="1"/>
  <c r="BD3060" i="3" s="1"/>
  <c r="BD3061" i="3" s="1"/>
  <c r="BD3062" i="3" s="1"/>
  <c r="BD3063" i="3" s="1"/>
  <c r="BD3064" i="3" s="1"/>
  <c r="BD3065" i="3" s="1"/>
  <c r="BD3066" i="3" s="1"/>
  <c r="BD3067" i="3" s="1"/>
  <c r="BD3068" i="3" s="1"/>
  <c r="BD3069" i="3" s="1"/>
  <c r="BC3070" i="3" s="1"/>
  <c r="BC3071" i="3" s="1"/>
  <c r="BC3072" i="3" s="1"/>
  <c r="BC3073" i="3" s="1"/>
  <c r="BC3074" i="3" s="1"/>
  <c r="BC3075" i="3" s="1"/>
  <c r="BC3076" i="3" s="1"/>
  <c r="BC3077" i="3" s="1"/>
  <c r="BC3078" i="3" s="1"/>
  <c r="BC3079" i="3" s="1"/>
  <c r="BC3080" i="3" s="1"/>
  <c r="BC3081" i="3" s="1"/>
  <c r="BC3082" i="3" s="1"/>
  <c r="BC3083" i="3" s="1"/>
  <c r="BC3084" i="3" s="1"/>
  <c r="BC3085" i="3" s="1"/>
  <c r="BC3086" i="3" s="1"/>
  <c r="BC3087" i="3" s="1"/>
  <c r="BC3088" i="3" s="1"/>
  <c r="BC3089" i="3" s="1"/>
  <c r="BC3090" i="3" s="1"/>
  <c r="BC3091" i="3" s="1"/>
  <c r="AR3050" i="3"/>
  <c r="BJ3050" i="3"/>
  <c r="AU3050" i="3"/>
  <c r="AU3051" i="3" s="1"/>
  <c r="AU3052" i="3" s="1"/>
  <c r="AU3053" i="3" s="1"/>
  <c r="AU3054" i="3" s="1"/>
  <c r="AU3055" i="3" s="1"/>
  <c r="AU3056" i="3" s="1"/>
  <c r="AU3057" i="3" s="1"/>
  <c r="AU3058" i="3" s="1"/>
  <c r="AU3059" i="3" s="1"/>
  <c r="AU3060" i="3" s="1"/>
  <c r="AU3061" i="3" s="1"/>
  <c r="AU3062" i="3" s="1"/>
  <c r="AU3063" i="3" s="1"/>
  <c r="AU3064" i="3" s="1"/>
  <c r="AU3065" i="3" s="1"/>
  <c r="AU3066" i="3" s="1"/>
  <c r="AU3067" i="3" s="1"/>
  <c r="AU3068" i="3" s="1"/>
  <c r="K3053" i="3"/>
  <c r="AB3052" i="3"/>
  <c r="AA3052" i="3"/>
  <c r="AQ3050" i="3"/>
  <c r="BI3050" i="3"/>
  <c r="AT3050" i="3"/>
  <c r="AT3051" i="3" s="1"/>
  <c r="AT3052" i="3" s="1"/>
  <c r="AT3053" i="3" s="1"/>
  <c r="AT3054" i="3" s="1"/>
  <c r="AT3055" i="3" s="1"/>
  <c r="AT3056" i="3" s="1"/>
  <c r="AT3057" i="3" s="1"/>
  <c r="AT3058" i="3" s="1"/>
  <c r="AT3059" i="3" s="1"/>
  <c r="AT3060" i="3" s="1"/>
  <c r="AT3061" i="3" s="1"/>
  <c r="AT3062" i="3" s="1"/>
  <c r="AT3063" i="3" s="1"/>
  <c r="AT3064" i="3" s="1"/>
  <c r="AT3065" i="3" s="1"/>
  <c r="AT3066" i="3" s="1"/>
  <c r="AT3067" i="3" s="1"/>
  <c r="AT3068" i="3" s="1"/>
  <c r="L1959" i="3"/>
  <c r="K1959" i="3"/>
  <c r="O1961" i="3"/>
  <c r="D3121" i="3"/>
  <c r="BC3120" i="3"/>
  <c r="W3050" i="3"/>
  <c r="U3051" i="3"/>
  <c r="R3051" i="3"/>
  <c r="T3051" i="3"/>
  <c r="Q3051" i="3"/>
  <c r="N3052" i="3"/>
  <c r="O3052" i="3"/>
  <c r="BV2767" i="3" l="1"/>
  <c r="BP2767" i="3"/>
  <c r="BU2767" i="3" s="1"/>
  <c r="BR2768" i="3"/>
  <c r="BT2767" i="3"/>
  <c r="BX2767" i="3" s="1"/>
  <c r="AW3048" i="3"/>
  <c r="AX3048" i="3"/>
  <c r="BB3046" i="3"/>
  <c r="L3054" i="3"/>
  <c r="BG3049" i="3"/>
  <c r="BF3049" i="3"/>
  <c r="AQ3051" i="3"/>
  <c r="BI3051" i="3"/>
  <c r="AC3052" i="3"/>
  <c r="AK3052" i="3" s="1"/>
  <c r="K3054" i="3"/>
  <c r="AB3053" i="3"/>
  <c r="AA3053" i="3"/>
  <c r="Z3053" i="3"/>
  <c r="W3051" i="3"/>
  <c r="X3051" i="3"/>
  <c r="AR3051" i="3"/>
  <c r="BJ3051" i="3"/>
  <c r="K1958" i="3"/>
  <c r="N1960" i="3"/>
  <c r="L1958" i="3"/>
  <c r="O1959" i="3" s="1"/>
  <c r="O1960" i="3"/>
  <c r="D3122" i="3"/>
  <c r="BC3121" i="3"/>
  <c r="U3052" i="3"/>
  <c r="R3052" i="3"/>
  <c r="T3052" i="3"/>
  <c r="Q3052" i="3"/>
  <c r="N3053" i="3"/>
  <c r="O3053" i="3"/>
  <c r="BB3047" i="3" l="1"/>
  <c r="BL2768" i="3"/>
  <c r="BS2768" i="3"/>
  <c r="BM2768" i="3"/>
  <c r="BQ2768" i="3" s="1"/>
  <c r="BN2768" i="3"/>
  <c r="BO2768" i="3"/>
  <c r="AY3048" i="3"/>
  <c r="BA3048" i="3" s="1"/>
  <c r="L3055" i="3"/>
  <c r="AW3049" i="3"/>
  <c r="BF3050" i="3"/>
  <c r="AX3049" i="3"/>
  <c r="BG3050" i="3"/>
  <c r="AC3053" i="3"/>
  <c r="AK3053" i="3" s="1"/>
  <c r="AR3052" i="3"/>
  <c r="BJ3052" i="3"/>
  <c r="AQ3052" i="3"/>
  <c r="BI3052" i="3"/>
  <c r="K3055" i="3"/>
  <c r="AB3054" i="3"/>
  <c r="AA3054" i="3"/>
  <c r="Z3054" i="3"/>
  <c r="X3052" i="3"/>
  <c r="K1957" i="3"/>
  <c r="L1957" i="3"/>
  <c r="N1959" i="3"/>
  <c r="D3123" i="3"/>
  <c r="BC3122" i="3"/>
  <c r="W3052" i="3"/>
  <c r="U3053" i="3"/>
  <c r="R3053" i="3"/>
  <c r="T3053" i="3"/>
  <c r="Q3053" i="3"/>
  <c r="N3054" i="3"/>
  <c r="O3054" i="3"/>
  <c r="BT2768" i="3" l="1"/>
  <c r="BX2768" i="3" s="1"/>
  <c r="BV2768" i="3"/>
  <c r="BB3048" i="3"/>
  <c r="BP2768" i="3"/>
  <c r="BU2768" i="3" s="1"/>
  <c r="BR2769" i="3"/>
  <c r="AY3049" i="3"/>
  <c r="BA3049" i="3" s="1"/>
  <c r="L3056" i="3"/>
  <c r="AX3050" i="3"/>
  <c r="BF3051" i="3"/>
  <c r="AC3054" i="3"/>
  <c r="AW3050" i="3"/>
  <c r="BG3051" i="3"/>
  <c r="Z3055" i="3"/>
  <c r="AK3054" i="3"/>
  <c r="K3056" i="3"/>
  <c r="AB3055" i="3"/>
  <c r="AA3055" i="3"/>
  <c r="AQ3053" i="3"/>
  <c r="BI3053" i="3"/>
  <c r="AR3053" i="3"/>
  <c r="BJ3053" i="3"/>
  <c r="X3053" i="3"/>
  <c r="L1956" i="3"/>
  <c r="O1958" i="3"/>
  <c r="K1956" i="3"/>
  <c r="N1957" i="3" s="1"/>
  <c r="N1958" i="3"/>
  <c r="D3124" i="3"/>
  <c r="BC3123" i="3"/>
  <c r="W3053" i="3"/>
  <c r="U3054" i="3"/>
  <c r="R3054" i="3"/>
  <c r="T3054" i="3"/>
  <c r="Q3054" i="3"/>
  <c r="N3055" i="3"/>
  <c r="O3055" i="3"/>
  <c r="AX3051" i="3" l="1"/>
  <c r="BB3049" i="3"/>
  <c r="BN2769" i="3"/>
  <c r="BO2769" i="3"/>
  <c r="BL2769" i="3"/>
  <c r="BS2769" i="3"/>
  <c r="BM2769" i="3"/>
  <c r="BQ2769" i="3" s="1"/>
  <c r="L3057" i="3"/>
  <c r="AY3050" i="3"/>
  <c r="BA3050" i="3" s="1"/>
  <c r="X3054" i="3"/>
  <c r="AW3051" i="3"/>
  <c r="AY3051" i="3" s="1"/>
  <c r="BA3051" i="3" s="1"/>
  <c r="BB3051" i="3" s="1"/>
  <c r="BG3052" i="3"/>
  <c r="BF3052" i="3"/>
  <c r="AC3055" i="3"/>
  <c r="AK3055" i="3" s="1"/>
  <c r="AR3054" i="3"/>
  <c r="BJ3054" i="3"/>
  <c r="AQ3054" i="3"/>
  <c r="BI3054" i="3"/>
  <c r="K3057" i="3"/>
  <c r="AB3056" i="3"/>
  <c r="AA3056" i="3"/>
  <c r="Z3056" i="3"/>
  <c r="L1955" i="3"/>
  <c r="K1955" i="3"/>
  <c r="O1957" i="3"/>
  <c r="D3125" i="3"/>
  <c r="BC3124" i="3"/>
  <c r="W3054" i="3"/>
  <c r="T3055" i="3"/>
  <c r="Q3055" i="3"/>
  <c r="U3055" i="3"/>
  <c r="R3055" i="3"/>
  <c r="N3056" i="3"/>
  <c r="O3056" i="3"/>
  <c r="BB3050" i="3" l="1"/>
  <c r="BV2769" i="3"/>
  <c r="BP2769" i="3"/>
  <c r="BU2769" i="3" s="1"/>
  <c r="BR2770" i="3"/>
  <c r="AW3052" i="3"/>
  <c r="BT2769" i="3"/>
  <c r="BX2769" i="3" s="1"/>
  <c r="AC3056" i="3"/>
  <c r="L3058" i="3"/>
  <c r="BG3053" i="3"/>
  <c r="BF3053" i="3"/>
  <c r="AX3052" i="3"/>
  <c r="K3058" i="3"/>
  <c r="AB3057" i="3"/>
  <c r="AA3057" i="3"/>
  <c r="Z3057" i="3"/>
  <c r="AR3055" i="3"/>
  <c r="BJ3055" i="3"/>
  <c r="AK3056" i="3"/>
  <c r="AQ3055" i="3"/>
  <c r="BI3055" i="3"/>
  <c r="K1954" i="3"/>
  <c r="N1956" i="3"/>
  <c r="L1954" i="3"/>
  <c r="O1955" i="3" s="1"/>
  <c r="O1956" i="3"/>
  <c r="D3126" i="3"/>
  <c r="BC3125" i="3"/>
  <c r="W3055" i="3"/>
  <c r="X3055" i="3"/>
  <c r="U3056" i="3"/>
  <c r="R3056" i="3"/>
  <c r="T3056" i="3"/>
  <c r="Q3056" i="3"/>
  <c r="N3057" i="3"/>
  <c r="O3057" i="3"/>
  <c r="AY3052" i="3" l="1"/>
  <c r="BA3052" i="3" s="1"/>
  <c r="BB3052" i="3" s="1"/>
  <c r="BS2770" i="3"/>
  <c r="BM2770" i="3"/>
  <c r="BQ2770" i="3" s="1"/>
  <c r="BO2770" i="3"/>
  <c r="BL2770" i="3"/>
  <c r="BN2770" i="3"/>
  <c r="L3059" i="3"/>
  <c r="BF3054" i="3"/>
  <c r="BG3054" i="3"/>
  <c r="AW3053" i="3"/>
  <c r="AX3053" i="3"/>
  <c r="X3056" i="3"/>
  <c r="AC3057" i="3"/>
  <c r="AK3057" i="3" s="1"/>
  <c r="K3059" i="3"/>
  <c r="AB3058" i="3"/>
  <c r="AA3058" i="3"/>
  <c r="Z3058" i="3"/>
  <c r="AQ3056" i="3"/>
  <c r="BI3056" i="3"/>
  <c r="AR3056" i="3"/>
  <c r="BJ3056" i="3"/>
  <c r="AW3054" i="3"/>
  <c r="K1953" i="3"/>
  <c r="L1953" i="3"/>
  <c r="N1955" i="3"/>
  <c r="D3127" i="3"/>
  <c r="BC3126" i="3"/>
  <c r="W3056" i="3"/>
  <c r="T3057" i="3"/>
  <c r="Q3057" i="3"/>
  <c r="U3057" i="3"/>
  <c r="R3057" i="3"/>
  <c r="N3058" i="3"/>
  <c r="O3058" i="3"/>
  <c r="BV2770" i="3" l="1"/>
  <c r="BP2770" i="3"/>
  <c r="BU2770" i="3" s="1"/>
  <c r="BR2771" i="3"/>
  <c r="AX3054" i="3"/>
  <c r="AY3054" i="3" s="1"/>
  <c r="BA3054" i="3" s="1"/>
  <c r="BB3054" i="3" s="1"/>
  <c r="BT2770" i="3"/>
  <c r="BX2770" i="3" s="1"/>
  <c r="L3060" i="3"/>
  <c r="BF3055" i="3"/>
  <c r="BG3055" i="3"/>
  <c r="AY3053" i="3"/>
  <c r="BA3053" i="3" s="1"/>
  <c r="BB3053" i="3" s="1"/>
  <c r="Z3059" i="3"/>
  <c r="AC3058" i="3"/>
  <c r="AK3058" i="3" s="1"/>
  <c r="AR3057" i="3"/>
  <c r="BJ3057" i="3"/>
  <c r="K3060" i="3"/>
  <c r="AB3059" i="3"/>
  <c r="AA3059" i="3"/>
  <c r="AQ3057" i="3"/>
  <c r="BI3057" i="3"/>
  <c r="L1952" i="3"/>
  <c r="O1954" i="3"/>
  <c r="K1952" i="3"/>
  <c r="N1953" i="3" s="1"/>
  <c r="N1954" i="3"/>
  <c r="D3128" i="3"/>
  <c r="BC3127" i="3"/>
  <c r="W3057" i="3"/>
  <c r="X3057" i="3"/>
  <c r="U3058" i="3"/>
  <c r="R3058" i="3"/>
  <c r="T3058" i="3"/>
  <c r="Q3058" i="3"/>
  <c r="N3059" i="3"/>
  <c r="O3059" i="3"/>
  <c r="BS2771" i="3" l="1"/>
  <c r="BL2771" i="3"/>
  <c r="BO2771" i="3"/>
  <c r="BM2771" i="3"/>
  <c r="BQ2771" i="3" s="1"/>
  <c r="BN2771" i="3"/>
  <c r="L3061" i="3"/>
  <c r="AX3055" i="3"/>
  <c r="AW3055" i="3"/>
  <c r="BG3056" i="3"/>
  <c r="BF3056" i="3"/>
  <c r="AQ3058" i="3"/>
  <c r="BI3058" i="3"/>
  <c r="AC3059" i="3"/>
  <c r="AK3059" i="3" s="1"/>
  <c r="K3061" i="3"/>
  <c r="AB3060" i="3"/>
  <c r="AA3060" i="3"/>
  <c r="Z3060" i="3"/>
  <c r="AR3058" i="3"/>
  <c r="BJ3058" i="3"/>
  <c r="L1951" i="3"/>
  <c r="K1951" i="3"/>
  <c r="O1953" i="3"/>
  <c r="X3058" i="3"/>
  <c r="W3058" i="3"/>
  <c r="D3129" i="3"/>
  <c r="BC3128" i="3"/>
  <c r="U3059" i="3"/>
  <c r="R3059" i="3"/>
  <c r="T3059" i="3"/>
  <c r="Q3059" i="3"/>
  <c r="N3060" i="3"/>
  <c r="O3060" i="3"/>
  <c r="BV2771" i="3" l="1"/>
  <c r="BP2771" i="3"/>
  <c r="BU2771" i="3" s="1"/>
  <c r="BR2772" i="3"/>
  <c r="BT2771" i="3"/>
  <c r="BX2771" i="3" s="1"/>
  <c r="AX3056" i="3"/>
  <c r="AW3056" i="3"/>
  <c r="L3062" i="3"/>
  <c r="AY3055" i="3"/>
  <c r="BA3055" i="3" s="1"/>
  <c r="BB3055" i="3" s="1"/>
  <c r="BG3057" i="3"/>
  <c r="BF3057" i="3"/>
  <c r="AC3060" i="3"/>
  <c r="AK3060" i="3" s="1"/>
  <c r="K3062" i="3"/>
  <c r="AB3061" i="3"/>
  <c r="AA3061" i="3"/>
  <c r="Z3061" i="3"/>
  <c r="AR3059" i="3"/>
  <c r="BJ3059" i="3"/>
  <c r="AQ3059" i="3"/>
  <c r="BI3059" i="3"/>
  <c r="K1950" i="3"/>
  <c r="N1952" i="3"/>
  <c r="L1950" i="3"/>
  <c r="O1951" i="3" s="1"/>
  <c r="O1952" i="3"/>
  <c r="W3059" i="3"/>
  <c r="X3059" i="3"/>
  <c r="D3130" i="3"/>
  <c r="BC3129" i="3"/>
  <c r="U3060" i="3"/>
  <c r="R3060" i="3"/>
  <c r="T3060" i="3"/>
  <c r="Q3060" i="3"/>
  <c r="N3061" i="3"/>
  <c r="O3061" i="3"/>
  <c r="AX3057" i="3" l="1"/>
  <c r="AY3056" i="3"/>
  <c r="BA3056" i="3" s="1"/>
  <c r="BS2772" i="3"/>
  <c r="BM2772" i="3"/>
  <c r="BQ2772" i="3" s="1"/>
  <c r="BN2772" i="3"/>
  <c r="BL2772" i="3"/>
  <c r="BO2772" i="3"/>
  <c r="Z3062" i="3"/>
  <c r="L3063" i="3"/>
  <c r="AW3057" i="3"/>
  <c r="AY3057" i="3" s="1"/>
  <c r="BA3057" i="3" s="1"/>
  <c r="BG3058" i="3"/>
  <c r="BF3058" i="3"/>
  <c r="AQ3060" i="3"/>
  <c r="BI3060" i="3"/>
  <c r="AR3060" i="3"/>
  <c r="BJ3060" i="3"/>
  <c r="AC3061" i="3"/>
  <c r="AK3061" i="3" s="1"/>
  <c r="K3063" i="3"/>
  <c r="AB3062" i="3"/>
  <c r="AA3062" i="3"/>
  <c r="K1949" i="3"/>
  <c r="L1949" i="3"/>
  <c r="N1951" i="3"/>
  <c r="X3060" i="3"/>
  <c r="W3060" i="3"/>
  <c r="D3131" i="3"/>
  <c r="BC3130" i="3"/>
  <c r="U3061" i="3"/>
  <c r="R3061" i="3"/>
  <c r="T3061" i="3"/>
  <c r="Q3061" i="3"/>
  <c r="N3062" i="3"/>
  <c r="O3062" i="3"/>
  <c r="BB3056" i="3" l="1"/>
  <c r="BV2772" i="3"/>
  <c r="BT2772" i="3"/>
  <c r="BX2772" i="3" s="1"/>
  <c r="BP2772" i="3"/>
  <c r="BU2772" i="3" s="1"/>
  <c r="BR2773" i="3"/>
  <c r="AX3058" i="3"/>
  <c r="L3064" i="3"/>
  <c r="BG3059" i="3"/>
  <c r="AW3059" i="3" s="1"/>
  <c r="BB3057" i="3"/>
  <c r="BF3059" i="3"/>
  <c r="AW3058" i="3"/>
  <c r="AR3061" i="3"/>
  <c r="BJ3061" i="3"/>
  <c r="AC3062" i="3"/>
  <c r="AK3062" i="3" s="1"/>
  <c r="K3064" i="3"/>
  <c r="AB3063" i="3"/>
  <c r="AA3063" i="3"/>
  <c r="Z3063" i="3"/>
  <c r="AQ3061" i="3"/>
  <c r="BI3061" i="3"/>
  <c r="W3061" i="3"/>
  <c r="L1948" i="3"/>
  <c r="O1950" i="3"/>
  <c r="K1948" i="3"/>
  <c r="N1949" i="3" s="1"/>
  <c r="N1950" i="3"/>
  <c r="D3132" i="3"/>
  <c r="X3061" i="3"/>
  <c r="U3062" i="3"/>
  <c r="R3062" i="3"/>
  <c r="T3062" i="3"/>
  <c r="Q3062" i="3"/>
  <c r="N3063" i="3"/>
  <c r="O3063" i="3"/>
  <c r="AY3058" i="3" l="1"/>
  <c r="AX3059" i="3"/>
  <c r="AY3059" i="3" s="1"/>
  <c r="BA3059" i="3" s="1"/>
  <c r="BN2773" i="3"/>
  <c r="BL2773" i="3"/>
  <c r="BO2773" i="3"/>
  <c r="BS2773" i="3"/>
  <c r="BM2773" i="3"/>
  <c r="BQ2773" i="3" s="1"/>
  <c r="L3065" i="3"/>
  <c r="BA3058" i="3"/>
  <c r="BB3058" i="3"/>
  <c r="BG3060" i="3"/>
  <c r="BF3060" i="3"/>
  <c r="X3062" i="3"/>
  <c r="AQ3062" i="3"/>
  <c r="BI3062" i="3"/>
  <c r="AC3063" i="3"/>
  <c r="AK3063" i="3" s="1"/>
  <c r="K3065" i="3"/>
  <c r="AB3064" i="3"/>
  <c r="AA3064" i="3"/>
  <c r="Z3064" i="3"/>
  <c r="AR3062" i="3"/>
  <c r="BJ3062" i="3"/>
  <c r="W3062" i="3"/>
  <c r="L1947" i="3"/>
  <c r="K1947" i="3"/>
  <c r="O1949" i="3"/>
  <c r="D3133" i="3"/>
  <c r="T3063" i="3"/>
  <c r="Q3063" i="3"/>
  <c r="U3063" i="3"/>
  <c r="R3063" i="3"/>
  <c r="N3064" i="3"/>
  <c r="O3064" i="3"/>
  <c r="BV2773" i="3" l="1"/>
  <c r="BB3059" i="3"/>
  <c r="AX3060" i="3"/>
  <c r="BP2773" i="3"/>
  <c r="BU2773" i="3" s="1"/>
  <c r="BR2774" i="3"/>
  <c r="BT2773" i="3"/>
  <c r="BX2773" i="3" s="1"/>
  <c r="L3066" i="3"/>
  <c r="BG3061" i="3"/>
  <c r="BF3061" i="3"/>
  <c r="AW3060" i="3"/>
  <c r="AY3060" i="3" s="1"/>
  <c r="BA3060" i="3" s="1"/>
  <c r="Z3065" i="3"/>
  <c r="AC3064" i="3"/>
  <c r="AK3064" i="3" s="1"/>
  <c r="AR3063" i="3"/>
  <c r="BJ3063" i="3"/>
  <c r="K3066" i="3"/>
  <c r="AB3065" i="3"/>
  <c r="AA3065" i="3"/>
  <c r="AQ3063" i="3"/>
  <c r="BI3063" i="3"/>
  <c r="K1946" i="3"/>
  <c r="N1948" i="3"/>
  <c r="L1946" i="3"/>
  <c r="O1947" i="3" s="1"/>
  <c r="O1948" i="3"/>
  <c r="D3134" i="3"/>
  <c r="W3063" i="3"/>
  <c r="X3063" i="3"/>
  <c r="T3064" i="3"/>
  <c r="Q3064" i="3"/>
  <c r="U3064" i="3"/>
  <c r="R3064" i="3"/>
  <c r="N3065" i="3"/>
  <c r="O3065" i="3"/>
  <c r="AX3061" i="3" l="1"/>
  <c r="BS2774" i="3"/>
  <c r="BM2774" i="3"/>
  <c r="BQ2774" i="3" s="1"/>
  <c r="BN2774" i="3"/>
  <c r="BO2774" i="3"/>
  <c r="BL2774" i="3"/>
  <c r="L3067" i="3"/>
  <c r="BG3062" i="3"/>
  <c r="BF3062" i="3"/>
  <c r="BB3060" i="3"/>
  <c r="AW3061" i="3"/>
  <c r="AY3061" i="3" s="1"/>
  <c r="BA3061" i="3" s="1"/>
  <c r="AQ3064" i="3"/>
  <c r="BI3064" i="3"/>
  <c r="AR3064" i="3"/>
  <c r="BJ3064" i="3"/>
  <c r="AC3065" i="3"/>
  <c r="AK3065" i="3" s="1"/>
  <c r="K3067" i="3"/>
  <c r="AB3066" i="3"/>
  <c r="AA3066" i="3"/>
  <c r="Z3066" i="3"/>
  <c r="K1945" i="3"/>
  <c r="L1945" i="3"/>
  <c r="N1947" i="3"/>
  <c r="D3135" i="3"/>
  <c r="X3064" i="3"/>
  <c r="W3064" i="3"/>
  <c r="U3065" i="3"/>
  <c r="R3065" i="3"/>
  <c r="T3065" i="3"/>
  <c r="Q3065" i="3"/>
  <c r="N3066" i="3"/>
  <c r="O3066" i="3"/>
  <c r="BV2774" i="3" l="1"/>
  <c r="BT2774" i="3"/>
  <c r="BX2774" i="3" s="1"/>
  <c r="AW3062" i="3"/>
  <c r="BP2774" i="3"/>
  <c r="BU2774" i="3" s="1"/>
  <c r="BR2775" i="3"/>
  <c r="AX3062" i="3"/>
  <c r="L3068" i="3"/>
  <c r="BB3061" i="3"/>
  <c r="BF3063" i="3"/>
  <c r="BG3063" i="3"/>
  <c r="AQ3065" i="3"/>
  <c r="BI3065" i="3"/>
  <c r="AC3066" i="3"/>
  <c r="AK3066" i="3" s="1"/>
  <c r="K3068" i="3"/>
  <c r="AB3067" i="3"/>
  <c r="AA3067" i="3"/>
  <c r="Z3067" i="3"/>
  <c r="AR3065" i="3"/>
  <c r="BJ3065" i="3"/>
  <c r="L1944" i="3"/>
  <c r="O1946" i="3"/>
  <c r="K1944" i="3"/>
  <c r="N1945" i="3" s="1"/>
  <c r="N1946" i="3"/>
  <c r="X3065" i="3"/>
  <c r="W3065" i="3"/>
  <c r="D3136" i="3"/>
  <c r="U3066" i="3"/>
  <c r="R3066" i="3"/>
  <c r="T3066" i="3"/>
  <c r="X3066" i="3" s="1"/>
  <c r="Q3066" i="3"/>
  <c r="N3067" i="3"/>
  <c r="O3067" i="3"/>
  <c r="AY3062" i="3" l="1"/>
  <c r="BA3062" i="3" s="1"/>
  <c r="BO2775" i="3"/>
  <c r="BM2775" i="3"/>
  <c r="BQ2775" i="3" s="1"/>
  <c r="BN2775" i="3"/>
  <c r="BS2775" i="3"/>
  <c r="BL2775" i="3"/>
  <c r="AW3063" i="3"/>
  <c r="L3069" i="3"/>
  <c r="AX3063" i="3"/>
  <c r="BG3064" i="3"/>
  <c r="BF3064" i="3"/>
  <c r="AW3064" i="3" s="1"/>
  <c r="Z3068" i="3"/>
  <c r="AC3067" i="3"/>
  <c r="AK3067" i="3" s="1"/>
  <c r="AR3066" i="3"/>
  <c r="BJ3066" i="3"/>
  <c r="K3069" i="3"/>
  <c r="AB3068" i="3"/>
  <c r="AA3068" i="3"/>
  <c r="AQ3066" i="3"/>
  <c r="BI3066" i="3"/>
  <c r="L1943" i="3"/>
  <c r="K1943" i="3"/>
  <c r="N1944" i="3" s="1"/>
  <c r="O1945" i="3"/>
  <c r="W3066" i="3"/>
  <c r="D3137" i="3"/>
  <c r="T3067" i="3"/>
  <c r="Q3067" i="3"/>
  <c r="U3067" i="3"/>
  <c r="R3067" i="3"/>
  <c r="N3068" i="3"/>
  <c r="O3068" i="3"/>
  <c r="BB3062" i="3" l="1"/>
  <c r="BT2775" i="3"/>
  <c r="BX2775" i="3" s="1"/>
  <c r="BV2775" i="3"/>
  <c r="BP2775" i="3"/>
  <c r="BU2775" i="3" s="1"/>
  <c r="BR2776" i="3"/>
  <c r="AY3063" i="3"/>
  <c r="BA3063" i="3" s="1"/>
  <c r="L3070" i="3"/>
  <c r="BF3065" i="3"/>
  <c r="AX3065" i="3" s="1"/>
  <c r="BG3065" i="3"/>
  <c r="AX3064" i="3"/>
  <c r="AY3064" i="3" s="1"/>
  <c r="BA3064" i="3" s="1"/>
  <c r="AC3068" i="3"/>
  <c r="AK3068" i="3" s="1"/>
  <c r="K3070" i="3"/>
  <c r="Z3070" i="3" s="1"/>
  <c r="AB3069" i="3"/>
  <c r="AA3069" i="3"/>
  <c r="Z3069" i="3"/>
  <c r="AQ3067" i="3"/>
  <c r="BI3067" i="3"/>
  <c r="AR3067" i="3"/>
  <c r="BJ3067" i="3"/>
  <c r="L1942" i="3"/>
  <c r="O1944" i="3"/>
  <c r="K1942" i="3"/>
  <c r="N1943" i="3" s="1"/>
  <c r="D3138" i="3"/>
  <c r="W3067" i="3"/>
  <c r="X3067" i="3"/>
  <c r="U3068" i="3"/>
  <c r="R3068" i="3"/>
  <c r="T3068" i="3"/>
  <c r="Q3068" i="3"/>
  <c r="N3069" i="3"/>
  <c r="O3069" i="3"/>
  <c r="BM2776" i="3" l="1"/>
  <c r="BQ2776" i="3" s="1"/>
  <c r="BS2776" i="3"/>
  <c r="BN2776" i="3"/>
  <c r="BO2776" i="3"/>
  <c r="BL2776" i="3"/>
  <c r="BB3063" i="3"/>
  <c r="L3071" i="3"/>
  <c r="AW3065" i="3"/>
  <c r="AY3065" i="3" s="1"/>
  <c r="BF3066" i="3"/>
  <c r="BG3066" i="3"/>
  <c r="AC3069" i="3"/>
  <c r="AK3069" i="3" s="1"/>
  <c r="AN3069" i="3" s="1"/>
  <c r="AN3070" i="3" s="1"/>
  <c r="BD3070" i="3" s="1"/>
  <c r="BD3071" i="3" s="1"/>
  <c r="BD3072" i="3" s="1"/>
  <c r="BD3073" i="3" s="1"/>
  <c r="BD3074" i="3" s="1"/>
  <c r="BD3075" i="3" s="1"/>
  <c r="BD3076" i="3" s="1"/>
  <c r="BD3077" i="3" s="1"/>
  <c r="BD3078" i="3" s="1"/>
  <c r="BD3079" i="3" s="1"/>
  <c r="BD3080" i="3" s="1"/>
  <c r="BD3081" i="3" s="1"/>
  <c r="BD3082" i="3" s="1"/>
  <c r="BD3083" i="3" s="1"/>
  <c r="BD3084" i="3" s="1"/>
  <c r="BD3085" i="3" s="1"/>
  <c r="BD3086" i="3" s="1"/>
  <c r="BD3087" i="3" s="1"/>
  <c r="BD3088" i="3" s="1"/>
  <c r="BD3089" i="3" s="1"/>
  <c r="BD3090" i="3" s="1"/>
  <c r="BD3091" i="3" s="1"/>
  <c r="BC3092" i="3" s="1"/>
  <c r="BC3093" i="3" s="1"/>
  <c r="BC3094" i="3" s="1"/>
  <c r="BC3095" i="3" s="1"/>
  <c r="BC3096" i="3" s="1"/>
  <c r="BC3097" i="3" s="1"/>
  <c r="BC3098" i="3" s="1"/>
  <c r="BC3099" i="3" s="1"/>
  <c r="BC3100" i="3" s="1"/>
  <c r="BC3101" i="3" s="1"/>
  <c r="BC3102" i="3" s="1"/>
  <c r="BC3103" i="3" s="1"/>
  <c r="BC3104" i="3" s="1"/>
  <c r="BC3105" i="3" s="1"/>
  <c r="BC3106" i="3" s="1"/>
  <c r="BC3107" i="3" s="1"/>
  <c r="BC3108" i="3" s="1"/>
  <c r="BC3109" i="3" s="1"/>
  <c r="BC3110" i="3" s="1"/>
  <c r="BC3111" i="3" s="1"/>
  <c r="AQ3068" i="3"/>
  <c r="BI3068" i="3"/>
  <c r="K3071" i="3"/>
  <c r="AB3070" i="3"/>
  <c r="AA3070" i="3"/>
  <c r="AR3068" i="3"/>
  <c r="BJ3068" i="3"/>
  <c r="L1941" i="3"/>
  <c r="K1941" i="3"/>
  <c r="O1943" i="3"/>
  <c r="D3139" i="3"/>
  <c r="W3068" i="3"/>
  <c r="X3068" i="3"/>
  <c r="U3069" i="3"/>
  <c r="R3069" i="3"/>
  <c r="T3069" i="3"/>
  <c r="Q3069" i="3"/>
  <c r="N3070" i="3"/>
  <c r="O3070" i="3"/>
  <c r="BV2776" i="3" l="1"/>
  <c r="BB3064" i="3"/>
  <c r="BT2776" i="3"/>
  <c r="BX2776" i="3" s="1"/>
  <c r="BP2776" i="3"/>
  <c r="BU2776" i="3" s="1"/>
  <c r="BR2777" i="3"/>
  <c r="AW3066" i="3"/>
  <c r="BA3065" i="3"/>
  <c r="L3072" i="3"/>
  <c r="X3069" i="3"/>
  <c r="AX3066" i="3"/>
  <c r="BF3067" i="3"/>
  <c r="BG3067" i="3"/>
  <c r="AN3071" i="3"/>
  <c r="AN3072" i="3" s="1"/>
  <c r="AN3073" i="3" s="1"/>
  <c r="AN3074" i="3" s="1"/>
  <c r="AN3075" i="3" s="1"/>
  <c r="AN3076" i="3" s="1"/>
  <c r="AN3077" i="3" s="1"/>
  <c r="AN3078" i="3" s="1"/>
  <c r="AN3079" i="3" s="1"/>
  <c r="AN3080" i="3" s="1"/>
  <c r="AN3081" i="3" s="1"/>
  <c r="AN3082" i="3" s="1"/>
  <c r="AN3083" i="3" s="1"/>
  <c r="AN3084" i="3" s="1"/>
  <c r="AN3085" i="3" s="1"/>
  <c r="AN3086" i="3" s="1"/>
  <c r="AN3087" i="3" s="1"/>
  <c r="AN3088" i="3" s="1"/>
  <c r="AN3089" i="3" s="1"/>
  <c r="AN3090" i="3" s="1"/>
  <c r="AR3069" i="3"/>
  <c r="BJ3069" i="3"/>
  <c r="AU3069" i="3"/>
  <c r="AU3070" i="3" s="1"/>
  <c r="AU3071" i="3" s="1"/>
  <c r="AU3072" i="3" s="1"/>
  <c r="AU3073" i="3" s="1"/>
  <c r="AU3074" i="3" s="1"/>
  <c r="AU3075" i="3" s="1"/>
  <c r="AU3076" i="3" s="1"/>
  <c r="AU3077" i="3" s="1"/>
  <c r="AU3078" i="3" s="1"/>
  <c r="AU3079" i="3" s="1"/>
  <c r="AU3080" i="3" s="1"/>
  <c r="AU3081" i="3" s="1"/>
  <c r="AU3082" i="3" s="1"/>
  <c r="AU3083" i="3" s="1"/>
  <c r="AU3084" i="3" s="1"/>
  <c r="AU3085" i="3" s="1"/>
  <c r="AU3086" i="3" s="1"/>
  <c r="AU3087" i="3" s="1"/>
  <c r="AU3088" i="3" s="1"/>
  <c r="AU3089" i="3" s="1"/>
  <c r="AU3090" i="3" s="1"/>
  <c r="AC3070" i="3"/>
  <c r="AK3070" i="3" s="1"/>
  <c r="K3072" i="3"/>
  <c r="AB3071" i="3"/>
  <c r="AA3071" i="3"/>
  <c r="Z3071" i="3"/>
  <c r="Z3072" i="3"/>
  <c r="AQ3069" i="3"/>
  <c r="BI3069" i="3"/>
  <c r="AT3069" i="3"/>
  <c r="AT3070" i="3" s="1"/>
  <c r="AT3071" i="3" s="1"/>
  <c r="AT3072" i="3" s="1"/>
  <c r="AT3073" i="3" s="1"/>
  <c r="AT3074" i="3" s="1"/>
  <c r="AT3075" i="3" s="1"/>
  <c r="AT3076" i="3" s="1"/>
  <c r="AT3077" i="3" s="1"/>
  <c r="AT3078" i="3" s="1"/>
  <c r="AT3079" i="3" s="1"/>
  <c r="AT3080" i="3" s="1"/>
  <c r="AT3081" i="3" s="1"/>
  <c r="AT3082" i="3" s="1"/>
  <c r="AT3083" i="3" s="1"/>
  <c r="AT3084" i="3" s="1"/>
  <c r="AT3085" i="3" s="1"/>
  <c r="AT3086" i="3" s="1"/>
  <c r="AT3087" i="3" s="1"/>
  <c r="AT3088" i="3" s="1"/>
  <c r="AT3089" i="3" s="1"/>
  <c r="AT3090" i="3" s="1"/>
  <c r="K1940" i="3"/>
  <c r="N1942" i="3"/>
  <c r="L1940" i="3"/>
  <c r="O1941" i="3" s="1"/>
  <c r="O1942" i="3"/>
  <c r="D3140" i="3"/>
  <c r="W3069" i="3"/>
  <c r="U3070" i="3"/>
  <c r="R3070" i="3"/>
  <c r="T3070" i="3"/>
  <c r="Q3070" i="3"/>
  <c r="N3071" i="3"/>
  <c r="O3071" i="3"/>
  <c r="BB3065" i="3" l="1"/>
  <c r="BS2777" i="3"/>
  <c r="BM2777" i="3"/>
  <c r="BQ2777" i="3" s="1"/>
  <c r="BN2777" i="3"/>
  <c r="BL2777" i="3"/>
  <c r="BO2777" i="3"/>
  <c r="AY3066" i="3"/>
  <c r="BB3066" i="3" s="1"/>
  <c r="AX3067" i="3"/>
  <c r="L3073" i="3"/>
  <c r="AW3067" i="3"/>
  <c r="BG3068" i="3"/>
  <c r="BF3068" i="3"/>
  <c r="AC3071" i="3"/>
  <c r="AK3071" i="3" s="1"/>
  <c r="W3070" i="3"/>
  <c r="AQ3070" i="3"/>
  <c r="BI3070" i="3"/>
  <c r="K3073" i="3"/>
  <c r="AB3072" i="3"/>
  <c r="AA3072" i="3"/>
  <c r="AR3070" i="3"/>
  <c r="BJ3070" i="3"/>
  <c r="K1939" i="3"/>
  <c r="L1939" i="3"/>
  <c r="N1941" i="3"/>
  <c r="X3070" i="3"/>
  <c r="D3141" i="3"/>
  <c r="U3071" i="3"/>
  <c r="R3071" i="3"/>
  <c r="T3071" i="3"/>
  <c r="Q3071" i="3"/>
  <c r="N3072" i="3"/>
  <c r="O3072" i="3"/>
  <c r="BV2777" i="3" l="1"/>
  <c r="AY3067" i="3"/>
  <c r="BA3067" i="3" s="1"/>
  <c r="BT2777" i="3"/>
  <c r="BX2777" i="3" s="1"/>
  <c r="BA3066" i="3"/>
  <c r="BP2777" i="3"/>
  <c r="BU2777" i="3" s="1"/>
  <c r="BR2778" i="3"/>
  <c r="BB3067" i="3"/>
  <c r="AX3068" i="3"/>
  <c r="L3074" i="3"/>
  <c r="AC3072" i="3"/>
  <c r="AK3072" i="3" s="1"/>
  <c r="BG3069" i="3"/>
  <c r="BF3069" i="3"/>
  <c r="AW3068" i="3"/>
  <c r="W3071" i="3"/>
  <c r="AQ3071" i="3"/>
  <c r="BI3071" i="3"/>
  <c r="K3074" i="3"/>
  <c r="AB3073" i="3"/>
  <c r="AA3073" i="3"/>
  <c r="Z3073" i="3"/>
  <c r="AR3071" i="3"/>
  <c r="BJ3071" i="3"/>
  <c r="L1938" i="3"/>
  <c r="O1940" i="3"/>
  <c r="K1938" i="3"/>
  <c r="N1939" i="3" s="1"/>
  <c r="N1940" i="3"/>
  <c r="X3071" i="3"/>
  <c r="D3142" i="3"/>
  <c r="U3072" i="3"/>
  <c r="R3072" i="3"/>
  <c r="T3072" i="3"/>
  <c r="Q3072" i="3"/>
  <c r="N3073" i="3"/>
  <c r="O3073" i="3"/>
  <c r="AY3068" i="3" l="1"/>
  <c r="BA3068" i="3" s="1"/>
  <c r="BB3068" i="3" s="1"/>
  <c r="BN2778" i="3"/>
  <c r="BL2778" i="3"/>
  <c r="BO2778" i="3"/>
  <c r="BM2778" i="3"/>
  <c r="BQ2778" i="3" s="1"/>
  <c r="BS2778" i="3"/>
  <c r="AW3069" i="3"/>
  <c r="L3075" i="3"/>
  <c r="Z3074" i="3"/>
  <c r="BG3070" i="3"/>
  <c r="BF3070" i="3"/>
  <c r="AX3069" i="3"/>
  <c r="AC3073" i="3"/>
  <c r="AK3073" i="3" s="1"/>
  <c r="AR3072" i="3"/>
  <c r="BJ3072" i="3"/>
  <c r="K3075" i="3"/>
  <c r="AB3074" i="3"/>
  <c r="AA3074" i="3"/>
  <c r="AQ3072" i="3"/>
  <c r="BI3072" i="3"/>
  <c r="X3072" i="3"/>
  <c r="L1937" i="3"/>
  <c r="K1937" i="3"/>
  <c r="O1939" i="3"/>
  <c r="D3143" i="3"/>
  <c r="W3072" i="3"/>
  <c r="T3073" i="3"/>
  <c r="Q3073" i="3"/>
  <c r="U3073" i="3"/>
  <c r="R3073" i="3"/>
  <c r="N3074" i="3"/>
  <c r="O3074" i="3"/>
  <c r="BV2778" i="3" l="1"/>
  <c r="AY3069" i="3"/>
  <c r="BA3069" i="3" s="1"/>
  <c r="BB3069" i="3" s="1"/>
  <c r="BP2778" i="3"/>
  <c r="BU2778" i="3" s="1"/>
  <c r="BR2779" i="3"/>
  <c r="BT2778" i="3"/>
  <c r="BX2778" i="3" s="1"/>
  <c r="L3076" i="3"/>
  <c r="BF3071" i="3"/>
  <c r="BG3071" i="3"/>
  <c r="AW3070" i="3"/>
  <c r="AX3070" i="3"/>
  <c r="AC3074" i="3"/>
  <c r="AK3074" i="3" s="1"/>
  <c r="AQ3073" i="3"/>
  <c r="BI3073" i="3"/>
  <c r="K3076" i="3"/>
  <c r="AB3075" i="3"/>
  <c r="AA3075" i="3"/>
  <c r="Z3075" i="3"/>
  <c r="AR3073" i="3"/>
  <c r="BJ3073" i="3"/>
  <c r="K1936" i="3"/>
  <c r="N1938" i="3"/>
  <c r="L1936" i="3"/>
  <c r="O1937" i="3" s="1"/>
  <c r="O1938" i="3"/>
  <c r="D3144" i="3"/>
  <c r="W3073" i="3"/>
  <c r="X3073" i="3"/>
  <c r="T3074" i="3"/>
  <c r="Q3074" i="3"/>
  <c r="U3074" i="3"/>
  <c r="R3074" i="3"/>
  <c r="N3075" i="3"/>
  <c r="O3075" i="3"/>
  <c r="AX3071" i="3" l="1"/>
  <c r="BS2779" i="3"/>
  <c r="BN2779" i="3"/>
  <c r="BM2779" i="3"/>
  <c r="BQ2779" i="3" s="1"/>
  <c r="BO2779" i="3"/>
  <c r="BL2779" i="3"/>
  <c r="AW3071" i="3"/>
  <c r="L3077" i="3"/>
  <c r="BF3072" i="3"/>
  <c r="BG3072" i="3"/>
  <c r="AY3070" i="3"/>
  <c r="BA3070" i="3" s="1"/>
  <c r="BB3070" i="3" s="1"/>
  <c r="AC3075" i="3"/>
  <c r="AK3075" i="3" s="1"/>
  <c r="K3077" i="3"/>
  <c r="AB3076" i="3"/>
  <c r="AA3076" i="3"/>
  <c r="Z3076" i="3"/>
  <c r="AR3074" i="3"/>
  <c r="BJ3074" i="3"/>
  <c r="AQ3074" i="3"/>
  <c r="BI3074" i="3"/>
  <c r="K1935" i="3"/>
  <c r="L1935" i="3"/>
  <c r="N1937" i="3"/>
  <c r="D3145" i="3"/>
  <c r="W3074" i="3"/>
  <c r="X3074" i="3"/>
  <c r="U3075" i="3"/>
  <c r="R3075" i="3"/>
  <c r="T3075" i="3"/>
  <c r="Q3075" i="3"/>
  <c r="N3076" i="3"/>
  <c r="O3076" i="3"/>
  <c r="BV2779" i="3" l="1"/>
  <c r="AY3071" i="3"/>
  <c r="BA3071" i="3" s="1"/>
  <c r="BB3071" i="3" s="1"/>
  <c r="BT2779" i="3"/>
  <c r="BX2779" i="3" s="1"/>
  <c r="BP2779" i="3"/>
  <c r="BU2779" i="3" s="1"/>
  <c r="BR2780" i="3"/>
  <c r="AW3072" i="3"/>
  <c r="L3078" i="3"/>
  <c r="AX3072" i="3"/>
  <c r="BF3073" i="3"/>
  <c r="BG3073" i="3"/>
  <c r="AQ3075" i="3"/>
  <c r="BI3075" i="3"/>
  <c r="AR3075" i="3"/>
  <c r="BJ3075" i="3"/>
  <c r="AC3076" i="3"/>
  <c r="AK3076" i="3" s="1"/>
  <c r="K3078" i="3"/>
  <c r="AB3077" i="3"/>
  <c r="AA3077" i="3"/>
  <c r="Z3077" i="3"/>
  <c r="L1934" i="3"/>
  <c r="O1936" i="3"/>
  <c r="K1934" i="3"/>
  <c r="N1935" i="3" s="1"/>
  <c r="N1936" i="3"/>
  <c r="X3075" i="3"/>
  <c r="D3146" i="3"/>
  <c r="W3075" i="3"/>
  <c r="U3076" i="3"/>
  <c r="R3076" i="3"/>
  <c r="T3076" i="3"/>
  <c r="Q3076" i="3"/>
  <c r="N3077" i="3"/>
  <c r="O3077" i="3"/>
  <c r="AX3073" i="3" l="1"/>
  <c r="AY3072" i="3"/>
  <c r="BA3072" i="3" s="1"/>
  <c r="BB3072" i="3" s="1"/>
  <c r="BS2780" i="3"/>
  <c r="BL2780" i="3"/>
  <c r="BN2780" i="3"/>
  <c r="BO2780" i="3"/>
  <c r="BM2780" i="3"/>
  <c r="BQ2780" i="3" s="1"/>
  <c r="L3079" i="3"/>
  <c r="AW3073" i="3"/>
  <c r="AY3073" i="3" s="1"/>
  <c r="BA3073" i="3" s="1"/>
  <c r="BB3073" i="3" s="1"/>
  <c r="BF3074" i="3"/>
  <c r="BG3074" i="3"/>
  <c r="AQ3076" i="3"/>
  <c r="BI3076" i="3"/>
  <c r="AR3076" i="3"/>
  <c r="BJ3076" i="3"/>
  <c r="AC3077" i="3"/>
  <c r="AK3077" i="3" s="1"/>
  <c r="K3079" i="3"/>
  <c r="AB3078" i="3"/>
  <c r="AA3078" i="3"/>
  <c r="Z3078" i="3"/>
  <c r="W3076" i="3"/>
  <c r="L1933" i="3"/>
  <c r="X3076" i="3"/>
  <c r="K1933" i="3"/>
  <c r="N1934" i="3" s="1"/>
  <c r="O1935" i="3"/>
  <c r="D3147" i="3"/>
  <c r="T3077" i="3"/>
  <c r="Q3077" i="3"/>
  <c r="U3077" i="3"/>
  <c r="R3077" i="3"/>
  <c r="N3078" i="3"/>
  <c r="O3078" i="3"/>
  <c r="BV2780" i="3" l="1"/>
  <c r="BT2780" i="3"/>
  <c r="BX2780" i="3" s="1"/>
  <c r="BP2780" i="3"/>
  <c r="BU2780" i="3" s="1"/>
  <c r="BR2781" i="3"/>
  <c r="L3080" i="3"/>
  <c r="AX3074" i="3"/>
  <c r="BF3075" i="3"/>
  <c r="BG3075" i="3"/>
  <c r="AW3074" i="3"/>
  <c r="AQ3077" i="3"/>
  <c r="BI3077" i="3"/>
  <c r="AC3078" i="3"/>
  <c r="AK3078" i="3" s="1"/>
  <c r="K3080" i="3"/>
  <c r="AB3079" i="3"/>
  <c r="AA3079" i="3"/>
  <c r="Z3079" i="3"/>
  <c r="AR3077" i="3"/>
  <c r="BJ3077" i="3"/>
  <c r="L1932" i="3"/>
  <c r="K1932" i="3"/>
  <c r="O1934" i="3"/>
  <c r="D3148" i="3"/>
  <c r="W3077" i="3"/>
  <c r="X3077" i="3"/>
  <c r="U3078" i="3"/>
  <c r="R3078" i="3"/>
  <c r="T3078" i="3"/>
  <c r="Q3078" i="3"/>
  <c r="N3079" i="3"/>
  <c r="O3079" i="3"/>
  <c r="AY3074" i="3" l="1"/>
  <c r="BA3074" i="3" s="1"/>
  <c r="BB3074" i="3" s="1"/>
  <c r="BN2781" i="3"/>
  <c r="BL2781" i="3"/>
  <c r="BO2781" i="3"/>
  <c r="BM2781" i="3"/>
  <c r="BQ2781" i="3" s="1"/>
  <c r="BS2781" i="3"/>
  <c r="L3081" i="3"/>
  <c r="AW3075" i="3"/>
  <c r="AX3075" i="3"/>
  <c r="BF3076" i="3"/>
  <c r="BG3076" i="3"/>
  <c r="AW3076" i="3" s="1"/>
  <c r="AC3079" i="3"/>
  <c r="AK3079" i="3" s="1"/>
  <c r="K3081" i="3"/>
  <c r="AB3080" i="3"/>
  <c r="AA3080" i="3"/>
  <c r="Z3080" i="3"/>
  <c r="AQ3078" i="3"/>
  <c r="BI3078" i="3"/>
  <c r="AR3078" i="3"/>
  <c r="BJ3078" i="3"/>
  <c r="K1931" i="3"/>
  <c r="N1933" i="3"/>
  <c r="L1931" i="3"/>
  <c r="O1932" i="3" s="1"/>
  <c r="O1933" i="3"/>
  <c r="D3149" i="3"/>
  <c r="W3078" i="3"/>
  <c r="X3078" i="3"/>
  <c r="T3079" i="3"/>
  <c r="Q3079" i="3"/>
  <c r="U3079" i="3"/>
  <c r="R3079" i="3"/>
  <c r="N3080" i="3"/>
  <c r="O3080" i="3"/>
  <c r="BV2781" i="3" l="1"/>
  <c r="BP2781" i="3"/>
  <c r="BU2781" i="3" s="1"/>
  <c r="BR2782" i="3"/>
  <c r="BT2781" i="3"/>
  <c r="BX2781" i="3" s="1"/>
  <c r="AY3075" i="3"/>
  <c r="BB3075" i="3" s="1"/>
  <c r="L3082" i="3"/>
  <c r="AX3076" i="3"/>
  <c r="AY3076" i="3" s="1"/>
  <c r="BA3076" i="3" s="1"/>
  <c r="BB3076" i="3" s="1"/>
  <c r="BG3077" i="3"/>
  <c r="BF3077" i="3"/>
  <c r="AC3080" i="3"/>
  <c r="AK3080" i="3" s="1"/>
  <c r="AQ3079" i="3"/>
  <c r="BI3079" i="3"/>
  <c r="AR3079" i="3"/>
  <c r="BJ3079" i="3"/>
  <c r="K3082" i="3"/>
  <c r="AB3081" i="3"/>
  <c r="AA3081" i="3"/>
  <c r="Z3081" i="3"/>
  <c r="Z3082" i="3"/>
  <c r="K1930" i="3"/>
  <c r="L1930" i="3"/>
  <c r="N1932" i="3"/>
  <c r="D3150" i="3"/>
  <c r="W3079" i="3"/>
  <c r="X3079" i="3"/>
  <c r="U3080" i="3"/>
  <c r="R3080" i="3"/>
  <c r="T3080" i="3"/>
  <c r="Q3080" i="3"/>
  <c r="N3081" i="3"/>
  <c r="O3081" i="3"/>
  <c r="AW3077" i="3" l="1"/>
  <c r="BM2782" i="3"/>
  <c r="BQ2782" i="3" s="1"/>
  <c r="BS2782" i="3"/>
  <c r="BL2782" i="3"/>
  <c r="BN2782" i="3"/>
  <c r="BO2782" i="3"/>
  <c r="BV2782" i="3" s="1"/>
  <c r="BA3075" i="3"/>
  <c r="L3083" i="3"/>
  <c r="AX3077" i="3"/>
  <c r="AY3077" i="3" s="1"/>
  <c r="BA3077" i="3" s="1"/>
  <c r="BG3078" i="3"/>
  <c r="BF3078" i="3"/>
  <c r="AC3081" i="3"/>
  <c r="AK3081" i="3" s="1"/>
  <c r="AQ3080" i="3"/>
  <c r="BI3080" i="3"/>
  <c r="K3083" i="3"/>
  <c r="AB3082" i="3"/>
  <c r="AA3082" i="3"/>
  <c r="AR3080" i="3"/>
  <c r="BJ3080" i="3"/>
  <c r="L1929" i="3"/>
  <c r="O1931" i="3"/>
  <c r="K1929" i="3"/>
  <c r="N1930" i="3" s="1"/>
  <c r="N1931" i="3"/>
  <c r="X3080" i="3"/>
  <c r="D3151" i="3"/>
  <c r="W3080" i="3"/>
  <c r="U3081" i="3"/>
  <c r="R3081" i="3"/>
  <c r="T3081" i="3"/>
  <c r="Q3081" i="3"/>
  <c r="N3082" i="3"/>
  <c r="O3082" i="3"/>
  <c r="BT2782" i="3" l="1"/>
  <c r="BX2782" i="3" s="1"/>
  <c r="BP2782" i="3"/>
  <c r="BU2782" i="3" s="1"/>
  <c r="BR2783" i="3"/>
  <c r="L3084" i="3"/>
  <c r="AX3078" i="3"/>
  <c r="AW3078" i="3"/>
  <c r="BB3077" i="3"/>
  <c r="BF3079" i="3"/>
  <c r="BG3079" i="3"/>
  <c r="AC3082" i="3"/>
  <c r="AK3082" i="3" s="1"/>
  <c r="AR3081" i="3"/>
  <c r="BJ3081" i="3"/>
  <c r="K3084" i="3"/>
  <c r="AB3083" i="3"/>
  <c r="AA3083" i="3"/>
  <c r="Z3083" i="3"/>
  <c r="AQ3081" i="3"/>
  <c r="BI3081" i="3"/>
  <c r="X3081" i="3"/>
  <c r="L1928" i="3"/>
  <c r="K1928" i="3"/>
  <c r="O1930" i="3"/>
  <c r="D3152" i="3"/>
  <c r="W3081" i="3"/>
  <c r="U3082" i="3"/>
  <c r="R3082" i="3"/>
  <c r="T3082" i="3"/>
  <c r="Q3082" i="3"/>
  <c r="W3082" i="3" s="1"/>
  <c r="N3083" i="3"/>
  <c r="O3083" i="3"/>
  <c r="AX3079" i="3" l="1"/>
  <c r="AY3078" i="3"/>
  <c r="BA3078" i="3" s="1"/>
  <c r="BB3078" i="3" s="1"/>
  <c r="BS2783" i="3"/>
  <c r="BN2783" i="3"/>
  <c r="BM2783" i="3"/>
  <c r="BQ2783" i="3" s="1"/>
  <c r="BO2783" i="3"/>
  <c r="BV2783" i="3" s="1"/>
  <c r="BL2783" i="3"/>
  <c r="AW3079" i="3"/>
  <c r="AY3079" i="3" s="1"/>
  <c r="L3085" i="3"/>
  <c r="BG3080" i="3"/>
  <c r="BF3080" i="3"/>
  <c r="X3082" i="3"/>
  <c r="AQ3082" i="3"/>
  <c r="BI3082" i="3"/>
  <c r="AR3082" i="3"/>
  <c r="BJ3082" i="3"/>
  <c r="AC3083" i="3"/>
  <c r="AK3083" i="3" s="1"/>
  <c r="K3085" i="3"/>
  <c r="AB3084" i="3"/>
  <c r="AA3084" i="3"/>
  <c r="Z3084" i="3"/>
  <c r="K1927" i="3"/>
  <c r="N1929" i="3"/>
  <c r="L1927" i="3"/>
  <c r="O1928" i="3" s="1"/>
  <c r="O1929" i="3"/>
  <c r="D3153" i="3"/>
  <c r="T3083" i="3"/>
  <c r="Q3083" i="3"/>
  <c r="U3083" i="3"/>
  <c r="R3083" i="3"/>
  <c r="N3084" i="3"/>
  <c r="O3084" i="3"/>
  <c r="AX3080" i="3" l="1"/>
  <c r="BT2783" i="3"/>
  <c r="BX2783" i="3" s="1"/>
  <c r="BP2783" i="3"/>
  <c r="BU2783" i="3" s="1"/>
  <c r="BR2784" i="3"/>
  <c r="AW3080" i="3"/>
  <c r="AY3080" i="3" s="1"/>
  <c r="BA3079" i="3"/>
  <c r="BB3079" i="3" s="1"/>
  <c r="L3086" i="3"/>
  <c r="BG3081" i="3"/>
  <c r="BF3081" i="3"/>
  <c r="AC3084" i="3"/>
  <c r="AK3084" i="3" s="1"/>
  <c r="AQ3083" i="3"/>
  <c r="BI3083" i="3"/>
  <c r="K3086" i="3"/>
  <c r="AB3085" i="3"/>
  <c r="AA3085" i="3"/>
  <c r="Z3085" i="3"/>
  <c r="Z3086" i="3"/>
  <c r="AR3083" i="3"/>
  <c r="BJ3083" i="3"/>
  <c r="K1926" i="3"/>
  <c r="L1926" i="3"/>
  <c r="N1928" i="3"/>
  <c r="D3154" i="3"/>
  <c r="W3083" i="3"/>
  <c r="X3083" i="3"/>
  <c r="U3084" i="3"/>
  <c r="R3084" i="3"/>
  <c r="T3084" i="3"/>
  <c r="Q3084" i="3"/>
  <c r="N3085" i="3"/>
  <c r="O3085" i="3"/>
  <c r="AX3081" i="3" l="1"/>
  <c r="BN2784" i="3"/>
  <c r="BM2784" i="3"/>
  <c r="BQ2784" i="3" s="1"/>
  <c r="BO2784" i="3"/>
  <c r="BL2784" i="3"/>
  <c r="BS2784" i="3"/>
  <c r="AW3081" i="3"/>
  <c r="AY3081" i="3" s="1"/>
  <c r="BA3081" i="3" s="1"/>
  <c r="BA3080" i="3"/>
  <c r="BB3080" i="3"/>
  <c r="L3087" i="3"/>
  <c r="BG3082" i="3"/>
  <c r="BF3082" i="3"/>
  <c r="AC3085" i="3"/>
  <c r="AK3085" i="3" s="1"/>
  <c r="AR3084" i="3"/>
  <c r="BJ3084" i="3"/>
  <c r="K3087" i="3"/>
  <c r="AB3086" i="3"/>
  <c r="AA3086" i="3"/>
  <c r="AQ3084" i="3"/>
  <c r="BI3084" i="3"/>
  <c r="L1925" i="3"/>
  <c r="O1927" i="3"/>
  <c r="K1925" i="3"/>
  <c r="N1926" i="3" s="1"/>
  <c r="N1927" i="3"/>
  <c r="D3155" i="3"/>
  <c r="W3084" i="3"/>
  <c r="X3084" i="3"/>
  <c r="U3085" i="3"/>
  <c r="R3085" i="3"/>
  <c r="T3085" i="3"/>
  <c r="Q3085" i="3"/>
  <c r="N3086" i="3"/>
  <c r="O3086" i="3"/>
  <c r="BV2784" i="3" l="1"/>
  <c r="AW3082" i="3"/>
  <c r="BP2784" i="3"/>
  <c r="BU2784" i="3" s="1"/>
  <c r="BR2785" i="3"/>
  <c r="BT2784" i="3"/>
  <c r="BX2784" i="3" s="1"/>
  <c r="BB3081" i="3"/>
  <c r="AX3082" i="3"/>
  <c r="L3088" i="3"/>
  <c r="BG3083" i="3"/>
  <c r="BF3083" i="3"/>
  <c r="AW3083" i="3" s="1"/>
  <c r="Z3087" i="3"/>
  <c r="AC3086" i="3"/>
  <c r="AK3086" i="3" s="1"/>
  <c r="K3088" i="3"/>
  <c r="AB3087" i="3"/>
  <c r="AA3087" i="3"/>
  <c r="AQ3085" i="3"/>
  <c r="BI3085" i="3"/>
  <c r="AR3085" i="3"/>
  <c r="BJ3085" i="3"/>
  <c r="X3085" i="3"/>
  <c r="L1924" i="3"/>
  <c r="K1924" i="3"/>
  <c r="O1926" i="3"/>
  <c r="D3156" i="3"/>
  <c r="W3085" i="3"/>
  <c r="U3086" i="3"/>
  <c r="R3086" i="3"/>
  <c r="T3086" i="3"/>
  <c r="Q3086" i="3"/>
  <c r="N3087" i="3"/>
  <c r="O3087" i="3"/>
  <c r="AY3082" i="3" l="1"/>
  <c r="BA3082" i="3" s="1"/>
  <c r="BN2785" i="3"/>
  <c r="BS2785" i="3"/>
  <c r="BM2785" i="3"/>
  <c r="BQ2785" i="3" s="1"/>
  <c r="BO2785" i="3"/>
  <c r="BL2785" i="3"/>
  <c r="L3089" i="3"/>
  <c r="AX3083" i="3"/>
  <c r="AY3083" i="3" s="1"/>
  <c r="BA3083" i="3" s="1"/>
  <c r="BG3084" i="3"/>
  <c r="BF3084" i="3"/>
  <c r="AQ3086" i="3"/>
  <c r="BI3086" i="3"/>
  <c r="AC3087" i="3"/>
  <c r="AK3087" i="3" s="1"/>
  <c r="K3089" i="3"/>
  <c r="AB3088" i="3"/>
  <c r="AA3088" i="3"/>
  <c r="Z3088" i="3"/>
  <c r="AR3086" i="3"/>
  <c r="BJ3086" i="3"/>
  <c r="X3086" i="3"/>
  <c r="K1923" i="3"/>
  <c r="N1925" i="3"/>
  <c r="L1923" i="3"/>
  <c r="O1924" i="3" s="1"/>
  <c r="O1925" i="3"/>
  <c r="D3157" i="3"/>
  <c r="W3086" i="3"/>
  <c r="U3087" i="3"/>
  <c r="R3087" i="3"/>
  <c r="T3087" i="3"/>
  <c r="Q3087" i="3"/>
  <c r="N3088" i="3"/>
  <c r="O3088" i="3"/>
  <c r="BV2785" i="3" l="1"/>
  <c r="BB3082" i="3"/>
  <c r="BB3083" i="3" s="1"/>
  <c r="AX3084" i="3"/>
  <c r="BP2785" i="3"/>
  <c r="BU2785" i="3" s="1"/>
  <c r="BR2786" i="3"/>
  <c r="BT2785" i="3"/>
  <c r="BX2785" i="3" s="1"/>
  <c r="L3090" i="3"/>
  <c r="AW3084" i="3"/>
  <c r="BG3085" i="3"/>
  <c r="BF3085" i="3"/>
  <c r="AC3088" i="3"/>
  <c r="AK3088" i="3" s="1"/>
  <c r="K3090" i="3"/>
  <c r="AB3089" i="3"/>
  <c r="AA3089" i="3"/>
  <c r="Z3089" i="3"/>
  <c r="AQ3087" i="3"/>
  <c r="BI3087" i="3"/>
  <c r="AR3087" i="3"/>
  <c r="BJ3087" i="3"/>
  <c r="X3087" i="3"/>
  <c r="K1922" i="3"/>
  <c r="L1922" i="3"/>
  <c r="N1924" i="3"/>
  <c r="D3158" i="3"/>
  <c r="W3087" i="3"/>
  <c r="U3088" i="3"/>
  <c r="R3088" i="3"/>
  <c r="T3088" i="3"/>
  <c r="Q3088" i="3"/>
  <c r="N3089" i="3"/>
  <c r="O3089" i="3"/>
  <c r="AY3084" i="3" l="1"/>
  <c r="BA3084" i="3" s="1"/>
  <c r="BB3084" i="3" s="1"/>
  <c r="BS2786" i="3"/>
  <c r="BL2786" i="3"/>
  <c r="BN2786" i="3"/>
  <c r="BM2786" i="3"/>
  <c r="BQ2786" i="3" s="1"/>
  <c r="BO2786" i="3"/>
  <c r="L3091" i="3"/>
  <c r="AW3085" i="3"/>
  <c r="AX3085" i="3"/>
  <c r="BG3086" i="3"/>
  <c r="BF3086" i="3"/>
  <c r="X3088" i="3"/>
  <c r="AC3089" i="3"/>
  <c r="AR3088" i="3"/>
  <c r="BJ3088" i="3"/>
  <c r="K3091" i="3"/>
  <c r="AB3090" i="3"/>
  <c r="AA3090" i="3"/>
  <c r="Z3090" i="3"/>
  <c r="AK3089" i="3"/>
  <c r="AQ3088" i="3"/>
  <c r="BI3088" i="3"/>
  <c r="L1921" i="3"/>
  <c r="O1923" i="3"/>
  <c r="K1921" i="3"/>
  <c r="N1922" i="3" s="1"/>
  <c r="N1923" i="3"/>
  <c r="D3159" i="3"/>
  <c r="W3088" i="3"/>
  <c r="U3089" i="3"/>
  <c r="R3089" i="3"/>
  <c r="T3089" i="3"/>
  <c r="Q3089" i="3"/>
  <c r="N3090" i="3"/>
  <c r="O3090" i="3"/>
  <c r="BV2786" i="3" l="1"/>
  <c r="BT2786" i="3"/>
  <c r="BX2786" i="3" s="1"/>
  <c r="BP2786" i="3"/>
  <c r="BU2786" i="3" s="1"/>
  <c r="BR2787" i="3"/>
  <c r="L3092" i="3"/>
  <c r="AY3085" i="3"/>
  <c r="BA3085" i="3" s="1"/>
  <c r="AX3086" i="3"/>
  <c r="BG3087" i="3"/>
  <c r="BF3087" i="3"/>
  <c r="AW3086" i="3"/>
  <c r="AC3090" i="3"/>
  <c r="AK3090" i="3" s="1"/>
  <c r="K3092" i="3"/>
  <c r="AB3091" i="3"/>
  <c r="AA3091" i="3"/>
  <c r="Z3091" i="3"/>
  <c r="AR3089" i="3"/>
  <c r="BJ3089" i="3"/>
  <c r="AQ3089" i="3"/>
  <c r="BI3089" i="3"/>
  <c r="X3089" i="3"/>
  <c r="L1920" i="3"/>
  <c r="K1920" i="3"/>
  <c r="O1922" i="3"/>
  <c r="D3160" i="3"/>
  <c r="W3089" i="3"/>
  <c r="U3090" i="3"/>
  <c r="R3090" i="3"/>
  <c r="T3090" i="3"/>
  <c r="Q3090" i="3"/>
  <c r="N3091" i="3"/>
  <c r="O3091" i="3"/>
  <c r="BB3085" i="3" l="1"/>
  <c r="AY3086" i="3"/>
  <c r="BA3086" i="3" s="1"/>
  <c r="BB3086" i="3" s="1"/>
  <c r="BS2787" i="3"/>
  <c r="BL2787" i="3"/>
  <c r="BN2787" i="3"/>
  <c r="BO2787" i="3"/>
  <c r="BV2787" i="3" s="1"/>
  <c r="BM2787" i="3"/>
  <c r="BQ2787" i="3" s="1"/>
  <c r="L3093" i="3"/>
  <c r="AW3087" i="3"/>
  <c r="BF3088" i="3"/>
  <c r="BG3088" i="3"/>
  <c r="AX3087" i="3"/>
  <c r="AY3087" i="3" s="1"/>
  <c r="BA3087" i="3" s="1"/>
  <c r="BB3087" i="3" s="1"/>
  <c r="W3090" i="3"/>
  <c r="AQ3090" i="3"/>
  <c r="BI3090" i="3"/>
  <c r="AR3090" i="3"/>
  <c r="BJ3090" i="3"/>
  <c r="AC3091" i="3"/>
  <c r="AK3091" i="3" s="1"/>
  <c r="AN3091" i="3" s="1"/>
  <c r="AN3092" i="3" s="1"/>
  <c r="AN3093" i="3" s="1"/>
  <c r="AN3094" i="3" s="1"/>
  <c r="AN3095" i="3" s="1"/>
  <c r="AN3096" i="3" s="1"/>
  <c r="AN3097" i="3" s="1"/>
  <c r="AN3098" i="3" s="1"/>
  <c r="AN3099" i="3" s="1"/>
  <c r="AN3100" i="3" s="1"/>
  <c r="AN3101" i="3" s="1"/>
  <c r="AN3102" i="3" s="1"/>
  <c r="AN3103" i="3" s="1"/>
  <c r="AN3104" i="3" s="1"/>
  <c r="AN3105" i="3" s="1"/>
  <c r="AN3106" i="3" s="1"/>
  <c r="AN3107" i="3" s="1"/>
  <c r="AN3108" i="3" s="1"/>
  <c r="AN3109" i="3" s="1"/>
  <c r="AN3110" i="3" s="1"/>
  <c r="K3093" i="3"/>
  <c r="AB3092" i="3"/>
  <c r="AA3092" i="3"/>
  <c r="Z3092" i="3"/>
  <c r="X3090" i="3"/>
  <c r="K1919" i="3"/>
  <c r="N1921" i="3"/>
  <c r="L1919" i="3"/>
  <c r="O1920" i="3" s="1"/>
  <c r="O1921" i="3"/>
  <c r="D3161" i="3"/>
  <c r="U3091" i="3"/>
  <c r="R3091" i="3"/>
  <c r="T3091" i="3"/>
  <c r="Q3091" i="3"/>
  <c r="N3092" i="3"/>
  <c r="O3092" i="3"/>
  <c r="BT2787" i="3" l="1"/>
  <c r="BX2787" i="3" s="1"/>
  <c r="BP2787" i="3"/>
  <c r="BU2787" i="3" s="1"/>
  <c r="BR2788" i="3"/>
  <c r="AW3088" i="3"/>
  <c r="AX3088" i="3"/>
  <c r="L3094" i="3"/>
  <c r="BF3089" i="3"/>
  <c r="BG3089" i="3"/>
  <c r="AR3091" i="3"/>
  <c r="BJ3091" i="3"/>
  <c r="AU3091" i="3"/>
  <c r="AU3092" i="3" s="1"/>
  <c r="AU3093" i="3" s="1"/>
  <c r="AU3094" i="3" s="1"/>
  <c r="AU3095" i="3" s="1"/>
  <c r="AU3096" i="3" s="1"/>
  <c r="AU3097" i="3" s="1"/>
  <c r="AU3098" i="3" s="1"/>
  <c r="AU3099" i="3" s="1"/>
  <c r="AU3100" i="3" s="1"/>
  <c r="AU3101" i="3" s="1"/>
  <c r="AU3102" i="3" s="1"/>
  <c r="AU3103" i="3" s="1"/>
  <c r="AU3104" i="3" s="1"/>
  <c r="AU3105" i="3" s="1"/>
  <c r="AU3106" i="3" s="1"/>
  <c r="AU3107" i="3" s="1"/>
  <c r="AU3108" i="3" s="1"/>
  <c r="AU3109" i="3" s="1"/>
  <c r="AU3110" i="3" s="1"/>
  <c r="AC3092" i="3"/>
  <c r="AK3092" i="3" s="1"/>
  <c r="K3094" i="3"/>
  <c r="AB3093" i="3"/>
  <c r="AA3093" i="3"/>
  <c r="Z3093" i="3"/>
  <c r="AQ3091" i="3"/>
  <c r="BI3091" i="3"/>
  <c r="AT3091" i="3"/>
  <c r="AT3092" i="3" s="1"/>
  <c r="AT3093" i="3" s="1"/>
  <c r="AT3094" i="3" s="1"/>
  <c r="AT3095" i="3" s="1"/>
  <c r="AT3096" i="3" s="1"/>
  <c r="AT3097" i="3" s="1"/>
  <c r="AT3098" i="3" s="1"/>
  <c r="AT3099" i="3" s="1"/>
  <c r="AT3100" i="3" s="1"/>
  <c r="AT3101" i="3" s="1"/>
  <c r="AT3102" i="3" s="1"/>
  <c r="AT3103" i="3" s="1"/>
  <c r="AT3104" i="3" s="1"/>
  <c r="AT3105" i="3" s="1"/>
  <c r="AT3106" i="3" s="1"/>
  <c r="AT3107" i="3" s="1"/>
  <c r="AT3108" i="3" s="1"/>
  <c r="AT3109" i="3" s="1"/>
  <c r="AT3110" i="3" s="1"/>
  <c r="K1918" i="3"/>
  <c r="L1918" i="3"/>
  <c r="N1920" i="3"/>
  <c r="W3091" i="3"/>
  <c r="X3091" i="3"/>
  <c r="D3162" i="3"/>
  <c r="T3092" i="3"/>
  <c r="Q3092" i="3"/>
  <c r="U3092" i="3"/>
  <c r="R3092" i="3"/>
  <c r="N3093" i="3"/>
  <c r="O3093" i="3"/>
  <c r="AY3088" i="3" l="1"/>
  <c r="BA3088" i="3" s="1"/>
  <c r="BB3088" i="3" s="1"/>
  <c r="AX3089" i="3"/>
  <c r="BS2788" i="3"/>
  <c r="BM2788" i="3"/>
  <c r="BQ2788" i="3" s="1"/>
  <c r="BN2788" i="3"/>
  <c r="BL2788" i="3"/>
  <c r="BO2788" i="3"/>
  <c r="L3095" i="3"/>
  <c r="AW3089" i="3"/>
  <c r="AY3089" i="3" s="1"/>
  <c r="BF3090" i="3"/>
  <c r="BG3090" i="3"/>
  <c r="AC3093" i="3"/>
  <c r="AK3093" i="3" s="1"/>
  <c r="K3095" i="3"/>
  <c r="AB3094" i="3"/>
  <c r="AA3094" i="3"/>
  <c r="Z3094" i="3"/>
  <c r="AR3092" i="3"/>
  <c r="BJ3092" i="3"/>
  <c r="AQ3092" i="3"/>
  <c r="BI3092" i="3"/>
  <c r="L1917" i="3"/>
  <c r="O1919" i="3"/>
  <c r="K1917" i="3"/>
  <c r="N1918" i="3" s="1"/>
  <c r="N1919" i="3"/>
  <c r="D3163" i="3"/>
  <c r="W3092" i="3"/>
  <c r="X3092" i="3"/>
  <c r="U3093" i="3"/>
  <c r="R3093" i="3"/>
  <c r="T3093" i="3"/>
  <c r="Q3093" i="3"/>
  <c r="N3094" i="3"/>
  <c r="O3094" i="3"/>
  <c r="BV2788" i="3" l="1"/>
  <c r="BT2788" i="3"/>
  <c r="BX2788" i="3" s="1"/>
  <c r="AW3090" i="3"/>
  <c r="BP2788" i="3"/>
  <c r="BU2788" i="3" s="1"/>
  <c r="BR2789" i="3"/>
  <c r="AX3090" i="3"/>
  <c r="L3096" i="3"/>
  <c r="BF3091" i="3"/>
  <c r="AW3091" i="3" s="1"/>
  <c r="BG3091" i="3"/>
  <c r="AC3094" i="3"/>
  <c r="AK3094" i="3" s="1"/>
  <c r="BA3089" i="3"/>
  <c r="BB3089" i="3"/>
  <c r="K3096" i="3"/>
  <c r="AB3095" i="3"/>
  <c r="AA3095" i="3"/>
  <c r="Z3095" i="3"/>
  <c r="AR3093" i="3"/>
  <c r="BJ3093" i="3"/>
  <c r="AQ3093" i="3"/>
  <c r="BI3093" i="3"/>
  <c r="L1916" i="3"/>
  <c r="K1916" i="3"/>
  <c r="O1918" i="3"/>
  <c r="X3093" i="3"/>
  <c r="D3164" i="3"/>
  <c r="W3093" i="3"/>
  <c r="U3094" i="3"/>
  <c r="R3094" i="3"/>
  <c r="T3094" i="3"/>
  <c r="Q3094" i="3"/>
  <c r="N3095" i="3"/>
  <c r="O3095" i="3"/>
  <c r="AY3090" i="3" l="1"/>
  <c r="BA3090" i="3" s="1"/>
  <c r="BS2789" i="3"/>
  <c r="BM2789" i="3"/>
  <c r="BQ2789" i="3" s="1"/>
  <c r="BN2789" i="3"/>
  <c r="BL2789" i="3"/>
  <c r="BO2789" i="3"/>
  <c r="L3097" i="3"/>
  <c r="AX3091" i="3"/>
  <c r="AY3091" i="3" s="1"/>
  <c r="BA3091" i="3" s="1"/>
  <c r="BG3092" i="3"/>
  <c r="BF3092" i="3"/>
  <c r="BB3090" i="3"/>
  <c r="AQ3094" i="3"/>
  <c r="BI3094" i="3"/>
  <c r="X3094" i="3"/>
  <c r="AR3094" i="3"/>
  <c r="BJ3094" i="3"/>
  <c r="AC3095" i="3"/>
  <c r="AK3095" i="3" s="1"/>
  <c r="K3097" i="3"/>
  <c r="AB3096" i="3"/>
  <c r="AA3096" i="3"/>
  <c r="Z3096" i="3"/>
  <c r="K1915" i="3"/>
  <c r="N1917" i="3"/>
  <c r="L1915" i="3"/>
  <c r="O1916" i="3" s="1"/>
  <c r="O1917" i="3"/>
  <c r="W3094" i="3"/>
  <c r="D3165" i="3"/>
  <c r="U3095" i="3"/>
  <c r="R3095" i="3"/>
  <c r="T3095" i="3"/>
  <c r="Q3095" i="3"/>
  <c r="N3096" i="3"/>
  <c r="O3096" i="3"/>
  <c r="BV2789" i="3" l="1"/>
  <c r="BT2789" i="3"/>
  <c r="BX2789" i="3" s="1"/>
  <c r="BP2789" i="3"/>
  <c r="BU2789" i="3" s="1"/>
  <c r="BR2790" i="3"/>
  <c r="AX3092" i="3"/>
  <c r="L3098" i="3"/>
  <c r="BB3091" i="3"/>
  <c r="W3095" i="3"/>
  <c r="BF3093" i="3"/>
  <c r="BG3093" i="3"/>
  <c r="AW3092" i="3"/>
  <c r="AY3092" i="3" s="1"/>
  <c r="BA3092" i="3" s="1"/>
  <c r="BB3092" i="3" s="1"/>
  <c r="AC3096" i="3"/>
  <c r="AK3096" i="3" s="1"/>
  <c r="AR3095" i="3"/>
  <c r="BJ3095" i="3"/>
  <c r="AW3093" i="3"/>
  <c r="K3098" i="3"/>
  <c r="AB3097" i="3"/>
  <c r="AA3097" i="3"/>
  <c r="Z3097" i="3"/>
  <c r="AQ3095" i="3"/>
  <c r="BI3095" i="3"/>
  <c r="K1914" i="3"/>
  <c r="L1914" i="3"/>
  <c r="N1916" i="3"/>
  <c r="D3166" i="3"/>
  <c r="X3095" i="3"/>
  <c r="T3096" i="3"/>
  <c r="Q3096" i="3"/>
  <c r="U3096" i="3"/>
  <c r="R3096" i="3"/>
  <c r="N3097" i="3"/>
  <c r="O3097" i="3"/>
  <c r="BS2790" i="3" l="1"/>
  <c r="BM2790" i="3"/>
  <c r="BQ2790" i="3" s="1"/>
  <c r="BN2790" i="3"/>
  <c r="BO2790" i="3"/>
  <c r="BV2790" i="3" s="1"/>
  <c r="BL2790" i="3"/>
  <c r="L3099" i="3"/>
  <c r="BF3094" i="3"/>
  <c r="AX3093" i="3"/>
  <c r="AY3093" i="3" s="1"/>
  <c r="BA3093" i="3" s="1"/>
  <c r="BB3093" i="3" s="1"/>
  <c r="BG3094" i="3"/>
  <c r="AQ3096" i="3"/>
  <c r="BI3096" i="3"/>
  <c r="AR3096" i="3"/>
  <c r="BJ3096" i="3"/>
  <c r="AC3097" i="3"/>
  <c r="AK3097" i="3" s="1"/>
  <c r="K3099" i="3"/>
  <c r="AB3098" i="3"/>
  <c r="AA3098" i="3"/>
  <c r="Z3098" i="3"/>
  <c r="L1913" i="3"/>
  <c r="O1915" i="3"/>
  <c r="K1913" i="3"/>
  <c r="N1914" i="3" s="1"/>
  <c r="N1915" i="3"/>
  <c r="D3167" i="3"/>
  <c r="W3096" i="3"/>
  <c r="X3096" i="3"/>
  <c r="U3097" i="3"/>
  <c r="R3097" i="3"/>
  <c r="T3097" i="3"/>
  <c r="Q3097" i="3"/>
  <c r="N3098" i="3"/>
  <c r="O3098" i="3"/>
  <c r="BT2790" i="3" l="1"/>
  <c r="BX2790" i="3" s="1"/>
  <c r="BP2790" i="3"/>
  <c r="BU2790" i="3" s="1"/>
  <c r="BR2791" i="3"/>
  <c r="AX3094" i="3"/>
  <c r="L3100" i="3"/>
  <c r="BF3095" i="3"/>
  <c r="BG3095" i="3"/>
  <c r="AW3094" i="3"/>
  <c r="AY3094" i="3" s="1"/>
  <c r="BA3094" i="3" s="1"/>
  <c r="BB3094" i="3" s="1"/>
  <c r="AR3097" i="3"/>
  <c r="BJ3097" i="3"/>
  <c r="AQ3097" i="3"/>
  <c r="BI3097" i="3"/>
  <c r="AC3098" i="3"/>
  <c r="AK3098" i="3" s="1"/>
  <c r="K3100" i="3"/>
  <c r="AB3099" i="3"/>
  <c r="AA3099" i="3"/>
  <c r="Z3099" i="3"/>
  <c r="L1912" i="3"/>
  <c r="K1912" i="3"/>
  <c r="O1914" i="3"/>
  <c r="X3097" i="3"/>
  <c r="D3168" i="3"/>
  <c r="W3097" i="3"/>
  <c r="T3098" i="3"/>
  <c r="Q3098" i="3"/>
  <c r="U3098" i="3"/>
  <c r="R3098" i="3"/>
  <c r="N3099" i="3"/>
  <c r="O3099" i="3"/>
  <c r="AX3095" i="3" l="1"/>
  <c r="BO2791" i="3"/>
  <c r="BM2791" i="3"/>
  <c r="BQ2791" i="3" s="1"/>
  <c r="BN2791" i="3"/>
  <c r="BS2791" i="3"/>
  <c r="BL2791" i="3"/>
  <c r="L3101" i="3"/>
  <c r="AW3095" i="3"/>
  <c r="AY3095" i="3" s="1"/>
  <c r="BA3095" i="3" s="1"/>
  <c r="BB3095" i="3" s="1"/>
  <c r="BF3096" i="3"/>
  <c r="BG3096" i="3"/>
  <c r="AR3098" i="3"/>
  <c r="BJ3098" i="3"/>
  <c r="AC3099" i="3"/>
  <c r="AK3099" i="3" s="1"/>
  <c r="K3101" i="3"/>
  <c r="AB3100" i="3"/>
  <c r="AA3100" i="3"/>
  <c r="Z3100" i="3"/>
  <c r="AQ3098" i="3"/>
  <c r="BI3098" i="3"/>
  <c r="K1911" i="3"/>
  <c r="N1913" i="3"/>
  <c r="L1911" i="3"/>
  <c r="O1912" i="3" s="1"/>
  <c r="O1913" i="3"/>
  <c r="D3169" i="3"/>
  <c r="W3098" i="3"/>
  <c r="X3098" i="3"/>
  <c r="T3099" i="3"/>
  <c r="Q3099" i="3"/>
  <c r="U3099" i="3"/>
  <c r="R3099" i="3"/>
  <c r="N3100" i="3"/>
  <c r="O3100" i="3"/>
  <c r="BV2791" i="3" l="1"/>
  <c r="BT2791" i="3"/>
  <c r="BX2791" i="3" s="1"/>
  <c r="BP2791" i="3"/>
  <c r="BU2791" i="3" s="1"/>
  <c r="BR2792" i="3"/>
  <c r="AX3096" i="3"/>
  <c r="L3102" i="3"/>
  <c r="AW3096" i="3"/>
  <c r="BF3097" i="3"/>
  <c r="BG3097" i="3"/>
  <c r="AC3100" i="3"/>
  <c r="AK3100" i="3" s="1"/>
  <c r="AR3099" i="3"/>
  <c r="BJ3099" i="3"/>
  <c r="AQ3099" i="3"/>
  <c r="BI3099" i="3"/>
  <c r="K3102" i="3"/>
  <c r="AB3101" i="3"/>
  <c r="AA3101" i="3"/>
  <c r="Z3101" i="3"/>
  <c r="K1910" i="3"/>
  <c r="L1910" i="3"/>
  <c r="N1912" i="3"/>
  <c r="D3170" i="3"/>
  <c r="W3099" i="3"/>
  <c r="X3099" i="3"/>
  <c r="T3100" i="3"/>
  <c r="Q3100" i="3"/>
  <c r="U3100" i="3"/>
  <c r="R3100" i="3"/>
  <c r="N3101" i="3"/>
  <c r="O3101" i="3"/>
  <c r="AY3096" i="3" l="1"/>
  <c r="BA3096" i="3" s="1"/>
  <c r="BB3096" i="3" s="1"/>
  <c r="AW3097" i="3"/>
  <c r="BN2792" i="3"/>
  <c r="BL2792" i="3"/>
  <c r="BO2792" i="3"/>
  <c r="BS2792" i="3"/>
  <c r="BM2792" i="3"/>
  <c r="BQ2792" i="3" s="1"/>
  <c r="L3103" i="3"/>
  <c r="BF3098" i="3"/>
  <c r="BG3098" i="3"/>
  <c r="AX3097" i="3"/>
  <c r="AY3097" i="3" s="1"/>
  <c r="BA3097" i="3" s="1"/>
  <c r="BB3097" i="3" s="1"/>
  <c r="AC3101" i="3"/>
  <c r="AK3101" i="3" s="1"/>
  <c r="AQ3100" i="3"/>
  <c r="BI3100" i="3"/>
  <c r="AR3100" i="3"/>
  <c r="BJ3100" i="3"/>
  <c r="K3103" i="3"/>
  <c r="AB3102" i="3"/>
  <c r="AA3102" i="3"/>
  <c r="Z3102" i="3"/>
  <c r="L1909" i="3"/>
  <c r="O1911" i="3"/>
  <c r="K1909" i="3"/>
  <c r="N1910" i="3" s="1"/>
  <c r="N1911" i="3"/>
  <c r="X3100" i="3"/>
  <c r="D3171" i="3"/>
  <c r="W3100" i="3"/>
  <c r="U3101" i="3"/>
  <c r="R3101" i="3"/>
  <c r="T3101" i="3"/>
  <c r="Q3101" i="3"/>
  <c r="N3102" i="3"/>
  <c r="O3102" i="3"/>
  <c r="BV2792" i="3" l="1"/>
  <c r="BP2792" i="3"/>
  <c r="BU2792" i="3" s="1"/>
  <c r="BR2793" i="3"/>
  <c r="BT2792" i="3"/>
  <c r="BX2792" i="3" s="1"/>
  <c r="AW3098" i="3"/>
  <c r="L3104" i="3"/>
  <c r="BF3099" i="3"/>
  <c r="BG3099" i="3"/>
  <c r="AX3098" i="3"/>
  <c r="AC3102" i="3"/>
  <c r="AK3102" i="3" s="1"/>
  <c r="K3104" i="3"/>
  <c r="AB3103" i="3"/>
  <c r="AA3103" i="3"/>
  <c r="Z3103" i="3"/>
  <c r="Z3104" i="3"/>
  <c r="AR3101" i="3"/>
  <c r="BJ3101" i="3"/>
  <c r="AQ3101" i="3"/>
  <c r="BI3101" i="3"/>
  <c r="L1908" i="3"/>
  <c r="K1908" i="3"/>
  <c r="O1910" i="3"/>
  <c r="D3172" i="3"/>
  <c r="X3101" i="3"/>
  <c r="W3101" i="3"/>
  <c r="U3102" i="3"/>
  <c r="R3102" i="3"/>
  <c r="T3102" i="3"/>
  <c r="X3102" i="3" s="1"/>
  <c r="Q3102" i="3"/>
  <c r="N3103" i="3"/>
  <c r="O3103" i="3"/>
  <c r="BS2793" i="3" l="1"/>
  <c r="BL2793" i="3"/>
  <c r="BO2793" i="3"/>
  <c r="BM2793" i="3"/>
  <c r="BQ2793" i="3" s="1"/>
  <c r="BN2793" i="3"/>
  <c r="AY3098" i="3"/>
  <c r="BA3098" i="3" s="1"/>
  <c r="BB3098" i="3" s="1"/>
  <c r="L3105" i="3"/>
  <c r="AW3099" i="3"/>
  <c r="BG3100" i="3"/>
  <c r="BF3100" i="3"/>
  <c r="AW3100" i="3" s="1"/>
  <c r="AX3099" i="3"/>
  <c r="AY3099" i="3" s="1"/>
  <c r="AC3103" i="3"/>
  <c r="AK3103" i="3" s="1"/>
  <c r="AQ3102" i="3"/>
  <c r="BI3102" i="3"/>
  <c r="K3105" i="3"/>
  <c r="AB3104" i="3"/>
  <c r="AA3104" i="3"/>
  <c r="AR3102" i="3"/>
  <c r="BJ3102" i="3"/>
  <c r="K1907" i="3"/>
  <c r="N1909" i="3"/>
  <c r="L1907" i="3"/>
  <c r="O1908" i="3" s="1"/>
  <c r="O1909" i="3"/>
  <c r="D3173" i="3"/>
  <c r="W3102" i="3"/>
  <c r="U3103" i="3"/>
  <c r="R3103" i="3"/>
  <c r="T3103" i="3"/>
  <c r="Q3103" i="3"/>
  <c r="N3104" i="3"/>
  <c r="O3104" i="3"/>
  <c r="X3103" i="3" l="1"/>
  <c r="BV2793" i="3"/>
  <c r="BP2793" i="3"/>
  <c r="BU2793" i="3" s="1"/>
  <c r="BR2794" i="3"/>
  <c r="BB3099" i="3"/>
  <c r="BT2793" i="3"/>
  <c r="BX2793" i="3" s="1"/>
  <c r="AX3100" i="3"/>
  <c r="AY3100" i="3" s="1"/>
  <c r="BA3100" i="3" s="1"/>
  <c r="BA3099" i="3"/>
  <c r="L3106" i="3"/>
  <c r="BF3101" i="3"/>
  <c r="BG3101" i="3"/>
  <c r="AQ3103" i="3"/>
  <c r="BI3103" i="3"/>
  <c r="AR3103" i="3"/>
  <c r="BJ3103" i="3"/>
  <c r="AC3104" i="3"/>
  <c r="AK3104" i="3" s="1"/>
  <c r="K3106" i="3"/>
  <c r="AB3105" i="3"/>
  <c r="AA3105" i="3"/>
  <c r="Z3105" i="3"/>
  <c r="Z3106" i="3"/>
  <c r="K1906" i="3"/>
  <c r="L1906" i="3"/>
  <c r="N1908" i="3"/>
  <c r="W3103" i="3"/>
  <c r="D3174" i="3"/>
  <c r="T3104" i="3"/>
  <c r="Q3104" i="3"/>
  <c r="U3104" i="3"/>
  <c r="R3104" i="3"/>
  <c r="N3105" i="3"/>
  <c r="O3105" i="3"/>
  <c r="BB3100" i="3" l="1"/>
  <c r="BS2794" i="3"/>
  <c r="BM2794" i="3"/>
  <c r="BQ2794" i="3" s="1"/>
  <c r="BN2794" i="3"/>
  <c r="BL2794" i="3"/>
  <c r="BO2794" i="3"/>
  <c r="AW3101" i="3"/>
  <c r="L3107" i="3"/>
  <c r="AX3101" i="3"/>
  <c r="BG3102" i="3"/>
  <c r="BF3102" i="3"/>
  <c r="AQ3104" i="3"/>
  <c r="BI3104" i="3"/>
  <c r="AC3105" i="3"/>
  <c r="AK3105" i="3" s="1"/>
  <c r="K3107" i="3"/>
  <c r="AB3106" i="3"/>
  <c r="AA3106" i="3"/>
  <c r="AR3104" i="3"/>
  <c r="BJ3104" i="3"/>
  <c r="L1905" i="3"/>
  <c r="O1907" i="3"/>
  <c r="K1905" i="3"/>
  <c r="N1906" i="3" s="1"/>
  <c r="N1907" i="3"/>
  <c r="D3175" i="3"/>
  <c r="W3104" i="3"/>
  <c r="X3104" i="3"/>
  <c r="T3105" i="3"/>
  <c r="Q3105" i="3"/>
  <c r="U3105" i="3"/>
  <c r="R3105" i="3"/>
  <c r="N3106" i="3"/>
  <c r="O3106" i="3"/>
  <c r="BV2794" i="3" l="1"/>
  <c r="BT2794" i="3"/>
  <c r="BX2794" i="3" s="1"/>
  <c r="BP2794" i="3"/>
  <c r="BU2794" i="3" s="1"/>
  <c r="BR2795" i="3"/>
  <c r="AY3101" i="3"/>
  <c r="BA3101" i="3" s="1"/>
  <c r="BB3101" i="3" s="1"/>
  <c r="L3108" i="3"/>
  <c r="AW3102" i="3"/>
  <c r="BF3103" i="3"/>
  <c r="BG3103" i="3"/>
  <c r="AX3102" i="3"/>
  <c r="AC3106" i="3"/>
  <c r="AK3106" i="3" s="1"/>
  <c r="AQ3105" i="3"/>
  <c r="BI3105" i="3"/>
  <c r="K3108" i="3"/>
  <c r="AB3107" i="3"/>
  <c r="AA3107" i="3"/>
  <c r="Z3107" i="3"/>
  <c r="AR3105" i="3"/>
  <c r="BJ3105" i="3"/>
  <c r="L1904" i="3"/>
  <c r="K1904" i="3"/>
  <c r="O1906" i="3"/>
  <c r="X3105" i="3"/>
  <c r="D3176" i="3"/>
  <c r="W3105" i="3"/>
  <c r="U3106" i="3"/>
  <c r="R3106" i="3"/>
  <c r="T3106" i="3"/>
  <c r="Q3106" i="3"/>
  <c r="N3107" i="3"/>
  <c r="O3107" i="3"/>
  <c r="AW3103" i="3" l="1"/>
  <c r="BN2795" i="3"/>
  <c r="BO2795" i="3"/>
  <c r="BL2795" i="3"/>
  <c r="BS2795" i="3"/>
  <c r="BM2795" i="3"/>
  <c r="BQ2795" i="3" s="1"/>
  <c r="L3109" i="3"/>
  <c r="AY3102" i="3"/>
  <c r="BA3102" i="3" s="1"/>
  <c r="BB3102" i="3" s="1"/>
  <c r="AX3103" i="3"/>
  <c r="AY3103" i="3" s="1"/>
  <c r="BG3104" i="3"/>
  <c r="BF3104" i="3"/>
  <c r="AX3104" i="3" s="1"/>
  <c r="AC3107" i="3"/>
  <c r="AK3107" i="3" s="1"/>
  <c r="AQ3106" i="3"/>
  <c r="BI3106" i="3"/>
  <c r="AR3106" i="3"/>
  <c r="BJ3106" i="3"/>
  <c r="K3109" i="3"/>
  <c r="AB3108" i="3"/>
  <c r="AA3108" i="3"/>
  <c r="Z3108" i="3"/>
  <c r="X3106" i="3"/>
  <c r="K1903" i="3"/>
  <c r="N1905" i="3"/>
  <c r="L1903" i="3"/>
  <c r="O1904" i="3" s="1"/>
  <c r="O1905" i="3"/>
  <c r="W3106" i="3"/>
  <c r="D3177" i="3"/>
  <c r="T3107" i="3"/>
  <c r="Q3107" i="3"/>
  <c r="U3107" i="3"/>
  <c r="R3107" i="3"/>
  <c r="N3108" i="3"/>
  <c r="O3108" i="3"/>
  <c r="BV2795" i="3" l="1"/>
  <c r="BP2795" i="3"/>
  <c r="BU2795" i="3" s="1"/>
  <c r="BR2796" i="3"/>
  <c r="BT2795" i="3"/>
  <c r="BX2795" i="3" s="1"/>
  <c r="L3110" i="3"/>
  <c r="BA3103" i="3"/>
  <c r="BB3103" i="3"/>
  <c r="BG3105" i="3"/>
  <c r="BF3105" i="3"/>
  <c r="AW3104" i="3"/>
  <c r="AY3104" i="3" s="1"/>
  <c r="BA3104" i="3" s="1"/>
  <c r="AC3108" i="3"/>
  <c r="AK3108" i="3" s="1"/>
  <c r="AQ3107" i="3"/>
  <c r="BI3107" i="3"/>
  <c r="K3110" i="3"/>
  <c r="AB3109" i="3"/>
  <c r="AA3109" i="3"/>
  <c r="Z3109" i="3"/>
  <c r="Z3110" i="3"/>
  <c r="AR3107" i="3"/>
  <c r="BJ3107" i="3"/>
  <c r="K1902" i="3"/>
  <c r="L1902" i="3"/>
  <c r="N1904" i="3"/>
  <c r="D3178" i="3"/>
  <c r="W3107" i="3"/>
  <c r="X3107" i="3"/>
  <c r="T3108" i="3"/>
  <c r="Q3108" i="3"/>
  <c r="U3108" i="3"/>
  <c r="R3108" i="3"/>
  <c r="N3109" i="3"/>
  <c r="O3109" i="3"/>
  <c r="BB3104" i="3" l="1"/>
  <c r="BS2796" i="3"/>
  <c r="BL2796" i="3"/>
  <c r="BO2796" i="3"/>
  <c r="BM2796" i="3"/>
  <c r="BQ2796" i="3" s="1"/>
  <c r="BN2796" i="3"/>
  <c r="AX3105" i="3"/>
  <c r="L3111" i="3"/>
  <c r="AW3105" i="3"/>
  <c r="BF3106" i="3"/>
  <c r="BG3106" i="3"/>
  <c r="AC3109" i="3"/>
  <c r="AK3109" i="3" s="1"/>
  <c r="AR3108" i="3"/>
  <c r="BJ3108" i="3"/>
  <c r="AQ3108" i="3"/>
  <c r="BI3108" i="3"/>
  <c r="K3111" i="3"/>
  <c r="AB3110" i="3"/>
  <c r="AA3110" i="3"/>
  <c r="L1901" i="3"/>
  <c r="O1903" i="3"/>
  <c r="K1901" i="3"/>
  <c r="N1902" i="3" s="1"/>
  <c r="N1903" i="3"/>
  <c r="D3179" i="3"/>
  <c r="W3108" i="3"/>
  <c r="X3108" i="3"/>
  <c r="T3109" i="3"/>
  <c r="Q3109" i="3"/>
  <c r="U3109" i="3"/>
  <c r="R3109" i="3"/>
  <c r="N3110" i="3"/>
  <c r="O3110" i="3"/>
  <c r="BV2796" i="3" l="1"/>
  <c r="BP2796" i="3"/>
  <c r="BU2796" i="3" s="1"/>
  <c r="BR2797" i="3"/>
  <c r="BT2796" i="3"/>
  <c r="BX2796" i="3" s="1"/>
  <c r="AY3105" i="3"/>
  <c r="BA3105" i="3" s="1"/>
  <c r="L3112" i="3"/>
  <c r="AW3106" i="3"/>
  <c r="AX3106" i="3"/>
  <c r="BG3107" i="3"/>
  <c r="BF3107" i="3"/>
  <c r="AC3110" i="3"/>
  <c r="AK3110" i="3" s="1"/>
  <c r="K3112" i="3"/>
  <c r="AB3111" i="3"/>
  <c r="AA3111" i="3"/>
  <c r="Z3111" i="3"/>
  <c r="AQ3109" i="3"/>
  <c r="BI3109" i="3"/>
  <c r="AR3109" i="3"/>
  <c r="BJ3109" i="3"/>
  <c r="L1900" i="3"/>
  <c r="K1900" i="3"/>
  <c r="O1902" i="3"/>
  <c r="X3109" i="3"/>
  <c r="D3180" i="3"/>
  <c r="W3109" i="3"/>
  <c r="U3110" i="3"/>
  <c r="R3110" i="3"/>
  <c r="T3110" i="3"/>
  <c r="Q3110" i="3"/>
  <c r="N3111" i="3"/>
  <c r="O3111" i="3"/>
  <c r="AY3106" i="3" l="1"/>
  <c r="BB3105" i="3"/>
  <c r="BO2797" i="3"/>
  <c r="BN2797" i="3"/>
  <c r="BL2797" i="3"/>
  <c r="BM2797" i="3"/>
  <c r="BQ2797" i="3" s="1"/>
  <c r="BS2797" i="3"/>
  <c r="L3113" i="3"/>
  <c r="BA3106" i="3"/>
  <c r="AX3107" i="3"/>
  <c r="BG3108" i="3"/>
  <c r="AW3107" i="3"/>
  <c r="BF3108" i="3"/>
  <c r="AC3111" i="3"/>
  <c r="AK3111" i="3" s="1"/>
  <c r="AN3111" i="3" s="1"/>
  <c r="AN3112" i="3" s="1"/>
  <c r="K3113" i="3"/>
  <c r="AB3112" i="3"/>
  <c r="AA3112" i="3"/>
  <c r="Z3112" i="3"/>
  <c r="AR3110" i="3"/>
  <c r="BJ3110" i="3"/>
  <c r="AQ3110" i="3"/>
  <c r="BI3110" i="3"/>
  <c r="K1899" i="3"/>
  <c r="N1901" i="3"/>
  <c r="L1899" i="3"/>
  <c r="O1900" i="3" s="1"/>
  <c r="O1901" i="3"/>
  <c r="X3110" i="3"/>
  <c r="D3181" i="3"/>
  <c r="W3110" i="3"/>
  <c r="U3111" i="3"/>
  <c r="R3111" i="3"/>
  <c r="T3111" i="3"/>
  <c r="Q3111" i="3"/>
  <c r="N3112" i="3"/>
  <c r="O3112" i="3"/>
  <c r="BV2797" i="3" l="1"/>
  <c r="BB3106" i="3"/>
  <c r="BT2797" i="3"/>
  <c r="BX2797" i="3" s="1"/>
  <c r="BP2797" i="3"/>
  <c r="BU2797" i="3" s="1"/>
  <c r="BR2798" i="3"/>
  <c r="AY3107" i="3"/>
  <c r="AX3108" i="3"/>
  <c r="L3114" i="3"/>
  <c r="AW3108" i="3"/>
  <c r="BA3107" i="3"/>
  <c r="BF3109" i="3"/>
  <c r="BG3109" i="3"/>
  <c r="AC3112" i="3"/>
  <c r="AN3113" i="3"/>
  <c r="AN3114" i="3" s="1"/>
  <c r="AN3115" i="3" s="1"/>
  <c r="AN3116" i="3" s="1"/>
  <c r="AN3117" i="3" s="1"/>
  <c r="AN3118" i="3" s="1"/>
  <c r="AN3119" i="3" s="1"/>
  <c r="AN3120" i="3" s="1"/>
  <c r="AN3121" i="3" s="1"/>
  <c r="AN3122" i="3" s="1"/>
  <c r="AN3123" i="3" s="1"/>
  <c r="AN3124" i="3" s="1"/>
  <c r="AN3125" i="3" s="1"/>
  <c r="AN3126" i="3" s="1"/>
  <c r="AN3127" i="3" s="1"/>
  <c r="AN3128" i="3" s="1"/>
  <c r="AN3129" i="3" s="1"/>
  <c r="BD3112" i="3"/>
  <c r="BD3113" i="3" s="1"/>
  <c r="BD3114" i="3" s="1"/>
  <c r="BD3115" i="3" s="1"/>
  <c r="BD3116" i="3" s="1"/>
  <c r="BD3117" i="3" s="1"/>
  <c r="BD3118" i="3" s="1"/>
  <c r="BD3119" i="3" s="1"/>
  <c r="BD3120" i="3" s="1"/>
  <c r="BD3121" i="3" s="1"/>
  <c r="BD3122" i="3" s="1"/>
  <c r="BD3123" i="3" s="1"/>
  <c r="BD3124" i="3" s="1"/>
  <c r="BD3125" i="3" s="1"/>
  <c r="BD3126" i="3" s="1"/>
  <c r="BD3127" i="3" s="1"/>
  <c r="BD3128" i="3" s="1"/>
  <c r="BD3129" i="3" s="1"/>
  <c r="BD3130" i="3" s="1"/>
  <c r="BC3131" i="3" s="1"/>
  <c r="BC3132" i="3" s="1"/>
  <c r="BC3133" i="3" s="1"/>
  <c r="BC3134" i="3" s="1"/>
  <c r="BC3135" i="3" s="1"/>
  <c r="BC3136" i="3" s="1"/>
  <c r="BC3137" i="3" s="1"/>
  <c r="BC3138" i="3" s="1"/>
  <c r="BC3139" i="3" s="1"/>
  <c r="BC3140" i="3" s="1"/>
  <c r="BC3141" i="3" s="1"/>
  <c r="BC3142" i="3" s="1"/>
  <c r="BC3143" i="3" s="1"/>
  <c r="BC3144" i="3" s="1"/>
  <c r="BC3145" i="3" s="1"/>
  <c r="BC3146" i="3" s="1"/>
  <c r="BC3147" i="3" s="1"/>
  <c r="BC3148" i="3" s="1"/>
  <c r="BC3149" i="3" s="1"/>
  <c r="BC3150" i="3" s="1"/>
  <c r="BC3151" i="3" s="1"/>
  <c r="BC3152" i="3" s="1"/>
  <c r="AR3111" i="3"/>
  <c r="BJ3111" i="3"/>
  <c r="AU3111" i="3"/>
  <c r="AU3112" i="3" s="1"/>
  <c r="AU3113" i="3" s="1"/>
  <c r="AU3114" i="3" s="1"/>
  <c r="AU3115" i="3" s="1"/>
  <c r="AU3116" i="3" s="1"/>
  <c r="AU3117" i="3" s="1"/>
  <c r="AU3118" i="3" s="1"/>
  <c r="AU3119" i="3" s="1"/>
  <c r="AU3120" i="3" s="1"/>
  <c r="AU3121" i="3" s="1"/>
  <c r="AU3122" i="3" s="1"/>
  <c r="AU3123" i="3" s="1"/>
  <c r="AU3124" i="3" s="1"/>
  <c r="AU3125" i="3" s="1"/>
  <c r="AU3126" i="3" s="1"/>
  <c r="AU3127" i="3" s="1"/>
  <c r="AU3128" i="3" s="1"/>
  <c r="AU3129" i="3" s="1"/>
  <c r="K3114" i="3"/>
  <c r="AB3113" i="3"/>
  <c r="AA3113" i="3"/>
  <c r="Z3113" i="3"/>
  <c r="AQ3111" i="3"/>
  <c r="BI3111" i="3"/>
  <c r="AT3111" i="3"/>
  <c r="AT3112" i="3" s="1"/>
  <c r="AT3113" i="3" s="1"/>
  <c r="AT3114" i="3" s="1"/>
  <c r="AT3115" i="3" s="1"/>
  <c r="AT3116" i="3" s="1"/>
  <c r="AT3117" i="3" s="1"/>
  <c r="AT3118" i="3" s="1"/>
  <c r="AT3119" i="3" s="1"/>
  <c r="AT3120" i="3" s="1"/>
  <c r="AT3121" i="3" s="1"/>
  <c r="AT3122" i="3" s="1"/>
  <c r="AT3123" i="3" s="1"/>
  <c r="AT3124" i="3" s="1"/>
  <c r="AT3125" i="3" s="1"/>
  <c r="AT3126" i="3" s="1"/>
  <c r="AT3127" i="3" s="1"/>
  <c r="AT3128" i="3" s="1"/>
  <c r="AT3129" i="3" s="1"/>
  <c r="AK3112" i="3"/>
  <c r="K1898" i="3"/>
  <c r="L1898" i="3"/>
  <c r="N1900" i="3"/>
  <c r="X3111" i="3"/>
  <c r="D3182" i="3"/>
  <c r="W3111" i="3"/>
  <c r="U3112" i="3"/>
  <c r="R3112" i="3"/>
  <c r="T3112" i="3"/>
  <c r="Q3112" i="3"/>
  <c r="N3113" i="3"/>
  <c r="O3113" i="3"/>
  <c r="AX3109" i="3" l="1"/>
  <c r="BB3107" i="3"/>
  <c r="BS2798" i="3"/>
  <c r="BN2798" i="3"/>
  <c r="BM2798" i="3"/>
  <c r="BQ2798" i="3" s="1"/>
  <c r="BO2798" i="3"/>
  <c r="BL2798" i="3"/>
  <c r="AY3108" i="3"/>
  <c r="BA3108" i="3" s="1"/>
  <c r="L3115" i="3"/>
  <c r="AW3109" i="3"/>
  <c r="AY3109" i="3" s="1"/>
  <c r="AC3113" i="3"/>
  <c r="AK3113" i="3" s="1"/>
  <c r="BF3110" i="3"/>
  <c r="BG3110" i="3"/>
  <c r="AQ3112" i="3"/>
  <c r="BI3112" i="3"/>
  <c r="AR3112" i="3"/>
  <c r="BJ3112" i="3"/>
  <c r="K3115" i="3"/>
  <c r="AB3114" i="3"/>
  <c r="AA3114" i="3"/>
  <c r="Z3114" i="3"/>
  <c r="L1897" i="3"/>
  <c r="O1899" i="3"/>
  <c r="K1897" i="3"/>
  <c r="N1898" i="3" s="1"/>
  <c r="N1899" i="3"/>
  <c r="W3112" i="3"/>
  <c r="X3112" i="3"/>
  <c r="D3183" i="3"/>
  <c r="T3113" i="3"/>
  <c r="Q3113" i="3"/>
  <c r="U3113" i="3"/>
  <c r="R3113" i="3"/>
  <c r="N3114" i="3"/>
  <c r="O3114" i="3"/>
  <c r="BV2798" i="3" l="1"/>
  <c r="BB3108" i="3"/>
  <c r="BT2798" i="3"/>
  <c r="BX2798" i="3" s="1"/>
  <c r="BP2798" i="3"/>
  <c r="BU2798" i="3" s="1"/>
  <c r="BR2799" i="3"/>
  <c r="BA3109" i="3"/>
  <c r="L3116" i="3"/>
  <c r="AW3110" i="3"/>
  <c r="BG3111" i="3"/>
  <c r="BF3111" i="3"/>
  <c r="AX3110" i="3"/>
  <c r="AC3114" i="3"/>
  <c r="AK3114" i="3" s="1"/>
  <c r="K3116" i="3"/>
  <c r="AB3115" i="3"/>
  <c r="AA3115" i="3"/>
  <c r="Z3115" i="3"/>
  <c r="AQ3113" i="3"/>
  <c r="BI3113" i="3"/>
  <c r="AR3113" i="3"/>
  <c r="BJ3113" i="3"/>
  <c r="L1896" i="3"/>
  <c r="K1896" i="3"/>
  <c r="O1898" i="3"/>
  <c r="D3184" i="3"/>
  <c r="W3113" i="3"/>
  <c r="X3113" i="3"/>
  <c r="U3114" i="3"/>
  <c r="R3114" i="3"/>
  <c r="T3114" i="3"/>
  <c r="Q3114" i="3"/>
  <c r="N3115" i="3"/>
  <c r="O3115" i="3"/>
  <c r="BB3109" i="3" l="1"/>
  <c r="BS2799" i="3"/>
  <c r="BO2799" i="3"/>
  <c r="BM2799" i="3"/>
  <c r="BQ2799" i="3" s="1"/>
  <c r="BN2799" i="3"/>
  <c r="BL2799" i="3"/>
  <c r="AY3110" i="3"/>
  <c r="BA3110" i="3" s="1"/>
  <c r="AX3111" i="3"/>
  <c r="L3117" i="3"/>
  <c r="BF3112" i="3"/>
  <c r="AW3111" i="3"/>
  <c r="BG3112" i="3"/>
  <c r="AQ3114" i="3"/>
  <c r="BI3114" i="3"/>
  <c r="AC3115" i="3"/>
  <c r="AK3115" i="3" s="1"/>
  <c r="K3117" i="3"/>
  <c r="AB3116" i="3"/>
  <c r="AA3116" i="3"/>
  <c r="Z3116" i="3"/>
  <c r="AR3114" i="3"/>
  <c r="BJ3114" i="3"/>
  <c r="K1895" i="3"/>
  <c r="N1897" i="3"/>
  <c r="L1895" i="3"/>
  <c r="O1896" i="3" s="1"/>
  <c r="O1897" i="3"/>
  <c r="D3185" i="3"/>
  <c r="W3114" i="3"/>
  <c r="X3114" i="3"/>
  <c r="T3115" i="3"/>
  <c r="Q3115" i="3"/>
  <c r="U3115" i="3"/>
  <c r="R3115" i="3"/>
  <c r="N3116" i="3"/>
  <c r="O3116" i="3"/>
  <c r="BV2799" i="3" l="1"/>
  <c r="BB3110" i="3"/>
  <c r="BT2799" i="3"/>
  <c r="BX2799" i="3" s="1"/>
  <c r="AY3111" i="3"/>
  <c r="BA3111" i="3" s="1"/>
  <c r="BB3111" i="3" s="1"/>
  <c r="BP2799" i="3"/>
  <c r="BU2799" i="3" s="1"/>
  <c r="BR2800" i="3"/>
  <c r="L3118" i="3"/>
  <c r="AX3112" i="3"/>
  <c r="AW3112" i="3"/>
  <c r="BG3113" i="3"/>
  <c r="BF3113" i="3"/>
  <c r="AC3116" i="3"/>
  <c r="AK3116" i="3" s="1"/>
  <c r="K3118" i="3"/>
  <c r="AB3117" i="3"/>
  <c r="AA3117" i="3"/>
  <c r="Z3117" i="3"/>
  <c r="AR3115" i="3"/>
  <c r="BJ3115" i="3"/>
  <c r="AQ3115" i="3"/>
  <c r="BI3115" i="3"/>
  <c r="K1894" i="3"/>
  <c r="L1894" i="3"/>
  <c r="N1896" i="3"/>
  <c r="D3186" i="3"/>
  <c r="W3115" i="3"/>
  <c r="X3115" i="3"/>
  <c r="T3116" i="3"/>
  <c r="Q3116" i="3"/>
  <c r="U3116" i="3"/>
  <c r="R3116" i="3"/>
  <c r="N3117" i="3"/>
  <c r="O3117" i="3"/>
  <c r="AX3113" i="3" l="1"/>
  <c r="AY3112" i="3"/>
  <c r="BA3112" i="3" s="1"/>
  <c r="BB3112" i="3" s="1"/>
  <c r="BN2800" i="3"/>
  <c r="BS2800" i="3"/>
  <c r="BL2800" i="3"/>
  <c r="BO2800" i="3"/>
  <c r="BM2800" i="3"/>
  <c r="BQ2800" i="3" s="1"/>
  <c r="L3119" i="3"/>
  <c r="AW3113" i="3"/>
  <c r="AY3113" i="3" s="1"/>
  <c r="BA3113" i="3" s="1"/>
  <c r="BB3113" i="3" s="1"/>
  <c r="BG3114" i="3"/>
  <c r="BF3114" i="3"/>
  <c r="AQ3116" i="3"/>
  <c r="BI3116" i="3"/>
  <c r="AR3116" i="3"/>
  <c r="BJ3116" i="3"/>
  <c r="AC3117" i="3"/>
  <c r="AK3117" i="3" s="1"/>
  <c r="K3119" i="3"/>
  <c r="AB3118" i="3"/>
  <c r="AA3118" i="3"/>
  <c r="Z3118" i="3"/>
  <c r="L1893" i="3"/>
  <c r="O1895" i="3"/>
  <c r="K1893" i="3"/>
  <c r="N1894" i="3" s="1"/>
  <c r="N1895" i="3"/>
  <c r="D3187" i="3"/>
  <c r="W3116" i="3"/>
  <c r="X3116" i="3"/>
  <c r="T3117" i="3"/>
  <c r="Q3117" i="3"/>
  <c r="U3117" i="3"/>
  <c r="R3117" i="3"/>
  <c r="N3118" i="3"/>
  <c r="O3118" i="3"/>
  <c r="BV2800" i="3" l="1"/>
  <c r="BP2800" i="3"/>
  <c r="BU2800" i="3" s="1"/>
  <c r="BR2801" i="3"/>
  <c r="BT2800" i="3"/>
  <c r="BX2800" i="3" s="1"/>
  <c r="L3120" i="3"/>
  <c r="AW3114" i="3"/>
  <c r="AX3114" i="3"/>
  <c r="BG3115" i="3"/>
  <c r="BF3115" i="3"/>
  <c r="AC3118" i="3"/>
  <c r="AK3118" i="3" s="1"/>
  <c r="K3120" i="3"/>
  <c r="AB3119" i="3"/>
  <c r="AA3119" i="3"/>
  <c r="Z3119" i="3"/>
  <c r="AQ3117" i="3"/>
  <c r="BI3117" i="3"/>
  <c r="AR3117" i="3"/>
  <c r="BJ3117" i="3"/>
  <c r="L1892" i="3"/>
  <c r="K1892" i="3"/>
  <c r="O1894" i="3"/>
  <c r="X3117" i="3"/>
  <c r="D3188" i="3"/>
  <c r="W3117" i="3"/>
  <c r="U3118" i="3"/>
  <c r="R3118" i="3"/>
  <c r="T3118" i="3"/>
  <c r="Q3118" i="3"/>
  <c r="N3119" i="3"/>
  <c r="O3119" i="3"/>
  <c r="AY3114" i="3" l="1"/>
  <c r="BA3114" i="3" s="1"/>
  <c r="BB3114" i="3" s="1"/>
  <c r="BN2801" i="3"/>
  <c r="BO2801" i="3"/>
  <c r="BM2801" i="3"/>
  <c r="BQ2801" i="3" s="1"/>
  <c r="BL2801" i="3"/>
  <c r="BS2801" i="3"/>
  <c r="AW3115" i="3"/>
  <c r="L3121" i="3"/>
  <c r="BF3116" i="3"/>
  <c r="BG3116" i="3"/>
  <c r="AX3115" i="3"/>
  <c r="AR3118" i="3"/>
  <c r="BJ3118" i="3"/>
  <c r="AQ3118" i="3"/>
  <c r="BI3118" i="3"/>
  <c r="AC3119" i="3"/>
  <c r="AK3119" i="3" s="1"/>
  <c r="K3121" i="3"/>
  <c r="AB3120" i="3"/>
  <c r="AA3120" i="3"/>
  <c r="Z3120" i="3"/>
  <c r="K1891" i="3"/>
  <c r="N1893" i="3"/>
  <c r="L1891" i="3"/>
  <c r="O1892" i="3" s="1"/>
  <c r="O1893" i="3"/>
  <c r="D3189" i="3"/>
  <c r="W3118" i="3"/>
  <c r="X3118" i="3"/>
  <c r="U3119" i="3"/>
  <c r="R3119" i="3"/>
  <c r="T3119" i="3"/>
  <c r="Q3119" i="3"/>
  <c r="N3120" i="3"/>
  <c r="O3120" i="3"/>
  <c r="BV2801" i="3" l="1"/>
  <c r="AX3116" i="3"/>
  <c r="BP2801" i="3"/>
  <c r="BU2801" i="3" s="1"/>
  <c r="BR2802" i="3"/>
  <c r="BT2801" i="3"/>
  <c r="BX2801" i="3" s="1"/>
  <c r="X3119" i="3"/>
  <c r="AY3115" i="3"/>
  <c r="BA3115" i="3" s="1"/>
  <c r="BB3115" i="3" s="1"/>
  <c r="L3122" i="3"/>
  <c r="AW3116" i="3"/>
  <c r="AY3116" i="3" s="1"/>
  <c r="BA3116" i="3" s="1"/>
  <c r="BB3116" i="3" s="1"/>
  <c r="BF3117" i="3"/>
  <c r="BG3117" i="3"/>
  <c r="AQ3119" i="3"/>
  <c r="BI3119" i="3"/>
  <c r="AC3120" i="3"/>
  <c r="AK3120" i="3" s="1"/>
  <c r="K3122" i="3"/>
  <c r="AB3121" i="3"/>
  <c r="AA3121" i="3"/>
  <c r="Z3121" i="3"/>
  <c r="AR3119" i="3"/>
  <c r="BJ3119" i="3"/>
  <c r="K1890" i="3"/>
  <c r="L1890" i="3"/>
  <c r="N1892" i="3"/>
  <c r="W3119" i="3"/>
  <c r="D3190" i="3"/>
  <c r="U3120" i="3"/>
  <c r="R3120" i="3"/>
  <c r="T3120" i="3"/>
  <c r="Q3120" i="3"/>
  <c r="N3121" i="3"/>
  <c r="O3121" i="3"/>
  <c r="X3120" i="3" l="1"/>
  <c r="BN2802" i="3"/>
  <c r="BL2802" i="3"/>
  <c r="BO2802" i="3"/>
  <c r="BM2802" i="3"/>
  <c r="BQ2802" i="3" s="1"/>
  <c r="BS2802" i="3"/>
  <c r="L3123" i="3"/>
  <c r="AW3117" i="3"/>
  <c r="AX3117" i="3"/>
  <c r="BF3118" i="3"/>
  <c r="BG3118" i="3"/>
  <c r="AC3121" i="3"/>
  <c r="AK3121" i="3" s="1"/>
  <c r="AQ3120" i="3"/>
  <c r="BI3120" i="3"/>
  <c r="K3123" i="3"/>
  <c r="AB3122" i="3"/>
  <c r="AA3122" i="3"/>
  <c r="Z3122" i="3"/>
  <c r="AR3120" i="3"/>
  <c r="BJ3120" i="3"/>
  <c r="L1889" i="3"/>
  <c r="O1891" i="3"/>
  <c r="K1889" i="3"/>
  <c r="N1890" i="3" s="1"/>
  <c r="N1891" i="3"/>
  <c r="W3120" i="3"/>
  <c r="D3191" i="3"/>
  <c r="T3121" i="3"/>
  <c r="Q3121" i="3"/>
  <c r="U3121" i="3"/>
  <c r="R3121" i="3"/>
  <c r="N3122" i="3"/>
  <c r="O3122" i="3"/>
  <c r="BV2802" i="3" l="1"/>
  <c r="BP2802" i="3"/>
  <c r="BU2802" i="3" s="1"/>
  <c r="BR2803" i="3"/>
  <c r="BT2802" i="3"/>
  <c r="BX2802" i="3" s="1"/>
  <c r="AW3118" i="3"/>
  <c r="AX3118" i="3"/>
  <c r="AY3117" i="3"/>
  <c r="BA3117" i="3" s="1"/>
  <c r="L3124" i="3"/>
  <c r="BG3119" i="3"/>
  <c r="BF3119" i="3"/>
  <c r="AR3121" i="3"/>
  <c r="BJ3121" i="3"/>
  <c r="AQ3121" i="3"/>
  <c r="BI3121" i="3"/>
  <c r="AC3122" i="3"/>
  <c r="AK3122" i="3" s="1"/>
  <c r="K3124" i="3"/>
  <c r="AB3123" i="3"/>
  <c r="AA3123" i="3"/>
  <c r="Z3123" i="3"/>
  <c r="Z3124" i="3"/>
  <c r="L1888" i="3"/>
  <c r="K1888" i="3"/>
  <c r="O1890" i="3"/>
  <c r="D3192" i="3"/>
  <c r="W3121" i="3"/>
  <c r="X3121" i="3"/>
  <c r="U3122" i="3"/>
  <c r="R3122" i="3"/>
  <c r="T3122" i="3"/>
  <c r="Q3122" i="3"/>
  <c r="N3123" i="3"/>
  <c r="O3123" i="3"/>
  <c r="BB3117" i="3" l="1"/>
  <c r="BN2803" i="3"/>
  <c r="BS2803" i="3"/>
  <c r="BM2803" i="3"/>
  <c r="BQ2803" i="3" s="1"/>
  <c r="BO2803" i="3"/>
  <c r="BL2803" i="3"/>
  <c r="AY3118" i="3"/>
  <c r="BA3118" i="3" s="1"/>
  <c r="AW3119" i="3"/>
  <c r="L3125" i="3"/>
  <c r="BF3120" i="3"/>
  <c r="BG3120" i="3"/>
  <c r="AX3119" i="3"/>
  <c r="AR3122" i="3"/>
  <c r="BJ3122" i="3"/>
  <c r="AQ3122" i="3"/>
  <c r="BI3122" i="3"/>
  <c r="AC3123" i="3"/>
  <c r="AK3123" i="3" s="1"/>
  <c r="K3125" i="3"/>
  <c r="AB3124" i="3"/>
  <c r="AA3124" i="3"/>
  <c r="K1887" i="3"/>
  <c r="N1889" i="3"/>
  <c r="L1887" i="3"/>
  <c r="O1888" i="3" s="1"/>
  <c r="O1889" i="3"/>
  <c r="D3193" i="3"/>
  <c r="W3122" i="3"/>
  <c r="X3122" i="3"/>
  <c r="U3123" i="3"/>
  <c r="R3123" i="3"/>
  <c r="T3123" i="3"/>
  <c r="Q3123" i="3"/>
  <c r="N3124" i="3"/>
  <c r="O3124" i="3"/>
  <c r="BV2803" i="3" l="1"/>
  <c r="BT2803" i="3"/>
  <c r="BX2803" i="3" s="1"/>
  <c r="BP2803" i="3"/>
  <c r="BU2803" i="3" s="1"/>
  <c r="BR2804" i="3"/>
  <c r="BB3118" i="3"/>
  <c r="AY3119" i="3"/>
  <c r="BA3119" i="3" s="1"/>
  <c r="AW3120" i="3"/>
  <c r="L3126" i="3"/>
  <c r="AX3120" i="3"/>
  <c r="BF3121" i="3"/>
  <c r="BG3121" i="3"/>
  <c r="AR3123" i="3"/>
  <c r="BJ3123" i="3"/>
  <c r="AC3124" i="3"/>
  <c r="AK3124" i="3" s="1"/>
  <c r="K3126" i="3"/>
  <c r="AB3125" i="3"/>
  <c r="AA3125" i="3"/>
  <c r="Z3125" i="3"/>
  <c r="AQ3123" i="3"/>
  <c r="BI3123" i="3"/>
  <c r="K1886" i="3"/>
  <c r="L1886" i="3"/>
  <c r="N1888" i="3"/>
  <c r="D3194" i="3"/>
  <c r="W3123" i="3"/>
  <c r="X3123" i="3"/>
  <c r="U3124" i="3"/>
  <c r="R3124" i="3"/>
  <c r="T3124" i="3"/>
  <c r="Q3124" i="3"/>
  <c r="N3125" i="3"/>
  <c r="O3125" i="3"/>
  <c r="AY3120" i="3" l="1"/>
  <c r="BA3120" i="3" s="1"/>
  <c r="BB3119" i="3"/>
  <c r="BN2804" i="3"/>
  <c r="BM2804" i="3"/>
  <c r="BQ2804" i="3" s="1"/>
  <c r="BO2804" i="3"/>
  <c r="BS2804" i="3"/>
  <c r="BL2804" i="3"/>
  <c r="AX3121" i="3"/>
  <c r="L3127" i="3"/>
  <c r="AW3121" i="3"/>
  <c r="BG3122" i="3"/>
  <c r="BF3122" i="3"/>
  <c r="AC3125" i="3"/>
  <c r="AK3125" i="3" s="1"/>
  <c r="AR3124" i="3"/>
  <c r="BJ3124" i="3"/>
  <c r="AQ3124" i="3"/>
  <c r="BI3124" i="3"/>
  <c r="K3127" i="3"/>
  <c r="AB3126" i="3"/>
  <c r="AA3126" i="3"/>
  <c r="Z3126" i="3"/>
  <c r="L1885" i="3"/>
  <c r="O1887" i="3"/>
  <c r="K1885" i="3"/>
  <c r="N1886" i="3" s="1"/>
  <c r="N1887" i="3"/>
  <c r="D3195" i="3"/>
  <c r="X3124" i="3"/>
  <c r="W3124" i="3"/>
  <c r="U3125" i="3"/>
  <c r="R3125" i="3"/>
  <c r="T3125" i="3"/>
  <c r="Q3125" i="3"/>
  <c r="N3126" i="3"/>
  <c r="O3126" i="3"/>
  <c r="BV2804" i="3" l="1"/>
  <c r="BB3120" i="3"/>
  <c r="AY3121" i="3"/>
  <c r="BA3121" i="3" s="1"/>
  <c r="BB3121" i="3" s="1"/>
  <c r="BP2804" i="3"/>
  <c r="BU2804" i="3" s="1"/>
  <c r="BR2805" i="3"/>
  <c r="BT2804" i="3"/>
  <c r="BX2804" i="3" s="1"/>
  <c r="AX3122" i="3"/>
  <c r="L3128" i="3"/>
  <c r="AW3122" i="3"/>
  <c r="BF3123" i="3"/>
  <c r="BG3123" i="3"/>
  <c r="AC3126" i="3"/>
  <c r="AK3126" i="3" s="1"/>
  <c r="K3128" i="3"/>
  <c r="AB3127" i="3"/>
  <c r="AA3127" i="3"/>
  <c r="Z3127" i="3"/>
  <c r="AR3125" i="3"/>
  <c r="BJ3125" i="3"/>
  <c r="AQ3125" i="3"/>
  <c r="BI3125" i="3"/>
  <c r="L1884" i="3"/>
  <c r="K1884" i="3"/>
  <c r="O1886" i="3"/>
  <c r="W3125" i="3"/>
  <c r="D3196" i="3"/>
  <c r="X3125" i="3"/>
  <c r="T3126" i="3"/>
  <c r="Q3126" i="3"/>
  <c r="U3126" i="3"/>
  <c r="R3126" i="3"/>
  <c r="N3127" i="3"/>
  <c r="O3127" i="3"/>
  <c r="AY3122" i="3" l="1"/>
  <c r="BA3122" i="3" s="1"/>
  <c r="AX3123" i="3"/>
  <c r="BS2805" i="3"/>
  <c r="BN2805" i="3"/>
  <c r="BM2805" i="3"/>
  <c r="BQ2805" i="3" s="1"/>
  <c r="BO2805" i="3"/>
  <c r="BL2805" i="3"/>
  <c r="L3129" i="3"/>
  <c r="AW3123" i="3"/>
  <c r="AY3123" i="3" s="1"/>
  <c r="BB3122" i="3"/>
  <c r="BF3124" i="3"/>
  <c r="BG3124" i="3"/>
  <c r="Z3128" i="3"/>
  <c r="AR3126" i="3"/>
  <c r="BJ3126" i="3"/>
  <c r="AQ3126" i="3"/>
  <c r="BI3126" i="3"/>
  <c r="AC3127" i="3"/>
  <c r="AK3127" i="3" s="1"/>
  <c r="K3129" i="3"/>
  <c r="AB3128" i="3"/>
  <c r="AA3128" i="3"/>
  <c r="K1883" i="3"/>
  <c r="N1885" i="3"/>
  <c r="L1883" i="3"/>
  <c r="O1884" i="3" s="1"/>
  <c r="O1885" i="3"/>
  <c r="D3197" i="3"/>
  <c r="W3126" i="3"/>
  <c r="X3126" i="3"/>
  <c r="U3127" i="3"/>
  <c r="R3127" i="3"/>
  <c r="T3127" i="3"/>
  <c r="Q3127" i="3"/>
  <c r="W3127" i="3" s="1"/>
  <c r="N3128" i="3"/>
  <c r="O3128" i="3"/>
  <c r="BV2805" i="3" l="1"/>
  <c r="AX3124" i="3"/>
  <c r="BT2805" i="3"/>
  <c r="BX2805" i="3" s="1"/>
  <c r="BP2805" i="3"/>
  <c r="BU2805" i="3" s="1"/>
  <c r="BR2806" i="3"/>
  <c r="BA3123" i="3"/>
  <c r="BB3123" i="3"/>
  <c r="L3130" i="3"/>
  <c r="BF3125" i="3"/>
  <c r="AW3124" i="3"/>
  <c r="AY3124" i="3" s="1"/>
  <c r="BA3124" i="3" s="1"/>
  <c r="BG3125" i="3"/>
  <c r="AQ3127" i="3"/>
  <c r="BI3127" i="3"/>
  <c r="AC3128" i="3"/>
  <c r="AK3128" i="3" s="1"/>
  <c r="K3130" i="3"/>
  <c r="AB3129" i="3"/>
  <c r="AA3129" i="3"/>
  <c r="Z3129" i="3"/>
  <c r="AR3127" i="3"/>
  <c r="BJ3127" i="3"/>
  <c r="K1882" i="3"/>
  <c r="L1882" i="3"/>
  <c r="N1884" i="3"/>
  <c r="D3198" i="3"/>
  <c r="X3127" i="3"/>
  <c r="T3128" i="3"/>
  <c r="Q3128" i="3"/>
  <c r="U3128" i="3"/>
  <c r="R3128" i="3"/>
  <c r="N3129" i="3"/>
  <c r="O3129" i="3"/>
  <c r="BB3124" i="3" l="1"/>
  <c r="BS2806" i="3"/>
  <c r="BL2806" i="3"/>
  <c r="BN2806" i="3"/>
  <c r="BM2806" i="3"/>
  <c r="BQ2806" i="3" s="1"/>
  <c r="BO2806" i="3"/>
  <c r="L3131" i="3"/>
  <c r="AX3125" i="3"/>
  <c r="AW3125" i="3"/>
  <c r="BF3126" i="3"/>
  <c r="BG3126" i="3"/>
  <c r="AC3129" i="3"/>
  <c r="AK3129" i="3" s="1"/>
  <c r="AQ3128" i="3"/>
  <c r="BI3128" i="3"/>
  <c r="K3131" i="3"/>
  <c r="AB3130" i="3"/>
  <c r="AA3130" i="3"/>
  <c r="Z3130" i="3"/>
  <c r="Z3131" i="3"/>
  <c r="AR3128" i="3"/>
  <c r="BJ3128" i="3"/>
  <c r="L1881" i="3"/>
  <c r="O1883" i="3"/>
  <c r="K1881" i="3"/>
  <c r="N1882" i="3" s="1"/>
  <c r="N1883" i="3"/>
  <c r="D3199" i="3"/>
  <c r="W3128" i="3"/>
  <c r="X3128" i="3"/>
  <c r="U3129" i="3"/>
  <c r="R3129" i="3"/>
  <c r="T3129" i="3"/>
  <c r="Q3129" i="3"/>
  <c r="N3130" i="3"/>
  <c r="O3130" i="3"/>
  <c r="BV2806" i="3" l="1"/>
  <c r="BT2806" i="3"/>
  <c r="BX2806" i="3" s="1"/>
  <c r="BP2806" i="3"/>
  <c r="BU2806" i="3" s="1"/>
  <c r="BR2807" i="3"/>
  <c r="AY3125" i="3"/>
  <c r="BA3125" i="3" s="1"/>
  <c r="BB3125" i="3" s="1"/>
  <c r="L3132" i="3"/>
  <c r="AX3126" i="3"/>
  <c r="BG3127" i="3"/>
  <c r="AW3126" i="3"/>
  <c r="BF3127" i="3"/>
  <c r="X3129" i="3"/>
  <c r="AC3130" i="3"/>
  <c r="AK3130" i="3" s="1"/>
  <c r="AN3130" i="3" s="1"/>
  <c r="AN3131" i="3" s="1"/>
  <c r="AQ3129" i="3"/>
  <c r="BI3129" i="3"/>
  <c r="AR3129" i="3"/>
  <c r="BJ3129" i="3"/>
  <c r="K3132" i="3"/>
  <c r="AB3131" i="3"/>
  <c r="AA3131" i="3"/>
  <c r="L1880" i="3"/>
  <c r="K1880" i="3"/>
  <c r="O1882" i="3"/>
  <c r="D3200" i="3"/>
  <c r="W3129" i="3"/>
  <c r="T3130" i="3"/>
  <c r="Q3130" i="3"/>
  <c r="U3130" i="3"/>
  <c r="R3130" i="3"/>
  <c r="N3131" i="3"/>
  <c r="O3131" i="3"/>
  <c r="BS2807" i="3" l="1"/>
  <c r="BL2807" i="3"/>
  <c r="BO2807" i="3"/>
  <c r="BM2807" i="3"/>
  <c r="BQ2807" i="3" s="1"/>
  <c r="BN2807" i="3"/>
  <c r="AY3126" i="3"/>
  <c r="BA3126" i="3" s="1"/>
  <c r="BB3126" i="3" s="1"/>
  <c r="L3133" i="3"/>
  <c r="AX3127" i="3"/>
  <c r="BG3128" i="3"/>
  <c r="BF3128" i="3"/>
  <c r="AW3127" i="3"/>
  <c r="Z3132" i="3"/>
  <c r="AN3132" i="3"/>
  <c r="AN3133" i="3" s="1"/>
  <c r="AN3134" i="3" s="1"/>
  <c r="AN3135" i="3" s="1"/>
  <c r="AN3136" i="3" s="1"/>
  <c r="AN3137" i="3" s="1"/>
  <c r="AN3138" i="3" s="1"/>
  <c r="AN3139" i="3" s="1"/>
  <c r="AN3140" i="3" s="1"/>
  <c r="AN3141" i="3" s="1"/>
  <c r="AN3142" i="3" s="1"/>
  <c r="AN3143" i="3" s="1"/>
  <c r="AN3144" i="3" s="1"/>
  <c r="AN3145" i="3" s="1"/>
  <c r="AN3146" i="3" s="1"/>
  <c r="AN3147" i="3" s="1"/>
  <c r="AN3148" i="3" s="1"/>
  <c r="AN3149" i="3" s="1"/>
  <c r="AN3150" i="3" s="1"/>
  <c r="AN3151" i="3" s="1"/>
  <c r="BD3131" i="3"/>
  <c r="BD3132" i="3" s="1"/>
  <c r="BD3133" i="3" s="1"/>
  <c r="BD3134" i="3" s="1"/>
  <c r="BD3135" i="3" s="1"/>
  <c r="BD3136" i="3" s="1"/>
  <c r="BD3137" i="3" s="1"/>
  <c r="BD3138" i="3" s="1"/>
  <c r="BD3139" i="3" s="1"/>
  <c r="BD3140" i="3" s="1"/>
  <c r="BD3141" i="3" s="1"/>
  <c r="BD3142" i="3" s="1"/>
  <c r="BD3143" i="3" s="1"/>
  <c r="BD3144" i="3" s="1"/>
  <c r="BD3145" i="3" s="1"/>
  <c r="BD3146" i="3" s="1"/>
  <c r="BD3147" i="3" s="1"/>
  <c r="BD3148" i="3" s="1"/>
  <c r="BD3149" i="3" s="1"/>
  <c r="BD3150" i="3" s="1"/>
  <c r="BD3151" i="3" s="1"/>
  <c r="BD3152" i="3" s="1"/>
  <c r="BC3153" i="3" s="1"/>
  <c r="BC3154" i="3" s="1"/>
  <c r="BC3155" i="3" s="1"/>
  <c r="BC3156" i="3" s="1"/>
  <c r="BC3157" i="3" s="1"/>
  <c r="BC3158" i="3" s="1"/>
  <c r="BC3159" i="3" s="1"/>
  <c r="BC3160" i="3" s="1"/>
  <c r="BC3161" i="3" s="1"/>
  <c r="BC3162" i="3" s="1"/>
  <c r="BC3163" i="3" s="1"/>
  <c r="BC3164" i="3" s="1"/>
  <c r="BC3165" i="3" s="1"/>
  <c r="BC3166" i="3" s="1"/>
  <c r="BC3167" i="3" s="1"/>
  <c r="BC3168" i="3" s="1"/>
  <c r="BC3169" i="3" s="1"/>
  <c r="BC3170" i="3" s="1"/>
  <c r="BC3171" i="3" s="1"/>
  <c r="BC3172" i="3" s="1"/>
  <c r="BC3173" i="3" s="1"/>
  <c r="AC3131" i="3"/>
  <c r="AK3131" i="3" s="1"/>
  <c r="K3133" i="3"/>
  <c r="AB3132" i="3"/>
  <c r="AA3132" i="3"/>
  <c r="AR3130" i="3"/>
  <c r="BJ3130" i="3"/>
  <c r="AU3130" i="3"/>
  <c r="AU3131" i="3" s="1"/>
  <c r="AU3132" i="3" s="1"/>
  <c r="AU3133" i="3" s="1"/>
  <c r="AU3134" i="3" s="1"/>
  <c r="AU3135" i="3" s="1"/>
  <c r="AU3136" i="3" s="1"/>
  <c r="AU3137" i="3" s="1"/>
  <c r="AU3138" i="3" s="1"/>
  <c r="AU3139" i="3" s="1"/>
  <c r="AU3140" i="3" s="1"/>
  <c r="AU3141" i="3" s="1"/>
  <c r="AU3142" i="3" s="1"/>
  <c r="AU3143" i="3" s="1"/>
  <c r="AU3144" i="3" s="1"/>
  <c r="AU3145" i="3" s="1"/>
  <c r="AU3146" i="3" s="1"/>
  <c r="AU3147" i="3" s="1"/>
  <c r="AU3148" i="3" s="1"/>
  <c r="AU3149" i="3" s="1"/>
  <c r="AU3150" i="3" s="1"/>
  <c r="AU3151" i="3" s="1"/>
  <c r="AQ3130" i="3"/>
  <c r="BI3130" i="3"/>
  <c r="AT3130" i="3"/>
  <c r="AT3131" i="3" s="1"/>
  <c r="AT3132" i="3" s="1"/>
  <c r="AT3133" i="3" s="1"/>
  <c r="AT3134" i="3" s="1"/>
  <c r="AT3135" i="3" s="1"/>
  <c r="AT3136" i="3" s="1"/>
  <c r="AT3137" i="3" s="1"/>
  <c r="AT3138" i="3" s="1"/>
  <c r="AT3139" i="3" s="1"/>
  <c r="AT3140" i="3" s="1"/>
  <c r="AT3141" i="3" s="1"/>
  <c r="AT3142" i="3" s="1"/>
  <c r="AT3143" i="3" s="1"/>
  <c r="AT3144" i="3" s="1"/>
  <c r="AT3145" i="3" s="1"/>
  <c r="AT3146" i="3" s="1"/>
  <c r="AT3147" i="3" s="1"/>
  <c r="AT3148" i="3" s="1"/>
  <c r="AT3149" i="3" s="1"/>
  <c r="AT3150" i="3" s="1"/>
  <c r="AT3151" i="3" s="1"/>
  <c r="K1879" i="3"/>
  <c r="N1881" i="3"/>
  <c r="L1879" i="3"/>
  <c r="O1880" i="3" s="1"/>
  <c r="O1881" i="3"/>
  <c r="D3201" i="3"/>
  <c r="W3130" i="3"/>
  <c r="X3130" i="3"/>
  <c r="U3131" i="3"/>
  <c r="R3131" i="3"/>
  <c r="T3131" i="3"/>
  <c r="Q3131" i="3"/>
  <c r="N3132" i="3"/>
  <c r="O3132" i="3"/>
  <c r="BV2807" i="3" l="1"/>
  <c r="BP2807" i="3"/>
  <c r="BU2807" i="3" s="1"/>
  <c r="BR2808" i="3"/>
  <c r="BT2807" i="3"/>
  <c r="BX2807" i="3" s="1"/>
  <c r="L3134" i="3"/>
  <c r="AY3127" i="3"/>
  <c r="BA3127" i="3" s="1"/>
  <c r="AW3128" i="3"/>
  <c r="AX3128" i="3"/>
  <c r="BG3129" i="3"/>
  <c r="BF3129" i="3"/>
  <c r="X3131" i="3"/>
  <c r="AC3132" i="3"/>
  <c r="AK3132" i="3" s="1"/>
  <c r="AQ3131" i="3"/>
  <c r="BI3131" i="3"/>
  <c r="K3134" i="3"/>
  <c r="AB3133" i="3"/>
  <c r="AA3133" i="3"/>
  <c r="Z3133" i="3"/>
  <c r="AR3131" i="3"/>
  <c r="BJ3131" i="3"/>
  <c r="K1878" i="3"/>
  <c r="L1878" i="3"/>
  <c r="N1880" i="3"/>
  <c r="D3202" i="3"/>
  <c r="W3131" i="3"/>
  <c r="T3132" i="3"/>
  <c r="Q3132" i="3"/>
  <c r="U3132" i="3"/>
  <c r="R3132" i="3"/>
  <c r="N3133" i="3"/>
  <c r="O3133" i="3"/>
  <c r="BS2808" i="3" l="1"/>
  <c r="BM2808" i="3"/>
  <c r="BQ2808" i="3" s="1"/>
  <c r="BN2808" i="3"/>
  <c r="BO2808" i="3"/>
  <c r="BL2808" i="3"/>
  <c r="AX3129" i="3"/>
  <c r="BB3127" i="3"/>
  <c r="L3135" i="3"/>
  <c r="AY3128" i="3"/>
  <c r="AW3129" i="3"/>
  <c r="AY3129" i="3" s="1"/>
  <c r="BA3129" i="3" s="1"/>
  <c r="BG3130" i="3"/>
  <c r="BF3130" i="3"/>
  <c r="AC3133" i="3"/>
  <c r="K3135" i="3"/>
  <c r="AB3134" i="3"/>
  <c r="AA3134" i="3"/>
  <c r="Z3134" i="3"/>
  <c r="AR3132" i="3"/>
  <c r="BJ3132" i="3"/>
  <c r="AK3133" i="3"/>
  <c r="AQ3132" i="3"/>
  <c r="BI3132" i="3"/>
  <c r="L1877" i="3"/>
  <c r="O1879" i="3"/>
  <c r="K1877" i="3"/>
  <c r="N1878" i="3" s="1"/>
  <c r="N1879" i="3"/>
  <c r="D3203" i="3"/>
  <c r="W3132" i="3"/>
  <c r="X3132" i="3"/>
  <c r="U3133" i="3"/>
  <c r="R3133" i="3"/>
  <c r="T3133" i="3"/>
  <c r="Q3133" i="3"/>
  <c r="N3134" i="3"/>
  <c r="O3134" i="3"/>
  <c r="BV2808" i="3" l="1"/>
  <c r="BT2808" i="3"/>
  <c r="BX2808" i="3" s="1"/>
  <c r="BP2808" i="3"/>
  <c r="BU2808" i="3" s="1"/>
  <c r="BR2809" i="3"/>
  <c r="BB3128" i="3"/>
  <c r="AW3130" i="3"/>
  <c r="AC3134" i="3"/>
  <c r="AK3134" i="3" s="1"/>
  <c r="BA3128" i="3"/>
  <c r="L3136" i="3"/>
  <c r="X3133" i="3"/>
  <c r="BF3131" i="3"/>
  <c r="BG3131" i="3"/>
  <c r="AX3130" i="3"/>
  <c r="AQ3133" i="3"/>
  <c r="BI3133" i="3"/>
  <c r="AR3133" i="3"/>
  <c r="BJ3133" i="3"/>
  <c r="K3136" i="3"/>
  <c r="AB3135" i="3"/>
  <c r="AA3135" i="3"/>
  <c r="Z3135" i="3"/>
  <c r="Z3136" i="3"/>
  <c r="L1876" i="3"/>
  <c r="K1876" i="3"/>
  <c r="O1878" i="3"/>
  <c r="D3204" i="3"/>
  <c r="W3133" i="3"/>
  <c r="U3134" i="3"/>
  <c r="R3134" i="3"/>
  <c r="T3134" i="3"/>
  <c r="Q3134" i="3"/>
  <c r="W3134" i="3" s="1"/>
  <c r="N3135" i="3"/>
  <c r="O3135" i="3"/>
  <c r="BB3129" i="3" l="1"/>
  <c r="BS2809" i="3"/>
  <c r="BM2809" i="3"/>
  <c r="BQ2809" i="3" s="1"/>
  <c r="BO2809" i="3"/>
  <c r="BL2809" i="3"/>
  <c r="BN2809" i="3"/>
  <c r="AY3130" i="3"/>
  <c r="BA3130" i="3" s="1"/>
  <c r="AX3131" i="3"/>
  <c r="L3137" i="3"/>
  <c r="BG3132" i="3"/>
  <c r="AW3131" i="3"/>
  <c r="BF3132" i="3"/>
  <c r="AC3135" i="3"/>
  <c r="AK3135" i="3" s="1"/>
  <c r="AR3134" i="3"/>
  <c r="BJ3134" i="3"/>
  <c r="K3137" i="3"/>
  <c r="AB3136" i="3"/>
  <c r="AA3136" i="3"/>
  <c r="AQ3134" i="3"/>
  <c r="BI3134" i="3"/>
  <c r="X3134" i="3"/>
  <c r="K1875" i="3"/>
  <c r="N1877" i="3"/>
  <c r="L1875" i="3"/>
  <c r="O1876" i="3" s="1"/>
  <c r="O1877" i="3"/>
  <c r="D3205" i="3"/>
  <c r="U3135" i="3"/>
  <c r="R3135" i="3"/>
  <c r="T3135" i="3"/>
  <c r="Q3135" i="3"/>
  <c r="N3136" i="3"/>
  <c r="O3136" i="3"/>
  <c r="BV2809" i="3" l="1"/>
  <c r="AY3131" i="3"/>
  <c r="BA3131" i="3" s="1"/>
  <c r="BB3131" i="3" s="1"/>
  <c r="BB3130" i="3"/>
  <c r="BP2809" i="3"/>
  <c r="BU2809" i="3" s="1"/>
  <c r="BR2810" i="3"/>
  <c r="BT2809" i="3"/>
  <c r="BX2809" i="3" s="1"/>
  <c r="AX3132" i="3"/>
  <c r="L3138" i="3"/>
  <c r="AC3136" i="3"/>
  <c r="AK3136" i="3" s="1"/>
  <c r="AW3132" i="3"/>
  <c r="BF3133" i="3"/>
  <c r="BG3133" i="3"/>
  <c r="W3135" i="3"/>
  <c r="K3138" i="3"/>
  <c r="AB3137" i="3"/>
  <c r="AA3137" i="3"/>
  <c r="Z3137" i="3"/>
  <c r="AQ3135" i="3"/>
  <c r="BI3135" i="3"/>
  <c r="AR3135" i="3"/>
  <c r="BJ3135" i="3"/>
  <c r="X3135" i="3"/>
  <c r="K1874" i="3"/>
  <c r="L1874" i="3"/>
  <c r="N1876" i="3"/>
  <c r="D3206" i="3"/>
  <c r="T3136" i="3"/>
  <c r="Q3136" i="3"/>
  <c r="U3136" i="3"/>
  <c r="R3136" i="3"/>
  <c r="N3137" i="3"/>
  <c r="O3137" i="3"/>
  <c r="AW3133" i="3" l="1"/>
  <c r="AY3132" i="3"/>
  <c r="BA3132" i="3" s="1"/>
  <c r="BB3132" i="3" s="1"/>
  <c r="BS2810" i="3"/>
  <c r="BN2810" i="3"/>
  <c r="BL2810" i="3"/>
  <c r="BO2810" i="3"/>
  <c r="BM2810" i="3"/>
  <c r="BQ2810" i="3" s="1"/>
  <c r="AX3133" i="3"/>
  <c r="L3139" i="3"/>
  <c r="BG3134" i="3"/>
  <c r="BF3134" i="3"/>
  <c r="AY3133" i="3"/>
  <c r="BA3133" i="3" s="1"/>
  <c r="BB3133" i="3" s="1"/>
  <c r="AR3136" i="3"/>
  <c r="BJ3136" i="3"/>
  <c r="AQ3136" i="3"/>
  <c r="BI3136" i="3"/>
  <c r="AC3137" i="3"/>
  <c r="AK3137" i="3" s="1"/>
  <c r="K3139" i="3"/>
  <c r="AB3138" i="3"/>
  <c r="AA3138" i="3"/>
  <c r="Z3138" i="3"/>
  <c r="L1873" i="3"/>
  <c r="O1875" i="3"/>
  <c r="K1873" i="3"/>
  <c r="N1874" i="3" s="1"/>
  <c r="N1875" i="3"/>
  <c r="D3207" i="3"/>
  <c r="W3136" i="3"/>
  <c r="X3136" i="3"/>
  <c r="U3137" i="3"/>
  <c r="R3137" i="3"/>
  <c r="T3137" i="3"/>
  <c r="Q3137" i="3"/>
  <c r="N3138" i="3"/>
  <c r="O3138" i="3"/>
  <c r="BV2810" i="3" l="1"/>
  <c r="BP2810" i="3"/>
  <c r="BU2810" i="3" s="1"/>
  <c r="BR2811" i="3"/>
  <c r="BT2810" i="3"/>
  <c r="BX2810" i="3" s="1"/>
  <c r="AX3134" i="3"/>
  <c r="L3140" i="3"/>
  <c r="AW3134" i="3"/>
  <c r="BG3135" i="3"/>
  <c r="BF3135" i="3"/>
  <c r="AC3138" i="3"/>
  <c r="AK3138" i="3" s="1"/>
  <c r="AR3137" i="3"/>
  <c r="BJ3137" i="3"/>
  <c r="AQ3137" i="3"/>
  <c r="BI3137" i="3"/>
  <c r="K3140" i="3"/>
  <c r="AB3139" i="3"/>
  <c r="AA3139" i="3"/>
  <c r="Z3139" i="3"/>
  <c r="Z3140" i="3"/>
  <c r="AW3135" i="3"/>
  <c r="L1872" i="3"/>
  <c r="K1872" i="3"/>
  <c r="O1874" i="3"/>
  <c r="D3208" i="3"/>
  <c r="W3137" i="3"/>
  <c r="X3137" i="3"/>
  <c r="T3138" i="3"/>
  <c r="Q3138" i="3"/>
  <c r="U3138" i="3"/>
  <c r="R3138" i="3"/>
  <c r="N3139" i="3"/>
  <c r="O3139" i="3"/>
  <c r="BM2811" i="3" l="1"/>
  <c r="BQ2811" i="3" s="1"/>
  <c r="BS2811" i="3"/>
  <c r="BL2811" i="3"/>
  <c r="BN2811" i="3"/>
  <c r="BO2811" i="3"/>
  <c r="BV2811" i="3" s="1"/>
  <c r="AY3134" i="3"/>
  <c r="BA3134" i="3" s="1"/>
  <c r="BB3134" i="3" s="1"/>
  <c r="L3141" i="3"/>
  <c r="BG3136" i="3"/>
  <c r="BF3136" i="3"/>
  <c r="AX3135" i="3"/>
  <c r="AY3135" i="3" s="1"/>
  <c r="BA3135" i="3" s="1"/>
  <c r="BB3135" i="3" s="1"/>
  <c r="AQ3138" i="3"/>
  <c r="BI3138" i="3"/>
  <c r="AC3139" i="3"/>
  <c r="AK3139" i="3" s="1"/>
  <c r="K3141" i="3"/>
  <c r="AB3140" i="3"/>
  <c r="AA3140" i="3"/>
  <c r="AR3138" i="3"/>
  <c r="BJ3138" i="3"/>
  <c r="K1871" i="3"/>
  <c r="N1873" i="3"/>
  <c r="L1871" i="3"/>
  <c r="O1872" i="3" s="1"/>
  <c r="O1873" i="3"/>
  <c r="D3209" i="3"/>
  <c r="W3138" i="3"/>
  <c r="X3138" i="3"/>
  <c r="T3139" i="3"/>
  <c r="Q3139" i="3"/>
  <c r="U3139" i="3"/>
  <c r="R3139" i="3"/>
  <c r="N3140" i="3"/>
  <c r="O3140" i="3"/>
  <c r="BT2811" i="3" l="1"/>
  <c r="BX2811" i="3" s="1"/>
  <c r="BP2811" i="3"/>
  <c r="BU2811" i="3" s="1"/>
  <c r="BR2812" i="3"/>
  <c r="AW3136" i="3"/>
  <c r="L3142" i="3"/>
  <c r="AX3136" i="3"/>
  <c r="BF3137" i="3"/>
  <c r="BG3137" i="3"/>
  <c r="AC3140" i="3"/>
  <c r="AK3140" i="3" s="1"/>
  <c r="AQ3139" i="3"/>
  <c r="BI3139" i="3"/>
  <c r="K3142" i="3"/>
  <c r="AB3141" i="3"/>
  <c r="AA3141" i="3"/>
  <c r="Z3141" i="3"/>
  <c r="AR3139" i="3"/>
  <c r="BJ3139" i="3"/>
  <c r="K1870" i="3"/>
  <c r="L1870" i="3"/>
  <c r="N1872" i="3"/>
  <c r="D3210" i="3"/>
  <c r="W3139" i="3"/>
  <c r="X3139" i="3"/>
  <c r="U3140" i="3"/>
  <c r="R3140" i="3"/>
  <c r="T3140" i="3"/>
  <c r="Q3140" i="3"/>
  <c r="N3141" i="3"/>
  <c r="O3141" i="3"/>
  <c r="AY3136" i="3" l="1"/>
  <c r="BS2812" i="3"/>
  <c r="BN2812" i="3"/>
  <c r="BL2812" i="3"/>
  <c r="BO2812" i="3"/>
  <c r="BM2812" i="3"/>
  <c r="BQ2812" i="3" s="1"/>
  <c r="L3143" i="3"/>
  <c r="AX3137" i="3"/>
  <c r="BG3138" i="3"/>
  <c r="BF3138" i="3"/>
  <c r="AW3137" i="3"/>
  <c r="AC3141" i="3"/>
  <c r="AK3141" i="3" s="1"/>
  <c r="BA3136" i="3"/>
  <c r="BB3136" i="3"/>
  <c r="AR3140" i="3"/>
  <c r="BJ3140" i="3"/>
  <c r="AQ3140" i="3"/>
  <c r="BI3140" i="3"/>
  <c r="K3143" i="3"/>
  <c r="AB3142" i="3"/>
  <c r="AA3142" i="3"/>
  <c r="Z3142" i="3"/>
  <c r="L1869" i="3"/>
  <c r="O1871" i="3"/>
  <c r="K1869" i="3"/>
  <c r="N1870" i="3" s="1"/>
  <c r="N1871" i="3"/>
  <c r="D3211" i="3"/>
  <c r="X3140" i="3"/>
  <c r="W3140" i="3"/>
  <c r="T3141" i="3"/>
  <c r="Q3141" i="3"/>
  <c r="U3141" i="3"/>
  <c r="R3141" i="3"/>
  <c r="N3142" i="3"/>
  <c r="O3142" i="3"/>
  <c r="AY3137" i="3" l="1"/>
  <c r="BA3137" i="3" s="1"/>
  <c r="BV2812" i="3"/>
  <c r="BP2812" i="3"/>
  <c r="BU2812" i="3" s="1"/>
  <c r="BR2813" i="3"/>
  <c r="BT2812" i="3"/>
  <c r="BX2812" i="3" s="1"/>
  <c r="AW3138" i="3"/>
  <c r="L3144" i="3"/>
  <c r="BG3139" i="3"/>
  <c r="BF3139" i="3"/>
  <c r="AX3138" i="3"/>
  <c r="AY3138" i="3" s="1"/>
  <c r="AR3141" i="3"/>
  <c r="BJ3141" i="3"/>
  <c r="AQ3141" i="3"/>
  <c r="BI3141" i="3"/>
  <c r="AC3142" i="3"/>
  <c r="AK3142" i="3" s="1"/>
  <c r="K3144" i="3"/>
  <c r="AB3143" i="3"/>
  <c r="AA3143" i="3"/>
  <c r="Z3143" i="3"/>
  <c r="L1868" i="3"/>
  <c r="K1868" i="3"/>
  <c r="O1870" i="3"/>
  <c r="D3212" i="3"/>
  <c r="W3141" i="3"/>
  <c r="X3141" i="3"/>
  <c r="T3142" i="3"/>
  <c r="Q3142" i="3"/>
  <c r="U3142" i="3"/>
  <c r="R3142" i="3"/>
  <c r="N3143" i="3"/>
  <c r="O3143" i="3"/>
  <c r="BB3137" i="3" l="1"/>
  <c r="BN2813" i="3"/>
  <c r="BM2813" i="3"/>
  <c r="BQ2813" i="3" s="1"/>
  <c r="BO2813" i="3"/>
  <c r="BL2813" i="3"/>
  <c r="BS2813" i="3"/>
  <c r="AX3139" i="3"/>
  <c r="L3145" i="3"/>
  <c r="AW3139" i="3"/>
  <c r="BA3138" i="3"/>
  <c r="BB3138" i="3"/>
  <c r="BF3140" i="3"/>
  <c r="BG3140" i="3"/>
  <c r="AC3143" i="3"/>
  <c r="AK3143" i="3" s="1"/>
  <c r="AR3142" i="3"/>
  <c r="BJ3142" i="3"/>
  <c r="AQ3142" i="3"/>
  <c r="BI3142" i="3"/>
  <c r="K3145" i="3"/>
  <c r="AB3144" i="3"/>
  <c r="AA3144" i="3"/>
  <c r="Z3144" i="3"/>
  <c r="K1867" i="3"/>
  <c r="N1869" i="3"/>
  <c r="L1867" i="3"/>
  <c r="O1868" i="3" s="1"/>
  <c r="O1869" i="3"/>
  <c r="D3213" i="3"/>
  <c r="W3142" i="3"/>
  <c r="X3142" i="3"/>
  <c r="T3143" i="3"/>
  <c r="Q3143" i="3"/>
  <c r="U3143" i="3"/>
  <c r="R3143" i="3"/>
  <c r="N3144" i="3"/>
  <c r="O3144" i="3"/>
  <c r="BV2813" i="3" l="1"/>
  <c r="BP2813" i="3"/>
  <c r="BU2813" i="3" s="1"/>
  <c r="BR2814" i="3"/>
  <c r="BT2813" i="3"/>
  <c r="BX2813" i="3" s="1"/>
  <c r="AY3139" i="3"/>
  <c r="BA3139" i="3" s="1"/>
  <c r="BB3139" i="3" s="1"/>
  <c r="L3146" i="3"/>
  <c r="AX3140" i="3"/>
  <c r="AW3140" i="3"/>
  <c r="BG3141" i="3"/>
  <c r="BF3141" i="3"/>
  <c r="AC3144" i="3"/>
  <c r="AK3144" i="3" s="1"/>
  <c r="K3146" i="3"/>
  <c r="AB3145" i="3"/>
  <c r="AA3145" i="3"/>
  <c r="Z3145" i="3"/>
  <c r="Z3146" i="3"/>
  <c r="AR3143" i="3"/>
  <c r="BJ3143" i="3"/>
  <c r="AQ3143" i="3"/>
  <c r="BI3143" i="3"/>
  <c r="K1866" i="3"/>
  <c r="L1866" i="3"/>
  <c r="N1868" i="3"/>
  <c r="X3143" i="3"/>
  <c r="D3214" i="3"/>
  <c r="W3143" i="3"/>
  <c r="T3144" i="3"/>
  <c r="Q3144" i="3"/>
  <c r="U3144" i="3"/>
  <c r="R3144" i="3"/>
  <c r="N3145" i="3"/>
  <c r="O3145" i="3"/>
  <c r="AY3140" i="3" l="1"/>
  <c r="BA3140" i="3" s="1"/>
  <c r="BO2814" i="3"/>
  <c r="BL2814" i="3"/>
  <c r="BS2814" i="3"/>
  <c r="BM2814" i="3"/>
  <c r="BQ2814" i="3" s="1"/>
  <c r="BN2814" i="3"/>
  <c r="L3147" i="3"/>
  <c r="AW3141" i="3"/>
  <c r="BB3140" i="3"/>
  <c r="BF3142" i="3"/>
  <c r="BG3142" i="3"/>
  <c r="AX3141" i="3"/>
  <c r="AQ3144" i="3"/>
  <c r="BI3144" i="3"/>
  <c r="AR3144" i="3"/>
  <c r="BJ3144" i="3"/>
  <c r="AC3145" i="3"/>
  <c r="AK3145" i="3" s="1"/>
  <c r="K3147" i="3"/>
  <c r="AB3146" i="3"/>
  <c r="AA3146" i="3"/>
  <c r="L1865" i="3"/>
  <c r="O1867" i="3"/>
  <c r="K1865" i="3"/>
  <c r="N1866" i="3" s="1"/>
  <c r="N1867" i="3"/>
  <c r="D3215" i="3"/>
  <c r="W3144" i="3"/>
  <c r="X3144" i="3"/>
  <c r="U3145" i="3"/>
  <c r="R3145" i="3"/>
  <c r="T3145" i="3"/>
  <c r="Q3145" i="3"/>
  <c r="N3146" i="3"/>
  <c r="O3146" i="3"/>
  <c r="BT2814" i="3" l="1"/>
  <c r="BX2814" i="3" s="1"/>
  <c r="BV2814" i="3"/>
  <c r="BP2814" i="3"/>
  <c r="BU2814" i="3" s="1"/>
  <c r="BR2815" i="3"/>
  <c r="AW3142" i="3"/>
  <c r="AX3142" i="3"/>
  <c r="AY3141" i="3"/>
  <c r="BB3141" i="3" s="1"/>
  <c r="L3148" i="3"/>
  <c r="BF3143" i="3"/>
  <c r="BG3143" i="3"/>
  <c r="X3145" i="3"/>
  <c r="AC3146" i="3"/>
  <c r="AK3146" i="3" s="1"/>
  <c r="K3148" i="3"/>
  <c r="AB3147" i="3"/>
  <c r="AA3147" i="3"/>
  <c r="Z3147" i="3"/>
  <c r="AQ3145" i="3"/>
  <c r="BI3145" i="3"/>
  <c r="AR3145" i="3"/>
  <c r="BJ3145" i="3"/>
  <c r="L1864" i="3"/>
  <c r="K1864" i="3"/>
  <c r="O1866" i="3"/>
  <c r="W3145" i="3"/>
  <c r="D3216" i="3"/>
  <c r="T3146" i="3"/>
  <c r="Q3146" i="3"/>
  <c r="U3146" i="3"/>
  <c r="R3146" i="3"/>
  <c r="N3147" i="3"/>
  <c r="O3147" i="3"/>
  <c r="AW3143" i="3" l="1"/>
  <c r="BA3141" i="3"/>
  <c r="AY3142" i="3"/>
  <c r="BA3142" i="3" s="1"/>
  <c r="BN2815" i="3"/>
  <c r="BS2815" i="3"/>
  <c r="BL2815" i="3"/>
  <c r="BO2815" i="3"/>
  <c r="BM2815" i="3"/>
  <c r="BQ2815" i="3" s="1"/>
  <c r="L3149" i="3"/>
  <c r="AX3143" i="3"/>
  <c r="AY3143" i="3" s="1"/>
  <c r="BA3143" i="3" s="1"/>
  <c r="BG3144" i="3"/>
  <c r="BF3144" i="3"/>
  <c r="AC3147" i="3"/>
  <c r="AK3147" i="3" s="1"/>
  <c r="K3149" i="3"/>
  <c r="AB3148" i="3"/>
  <c r="AA3148" i="3"/>
  <c r="Z3148" i="3"/>
  <c r="AQ3146" i="3"/>
  <c r="BI3146" i="3"/>
  <c r="AR3146" i="3"/>
  <c r="BJ3146" i="3"/>
  <c r="K1863" i="3"/>
  <c r="N1865" i="3"/>
  <c r="L1863" i="3"/>
  <c r="O1864" i="3" s="1"/>
  <c r="O1865" i="3"/>
  <c r="D3217" i="3"/>
  <c r="W3146" i="3"/>
  <c r="X3146" i="3"/>
  <c r="T3147" i="3"/>
  <c r="Q3147" i="3"/>
  <c r="U3147" i="3"/>
  <c r="R3147" i="3"/>
  <c r="N3148" i="3"/>
  <c r="O3148" i="3"/>
  <c r="AX3144" i="3" l="1"/>
  <c r="BV2815" i="3"/>
  <c r="BB3142" i="3"/>
  <c r="BP2815" i="3"/>
  <c r="BU2815" i="3" s="1"/>
  <c r="BR2816" i="3"/>
  <c r="BT2815" i="3"/>
  <c r="BX2815" i="3" s="1"/>
  <c r="L3150" i="3"/>
  <c r="BF3145" i="3"/>
  <c r="BG3145" i="3"/>
  <c r="AW3144" i="3"/>
  <c r="AY3144" i="3" s="1"/>
  <c r="BA3144" i="3" s="1"/>
  <c r="AC3148" i="3"/>
  <c r="AK3148" i="3" s="1"/>
  <c r="AR3147" i="3"/>
  <c r="BJ3147" i="3"/>
  <c r="AQ3147" i="3"/>
  <c r="BI3147" i="3"/>
  <c r="K3150" i="3"/>
  <c r="AB3149" i="3"/>
  <c r="AA3149" i="3"/>
  <c r="Z3149" i="3"/>
  <c r="K1862" i="3"/>
  <c r="L1862" i="3"/>
  <c r="N1864" i="3"/>
  <c r="X3147" i="3"/>
  <c r="D3218" i="3"/>
  <c r="W3147" i="3"/>
  <c r="U3148" i="3"/>
  <c r="R3148" i="3"/>
  <c r="T3148" i="3"/>
  <c r="Q3148" i="3"/>
  <c r="N3149" i="3"/>
  <c r="O3149" i="3"/>
  <c r="AX3145" i="3" l="1"/>
  <c r="BB3143" i="3"/>
  <c r="BS2816" i="3"/>
  <c r="BM2816" i="3"/>
  <c r="BQ2816" i="3" s="1"/>
  <c r="BO2816" i="3"/>
  <c r="BL2816" i="3"/>
  <c r="BN2816" i="3"/>
  <c r="X3148" i="3"/>
  <c r="L3151" i="3"/>
  <c r="AW3145" i="3"/>
  <c r="AY3145" i="3" s="1"/>
  <c r="BG3146" i="3"/>
  <c r="BF3146" i="3"/>
  <c r="Z3150" i="3"/>
  <c r="AC3149" i="3"/>
  <c r="AK3149" i="3" s="1"/>
  <c r="AQ3148" i="3"/>
  <c r="BI3148" i="3"/>
  <c r="K3151" i="3"/>
  <c r="AB3150" i="3"/>
  <c r="AA3150" i="3"/>
  <c r="AR3148" i="3"/>
  <c r="BJ3148" i="3"/>
  <c r="L1861" i="3"/>
  <c r="O1863" i="3"/>
  <c r="K1861" i="3"/>
  <c r="N1862" i="3" s="1"/>
  <c r="N1863" i="3"/>
  <c r="W3148" i="3"/>
  <c r="D3219" i="3"/>
  <c r="T3149" i="3"/>
  <c r="Q3149" i="3"/>
  <c r="U3149" i="3"/>
  <c r="R3149" i="3"/>
  <c r="N3150" i="3"/>
  <c r="O3150" i="3"/>
  <c r="BV2816" i="3" l="1"/>
  <c r="BB3144" i="3"/>
  <c r="BB3145" i="3" s="1"/>
  <c r="BP2816" i="3"/>
  <c r="BU2816" i="3" s="1"/>
  <c r="BR2817" i="3"/>
  <c r="BT2816" i="3"/>
  <c r="BX2816" i="3" s="1"/>
  <c r="L3152" i="3"/>
  <c r="AW3146" i="3"/>
  <c r="AX3146" i="3"/>
  <c r="BF3147" i="3"/>
  <c r="AC3150" i="3"/>
  <c r="AK3150" i="3" s="1"/>
  <c r="BA3145" i="3"/>
  <c r="BG3147" i="3"/>
  <c r="AX3147" i="3" s="1"/>
  <c r="AR3149" i="3"/>
  <c r="BJ3149" i="3"/>
  <c r="AQ3149" i="3"/>
  <c r="BI3149" i="3"/>
  <c r="K3152" i="3"/>
  <c r="AB3151" i="3"/>
  <c r="AA3151" i="3"/>
  <c r="Z3151" i="3"/>
  <c r="L1860" i="3"/>
  <c r="K1860" i="3"/>
  <c r="O1862" i="3"/>
  <c r="D3220" i="3"/>
  <c r="W3149" i="3"/>
  <c r="X3149" i="3"/>
  <c r="T3150" i="3"/>
  <c r="Q3150" i="3"/>
  <c r="U3150" i="3"/>
  <c r="R3150" i="3"/>
  <c r="N3151" i="3"/>
  <c r="O3151" i="3"/>
  <c r="BS2817" i="3" l="1"/>
  <c r="BM2817" i="3"/>
  <c r="BQ2817" i="3" s="1"/>
  <c r="BO2817" i="3"/>
  <c r="BV2817" i="3" s="1"/>
  <c r="BN2817" i="3"/>
  <c r="BL2817" i="3"/>
  <c r="AW3147" i="3"/>
  <c r="AY3147" i="3" s="1"/>
  <c r="BA3147" i="3" s="1"/>
  <c r="AY3146" i="3"/>
  <c r="BA3146" i="3" s="1"/>
  <c r="L3153" i="3"/>
  <c r="Z3152" i="3"/>
  <c r="BF3148" i="3"/>
  <c r="BG3148" i="3"/>
  <c r="AQ3150" i="3"/>
  <c r="BI3150" i="3"/>
  <c r="AC3151" i="3"/>
  <c r="AK3151" i="3" s="1"/>
  <c r="K3153" i="3"/>
  <c r="AB3152" i="3"/>
  <c r="AA3152" i="3"/>
  <c r="AR3150" i="3"/>
  <c r="BJ3150" i="3"/>
  <c r="K1859" i="3"/>
  <c r="N1861" i="3"/>
  <c r="L1859" i="3"/>
  <c r="O1860" i="3" s="1"/>
  <c r="O1861" i="3"/>
  <c r="D3221" i="3"/>
  <c r="W3150" i="3"/>
  <c r="X3150" i="3"/>
  <c r="T3151" i="3"/>
  <c r="Q3151" i="3"/>
  <c r="U3151" i="3"/>
  <c r="R3151" i="3"/>
  <c r="N3152" i="3"/>
  <c r="O3152" i="3"/>
  <c r="BB3146" i="3" l="1"/>
  <c r="BB3147" i="3" s="1"/>
  <c r="BT2817" i="3"/>
  <c r="BX2817" i="3" s="1"/>
  <c r="BP2817" i="3"/>
  <c r="BU2817" i="3" s="1"/>
  <c r="BR2818" i="3"/>
  <c r="AX3148" i="3"/>
  <c r="L3154" i="3"/>
  <c r="BG3149" i="3"/>
  <c r="BF3149" i="3"/>
  <c r="AW3148" i="3"/>
  <c r="AY3148" i="3" s="1"/>
  <c r="AR3151" i="3"/>
  <c r="BJ3151" i="3"/>
  <c r="AQ3151" i="3"/>
  <c r="BI3151" i="3"/>
  <c r="AC3152" i="3"/>
  <c r="AK3152" i="3" s="1"/>
  <c r="AN3152" i="3" s="1"/>
  <c r="AN3153" i="3" s="1"/>
  <c r="K3154" i="3"/>
  <c r="AB3153" i="3"/>
  <c r="AA3153" i="3"/>
  <c r="Z3153" i="3"/>
  <c r="K1858" i="3"/>
  <c r="L1858" i="3"/>
  <c r="N1860" i="3"/>
  <c r="D3222" i="3"/>
  <c r="W3151" i="3"/>
  <c r="X3151" i="3"/>
  <c r="T3152" i="3"/>
  <c r="Q3152" i="3"/>
  <c r="U3152" i="3"/>
  <c r="R3152" i="3"/>
  <c r="N3153" i="3"/>
  <c r="O3153" i="3"/>
  <c r="AW3149" i="3" l="1"/>
  <c r="BS2818" i="3"/>
  <c r="BM2818" i="3"/>
  <c r="BQ2818" i="3" s="1"/>
  <c r="BN2818" i="3"/>
  <c r="BL2818" i="3"/>
  <c r="BO2818" i="3"/>
  <c r="L3155" i="3"/>
  <c r="BB3148" i="3"/>
  <c r="BA3148" i="3"/>
  <c r="BG3150" i="3"/>
  <c r="AX3149" i="3"/>
  <c r="AY3149" i="3" s="1"/>
  <c r="BF3150" i="3"/>
  <c r="Z3154" i="3"/>
  <c r="AN3154" i="3"/>
  <c r="AN3155" i="3" s="1"/>
  <c r="AN3156" i="3" s="1"/>
  <c r="AN3157" i="3" s="1"/>
  <c r="AN3158" i="3" s="1"/>
  <c r="AN3159" i="3" s="1"/>
  <c r="AN3160" i="3" s="1"/>
  <c r="AN3161" i="3" s="1"/>
  <c r="AN3162" i="3" s="1"/>
  <c r="AN3163" i="3" s="1"/>
  <c r="AN3164" i="3" s="1"/>
  <c r="AN3165" i="3" s="1"/>
  <c r="AN3166" i="3" s="1"/>
  <c r="AN3167" i="3" s="1"/>
  <c r="AN3168" i="3" s="1"/>
  <c r="AN3169" i="3" s="1"/>
  <c r="AN3170" i="3" s="1"/>
  <c r="AN3171" i="3" s="1"/>
  <c r="AN3172" i="3" s="1"/>
  <c r="BD3153" i="3"/>
  <c r="BD3154" i="3" s="1"/>
  <c r="BD3155" i="3" s="1"/>
  <c r="BD3156" i="3" s="1"/>
  <c r="BD3157" i="3" s="1"/>
  <c r="BD3158" i="3" s="1"/>
  <c r="BD3159" i="3" s="1"/>
  <c r="BD3160" i="3" s="1"/>
  <c r="BD3161" i="3" s="1"/>
  <c r="BD3162" i="3" s="1"/>
  <c r="BD3163" i="3" s="1"/>
  <c r="BD3164" i="3" s="1"/>
  <c r="BD3165" i="3" s="1"/>
  <c r="BD3166" i="3" s="1"/>
  <c r="BD3167" i="3" s="1"/>
  <c r="BD3168" i="3" s="1"/>
  <c r="BD3169" i="3" s="1"/>
  <c r="BD3170" i="3" s="1"/>
  <c r="BD3171" i="3" s="1"/>
  <c r="BD3172" i="3" s="1"/>
  <c r="BD3173" i="3" s="1"/>
  <c r="BC3174" i="3" s="1"/>
  <c r="BC3175" i="3" s="1"/>
  <c r="BC3176" i="3" s="1"/>
  <c r="BC3177" i="3" s="1"/>
  <c r="BC3178" i="3" s="1"/>
  <c r="BC3179" i="3" s="1"/>
  <c r="BC3180" i="3" s="1"/>
  <c r="BC3181" i="3" s="1"/>
  <c r="BC3182" i="3" s="1"/>
  <c r="BC3183" i="3" s="1"/>
  <c r="BC3184" i="3" s="1"/>
  <c r="BC3185" i="3" s="1"/>
  <c r="BC3186" i="3" s="1"/>
  <c r="BC3187" i="3" s="1"/>
  <c r="BC3188" i="3" s="1"/>
  <c r="BC3189" i="3" s="1"/>
  <c r="BC3190" i="3" s="1"/>
  <c r="BC3191" i="3" s="1"/>
  <c r="BC3192" i="3" s="1"/>
  <c r="BC3193" i="3" s="1"/>
  <c r="AR3152" i="3"/>
  <c r="BJ3152" i="3"/>
  <c r="AU3152" i="3"/>
  <c r="AU3153" i="3" s="1"/>
  <c r="AU3154" i="3" s="1"/>
  <c r="AU3155" i="3" s="1"/>
  <c r="AU3156" i="3" s="1"/>
  <c r="AU3157" i="3" s="1"/>
  <c r="AU3158" i="3" s="1"/>
  <c r="AU3159" i="3" s="1"/>
  <c r="AU3160" i="3" s="1"/>
  <c r="AU3161" i="3" s="1"/>
  <c r="AU3162" i="3" s="1"/>
  <c r="AU3163" i="3" s="1"/>
  <c r="AU3164" i="3" s="1"/>
  <c r="AU3165" i="3" s="1"/>
  <c r="AU3166" i="3" s="1"/>
  <c r="AU3167" i="3" s="1"/>
  <c r="AU3168" i="3" s="1"/>
  <c r="AU3169" i="3" s="1"/>
  <c r="AU3170" i="3" s="1"/>
  <c r="AU3171" i="3" s="1"/>
  <c r="AU3172" i="3" s="1"/>
  <c r="AC3153" i="3"/>
  <c r="AK3153" i="3" s="1"/>
  <c r="K3155" i="3"/>
  <c r="AB3154" i="3"/>
  <c r="AA3154" i="3"/>
  <c r="AQ3152" i="3"/>
  <c r="BI3152" i="3"/>
  <c r="AT3152" i="3"/>
  <c r="AT3153" i="3" s="1"/>
  <c r="AT3154" i="3" s="1"/>
  <c r="AT3155" i="3" s="1"/>
  <c r="AT3156" i="3" s="1"/>
  <c r="AT3157" i="3" s="1"/>
  <c r="AT3158" i="3" s="1"/>
  <c r="AT3159" i="3" s="1"/>
  <c r="AT3160" i="3" s="1"/>
  <c r="AT3161" i="3" s="1"/>
  <c r="AT3162" i="3" s="1"/>
  <c r="AT3163" i="3" s="1"/>
  <c r="AT3164" i="3" s="1"/>
  <c r="AT3165" i="3" s="1"/>
  <c r="AT3166" i="3" s="1"/>
  <c r="AT3167" i="3" s="1"/>
  <c r="AT3168" i="3" s="1"/>
  <c r="AT3169" i="3" s="1"/>
  <c r="AT3170" i="3" s="1"/>
  <c r="AT3171" i="3" s="1"/>
  <c r="AT3172" i="3" s="1"/>
  <c r="L1857" i="3"/>
  <c r="O1859" i="3"/>
  <c r="K1857" i="3"/>
  <c r="N1858" i="3" s="1"/>
  <c r="N1859" i="3"/>
  <c r="D3223" i="3"/>
  <c r="W3152" i="3"/>
  <c r="X3152" i="3"/>
  <c r="U3153" i="3"/>
  <c r="R3153" i="3"/>
  <c r="T3153" i="3"/>
  <c r="Q3153" i="3"/>
  <c r="N3154" i="3"/>
  <c r="O3154" i="3"/>
  <c r="BV2818" i="3" l="1"/>
  <c r="BT2818" i="3"/>
  <c r="BX2818" i="3" s="1"/>
  <c r="BP2818" i="3"/>
  <c r="BU2818" i="3" s="1"/>
  <c r="BR2819" i="3"/>
  <c r="AW3150" i="3"/>
  <c r="L3156" i="3"/>
  <c r="BB3149" i="3"/>
  <c r="BA3149" i="3"/>
  <c r="AX3150" i="3"/>
  <c r="AY3150" i="3" s="1"/>
  <c r="BA3150" i="3" s="1"/>
  <c r="BG3151" i="3"/>
  <c r="BF3151" i="3"/>
  <c r="AR3153" i="3"/>
  <c r="BJ3153" i="3"/>
  <c r="AQ3153" i="3"/>
  <c r="BI3153" i="3"/>
  <c r="AC3154" i="3"/>
  <c r="AK3154" i="3" s="1"/>
  <c r="K3156" i="3"/>
  <c r="AB3155" i="3"/>
  <c r="AA3155" i="3"/>
  <c r="Z3155" i="3"/>
  <c r="X3153" i="3"/>
  <c r="L1856" i="3"/>
  <c r="K1856" i="3"/>
  <c r="O1858" i="3"/>
  <c r="D3224" i="3"/>
  <c r="W3153" i="3"/>
  <c r="U3154" i="3"/>
  <c r="R3154" i="3"/>
  <c r="T3154" i="3"/>
  <c r="Q3154" i="3"/>
  <c r="N3155" i="3"/>
  <c r="O3155" i="3"/>
  <c r="AW3151" i="3" l="1"/>
  <c r="BN2819" i="3"/>
  <c r="BL2819" i="3"/>
  <c r="BO2819" i="3"/>
  <c r="BS2819" i="3"/>
  <c r="BM2819" i="3"/>
  <c r="BQ2819" i="3" s="1"/>
  <c r="L3157" i="3"/>
  <c r="BB3150" i="3"/>
  <c r="AX3151" i="3"/>
  <c r="AY3151" i="3" s="1"/>
  <c r="BG3152" i="3"/>
  <c r="BF3152" i="3"/>
  <c r="AC3155" i="3"/>
  <c r="AK3155" i="3" s="1"/>
  <c r="AQ3154" i="3"/>
  <c r="BI3154" i="3"/>
  <c r="AR3154" i="3"/>
  <c r="BJ3154" i="3"/>
  <c r="K3157" i="3"/>
  <c r="AB3156" i="3"/>
  <c r="AA3156" i="3"/>
  <c r="Z3156" i="3"/>
  <c r="K1855" i="3"/>
  <c r="N1857" i="3"/>
  <c r="L1855" i="3"/>
  <c r="O1856" i="3" s="1"/>
  <c r="O1857" i="3"/>
  <c r="X3154" i="3"/>
  <c r="W3154" i="3"/>
  <c r="D3225" i="3"/>
  <c r="U3155" i="3"/>
  <c r="R3155" i="3"/>
  <c r="T3155" i="3"/>
  <c r="Q3155" i="3"/>
  <c r="N3156" i="3"/>
  <c r="O3156" i="3"/>
  <c r="BV2819" i="3" l="1"/>
  <c r="BP2819" i="3"/>
  <c r="BU2819" i="3" s="1"/>
  <c r="BR2820" i="3"/>
  <c r="BT2819" i="3"/>
  <c r="BX2819" i="3" s="1"/>
  <c r="BA3151" i="3"/>
  <c r="BB3151" i="3"/>
  <c r="L3158" i="3"/>
  <c r="AC3156" i="3"/>
  <c r="AK3156" i="3" s="1"/>
  <c r="BG3153" i="3"/>
  <c r="AW3152" i="3"/>
  <c r="AX3152" i="3"/>
  <c r="BF3153" i="3"/>
  <c r="AX3153" i="3" s="1"/>
  <c r="K3158" i="3"/>
  <c r="AB3157" i="3"/>
  <c r="AA3157" i="3"/>
  <c r="Z3157" i="3"/>
  <c r="AQ3155" i="3"/>
  <c r="BI3155" i="3"/>
  <c r="AR3155" i="3"/>
  <c r="BJ3155" i="3"/>
  <c r="K1854" i="3"/>
  <c r="L1854" i="3"/>
  <c r="N1856" i="3"/>
  <c r="W3155" i="3"/>
  <c r="X3155" i="3"/>
  <c r="D3226" i="3"/>
  <c r="T3156" i="3"/>
  <c r="Q3156" i="3"/>
  <c r="U3156" i="3"/>
  <c r="R3156" i="3"/>
  <c r="N3157" i="3"/>
  <c r="O3157" i="3"/>
  <c r="BO2820" i="3" l="1"/>
  <c r="BM2820" i="3"/>
  <c r="BQ2820" i="3" s="1"/>
  <c r="BN2820" i="3"/>
  <c r="BS2820" i="3"/>
  <c r="BL2820" i="3"/>
  <c r="AW3153" i="3"/>
  <c r="AY3153" i="3" s="1"/>
  <c r="BA3153" i="3" s="1"/>
  <c r="BB3153" i="3" s="1"/>
  <c r="L3159" i="3"/>
  <c r="BF3154" i="3"/>
  <c r="BG3154" i="3"/>
  <c r="AY3152" i="3"/>
  <c r="BA3152" i="3" s="1"/>
  <c r="BB3152" i="3" s="1"/>
  <c r="AC3157" i="3"/>
  <c r="AK3157" i="3" s="1"/>
  <c r="AR3156" i="3"/>
  <c r="BJ3156" i="3"/>
  <c r="AQ3156" i="3"/>
  <c r="BI3156" i="3"/>
  <c r="K3159" i="3"/>
  <c r="AB3158" i="3"/>
  <c r="AA3158" i="3"/>
  <c r="Z3158" i="3"/>
  <c r="L1853" i="3"/>
  <c r="O1855" i="3"/>
  <c r="K1853" i="3"/>
  <c r="N1854" i="3" s="1"/>
  <c r="N1855" i="3"/>
  <c r="D3227" i="3"/>
  <c r="W3156" i="3"/>
  <c r="X3156" i="3"/>
  <c r="U3157" i="3"/>
  <c r="R3157" i="3"/>
  <c r="T3157" i="3"/>
  <c r="Q3157" i="3"/>
  <c r="N3158" i="3"/>
  <c r="O3158" i="3"/>
  <c r="BV2820" i="3" l="1"/>
  <c r="BT2820" i="3"/>
  <c r="BX2820" i="3" s="1"/>
  <c r="BP2820" i="3"/>
  <c r="BU2820" i="3" s="1"/>
  <c r="BR2821" i="3"/>
  <c r="AX3154" i="3"/>
  <c r="AW3154" i="3"/>
  <c r="L3160" i="3"/>
  <c r="BF3155" i="3"/>
  <c r="BG3155" i="3"/>
  <c r="AC3158" i="3"/>
  <c r="AQ3157" i="3"/>
  <c r="BI3157" i="3"/>
  <c r="K3160" i="3"/>
  <c r="AB3159" i="3"/>
  <c r="AA3159" i="3"/>
  <c r="Z3159" i="3"/>
  <c r="Z3160" i="3"/>
  <c r="AK3158" i="3"/>
  <c r="AR3157" i="3"/>
  <c r="BJ3157" i="3"/>
  <c r="X3157" i="3"/>
  <c r="L1852" i="3"/>
  <c r="K1852" i="3"/>
  <c r="O1854" i="3"/>
  <c r="D3228" i="3"/>
  <c r="W3157" i="3"/>
  <c r="U3158" i="3"/>
  <c r="R3158" i="3"/>
  <c r="T3158" i="3"/>
  <c r="Q3158" i="3"/>
  <c r="N3159" i="3"/>
  <c r="O3159" i="3"/>
  <c r="AY3154" i="3" l="1"/>
  <c r="BA3154" i="3" s="1"/>
  <c r="BB3154" i="3" s="1"/>
  <c r="BO2821" i="3"/>
  <c r="BL2821" i="3"/>
  <c r="BS2821" i="3"/>
  <c r="BM2821" i="3"/>
  <c r="BQ2821" i="3" s="1"/>
  <c r="BN2821" i="3"/>
  <c r="AX3155" i="3"/>
  <c r="L3161" i="3"/>
  <c r="AW3155" i="3"/>
  <c r="BG3156" i="3"/>
  <c r="BF3156" i="3"/>
  <c r="AC3159" i="3"/>
  <c r="AK3159" i="3" s="1"/>
  <c r="AR3158" i="3"/>
  <c r="BJ3158" i="3"/>
  <c r="AQ3158" i="3"/>
  <c r="BI3158" i="3"/>
  <c r="K3161" i="3"/>
  <c r="AB3160" i="3"/>
  <c r="AA3160" i="3"/>
  <c r="K1851" i="3"/>
  <c r="N1853" i="3"/>
  <c r="L1851" i="3"/>
  <c r="O1852" i="3" s="1"/>
  <c r="O1853" i="3"/>
  <c r="W3158" i="3"/>
  <c r="D3229" i="3"/>
  <c r="X3158" i="3"/>
  <c r="U3159" i="3"/>
  <c r="R3159" i="3"/>
  <c r="T3159" i="3"/>
  <c r="Q3159" i="3"/>
  <c r="N3160" i="3"/>
  <c r="O3160" i="3"/>
  <c r="W3159" i="3" l="1"/>
  <c r="BT2821" i="3"/>
  <c r="BX2821" i="3" s="1"/>
  <c r="BV2821" i="3"/>
  <c r="AY3155" i="3"/>
  <c r="BA3155" i="3" s="1"/>
  <c r="BB3155" i="3" s="1"/>
  <c r="BP2821" i="3"/>
  <c r="BU2821" i="3" s="1"/>
  <c r="BR2822" i="3"/>
  <c r="AX3156" i="3"/>
  <c r="L3162" i="3"/>
  <c r="BF3157" i="3"/>
  <c r="BG3157" i="3"/>
  <c r="AW3156" i="3"/>
  <c r="AY3156" i="3" s="1"/>
  <c r="BA3156" i="3" s="1"/>
  <c r="BB3156" i="3" s="1"/>
  <c r="AC3160" i="3"/>
  <c r="AK3160" i="3" s="1"/>
  <c r="K3162" i="3"/>
  <c r="AB3161" i="3"/>
  <c r="AA3161" i="3"/>
  <c r="Z3161" i="3"/>
  <c r="Z3162" i="3"/>
  <c r="AR3159" i="3"/>
  <c r="BJ3159" i="3"/>
  <c r="AX3157" i="3"/>
  <c r="AQ3159" i="3"/>
  <c r="BI3159" i="3"/>
  <c r="K1850" i="3"/>
  <c r="L1850" i="3"/>
  <c r="N1852" i="3"/>
  <c r="X3159" i="3"/>
  <c r="D3230" i="3"/>
  <c r="U3160" i="3"/>
  <c r="R3160" i="3"/>
  <c r="T3160" i="3"/>
  <c r="Q3160" i="3"/>
  <c r="N3161" i="3"/>
  <c r="O3161" i="3"/>
  <c r="BN2822" i="3" l="1"/>
  <c r="BM2822" i="3"/>
  <c r="BQ2822" i="3" s="1"/>
  <c r="BS2822" i="3"/>
  <c r="BL2822" i="3"/>
  <c r="BO2822" i="3"/>
  <c r="L3163" i="3"/>
  <c r="BG3158" i="3"/>
  <c r="BF3158" i="3"/>
  <c r="AW3157" i="3"/>
  <c r="AY3157" i="3" s="1"/>
  <c r="BA3157" i="3" s="1"/>
  <c r="BB3157" i="3" s="1"/>
  <c r="AC3161" i="3"/>
  <c r="AK3161" i="3" s="1"/>
  <c r="AR3160" i="3"/>
  <c r="BJ3160" i="3"/>
  <c r="AQ3160" i="3"/>
  <c r="BI3160" i="3"/>
  <c r="K3163" i="3"/>
  <c r="AB3162" i="3"/>
  <c r="AA3162" i="3"/>
  <c r="L1849" i="3"/>
  <c r="O1851" i="3"/>
  <c r="K1849" i="3"/>
  <c r="N1850" i="3" s="1"/>
  <c r="N1851" i="3"/>
  <c r="W3160" i="3"/>
  <c r="X3160" i="3"/>
  <c r="D3231" i="3"/>
  <c r="U3161" i="3"/>
  <c r="R3161" i="3"/>
  <c r="T3161" i="3"/>
  <c r="Q3161" i="3"/>
  <c r="N3162" i="3"/>
  <c r="O3162" i="3"/>
  <c r="BV2822" i="3" l="1"/>
  <c r="BP2822" i="3"/>
  <c r="BU2822" i="3" s="1"/>
  <c r="BR2823" i="3"/>
  <c r="BT2822" i="3"/>
  <c r="BX2822" i="3" s="1"/>
  <c r="AX3158" i="3"/>
  <c r="L3164" i="3"/>
  <c r="AW3158" i="3"/>
  <c r="BG3159" i="3"/>
  <c r="BF3159" i="3"/>
  <c r="Z3163" i="3"/>
  <c r="AC3162" i="3"/>
  <c r="AK3162" i="3" s="1"/>
  <c r="AQ3161" i="3"/>
  <c r="BI3161" i="3"/>
  <c r="K3164" i="3"/>
  <c r="AB3163" i="3"/>
  <c r="AA3163" i="3"/>
  <c r="AR3161" i="3"/>
  <c r="BJ3161" i="3"/>
  <c r="W3161" i="3"/>
  <c r="L1848" i="3"/>
  <c r="K1848" i="3"/>
  <c r="N1849" i="3" s="1"/>
  <c r="O1850" i="3"/>
  <c r="X3161" i="3"/>
  <c r="D3232" i="3"/>
  <c r="U3162" i="3"/>
  <c r="R3162" i="3"/>
  <c r="T3162" i="3"/>
  <c r="Q3162" i="3"/>
  <c r="N3163" i="3"/>
  <c r="O3163" i="3"/>
  <c r="BS2823" i="3" l="1"/>
  <c r="BM2823" i="3"/>
  <c r="BQ2823" i="3" s="1"/>
  <c r="BN2823" i="3"/>
  <c r="BO2823" i="3"/>
  <c r="BL2823" i="3"/>
  <c r="AY3158" i="3"/>
  <c r="BA3158" i="3" s="1"/>
  <c r="AW3159" i="3"/>
  <c r="L3165" i="3"/>
  <c r="BG3160" i="3"/>
  <c r="BF3160" i="3"/>
  <c r="AX3159" i="3"/>
  <c r="AY3159" i="3" s="1"/>
  <c r="Z3164" i="3"/>
  <c r="AR3162" i="3"/>
  <c r="BJ3162" i="3"/>
  <c r="AQ3162" i="3"/>
  <c r="BI3162" i="3"/>
  <c r="AC3163" i="3"/>
  <c r="AK3163" i="3" s="1"/>
  <c r="K3165" i="3"/>
  <c r="AB3164" i="3"/>
  <c r="AA3164" i="3"/>
  <c r="L1847" i="3"/>
  <c r="O1849" i="3"/>
  <c r="K1847" i="3"/>
  <c r="N1848" i="3" s="1"/>
  <c r="W3162" i="3"/>
  <c r="X3162" i="3"/>
  <c r="D3233" i="3"/>
  <c r="U3163" i="3"/>
  <c r="R3163" i="3"/>
  <c r="T3163" i="3"/>
  <c r="Q3163" i="3"/>
  <c r="N3164" i="3"/>
  <c r="O3164" i="3"/>
  <c r="BV2823" i="3" l="1"/>
  <c r="BT2823" i="3"/>
  <c r="BX2823" i="3" s="1"/>
  <c r="AW3160" i="3"/>
  <c r="BB3158" i="3"/>
  <c r="BP2823" i="3"/>
  <c r="BU2823" i="3" s="1"/>
  <c r="BR2824" i="3"/>
  <c r="L3166" i="3"/>
  <c r="BB3159" i="3"/>
  <c r="BA3159" i="3"/>
  <c r="BG3161" i="3"/>
  <c r="BF3161" i="3"/>
  <c r="AX3160" i="3"/>
  <c r="AY3160" i="3" s="1"/>
  <c r="AR3163" i="3"/>
  <c r="BJ3163" i="3"/>
  <c r="AQ3163" i="3"/>
  <c r="BI3163" i="3"/>
  <c r="AC3164" i="3"/>
  <c r="AK3164" i="3" s="1"/>
  <c r="K3166" i="3"/>
  <c r="AB3165" i="3"/>
  <c r="AA3165" i="3"/>
  <c r="Z3165" i="3"/>
  <c r="W3163" i="3"/>
  <c r="L1846" i="3"/>
  <c r="K1846" i="3"/>
  <c r="O1848" i="3"/>
  <c r="X3163" i="3"/>
  <c r="D3234" i="3"/>
  <c r="U3164" i="3"/>
  <c r="R3164" i="3"/>
  <c r="T3164" i="3"/>
  <c r="Q3164" i="3"/>
  <c r="N3165" i="3"/>
  <c r="O3165" i="3"/>
  <c r="AW3161" i="3" l="1"/>
  <c r="BN2824" i="3"/>
  <c r="BO2824" i="3"/>
  <c r="BL2824" i="3"/>
  <c r="BM2824" i="3"/>
  <c r="BQ2824" i="3" s="1"/>
  <c r="BS2824" i="3"/>
  <c r="L3167" i="3"/>
  <c r="AX3161" i="3"/>
  <c r="BB3160" i="3"/>
  <c r="BA3160" i="3"/>
  <c r="BF3162" i="3"/>
  <c r="AC3165" i="3"/>
  <c r="AK3165" i="3" s="1"/>
  <c r="BG3162" i="3"/>
  <c r="AR3164" i="3"/>
  <c r="BJ3164" i="3"/>
  <c r="K3167" i="3"/>
  <c r="AB3166" i="3"/>
  <c r="AA3166" i="3"/>
  <c r="Z3166" i="3"/>
  <c r="AQ3164" i="3"/>
  <c r="BI3164" i="3"/>
  <c r="K1845" i="3"/>
  <c r="N1847" i="3"/>
  <c r="L1845" i="3"/>
  <c r="O1846" i="3" s="1"/>
  <c r="O1847" i="3"/>
  <c r="X3164" i="3"/>
  <c r="D3235" i="3"/>
  <c r="W3164" i="3"/>
  <c r="U3165" i="3"/>
  <c r="R3165" i="3"/>
  <c r="T3165" i="3"/>
  <c r="Q3165" i="3"/>
  <c r="N3166" i="3"/>
  <c r="O3166" i="3"/>
  <c r="AY3161" i="3" l="1"/>
  <c r="BA3161" i="3" s="1"/>
  <c r="BV2824" i="3"/>
  <c r="BP2824" i="3"/>
  <c r="BU2824" i="3" s="1"/>
  <c r="BR2825" i="3"/>
  <c r="BT2824" i="3"/>
  <c r="BX2824" i="3" s="1"/>
  <c r="AX3162" i="3"/>
  <c r="L3168" i="3"/>
  <c r="BF3163" i="3"/>
  <c r="BB3161" i="3"/>
  <c r="AW3162" i="3"/>
  <c r="BG3163" i="3"/>
  <c r="AC3166" i="3"/>
  <c r="AK3166" i="3" s="1"/>
  <c r="AQ3165" i="3"/>
  <c r="BI3165" i="3"/>
  <c r="K3168" i="3"/>
  <c r="AB3167" i="3"/>
  <c r="AA3167" i="3"/>
  <c r="Z3167" i="3"/>
  <c r="AR3165" i="3"/>
  <c r="BJ3165" i="3"/>
  <c r="K1844" i="3"/>
  <c r="L1844" i="3"/>
  <c r="N1846" i="3"/>
  <c r="X3165" i="3"/>
  <c r="D3236" i="3"/>
  <c r="W3165" i="3"/>
  <c r="T3166" i="3"/>
  <c r="Q3166" i="3"/>
  <c r="U3166" i="3"/>
  <c r="R3166" i="3"/>
  <c r="N3167" i="3"/>
  <c r="O3167" i="3"/>
  <c r="AW3163" i="3" l="1"/>
  <c r="BO2825" i="3"/>
  <c r="BL2825" i="3"/>
  <c r="BS2825" i="3"/>
  <c r="BM2825" i="3"/>
  <c r="BQ2825" i="3" s="1"/>
  <c r="BN2825" i="3"/>
  <c r="AY3162" i="3"/>
  <c r="BA3162" i="3" s="1"/>
  <c r="L3169" i="3"/>
  <c r="Z3168" i="3"/>
  <c r="BG3164" i="3"/>
  <c r="BF3164" i="3"/>
  <c r="AX3163" i="3"/>
  <c r="AY3163" i="3" s="1"/>
  <c r="BA3163" i="3" s="1"/>
  <c r="AC3167" i="3"/>
  <c r="AK3167" i="3" s="1"/>
  <c r="K3169" i="3"/>
  <c r="AB3168" i="3"/>
  <c r="AA3168" i="3"/>
  <c r="AR3166" i="3"/>
  <c r="BJ3166" i="3"/>
  <c r="AQ3166" i="3"/>
  <c r="BI3166" i="3"/>
  <c r="L1843" i="3"/>
  <c r="O1845" i="3"/>
  <c r="K1843" i="3"/>
  <c r="N1844" i="3" s="1"/>
  <c r="N1845" i="3"/>
  <c r="D3237" i="3"/>
  <c r="W3166" i="3"/>
  <c r="X3166" i="3"/>
  <c r="T3167" i="3"/>
  <c r="Q3167" i="3"/>
  <c r="U3167" i="3"/>
  <c r="R3167" i="3"/>
  <c r="N3168" i="3"/>
  <c r="O3168" i="3"/>
  <c r="BB3162" i="3" l="1"/>
  <c r="BB3163" i="3" s="1"/>
  <c r="BT2825" i="3"/>
  <c r="BX2825" i="3" s="1"/>
  <c r="BV2825" i="3"/>
  <c r="BP2825" i="3"/>
  <c r="BU2825" i="3" s="1"/>
  <c r="BR2826" i="3"/>
  <c r="AX3164" i="3"/>
  <c r="L3170" i="3"/>
  <c r="AW3164" i="3"/>
  <c r="BG3165" i="3"/>
  <c r="BF3165" i="3"/>
  <c r="AC3168" i="3"/>
  <c r="AK3168" i="3" s="1"/>
  <c r="Z3169" i="3"/>
  <c r="AQ3167" i="3"/>
  <c r="BI3167" i="3"/>
  <c r="AR3167" i="3"/>
  <c r="BJ3167" i="3"/>
  <c r="K3170" i="3"/>
  <c r="AB3169" i="3"/>
  <c r="AA3169" i="3"/>
  <c r="L1842" i="3"/>
  <c r="K1842" i="3"/>
  <c r="O1844" i="3"/>
  <c r="D3238" i="3"/>
  <c r="X3167" i="3"/>
  <c r="W3167" i="3"/>
  <c r="T3168" i="3"/>
  <c r="Q3168" i="3"/>
  <c r="U3168" i="3"/>
  <c r="R3168" i="3"/>
  <c r="N3169" i="3"/>
  <c r="O3169" i="3"/>
  <c r="AW3165" i="3" l="1"/>
  <c r="AY3164" i="3"/>
  <c r="BA3164" i="3" s="1"/>
  <c r="BL2826" i="3"/>
  <c r="BS2826" i="3"/>
  <c r="BM2826" i="3"/>
  <c r="BQ2826" i="3" s="1"/>
  <c r="BN2826" i="3"/>
  <c r="BO2826" i="3"/>
  <c r="AX3165" i="3"/>
  <c r="AY3165" i="3" s="1"/>
  <c r="BA3165" i="3" s="1"/>
  <c r="L3171" i="3"/>
  <c r="AC3169" i="3"/>
  <c r="AK3169" i="3" s="1"/>
  <c r="BB3164" i="3"/>
  <c r="BF3166" i="3"/>
  <c r="BG3166" i="3"/>
  <c r="AQ3168" i="3"/>
  <c r="BI3168" i="3"/>
  <c r="AR3168" i="3"/>
  <c r="BJ3168" i="3"/>
  <c r="K3171" i="3"/>
  <c r="AB3170" i="3"/>
  <c r="AA3170" i="3"/>
  <c r="Z3170" i="3"/>
  <c r="K1841" i="3"/>
  <c r="N1843" i="3"/>
  <c r="L1841" i="3"/>
  <c r="O1842" i="3" s="1"/>
  <c r="O1843" i="3"/>
  <c r="D3239" i="3"/>
  <c r="W3168" i="3"/>
  <c r="X3168" i="3"/>
  <c r="U3169" i="3"/>
  <c r="R3169" i="3"/>
  <c r="T3169" i="3"/>
  <c r="Q3169" i="3"/>
  <c r="N3170" i="3"/>
  <c r="O3170" i="3"/>
  <c r="BV2826" i="3" l="1"/>
  <c r="BT2826" i="3"/>
  <c r="BX2826" i="3" s="1"/>
  <c r="BP2826" i="3"/>
  <c r="BU2826" i="3" s="1"/>
  <c r="BR2827" i="3"/>
  <c r="BB3165" i="3"/>
  <c r="AW3166" i="3"/>
  <c r="L3172" i="3"/>
  <c r="BF3167" i="3"/>
  <c r="BG3167" i="3"/>
  <c r="AX3166" i="3"/>
  <c r="AY3166" i="3" s="1"/>
  <c r="BA3166" i="3" s="1"/>
  <c r="BB3166" i="3" s="1"/>
  <c r="AC3170" i="3"/>
  <c r="AK3170" i="3" s="1"/>
  <c r="K3172" i="3"/>
  <c r="AB3171" i="3"/>
  <c r="AA3171" i="3"/>
  <c r="Z3171" i="3"/>
  <c r="Z3172" i="3"/>
  <c r="AR3169" i="3"/>
  <c r="BJ3169" i="3"/>
  <c r="AQ3169" i="3"/>
  <c r="BI3169" i="3"/>
  <c r="X3169" i="3"/>
  <c r="K1840" i="3"/>
  <c r="L1840" i="3"/>
  <c r="N1842" i="3"/>
  <c r="D3240" i="3"/>
  <c r="W3169" i="3"/>
  <c r="U3170" i="3"/>
  <c r="R3170" i="3"/>
  <c r="T3170" i="3"/>
  <c r="Q3170" i="3"/>
  <c r="N3171" i="3"/>
  <c r="O3171" i="3"/>
  <c r="BM2827" i="3" l="1"/>
  <c r="BQ2827" i="3" s="1"/>
  <c r="BS2827" i="3"/>
  <c r="BL2827" i="3"/>
  <c r="BN2827" i="3"/>
  <c r="BO2827" i="3"/>
  <c r="BV2827" i="3" s="1"/>
  <c r="L3173" i="3"/>
  <c r="AX3167" i="3"/>
  <c r="BF3168" i="3"/>
  <c r="BG3168" i="3"/>
  <c r="AW3167" i="3"/>
  <c r="AC3171" i="3"/>
  <c r="AK3171" i="3" s="1"/>
  <c r="AR3170" i="3"/>
  <c r="BJ3170" i="3"/>
  <c r="AQ3170" i="3"/>
  <c r="BI3170" i="3"/>
  <c r="K3173" i="3"/>
  <c r="AB3172" i="3"/>
  <c r="AA3172" i="3"/>
  <c r="X3170" i="3"/>
  <c r="L1839" i="3"/>
  <c r="O1841" i="3"/>
  <c r="K1839" i="3"/>
  <c r="N1840" i="3" s="1"/>
  <c r="N1841" i="3"/>
  <c r="D3241" i="3"/>
  <c r="W3170" i="3"/>
  <c r="T3171" i="3"/>
  <c r="Q3171" i="3"/>
  <c r="U3171" i="3"/>
  <c r="R3171" i="3"/>
  <c r="N3172" i="3"/>
  <c r="O3172" i="3"/>
  <c r="BT2827" i="3" l="1"/>
  <c r="BX2827" i="3" s="1"/>
  <c r="BP2827" i="3"/>
  <c r="BU2827" i="3" s="1"/>
  <c r="BR2828" i="3"/>
  <c r="AW3168" i="3"/>
  <c r="L3174" i="3"/>
  <c r="AY3167" i="3"/>
  <c r="BA3167" i="3" s="1"/>
  <c r="BB3167" i="3" s="1"/>
  <c r="AX3168" i="3"/>
  <c r="BF3169" i="3"/>
  <c r="BG3169" i="3"/>
  <c r="AQ3171" i="3"/>
  <c r="BI3171" i="3"/>
  <c r="AR3171" i="3"/>
  <c r="BJ3171" i="3"/>
  <c r="AC3172" i="3"/>
  <c r="AK3172" i="3" s="1"/>
  <c r="K3174" i="3"/>
  <c r="AB3173" i="3"/>
  <c r="AA3173" i="3"/>
  <c r="Z3173" i="3"/>
  <c r="L1838" i="3"/>
  <c r="K1838" i="3"/>
  <c r="O1840" i="3"/>
  <c r="D3242" i="3"/>
  <c r="W3171" i="3"/>
  <c r="X3171" i="3"/>
  <c r="T3172" i="3"/>
  <c r="Q3172" i="3"/>
  <c r="U3172" i="3"/>
  <c r="R3172" i="3"/>
  <c r="N3173" i="3"/>
  <c r="O3173" i="3"/>
  <c r="AY3168" i="3" l="1"/>
  <c r="BA3168" i="3" s="1"/>
  <c r="AX3169" i="3"/>
  <c r="BL2828" i="3"/>
  <c r="BS2828" i="3"/>
  <c r="BM2828" i="3"/>
  <c r="BQ2828" i="3" s="1"/>
  <c r="BN2828" i="3"/>
  <c r="BO2828" i="3"/>
  <c r="L3175" i="3"/>
  <c r="AW3169" i="3"/>
  <c r="AY3169" i="3" s="1"/>
  <c r="BA3169" i="3" s="1"/>
  <c r="BF3170" i="3"/>
  <c r="BG3170" i="3"/>
  <c r="AC3173" i="3"/>
  <c r="AK3173" i="3" s="1"/>
  <c r="AN3173" i="3" s="1"/>
  <c r="AN3174" i="3" s="1"/>
  <c r="AR3172" i="3"/>
  <c r="BJ3172" i="3"/>
  <c r="AQ3172" i="3"/>
  <c r="BI3172" i="3"/>
  <c r="K3175" i="3"/>
  <c r="AB3174" i="3"/>
  <c r="AA3174" i="3"/>
  <c r="Z3174" i="3"/>
  <c r="K1837" i="3"/>
  <c r="N1839" i="3"/>
  <c r="L1837" i="3"/>
  <c r="O1838" i="3" s="1"/>
  <c r="O1839" i="3"/>
  <c r="D3243" i="3"/>
  <c r="W3172" i="3"/>
  <c r="X3172" i="3"/>
  <c r="T3173" i="3"/>
  <c r="Q3173" i="3"/>
  <c r="U3173" i="3"/>
  <c r="R3173" i="3"/>
  <c r="N3174" i="3"/>
  <c r="O3174" i="3"/>
  <c r="BB3168" i="3" l="1"/>
  <c r="BB3169" i="3" s="1"/>
  <c r="BV2828" i="3"/>
  <c r="BT2828" i="3"/>
  <c r="BX2828" i="3" s="1"/>
  <c r="AW3170" i="3"/>
  <c r="BP2828" i="3"/>
  <c r="BU2828" i="3" s="1"/>
  <c r="BR2829" i="3"/>
  <c r="L3176" i="3"/>
  <c r="AX3170" i="3"/>
  <c r="BG3171" i="3"/>
  <c r="BF3171" i="3"/>
  <c r="AN3175" i="3"/>
  <c r="AN3176" i="3" s="1"/>
  <c r="AN3177" i="3" s="1"/>
  <c r="AN3178" i="3" s="1"/>
  <c r="AN3179" i="3" s="1"/>
  <c r="AN3180" i="3" s="1"/>
  <c r="AN3181" i="3" s="1"/>
  <c r="AN3182" i="3" s="1"/>
  <c r="AN3183" i="3" s="1"/>
  <c r="AN3184" i="3" s="1"/>
  <c r="AN3185" i="3" s="1"/>
  <c r="AN3186" i="3" s="1"/>
  <c r="AN3187" i="3" s="1"/>
  <c r="AN3188" i="3" s="1"/>
  <c r="AN3189" i="3" s="1"/>
  <c r="AN3190" i="3" s="1"/>
  <c r="AN3191" i="3" s="1"/>
  <c r="AN3192" i="3" s="1"/>
  <c r="BD3174" i="3"/>
  <c r="BD3175" i="3" s="1"/>
  <c r="BD3176" i="3" s="1"/>
  <c r="BD3177" i="3" s="1"/>
  <c r="BD3178" i="3" s="1"/>
  <c r="BD3179" i="3" s="1"/>
  <c r="BD3180" i="3" s="1"/>
  <c r="BD3181" i="3" s="1"/>
  <c r="BD3182" i="3" s="1"/>
  <c r="BD3183" i="3" s="1"/>
  <c r="BD3184" i="3" s="1"/>
  <c r="BD3185" i="3" s="1"/>
  <c r="BD3186" i="3" s="1"/>
  <c r="BD3187" i="3" s="1"/>
  <c r="BD3188" i="3" s="1"/>
  <c r="BD3189" i="3" s="1"/>
  <c r="BD3190" i="3" s="1"/>
  <c r="BD3191" i="3" s="1"/>
  <c r="BD3192" i="3" s="1"/>
  <c r="BD3193" i="3" s="1"/>
  <c r="BC3194" i="3" s="1"/>
  <c r="BC3195" i="3" s="1"/>
  <c r="BC3196" i="3" s="1"/>
  <c r="BC3197" i="3" s="1"/>
  <c r="BC3198" i="3" s="1"/>
  <c r="BC3199" i="3" s="1"/>
  <c r="BC3200" i="3" s="1"/>
  <c r="BC3201" i="3" s="1"/>
  <c r="BC3202" i="3" s="1"/>
  <c r="BC3203" i="3" s="1"/>
  <c r="BC3204" i="3" s="1"/>
  <c r="BC3205" i="3" s="1"/>
  <c r="BC3206" i="3" s="1"/>
  <c r="BC3207" i="3" s="1"/>
  <c r="BC3208" i="3" s="1"/>
  <c r="BC3209" i="3" s="1"/>
  <c r="BC3210" i="3" s="1"/>
  <c r="BC3211" i="3" s="1"/>
  <c r="BC3212" i="3" s="1"/>
  <c r="BC3213" i="3" s="1"/>
  <c r="BC3214" i="3" s="1"/>
  <c r="BC3215" i="3" s="1"/>
  <c r="AC3174" i="3"/>
  <c r="K3176" i="3"/>
  <c r="AB3175" i="3"/>
  <c r="AA3175" i="3"/>
  <c r="Z3175" i="3"/>
  <c r="AR3173" i="3"/>
  <c r="BJ3173" i="3"/>
  <c r="AU3173" i="3"/>
  <c r="AU3174" i="3" s="1"/>
  <c r="AU3175" i="3" s="1"/>
  <c r="AU3176" i="3" s="1"/>
  <c r="AU3177" i="3" s="1"/>
  <c r="AU3178" i="3" s="1"/>
  <c r="AU3179" i="3" s="1"/>
  <c r="AU3180" i="3" s="1"/>
  <c r="AU3181" i="3" s="1"/>
  <c r="AU3182" i="3" s="1"/>
  <c r="AU3183" i="3" s="1"/>
  <c r="AU3184" i="3" s="1"/>
  <c r="AU3185" i="3" s="1"/>
  <c r="AU3186" i="3" s="1"/>
  <c r="AU3187" i="3" s="1"/>
  <c r="AU3188" i="3" s="1"/>
  <c r="AU3189" i="3" s="1"/>
  <c r="AU3190" i="3" s="1"/>
  <c r="AU3191" i="3" s="1"/>
  <c r="AU3192" i="3" s="1"/>
  <c r="AK3174" i="3"/>
  <c r="AQ3173" i="3"/>
  <c r="BI3173" i="3"/>
  <c r="AT3173" i="3"/>
  <c r="AT3174" i="3" s="1"/>
  <c r="AT3175" i="3" s="1"/>
  <c r="AT3176" i="3" s="1"/>
  <c r="AT3177" i="3" s="1"/>
  <c r="AT3178" i="3" s="1"/>
  <c r="AT3179" i="3" s="1"/>
  <c r="AT3180" i="3" s="1"/>
  <c r="AT3181" i="3" s="1"/>
  <c r="AT3182" i="3" s="1"/>
  <c r="AT3183" i="3" s="1"/>
  <c r="AT3184" i="3" s="1"/>
  <c r="AT3185" i="3" s="1"/>
  <c r="AT3186" i="3" s="1"/>
  <c r="AT3187" i="3" s="1"/>
  <c r="AT3188" i="3" s="1"/>
  <c r="AT3189" i="3" s="1"/>
  <c r="AT3190" i="3" s="1"/>
  <c r="AT3191" i="3" s="1"/>
  <c r="AT3192" i="3" s="1"/>
  <c r="K1836" i="3"/>
  <c r="L1836" i="3"/>
  <c r="N1838" i="3"/>
  <c r="D3244" i="3"/>
  <c r="W3173" i="3"/>
  <c r="X3173" i="3"/>
  <c r="T3174" i="3"/>
  <c r="Q3174" i="3"/>
  <c r="U3174" i="3"/>
  <c r="R3174" i="3"/>
  <c r="N3175" i="3"/>
  <c r="O3175" i="3"/>
  <c r="AW3171" i="3" l="1"/>
  <c r="AY3170" i="3"/>
  <c r="BA3170" i="3" s="1"/>
  <c r="BB3170" i="3" s="1"/>
  <c r="BS2829" i="3"/>
  <c r="BL2829" i="3"/>
  <c r="BN2829" i="3"/>
  <c r="BM2829" i="3"/>
  <c r="BQ2829" i="3" s="1"/>
  <c r="BO2829" i="3"/>
  <c r="AX3171" i="3"/>
  <c r="AY3171" i="3" s="1"/>
  <c r="BA3171" i="3" s="1"/>
  <c r="L3177" i="3"/>
  <c r="BG3172" i="3"/>
  <c r="BF3172" i="3"/>
  <c r="AC3175" i="3"/>
  <c r="AK3175" i="3" s="1"/>
  <c r="AQ3174" i="3"/>
  <c r="BI3174" i="3"/>
  <c r="K3177" i="3"/>
  <c r="AB3176" i="3"/>
  <c r="AA3176" i="3"/>
  <c r="Z3176" i="3"/>
  <c r="AR3174" i="3"/>
  <c r="BJ3174" i="3"/>
  <c r="L1835" i="3"/>
  <c r="O1837" i="3"/>
  <c r="K1835" i="3"/>
  <c r="N1836" i="3" s="1"/>
  <c r="N1837" i="3"/>
  <c r="D3245" i="3"/>
  <c r="W3174" i="3"/>
  <c r="X3174" i="3"/>
  <c r="U3175" i="3"/>
  <c r="R3175" i="3"/>
  <c r="T3175" i="3"/>
  <c r="Q3175" i="3"/>
  <c r="N3176" i="3"/>
  <c r="O3176" i="3"/>
  <c r="BV2829" i="3" l="1"/>
  <c r="BT2829" i="3"/>
  <c r="BX2829" i="3" s="1"/>
  <c r="BB3171" i="3"/>
  <c r="BP2829" i="3"/>
  <c r="BU2829" i="3" s="1"/>
  <c r="BR2830" i="3"/>
  <c r="AX3172" i="3"/>
  <c r="L3178" i="3"/>
  <c r="AW3172" i="3"/>
  <c r="BF3173" i="3"/>
  <c r="BG3173" i="3"/>
  <c r="AC3176" i="3"/>
  <c r="AK3176" i="3" s="1"/>
  <c r="AR3175" i="3"/>
  <c r="BJ3175" i="3"/>
  <c r="K3178" i="3"/>
  <c r="AB3177" i="3"/>
  <c r="AA3177" i="3"/>
  <c r="Z3177" i="3"/>
  <c r="AQ3175" i="3"/>
  <c r="BI3175" i="3"/>
  <c r="L1834" i="3"/>
  <c r="K1834" i="3"/>
  <c r="O1836" i="3"/>
  <c r="D3246" i="3"/>
  <c r="W3175" i="3"/>
  <c r="X3175" i="3"/>
  <c r="U3176" i="3"/>
  <c r="R3176" i="3"/>
  <c r="T3176" i="3"/>
  <c r="Q3176" i="3"/>
  <c r="N3177" i="3"/>
  <c r="O3177" i="3"/>
  <c r="AX3173" i="3" l="1"/>
  <c r="AY3172" i="3"/>
  <c r="BA3172" i="3" s="1"/>
  <c r="BB3172" i="3" s="1"/>
  <c r="BS2830" i="3"/>
  <c r="BL2830" i="3"/>
  <c r="BN2830" i="3"/>
  <c r="BM2830" i="3"/>
  <c r="BQ2830" i="3" s="1"/>
  <c r="BO2830" i="3"/>
  <c r="L3179" i="3"/>
  <c r="AC3177" i="3"/>
  <c r="AW3173" i="3"/>
  <c r="AY3173" i="3" s="1"/>
  <c r="BA3173" i="3" s="1"/>
  <c r="BB3173" i="3" s="1"/>
  <c r="BF3174" i="3"/>
  <c r="BG3174" i="3"/>
  <c r="AK3177" i="3"/>
  <c r="AQ3176" i="3"/>
  <c r="BI3176" i="3"/>
  <c r="AR3176" i="3"/>
  <c r="BJ3176" i="3"/>
  <c r="K3179" i="3"/>
  <c r="AB3178" i="3"/>
  <c r="AA3178" i="3"/>
  <c r="Z3178" i="3"/>
  <c r="K1833" i="3"/>
  <c r="N1835" i="3"/>
  <c r="L1833" i="3"/>
  <c r="O1834" i="3" s="1"/>
  <c r="O1835" i="3"/>
  <c r="X3176" i="3"/>
  <c r="D3247" i="3"/>
  <c r="W3176" i="3"/>
  <c r="T3177" i="3"/>
  <c r="Q3177" i="3"/>
  <c r="U3177" i="3"/>
  <c r="R3177" i="3"/>
  <c r="N3178" i="3"/>
  <c r="O3178" i="3"/>
  <c r="BV2830" i="3" l="1"/>
  <c r="BT2830" i="3"/>
  <c r="BX2830" i="3" s="1"/>
  <c r="BP2830" i="3"/>
  <c r="BU2830" i="3" s="1"/>
  <c r="BR2831" i="3"/>
  <c r="AW3174" i="3"/>
  <c r="L3180" i="3"/>
  <c r="BG3175" i="3"/>
  <c r="BF3175" i="3"/>
  <c r="AX3174" i="3"/>
  <c r="AY3174" i="3" s="1"/>
  <c r="BA3174" i="3" s="1"/>
  <c r="BB3174" i="3" s="1"/>
  <c r="AR3177" i="3"/>
  <c r="BJ3177" i="3"/>
  <c r="AC3178" i="3"/>
  <c r="AK3178" i="3" s="1"/>
  <c r="K3180" i="3"/>
  <c r="AB3179" i="3"/>
  <c r="AA3179" i="3"/>
  <c r="Z3179" i="3"/>
  <c r="AQ3177" i="3"/>
  <c r="BI3177" i="3"/>
  <c r="K1832" i="3"/>
  <c r="L1832" i="3"/>
  <c r="N1834" i="3"/>
  <c r="D3248" i="3"/>
  <c r="W3177" i="3"/>
  <c r="X3177" i="3"/>
  <c r="T3178" i="3"/>
  <c r="Q3178" i="3"/>
  <c r="U3178" i="3"/>
  <c r="R3178" i="3"/>
  <c r="N3179" i="3"/>
  <c r="O3179" i="3"/>
  <c r="BN2831" i="3" l="1"/>
  <c r="BM2831" i="3"/>
  <c r="BQ2831" i="3" s="1"/>
  <c r="BO2831" i="3"/>
  <c r="BL2831" i="3"/>
  <c r="BS2831" i="3"/>
  <c r="L3181" i="3"/>
  <c r="BG3176" i="3"/>
  <c r="BF3176" i="3"/>
  <c r="AW3175" i="3"/>
  <c r="AX3175" i="3"/>
  <c r="AC3179" i="3"/>
  <c r="AK3179" i="3" s="1"/>
  <c r="AQ3178" i="3"/>
  <c r="BI3178" i="3"/>
  <c r="K3181" i="3"/>
  <c r="AB3180" i="3"/>
  <c r="AA3180" i="3"/>
  <c r="Z3180" i="3"/>
  <c r="AR3178" i="3"/>
  <c r="BJ3178" i="3"/>
  <c r="L1831" i="3"/>
  <c r="O1833" i="3"/>
  <c r="K1831" i="3"/>
  <c r="N1832" i="3" s="1"/>
  <c r="N1833" i="3"/>
  <c r="D3249" i="3"/>
  <c r="X3178" i="3"/>
  <c r="W3178" i="3"/>
  <c r="U3179" i="3"/>
  <c r="R3179" i="3"/>
  <c r="T3179" i="3"/>
  <c r="Q3179" i="3"/>
  <c r="N3180" i="3"/>
  <c r="O3180" i="3"/>
  <c r="AX3176" i="3" l="1"/>
  <c r="BV2831" i="3"/>
  <c r="BP2831" i="3"/>
  <c r="BU2831" i="3" s="1"/>
  <c r="BR2832" i="3"/>
  <c r="BT2831" i="3"/>
  <c r="BX2831" i="3" s="1"/>
  <c r="AW3176" i="3"/>
  <c r="AY3176" i="3" s="1"/>
  <c r="BA3176" i="3" s="1"/>
  <c r="BB3176" i="3" s="1"/>
  <c r="L3182" i="3"/>
  <c r="BG3177" i="3"/>
  <c r="BF3177" i="3"/>
  <c r="AY3175" i="3"/>
  <c r="BA3175" i="3" s="1"/>
  <c r="BB3175" i="3" s="1"/>
  <c r="AC3180" i="3"/>
  <c r="AK3180" i="3" s="1"/>
  <c r="K3182" i="3"/>
  <c r="AB3181" i="3"/>
  <c r="AA3181" i="3"/>
  <c r="Z3181" i="3"/>
  <c r="AQ3179" i="3"/>
  <c r="BI3179" i="3"/>
  <c r="AR3179" i="3"/>
  <c r="BJ3179" i="3"/>
  <c r="L1830" i="3"/>
  <c r="K1830" i="3"/>
  <c r="O1832" i="3"/>
  <c r="D3250" i="3"/>
  <c r="W3179" i="3"/>
  <c r="X3179" i="3"/>
  <c r="U3180" i="3"/>
  <c r="R3180" i="3"/>
  <c r="T3180" i="3"/>
  <c r="X3180" i="3" s="1"/>
  <c r="Q3180" i="3"/>
  <c r="N3181" i="3"/>
  <c r="O3181" i="3"/>
  <c r="BS2832" i="3" l="1"/>
  <c r="BM2832" i="3"/>
  <c r="BQ2832" i="3" s="1"/>
  <c r="BO2832" i="3"/>
  <c r="BN2832" i="3"/>
  <c r="BL2832" i="3"/>
  <c r="AW3177" i="3"/>
  <c r="L3183" i="3"/>
  <c r="AX3177" i="3"/>
  <c r="BG3178" i="3"/>
  <c r="BF3178" i="3"/>
  <c r="AC3181" i="3"/>
  <c r="AK3181" i="3" s="1"/>
  <c r="AR3180" i="3"/>
  <c r="BJ3180" i="3"/>
  <c r="AQ3180" i="3"/>
  <c r="BI3180" i="3"/>
  <c r="K3183" i="3"/>
  <c r="AB3182" i="3"/>
  <c r="AA3182" i="3"/>
  <c r="Z3182" i="3"/>
  <c r="K1829" i="3"/>
  <c r="N1831" i="3"/>
  <c r="L1829" i="3"/>
  <c r="O1830" i="3" s="1"/>
  <c r="O1831" i="3"/>
  <c r="D3251" i="3"/>
  <c r="W3180" i="3"/>
  <c r="U3181" i="3"/>
  <c r="R3181" i="3"/>
  <c r="T3181" i="3"/>
  <c r="Q3181" i="3"/>
  <c r="N3182" i="3"/>
  <c r="O3182" i="3"/>
  <c r="BV2832" i="3" l="1"/>
  <c r="BT2832" i="3"/>
  <c r="BX2832" i="3" s="1"/>
  <c r="AW3178" i="3"/>
  <c r="AX3178" i="3"/>
  <c r="AY3177" i="3"/>
  <c r="BA3177" i="3" s="1"/>
  <c r="BB3177" i="3" s="1"/>
  <c r="BP2832" i="3"/>
  <c r="BU2832" i="3" s="1"/>
  <c r="BR2833" i="3"/>
  <c r="L3184" i="3"/>
  <c r="BG3179" i="3"/>
  <c r="BF3179" i="3"/>
  <c r="Z3183" i="3"/>
  <c r="AR3181" i="3"/>
  <c r="BJ3181" i="3"/>
  <c r="AQ3181" i="3"/>
  <c r="BI3181" i="3"/>
  <c r="AC3182" i="3"/>
  <c r="AK3182" i="3" s="1"/>
  <c r="K3184" i="3"/>
  <c r="AB3183" i="3"/>
  <c r="AA3183" i="3"/>
  <c r="K1828" i="3"/>
  <c r="L1828" i="3"/>
  <c r="N1830" i="3"/>
  <c r="D3252" i="3"/>
  <c r="W3181" i="3"/>
  <c r="X3181" i="3"/>
  <c r="U3182" i="3"/>
  <c r="R3182" i="3"/>
  <c r="T3182" i="3"/>
  <c r="Q3182" i="3"/>
  <c r="N3183" i="3"/>
  <c r="O3183" i="3"/>
  <c r="AY3178" i="3" l="1"/>
  <c r="BA3178" i="3" s="1"/>
  <c r="BB3178" i="3" s="1"/>
  <c r="BS2833" i="3"/>
  <c r="BL2833" i="3"/>
  <c r="BN2833" i="3"/>
  <c r="BM2833" i="3"/>
  <c r="BQ2833" i="3" s="1"/>
  <c r="BO2833" i="3"/>
  <c r="L3185" i="3"/>
  <c r="AX3179" i="3"/>
  <c r="BG3180" i="3"/>
  <c r="BF3180" i="3"/>
  <c r="AW3179" i="3"/>
  <c r="AC3183" i="3"/>
  <c r="AK3183" i="3" s="1"/>
  <c r="K3185" i="3"/>
  <c r="AB3184" i="3"/>
  <c r="AA3184" i="3"/>
  <c r="Z3184" i="3"/>
  <c r="AR3182" i="3"/>
  <c r="BJ3182" i="3"/>
  <c r="AQ3182" i="3"/>
  <c r="BI3182" i="3"/>
  <c r="L1827" i="3"/>
  <c r="O1829" i="3"/>
  <c r="K1827" i="3"/>
  <c r="N1828" i="3" s="1"/>
  <c r="N1829" i="3"/>
  <c r="D3253" i="3"/>
  <c r="W3182" i="3"/>
  <c r="X3182" i="3"/>
  <c r="T3183" i="3"/>
  <c r="Q3183" i="3"/>
  <c r="U3183" i="3"/>
  <c r="R3183" i="3"/>
  <c r="N3184" i="3"/>
  <c r="O3184" i="3"/>
  <c r="BV2833" i="3" l="1"/>
  <c r="BT2833" i="3"/>
  <c r="BX2833" i="3" s="1"/>
  <c r="AY3179" i="3"/>
  <c r="BA3179" i="3" s="1"/>
  <c r="BB3179" i="3" s="1"/>
  <c r="BP2833" i="3"/>
  <c r="BU2833" i="3" s="1"/>
  <c r="BR2834" i="3"/>
  <c r="AW3180" i="3"/>
  <c r="AX3180" i="3"/>
  <c r="AY3180" i="3" s="1"/>
  <c r="BA3180" i="3" s="1"/>
  <c r="L3186" i="3"/>
  <c r="BG3181" i="3"/>
  <c r="BF3181" i="3"/>
  <c r="AC3184" i="3"/>
  <c r="AK3184" i="3" s="1"/>
  <c r="K3186" i="3"/>
  <c r="AB3185" i="3"/>
  <c r="AA3185" i="3"/>
  <c r="Z3185" i="3"/>
  <c r="AR3183" i="3"/>
  <c r="BJ3183" i="3"/>
  <c r="AW3181" i="3"/>
  <c r="AQ3183" i="3"/>
  <c r="BI3183" i="3"/>
  <c r="L1826" i="3"/>
  <c r="K1826" i="3"/>
  <c r="O1828" i="3"/>
  <c r="D3254" i="3"/>
  <c r="W3183" i="3"/>
  <c r="X3183" i="3"/>
  <c r="U3184" i="3"/>
  <c r="R3184" i="3"/>
  <c r="T3184" i="3"/>
  <c r="Q3184" i="3"/>
  <c r="N3185" i="3"/>
  <c r="O3185" i="3"/>
  <c r="AX3181" i="3" l="1"/>
  <c r="AY3181" i="3" s="1"/>
  <c r="BA3181" i="3" s="1"/>
  <c r="BM2834" i="3"/>
  <c r="BQ2834" i="3" s="1"/>
  <c r="BS2834" i="3"/>
  <c r="BL2834" i="3"/>
  <c r="BN2834" i="3"/>
  <c r="BO2834" i="3"/>
  <c r="BV2834" i="3" s="1"/>
  <c r="L3187" i="3"/>
  <c r="BB3180" i="3"/>
  <c r="BF3182" i="3"/>
  <c r="BG3182" i="3"/>
  <c r="AC3185" i="3"/>
  <c r="AK3185" i="3" s="1"/>
  <c r="AQ3184" i="3"/>
  <c r="BI3184" i="3"/>
  <c r="AR3184" i="3"/>
  <c r="BJ3184" i="3"/>
  <c r="K3187" i="3"/>
  <c r="AB3186" i="3"/>
  <c r="AA3186" i="3"/>
  <c r="Z3186" i="3"/>
  <c r="X3184" i="3"/>
  <c r="K1825" i="3"/>
  <c r="N1827" i="3"/>
  <c r="L1825" i="3"/>
  <c r="O1826" i="3" s="1"/>
  <c r="O1827" i="3"/>
  <c r="D3255" i="3"/>
  <c r="W3184" i="3"/>
  <c r="T3185" i="3"/>
  <c r="Q3185" i="3"/>
  <c r="U3185" i="3"/>
  <c r="R3185" i="3"/>
  <c r="N3186" i="3"/>
  <c r="O3186" i="3"/>
  <c r="AW3182" i="3" l="1"/>
  <c r="BT2834" i="3"/>
  <c r="BX2834" i="3" s="1"/>
  <c r="BP2834" i="3"/>
  <c r="BU2834" i="3" s="1"/>
  <c r="BR2835" i="3"/>
  <c r="L3188" i="3"/>
  <c r="AX3182" i="3"/>
  <c r="AY3182" i="3" s="1"/>
  <c r="BA3182" i="3" s="1"/>
  <c r="BB3181" i="3"/>
  <c r="BF3183" i="3"/>
  <c r="BG3183" i="3"/>
  <c r="AC3186" i="3"/>
  <c r="AK3186" i="3" s="1"/>
  <c r="K3188" i="3"/>
  <c r="AB3187" i="3"/>
  <c r="AA3187" i="3"/>
  <c r="Z3187" i="3"/>
  <c r="AR3185" i="3"/>
  <c r="BJ3185" i="3"/>
  <c r="AQ3185" i="3"/>
  <c r="BI3185" i="3"/>
  <c r="K1824" i="3"/>
  <c r="L1824" i="3"/>
  <c r="N1826" i="3"/>
  <c r="D3256" i="3"/>
  <c r="W3185" i="3"/>
  <c r="X3185" i="3"/>
  <c r="T3186" i="3"/>
  <c r="Q3186" i="3"/>
  <c r="U3186" i="3"/>
  <c r="R3186" i="3"/>
  <c r="N3187" i="3"/>
  <c r="O3187" i="3"/>
  <c r="BB3182" i="3" l="1"/>
  <c r="BM2835" i="3"/>
  <c r="BQ2835" i="3" s="1"/>
  <c r="BS2835" i="3"/>
  <c r="BL2835" i="3"/>
  <c r="BN2835" i="3"/>
  <c r="BO2835" i="3"/>
  <c r="BV2835" i="3" s="1"/>
  <c r="AW3183" i="3"/>
  <c r="L3189" i="3"/>
  <c r="AX3183" i="3"/>
  <c r="BG3184" i="3"/>
  <c r="BF3184" i="3"/>
  <c r="AC3187" i="3"/>
  <c r="AK3187" i="3" s="1"/>
  <c r="AQ3186" i="3"/>
  <c r="BI3186" i="3"/>
  <c r="AR3186" i="3"/>
  <c r="BJ3186" i="3"/>
  <c r="K3189" i="3"/>
  <c r="AB3188" i="3"/>
  <c r="AA3188" i="3"/>
  <c r="Z3188" i="3"/>
  <c r="L1823" i="3"/>
  <c r="O1825" i="3"/>
  <c r="K1823" i="3"/>
  <c r="N1824" i="3" s="1"/>
  <c r="N1825" i="3"/>
  <c r="D3257" i="3"/>
  <c r="W3186" i="3"/>
  <c r="X3186" i="3"/>
  <c r="U3187" i="3"/>
  <c r="R3187" i="3"/>
  <c r="T3187" i="3"/>
  <c r="Q3187" i="3"/>
  <c r="N3188" i="3"/>
  <c r="O3188" i="3"/>
  <c r="BT2835" i="3" l="1"/>
  <c r="BX2835" i="3" s="1"/>
  <c r="BP2835" i="3"/>
  <c r="BU2835" i="3" s="1"/>
  <c r="BR2836" i="3"/>
  <c r="AY3183" i="3"/>
  <c r="BB3183" i="3" s="1"/>
  <c r="AX3184" i="3"/>
  <c r="L3190" i="3"/>
  <c r="AW3184" i="3"/>
  <c r="BF3185" i="3"/>
  <c r="BG3185" i="3"/>
  <c r="AC3188" i="3"/>
  <c r="AK3188" i="3" s="1"/>
  <c r="K3190" i="3"/>
  <c r="AB3189" i="3"/>
  <c r="AA3189" i="3"/>
  <c r="Z3189" i="3"/>
  <c r="AQ3187" i="3"/>
  <c r="BI3187" i="3"/>
  <c r="AR3187" i="3"/>
  <c r="BJ3187" i="3"/>
  <c r="L1822" i="3"/>
  <c r="K1822" i="3"/>
  <c r="O1824" i="3"/>
  <c r="D3258" i="3"/>
  <c r="X3187" i="3"/>
  <c r="W3187" i="3"/>
  <c r="U3188" i="3"/>
  <c r="R3188" i="3"/>
  <c r="T3188" i="3"/>
  <c r="Q3188" i="3"/>
  <c r="N3189" i="3"/>
  <c r="O3189" i="3"/>
  <c r="BA3183" i="3" l="1"/>
  <c r="AY3184" i="3"/>
  <c r="BA3184" i="3" s="1"/>
  <c r="BB3184" i="3" s="1"/>
  <c r="BN2836" i="3"/>
  <c r="BL2836" i="3"/>
  <c r="BS2836" i="3"/>
  <c r="BO2836" i="3"/>
  <c r="BM2836" i="3"/>
  <c r="BQ2836" i="3" s="1"/>
  <c r="AX3185" i="3"/>
  <c r="L3191" i="3"/>
  <c r="AW3185" i="3"/>
  <c r="BF3186" i="3"/>
  <c r="BG3186" i="3"/>
  <c r="AC3189" i="3"/>
  <c r="AK3189" i="3" s="1"/>
  <c r="AR3188" i="3"/>
  <c r="BJ3188" i="3"/>
  <c r="AQ3188" i="3"/>
  <c r="BI3188" i="3"/>
  <c r="K3191" i="3"/>
  <c r="AB3190" i="3"/>
  <c r="AA3190" i="3"/>
  <c r="Z3190" i="3"/>
  <c r="K1821" i="3"/>
  <c r="N1823" i="3"/>
  <c r="L1821" i="3"/>
  <c r="O1822" i="3" s="1"/>
  <c r="O1823" i="3"/>
  <c r="W3188" i="3"/>
  <c r="D3259" i="3"/>
  <c r="X3188" i="3"/>
  <c r="U3189" i="3"/>
  <c r="R3189" i="3"/>
  <c r="T3189" i="3"/>
  <c r="Q3189" i="3"/>
  <c r="N3190" i="3"/>
  <c r="O3190" i="3"/>
  <c r="BV2836" i="3" l="1"/>
  <c r="BP2836" i="3"/>
  <c r="BU2836" i="3" s="1"/>
  <c r="BR2837" i="3"/>
  <c r="BT2836" i="3"/>
  <c r="BX2836" i="3" s="1"/>
  <c r="AX3186" i="3"/>
  <c r="AY3185" i="3"/>
  <c r="BA3185" i="3" s="1"/>
  <c r="BB3185" i="3" s="1"/>
  <c r="AW3186" i="3"/>
  <c r="L3192" i="3"/>
  <c r="BF3187" i="3"/>
  <c r="BG3187" i="3"/>
  <c r="AC3190" i="3"/>
  <c r="AK3190" i="3" s="1"/>
  <c r="AQ3189" i="3"/>
  <c r="BI3189" i="3"/>
  <c r="AR3189" i="3"/>
  <c r="BJ3189" i="3"/>
  <c r="K3192" i="3"/>
  <c r="AB3191" i="3"/>
  <c r="AA3191" i="3"/>
  <c r="Z3191" i="3"/>
  <c r="Z3192" i="3"/>
  <c r="X3189" i="3"/>
  <c r="K1820" i="3"/>
  <c r="L1820" i="3"/>
  <c r="N1822" i="3"/>
  <c r="D3260" i="3"/>
  <c r="W3189" i="3"/>
  <c r="U3190" i="3"/>
  <c r="R3190" i="3"/>
  <c r="T3190" i="3"/>
  <c r="Q3190" i="3"/>
  <c r="N3191" i="3"/>
  <c r="O3191" i="3"/>
  <c r="AY3186" i="3" l="1"/>
  <c r="BA3186" i="3" s="1"/>
  <c r="BN2837" i="3"/>
  <c r="BM2837" i="3"/>
  <c r="BQ2837" i="3" s="1"/>
  <c r="BS2837" i="3"/>
  <c r="BL2837" i="3"/>
  <c r="BO2837" i="3"/>
  <c r="AX3187" i="3"/>
  <c r="L3193" i="3"/>
  <c r="AW3187" i="3"/>
  <c r="BG3188" i="3"/>
  <c r="BF3188" i="3"/>
  <c r="AC3191" i="3"/>
  <c r="AK3191" i="3" s="1"/>
  <c r="AQ3190" i="3"/>
  <c r="BI3190" i="3"/>
  <c r="AR3190" i="3"/>
  <c r="BJ3190" i="3"/>
  <c r="K3193" i="3"/>
  <c r="AB3192" i="3"/>
  <c r="AA3192" i="3"/>
  <c r="L1819" i="3"/>
  <c r="O1821" i="3"/>
  <c r="K1819" i="3"/>
  <c r="N1820" i="3" s="1"/>
  <c r="N1821" i="3"/>
  <c r="X3190" i="3"/>
  <c r="D3261" i="3"/>
  <c r="W3190" i="3"/>
  <c r="T3191" i="3"/>
  <c r="Q3191" i="3"/>
  <c r="U3191" i="3"/>
  <c r="R3191" i="3"/>
  <c r="N3192" i="3"/>
  <c r="O3192" i="3"/>
  <c r="BB3186" i="3" l="1"/>
  <c r="BV2837" i="3"/>
  <c r="AW3188" i="3"/>
  <c r="AY3187" i="3"/>
  <c r="BA3187" i="3" s="1"/>
  <c r="BB3187" i="3" s="1"/>
  <c r="BT2837" i="3"/>
  <c r="BX2837" i="3" s="1"/>
  <c r="BP2837" i="3"/>
  <c r="BU2837" i="3" s="1"/>
  <c r="BR2838" i="3"/>
  <c r="L3194" i="3"/>
  <c r="BF3189" i="3"/>
  <c r="BG3189" i="3"/>
  <c r="AX3188" i="3"/>
  <c r="AY3188" i="3" s="1"/>
  <c r="AC3192" i="3"/>
  <c r="AK3192" i="3" s="1"/>
  <c r="AR3191" i="3"/>
  <c r="BJ3191" i="3"/>
  <c r="AQ3191" i="3"/>
  <c r="BI3191" i="3"/>
  <c r="K3194" i="3"/>
  <c r="AB3193" i="3"/>
  <c r="AA3193" i="3"/>
  <c r="Z3193" i="3"/>
  <c r="Z3194" i="3"/>
  <c r="L1818" i="3"/>
  <c r="K1818" i="3"/>
  <c r="O1820" i="3"/>
  <c r="D3262" i="3"/>
  <c r="W3191" i="3"/>
  <c r="X3191" i="3"/>
  <c r="U3192" i="3"/>
  <c r="R3192" i="3"/>
  <c r="T3192" i="3"/>
  <c r="Q3192" i="3"/>
  <c r="N3193" i="3"/>
  <c r="O3193" i="3"/>
  <c r="BN2838" i="3" l="1"/>
  <c r="BO2838" i="3"/>
  <c r="BM2838" i="3"/>
  <c r="BQ2838" i="3" s="1"/>
  <c r="BL2838" i="3"/>
  <c r="BS2838" i="3"/>
  <c r="L3195" i="3"/>
  <c r="AX3189" i="3"/>
  <c r="AW3189" i="3"/>
  <c r="BA3188" i="3"/>
  <c r="BB3188" i="3" s="1"/>
  <c r="BG3190" i="3"/>
  <c r="BF3190" i="3"/>
  <c r="AR3192" i="3"/>
  <c r="BJ3192" i="3"/>
  <c r="AQ3192" i="3"/>
  <c r="BI3192" i="3"/>
  <c r="AC3193" i="3"/>
  <c r="AK3193" i="3" s="1"/>
  <c r="AN3193" i="3" s="1"/>
  <c r="AN3194" i="3" s="1"/>
  <c r="I4" i="3"/>
  <c r="K3195" i="3"/>
  <c r="AB3194" i="3"/>
  <c r="AA3194" i="3"/>
  <c r="K1817" i="3"/>
  <c r="N1819" i="3"/>
  <c r="L1817" i="3"/>
  <c r="O1818" i="3" s="1"/>
  <c r="O1819" i="3"/>
  <c r="X3192" i="3"/>
  <c r="D3263" i="3"/>
  <c r="W3192" i="3"/>
  <c r="U3193" i="3"/>
  <c r="R3193" i="3"/>
  <c r="T3193" i="3"/>
  <c r="Q3193" i="3"/>
  <c r="N3194" i="3"/>
  <c r="O3194" i="3"/>
  <c r="BV2838" i="3" l="1"/>
  <c r="BP2838" i="3"/>
  <c r="BU2838" i="3" s="1"/>
  <c r="BR2839" i="3"/>
  <c r="AY3189" i="3"/>
  <c r="BA3189" i="3" s="1"/>
  <c r="BT2838" i="3"/>
  <c r="BX2838" i="3" s="1"/>
  <c r="AW3190" i="3"/>
  <c r="L3196" i="3"/>
  <c r="AX3190" i="3"/>
  <c r="AY3190" i="3" s="1"/>
  <c r="BA3190" i="3" s="1"/>
  <c r="BG3191" i="3"/>
  <c r="BF3191" i="3"/>
  <c r="AC3194" i="3"/>
  <c r="AK3194" i="3" s="1"/>
  <c r="AN3195" i="3"/>
  <c r="AN3196" i="3" s="1"/>
  <c r="AN3197" i="3" s="1"/>
  <c r="AN3198" i="3" s="1"/>
  <c r="AN3199" i="3" s="1"/>
  <c r="AN3200" i="3" s="1"/>
  <c r="AN3201" i="3" s="1"/>
  <c r="AN3202" i="3" s="1"/>
  <c r="AN3203" i="3" s="1"/>
  <c r="AN3204" i="3" s="1"/>
  <c r="AN3205" i="3" s="1"/>
  <c r="AN3206" i="3" s="1"/>
  <c r="AN3207" i="3" s="1"/>
  <c r="AN3208" i="3" s="1"/>
  <c r="AN3209" i="3" s="1"/>
  <c r="AN3210" i="3" s="1"/>
  <c r="AN3211" i="3" s="1"/>
  <c r="AN3212" i="3" s="1"/>
  <c r="AN3213" i="3" s="1"/>
  <c r="AN3214" i="3" s="1"/>
  <c r="BD3194" i="3"/>
  <c r="BD3195" i="3" s="1"/>
  <c r="BD3196" i="3" s="1"/>
  <c r="BD3197" i="3" s="1"/>
  <c r="BD3198" i="3" s="1"/>
  <c r="BD3199" i="3" s="1"/>
  <c r="BD3200" i="3" s="1"/>
  <c r="BD3201" i="3" s="1"/>
  <c r="BD3202" i="3" s="1"/>
  <c r="BD3203" i="3" s="1"/>
  <c r="BD3204" i="3" s="1"/>
  <c r="BD3205" i="3" s="1"/>
  <c r="BD3206" i="3" s="1"/>
  <c r="BD3207" i="3" s="1"/>
  <c r="BD3208" i="3" s="1"/>
  <c r="BD3209" i="3" s="1"/>
  <c r="BD3210" i="3" s="1"/>
  <c r="BD3211" i="3" s="1"/>
  <c r="BD3212" i="3" s="1"/>
  <c r="BD3213" i="3" s="1"/>
  <c r="BD3214" i="3" s="1"/>
  <c r="BD3215" i="3" s="1"/>
  <c r="BC3216" i="3" s="1"/>
  <c r="BC3217" i="3" s="1"/>
  <c r="BC3218" i="3" s="1"/>
  <c r="BC3219" i="3" s="1"/>
  <c r="BC3220" i="3" s="1"/>
  <c r="BC3221" i="3" s="1"/>
  <c r="BC3222" i="3" s="1"/>
  <c r="BC3223" i="3" s="1"/>
  <c r="BC3224" i="3" s="1"/>
  <c r="BC3225" i="3" s="1"/>
  <c r="BC3226" i="3" s="1"/>
  <c r="BC3227" i="3" s="1"/>
  <c r="BC3228" i="3" s="1"/>
  <c r="BC3229" i="3" s="1"/>
  <c r="BC3230" i="3" s="1"/>
  <c r="BC3231" i="3" s="1"/>
  <c r="BC3232" i="3" s="1"/>
  <c r="BC3233" i="3" s="1"/>
  <c r="BC3234" i="3" s="1"/>
  <c r="BC3235" i="3" s="1"/>
  <c r="BC3236" i="3" s="1"/>
  <c r="BC3237" i="3" s="1"/>
  <c r="K3196" i="3"/>
  <c r="AB3195" i="3"/>
  <c r="AA3195" i="3"/>
  <c r="Z3195" i="3"/>
  <c r="Z3196" i="3"/>
  <c r="AQ3193" i="3"/>
  <c r="BI3193" i="3"/>
  <c r="AT3193" i="3"/>
  <c r="AT3194" i="3" s="1"/>
  <c r="AT3195" i="3" s="1"/>
  <c r="AT3196" i="3" s="1"/>
  <c r="AT3197" i="3" s="1"/>
  <c r="AT3198" i="3" s="1"/>
  <c r="AT3199" i="3" s="1"/>
  <c r="AT3200" i="3" s="1"/>
  <c r="AT3201" i="3" s="1"/>
  <c r="AT3202" i="3" s="1"/>
  <c r="AT3203" i="3" s="1"/>
  <c r="AT3204" i="3" s="1"/>
  <c r="AT3205" i="3" s="1"/>
  <c r="AT3206" i="3" s="1"/>
  <c r="AT3207" i="3" s="1"/>
  <c r="AT3208" i="3" s="1"/>
  <c r="AT3209" i="3" s="1"/>
  <c r="AT3210" i="3" s="1"/>
  <c r="AT3211" i="3" s="1"/>
  <c r="AT3212" i="3" s="1"/>
  <c r="AT3213" i="3" s="1"/>
  <c r="AT3214" i="3" s="1"/>
  <c r="AR3193" i="3"/>
  <c r="BJ3193" i="3"/>
  <c r="AU3193" i="3"/>
  <c r="AU3194" i="3" s="1"/>
  <c r="AU3195" i="3" s="1"/>
  <c r="AU3196" i="3" s="1"/>
  <c r="AU3197" i="3" s="1"/>
  <c r="AU3198" i="3" s="1"/>
  <c r="AU3199" i="3" s="1"/>
  <c r="AU3200" i="3" s="1"/>
  <c r="AU3201" i="3" s="1"/>
  <c r="AU3202" i="3" s="1"/>
  <c r="AU3203" i="3" s="1"/>
  <c r="AU3204" i="3" s="1"/>
  <c r="AU3205" i="3" s="1"/>
  <c r="AU3206" i="3" s="1"/>
  <c r="AU3207" i="3" s="1"/>
  <c r="AU3208" i="3" s="1"/>
  <c r="AU3209" i="3" s="1"/>
  <c r="AU3210" i="3" s="1"/>
  <c r="AU3211" i="3" s="1"/>
  <c r="AU3212" i="3" s="1"/>
  <c r="AU3213" i="3" s="1"/>
  <c r="AU3214" i="3" s="1"/>
  <c r="K1816" i="3"/>
  <c r="L1816" i="3"/>
  <c r="N1818" i="3"/>
  <c r="X3193" i="3"/>
  <c r="D3264" i="3"/>
  <c r="W3193" i="3"/>
  <c r="U3194" i="3"/>
  <c r="R3194" i="3"/>
  <c r="T3194" i="3"/>
  <c r="Q3194" i="3"/>
  <c r="N3195" i="3"/>
  <c r="O3195" i="3"/>
  <c r="AX3191" i="3" l="1"/>
  <c r="BB3189" i="3"/>
  <c r="BM2839" i="3"/>
  <c r="BQ2839" i="3" s="1"/>
  <c r="BS2839" i="3"/>
  <c r="BL2839" i="3"/>
  <c r="BN2839" i="3"/>
  <c r="BO2839" i="3"/>
  <c r="L3197" i="3"/>
  <c r="AW3191" i="3"/>
  <c r="AY3191" i="3" s="1"/>
  <c r="BA3191" i="3" s="1"/>
  <c r="BB3190" i="3"/>
  <c r="BG3192" i="3"/>
  <c r="BF3192" i="3"/>
  <c r="AQ3194" i="3"/>
  <c r="BI3194" i="3"/>
  <c r="AR3194" i="3"/>
  <c r="BJ3194" i="3"/>
  <c r="AC3195" i="3"/>
  <c r="AK3195" i="3" s="1"/>
  <c r="K3197" i="3"/>
  <c r="AB3196" i="3"/>
  <c r="AA3196" i="3"/>
  <c r="X3194" i="3"/>
  <c r="L1815" i="3"/>
  <c r="O1817" i="3"/>
  <c r="K1815" i="3"/>
  <c r="N1816" i="3" s="1"/>
  <c r="N1817" i="3"/>
  <c r="D3265" i="3"/>
  <c r="W3194" i="3"/>
  <c r="U3195" i="3"/>
  <c r="R3195" i="3"/>
  <c r="T3195" i="3"/>
  <c r="Q3195" i="3"/>
  <c r="N3196" i="3"/>
  <c r="O3196" i="3"/>
  <c r="BV2839" i="3" l="1"/>
  <c r="BT2839" i="3"/>
  <c r="BX2839" i="3" s="1"/>
  <c r="BP2839" i="3"/>
  <c r="BU2839" i="3" s="1"/>
  <c r="BR2840" i="3"/>
  <c r="BB3191" i="3"/>
  <c r="L3198" i="3"/>
  <c r="AX3192" i="3"/>
  <c r="BG3193" i="3"/>
  <c r="BF3193" i="3"/>
  <c r="AW3192" i="3"/>
  <c r="AQ3195" i="3"/>
  <c r="BI3195" i="3"/>
  <c r="AC3196" i="3"/>
  <c r="AK3196" i="3" s="1"/>
  <c r="K3198" i="3"/>
  <c r="AB3197" i="3"/>
  <c r="AA3197" i="3"/>
  <c r="Z3197" i="3"/>
  <c r="AR3195" i="3"/>
  <c r="BJ3195" i="3"/>
  <c r="L1814" i="3"/>
  <c r="K1814" i="3"/>
  <c r="O1816" i="3"/>
  <c r="D3266" i="3"/>
  <c r="W3195" i="3"/>
  <c r="X3195" i="3"/>
  <c r="T3196" i="3"/>
  <c r="Q3196" i="3"/>
  <c r="U3196" i="3"/>
  <c r="R3196" i="3"/>
  <c r="N3197" i="3"/>
  <c r="O3197" i="3"/>
  <c r="AX3193" i="3" l="1"/>
  <c r="BL2840" i="3"/>
  <c r="BS2840" i="3"/>
  <c r="BN2840" i="3"/>
  <c r="BO2840" i="3"/>
  <c r="BM2840" i="3"/>
  <c r="BQ2840" i="3" s="1"/>
  <c r="L3199" i="3"/>
  <c r="AY3192" i="3"/>
  <c r="BA3192" i="3" s="1"/>
  <c r="BF3194" i="3"/>
  <c r="BG3194" i="3"/>
  <c r="AW3193" i="3"/>
  <c r="AY3193" i="3" s="1"/>
  <c r="Z3198" i="3"/>
  <c r="AR3196" i="3"/>
  <c r="BJ3196" i="3"/>
  <c r="AC3197" i="3"/>
  <c r="AK3197" i="3" s="1"/>
  <c r="K3199" i="3"/>
  <c r="AB3198" i="3"/>
  <c r="AA3198" i="3"/>
  <c r="AQ3196" i="3"/>
  <c r="BI3196" i="3"/>
  <c r="K1813" i="3"/>
  <c r="N1815" i="3"/>
  <c r="L1813" i="3"/>
  <c r="O1814" i="3" s="1"/>
  <c r="O1815" i="3"/>
  <c r="D3267" i="3"/>
  <c r="W3196" i="3"/>
  <c r="X3196" i="3"/>
  <c r="U3197" i="3"/>
  <c r="R3197" i="3"/>
  <c r="T3197" i="3"/>
  <c r="Q3197" i="3"/>
  <c r="N3198" i="3"/>
  <c r="O3198" i="3"/>
  <c r="BV2840" i="3" l="1"/>
  <c r="AX3194" i="3"/>
  <c r="BT2840" i="3"/>
  <c r="BX2840" i="3" s="1"/>
  <c r="BP2840" i="3"/>
  <c r="BU2840" i="3" s="1"/>
  <c r="BR2841" i="3"/>
  <c r="AW3194" i="3"/>
  <c r="AY3194" i="3" s="1"/>
  <c r="BA3194" i="3" s="1"/>
  <c r="BB3194" i="3" s="1"/>
  <c r="L3200" i="3"/>
  <c r="BB3192" i="3"/>
  <c r="BA3193" i="3"/>
  <c r="BG3195" i="3"/>
  <c r="BF3195" i="3"/>
  <c r="AQ3197" i="3"/>
  <c r="BI3197" i="3"/>
  <c r="AC3198" i="3"/>
  <c r="AK3198" i="3" s="1"/>
  <c r="K3200" i="3"/>
  <c r="AB3199" i="3"/>
  <c r="AA3199" i="3"/>
  <c r="Z3199" i="3"/>
  <c r="AR3197" i="3"/>
  <c r="BJ3197" i="3"/>
  <c r="K1812" i="3"/>
  <c r="L1812" i="3"/>
  <c r="N1814" i="3"/>
  <c r="X3197" i="3"/>
  <c r="D3268" i="3"/>
  <c r="W3197" i="3"/>
  <c r="U3198" i="3"/>
  <c r="R3198" i="3"/>
  <c r="T3198" i="3"/>
  <c r="Q3198" i="3"/>
  <c r="N3199" i="3"/>
  <c r="O3199" i="3"/>
  <c r="BB3193" i="3" l="1"/>
  <c r="BN2841" i="3"/>
  <c r="BL2841" i="3"/>
  <c r="BO2841" i="3"/>
  <c r="BM2841" i="3"/>
  <c r="BQ2841" i="3" s="1"/>
  <c r="BS2841" i="3"/>
  <c r="AW3195" i="3"/>
  <c r="L3201" i="3"/>
  <c r="AX3195" i="3"/>
  <c r="BF3196" i="3"/>
  <c r="BG3196" i="3"/>
  <c r="AC3199" i="3"/>
  <c r="AK3199" i="3" s="1"/>
  <c r="AQ3198" i="3"/>
  <c r="BI3198" i="3"/>
  <c r="K3201" i="3"/>
  <c r="AB3200" i="3"/>
  <c r="AA3200" i="3"/>
  <c r="Z3200" i="3"/>
  <c r="AW3196" i="3"/>
  <c r="AR3198" i="3"/>
  <c r="BJ3198" i="3"/>
  <c r="X3198" i="3"/>
  <c r="L1811" i="3"/>
  <c r="O1813" i="3"/>
  <c r="K1811" i="3"/>
  <c r="N1812" i="3" s="1"/>
  <c r="N1813" i="3"/>
  <c r="D3269" i="3"/>
  <c r="W3198" i="3"/>
  <c r="U3199" i="3"/>
  <c r="R3199" i="3"/>
  <c r="T3199" i="3"/>
  <c r="Q3199" i="3"/>
  <c r="N3200" i="3"/>
  <c r="O3200" i="3"/>
  <c r="BV2841" i="3" l="1"/>
  <c r="AY3195" i="3"/>
  <c r="BA3195" i="3" s="1"/>
  <c r="BB3195" i="3" s="1"/>
  <c r="BP2841" i="3"/>
  <c r="BU2841" i="3" s="1"/>
  <c r="BR2842" i="3"/>
  <c r="BT2841" i="3"/>
  <c r="BX2841" i="3" s="1"/>
  <c r="AX3196" i="3"/>
  <c r="AY3196" i="3" s="1"/>
  <c r="BA3196" i="3" s="1"/>
  <c r="BB3196" i="3" s="1"/>
  <c r="L3202" i="3"/>
  <c r="BF3197" i="3"/>
  <c r="BG3197" i="3"/>
  <c r="AC3200" i="3"/>
  <c r="AK3200" i="3" s="1"/>
  <c r="AR3199" i="3"/>
  <c r="BJ3199" i="3"/>
  <c r="K3202" i="3"/>
  <c r="AB3201" i="3"/>
  <c r="AA3201" i="3"/>
  <c r="Z3201" i="3"/>
  <c r="AQ3199" i="3"/>
  <c r="BI3199" i="3"/>
  <c r="X3199" i="3"/>
  <c r="L1810" i="3"/>
  <c r="K1810" i="3"/>
  <c r="O1812" i="3"/>
  <c r="D3270" i="3"/>
  <c r="W3199" i="3"/>
  <c r="T3200" i="3"/>
  <c r="Q3200" i="3"/>
  <c r="U3200" i="3"/>
  <c r="R3200" i="3"/>
  <c r="N3201" i="3"/>
  <c r="O3201" i="3"/>
  <c r="BO2842" i="3" l="1"/>
  <c r="BM2842" i="3"/>
  <c r="BQ2842" i="3" s="1"/>
  <c r="BS2842" i="3"/>
  <c r="BL2842" i="3"/>
  <c r="BN2842" i="3"/>
  <c r="L3203" i="3"/>
  <c r="AW3197" i="3"/>
  <c r="BF3198" i="3"/>
  <c r="AX3197" i="3"/>
  <c r="BG3198" i="3"/>
  <c r="Z3202" i="3"/>
  <c r="AC3201" i="3"/>
  <c r="AK3201" i="3" s="1"/>
  <c r="AR3200" i="3"/>
  <c r="BJ3200" i="3"/>
  <c r="AQ3200" i="3"/>
  <c r="BI3200" i="3"/>
  <c r="K3203" i="3"/>
  <c r="AB3202" i="3"/>
  <c r="AA3202" i="3"/>
  <c r="K1809" i="3"/>
  <c r="N1811" i="3"/>
  <c r="L1809" i="3"/>
  <c r="O1810" i="3" s="1"/>
  <c r="O1811" i="3"/>
  <c r="D3271" i="3"/>
  <c r="W3200" i="3"/>
  <c r="X3200" i="3"/>
  <c r="T3201" i="3"/>
  <c r="Q3201" i="3"/>
  <c r="U3201" i="3"/>
  <c r="R3201" i="3"/>
  <c r="N3202" i="3"/>
  <c r="O3202" i="3"/>
  <c r="BT2842" i="3" l="1"/>
  <c r="BX2842" i="3" s="1"/>
  <c r="BV2842" i="3"/>
  <c r="BP2842" i="3"/>
  <c r="BU2842" i="3" s="1"/>
  <c r="BR2843" i="3"/>
  <c r="AX3198" i="3"/>
  <c r="AW3198" i="3"/>
  <c r="AY3197" i="3"/>
  <c r="BA3197" i="3" s="1"/>
  <c r="BB3197" i="3" s="1"/>
  <c r="L3204" i="3"/>
  <c r="BG3199" i="3"/>
  <c r="BF3199" i="3"/>
  <c r="AC3202" i="3"/>
  <c r="AK3202" i="3" s="1"/>
  <c r="K3204" i="3"/>
  <c r="AB3203" i="3"/>
  <c r="AA3203" i="3"/>
  <c r="Z3203" i="3"/>
  <c r="AR3201" i="3"/>
  <c r="BJ3201" i="3"/>
  <c r="AQ3201" i="3"/>
  <c r="BI3201" i="3"/>
  <c r="K1808" i="3"/>
  <c r="L1808" i="3"/>
  <c r="N1810" i="3"/>
  <c r="X3201" i="3"/>
  <c r="D3272" i="3"/>
  <c r="W3201" i="3"/>
  <c r="U3202" i="3"/>
  <c r="R3202" i="3"/>
  <c r="T3202" i="3"/>
  <c r="Q3202" i="3"/>
  <c r="N3203" i="3"/>
  <c r="O3203" i="3"/>
  <c r="AY3198" i="3" l="1"/>
  <c r="BA3198" i="3" s="1"/>
  <c r="BB3198" i="3" s="1"/>
  <c r="BO2843" i="3"/>
  <c r="BM2843" i="3"/>
  <c r="BQ2843" i="3" s="1"/>
  <c r="BS2843" i="3"/>
  <c r="BL2843" i="3"/>
  <c r="BN2843" i="3"/>
  <c r="AW3199" i="3"/>
  <c r="AX3199" i="3"/>
  <c r="L3205" i="3"/>
  <c r="BF3200" i="3"/>
  <c r="BG3200" i="3"/>
  <c r="AC3203" i="3"/>
  <c r="AK3203" i="3" s="1"/>
  <c r="AQ3202" i="3"/>
  <c r="BI3202" i="3"/>
  <c r="AR3202" i="3"/>
  <c r="BJ3202" i="3"/>
  <c r="K3205" i="3"/>
  <c r="AB3204" i="3"/>
  <c r="AA3204" i="3"/>
  <c r="Z3204" i="3"/>
  <c r="L1807" i="3"/>
  <c r="O1809" i="3"/>
  <c r="K1807" i="3"/>
  <c r="N1808" i="3" s="1"/>
  <c r="N1809" i="3"/>
  <c r="X3202" i="3"/>
  <c r="D3273" i="3"/>
  <c r="W3202" i="3"/>
  <c r="T3203" i="3"/>
  <c r="Q3203" i="3"/>
  <c r="U3203" i="3"/>
  <c r="R3203" i="3"/>
  <c r="N3204" i="3"/>
  <c r="O3204" i="3"/>
  <c r="BT2843" i="3" l="1"/>
  <c r="BX2843" i="3" s="1"/>
  <c r="BV2843" i="3"/>
  <c r="AY3199" i="3"/>
  <c r="BA3199" i="3" s="1"/>
  <c r="BB3199" i="3" s="1"/>
  <c r="BP2843" i="3"/>
  <c r="BU2843" i="3" s="1"/>
  <c r="BR2844" i="3"/>
  <c r="AW3200" i="3"/>
  <c r="L3206" i="3"/>
  <c r="AX3200" i="3"/>
  <c r="BG3201" i="3"/>
  <c r="BF3201" i="3"/>
  <c r="AC3204" i="3"/>
  <c r="AK3204" i="3" s="1"/>
  <c r="K3206" i="3"/>
  <c r="AB3205" i="3"/>
  <c r="AA3205" i="3"/>
  <c r="AQ3203" i="3"/>
  <c r="BI3203" i="3"/>
  <c r="AR3203" i="3"/>
  <c r="BJ3203" i="3"/>
  <c r="Z3205" i="3"/>
  <c r="L1806" i="3"/>
  <c r="K1806" i="3"/>
  <c r="O1808" i="3"/>
  <c r="D3274" i="3"/>
  <c r="W3203" i="3"/>
  <c r="X3203" i="3"/>
  <c r="T3204" i="3"/>
  <c r="Q3204" i="3"/>
  <c r="U3204" i="3"/>
  <c r="R3204" i="3"/>
  <c r="N3205" i="3"/>
  <c r="O3205" i="3"/>
  <c r="AX3201" i="3" l="1"/>
  <c r="AY3200" i="3"/>
  <c r="BA3200" i="3" s="1"/>
  <c r="BO2844" i="3"/>
  <c r="BL2844" i="3"/>
  <c r="BS2844" i="3"/>
  <c r="BM2844" i="3"/>
  <c r="BQ2844" i="3" s="1"/>
  <c r="BN2844" i="3"/>
  <c r="AW3201" i="3"/>
  <c r="AY3201" i="3" s="1"/>
  <c r="BA3201" i="3" s="1"/>
  <c r="L3207" i="3"/>
  <c r="BG3202" i="3"/>
  <c r="BF3202" i="3"/>
  <c r="AC3205" i="3"/>
  <c r="AK3205" i="3" s="1"/>
  <c r="AQ3204" i="3"/>
  <c r="BI3204" i="3"/>
  <c r="K3207" i="3"/>
  <c r="AB3206" i="3"/>
  <c r="AA3206" i="3"/>
  <c r="Z3206" i="3"/>
  <c r="AR3204" i="3"/>
  <c r="BJ3204" i="3"/>
  <c r="K1805" i="3"/>
  <c r="N1807" i="3"/>
  <c r="L1805" i="3"/>
  <c r="O1806" i="3" s="1"/>
  <c r="O1807" i="3"/>
  <c r="D3275" i="3"/>
  <c r="X3204" i="3"/>
  <c r="W3204" i="3"/>
  <c r="T3205" i="3"/>
  <c r="Q3205" i="3"/>
  <c r="U3205" i="3"/>
  <c r="R3205" i="3"/>
  <c r="N3206" i="3"/>
  <c r="O3206" i="3"/>
  <c r="BB3200" i="3" l="1"/>
  <c r="BT2844" i="3"/>
  <c r="BX2844" i="3" s="1"/>
  <c r="BV2844" i="3"/>
  <c r="BP2844" i="3"/>
  <c r="BU2844" i="3" s="1"/>
  <c r="BR2845" i="3"/>
  <c r="BB3201" i="3"/>
  <c r="AX3202" i="3"/>
  <c r="L3208" i="3"/>
  <c r="AW3202" i="3"/>
  <c r="BF3203" i="3"/>
  <c r="BG3203" i="3"/>
  <c r="AC3206" i="3"/>
  <c r="AK3206" i="3" s="1"/>
  <c r="K3208" i="3"/>
  <c r="AB3207" i="3"/>
  <c r="AA3207" i="3"/>
  <c r="Z3207" i="3"/>
  <c r="AR3205" i="3"/>
  <c r="BJ3205" i="3"/>
  <c r="AQ3205" i="3"/>
  <c r="BI3205" i="3"/>
  <c r="K1804" i="3"/>
  <c r="L1804" i="3"/>
  <c r="N1806" i="3"/>
  <c r="D3276" i="3"/>
  <c r="W3205" i="3"/>
  <c r="X3205" i="3"/>
  <c r="U3206" i="3"/>
  <c r="R3206" i="3"/>
  <c r="T3206" i="3"/>
  <c r="Q3206" i="3"/>
  <c r="N3207" i="3"/>
  <c r="O3207" i="3"/>
  <c r="BN2845" i="3" l="1"/>
  <c r="BL2845" i="3"/>
  <c r="BO2845" i="3"/>
  <c r="BM2845" i="3"/>
  <c r="BQ2845" i="3" s="1"/>
  <c r="BS2845" i="3"/>
  <c r="AY3202" i="3"/>
  <c r="BA3202" i="3" s="1"/>
  <c r="AW3203" i="3"/>
  <c r="AX3203" i="3"/>
  <c r="L3209" i="3"/>
  <c r="BB3202" i="3"/>
  <c r="BF3204" i="3"/>
  <c r="BG3204" i="3"/>
  <c r="AC3207" i="3"/>
  <c r="AK3207" i="3" s="1"/>
  <c r="AQ3206" i="3"/>
  <c r="BI3206" i="3"/>
  <c r="AR3206" i="3"/>
  <c r="BJ3206" i="3"/>
  <c r="K3209" i="3"/>
  <c r="AB3208" i="3"/>
  <c r="AA3208" i="3"/>
  <c r="Z3208" i="3"/>
  <c r="L1803" i="3"/>
  <c r="O1805" i="3"/>
  <c r="K1803" i="3"/>
  <c r="N1804" i="3" s="1"/>
  <c r="N1805" i="3"/>
  <c r="D3277" i="3"/>
  <c r="X3206" i="3"/>
  <c r="W3206" i="3"/>
  <c r="T3207" i="3"/>
  <c r="Q3207" i="3"/>
  <c r="U3207" i="3"/>
  <c r="R3207" i="3"/>
  <c r="N3208" i="3"/>
  <c r="O3208" i="3"/>
  <c r="BV2845" i="3" l="1"/>
  <c r="AY3203" i="3"/>
  <c r="BA3203" i="3" s="1"/>
  <c r="BP2845" i="3"/>
  <c r="BU2845" i="3" s="1"/>
  <c r="BR2846" i="3"/>
  <c r="BT2845" i="3"/>
  <c r="BX2845" i="3" s="1"/>
  <c r="L3210" i="3"/>
  <c r="AW3204" i="3"/>
  <c r="AX3204" i="3"/>
  <c r="AY3204" i="3" s="1"/>
  <c r="BA3204" i="3" s="1"/>
  <c r="BG3205" i="3"/>
  <c r="BF3205" i="3"/>
  <c r="AR3207" i="3"/>
  <c r="BJ3207" i="3"/>
  <c r="AQ3207" i="3"/>
  <c r="BI3207" i="3"/>
  <c r="AC3208" i="3"/>
  <c r="AK3208" i="3" s="1"/>
  <c r="K3210" i="3"/>
  <c r="AB3209" i="3"/>
  <c r="AA3209" i="3"/>
  <c r="Z3209" i="3"/>
  <c r="L1802" i="3"/>
  <c r="K1802" i="3"/>
  <c r="O1804" i="3"/>
  <c r="D3278" i="3"/>
  <c r="W3207" i="3"/>
  <c r="X3207" i="3"/>
  <c r="T3208" i="3"/>
  <c r="Q3208" i="3"/>
  <c r="U3208" i="3"/>
  <c r="R3208" i="3"/>
  <c r="N3209" i="3"/>
  <c r="O3209" i="3"/>
  <c r="BB3203" i="3" l="1"/>
  <c r="BS2846" i="3"/>
  <c r="BN2846" i="3"/>
  <c r="BL2846" i="3"/>
  <c r="BO2846" i="3"/>
  <c r="BM2846" i="3"/>
  <c r="BQ2846" i="3" s="1"/>
  <c r="L3211" i="3"/>
  <c r="AW3205" i="3"/>
  <c r="BB3204" i="3"/>
  <c r="AX3205" i="3"/>
  <c r="BG3206" i="3"/>
  <c r="BF3206" i="3"/>
  <c r="Z3210" i="3"/>
  <c r="AR3208" i="3"/>
  <c r="BJ3208" i="3"/>
  <c r="AC3209" i="3"/>
  <c r="AK3209" i="3" s="1"/>
  <c r="K3211" i="3"/>
  <c r="AB3210" i="3"/>
  <c r="AA3210" i="3"/>
  <c r="AQ3208" i="3"/>
  <c r="BI3208" i="3"/>
  <c r="K1801" i="3"/>
  <c r="N1803" i="3"/>
  <c r="L1801" i="3"/>
  <c r="O1802" i="3" s="1"/>
  <c r="O1803" i="3"/>
  <c r="D3279" i="3"/>
  <c r="W3208" i="3"/>
  <c r="X3208" i="3"/>
  <c r="T3209" i="3"/>
  <c r="Q3209" i="3"/>
  <c r="U3209" i="3"/>
  <c r="R3209" i="3"/>
  <c r="N3210" i="3"/>
  <c r="O3210" i="3"/>
  <c r="BV2846" i="3" l="1"/>
  <c r="BP2846" i="3"/>
  <c r="BU2846" i="3" s="1"/>
  <c r="BR2847" i="3"/>
  <c r="BT2846" i="3"/>
  <c r="BX2846" i="3" s="1"/>
  <c r="AY3205" i="3"/>
  <c r="BA3205" i="3" s="1"/>
  <c r="L3212" i="3"/>
  <c r="BF3207" i="3"/>
  <c r="BG3207" i="3"/>
  <c r="AX3206" i="3"/>
  <c r="AW3206" i="3"/>
  <c r="AQ3209" i="3"/>
  <c r="BI3209" i="3"/>
  <c r="AR3209" i="3"/>
  <c r="BJ3209" i="3"/>
  <c r="AC3210" i="3"/>
  <c r="AK3210" i="3" s="1"/>
  <c r="K3212" i="3"/>
  <c r="AB3211" i="3"/>
  <c r="AA3211" i="3"/>
  <c r="Z3211" i="3"/>
  <c r="K1800" i="3"/>
  <c r="L1800" i="3"/>
  <c r="N1802" i="3"/>
  <c r="X3209" i="3"/>
  <c r="D3280" i="3"/>
  <c r="W3209" i="3"/>
  <c r="T3210" i="3"/>
  <c r="Q3210" i="3"/>
  <c r="U3210" i="3"/>
  <c r="R3210" i="3"/>
  <c r="N3211" i="3"/>
  <c r="O3211" i="3"/>
  <c r="AY3206" i="3" l="1"/>
  <c r="BA3206" i="3" s="1"/>
  <c r="BO2847" i="3"/>
  <c r="BS2847" i="3"/>
  <c r="BM2847" i="3"/>
  <c r="BQ2847" i="3" s="1"/>
  <c r="BN2847" i="3"/>
  <c r="BL2847" i="3"/>
  <c r="AX3207" i="3"/>
  <c r="BB3205" i="3"/>
  <c r="AW3207" i="3"/>
  <c r="L3213" i="3"/>
  <c r="BG3208" i="3"/>
  <c r="BF3208" i="3"/>
  <c r="AC3211" i="3"/>
  <c r="AK3211" i="3" s="1"/>
  <c r="K3213" i="3"/>
  <c r="AB3212" i="3"/>
  <c r="AA3212" i="3"/>
  <c r="Z3212" i="3"/>
  <c r="AR3210" i="3"/>
  <c r="BJ3210" i="3"/>
  <c r="AQ3210" i="3"/>
  <c r="BI3210" i="3"/>
  <c r="L1799" i="3"/>
  <c r="O1801" i="3"/>
  <c r="K1799" i="3"/>
  <c r="N1800" i="3" s="1"/>
  <c r="N1801" i="3"/>
  <c r="D3281" i="3"/>
  <c r="W3210" i="3"/>
  <c r="X3210" i="3"/>
  <c r="T3211" i="3"/>
  <c r="Q3211" i="3"/>
  <c r="U3211" i="3"/>
  <c r="R3211" i="3"/>
  <c r="N3212" i="3"/>
  <c r="O3212" i="3"/>
  <c r="BV2847" i="3" l="1"/>
  <c r="BB3206" i="3"/>
  <c r="AY3207" i="3"/>
  <c r="BP2847" i="3"/>
  <c r="BU2847" i="3" s="1"/>
  <c r="BR2848" i="3"/>
  <c r="BT2847" i="3"/>
  <c r="BX2847" i="3" s="1"/>
  <c r="AX3208" i="3"/>
  <c r="L3214" i="3"/>
  <c r="AW3208" i="3"/>
  <c r="BG3209" i="3"/>
  <c r="BF3209" i="3"/>
  <c r="AC3212" i="3"/>
  <c r="AK3212" i="3" s="1"/>
  <c r="AR3211" i="3"/>
  <c r="BJ3211" i="3"/>
  <c r="AQ3211" i="3"/>
  <c r="BI3211" i="3"/>
  <c r="K3214" i="3"/>
  <c r="AB3213" i="3"/>
  <c r="AA3213" i="3"/>
  <c r="Z3213" i="3"/>
  <c r="L1798" i="3"/>
  <c r="K1798" i="3"/>
  <c r="O1800" i="3"/>
  <c r="X3211" i="3"/>
  <c r="D3282" i="3"/>
  <c r="W3211" i="3"/>
  <c r="T3212" i="3"/>
  <c r="Q3212" i="3"/>
  <c r="U3212" i="3"/>
  <c r="R3212" i="3"/>
  <c r="N3213" i="3"/>
  <c r="O3213" i="3"/>
  <c r="AY3208" i="3" l="1"/>
  <c r="BA3208" i="3" s="1"/>
  <c r="BS2848" i="3"/>
  <c r="BN2848" i="3"/>
  <c r="BL2848" i="3"/>
  <c r="BO2848" i="3"/>
  <c r="BM2848" i="3"/>
  <c r="BQ2848" i="3" s="1"/>
  <c r="BA3207" i="3"/>
  <c r="BB3207" i="3"/>
  <c r="AX3209" i="3"/>
  <c r="L3215" i="3"/>
  <c r="AW3209" i="3"/>
  <c r="BG3210" i="3"/>
  <c r="BF3210" i="3"/>
  <c r="AC3213" i="3"/>
  <c r="AK3213" i="3" s="1"/>
  <c r="K3215" i="3"/>
  <c r="AB3214" i="3"/>
  <c r="AA3214" i="3"/>
  <c r="Z3214" i="3"/>
  <c r="AR3212" i="3"/>
  <c r="BJ3212" i="3"/>
  <c r="AQ3212" i="3"/>
  <c r="BI3212" i="3"/>
  <c r="K1797" i="3"/>
  <c r="N1799" i="3"/>
  <c r="L1797" i="3"/>
  <c r="O1798" i="3" s="1"/>
  <c r="O1799" i="3"/>
  <c r="D3283" i="3"/>
  <c r="W3212" i="3"/>
  <c r="X3212" i="3"/>
  <c r="T3213" i="3"/>
  <c r="Q3213" i="3"/>
  <c r="U3213" i="3"/>
  <c r="R3213" i="3"/>
  <c r="N3214" i="3"/>
  <c r="O3214" i="3"/>
  <c r="BV2848" i="3" l="1"/>
  <c r="BB3208" i="3"/>
  <c r="AY3209" i="3"/>
  <c r="BA3209" i="3" s="1"/>
  <c r="AW3210" i="3"/>
  <c r="BP2848" i="3"/>
  <c r="BU2848" i="3" s="1"/>
  <c r="BR2849" i="3"/>
  <c r="BT2848" i="3"/>
  <c r="BX2848" i="3" s="1"/>
  <c r="AX3210" i="3"/>
  <c r="AY3210" i="3" s="1"/>
  <c r="BA3210" i="3" s="1"/>
  <c r="L3216" i="3"/>
  <c r="BF3211" i="3"/>
  <c r="BG3211" i="3"/>
  <c r="AQ3213" i="3"/>
  <c r="BI3213" i="3"/>
  <c r="AR3213" i="3"/>
  <c r="BJ3213" i="3"/>
  <c r="AC3214" i="3"/>
  <c r="AK3214" i="3" s="1"/>
  <c r="K3216" i="3"/>
  <c r="AB3215" i="3"/>
  <c r="AA3215" i="3"/>
  <c r="Z3215" i="3"/>
  <c r="K1796" i="3"/>
  <c r="L1796" i="3"/>
  <c r="N1798" i="3"/>
  <c r="D3284" i="3"/>
  <c r="W3213" i="3"/>
  <c r="X3213" i="3"/>
  <c r="T3214" i="3"/>
  <c r="Q3214" i="3"/>
  <c r="U3214" i="3"/>
  <c r="R3214" i="3"/>
  <c r="N3215" i="3"/>
  <c r="O3215" i="3"/>
  <c r="BB3209" i="3" l="1"/>
  <c r="BN2849" i="3"/>
  <c r="BS2849" i="3"/>
  <c r="BL2849" i="3"/>
  <c r="BO2849" i="3"/>
  <c r="BM2849" i="3"/>
  <c r="BQ2849" i="3" s="1"/>
  <c r="AW3211" i="3"/>
  <c r="AX3211" i="3"/>
  <c r="L3217" i="3"/>
  <c r="BF3212" i="3"/>
  <c r="BG3212" i="3"/>
  <c r="AR3214" i="3"/>
  <c r="BJ3214" i="3"/>
  <c r="AC3215" i="3"/>
  <c r="AK3215" i="3" s="1"/>
  <c r="AN3215" i="3" s="1"/>
  <c r="AN3216" i="3" s="1"/>
  <c r="K3217" i="3"/>
  <c r="AB3216" i="3"/>
  <c r="AA3216" i="3"/>
  <c r="Z3216" i="3"/>
  <c r="AQ3214" i="3"/>
  <c r="BI3214" i="3"/>
  <c r="L1795" i="3"/>
  <c r="O1797" i="3"/>
  <c r="K1795" i="3"/>
  <c r="N1796" i="3" s="1"/>
  <c r="N1797" i="3"/>
  <c r="D3285" i="3"/>
  <c r="W3214" i="3"/>
  <c r="X3214" i="3"/>
  <c r="T3215" i="3"/>
  <c r="Q3215" i="3"/>
  <c r="U3215" i="3"/>
  <c r="R3215" i="3"/>
  <c r="N3216" i="3"/>
  <c r="O3216" i="3"/>
  <c r="BV2849" i="3" l="1"/>
  <c r="AY3211" i="3"/>
  <c r="BB3210" i="3"/>
  <c r="BP2849" i="3"/>
  <c r="BU2849" i="3" s="1"/>
  <c r="BR2850" i="3"/>
  <c r="BT2849" i="3"/>
  <c r="BX2849" i="3" s="1"/>
  <c r="AW3212" i="3"/>
  <c r="L3218" i="3"/>
  <c r="AX3212" i="3"/>
  <c r="BA3211" i="3"/>
  <c r="BG3213" i="3"/>
  <c r="BF3213" i="3"/>
  <c r="Z3217" i="3"/>
  <c r="AQ3215" i="3"/>
  <c r="BI3215" i="3"/>
  <c r="AT3215" i="3"/>
  <c r="AT3216" i="3" s="1"/>
  <c r="AT3217" i="3" s="1"/>
  <c r="AT3218" i="3" s="1"/>
  <c r="AT3219" i="3" s="1"/>
  <c r="AT3220" i="3" s="1"/>
  <c r="AT3221" i="3" s="1"/>
  <c r="AT3222" i="3" s="1"/>
  <c r="AT3223" i="3" s="1"/>
  <c r="AT3224" i="3" s="1"/>
  <c r="AT3225" i="3" s="1"/>
  <c r="AT3226" i="3" s="1"/>
  <c r="AT3227" i="3" s="1"/>
  <c r="AT3228" i="3" s="1"/>
  <c r="AT3229" i="3" s="1"/>
  <c r="AT3230" i="3" s="1"/>
  <c r="AT3231" i="3" s="1"/>
  <c r="AT3232" i="3" s="1"/>
  <c r="AT3233" i="3" s="1"/>
  <c r="AT3234" i="3" s="1"/>
  <c r="AT3235" i="3" s="1"/>
  <c r="AT3236" i="3" s="1"/>
  <c r="AN3217" i="3"/>
  <c r="AN3218" i="3" s="1"/>
  <c r="AN3219" i="3" s="1"/>
  <c r="AN3220" i="3" s="1"/>
  <c r="AN3221" i="3" s="1"/>
  <c r="AN3222" i="3" s="1"/>
  <c r="AN3223" i="3" s="1"/>
  <c r="AN3224" i="3" s="1"/>
  <c r="AN3225" i="3" s="1"/>
  <c r="AN3226" i="3" s="1"/>
  <c r="AN3227" i="3" s="1"/>
  <c r="AN3228" i="3" s="1"/>
  <c r="AN3229" i="3" s="1"/>
  <c r="AN3230" i="3" s="1"/>
  <c r="AN3231" i="3" s="1"/>
  <c r="AN3232" i="3" s="1"/>
  <c r="AN3233" i="3" s="1"/>
  <c r="AN3234" i="3" s="1"/>
  <c r="AN3235" i="3" s="1"/>
  <c r="AN3236" i="3" s="1"/>
  <c r="BD3216" i="3"/>
  <c r="BD3217" i="3" s="1"/>
  <c r="BD3218" i="3" s="1"/>
  <c r="BD3219" i="3" s="1"/>
  <c r="BD3220" i="3" s="1"/>
  <c r="BD3221" i="3" s="1"/>
  <c r="BD3222" i="3" s="1"/>
  <c r="BD3223" i="3" s="1"/>
  <c r="BD3224" i="3" s="1"/>
  <c r="BD3225" i="3" s="1"/>
  <c r="BD3226" i="3" s="1"/>
  <c r="BD3227" i="3" s="1"/>
  <c r="BD3228" i="3" s="1"/>
  <c r="BD3229" i="3" s="1"/>
  <c r="BD3230" i="3" s="1"/>
  <c r="BD3231" i="3" s="1"/>
  <c r="BD3232" i="3" s="1"/>
  <c r="BD3233" i="3" s="1"/>
  <c r="BD3234" i="3" s="1"/>
  <c r="BD3235" i="3" s="1"/>
  <c r="BD3236" i="3" s="1"/>
  <c r="BD3237" i="3" s="1"/>
  <c r="BC3238" i="3" s="1"/>
  <c r="BC3239" i="3" s="1"/>
  <c r="BC3240" i="3" s="1"/>
  <c r="BC3241" i="3" s="1"/>
  <c r="BC3242" i="3" s="1"/>
  <c r="BC3243" i="3" s="1"/>
  <c r="BC3244" i="3" s="1"/>
  <c r="BC3245" i="3" s="1"/>
  <c r="BC3246" i="3" s="1"/>
  <c r="BC3247" i="3" s="1"/>
  <c r="BC3248" i="3" s="1"/>
  <c r="BC3249" i="3" s="1"/>
  <c r="BC3250" i="3" s="1"/>
  <c r="BC3251" i="3" s="1"/>
  <c r="BC3252" i="3" s="1"/>
  <c r="BC3253" i="3" s="1"/>
  <c r="BC3254" i="3" s="1"/>
  <c r="BC3255" i="3" s="1"/>
  <c r="BC3256" i="3" s="1"/>
  <c r="BC3257" i="3" s="1"/>
  <c r="BC3258" i="3" s="1"/>
  <c r="AC3216" i="3"/>
  <c r="AK3216" i="3" s="1"/>
  <c r="K3218" i="3"/>
  <c r="AB3217" i="3"/>
  <c r="AA3217" i="3"/>
  <c r="AR3215" i="3"/>
  <c r="BJ3215" i="3"/>
  <c r="AU3215" i="3"/>
  <c r="AU3216" i="3" s="1"/>
  <c r="AU3217" i="3" s="1"/>
  <c r="AU3218" i="3" s="1"/>
  <c r="AU3219" i="3" s="1"/>
  <c r="AU3220" i="3" s="1"/>
  <c r="AU3221" i="3" s="1"/>
  <c r="AU3222" i="3" s="1"/>
  <c r="AU3223" i="3" s="1"/>
  <c r="AU3224" i="3" s="1"/>
  <c r="AU3225" i="3" s="1"/>
  <c r="AU3226" i="3" s="1"/>
  <c r="AU3227" i="3" s="1"/>
  <c r="AU3228" i="3" s="1"/>
  <c r="AU3229" i="3" s="1"/>
  <c r="AU3230" i="3" s="1"/>
  <c r="AU3231" i="3" s="1"/>
  <c r="AU3232" i="3" s="1"/>
  <c r="AU3233" i="3" s="1"/>
  <c r="AU3234" i="3" s="1"/>
  <c r="AU3235" i="3" s="1"/>
  <c r="AU3236" i="3" s="1"/>
  <c r="L1794" i="3"/>
  <c r="K1794" i="3"/>
  <c r="O1796" i="3"/>
  <c r="X3215" i="3"/>
  <c r="D3286" i="3"/>
  <c r="W3215" i="3"/>
  <c r="U3216" i="3"/>
  <c r="R3216" i="3"/>
  <c r="T3216" i="3"/>
  <c r="Q3216" i="3"/>
  <c r="N3217" i="3"/>
  <c r="O3217" i="3"/>
  <c r="BB3211" i="3" l="1"/>
  <c r="AY3212" i="3"/>
  <c r="BA3212" i="3" s="1"/>
  <c r="BO2850" i="3"/>
  <c r="BM2850" i="3"/>
  <c r="BQ2850" i="3" s="1"/>
  <c r="BS2850" i="3"/>
  <c r="BL2850" i="3"/>
  <c r="BN2850" i="3"/>
  <c r="AW3213" i="3"/>
  <c r="L3219" i="3"/>
  <c r="AX3213" i="3"/>
  <c r="BB3212" i="3"/>
  <c r="BF3214" i="3"/>
  <c r="BG3214" i="3"/>
  <c r="AC3217" i="3"/>
  <c r="AK3217" i="3" s="1"/>
  <c r="K3219" i="3"/>
  <c r="AB3218" i="3"/>
  <c r="AA3218" i="3"/>
  <c r="AR3216" i="3"/>
  <c r="BJ3216" i="3"/>
  <c r="Z3218" i="3"/>
  <c r="AW3214" i="3"/>
  <c r="AQ3216" i="3"/>
  <c r="BI3216" i="3"/>
  <c r="X3216" i="3"/>
  <c r="K1793" i="3"/>
  <c r="N1795" i="3"/>
  <c r="L1793" i="3"/>
  <c r="O1794" i="3" s="1"/>
  <c r="O1795" i="3"/>
  <c r="W3216" i="3"/>
  <c r="D3287" i="3"/>
  <c r="T3217" i="3"/>
  <c r="Q3217" i="3"/>
  <c r="U3217" i="3"/>
  <c r="R3217" i="3"/>
  <c r="N3218" i="3"/>
  <c r="O3218" i="3"/>
  <c r="BT2850" i="3" l="1"/>
  <c r="BX2850" i="3" s="1"/>
  <c r="BV2850" i="3"/>
  <c r="BP2850" i="3"/>
  <c r="BU2850" i="3" s="1"/>
  <c r="BR2851" i="3"/>
  <c r="AY3213" i="3"/>
  <c r="BA3213" i="3" s="1"/>
  <c r="AX3214" i="3"/>
  <c r="AY3214" i="3" s="1"/>
  <c r="L3220" i="3"/>
  <c r="AC3218" i="3"/>
  <c r="AK3218" i="3" s="1"/>
  <c r="BF3215" i="3"/>
  <c r="BG3215" i="3"/>
  <c r="AQ3217" i="3"/>
  <c r="BI3217" i="3"/>
  <c r="K3220" i="3"/>
  <c r="AB3219" i="3"/>
  <c r="AA3219" i="3"/>
  <c r="Z3219" i="3"/>
  <c r="Z3220" i="3"/>
  <c r="AR3217" i="3"/>
  <c r="BJ3217" i="3"/>
  <c r="K1792" i="3"/>
  <c r="L1792" i="3"/>
  <c r="N1794" i="3"/>
  <c r="D3288" i="3"/>
  <c r="W3217" i="3"/>
  <c r="X3217" i="3"/>
  <c r="T3218" i="3"/>
  <c r="Q3218" i="3"/>
  <c r="U3218" i="3"/>
  <c r="R3218" i="3"/>
  <c r="N3219" i="3"/>
  <c r="O3219" i="3"/>
  <c r="BS2851" i="3" l="1"/>
  <c r="BM2851" i="3"/>
  <c r="BQ2851" i="3" s="1"/>
  <c r="BO2851" i="3"/>
  <c r="BV2851" i="3" s="1"/>
  <c r="BL2851" i="3"/>
  <c r="BN2851" i="3"/>
  <c r="BB3213" i="3"/>
  <c r="BA3214" i="3"/>
  <c r="L3221" i="3"/>
  <c r="AX3215" i="3"/>
  <c r="AC3219" i="3"/>
  <c r="AK3219" i="3" s="1"/>
  <c r="BF3216" i="3"/>
  <c r="BG3216" i="3"/>
  <c r="AW3215" i="3"/>
  <c r="K3221" i="3"/>
  <c r="AB3220" i="3"/>
  <c r="AA3220" i="3"/>
  <c r="AQ3218" i="3"/>
  <c r="BI3218" i="3"/>
  <c r="AR3218" i="3"/>
  <c r="BJ3218" i="3"/>
  <c r="L1791" i="3"/>
  <c r="O1793" i="3"/>
  <c r="K1791" i="3"/>
  <c r="N1792" i="3" s="1"/>
  <c r="N1793" i="3"/>
  <c r="D3289" i="3"/>
  <c r="W3218" i="3"/>
  <c r="X3218" i="3"/>
  <c r="U3219" i="3"/>
  <c r="R3219" i="3"/>
  <c r="T3219" i="3"/>
  <c r="Q3219" i="3"/>
  <c r="N3220" i="3"/>
  <c r="O3220" i="3"/>
  <c r="BB3214" i="3" l="1"/>
  <c r="BP2851" i="3"/>
  <c r="BU2851" i="3" s="1"/>
  <c r="BR2852" i="3"/>
  <c r="BT2851" i="3"/>
  <c r="BX2851" i="3" s="1"/>
  <c r="AX3216" i="3"/>
  <c r="L3222" i="3"/>
  <c r="AY3215" i="3"/>
  <c r="BA3215" i="3" s="1"/>
  <c r="AW3216" i="3"/>
  <c r="BF3217" i="3"/>
  <c r="BG3217" i="3"/>
  <c r="AR3219" i="3"/>
  <c r="BJ3219" i="3"/>
  <c r="AC3220" i="3"/>
  <c r="AK3220" i="3" s="1"/>
  <c r="K3222" i="3"/>
  <c r="AB3221" i="3"/>
  <c r="AA3221" i="3"/>
  <c r="Z3221" i="3"/>
  <c r="AQ3219" i="3"/>
  <c r="BI3219" i="3"/>
  <c r="L1790" i="3"/>
  <c r="K1790" i="3"/>
  <c r="O1792" i="3"/>
  <c r="D3290" i="3"/>
  <c r="X3219" i="3"/>
  <c r="W3219" i="3"/>
  <c r="U3220" i="3"/>
  <c r="R3220" i="3"/>
  <c r="T3220" i="3"/>
  <c r="Q3220" i="3"/>
  <c r="N3221" i="3"/>
  <c r="O3221" i="3"/>
  <c r="AW3217" i="3" l="1"/>
  <c r="BB3215" i="3"/>
  <c r="AY3216" i="3"/>
  <c r="BA3216" i="3" s="1"/>
  <c r="BB3216" i="3" s="1"/>
  <c r="AX3217" i="3"/>
  <c r="BO2852" i="3"/>
  <c r="BM2852" i="3"/>
  <c r="BQ2852" i="3" s="1"/>
  <c r="BS2852" i="3"/>
  <c r="BL2852" i="3"/>
  <c r="BN2852" i="3"/>
  <c r="L3223" i="3"/>
  <c r="AY3217" i="3"/>
  <c r="BA3217" i="3" s="1"/>
  <c r="BB3217" i="3" s="1"/>
  <c r="BG3218" i="3"/>
  <c r="BF3218" i="3"/>
  <c r="AC3221" i="3"/>
  <c r="AK3221" i="3" s="1"/>
  <c r="AQ3220" i="3"/>
  <c r="BI3220" i="3"/>
  <c r="K3223" i="3"/>
  <c r="AB3222" i="3"/>
  <c r="AA3222" i="3"/>
  <c r="Z3222" i="3"/>
  <c r="Z3223" i="3"/>
  <c r="AR3220" i="3"/>
  <c r="BJ3220" i="3"/>
  <c r="K1789" i="3"/>
  <c r="N1791" i="3"/>
  <c r="L1789" i="3"/>
  <c r="O1790" i="3" s="1"/>
  <c r="O1791" i="3"/>
  <c r="W3220" i="3"/>
  <c r="D3291" i="3"/>
  <c r="X3220" i="3"/>
  <c r="T3221" i="3"/>
  <c r="Q3221" i="3"/>
  <c r="U3221" i="3"/>
  <c r="R3221" i="3"/>
  <c r="N3222" i="3"/>
  <c r="O3222" i="3"/>
  <c r="BT2852" i="3" l="1"/>
  <c r="BX2852" i="3" s="1"/>
  <c r="BV2852" i="3"/>
  <c r="BP2852" i="3"/>
  <c r="BU2852" i="3" s="1"/>
  <c r="BR2853" i="3"/>
  <c r="AX3218" i="3"/>
  <c r="L3224" i="3"/>
  <c r="AW3218" i="3"/>
  <c r="BF3219" i="3"/>
  <c r="BG3219" i="3"/>
  <c r="AC3222" i="3"/>
  <c r="AK3222" i="3" s="1"/>
  <c r="K3224" i="3"/>
  <c r="AB3223" i="3"/>
  <c r="AA3223" i="3"/>
  <c r="AR3221" i="3"/>
  <c r="BJ3221" i="3"/>
  <c r="AQ3221" i="3"/>
  <c r="BI3221" i="3"/>
  <c r="K1788" i="3"/>
  <c r="L1788" i="3"/>
  <c r="N1790" i="3"/>
  <c r="D3292" i="3"/>
  <c r="W3221" i="3"/>
  <c r="X3221" i="3"/>
  <c r="U3222" i="3"/>
  <c r="R3222" i="3"/>
  <c r="T3222" i="3"/>
  <c r="Q3222" i="3"/>
  <c r="N3223" i="3"/>
  <c r="O3223" i="3"/>
  <c r="AX3219" i="3" l="1"/>
  <c r="AY3218" i="3"/>
  <c r="BA3218" i="3" s="1"/>
  <c r="BB3218" i="3" s="1"/>
  <c r="BO2853" i="3"/>
  <c r="BL2853" i="3"/>
  <c r="BS2853" i="3"/>
  <c r="BM2853" i="3"/>
  <c r="BQ2853" i="3" s="1"/>
  <c r="BN2853" i="3"/>
  <c r="L3225" i="3"/>
  <c r="AC3223" i="3"/>
  <c r="AK3223" i="3" s="1"/>
  <c r="AW3219" i="3"/>
  <c r="BF3220" i="3"/>
  <c r="BG3220" i="3"/>
  <c r="AX3220" i="3" s="1"/>
  <c r="K3225" i="3"/>
  <c r="AB3224" i="3"/>
  <c r="AA3224" i="3"/>
  <c r="Z3224" i="3"/>
  <c r="Z3225" i="3"/>
  <c r="AR3222" i="3"/>
  <c r="BJ3222" i="3"/>
  <c r="AQ3222" i="3"/>
  <c r="BI3222" i="3"/>
  <c r="L1787" i="3"/>
  <c r="O1789" i="3"/>
  <c r="K1787" i="3"/>
  <c r="N1788" i="3" s="1"/>
  <c r="N1789" i="3"/>
  <c r="D3293" i="3"/>
  <c r="W3222" i="3"/>
  <c r="X3222" i="3"/>
  <c r="T3223" i="3"/>
  <c r="Q3223" i="3"/>
  <c r="U3223" i="3"/>
  <c r="R3223" i="3"/>
  <c r="N3224" i="3"/>
  <c r="O3224" i="3"/>
  <c r="AY3219" i="3" l="1"/>
  <c r="BA3219" i="3" s="1"/>
  <c r="BB3219" i="3" s="1"/>
  <c r="BT2853" i="3"/>
  <c r="BX2853" i="3" s="1"/>
  <c r="BV2853" i="3"/>
  <c r="AW3220" i="3"/>
  <c r="AY3220" i="3" s="1"/>
  <c r="BA3220" i="3" s="1"/>
  <c r="BB3220" i="3" s="1"/>
  <c r="BP2853" i="3"/>
  <c r="BU2853" i="3" s="1"/>
  <c r="BR2854" i="3"/>
  <c r="L3226" i="3"/>
  <c r="BF3221" i="3"/>
  <c r="BG3221" i="3"/>
  <c r="AC3224" i="3"/>
  <c r="AR3223" i="3"/>
  <c r="BJ3223" i="3"/>
  <c r="AQ3223" i="3"/>
  <c r="BI3223" i="3"/>
  <c r="K3226" i="3"/>
  <c r="AB3225" i="3"/>
  <c r="AA3225" i="3"/>
  <c r="AK3224" i="3"/>
  <c r="L1786" i="3"/>
  <c r="K1786" i="3"/>
  <c r="O1788" i="3"/>
  <c r="D3294" i="3"/>
  <c r="W3223" i="3"/>
  <c r="X3223" i="3"/>
  <c r="U3224" i="3"/>
  <c r="R3224" i="3"/>
  <c r="T3224" i="3"/>
  <c r="Q3224" i="3"/>
  <c r="N3225" i="3"/>
  <c r="O3225" i="3"/>
  <c r="BS2854" i="3" l="1"/>
  <c r="BM2854" i="3"/>
  <c r="BQ2854" i="3" s="1"/>
  <c r="BN2854" i="3"/>
  <c r="BO2854" i="3"/>
  <c r="BL2854" i="3"/>
  <c r="AW3221" i="3"/>
  <c r="L3227" i="3"/>
  <c r="AX3221" i="3"/>
  <c r="BF3222" i="3"/>
  <c r="BG3222" i="3"/>
  <c r="AX3222" i="3" s="1"/>
  <c r="AC3225" i="3"/>
  <c r="AK3225" i="3" s="1"/>
  <c r="X3224" i="3"/>
  <c r="K3227" i="3"/>
  <c r="AB3226" i="3"/>
  <c r="AA3226" i="3"/>
  <c r="Z3226" i="3"/>
  <c r="AR3224" i="3"/>
  <c r="BJ3224" i="3"/>
  <c r="AQ3224" i="3"/>
  <c r="BI3224" i="3"/>
  <c r="K1785" i="3"/>
  <c r="N1787" i="3"/>
  <c r="L1785" i="3"/>
  <c r="O1786" i="3" s="1"/>
  <c r="O1787" i="3"/>
  <c r="W3224" i="3"/>
  <c r="D3295" i="3"/>
  <c r="T3225" i="3"/>
  <c r="Q3225" i="3"/>
  <c r="U3225" i="3"/>
  <c r="R3225" i="3"/>
  <c r="N3226" i="3"/>
  <c r="O3226" i="3"/>
  <c r="BV2854" i="3" l="1"/>
  <c r="BT2854" i="3"/>
  <c r="BX2854" i="3" s="1"/>
  <c r="AY3221" i="3"/>
  <c r="BA3221" i="3" s="1"/>
  <c r="BP2854" i="3"/>
  <c r="BU2854" i="3" s="1"/>
  <c r="BR2855" i="3"/>
  <c r="AW3222" i="3"/>
  <c r="AY3222" i="3" s="1"/>
  <c r="BA3222" i="3" s="1"/>
  <c r="L3228" i="3"/>
  <c r="BF3223" i="3"/>
  <c r="BG3223" i="3"/>
  <c r="AC3226" i="3"/>
  <c r="AK3226" i="3" s="1"/>
  <c r="K3228" i="3"/>
  <c r="AB3227" i="3"/>
  <c r="AA3227" i="3"/>
  <c r="Z3227" i="3"/>
  <c r="AQ3225" i="3"/>
  <c r="BI3225" i="3"/>
  <c r="AR3225" i="3"/>
  <c r="BJ3225" i="3"/>
  <c r="K1784" i="3"/>
  <c r="L1784" i="3"/>
  <c r="N1786" i="3"/>
  <c r="D3296" i="3"/>
  <c r="W3225" i="3"/>
  <c r="X3225" i="3"/>
  <c r="T3226" i="3"/>
  <c r="Q3226" i="3"/>
  <c r="U3226" i="3"/>
  <c r="R3226" i="3"/>
  <c r="N3227" i="3"/>
  <c r="O3227" i="3"/>
  <c r="BB3221" i="3" l="1"/>
  <c r="BO2855" i="3"/>
  <c r="BM2855" i="3"/>
  <c r="BQ2855" i="3" s="1"/>
  <c r="BS2855" i="3"/>
  <c r="BN2855" i="3"/>
  <c r="BL2855" i="3"/>
  <c r="BB3222" i="3"/>
  <c r="AX3223" i="3"/>
  <c r="L3229" i="3"/>
  <c r="AW3223" i="3"/>
  <c r="BF3224" i="3"/>
  <c r="BG3224" i="3"/>
  <c r="AC3227" i="3"/>
  <c r="AK3227" i="3" s="1"/>
  <c r="AR3226" i="3"/>
  <c r="BJ3226" i="3"/>
  <c r="AQ3226" i="3"/>
  <c r="BI3226" i="3"/>
  <c r="K3229" i="3"/>
  <c r="AB3228" i="3"/>
  <c r="AA3228" i="3"/>
  <c r="Z3228" i="3"/>
  <c r="L1783" i="3"/>
  <c r="O1785" i="3"/>
  <c r="K1783" i="3"/>
  <c r="N1784" i="3" s="1"/>
  <c r="N1785" i="3"/>
  <c r="X3226" i="3"/>
  <c r="D3297" i="3"/>
  <c r="W3226" i="3"/>
  <c r="U3227" i="3"/>
  <c r="R3227" i="3"/>
  <c r="T3227" i="3"/>
  <c r="Q3227" i="3"/>
  <c r="N3228" i="3"/>
  <c r="O3228" i="3"/>
  <c r="BV2855" i="3" l="1"/>
  <c r="BT2855" i="3"/>
  <c r="BX2855" i="3" s="1"/>
  <c r="BP2855" i="3"/>
  <c r="BU2855" i="3" s="1"/>
  <c r="BR2856" i="3"/>
  <c r="AY3223" i="3"/>
  <c r="BA3223" i="3" s="1"/>
  <c r="BB3223" i="3" s="1"/>
  <c r="X3227" i="3"/>
  <c r="L3230" i="3"/>
  <c r="AX3224" i="3"/>
  <c r="AW3224" i="3"/>
  <c r="BF3225" i="3"/>
  <c r="AC3228" i="3"/>
  <c r="BG3225" i="3"/>
  <c r="K3230" i="3"/>
  <c r="AB3229" i="3"/>
  <c r="AA3229" i="3"/>
  <c r="Z3229" i="3"/>
  <c r="AR3227" i="3"/>
  <c r="BJ3227" i="3"/>
  <c r="AK3228" i="3"/>
  <c r="AQ3227" i="3"/>
  <c r="BI3227" i="3"/>
  <c r="L1782" i="3"/>
  <c r="K1782" i="3"/>
  <c r="O1784" i="3"/>
  <c r="W3227" i="3"/>
  <c r="D3298" i="3"/>
  <c r="T3228" i="3"/>
  <c r="Q3228" i="3"/>
  <c r="U3228" i="3"/>
  <c r="R3228" i="3"/>
  <c r="N3229" i="3"/>
  <c r="O3229" i="3"/>
  <c r="AY3224" i="3" l="1"/>
  <c r="BA3224" i="3" s="1"/>
  <c r="BO2856" i="3"/>
  <c r="BS2856" i="3"/>
  <c r="BL2856" i="3"/>
  <c r="BN2856" i="3"/>
  <c r="BM2856" i="3"/>
  <c r="BQ2856" i="3" s="1"/>
  <c r="AW3225" i="3"/>
  <c r="BB3224" i="3"/>
  <c r="L3231" i="3"/>
  <c r="AX3225" i="3"/>
  <c r="BG3226" i="3"/>
  <c r="BF3226" i="3"/>
  <c r="AC3229" i="3"/>
  <c r="AK3229" i="3" s="1"/>
  <c r="K3231" i="3"/>
  <c r="AB3230" i="3"/>
  <c r="AA3230" i="3"/>
  <c r="Z3230" i="3"/>
  <c r="AQ3228" i="3"/>
  <c r="BI3228" i="3"/>
  <c r="AR3228" i="3"/>
  <c r="BJ3228" i="3"/>
  <c r="K1781" i="3"/>
  <c r="N1783" i="3"/>
  <c r="L1781" i="3"/>
  <c r="O1782" i="3" s="1"/>
  <c r="O1783" i="3"/>
  <c r="D3299" i="3"/>
  <c r="W3228" i="3"/>
  <c r="X3228" i="3"/>
  <c r="U3229" i="3"/>
  <c r="R3229" i="3"/>
  <c r="T3229" i="3"/>
  <c r="Q3229" i="3"/>
  <c r="N3230" i="3"/>
  <c r="O3230" i="3"/>
  <c r="BV2856" i="3" l="1"/>
  <c r="BT2856" i="3"/>
  <c r="BX2856" i="3" s="1"/>
  <c r="AY3225" i="3"/>
  <c r="BA3225" i="3" s="1"/>
  <c r="BP2856" i="3"/>
  <c r="BU2856" i="3" s="1"/>
  <c r="BR2857" i="3"/>
  <c r="X3229" i="3"/>
  <c r="AX3226" i="3"/>
  <c r="BB3225" i="3"/>
  <c r="AC3230" i="3"/>
  <c r="AW3226" i="3"/>
  <c r="AY3226" i="3" s="1"/>
  <c r="BA3226" i="3" s="1"/>
  <c r="L3232" i="3"/>
  <c r="BF3227" i="3"/>
  <c r="BG3227" i="3"/>
  <c r="AR3229" i="3"/>
  <c r="BJ3229" i="3"/>
  <c r="K3232" i="3"/>
  <c r="AB3231" i="3"/>
  <c r="AA3231" i="3"/>
  <c r="Z3231" i="3"/>
  <c r="AQ3229" i="3"/>
  <c r="BI3229" i="3"/>
  <c r="AK3230" i="3"/>
  <c r="K1780" i="3"/>
  <c r="L1780" i="3"/>
  <c r="N1782" i="3"/>
  <c r="D3300" i="3"/>
  <c r="W3229" i="3"/>
  <c r="T3230" i="3"/>
  <c r="Q3230" i="3"/>
  <c r="U3230" i="3"/>
  <c r="R3230" i="3"/>
  <c r="N3231" i="3"/>
  <c r="O3231" i="3"/>
  <c r="BO2857" i="3" l="1"/>
  <c r="BS2857" i="3"/>
  <c r="BM2857" i="3"/>
  <c r="BQ2857" i="3" s="1"/>
  <c r="BN2857" i="3"/>
  <c r="BL2857" i="3"/>
  <c r="AW3227" i="3"/>
  <c r="AX3227" i="3"/>
  <c r="BB3226" i="3"/>
  <c r="L3233" i="3"/>
  <c r="BF3228" i="3"/>
  <c r="BG3228" i="3"/>
  <c r="AC3231" i="3"/>
  <c r="AK3231" i="3" s="1"/>
  <c r="AR3230" i="3"/>
  <c r="BJ3230" i="3"/>
  <c r="AQ3230" i="3"/>
  <c r="BI3230" i="3"/>
  <c r="K3233" i="3"/>
  <c r="AB3232" i="3"/>
  <c r="AA3232" i="3"/>
  <c r="Z3232" i="3"/>
  <c r="L1779" i="3"/>
  <c r="O1781" i="3"/>
  <c r="K1779" i="3"/>
  <c r="N1780" i="3" s="1"/>
  <c r="N1781" i="3"/>
  <c r="D3301" i="3"/>
  <c r="W3230" i="3"/>
  <c r="X3230" i="3"/>
  <c r="T3231" i="3"/>
  <c r="Q3231" i="3"/>
  <c r="U3231" i="3"/>
  <c r="R3231" i="3"/>
  <c r="N3232" i="3"/>
  <c r="O3232" i="3"/>
  <c r="BV2857" i="3" l="1"/>
  <c r="BT2857" i="3"/>
  <c r="BX2857" i="3" s="1"/>
  <c r="AY3227" i="3"/>
  <c r="BA3227" i="3" s="1"/>
  <c r="AX3228" i="3"/>
  <c r="BP2857" i="3"/>
  <c r="BU2857" i="3" s="1"/>
  <c r="BR2858" i="3"/>
  <c r="AW3228" i="3"/>
  <c r="L3234" i="3"/>
  <c r="BG3229" i="3"/>
  <c r="BF3229" i="3"/>
  <c r="AC3232" i="3"/>
  <c r="AK3232" i="3" s="1"/>
  <c r="AQ3231" i="3"/>
  <c r="BI3231" i="3"/>
  <c r="K3234" i="3"/>
  <c r="AB3233" i="3"/>
  <c r="AA3233" i="3"/>
  <c r="Z3233" i="3"/>
  <c r="AR3231" i="3"/>
  <c r="BJ3231" i="3"/>
  <c r="L1778" i="3"/>
  <c r="K1778" i="3"/>
  <c r="O1780" i="3"/>
  <c r="X3231" i="3"/>
  <c r="D3302" i="3"/>
  <c r="W3231" i="3"/>
  <c r="T3232" i="3"/>
  <c r="Q3232" i="3"/>
  <c r="U3232" i="3"/>
  <c r="R3232" i="3"/>
  <c r="N3233" i="3"/>
  <c r="O3233" i="3"/>
  <c r="AY3228" i="3" l="1"/>
  <c r="BA3228" i="3" s="1"/>
  <c r="BB3227" i="3"/>
  <c r="BB3228" i="3" s="1"/>
  <c r="BM2858" i="3"/>
  <c r="BQ2858" i="3" s="1"/>
  <c r="BS2858" i="3"/>
  <c r="BN2858" i="3"/>
  <c r="BO2858" i="3"/>
  <c r="BL2858" i="3"/>
  <c r="L3235" i="3"/>
  <c r="AW3229" i="3"/>
  <c r="AX3229" i="3"/>
  <c r="BF3230" i="3"/>
  <c r="BG3230" i="3"/>
  <c r="AC3233" i="3"/>
  <c r="AK3233" i="3" s="1"/>
  <c r="K3235" i="3"/>
  <c r="AB3234" i="3"/>
  <c r="AA3234" i="3"/>
  <c r="Z3234" i="3"/>
  <c r="Z3235" i="3"/>
  <c r="AQ3232" i="3"/>
  <c r="BI3232" i="3"/>
  <c r="AR3232" i="3"/>
  <c r="BJ3232" i="3"/>
  <c r="K1777" i="3"/>
  <c r="N1779" i="3"/>
  <c r="L1777" i="3"/>
  <c r="O1778" i="3" s="1"/>
  <c r="O1779" i="3"/>
  <c r="D3303" i="3"/>
  <c r="W3232" i="3"/>
  <c r="X3232" i="3"/>
  <c r="T3233" i="3"/>
  <c r="Q3233" i="3"/>
  <c r="U3233" i="3"/>
  <c r="R3233" i="3"/>
  <c r="N3234" i="3"/>
  <c r="O3234" i="3"/>
  <c r="BV2858" i="3" l="1"/>
  <c r="BT2858" i="3"/>
  <c r="BX2858" i="3" s="1"/>
  <c r="BP2858" i="3"/>
  <c r="BU2858" i="3" s="1"/>
  <c r="BR2859" i="3"/>
  <c r="AY3229" i="3"/>
  <c r="BA3229" i="3" s="1"/>
  <c r="L3236" i="3"/>
  <c r="AW3230" i="3"/>
  <c r="AX3230" i="3"/>
  <c r="BF3231" i="3"/>
  <c r="BG3231" i="3"/>
  <c r="AC3234" i="3"/>
  <c r="AK3234" i="3" s="1"/>
  <c r="AR3233" i="3"/>
  <c r="BJ3233" i="3"/>
  <c r="K3236" i="3"/>
  <c r="AB3235" i="3"/>
  <c r="AA3235" i="3"/>
  <c r="AQ3233" i="3"/>
  <c r="BI3233" i="3"/>
  <c r="K1776" i="3"/>
  <c r="L1776" i="3"/>
  <c r="N1778" i="3"/>
  <c r="X3233" i="3"/>
  <c r="D3304" i="3"/>
  <c r="W3233" i="3"/>
  <c r="T3234" i="3"/>
  <c r="Q3234" i="3"/>
  <c r="U3234" i="3"/>
  <c r="R3234" i="3"/>
  <c r="N3235" i="3"/>
  <c r="O3235" i="3"/>
  <c r="AW3231" i="3" l="1"/>
  <c r="BB3229" i="3"/>
  <c r="BO2859" i="3"/>
  <c r="BL2859" i="3"/>
  <c r="BS2859" i="3"/>
  <c r="BM2859" i="3"/>
  <c r="BQ2859" i="3" s="1"/>
  <c r="BN2859" i="3"/>
  <c r="AY3230" i="3"/>
  <c r="BA3230" i="3" s="1"/>
  <c r="BB3230" i="3" s="1"/>
  <c r="L3237" i="3"/>
  <c r="AX3231" i="3"/>
  <c r="AY3231" i="3" s="1"/>
  <c r="BA3231" i="3" s="1"/>
  <c r="BF3232" i="3"/>
  <c r="BG3232" i="3"/>
  <c r="Z3236" i="3"/>
  <c r="AQ3234" i="3"/>
  <c r="BI3234" i="3"/>
  <c r="AC3235" i="3"/>
  <c r="AK3235" i="3" s="1"/>
  <c r="K3237" i="3"/>
  <c r="AB3236" i="3"/>
  <c r="AA3236" i="3"/>
  <c r="AR3234" i="3"/>
  <c r="BJ3234" i="3"/>
  <c r="L1775" i="3"/>
  <c r="O1777" i="3"/>
  <c r="K1775" i="3"/>
  <c r="N1776" i="3" s="1"/>
  <c r="N1777" i="3"/>
  <c r="D3305" i="3"/>
  <c r="W3234" i="3"/>
  <c r="X3234" i="3"/>
  <c r="T3235" i="3"/>
  <c r="Q3235" i="3"/>
  <c r="U3235" i="3"/>
  <c r="R3235" i="3"/>
  <c r="N3236" i="3"/>
  <c r="O3236" i="3"/>
  <c r="BT2859" i="3" l="1"/>
  <c r="BX2859" i="3" s="1"/>
  <c r="BV2859" i="3"/>
  <c r="BP2859" i="3"/>
  <c r="BU2859" i="3" s="1"/>
  <c r="BR2860" i="3"/>
  <c r="L3238" i="3"/>
  <c r="BB3231" i="3"/>
  <c r="AX3232" i="3"/>
  <c r="BG3233" i="3"/>
  <c r="BF3233" i="3"/>
  <c r="AW3232" i="3"/>
  <c r="AC3236" i="3"/>
  <c r="AK3236" i="3" s="1"/>
  <c r="K3238" i="3"/>
  <c r="AB3237" i="3"/>
  <c r="AA3237" i="3"/>
  <c r="Z3237" i="3"/>
  <c r="AR3235" i="3"/>
  <c r="BJ3235" i="3"/>
  <c r="AQ3235" i="3"/>
  <c r="BI3235" i="3"/>
  <c r="L1774" i="3"/>
  <c r="K1774" i="3"/>
  <c r="O1776" i="3"/>
  <c r="D3306" i="3"/>
  <c r="W3235" i="3"/>
  <c r="X3235" i="3"/>
  <c r="T3236" i="3"/>
  <c r="Q3236" i="3"/>
  <c r="U3236" i="3"/>
  <c r="R3236" i="3"/>
  <c r="N3237" i="3"/>
  <c r="O3237" i="3"/>
  <c r="AW3233" i="3" l="1"/>
  <c r="BO2860" i="3"/>
  <c r="BS2860" i="3"/>
  <c r="BM2860" i="3"/>
  <c r="BQ2860" i="3" s="1"/>
  <c r="BN2860" i="3"/>
  <c r="BL2860" i="3"/>
  <c r="AY3232" i="3"/>
  <c r="BA3232" i="3" s="1"/>
  <c r="BB3232" i="3" s="1"/>
  <c r="L3239" i="3"/>
  <c r="BF3234" i="3"/>
  <c r="BG3234" i="3"/>
  <c r="AX3233" i="3"/>
  <c r="AY3233" i="3" s="1"/>
  <c r="BA3233" i="3" s="1"/>
  <c r="BB3233" i="3" s="1"/>
  <c r="AR3236" i="3"/>
  <c r="BJ3236" i="3"/>
  <c r="AC3237" i="3"/>
  <c r="AK3237" i="3" s="1"/>
  <c r="AN3237" i="3" s="1"/>
  <c r="AN3238" i="3" s="1"/>
  <c r="K3239" i="3"/>
  <c r="AB3238" i="3"/>
  <c r="AA3238" i="3"/>
  <c r="Z3238" i="3"/>
  <c r="AQ3236" i="3"/>
  <c r="BI3236" i="3"/>
  <c r="K1773" i="3"/>
  <c r="N1775" i="3"/>
  <c r="L1773" i="3"/>
  <c r="O1774" i="3" s="1"/>
  <c r="O1775" i="3"/>
  <c r="D3307" i="3"/>
  <c r="W3236" i="3"/>
  <c r="X3236" i="3"/>
  <c r="U3237" i="3"/>
  <c r="R3237" i="3"/>
  <c r="T3237" i="3"/>
  <c r="Q3237" i="3"/>
  <c r="N3238" i="3"/>
  <c r="O3238" i="3"/>
  <c r="X3237" i="3" l="1"/>
  <c r="BV2860" i="3"/>
  <c r="BT2860" i="3"/>
  <c r="BX2860" i="3" s="1"/>
  <c r="BP2860" i="3"/>
  <c r="BU2860" i="3" s="1"/>
  <c r="BR2861" i="3"/>
  <c r="L3240" i="3"/>
  <c r="BF3235" i="3"/>
  <c r="AW3234" i="3"/>
  <c r="AX3234" i="3"/>
  <c r="BG3235" i="3"/>
  <c r="AC3238" i="3"/>
  <c r="AN3239" i="3"/>
  <c r="AN3240" i="3" s="1"/>
  <c r="AN3241" i="3" s="1"/>
  <c r="AN3242" i="3" s="1"/>
  <c r="AN3243" i="3" s="1"/>
  <c r="AN3244" i="3" s="1"/>
  <c r="AN3245" i="3" s="1"/>
  <c r="AN3246" i="3" s="1"/>
  <c r="AN3247" i="3" s="1"/>
  <c r="AN3248" i="3" s="1"/>
  <c r="AN3249" i="3" s="1"/>
  <c r="AN3250" i="3" s="1"/>
  <c r="AN3251" i="3" s="1"/>
  <c r="AN3252" i="3" s="1"/>
  <c r="AN3253" i="3" s="1"/>
  <c r="AN3254" i="3" s="1"/>
  <c r="AN3255" i="3" s="1"/>
  <c r="AN3256" i="3" s="1"/>
  <c r="AN3257" i="3" s="1"/>
  <c r="BD3238" i="3"/>
  <c r="BD3239" i="3" s="1"/>
  <c r="BD3240" i="3" s="1"/>
  <c r="BD3241" i="3" s="1"/>
  <c r="BD3242" i="3" s="1"/>
  <c r="BD3243" i="3" s="1"/>
  <c r="BD3244" i="3" s="1"/>
  <c r="BD3245" i="3" s="1"/>
  <c r="BD3246" i="3" s="1"/>
  <c r="BD3247" i="3" s="1"/>
  <c r="BD3248" i="3" s="1"/>
  <c r="BD3249" i="3" s="1"/>
  <c r="BD3250" i="3" s="1"/>
  <c r="BD3251" i="3" s="1"/>
  <c r="BD3252" i="3" s="1"/>
  <c r="BD3253" i="3" s="1"/>
  <c r="BD3254" i="3" s="1"/>
  <c r="BD3255" i="3" s="1"/>
  <c r="BD3256" i="3" s="1"/>
  <c r="BD3257" i="3" s="1"/>
  <c r="BD3258" i="3" s="1"/>
  <c r="BC3259" i="3" s="1"/>
  <c r="BC3260" i="3" s="1"/>
  <c r="BC3261" i="3" s="1"/>
  <c r="BC3262" i="3" s="1"/>
  <c r="BC3263" i="3" s="1"/>
  <c r="BC3264" i="3" s="1"/>
  <c r="BC3265" i="3" s="1"/>
  <c r="BC3266" i="3" s="1"/>
  <c r="BC3267" i="3" s="1"/>
  <c r="BC3268" i="3" s="1"/>
  <c r="BC3269" i="3" s="1"/>
  <c r="BC3270" i="3" s="1"/>
  <c r="BC3271" i="3" s="1"/>
  <c r="BC3272" i="3" s="1"/>
  <c r="BC3273" i="3" s="1"/>
  <c r="BC3274" i="3" s="1"/>
  <c r="BC3275" i="3" s="1"/>
  <c r="BC3276" i="3" s="1"/>
  <c r="BC3277" i="3" s="1"/>
  <c r="BC3278" i="3" s="1"/>
  <c r="BC3279" i="3" s="1"/>
  <c r="AR3237" i="3"/>
  <c r="BJ3237" i="3"/>
  <c r="AU3237" i="3"/>
  <c r="AU3238" i="3" s="1"/>
  <c r="AU3239" i="3" s="1"/>
  <c r="AU3240" i="3" s="1"/>
  <c r="AU3241" i="3" s="1"/>
  <c r="AU3242" i="3" s="1"/>
  <c r="AU3243" i="3" s="1"/>
  <c r="AU3244" i="3" s="1"/>
  <c r="AU3245" i="3" s="1"/>
  <c r="AU3246" i="3" s="1"/>
  <c r="AU3247" i="3" s="1"/>
  <c r="AU3248" i="3" s="1"/>
  <c r="AU3249" i="3" s="1"/>
  <c r="AU3250" i="3" s="1"/>
  <c r="AU3251" i="3" s="1"/>
  <c r="AU3252" i="3" s="1"/>
  <c r="AU3253" i="3" s="1"/>
  <c r="AU3254" i="3" s="1"/>
  <c r="AU3255" i="3" s="1"/>
  <c r="AU3256" i="3" s="1"/>
  <c r="AU3257" i="3" s="1"/>
  <c r="K3240" i="3"/>
  <c r="AB3239" i="3"/>
  <c r="AA3239" i="3"/>
  <c r="Z3239" i="3"/>
  <c r="AQ3237" i="3"/>
  <c r="BI3237" i="3"/>
  <c r="AT3237" i="3"/>
  <c r="AT3238" i="3" s="1"/>
  <c r="AT3239" i="3" s="1"/>
  <c r="AT3240" i="3" s="1"/>
  <c r="AT3241" i="3" s="1"/>
  <c r="AT3242" i="3" s="1"/>
  <c r="AT3243" i="3" s="1"/>
  <c r="AT3244" i="3" s="1"/>
  <c r="AT3245" i="3" s="1"/>
  <c r="AT3246" i="3" s="1"/>
  <c r="AT3247" i="3" s="1"/>
  <c r="AT3248" i="3" s="1"/>
  <c r="AT3249" i="3" s="1"/>
  <c r="AT3250" i="3" s="1"/>
  <c r="AT3251" i="3" s="1"/>
  <c r="AT3252" i="3" s="1"/>
  <c r="AT3253" i="3" s="1"/>
  <c r="AT3254" i="3" s="1"/>
  <c r="AT3255" i="3" s="1"/>
  <c r="AT3256" i="3" s="1"/>
  <c r="AT3257" i="3" s="1"/>
  <c r="AK3238" i="3"/>
  <c r="K1772" i="3"/>
  <c r="L1772" i="3"/>
  <c r="N1774" i="3"/>
  <c r="W3237" i="3"/>
  <c r="D3308" i="3"/>
  <c r="T3238" i="3"/>
  <c r="Q3238" i="3"/>
  <c r="U3238" i="3"/>
  <c r="R3238" i="3"/>
  <c r="N3239" i="3"/>
  <c r="O3239" i="3"/>
  <c r="AX3235" i="3" l="1"/>
  <c r="BS2861" i="3"/>
  <c r="BM2861" i="3"/>
  <c r="BQ2861" i="3" s="1"/>
  <c r="BO2861" i="3"/>
  <c r="BV2861" i="3" s="1"/>
  <c r="BL2861" i="3"/>
  <c r="BN2861" i="3"/>
  <c r="L3241" i="3"/>
  <c r="AY3234" i="3"/>
  <c r="BA3234" i="3" s="1"/>
  <c r="BB3234" i="3" s="1"/>
  <c r="BG3236" i="3"/>
  <c r="BF3236" i="3"/>
  <c r="AW3235" i="3"/>
  <c r="AY3235" i="3" s="1"/>
  <c r="AQ3238" i="3"/>
  <c r="BI3238" i="3"/>
  <c r="AC3239" i="3"/>
  <c r="AK3239" i="3" s="1"/>
  <c r="K3241" i="3"/>
  <c r="AB3240" i="3"/>
  <c r="AA3240" i="3"/>
  <c r="AR3238" i="3"/>
  <c r="BJ3238" i="3"/>
  <c r="Z3240" i="3"/>
  <c r="AW3236" i="3"/>
  <c r="L1771" i="3"/>
  <c r="O1773" i="3"/>
  <c r="K1771" i="3"/>
  <c r="N1772" i="3" s="1"/>
  <c r="N1773" i="3"/>
  <c r="D3309" i="3"/>
  <c r="W3238" i="3"/>
  <c r="X3238" i="3"/>
  <c r="U3239" i="3"/>
  <c r="R3239" i="3"/>
  <c r="T3239" i="3"/>
  <c r="Q3239" i="3"/>
  <c r="N3240" i="3"/>
  <c r="O3240" i="3"/>
  <c r="BP2861" i="3" l="1"/>
  <c r="BU2861" i="3" s="1"/>
  <c r="BR2862" i="3"/>
  <c r="BT2861" i="3"/>
  <c r="BX2861" i="3" s="1"/>
  <c r="L3242" i="3"/>
  <c r="BF3237" i="3"/>
  <c r="BG3237" i="3"/>
  <c r="BA3235" i="3"/>
  <c r="BB3235" i="3"/>
  <c r="AX3236" i="3"/>
  <c r="AY3236" i="3" s="1"/>
  <c r="AQ3239" i="3"/>
  <c r="BI3239" i="3"/>
  <c r="AR3239" i="3"/>
  <c r="BJ3239" i="3"/>
  <c r="AC3240" i="3"/>
  <c r="AK3240" i="3" s="1"/>
  <c r="K3242" i="3"/>
  <c r="AB3241" i="3"/>
  <c r="AA3241" i="3"/>
  <c r="Z3241" i="3"/>
  <c r="L1770" i="3"/>
  <c r="K1770" i="3"/>
  <c r="O1772" i="3"/>
  <c r="D3310" i="3"/>
  <c r="X3239" i="3"/>
  <c r="W3239" i="3"/>
  <c r="U3240" i="3"/>
  <c r="R3240" i="3"/>
  <c r="T3240" i="3"/>
  <c r="Q3240" i="3"/>
  <c r="N3241" i="3"/>
  <c r="O3241" i="3"/>
  <c r="BN2862" i="3" l="1"/>
  <c r="BS2862" i="3"/>
  <c r="BM2862" i="3"/>
  <c r="BQ2862" i="3" s="1"/>
  <c r="BO2862" i="3"/>
  <c r="BL2862" i="3"/>
  <c r="L3243" i="3"/>
  <c r="AX3237" i="3"/>
  <c r="AW3237" i="3"/>
  <c r="BB3236" i="3"/>
  <c r="BA3236" i="3"/>
  <c r="BF3238" i="3"/>
  <c r="BG3238" i="3"/>
  <c r="AQ3240" i="3"/>
  <c r="BI3240" i="3"/>
  <c r="AR3240" i="3"/>
  <c r="BJ3240" i="3"/>
  <c r="AC3241" i="3"/>
  <c r="AK3241" i="3" s="1"/>
  <c r="K3243" i="3"/>
  <c r="AB3242" i="3"/>
  <c r="AA3242" i="3"/>
  <c r="Z3242" i="3"/>
  <c r="K1769" i="3"/>
  <c r="N1771" i="3"/>
  <c r="L1769" i="3"/>
  <c r="O1770" i="3" s="1"/>
  <c r="O1771" i="3"/>
  <c r="D3311" i="3"/>
  <c r="W3240" i="3"/>
  <c r="X3240" i="3"/>
  <c r="U3241" i="3"/>
  <c r="R3241" i="3"/>
  <c r="T3241" i="3"/>
  <c r="Q3241" i="3"/>
  <c r="N3242" i="3"/>
  <c r="O3242" i="3"/>
  <c r="BV2862" i="3" l="1"/>
  <c r="BP2862" i="3"/>
  <c r="BU2862" i="3" s="1"/>
  <c r="BR2863" i="3"/>
  <c r="BT2862" i="3"/>
  <c r="BX2862" i="3" s="1"/>
  <c r="AX3238" i="3"/>
  <c r="L3244" i="3"/>
  <c r="AY3237" i="3"/>
  <c r="BA3237" i="3" s="1"/>
  <c r="AW3238" i="3"/>
  <c r="BF3239" i="3"/>
  <c r="BG3239" i="3"/>
  <c r="AC3242" i="3"/>
  <c r="AK3242" i="3" s="1"/>
  <c r="AQ3241" i="3"/>
  <c r="BI3241" i="3"/>
  <c r="AR3241" i="3"/>
  <c r="BJ3241" i="3"/>
  <c r="K3244" i="3"/>
  <c r="AB3243" i="3"/>
  <c r="AA3243" i="3"/>
  <c r="Z3243" i="3"/>
  <c r="K1768" i="3"/>
  <c r="L1768" i="3"/>
  <c r="N1770" i="3"/>
  <c r="D3312" i="3"/>
  <c r="W3241" i="3"/>
  <c r="X3241" i="3"/>
  <c r="U3242" i="3"/>
  <c r="R3242" i="3"/>
  <c r="T3242" i="3"/>
  <c r="Q3242" i="3"/>
  <c r="N3243" i="3"/>
  <c r="O3243" i="3"/>
  <c r="BN2863" i="3" l="1"/>
  <c r="BL2863" i="3"/>
  <c r="BO2863" i="3"/>
  <c r="BV2863" i="3" s="1"/>
  <c r="BS2863" i="3"/>
  <c r="BM2863" i="3"/>
  <c r="BQ2863" i="3" s="1"/>
  <c r="AY3238" i="3"/>
  <c r="BA3238" i="3" s="1"/>
  <c r="BB3238" i="3" s="1"/>
  <c r="L3245" i="3"/>
  <c r="BB3237" i="3"/>
  <c r="AW3239" i="3"/>
  <c r="AC3243" i="3"/>
  <c r="AK3243" i="3" s="1"/>
  <c r="AX3239" i="3"/>
  <c r="BG3240" i="3"/>
  <c r="BF3240" i="3"/>
  <c r="Z3244" i="3"/>
  <c r="AR3242" i="3"/>
  <c r="BJ3242" i="3"/>
  <c r="AQ3242" i="3"/>
  <c r="BI3242" i="3"/>
  <c r="K3245" i="3"/>
  <c r="AB3244" i="3"/>
  <c r="AA3244" i="3"/>
  <c r="L1767" i="3"/>
  <c r="O1769" i="3"/>
  <c r="K1767" i="3"/>
  <c r="N1768" i="3" s="1"/>
  <c r="N1769" i="3"/>
  <c r="D3313" i="3"/>
  <c r="W3242" i="3"/>
  <c r="X3242" i="3"/>
  <c r="T3243" i="3"/>
  <c r="Q3243" i="3"/>
  <c r="U3243" i="3"/>
  <c r="R3243" i="3"/>
  <c r="N3244" i="3"/>
  <c r="O3244" i="3"/>
  <c r="AW3240" i="3" l="1"/>
  <c r="BP2863" i="3"/>
  <c r="BU2863" i="3" s="1"/>
  <c r="BR2864" i="3"/>
  <c r="BT2863" i="3"/>
  <c r="BX2863" i="3" s="1"/>
  <c r="AY3239" i="3"/>
  <c r="BA3239" i="3" s="1"/>
  <c r="BB3239" i="3" s="1"/>
  <c r="L3246" i="3"/>
  <c r="AX3240" i="3"/>
  <c r="AY3240" i="3" s="1"/>
  <c r="BA3240" i="3" s="1"/>
  <c r="BB3240" i="3" s="1"/>
  <c r="BF3241" i="3"/>
  <c r="BG3241" i="3"/>
  <c r="AC3244" i="3"/>
  <c r="AK3244" i="3" s="1"/>
  <c r="K3246" i="3"/>
  <c r="AB3245" i="3"/>
  <c r="AA3245" i="3"/>
  <c r="Z3245" i="3"/>
  <c r="AR3243" i="3"/>
  <c r="BJ3243" i="3"/>
  <c r="AQ3243" i="3"/>
  <c r="BI3243" i="3"/>
  <c r="L1766" i="3"/>
  <c r="K1766" i="3"/>
  <c r="O1768" i="3"/>
  <c r="D3314" i="3"/>
  <c r="W3243" i="3"/>
  <c r="X3243" i="3"/>
  <c r="T3244" i="3"/>
  <c r="Q3244" i="3"/>
  <c r="U3244" i="3"/>
  <c r="R3244" i="3"/>
  <c r="N3245" i="3"/>
  <c r="O3245" i="3"/>
  <c r="BN2864" i="3" l="1"/>
  <c r="BO2864" i="3"/>
  <c r="BL2864" i="3"/>
  <c r="BS2864" i="3"/>
  <c r="BM2864" i="3"/>
  <c r="BQ2864" i="3" s="1"/>
  <c r="AX3241" i="3"/>
  <c r="AW3241" i="3"/>
  <c r="L3247" i="3"/>
  <c r="BF3242" i="3"/>
  <c r="BG3242" i="3"/>
  <c r="AC3245" i="3"/>
  <c r="AK3245" i="3" s="1"/>
  <c r="AQ3244" i="3"/>
  <c r="BI3244" i="3"/>
  <c r="K3247" i="3"/>
  <c r="AB3246" i="3"/>
  <c r="AA3246" i="3"/>
  <c r="Z3246" i="3"/>
  <c r="AR3244" i="3"/>
  <c r="BJ3244" i="3"/>
  <c r="K1765" i="3"/>
  <c r="N1767" i="3"/>
  <c r="L1765" i="3"/>
  <c r="O1766" i="3" s="1"/>
  <c r="O1767" i="3"/>
  <c r="D3315" i="3"/>
  <c r="W3244" i="3"/>
  <c r="X3244" i="3"/>
  <c r="U3245" i="3"/>
  <c r="R3245" i="3"/>
  <c r="T3245" i="3"/>
  <c r="Q3245" i="3"/>
  <c r="N3246" i="3"/>
  <c r="O3246" i="3"/>
  <c r="BV2864" i="3" l="1"/>
  <c r="AY3241" i="3"/>
  <c r="BA3241" i="3" s="1"/>
  <c r="BB3241" i="3" s="1"/>
  <c r="BP2864" i="3"/>
  <c r="BU2864" i="3" s="1"/>
  <c r="BR2865" i="3"/>
  <c r="BT2864" i="3"/>
  <c r="BX2864" i="3" s="1"/>
  <c r="AC3246" i="3"/>
  <c r="AK3246" i="3" s="1"/>
  <c r="L3248" i="3"/>
  <c r="AW3242" i="3"/>
  <c r="BF3243" i="3"/>
  <c r="AX3242" i="3"/>
  <c r="BG3243" i="3"/>
  <c r="AR3245" i="3"/>
  <c r="BJ3245" i="3"/>
  <c r="AQ3245" i="3"/>
  <c r="BI3245" i="3"/>
  <c r="K3248" i="3"/>
  <c r="AB3247" i="3"/>
  <c r="AA3247" i="3"/>
  <c r="Z3247" i="3"/>
  <c r="K1764" i="3"/>
  <c r="L1764" i="3"/>
  <c r="N1766" i="3"/>
  <c r="D3316" i="3"/>
  <c r="W3245" i="3"/>
  <c r="X3245" i="3"/>
  <c r="U3246" i="3"/>
  <c r="R3246" i="3"/>
  <c r="T3246" i="3"/>
  <c r="Q3246" i="3"/>
  <c r="N3247" i="3"/>
  <c r="O3247" i="3"/>
  <c r="AY3242" i="3" l="1"/>
  <c r="BA3242" i="3" s="1"/>
  <c r="BB3242" i="3" s="1"/>
  <c r="BS2865" i="3"/>
  <c r="BM2865" i="3"/>
  <c r="BQ2865" i="3" s="1"/>
  <c r="BO2865" i="3"/>
  <c r="BL2865" i="3"/>
  <c r="BN2865" i="3"/>
  <c r="L3249" i="3"/>
  <c r="AX3243" i="3"/>
  <c r="AW3243" i="3"/>
  <c r="BG3244" i="3"/>
  <c r="BF3244" i="3"/>
  <c r="AC3247" i="3"/>
  <c r="AK3247" i="3" s="1"/>
  <c r="AR3246" i="3"/>
  <c r="BJ3246" i="3"/>
  <c r="AQ3246" i="3"/>
  <c r="BI3246" i="3"/>
  <c r="K3249" i="3"/>
  <c r="AB3248" i="3"/>
  <c r="AA3248" i="3"/>
  <c r="Z3248" i="3"/>
  <c r="L1763" i="3"/>
  <c r="O1765" i="3"/>
  <c r="K1763" i="3"/>
  <c r="N1764" i="3" s="1"/>
  <c r="N1765" i="3"/>
  <c r="D3317" i="3"/>
  <c r="W3246" i="3"/>
  <c r="X3246" i="3"/>
  <c r="U3247" i="3"/>
  <c r="R3247" i="3"/>
  <c r="T3247" i="3"/>
  <c r="Q3247" i="3"/>
  <c r="N3248" i="3"/>
  <c r="O3248" i="3"/>
  <c r="BV2865" i="3" l="1"/>
  <c r="BP2865" i="3"/>
  <c r="BU2865" i="3" s="1"/>
  <c r="BR2866" i="3"/>
  <c r="BT2865" i="3"/>
  <c r="BX2865" i="3" s="1"/>
  <c r="L3250" i="3"/>
  <c r="AY3243" i="3"/>
  <c r="BA3243" i="3" s="1"/>
  <c r="BF3245" i="3"/>
  <c r="BG3245" i="3"/>
  <c r="AX3244" i="3"/>
  <c r="AW3244" i="3"/>
  <c r="AR3247" i="3"/>
  <c r="BJ3247" i="3"/>
  <c r="AQ3247" i="3"/>
  <c r="BI3247" i="3"/>
  <c r="AC3248" i="3"/>
  <c r="AK3248" i="3" s="1"/>
  <c r="K3250" i="3"/>
  <c r="AB3249" i="3"/>
  <c r="AA3249" i="3"/>
  <c r="Z3249" i="3"/>
  <c r="L1762" i="3"/>
  <c r="K1762" i="3"/>
  <c r="O1764" i="3"/>
  <c r="D3318" i="3"/>
  <c r="W3247" i="3"/>
  <c r="X3247" i="3"/>
  <c r="T3248" i="3"/>
  <c r="Q3248" i="3"/>
  <c r="U3248" i="3"/>
  <c r="R3248" i="3"/>
  <c r="N3249" i="3"/>
  <c r="O3249" i="3"/>
  <c r="BN2866" i="3" l="1"/>
  <c r="BM2866" i="3"/>
  <c r="BQ2866" i="3" s="1"/>
  <c r="BS2866" i="3"/>
  <c r="BL2866" i="3"/>
  <c r="BO2866" i="3"/>
  <c r="AW3245" i="3"/>
  <c r="AY3245" i="3" s="1"/>
  <c r="BA3245" i="3" s="1"/>
  <c r="L3251" i="3"/>
  <c r="BB3243" i="3"/>
  <c r="AX3245" i="3"/>
  <c r="AY3244" i="3"/>
  <c r="BA3244" i="3" s="1"/>
  <c r="BF3246" i="3"/>
  <c r="BG3246" i="3"/>
  <c r="Z3250" i="3"/>
  <c r="AQ3248" i="3"/>
  <c r="BI3248" i="3"/>
  <c r="AC3249" i="3"/>
  <c r="AK3249" i="3" s="1"/>
  <c r="K3251" i="3"/>
  <c r="AB3250" i="3"/>
  <c r="AA3250" i="3"/>
  <c r="AR3248" i="3"/>
  <c r="BJ3248" i="3"/>
  <c r="K1761" i="3"/>
  <c r="N1763" i="3"/>
  <c r="L1761" i="3"/>
  <c r="O1762" i="3" s="1"/>
  <c r="O1763" i="3"/>
  <c r="D3319" i="3"/>
  <c r="W3248" i="3"/>
  <c r="X3248" i="3"/>
  <c r="U3249" i="3"/>
  <c r="R3249" i="3"/>
  <c r="T3249" i="3"/>
  <c r="Q3249" i="3"/>
  <c r="N3250" i="3"/>
  <c r="O3250" i="3"/>
  <c r="BV2866" i="3" l="1"/>
  <c r="BP2866" i="3"/>
  <c r="BU2866" i="3" s="1"/>
  <c r="BR2867" i="3"/>
  <c r="BT2866" i="3"/>
  <c r="BX2866" i="3" s="1"/>
  <c r="AX3246" i="3"/>
  <c r="BB3244" i="3"/>
  <c r="L3252" i="3"/>
  <c r="AW3246" i="3"/>
  <c r="AY3246" i="3" s="1"/>
  <c r="BF3247" i="3"/>
  <c r="BG3247" i="3"/>
  <c r="AC3250" i="3"/>
  <c r="AK3250" i="3" s="1"/>
  <c r="Z3251" i="3"/>
  <c r="AQ3249" i="3"/>
  <c r="BI3249" i="3"/>
  <c r="K3252" i="3"/>
  <c r="AB3251" i="3"/>
  <c r="AA3251" i="3"/>
  <c r="AR3249" i="3"/>
  <c r="BJ3249" i="3"/>
  <c r="K1760" i="3"/>
  <c r="L1760" i="3"/>
  <c r="N1762" i="3"/>
  <c r="D3320" i="3"/>
  <c r="W3249" i="3"/>
  <c r="X3249" i="3"/>
  <c r="T3250" i="3"/>
  <c r="Q3250" i="3"/>
  <c r="U3250" i="3"/>
  <c r="R3250" i="3"/>
  <c r="N3251" i="3"/>
  <c r="O3251" i="3"/>
  <c r="BB3245" i="3" l="1"/>
  <c r="BL2867" i="3"/>
  <c r="BS2867" i="3"/>
  <c r="BM2867" i="3"/>
  <c r="BQ2867" i="3" s="1"/>
  <c r="BN2867" i="3"/>
  <c r="BO2867" i="3"/>
  <c r="BA3246" i="3"/>
  <c r="L3253" i="3"/>
  <c r="AX3247" i="3"/>
  <c r="AW3247" i="3"/>
  <c r="BG3248" i="3"/>
  <c r="BF3248" i="3"/>
  <c r="AC3251" i="3"/>
  <c r="AK3251" i="3" s="1"/>
  <c r="AQ3250" i="3"/>
  <c r="BI3250" i="3"/>
  <c r="K3253" i="3"/>
  <c r="AB3252" i="3"/>
  <c r="AA3252" i="3"/>
  <c r="Z3252" i="3"/>
  <c r="AR3250" i="3"/>
  <c r="BJ3250" i="3"/>
  <c r="L1759" i="3"/>
  <c r="O1761" i="3"/>
  <c r="K1759" i="3"/>
  <c r="N1760" i="3" s="1"/>
  <c r="N1761" i="3"/>
  <c r="D3321" i="3"/>
  <c r="W3250" i="3"/>
  <c r="X3250" i="3"/>
  <c r="U3251" i="3"/>
  <c r="R3251" i="3"/>
  <c r="T3251" i="3"/>
  <c r="Q3251" i="3"/>
  <c r="N3252" i="3"/>
  <c r="O3252" i="3"/>
  <c r="BB3246" i="3" l="1"/>
  <c r="BV2867" i="3"/>
  <c r="BT2867" i="3"/>
  <c r="BX2867" i="3" s="1"/>
  <c r="BP2867" i="3"/>
  <c r="BU2867" i="3" s="1"/>
  <c r="BR2868" i="3"/>
  <c r="AC3252" i="3"/>
  <c r="AX3248" i="3"/>
  <c r="AY3247" i="3"/>
  <c r="BA3247" i="3" s="1"/>
  <c r="L3254" i="3"/>
  <c r="AW3248" i="3"/>
  <c r="BG3249" i="3"/>
  <c r="BF3249" i="3"/>
  <c r="K3254" i="3"/>
  <c r="AB3253" i="3"/>
  <c r="AA3253" i="3"/>
  <c r="Z3253" i="3"/>
  <c r="AR3251" i="3"/>
  <c r="BJ3251" i="3"/>
  <c r="AK3252" i="3"/>
  <c r="AQ3251" i="3"/>
  <c r="BI3251" i="3"/>
  <c r="L1758" i="3"/>
  <c r="K1758" i="3"/>
  <c r="O1760" i="3"/>
  <c r="D3322" i="3"/>
  <c r="X3251" i="3"/>
  <c r="W3251" i="3"/>
  <c r="T3252" i="3"/>
  <c r="Q3252" i="3"/>
  <c r="U3252" i="3"/>
  <c r="R3252" i="3"/>
  <c r="N3253" i="3"/>
  <c r="O3253" i="3"/>
  <c r="BB3247" i="3" l="1"/>
  <c r="BS2868" i="3"/>
  <c r="BN2868" i="3"/>
  <c r="BL2868" i="3"/>
  <c r="BO2868" i="3"/>
  <c r="BM2868" i="3"/>
  <c r="BQ2868" i="3" s="1"/>
  <c r="AY3248" i="3"/>
  <c r="BA3248" i="3" s="1"/>
  <c r="AX3249" i="3"/>
  <c r="AW3249" i="3"/>
  <c r="L3255" i="3"/>
  <c r="BB3248" i="3"/>
  <c r="BF3250" i="3"/>
  <c r="BG3250" i="3"/>
  <c r="AC3253" i="3"/>
  <c r="AK3253" i="3" s="1"/>
  <c r="AQ3252" i="3"/>
  <c r="BI3252" i="3"/>
  <c r="AR3252" i="3"/>
  <c r="BJ3252" i="3"/>
  <c r="K3255" i="3"/>
  <c r="AB3254" i="3"/>
  <c r="AA3254" i="3"/>
  <c r="Z3254" i="3"/>
  <c r="K1757" i="3"/>
  <c r="N1759" i="3"/>
  <c r="L1757" i="3"/>
  <c r="O1758" i="3" s="1"/>
  <c r="O1759" i="3"/>
  <c r="D3323" i="3"/>
  <c r="W3252" i="3"/>
  <c r="X3252" i="3"/>
  <c r="U3253" i="3"/>
  <c r="R3253" i="3"/>
  <c r="T3253" i="3"/>
  <c r="Q3253" i="3"/>
  <c r="N3254" i="3"/>
  <c r="O3254" i="3"/>
  <c r="BV2868" i="3" l="1"/>
  <c r="AY3249" i="3"/>
  <c r="BA3249" i="3" s="1"/>
  <c r="BP2868" i="3"/>
  <c r="BU2868" i="3" s="1"/>
  <c r="BR2869" i="3"/>
  <c r="BT2868" i="3"/>
  <c r="BX2868" i="3" s="1"/>
  <c r="L3256" i="3"/>
  <c r="AW3250" i="3"/>
  <c r="AC3254" i="3"/>
  <c r="BF3251" i="3"/>
  <c r="BG3251" i="3"/>
  <c r="AX3250" i="3"/>
  <c r="AY3250" i="3" s="1"/>
  <c r="BA3250" i="3" s="1"/>
  <c r="K3256" i="3"/>
  <c r="AB3255" i="3"/>
  <c r="AA3255" i="3"/>
  <c r="Z3255" i="3"/>
  <c r="AK3254" i="3"/>
  <c r="AR3253" i="3"/>
  <c r="BJ3253" i="3"/>
  <c r="AQ3253" i="3"/>
  <c r="BI3253" i="3"/>
  <c r="K1756" i="3"/>
  <c r="L1756" i="3"/>
  <c r="N1758" i="3"/>
  <c r="D3324" i="3"/>
  <c r="X3253" i="3"/>
  <c r="W3253" i="3"/>
  <c r="U3254" i="3"/>
  <c r="R3254" i="3"/>
  <c r="T3254" i="3"/>
  <c r="Q3254" i="3"/>
  <c r="N3255" i="3"/>
  <c r="O3255" i="3"/>
  <c r="BB3249" i="3" l="1"/>
  <c r="BO2869" i="3"/>
  <c r="BN2869" i="3"/>
  <c r="BL2869" i="3"/>
  <c r="BS2869" i="3"/>
  <c r="BM2869" i="3"/>
  <c r="BQ2869" i="3" s="1"/>
  <c r="AW3251" i="3"/>
  <c r="L3257" i="3"/>
  <c r="AX3251" i="3"/>
  <c r="BG3252" i="3"/>
  <c r="BF3252" i="3"/>
  <c r="AX3252" i="3" s="1"/>
  <c r="Z3256" i="3"/>
  <c r="AC3255" i="3"/>
  <c r="AK3255" i="3" s="1"/>
  <c r="AQ3254" i="3"/>
  <c r="BI3254" i="3"/>
  <c r="AR3254" i="3"/>
  <c r="BJ3254" i="3"/>
  <c r="K3257" i="3"/>
  <c r="AB3256" i="3"/>
  <c r="AA3256" i="3"/>
  <c r="L1755" i="3"/>
  <c r="O1757" i="3"/>
  <c r="K1755" i="3"/>
  <c r="N1756" i="3" s="1"/>
  <c r="N1757" i="3"/>
  <c r="D3325" i="3"/>
  <c r="W3254" i="3"/>
  <c r="X3254" i="3"/>
  <c r="U3255" i="3"/>
  <c r="R3255" i="3"/>
  <c r="T3255" i="3"/>
  <c r="Q3255" i="3"/>
  <c r="N3256" i="3"/>
  <c r="O3256" i="3"/>
  <c r="BT2869" i="3" l="1"/>
  <c r="BX2869" i="3" s="1"/>
  <c r="BV2869" i="3"/>
  <c r="BB3250" i="3"/>
  <c r="BP2869" i="3"/>
  <c r="BU2869" i="3" s="1"/>
  <c r="BR2870" i="3"/>
  <c r="AY3251" i="3"/>
  <c r="BA3251" i="3" s="1"/>
  <c r="AW3252" i="3"/>
  <c r="AY3252" i="3" s="1"/>
  <c r="BA3252" i="3" s="1"/>
  <c r="L3258" i="3"/>
  <c r="BF3253" i="3"/>
  <c r="BG3253" i="3"/>
  <c r="AR3255" i="3"/>
  <c r="BJ3255" i="3"/>
  <c r="AC3256" i="3"/>
  <c r="AK3256" i="3" s="1"/>
  <c r="K3258" i="3"/>
  <c r="AB3257" i="3"/>
  <c r="AA3257" i="3"/>
  <c r="Z3257" i="3"/>
  <c r="AQ3255" i="3"/>
  <c r="BI3255" i="3"/>
  <c r="L1754" i="3"/>
  <c r="K1754" i="3"/>
  <c r="O1756" i="3"/>
  <c r="D3326" i="3"/>
  <c r="W3255" i="3"/>
  <c r="X3255" i="3"/>
  <c r="T3256" i="3"/>
  <c r="Q3256" i="3"/>
  <c r="U3256" i="3"/>
  <c r="R3256" i="3"/>
  <c r="N3257" i="3"/>
  <c r="O3257" i="3"/>
  <c r="BS2870" i="3" l="1"/>
  <c r="BN2870" i="3"/>
  <c r="BM2870" i="3"/>
  <c r="BQ2870" i="3" s="1"/>
  <c r="BO2870" i="3"/>
  <c r="BV2870" i="3" s="1"/>
  <c r="BL2870" i="3"/>
  <c r="BB3251" i="3"/>
  <c r="L3259" i="3"/>
  <c r="AX3253" i="3"/>
  <c r="AW3253" i="3"/>
  <c r="BF3254" i="3"/>
  <c r="BG3254" i="3"/>
  <c r="AC3257" i="3"/>
  <c r="AK3257" i="3" s="1"/>
  <c r="K3259" i="3"/>
  <c r="AB3258" i="3"/>
  <c r="AA3258" i="3"/>
  <c r="Z3258" i="3"/>
  <c r="AR3256" i="3"/>
  <c r="BJ3256" i="3"/>
  <c r="AQ3256" i="3"/>
  <c r="BI3256" i="3"/>
  <c r="K1753" i="3"/>
  <c r="N1755" i="3"/>
  <c r="L1753" i="3"/>
  <c r="O1754" i="3" s="1"/>
  <c r="O1755" i="3"/>
  <c r="D3327" i="3"/>
  <c r="W3256" i="3"/>
  <c r="X3256" i="3"/>
  <c r="U3257" i="3"/>
  <c r="R3257" i="3"/>
  <c r="T3257" i="3"/>
  <c r="Q3257" i="3"/>
  <c r="N3258" i="3"/>
  <c r="O3258" i="3"/>
  <c r="BB3252" i="3" l="1"/>
  <c r="AY3253" i="3"/>
  <c r="BA3253" i="3" s="1"/>
  <c r="BT2870" i="3"/>
  <c r="BX2870" i="3" s="1"/>
  <c r="BP2870" i="3"/>
  <c r="BU2870" i="3" s="1"/>
  <c r="BR2871" i="3"/>
  <c r="AW3254" i="3"/>
  <c r="AX3254" i="3"/>
  <c r="L3260" i="3"/>
  <c r="BF3255" i="3"/>
  <c r="BG3255" i="3"/>
  <c r="AC3258" i="3"/>
  <c r="AK3258" i="3" s="1"/>
  <c r="AN3258" i="3" s="1"/>
  <c r="AN3259" i="3" s="1"/>
  <c r="AN3260" i="3" s="1"/>
  <c r="AN3261" i="3" s="1"/>
  <c r="AN3262" i="3" s="1"/>
  <c r="AN3263" i="3" s="1"/>
  <c r="AN3264" i="3" s="1"/>
  <c r="AN3265" i="3" s="1"/>
  <c r="AN3266" i="3" s="1"/>
  <c r="AN3267" i="3" s="1"/>
  <c r="AN3268" i="3" s="1"/>
  <c r="AN3269" i="3" s="1"/>
  <c r="AN3270" i="3" s="1"/>
  <c r="AN3271" i="3" s="1"/>
  <c r="AN3272" i="3" s="1"/>
  <c r="AN3273" i="3" s="1"/>
  <c r="AN3274" i="3" s="1"/>
  <c r="AN3275" i="3" s="1"/>
  <c r="AN3276" i="3" s="1"/>
  <c r="AN3277" i="3" s="1"/>
  <c r="AN3278" i="3" s="1"/>
  <c r="AR3257" i="3"/>
  <c r="BJ3257" i="3"/>
  <c r="K3260" i="3"/>
  <c r="AB3259" i="3"/>
  <c r="AA3259" i="3"/>
  <c r="Z3259" i="3"/>
  <c r="AQ3257" i="3"/>
  <c r="BI3257" i="3"/>
  <c r="X3257" i="3"/>
  <c r="K1752" i="3"/>
  <c r="L1752" i="3"/>
  <c r="N1754" i="3"/>
  <c r="D3328" i="3"/>
  <c r="W3257" i="3"/>
  <c r="U3258" i="3"/>
  <c r="R3258" i="3"/>
  <c r="T3258" i="3"/>
  <c r="Q3258" i="3"/>
  <c r="N3259" i="3"/>
  <c r="O3259" i="3"/>
  <c r="BB3253" i="3" l="1"/>
  <c r="BS2871" i="3"/>
  <c r="BL2871" i="3"/>
  <c r="BO2871" i="3"/>
  <c r="BM2871" i="3"/>
  <c r="BQ2871" i="3" s="1"/>
  <c r="BN2871" i="3"/>
  <c r="AY3254" i="3"/>
  <c r="BA3254" i="3" s="1"/>
  <c r="L3261" i="3"/>
  <c r="AX3255" i="3"/>
  <c r="AW3255" i="3"/>
  <c r="BG3256" i="3"/>
  <c r="BF3256" i="3"/>
  <c r="BD3259" i="3"/>
  <c r="BD3260" i="3" s="1"/>
  <c r="BD3261" i="3" s="1"/>
  <c r="BD3262" i="3" s="1"/>
  <c r="BD3263" i="3" s="1"/>
  <c r="BD3264" i="3" s="1"/>
  <c r="BD3265" i="3" s="1"/>
  <c r="BD3266" i="3" s="1"/>
  <c r="BD3267" i="3" s="1"/>
  <c r="BD3268" i="3" s="1"/>
  <c r="BD3269" i="3" s="1"/>
  <c r="BD3270" i="3" s="1"/>
  <c r="BD3271" i="3" s="1"/>
  <c r="BD3272" i="3" s="1"/>
  <c r="BD3273" i="3" s="1"/>
  <c r="BD3274" i="3" s="1"/>
  <c r="BD3275" i="3" s="1"/>
  <c r="BD3276" i="3" s="1"/>
  <c r="BD3277" i="3" s="1"/>
  <c r="BD3278" i="3" s="1"/>
  <c r="BD3279" i="3" s="1"/>
  <c r="BC3280" i="3" s="1"/>
  <c r="BC3281" i="3" s="1"/>
  <c r="BC3282" i="3" s="1"/>
  <c r="BC3283" i="3" s="1"/>
  <c r="BC3284" i="3" s="1"/>
  <c r="BC3285" i="3" s="1"/>
  <c r="BC3286" i="3" s="1"/>
  <c r="BC3287" i="3" s="1"/>
  <c r="BC3288" i="3" s="1"/>
  <c r="BC3289" i="3" s="1"/>
  <c r="BC3290" i="3" s="1"/>
  <c r="BC3291" i="3" s="1"/>
  <c r="BC3292" i="3" s="1"/>
  <c r="BC3293" i="3" s="1"/>
  <c r="BC3294" i="3" s="1"/>
  <c r="BC3295" i="3" s="1"/>
  <c r="BC3296" i="3" s="1"/>
  <c r="BC3297" i="3" s="1"/>
  <c r="BC3298" i="3" s="1"/>
  <c r="BC3299" i="3" s="1"/>
  <c r="BC3300" i="3" s="1"/>
  <c r="BC3301" i="3" s="1"/>
  <c r="AQ3258" i="3"/>
  <c r="BI3258" i="3"/>
  <c r="AT3258" i="3"/>
  <c r="AT3259" i="3" s="1"/>
  <c r="AT3260" i="3" s="1"/>
  <c r="AT3261" i="3" s="1"/>
  <c r="AT3262" i="3" s="1"/>
  <c r="AT3263" i="3" s="1"/>
  <c r="AT3264" i="3" s="1"/>
  <c r="AT3265" i="3" s="1"/>
  <c r="AT3266" i="3" s="1"/>
  <c r="AT3267" i="3" s="1"/>
  <c r="AT3268" i="3" s="1"/>
  <c r="AT3269" i="3" s="1"/>
  <c r="AT3270" i="3" s="1"/>
  <c r="AT3271" i="3" s="1"/>
  <c r="AT3272" i="3" s="1"/>
  <c r="AT3273" i="3" s="1"/>
  <c r="AT3274" i="3" s="1"/>
  <c r="AT3275" i="3" s="1"/>
  <c r="AT3276" i="3" s="1"/>
  <c r="AT3277" i="3" s="1"/>
  <c r="AT3278" i="3" s="1"/>
  <c r="AC3259" i="3"/>
  <c r="AK3259" i="3" s="1"/>
  <c r="K3261" i="3"/>
  <c r="AB3260" i="3"/>
  <c r="AA3260" i="3"/>
  <c r="Z3260" i="3"/>
  <c r="AR3258" i="3"/>
  <c r="BJ3258" i="3"/>
  <c r="AU3258" i="3"/>
  <c r="AU3259" i="3" s="1"/>
  <c r="AU3260" i="3" s="1"/>
  <c r="AU3261" i="3" s="1"/>
  <c r="AU3262" i="3" s="1"/>
  <c r="AU3263" i="3" s="1"/>
  <c r="AU3264" i="3" s="1"/>
  <c r="AU3265" i="3" s="1"/>
  <c r="AU3266" i="3" s="1"/>
  <c r="AU3267" i="3" s="1"/>
  <c r="AU3268" i="3" s="1"/>
  <c r="AU3269" i="3" s="1"/>
  <c r="AU3270" i="3" s="1"/>
  <c r="AU3271" i="3" s="1"/>
  <c r="AU3272" i="3" s="1"/>
  <c r="AU3273" i="3" s="1"/>
  <c r="AU3274" i="3" s="1"/>
  <c r="AU3275" i="3" s="1"/>
  <c r="AU3276" i="3" s="1"/>
  <c r="AU3277" i="3" s="1"/>
  <c r="AU3278" i="3" s="1"/>
  <c r="W3258" i="3"/>
  <c r="L1751" i="3"/>
  <c r="O1753" i="3"/>
  <c r="K1751" i="3"/>
  <c r="N1752" i="3" s="1"/>
  <c r="N1753" i="3"/>
  <c r="X3258" i="3"/>
  <c r="D3329" i="3"/>
  <c r="U3259" i="3"/>
  <c r="R3259" i="3"/>
  <c r="T3259" i="3"/>
  <c r="Q3259" i="3"/>
  <c r="N3260" i="3"/>
  <c r="O3260" i="3"/>
  <c r="BV2871" i="3" l="1"/>
  <c r="BB3254" i="3"/>
  <c r="BP2871" i="3"/>
  <c r="BU2871" i="3" s="1"/>
  <c r="BR2872" i="3"/>
  <c r="BT2871" i="3"/>
  <c r="BX2871" i="3" s="1"/>
  <c r="AY3255" i="3"/>
  <c r="BA3255" i="3" s="1"/>
  <c r="L3262" i="3"/>
  <c r="AW3256" i="3"/>
  <c r="BG3257" i="3"/>
  <c r="BF3257" i="3"/>
  <c r="AX3256" i="3"/>
  <c r="AC3260" i="3"/>
  <c r="AK3260" i="3" s="1"/>
  <c r="AR3259" i="3"/>
  <c r="BJ3259" i="3"/>
  <c r="K3262" i="3"/>
  <c r="AB3261" i="3"/>
  <c r="AA3261" i="3"/>
  <c r="Z3261" i="3"/>
  <c r="Z3262" i="3"/>
  <c r="AQ3259" i="3"/>
  <c r="BI3259" i="3"/>
  <c r="W3259" i="3"/>
  <c r="L1750" i="3"/>
  <c r="K1750" i="3"/>
  <c r="O1752" i="3"/>
  <c r="X3259" i="3"/>
  <c r="D3330" i="3"/>
  <c r="U3260" i="3"/>
  <c r="R3260" i="3"/>
  <c r="T3260" i="3"/>
  <c r="Q3260" i="3"/>
  <c r="N3261" i="3"/>
  <c r="O3261" i="3"/>
  <c r="AW3257" i="3" l="1"/>
  <c r="AY3256" i="3"/>
  <c r="BA3256" i="3" s="1"/>
  <c r="BB3255" i="3"/>
  <c r="BB3256" i="3" s="1"/>
  <c r="BS2872" i="3"/>
  <c r="BL2872" i="3"/>
  <c r="BN2872" i="3"/>
  <c r="BM2872" i="3"/>
  <c r="BQ2872" i="3" s="1"/>
  <c r="BO2872" i="3"/>
  <c r="L3263" i="3"/>
  <c r="AX3257" i="3"/>
  <c r="AY3257" i="3" s="1"/>
  <c r="BA3257" i="3" s="1"/>
  <c r="BF3258" i="3"/>
  <c r="BG3258" i="3"/>
  <c r="AC3261" i="3"/>
  <c r="AK3261" i="3" s="1"/>
  <c r="AR3260" i="3"/>
  <c r="BJ3260" i="3"/>
  <c r="AQ3260" i="3"/>
  <c r="BI3260" i="3"/>
  <c r="K3263" i="3"/>
  <c r="AB3262" i="3"/>
  <c r="AA3262" i="3"/>
  <c r="X3260" i="3"/>
  <c r="W3260" i="3"/>
  <c r="K1749" i="3"/>
  <c r="N1751" i="3"/>
  <c r="L1749" i="3"/>
  <c r="O1750" i="3" s="1"/>
  <c r="O1751" i="3"/>
  <c r="D3331" i="3"/>
  <c r="T3261" i="3"/>
  <c r="Q3261" i="3"/>
  <c r="U3261" i="3"/>
  <c r="R3261" i="3"/>
  <c r="N3262" i="3"/>
  <c r="O3262" i="3"/>
  <c r="BV2872" i="3" l="1"/>
  <c r="BT2872" i="3"/>
  <c r="BX2872" i="3" s="1"/>
  <c r="BP2872" i="3"/>
  <c r="BU2872" i="3" s="1"/>
  <c r="BR2873" i="3"/>
  <c r="AX3258" i="3"/>
  <c r="L3264" i="3"/>
  <c r="BB3257" i="3"/>
  <c r="AC3262" i="3"/>
  <c r="AK3262" i="3" s="1"/>
  <c r="BG3259" i="3"/>
  <c r="BF3259" i="3"/>
  <c r="AW3258" i="3"/>
  <c r="K3264" i="3"/>
  <c r="AB3263" i="3"/>
  <c r="AA3263" i="3"/>
  <c r="Z3263" i="3"/>
  <c r="AR3261" i="3"/>
  <c r="BJ3261" i="3"/>
  <c r="AQ3261" i="3"/>
  <c r="BI3261" i="3"/>
  <c r="K1748" i="3"/>
  <c r="L1748" i="3"/>
  <c r="N1750" i="3"/>
  <c r="D3332" i="3"/>
  <c r="W3261" i="3"/>
  <c r="X3261" i="3"/>
  <c r="T3262" i="3"/>
  <c r="Q3262" i="3"/>
  <c r="U3262" i="3"/>
  <c r="R3262" i="3"/>
  <c r="N3263" i="3"/>
  <c r="O3263" i="3"/>
  <c r="AY3258" i="3" l="1"/>
  <c r="BB3258" i="3" s="1"/>
  <c r="BL2873" i="3"/>
  <c r="BS2873" i="3"/>
  <c r="BM2873" i="3"/>
  <c r="BQ2873" i="3" s="1"/>
  <c r="BN2873" i="3"/>
  <c r="BO2873" i="3"/>
  <c r="L3265" i="3"/>
  <c r="AW3259" i="3"/>
  <c r="BA3258" i="3"/>
  <c r="BG3260" i="3"/>
  <c r="BF3260" i="3"/>
  <c r="Z3264" i="3"/>
  <c r="AX3259" i="3"/>
  <c r="AC3263" i="3"/>
  <c r="AK3263" i="3" s="1"/>
  <c r="AQ3262" i="3"/>
  <c r="BI3262" i="3"/>
  <c r="AR3262" i="3"/>
  <c r="BJ3262" i="3"/>
  <c r="K3265" i="3"/>
  <c r="AB3264" i="3"/>
  <c r="AA3264" i="3"/>
  <c r="L1747" i="3"/>
  <c r="O1749" i="3"/>
  <c r="K1747" i="3"/>
  <c r="N1748" i="3" s="1"/>
  <c r="N1749" i="3"/>
  <c r="D3333" i="3"/>
  <c r="W3262" i="3"/>
  <c r="X3262" i="3"/>
  <c r="U3263" i="3"/>
  <c r="R3263" i="3"/>
  <c r="T3263" i="3"/>
  <c r="Q3263" i="3"/>
  <c r="N3264" i="3"/>
  <c r="O3264" i="3"/>
  <c r="AY3259" i="3" l="1"/>
  <c r="BA3259" i="3" s="1"/>
  <c r="BB3259" i="3" s="1"/>
  <c r="BV2873" i="3"/>
  <c r="BT2873" i="3"/>
  <c r="BX2873" i="3" s="1"/>
  <c r="AX3260" i="3"/>
  <c r="BP2873" i="3"/>
  <c r="BU2873" i="3" s="1"/>
  <c r="BR2874" i="3"/>
  <c r="AW3260" i="3"/>
  <c r="L3266" i="3"/>
  <c r="BF3261" i="3"/>
  <c r="BG3261" i="3"/>
  <c r="AC3264" i="3"/>
  <c r="AK3264" i="3" s="1"/>
  <c r="K3266" i="3"/>
  <c r="AB3265" i="3"/>
  <c r="AA3265" i="3"/>
  <c r="Z3265" i="3"/>
  <c r="AR3263" i="3"/>
  <c r="BJ3263" i="3"/>
  <c r="AQ3263" i="3"/>
  <c r="BI3263" i="3"/>
  <c r="X3263" i="3"/>
  <c r="L1746" i="3"/>
  <c r="K1746" i="3"/>
  <c r="O1748" i="3"/>
  <c r="D3334" i="3"/>
  <c r="W3263" i="3"/>
  <c r="U3264" i="3"/>
  <c r="R3264" i="3"/>
  <c r="T3264" i="3"/>
  <c r="Q3264" i="3"/>
  <c r="N3265" i="3"/>
  <c r="O3265" i="3"/>
  <c r="AY3260" i="3" l="1"/>
  <c r="BA3260" i="3" s="1"/>
  <c r="BB3260" i="3" s="1"/>
  <c r="BN2874" i="3"/>
  <c r="BM2874" i="3"/>
  <c r="BQ2874" i="3" s="1"/>
  <c r="BO2874" i="3"/>
  <c r="BL2874" i="3"/>
  <c r="BS2874" i="3"/>
  <c r="L3267" i="3"/>
  <c r="AX3261" i="3"/>
  <c r="AW3261" i="3"/>
  <c r="BF3262" i="3"/>
  <c r="BG3262" i="3"/>
  <c r="AR3264" i="3"/>
  <c r="BJ3264" i="3"/>
  <c r="AQ3264" i="3"/>
  <c r="BI3264" i="3"/>
  <c r="AC3265" i="3"/>
  <c r="AK3265" i="3" s="1"/>
  <c r="K3267" i="3"/>
  <c r="AB3266" i="3"/>
  <c r="AA3266" i="3"/>
  <c r="Z3266" i="3"/>
  <c r="W3264" i="3"/>
  <c r="K1745" i="3"/>
  <c r="N1747" i="3"/>
  <c r="L1745" i="3"/>
  <c r="O1746" i="3" s="1"/>
  <c r="O1747" i="3"/>
  <c r="X3264" i="3"/>
  <c r="D3335" i="3"/>
  <c r="T3265" i="3"/>
  <c r="Q3265" i="3"/>
  <c r="U3265" i="3"/>
  <c r="R3265" i="3"/>
  <c r="N3266" i="3"/>
  <c r="O3266" i="3"/>
  <c r="BV2874" i="3" l="1"/>
  <c r="BP2874" i="3"/>
  <c r="BU2874" i="3" s="1"/>
  <c r="BR2875" i="3"/>
  <c r="BT2874" i="3"/>
  <c r="BX2874" i="3" s="1"/>
  <c r="AX3262" i="3"/>
  <c r="AY3261" i="3"/>
  <c r="BA3261" i="3" s="1"/>
  <c r="BB3261" i="3" s="1"/>
  <c r="L3268" i="3"/>
  <c r="AW3262" i="3"/>
  <c r="AY3262" i="3" s="1"/>
  <c r="BA3262" i="3" s="1"/>
  <c r="BB3262" i="3" s="1"/>
  <c r="BG3263" i="3"/>
  <c r="BF3263" i="3"/>
  <c r="AQ3265" i="3"/>
  <c r="BI3265" i="3"/>
  <c r="AR3265" i="3"/>
  <c r="BJ3265" i="3"/>
  <c r="AC3266" i="3"/>
  <c r="AK3266" i="3" s="1"/>
  <c r="K3268" i="3"/>
  <c r="AB3267" i="3"/>
  <c r="AA3267" i="3"/>
  <c r="Z3267" i="3"/>
  <c r="K1744" i="3"/>
  <c r="L1744" i="3"/>
  <c r="N1746" i="3"/>
  <c r="D3336" i="3"/>
  <c r="W3265" i="3"/>
  <c r="X3265" i="3"/>
  <c r="T3266" i="3"/>
  <c r="Q3266" i="3"/>
  <c r="U3266" i="3"/>
  <c r="R3266" i="3"/>
  <c r="N3267" i="3"/>
  <c r="O3267" i="3"/>
  <c r="AX3263" i="3" l="1"/>
  <c r="BS2875" i="3"/>
  <c r="BM2875" i="3"/>
  <c r="BQ2875" i="3" s="1"/>
  <c r="BO2875" i="3"/>
  <c r="BL2875" i="3"/>
  <c r="BN2875" i="3"/>
  <c r="L3269" i="3"/>
  <c r="BF3264" i="3"/>
  <c r="BG3264" i="3"/>
  <c r="AW3263" i="3"/>
  <c r="AY3263" i="3" s="1"/>
  <c r="BA3263" i="3" s="1"/>
  <c r="BB3263" i="3" s="1"/>
  <c r="Z3268" i="3"/>
  <c r="AC3267" i="3"/>
  <c r="AK3267" i="3" s="1"/>
  <c r="AQ3266" i="3"/>
  <c r="BI3266" i="3"/>
  <c r="K3269" i="3"/>
  <c r="AB3268" i="3"/>
  <c r="AA3268" i="3"/>
  <c r="AR3266" i="3"/>
  <c r="BJ3266" i="3"/>
  <c r="L1743" i="3"/>
  <c r="O1745" i="3"/>
  <c r="K1743" i="3"/>
  <c r="N1744" i="3" s="1"/>
  <c r="N1745" i="3"/>
  <c r="D3337" i="3"/>
  <c r="W3266" i="3"/>
  <c r="X3266" i="3"/>
  <c r="U3267" i="3"/>
  <c r="R3267" i="3"/>
  <c r="T3267" i="3"/>
  <c r="Q3267" i="3"/>
  <c r="N3268" i="3"/>
  <c r="O3268" i="3"/>
  <c r="BV2875" i="3" l="1"/>
  <c r="BP2875" i="3"/>
  <c r="BU2875" i="3" s="1"/>
  <c r="BR2876" i="3"/>
  <c r="BT2875" i="3"/>
  <c r="BX2875" i="3" s="1"/>
  <c r="L3270" i="3"/>
  <c r="AX3264" i="3"/>
  <c r="AW3264" i="3"/>
  <c r="BG3265" i="3"/>
  <c r="BF3265" i="3"/>
  <c r="AC3268" i="3"/>
  <c r="AK3268" i="3" s="1"/>
  <c r="AR3267" i="3"/>
  <c r="BJ3267" i="3"/>
  <c r="K3270" i="3"/>
  <c r="AB3269" i="3"/>
  <c r="AA3269" i="3"/>
  <c r="Z3269" i="3"/>
  <c r="AQ3267" i="3"/>
  <c r="BI3267" i="3"/>
  <c r="L1742" i="3"/>
  <c r="K1742" i="3"/>
  <c r="O1744" i="3"/>
  <c r="X3267" i="3"/>
  <c r="D3338" i="3"/>
  <c r="W3267" i="3"/>
  <c r="T3268" i="3"/>
  <c r="Q3268" i="3"/>
  <c r="U3268" i="3"/>
  <c r="R3268" i="3"/>
  <c r="N3269" i="3"/>
  <c r="O3269" i="3"/>
  <c r="AW3265" i="3" l="1"/>
  <c r="BN2876" i="3"/>
  <c r="BS2876" i="3"/>
  <c r="BL2876" i="3"/>
  <c r="BO2876" i="3"/>
  <c r="BM2876" i="3"/>
  <c r="BQ2876" i="3" s="1"/>
  <c r="AY3264" i="3"/>
  <c r="BA3264" i="3" s="1"/>
  <c r="L3271" i="3"/>
  <c r="AX3265" i="3"/>
  <c r="AY3265" i="3" s="1"/>
  <c r="BA3265" i="3" s="1"/>
  <c r="BF3266" i="3"/>
  <c r="BG3266" i="3"/>
  <c r="AC3269" i="3"/>
  <c r="AK3269" i="3" s="1"/>
  <c r="AQ3268" i="3"/>
  <c r="BI3268" i="3"/>
  <c r="AR3268" i="3"/>
  <c r="BJ3268" i="3"/>
  <c r="K3271" i="3"/>
  <c r="AB3270" i="3"/>
  <c r="AA3270" i="3"/>
  <c r="Z3270" i="3"/>
  <c r="K1741" i="3"/>
  <c r="N1743" i="3"/>
  <c r="L1741" i="3"/>
  <c r="O1742" i="3" s="1"/>
  <c r="O1743" i="3"/>
  <c r="D3339" i="3"/>
  <c r="W3268" i="3"/>
  <c r="X3268" i="3"/>
  <c r="T3269" i="3"/>
  <c r="Q3269" i="3"/>
  <c r="U3269" i="3"/>
  <c r="R3269" i="3"/>
  <c r="N3270" i="3"/>
  <c r="O3270" i="3"/>
  <c r="BV2876" i="3" l="1"/>
  <c r="BB3264" i="3"/>
  <c r="BP2876" i="3"/>
  <c r="BU2876" i="3" s="1"/>
  <c r="BR2877" i="3"/>
  <c r="BT2876" i="3"/>
  <c r="BX2876" i="3" s="1"/>
  <c r="BB3265" i="3"/>
  <c r="L3272" i="3"/>
  <c r="AX3266" i="3"/>
  <c r="BF3267" i="3"/>
  <c r="BG3267" i="3"/>
  <c r="AW3266" i="3"/>
  <c r="AC3270" i="3"/>
  <c r="AK3270" i="3" s="1"/>
  <c r="AR3269" i="3"/>
  <c r="BJ3269" i="3"/>
  <c r="AQ3269" i="3"/>
  <c r="BI3269" i="3"/>
  <c r="K3272" i="3"/>
  <c r="AB3271" i="3"/>
  <c r="AA3271" i="3"/>
  <c r="Z3271" i="3"/>
  <c r="K1740" i="3"/>
  <c r="L1740" i="3"/>
  <c r="N1742" i="3"/>
  <c r="D3340" i="3"/>
  <c r="W3269" i="3"/>
  <c r="X3269" i="3"/>
  <c r="U3270" i="3"/>
  <c r="R3270" i="3"/>
  <c r="T3270" i="3"/>
  <c r="Q3270" i="3"/>
  <c r="N3271" i="3"/>
  <c r="O3271" i="3"/>
  <c r="AY3266" i="3" l="1"/>
  <c r="BB3266" i="3" s="1"/>
  <c r="BN2877" i="3"/>
  <c r="BO2877" i="3"/>
  <c r="BL2877" i="3"/>
  <c r="BM2877" i="3"/>
  <c r="BQ2877" i="3" s="1"/>
  <c r="BS2877" i="3"/>
  <c r="AX3267" i="3"/>
  <c r="L3273" i="3"/>
  <c r="AW3267" i="3"/>
  <c r="BA3266" i="3"/>
  <c r="BF3268" i="3"/>
  <c r="BG3268" i="3"/>
  <c r="Z3272" i="3"/>
  <c r="AC3271" i="3"/>
  <c r="AK3271" i="3" s="1"/>
  <c r="K3273" i="3"/>
  <c r="AB3272" i="3"/>
  <c r="AA3272" i="3"/>
  <c r="AQ3270" i="3"/>
  <c r="BI3270" i="3"/>
  <c r="AR3270" i="3"/>
  <c r="BJ3270" i="3"/>
  <c r="L1739" i="3"/>
  <c r="O1741" i="3"/>
  <c r="K1739" i="3"/>
  <c r="N1740" i="3" s="1"/>
  <c r="N1741" i="3"/>
  <c r="X3270" i="3"/>
  <c r="D3341" i="3"/>
  <c r="W3270" i="3"/>
  <c r="T3271" i="3"/>
  <c r="Q3271" i="3"/>
  <c r="U3271" i="3"/>
  <c r="R3271" i="3"/>
  <c r="N3272" i="3"/>
  <c r="O3272" i="3"/>
  <c r="BV2877" i="3" l="1"/>
  <c r="AY3267" i="3"/>
  <c r="BA3267" i="3" s="1"/>
  <c r="BP2877" i="3"/>
  <c r="BU2877" i="3" s="1"/>
  <c r="BR2878" i="3"/>
  <c r="AW3268" i="3"/>
  <c r="BT2877" i="3"/>
  <c r="BX2877" i="3" s="1"/>
  <c r="L3274" i="3"/>
  <c r="BG3269" i="3"/>
  <c r="AX3268" i="3"/>
  <c r="AY3268" i="3" s="1"/>
  <c r="BF3269" i="3"/>
  <c r="AR3271" i="3"/>
  <c r="BJ3271" i="3"/>
  <c r="AQ3271" i="3"/>
  <c r="BI3271" i="3"/>
  <c r="AC3272" i="3"/>
  <c r="AK3272" i="3" s="1"/>
  <c r="K3274" i="3"/>
  <c r="AB3273" i="3"/>
  <c r="AA3273" i="3"/>
  <c r="Z3273" i="3"/>
  <c r="L1738" i="3"/>
  <c r="K1738" i="3"/>
  <c r="O1740" i="3"/>
  <c r="D3342" i="3"/>
  <c r="W3271" i="3"/>
  <c r="X3271" i="3"/>
  <c r="U3272" i="3"/>
  <c r="R3272" i="3"/>
  <c r="T3272" i="3"/>
  <c r="Q3272" i="3"/>
  <c r="N3273" i="3"/>
  <c r="O3273" i="3"/>
  <c r="BB3267" i="3" l="1"/>
  <c r="BS2878" i="3"/>
  <c r="BO2878" i="3"/>
  <c r="BM2878" i="3"/>
  <c r="BQ2878" i="3" s="1"/>
  <c r="BN2878" i="3"/>
  <c r="BL2878" i="3"/>
  <c r="AW3269" i="3"/>
  <c r="L3275" i="3"/>
  <c r="AX3269" i="3"/>
  <c r="BA3268" i="3"/>
  <c r="BB3268" i="3"/>
  <c r="BG3270" i="3"/>
  <c r="BF3270" i="3"/>
  <c r="AR3272" i="3"/>
  <c r="BJ3272" i="3"/>
  <c r="AQ3272" i="3"/>
  <c r="BI3272" i="3"/>
  <c r="AC3273" i="3"/>
  <c r="AK3273" i="3" s="1"/>
  <c r="K3275" i="3"/>
  <c r="AB3274" i="3"/>
  <c r="AA3274" i="3"/>
  <c r="Z3274" i="3"/>
  <c r="Z3275" i="3"/>
  <c r="X3272" i="3"/>
  <c r="K1737" i="3"/>
  <c r="N1739" i="3"/>
  <c r="L1737" i="3"/>
  <c r="O1738" i="3" s="1"/>
  <c r="O1739" i="3"/>
  <c r="W3272" i="3"/>
  <c r="D3343" i="3"/>
  <c r="U3273" i="3"/>
  <c r="R3273" i="3"/>
  <c r="T3273" i="3"/>
  <c r="Q3273" i="3"/>
  <c r="N3274" i="3"/>
  <c r="O3274" i="3"/>
  <c r="BV2878" i="3" l="1"/>
  <c r="BT2878" i="3"/>
  <c r="BX2878" i="3" s="1"/>
  <c r="BP2878" i="3"/>
  <c r="BU2878" i="3" s="1"/>
  <c r="BR2879" i="3"/>
  <c r="AX3270" i="3"/>
  <c r="AY3269" i="3"/>
  <c r="BA3269" i="3" s="1"/>
  <c r="L3276" i="3"/>
  <c r="AW3270" i="3"/>
  <c r="BF3271" i="3"/>
  <c r="BG3271" i="3"/>
  <c r="X3273" i="3"/>
  <c r="AQ3273" i="3"/>
  <c r="BI3273" i="3"/>
  <c r="AC3274" i="3"/>
  <c r="AK3274" i="3" s="1"/>
  <c r="K3276" i="3"/>
  <c r="AB3275" i="3"/>
  <c r="AA3275" i="3"/>
  <c r="AR3273" i="3"/>
  <c r="BJ3273" i="3"/>
  <c r="K1736" i="3"/>
  <c r="L1736" i="3"/>
  <c r="N1738" i="3"/>
  <c r="W3273" i="3"/>
  <c r="D3344" i="3"/>
  <c r="U3274" i="3"/>
  <c r="R3274" i="3"/>
  <c r="T3274" i="3"/>
  <c r="Q3274" i="3"/>
  <c r="N3275" i="3"/>
  <c r="O3275" i="3"/>
  <c r="BB3269" i="3" l="1"/>
  <c r="BO2879" i="3"/>
  <c r="BM2879" i="3"/>
  <c r="BQ2879" i="3" s="1"/>
  <c r="BS2879" i="3"/>
  <c r="BL2879" i="3"/>
  <c r="BN2879" i="3"/>
  <c r="AY3270" i="3"/>
  <c r="BA3270" i="3" s="1"/>
  <c r="AW3271" i="3"/>
  <c r="L3277" i="3"/>
  <c r="AX3271" i="3"/>
  <c r="BF3272" i="3"/>
  <c r="BG3272" i="3"/>
  <c r="AC3275" i="3"/>
  <c r="AK3275" i="3" s="1"/>
  <c r="AR3274" i="3"/>
  <c r="BJ3274" i="3"/>
  <c r="K3277" i="3"/>
  <c r="AB3276" i="3"/>
  <c r="AA3276" i="3"/>
  <c r="Z3276" i="3"/>
  <c r="AQ3274" i="3"/>
  <c r="BI3274" i="3"/>
  <c r="W3274" i="3"/>
  <c r="L1735" i="3"/>
  <c r="O1737" i="3"/>
  <c r="K1735" i="3"/>
  <c r="N1736" i="3" s="1"/>
  <c r="N1737" i="3"/>
  <c r="X3274" i="3"/>
  <c r="D3345" i="3"/>
  <c r="U3275" i="3"/>
  <c r="R3275" i="3"/>
  <c r="T3275" i="3"/>
  <c r="Q3275" i="3"/>
  <c r="N3276" i="3"/>
  <c r="O3276" i="3"/>
  <c r="BT2879" i="3" l="1"/>
  <c r="BX2879" i="3" s="1"/>
  <c r="BV2879" i="3"/>
  <c r="BB3270" i="3"/>
  <c r="BP2879" i="3"/>
  <c r="BU2879" i="3" s="1"/>
  <c r="BR2880" i="3"/>
  <c r="AW3272" i="3"/>
  <c r="L3278" i="3"/>
  <c r="AY3271" i="3"/>
  <c r="BG3273" i="3"/>
  <c r="AX3272" i="3"/>
  <c r="AY3272" i="3" s="1"/>
  <c r="BF3273" i="3"/>
  <c r="AC3276" i="3"/>
  <c r="AK3276" i="3" s="1"/>
  <c r="AQ3275" i="3"/>
  <c r="BI3275" i="3"/>
  <c r="AR3275" i="3"/>
  <c r="BJ3275" i="3"/>
  <c r="K3278" i="3"/>
  <c r="AB3277" i="3"/>
  <c r="AA3277" i="3"/>
  <c r="Z3277" i="3"/>
  <c r="Z3278" i="3"/>
  <c r="W3275" i="3"/>
  <c r="X3275" i="3"/>
  <c r="L1734" i="3"/>
  <c r="K1734" i="3"/>
  <c r="O1736" i="3"/>
  <c r="D3346" i="3"/>
  <c r="U3276" i="3"/>
  <c r="R3276" i="3"/>
  <c r="T3276" i="3"/>
  <c r="Q3276" i="3"/>
  <c r="N3277" i="3"/>
  <c r="O3277" i="3"/>
  <c r="BB3271" i="3" l="1"/>
  <c r="BS2880" i="3"/>
  <c r="BL2880" i="3"/>
  <c r="BN2880" i="3"/>
  <c r="BM2880" i="3"/>
  <c r="BQ2880" i="3" s="1"/>
  <c r="BO2880" i="3"/>
  <c r="X3276" i="3"/>
  <c r="AX3273" i="3"/>
  <c r="BA3271" i="3"/>
  <c r="L3279" i="3"/>
  <c r="AW3273" i="3"/>
  <c r="BA3272" i="3"/>
  <c r="BB3272" i="3"/>
  <c r="BF3274" i="3"/>
  <c r="BG3274" i="3"/>
  <c r="AC3277" i="3"/>
  <c r="AK3277" i="3" s="1"/>
  <c r="K3279" i="3"/>
  <c r="AB3278" i="3"/>
  <c r="AA3278" i="3"/>
  <c r="AQ3276" i="3"/>
  <c r="BI3276" i="3"/>
  <c r="AR3276" i="3"/>
  <c r="BJ3276" i="3"/>
  <c r="W3276" i="3"/>
  <c r="K1733" i="3"/>
  <c r="N1735" i="3"/>
  <c r="L1733" i="3"/>
  <c r="O1734" i="3" s="1"/>
  <c r="O1735" i="3"/>
  <c r="D3347" i="3"/>
  <c r="U3277" i="3"/>
  <c r="R3277" i="3"/>
  <c r="T3277" i="3"/>
  <c r="Q3277" i="3"/>
  <c r="N3278" i="3"/>
  <c r="O3278" i="3"/>
  <c r="AY3273" i="3" l="1"/>
  <c r="BA3273" i="3" s="1"/>
  <c r="BV2880" i="3"/>
  <c r="BT2880" i="3"/>
  <c r="BX2880" i="3" s="1"/>
  <c r="BP2880" i="3"/>
  <c r="BU2880" i="3" s="1"/>
  <c r="BR2881" i="3"/>
  <c r="L3280" i="3"/>
  <c r="AX3274" i="3"/>
  <c r="BB3273" i="3"/>
  <c r="AW3274" i="3"/>
  <c r="BG3275" i="3"/>
  <c r="BF3275" i="3"/>
  <c r="Z3279" i="3"/>
  <c r="AC3278" i="3"/>
  <c r="AK3278" i="3" s="1"/>
  <c r="K3280" i="3"/>
  <c r="AB3279" i="3"/>
  <c r="AA3279" i="3"/>
  <c r="AQ3277" i="3"/>
  <c r="BI3277" i="3"/>
  <c r="AR3277" i="3"/>
  <c r="BJ3277" i="3"/>
  <c r="X3277" i="3"/>
  <c r="K1732" i="3"/>
  <c r="L1732" i="3"/>
  <c r="N1734" i="3"/>
  <c r="W3277" i="3"/>
  <c r="D3348" i="3"/>
  <c r="T3278" i="3"/>
  <c r="Q3278" i="3"/>
  <c r="U3278" i="3"/>
  <c r="R3278" i="3"/>
  <c r="N3279" i="3"/>
  <c r="O3279" i="3"/>
  <c r="BS2881" i="3" l="1"/>
  <c r="BL2881" i="3"/>
  <c r="BO2881" i="3"/>
  <c r="BM2881" i="3"/>
  <c r="BQ2881" i="3" s="1"/>
  <c r="BN2881" i="3"/>
  <c r="L3281" i="3"/>
  <c r="AW3275" i="3"/>
  <c r="AY3274" i="3"/>
  <c r="AX3275" i="3"/>
  <c r="BF3276" i="3"/>
  <c r="BG3276" i="3"/>
  <c r="AQ3278" i="3"/>
  <c r="BI3278" i="3"/>
  <c r="AR3278" i="3"/>
  <c r="BJ3278" i="3"/>
  <c r="AC3279" i="3"/>
  <c r="AK3279" i="3" s="1"/>
  <c r="AN3279" i="3" s="1"/>
  <c r="AN3280" i="3" s="1"/>
  <c r="K3281" i="3"/>
  <c r="AB3280" i="3"/>
  <c r="AA3280" i="3"/>
  <c r="Z3280" i="3"/>
  <c r="L1731" i="3"/>
  <c r="O1733" i="3"/>
  <c r="K1731" i="3"/>
  <c r="N1732" i="3" s="1"/>
  <c r="N1733" i="3"/>
  <c r="D3349" i="3"/>
  <c r="W3278" i="3"/>
  <c r="X3278" i="3"/>
  <c r="U3279" i="3"/>
  <c r="R3279" i="3"/>
  <c r="T3279" i="3"/>
  <c r="Q3279" i="3"/>
  <c r="N3280" i="3"/>
  <c r="O3280" i="3"/>
  <c r="BV2881" i="3" l="1"/>
  <c r="BP2881" i="3"/>
  <c r="BU2881" i="3" s="1"/>
  <c r="BR2882" i="3"/>
  <c r="AX3276" i="3"/>
  <c r="BT2881" i="3"/>
  <c r="BX2881" i="3" s="1"/>
  <c r="X3279" i="3"/>
  <c r="L3282" i="3"/>
  <c r="AY3275" i="3"/>
  <c r="Z3281" i="3"/>
  <c r="BA3274" i="3"/>
  <c r="BB3274" i="3"/>
  <c r="BA3275" i="3"/>
  <c r="AW3276" i="3"/>
  <c r="BG3277" i="3"/>
  <c r="BF3277" i="3"/>
  <c r="AC3280" i="3"/>
  <c r="AK3280" i="3" s="1"/>
  <c r="AR3279" i="3"/>
  <c r="BJ3279" i="3"/>
  <c r="AU3279" i="3"/>
  <c r="AU3280" i="3" s="1"/>
  <c r="AU3281" i="3" s="1"/>
  <c r="AU3282" i="3" s="1"/>
  <c r="AU3283" i="3" s="1"/>
  <c r="AU3284" i="3" s="1"/>
  <c r="AU3285" i="3" s="1"/>
  <c r="AU3286" i="3" s="1"/>
  <c r="AU3287" i="3" s="1"/>
  <c r="AU3288" i="3" s="1"/>
  <c r="AU3289" i="3" s="1"/>
  <c r="AU3290" i="3" s="1"/>
  <c r="AU3291" i="3" s="1"/>
  <c r="AU3292" i="3" s="1"/>
  <c r="AU3293" i="3" s="1"/>
  <c r="AU3294" i="3" s="1"/>
  <c r="AU3295" i="3" s="1"/>
  <c r="AU3296" i="3" s="1"/>
  <c r="AU3297" i="3" s="1"/>
  <c r="AU3298" i="3" s="1"/>
  <c r="AU3299" i="3" s="1"/>
  <c r="AU3300" i="3" s="1"/>
  <c r="K3282" i="3"/>
  <c r="AB3281" i="3"/>
  <c r="AA3281" i="3"/>
  <c r="AN3281" i="3"/>
  <c r="AN3282" i="3" s="1"/>
  <c r="AN3283" i="3" s="1"/>
  <c r="AN3284" i="3" s="1"/>
  <c r="AN3285" i="3" s="1"/>
  <c r="AN3286" i="3" s="1"/>
  <c r="AN3287" i="3" s="1"/>
  <c r="AN3288" i="3" s="1"/>
  <c r="AN3289" i="3" s="1"/>
  <c r="AN3290" i="3" s="1"/>
  <c r="AN3291" i="3" s="1"/>
  <c r="AN3292" i="3" s="1"/>
  <c r="AN3293" i="3" s="1"/>
  <c r="AN3294" i="3" s="1"/>
  <c r="AN3295" i="3" s="1"/>
  <c r="AN3296" i="3" s="1"/>
  <c r="AN3297" i="3" s="1"/>
  <c r="AN3298" i="3" s="1"/>
  <c r="AN3299" i="3" s="1"/>
  <c r="AN3300" i="3" s="1"/>
  <c r="BD3280" i="3"/>
  <c r="BD3281" i="3" s="1"/>
  <c r="BD3282" i="3" s="1"/>
  <c r="BD3283" i="3" s="1"/>
  <c r="BD3284" i="3" s="1"/>
  <c r="BD3285" i="3" s="1"/>
  <c r="BD3286" i="3" s="1"/>
  <c r="BD3287" i="3" s="1"/>
  <c r="BD3288" i="3" s="1"/>
  <c r="BD3289" i="3" s="1"/>
  <c r="BD3290" i="3" s="1"/>
  <c r="BD3291" i="3" s="1"/>
  <c r="BD3292" i="3" s="1"/>
  <c r="BD3293" i="3" s="1"/>
  <c r="BD3294" i="3" s="1"/>
  <c r="BD3295" i="3" s="1"/>
  <c r="BD3296" i="3" s="1"/>
  <c r="BD3297" i="3" s="1"/>
  <c r="BD3298" i="3" s="1"/>
  <c r="BD3299" i="3" s="1"/>
  <c r="BD3300" i="3" s="1"/>
  <c r="BD3301" i="3" s="1"/>
  <c r="BC3302" i="3" s="1"/>
  <c r="BC3303" i="3" s="1"/>
  <c r="BC3304" i="3" s="1"/>
  <c r="BC3305" i="3" s="1"/>
  <c r="BC3306" i="3" s="1"/>
  <c r="BC3307" i="3" s="1"/>
  <c r="BC3308" i="3" s="1"/>
  <c r="BC3309" i="3" s="1"/>
  <c r="BC3310" i="3" s="1"/>
  <c r="BC3311" i="3" s="1"/>
  <c r="BC3312" i="3" s="1"/>
  <c r="BC3313" i="3" s="1"/>
  <c r="BC3314" i="3" s="1"/>
  <c r="BC3315" i="3" s="1"/>
  <c r="BC3316" i="3" s="1"/>
  <c r="BC3317" i="3" s="1"/>
  <c r="BC3318" i="3" s="1"/>
  <c r="BC3319" i="3" s="1"/>
  <c r="BC3320" i="3" s="1"/>
  <c r="BC3321" i="3" s="1"/>
  <c r="AQ3279" i="3"/>
  <c r="BI3279" i="3"/>
  <c r="AT3279" i="3"/>
  <c r="AT3280" i="3" s="1"/>
  <c r="AT3281" i="3" s="1"/>
  <c r="AT3282" i="3" s="1"/>
  <c r="AT3283" i="3" s="1"/>
  <c r="AT3284" i="3" s="1"/>
  <c r="AT3285" i="3" s="1"/>
  <c r="AT3286" i="3" s="1"/>
  <c r="AT3287" i="3" s="1"/>
  <c r="AT3288" i="3" s="1"/>
  <c r="AT3289" i="3" s="1"/>
  <c r="AT3290" i="3" s="1"/>
  <c r="AT3291" i="3" s="1"/>
  <c r="AT3292" i="3" s="1"/>
  <c r="AT3293" i="3" s="1"/>
  <c r="AT3294" i="3" s="1"/>
  <c r="AT3295" i="3" s="1"/>
  <c r="AT3296" i="3" s="1"/>
  <c r="AT3297" i="3" s="1"/>
  <c r="AT3298" i="3" s="1"/>
  <c r="AT3299" i="3" s="1"/>
  <c r="AT3300" i="3" s="1"/>
  <c r="L1730" i="3"/>
  <c r="K1730" i="3"/>
  <c r="O1732" i="3"/>
  <c r="D3350" i="3"/>
  <c r="W3279" i="3"/>
  <c r="T3280" i="3"/>
  <c r="Q3280" i="3"/>
  <c r="U3280" i="3"/>
  <c r="R3280" i="3"/>
  <c r="N3281" i="3"/>
  <c r="O3281" i="3"/>
  <c r="AY3276" i="3" l="1"/>
  <c r="BA3276" i="3" s="1"/>
  <c r="AW3277" i="3"/>
  <c r="BB3275" i="3"/>
  <c r="BB3276" i="3" s="1"/>
  <c r="BO2882" i="3"/>
  <c r="BM2882" i="3"/>
  <c r="BQ2882" i="3" s="1"/>
  <c r="BS2882" i="3"/>
  <c r="BL2882" i="3"/>
  <c r="BN2882" i="3"/>
  <c r="L3283" i="3"/>
  <c r="BF3278" i="3"/>
  <c r="BG3278" i="3"/>
  <c r="AX3277" i="3"/>
  <c r="AY3277" i="3" s="1"/>
  <c r="BA3277" i="3" s="1"/>
  <c r="Z3282" i="3"/>
  <c r="AC3281" i="3"/>
  <c r="AK3281" i="3" s="1"/>
  <c r="AQ3280" i="3"/>
  <c r="BI3280" i="3"/>
  <c r="K3283" i="3"/>
  <c r="Z3283" i="3" s="1"/>
  <c r="AB3282" i="3"/>
  <c r="AA3282" i="3"/>
  <c r="AR3280" i="3"/>
  <c r="BJ3280" i="3"/>
  <c r="K1729" i="3"/>
  <c r="N1731" i="3"/>
  <c r="L1729" i="3"/>
  <c r="O1730" i="3" s="1"/>
  <c r="O1731" i="3"/>
  <c r="D3351" i="3"/>
  <c r="W3280" i="3"/>
  <c r="X3280" i="3"/>
  <c r="U3281" i="3"/>
  <c r="R3281" i="3"/>
  <c r="T3281" i="3"/>
  <c r="X3281" i="3" s="1"/>
  <c r="Q3281" i="3"/>
  <c r="N3282" i="3"/>
  <c r="O3282" i="3"/>
  <c r="BB3277" i="3" l="1"/>
  <c r="BT2882" i="3"/>
  <c r="BX2882" i="3" s="1"/>
  <c r="BV2882" i="3"/>
  <c r="AX3278" i="3"/>
  <c r="BP2882" i="3"/>
  <c r="BU2882" i="3" s="1"/>
  <c r="BR2883" i="3"/>
  <c r="L3284" i="3"/>
  <c r="BF3279" i="3"/>
  <c r="BG3279" i="3"/>
  <c r="AW3278" i="3"/>
  <c r="AR3281" i="3"/>
  <c r="BJ3281" i="3"/>
  <c r="AQ3281" i="3"/>
  <c r="BI3281" i="3"/>
  <c r="AC3282" i="3"/>
  <c r="AK3282" i="3" s="1"/>
  <c r="K3284" i="3"/>
  <c r="AB3283" i="3"/>
  <c r="AA3283" i="3"/>
  <c r="K1728" i="3"/>
  <c r="L1728" i="3"/>
  <c r="N1730" i="3"/>
  <c r="D3352" i="3"/>
  <c r="W3281" i="3"/>
  <c r="T3282" i="3"/>
  <c r="Q3282" i="3"/>
  <c r="U3282" i="3"/>
  <c r="R3282" i="3"/>
  <c r="N3283" i="3"/>
  <c r="O3283" i="3"/>
  <c r="AY3278" i="3" l="1"/>
  <c r="BL2883" i="3"/>
  <c r="BS2883" i="3"/>
  <c r="BN2883" i="3"/>
  <c r="BO2883" i="3"/>
  <c r="BM2883" i="3"/>
  <c r="BQ2883" i="3" s="1"/>
  <c r="AX3279" i="3"/>
  <c r="AW3279" i="3"/>
  <c r="L3285" i="3"/>
  <c r="BB3278" i="3"/>
  <c r="BA3278" i="3"/>
  <c r="BG3280" i="3"/>
  <c r="BF3280" i="3"/>
  <c r="AC3283" i="3"/>
  <c r="AK3283" i="3" s="1"/>
  <c r="K3285" i="3"/>
  <c r="AB3284" i="3"/>
  <c r="AA3284" i="3"/>
  <c r="Z3284" i="3"/>
  <c r="AR3282" i="3"/>
  <c r="BJ3282" i="3"/>
  <c r="AQ3282" i="3"/>
  <c r="BI3282" i="3"/>
  <c r="L1727" i="3"/>
  <c r="O1729" i="3"/>
  <c r="K1727" i="3"/>
  <c r="N1728" i="3" s="1"/>
  <c r="N1729" i="3"/>
  <c r="D3353" i="3"/>
  <c r="W3282" i="3"/>
  <c r="X3282" i="3"/>
  <c r="U3283" i="3"/>
  <c r="R3283" i="3"/>
  <c r="T3283" i="3"/>
  <c r="Q3283" i="3"/>
  <c r="N3284" i="3"/>
  <c r="O3284" i="3"/>
  <c r="BV2883" i="3" l="1"/>
  <c r="BT2883" i="3"/>
  <c r="BX2883" i="3" s="1"/>
  <c r="AY3279" i="3"/>
  <c r="BA3279" i="3" s="1"/>
  <c r="BP2883" i="3"/>
  <c r="BU2883" i="3" s="1"/>
  <c r="BR2884" i="3"/>
  <c r="AX3280" i="3"/>
  <c r="BB3279" i="3"/>
  <c r="L3286" i="3"/>
  <c r="AW3280" i="3"/>
  <c r="BF3281" i="3"/>
  <c r="BG3281" i="3"/>
  <c r="AC3284" i="3"/>
  <c r="AK3284" i="3" s="1"/>
  <c r="AQ3283" i="3"/>
  <c r="BI3283" i="3"/>
  <c r="AR3283" i="3"/>
  <c r="BJ3283" i="3"/>
  <c r="K3286" i="3"/>
  <c r="AB3285" i="3"/>
  <c r="AA3285" i="3"/>
  <c r="Z3285" i="3"/>
  <c r="L1726" i="3"/>
  <c r="K1726" i="3"/>
  <c r="O1728" i="3"/>
  <c r="D3354" i="3"/>
  <c r="W3283" i="3"/>
  <c r="X3283" i="3"/>
  <c r="T3284" i="3"/>
  <c r="Q3284" i="3"/>
  <c r="U3284" i="3"/>
  <c r="R3284" i="3"/>
  <c r="N3285" i="3"/>
  <c r="O3285" i="3"/>
  <c r="BN2884" i="3" l="1"/>
  <c r="BO2884" i="3"/>
  <c r="BL2884" i="3"/>
  <c r="BS2884" i="3"/>
  <c r="BM2884" i="3"/>
  <c r="BQ2884" i="3" s="1"/>
  <c r="AY3280" i="3"/>
  <c r="BA3280" i="3" s="1"/>
  <c r="BB3280" i="3" s="1"/>
  <c r="L3287" i="3"/>
  <c r="AX3281" i="3"/>
  <c r="AW3281" i="3"/>
  <c r="BF3282" i="3"/>
  <c r="BG3282" i="3"/>
  <c r="AC3285" i="3"/>
  <c r="AK3285" i="3" s="1"/>
  <c r="K3287" i="3"/>
  <c r="AB3286" i="3"/>
  <c r="AA3286" i="3"/>
  <c r="Z3286" i="3"/>
  <c r="AR3284" i="3"/>
  <c r="BJ3284" i="3"/>
  <c r="AQ3284" i="3"/>
  <c r="BI3284" i="3"/>
  <c r="K1725" i="3"/>
  <c r="N1727" i="3"/>
  <c r="L1725" i="3"/>
  <c r="O1726" i="3" s="1"/>
  <c r="O1727" i="3"/>
  <c r="D3355" i="3"/>
  <c r="W3284" i="3"/>
  <c r="X3284" i="3"/>
  <c r="T3285" i="3"/>
  <c r="Q3285" i="3"/>
  <c r="U3285" i="3"/>
  <c r="R3285" i="3"/>
  <c r="N3286" i="3"/>
  <c r="O3286" i="3"/>
  <c r="BV2884" i="3" l="1"/>
  <c r="BP2884" i="3"/>
  <c r="BU2884" i="3" s="1"/>
  <c r="BR2885" i="3"/>
  <c r="AW3282" i="3"/>
  <c r="BT2884" i="3"/>
  <c r="BX2884" i="3" s="1"/>
  <c r="AY3281" i="3"/>
  <c r="BA3281" i="3" s="1"/>
  <c r="BB3281" i="3" s="1"/>
  <c r="L3288" i="3"/>
  <c r="AX3282" i="3"/>
  <c r="AY3282" i="3" s="1"/>
  <c r="BA3282" i="3" s="1"/>
  <c r="BB3282" i="3" s="1"/>
  <c r="BG3283" i="3"/>
  <c r="BF3283" i="3"/>
  <c r="AR3285" i="3"/>
  <c r="BJ3285" i="3"/>
  <c r="AQ3285" i="3"/>
  <c r="BI3285" i="3"/>
  <c r="AC3286" i="3"/>
  <c r="AK3286" i="3" s="1"/>
  <c r="K3288" i="3"/>
  <c r="AB3287" i="3"/>
  <c r="AA3287" i="3"/>
  <c r="Z3287" i="3"/>
  <c r="K1724" i="3"/>
  <c r="L1724" i="3"/>
  <c r="N1726" i="3"/>
  <c r="D3356" i="3"/>
  <c r="W3285" i="3"/>
  <c r="X3285" i="3"/>
  <c r="T3286" i="3"/>
  <c r="Q3286" i="3"/>
  <c r="U3286" i="3"/>
  <c r="R3286" i="3"/>
  <c r="N3287" i="3"/>
  <c r="O3287" i="3"/>
  <c r="BS2885" i="3" l="1"/>
  <c r="BO2885" i="3"/>
  <c r="BM2885" i="3"/>
  <c r="BQ2885" i="3" s="1"/>
  <c r="BN2885" i="3"/>
  <c r="BL2885" i="3"/>
  <c r="AW3283" i="3"/>
  <c r="AX3283" i="3"/>
  <c r="L3289" i="3"/>
  <c r="BG3284" i="3"/>
  <c r="BF3284" i="3"/>
  <c r="AC3287" i="3"/>
  <c r="AK3287" i="3" s="1"/>
  <c r="AQ3286" i="3"/>
  <c r="BI3286" i="3"/>
  <c r="AR3286" i="3"/>
  <c r="BJ3286" i="3"/>
  <c r="K3289" i="3"/>
  <c r="AB3288" i="3"/>
  <c r="AA3288" i="3"/>
  <c r="Z3288" i="3"/>
  <c r="Z3289" i="3"/>
  <c r="AW3284" i="3"/>
  <c r="L1723" i="3"/>
  <c r="O1725" i="3"/>
  <c r="K1723" i="3"/>
  <c r="N1724" i="3" s="1"/>
  <c r="N1725" i="3"/>
  <c r="X3286" i="3"/>
  <c r="D3357" i="3"/>
  <c r="W3286" i="3"/>
  <c r="U3287" i="3"/>
  <c r="R3287" i="3"/>
  <c r="T3287" i="3"/>
  <c r="Q3287" i="3"/>
  <c r="N3288" i="3"/>
  <c r="O3288" i="3"/>
  <c r="BV2885" i="3" l="1"/>
  <c r="BT2885" i="3"/>
  <c r="BX2885" i="3" s="1"/>
  <c r="BP2885" i="3"/>
  <c r="BU2885" i="3" s="1"/>
  <c r="BR2886" i="3"/>
  <c r="AY3283" i="3"/>
  <c r="BA3283" i="3" s="1"/>
  <c r="BB3283" i="3" s="1"/>
  <c r="L3290" i="3"/>
  <c r="BF3285" i="3"/>
  <c r="BG3285" i="3"/>
  <c r="AX3284" i="3"/>
  <c r="AY3284" i="3" s="1"/>
  <c r="BA3284" i="3" s="1"/>
  <c r="BB3284" i="3" s="1"/>
  <c r="AC3288" i="3"/>
  <c r="AK3288" i="3" s="1"/>
  <c r="K3290" i="3"/>
  <c r="AB3289" i="3"/>
  <c r="AA3289" i="3"/>
  <c r="AQ3287" i="3"/>
  <c r="BI3287" i="3"/>
  <c r="AR3287" i="3"/>
  <c r="BJ3287" i="3"/>
  <c r="X3287" i="3"/>
  <c r="L1722" i="3"/>
  <c r="K1722" i="3"/>
  <c r="O1724" i="3"/>
  <c r="D3358" i="3"/>
  <c r="W3287" i="3"/>
  <c r="U3288" i="3"/>
  <c r="R3288" i="3"/>
  <c r="T3288" i="3"/>
  <c r="Q3288" i="3"/>
  <c r="W3288" i="3" s="1"/>
  <c r="N3289" i="3"/>
  <c r="O3289" i="3"/>
  <c r="BO2886" i="3" l="1"/>
  <c r="BS2886" i="3"/>
  <c r="BL2886" i="3"/>
  <c r="BN2886" i="3"/>
  <c r="BM2886" i="3"/>
  <c r="BQ2886" i="3" s="1"/>
  <c r="AX3285" i="3"/>
  <c r="L3291" i="3"/>
  <c r="BG3286" i="3"/>
  <c r="AW3285" i="3"/>
  <c r="BF3286" i="3"/>
  <c r="Z3290" i="3"/>
  <c r="AR3288" i="3"/>
  <c r="BJ3288" i="3"/>
  <c r="AC3289" i="3"/>
  <c r="AK3289" i="3" s="1"/>
  <c r="K3291" i="3"/>
  <c r="AB3290" i="3"/>
  <c r="AA3290" i="3"/>
  <c r="AQ3288" i="3"/>
  <c r="BI3288" i="3"/>
  <c r="X3288" i="3"/>
  <c r="K1721" i="3"/>
  <c r="N1723" i="3"/>
  <c r="L1721" i="3"/>
  <c r="O1722" i="3" s="1"/>
  <c r="O1723" i="3"/>
  <c r="D3359" i="3"/>
  <c r="T3289" i="3"/>
  <c r="Q3289" i="3"/>
  <c r="U3289" i="3"/>
  <c r="R3289" i="3"/>
  <c r="N3290" i="3"/>
  <c r="O3290" i="3"/>
  <c r="BV2886" i="3" l="1"/>
  <c r="BT2886" i="3"/>
  <c r="BX2886" i="3" s="1"/>
  <c r="AY3285" i="3"/>
  <c r="BA3285" i="3" s="1"/>
  <c r="BB3285" i="3" s="1"/>
  <c r="BP2886" i="3"/>
  <c r="BU2886" i="3" s="1"/>
  <c r="BR2887" i="3"/>
  <c r="AX3286" i="3"/>
  <c r="L3292" i="3"/>
  <c r="AW3286" i="3"/>
  <c r="BF3287" i="3"/>
  <c r="BG3287" i="3"/>
  <c r="AC3290" i="3"/>
  <c r="AK3290" i="3" s="1"/>
  <c r="K3292" i="3"/>
  <c r="AB3291" i="3"/>
  <c r="AA3291" i="3"/>
  <c r="Z3291" i="3"/>
  <c r="AQ3289" i="3"/>
  <c r="BI3289" i="3"/>
  <c r="AR3289" i="3"/>
  <c r="BJ3289" i="3"/>
  <c r="K1720" i="3"/>
  <c r="L1720" i="3"/>
  <c r="N1722" i="3"/>
  <c r="D3360" i="3"/>
  <c r="W3289" i="3"/>
  <c r="X3289" i="3"/>
  <c r="U3290" i="3"/>
  <c r="R3290" i="3"/>
  <c r="T3290" i="3"/>
  <c r="Q3290" i="3"/>
  <c r="N3291" i="3"/>
  <c r="O3291" i="3"/>
  <c r="AY3286" i="3" l="1"/>
  <c r="BS2887" i="3"/>
  <c r="BL2887" i="3"/>
  <c r="BN2887" i="3"/>
  <c r="BO2887" i="3"/>
  <c r="BM2887" i="3"/>
  <c r="BQ2887" i="3" s="1"/>
  <c r="AW3287" i="3"/>
  <c r="AX3287" i="3"/>
  <c r="L3293" i="3"/>
  <c r="BG3288" i="3"/>
  <c r="BF3288" i="3"/>
  <c r="AR3290" i="3"/>
  <c r="BJ3290" i="3"/>
  <c r="AQ3290" i="3"/>
  <c r="BI3290" i="3"/>
  <c r="AC3291" i="3"/>
  <c r="AK3291" i="3" s="1"/>
  <c r="K3293" i="3"/>
  <c r="AB3292" i="3"/>
  <c r="AA3292" i="3"/>
  <c r="Z3292" i="3"/>
  <c r="W3290" i="3"/>
  <c r="X3290" i="3"/>
  <c r="L1719" i="3"/>
  <c r="O1721" i="3"/>
  <c r="K1719" i="3"/>
  <c r="N1720" i="3" s="1"/>
  <c r="N1721" i="3"/>
  <c r="D3361" i="3"/>
  <c r="U3291" i="3"/>
  <c r="R3291" i="3"/>
  <c r="T3291" i="3"/>
  <c r="Q3291" i="3"/>
  <c r="N3292" i="3"/>
  <c r="O3292" i="3"/>
  <c r="BV2887" i="3" l="1"/>
  <c r="AY3287" i="3"/>
  <c r="BA3287" i="3" s="1"/>
  <c r="BT2887" i="3"/>
  <c r="BX2887" i="3" s="1"/>
  <c r="BA3286" i="3"/>
  <c r="BB3286" i="3" s="1"/>
  <c r="BP2887" i="3"/>
  <c r="BU2887" i="3" s="1"/>
  <c r="BR2888" i="3"/>
  <c r="AX3288" i="3"/>
  <c r="L3294" i="3"/>
  <c r="Z3293" i="3"/>
  <c r="X3291" i="3"/>
  <c r="AW3288" i="3"/>
  <c r="AY3288" i="3" s="1"/>
  <c r="BF3289" i="3"/>
  <c r="BG3289" i="3"/>
  <c r="AC3292" i="3"/>
  <c r="AK3292" i="3" s="1"/>
  <c r="AQ3291" i="3"/>
  <c r="BI3291" i="3"/>
  <c r="K3294" i="3"/>
  <c r="AB3293" i="3"/>
  <c r="AA3293" i="3"/>
  <c r="AR3291" i="3"/>
  <c r="BJ3291" i="3"/>
  <c r="L1718" i="3"/>
  <c r="K1718" i="3"/>
  <c r="O1720" i="3"/>
  <c r="W3291" i="3"/>
  <c r="D3362" i="3"/>
  <c r="T3292" i="3"/>
  <c r="Q3292" i="3"/>
  <c r="U3292" i="3"/>
  <c r="R3292" i="3"/>
  <c r="N3293" i="3"/>
  <c r="O3293" i="3"/>
  <c r="BB3287" i="3" l="1"/>
  <c r="BN2888" i="3"/>
  <c r="BL2888" i="3"/>
  <c r="BO2888" i="3"/>
  <c r="BM2888" i="3"/>
  <c r="BQ2888" i="3" s="1"/>
  <c r="BS2888" i="3"/>
  <c r="BA3288" i="3"/>
  <c r="L3295" i="3"/>
  <c r="AX3289" i="3"/>
  <c r="AW3289" i="3"/>
  <c r="BG3290" i="3"/>
  <c r="BF3290" i="3"/>
  <c r="Z3294" i="3"/>
  <c r="AR3292" i="3"/>
  <c r="BJ3292" i="3"/>
  <c r="AC3293" i="3"/>
  <c r="AK3293" i="3" s="1"/>
  <c r="K3295" i="3"/>
  <c r="AB3294" i="3"/>
  <c r="AA3294" i="3"/>
  <c r="AQ3292" i="3"/>
  <c r="BI3292" i="3"/>
  <c r="K1717" i="3"/>
  <c r="N1719" i="3"/>
  <c r="L1717" i="3"/>
  <c r="O1718" i="3" s="1"/>
  <c r="O1719" i="3"/>
  <c r="D3363" i="3"/>
  <c r="W3292" i="3"/>
  <c r="X3292" i="3"/>
  <c r="U3293" i="3"/>
  <c r="R3293" i="3"/>
  <c r="T3293" i="3"/>
  <c r="Q3293" i="3"/>
  <c r="N3294" i="3"/>
  <c r="O3294" i="3"/>
  <c r="BB3288" i="3" l="1"/>
  <c r="BV2888" i="3"/>
  <c r="BP2888" i="3"/>
  <c r="BU2888" i="3" s="1"/>
  <c r="BR2889" i="3"/>
  <c r="BT2888" i="3"/>
  <c r="BX2888" i="3" s="1"/>
  <c r="AY3289" i="3"/>
  <c r="L3296" i="3"/>
  <c r="X3293" i="3"/>
  <c r="AX3290" i="3"/>
  <c r="BF3291" i="3"/>
  <c r="BG3291" i="3"/>
  <c r="AW3290" i="3"/>
  <c r="Z3295" i="3"/>
  <c r="AQ3293" i="3"/>
  <c r="BI3293" i="3"/>
  <c r="AC3294" i="3"/>
  <c r="AK3294" i="3" s="1"/>
  <c r="K3296" i="3"/>
  <c r="AB3295" i="3"/>
  <c r="AA3295" i="3"/>
  <c r="AR3293" i="3"/>
  <c r="BJ3293" i="3"/>
  <c r="K1716" i="3"/>
  <c r="L1716" i="3"/>
  <c r="N1718" i="3"/>
  <c r="D3364" i="3"/>
  <c r="W3293" i="3"/>
  <c r="U3294" i="3"/>
  <c r="R3294" i="3"/>
  <c r="T3294" i="3"/>
  <c r="Q3294" i="3"/>
  <c r="N3295" i="3"/>
  <c r="O3295" i="3"/>
  <c r="BS2889" i="3" l="1"/>
  <c r="BN2889" i="3"/>
  <c r="BM2889" i="3"/>
  <c r="BQ2889" i="3" s="1"/>
  <c r="BO2889" i="3"/>
  <c r="BL2889" i="3"/>
  <c r="AW3291" i="3"/>
  <c r="AY3290" i="3"/>
  <c r="BA3290" i="3" s="1"/>
  <c r="BA3289" i="3"/>
  <c r="BB3289" i="3"/>
  <c r="AX3291" i="3"/>
  <c r="AY3291" i="3" s="1"/>
  <c r="BA3291" i="3" s="1"/>
  <c r="L3297" i="3"/>
  <c r="BF3292" i="3"/>
  <c r="BG3292" i="3"/>
  <c r="AC3295" i="3"/>
  <c r="AK3295" i="3" s="1"/>
  <c r="AR3294" i="3"/>
  <c r="BJ3294" i="3"/>
  <c r="K3297" i="3"/>
  <c r="AB3296" i="3"/>
  <c r="AA3296" i="3"/>
  <c r="Z3296" i="3"/>
  <c r="AQ3294" i="3"/>
  <c r="BI3294" i="3"/>
  <c r="X3294" i="3"/>
  <c r="L1715" i="3"/>
  <c r="O1717" i="3"/>
  <c r="K1715" i="3"/>
  <c r="N1716" i="3" s="1"/>
  <c r="N1717" i="3"/>
  <c r="D3365" i="3"/>
  <c r="W3294" i="3"/>
  <c r="U3295" i="3"/>
  <c r="R3295" i="3"/>
  <c r="T3295" i="3"/>
  <c r="Q3295" i="3"/>
  <c r="N3296" i="3"/>
  <c r="O3296" i="3"/>
  <c r="AX3292" i="3" l="1"/>
  <c r="BV2889" i="3"/>
  <c r="BT2889" i="3"/>
  <c r="BX2889" i="3" s="1"/>
  <c r="BB3290" i="3"/>
  <c r="BP2889" i="3"/>
  <c r="BU2889" i="3" s="1"/>
  <c r="BR2890" i="3"/>
  <c r="X3295" i="3"/>
  <c r="AW3292" i="3"/>
  <c r="AY3292" i="3" s="1"/>
  <c r="BA3292" i="3" s="1"/>
  <c r="L3298" i="3"/>
  <c r="BF3293" i="3"/>
  <c r="BG3293" i="3"/>
  <c r="AC3296" i="3"/>
  <c r="AK3296" i="3" s="1"/>
  <c r="AQ3295" i="3"/>
  <c r="BI3295" i="3"/>
  <c r="K3298" i="3"/>
  <c r="AB3297" i="3"/>
  <c r="AA3297" i="3"/>
  <c r="Z3297" i="3"/>
  <c r="AR3295" i="3"/>
  <c r="BJ3295" i="3"/>
  <c r="L1714" i="3"/>
  <c r="K1714" i="3"/>
  <c r="O1716" i="3"/>
  <c r="D3366" i="3"/>
  <c r="W3295" i="3"/>
  <c r="T3296" i="3"/>
  <c r="Q3296" i="3"/>
  <c r="U3296" i="3"/>
  <c r="R3296" i="3"/>
  <c r="N3297" i="3"/>
  <c r="O3297" i="3"/>
  <c r="BB3291" i="3" l="1"/>
  <c r="BS2890" i="3"/>
  <c r="BN2890" i="3"/>
  <c r="BO2890" i="3"/>
  <c r="BL2890" i="3"/>
  <c r="BM2890" i="3"/>
  <c r="BQ2890" i="3" s="1"/>
  <c r="L3299" i="3"/>
  <c r="AX3293" i="3"/>
  <c r="AW3293" i="3"/>
  <c r="BG3294" i="3"/>
  <c r="BF3294" i="3"/>
  <c r="AQ3296" i="3"/>
  <c r="BI3296" i="3"/>
  <c r="AR3296" i="3"/>
  <c r="BJ3296" i="3"/>
  <c r="AC3297" i="3"/>
  <c r="AK3297" i="3" s="1"/>
  <c r="K3299" i="3"/>
  <c r="AB3298" i="3"/>
  <c r="AA3298" i="3"/>
  <c r="Z3298" i="3"/>
  <c r="K1713" i="3"/>
  <c r="N1715" i="3"/>
  <c r="L1713" i="3"/>
  <c r="O1714" i="3" s="1"/>
  <c r="O1715" i="3"/>
  <c r="D3367" i="3"/>
  <c r="W3296" i="3"/>
  <c r="X3296" i="3"/>
  <c r="T3297" i="3"/>
  <c r="Q3297" i="3"/>
  <c r="U3297" i="3"/>
  <c r="R3297" i="3"/>
  <c r="N3298" i="3"/>
  <c r="O3298" i="3"/>
  <c r="BV2890" i="3" l="1"/>
  <c r="BB3292" i="3"/>
  <c r="BP2890" i="3"/>
  <c r="BU2890" i="3" s="1"/>
  <c r="BR2891" i="3"/>
  <c r="BT2890" i="3"/>
  <c r="BX2890" i="3" s="1"/>
  <c r="AY3293" i="3"/>
  <c r="BB3293" i="3" s="1"/>
  <c r="L3300" i="3"/>
  <c r="AW3294" i="3"/>
  <c r="BF3295" i="3"/>
  <c r="BG3295" i="3"/>
  <c r="AX3294" i="3"/>
  <c r="AC3298" i="3"/>
  <c r="AK3298" i="3" s="1"/>
  <c r="AQ3297" i="3"/>
  <c r="BI3297" i="3"/>
  <c r="K3300" i="3"/>
  <c r="AB3299" i="3"/>
  <c r="AA3299" i="3"/>
  <c r="Z3299" i="3"/>
  <c r="AR3297" i="3"/>
  <c r="BJ3297" i="3"/>
  <c r="K1712" i="3"/>
  <c r="L1712" i="3"/>
  <c r="N1714" i="3"/>
  <c r="D3368" i="3"/>
  <c r="W3297" i="3"/>
  <c r="X3297" i="3"/>
  <c r="T3298" i="3"/>
  <c r="Q3298" i="3"/>
  <c r="U3298" i="3"/>
  <c r="R3298" i="3"/>
  <c r="N3299" i="3"/>
  <c r="O3299" i="3"/>
  <c r="BA3293" i="3" l="1"/>
  <c r="BS2891" i="3"/>
  <c r="BN2891" i="3"/>
  <c r="BL2891" i="3"/>
  <c r="BO2891" i="3"/>
  <c r="BM2891" i="3"/>
  <c r="BQ2891" i="3" s="1"/>
  <c r="L3301" i="3"/>
  <c r="AW3295" i="3"/>
  <c r="AX3295" i="3"/>
  <c r="AY3294" i="3"/>
  <c r="BA3294" i="3" s="1"/>
  <c r="BB3294" i="3" s="1"/>
  <c r="BF3296" i="3"/>
  <c r="BG3296" i="3"/>
  <c r="AC3299" i="3"/>
  <c r="AK3299" i="3" s="1"/>
  <c r="AQ3298" i="3"/>
  <c r="BI3298" i="3"/>
  <c r="AR3298" i="3"/>
  <c r="BJ3298" i="3"/>
  <c r="K3301" i="3"/>
  <c r="AB3300" i="3"/>
  <c r="AA3300" i="3"/>
  <c r="Z3300" i="3"/>
  <c r="L1711" i="3"/>
  <c r="O1713" i="3"/>
  <c r="K1711" i="3"/>
  <c r="N1712" i="3" s="1"/>
  <c r="N1713" i="3"/>
  <c r="X3298" i="3"/>
  <c r="D3369" i="3"/>
  <c r="W3298" i="3"/>
  <c r="U3299" i="3"/>
  <c r="R3299" i="3"/>
  <c r="T3299" i="3"/>
  <c r="Q3299" i="3"/>
  <c r="N3300" i="3"/>
  <c r="O3300" i="3"/>
  <c r="AX3296" i="3" l="1"/>
  <c r="BV2891" i="3"/>
  <c r="BP2891" i="3"/>
  <c r="BU2891" i="3" s="1"/>
  <c r="BR2892" i="3"/>
  <c r="BT2891" i="3"/>
  <c r="BX2891" i="3" s="1"/>
  <c r="AY3295" i="3"/>
  <c r="BA3295" i="3" s="1"/>
  <c r="L3302" i="3"/>
  <c r="AW3296" i="3"/>
  <c r="AY3296" i="3" s="1"/>
  <c r="BA3296" i="3" s="1"/>
  <c r="BF3297" i="3"/>
  <c r="BG3297" i="3"/>
  <c r="X3299" i="3"/>
  <c r="AC3300" i="3"/>
  <c r="AK3300" i="3" s="1"/>
  <c r="AQ3299" i="3"/>
  <c r="BI3299" i="3"/>
  <c r="AR3299" i="3"/>
  <c r="BJ3299" i="3"/>
  <c r="K3302" i="3"/>
  <c r="AB3301" i="3"/>
  <c r="AA3301" i="3"/>
  <c r="Z3301" i="3"/>
  <c r="Z3302" i="3"/>
  <c r="L1710" i="3"/>
  <c r="K1710" i="3"/>
  <c r="O1712" i="3"/>
  <c r="D3370" i="3"/>
  <c r="W3299" i="3"/>
  <c r="T3300" i="3"/>
  <c r="Q3300" i="3"/>
  <c r="U3300" i="3"/>
  <c r="R3300" i="3"/>
  <c r="N3301" i="3"/>
  <c r="O3301" i="3"/>
  <c r="BB3295" i="3" l="1"/>
  <c r="AW3297" i="3"/>
  <c r="BS2892" i="3"/>
  <c r="BM2892" i="3"/>
  <c r="BQ2892" i="3" s="1"/>
  <c r="BN2892" i="3"/>
  <c r="BL2892" i="3"/>
  <c r="BO2892" i="3"/>
  <c r="L3303" i="3"/>
  <c r="BB3296" i="3"/>
  <c r="AC3301" i="3"/>
  <c r="AK3301" i="3" s="1"/>
  <c r="AN3301" i="3" s="1"/>
  <c r="AN3302" i="3" s="1"/>
  <c r="AN3303" i="3" s="1"/>
  <c r="AN3304" i="3" s="1"/>
  <c r="AN3305" i="3" s="1"/>
  <c r="AN3306" i="3" s="1"/>
  <c r="AN3307" i="3" s="1"/>
  <c r="AN3308" i="3" s="1"/>
  <c r="AN3309" i="3" s="1"/>
  <c r="AN3310" i="3" s="1"/>
  <c r="AN3311" i="3" s="1"/>
  <c r="AN3312" i="3" s="1"/>
  <c r="AN3313" i="3" s="1"/>
  <c r="AN3314" i="3" s="1"/>
  <c r="AN3315" i="3" s="1"/>
  <c r="AN3316" i="3" s="1"/>
  <c r="AN3317" i="3" s="1"/>
  <c r="AN3318" i="3" s="1"/>
  <c r="AN3319" i="3" s="1"/>
  <c r="AN3320" i="3" s="1"/>
  <c r="AX3297" i="3"/>
  <c r="AY3297" i="3" s="1"/>
  <c r="BA3297" i="3" s="1"/>
  <c r="BB3297" i="3" s="1"/>
  <c r="BG3298" i="3"/>
  <c r="BF3298" i="3"/>
  <c r="AR3300" i="3"/>
  <c r="BJ3300" i="3"/>
  <c r="AQ3300" i="3"/>
  <c r="BI3300" i="3"/>
  <c r="K3303" i="3"/>
  <c r="Z3303" i="3" s="1"/>
  <c r="AB3302" i="3"/>
  <c r="AA3302" i="3"/>
  <c r="K1709" i="3"/>
  <c r="N1711" i="3"/>
  <c r="L1709" i="3"/>
  <c r="O1710" i="3" s="1"/>
  <c r="O1711" i="3"/>
  <c r="D3371" i="3"/>
  <c r="W3300" i="3"/>
  <c r="X3300" i="3"/>
  <c r="U3301" i="3"/>
  <c r="R3301" i="3"/>
  <c r="T3301" i="3"/>
  <c r="Q3301" i="3"/>
  <c r="N3302" i="3"/>
  <c r="O3302" i="3"/>
  <c r="BV2892" i="3" l="1"/>
  <c r="AX3298" i="3"/>
  <c r="BT2892" i="3"/>
  <c r="BX2892" i="3" s="1"/>
  <c r="BP2892" i="3"/>
  <c r="BU2892" i="3" s="1"/>
  <c r="BR2893" i="3"/>
  <c r="L3304" i="3"/>
  <c r="BG3299" i="3"/>
  <c r="AW3298" i="3"/>
  <c r="AY3298" i="3" s="1"/>
  <c r="BF3299" i="3"/>
  <c r="AC3302" i="3"/>
  <c r="AK3302" i="3" s="1"/>
  <c r="BD3302" i="3"/>
  <c r="BD3303" i="3" s="1"/>
  <c r="BD3304" i="3" s="1"/>
  <c r="BD3305" i="3" s="1"/>
  <c r="BD3306" i="3" s="1"/>
  <c r="BD3307" i="3" s="1"/>
  <c r="BD3308" i="3" s="1"/>
  <c r="BD3309" i="3" s="1"/>
  <c r="BD3310" i="3" s="1"/>
  <c r="BD3311" i="3" s="1"/>
  <c r="BD3312" i="3" s="1"/>
  <c r="BD3313" i="3" s="1"/>
  <c r="BD3314" i="3" s="1"/>
  <c r="BD3315" i="3" s="1"/>
  <c r="BD3316" i="3" s="1"/>
  <c r="BD3317" i="3" s="1"/>
  <c r="BD3318" i="3" s="1"/>
  <c r="BD3319" i="3" s="1"/>
  <c r="BD3320" i="3" s="1"/>
  <c r="BD3321" i="3" s="1"/>
  <c r="BC3322" i="3" s="1"/>
  <c r="BC3323" i="3" s="1"/>
  <c r="BC3324" i="3" s="1"/>
  <c r="BC3325" i="3" s="1"/>
  <c r="BC3326" i="3" s="1"/>
  <c r="BC3327" i="3" s="1"/>
  <c r="BC3328" i="3" s="1"/>
  <c r="BC3329" i="3" s="1"/>
  <c r="BC3330" i="3" s="1"/>
  <c r="BC3331" i="3" s="1"/>
  <c r="BC3332" i="3" s="1"/>
  <c r="BC3333" i="3" s="1"/>
  <c r="BC3334" i="3" s="1"/>
  <c r="BC3335" i="3" s="1"/>
  <c r="BC3336" i="3" s="1"/>
  <c r="BC3337" i="3" s="1"/>
  <c r="BC3338" i="3" s="1"/>
  <c r="BC3339" i="3" s="1"/>
  <c r="BC3340" i="3" s="1"/>
  <c r="BC3341" i="3" s="1"/>
  <c r="BC3342" i="3" s="1"/>
  <c r="BC3343" i="3" s="1"/>
  <c r="K3304" i="3"/>
  <c r="AB3303" i="3"/>
  <c r="AA3303" i="3"/>
  <c r="AR3301" i="3"/>
  <c r="BJ3301" i="3"/>
  <c r="AU3301" i="3"/>
  <c r="AU3302" i="3" s="1"/>
  <c r="AU3303" i="3" s="1"/>
  <c r="AU3304" i="3" s="1"/>
  <c r="AU3305" i="3" s="1"/>
  <c r="AU3306" i="3" s="1"/>
  <c r="AU3307" i="3" s="1"/>
  <c r="AU3308" i="3" s="1"/>
  <c r="AU3309" i="3" s="1"/>
  <c r="AU3310" i="3" s="1"/>
  <c r="AU3311" i="3" s="1"/>
  <c r="AU3312" i="3" s="1"/>
  <c r="AU3313" i="3" s="1"/>
  <c r="AU3314" i="3" s="1"/>
  <c r="AU3315" i="3" s="1"/>
  <c r="AU3316" i="3" s="1"/>
  <c r="AU3317" i="3" s="1"/>
  <c r="AU3318" i="3" s="1"/>
  <c r="AU3319" i="3" s="1"/>
  <c r="AU3320" i="3" s="1"/>
  <c r="AQ3301" i="3"/>
  <c r="BI3301" i="3"/>
  <c r="AT3301" i="3"/>
  <c r="AT3302" i="3" s="1"/>
  <c r="AT3303" i="3" s="1"/>
  <c r="AT3304" i="3" s="1"/>
  <c r="AT3305" i="3" s="1"/>
  <c r="AT3306" i="3" s="1"/>
  <c r="AT3307" i="3" s="1"/>
  <c r="AT3308" i="3" s="1"/>
  <c r="AT3309" i="3" s="1"/>
  <c r="AT3310" i="3" s="1"/>
  <c r="AT3311" i="3" s="1"/>
  <c r="AT3312" i="3" s="1"/>
  <c r="AT3313" i="3" s="1"/>
  <c r="AT3314" i="3" s="1"/>
  <c r="AT3315" i="3" s="1"/>
  <c r="AT3316" i="3" s="1"/>
  <c r="AT3317" i="3" s="1"/>
  <c r="AT3318" i="3" s="1"/>
  <c r="AT3319" i="3" s="1"/>
  <c r="AT3320" i="3" s="1"/>
  <c r="AX3299" i="3"/>
  <c r="X3301" i="3"/>
  <c r="K1708" i="3"/>
  <c r="L1708" i="3"/>
  <c r="N1710" i="3"/>
  <c r="D3372" i="3"/>
  <c r="W3301" i="3"/>
  <c r="T3302" i="3"/>
  <c r="Q3302" i="3"/>
  <c r="U3302" i="3"/>
  <c r="R3302" i="3"/>
  <c r="N3303" i="3"/>
  <c r="O3303" i="3"/>
  <c r="BS2893" i="3" l="1"/>
  <c r="BL2893" i="3"/>
  <c r="BN2893" i="3"/>
  <c r="BM2893" i="3"/>
  <c r="BQ2893" i="3" s="1"/>
  <c r="BO2893" i="3"/>
  <c r="AW3299" i="3"/>
  <c r="AY3299" i="3" s="1"/>
  <c r="BA3299" i="3" s="1"/>
  <c r="L3305" i="3"/>
  <c r="BA3298" i="3"/>
  <c r="BB3298" i="3"/>
  <c r="BG3300" i="3"/>
  <c r="BF3300" i="3"/>
  <c r="Z3304" i="3"/>
  <c r="AQ3302" i="3"/>
  <c r="BI3302" i="3"/>
  <c r="AR3302" i="3"/>
  <c r="BJ3302" i="3"/>
  <c r="AC3303" i="3"/>
  <c r="AK3303" i="3" s="1"/>
  <c r="K3305" i="3"/>
  <c r="AB3304" i="3"/>
  <c r="AA3304" i="3"/>
  <c r="L1707" i="3"/>
  <c r="O1709" i="3"/>
  <c r="K1707" i="3"/>
  <c r="N1708" i="3" s="1"/>
  <c r="N1709" i="3"/>
  <c r="D3373" i="3"/>
  <c r="W3302" i="3"/>
  <c r="X3302" i="3"/>
  <c r="U3303" i="3"/>
  <c r="R3303" i="3"/>
  <c r="T3303" i="3"/>
  <c r="Q3303" i="3"/>
  <c r="N3304" i="3"/>
  <c r="O3304" i="3"/>
  <c r="BV2893" i="3" l="1"/>
  <c r="BT2893" i="3"/>
  <c r="BX2893" i="3" s="1"/>
  <c r="BB3299" i="3"/>
  <c r="BP2893" i="3"/>
  <c r="BU2893" i="3" s="1"/>
  <c r="BR2894" i="3"/>
  <c r="AX3300" i="3"/>
  <c r="L3306" i="3"/>
  <c r="AW3300" i="3"/>
  <c r="BG3301" i="3"/>
  <c r="BF3301" i="3"/>
  <c r="AC3304" i="3"/>
  <c r="AK3304" i="3" s="1"/>
  <c r="AQ3303" i="3"/>
  <c r="BI3303" i="3"/>
  <c r="K3306" i="3"/>
  <c r="AB3305" i="3"/>
  <c r="AA3305" i="3"/>
  <c r="Z3305" i="3"/>
  <c r="Z3306" i="3"/>
  <c r="AR3303" i="3"/>
  <c r="BJ3303" i="3"/>
  <c r="L1706" i="3"/>
  <c r="K1706" i="3"/>
  <c r="O1708" i="3"/>
  <c r="X3303" i="3"/>
  <c r="D3374" i="3"/>
  <c r="W3303" i="3"/>
  <c r="T3304" i="3"/>
  <c r="Q3304" i="3"/>
  <c r="U3304" i="3"/>
  <c r="R3304" i="3"/>
  <c r="N3305" i="3"/>
  <c r="O3305" i="3"/>
  <c r="AY3300" i="3" l="1"/>
  <c r="BB3300" i="3" s="1"/>
  <c r="BN2894" i="3"/>
  <c r="BO2894" i="3"/>
  <c r="BL2894" i="3"/>
  <c r="BS2894" i="3"/>
  <c r="BM2894" i="3"/>
  <c r="BQ2894" i="3" s="1"/>
  <c r="AW3301" i="3"/>
  <c r="L3307" i="3"/>
  <c r="AC3305" i="3"/>
  <c r="AK3305" i="3" s="1"/>
  <c r="BF3302" i="3"/>
  <c r="AX3301" i="3"/>
  <c r="BG3302" i="3"/>
  <c r="AR3304" i="3"/>
  <c r="BJ3304" i="3"/>
  <c r="AQ3304" i="3"/>
  <c r="BI3304" i="3"/>
  <c r="K3307" i="3"/>
  <c r="AB3306" i="3"/>
  <c r="AA3306" i="3"/>
  <c r="K1705" i="3"/>
  <c r="N1707" i="3"/>
  <c r="L1705" i="3"/>
  <c r="O1706" i="3" s="1"/>
  <c r="O1707" i="3"/>
  <c r="D3375" i="3"/>
  <c r="W3304" i="3"/>
  <c r="X3304" i="3"/>
  <c r="U3305" i="3"/>
  <c r="R3305" i="3"/>
  <c r="T3305" i="3"/>
  <c r="X3305" i="3" s="1"/>
  <c r="Q3305" i="3"/>
  <c r="N3306" i="3"/>
  <c r="O3306" i="3"/>
  <c r="BA3300" i="3" l="1"/>
  <c r="BV2894" i="3"/>
  <c r="BP2894" i="3"/>
  <c r="BU2894" i="3" s="1"/>
  <c r="BR2895" i="3"/>
  <c r="BT2894" i="3"/>
  <c r="BX2894" i="3" s="1"/>
  <c r="AY3301" i="3"/>
  <c r="BA3301" i="3" s="1"/>
  <c r="BB3301" i="3" s="1"/>
  <c r="AX3302" i="3"/>
  <c r="L3308" i="3"/>
  <c r="BG3303" i="3"/>
  <c r="AW3302" i="3"/>
  <c r="BF3303" i="3"/>
  <c r="AC3306" i="3"/>
  <c r="AK3306" i="3" s="1"/>
  <c r="AQ3305" i="3"/>
  <c r="BI3305" i="3"/>
  <c r="K3308" i="3"/>
  <c r="AB3307" i="3"/>
  <c r="AA3307" i="3"/>
  <c r="Z3307" i="3"/>
  <c r="Z3308" i="3"/>
  <c r="AR3305" i="3"/>
  <c r="BJ3305" i="3"/>
  <c r="K1704" i="3"/>
  <c r="L1704" i="3"/>
  <c r="N1706" i="3"/>
  <c r="D3376" i="3"/>
  <c r="W3305" i="3"/>
  <c r="U3306" i="3"/>
  <c r="R3306" i="3"/>
  <c r="T3306" i="3"/>
  <c r="Q3306" i="3"/>
  <c r="N3307" i="3"/>
  <c r="O3307" i="3"/>
  <c r="AY3302" i="3" l="1"/>
  <c r="BA3302" i="3" s="1"/>
  <c r="BB3302" i="3" s="1"/>
  <c r="BN2895" i="3"/>
  <c r="BM2895" i="3"/>
  <c r="BQ2895" i="3" s="1"/>
  <c r="BO2895" i="3"/>
  <c r="BL2895" i="3"/>
  <c r="BS2895" i="3"/>
  <c r="L3309" i="3"/>
  <c r="AX3303" i="3"/>
  <c r="AW3303" i="3"/>
  <c r="BG3304" i="3"/>
  <c r="BF3304" i="3"/>
  <c r="AC3307" i="3"/>
  <c r="AK3307" i="3" s="1"/>
  <c r="AR3306" i="3"/>
  <c r="BJ3306" i="3"/>
  <c r="AQ3306" i="3"/>
  <c r="BI3306" i="3"/>
  <c r="K3309" i="3"/>
  <c r="AB3308" i="3"/>
  <c r="AA3308" i="3"/>
  <c r="W3306" i="3"/>
  <c r="L1703" i="3"/>
  <c r="O1705" i="3"/>
  <c r="K1703" i="3"/>
  <c r="N1704" i="3" s="1"/>
  <c r="N1705" i="3"/>
  <c r="X3306" i="3"/>
  <c r="D3377" i="3"/>
  <c r="U3307" i="3"/>
  <c r="R3307" i="3"/>
  <c r="T3307" i="3"/>
  <c r="Q3307" i="3"/>
  <c r="N3308" i="3"/>
  <c r="O3308" i="3"/>
  <c r="BV2895" i="3" l="1"/>
  <c r="BP2895" i="3"/>
  <c r="BU2895" i="3" s="1"/>
  <c r="BR2896" i="3"/>
  <c r="BT2895" i="3"/>
  <c r="BX2895" i="3" s="1"/>
  <c r="L3310" i="3"/>
  <c r="AY3303" i="3"/>
  <c r="BA3303" i="3" s="1"/>
  <c r="BB3303" i="3" s="1"/>
  <c r="AX3304" i="3"/>
  <c r="AW3304" i="3"/>
  <c r="BG3305" i="3"/>
  <c r="BF3305" i="3"/>
  <c r="AC3308" i="3"/>
  <c r="AK3308" i="3" s="1"/>
  <c r="K3310" i="3"/>
  <c r="AB3309" i="3"/>
  <c r="AA3309" i="3"/>
  <c r="Z3309" i="3"/>
  <c r="AQ3307" i="3"/>
  <c r="BI3307" i="3"/>
  <c r="AR3307" i="3"/>
  <c r="BJ3307" i="3"/>
  <c r="L1702" i="3"/>
  <c r="W3307" i="3"/>
  <c r="K1702" i="3"/>
  <c r="N1703" i="3" s="1"/>
  <c r="O1704" i="3"/>
  <c r="X3307" i="3"/>
  <c r="D3378" i="3"/>
  <c r="T3308" i="3"/>
  <c r="Q3308" i="3"/>
  <c r="U3308" i="3"/>
  <c r="R3308" i="3"/>
  <c r="N3309" i="3"/>
  <c r="O3309" i="3"/>
  <c r="AX3305" i="3" l="1"/>
  <c r="BS2896" i="3"/>
  <c r="BL2896" i="3"/>
  <c r="BN2896" i="3"/>
  <c r="BM2896" i="3"/>
  <c r="BQ2896" i="3" s="1"/>
  <c r="BO2896" i="3"/>
  <c r="AY3304" i="3"/>
  <c r="BA3304" i="3" s="1"/>
  <c r="BB3304" i="3" s="1"/>
  <c r="L3311" i="3"/>
  <c r="AW3305" i="3"/>
  <c r="AY3305" i="3" s="1"/>
  <c r="BA3305" i="3" s="1"/>
  <c r="BB3305" i="3" s="1"/>
  <c r="BG3306" i="3"/>
  <c r="BF3306" i="3"/>
  <c r="Z3310" i="3"/>
  <c r="AC3309" i="3"/>
  <c r="AK3309" i="3" s="1"/>
  <c r="AR3308" i="3"/>
  <c r="BJ3308" i="3"/>
  <c r="K3311" i="3"/>
  <c r="AB3310" i="3"/>
  <c r="AA3310" i="3"/>
  <c r="AQ3308" i="3"/>
  <c r="BI3308" i="3"/>
  <c r="L1701" i="3"/>
  <c r="K1701" i="3"/>
  <c r="O1703" i="3"/>
  <c r="D3379" i="3"/>
  <c r="W3308" i="3"/>
  <c r="X3308" i="3"/>
  <c r="U3309" i="3"/>
  <c r="R3309" i="3"/>
  <c r="T3309" i="3"/>
  <c r="Q3309" i="3"/>
  <c r="N3310" i="3"/>
  <c r="O3310" i="3"/>
  <c r="BV2896" i="3" l="1"/>
  <c r="BT2896" i="3"/>
  <c r="BX2896" i="3" s="1"/>
  <c r="BP2896" i="3"/>
  <c r="BU2896" i="3" s="1"/>
  <c r="BR2897" i="3"/>
  <c r="AW3306" i="3"/>
  <c r="L3312" i="3"/>
  <c r="AX3306" i="3"/>
  <c r="BF3307" i="3"/>
  <c r="BG3307" i="3"/>
  <c r="Z3311" i="3"/>
  <c r="AC3310" i="3"/>
  <c r="AK3310" i="3" s="1"/>
  <c r="AQ3309" i="3"/>
  <c r="BI3309" i="3"/>
  <c r="K3312" i="3"/>
  <c r="AB3311" i="3"/>
  <c r="AA3311" i="3"/>
  <c r="AR3309" i="3"/>
  <c r="BJ3309" i="3"/>
  <c r="K1700" i="3"/>
  <c r="N1702" i="3"/>
  <c r="L1700" i="3"/>
  <c r="O1701" i="3" s="1"/>
  <c r="O1702" i="3"/>
  <c r="D3380" i="3"/>
  <c r="X3309" i="3"/>
  <c r="W3309" i="3"/>
  <c r="U3310" i="3"/>
  <c r="R3310" i="3"/>
  <c r="T3310" i="3"/>
  <c r="Q3310" i="3"/>
  <c r="N3311" i="3"/>
  <c r="O3311" i="3"/>
  <c r="AY3306" i="3" l="1"/>
  <c r="BA3306" i="3" s="1"/>
  <c r="BB3306" i="3" s="1"/>
  <c r="BN2897" i="3"/>
  <c r="BL2897" i="3"/>
  <c r="BS2897" i="3"/>
  <c r="BM2897" i="3"/>
  <c r="BQ2897" i="3" s="1"/>
  <c r="BO2897" i="3"/>
  <c r="L3313" i="3"/>
  <c r="AW3307" i="3"/>
  <c r="AX3307" i="3"/>
  <c r="BF3308" i="3"/>
  <c r="BG3308" i="3"/>
  <c r="Z3312" i="3"/>
  <c r="AC3311" i="3"/>
  <c r="AK3311" i="3" s="1"/>
  <c r="K3313" i="3"/>
  <c r="AB3312" i="3"/>
  <c r="AA3312" i="3"/>
  <c r="AR3310" i="3"/>
  <c r="BJ3310" i="3"/>
  <c r="AQ3310" i="3"/>
  <c r="BI3310" i="3"/>
  <c r="K1699" i="3"/>
  <c r="L1699" i="3"/>
  <c r="N1701" i="3"/>
  <c r="X3310" i="3"/>
  <c r="W3310" i="3"/>
  <c r="D3381" i="3"/>
  <c r="U3311" i="3"/>
  <c r="R3311" i="3"/>
  <c r="T3311" i="3"/>
  <c r="Q3311" i="3"/>
  <c r="N3312" i="3"/>
  <c r="O3312" i="3"/>
  <c r="BV2897" i="3" l="1"/>
  <c r="BP2897" i="3"/>
  <c r="BU2897" i="3" s="1"/>
  <c r="BR2898" i="3"/>
  <c r="BT2897" i="3"/>
  <c r="BX2897" i="3" s="1"/>
  <c r="AY3307" i="3"/>
  <c r="BA3307" i="3" s="1"/>
  <c r="L3314" i="3"/>
  <c r="AW3308" i="3"/>
  <c r="AX3308" i="3"/>
  <c r="BG3309" i="3"/>
  <c r="BF3309" i="3"/>
  <c r="AR3311" i="3"/>
  <c r="BJ3311" i="3"/>
  <c r="AQ3311" i="3"/>
  <c r="BI3311" i="3"/>
  <c r="AC3312" i="3"/>
  <c r="AK3312" i="3" s="1"/>
  <c r="K3314" i="3"/>
  <c r="Z3314" i="3" s="1"/>
  <c r="AB3313" i="3"/>
  <c r="AA3313" i="3"/>
  <c r="Z3313" i="3"/>
  <c r="L1698" i="3"/>
  <c r="O1700" i="3"/>
  <c r="K1698" i="3"/>
  <c r="N1699" i="3" s="1"/>
  <c r="N1700" i="3"/>
  <c r="X3311" i="3"/>
  <c r="W3311" i="3"/>
  <c r="D3382" i="3"/>
  <c r="T3312" i="3"/>
  <c r="Q3312" i="3"/>
  <c r="U3312" i="3"/>
  <c r="R3312" i="3"/>
  <c r="N3313" i="3"/>
  <c r="O3313" i="3"/>
  <c r="AY3308" i="3" l="1"/>
  <c r="BA3308" i="3" s="1"/>
  <c r="BB3307" i="3"/>
  <c r="BN2898" i="3"/>
  <c r="BM2898" i="3"/>
  <c r="BQ2898" i="3" s="1"/>
  <c r="BO2898" i="3"/>
  <c r="BL2898" i="3"/>
  <c r="BS2898" i="3"/>
  <c r="AW3309" i="3"/>
  <c r="L3315" i="3"/>
  <c r="BB3308" i="3"/>
  <c r="BG3310" i="3"/>
  <c r="BF3310" i="3"/>
  <c r="AX3309" i="3"/>
  <c r="AY3309" i="3" s="1"/>
  <c r="BA3309" i="3" s="1"/>
  <c r="BB3309" i="3" s="1"/>
  <c r="AC3313" i="3"/>
  <c r="AK3313" i="3" s="1"/>
  <c r="K3315" i="3"/>
  <c r="AB3314" i="3"/>
  <c r="AA3314" i="3"/>
  <c r="AR3312" i="3"/>
  <c r="BJ3312" i="3"/>
  <c r="AQ3312" i="3"/>
  <c r="BI3312" i="3"/>
  <c r="L1697" i="3"/>
  <c r="K1697" i="3"/>
  <c r="O1699" i="3"/>
  <c r="D3383" i="3"/>
  <c r="W3312" i="3"/>
  <c r="X3312" i="3"/>
  <c r="U3313" i="3"/>
  <c r="R3313" i="3"/>
  <c r="T3313" i="3"/>
  <c r="Q3313" i="3"/>
  <c r="N3314" i="3"/>
  <c r="O3314" i="3"/>
  <c r="AW3310" i="3" l="1"/>
  <c r="BV2898" i="3"/>
  <c r="BP2898" i="3"/>
  <c r="BU2898" i="3" s="1"/>
  <c r="BR2899" i="3"/>
  <c r="BT2898" i="3"/>
  <c r="BX2898" i="3" s="1"/>
  <c r="AC3314" i="3"/>
  <c r="AK3314" i="3" s="1"/>
  <c r="AX3310" i="3"/>
  <c r="AY3310" i="3" s="1"/>
  <c r="BA3310" i="3" s="1"/>
  <c r="L3316" i="3"/>
  <c r="BG3311" i="3"/>
  <c r="BF3311" i="3"/>
  <c r="AQ3313" i="3"/>
  <c r="BI3313" i="3"/>
  <c r="AR3313" i="3"/>
  <c r="BJ3313" i="3"/>
  <c r="K3316" i="3"/>
  <c r="AB3315" i="3"/>
  <c r="AA3315" i="3"/>
  <c r="Z3315" i="3"/>
  <c r="X3313" i="3"/>
  <c r="K1696" i="3"/>
  <c r="N1698" i="3"/>
  <c r="L1696" i="3"/>
  <c r="O1697" i="3" s="1"/>
  <c r="O1698" i="3"/>
  <c r="D3384" i="3"/>
  <c r="W3313" i="3"/>
  <c r="U3314" i="3"/>
  <c r="R3314" i="3"/>
  <c r="T3314" i="3"/>
  <c r="Q3314" i="3"/>
  <c r="N3315" i="3"/>
  <c r="O3315" i="3"/>
  <c r="BO2899" i="3" l="1"/>
  <c r="BS2899" i="3"/>
  <c r="BM2899" i="3"/>
  <c r="BQ2899" i="3" s="1"/>
  <c r="BN2899" i="3"/>
  <c r="BL2899" i="3"/>
  <c r="BB3310" i="3"/>
  <c r="L3317" i="3"/>
  <c r="AX3311" i="3"/>
  <c r="AW3311" i="3"/>
  <c r="BG3312" i="3"/>
  <c r="BF3312" i="3"/>
  <c r="Z3316" i="3"/>
  <c r="AR3314" i="3"/>
  <c r="BJ3314" i="3"/>
  <c r="AC3315" i="3"/>
  <c r="AK3315" i="3" s="1"/>
  <c r="K3317" i="3"/>
  <c r="AB3316" i="3"/>
  <c r="AA3316" i="3"/>
  <c r="AQ3314" i="3"/>
  <c r="BI3314" i="3"/>
  <c r="K1695" i="3"/>
  <c r="L1695" i="3"/>
  <c r="N1697" i="3"/>
  <c r="X3314" i="3"/>
  <c r="W3314" i="3"/>
  <c r="D3385" i="3"/>
  <c r="T3315" i="3"/>
  <c r="Q3315" i="3"/>
  <c r="U3315" i="3"/>
  <c r="R3315" i="3"/>
  <c r="N3316" i="3"/>
  <c r="O3316" i="3"/>
  <c r="BV2899" i="3" l="1"/>
  <c r="BT2899" i="3"/>
  <c r="BX2899" i="3" s="1"/>
  <c r="BP2899" i="3"/>
  <c r="BU2899" i="3" s="1"/>
  <c r="BR2900" i="3"/>
  <c r="AX3312" i="3"/>
  <c r="L3318" i="3"/>
  <c r="AY3311" i="3"/>
  <c r="AW3312" i="3"/>
  <c r="BG3313" i="3"/>
  <c r="BF3313" i="3"/>
  <c r="AQ3315" i="3"/>
  <c r="BI3315" i="3"/>
  <c r="AC3316" i="3"/>
  <c r="AK3316" i="3" s="1"/>
  <c r="K3318" i="3"/>
  <c r="AB3317" i="3"/>
  <c r="AA3317" i="3"/>
  <c r="Z3317" i="3"/>
  <c r="AR3315" i="3"/>
  <c r="BJ3315" i="3"/>
  <c r="L1694" i="3"/>
  <c r="O1696" i="3"/>
  <c r="K1694" i="3"/>
  <c r="N1695" i="3" s="1"/>
  <c r="N1696" i="3"/>
  <c r="D3386" i="3"/>
  <c r="W3315" i="3"/>
  <c r="X3315" i="3"/>
  <c r="U3316" i="3"/>
  <c r="R3316" i="3"/>
  <c r="T3316" i="3"/>
  <c r="Q3316" i="3"/>
  <c r="N3317" i="3"/>
  <c r="O3317" i="3"/>
  <c r="BN2900" i="3" l="1"/>
  <c r="BO2900" i="3"/>
  <c r="BM2900" i="3"/>
  <c r="BQ2900" i="3" s="1"/>
  <c r="BS2900" i="3"/>
  <c r="BL2900" i="3"/>
  <c r="AY3312" i="3"/>
  <c r="BA3312" i="3" s="1"/>
  <c r="BB3311" i="3"/>
  <c r="BA3311" i="3"/>
  <c r="L3319" i="3"/>
  <c r="AW3313" i="3"/>
  <c r="AX3313" i="3"/>
  <c r="BF3314" i="3"/>
  <c r="BG3314" i="3"/>
  <c r="AR3316" i="3"/>
  <c r="BJ3316" i="3"/>
  <c r="AQ3316" i="3"/>
  <c r="BI3316" i="3"/>
  <c r="AC3317" i="3"/>
  <c r="AK3317" i="3" s="1"/>
  <c r="K3319" i="3"/>
  <c r="AB3318" i="3"/>
  <c r="AA3318" i="3"/>
  <c r="Z3318" i="3"/>
  <c r="X3316" i="3"/>
  <c r="L1693" i="3"/>
  <c r="K1693" i="3"/>
  <c r="O1695" i="3"/>
  <c r="D3387" i="3"/>
  <c r="W3316" i="3"/>
  <c r="U3317" i="3"/>
  <c r="R3317" i="3"/>
  <c r="T3317" i="3"/>
  <c r="Q3317" i="3"/>
  <c r="N3318" i="3"/>
  <c r="O3318" i="3"/>
  <c r="BV2900" i="3" l="1"/>
  <c r="AY3313" i="3"/>
  <c r="BB3312" i="3"/>
  <c r="BP2900" i="3"/>
  <c r="BU2900" i="3" s="1"/>
  <c r="BR2901" i="3"/>
  <c r="BT2900" i="3"/>
  <c r="BX2900" i="3" s="1"/>
  <c r="L3320" i="3"/>
  <c r="AW3314" i="3"/>
  <c r="AX3314" i="3"/>
  <c r="BG3315" i="3"/>
  <c r="BA3313" i="3"/>
  <c r="AC3318" i="3"/>
  <c r="AK3318" i="3" s="1"/>
  <c r="BF3315" i="3"/>
  <c r="AR3317" i="3"/>
  <c r="BJ3317" i="3"/>
  <c r="K3320" i="3"/>
  <c r="AB3319" i="3"/>
  <c r="AA3319" i="3"/>
  <c r="Z3319" i="3"/>
  <c r="AQ3317" i="3"/>
  <c r="BI3317" i="3"/>
  <c r="X3317" i="3"/>
  <c r="K1692" i="3"/>
  <c r="N1694" i="3"/>
  <c r="L1692" i="3"/>
  <c r="O1693" i="3" s="1"/>
  <c r="O1694" i="3"/>
  <c r="W3317" i="3"/>
  <c r="D3388" i="3"/>
  <c r="T3318" i="3"/>
  <c r="Q3318" i="3"/>
  <c r="U3318" i="3"/>
  <c r="R3318" i="3"/>
  <c r="N3319" i="3"/>
  <c r="O3319" i="3"/>
  <c r="BB3313" i="3" l="1"/>
  <c r="BS2901" i="3"/>
  <c r="BL2901" i="3"/>
  <c r="BN2901" i="3"/>
  <c r="BM2901" i="3"/>
  <c r="BQ2901" i="3" s="1"/>
  <c r="BO2901" i="3"/>
  <c r="AY3314" i="3"/>
  <c r="BA3314" i="3" s="1"/>
  <c r="AX3315" i="3"/>
  <c r="L3321" i="3"/>
  <c r="AC3319" i="3"/>
  <c r="AW3315" i="3"/>
  <c r="BF3316" i="3"/>
  <c r="BG3316" i="3"/>
  <c r="AK3319" i="3"/>
  <c r="AR3318" i="3"/>
  <c r="BJ3318" i="3"/>
  <c r="AQ3318" i="3"/>
  <c r="BI3318" i="3"/>
  <c r="K3321" i="3"/>
  <c r="AB3320" i="3"/>
  <c r="AA3320" i="3"/>
  <c r="Z3320" i="3"/>
  <c r="K1691" i="3"/>
  <c r="L1691" i="3"/>
  <c r="N1693" i="3"/>
  <c r="D3389" i="3"/>
  <c r="W3318" i="3"/>
  <c r="X3318" i="3"/>
  <c r="U3319" i="3"/>
  <c r="R3319" i="3"/>
  <c r="T3319" i="3"/>
  <c r="Q3319" i="3"/>
  <c r="N3320" i="3"/>
  <c r="O3320" i="3"/>
  <c r="BV2901" i="3" l="1"/>
  <c r="BT2901" i="3"/>
  <c r="BX2901" i="3" s="1"/>
  <c r="BB3314" i="3"/>
  <c r="BP2901" i="3"/>
  <c r="BU2901" i="3" s="1"/>
  <c r="BR2902" i="3"/>
  <c r="AY3315" i="3"/>
  <c r="BA3315" i="3" s="1"/>
  <c r="L3322" i="3"/>
  <c r="AX3316" i="3"/>
  <c r="AW3316" i="3"/>
  <c r="BG3317" i="3"/>
  <c r="BF3317" i="3"/>
  <c r="AC3320" i="3"/>
  <c r="AK3320" i="3" s="1"/>
  <c r="AR3319" i="3"/>
  <c r="BJ3319" i="3"/>
  <c r="K3322" i="3"/>
  <c r="AB3321" i="3"/>
  <c r="AA3321" i="3"/>
  <c r="Z3321" i="3"/>
  <c r="AQ3319" i="3"/>
  <c r="BI3319" i="3"/>
  <c r="L1690" i="3"/>
  <c r="O1692" i="3"/>
  <c r="K1690" i="3"/>
  <c r="N1691" i="3" s="1"/>
  <c r="N1692" i="3"/>
  <c r="X3319" i="3"/>
  <c r="D3390" i="3"/>
  <c r="W3319" i="3"/>
  <c r="T3320" i="3"/>
  <c r="Q3320" i="3"/>
  <c r="U3320" i="3"/>
  <c r="R3320" i="3"/>
  <c r="N3321" i="3"/>
  <c r="O3321" i="3"/>
  <c r="BB3315" i="3" l="1"/>
  <c r="BN2902" i="3"/>
  <c r="BM2902" i="3"/>
  <c r="BQ2902" i="3" s="1"/>
  <c r="BO2902" i="3"/>
  <c r="BL2902" i="3"/>
  <c r="BS2902" i="3"/>
  <c r="AY3316" i="3"/>
  <c r="BA3316" i="3" s="1"/>
  <c r="BB3316" i="3" s="1"/>
  <c r="L3323" i="3"/>
  <c r="BF3318" i="3"/>
  <c r="BG3318" i="3"/>
  <c r="AX3317" i="3"/>
  <c r="AW3317" i="3"/>
  <c r="Z3322" i="3"/>
  <c r="AQ3320" i="3"/>
  <c r="BI3320" i="3"/>
  <c r="AR3320" i="3"/>
  <c r="BJ3320" i="3"/>
  <c r="AC3321" i="3"/>
  <c r="AK3321" i="3" s="1"/>
  <c r="AN3321" i="3" s="1"/>
  <c r="AN3322" i="3" s="1"/>
  <c r="K3323" i="3"/>
  <c r="AB3322" i="3"/>
  <c r="AA3322" i="3"/>
  <c r="L1689" i="3"/>
  <c r="K1689" i="3"/>
  <c r="O1691" i="3"/>
  <c r="D3391" i="3"/>
  <c r="W3320" i="3"/>
  <c r="X3320" i="3"/>
  <c r="U3321" i="3"/>
  <c r="R3321" i="3"/>
  <c r="T3321" i="3"/>
  <c r="Q3321" i="3"/>
  <c r="N3322" i="3"/>
  <c r="O3322" i="3"/>
  <c r="BV2902" i="3" l="1"/>
  <c r="AW3318" i="3"/>
  <c r="BP2902" i="3"/>
  <c r="BU2902" i="3" s="1"/>
  <c r="BR2903" i="3"/>
  <c r="BT2902" i="3"/>
  <c r="BX2902" i="3" s="1"/>
  <c r="AX3318" i="3"/>
  <c r="AY3318" i="3" s="1"/>
  <c r="BA3318" i="3" s="1"/>
  <c r="L3324" i="3"/>
  <c r="BF3319" i="3"/>
  <c r="BG3319" i="3"/>
  <c r="AY3317" i="3"/>
  <c r="BA3317" i="3" s="1"/>
  <c r="BB3317" i="3" s="1"/>
  <c r="AC3322" i="3"/>
  <c r="AK3322" i="3" s="1"/>
  <c r="AN3323" i="3"/>
  <c r="AN3324" i="3" s="1"/>
  <c r="AN3325" i="3" s="1"/>
  <c r="AN3326" i="3" s="1"/>
  <c r="AN3327" i="3" s="1"/>
  <c r="AN3328" i="3" s="1"/>
  <c r="AN3329" i="3" s="1"/>
  <c r="AN3330" i="3" s="1"/>
  <c r="AN3331" i="3" s="1"/>
  <c r="AN3332" i="3" s="1"/>
  <c r="AN3333" i="3" s="1"/>
  <c r="AN3334" i="3" s="1"/>
  <c r="AN3335" i="3" s="1"/>
  <c r="AN3336" i="3" s="1"/>
  <c r="AN3337" i="3" s="1"/>
  <c r="AN3338" i="3" s="1"/>
  <c r="AN3339" i="3" s="1"/>
  <c r="AN3340" i="3" s="1"/>
  <c r="AN3341" i="3" s="1"/>
  <c r="AN3342" i="3" s="1"/>
  <c r="BD3322" i="3"/>
  <c r="BD3323" i="3" s="1"/>
  <c r="BD3324" i="3" s="1"/>
  <c r="BD3325" i="3" s="1"/>
  <c r="BD3326" i="3" s="1"/>
  <c r="BD3327" i="3" s="1"/>
  <c r="BD3328" i="3" s="1"/>
  <c r="BD3329" i="3" s="1"/>
  <c r="BD3330" i="3" s="1"/>
  <c r="BD3331" i="3" s="1"/>
  <c r="BD3332" i="3" s="1"/>
  <c r="BD3333" i="3" s="1"/>
  <c r="BD3334" i="3" s="1"/>
  <c r="BD3335" i="3" s="1"/>
  <c r="BD3336" i="3" s="1"/>
  <c r="BD3337" i="3" s="1"/>
  <c r="BD3338" i="3" s="1"/>
  <c r="BD3339" i="3" s="1"/>
  <c r="BD3340" i="3" s="1"/>
  <c r="BD3341" i="3" s="1"/>
  <c r="BD3342" i="3" s="1"/>
  <c r="BD3343" i="3" s="1"/>
  <c r="BC3344" i="3" s="1"/>
  <c r="BC3345" i="3" s="1"/>
  <c r="BC3346" i="3" s="1"/>
  <c r="BC3347" i="3" s="1"/>
  <c r="BC3348" i="3" s="1"/>
  <c r="BC3349" i="3" s="1"/>
  <c r="BC3350" i="3" s="1"/>
  <c r="BC3351" i="3" s="1"/>
  <c r="BC3352" i="3" s="1"/>
  <c r="BC3353" i="3" s="1"/>
  <c r="BC3354" i="3" s="1"/>
  <c r="BC3355" i="3" s="1"/>
  <c r="BC3356" i="3" s="1"/>
  <c r="BC3357" i="3" s="1"/>
  <c r="BC3358" i="3" s="1"/>
  <c r="BC3359" i="3" s="1"/>
  <c r="BC3360" i="3" s="1"/>
  <c r="BC3361" i="3" s="1"/>
  <c r="BC3362" i="3" s="1"/>
  <c r="AR3321" i="3"/>
  <c r="BJ3321" i="3"/>
  <c r="AU3321" i="3"/>
  <c r="AU3322" i="3" s="1"/>
  <c r="AU3323" i="3" s="1"/>
  <c r="AU3324" i="3" s="1"/>
  <c r="AU3325" i="3" s="1"/>
  <c r="AU3326" i="3" s="1"/>
  <c r="AU3327" i="3" s="1"/>
  <c r="AU3328" i="3" s="1"/>
  <c r="AU3329" i="3" s="1"/>
  <c r="AU3330" i="3" s="1"/>
  <c r="AU3331" i="3" s="1"/>
  <c r="AU3332" i="3" s="1"/>
  <c r="AU3333" i="3" s="1"/>
  <c r="AU3334" i="3" s="1"/>
  <c r="AU3335" i="3" s="1"/>
  <c r="AU3336" i="3" s="1"/>
  <c r="AU3337" i="3" s="1"/>
  <c r="AU3338" i="3" s="1"/>
  <c r="AU3339" i="3" s="1"/>
  <c r="AU3340" i="3" s="1"/>
  <c r="AU3341" i="3" s="1"/>
  <c r="AU3342" i="3" s="1"/>
  <c r="K3324" i="3"/>
  <c r="AB3323" i="3"/>
  <c r="AA3323" i="3"/>
  <c r="Z3323" i="3"/>
  <c r="AQ3321" i="3"/>
  <c r="BI3321" i="3"/>
  <c r="AT3321" i="3"/>
  <c r="AT3322" i="3" s="1"/>
  <c r="AT3323" i="3" s="1"/>
  <c r="AT3324" i="3" s="1"/>
  <c r="AT3325" i="3" s="1"/>
  <c r="AT3326" i="3" s="1"/>
  <c r="AT3327" i="3" s="1"/>
  <c r="AT3328" i="3" s="1"/>
  <c r="AT3329" i="3" s="1"/>
  <c r="AT3330" i="3" s="1"/>
  <c r="AT3331" i="3" s="1"/>
  <c r="AT3332" i="3" s="1"/>
  <c r="AT3333" i="3" s="1"/>
  <c r="AT3334" i="3" s="1"/>
  <c r="AT3335" i="3" s="1"/>
  <c r="AT3336" i="3" s="1"/>
  <c r="AT3337" i="3" s="1"/>
  <c r="AT3338" i="3" s="1"/>
  <c r="AT3339" i="3" s="1"/>
  <c r="AT3340" i="3" s="1"/>
  <c r="AT3341" i="3" s="1"/>
  <c r="AT3342" i="3" s="1"/>
  <c r="X3321" i="3"/>
  <c r="K1688" i="3"/>
  <c r="N1690" i="3"/>
  <c r="L1688" i="3"/>
  <c r="O1689" i="3" s="1"/>
  <c r="O1690" i="3"/>
  <c r="D3392" i="3"/>
  <c r="W3321" i="3"/>
  <c r="U3322" i="3"/>
  <c r="R3322" i="3"/>
  <c r="T3322" i="3"/>
  <c r="Q3322" i="3"/>
  <c r="N3323" i="3"/>
  <c r="O3323" i="3"/>
  <c r="AX3319" i="3" l="1"/>
  <c r="BS2903" i="3"/>
  <c r="BO2903" i="3"/>
  <c r="BN2903" i="3"/>
  <c r="BL2903" i="3"/>
  <c r="BM2903" i="3"/>
  <c r="BQ2903" i="3" s="1"/>
  <c r="AW3319" i="3"/>
  <c r="AY3319" i="3" s="1"/>
  <c r="BA3319" i="3" s="1"/>
  <c r="BB3319" i="3" s="1"/>
  <c r="L3325" i="3"/>
  <c r="BB3318" i="3"/>
  <c r="BG3320" i="3"/>
  <c r="BF3320" i="3"/>
  <c r="AW3320" i="3" s="1"/>
  <c r="AC3323" i="3"/>
  <c r="AK3323" i="3" s="1"/>
  <c r="K3325" i="3"/>
  <c r="AB3324" i="3"/>
  <c r="AA3324" i="3"/>
  <c r="Z3324" i="3"/>
  <c r="AQ3322" i="3"/>
  <c r="BI3322" i="3"/>
  <c r="AR3322" i="3"/>
  <c r="BJ3322" i="3"/>
  <c r="K1687" i="3"/>
  <c r="L1687" i="3"/>
  <c r="N1689" i="3"/>
  <c r="X3322" i="3"/>
  <c r="D3393" i="3"/>
  <c r="W3322" i="3"/>
  <c r="T3323" i="3"/>
  <c r="Q3323" i="3"/>
  <c r="U3323" i="3"/>
  <c r="R3323" i="3"/>
  <c r="N3324" i="3"/>
  <c r="O3324" i="3"/>
  <c r="BV2903" i="3" l="1"/>
  <c r="BT2903" i="3"/>
  <c r="BX2903" i="3" s="1"/>
  <c r="AX3320" i="3"/>
  <c r="AY3320" i="3" s="1"/>
  <c r="BA3320" i="3" s="1"/>
  <c r="BB3320" i="3" s="1"/>
  <c r="BP2903" i="3"/>
  <c r="BU2903" i="3" s="1"/>
  <c r="BR2904" i="3"/>
  <c r="L3326" i="3"/>
  <c r="BF3321" i="3"/>
  <c r="AC3324" i="3"/>
  <c r="AK3324" i="3" s="1"/>
  <c r="BG3321" i="3"/>
  <c r="AQ3323" i="3"/>
  <c r="BI3323" i="3"/>
  <c r="K3326" i="3"/>
  <c r="AB3325" i="3"/>
  <c r="AA3325" i="3"/>
  <c r="Z3325" i="3"/>
  <c r="AR3323" i="3"/>
  <c r="BJ3323" i="3"/>
  <c r="L1686" i="3"/>
  <c r="O1688" i="3"/>
  <c r="K1686" i="3"/>
  <c r="N1687" i="3" s="1"/>
  <c r="N1688" i="3"/>
  <c r="D3394" i="3"/>
  <c r="W3323" i="3"/>
  <c r="X3323" i="3"/>
  <c r="U3324" i="3"/>
  <c r="R3324" i="3"/>
  <c r="T3324" i="3"/>
  <c r="Q3324" i="3"/>
  <c r="N3325" i="3"/>
  <c r="O3325" i="3"/>
  <c r="AX3321" i="3" l="1"/>
  <c r="BS2904" i="3"/>
  <c r="BL2904" i="3"/>
  <c r="BN2904" i="3"/>
  <c r="BM2904" i="3"/>
  <c r="BQ2904" i="3" s="1"/>
  <c r="BO2904" i="3"/>
  <c r="L3327" i="3"/>
  <c r="BF3322" i="3"/>
  <c r="BG3322" i="3"/>
  <c r="AW3321" i="3"/>
  <c r="AY3321" i="3" s="1"/>
  <c r="BA3321" i="3" s="1"/>
  <c r="BB3321" i="3" s="1"/>
  <c r="Z3326" i="3"/>
  <c r="AR3324" i="3"/>
  <c r="BJ3324" i="3"/>
  <c r="AQ3324" i="3"/>
  <c r="BI3324" i="3"/>
  <c r="AC3325" i="3"/>
  <c r="AK3325" i="3" s="1"/>
  <c r="K3327" i="3"/>
  <c r="AB3326" i="3"/>
  <c r="AA3326" i="3"/>
  <c r="X3324" i="3"/>
  <c r="L1685" i="3"/>
  <c r="K1685" i="3"/>
  <c r="O1687" i="3"/>
  <c r="D3395" i="3"/>
  <c r="W3324" i="3"/>
  <c r="U3325" i="3"/>
  <c r="R3325" i="3"/>
  <c r="T3325" i="3"/>
  <c r="Q3325" i="3"/>
  <c r="N3326" i="3"/>
  <c r="O3326" i="3"/>
  <c r="BT2904" i="3" l="1"/>
  <c r="BX2904" i="3" s="1"/>
  <c r="BV2904" i="3"/>
  <c r="BP2904" i="3"/>
  <c r="BU2904" i="3" s="1"/>
  <c r="BR2905" i="3"/>
  <c r="AW3322" i="3"/>
  <c r="AX3322" i="3"/>
  <c r="L3328" i="3"/>
  <c r="BF3323" i="3"/>
  <c r="BG3323" i="3"/>
  <c r="AC3326" i="3"/>
  <c r="AK3326" i="3" s="1"/>
  <c r="K3328" i="3"/>
  <c r="AB3327" i="3"/>
  <c r="AA3327" i="3"/>
  <c r="Z3327" i="3"/>
  <c r="AR3325" i="3"/>
  <c r="BJ3325" i="3"/>
  <c r="AQ3325" i="3"/>
  <c r="BI3325" i="3"/>
  <c r="W3325" i="3"/>
  <c r="K1684" i="3"/>
  <c r="N1686" i="3"/>
  <c r="L1684" i="3"/>
  <c r="O1685" i="3" s="1"/>
  <c r="O1686" i="3"/>
  <c r="X3325" i="3"/>
  <c r="D3396" i="3"/>
  <c r="U3326" i="3"/>
  <c r="R3326" i="3"/>
  <c r="T3326" i="3"/>
  <c r="Q3326" i="3"/>
  <c r="N3327" i="3"/>
  <c r="O3327" i="3"/>
  <c r="AY3322" i="3" l="1"/>
  <c r="BA3322" i="3" s="1"/>
  <c r="BB3322" i="3" s="1"/>
  <c r="BO2905" i="3"/>
  <c r="BM2905" i="3"/>
  <c r="BQ2905" i="3" s="1"/>
  <c r="BN2905" i="3"/>
  <c r="BS2905" i="3"/>
  <c r="BL2905" i="3"/>
  <c r="L3329" i="3"/>
  <c r="AX3323" i="3"/>
  <c r="AW3323" i="3"/>
  <c r="BF3324" i="3"/>
  <c r="BG3324" i="3"/>
  <c r="Z3328" i="3"/>
  <c r="AC3327" i="3"/>
  <c r="AK3327" i="3" s="1"/>
  <c r="AQ3326" i="3"/>
  <c r="BI3326" i="3"/>
  <c r="AR3326" i="3"/>
  <c r="BJ3326" i="3"/>
  <c r="K3329" i="3"/>
  <c r="AB3328" i="3"/>
  <c r="AA3328" i="3"/>
  <c r="K1683" i="3"/>
  <c r="L1683" i="3"/>
  <c r="N1685" i="3"/>
  <c r="W3326" i="3"/>
  <c r="D3397" i="3"/>
  <c r="X3326" i="3"/>
  <c r="T3327" i="3"/>
  <c r="Q3327" i="3"/>
  <c r="U3327" i="3"/>
  <c r="R3327" i="3"/>
  <c r="N3328" i="3"/>
  <c r="O3328" i="3"/>
  <c r="BT2905" i="3" l="1"/>
  <c r="BX2905" i="3" s="1"/>
  <c r="BV2905" i="3"/>
  <c r="BP2905" i="3"/>
  <c r="BU2905" i="3" s="1"/>
  <c r="BR2906" i="3"/>
  <c r="AY3323" i="3"/>
  <c r="BA3323" i="3" s="1"/>
  <c r="BB3323" i="3" s="1"/>
  <c r="AX3324" i="3"/>
  <c r="L3330" i="3"/>
  <c r="AW3324" i="3"/>
  <c r="AY3324" i="3" s="1"/>
  <c r="BA3324" i="3" s="1"/>
  <c r="BB3324" i="3" s="1"/>
  <c r="BF3325" i="3"/>
  <c r="BG3325" i="3"/>
  <c r="AR3327" i="3"/>
  <c r="BJ3327" i="3"/>
  <c r="AC3328" i="3"/>
  <c r="AK3328" i="3" s="1"/>
  <c r="K3330" i="3"/>
  <c r="AB3329" i="3"/>
  <c r="AA3329" i="3"/>
  <c r="Z3329" i="3"/>
  <c r="AQ3327" i="3"/>
  <c r="BI3327" i="3"/>
  <c r="L1682" i="3"/>
  <c r="O1684" i="3"/>
  <c r="K1682" i="3"/>
  <c r="N1683" i="3" s="1"/>
  <c r="N1684" i="3"/>
  <c r="D3398" i="3"/>
  <c r="W3327" i="3"/>
  <c r="X3327" i="3"/>
  <c r="U3328" i="3"/>
  <c r="R3328" i="3"/>
  <c r="T3328" i="3"/>
  <c r="Q3328" i="3"/>
  <c r="N3329" i="3"/>
  <c r="O3329" i="3"/>
  <c r="BS2906" i="3" l="1"/>
  <c r="BL2906" i="3"/>
  <c r="BN2906" i="3"/>
  <c r="BM2906" i="3"/>
  <c r="BQ2906" i="3" s="1"/>
  <c r="BO2906" i="3"/>
  <c r="L3331" i="3"/>
  <c r="AX3325" i="3"/>
  <c r="BF3326" i="3"/>
  <c r="BG3326" i="3"/>
  <c r="AW3325" i="3"/>
  <c r="AC3329" i="3"/>
  <c r="AK3329" i="3" s="1"/>
  <c r="K3331" i="3"/>
  <c r="AB3330" i="3"/>
  <c r="AA3330" i="3"/>
  <c r="AQ3328" i="3"/>
  <c r="BI3328" i="3"/>
  <c r="Z3330" i="3"/>
  <c r="AR3328" i="3"/>
  <c r="BJ3328" i="3"/>
  <c r="L1681" i="3"/>
  <c r="K1681" i="3"/>
  <c r="O1683" i="3"/>
  <c r="D3399" i="3"/>
  <c r="X3328" i="3"/>
  <c r="W3328" i="3"/>
  <c r="T3329" i="3"/>
  <c r="Q3329" i="3"/>
  <c r="U3329" i="3"/>
  <c r="R3329" i="3"/>
  <c r="N3330" i="3"/>
  <c r="O3330" i="3"/>
  <c r="AY3325" i="3" l="1"/>
  <c r="BA3325" i="3" s="1"/>
  <c r="BB3325" i="3" s="1"/>
  <c r="BV2906" i="3"/>
  <c r="BT2906" i="3"/>
  <c r="BX2906" i="3" s="1"/>
  <c r="BP2906" i="3"/>
  <c r="BU2906" i="3" s="1"/>
  <c r="BR2907" i="3"/>
  <c r="AW3326" i="3"/>
  <c r="L3332" i="3"/>
  <c r="BG3327" i="3"/>
  <c r="BF3327" i="3"/>
  <c r="AX3326" i="3"/>
  <c r="AY3326" i="3" s="1"/>
  <c r="BA3326" i="3" s="1"/>
  <c r="BB3326" i="3" s="1"/>
  <c r="AR3329" i="3"/>
  <c r="BJ3329" i="3"/>
  <c r="AQ3329" i="3"/>
  <c r="BI3329" i="3"/>
  <c r="AC3330" i="3"/>
  <c r="AK3330" i="3" s="1"/>
  <c r="K3332" i="3"/>
  <c r="Z3332" i="3" s="1"/>
  <c r="AB3331" i="3"/>
  <c r="AA3331" i="3"/>
  <c r="Z3331" i="3"/>
  <c r="K1680" i="3"/>
  <c r="N1682" i="3"/>
  <c r="L1680" i="3"/>
  <c r="O1681" i="3" s="1"/>
  <c r="O1682" i="3"/>
  <c r="D3400" i="3"/>
  <c r="W3329" i="3"/>
  <c r="X3329" i="3"/>
  <c r="U3330" i="3"/>
  <c r="R3330" i="3"/>
  <c r="T3330" i="3"/>
  <c r="Q3330" i="3"/>
  <c r="N3331" i="3"/>
  <c r="O3331" i="3"/>
  <c r="BN2907" i="3" l="1"/>
  <c r="BM2907" i="3"/>
  <c r="BQ2907" i="3" s="1"/>
  <c r="BS2907" i="3"/>
  <c r="BL2907" i="3"/>
  <c r="BO2907" i="3"/>
  <c r="AW3327" i="3"/>
  <c r="L3333" i="3"/>
  <c r="AX3327" i="3"/>
  <c r="BF3328" i="3"/>
  <c r="AC3331" i="3"/>
  <c r="AK3331" i="3" s="1"/>
  <c r="BG3328" i="3"/>
  <c r="K3333" i="3"/>
  <c r="AB3332" i="3"/>
  <c r="AA3332" i="3"/>
  <c r="AQ3330" i="3"/>
  <c r="BI3330" i="3"/>
  <c r="AR3330" i="3"/>
  <c r="BJ3330" i="3"/>
  <c r="K1679" i="3"/>
  <c r="L1679" i="3"/>
  <c r="N1681" i="3"/>
  <c r="D3401" i="3"/>
  <c r="X3330" i="3"/>
  <c r="W3330" i="3"/>
  <c r="T3331" i="3"/>
  <c r="Q3331" i="3"/>
  <c r="U3331" i="3"/>
  <c r="R3331" i="3"/>
  <c r="N3332" i="3"/>
  <c r="O3332" i="3"/>
  <c r="BV2907" i="3" l="1"/>
  <c r="AY3327" i="3"/>
  <c r="BA3327" i="3" s="1"/>
  <c r="BP2907" i="3"/>
  <c r="BU2907" i="3" s="1"/>
  <c r="BR2908" i="3"/>
  <c r="BT2907" i="3"/>
  <c r="BX2907" i="3" s="1"/>
  <c r="AX3328" i="3"/>
  <c r="L3334" i="3"/>
  <c r="AW3328" i="3"/>
  <c r="BG3329" i="3"/>
  <c r="BF3329" i="3"/>
  <c r="AC3332" i="3"/>
  <c r="AK3332" i="3" s="1"/>
  <c r="K3334" i="3"/>
  <c r="Z3334" i="3" s="1"/>
  <c r="AB3333" i="3"/>
  <c r="AA3333" i="3"/>
  <c r="Z3333" i="3"/>
  <c r="AQ3331" i="3"/>
  <c r="BI3331" i="3"/>
  <c r="AR3331" i="3"/>
  <c r="BJ3331" i="3"/>
  <c r="L1678" i="3"/>
  <c r="O1680" i="3"/>
  <c r="K1678" i="3"/>
  <c r="N1679" i="3" s="1"/>
  <c r="N1680" i="3"/>
  <c r="D3402" i="3"/>
  <c r="W3331" i="3"/>
  <c r="X3331" i="3"/>
  <c r="T3332" i="3"/>
  <c r="Q3332" i="3"/>
  <c r="U3332" i="3"/>
  <c r="R3332" i="3"/>
  <c r="N3333" i="3"/>
  <c r="O3333" i="3"/>
  <c r="BB3327" i="3" l="1"/>
  <c r="BS2908" i="3"/>
  <c r="BL2908" i="3"/>
  <c r="BN2908" i="3"/>
  <c r="BO2908" i="3"/>
  <c r="BM2908" i="3"/>
  <c r="BQ2908" i="3" s="1"/>
  <c r="AX3329" i="3"/>
  <c r="AW3329" i="3"/>
  <c r="AY3328" i="3"/>
  <c r="BA3328" i="3" s="1"/>
  <c r="L3335" i="3"/>
  <c r="BF3330" i="3"/>
  <c r="BG3330" i="3"/>
  <c r="AC3333" i="3"/>
  <c r="AR3332" i="3"/>
  <c r="BJ3332" i="3"/>
  <c r="K3335" i="3"/>
  <c r="AB3334" i="3"/>
  <c r="AA3334" i="3"/>
  <c r="AQ3332" i="3"/>
  <c r="BI3332" i="3"/>
  <c r="AK3333" i="3"/>
  <c r="L1677" i="3"/>
  <c r="K1677" i="3"/>
  <c r="O1679" i="3"/>
  <c r="D3403" i="3"/>
  <c r="W3332" i="3"/>
  <c r="X3332" i="3"/>
  <c r="U3333" i="3"/>
  <c r="R3333" i="3"/>
  <c r="T3333" i="3"/>
  <c r="Q3333" i="3"/>
  <c r="N3334" i="3"/>
  <c r="O3334" i="3"/>
  <c r="AY3329" i="3" l="1"/>
  <c r="BV2908" i="3"/>
  <c r="BT2908" i="3"/>
  <c r="BX2908" i="3" s="1"/>
  <c r="BP2908" i="3"/>
  <c r="BU2908" i="3" s="1"/>
  <c r="BR2909" i="3"/>
  <c r="AW3330" i="3"/>
  <c r="BB3328" i="3"/>
  <c r="BA3329" i="3"/>
  <c r="AX3330" i="3"/>
  <c r="L3336" i="3"/>
  <c r="BG3331" i="3"/>
  <c r="BF3331" i="3"/>
  <c r="AC3334" i="3"/>
  <c r="AK3334" i="3" s="1"/>
  <c r="K3336" i="3"/>
  <c r="AB3335" i="3"/>
  <c r="AA3335" i="3"/>
  <c r="Z3335" i="3"/>
  <c r="Z3336" i="3"/>
  <c r="AQ3333" i="3"/>
  <c r="BI3333" i="3"/>
  <c r="AR3333" i="3"/>
  <c r="BJ3333" i="3"/>
  <c r="K1676" i="3"/>
  <c r="N1678" i="3"/>
  <c r="L1676" i="3"/>
  <c r="O1677" i="3" s="1"/>
  <c r="O1678" i="3"/>
  <c r="X3333" i="3"/>
  <c r="D3404" i="3"/>
  <c r="W3333" i="3"/>
  <c r="U3334" i="3"/>
  <c r="R3334" i="3"/>
  <c r="T3334" i="3"/>
  <c r="Q3334" i="3"/>
  <c r="N3335" i="3"/>
  <c r="O3335" i="3"/>
  <c r="AY3330" i="3" l="1"/>
  <c r="BA3330" i="3" s="1"/>
  <c r="BB3329" i="3"/>
  <c r="BS2909" i="3"/>
  <c r="BN2909" i="3"/>
  <c r="BL2909" i="3"/>
  <c r="BO2909" i="3"/>
  <c r="BM2909" i="3"/>
  <c r="BQ2909" i="3" s="1"/>
  <c r="AC3335" i="3"/>
  <c r="AK3335" i="3" s="1"/>
  <c r="L3337" i="3"/>
  <c r="AX3331" i="3"/>
  <c r="BG3332" i="3"/>
  <c r="AW3331" i="3"/>
  <c r="BF3332" i="3"/>
  <c r="K3337" i="3"/>
  <c r="AB3336" i="3"/>
  <c r="AA3336" i="3"/>
  <c r="AR3334" i="3"/>
  <c r="BJ3334" i="3"/>
  <c r="AQ3334" i="3"/>
  <c r="BI3334" i="3"/>
  <c r="W3334" i="3"/>
  <c r="K1675" i="3"/>
  <c r="X3334" i="3"/>
  <c r="L1675" i="3"/>
  <c r="O1676" i="3" s="1"/>
  <c r="N1677" i="3"/>
  <c r="D3405" i="3"/>
  <c r="U3335" i="3"/>
  <c r="R3335" i="3"/>
  <c r="T3335" i="3"/>
  <c r="Q3335" i="3"/>
  <c r="N3336" i="3"/>
  <c r="O3336" i="3"/>
  <c r="BV2909" i="3" l="1"/>
  <c r="BB3330" i="3"/>
  <c r="BP2909" i="3"/>
  <c r="BU2909" i="3" s="1"/>
  <c r="BR2910" i="3"/>
  <c r="BT2909" i="3"/>
  <c r="BX2909" i="3" s="1"/>
  <c r="AX3332" i="3"/>
  <c r="AY3331" i="3"/>
  <c r="BA3331" i="3" s="1"/>
  <c r="L3338" i="3"/>
  <c r="BF3333" i="3"/>
  <c r="BG3333" i="3"/>
  <c r="AW3332" i="3"/>
  <c r="AC3336" i="3"/>
  <c r="AK3336" i="3" s="1"/>
  <c r="AR3335" i="3"/>
  <c r="BJ3335" i="3"/>
  <c r="K3338" i="3"/>
  <c r="AB3337" i="3"/>
  <c r="AA3337" i="3"/>
  <c r="Z3337" i="3"/>
  <c r="AQ3335" i="3"/>
  <c r="BI3335" i="3"/>
  <c r="X3335" i="3"/>
  <c r="K1674" i="3"/>
  <c r="L1674" i="3"/>
  <c r="N1676" i="3"/>
  <c r="D3406" i="3"/>
  <c r="W3335" i="3"/>
  <c r="U3336" i="3"/>
  <c r="R3336" i="3"/>
  <c r="T3336" i="3"/>
  <c r="Q3336" i="3"/>
  <c r="N3337" i="3"/>
  <c r="O3337" i="3"/>
  <c r="AY3332" i="3" l="1"/>
  <c r="BA3332" i="3" s="1"/>
  <c r="BB3331" i="3"/>
  <c r="BN2910" i="3"/>
  <c r="BL2910" i="3"/>
  <c r="BO2910" i="3"/>
  <c r="BS2910" i="3"/>
  <c r="BM2910" i="3"/>
  <c r="BQ2910" i="3" s="1"/>
  <c r="L3339" i="3"/>
  <c r="AW3333" i="3"/>
  <c r="BG3334" i="3"/>
  <c r="BF3334" i="3"/>
  <c r="AX3333" i="3"/>
  <c r="AC3337" i="3"/>
  <c r="AK3337" i="3" s="1"/>
  <c r="AQ3336" i="3"/>
  <c r="BI3336" i="3"/>
  <c r="AR3336" i="3"/>
  <c r="BJ3336" i="3"/>
  <c r="K3339" i="3"/>
  <c r="AB3338" i="3"/>
  <c r="AA3338" i="3"/>
  <c r="Z3338" i="3"/>
  <c r="Z3339" i="3"/>
  <c r="W3336" i="3"/>
  <c r="L1673" i="3"/>
  <c r="O1675" i="3"/>
  <c r="K1673" i="3"/>
  <c r="N1674" i="3" s="1"/>
  <c r="N1675" i="3"/>
  <c r="X3336" i="3"/>
  <c r="D3407" i="3"/>
  <c r="U3337" i="3"/>
  <c r="R3337" i="3"/>
  <c r="T3337" i="3"/>
  <c r="Q3337" i="3"/>
  <c r="N3338" i="3"/>
  <c r="O3338" i="3"/>
  <c r="BV2910" i="3" l="1"/>
  <c r="AY3333" i="3"/>
  <c r="BA3333" i="3" s="1"/>
  <c r="BB3332" i="3"/>
  <c r="BP2910" i="3"/>
  <c r="BU2910" i="3" s="1"/>
  <c r="BR2911" i="3"/>
  <c r="BT2910" i="3"/>
  <c r="BX2910" i="3" s="1"/>
  <c r="AX3334" i="3"/>
  <c r="L3340" i="3"/>
  <c r="BF3335" i="3"/>
  <c r="BG3335" i="3"/>
  <c r="AW3334" i="3"/>
  <c r="AC3338" i="3"/>
  <c r="AK3338" i="3" s="1"/>
  <c r="AQ3337" i="3"/>
  <c r="BI3337" i="3"/>
  <c r="AR3337" i="3"/>
  <c r="BJ3337" i="3"/>
  <c r="K3340" i="3"/>
  <c r="AB3339" i="3"/>
  <c r="AA3339" i="3"/>
  <c r="X3337" i="3"/>
  <c r="L1672" i="3"/>
  <c r="K1672" i="3"/>
  <c r="O1674" i="3"/>
  <c r="W3337" i="3"/>
  <c r="D3408" i="3"/>
  <c r="T3338" i="3"/>
  <c r="Q3338" i="3"/>
  <c r="U3338" i="3"/>
  <c r="R3338" i="3"/>
  <c r="N3339" i="3"/>
  <c r="O3339" i="3"/>
  <c r="BB3333" i="3" l="1"/>
  <c r="AW3335" i="3"/>
  <c r="AY3334" i="3"/>
  <c r="BA3334" i="3" s="1"/>
  <c r="BN2911" i="3"/>
  <c r="BL2911" i="3"/>
  <c r="BS2911" i="3"/>
  <c r="BM2911" i="3"/>
  <c r="BQ2911" i="3" s="1"/>
  <c r="BO2911" i="3"/>
  <c r="L3341" i="3"/>
  <c r="AX3335" i="3"/>
  <c r="AY3335" i="3" s="1"/>
  <c r="BA3335" i="3" s="1"/>
  <c r="AC3339" i="3"/>
  <c r="AK3339" i="3" s="1"/>
  <c r="BG3336" i="3"/>
  <c r="BF3336" i="3"/>
  <c r="AW3336" i="3" s="1"/>
  <c r="AR3338" i="3"/>
  <c r="BJ3338" i="3"/>
  <c r="AQ3338" i="3"/>
  <c r="BI3338" i="3"/>
  <c r="K3341" i="3"/>
  <c r="AB3340" i="3"/>
  <c r="AA3340" i="3"/>
  <c r="Z3340" i="3"/>
  <c r="K1671" i="3"/>
  <c r="N1673" i="3"/>
  <c r="L1671" i="3"/>
  <c r="O1672" i="3" s="1"/>
  <c r="O1673" i="3"/>
  <c r="D3409" i="3"/>
  <c r="W3338" i="3"/>
  <c r="X3338" i="3"/>
  <c r="T3339" i="3"/>
  <c r="Q3339" i="3"/>
  <c r="U3339" i="3"/>
  <c r="R3339" i="3"/>
  <c r="N3340" i="3"/>
  <c r="O3340" i="3"/>
  <c r="BB3334" i="3" l="1"/>
  <c r="BB3335" i="3" s="1"/>
  <c r="BV2911" i="3"/>
  <c r="BP2911" i="3"/>
  <c r="BU2911" i="3" s="1"/>
  <c r="BR2912" i="3"/>
  <c r="BT2911" i="3"/>
  <c r="BX2911" i="3" s="1"/>
  <c r="L3342" i="3"/>
  <c r="BF3337" i="3"/>
  <c r="BG3337" i="3"/>
  <c r="AX3336" i="3"/>
  <c r="AY3336" i="3" s="1"/>
  <c r="BA3336" i="3" s="1"/>
  <c r="AQ3339" i="3"/>
  <c r="BI3339" i="3"/>
  <c r="AC3340" i="3"/>
  <c r="AK3340" i="3" s="1"/>
  <c r="K3342" i="3"/>
  <c r="AB3341" i="3"/>
  <c r="AA3341" i="3"/>
  <c r="Z3341" i="3"/>
  <c r="Z3342" i="3"/>
  <c r="AR3339" i="3"/>
  <c r="BJ3339" i="3"/>
  <c r="K1670" i="3"/>
  <c r="L1670" i="3"/>
  <c r="N1672" i="3"/>
  <c r="X3339" i="3"/>
  <c r="D3410" i="3"/>
  <c r="W3339" i="3"/>
  <c r="U3340" i="3"/>
  <c r="R3340" i="3"/>
  <c r="T3340" i="3"/>
  <c r="Q3340" i="3"/>
  <c r="N3341" i="3"/>
  <c r="O3341" i="3"/>
  <c r="BB3336" i="3" l="1"/>
  <c r="BM2912" i="3"/>
  <c r="BQ2912" i="3" s="1"/>
  <c r="BS2912" i="3"/>
  <c r="BL2912" i="3"/>
  <c r="BO2912" i="3"/>
  <c r="BN2912" i="3"/>
  <c r="AW3337" i="3"/>
  <c r="L3343" i="3"/>
  <c r="AX3337" i="3"/>
  <c r="BG3338" i="3"/>
  <c r="BF3338" i="3"/>
  <c r="X3340" i="3"/>
  <c r="AC3341" i="3"/>
  <c r="AK3341" i="3" s="1"/>
  <c r="K3343" i="3"/>
  <c r="AB3342" i="3"/>
  <c r="AA3342" i="3"/>
  <c r="AR3340" i="3"/>
  <c r="BJ3340" i="3"/>
  <c r="AQ3340" i="3"/>
  <c r="BI3340" i="3"/>
  <c r="L1669" i="3"/>
  <c r="O1671" i="3"/>
  <c r="K1669" i="3"/>
  <c r="N1670" i="3" s="1"/>
  <c r="N1671" i="3"/>
  <c r="W3340" i="3"/>
  <c r="D3411" i="3"/>
  <c r="U3341" i="3"/>
  <c r="R3341" i="3"/>
  <c r="T3341" i="3"/>
  <c r="Q3341" i="3"/>
  <c r="N3342" i="3"/>
  <c r="O3342" i="3"/>
  <c r="AX3338" i="3" l="1"/>
  <c r="BV2912" i="3"/>
  <c r="AY3337" i="3"/>
  <c r="BA3337" i="3" s="1"/>
  <c r="BB3337" i="3" s="1"/>
  <c r="BP2912" i="3"/>
  <c r="BU2912" i="3" s="1"/>
  <c r="BR2913" i="3"/>
  <c r="BT2912" i="3"/>
  <c r="BX2912" i="3" s="1"/>
  <c r="AW3338" i="3"/>
  <c r="L3344" i="3"/>
  <c r="BG3339" i="3"/>
  <c r="BF3339" i="3"/>
  <c r="AC3342" i="3"/>
  <c r="AK3342" i="3" s="1"/>
  <c r="AR3341" i="3"/>
  <c r="BJ3341" i="3"/>
  <c r="AQ3341" i="3"/>
  <c r="BI3341" i="3"/>
  <c r="K3344" i="3"/>
  <c r="AB3343" i="3"/>
  <c r="AA3343" i="3"/>
  <c r="Z3343" i="3"/>
  <c r="L1668" i="3"/>
  <c r="K1668" i="3"/>
  <c r="O1670" i="3"/>
  <c r="X3341" i="3"/>
  <c r="W3341" i="3"/>
  <c r="D3412" i="3"/>
  <c r="T3342" i="3"/>
  <c r="Q3342" i="3"/>
  <c r="U3342" i="3"/>
  <c r="R3342" i="3"/>
  <c r="N3343" i="3"/>
  <c r="O3343" i="3"/>
  <c r="AY3338" i="3" l="1"/>
  <c r="BA3338" i="3" s="1"/>
  <c r="BB3338" i="3" s="1"/>
  <c r="BM2913" i="3"/>
  <c r="BQ2913" i="3" s="1"/>
  <c r="BS2913" i="3"/>
  <c r="BL2913" i="3"/>
  <c r="BO2913" i="3"/>
  <c r="BN2913" i="3"/>
  <c r="AX3339" i="3"/>
  <c r="L3345" i="3"/>
  <c r="AW3339" i="3"/>
  <c r="BG3340" i="3"/>
  <c r="BF3340" i="3"/>
  <c r="AC3343" i="3"/>
  <c r="AK3343" i="3" s="1"/>
  <c r="AN3343" i="3" s="1"/>
  <c r="AN3344" i="3" s="1"/>
  <c r="AQ3342" i="3"/>
  <c r="BI3342" i="3"/>
  <c r="K3345" i="3"/>
  <c r="AB3344" i="3"/>
  <c r="AA3344" i="3"/>
  <c r="Z3344" i="3"/>
  <c r="AR3342" i="3"/>
  <c r="BJ3342" i="3"/>
  <c r="K1667" i="3"/>
  <c r="N1669" i="3"/>
  <c r="L1667" i="3"/>
  <c r="O1668" i="3" s="1"/>
  <c r="O1669" i="3"/>
  <c r="D3413" i="3"/>
  <c r="W3342" i="3"/>
  <c r="X3342" i="3"/>
  <c r="U3343" i="3"/>
  <c r="R3343" i="3"/>
  <c r="T3343" i="3"/>
  <c r="Q3343" i="3"/>
  <c r="N3344" i="3"/>
  <c r="O3344" i="3"/>
  <c r="BV2913" i="3" l="1"/>
  <c r="AY3339" i="3"/>
  <c r="BP2913" i="3"/>
  <c r="BU2913" i="3" s="1"/>
  <c r="BR2914" i="3"/>
  <c r="BT2913" i="3"/>
  <c r="BX2913" i="3" s="1"/>
  <c r="BB3339" i="3"/>
  <c r="BA3339" i="3"/>
  <c r="L3346" i="3"/>
  <c r="BF3341" i="3"/>
  <c r="AX3340" i="3"/>
  <c r="AW3340" i="3"/>
  <c r="BG3341" i="3"/>
  <c r="AC3344" i="3"/>
  <c r="AK3344" i="3" s="1"/>
  <c r="AR3343" i="3"/>
  <c r="BJ3343" i="3"/>
  <c r="AU3343" i="3"/>
  <c r="AU3344" i="3" s="1"/>
  <c r="AU3345" i="3" s="1"/>
  <c r="AU3346" i="3" s="1"/>
  <c r="AU3347" i="3" s="1"/>
  <c r="AU3348" i="3" s="1"/>
  <c r="AU3349" i="3" s="1"/>
  <c r="AU3350" i="3" s="1"/>
  <c r="AU3351" i="3" s="1"/>
  <c r="AU3352" i="3" s="1"/>
  <c r="AU3353" i="3" s="1"/>
  <c r="AU3354" i="3" s="1"/>
  <c r="AU3355" i="3" s="1"/>
  <c r="AU3356" i="3" s="1"/>
  <c r="AU3357" i="3" s="1"/>
  <c r="AU3358" i="3" s="1"/>
  <c r="AU3359" i="3" s="1"/>
  <c r="AU3360" i="3" s="1"/>
  <c r="AU3361" i="3" s="1"/>
  <c r="K3346" i="3"/>
  <c r="AB3345" i="3"/>
  <c r="AA3345" i="3"/>
  <c r="Z3345" i="3"/>
  <c r="Z3346" i="3"/>
  <c r="AN3345" i="3"/>
  <c r="AN3346" i="3" s="1"/>
  <c r="AN3347" i="3" s="1"/>
  <c r="AN3348" i="3" s="1"/>
  <c r="AN3349" i="3" s="1"/>
  <c r="AN3350" i="3" s="1"/>
  <c r="AN3351" i="3" s="1"/>
  <c r="AN3352" i="3" s="1"/>
  <c r="AN3353" i="3" s="1"/>
  <c r="AN3354" i="3" s="1"/>
  <c r="AN3355" i="3" s="1"/>
  <c r="AN3356" i="3" s="1"/>
  <c r="AN3357" i="3" s="1"/>
  <c r="AN3358" i="3" s="1"/>
  <c r="AN3359" i="3" s="1"/>
  <c r="AN3360" i="3" s="1"/>
  <c r="AN3361" i="3" s="1"/>
  <c r="BD3344" i="3"/>
  <c r="BD3345" i="3" s="1"/>
  <c r="BD3346" i="3" s="1"/>
  <c r="BD3347" i="3" s="1"/>
  <c r="BD3348" i="3" s="1"/>
  <c r="BD3349" i="3" s="1"/>
  <c r="BD3350" i="3" s="1"/>
  <c r="BD3351" i="3" s="1"/>
  <c r="BD3352" i="3" s="1"/>
  <c r="BD3353" i="3" s="1"/>
  <c r="BD3354" i="3" s="1"/>
  <c r="BD3355" i="3" s="1"/>
  <c r="BD3356" i="3" s="1"/>
  <c r="BD3357" i="3" s="1"/>
  <c r="BD3358" i="3" s="1"/>
  <c r="BD3359" i="3" s="1"/>
  <c r="BD3360" i="3" s="1"/>
  <c r="BD3361" i="3" s="1"/>
  <c r="BD3362" i="3" s="1"/>
  <c r="BC3363" i="3" s="1"/>
  <c r="BC3364" i="3" s="1"/>
  <c r="BC3365" i="3" s="1"/>
  <c r="BC3366" i="3" s="1"/>
  <c r="BC3367" i="3" s="1"/>
  <c r="BC3368" i="3" s="1"/>
  <c r="BC3369" i="3" s="1"/>
  <c r="BC3370" i="3" s="1"/>
  <c r="BC3371" i="3" s="1"/>
  <c r="BC3372" i="3" s="1"/>
  <c r="BC3373" i="3" s="1"/>
  <c r="BC3374" i="3" s="1"/>
  <c r="BC3375" i="3" s="1"/>
  <c r="BC3376" i="3" s="1"/>
  <c r="BC3377" i="3" s="1"/>
  <c r="BC3378" i="3" s="1"/>
  <c r="BC3379" i="3" s="1"/>
  <c r="BC3380" i="3" s="1"/>
  <c r="BC3381" i="3" s="1"/>
  <c r="BC3382" i="3" s="1"/>
  <c r="AQ3343" i="3"/>
  <c r="BI3343" i="3"/>
  <c r="AT3343" i="3"/>
  <c r="AT3344" i="3" s="1"/>
  <c r="AT3345" i="3" s="1"/>
  <c r="AT3346" i="3" s="1"/>
  <c r="AT3347" i="3" s="1"/>
  <c r="AT3348" i="3" s="1"/>
  <c r="AT3349" i="3" s="1"/>
  <c r="AT3350" i="3" s="1"/>
  <c r="AT3351" i="3" s="1"/>
  <c r="AT3352" i="3" s="1"/>
  <c r="AT3353" i="3" s="1"/>
  <c r="AT3354" i="3" s="1"/>
  <c r="AT3355" i="3" s="1"/>
  <c r="AT3356" i="3" s="1"/>
  <c r="AT3357" i="3" s="1"/>
  <c r="AT3358" i="3" s="1"/>
  <c r="AT3359" i="3" s="1"/>
  <c r="AT3360" i="3" s="1"/>
  <c r="AT3361" i="3" s="1"/>
  <c r="X3343" i="3"/>
  <c r="K1666" i="3"/>
  <c r="L1666" i="3"/>
  <c r="N1668" i="3"/>
  <c r="D3414" i="3"/>
  <c r="W3343" i="3"/>
  <c r="U3344" i="3"/>
  <c r="R3344" i="3"/>
  <c r="T3344" i="3"/>
  <c r="Q3344" i="3"/>
  <c r="N3345" i="3"/>
  <c r="O3345" i="3"/>
  <c r="BO2914" i="3" l="1"/>
  <c r="BL2914" i="3"/>
  <c r="BS2914" i="3"/>
  <c r="BM2914" i="3"/>
  <c r="BQ2914" i="3" s="1"/>
  <c r="BN2914" i="3"/>
  <c r="L3347" i="3"/>
  <c r="AW3341" i="3"/>
  <c r="AX3341" i="3"/>
  <c r="AY3340" i="3"/>
  <c r="BA3340" i="3" s="1"/>
  <c r="BG3342" i="3"/>
  <c r="BF3342" i="3"/>
  <c r="AR3344" i="3"/>
  <c r="BJ3344" i="3"/>
  <c r="AQ3344" i="3"/>
  <c r="BI3344" i="3"/>
  <c r="AC3345" i="3"/>
  <c r="AK3345" i="3" s="1"/>
  <c r="K3347" i="3"/>
  <c r="AB3346" i="3"/>
  <c r="AA3346" i="3"/>
  <c r="X3344" i="3"/>
  <c r="L1665" i="3"/>
  <c r="O1667" i="3"/>
  <c r="K1665" i="3"/>
  <c r="N1666" i="3" s="1"/>
  <c r="N1667" i="3"/>
  <c r="W3344" i="3"/>
  <c r="D3415" i="3"/>
  <c r="T3345" i="3"/>
  <c r="Q3345" i="3"/>
  <c r="U3345" i="3"/>
  <c r="R3345" i="3"/>
  <c r="N3346" i="3"/>
  <c r="O3346" i="3"/>
  <c r="BT2914" i="3" l="1"/>
  <c r="BX2914" i="3" s="1"/>
  <c r="BV2914" i="3"/>
  <c r="BP2914" i="3"/>
  <c r="BU2914" i="3" s="1"/>
  <c r="BR2915" i="3"/>
  <c r="BB3340" i="3"/>
  <c r="L3348" i="3"/>
  <c r="AX3342" i="3"/>
  <c r="AY3341" i="3"/>
  <c r="BA3341" i="3" s="1"/>
  <c r="AW3342" i="3"/>
  <c r="BG3343" i="3"/>
  <c r="BF3343" i="3"/>
  <c r="Z3347" i="3"/>
  <c r="AR3345" i="3"/>
  <c r="BJ3345" i="3"/>
  <c r="AC3346" i="3"/>
  <c r="AK3346" i="3" s="1"/>
  <c r="K3348" i="3"/>
  <c r="AB3347" i="3"/>
  <c r="AA3347" i="3"/>
  <c r="AQ3345" i="3"/>
  <c r="BI3345" i="3"/>
  <c r="L1664" i="3"/>
  <c r="K1664" i="3"/>
  <c r="O1666" i="3"/>
  <c r="D3416" i="3"/>
  <c r="W3345" i="3"/>
  <c r="X3345" i="3"/>
  <c r="U3346" i="3"/>
  <c r="R3346" i="3"/>
  <c r="T3346" i="3"/>
  <c r="Q3346" i="3"/>
  <c r="N3347" i="3"/>
  <c r="O3347" i="3"/>
  <c r="AY3342" i="3" l="1"/>
  <c r="BS2915" i="3"/>
  <c r="BL2915" i="3"/>
  <c r="BO2915" i="3"/>
  <c r="BM2915" i="3"/>
  <c r="BQ2915" i="3" s="1"/>
  <c r="BN2915" i="3"/>
  <c r="X3346" i="3"/>
  <c r="L3349" i="3"/>
  <c r="BA3342" i="3"/>
  <c r="BB3341" i="3"/>
  <c r="AW3343" i="3"/>
  <c r="BF3344" i="3"/>
  <c r="BG3344" i="3"/>
  <c r="AX3343" i="3"/>
  <c r="AQ3346" i="3"/>
  <c r="BI3346" i="3"/>
  <c r="AC3347" i="3"/>
  <c r="AK3347" i="3" s="1"/>
  <c r="K3349" i="3"/>
  <c r="AB3348" i="3"/>
  <c r="AA3348" i="3"/>
  <c r="Z3348" i="3"/>
  <c r="AR3346" i="3"/>
  <c r="BJ3346" i="3"/>
  <c r="K1663" i="3"/>
  <c r="N1665" i="3"/>
  <c r="L1663" i="3"/>
  <c r="O1664" i="3" s="1"/>
  <c r="O1665" i="3"/>
  <c r="D3417" i="3"/>
  <c r="W3346" i="3"/>
  <c r="U3347" i="3"/>
  <c r="R3347" i="3"/>
  <c r="T3347" i="3"/>
  <c r="Q3347" i="3"/>
  <c r="N3348" i="3"/>
  <c r="O3348" i="3"/>
  <c r="X3347" i="3" l="1"/>
  <c r="BV2915" i="3"/>
  <c r="BB3342" i="3"/>
  <c r="AY3343" i="3"/>
  <c r="BA3343" i="3" s="1"/>
  <c r="BP2915" i="3"/>
  <c r="BU2915" i="3" s="1"/>
  <c r="BR2916" i="3"/>
  <c r="BT2915" i="3"/>
  <c r="BX2915" i="3" s="1"/>
  <c r="AW3344" i="3"/>
  <c r="L3350" i="3"/>
  <c r="BF3345" i="3"/>
  <c r="BG3345" i="3"/>
  <c r="AX3344" i="3"/>
  <c r="AR3347" i="3"/>
  <c r="BJ3347" i="3"/>
  <c r="AQ3347" i="3"/>
  <c r="BI3347" i="3"/>
  <c r="AC3348" i="3"/>
  <c r="AK3348" i="3" s="1"/>
  <c r="K3350" i="3"/>
  <c r="AB3349" i="3"/>
  <c r="AA3349" i="3"/>
  <c r="Z3349" i="3"/>
  <c r="K1662" i="3"/>
  <c r="L1662" i="3"/>
  <c r="N1664" i="3"/>
  <c r="W3347" i="3"/>
  <c r="D3418" i="3"/>
  <c r="T3348" i="3"/>
  <c r="Q3348" i="3"/>
  <c r="U3348" i="3"/>
  <c r="R3348" i="3"/>
  <c r="N3349" i="3"/>
  <c r="O3349" i="3"/>
  <c r="AY3344" i="3" l="1"/>
  <c r="BA3344" i="3" s="1"/>
  <c r="BB3344" i="3" s="1"/>
  <c r="BB3343" i="3"/>
  <c r="BS2916" i="3"/>
  <c r="BN2916" i="3"/>
  <c r="BL2916" i="3"/>
  <c r="BO2916" i="3"/>
  <c r="BM2916" i="3"/>
  <c r="BQ2916" i="3" s="1"/>
  <c r="L3351" i="3"/>
  <c r="AC3349" i="3"/>
  <c r="AK3349" i="3" s="1"/>
  <c r="BF3346" i="3"/>
  <c r="BG3346" i="3"/>
  <c r="AW3345" i="3"/>
  <c r="AX3345" i="3"/>
  <c r="AR3348" i="3"/>
  <c r="BJ3348" i="3"/>
  <c r="AQ3348" i="3"/>
  <c r="BI3348" i="3"/>
  <c r="K3351" i="3"/>
  <c r="AB3350" i="3"/>
  <c r="AA3350" i="3"/>
  <c r="Z3350" i="3"/>
  <c r="L1661" i="3"/>
  <c r="O1663" i="3"/>
  <c r="K1661" i="3"/>
  <c r="N1662" i="3" s="1"/>
  <c r="N1663" i="3"/>
  <c r="D3419" i="3"/>
  <c r="W3348" i="3"/>
  <c r="X3348" i="3"/>
  <c r="T3349" i="3"/>
  <c r="Q3349" i="3"/>
  <c r="U3349" i="3"/>
  <c r="R3349" i="3"/>
  <c r="N3350" i="3"/>
  <c r="O3350" i="3"/>
  <c r="AX3346" i="3" l="1"/>
  <c r="AW3346" i="3"/>
  <c r="BV2916" i="3"/>
  <c r="BP2916" i="3"/>
  <c r="BU2916" i="3" s="1"/>
  <c r="BR2917" i="3"/>
  <c r="BT2916" i="3"/>
  <c r="BX2916" i="3" s="1"/>
  <c r="L3352" i="3"/>
  <c r="BF3347" i="3"/>
  <c r="BG3347" i="3"/>
  <c r="AY3345" i="3"/>
  <c r="BA3345" i="3" s="1"/>
  <c r="BB3345" i="3" s="1"/>
  <c r="AC3350" i="3"/>
  <c r="AK3350" i="3" s="1"/>
  <c r="K3352" i="3"/>
  <c r="AB3351" i="3"/>
  <c r="AA3351" i="3"/>
  <c r="Z3351" i="3"/>
  <c r="AR3349" i="3"/>
  <c r="BJ3349" i="3"/>
  <c r="AY3346" i="3"/>
  <c r="BA3346" i="3" s="1"/>
  <c r="BB3346" i="3" s="1"/>
  <c r="AQ3349" i="3"/>
  <c r="BI3349" i="3"/>
  <c r="L1660" i="3"/>
  <c r="K1660" i="3"/>
  <c r="O1662" i="3"/>
  <c r="D3420" i="3"/>
  <c r="W3349" i="3"/>
  <c r="X3349" i="3"/>
  <c r="U3350" i="3"/>
  <c r="R3350" i="3"/>
  <c r="T3350" i="3"/>
  <c r="Q3350" i="3"/>
  <c r="N3351" i="3"/>
  <c r="O3351" i="3"/>
  <c r="BS2917" i="3" l="1"/>
  <c r="BL2917" i="3"/>
  <c r="BN2917" i="3"/>
  <c r="BM2917" i="3"/>
  <c r="BQ2917" i="3" s="1"/>
  <c r="BO2917" i="3"/>
  <c r="L3353" i="3"/>
  <c r="BF3348" i="3"/>
  <c r="BG3348" i="3"/>
  <c r="AX3347" i="3"/>
  <c r="AW3347" i="3"/>
  <c r="AQ3350" i="3"/>
  <c r="BI3350" i="3"/>
  <c r="AR3350" i="3"/>
  <c r="BJ3350" i="3"/>
  <c r="AC3351" i="3"/>
  <c r="AK3351" i="3" s="1"/>
  <c r="K3353" i="3"/>
  <c r="AB3352" i="3"/>
  <c r="AA3352" i="3"/>
  <c r="Z3352" i="3"/>
  <c r="K1659" i="3"/>
  <c r="N1661" i="3"/>
  <c r="L1659" i="3"/>
  <c r="O1660" i="3" s="1"/>
  <c r="O1661" i="3"/>
  <c r="X3350" i="3"/>
  <c r="D3421" i="3"/>
  <c r="W3350" i="3"/>
  <c r="T3351" i="3"/>
  <c r="Q3351" i="3"/>
  <c r="U3351" i="3"/>
  <c r="R3351" i="3"/>
  <c r="N3352" i="3"/>
  <c r="O3352" i="3"/>
  <c r="BV2917" i="3" l="1"/>
  <c r="BT2917" i="3"/>
  <c r="BX2917" i="3" s="1"/>
  <c r="BP2917" i="3"/>
  <c r="BU2917" i="3" s="1"/>
  <c r="BR2918" i="3"/>
  <c r="L3354" i="3"/>
  <c r="AY3347" i="3"/>
  <c r="BA3347" i="3" s="1"/>
  <c r="BB3347" i="3" s="1"/>
  <c r="AX3348" i="3"/>
  <c r="BF3349" i="3"/>
  <c r="AW3348" i="3"/>
  <c r="BG3349" i="3"/>
  <c r="Z3353" i="3"/>
  <c r="AR3351" i="3"/>
  <c r="BJ3351" i="3"/>
  <c r="AC3352" i="3"/>
  <c r="AK3352" i="3" s="1"/>
  <c r="K3354" i="3"/>
  <c r="AB3353" i="3"/>
  <c r="AA3353" i="3"/>
  <c r="AQ3351" i="3"/>
  <c r="BI3351" i="3"/>
  <c r="K1658" i="3"/>
  <c r="L1658" i="3"/>
  <c r="N1660" i="3"/>
  <c r="D3422" i="3"/>
  <c r="W3351" i="3"/>
  <c r="X3351" i="3"/>
  <c r="T3352" i="3"/>
  <c r="Q3352" i="3"/>
  <c r="U3352" i="3"/>
  <c r="R3352" i="3"/>
  <c r="N3353" i="3"/>
  <c r="O3353" i="3"/>
  <c r="BN2918" i="3" l="1"/>
  <c r="BM2918" i="3"/>
  <c r="BQ2918" i="3" s="1"/>
  <c r="BO2918" i="3"/>
  <c r="BV2918" i="3" s="1"/>
  <c r="BS2918" i="3"/>
  <c r="BL2918" i="3"/>
  <c r="AW3349" i="3"/>
  <c r="L3355" i="3"/>
  <c r="AY3348" i="3"/>
  <c r="BA3348" i="3" s="1"/>
  <c r="BB3348" i="3" s="1"/>
  <c r="BF3350" i="3"/>
  <c r="AX3349" i="3"/>
  <c r="BG3350" i="3"/>
  <c r="AC3353" i="3"/>
  <c r="AK3353" i="3" s="1"/>
  <c r="K3355" i="3"/>
  <c r="AB3354" i="3"/>
  <c r="AA3354" i="3"/>
  <c r="AR3352" i="3"/>
  <c r="BJ3352" i="3"/>
  <c r="Z3354" i="3"/>
  <c r="AW3350" i="3"/>
  <c r="AQ3352" i="3"/>
  <c r="BI3352" i="3"/>
  <c r="L1657" i="3"/>
  <c r="O1659" i="3"/>
  <c r="K1657" i="3"/>
  <c r="N1658" i="3" s="1"/>
  <c r="N1659" i="3"/>
  <c r="X3352" i="3"/>
  <c r="D3423" i="3"/>
  <c r="W3352" i="3"/>
  <c r="U3353" i="3"/>
  <c r="R3353" i="3"/>
  <c r="T3353" i="3"/>
  <c r="Q3353" i="3"/>
  <c r="N3354" i="3"/>
  <c r="O3354" i="3"/>
  <c r="BP2918" i="3" l="1"/>
  <c r="BU2918" i="3" s="1"/>
  <c r="BR2919" i="3"/>
  <c r="BT2918" i="3"/>
  <c r="BX2918" i="3" s="1"/>
  <c r="AY3349" i="3"/>
  <c r="BA3349" i="3" s="1"/>
  <c r="BB3349" i="3" s="1"/>
  <c r="AX3350" i="3"/>
  <c r="AY3350" i="3" s="1"/>
  <c r="BA3350" i="3" s="1"/>
  <c r="L3356" i="3"/>
  <c r="BF3351" i="3"/>
  <c r="BG3351" i="3"/>
  <c r="X3353" i="3"/>
  <c r="AQ3353" i="3"/>
  <c r="BI3353" i="3"/>
  <c r="AR3353" i="3"/>
  <c r="BJ3353" i="3"/>
  <c r="AC3354" i="3"/>
  <c r="AK3354" i="3" s="1"/>
  <c r="K3356" i="3"/>
  <c r="AB3355" i="3"/>
  <c r="AA3355" i="3"/>
  <c r="Z3355" i="3"/>
  <c r="L1656" i="3"/>
  <c r="K1656" i="3"/>
  <c r="O1658" i="3"/>
  <c r="W3353" i="3"/>
  <c r="D3424" i="3"/>
  <c r="U3354" i="3"/>
  <c r="R3354" i="3"/>
  <c r="T3354" i="3"/>
  <c r="Q3354" i="3"/>
  <c r="N3355" i="3"/>
  <c r="O3355" i="3"/>
  <c r="BO2919" i="3" l="1"/>
  <c r="BM2919" i="3"/>
  <c r="BQ2919" i="3" s="1"/>
  <c r="BL2919" i="3"/>
  <c r="BS2919" i="3"/>
  <c r="BN2919" i="3"/>
  <c r="BB3350" i="3"/>
  <c r="L3357" i="3"/>
  <c r="AW3351" i="3"/>
  <c r="BG3352" i="3"/>
  <c r="BF3352" i="3"/>
  <c r="AX3351" i="3"/>
  <c r="AC3355" i="3"/>
  <c r="AR3354" i="3"/>
  <c r="BJ3354" i="3"/>
  <c r="K3357" i="3"/>
  <c r="Z3357" i="3" s="1"/>
  <c r="AB3356" i="3"/>
  <c r="AA3356" i="3"/>
  <c r="Z3356" i="3"/>
  <c r="AK3355" i="3"/>
  <c r="AQ3354" i="3"/>
  <c r="BI3354" i="3"/>
  <c r="K1655" i="3"/>
  <c r="N1657" i="3"/>
  <c r="L1655" i="3"/>
  <c r="O1656" i="3" s="1"/>
  <c r="O1657" i="3"/>
  <c r="X3354" i="3"/>
  <c r="W3354" i="3"/>
  <c r="D3425" i="3"/>
  <c r="U3355" i="3"/>
  <c r="R3355" i="3"/>
  <c r="T3355" i="3"/>
  <c r="Q3355" i="3"/>
  <c r="N3356" i="3"/>
  <c r="O3356" i="3"/>
  <c r="BV2919" i="3" l="1"/>
  <c r="BT2919" i="3"/>
  <c r="BX2919" i="3" s="1"/>
  <c r="BP2919" i="3"/>
  <c r="BU2919" i="3" s="1"/>
  <c r="BR2920" i="3"/>
  <c r="AY3351" i="3"/>
  <c r="BB3351" i="3" s="1"/>
  <c r="L3358" i="3"/>
  <c r="BF3353" i="3"/>
  <c r="BG3353" i="3"/>
  <c r="AW3352" i="3"/>
  <c r="AX3352" i="3"/>
  <c r="AC3356" i="3"/>
  <c r="AK3356" i="3" s="1"/>
  <c r="AQ3355" i="3"/>
  <c r="BI3355" i="3"/>
  <c r="K3358" i="3"/>
  <c r="AB3357" i="3"/>
  <c r="AA3357" i="3"/>
  <c r="AR3355" i="3"/>
  <c r="BJ3355" i="3"/>
  <c r="W3355" i="3"/>
  <c r="X3355" i="3"/>
  <c r="K1654" i="3"/>
  <c r="L1654" i="3"/>
  <c r="N1656" i="3"/>
  <c r="D3426" i="3"/>
  <c r="U3356" i="3"/>
  <c r="R3356" i="3"/>
  <c r="T3356" i="3"/>
  <c r="Q3356" i="3"/>
  <c r="N3357" i="3"/>
  <c r="O3357" i="3"/>
  <c r="AX3353" i="3" l="1"/>
  <c r="BA3351" i="3"/>
  <c r="BN2920" i="3"/>
  <c r="BO2920" i="3"/>
  <c r="BM2920" i="3"/>
  <c r="BQ2920" i="3" s="1"/>
  <c r="BS2920" i="3"/>
  <c r="BL2920" i="3"/>
  <c r="L3359" i="3"/>
  <c r="AY3352" i="3"/>
  <c r="BA3352" i="3" s="1"/>
  <c r="BB3352" i="3" s="1"/>
  <c r="BF3354" i="3"/>
  <c r="BG3354" i="3"/>
  <c r="AW3353" i="3"/>
  <c r="AY3353" i="3" s="1"/>
  <c r="Z3358" i="3"/>
  <c r="AC3357" i="3"/>
  <c r="AK3357" i="3" s="1"/>
  <c r="AR3356" i="3"/>
  <c r="BJ3356" i="3"/>
  <c r="AQ3356" i="3"/>
  <c r="BI3356" i="3"/>
  <c r="K3359" i="3"/>
  <c r="AB3358" i="3"/>
  <c r="AA3358" i="3"/>
  <c r="W3356" i="3"/>
  <c r="X3356" i="3"/>
  <c r="L1653" i="3"/>
  <c r="O1655" i="3"/>
  <c r="K1653" i="3"/>
  <c r="N1654" i="3" s="1"/>
  <c r="N1655" i="3"/>
  <c r="D3427" i="3"/>
  <c r="U3357" i="3"/>
  <c r="R3357" i="3"/>
  <c r="T3357" i="3"/>
  <c r="Q3357" i="3"/>
  <c r="N3358" i="3"/>
  <c r="O3358" i="3"/>
  <c r="BV2920" i="3" l="1"/>
  <c r="AW3354" i="3"/>
  <c r="AX3354" i="3"/>
  <c r="AY3354" i="3" s="1"/>
  <c r="BA3354" i="3" s="1"/>
  <c r="BP2920" i="3"/>
  <c r="BU2920" i="3" s="1"/>
  <c r="BR2921" i="3"/>
  <c r="BT2920" i="3"/>
  <c r="BX2920" i="3" s="1"/>
  <c r="L3360" i="3"/>
  <c r="BA3353" i="3"/>
  <c r="BB3353" i="3"/>
  <c r="BF3355" i="3"/>
  <c r="BG3355" i="3"/>
  <c r="AC3358" i="3"/>
  <c r="AK3358" i="3" s="1"/>
  <c r="AQ3357" i="3"/>
  <c r="BI3357" i="3"/>
  <c r="K3360" i="3"/>
  <c r="AB3359" i="3"/>
  <c r="AA3359" i="3"/>
  <c r="Z3359" i="3"/>
  <c r="AR3357" i="3"/>
  <c r="BJ3357" i="3"/>
  <c r="W3357" i="3"/>
  <c r="L1652" i="3"/>
  <c r="K1652" i="3"/>
  <c r="O1654" i="3"/>
  <c r="X3357" i="3"/>
  <c r="D3428" i="3"/>
  <c r="U3358" i="3"/>
  <c r="R3358" i="3"/>
  <c r="T3358" i="3"/>
  <c r="Q3358" i="3"/>
  <c r="N3359" i="3"/>
  <c r="O3359" i="3"/>
  <c r="BB3354" i="3" l="1"/>
  <c r="AX3355" i="3"/>
  <c r="BS2921" i="3"/>
  <c r="BM2921" i="3"/>
  <c r="BQ2921" i="3" s="1"/>
  <c r="BN2921" i="3"/>
  <c r="BO2921" i="3"/>
  <c r="BL2921" i="3"/>
  <c r="AW3355" i="3"/>
  <c r="L3361" i="3"/>
  <c r="BF3356" i="3"/>
  <c r="BG3356" i="3"/>
  <c r="AC3359" i="3"/>
  <c r="AK3359" i="3" s="1"/>
  <c r="AQ3358" i="3"/>
  <c r="BI3358" i="3"/>
  <c r="K3361" i="3"/>
  <c r="AB3360" i="3"/>
  <c r="AA3360" i="3"/>
  <c r="Z3360" i="3"/>
  <c r="AR3358" i="3"/>
  <c r="BJ3358" i="3"/>
  <c r="W3358" i="3"/>
  <c r="K1651" i="3"/>
  <c r="N1653" i="3"/>
  <c r="L1651" i="3"/>
  <c r="O1652" i="3" s="1"/>
  <c r="O1653" i="3"/>
  <c r="X3358" i="3"/>
  <c r="D3429" i="3"/>
  <c r="U3359" i="3"/>
  <c r="R3359" i="3"/>
  <c r="T3359" i="3"/>
  <c r="Q3359" i="3"/>
  <c r="N3360" i="3"/>
  <c r="O3360" i="3"/>
  <c r="BV2921" i="3" l="1"/>
  <c r="AY3355" i="3"/>
  <c r="BA3355" i="3" s="1"/>
  <c r="BB3355" i="3" s="1"/>
  <c r="BT2921" i="3"/>
  <c r="BX2921" i="3" s="1"/>
  <c r="BP2921" i="3"/>
  <c r="BU2921" i="3" s="1"/>
  <c r="BR2922" i="3"/>
  <c r="L3362" i="3"/>
  <c r="AW3356" i="3"/>
  <c r="AX3356" i="3"/>
  <c r="BG3357" i="3"/>
  <c r="BF3357" i="3"/>
  <c r="AC3360" i="3"/>
  <c r="AK3360" i="3" s="1"/>
  <c r="AQ3359" i="3"/>
  <c r="BI3359" i="3"/>
  <c r="K3362" i="3"/>
  <c r="AB3361" i="3"/>
  <c r="AA3361" i="3"/>
  <c r="Z3361" i="3"/>
  <c r="AR3359" i="3"/>
  <c r="BJ3359" i="3"/>
  <c r="X3359" i="3"/>
  <c r="W3359" i="3"/>
  <c r="K1650" i="3"/>
  <c r="L1650" i="3"/>
  <c r="N1652" i="3"/>
  <c r="D3430" i="3"/>
  <c r="T3360" i="3"/>
  <c r="Q3360" i="3"/>
  <c r="U3360" i="3"/>
  <c r="R3360" i="3"/>
  <c r="N3361" i="3"/>
  <c r="O3361" i="3"/>
  <c r="BS2922" i="3" l="1"/>
  <c r="BL2922" i="3"/>
  <c r="BN2922" i="3"/>
  <c r="BO2922" i="3"/>
  <c r="BM2922" i="3"/>
  <c r="BQ2922" i="3" s="1"/>
  <c r="L3363" i="3"/>
  <c r="AX3357" i="3"/>
  <c r="AY3356" i="3"/>
  <c r="BA3356" i="3" s="1"/>
  <c r="BB3356" i="3" s="1"/>
  <c r="BF3358" i="3"/>
  <c r="BG3358" i="3"/>
  <c r="AW3357" i="3"/>
  <c r="AY3357" i="3" s="1"/>
  <c r="BA3357" i="3" s="1"/>
  <c r="AR3360" i="3"/>
  <c r="BJ3360" i="3"/>
  <c r="AQ3360" i="3"/>
  <c r="BI3360" i="3"/>
  <c r="AC3361" i="3"/>
  <c r="AK3361" i="3" s="1"/>
  <c r="K3363" i="3"/>
  <c r="AB3362" i="3"/>
  <c r="AA3362" i="3"/>
  <c r="Z3362" i="3"/>
  <c r="L1649" i="3"/>
  <c r="O1651" i="3"/>
  <c r="K1649" i="3"/>
  <c r="N1650" i="3" s="1"/>
  <c r="N1651" i="3"/>
  <c r="D3431" i="3"/>
  <c r="W3360" i="3"/>
  <c r="X3360" i="3"/>
  <c r="U3361" i="3"/>
  <c r="R3361" i="3"/>
  <c r="T3361" i="3"/>
  <c r="Q3361" i="3"/>
  <c r="N3362" i="3"/>
  <c r="O3362" i="3"/>
  <c r="BV2922" i="3" l="1"/>
  <c r="BB3357" i="3"/>
  <c r="BT2922" i="3"/>
  <c r="BX2922" i="3" s="1"/>
  <c r="BP2922" i="3"/>
  <c r="BU2922" i="3" s="1"/>
  <c r="BR2923" i="3"/>
  <c r="AW3358" i="3"/>
  <c r="L3364" i="3"/>
  <c r="AC3362" i="3"/>
  <c r="AK3362" i="3" s="1"/>
  <c r="AN3362" i="3" s="1"/>
  <c r="AN3363" i="3" s="1"/>
  <c r="BG3359" i="3"/>
  <c r="BF3359" i="3"/>
  <c r="AX3358" i="3"/>
  <c r="K3364" i="3"/>
  <c r="N3363" i="3"/>
  <c r="AB3363" i="3"/>
  <c r="AA3363" i="3"/>
  <c r="Z3363" i="3"/>
  <c r="AR3361" i="3"/>
  <c r="BJ3361" i="3"/>
  <c r="AQ3361" i="3"/>
  <c r="BI3361" i="3"/>
  <c r="X3361" i="3"/>
  <c r="L1648" i="3"/>
  <c r="K1648" i="3"/>
  <c r="O1650" i="3"/>
  <c r="W3361" i="3"/>
  <c r="D3432" i="3"/>
  <c r="T3362" i="3"/>
  <c r="Q3362" i="3"/>
  <c r="U3362" i="3"/>
  <c r="R3362" i="3"/>
  <c r="O3363" i="3"/>
  <c r="BO2923" i="3" l="1"/>
  <c r="BS2923" i="3"/>
  <c r="BM2923" i="3"/>
  <c r="BQ2923" i="3" s="1"/>
  <c r="BN2923" i="3"/>
  <c r="BL2923" i="3"/>
  <c r="AY3358" i="3"/>
  <c r="BA3358" i="3" s="1"/>
  <c r="BB3358" i="3" s="1"/>
  <c r="L3365" i="3"/>
  <c r="AX3359" i="3"/>
  <c r="AW3359" i="3"/>
  <c r="BG3360" i="3"/>
  <c r="BF3360" i="3"/>
  <c r="AQ3362" i="3"/>
  <c r="BI3362" i="3"/>
  <c r="AT3362" i="3"/>
  <c r="AT3363" i="3" s="1"/>
  <c r="AT3364" i="3" s="1"/>
  <c r="AT3365" i="3" s="1"/>
  <c r="AT3366" i="3" s="1"/>
  <c r="AT3367" i="3" s="1"/>
  <c r="AT3368" i="3" s="1"/>
  <c r="AT3369" i="3" s="1"/>
  <c r="AT3370" i="3" s="1"/>
  <c r="AT3371" i="3" s="1"/>
  <c r="AT3372" i="3" s="1"/>
  <c r="AT3373" i="3" s="1"/>
  <c r="AT3374" i="3" s="1"/>
  <c r="AT3375" i="3" s="1"/>
  <c r="AT3376" i="3" s="1"/>
  <c r="AT3377" i="3" s="1"/>
  <c r="AT3378" i="3" s="1"/>
  <c r="AT3379" i="3" s="1"/>
  <c r="AT3380" i="3" s="1"/>
  <c r="AT3381" i="3" s="1"/>
  <c r="AR3362" i="3"/>
  <c r="BJ3362" i="3"/>
  <c r="AU3362" i="3"/>
  <c r="AU3363" i="3" s="1"/>
  <c r="AU3364" i="3" s="1"/>
  <c r="AU3365" i="3" s="1"/>
  <c r="AU3366" i="3" s="1"/>
  <c r="AU3367" i="3" s="1"/>
  <c r="AU3368" i="3" s="1"/>
  <c r="AU3369" i="3" s="1"/>
  <c r="AU3370" i="3" s="1"/>
  <c r="AU3371" i="3" s="1"/>
  <c r="AU3372" i="3" s="1"/>
  <c r="AU3373" i="3" s="1"/>
  <c r="AU3374" i="3" s="1"/>
  <c r="AU3375" i="3" s="1"/>
  <c r="AU3376" i="3" s="1"/>
  <c r="AU3377" i="3" s="1"/>
  <c r="AU3378" i="3" s="1"/>
  <c r="AU3379" i="3" s="1"/>
  <c r="AU3380" i="3" s="1"/>
  <c r="AU3381" i="3" s="1"/>
  <c r="AC3363" i="3"/>
  <c r="AK3363" i="3" s="1"/>
  <c r="AN3364" i="3"/>
  <c r="AN3365" i="3" s="1"/>
  <c r="AN3366" i="3" s="1"/>
  <c r="AN3367" i="3" s="1"/>
  <c r="AN3368" i="3" s="1"/>
  <c r="AN3369" i="3" s="1"/>
  <c r="AN3370" i="3" s="1"/>
  <c r="AN3371" i="3" s="1"/>
  <c r="AN3372" i="3" s="1"/>
  <c r="AN3373" i="3" s="1"/>
  <c r="AN3374" i="3" s="1"/>
  <c r="AN3375" i="3" s="1"/>
  <c r="AN3376" i="3" s="1"/>
  <c r="AN3377" i="3" s="1"/>
  <c r="AN3378" i="3" s="1"/>
  <c r="AN3379" i="3" s="1"/>
  <c r="AN3380" i="3" s="1"/>
  <c r="AN3381" i="3" s="1"/>
  <c r="BD3363" i="3"/>
  <c r="BD3364" i="3" s="1"/>
  <c r="BD3365" i="3" s="1"/>
  <c r="BD3366" i="3" s="1"/>
  <c r="BD3367" i="3" s="1"/>
  <c r="BD3368" i="3" s="1"/>
  <c r="BD3369" i="3" s="1"/>
  <c r="BD3370" i="3" s="1"/>
  <c r="BD3371" i="3" s="1"/>
  <c r="BD3372" i="3" s="1"/>
  <c r="BD3373" i="3" s="1"/>
  <c r="BD3374" i="3" s="1"/>
  <c r="BD3375" i="3" s="1"/>
  <c r="BD3376" i="3" s="1"/>
  <c r="BD3377" i="3" s="1"/>
  <c r="BD3378" i="3" s="1"/>
  <c r="BD3379" i="3" s="1"/>
  <c r="BD3380" i="3" s="1"/>
  <c r="BD3381" i="3" s="1"/>
  <c r="BD3382" i="3" s="1"/>
  <c r="BC3383" i="3" s="1"/>
  <c r="BC3384" i="3" s="1"/>
  <c r="BC3385" i="3" s="1"/>
  <c r="BC3386" i="3" s="1"/>
  <c r="BC3387" i="3" s="1"/>
  <c r="BC3388" i="3" s="1"/>
  <c r="BC3389" i="3" s="1"/>
  <c r="BC3390" i="3" s="1"/>
  <c r="BC3391" i="3" s="1"/>
  <c r="BC3392" i="3" s="1"/>
  <c r="BC3393" i="3" s="1"/>
  <c r="BC3394" i="3" s="1"/>
  <c r="BC3395" i="3" s="1"/>
  <c r="BC3396" i="3" s="1"/>
  <c r="BC3397" i="3" s="1"/>
  <c r="BC3398" i="3" s="1"/>
  <c r="BC3399" i="3" s="1"/>
  <c r="BC3400" i="3" s="1"/>
  <c r="BC3401" i="3" s="1"/>
  <c r="BC3402" i="3" s="1"/>
  <c r="BC3403" i="3" s="1"/>
  <c r="BC3404" i="3" s="1"/>
  <c r="K3365" i="3"/>
  <c r="AB3364" i="3"/>
  <c r="AA3364" i="3"/>
  <c r="Z3364" i="3"/>
  <c r="Z3365" i="3"/>
  <c r="K1647" i="3"/>
  <c r="N1649" i="3"/>
  <c r="L1647" i="3"/>
  <c r="O1648" i="3" s="1"/>
  <c r="O1649" i="3"/>
  <c r="D3433" i="3"/>
  <c r="W3362" i="3"/>
  <c r="X3362" i="3"/>
  <c r="U3363" i="3"/>
  <c r="R3363" i="3"/>
  <c r="T3363" i="3"/>
  <c r="Q3363" i="3"/>
  <c r="N3364" i="3"/>
  <c r="O3364" i="3"/>
  <c r="AX3360" i="3" l="1"/>
  <c r="BV2923" i="3"/>
  <c r="BT2923" i="3"/>
  <c r="BX2923" i="3" s="1"/>
  <c r="BP2923" i="3"/>
  <c r="BU2923" i="3" s="1"/>
  <c r="BR2924" i="3"/>
  <c r="L3366" i="3"/>
  <c r="AW3360" i="3"/>
  <c r="AY3360" i="3" s="1"/>
  <c r="BA3360" i="3" s="1"/>
  <c r="AY3359" i="3"/>
  <c r="BA3359" i="3" s="1"/>
  <c r="BB3359" i="3" s="1"/>
  <c r="BG3361" i="3"/>
  <c r="BF3361" i="3"/>
  <c r="X3363" i="3"/>
  <c r="AQ3363" i="3"/>
  <c r="BI3363" i="3"/>
  <c r="AC3364" i="3"/>
  <c r="AK3364" i="3" s="1"/>
  <c r="K3366" i="3"/>
  <c r="AB3365" i="3"/>
  <c r="AA3365" i="3"/>
  <c r="AR3363" i="3"/>
  <c r="BJ3363" i="3"/>
  <c r="K1646" i="3"/>
  <c r="L1646" i="3"/>
  <c r="N1648" i="3"/>
  <c r="D3434" i="3"/>
  <c r="W3363" i="3"/>
  <c r="U3364" i="3"/>
  <c r="R3364" i="3"/>
  <c r="T3364" i="3"/>
  <c r="Q3364" i="3"/>
  <c r="N3365" i="3"/>
  <c r="O3365" i="3"/>
  <c r="BB3360" i="3" l="1"/>
  <c r="BS2924" i="3"/>
  <c r="BM2924" i="3"/>
  <c r="BQ2924" i="3" s="1"/>
  <c r="BN2924" i="3"/>
  <c r="BL2924" i="3"/>
  <c r="BO2924" i="3"/>
  <c r="L3367" i="3"/>
  <c r="AC3365" i="3"/>
  <c r="AK3365" i="3" s="1"/>
  <c r="BG3362" i="3"/>
  <c r="BF3362" i="3"/>
  <c r="AX3361" i="3"/>
  <c r="AW3361" i="3"/>
  <c r="Z3366" i="3"/>
  <c r="K3367" i="3"/>
  <c r="AB3366" i="3"/>
  <c r="AA3366" i="3"/>
  <c r="AR3364" i="3"/>
  <c r="BJ3364" i="3"/>
  <c r="AQ3364" i="3"/>
  <c r="BI3364" i="3"/>
  <c r="X3364" i="3"/>
  <c r="L1645" i="3"/>
  <c r="O1647" i="3"/>
  <c r="K1645" i="3"/>
  <c r="N1646" i="3" s="1"/>
  <c r="N1647" i="3"/>
  <c r="W3364" i="3"/>
  <c r="D3435" i="3"/>
  <c r="T3365" i="3"/>
  <c r="Q3365" i="3"/>
  <c r="U3365" i="3"/>
  <c r="R3365" i="3"/>
  <c r="N3366" i="3"/>
  <c r="O3366" i="3"/>
  <c r="BV2924" i="3" l="1"/>
  <c r="BT2924" i="3"/>
  <c r="BX2924" i="3" s="1"/>
  <c r="BP2924" i="3"/>
  <c r="BU2924" i="3" s="1"/>
  <c r="BR2925" i="3"/>
  <c r="AX3362" i="3"/>
  <c r="L3368" i="3"/>
  <c r="BF3363" i="3"/>
  <c r="BG3363" i="3"/>
  <c r="AY3361" i="3"/>
  <c r="AW3362" i="3"/>
  <c r="AC3366" i="3"/>
  <c r="AK3366" i="3" s="1"/>
  <c r="K3368" i="3"/>
  <c r="AB3367" i="3"/>
  <c r="AA3367" i="3"/>
  <c r="Z3367" i="3"/>
  <c r="AR3365" i="3"/>
  <c r="BJ3365" i="3"/>
  <c r="AQ3365" i="3"/>
  <c r="BI3365" i="3"/>
  <c r="AW3363" i="3"/>
  <c r="L1644" i="3"/>
  <c r="K1644" i="3"/>
  <c r="O1646" i="3"/>
  <c r="D3436" i="3"/>
  <c r="W3365" i="3"/>
  <c r="X3365" i="3"/>
  <c r="U3366" i="3"/>
  <c r="R3366" i="3"/>
  <c r="T3366" i="3"/>
  <c r="Q3366" i="3"/>
  <c r="N3367" i="3"/>
  <c r="O3367" i="3"/>
  <c r="BN2925" i="3" l="1"/>
  <c r="BM2925" i="3"/>
  <c r="BQ2925" i="3" s="1"/>
  <c r="BS2925" i="3"/>
  <c r="BO2925" i="3"/>
  <c r="BL2925" i="3"/>
  <c r="AY3362" i="3"/>
  <c r="BA3362" i="3" s="1"/>
  <c r="AX3363" i="3"/>
  <c r="AY3363" i="3" s="1"/>
  <c r="BA3363" i="3" s="1"/>
  <c r="BB3363" i="3" s="1"/>
  <c r="L3369" i="3"/>
  <c r="AC3367" i="3"/>
  <c r="AK3367" i="3" s="1"/>
  <c r="BG3364" i="3"/>
  <c r="BA3361" i="3"/>
  <c r="BB3361" i="3"/>
  <c r="BF3364" i="3"/>
  <c r="AR3366" i="3"/>
  <c r="BJ3366" i="3"/>
  <c r="K3369" i="3"/>
  <c r="AB3368" i="3"/>
  <c r="AA3368" i="3"/>
  <c r="Z3368" i="3"/>
  <c r="AQ3366" i="3"/>
  <c r="BI3366" i="3"/>
  <c r="X3366" i="3"/>
  <c r="K1643" i="3"/>
  <c r="N1645" i="3"/>
  <c r="L1643" i="3"/>
  <c r="O1644" i="3" s="1"/>
  <c r="O1645" i="3"/>
  <c r="D3437" i="3"/>
  <c r="W3366" i="3"/>
  <c r="T3367" i="3"/>
  <c r="Q3367" i="3"/>
  <c r="U3367" i="3"/>
  <c r="R3367" i="3"/>
  <c r="N3368" i="3"/>
  <c r="O3368" i="3"/>
  <c r="BV2925" i="3" l="1"/>
  <c r="BB3362" i="3"/>
  <c r="BP2925" i="3"/>
  <c r="BU2925" i="3" s="1"/>
  <c r="BR2926" i="3"/>
  <c r="BT2925" i="3"/>
  <c r="BX2925" i="3" s="1"/>
  <c r="AX3364" i="3"/>
  <c r="L3370" i="3"/>
  <c r="BG3365" i="3"/>
  <c r="BF3365" i="3"/>
  <c r="AW3364" i="3"/>
  <c r="AR3367" i="3"/>
  <c r="BJ3367" i="3"/>
  <c r="AC3368" i="3"/>
  <c r="AK3368" i="3" s="1"/>
  <c r="K3370" i="3"/>
  <c r="AB3369" i="3"/>
  <c r="AA3369" i="3"/>
  <c r="Z3369" i="3"/>
  <c r="AQ3367" i="3"/>
  <c r="BI3367" i="3"/>
  <c r="K1642" i="3"/>
  <c r="L1642" i="3"/>
  <c r="N1644" i="3"/>
  <c r="D3438" i="3"/>
  <c r="W3367" i="3"/>
  <c r="X3367" i="3"/>
  <c r="T3368" i="3"/>
  <c r="Q3368" i="3"/>
  <c r="U3368" i="3"/>
  <c r="R3368" i="3"/>
  <c r="N3369" i="3"/>
  <c r="O3369" i="3"/>
  <c r="BN2926" i="3" l="1"/>
  <c r="BM2926" i="3"/>
  <c r="BQ2926" i="3" s="1"/>
  <c r="BO2926" i="3"/>
  <c r="BS2926" i="3"/>
  <c r="BL2926" i="3"/>
  <c r="AY3364" i="3"/>
  <c r="BA3364" i="3" s="1"/>
  <c r="BB3364" i="3" s="1"/>
  <c r="L3371" i="3"/>
  <c r="AX3365" i="3"/>
  <c r="AW3365" i="3"/>
  <c r="BF3366" i="3"/>
  <c r="BG3366" i="3"/>
  <c r="AQ3368" i="3"/>
  <c r="BI3368" i="3"/>
  <c r="AC3369" i="3"/>
  <c r="AK3369" i="3" s="1"/>
  <c r="K3371" i="3"/>
  <c r="AB3370" i="3"/>
  <c r="AA3370" i="3"/>
  <c r="Z3370" i="3"/>
  <c r="AR3368" i="3"/>
  <c r="BJ3368" i="3"/>
  <c r="L1641" i="3"/>
  <c r="O1643" i="3"/>
  <c r="K1641" i="3"/>
  <c r="N1642" i="3" s="1"/>
  <c r="N1643" i="3"/>
  <c r="D3439" i="3"/>
  <c r="W3368" i="3"/>
  <c r="X3368" i="3"/>
  <c r="U3369" i="3"/>
  <c r="R3369" i="3"/>
  <c r="T3369" i="3"/>
  <c r="Q3369" i="3"/>
  <c r="N3370" i="3"/>
  <c r="O3370" i="3"/>
  <c r="BV2926" i="3" l="1"/>
  <c r="BP2926" i="3"/>
  <c r="BU2926" i="3" s="1"/>
  <c r="BR2927" i="3"/>
  <c r="BT2926" i="3"/>
  <c r="BX2926" i="3" s="1"/>
  <c r="AX3366" i="3"/>
  <c r="AW3366" i="3"/>
  <c r="AY3365" i="3"/>
  <c r="BA3365" i="3" s="1"/>
  <c r="BB3365" i="3" s="1"/>
  <c r="L3372" i="3"/>
  <c r="BG3367" i="3"/>
  <c r="BF3367" i="3"/>
  <c r="AC3370" i="3"/>
  <c r="AK3370" i="3" s="1"/>
  <c r="K3372" i="3"/>
  <c r="Z3372" i="3" s="1"/>
  <c r="AB3371" i="3"/>
  <c r="AA3371" i="3"/>
  <c r="Z3371" i="3"/>
  <c r="AQ3369" i="3"/>
  <c r="BI3369" i="3"/>
  <c r="AR3369" i="3"/>
  <c r="BJ3369" i="3"/>
  <c r="L1640" i="3"/>
  <c r="K1640" i="3"/>
  <c r="O1642" i="3"/>
  <c r="X3369" i="3"/>
  <c r="D3440" i="3"/>
  <c r="W3369" i="3"/>
  <c r="U3370" i="3"/>
  <c r="R3370" i="3"/>
  <c r="T3370" i="3"/>
  <c r="Q3370" i="3"/>
  <c r="N3371" i="3"/>
  <c r="O3371" i="3"/>
  <c r="AY3366" i="3" l="1"/>
  <c r="BA3366" i="3" s="1"/>
  <c r="BB3366" i="3" s="1"/>
  <c r="BM2927" i="3"/>
  <c r="BQ2927" i="3" s="1"/>
  <c r="BS2927" i="3"/>
  <c r="BL2927" i="3"/>
  <c r="BO2927" i="3"/>
  <c r="BN2927" i="3"/>
  <c r="AX3367" i="3"/>
  <c r="L3373" i="3"/>
  <c r="AW3367" i="3"/>
  <c r="BG3368" i="3"/>
  <c r="BF3368" i="3"/>
  <c r="AC3371" i="3"/>
  <c r="AK3371" i="3" s="1"/>
  <c r="AR3370" i="3"/>
  <c r="BJ3370" i="3"/>
  <c r="K3373" i="3"/>
  <c r="AB3372" i="3"/>
  <c r="AA3372" i="3"/>
  <c r="AQ3370" i="3"/>
  <c r="BI3370" i="3"/>
  <c r="K1639" i="3"/>
  <c r="N1641" i="3"/>
  <c r="L1639" i="3"/>
  <c r="O1640" i="3" s="1"/>
  <c r="O1641" i="3"/>
  <c r="W3370" i="3"/>
  <c r="X3370" i="3"/>
  <c r="D3441" i="3"/>
  <c r="U3371" i="3"/>
  <c r="R3371" i="3"/>
  <c r="T3371" i="3"/>
  <c r="Q3371" i="3"/>
  <c r="N3372" i="3"/>
  <c r="O3372" i="3"/>
  <c r="BV2927" i="3" l="1"/>
  <c r="BP2927" i="3"/>
  <c r="BU2927" i="3" s="1"/>
  <c r="BR2928" i="3"/>
  <c r="BT2927" i="3"/>
  <c r="BX2927" i="3" s="1"/>
  <c r="AY3367" i="3"/>
  <c r="BA3367" i="3" s="1"/>
  <c r="BB3367" i="3" s="1"/>
  <c r="L3374" i="3"/>
  <c r="AX3368" i="3"/>
  <c r="AW3368" i="3"/>
  <c r="BG3369" i="3"/>
  <c r="BF3369" i="3"/>
  <c r="AC3372" i="3"/>
  <c r="AK3372" i="3" s="1"/>
  <c r="AR3371" i="3"/>
  <c r="BJ3371" i="3"/>
  <c r="AQ3371" i="3"/>
  <c r="BI3371" i="3"/>
  <c r="K3374" i="3"/>
  <c r="AB3373" i="3"/>
  <c r="AA3373" i="3"/>
  <c r="Z3373" i="3"/>
  <c r="W3371" i="3"/>
  <c r="K1638" i="3"/>
  <c r="L1638" i="3"/>
  <c r="N1640" i="3"/>
  <c r="X3371" i="3"/>
  <c r="D3442" i="3"/>
  <c r="T3372" i="3"/>
  <c r="Q3372" i="3"/>
  <c r="U3372" i="3"/>
  <c r="R3372" i="3"/>
  <c r="N3373" i="3"/>
  <c r="O3373" i="3"/>
  <c r="AW3369" i="3" l="1"/>
  <c r="BN2928" i="3"/>
  <c r="BO2928" i="3"/>
  <c r="BL2928" i="3"/>
  <c r="BS2928" i="3"/>
  <c r="BM2928" i="3"/>
  <c r="BQ2928" i="3" s="1"/>
  <c r="AY3368" i="3"/>
  <c r="BB3368" i="3" s="1"/>
  <c r="L3375" i="3"/>
  <c r="AX3369" i="3"/>
  <c r="AY3369" i="3" s="1"/>
  <c r="BA3369" i="3" s="1"/>
  <c r="BF3370" i="3"/>
  <c r="BG3370" i="3"/>
  <c r="AQ3372" i="3"/>
  <c r="BI3372" i="3"/>
  <c r="AC3373" i="3"/>
  <c r="AK3373" i="3" s="1"/>
  <c r="K3375" i="3"/>
  <c r="AB3374" i="3"/>
  <c r="AA3374" i="3"/>
  <c r="Z3374" i="3"/>
  <c r="AR3372" i="3"/>
  <c r="BJ3372" i="3"/>
  <c r="L1637" i="3"/>
  <c r="O1639" i="3"/>
  <c r="K1637" i="3"/>
  <c r="N1638" i="3" s="1"/>
  <c r="N1639" i="3"/>
  <c r="D3443" i="3"/>
  <c r="W3372" i="3"/>
  <c r="X3372" i="3"/>
  <c r="U3373" i="3"/>
  <c r="R3373" i="3"/>
  <c r="T3373" i="3"/>
  <c r="Q3373" i="3"/>
  <c r="N3374" i="3"/>
  <c r="O3374" i="3"/>
  <c r="BV2928" i="3" l="1"/>
  <c r="BA3368" i="3"/>
  <c r="BP2928" i="3"/>
  <c r="BU2928" i="3" s="1"/>
  <c r="BR2929" i="3"/>
  <c r="BT2928" i="3"/>
  <c r="BX2928" i="3" s="1"/>
  <c r="BB3369" i="3"/>
  <c r="L3376" i="3"/>
  <c r="AX3370" i="3"/>
  <c r="BF3371" i="3"/>
  <c r="BG3371" i="3"/>
  <c r="AW3370" i="3"/>
  <c r="X3373" i="3"/>
  <c r="AR3373" i="3"/>
  <c r="BJ3373" i="3"/>
  <c r="AC3374" i="3"/>
  <c r="AK3374" i="3" s="1"/>
  <c r="K3376" i="3"/>
  <c r="AB3375" i="3"/>
  <c r="AA3375" i="3"/>
  <c r="Z3375" i="3"/>
  <c r="AQ3373" i="3"/>
  <c r="BI3373" i="3"/>
  <c r="L1636" i="3"/>
  <c r="K1636" i="3"/>
  <c r="O1638" i="3"/>
  <c r="D3444" i="3"/>
  <c r="W3373" i="3"/>
  <c r="U3374" i="3"/>
  <c r="R3374" i="3"/>
  <c r="T3374" i="3"/>
  <c r="Q3374" i="3"/>
  <c r="N3375" i="3"/>
  <c r="O3375" i="3"/>
  <c r="BS2929" i="3" l="1"/>
  <c r="BM2929" i="3"/>
  <c r="BQ2929" i="3" s="1"/>
  <c r="BO2929" i="3"/>
  <c r="BL2929" i="3"/>
  <c r="BN2929" i="3"/>
  <c r="L3377" i="3"/>
  <c r="AY3370" i="3"/>
  <c r="BA3370" i="3" s="1"/>
  <c r="AW3371" i="3"/>
  <c r="AX3371" i="3"/>
  <c r="BF3372" i="3"/>
  <c r="BG3372" i="3"/>
  <c r="AC3375" i="3"/>
  <c r="AK3375" i="3" s="1"/>
  <c r="K3377" i="3"/>
  <c r="AB3376" i="3"/>
  <c r="AA3376" i="3"/>
  <c r="Z3376" i="3"/>
  <c r="AQ3374" i="3"/>
  <c r="BI3374" i="3"/>
  <c r="AR3374" i="3"/>
  <c r="BJ3374" i="3"/>
  <c r="K1635" i="3"/>
  <c r="N1637" i="3"/>
  <c r="L1635" i="3"/>
  <c r="O1636" i="3" s="1"/>
  <c r="O1637" i="3"/>
  <c r="X3374" i="3"/>
  <c r="D3445" i="3"/>
  <c r="W3374" i="3"/>
  <c r="T3375" i="3"/>
  <c r="Q3375" i="3"/>
  <c r="U3375" i="3"/>
  <c r="R3375" i="3"/>
  <c r="N3376" i="3"/>
  <c r="O3376" i="3"/>
  <c r="BV2929" i="3" l="1"/>
  <c r="BP2929" i="3"/>
  <c r="BU2929" i="3" s="1"/>
  <c r="BR2930" i="3"/>
  <c r="BT2929" i="3"/>
  <c r="BX2929" i="3" s="1"/>
  <c r="BB3370" i="3"/>
  <c r="L3378" i="3"/>
  <c r="AX3372" i="3"/>
  <c r="AY3371" i="3"/>
  <c r="BG3373" i="3"/>
  <c r="BF3373" i="3"/>
  <c r="AW3372" i="3"/>
  <c r="AY3372" i="3" s="1"/>
  <c r="AQ3375" i="3"/>
  <c r="BI3375" i="3"/>
  <c r="AC3376" i="3"/>
  <c r="AK3376" i="3" s="1"/>
  <c r="K3378" i="3"/>
  <c r="AB3377" i="3"/>
  <c r="AA3377" i="3"/>
  <c r="Z3377" i="3"/>
  <c r="AR3375" i="3"/>
  <c r="BJ3375" i="3"/>
  <c r="K1634" i="3"/>
  <c r="L1634" i="3"/>
  <c r="N1636" i="3"/>
  <c r="D3446" i="3"/>
  <c r="W3375" i="3"/>
  <c r="X3375" i="3"/>
  <c r="U3376" i="3"/>
  <c r="R3376" i="3"/>
  <c r="T3376" i="3"/>
  <c r="X3376" i="3" s="1"/>
  <c r="Q3376" i="3"/>
  <c r="N3377" i="3"/>
  <c r="O3377" i="3"/>
  <c r="BS2930" i="3" l="1"/>
  <c r="BL2930" i="3"/>
  <c r="BN2930" i="3"/>
  <c r="BM2930" i="3"/>
  <c r="BQ2930" i="3" s="1"/>
  <c r="BO2930" i="3"/>
  <c r="L3379" i="3"/>
  <c r="AX3373" i="3"/>
  <c r="AW3373" i="3"/>
  <c r="BA3371" i="3"/>
  <c r="BB3371" i="3"/>
  <c r="BA3372" i="3"/>
  <c r="BG3374" i="3"/>
  <c r="BF3374" i="3"/>
  <c r="AQ3376" i="3"/>
  <c r="BI3376" i="3"/>
  <c r="AR3376" i="3"/>
  <c r="BJ3376" i="3"/>
  <c r="AC3377" i="3"/>
  <c r="AK3377" i="3" s="1"/>
  <c r="K3379" i="3"/>
  <c r="AB3378" i="3"/>
  <c r="AA3378" i="3"/>
  <c r="Z3378" i="3"/>
  <c r="Z3379" i="3"/>
  <c r="L1633" i="3"/>
  <c r="O1635" i="3"/>
  <c r="K1633" i="3"/>
  <c r="N1634" i="3" s="1"/>
  <c r="N1635" i="3"/>
  <c r="D3447" i="3"/>
  <c r="W3376" i="3"/>
  <c r="T3377" i="3"/>
  <c r="Q3377" i="3"/>
  <c r="U3377" i="3"/>
  <c r="R3377" i="3"/>
  <c r="N3378" i="3"/>
  <c r="O3378" i="3"/>
  <c r="BV2930" i="3" l="1"/>
  <c r="BT2930" i="3"/>
  <c r="BX2930" i="3" s="1"/>
  <c r="BB3372" i="3"/>
  <c r="BP2930" i="3"/>
  <c r="BU2930" i="3" s="1"/>
  <c r="BR2931" i="3"/>
  <c r="AW3374" i="3"/>
  <c r="AY3373" i="3"/>
  <c r="BA3373" i="3" s="1"/>
  <c r="L3380" i="3"/>
  <c r="BF3375" i="3"/>
  <c r="AC3378" i="3"/>
  <c r="BG3375" i="3"/>
  <c r="AX3374" i="3"/>
  <c r="AY3374" i="3" s="1"/>
  <c r="BA3374" i="3" s="1"/>
  <c r="AR3377" i="3"/>
  <c r="BJ3377" i="3"/>
  <c r="K3380" i="3"/>
  <c r="AB3379" i="3"/>
  <c r="AA3379" i="3"/>
  <c r="AQ3377" i="3"/>
  <c r="BI3377" i="3"/>
  <c r="AK3378" i="3"/>
  <c r="L1632" i="3"/>
  <c r="K1632" i="3"/>
  <c r="O1634" i="3"/>
  <c r="D3448" i="3"/>
  <c r="W3377" i="3"/>
  <c r="X3377" i="3"/>
  <c r="U3378" i="3"/>
  <c r="R3378" i="3"/>
  <c r="T3378" i="3"/>
  <c r="Q3378" i="3"/>
  <c r="N3379" i="3"/>
  <c r="O3379" i="3"/>
  <c r="BS2931" i="3" l="1"/>
  <c r="BL2931" i="3"/>
  <c r="BN2931" i="3"/>
  <c r="BM2931" i="3"/>
  <c r="BQ2931" i="3" s="1"/>
  <c r="BO2931" i="3"/>
  <c r="AW3375" i="3"/>
  <c r="BB3373" i="3"/>
  <c r="L3381" i="3"/>
  <c r="AC3379" i="3"/>
  <c r="AK3379" i="3" s="1"/>
  <c r="AX3375" i="3"/>
  <c r="AY3375" i="3" s="1"/>
  <c r="BF3376" i="3"/>
  <c r="BG3376" i="3"/>
  <c r="K3381" i="3"/>
  <c r="AB3380" i="3"/>
  <c r="AA3380" i="3"/>
  <c r="Z3380" i="3"/>
  <c r="AQ3378" i="3"/>
  <c r="BI3378" i="3"/>
  <c r="AR3378" i="3"/>
  <c r="BJ3378" i="3"/>
  <c r="K1631" i="3"/>
  <c r="N1633" i="3"/>
  <c r="L1631" i="3"/>
  <c r="O1632" i="3" s="1"/>
  <c r="O1633" i="3"/>
  <c r="X3378" i="3"/>
  <c r="D3449" i="3"/>
  <c r="W3378" i="3"/>
  <c r="U3379" i="3"/>
  <c r="R3379" i="3"/>
  <c r="T3379" i="3"/>
  <c r="Q3379" i="3"/>
  <c r="N3380" i="3"/>
  <c r="O3380" i="3"/>
  <c r="AX3376" i="3" l="1"/>
  <c r="BV2931" i="3"/>
  <c r="BT2931" i="3"/>
  <c r="BX2931" i="3" s="1"/>
  <c r="BB3374" i="3"/>
  <c r="BP2931" i="3"/>
  <c r="BU2931" i="3" s="1"/>
  <c r="BR2932" i="3"/>
  <c r="L3382" i="3"/>
  <c r="BA3375" i="3"/>
  <c r="X3379" i="3"/>
  <c r="BF3377" i="3"/>
  <c r="BG3377" i="3"/>
  <c r="AW3376" i="3"/>
  <c r="AY3376" i="3" s="1"/>
  <c r="BA3376" i="3" s="1"/>
  <c r="AC3380" i="3"/>
  <c r="AK3380" i="3" s="1"/>
  <c r="AQ3379" i="3"/>
  <c r="BI3379" i="3"/>
  <c r="AR3379" i="3"/>
  <c r="BJ3379" i="3"/>
  <c r="K3382" i="3"/>
  <c r="AB3381" i="3"/>
  <c r="AA3381" i="3"/>
  <c r="Z3381" i="3"/>
  <c r="K1630" i="3"/>
  <c r="L1630" i="3"/>
  <c r="N1632" i="3"/>
  <c r="W3379" i="3"/>
  <c r="D3450" i="3"/>
  <c r="U3380" i="3"/>
  <c r="R3380" i="3"/>
  <c r="T3380" i="3"/>
  <c r="Q3380" i="3"/>
  <c r="N3381" i="3"/>
  <c r="O3381" i="3"/>
  <c r="BB3375" i="3" l="1"/>
  <c r="BL2932" i="3"/>
  <c r="BS2932" i="3"/>
  <c r="BM2932" i="3"/>
  <c r="BQ2932" i="3" s="1"/>
  <c r="BN2932" i="3"/>
  <c r="BO2932" i="3"/>
  <c r="AX3377" i="3"/>
  <c r="L3383" i="3"/>
  <c r="AW3377" i="3"/>
  <c r="BF3378" i="3"/>
  <c r="BG3378" i="3"/>
  <c r="AR3380" i="3"/>
  <c r="BJ3380" i="3"/>
  <c r="AC3381" i="3"/>
  <c r="AK3381" i="3" s="1"/>
  <c r="K3383" i="3"/>
  <c r="AB3382" i="3"/>
  <c r="AA3382" i="3"/>
  <c r="Z3382" i="3"/>
  <c r="AQ3380" i="3"/>
  <c r="BI3380" i="3"/>
  <c r="W3380" i="3"/>
  <c r="L1629" i="3"/>
  <c r="O1631" i="3"/>
  <c r="K1629" i="3"/>
  <c r="N1630" i="3" s="1"/>
  <c r="N1631" i="3"/>
  <c r="D3451" i="3"/>
  <c r="X3380" i="3"/>
  <c r="T3381" i="3"/>
  <c r="Q3381" i="3"/>
  <c r="U3381" i="3"/>
  <c r="R3381" i="3"/>
  <c r="N3382" i="3"/>
  <c r="O3382" i="3"/>
  <c r="AY3377" i="3" l="1"/>
  <c r="BA3377" i="3" s="1"/>
  <c r="BV2932" i="3"/>
  <c r="BB3376" i="3"/>
  <c r="BT2932" i="3"/>
  <c r="BX2932" i="3" s="1"/>
  <c r="BP2932" i="3"/>
  <c r="BU2932" i="3" s="1"/>
  <c r="BR2933" i="3"/>
  <c r="AX3378" i="3"/>
  <c r="L3384" i="3"/>
  <c r="BF3379" i="3"/>
  <c r="BG3379" i="3"/>
  <c r="AW3378" i="3"/>
  <c r="AY3378" i="3" s="1"/>
  <c r="BA3378" i="3" s="1"/>
  <c r="AC3382" i="3"/>
  <c r="AK3382" i="3" s="1"/>
  <c r="AN3382" i="3" s="1"/>
  <c r="AN3383" i="3" s="1"/>
  <c r="K3384" i="3"/>
  <c r="AB3383" i="3"/>
  <c r="AA3383" i="3"/>
  <c r="Z3383" i="3"/>
  <c r="AQ3381" i="3"/>
  <c r="BI3381" i="3"/>
  <c r="AR3381" i="3"/>
  <c r="BJ3381" i="3"/>
  <c r="L1628" i="3"/>
  <c r="K1628" i="3"/>
  <c r="O1630" i="3"/>
  <c r="D3452" i="3"/>
  <c r="W3381" i="3"/>
  <c r="X3381" i="3"/>
  <c r="U3382" i="3"/>
  <c r="R3382" i="3"/>
  <c r="T3382" i="3"/>
  <c r="Q3382" i="3"/>
  <c r="N3383" i="3"/>
  <c r="O3383" i="3"/>
  <c r="W3382" i="3" l="1"/>
  <c r="BB3377" i="3"/>
  <c r="BB3378" i="3" s="1"/>
  <c r="BO2933" i="3"/>
  <c r="BL2933" i="3"/>
  <c r="BM2933" i="3"/>
  <c r="BQ2933" i="3" s="1"/>
  <c r="BS2933" i="3"/>
  <c r="BN2933" i="3"/>
  <c r="L3385" i="3"/>
  <c r="AX3379" i="3"/>
  <c r="BF3380" i="3"/>
  <c r="BG3380" i="3"/>
  <c r="AW3379" i="3"/>
  <c r="AC3383" i="3"/>
  <c r="AK3383" i="3" s="1"/>
  <c r="AN3384" i="3"/>
  <c r="AN3385" i="3" s="1"/>
  <c r="AN3386" i="3" s="1"/>
  <c r="AN3387" i="3" s="1"/>
  <c r="AN3388" i="3" s="1"/>
  <c r="AN3389" i="3" s="1"/>
  <c r="AN3390" i="3" s="1"/>
  <c r="AN3391" i="3" s="1"/>
  <c r="AN3392" i="3" s="1"/>
  <c r="AN3393" i="3" s="1"/>
  <c r="AN3394" i="3" s="1"/>
  <c r="AN3395" i="3" s="1"/>
  <c r="AN3396" i="3" s="1"/>
  <c r="AN3397" i="3" s="1"/>
  <c r="AN3398" i="3" s="1"/>
  <c r="AN3399" i="3" s="1"/>
  <c r="AN3400" i="3" s="1"/>
  <c r="AN3401" i="3" s="1"/>
  <c r="AN3402" i="3" s="1"/>
  <c r="AN3403" i="3" s="1"/>
  <c r="BD3383" i="3"/>
  <c r="BD3384" i="3" s="1"/>
  <c r="BD3385" i="3" s="1"/>
  <c r="BD3386" i="3" s="1"/>
  <c r="BD3387" i="3" s="1"/>
  <c r="BD3388" i="3" s="1"/>
  <c r="BD3389" i="3" s="1"/>
  <c r="BD3390" i="3" s="1"/>
  <c r="BD3391" i="3" s="1"/>
  <c r="BD3392" i="3" s="1"/>
  <c r="BD3393" i="3" s="1"/>
  <c r="BD3394" i="3" s="1"/>
  <c r="BD3395" i="3" s="1"/>
  <c r="BD3396" i="3" s="1"/>
  <c r="BD3397" i="3" s="1"/>
  <c r="BD3398" i="3" s="1"/>
  <c r="BD3399" i="3" s="1"/>
  <c r="BD3400" i="3" s="1"/>
  <c r="BD3401" i="3" s="1"/>
  <c r="BD3402" i="3" s="1"/>
  <c r="BD3403" i="3" s="1"/>
  <c r="BD3404" i="3" s="1"/>
  <c r="BC3405" i="3" s="1"/>
  <c r="BC3406" i="3" s="1"/>
  <c r="BC3407" i="3" s="1"/>
  <c r="BC3408" i="3" s="1"/>
  <c r="BC3409" i="3" s="1"/>
  <c r="BC3410" i="3" s="1"/>
  <c r="BC3411" i="3" s="1"/>
  <c r="BC3412" i="3" s="1"/>
  <c r="BC3413" i="3" s="1"/>
  <c r="BC3414" i="3" s="1"/>
  <c r="BC3415" i="3" s="1"/>
  <c r="BC3416" i="3" s="1"/>
  <c r="BC3417" i="3" s="1"/>
  <c r="BC3418" i="3" s="1"/>
  <c r="BC3419" i="3" s="1"/>
  <c r="BC3420" i="3" s="1"/>
  <c r="BC3421" i="3" s="1"/>
  <c r="BC3422" i="3" s="1"/>
  <c r="BC3423" i="3" s="1"/>
  <c r="BC3424" i="3" s="1"/>
  <c r="BC3425" i="3" s="1"/>
  <c r="K3385" i="3"/>
  <c r="AB3384" i="3"/>
  <c r="AA3384" i="3"/>
  <c r="Z3384" i="3"/>
  <c r="AR3382" i="3"/>
  <c r="BJ3382" i="3"/>
  <c r="AU3382" i="3"/>
  <c r="AU3383" i="3" s="1"/>
  <c r="AU3384" i="3" s="1"/>
  <c r="AU3385" i="3" s="1"/>
  <c r="AU3386" i="3" s="1"/>
  <c r="AU3387" i="3" s="1"/>
  <c r="AU3388" i="3" s="1"/>
  <c r="AU3389" i="3" s="1"/>
  <c r="AU3390" i="3" s="1"/>
  <c r="AU3391" i="3" s="1"/>
  <c r="AU3392" i="3" s="1"/>
  <c r="AU3393" i="3" s="1"/>
  <c r="AU3394" i="3" s="1"/>
  <c r="AU3395" i="3" s="1"/>
  <c r="AU3396" i="3" s="1"/>
  <c r="AU3397" i="3" s="1"/>
  <c r="AU3398" i="3" s="1"/>
  <c r="AU3399" i="3" s="1"/>
  <c r="AU3400" i="3" s="1"/>
  <c r="AU3401" i="3" s="1"/>
  <c r="AU3402" i="3" s="1"/>
  <c r="AU3403" i="3" s="1"/>
  <c r="AQ3382" i="3"/>
  <c r="BI3382" i="3"/>
  <c r="AT3382" i="3"/>
  <c r="AT3383" i="3" s="1"/>
  <c r="AT3384" i="3" s="1"/>
  <c r="AT3385" i="3" s="1"/>
  <c r="AT3386" i="3" s="1"/>
  <c r="AT3387" i="3" s="1"/>
  <c r="AT3388" i="3" s="1"/>
  <c r="AT3389" i="3" s="1"/>
  <c r="AT3390" i="3" s="1"/>
  <c r="AT3391" i="3" s="1"/>
  <c r="AT3392" i="3" s="1"/>
  <c r="AT3393" i="3" s="1"/>
  <c r="AT3394" i="3" s="1"/>
  <c r="AT3395" i="3" s="1"/>
  <c r="AT3396" i="3" s="1"/>
  <c r="AT3397" i="3" s="1"/>
  <c r="AT3398" i="3" s="1"/>
  <c r="AT3399" i="3" s="1"/>
  <c r="AT3400" i="3" s="1"/>
  <c r="AT3401" i="3" s="1"/>
  <c r="AT3402" i="3" s="1"/>
  <c r="AT3403" i="3" s="1"/>
  <c r="K1627" i="3"/>
  <c r="N1629" i="3"/>
  <c r="L1627" i="3"/>
  <c r="O1628" i="3" s="1"/>
  <c r="O1629" i="3"/>
  <c r="X3382" i="3"/>
  <c r="D3453" i="3"/>
  <c r="U3383" i="3"/>
  <c r="R3383" i="3"/>
  <c r="T3383" i="3"/>
  <c r="Q3383" i="3"/>
  <c r="N3384" i="3"/>
  <c r="O3384" i="3"/>
  <c r="AY3379" i="3" l="1"/>
  <c r="BT2933" i="3"/>
  <c r="BX2933" i="3" s="1"/>
  <c r="BV2933" i="3"/>
  <c r="BP2933" i="3"/>
  <c r="BU2933" i="3" s="1"/>
  <c r="BR2934" i="3"/>
  <c r="AX3380" i="3"/>
  <c r="L3386" i="3"/>
  <c r="AW3380" i="3"/>
  <c r="BB3379" i="3"/>
  <c r="BA3379" i="3"/>
  <c r="BF3381" i="3"/>
  <c r="BG3381" i="3"/>
  <c r="AR3383" i="3"/>
  <c r="BJ3383" i="3"/>
  <c r="AQ3383" i="3"/>
  <c r="BI3383" i="3"/>
  <c r="AC3384" i="3"/>
  <c r="AK3384" i="3" s="1"/>
  <c r="K3386" i="3"/>
  <c r="AB3385" i="3"/>
  <c r="AA3385" i="3"/>
  <c r="Z3385" i="3"/>
  <c r="Z3386" i="3"/>
  <c r="K1626" i="3"/>
  <c r="L1626" i="3"/>
  <c r="N1628" i="3"/>
  <c r="D3454" i="3"/>
  <c r="W3383" i="3"/>
  <c r="X3383" i="3"/>
  <c r="T3384" i="3"/>
  <c r="Q3384" i="3"/>
  <c r="U3384" i="3"/>
  <c r="R3384" i="3"/>
  <c r="N3385" i="3"/>
  <c r="O3385" i="3"/>
  <c r="AY3380" i="3" l="1"/>
  <c r="BA3380" i="3" s="1"/>
  <c r="BS2934" i="3"/>
  <c r="BL2934" i="3"/>
  <c r="BN2934" i="3"/>
  <c r="BO2934" i="3"/>
  <c r="BM2934" i="3"/>
  <c r="BQ2934" i="3" s="1"/>
  <c r="AW3381" i="3"/>
  <c r="L3387" i="3"/>
  <c r="AX3381" i="3"/>
  <c r="BB3380" i="3"/>
  <c r="BF3382" i="3"/>
  <c r="BG3382" i="3"/>
  <c r="AC3385" i="3"/>
  <c r="AK3385" i="3" s="1"/>
  <c r="K3387" i="3"/>
  <c r="AB3386" i="3"/>
  <c r="AA3386" i="3"/>
  <c r="AR3384" i="3"/>
  <c r="BJ3384" i="3"/>
  <c r="AQ3384" i="3"/>
  <c r="BI3384" i="3"/>
  <c r="L1625" i="3"/>
  <c r="O1627" i="3"/>
  <c r="K1625" i="3"/>
  <c r="N1626" i="3" s="1"/>
  <c r="N1627" i="3"/>
  <c r="D3455" i="3"/>
  <c r="W3384" i="3"/>
  <c r="X3384" i="3"/>
  <c r="U3385" i="3"/>
  <c r="R3385" i="3"/>
  <c r="T3385" i="3"/>
  <c r="Q3385" i="3"/>
  <c r="N3386" i="3"/>
  <c r="O3386" i="3"/>
  <c r="BV2934" i="3" l="1"/>
  <c r="BT2934" i="3"/>
  <c r="BX2934" i="3" s="1"/>
  <c r="BP2934" i="3"/>
  <c r="BU2934" i="3" s="1"/>
  <c r="BR2935" i="3"/>
  <c r="AY3381" i="3"/>
  <c r="BA3381" i="3" s="1"/>
  <c r="L3388" i="3"/>
  <c r="AW3382" i="3"/>
  <c r="AX3382" i="3"/>
  <c r="BG3383" i="3"/>
  <c r="BF3383" i="3"/>
  <c r="Z3387" i="3"/>
  <c r="AC3386" i="3"/>
  <c r="AK3386" i="3" s="1"/>
  <c r="K3388" i="3"/>
  <c r="AB3387" i="3"/>
  <c r="AA3387" i="3"/>
  <c r="AQ3385" i="3"/>
  <c r="BI3385" i="3"/>
  <c r="AR3385" i="3"/>
  <c r="BJ3385" i="3"/>
  <c r="L1624" i="3"/>
  <c r="K1624" i="3"/>
  <c r="O1626" i="3"/>
  <c r="D3456" i="3"/>
  <c r="X3385" i="3"/>
  <c r="W3385" i="3"/>
  <c r="T3386" i="3"/>
  <c r="Q3386" i="3"/>
  <c r="U3386" i="3"/>
  <c r="R3386" i="3"/>
  <c r="N3387" i="3"/>
  <c r="O3387" i="3"/>
  <c r="AW3383" i="3" l="1"/>
  <c r="BS2935" i="3"/>
  <c r="BL2935" i="3"/>
  <c r="BO2935" i="3"/>
  <c r="BM2935" i="3"/>
  <c r="BQ2935" i="3" s="1"/>
  <c r="BN2935" i="3"/>
  <c r="BB3381" i="3"/>
  <c r="AX3383" i="3"/>
  <c r="AY3383" i="3" s="1"/>
  <c r="BA3383" i="3" s="1"/>
  <c r="BB3383" i="3" s="1"/>
  <c r="L3389" i="3"/>
  <c r="AC3387" i="3"/>
  <c r="AK3387" i="3" s="1"/>
  <c r="BG3384" i="3"/>
  <c r="BF3384" i="3"/>
  <c r="AY3382" i="3"/>
  <c r="AR3386" i="3"/>
  <c r="BJ3386" i="3"/>
  <c r="K3389" i="3"/>
  <c r="AB3388" i="3"/>
  <c r="AA3388" i="3"/>
  <c r="Z3388" i="3"/>
  <c r="AQ3386" i="3"/>
  <c r="BI3386" i="3"/>
  <c r="K1623" i="3"/>
  <c r="N1625" i="3"/>
  <c r="L1623" i="3"/>
  <c r="O1624" i="3" s="1"/>
  <c r="O1625" i="3"/>
  <c r="D3457" i="3"/>
  <c r="W3386" i="3"/>
  <c r="X3386" i="3"/>
  <c r="U3387" i="3"/>
  <c r="R3387" i="3"/>
  <c r="T3387" i="3"/>
  <c r="Q3387" i="3"/>
  <c r="N3388" i="3"/>
  <c r="O3388" i="3"/>
  <c r="BV2935" i="3" l="1"/>
  <c r="BP2935" i="3"/>
  <c r="BU2935" i="3" s="1"/>
  <c r="BR2936" i="3"/>
  <c r="AX3384" i="3"/>
  <c r="BT2935" i="3"/>
  <c r="BX2935" i="3" s="1"/>
  <c r="L3390" i="3"/>
  <c r="AW3384" i="3"/>
  <c r="BF3385" i="3"/>
  <c r="BG3385" i="3"/>
  <c r="BA3382" i="3"/>
  <c r="BB3382" i="3" s="1"/>
  <c r="AC3388" i="3"/>
  <c r="AK3388" i="3" s="1"/>
  <c r="K3390" i="3"/>
  <c r="AB3389" i="3"/>
  <c r="AA3389" i="3"/>
  <c r="Z3389" i="3"/>
  <c r="AQ3387" i="3"/>
  <c r="BI3387" i="3"/>
  <c r="AR3387" i="3"/>
  <c r="BJ3387" i="3"/>
  <c r="X3387" i="3"/>
  <c r="K1622" i="3"/>
  <c r="L1622" i="3"/>
  <c r="N1624" i="3"/>
  <c r="D3458" i="3"/>
  <c r="W3387" i="3"/>
  <c r="U3388" i="3"/>
  <c r="R3388" i="3"/>
  <c r="T3388" i="3"/>
  <c r="X3388" i="3" s="1"/>
  <c r="Q3388" i="3"/>
  <c r="N3389" i="3"/>
  <c r="O3389" i="3"/>
  <c r="AY3384" i="3" l="1"/>
  <c r="BA3384" i="3" s="1"/>
  <c r="BB3384" i="3" s="1"/>
  <c r="BS2936" i="3"/>
  <c r="BL2936" i="3"/>
  <c r="BN2936" i="3"/>
  <c r="BM2936" i="3"/>
  <c r="BQ2936" i="3" s="1"/>
  <c r="BO2936" i="3"/>
  <c r="AX3385" i="3"/>
  <c r="L3391" i="3"/>
  <c r="BG3386" i="3"/>
  <c r="BF3386" i="3"/>
  <c r="AW3385" i="3"/>
  <c r="AY3385" i="3" s="1"/>
  <c r="BA3385" i="3" s="1"/>
  <c r="BB3385" i="3" s="1"/>
  <c r="AQ3388" i="3"/>
  <c r="BI3388" i="3"/>
  <c r="AR3388" i="3"/>
  <c r="BJ3388" i="3"/>
  <c r="AC3389" i="3"/>
  <c r="AK3389" i="3" s="1"/>
  <c r="K3391" i="3"/>
  <c r="AB3390" i="3"/>
  <c r="AA3390" i="3"/>
  <c r="Z3390" i="3"/>
  <c r="L1621" i="3"/>
  <c r="O1623" i="3"/>
  <c r="K1621" i="3"/>
  <c r="N1622" i="3" s="1"/>
  <c r="N1623" i="3"/>
  <c r="D3459" i="3"/>
  <c r="W3388" i="3"/>
  <c r="T3389" i="3"/>
  <c r="Q3389" i="3"/>
  <c r="U3389" i="3"/>
  <c r="R3389" i="3"/>
  <c r="N3390" i="3"/>
  <c r="O3390" i="3"/>
  <c r="BV2936" i="3" l="1"/>
  <c r="BT2936" i="3"/>
  <c r="BX2936" i="3" s="1"/>
  <c r="BP2936" i="3"/>
  <c r="BU2936" i="3" s="1"/>
  <c r="BR2937" i="3"/>
  <c r="AW3386" i="3"/>
  <c r="L3392" i="3"/>
  <c r="AX3386" i="3"/>
  <c r="BF3387" i="3"/>
  <c r="BG3387" i="3"/>
  <c r="AC3390" i="3"/>
  <c r="AK3390" i="3" s="1"/>
  <c r="K3392" i="3"/>
  <c r="AB3391" i="3"/>
  <c r="AA3391" i="3"/>
  <c r="Z3391" i="3"/>
  <c r="AR3389" i="3"/>
  <c r="BJ3389" i="3"/>
  <c r="AQ3389" i="3"/>
  <c r="BI3389" i="3"/>
  <c r="L1620" i="3"/>
  <c r="K1620" i="3"/>
  <c r="O1622" i="3"/>
  <c r="D3460" i="3"/>
  <c r="W3389" i="3"/>
  <c r="X3389" i="3"/>
  <c r="T3390" i="3"/>
  <c r="Q3390" i="3"/>
  <c r="U3390" i="3"/>
  <c r="R3390" i="3"/>
  <c r="N3391" i="3"/>
  <c r="O3391" i="3"/>
  <c r="AW3387" i="3" l="1"/>
  <c r="AY3386" i="3"/>
  <c r="BA3386" i="3" s="1"/>
  <c r="BB3386" i="3" s="1"/>
  <c r="BS2937" i="3"/>
  <c r="BL2937" i="3"/>
  <c r="BO2937" i="3"/>
  <c r="BM2937" i="3"/>
  <c r="BQ2937" i="3" s="1"/>
  <c r="BN2937" i="3"/>
  <c r="AX3387" i="3"/>
  <c r="AY3387" i="3" s="1"/>
  <c r="BA3387" i="3" s="1"/>
  <c r="BB3387" i="3" s="1"/>
  <c r="L3393" i="3"/>
  <c r="BG3388" i="3"/>
  <c r="BF3388" i="3"/>
  <c r="AQ3390" i="3"/>
  <c r="BI3390" i="3"/>
  <c r="AR3390" i="3"/>
  <c r="BJ3390" i="3"/>
  <c r="AC3391" i="3"/>
  <c r="AK3391" i="3" s="1"/>
  <c r="K3393" i="3"/>
  <c r="AB3392" i="3"/>
  <c r="AA3392" i="3"/>
  <c r="Z3392" i="3"/>
  <c r="K1619" i="3"/>
  <c r="N1621" i="3"/>
  <c r="L1619" i="3"/>
  <c r="O1620" i="3" s="1"/>
  <c r="O1621" i="3"/>
  <c r="X3390" i="3"/>
  <c r="D3461" i="3"/>
  <c r="W3390" i="3"/>
  <c r="U3391" i="3"/>
  <c r="R3391" i="3"/>
  <c r="T3391" i="3"/>
  <c r="Q3391" i="3"/>
  <c r="N3392" i="3"/>
  <c r="O3392" i="3"/>
  <c r="BV2937" i="3" l="1"/>
  <c r="AX3388" i="3"/>
  <c r="BP2937" i="3"/>
  <c r="BU2937" i="3" s="1"/>
  <c r="BR2938" i="3"/>
  <c r="BT2937" i="3"/>
  <c r="BX2937" i="3" s="1"/>
  <c r="L3394" i="3"/>
  <c r="Z3393" i="3"/>
  <c r="AW3388" i="3"/>
  <c r="AY3388" i="3" s="1"/>
  <c r="BF3389" i="3"/>
  <c r="BG3389" i="3"/>
  <c r="AC3392" i="3"/>
  <c r="AK3392" i="3" s="1"/>
  <c r="K3394" i="3"/>
  <c r="AB3393" i="3"/>
  <c r="AA3393" i="3"/>
  <c r="AQ3391" i="3"/>
  <c r="BI3391" i="3"/>
  <c r="AR3391" i="3"/>
  <c r="BJ3391" i="3"/>
  <c r="K1618" i="3"/>
  <c r="L1618" i="3"/>
  <c r="N1620" i="3"/>
  <c r="D3462" i="3"/>
  <c r="X3391" i="3"/>
  <c r="W3391" i="3"/>
  <c r="U3392" i="3"/>
  <c r="R3392" i="3"/>
  <c r="T3392" i="3"/>
  <c r="Q3392" i="3"/>
  <c r="N3393" i="3"/>
  <c r="O3393" i="3"/>
  <c r="AX3389" i="3" l="1"/>
  <c r="BN2938" i="3"/>
  <c r="BL2938" i="3"/>
  <c r="BO2938" i="3"/>
  <c r="BM2938" i="3"/>
  <c r="BQ2938" i="3" s="1"/>
  <c r="BS2938" i="3"/>
  <c r="L3395" i="3"/>
  <c r="AW3389" i="3"/>
  <c r="AY3389" i="3" s="1"/>
  <c r="BA3389" i="3" s="1"/>
  <c r="BB3388" i="3"/>
  <c r="BA3388" i="3"/>
  <c r="BF3390" i="3"/>
  <c r="BG3390" i="3"/>
  <c r="AC3393" i="3"/>
  <c r="AK3393" i="3" s="1"/>
  <c r="K3395" i="3"/>
  <c r="AB3394" i="3"/>
  <c r="AA3394" i="3"/>
  <c r="Z3394" i="3"/>
  <c r="AR3392" i="3"/>
  <c r="BJ3392" i="3"/>
  <c r="AQ3392" i="3"/>
  <c r="BI3392" i="3"/>
  <c r="L1617" i="3"/>
  <c r="O1619" i="3"/>
  <c r="K1617" i="3"/>
  <c r="N1618" i="3" s="1"/>
  <c r="N1619" i="3"/>
  <c r="X3392" i="3"/>
  <c r="W3392" i="3"/>
  <c r="D3463" i="3"/>
  <c r="T3393" i="3"/>
  <c r="Q3393" i="3"/>
  <c r="U3393" i="3"/>
  <c r="R3393" i="3"/>
  <c r="N3394" i="3"/>
  <c r="O3394" i="3"/>
  <c r="BV2938" i="3" l="1"/>
  <c r="BP2938" i="3"/>
  <c r="BU2938" i="3" s="1"/>
  <c r="BR2939" i="3"/>
  <c r="BT2938" i="3"/>
  <c r="BX2938" i="3" s="1"/>
  <c r="AX3390" i="3"/>
  <c r="BB3389" i="3"/>
  <c r="L3396" i="3"/>
  <c r="AW3390" i="3"/>
  <c r="AY3390" i="3" s="1"/>
  <c r="BA3390" i="3" s="1"/>
  <c r="BF3391" i="3"/>
  <c r="BG3391" i="3"/>
  <c r="AC3394" i="3"/>
  <c r="AK3394" i="3" s="1"/>
  <c r="K3396" i="3"/>
  <c r="AB3395" i="3"/>
  <c r="AA3395" i="3"/>
  <c r="Z3395" i="3"/>
  <c r="AQ3393" i="3"/>
  <c r="BI3393" i="3"/>
  <c r="AR3393" i="3"/>
  <c r="BJ3393" i="3"/>
  <c r="L1616" i="3"/>
  <c r="K1616" i="3"/>
  <c r="O1618" i="3"/>
  <c r="D3464" i="3"/>
  <c r="W3393" i="3"/>
  <c r="X3393" i="3"/>
  <c r="U3394" i="3"/>
  <c r="R3394" i="3"/>
  <c r="T3394" i="3"/>
  <c r="Q3394" i="3"/>
  <c r="N3395" i="3"/>
  <c r="O3395" i="3"/>
  <c r="BN2939" i="3" l="1"/>
  <c r="BM2939" i="3"/>
  <c r="BQ2939" i="3" s="1"/>
  <c r="BS2939" i="3"/>
  <c r="BL2939" i="3"/>
  <c r="BO2939" i="3"/>
  <c r="BB3390" i="3"/>
  <c r="L3397" i="3"/>
  <c r="AX3391" i="3"/>
  <c r="AW3391" i="3"/>
  <c r="BG3392" i="3"/>
  <c r="BF3392" i="3"/>
  <c r="AC3395" i="3"/>
  <c r="AK3395" i="3" s="1"/>
  <c r="AR3394" i="3"/>
  <c r="BJ3394" i="3"/>
  <c r="AQ3394" i="3"/>
  <c r="BI3394" i="3"/>
  <c r="K3397" i="3"/>
  <c r="AB3396" i="3"/>
  <c r="AA3396" i="3"/>
  <c r="Z3396" i="3"/>
  <c r="K1615" i="3"/>
  <c r="N1617" i="3"/>
  <c r="L1615" i="3"/>
  <c r="O1616" i="3" s="1"/>
  <c r="O1617" i="3"/>
  <c r="D3465" i="3"/>
  <c r="X3394" i="3"/>
  <c r="W3394" i="3"/>
  <c r="U3395" i="3"/>
  <c r="R3395" i="3"/>
  <c r="T3395" i="3"/>
  <c r="Q3395" i="3"/>
  <c r="N3396" i="3"/>
  <c r="O3396" i="3"/>
  <c r="BV2939" i="3" l="1"/>
  <c r="BP2939" i="3"/>
  <c r="BU2939" i="3" s="1"/>
  <c r="BR2940" i="3"/>
  <c r="BT2939" i="3"/>
  <c r="BX2939" i="3" s="1"/>
  <c r="AW3392" i="3"/>
  <c r="AX3392" i="3"/>
  <c r="L3398" i="3"/>
  <c r="AY3391" i="3"/>
  <c r="BA3391" i="3" s="1"/>
  <c r="AC3396" i="3"/>
  <c r="AK3396" i="3" s="1"/>
  <c r="BF3393" i="3"/>
  <c r="BG3393" i="3"/>
  <c r="AQ3395" i="3"/>
  <c r="BI3395" i="3"/>
  <c r="AR3395" i="3"/>
  <c r="BJ3395" i="3"/>
  <c r="K3398" i="3"/>
  <c r="AB3397" i="3"/>
  <c r="AA3397" i="3"/>
  <c r="Z3397" i="3"/>
  <c r="K1614" i="3"/>
  <c r="L1614" i="3"/>
  <c r="N1616" i="3"/>
  <c r="W3395" i="3"/>
  <c r="D3466" i="3"/>
  <c r="X3395" i="3"/>
  <c r="U3396" i="3"/>
  <c r="R3396" i="3"/>
  <c r="T3396" i="3"/>
  <c r="Q3396" i="3"/>
  <c r="N3397" i="3"/>
  <c r="O3397" i="3"/>
  <c r="AY3392" i="3" l="1"/>
  <c r="BA3392" i="3" s="1"/>
  <c r="BO2940" i="3"/>
  <c r="BN2940" i="3"/>
  <c r="BM2940" i="3"/>
  <c r="BQ2940" i="3" s="1"/>
  <c r="BS2940" i="3"/>
  <c r="BL2940" i="3"/>
  <c r="BB3391" i="3"/>
  <c r="AX3393" i="3"/>
  <c r="AC3397" i="3"/>
  <c r="AK3397" i="3" s="1"/>
  <c r="AW3393" i="3"/>
  <c r="L3399" i="3"/>
  <c r="BF3394" i="3"/>
  <c r="BG3394" i="3"/>
  <c r="K3399" i="3"/>
  <c r="AB3398" i="3"/>
  <c r="AA3398" i="3"/>
  <c r="Z3398" i="3"/>
  <c r="AR3396" i="3"/>
  <c r="BJ3396" i="3"/>
  <c r="AQ3396" i="3"/>
  <c r="BI3396" i="3"/>
  <c r="L1613" i="3"/>
  <c r="O1615" i="3"/>
  <c r="K1613" i="3"/>
  <c r="N1614" i="3" s="1"/>
  <c r="N1615" i="3"/>
  <c r="X3396" i="3"/>
  <c r="D3467" i="3"/>
  <c r="W3396" i="3"/>
  <c r="T3397" i="3"/>
  <c r="Q3397" i="3"/>
  <c r="U3397" i="3"/>
  <c r="R3397" i="3"/>
  <c r="N3398" i="3"/>
  <c r="O3398" i="3"/>
  <c r="BT2940" i="3" l="1"/>
  <c r="BX2940" i="3" s="1"/>
  <c r="BV2940" i="3"/>
  <c r="BB3392" i="3"/>
  <c r="AY3393" i="3"/>
  <c r="BA3393" i="3" s="1"/>
  <c r="BP2940" i="3"/>
  <c r="BU2940" i="3" s="1"/>
  <c r="BR2941" i="3"/>
  <c r="AW3394" i="3"/>
  <c r="L3400" i="3"/>
  <c r="AX3394" i="3"/>
  <c r="AC3398" i="3"/>
  <c r="AK3398" i="3" s="1"/>
  <c r="BF3395" i="3"/>
  <c r="BG3395" i="3"/>
  <c r="K3400" i="3"/>
  <c r="AB3399" i="3"/>
  <c r="AA3399" i="3"/>
  <c r="Z3399" i="3"/>
  <c r="AR3397" i="3"/>
  <c r="BJ3397" i="3"/>
  <c r="AQ3397" i="3"/>
  <c r="BI3397" i="3"/>
  <c r="L1612" i="3"/>
  <c r="K1612" i="3"/>
  <c r="O1614" i="3"/>
  <c r="D3468" i="3"/>
  <c r="W3397" i="3"/>
  <c r="X3397" i="3"/>
  <c r="U3398" i="3"/>
  <c r="R3398" i="3"/>
  <c r="T3398" i="3"/>
  <c r="Q3398" i="3"/>
  <c r="N3399" i="3"/>
  <c r="O3399" i="3"/>
  <c r="AY3394" i="3" l="1"/>
  <c r="BA3394" i="3" s="1"/>
  <c r="BN2941" i="3"/>
  <c r="BO2941" i="3"/>
  <c r="BL2941" i="3"/>
  <c r="BS2941" i="3"/>
  <c r="BM2941" i="3"/>
  <c r="BQ2941" i="3" s="1"/>
  <c r="BB3393" i="3"/>
  <c r="AW3395" i="3"/>
  <c r="L3401" i="3"/>
  <c r="AX3395" i="3"/>
  <c r="BF3396" i="3"/>
  <c r="BG3396" i="3"/>
  <c r="Z3400" i="3"/>
  <c r="AC3399" i="3"/>
  <c r="AK3399" i="3" s="1"/>
  <c r="AQ3398" i="3"/>
  <c r="BI3398" i="3"/>
  <c r="K3401" i="3"/>
  <c r="AB3400" i="3"/>
  <c r="AA3400" i="3"/>
  <c r="AR3398" i="3"/>
  <c r="BJ3398" i="3"/>
  <c r="K1611" i="3"/>
  <c r="N1613" i="3"/>
  <c r="L1611" i="3"/>
  <c r="O1612" i="3" s="1"/>
  <c r="O1613" i="3"/>
  <c r="X3398" i="3"/>
  <c r="D3469" i="3"/>
  <c r="W3398" i="3"/>
  <c r="U3399" i="3"/>
  <c r="R3399" i="3"/>
  <c r="T3399" i="3"/>
  <c r="Q3399" i="3"/>
  <c r="N3400" i="3"/>
  <c r="O3400" i="3"/>
  <c r="BV2941" i="3" l="1"/>
  <c r="BB3394" i="3"/>
  <c r="BP2941" i="3"/>
  <c r="BU2941" i="3" s="1"/>
  <c r="BR2942" i="3"/>
  <c r="AW3396" i="3"/>
  <c r="BT2941" i="3"/>
  <c r="BX2941" i="3" s="1"/>
  <c r="L3402" i="3"/>
  <c r="AX3396" i="3"/>
  <c r="AY3396" i="3" s="1"/>
  <c r="AY3395" i="3"/>
  <c r="BA3395" i="3" s="1"/>
  <c r="BG3397" i="3"/>
  <c r="BF3397" i="3"/>
  <c r="AC3400" i="3"/>
  <c r="AK3400" i="3" s="1"/>
  <c r="K3402" i="3"/>
  <c r="AB3401" i="3"/>
  <c r="AA3401" i="3"/>
  <c r="Z3401" i="3"/>
  <c r="AQ3399" i="3"/>
  <c r="BI3399" i="3"/>
  <c r="AR3399" i="3"/>
  <c r="BJ3399" i="3"/>
  <c r="K1610" i="3"/>
  <c r="L1610" i="3"/>
  <c r="N1612" i="3"/>
  <c r="X3399" i="3"/>
  <c r="D3470" i="3"/>
  <c r="W3399" i="3"/>
  <c r="T3400" i="3"/>
  <c r="Q3400" i="3"/>
  <c r="U3400" i="3"/>
  <c r="R3400" i="3"/>
  <c r="N3401" i="3"/>
  <c r="O3401" i="3"/>
  <c r="BB3395" i="3" l="1"/>
  <c r="BL2942" i="3"/>
  <c r="BS2942" i="3"/>
  <c r="BO2942" i="3"/>
  <c r="BN2942" i="3"/>
  <c r="BM2942" i="3"/>
  <c r="BQ2942" i="3" s="1"/>
  <c r="AW3397" i="3"/>
  <c r="BB3396" i="3"/>
  <c r="BA3396" i="3"/>
  <c r="L3403" i="3"/>
  <c r="BF3398" i="3"/>
  <c r="BG3398" i="3"/>
  <c r="AX3397" i="3"/>
  <c r="AC3401" i="3"/>
  <c r="AK3401" i="3" s="1"/>
  <c r="AQ3400" i="3"/>
  <c r="BI3400" i="3"/>
  <c r="K3403" i="3"/>
  <c r="AB3402" i="3"/>
  <c r="AA3402" i="3"/>
  <c r="Z3402" i="3"/>
  <c r="AR3400" i="3"/>
  <c r="BJ3400" i="3"/>
  <c r="L1609" i="3"/>
  <c r="O1611" i="3"/>
  <c r="K1609" i="3"/>
  <c r="N1610" i="3" s="1"/>
  <c r="N1611" i="3"/>
  <c r="D3471" i="3"/>
  <c r="W3400" i="3"/>
  <c r="X3400" i="3"/>
  <c r="U3401" i="3"/>
  <c r="R3401" i="3"/>
  <c r="T3401" i="3"/>
  <c r="Q3401" i="3"/>
  <c r="N3402" i="3"/>
  <c r="O3402" i="3"/>
  <c r="BV2942" i="3" l="1"/>
  <c r="BT2942" i="3"/>
  <c r="BX2942" i="3" s="1"/>
  <c r="AY3397" i="3"/>
  <c r="BA3397" i="3" s="1"/>
  <c r="BB3397" i="3" s="1"/>
  <c r="AX3398" i="3"/>
  <c r="BP2942" i="3"/>
  <c r="BU2942" i="3" s="1"/>
  <c r="BR2943" i="3"/>
  <c r="AW3398" i="3"/>
  <c r="L3404" i="3"/>
  <c r="BG3399" i="3"/>
  <c r="BF3399" i="3"/>
  <c r="AR3401" i="3"/>
  <c r="BJ3401" i="3"/>
  <c r="AQ3401" i="3"/>
  <c r="BI3401" i="3"/>
  <c r="AC3402" i="3"/>
  <c r="AK3402" i="3" s="1"/>
  <c r="K3404" i="3"/>
  <c r="AB3403" i="3"/>
  <c r="AA3403" i="3"/>
  <c r="Z3403" i="3"/>
  <c r="L1608" i="3"/>
  <c r="K1608" i="3"/>
  <c r="O1610" i="3"/>
  <c r="X3401" i="3"/>
  <c r="D3472" i="3"/>
  <c r="W3401" i="3"/>
  <c r="U3402" i="3"/>
  <c r="R3402" i="3"/>
  <c r="T3402" i="3"/>
  <c r="Q3402" i="3"/>
  <c r="N3403" i="3"/>
  <c r="O3403" i="3"/>
  <c r="AY3398" i="3" l="1"/>
  <c r="BO2943" i="3"/>
  <c r="BS2943" i="3"/>
  <c r="BM2943" i="3"/>
  <c r="BQ2943" i="3" s="1"/>
  <c r="BN2943" i="3"/>
  <c r="BL2943" i="3"/>
  <c r="BA3398" i="3"/>
  <c r="BB3398" i="3"/>
  <c r="L3405" i="3"/>
  <c r="AW3399" i="3"/>
  <c r="AC3403" i="3"/>
  <c r="BG3400" i="3"/>
  <c r="BF3400" i="3"/>
  <c r="AX3399" i="3"/>
  <c r="K3405" i="3"/>
  <c r="AB3404" i="3"/>
  <c r="AA3404" i="3"/>
  <c r="Z3404" i="3"/>
  <c r="AQ3402" i="3"/>
  <c r="BI3402" i="3"/>
  <c r="AR3402" i="3"/>
  <c r="BJ3402" i="3"/>
  <c r="AK3403" i="3"/>
  <c r="K1607" i="3"/>
  <c r="N1609" i="3"/>
  <c r="L1607" i="3"/>
  <c r="O1608" i="3" s="1"/>
  <c r="O1609" i="3"/>
  <c r="X3402" i="3"/>
  <c r="D3473" i="3"/>
  <c r="W3402" i="3"/>
  <c r="T3403" i="3"/>
  <c r="Q3403" i="3"/>
  <c r="U3403" i="3"/>
  <c r="R3403" i="3"/>
  <c r="N3404" i="3"/>
  <c r="O3404" i="3"/>
  <c r="BV2943" i="3" l="1"/>
  <c r="BT2943" i="3"/>
  <c r="BX2943" i="3" s="1"/>
  <c r="BP2943" i="3"/>
  <c r="BU2943" i="3" s="1"/>
  <c r="BR2944" i="3"/>
  <c r="AW3400" i="3"/>
  <c r="L3406" i="3"/>
  <c r="AY3399" i="3"/>
  <c r="BA3399" i="3" s="1"/>
  <c r="BB3399" i="3" s="1"/>
  <c r="BF3401" i="3"/>
  <c r="AX3401" i="3" s="1"/>
  <c r="BG3401" i="3"/>
  <c r="AX3400" i="3"/>
  <c r="AC3404" i="3"/>
  <c r="AK3404" i="3" s="1"/>
  <c r="AN3404" i="3" s="1"/>
  <c r="AN3405" i="3" s="1"/>
  <c r="AR3403" i="3"/>
  <c r="BJ3403" i="3"/>
  <c r="K3406" i="3"/>
  <c r="AB3405" i="3"/>
  <c r="AA3405" i="3"/>
  <c r="Z3405" i="3"/>
  <c r="Z3406" i="3"/>
  <c r="AQ3403" i="3"/>
  <c r="BI3403" i="3"/>
  <c r="K1606" i="3"/>
  <c r="L1606" i="3"/>
  <c r="N1608" i="3"/>
  <c r="D3474" i="3"/>
  <c r="W3403" i="3"/>
  <c r="X3403" i="3"/>
  <c r="U3404" i="3"/>
  <c r="R3404" i="3"/>
  <c r="T3404" i="3"/>
  <c r="Q3404" i="3"/>
  <c r="N3405" i="3"/>
  <c r="O3405" i="3"/>
  <c r="AY3400" i="3" l="1"/>
  <c r="BA3400" i="3" s="1"/>
  <c r="BS2944" i="3"/>
  <c r="BM2944" i="3"/>
  <c r="BQ2944" i="3" s="1"/>
  <c r="BN2944" i="3"/>
  <c r="BO2944" i="3"/>
  <c r="BL2944" i="3"/>
  <c r="AW3401" i="3"/>
  <c r="AY3401" i="3" s="1"/>
  <c r="L3407" i="3"/>
  <c r="BB3400" i="3"/>
  <c r="BF3402" i="3"/>
  <c r="BG3402" i="3"/>
  <c r="AC3405" i="3"/>
  <c r="AK3405" i="3" s="1"/>
  <c r="AR3404" i="3"/>
  <c r="BJ3404" i="3"/>
  <c r="AU3404" i="3"/>
  <c r="AU3405" i="3" s="1"/>
  <c r="AU3406" i="3" s="1"/>
  <c r="AU3407" i="3" s="1"/>
  <c r="AU3408" i="3" s="1"/>
  <c r="AU3409" i="3" s="1"/>
  <c r="AU3410" i="3" s="1"/>
  <c r="AU3411" i="3" s="1"/>
  <c r="AU3412" i="3" s="1"/>
  <c r="AU3413" i="3" s="1"/>
  <c r="AU3414" i="3" s="1"/>
  <c r="AU3415" i="3" s="1"/>
  <c r="AU3416" i="3" s="1"/>
  <c r="AU3417" i="3" s="1"/>
  <c r="AU3418" i="3" s="1"/>
  <c r="AU3419" i="3" s="1"/>
  <c r="AU3420" i="3" s="1"/>
  <c r="AU3421" i="3" s="1"/>
  <c r="AU3422" i="3" s="1"/>
  <c r="AU3423" i="3" s="1"/>
  <c r="AU3424" i="3" s="1"/>
  <c r="AQ3404" i="3"/>
  <c r="BI3404" i="3"/>
  <c r="AT3404" i="3"/>
  <c r="AT3405" i="3" s="1"/>
  <c r="AT3406" i="3" s="1"/>
  <c r="AT3407" i="3" s="1"/>
  <c r="AT3408" i="3" s="1"/>
  <c r="AT3409" i="3" s="1"/>
  <c r="AT3410" i="3" s="1"/>
  <c r="AT3411" i="3" s="1"/>
  <c r="AT3412" i="3" s="1"/>
  <c r="AT3413" i="3" s="1"/>
  <c r="AT3414" i="3" s="1"/>
  <c r="AT3415" i="3" s="1"/>
  <c r="AT3416" i="3" s="1"/>
  <c r="AT3417" i="3" s="1"/>
  <c r="AT3418" i="3" s="1"/>
  <c r="AT3419" i="3" s="1"/>
  <c r="AT3420" i="3" s="1"/>
  <c r="AT3421" i="3" s="1"/>
  <c r="AT3422" i="3" s="1"/>
  <c r="AT3423" i="3" s="1"/>
  <c r="AT3424" i="3" s="1"/>
  <c r="AN3406" i="3"/>
  <c r="AN3407" i="3" s="1"/>
  <c r="AN3408" i="3" s="1"/>
  <c r="AN3409" i="3" s="1"/>
  <c r="AN3410" i="3" s="1"/>
  <c r="AN3411" i="3" s="1"/>
  <c r="AN3412" i="3" s="1"/>
  <c r="AN3413" i="3" s="1"/>
  <c r="AN3414" i="3" s="1"/>
  <c r="AN3415" i="3" s="1"/>
  <c r="AN3416" i="3" s="1"/>
  <c r="AN3417" i="3" s="1"/>
  <c r="AN3418" i="3" s="1"/>
  <c r="AN3419" i="3" s="1"/>
  <c r="AN3420" i="3" s="1"/>
  <c r="AN3421" i="3" s="1"/>
  <c r="AN3422" i="3" s="1"/>
  <c r="AN3423" i="3" s="1"/>
  <c r="AN3424" i="3" s="1"/>
  <c r="BD3405" i="3"/>
  <c r="BD3406" i="3" s="1"/>
  <c r="BD3407" i="3" s="1"/>
  <c r="BD3408" i="3" s="1"/>
  <c r="BD3409" i="3" s="1"/>
  <c r="BD3410" i="3" s="1"/>
  <c r="BD3411" i="3" s="1"/>
  <c r="BD3412" i="3" s="1"/>
  <c r="BD3413" i="3" s="1"/>
  <c r="BD3414" i="3" s="1"/>
  <c r="BD3415" i="3" s="1"/>
  <c r="BD3416" i="3" s="1"/>
  <c r="BD3417" i="3" s="1"/>
  <c r="BD3418" i="3" s="1"/>
  <c r="BD3419" i="3" s="1"/>
  <c r="BD3420" i="3" s="1"/>
  <c r="BD3421" i="3" s="1"/>
  <c r="BD3422" i="3" s="1"/>
  <c r="BD3423" i="3" s="1"/>
  <c r="BD3424" i="3" s="1"/>
  <c r="BD3425" i="3" s="1"/>
  <c r="BC3426" i="3" s="1"/>
  <c r="BC3427" i="3" s="1"/>
  <c r="BC3428" i="3" s="1"/>
  <c r="BC3429" i="3" s="1"/>
  <c r="BC3430" i="3" s="1"/>
  <c r="BC3431" i="3" s="1"/>
  <c r="BC3432" i="3" s="1"/>
  <c r="BC3433" i="3" s="1"/>
  <c r="BC3434" i="3" s="1"/>
  <c r="BC3435" i="3" s="1"/>
  <c r="BC3436" i="3" s="1"/>
  <c r="BC3437" i="3" s="1"/>
  <c r="BC3438" i="3" s="1"/>
  <c r="BC3439" i="3" s="1"/>
  <c r="BC3440" i="3" s="1"/>
  <c r="BC3441" i="3" s="1"/>
  <c r="BC3442" i="3" s="1"/>
  <c r="BC3443" i="3" s="1"/>
  <c r="BC3444" i="3" s="1"/>
  <c r="BC3445" i="3" s="1"/>
  <c r="BC3446" i="3" s="1"/>
  <c r="K3407" i="3"/>
  <c r="AB3406" i="3"/>
  <c r="AA3406" i="3"/>
  <c r="L1605" i="3"/>
  <c r="O1607" i="3"/>
  <c r="K1605" i="3"/>
  <c r="N1606" i="3" s="1"/>
  <c r="N1607" i="3"/>
  <c r="D3475" i="3"/>
  <c r="X3404" i="3"/>
  <c r="W3404" i="3"/>
  <c r="U3405" i="3"/>
  <c r="R3405" i="3"/>
  <c r="T3405" i="3"/>
  <c r="Q3405" i="3"/>
  <c r="N3406" i="3"/>
  <c r="O3406" i="3"/>
  <c r="BV2944" i="3" l="1"/>
  <c r="BT2944" i="3"/>
  <c r="BX2944" i="3" s="1"/>
  <c r="BP2944" i="3"/>
  <c r="BU2944" i="3" s="1"/>
  <c r="BR2945" i="3"/>
  <c r="AX3402" i="3"/>
  <c r="BA3401" i="3"/>
  <c r="BB3401" i="3"/>
  <c r="L3408" i="3"/>
  <c r="BG3403" i="3"/>
  <c r="BF3403" i="3"/>
  <c r="AW3402" i="3"/>
  <c r="AC3406" i="3"/>
  <c r="AK3406" i="3" s="1"/>
  <c r="K3408" i="3"/>
  <c r="AB3407" i="3"/>
  <c r="AA3407" i="3"/>
  <c r="Z3407" i="3"/>
  <c r="Z3408" i="3"/>
  <c r="AR3405" i="3"/>
  <c r="BJ3405" i="3"/>
  <c r="AQ3405" i="3"/>
  <c r="BI3405" i="3"/>
  <c r="L1604" i="3"/>
  <c r="K1604" i="3"/>
  <c r="O1606" i="3"/>
  <c r="D3476" i="3"/>
  <c r="X3405" i="3"/>
  <c r="W3405" i="3"/>
  <c r="T3406" i="3"/>
  <c r="Q3406" i="3"/>
  <c r="U3406" i="3"/>
  <c r="R3406" i="3"/>
  <c r="N3407" i="3"/>
  <c r="O3407" i="3"/>
  <c r="AY3402" i="3" l="1"/>
  <c r="BA3402" i="3" s="1"/>
  <c r="BB3402" i="3" s="1"/>
  <c r="BM2945" i="3"/>
  <c r="BQ2945" i="3" s="1"/>
  <c r="BS2945" i="3"/>
  <c r="BL2945" i="3"/>
  <c r="BN2945" i="3"/>
  <c r="BO2945" i="3"/>
  <c r="BV2945" i="3" s="1"/>
  <c r="AX3403" i="3"/>
  <c r="L3409" i="3"/>
  <c r="BG3404" i="3"/>
  <c r="BF3404" i="3"/>
  <c r="AW3403" i="3"/>
  <c r="AY3403" i="3" s="1"/>
  <c r="BA3403" i="3" s="1"/>
  <c r="BB3403" i="3" s="1"/>
  <c r="AR3406" i="3"/>
  <c r="BJ3406" i="3"/>
  <c r="AQ3406" i="3"/>
  <c r="BI3406" i="3"/>
  <c r="AC3407" i="3"/>
  <c r="AK3407" i="3" s="1"/>
  <c r="K3409" i="3"/>
  <c r="AB3408" i="3"/>
  <c r="AA3408" i="3"/>
  <c r="K1603" i="3"/>
  <c r="N1605" i="3"/>
  <c r="L1603" i="3"/>
  <c r="O1604" i="3" s="1"/>
  <c r="O1605" i="3"/>
  <c r="D3477" i="3"/>
  <c r="W3406" i="3"/>
  <c r="X3406" i="3"/>
  <c r="T3407" i="3"/>
  <c r="Q3407" i="3"/>
  <c r="U3407" i="3"/>
  <c r="R3407" i="3"/>
  <c r="N3408" i="3"/>
  <c r="O3408" i="3"/>
  <c r="BT2945" i="3" l="1"/>
  <c r="BX2945" i="3" s="1"/>
  <c r="BP2945" i="3"/>
  <c r="BU2945" i="3" s="1"/>
  <c r="BR2946" i="3"/>
  <c r="AX3404" i="3"/>
  <c r="L3410" i="3"/>
  <c r="AW3404" i="3"/>
  <c r="BF3405" i="3"/>
  <c r="AC3408" i="3"/>
  <c r="AK3408" i="3" s="1"/>
  <c r="BG3405" i="3"/>
  <c r="AR3407" i="3"/>
  <c r="BJ3407" i="3"/>
  <c r="AQ3407" i="3"/>
  <c r="BI3407" i="3"/>
  <c r="K3410" i="3"/>
  <c r="AB3409" i="3"/>
  <c r="AA3409" i="3"/>
  <c r="Z3409" i="3"/>
  <c r="K1602" i="3"/>
  <c r="L1602" i="3"/>
  <c r="N1604" i="3"/>
  <c r="D3478" i="3"/>
  <c r="W3407" i="3"/>
  <c r="X3407" i="3"/>
  <c r="U3408" i="3"/>
  <c r="R3408" i="3"/>
  <c r="T3408" i="3"/>
  <c r="Q3408" i="3"/>
  <c r="N3409" i="3"/>
  <c r="O3409" i="3"/>
  <c r="AY3404" i="3" l="1"/>
  <c r="BA3404" i="3" s="1"/>
  <c r="BN2946" i="3"/>
  <c r="BO2946" i="3"/>
  <c r="BL2946" i="3"/>
  <c r="BS2946" i="3"/>
  <c r="BM2946" i="3"/>
  <c r="BQ2946" i="3" s="1"/>
  <c r="AX3405" i="3"/>
  <c r="L3411" i="3"/>
  <c r="BB3404" i="3"/>
  <c r="AW3405" i="3"/>
  <c r="BF3406" i="3"/>
  <c r="BG3406" i="3"/>
  <c r="AC3409" i="3"/>
  <c r="AK3409" i="3" s="1"/>
  <c r="K3411" i="3"/>
  <c r="AB3410" i="3"/>
  <c r="AA3410" i="3"/>
  <c r="Z3410" i="3"/>
  <c r="Z3411" i="3"/>
  <c r="AQ3408" i="3"/>
  <c r="BI3408" i="3"/>
  <c r="AR3408" i="3"/>
  <c r="BJ3408" i="3"/>
  <c r="L1601" i="3"/>
  <c r="O1603" i="3"/>
  <c r="K1601" i="3"/>
  <c r="N1602" i="3" s="1"/>
  <c r="N1603" i="3"/>
  <c r="D3479" i="3"/>
  <c r="X3408" i="3"/>
  <c r="W3408" i="3"/>
  <c r="U3409" i="3"/>
  <c r="R3409" i="3"/>
  <c r="T3409" i="3"/>
  <c r="Q3409" i="3"/>
  <c r="N3410" i="3"/>
  <c r="O3410" i="3"/>
  <c r="AY3405" i="3" l="1"/>
  <c r="BA3405" i="3" s="1"/>
  <c r="BB3405" i="3" s="1"/>
  <c r="BV2946" i="3"/>
  <c r="BP2946" i="3"/>
  <c r="BU2946" i="3" s="1"/>
  <c r="BR2947" i="3"/>
  <c r="AW3406" i="3"/>
  <c r="BT2946" i="3"/>
  <c r="BX2946" i="3" s="1"/>
  <c r="L3412" i="3"/>
  <c r="AX3406" i="3"/>
  <c r="AY3406" i="3" s="1"/>
  <c r="BA3406" i="3" s="1"/>
  <c r="BB3406" i="3" s="1"/>
  <c r="BG3407" i="3"/>
  <c r="BF3407" i="3"/>
  <c r="AQ3409" i="3"/>
  <c r="BI3409" i="3"/>
  <c r="AR3409" i="3"/>
  <c r="BJ3409" i="3"/>
  <c r="AC3410" i="3"/>
  <c r="AK3410" i="3" s="1"/>
  <c r="K3412" i="3"/>
  <c r="AB3411" i="3"/>
  <c r="AA3411" i="3"/>
  <c r="L1600" i="3"/>
  <c r="K1600" i="3"/>
  <c r="O1602" i="3"/>
  <c r="W3409" i="3"/>
  <c r="X3409" i="3"/>
  <c r="D3480" i="3"/>
  <c r="U3410" i="3"/>
  <c r="R3410" i="3"/>
  <c r="T3410" i="3"/>
  <c r="Q3410" i="3"/>
  <c r="N3411" i="3"/>
  <c r="O3411" i="3"/>
  <c r="AW3407" i="3" l="1"/>
  <c r="BN2947" i="3"/>
  <c r="BL2947" i="3"/>
  <c r="BO2947" i="3"/>
  <c r="BM2947" i="3"/>
  <c r="BQ2947" i="3" s="1"/>
  <c r="BS2947" i="3"/>
  <c r="L3413" i="3"/>
  <c r="BG3408" i="3"/>
  <c r="BF3408" i="3"/>
  <c r="AX3407" i="3"/>
  <c r="W3410" i="3"/>
  <c r="AR3410" i="3"/>
  <c r="BJ3410" i="3"/>
  <c r="AC3411" i="3"/>
  <c r="AK3411" i="3" s="1"/>
  <c r="K3413" i="3"/>
  <c r="AB3412" i="3"/>
  <c r="AA3412" i="3"/>
  <c r="Z3412" i="3"/>
  <c r="AQ3410" i="3"/>
  <c r="BI3410" i="3"/>
  <c r="K1599" i="3"/>
  <c r="N1601" i="3"/>
  <c r="L1599" i="3"/>
  <c r="O1600" i="3" s="1"/>
  <c r="O1601" i="3"/>
  <c r="D3481" i="3"/>
  <c r="X3410" i="3"/>
  <c r="T3411" i="3"/>
  <c r="Q3411" i="3"/>
  <c r="U3411" i="3"/>
  <c r="R3411" i="3"/>
  <c r="N3412" i="3"/>
  <c r="O3412" i="3"/>
  <c r="AX3408" i="3" l="1"/>
  <c r="BV2947" i="3"/>
  <c r="AY3407" i="3"/>
  <c r="BA3407" i="3" s="1"/>
  <c r="BB3407" i="3" s="1"/>
  <c r="BP2947" i="3"/>
  <c r="BU2947" i="3" s="1"/>
  <c r="BR2948" i="3"/>
  <c r="BT2947" i="3"/>
  <c r="BX2947" i="3" s="1"/>
  <c r="AW3408" i="3"/>
  <c r="AY3408" i="3" s="1"/>
  <c r="BA3408" i="3" s="1"/>
  <c r="BB3408" i="3" s="1"/>
  <c r="L3414" i="3"/>
  <c r="BF3409" i="3"/>
  <c r="BG3409" i="3"/>
  <c r="AC3412" i="3"/>
  <c r="AK3412" i="3" s="1"/>
  <c r="AQ3411" i="3"/>
  <c r="BI3411" i="3"/>
  <c r="AR3411" i="3"/>
  <c r="BJ3411" i="3"/>
  <c r="K3414" i="3"/>
  <c r="AB3413" i="3"/>
  <c r="AA3413" i="3"/>
  <c r="Z3413" i="3"/>
  <c r="K1598" i="3"/>
  <c r="L1598" i="3"/>
  <c r="N1600" i="3"/>
  <c r="D3482" i="3"/>
  <c r="W3411" i="3"/>
  <c r="X3411" i="3"/>
  <c r="T3412" i="3"/>
  <c r="Q3412" i="3"/>
  <c r="U3412" i="3"/>
  <c r="R3412" i="3"/>
  <c r="N3413" i="3"/>
  <c r="O3413" i="3"/>
  <c r="BL2948" i="3" l="1"/>
  <c r="BS2948" i="3"/>
  <c r="BM2948" i="3"/>
  <c r="BQ2948" i="3" s="1"/>
  <c r="BN2948" i="3"/>
  <c r="BO2948" i="3"/>
  <c r="L3415" i="3"/>
  <c r="AX3409" i="3"/>
  <c r="BG3410" i="3"/>
  <c r="BF3410" i="3"/>
  <c r="AW3409" i="3"/>
  <c r="Z3414" i="3"/>
  <c r="AC3413" i="3"/>
  <c r="AK3413" i="3" s="1"/>
  <c r="AR3412" i="3"/>
  <c r="BJ3412" i="3"/>
  <c r="K3415" i="3"/>
  <c r="AB3414" i="3"/>
  <c r="AA3414" i="3"/>
  <c r="AQ3412" i="3"/>
  <c r="BI3412" i="3"/>
  <c r="AW3410" i="3"/>
  <c r="L1597" i="3"/>
  <c r="O1599" i="3"/>
  <c r="K1597" i="3"/>
  <c r="N1598" i="3" s="1"/>
  <c r="N1599" i="3"/>
  <c r="D3483" i="3"/>
  <c r="W3412" i="3"/>
  <c r="X3412" i="3"/>
  <c r="U3413" i="3"/>
  <c r="R3413" i="3"/>
  <c r="T3413" i="3"/>
  <c r="Q3413" i="3"/>
  <c r="N3414" i="3"/>
  <c r="O3414" i="3"/>
  <c r="AY3409" i="3" l="1"/>
  <c r="BA3409" i="3" s="1"/>
  <c r="BB3409" i="3" s="1"/>
  <c r="BV2948" i="3"/>
  <c r="AX3410" i="3"/>
  <c r="BT2948" i="3"/>
  <c r="BX2948" i="3" s="1"/>
  <c r="BP2948" i="3"/>
  <c r="BU2948" i="3" s="1"/>
  <c r="BR2949" i="3"/>
  <c r="L3416" i="3"/>
  <c r="BF3411" i="3"/>
  <c r="BG3411" i="3"/>
  <c r="Z3415" i="3"/>
  <c r="AC3414" i="3"/>
  <c r="AK3414" i="3" s="1"/>
  <c r="AY3410" i="3"/>
  <c r="BA3410" i="3" s="1"/>
  <c r="BB3410" i="3" s="1"/>
  <c r="K3416" i="3"/>
  <c r="AB3415" i="3"/>
  <c r="AA3415" i="3"/>
  <c r="AR3413" i="3"/>
  <c r="BJ3413" i="3"/>
  <c r="AQ3413" i="3"/>
  <c r="BI3413" i="3"/>
  <c r="L1596" i="3"/>
  <c r="K1596" i="3"/>
  <c r="O1598" i="3"/>
  <c r="W3413" i="3"/>
  <c r="D3484" i="3"/>
  <c r="X3413" i="3"/>
  <c r="T3414" i="3"/>
  <c r="Q3414" i="3"/>
  <c r="U3414" i="3"/>
  <c r="R3414" i="3"/>
  <c r="N3415" i="3"/>
  <c r="O3415" i="3"/>
  <c r="AX3411" i="3" l="1"/>
  <c r="BS2949" i="3"/>
  <c r="BL2949" i="3"/>
  <c r="BO2949" i="3"/>
  <c r="BM2949" i="3"/>
  <c r="BQ2949" i="3" s="1"/>
  <c r="BN2949" i="3"/>
  <c r="L3417" i="3"/>
  <c r="AW3411" i="3"/>
  <c r="AY3411" i="3" s="1"/>
  <c r="BF3412" i="3"/>
  <c r="BG3412" i="3"/>
  <c r="AC3415" i="3"/>
  <c r="AK3415" i="3" s="1"/>
  <c r="K3417" i="3"/>
  <c r="AB3416" i="3"/>
  <c r="AA3416" i="3"/>
  <c r="AQ3414" i="3"/>
  <c r="BI3414" i="3"/>
  <c r="AR3414" i="3"/>
  <c r="BJ3414" i="3"/>
  <c r="Z3416" i="3"/>
  <c r="K1595" i="3"/>
  <c r="N1597" i="3"/>
  <c r="L1595" i="3"/>
  <c r="O1596" i="3" s="1"/>
  <c r="O1597" i="3"/>
  <c r="D3485" i="3"/>
  <c r="W3414" i="3"/>
  <c r="X3414" i="3"/>
  <c r="T3415" i="3"/>
  <c r="Q3415" i="3"/>
  <c r="U3415" i="3"/>
  <c r="R3415" i="3"/>
  <c r="N3416" i="3"/>
  <c r="O3416" i="3"/>
  <c r="BV2949" i="3" l="1"/>
  <c r="AW3412" i="3"/>
  <c r="BP2949" i="3"/>
  <c r="BU2949" i="3" s="1"/>
  <c r="BR2950" i="3"/>
  <c r="BT2949" i="3"/>
  <c r="BX2949" i="3" s="1"/>
  <c r="L3418" i="3"/>
  <c r="BA3411" i="3"/>
  <c r="BB3411" i="3"/>
  <c r="AX3412" i="3"/>
  <c r="BF3413" i="3"/>
  <c r="BG3413" i="3"/>
  <c r="AC3416" i="3"/>
  <c r="AK3416" i="3" s="1"/>
  <c r="AY3412" i="3"/>
  <c r="AR3415" i="3"/>
  <c r="BJ3415" i="3"/>
  <c r="K3418" i="3"/>
  <c r="AB3417" i="3"/>
  <c r="AA3417" i="3"/>
  <c r="Z3417" i="3"/>
  <c r="AQ3415" i="3"/>
  <c r="BI3415" i="3"/>
  <c r="K1594" i="3"/>
  <c r="L1594" i="3"/>
  <c r="N1596" i="3"/>
  <c r="D3486" i="3"/>
  <c r="W3415" i="3"/>
  <c r="X3415" i="3"/>
  <c r="T3416" i="3"/>
  <c r="Q3416" i="3"/>
  <c r="U3416" i="3"/>
  <c r="R3416" i="3"/>
  <c r="N3417" i="3"/>
  <c r="O3417" i="3"/>
  <c r="BO2950" i="3" l="1"/>
  <c r="BS2950" i="3"/>
  <c r="BM2950" i="3"/>
  <c r="BQ2950" i="3" s="1"/>
  <c r="BN2950" i="3"/>
  <c r="BL2950" i="3"/>
  <c r="L3419" i="3"/>
  <c r="AX3413" i="3"/>
  <c r="AW3413" i="3"/>
  <c r="BF3414" i="3"/>
  <c r="BG3414" i="3"/>
  <c r="BB3412" i="3"/>
  <c r="BA3412" i="3"/>
  <c r="AC3417" i="3"/>
  <c r="AK3417" i="3" s="1"/>
  <c r="K3419" i="3"/>
  <c r="AB3418" i="3"/>
  <c r="AA3418" i="3"/>
  <c r="Z3418" i="3"/>
  <c r="AQ3416" i="3"/>
  <c r="BI3416" i="3"/>
  <c r="AR3416" i="3"/>
  <c r="BJ3416" i="3"/>
  <c r="L1593" i="3"/>
  <c r="O1595" i="3"/>
  <c r="K1593" i="3"/>
  <c r="N1594" i="3" s="1"/>
  <c r="N1595" i="3"/>
  <c r="D3487" i="3"/>
  <c r="X3416" i="3"/>
  <c r="W3416" i="3"/>
  <c r="T3417" i="3"/>
  <c r="Q3417" i="3"/>
  <c r="U3417" i="3"/>
  <c r="R3417" i="3"/>
  <c r="N3418" i="3"/>
  <c r="O3418" i="3"/>
  <c r="BV2950" i="3" l="1"/>
  <c r="BT2950" i="3"/>
  <c r="BX2950" i="3" s="1"/>
  <c r="BP2950" i="3"/>
  <c r="BU2950" i="3" s="1"/>
  <c r="BR2951" i="3"/>
  <c r="AX3414" i="3"/>
  <c r="L3420" i="3"/>
  <c r="AY3413" i="3"/>
  <c r="BA3413" i="3" s="1"/>
  <c r="BF3415" i="3"/>
  <c r="BG3415" i="3"/>
  <c r="AW3414" i="3"/>
  <c r="Z3419" i="3"/>
  <c r="AC3418" i="3"/>
  <c r="AK3418" i="3" s="1"/>
  <c r="AQ3417" i="3"/>
  <c r="BI3417" i="3"/>
  <c r="AR3417" i="3"/>
  <c r="BJ3417" i="3"/>
  <c r="K3420" i="3"/>
  <c r="AB3419" i="3"/>
  <c r="AA3419" i="3"/>
  <c r="L1592" i="3"/>
  <c r="K1592" i="3"/>
  <c r="O1594" i="3"/>
  <c r="D3488" i="3"/>
  <c r="W3417" i="3"/>
  <c r="X3417" i="3"/>
  <c r="U3418" i="3"/>
  <c r="R3418" i="3"/>
  <c r="T3418" i="3"/>
  <c r="Q3418" i="3"/>
  <c r="N3419" i="3"/>
  <c r="O3419" i="3"/>
  <c r="AY3414" i="3" l="1"/>
  <c r="BA3414" i="3" s="1"/>
  <c r="BN2951" i="3"/>
  <c r="BO2951" i="3"/>
  <c r="BL2951" i="3"/>
  <c r="BM2951" i="3"/>
  <c r="BQ2951" i="3" s="1"/>
  <c r="BS2951" i="3"/>
  <c r="BB3413" i="3"/>
  <c r="AW3415" i="3"/>
  <c r="L3421" i="3"/>
  <c r="AX3415" i="3"/>
  <c r="BG3416" i="3"/>
  <c r="BF3416" i="3"/>
  <c r="Z3420" i="3"/>
  <c r="AC3419" i="3"/>
  <c r="AK3419" i="3" s="1"/>
  <c r="AR3418" i="3"/>
  <c r="BJ3418" i="3"/>
  <c r="K3421" i="3"/>
  <c r="AB3420" i="3"/>
  <c r="AA3420" i="3"/>
  <c r="AQ3418" i="3"/>
  <c r="BI3418" i="3"/>
  <c r="K1591" i="3"/>
  <c r="N1593" i="3"/>
  <c r="L1591" i="3"/>
  <c r="O1592" i="3" s="1"/>
  <c r="O1593" i="3"/>
  <c r="D3489" i="3"/>
  <c r="X3418" i="3"/>
  <c r="W3418" i="3"/>
  <c r="U3419" i="3"/>
  <c r="R3419" i="3"/>
  <c r="T3419" i="3"/>
  <c r="Q3419" i="3"/>
  <c r="N3420" i="3"/>
  <c r="O3420" i="3"/>
  <c r="BB3414" i="3" l="1"/>
  <c r="BV2951" i="3"/>
  <c r="AW3416" i="3"/>
  <c r="BP2951" i="3"/>
  <c r="BU2951" i="3" s="1"/>
  <c r="BR2952" i="3"/>
  <c r="BT2951" i="3"/>
  <c r="BX2951" i="3" s="1"/>
  <c r="AY3415" i="3"/>
  <c r="BA3415" i="3" s="1"/>
  <c r="L3422" i="3"/>
  <c r="AX3416" i="3"/>
  <c r="AY3416" i="3" s="1"/>
  <c r="BA3416" i="3" s="1"/>
  <c r="BF3417" i="3"/>
  <c r="BG3417" i="3"/>
  <c r="Z3421" i="3"/>
  <c r="AQ3419" i="3"/>
  <c r="BI3419" i="3"/>
  <c r="AC3420" i="3"/>
  <c r="AK3420" i="3" s="1"/>
  <c r="K3422" i="3"/>
  <c r="AB3421" i="3"/>
  <c r="AA3421" i="3"/>
  <c r="AR3419" i="3"/>
  <c r="BJ3419" i="3"/>
  <c r="K1590" i="3"/>
  <c r="L1590" i="3"/>
  <c r="N1592" i="3"/>
  <c r="D3490" i="3"/>
  <c r="W3419" i="3"/>
  <c r="X3419" i="3"/>
  <c r="T3420" i="3"/>
  <c r="Q3420" i="3"/>
  <c r="U3420" i="3"/>
  <c r="R3420" i="3"/>
  <c r="N3421" i="3"/>
  <c r="O3421" i="3"/>
  <c r="BB3415" i="3" l="1"/>
  <c r="BB3416" i="3" s="1"/>
  <c r="BL2952" i="3"/>
  <c r="BS2952" i="3"/>
  <c r="BM2952" i="3"/>
  <c r="BQ2952" i="3" s="1"/>
  <c r="BN2952" i="3"/>
  <c r="BO2952" i="3"/>
  <c r="L3423" i="3"/>
  <c r="AX3417" i="3"/>
  <c r="AW3417" i="3"/>
  <c r="BG3418" i="3"/>
  <c r="BF3418" i="3"/>
  <c r="Z3422" i="3"/>
  <c r="AQ3420" i="3"/>
  <c r="BI3420" i="3"/>
  <c r="AR3420" i="3"/>
  <c r="BJ3420" i="3"/>
  <c r="AC3421" i="3"/>
  <c r="AK3421" i="3" s="1"/>
  <c r="K3423" i="3"/>
  <c r="AB3422" i="3"/>
  <c r="AA3422" i="3"/>
  <c r="L1589" i="3"/>
  <c r="O1591" i="3"/>
  <c r="K1589" i="3"/>
  <c r="N1590" i="3" s="1"/>
  <c r="N1591" i="3"/>
  <c r="D3491" i="3"/>
  <c r="W3420" i="3"/>
  <c r="X3420" i="3"/>
  <c r="U3421" i="3"/>
  <c r="R3421" i="3"/>
  <c r="T3421" i="3"/>
  <c r="Q3421" i="3"/>
  <c r="N3422" i="3"/>
  <c r="O3422" i="3"/>
  <c r="BV2952" i="3" l="1"/>
  <c r="BT2952" i="3"/>
  <c r="BX2952" i="3" s="1"/>
  <c r="AX3418" i="3"/>
  <c r="BP2952" i="3"/>
  <c r="BU2952" i="3" s="1"/>
  <c r="BR2953" i="3"/>
  <c r="AW3418" i="3"/>
  <c r="AY3417" i="3"/>
  <c r="BA3417" i="3" s="1"/>
  <c r="L3424" i="3"/>
  <c r="BF3419" i="3"/>
  <c r="BG3419" i="3"/>
  <c r="AQ3421" i="3"/>
  <c r="BI3421" i="3"/>
  <c r="AR3421" i="3"/>
  <c r="BJ3421" i="3"/>
  <c r="AC3422" i="3"/>
  <c r="AK3422" i="3" s="1"/>
  <c r="K3424" i="3"/>
  <c r="Z3424" i="3" s="1"/>
  <c r="AB3423" i="3"/>
  <c r="AA3423" i="3"/>
  <c r="Z3423" i="3"/>
  <c r="L1588" i="3"/>
  <c r="K1588" i="3"/>
  <c r="O1590" i="3"/>
  <c r="X3421" i="3"/>
  <c r="D3492" i="3"/>
  <c r="W3421" i="3"/>
  <c r="U3422" i="3"/>
  <c r="R3422" i="3"/>
  <c r="T3422" i="3"/>
  <c r="Q3422" i="3"/>
  <c r="N3423" i="3"/>
  <c r="O3423" i="3"/>
  <c r="AY3418" i="3" l="1"/>
  <c r="BA3418" i="3" s="1"/>
  <c r="BB3417" i="3"/>
  <c r="BS2953" i="3"/>
  <c r="BN2953" i="3"/>
  <c r="BL2953" i="3"/>
  <c r="BO2953" i="3"/>
  <c r="BM2953" i="3"/>
  <c r="BQ2953" i="3" s="1"/>
  <c r="BB3418" i="3"/>
  <c r="AX3419" i="3"/>
  <c r="L3425" i="3"/>
  <c r="AW3419" i="3"/>
  <c r="BG3420" i="3"/>
  <c r="BF3420" i="3"/>
  <c r="AC3423" i="3"/>
  <c r="AK3423" i="3" s="1"/>
  <c r="K3425" i="3"/>
  <c r="AB3424" i="3"/>
  <c r="AA3424" i="3"/>
  <c r="AR3422" i="3"/>
  <c r="BJ3422" i="3"/>
  <c r="AQ3422" i="3"/>
  <c r="BI3422" i="3"/>
  <c r="K1587" i="3"/>
  <c r="N1589" i="3"/>
  <c r="L1587" i="3"/>
  <c r="O1588" i="3" s="1"/>
  <c r="O1589" i="3"/>
  <c r="W3422" i="3"/>
  <c r="D3493" i="3"/>
  <c r="X3422" i="3"/>
  <c r="U3423" i="3"/>
  <c r="R3423" i="3"/>
  <c r="T3423" i="3"/>
  <c r="Q3423" i="3"/>
  <c r="N3424" i="3"/>
  <c r="O3424" i="3"/>
  <c r="BV2953" i="3" l="1"/>
  <c r="AY3419" i="3"/>
  <c r="BA3419" i="3" s="1"/>
  <c r="BB3419" i="3" s="1"/>
  <c r="BP2953" i="3"/>
  <c r="BU2953" i="3" s="1"/>
  <c r="BR2954" i="3"/>
  <c r="BT2953" i="3"/>
  <c r="BX2953" i="3" s="1"/>
  <c r="AX3420" i="3"/>
  <c r="L3426" i="3"/>
  <c r="AW3420" i="3"/>
  <c r="BG3421" i="3"/>
  <c r="BF3421" i="3"/>
  <c r="AC3424" i="3"/>
  <c r="AK3424" i="3" s="1"/>
  <c r="AQ3423" i="3"/>
  <c r="BI3423" i="3"/>
  <c r="K3426" i="3"/>
  <c r="AB3425" i="3"/>
  <c r="AA3425" i="3"/>
  <c r="Z3425" i="3"/>
  <c r="AR3423" i="3"/>
  <c r="BJ3423" i="3"/>
  <c r="X3423" i="3"/>
  <c r="W3423" i="3"/>
  <c r="K1586" i="3"/>
  <c r="L1586" i="3"/>
  <c r="N1588" i="3"/>
  <c r="D3494" i="3"/>
  <c r="U3424" i="3"/>
  <c r="R3424" i="3"/>
  <c r="T3424" i="3"/>
  <c r="Q3424" i="3"/>
  <c r="N3425" i="3"/>
  <c r="O3425" i="3"/>
  <c r="AY3420" i="3" l="1"/>
  <c r="BA3420" i="3" s="1"/>
  <c r="BS2954" i="3"/>
  <c r="BN2954" i="3"/>
  <c r="BL2954" i="3"/>
  <c r="BO2954" i="3"/>
  <c r="BM2954" i="3"/>
  <c r="BQ2954" i="3" s="1"/>
  <c r="L3427" i="3"/>
  <c r="AX3421" i="3"/>
  <c r="AW3421" i="3"/>
  <c r="BF3422" i="3"/>
  <c r="BG3422" i="3"/>
  <c r="AX3422" i="3" s="1"/>
  <c r="AC3425" i="3"/>
  <c r="AK3425" i="3" s="1"/>
  <c r="AN3425" i="3" s="1"/>
  <c r="AN3426" i="3" s="1"/>
  <c r="AN3427" i="3" s="1"/>
  <c r="AN3428" i="3" s="1"/>
  <c r="AN3429" i="3" s="1"/>
  <c r="AN3430" i="3" s="1"/>
  <c r="AN3431" i="3" s="1"/>
  <c r="AN3432" i="3" s="1"/>
  <c r="AN3433" i="3" s="1"/>
  <c r="AN3434" i="3" s="1"/>
  <c r="AN3435" i="3" s="1"/>
  <c r="AN3436" i="3" s="1"/>
  <c r="AN3437" i="3" s="1"/>
  <c r="AN3438" i="3" s="1"/>
  <c r="AN3439" i="3" s="1"/>
  <c r="AN3440" i="3" s="1"/>
  <c r="AN3441" i="3" s="1"/>
  <c r="AN3442" i="3" s="1"/>
  <c r="AN3443" i="3" s="1"/>
  <c r="AN3444" i="3" s="1"/>
  <c r="AN3445" i="3" s="1"/>
  <c r="W3424" i="3"/>
  <c r="K3427" i="3"/>
  <c r="AB3426" i="3"/>
  <c r="AA3426" i="3"/>
  <c r="Z3426" i="3"/>
  <c r="AR3424" i="3"/>
  <c r="BJ3424" i="3"/>
  <c r="AQ3424" i="3"/>
  <c r="BI3424" i="3"/>
  <c r="X3424" i="3"/>
  <c r="L1585" i="3"/>
  <c r="O1587" i="3"/>
  <c r="K1585" i="3"/>
  <c r="N1586" i="3" s="1"/>
  <c r="N1587" i="3"/>
  <c r="D3495" i="3"/>
  <c r="T3425" i="3"/>
  <c r="Q3425" i="3"/>
  <c r="U3425" i="3"/>
  <c r="R3425" i="3"/>
  <c r="N3426" i="3"/>
  <c r="O3426" i="3"/>
  <c r="BV2954" i="3" l="1"/>
  <c r="BB3420" i="3"/>
  <c r="BP2954" i="3"/>
  <c r="BU2954" i="3" s="1"/>
  <c r="BR2955" i="3"/>
  <c r="BT2954" i="3"/>
  <c r="BX2954" i="3" s="1"/>
  <c r="AY3421" i="3"/>
  <c r="BA3421" i="3" s="1"/>
  <c r="BB3421" i="3" s="1"/>
  <c r="L3428" i="3"/>
  <c r="AW3422" i="3"/>
  <c r="AY3422" i="3" s="1"/>
  <c r="BA3422" i="3" s="1"/>
  <c r="BF3423" i="3"/>
  <c r="BG3423" i="3"/>
  <c r="BD3426" i="3"/>
  <c r="BD3427" i="3" s="1"/>
  <c r="BD3428" i="3" s="1"/>
  <c r="BD3429" i="3" s="1"/>
  <c r="BD3430" i="3" s="1"/>
  <c r="BD3431" i="3" s="1"/>
  <c r="BD3432" i="3" s="1"/>
  <c r="BD3433" i="3" s="1"/>
  <c r="BD3434" i="3" s="1"/>
  <c r="BD3435" i="3" s="1"/>
  <c r="BD3436" i="3" s="1"/>
  <c r="BD3437" i="3" s="1"/>
  <c r="BD3438" i="3" s="1"/>
  <c r="BD3439" i="3" s="1"/>
  <c r="BD3440" i="3" s="1"/>
  <c r="BD3441" i="3" s="1"/>
  <c r="BD3442" i="3" s="1"/>
  <c r="BD3443" i="3" s="1"/>
  <c r="BD3444" i="3" s="1"/>
  <c r="BD3445" i="3" s="1"/>
  <c r="BD3446" i="3" s="1"/>
  <c r="BC3447" i="3" s="1"/>
  <c r="BC3448" i="3" s="1"/>
  <c r="BC3449" i="3" s="1"/>
  <c r="BC3450" i="3" s="1"/>
  <c r="BC3451" i="3" s="1"/>
  <c r="BC3452" i="3" s="1"/>
  <c r="BC3453" i="3" s="1"/>
  <c r="BC3454" i="3" s="1"/>
  <c r="BC3455" i="3" s="1"/>
  <c r="BC3456" i="3" s="1"/>
  <c r="BC3457" i="3" s="1"/>
  <c r="BC3458" i="3" s="1"/>
  <c r="BC3459" i="3" s="1"/>
  <c r="BC3460" i="3" s="1"/>
  <c r="BC3461" i="3" s="1"/>
  <c r="BC3462" i="3" s="1"/>
  <c r="BC3463" i="3" s="1"/>
  <c r="BC3464" i="3" s="1"/>
  <c r="BC3465" i="3" s="1"/>
  <c r="BC3466" i="3" s="1"/>
  <c r="BC3467" i="3" s="1"/>
  <c r="BC3468" i="3" s="1"/>
  <c r="AR3425" i="3"/>
  <c r="BJ3425" i="3"/>
  <c r="AU3425" i="3"/>
  <c r="AU3426" i="3" s="1"/>
  <c r="AU3427" i="3" s="1"/>
  <c r="AU3428" i="3" s="1"/>
  <c r="AU3429" i="3" s="1"/>
  <c r="AU3430" i="3" s="1"/>
  <c r="AU3431" i="3" s="1"/>
  <c r="AU3432" i="3" s="1"/>
  <c r="AU3433" i="3" s="1"/>
  <c r="AU3434" i="3" s="1"/>
  <c r="AU3435" i="3" s="1"/>
  <c r="AU3436" i="3" s="1"/>
  <c r="AU3437" i="3" s="1"/>
  <c r="AU3438" i="3" s="1"/>
  <c r="AU3439" i="3" s="1"/>
  <c r="AU3440" i="3" s="1"/>
  <c r="AU3441" i="3" s="1"/>
  <c r="AU3442" i="3" s="1"/>
  <c r="AU3443" i="3" s="1"/>
  <c r="AU3444" i="3" s="1"/>
  <c r="AU3445" i="3" s="1"/>
  <c r="AQ3425" i="3"/>
  <c r="BI3425" i="3"/>
  <c r="AT3425" i="3"/>
  <c r="AT3426" i="3" s="1"/>
  <c r="AT3427" i="3" s="1"/>
  <c r="AT3428" i="3" s="1"/>
  <c r="AT3429" i="3" s="1"/>
  <c r="AT3430" i="3" s="1"/>
  <c r="AT3431" i="3" s="1"/>
  <c r="AT3432" i="3" s="1"/>
  <c r="AT3433" i="3" s="1"/>
  <c r="AT3434" i="3" s="1"/>
  <c r="AT3435" i="3" s="1"/>
  <c r="AT3436" i="3" s="1"/>
  <c r="AT3437" i="3" s="1"/>
  <c r="AT3438" i="3" s="1"/>
  <c r="AT3439" i="3" s="1"/>
  <c r="AT3440" i="3" s="1"/>
  <c r="AT3441" i="3" s="1"/>
  <c r="AT3442" i="3" s="1"/>
  <c r="AT3443" i="3" s="1"/>
  <c r="AT3444" i="3" s="1"/>
  <c r="AT3445" i="3" s="1"/>
  <c r="AC3426" i="3"/>
  <c r="AK3426" i="3" s="1"/>
  <c r="K3428" i="3"/>
  <c r="AB3427" i="3"/>
  <c r="AA3427" i="3"/>
  <c r="Z3427" i="3"/>
  <c r="L1584" i="3"/>
  <c r="K1584" i="3"/>
  <c r="O1586" i="3"/>
  <c r="D3496" i="3"/>
  <c r="W3425" i="3"/>
  <c r="X3425" i="3"/>
  <c r="U3426" i="3"/>
  <c r="R3426" i="3"/>
  <c r="T3426" i="3"/>
  <c r="Q3426" i="3"/>
  <c r="N3427" i="3"/>
  <c r="O3427" i="3"/>
  <c r="BS2955" i="3" l="1"/>
  <c r="BL2955" i="3"/>
  <c r="BO2955" i="3"/>
  <c r="BM2955" i="3"/>
  <c r="BQ2955" i="3" s="1"/>
  <c r="BN2955" i="3"/>
  <c r="BB3422" i="3"/>
  <c r="L3429" i="3"/>
  <c r="AX3423" i="3"/>
  <c r="AW3423" i="3"/>
  <c r="BG3424" i="3"/>
  <c r="BF3424" i="3"/>
  <c r="AC3427" i="3"/>
  <c r="AK3427" i="3" s="1"/>
  <c r="K3429" i="3"/>
  <c r="AB3428" i="3"/>
  <c r="AA3428" i="3"/>
  <c r="Z3428" i="3"/>
  <c r="AR3426" i="3"/>
  <c r="BJ3426" i="3"/>
  <c r="AQ3426" i="3"/>
  <c r="BI3426" i="3"/>
  <c r="X3426" i="3"/>
  <c r="K1583" i="3"/>
  <c r="N1585" i="3"/>
  <c r="L1583" i="3"/>
  <c r="O1584" i="3" s="1"/>
  <c r="O1585" i="3"/>
  <c r="D3497" i="3"/>
  <c r="W3426" i="3"/>
  <c r="T3427" i="3"/>
  <c r="Q3427" i="3"/>
  <c r="U3427" i="3"/>
  <c r="R3427" i="3"/>
  <c r="N3428" i="3"/>
  <c r="O3428" i="3"/>
  <c r="BV2955" i="3" l="1"/>
  <c r="BP2955" i="3"/>
  <c r="BU2955" i="3" s="1"/>
  <c r="BR2956" i="3"/>
  <c r="BT2955" i="3"/>
  <c r="BX2955" i="3" s="1"/>
  <c r="AY3423" i="3"/>
  <c r="BB3423" i="3" s="1"/>
  <c r="AW3424" i="3"/>
  <c r="L3430" i="3"/>
  <c r="BF3425" i="3"/>
  <c r="BG3425" i="3"/>
  <c r="AX3424" i="3"/>
  <c r="AY3424" i="3" s="1"/>
  <c r="BA3424" i="3" s="1"/>
  <c r="AC3428" i="3"/>
  <c r="AK3428" i="3" s="1"/>
  <c r="AR3427" i="3"/>
  <c r="BJ3427" i="3"/>
  <c r="AQ3427" i="3"/>
  <c r="BI3427" i="3"/>
  <c r="K3430" i="3"/>
  <c r="Z3430" i="3" s="1"/>
  <c r="AB3429" i="3"/>
  <c r="AA3429" i="3"/>
  <c r="Z3429" i="3"/>
  <c r="K1582" i="3"/>
  <c r="L1582" i="3"/>
  <c r="N1584" i="3"/>
  <c r="D3498" i="3"/>
  <c r="W3427" i="3"/>
  <c r="X3427" i="3"/>
  <c r="U3428" i="3"/>
  <c r="R3428" i="3"/>
  <c r="T3428" i="3"/>
  <c r="Q3428" i="3"/>
  <c r="N3429" i="3"/>
  <c r="O3429" i="3"/>
  <c r="X3428" i="3" l="1"/>
  <c r="BA3423" i="3"/>
  <c r="BS2956" i="3"/>
  <c r="BO2956" i="3"/>
  <c r="BL2956" i="3"/>
  <c r="BN2956" i="3"/>
  <c r="BM2956" i="3"/>
  <c r="BQ2956" i="3" s="1"/>
  <c r="L3431" i="3"/>
  <c r="AW3425" i="3"/>
  <c r="BB3424" i="3"/>
  <c r="BF3426" i="3"/>
  <c r="AX3425" i="3"/>
  <c r="BG3426" i="3"/>
  <c r="AC3429" i="3"/>
  <c r="AK3429" i="3" s="1"/>
  <c r="K3431" i="3"/>
  <c r="AB3430" i="3"/>
  <c r="AA3430" i="3"/>
  <c r="AR3428" i="3"/>
  <c r="BJ3428" i="3"/>
  <c r="AQ3428" i="3"/>
  <c r="BI3428" i="3"/>
  <c r="L1581" i="3"/>
  <c r="O1583" i="3"/>
  <c r="K1581" i="3"/>
  <c r="N1582" i="3" s="1"/>
  <c r="N1583" i="3"/>
  <c r="D3499" i="3"/>
  <c r="W3428" i="3"/>
  <c r="T3429" i="3"/>
  <c r="Q3429" i="3"/>
  <c r="U3429" i="3"/>
  <c r="R3429" i="3"/>
  <c r="N3430" i="3"/>
  <c r="O3430" i="3"/>
  <c r="BV2956" i="3" l="1"/>
  <c r="BT2956" i="3"/>
  <c r="BX2956" i="3" s="1"/>
  <c r="AY3425" i="3"/>
  <c r="BB3425" i="3" s="1"/>
  <c r="BP2956" i="3"/>
  <c r="BU2956" i="3" s="1"/>
  <c r="BR2957" i="3"/>
  <c r="AX3426" i="3"/>
  <c r="L3432" i="3"/>
  <c r="AW3426" i="3"/>
  <c r="BG3427" i="3"/>
  <c r="BF3427" i="3"/>
  <c r="AC3430" i="3"/>
  <c r="AK3430" i="3" s="1"/>
  <c r="K3432" i="3"/>
  <c r="AB3431" i="3"/>
  <c r="AA3431" i="3"/>
  <c r="AR3429" i="3"/>
  <c r="BJ3429" i="3"/>
  <c r="AQ3429" i="3"/>
  <c r="BI3429" i="3"/>
  <c r="Z3431" i="3"/>
  <c r="L1580" i="3"/>
  <c r="K1580" i="3"/>
  <c r="O1582" i="3"/>
  <c r="D3500" i="3"/>
  <c r="W3429" i="3"/>
  <c r="X3429" i="3"/>
  <c r="U3430" i="3"/>
  <c r="R3430" i="3"/>
  <c r="T3430" i="3"/>
  <c r="Q3430" i="3"/>
  <c r="N3431" i="3"/>
  <c r="O3431" i="3"/>
  <c r="AW3427" i="3" l="1"/>
  <c r="BA3425" i="3"/>
  <c r="AY3426" i="3"/>
  <c r="BA3426" i="3" s="1"/>
  <c r="BB3426" i="3" s="1"/>
  <c r="BO2957" i="3"/>
  <c r="BL2957" i="3"/>
  <c r="BS2957" i="3"/>
  <c r="BM2957" i="3"/>
  <c r="BQ2957" i="3" s="1"/>
  <c r="BN2957" i="3"/>
  <c r="L3433" i="3"/>
  <c r="AX3427" i="3"/>
  <c r="AY3427" i="3" s="1"/>
  <c r="BA3427" i="3" s="1"/>
  <c r="BB3427" i="3" s="1"/>
  <c r="BG3428" i="3"/>
  <c r="BF3428" i="3"/>
  <c r="AQ3430" i="3"/>
  <c r="BI3430" i="3"/>
  <c r="AC3431" i="3"/>
  <c r="AK3431" i="3" s="1"/>
  <c r="K3433" i="3"/>
  <c r="AB3432" i="3"/>
  <c r="AA3432" i="3"/>
  <c r="Z3432" i="3"/>
  <c r="AR3430" i="3"/>
  <c r="BJ3430" i="3"/>
  <c r="K1579" i="3"/>
  <c r="N1581" i="3"/>
  <c r="L1579" i="3"/>
  <c r="O1580" i="3" s="1"/>
  <c r="O1581" i="3"/>
  <c r="D3501" i="3"/>
  <c r="X3430" i="3"/>
  <c r="W3430" i="3"/>
  <c r="U3431" i="3"/>
  <c r="R3431" i="3"/>
  <c r="T3431" i="3"/>
  <c r="Q3431" i="3"/>
  <c r="N3432" i="3"/>
  <c r="O3432" i="3"/>
  <c r="AW3428" i="3" l="1"/>
  <c r="BT2957" i="3"/>
  <c r="BX2957" i="3" s="1"/>
  <c r="BV2957" i="3"/>
  <c r="BP2957" i="3"/>
  <c r="BU2957" i="3" s="1"/>
  <c r="BR2958" i="3"/>
  <c r="AX3428" i="3"/>
  <c r="AY3428" i="3" s="1"/>
  <c r="BA3428" i="3" s="1"/>
  <c r="BB3428" i="3" s="1"/>
  <c r="L3434" i="3"/>
  <c r="BG3429" i="3"/>
  <c r="BF3429" i="3"/>
  <c r="AR3431" i="3"/>
  <c r="BJ3431" i="3"/>
  <c r="AC3432" i="3"/>
  <c r="AK3432" i="3" s="1"/>
  <c r="K3434" i="3"/>
  <c r="AB3433" i="3"/>
  <c r="AA3433" i="3"/>
  <c r="Z3433" i="3"/>
  <c r="AQ3431" i="3"/>
  <c r="BI3431" i="3"/>
  <c r="K1578" i="3"/>
  <c r="L1578" i="3"/>
  <c r="N1580" i="3"/>
  <c r="D3502" i="3"/>
  <c r="W3431" i="3"/>
  <c r="X3431" i="3"/>
  <c r="T3432" i="3"/>
  <c r="Q3432" i="3"/>
  <c r="U3432" i="3"/>
  <c r="R3432" i="3"/>
  <c r="N3433" i="3"/>
  <c r="O3433" i="3"/>
  <c r="AW3429" i="3" l="1"/>
  <c r="BS2958" i="3"/>
  <c r="BM2958" i="3"/>
  <c r="BQ2958" i="3" s="1"/>
  <c r="BN2958" i="3"/>
  <c r="BL2958" i="3"/>
  <c r="BO2958" i="3"/>
  <c r="L3435" i="3"/>
  <c r="AX3429" i="3"/>
  <c r="AY3429" i="3" s="1"/>
  <c r="BA3429" i="3" s="1"/>
  <c r="BB3429" i="3" s="1"/>
  <c r="BG3430" i="3"/>
  <c r="BF3430" i="3"/>
  <c r="AC3433" i="3"/>
  <c r="AK3433" i="3" s="1"/>
  <c r="AQ3432" i="3"/>
  <c r="BI3432" i="3"/>
  <c r="K3435" i="3"/>
  <c r="AB3434" i="3"/>
  <c r="AA3434" i="3"/>
  <c r="Z3434" i="3"/>
  <c r="Z3435" i="3"/>
  <c r="AR3432" i="3"/>
  <c r="BJ3432" i="3"/>
  <c r="L1577" i="3"/>
  <c r="O1579" i="3"/>
  <c r="K1577" i="3"/>
  <c r="N1578" i="3" s="1"/>
  <c r="N1579" i="3"/>
  <c r="D3503" i="3"/>
  <c r="W3432" i="3"/>
  <c r="X3432" i="3"/>
  <c r="T3433" i="3"/>
  <c r="Q3433" i="3"/>
  <c r="U3433" i="3"/>
  <c r="R3433" i="3"/>
  <c r="N3434" i="3"/>
  <c r="O3434" i="3"/>
  <c r="BV2958" i="3" l="1"/>
  <c r="BT2958" i="3"/>
  <c r="BX2958" i="3" s="1"/>
  <c r="BP2958" i="3"/>
  <c r="BU2958" i="3" s="1"/>
  <c r="BR2959" i="3"/>
  <c r="AW3430" i="3"/>
  <c r="L3436" i="3"/>
  <c r="AX3430" i="3"/>
  <c r="BF3431" i="3"/>
  <c r="BG3431" i="3"/>
  <c r="AC3434" i="3"/>
  <c r="AK3434" i="3" s="1"/>
  <c r="AQ3433" i="3"/>
  <c r="BI3433" i="3"/>
  <c r="AR3433" i="3"/>
  <c r="BJ3433" i="3"/>
  <c r="K3436" i="3"/>
  <c r="AB3435" i="3"/>
  <c r="AA3435" i="3"/>
  <c r="L1576" i="3"/>
  <c r="K1576" i="3"/>
  <c r="O1578" i="3"/>
  <c r="X3433" i="3"/>
  <c r="D3504" i="3"/>
  <c r="W3433" i="3"/>
  <c r="U3434" i="3"/>
  <c r="R3434" i="3"/>
  <c r="T3434" i="3"/>
  <c r="Q3434" i="3"/>
  <c r="N3435" i="3"/>
  <c r="O3435" i="3"/>
  <c r="X3434" i="3" l="1"/>
  <c r="AY3430" i="3"/>
  <c r="BA3430" i="3" s="1"/>
  <c r="BB3430" i="3" s="1"/>
  <c r="BS2959" i="3"/>
  <c r="BM2959" i="3"/>
  <c r="BQ2959" i="3" s="1"/>
  <c r="BN2959" i="3"/>
  <c r="BL2959" i="3"/>
  <c r="BO2959" i="3"/>
  <c r="AW3431" i="3"/>
  <c r="L3437" i="3"/>
  <c r="AX3431" i="3"/>
  <c r="BG3432" i="3"/>
  <c r="BF3432" i="3"/>
  <c r="AC3435" i="3"/>
  <c r="AK3435" i="3" s="1"/>
  <c r="AR3434" i="3"/>
  <c r="BJ3434" i="3"/>
  <c r="AQ3434" i="3"/>
  <c r="BI3434" i="3"/>
  <c r="K3437" i="3"/>
  <c r="AB3436" i="3"/>
  <c r="AA3436" i="3"/>
  <c r="Z3436" i="3"/>
  <c r="Z3437" i="3"/>
  <c r="K1575" i="3"/>
  <c r="N1577" i="3"/>
  <c r="L1575" i="3"/>
  <c r="O1576" i="3" s="1"/>
  <c r="O1577" i="3"/>
  <c r="D3505" i="3"/>
  <c r="W3434" i="3"/>
  <c r="U3435" i="3"/>
  <c r="R3435" i="3"/>
  <c r="T3435" i="3"/>
  <c r="Q3435" i="3"/>
  <c r="N3436" i="3"/>
  <c r="O3436" i="3"/>
  <c r="AX3432" i="3" l="1"/>
  <c r="BV2959" i="3"/>
  <c r="BT2959" i="3"/>
  <c r="BX2959" i="3" s="1"/>
  <c r="BP2959" i="3"/>
  <c r="BU2959" i="3" s="1"/>
  <c r="BR2960" i="3"/>
  <c r="AY3431" i="3"/>
  <c r="BA3431" i="3" s="1"/>
  <c r="BB3431" i="3" s="1"/>
  <c r="L3438" i="3"/>
  <c r="AW3432" i="3"/>
  <c r="AY3432" i="3" s="1"/>
  <c r="BA3432" i="3" s="1"/>
  <c r="BF3433" i="3"/>
  <c r="BG3433" i="3"/>
  <c r="AC3436" i="3"/>
  <c r="AK3436" i="3" s="1"/>
  <c r="AR3435" i="3"/>
  <c r="BJ3435" i="3"/>
  <c r="K3438" i="3"/>
  <c r="AB3437" i="3"/>
  <c r="AA3437" i="3"/>
  <c r="AQ3435" i="3"/>
  <c r="BI3435" i="3"/>
  <c r="K1574" i="3"/>
  <c r="L1574" i="3"/>
  <c r="N1576" i="3"/>
  <c r="X3435" i="3"/>
  <c r="D3506" i="3"/>
  <c r="W3435" i="3"/>
  <c r="U3436" i="3"/>
  <c r="R3436" i="3"/>
  <c r="T3436" i="3"/>
  <c r="Q3436" i="3"/>
  <c r="N3437" i="3"/>
  <c r="O3437" i="3"/>
  <c r="AW3433" i="3" l="1"/>
  <c r="BB3432" i="3"/>
  <c r="BO2960" i="3"/>
  <c r="BM2960" i="3"/>
  <c r="BQ2960" i="3" s="1"/>
  <c r="BN2960" i="3"/>
  <c r="BS2960" i="3"/>
  <c r="BL2960" i="3"/>
  <c r="L3439" i="3"/>
  <c r="AX3433" i="3"/>
  <c r="AY3433" i="3" s="1"/>
  <c r="BF3434" i="3"/>
  <c r="BG3434" i="3"/>
  <c r="AC3437" i="3"/>
  <c r="AK3437" i="3" s="1"/>
  <c r="X3436" i="3"/>
  <c r="AQ3436" i="3"/>
  <c r="BI3436" i="3"/>
  <c r="K3439" i="3"/>
  <c r="AB3438" i="3"/>
  <c r="AA3438" i="3"/>
  <c r="Z3438" i="3"/>
  <c r="AR3436" i="3"/>
  <c r="BJ3436" i="3"/>
  <c r="L1573" i="3"/>
  <c r="O1575" i="3"/>
  <c r="K1573" i="3"/>
  <c r="N1574" i="3" s="1"/>
  <c r="N1575" i="3"/>
  <c r="D3507" i="3"/>
  <c r="W3436" i="3"/>
  <c r="U3437" i="3"/>
  <c r="R3437" i="3"/>
  <c r="T3437" i="3"/>
  <c r="Q3437" i="3"/>
  <c r="N3438" i="3"/>
  <c r="O3438" i="3"/>
  <c r="BV2960" i="3" l="1"/>
  <c r="BT2960" i="3"/>
  <c r="BX2960" i="3" s="1"/>
  <c r="AW3434" i="3"/>
  <c r="BP2960" i="3"/>
  <c r="BU2960" i="3" s="1"/>
  <c r="BR2961" i="3"/>
  <c r="L3440" i="3"/>
  <c r="AX3434" i="3"/>
  <c r="AY3434" i="3" s="1"/>
  <c r="BA3434" i="3" s="1"/>
  <c r="BA3433" i="3"/>
  <c r="BB3433" i="3"/>
  <c r="BG3435" i="3"/>
  <c r="BF3435" i="3"/>
  <c r="AR3437" i="3"/>
  <c r="BJ3437" i="3"/>
  <c r="AC3438" i="3"/>
  <c r="AK3438" i="3" s="1"/>
  <c r="K3440" i="3"/>
  <c r="AB3439" i="3"/>
  <c r="AA3439" i="3"/>
  <c r="Z3439" i="3"/>
  <c r="AQ3437" i="3"/>
  <c r="BI3437" i="3"/>
  <c r="L1572" i="3"/>
  <c r="K1572" i="3"/>
  <c r="O1574" i="3"/>
  <c r="X3437" i="3"/>
  <c r="D3508" i="3"/>
  <c r="W3437" i="3"/>
  <c r="T3438" i="3"/>
  <c r="Q3438" i="3"/>
  <c r="U3438" i="3"/>
  <c r="R3438" i="3"/>
  <c r="N3439" i="3"/>
  <c r="O3439" i="3"/>
  <c r="BO2961" i="3" l="1"/>
  <c r="BL2961" i="3"/>
  <c r="BN2961" i="3"/>
  <c r="BS2961" i="3"/>
  <c r="BM2961" i="3"/>
  <c r="BQ2961" i="3" s="1"/>
  <c r="L3441" i="3"/>
  <c r="AX3435" i="3"/>
  <c r="AW3435" i="3"/>
  <c r="BF3436" i="3"/>
  <c r="BB3434" i="3"/>
  <c r="BG3436" i="3"/>
  <c r="AC3439" i="3"/>
  <c r="AK3439" i="3" s="1"/>
  <c r="AQ3438" i="3"/>
  <c r="BI3438" i="3"/>
  <c r="AR3438" i="3"/>
  <c r="BJ3438" i="3"/>
  <c r="K3441" i="3"/>
  <c r="AB3440" i="3"/>
  <c r="AA3440" i="3"/>
  <c r="Z3440" i="3"/>
  <c r="K1571" i="3"/>
  <c r="N1573" i="3"/>
  <c r="L1571" i="3"/>
  <c r="O1572" i="3" s="1"/>
  <c r="O1573" i="3"/>
  <c r="D3509" i="3"/>
  <c r="W3438" i="3"/>
  <c r="X3438" i="3"/>
  <c r="U3439" i="3"/>
  <c r="R3439" i="3"/>
  <c r="T3439" i="3"/>
  <c r="Q3439" i="3"/>
  <c r="N3440" i="3"/>
  <c r="O3440" i="3"/>
  <c r="BV2961" i="3" l="1"/>
  <c r="AX3436" i="3"/>
  <c r="BT2961" i="3"/>
  <c r="BX2961" i="3" s="1"/>
  <c r="AW3436" i="3"/>
  <c r="AY3436" i="3" s="1"/>
  <c r="BP2961" i="3"/>
  <c r="BU2961" i="3" s="1"/>
  <c r="BR2962" i="3"/>
  <c r="L3442" i="3"/>
  <c r="AY3435" i="3"/>
  <c r="BA3435" i="3" s="1"/>
  <c r="BG3437" i="3"/>
  <c r="BF3437" i="3"/>
  <c r="AC3440" i="3"/>
  <c r="AK3440" i="3" s="1"/>
  <c r="K3442" i="3"/>
  <c r="AB3441" i="3"/>
  <c r="AA3441" i="3"/>
  <c r="Z3441" i="3"/>
  <c r="AQ3439" i="3"/>
  <c r="BI3439" i="3"/>
  <c r="AR3439" i="3"/>
  <c r="BJ3439" i="3"/>
  <c r="K1570" i="3"/>
  <c r="L1570" i="3"/>
  <c r="N1572" i="3"/>
  <c r="D3510" i="3"/>
  <c r="W3439" i="3"/>
  <c r="X3439" i="3"/>
  <c r="U3440" i="3"/>
  <c r="R3440" i="3"/>
  <c r="T3440" i="3"/>
  <c r="Q3440" i="3"/>
  <c r="N3441" i="3"/>
  <c r="O3441" i="3"/>
  <c r="BS2962" i="3" l="1"/>
  <c r="BM2962" i="3"/>
  <c r="BQ2962" i="3" s="1"/>
  <c r="BO2962" i="3"/>
  <c r="BN2962" i="3"/>
  <c r="BL2962" i="3"/>
  <c r="L3443" i="3"/>
  <c r="BB3435" i="3"/>
  <c r="AX3437" i="3"/>
  <c r="AW3437" i="3"/>
  <c r="BG3438" i="3"/>
  <c r="BF3438" i="3"/>
  <c r="BA3436" i="3"/>
  <c r="AQ3440" i="3"/>
  <c r="BI3440" i="3"/>
  <c r="AC3441" i="3"/>
  <c r="AK3441" i="3" s="1"/>
  <c r="K3443" i="3"/>
  <c r="Z3443" i="3" s="1"/>
  <c r="AB3442" i="3"/>
  <c r="AA3442" i="3"/>
  <c r="Z3442" i="3"/>
  <c r="AR3440" i="3"/>
  <c r="BJ3440" i="3"/>
  <c r="L1569" i="3"/>
  <c r="O1571" i="3"/>
  <c r="K1569" i="3"/>
  <c r="N1570" i="3" s="1"/>
  <c r="N1571" i="3"/>
  <c r="D3511" i="3"/>
  <c r="W3440" i="3"/>
  <c r="X3440" i="3"/>
  <c r="U3441" i="3"/>
  <c r="R3441" i="3"/>
  <c r="T3441" i="3"/>
  <c r="Q3441" i="3"/>
  <c r="N3442" i="3"/>
  <c r="O3442" i="3"/>
  <c r="BV2962" i="3" l="1"/>
  <c r="BT2962" i="3"/>
  <c r="BX2962" i="3" s="1"/>
  <c r="BB3436" i="3"/>
  <c r="BP2962" i="3"/>
  <c r="BU2962" i="3" s="1"/>
  <c r="BR2963" i="3"/>
  <c r="AX3438" i="3"/>
  <c r="AY3437" i="3"/>
  <c r="BA3437" i="3" s="1"/>
  <c r="L3444" i="3"/>
  <c r="AW3438" i="3"/>
  <c r="BG3439" i="3"/>
  <c r="BF3439" i="3"/>
  <c r="AQ3441" i="3"/>
  <c r="BI3441" i="3"/>
  <c r="AR3441" i="3"/>
  <c r="BJ3441" i="3"/>
  <c r="AC3442" i="3"/>
  <c r="AK3442" i="3" s="1"/>
  <c r="K3444" i="3"/>
  <c r="AB3443" i="3"/>
  <c r="AA3443" i="3"/>
  <c r="L1568" i="3"/>
  <c r="K1568" i="3"/>
  <c r="O1570" i="3"/>
  <c r="D3512" i="3"/>
  <c r="W3441" i="3"/>
  <c r="X3441" i="3"/>
  <c r="U3442" i="3"/>
  <c r="R3442" i="3"/>
  <c r="T3442" i="3"/>
  <c r="Q3442" i="3"/>
  <c r="N3443" i="3"/>
  <c r="O3443" i="3"/>
  <c r="BS2963" i="3" l="1"/>
  <c r="BL2963" i="3"/>
  <c r="BN2963" i="3"/>
  <c r="BO2963" i="3"/>
  <c r="BM2963" i="3"/>
  <c r="BQ2963" i="3" s="1"/>
  <c r="BB3437" i="3"/>
  <c r="AY3438" i="3"/>
  <c r="BA3438" i="3" s="1"/>
  <c r="L3445" i="3"/>
  <c r="AW3439" i="3"/>
  <c r="BG3440" i="3"/>
  <c r="BF3440" i="3"/>
  <c r="AX3439" i="3"/>
  <c r="AY3439" i="3" s="1"/>
  <c r="AC3443" i="3"/>
  <c r="AK3443" i="3" s="1"/>
  <c r="K3445" i="3"/>
  <c r="AB3444" i="3"/>
  <c r="AA3444" i="3"/>
  <c r="Z3444" i="3"/>
  <c r="AR3442" i="3"/>
  <c r="BJ3442" i="3"/>
  <c r="AQ3442" i="3"/>
  <c r="BI3442" i="3"/>
  <c r="K1567" i="3"/>
  <c r="N1569" i="3"/>
  <c r="L1567" i="3"/>
  <c r="O1568" i="3" s="1"/>
  <c r="O1569" i="3"/>
  <c r="D3513" i="3"/>
  <c r="W3442" i="3"/>
  <c r="X3442" i="3"/>
  <c r="U3443" i="3"/>
  <c r="R3443" i="3"/>
  <c r="T3443" i="3"/>
  <c r="Q3443" i="3"/>
  <c r="N3444" i="3"/>
  <c r="O3444" i="3"/>
  <c r="BV2963" i="3" l="1"/>
  <c r="BT2963" i="3"/>
  <c r="BX2963" i="3" s="1"/>
  <c r="BP2963" i="3"/>
  <c r="BU2963" i="3" s="1"/>
  <c r="BR2964" i="3"/>
  <c r="AW3440" i="3"/>
  <c r="AX3440" i="3"/>
  <c r="BB3438" i="3"/>
  <c r="BB3439" i="3" s="1"/>
  <c r="L3446" i="3"/>
  <c r="BA3439" i="3"/>
  <c r="BG3441" i="3"/>
  <c r="BF3441" i="3"/>
  <c r="AC3444" i="3"/>
  <c r="AK3444" i="3" s="1"/>
  <c r="AR3443" i="3"/>
  <c r="BJ3443" i="3"/>
  <c r="K3446" i="3"/>
  <c r="AB3445" i="3"/>
  <c r="AA3445" i="3"/>
  <c r="Z3445" i="3"/>
  <c r="AQ3443" i="3"/>
  <c r="BI3443" i="3"/>
  <c r="K1566" i="3"/>
  <c r="L1566" i="3"/>
  <c r="N1568" i="3"/>
  <c r="D3514" i="3"/>
  <c r="W3443" i="3"/>
  <c r="X3443" i="3"/>
  <c r="U3444" i="3"/>
  <c r="R3444" i="3"/>
  <c r="T3444" i="3"/>
  <c r="Q3444" i="3"/>
  <c r="N3445" i="3"/>
  <c r="O3445" i="3"/>
  <c r="AY3440" i="3" l="1"/>
  <c r="BA3440" i="3" s="1"/>
  <c r="AX3441" i="3"/>
  <c r="BS2964" i="3"/>
  <c r="BN2964" i="3"/>
  <c r="BL2964" i="3"/>
  <c r="BO2964" i="3"/>
  <c r="BM2964" i="3"/>
  <c r="BQ2964" i="3" s="1"/>
  <c r="L3447" i="3"/>
  <c r="AW3441" i="3"/>
  <c r="AY3441" i="3" s="1"/>
  <c r="BA3441" i="3" s="1"/>
  <c r="BG3442" i="3"/>
  <c r="BF3442" i="3"/>
  <c r="AX3442" i="3" s="1"/>
  <c r="AC3445" i="3"/>
  <c r="AK3445" i="3" s="1"/>
  <c r="AR3444" i="3"/>
  <c r="BJ3444" i="3"/>
  <c r="K3447" i="3"/>
  <c r="AB3446" i="3"/>
  <c r="AA3446" i="3"/>
  <c r="Z3446" i="3"/>
  <c r="Z3447" i="3"/>
  <c r="AQ3444" i="3"/>
  <c r="BI3444" i="3"/>
  <c r="L1565" i="3"/>
  <c r="O1567" i="3"/>
  <c r="K1565" i="3"/>
  <c r="N1566" i="3" s="1"/>
  <c r="N1567" i="3"/>
  <c r="D3515" i="3"/>
  <c r="W3444" i="3"/>
  <c r="X3444" i="3"/>
  <c r="U3445" i="3"/>
  <c r="R3445" i="3"/>
  <c r="T3445" i="3"/>
  <c r="Q3445" i="3"/>
  <c r="N3446" i="3"/>
  <c r="O3446" i="3"/>
  <c r="BV2964" i="3" l="1"/>
  <c r="BB3440" i="3"/>
  <c r="BB3441" i="3" s="1"/>
  <c r="BP2964" i="3"/>
  <c r="BU2964" i="3" s="1"/>
  <c r="BR2965" i="3"/>
  <c r="BT2964" i="3"/>
  <c r="BX2964" i="3" s="1"/>
  <c r="AW3442" i="3"/>
  <c r="AY3442" i="3" s="1"/>
  <c r="L3448" i="3"/>
  <c r="BG3443" i="3"/>
  <c r="BF3443" i="3"/>
  <c r="AQ3445" i="3"/>
  <c r="BI3445" i="3"/>
  <c r="AR3445" i="3"/>
  <c r="BJ3445" i="3"/>
  <c r="AC3446" i="3"/>
  <c r="AK3446" i="3" s="1"/>
  <c r="AN3446" i="3" s="1"/>
  <c r="AN3447" i="3" s="1"/>
  <c r="K3448" i="3"/>
  <c r="AB3447" i="3"/>
  <c r="AA3447" i="3"/>
  <c r="L1564" i="3"/>
  <c r="K1564" i="3"/>
  <c r="O1566" i="3"/>
  <c r="D3516" i="3"/>
  <c r="W3445" i="3"/>
  <c r="X3445" i="3"/>
  <c r="T3446" i="3"/>
  <c r="Q3446" i="3"/>
  <c r="U3446" i="3"/>
  <c r="R3446" i="3"/>
  <c r="N3447" i="3"/>
  <c r="O3447" i="3"/>
  <c r="BS2965" i="3" l="1"/>
  <c r="BL2965" i="3"/>
  <c r="BN2965" i="3"/>
  <c r="BO2965" i="3"/>
  <c r="BM2965" i="3"/>
  <c r="BQ2965" i="3" s="1"/>
  <c r="BA3442" i="3"/>
  <c r="BB3442" i="3"/>
  <c r="L3449" i="3"/>
  <c r="AW3443" i="3"/>
  <c r="BF3444" i="3"/>
  <c r="BG3444" i="3"/>
  <c r="AW3444" i="3" s="1"/>
  <c r="AX3443" i="3"/>
  <c r="AY3443" i="3" s="1"/>
  <c r="BA3443" i="3" s="1"/>
  <c r="AN3448" i="3"/>
  <c r="AN3449" i="3" s="1"/>
  <c r="AN3450" i="3" s="1"/>
  <c r="AN3451" i="3" s="1"/>
  <c r="AN3452" i="3" s="1"/>
  <c r="AN3453" i="3" s="1"/>
  <c r="AN3454" i="3" s="1"/>
  <c r="AN3455" i="3" s="1"/>
  <c r="AN3456" i="3" s="1"/>
  <c r="AN3457" i="3" s="1"/>
  <c r="AN3458" i="3" s="1"/>
  <c r="AN3459" i="3" s="1"/>
  <c r="AN3460" i="3" s="1"/>
  <c r="AN3461" i="3" s="1"/>
  <c r="AN3462" i="3" s="1"/>
  <c r="AN3463" i="3" s="1"/>
  <c r="AN3464" i="3" s="1"/>
  <c r="AN3465" i="3" s="1"/>
  <c r="AN3466" i="3" s="1"/>
  <c r="AN3467" i="3" s="1"/>
  <c r="BD3447" i="3"/>
  <c r="BD3448" i="3" s="1"/>
  <c r="BD3449" i="3" s="1"/>
  <c r="BD3450" i="3" s="1"/>
  <c r="BD3451" i="3" s="1"/>
  <c r="BD3452" i="3" s="1"/>
  <c r="BD3453" i="3" s="1"/>
  <c r="BD3454" i="3" s="1"/>
  <c r="BD3455" i="3" s="1"/>
  <c r="BD3456" i="3" s="1"/>
  <c r="BD3457" i="3" s="1"/>
  <c r="BD3458" i="3" s="1"/>
  <c r="BD3459" i="3" s="1"/>
  <c r="BD3460" i="3" s="1"/>
  <c r="BD3461" i="3" s="1"/>
  <c r="BD3462" i="3" s="1"/>
  <c r="BD3463" i="3" s="1"/>
  <c r="BD3464" i="3" s="1"/>
  <c r="BD3465" i="3" s="1"/>
  <c r="BD3466" i="3" s="1"/>
  <c r="BD3467" i="3" s="1"/>
  <c r="BD3468" i="3" s="1"/>
  <c r="BC3469" i="3" s="1"/>
  <c r="BC3470" i="3" s="1"/>
  <c r="BC3471" i="3" s="1"/>
  <c r="BC3472" i="3" s="1"/>
  <c r="BC3473" i="3" s="1"/>
  <c r="BC3474" i="3" s="1"/>
  <c r="BC3475" i="3" s="1"/>
  <c r="BC3476" i="3" s="1"/>
  <c r="BC3477" i="3" s="1"/>
  <c r="BC3478" i="3" s="1"/>
  <c r="BC3479" i="3" s="1"/>
  <c r="BC3480" i="3" s="1"/>
  <c r="BC3481" i="3" s="1"/>
  <c r="BC3482" i="3" s="1"/>
  <c r="BC3483" i="3" s="1"/>
  <c r="BC3484" i="3" s="1"/>
  <c r="BC3485" i="3" s="1"/>
  <c r="BC3486" i="3" s="1"/>
  <c r="BC3487" i="3" s="1"/>
  <c r="BC3488" i="3" s="1"/>
  <c r="AR3446" i="3"/>
  <c r="BJ3446" i="3"/>
  <c r="AU3446" i="3"/>
  <c r="AU3447" i="3" s="1"/>
  <c r="AU3448" i="3" s="1"/>
  <c r="AU3449" i="3" s="1"/>
  <c r="AU3450" i="3" s="1"/>
  <c r="AU3451" i="3" s="1"/>
  <c r="AU3452" i="3" s="1"/>
  <c r="AU3453" i="3" s="1"/>
  <c r="AU3454" i="3" s="1"/>
  <c r="AU3455" i="3" s="1"/>
  <c r="AU3456" i="3" s="1"/>
  <c r="AU3457" i="3" s="1"/>
  <c r="AU3458" i="3" s="1"/>
  <c r="AU3459" i="3" s="1"/>
  <c r="AU3460" i="3" s="1"/>
  <c r="AU3461" i="3" s="1"/>
  <c r="AU3462" i="3" s="1"/>
  <c r="AU3463" i="3" s="1"/>
  <c r="AU3464" i="3" s="1"/>
  <c r="AU3465" i="3" s="1"/>
  <c r="AU3466" i="3" s="1"/>
  <c r="AU3467" i="3" s="1"/>
  <c r="AC3447" i="3"/>
  <c r="AK3447" i="3" s="1"/>
  <c r="K3449" i="3"/>
  <c r="AB3448" i="3"/>
  <c r="AA3448" i="3"/>
  <c r="Z3448" i="3"/>
  <c r="AQ3446" i="3"/>
  <c r="BI3446" i="3"/>
  <c r="AT3446" i="3"/>
  <c r="AT3447" i="3" s="1"/>
  <c r="AT3448" i="3" s="1"/>
  <c r="AT3449" i="3" s="1"/>
  <c r="AT3450" i="3" s="1"/>
  <c r="AT3451" i="3" s="1"/>
  <c r="AT3452" i="3" s="1"/>
  <c r="AT3453" i="3" s="1"/>
  <c r="AT3454" i="3" s="1"/>
  <c r="AT3455" i="3" s="1"/>
  <c r="AT3456" i="3" s="1"/>
  <c r="AT3457" i="3" s="1"/>
  <c r="AT3458" i="3" s="1"/>
  <c r="AT3459" i="3" s="1"/>
  <c r="AT3460" i="3" s="1"/>
  <c r="AT3461" i="3" s="1"/>
  <c r="AT3462" i="3" s="1"/>
  <c r="AT3463" i="3" s="1"/>
  <c r="AT3464" i="3" s="1"/>
  <c r="AT3465" i="3" s="1"/>
  <c r="AT3466" i="3" s="1"/>
  <c r="AT3467" i="3" s="1"/>
  <c r="K1563" i="3"/>
  <c r="N1565" i="3"/>
  <c r="L1563" i="3"/>
  <c r="O1564" i="3" s="1"/>
  <c r="O1565" i="3"/>
  <c r="D3517" i="3"/>
  <c r="W3446" i="3"/>
  <c r="X3446" i="3"/>
  <c r="U3447" i="3"/>
  <c r="R3447" i="3"/>
  <c r="T3447" i="3"/>
  <c r="Q3447" i="3"/>
  <c r="N3448" i="3"/>
  <c r="O3448" i="3"/>
  <c r="BB3443" i="3" l="1"/>
  <c r="BV2965" i="3"/>
  <c r="BT2965" i="3"/>
  <c r="BX2965" i="3" s="1"/>
  <c r="BP2965" i="3"/>
  <c r="BU2965" i="3" s="1"/>
  <c r="BR2966" i="3"/>
  <c r="AX3444" i="3"/>
  <c r="AY3444" i="3" s="1"/>
  <c r="L3450" i="3"/>
  <c r="BF3445" i="3"/>
  <c r="BG3445" i="3"/>
  <c r="AQ3447" i="3"/>
  <c r="BI3447" i="3"/>
  <c r="Z3449" i="3"/>
  <c r="AR3447" i="3"/>
  <c r="BJ3447" i="3"/>
  <c r="AC3448" i="3"/>
  <c r="AK3448" i="3" s="1"/>
  <c r="K3450" i="3"/>
  <c r="AB3449" i="3"/>
  <c r="AA3449" i="3"/>
  <c r="K1562" i="3"/>
  <c r="L1562" i="3"/>
  <c r="N1564" i="3"/>
  <c r="D3518" i="3"/>
  <c r="X3447" i="3"/>
  <c r="W3447" i="3"/>
  <c r="U3448" i="3"/>
  <c r="R3448" i="3"/>
  <c r="T3448" i="3"/>
  <c r="Q3448" i="3"/>
  <c r="N3449" i="3"/>
  <c r="O3449" i="3"/>
  <c r="AW3445" i="3" l="1"/>
  <c r="BA3444" i="3"/>
  <c r="BB3444" i="3"/>
  <c r="BS2966" i="3"/>
  <c r="BL2966" i="3"/>
  <c r="BO2966" i="3"/>
  <c r="BM2966" i="3"/>
  <c r="BQ2966" i="3" s="1"/>
  <c r="BN2966" i="3"/>
  <c r="AX3445" i="3"/>
  <c r="AY3445" i="3" s="1"/>
  <c r="BA3445" i="3" s="1"/>
  <c r="L3451" i="3"/>
  <c r="BG3446" i="3"/>
  <c r="BF3446" i="3"/>
  <c r="Z3450" i="3"/>
  <c r="AQ3448" i="3"/>
  <c r="BI3448" i="3"/>
  <c r="AR3448" i="3"/>
  <c r="BJ3448" i="3"/>
  <c r="AC3449" i="3"/>
  <c r="AK3449" i="3" s="1"/>
  <c r="K3451" i="3"/>
  <c r="AB3450" i="3"/>
  <c r="AA3450" i="3"/>
  <c r="L1561" i="3"/>
  <c r="O1563" i="3"/>
  <c r="K1561" i="3"/>
  <c r="N1562" i="3" s="1"/>
  <c r="N1563" i="3"/>
  <c r="D3519" i="3"/>
  <c r="W3448" i="3"/>
  <c r="X3448" i="3"/>
  <c r="U3449" i="3"/>
  <c r="R3449" i="3"/>
  <c r="T3449" i="3"/>
  <c r="Q3449" i="3"/>
  <c r="N3450" i="3"/>
  <c r="O3450" i="3"/>
  <c r="BB3445" i="3" l="1"/>
  <c r="BT2966" i="3"/>
  <c r="BX2966" i="3" s="1"/>
  <c r="BV2966" i="3"/>
  <c r="BP2966" i="3"/>
  <c r="BU2966" i="3" s="1"/>
  <c r="BR2967" i="3"/>
  <c r="AX3446" i="3"/>
  <c r="AW3446" i="3"/>
  <c r="L3452" i="3"/>
  <c r="BF3447" i="3"/>
  <c r="BG3447" i="3"/>
  <c r="Z3451" i="3"/>
  <c r="AC3450" i="3"/>
  <c r="AK3450" i="3" s="1"/>
  <c r="AR3449" i="3"/>
  <c r="BJ3449" i="3"/>
  <c r="K3452" i="3"/>
  <c r="AB3451" i="3"/>
  <c r="AA3451" i="3"/>
  <c r="AQ3449" i="3"/>
  <c r="BI3449" i="3"/>
  <c r="L1560" i="3"/>
  <c r="K1560" i="3"/>
  <c r="O1562" i="3"/>
  <c r="D3520" i="3"/>
  <c r="W3449" i="3"/>
  <c r="X3449" i="3"/>
  <c r="T3450" i="3"/>
  <c r="Q3450" i="3"/>
  <c r="U3450" i="3"/>
  <c r="R3450" i="3"/>
  <c r="N3451" i="3"/>
  <c r="O3451" i="3"/>
  <c r="AY3446" i="3" l="1"/>
  <c r="BA3446" i="3" s="1"/>
  <c r="BB3446" i="3" s="1"/>
  <c r="BO2967" i="3"/>
  <c r="BL2967" i="3"/>
  <c r="BS2967" i="3"/>
  <c r="BM2967" i="3"/>
  <c r="BQ2967" i="3" s="1"/>
  <c r="BN2967" i="3"/>
  <c r="L3453" i="3"/>
  <c r="AX3447" i="3"/>
  <c r="AW3447" i="3"/>
  <c r="Z3452" i="3"/>
  <c r="BG3448" i="3"/>
  <c r="BF3448" i="3"/>
  <c r="AC3451" i="3"/>
  <c r="AK3451" i="3" s="1"/>
  <c r="K3453" i="3"/>
  <c r="AB3452" i="3"/>
  <c r="AA3452" i="3"/>
  <c r="AQ3450" i="3"/>
  <c r="BI3450" i="3"/>
  <c r="AR3450" i="3"/>
  <c r="BJ3450" i="3"/>
  <c r="K1559" i="3"/>
  <c r="N1561" i="3"/>
  <c r="L1559" i="3"/>
  <c r="O1560" i="3" s="1"/>
  <c r="O1561" i="3"/>
  <c r="D3521" i="3"/>
  <c r="W3450" i="3"/>
  <c r="X3450" i="3"/>
  <c r="U3451" i="3"/>
  <c r="R3451" i="3"/>
  <c r="T3451" i="3"/>
  <c r="Q3451" i="3"/>
  <c r="N3452" i="3"/>
  <c r="O3452" i="3"/>
  <c r="AW3448" i="3" l="1"/>
  <c r="BT2967" i="3"/>
  <c r="BX2967" i="3" s="1"/>
  <c r="BV2967" i="3"/>
  <c r="BP2967" i="3"/>
  <c r="BU2967" i="3" s="1"/>
  <c r="BR2968" i="3"/>
  <c r="AY3447" i="3"/>
  <c r="BA3447" i="3" s="1"/>
  <c r="BB3447" i="3" s="1"/>
  <c r="AX3448" i="3"/>
  <c r="AY3448" i="3" s="1"/>
  <c r="BA3448" i="3" s="1"/>
  <c r="BB3448" i="3" s="1"/>
  <c r="L3454" i="3"/>
  <c r="BF3449" i="3"/>
  <c r="BG3449" i="3"/>
  <c r="Z3453" i="3"/>
  <c r="AC3452" i="3"/>
  <c r="AK3452" i="3" s="1"/>
  <c r="K3454" i="3"/>
  <c r="AB3453" i="3"/>
  <c r="AA3453" i="3"/>
  <c r="AQ3451" i="3"/>
  <c r="BI3451" i="3"/>
  <c r="AR3451" i="3"/>
  <c r="BJ3451" i="3"/>
  <c r="K1558" i="3"/>
  <c r="L1558" i="3"/>
  <c r="N1560" i="3"/>
  <c r="D3522" i="3"/>
  <c r="X3451" i="3"/>
  <c r="W3451" i="3"/>
  <c r="T3452" i="3"/>
  <c r="Q3452" i="3"/>
  <c r="U3452" i="3"/>
  <c r="R3452" i="3"/>
  <c r="N3453" i="3"/>
  <c r="O3453" i="3"/>
  <c r="BS2968" i="3" l="1"/>
  <c r="BL2968" i="3"/>
  <c r="BN2968" i="3"/>
  <c r="BM2968" i="3"/>
  <c r="BQ2968" i="3" s="1"/>
  <c r="BO2968" i="3"/>
  <c r="AX3449" i="3"/>
  <c r="L3455" i="3"/>
  <c r="AW3449" i="3"/>
  <c r="BG3450" i="3"/>
  <c r="BF3450" i="3"/>
  <c r="AR3452" i="3"/>
  <c r="BJ3452" i="3"/>
  <c r="AQ3452" i="3"/>
  <c r="BI3452" i="3"/>
  <c r="AC3453" i="3"/>
  <c r="AK3453" i="3" s="1"/>
  <c r="K3455" i="3"/>
  <c r="AB3454" i="3"/>
  <c r="AA3454" i="3"/>
  <c r="Z3454" i="3"/>
  <c r="L1557" i="3"/>
  <c r="O1559" i="3"/>
  <c r="K1557" i="3"/>
  <c r="N1558" i="3" s="1"/>
  <c r="N1559" i="3"/>
  <c r="D3523" i="3"/>
  <c r="W3452" i="3"/>
  <c r="X3452" i="3"/>
  <c r="T3453" i="3"/>
  <c r="Q3453" i="3"/>
  <c r="U3453" i="3"/>
  <c r="R3453" i="3"/>
  <c r="N3454" i="3"/>
  <c r="O3454" i="3"/>
  <c r="BV2968" i="3" l="1"/>
  <c r="BT2968" i="3"/>
  <c r="BX2968" i="3" s="1"/>
  <c r="BP2968" i="3"/>
  <c r="BU2968" i="3" s="1"/>
  <c r="BR2969" i="3"/>
  <c r="AY3449" i="3"/>
  <c r="BA3449" i="3" s="1"/>
  <c r="BB3449" i="3" s="1"/>
  <c r="L3456" i="3"/>
  <c r="AW3450" i="3"/>
  <c r="AX3450" i="3"/>
  <c r="BF3451" i="3"/>
  <c r="BG3451" i="3"/>
  <c r="AC3454" i="3"/>
  <c r="AK3454" i="3" s="1"/>
  <c r="AR3453" i="3"/>
  <c r="BJ3453" i="3"/>
  <c r="K3456" i="3"/>
  <c r="AB3455" i="3"/>
  <c r="AA3455" i="3"/>
  <c r="Z3455" i="3"/>
  <c r="AQ3453" i="3"/>
  <c r="BI3453" i="3"/>
  <c r="L1556" i="3"/>
  <c r="K1556" i="3"/>
  <c r="O1558" i="3"/>
  <c r="D3524" i="3"/>
  <c r="W3453" i="3"/>
  <c r="X3453" i="3"/>
  <c r="U3454" i="3"/>
  <c r="R3454" i="3"/>
  <c r="T3454" i="3"/>
  <c r="Q3454" i="3"/>
  <c r="N3455" i="3"/>
  <c r="O3455" i="3"/>
  <c r="BS2969" i="3" l="1"/>
  <c r="BM2969" i="3"/>
  <c r="BQ2969" i="3" s="1"/>
  <c r="BO2969" i="3"/>
  <c r="BL2969" i="3"/>
  <c r="BN2969" i="3"/>
  <c r="AY3450" i="3"/>
  <c r="BA3450" i="3" s="1"/>
  <c r="BB3450" i="3" s="1"/>
  <c r="L3457" i="3"/>
  <c r="AW3451" i="3"/>
  <c r="AX3451" i="3"/>
  <c r="BG3452" i="3"/>
  <c r="BF3452" i="3"/>
  <c r="AC3455" i="3"/>
  <c r="AK3455" i="3" s="1"/>
  <c r="AR3454" i="3"/>
  <c r="BJ3454" i="3"/>
  <c r="AQ3454" i="3"/>
  <c r="BI3454" i="3"/>
  <c r="K3457" i="3"/>
  <c r="AB3456" i="3"/>
  <c r="AA3456" i="3"/>
  <c r="Z3456" i="3"/>
  <c r="K1555" i="3"/>
  <c r="N1557" i="3"/>
  <c r="L1555" i="3"/>
  <c r="O1556" i="3" s="1"/>
  <c r="O1557" i="3"/>
  <c r="D3525" i="3"/>
  <c r="W3454" i="3"/>
  <c r="X3454" i="3"/>
  <c r="U3455" i="3"/>
  <c r="R3455" i="3"/>
  <c r="T3455" i="3"/>
  <c r="Q3455" i="3"/>
  <c r="N3456" i="3"/>
  <c r="O3456" i="3"/>
  <c r="BV2969" i="3" l="1"/>
  <c r="BP2969" i="3"/>
  <c r="BU2969" i="3" s="1"/>
  <c r="BR2970" i="3"/>
  <c r="BT2969" i="3"/>
  <c r="BX2969" i="3" s="1"/>
  <c r="AW3452" i="3"/>
  <c r="AY3451" i="3"/>
  <c r="BA3451" i="3" s="1"/>
  <c r="BB3451" i="3" s="1"/>
  <c r="L3458" i="3"/>
  <c r="AX3452" i="3"/>
  <c r="BG3453" i="3"/>
  <c r="BF3453" i="3"/>
  <c r="AC3456" i="3"/>
  <c r="AK3456" i="3" s="1"/>
  <c r="K3458" i="3"/>
  <c r="AB3457" i="3"/>
  <c r="AA3457" i="3"/>
  <c r="Z3457" i="3"/>
  <c r="AR3455" i="3"/>
  <c r="BJ3455" i="3"/>
  <c r="AQ3455" i="3"/>
  <c r="BI3455" i="3"/>
  <c r="K1554" i="3"/>
  <c r="L1554" i="3"/>
  <c r="N1556" i="3"/>
  <c r="D3526" i="3"/>
  <c r="W3455" i="3"/>
  <c r="X3455" i="3"/>
  <c r="U3456" i="3"/>
  <c r="R3456" i="3"/>
  <c r="T3456" i="3"/>
  <c r="Q3456" i="3"/>
  <c r="N3457" i="3"/>
  <c r="O3457" i="3"/>
  <c r="AY3452" i="3" l="1"/>
  <c r="BA3452" i="3" s="1"/>
  <c r="BS2970" i="3"/>
  <c r="BN2970" i="3"/>
  <c r="BM2970" i="3"/>
  <c r="BQ2970" i="3" s="1"/>
  <c r="BO2970" i="3"/>
  <c r="BL2970" i="3"/>
  <c r="AX3453" i="3"/>
  <c r="AW3453" i="3"/>
  <c r="L3459" i="3"/>
  <c r="BF3454" i="3"/>
  <c r="BG3454" i="3"/>
  <c r="AC3457" i="3"/>
  <c r="AK3457" i="3" s="1"/>
  <c r="AQ3456" i="3"/>
  <c r="BI3456" i="3"/>
  <c r="K3459" i="3"/>
  <c r="AB3458" i="3"/>
  <c r="AA3458" i="3"/>
  <c r="Z3458" i="3"/>
  <c r="AR3456" i="3"/>
  <c r="BJ3456" i="3"/>
  <c r="L1553" i="3"/>
  <c r="O1555" i="3"/>
  <c r="K1553" i="3"/>
  <c r="N1554" i="3" s="1"/>
  <c r="N1555" i="3"/>
  <c r="D3527" i="3"/>
  <c r="W3456" i="3"/>
  <c r="X3456" i="3"/>
  <c r="U3457" i="3"/>
  <c r="R3457" i="3"/>
  <c r="T3457" i="3"/>
  <c r="Q3457" i="3"/>
  <c r="N3458" i="3"/>
  <c r="O3458" i="3"/>
  <c r="BV2970" i="3" l="1"/>
  <c r="BB3452" i="3"/>
  <c r="AY3453" i="3"/>
  <c r="BA3453" i="3" s="1"/>
  <c r="BT2970" i="3"/>
  <c r="BX2970" i="3" s="1"/>
  <c r="BP2970" i="3"/>
  <c r="BU2970" i="3" s="1"/>
  <c r="BR2971" i="3"/>
  <c r="AX3454" i="3"/>
  <c r="L3460" i="3"/>
  <c r="AW3454" i="3"/>
  <c r="BF3455" i="3"/>
  <c r="BG3455" i="3"/>
  <c r="AC3458" i="3"/>
  <c r="AK3458" i="3" s="1"/>
  <c r="K3460" i="3"/>
  <c r="AB3459" i="3"/>
  <c r="AA3459" i="3"/>
  <c r="Z3459" i="3"/>
  <c r="AR3457" i="3"/>
  <c r="BJ3457" i="3"/>
  <c r="AQ3457" i="3"/>
  <c r="BI3457" i="3"/>
  <c r="L1552" i="3"/>
  <c r="K1552" i="3"/>
  <c r="O1554" i="3"/>
  <c r="D3528" i="3"/>
  <c r="W3457" i="3"/>
  <c r="X3457" i="3"/>
  <c r="T3458" i="3"/>
  <c r="Q3458" i="3"/>
  <c r="U3458" i="3"/>
  <c r="R3458" i="3"/>
  <c r="N3459" i="3"/>
  <c r="O3459" i="3"/>
  <c r="AW3455" i="3" l="1"/>
  <c r="BB3453" i="3"/>
  <c r="AY3454" i="3"/>
  <c r="BA3454" i="3" s="1"/>
  <c r="BB3454" i="3" s="1"/>
  <c r="BS2971" i="3"/>
  <c r="BN2971" i="3"/>
  <c r="BM2971" i="3"/>
  <c r="BQ2971" i="3" s="1"/>
  <c r="BO2971" i="3"/>
  <c r="BV2971" i="3" s="1"/>
  <c r="BL2971" i="3"/>
  <c r="L3461" i="3"/>
  <c r="BG3456" i="3"/>
  <c r="AX3455" i="3"/>
  <c r="AY3455" i="3" s="1"/>
  <c r="BF3456" i="3"/>
  <c r="AQ3458" i="3"/>
  <c r="BI3458" i="3"/>
  <c r="AR3458" i="3"/>
  <c r="BJ3458" i="3"/>
  <c r="AC3459" i="3"/>
  <c r="AK3459" i="3" s="1"/>
  <c r="K3461" i="3"/>
  <c r="AB3460" i="3"/>
  <c r="AA3460" i="3"/>
  <c r="Z3460" i="3"/>
  <c r="Z3461" i="3"/>
  <c r="K1551" i="3"/>
  <c r="N1553" i="3"/>
  <c r="L1551" i="3"/>
  <c r="O1552" i="3" s="1"/>
  <c r="O1553" i="3"/>
  <c r="D3529" i="3"/>
  <c r="W3458" i="3"/>
  <c r="X3458" i="3"/>
  <c r="U3459" i="3"/>
  <c r="R3459" i="3"/>
  <c r="T3459" i="3"/>
  <c r="Q3459" i="3"/>
  <c r="N3460" i="3"/>
  <c r="O3460" i="3"/>
  <c r="BT2971" i="3" l="1"/>
  <c r="BX2971" i="3" s="1"/>
  <c r="BP2971" i="3"/>
  <c r="BU2971" i="3" s="1"/>
  <c r="BR2972" i="3"/>
  <c r="AX3456" i="3"/>
  <c r="L3462" i="3"/>
  <c r="BG3457" i="3"/>
  <c r="BF3457" i="3"/>
  <c r="AW3456" i="3"/>
  <c r="BA3455" i="3"/>
  <c r="BB3455" i="3"/>
  <c r="AR3459" i="3"/>
  <c r="BJ3459" i="3"/>
  <c r="AQ3459" i="3"/>
  <c r="BI3459" i="3"/>
  <c r="AC3460" i="3"/>
  <c r="AK3460" i="3" s="1"/>
  <c r="K3462" i="3"/>
  <c r="AB3461" i="3"/>
  <c r="AA3461" i="3"/>
  <c r="K1550" i="3"/>
  <c r="L1550" i="3"/>
  <c r="N1552" i="3"/>
  <c r="D3530" i="3"/>
  <c r="X3459" i="3"/>
  <c r="W3459" i="3"/>
  <c r="U3460" i="3"/>
  <c r="R3460" i="3"/>
  <c r="T3460" i="3"/>
  <c r="Q3460" i="3"/>
  <c r="N3461" i="3"/>
  <c r="O3461" i="3"/>
  <c r="BS2972" i="3" l="1"/>
  <c r="BL2972" i="3"/>
  <c r="BO2972" i="3"/>
  <c r="BM2972" i="3"/>
  <c r="BQ2972" i="3" s="1"/>
  <c r="BN2972" i="3"/>
  <c r="AY3456" i="3"/>
  <c r="AX3457" i="3"/>
  <c r="L3463" i="3"/>
  <c r="AW3457" i="3"/>
  <c r="BA3456" i="3"/>
  <c r="BB3456" i="3"/>
  <c r="BG3458" i="3"/>
  <c r="BF3458" i="3"/>
  <c r="Z3462" i="3"/>
  <c r="AC3461" i="3"/>
  <c r="AK3461" i="3" s="1"/>
  <c r="K3463" i="3"/>
  <c r="AB3462" i="3"/>
  <c r="AA3462" i="3"/>
  <c r="AR3460" i="3"/>
  <c r="BJ3460" i="3"/>
  <c r="AQ3460" i="3"/>
  <c r="BI3460" i="3"/>
  <c r="L1549" i="3"/>
  <c r="O1551" i="3"/>
  <c r="K1549" i="3"/>
  <c r="N1550" i="3" s="1"/>
  <c r="N1551" i="3"/>
  <c r="W3460" i="3"/>
  <c r="D3531" i="3"/>
  <c r="X3460" i="3"/>
  <c r="U3461" i="3"/>
  <c r="R3461" i="3"/>
  <c r="T3461" i="3"/>
  <c r="X3461" i="3" s="1"/>
  <c r="Q3461" i="3"/>
  <c r="N3462" i="3"/>
  <c r="O3462" i="3"/>
  <c r="BV2972" i="3" l="1"/>
  <c r="BP2972" i="3"/>
  <c r="BU2972" i="3" s="1"/>
  <c r="BR2973" i="3"/>
  <c r="BT2972" i="3"/>
  <c r="BX2972" i="3" s="1"/>
  <c r="AY3457" i="3"/>
  <c r="BA3457" i="3" s="1"/>
  <c r="L3464" i="3"/>
  <c r="AX3458" i="3"/>
  <c r="AW3458" i="3"/>
  <c r="BG3459" i="3"/>
  <c r="BF3459" i="3"/>
  <c r="AC3462" i="3"/>
  <c r="AK3462" i="3" s="1"/>
  <c r="AR3461" i="3"/>
  <c r="BJ3461" i="3"/>
  <c r="K3464" i="3"/>
  <c r="AB3463" i="3"/>
  <c r="AA3463" i="3"/>
  <c r="Z3463" i="3"/>
  <c r="Z3464" i="3"/>
  <c r="AQ3461" i="3"/>
  <c r="BI3461" i="3"/>
  <c r="L1548" i="3"/>
  <c r="K1548" i="3"/>
  <c r="O1550" i="3"/>
  <c r="D3532" i="3"/>
  <c r="W3461" i="3"/>
  <c r="T3462" i="3"/>
  <c r="Q3462" i="3"/>
  <c r="U3462" i="3"/>
  <c r="R3462" i="3"/>
  <c r="N3463" i="3"/>
  <c r="O3463" i="3"/>
  <c r="BS2973" i="3" l="1"/>
  <c r="BL2973" i="3"/>
  <c r="BN2973" i="3"/>
  <c r="BM2973" i="3"/>
  <c r="BQ2973" i="3" s="1"/>
  <c r="BO2973" i="3"/>
  <c r="AY3458" i="3"/>
  <c r="BA3458" i="3" s="1"/>
  <c r="AW3459" i="3"/>
  <c r="AY3459" i="3" s="1"/>
  <c r="BB3457" i="3"/>
  <c r="AX3459" i="3"/>
  <c r="L3465" i="3"/>
  <c r="BF3460" i="3"/>
  <c r="BG3460" i="3"/>
  <c r="AC3463" i="3"/>
  <c r="AK3463" i="3" s="1"/>
  <c r="K3465" i="3"/>
  <c r="AB3464" i="3"/>
  <c r="AA3464" i="3"/>
  <c r="AQ3462" i="3"/>
  <c r="BI3462" i="3"/>
  <c r="AR3462" i="3"/>
  <c r="BJ3462" i="3"/>
  <c r="K1547" i="3"/>
  <c r="N1549" i="3"/>
  <c r="L1547" i="3"/>
  <c r="O1548" i="3" s="1"/>
  <c r="O1549" i="3"/>
  <c r="D3533" i="3"/>
  <c r="W3462" i="3"/>
  <c r="X3462" i="3"/>
  <c r="T3463" i="3"/>
  <c r="Q3463" i="3"/>
  <c r="U3463" i="3"/>
  <c r="R3463" i="3"/>
  <c r="N3464" i="3"/>
  <c r="O3464" i="3"/>
  <c r="BV2973" i="3" l="1"/>
  <c r="BT2973" i="3"/>
  <c r="BX2973" i="3" s="1"/>
  <c r="BB3458" i="3"/>
  <c r="BB3459" i="3" s="1"/>
  <c r="BP2973" i="3"/>
  <c r="BU2973" i="3" s="1"/>
  <c r="BR2974" i="3"/>
  <c r="AX3460" i="3"/>
  <c r="L3466" i="3"/>
  <c r="BG3461" i="3"/>
  <c r="BA3459" i="3"/>
  <c r="BF3461" i="3"/>
  <c r="AW3460" i="3"/>
  <c r="AR3463" i="3"/>
  <c r="BJ3463" i="3"/>
  <c r="AQ3463" i="3"/>
  <c r="BI3463" i="3"/>
  <c r="AC3464" i="3"/>
  <c r="AK3464" i="3" s="1"/>
  <c r="K3466" i="3"/>
  <c r="AB3465" i="3"/>
  <c r="AA3465" i="3"/>
  <c r="Z3465" i="3"/>
  <c r="K1546" i="3"/>
  <c r="L1546" i="3"/>
  <c r="N1548" i="3"/>
  <c r="D3534" i="3"/>
  <c r="BD3533" i="3"/>
  <c r="X3463" i="3"/>
  <c r="W3463" i="3"/>
  <c r="T3464" i="3"/>
  <c r="Q3464" i="3"/>
  <c r="U3464" i="3"/>
  <c r="R3464" i="3"/>
  <c r="N3465" i="3"/>
  <c r="O3465" i="3"/>
  <c r="AY3460" i="3" l="1"/>
  <c r="BB3460" i="3" s="1"/>
  <c r="BO2974" i="3"/>
  <c r="BL2974" i="3"/>
  <c r="BS2974" i="3"/>
  <c r="BM2974" i="3"/>
  <c r="BQ2974" i="3" s="1"/>
  <c r="BN2974" i="3"/>
  <c r="AW3461" i="3"/>
  <c r="AX3461" i="3"/>
  <c r="L3467" i="3"/>
  <c r="BA3460" i="3"/>
  <c r="BG3462" i="3"/>
  <c r="BF3462" i="3"/>
  <c r="AC3465" i="3"/>
  <c r="AK3465" i="3" s="1"/>
  <c r="AQ3464" i="3"/>
  <c r="BI3464" i="3"/>
  <c r="AR3464" i="3"/>
  <c r="BJ3464" i="3"/>
  <c r="K3467" i="3"/>
  <c r="AB3466" i="3"/>
  <c r="AA3466" i="3"/>
  <c r="Z3466" i="3"/>
  <c r="L1545" i="3"/>
  <c r="O1547" i="3"/>
  <c r="K1545" i="3"/>
  <c r="N1546" i="3" s="1"/>
  <c r="N1547" i="3"/>
  <c r="D3535" i="3"/>
  <c r="BD3534" i="3"/>
  <c r="W3464" i="3"/>
  <c r="X3464" i="3"/>
  <c r="T3465" i="3"/>
  <c r="Q3465" i="3"/>
  <c r="U3465" i="3"/>
  <c r="R3465" i="3"/>
  <c r="N3466" i="3"/>
  <c r="O3466" i="3"/>
  <c r="AY3461" i="3" l="1"/>
  <c r="BA3461" i="3" s="1"/>
  <c r="BT2974" i="3"/>
  <c r="BX2974" i="3" s="1"/>
  <c r="BV2974" i="3"/>
  <c r="BP2974" i="3"/>
  <c r="BU2974" i="3" s="1"/>
  <c r="BR2975" i="3"/>
  <c r="BB3461" i="3"/>
  <c r="AW3462" i="3"/>
  <c r="AX3462" i="3"/>
  <c r="L3468" i="3"/>
  <c r="BF3463" i="3"/>
  <c r="BG3463" i="3"/>
  <c r="AR3465" i="3"/>
  <c r="BJ3465" i="3"/>
  <c r="AQ3465" i="3"/>
  <c r="BI3465" i="3"/>
  <c r="AC3466" i="3"/>
  <c r="AK3466" i="3" s="1"/>
  <c r="K3468" i="3"/>
  <c r="AB3467" i="3"/>
  <c r="AA3467" i="3"/>
  <c r="Z3467" i="3"/>
  <c r="Z3468" i="3"/>
  <c r="L1544" i="3"/>
  <c r="K1544" i="3"/>
  <c r="O1546" i="3"/>
  <c r="X3465" i="3"/>
  <c r="D3536" i="3"/>
  <c r="BD3535" i="3"/>
  <c r="W3465" i="3"/>
  <c r="U3466" i="3"/>
  <c r="R3466" i="3"/>
  <c r="T3466" i="3"/>
  <c r="Q3466" i="3"/>
  <c r="N3467" i="3"/>
  <c r="O3467" i="3"/>
  <c r="AY3462" i="3" l="1"/>
  <c r="BS2975" i="3"/>
  <c r="BM2975" i="3"/>
  <c r="BQ2975" i="3" s="1"/>
  <c r="BN2975" i="3"/>
  <c r="BO2975" i="3"/>
  <c r="BL2975" i="3"/>
  <c r="L3469" i="3"/>
  <c r="AW3463" i="3"/>
  <c r="BG3464" i="3"/>
  <c r="AX3463" i="3"/>
  <c r="BF3464" i="3"/>
  <c r="BA3462" i="3"/>
  <c r="BB3462" i="3" s="1"/>
  <c r="AC3467" i="3"/>
  <c r="AK3467" i="3" s="1"/>
  <c r="K3469" i="3"/>
  <c r="AB3468" i="3"/>
  <c r="AA3468" i="3"/>
  <c r="AR3466" i="3"/>
  <c r="BJ3466" i="3"/>
  <c r="AQ3466" i="3"/>
  <c r="BI3466" i="3"/>
  <c r="X3466" i="3"/>
  <c r="K1543" i="3"/>
  <c r="N1545" i="3"/>
  <c r="L1543" i="3"/>
  <c r="O1544" i="3" s="1"/>
  <c r="O1545" i="3"/>
  <c r="W3466" i="3"/>
  <c r="D3537" i="3"/>
  <c r="BD3536" i="3"/>
  <c r="U3467" i="3"/>
  <c r="R3467" i="3"/>
  <c r="T3467" i="3"/>
  <c r="Q3467" i="3"/>
  <c r="N3468" i="3"/>
  <c r="O3468" i="3"/>
  <c r="BV2975" i="3" l="1"/>
  <c r="AX3464" i="3"/>
  <c r="AY3463" i="3"/>
  <c r="BA3463" i="3" s="1"/>
  <c r="BT2975" i="3"/>
  <c r="BX2975" i="3" s="1"/>
  <c r="BP2975" i="3"/>
  <c r="BU2975" i="3" s="1"/>
  <c r="BR2976" i="3"/>
  <c r="L3470" i="3"/>
  <c r="BG3465" i="3"/>
  <c r="AW3464" i="3"/>
  <c r="BF3465" i="3"/>
  <c r="AC3468" i="3"/>
  <c r="AK3468" i="3" s="1"/>
  <c r="AN3468" i="3" s="1"/>
  <c r="AN3469" i="3" s="1"/>
  <c r="BD3469" i="3" s="1"/>
  <c r="BD3470" i="3" s="1"/>
  <c r="BD3471" i="3" s="1"/>
  <c r="BD3472" i="3" s="1"/>
  <c r="BD3473" i="3" s="1"/>
  <c r="BD3474" i="3" s="1"/>
  <c r="BD3475" i="3" s="1"/>
  <c r="BD3476" i="3" s="1"/>
  <c r="BD3477" i="3" s="1"/>
  <c r="BD3478" i="3" s="1"/>
  <c r="BD3479" i="3" s="1"/>
  <c r="BD3480" i="3" s="1"/>
  <c r="BD3481" i="3" s="1"/>
  <c r="BD3482" i="3" s="1"/>
  <c r="BD3483" i="3" s="1"/>
  <c r="BD3484" i="3" s="1"/>
  <c r="BD3485" i="3" s="1"/>
  <c r="BD3486" i="3" s="1"/>
  <c r="BD3487" i="3" s="1"/>
  <c r="BD3488" i="3" s="1"/>
  <c r="BC3489" i="3" s="1"/>
  <c r="BC3490" i="3" s="1"/>
  <c r="BC3491" i="3" s="1"/>
  <c r="BC3492" i="3" s="1"/>
  <c r="BC3493" i="3" s="1"/>
  <c r="BC3494" i="3" s="1"/>
  <c r="BC3495" i="3" s="1"/>
  <c r="BC3496" i="3" s="1"/>
  <c r="BC3497" i="3" s="1"/>
  <c r="BC3498" i="3" s="1"/>
  <c r="BC3499" i="3" s="1"/>
  <c r="BC3500" i="3" s="1"/>
  <c r="BC3501" i="3" s="1"/>
  <c r="BC3502" i="3" s="1"/>
  <c r="BC3503" i="3" s="1"/>
  <c r="BC3504" i="3" s="1"/>
  <c r="BC3505" i="3" s="1"/>
  <c r="BC3506" i="3" s="1"/>
  <c r="BC3507" i="3" s="1"/>
  <c r="BC3508" i="3" s="1"/>
  <c r="BC3509" i="3" s="1"/>
  <c r="BC3510" i="3" s="1"/>
  <c r="BC3511" i="3" s="1"/>
  <c r="X3467" i="3"/>
  <c r="AR3467" i="3"/>
  <c r="BJ3467" i="3"/>
  <c r="K3470" i="3"/>
  <c r="AB3469" i="3"/>
  <c r="AA3469" i="3"/>
  <c r="Z3469" i="3"/>
  <c r="AQ3467" i="3"/>
  <c r="BI3467" i="3"/>
  <c r="K1542" i="3"/>
  <c r="L1542" i="3"/>
  <c r="N1544" i="3"/>
  <c r="W3467" i="3"/>
  <c r="D3538" i="3"/>
  <c r="BD3537" i="3"/>
  <c r="T3468" i="3"/>
  <c r="Q3468" i="3"/>
  <c r="U3468" i="3"/>
  <c r="R3468" i="3"/>
  <c r="N3469" i="3"/>
  <c r="O3469" i="3"/>
  <c r="AY3464" i="3" l="1"/>
  <c r="BA3464" i="3" s="1"/>
  <c r="BB3463" i="3"/>
  <c r="BB3464" i="3" s="1"/>
  <c r="BO2976" i="3"/>
  <c r="BL2976" i="3"/>
  <c r="BS2976" i="3"/>
  <c r="BM2976" i="3"/>
  <c r="BQ2976" i="3" s="1"/>
  <c r="BN2976" i="3"/>
  <c r="AX3465" i="3"/>
  <c r="L3471" i="3"/>
  <c r="AW3465" i="3"/>
  <c r="BF3466" i="3"/>
  <c r="BG3466" i="3"/>
  <c r="AN3470" i="3"/>
  <c r="AN3471" i="3" s="1"/>
  <c r="AN3472" i="3" s="1"/>
  <c r="AN3473" i="3" s="1"/>
  <c r="AN3474" i="3" s="1"/>
  <c r="AN3475" i="3" s="1"/>
  <c r="AN3476" i="3" s="1"/>
  <c r="AN3477" i="3" s="1"/>
  <c r="AN3478" i="3" s="1"/>
  <c r="AN3479" i="3" s="1"/>
  <c r="AN3480" i="3" s="1"/>
  <c r="AN3481" i="3" s="1"/>
  <c r="AN3482" i="3" s="1"/>
  <c r="AN3483" i="3" s="1"/>
  <c r="AN3484" i="3" s="1"/>
  <c r="AN3485" i="3" s="1"/>
  <c r="AN3486" i="3" s="1"/>
  <c r="AN3487" i="3" s="1"/>
  <c r="AC3469" i="3"/>
  <c r="AK3469" i="3" s="1"/>
  <c r="Z3470" i="3"/>
  <c r="K3471" i="3"/>
  <c r="AB3470" i="3"/>
  <c r="AA3470" i="3"/>
  <c r="AQ3468" i="3"/>
  <c r="BI3468" i="3"/>
  <c r="AT3468" i="3"/>
  <c r="AT3469" i="3" s="1"/>
  <c r="AT3470" i="3" s="1"/>
  <c r="AT3471" i="3" s="1"/>
  <c r="AT3472" i="3" s="1"/>
  <c r="AT3473" i="3" s="1"/>
  <c r="AT3474" i="3" s="1"/>
  <c r="AT3475" i="3" s="1"/>
  <c r="AT3476" i="3" s="1"/>
  <c r="AT3477" i="3" s="1"/>
  <c r="AT3478" i="3" s="1"/>
  <c r="AT3479" i="3" s="1"/>
  <c r="AT3480" i="3" s="1"/>
  <c r="AT3481" i="3" s="1"/>
  <c r="AT3482" i="3" s="1"/>
  <c r="AT3483" i="3" s="1"/>
  <c r="AT3484" i="3" s="1"/>
  <c r="AT3485" i="3" s="1"/>
  <c r="AT3486" i="3" s="1"/>
  <c r="AT3487" i="3" s="1"/>
  <c r="AR3468" i="3"/>
  <c r="BJ3468" i="3"/>
  <c r="AU3468" i="3"/>
  <c r="AU3469" i="3" s="1"/>
  <c r="AU3470" i="3" s="1"/>
  <c r="AU3471" i="3" s="1"/>
  <c r="AU3472" i="3" s="1"/>
  <c r="AU3473" i="3" s="1"/>
  <c r="AU3474" i="3" s="1"/>
  <c r="AU3475" i="3" s="1"/>
  <c r="AU3476" i="3" s="1"/>
  <c r="AU3477" i="3" s="1"/>
  <c r="AU3478" i="3" s="1"/>
  <c r="AU3479" i="3" s="1"/>
  <c r="AU3480" i="3" s="1"/>
  <c r="AU3481" i="3" s="1"/>
  <c r="AU3482" i="3" s="1"/>
  <c r="AU3483" i="3" s="1"/>
  <c r="AU3484" i="3" s="1"/>
  <c r="AU3485" i="3" s="1"/>
  <c r="AU3486" i="3" s="1"/>
  <c r="AU3487" i="3" s="1"/>
  <c r="L1541" i="3"/>
  <c r="O1543" i="3"/>
  <c r="K1541" i="3"/>
  <c r="N1542" i="3" s="1"/>
  <c r="N1543" i="3"/>
  <c r="D3539" i="3"/>
  <c r="BD3538" i="3"/>
  <c r="W3468" i="3"/>
  <c r="X3468" i="3"/>
  <c r="U3469" i="3"/>
  <c r="R3469" i="3"/>
  <c r="T3469" i="3"/>
  <c r="Q3469" i="3"/>
  <c r="N3470" i="3"/>
  <c r="O3470" i="3"/>
  <c r="AX3466" i="3" l="1"/>
  <c r="X3469" i="3"/>
  <c r="BT2976" i="3"/>
  <c r="BX2976" i="3" s="1"/>
  <c r="BV2976" i="3"/>
  <c r="BP2976" i="3"/>
  <c r="BU2976" i="3" s="1"/>
  <c r="BR2977" i="3"/>
  <c r="AW3466" i="3"/>
  <c r="AY3466" i="3" s="1"/>
  <c r="AY3465" i="3"/>
  <c r="BA3465" i="3" s="1"/>
  <c r="L3472" i="3"/>
  <c r="BG3467" i="3"/>
  <c r="BF3467" i="3"/>
  <c r="AQ3469" i="3"/>
  <c r="BI3469" i="3"/>
  <c r="AR3469" i="3"/>
  <c r="BJ3469" i="3"/>
  <c r="AC3470" i="3"/>
  <c r="AK3470" i="3" s="1"/>
  <c r="K3472" i="3"/>
  <c r="AB3471" i="3"/>
  <c r="AA3471" i="3"/>
  <c r="Z3471" i="3"/>
  <c r="L1540" i="3"/>
  <c r="K1540" i="3"/>
  <c r="O1542" i="3"/>
  <c r="D3540" i="3"/>
  <c r="BD3539" i="3"/>
  <c r="W3469" i="3"/>
  <c r="U3470" i="3"/>
  <c r="R3470" i="3"/>
  <c r="T3470" i="3"/>
  <c r="Q3470" i="3"/>
  <c r="N3471" i="3"/>
  <c r="O3471" i="3"/>
  <c r="BA3466" i="3" l="1"/>
  <c r="BB3465" i="3"/>
  <c r="BS2977" i="3"/>
  <c r="BM2977" i="3"/>
  <c r="BQ2977" i="3" s="1"/>
  <c r="BO2977" i="3"/>
  <c r="BN2977" i="3"/>
  <c r="BL2977" i="3"/>
  <c r="L3473" i="3"/>
  <c r="AW3467" i="3"/>
  <c r="BG3468" i="3"/>
  <c r="BF3468" i="3"/>
  <c r="AX3467" i="3"/>
  <c r="AY3467" i="3" s="1"/>
  <c r="AC3471" i="3"/>
  <c r="AK3471" i="3" s="1"/>
  <c r="AQ3470" i="3"/>
  <c r="BI3470" i="3"/>
  <c r="K3473" i="3"/>
  <c r="AB3472" i="3"/>
  <c r="AA3472" i="3"/>
  <c r="Z3472" i="3"/>
  <c r="AR3470" i="3"/>
  <c r="BJ3470" i="3"/>
  <c r="X3470" i="3"/>
  <c r="K1539" i="3"/>
  <c r="N1541" i="3"/>
  <c r="L1539" i="3"/>
  <c r="O1540" i="3" s="1"/>
  <c r="O1541" i="3"/>
  <c r="W3470" i="3"/>
  <c r="D3541" i="3"/>
  <c r="BD3540" i="3"/>
  <c r="T3471" i="3"/>
  <c r="Q3471" i="3"/>
  <c r="U3471" i="3"/>
  <c r="R3471" i="3"/>
  <c r="N3472" i="3"/>
  <c r="O3472" i="3"/>
  <c r="AW3468" i="3" l="1"/>
  <c r="BT2977" i="3"/>
  <c r="BX2977" i="3" s="1"/>
  <c r="BV2977" i="3"/>
  <c r="BB3466" i="3"/>
  <c r="BP2977" i="3"/>
  <c r="BU2977" i="3" s="1"/>
  <c r="BR2978" i="3"/>
  <c r="L3474" i="3"/>
  <c r="BA3467" i="3"/>
  <c r="BB3467" i="3" s="1"/>
  <c r="BG3469" i="3"/>
  <c r="AX3468" i="3"/>
  <c r="AY3468" i="3" s="1"/>
  <c r="BF3469" i="3"/>
  <c r="AC3472" i="3"/>
  <c r="AK3472" i="3" s="1"/>
  <c r="AQ3471" i="3"/>
  <c r="BI3471" i="3"/>
  <c r="AR3471" i="3"/>
  <c r="BJ3471" i="3"/>
  <c r="K3474" i="3"/>
  <c r="AB3473" i="3"/>
  <c r="AA3473" i="3"/>
  <c r="Z3473" i="3"/>
  <c r="K1538" i="3"/>
  <c r="L1538" i="3"/>
  <c r="N1540" i="3"/>
  <c r="D3542" i="3"/>
  <c r="BD3541" i="3"/>
  <c r="W3471" i="3"/>
  <c r="X3471" i="3"/>
  <c r="U3472" i="3"/>
  <c r="R3472" i="3"/>
  <c r="T3472" i="3"/>
  <c r="X3472" i="3" s="1"/>
  <c r="Q3472" i="3"/>
  <c r="N3473" i="3"/>
  <c r="O3473" i="3"/>
  <c r="BN2978" i="3" l="1"/>
  <c r="BO2978" i="3"/>
  <c r="BM2978" i="3"/>
  <c r="BQ2978" i="3" s="1"/>
  <c r="BS2978" i="3"/>
  <c r="BL2978" i="3"/>
  <c r="AW3469" i="3"/>
  <c r="L3475" i="3"/>
  <c r="BA3468" i="3"/>
  <c r="BB3468" i="3"/>
  <c r="BG3470" i="3"/>
  <c r="BF3470" i="3"/>
  <c r="AX3469" i="3"/>
  <c r="AY3469" i="3" s="1"/>
  <c r="BA3469" i="3" s="1"/>
  <c r="BB3469" i="3" s="1"/>
  <c r="AQ3472" i="3"/>
  <c r="BI3472" i="3"/>
  <c r="AC3473" i="3"/>
  <c r="AK3473" i="3" s="1"/>
  <c r="K3475" i="3"/>
  <c r="AB3474" i="3"/>
  <c r="AA3474" i="3"/>
  <c r="Z3474" i="3"/>
  <c r="Z3475" i="3"/>
  <c r="AR3472" i="3"/>
  <c r="BJ3472" i="3"/>
  <c r="L1537" i="3"/>
  <c r="O1539" i="3"/>
  <c r="K1537" i="3"/>
  <c r="N1538" i="3" s="1"/>
  <c r="N1539" i="3"/>
  <c r="D3543" i="3"/>
  <c r="BD3542" i="3"/>
  <c r="W3472" i="3"/>
  <c r="U3473" i="3"/>
  <c r="R3473" i="3"/>
  <c r="T3473" i="3"/>
  <c r="X3473" i="3" s="1"/>
  <c r="Q3473" i="3"/>
  <c r="N3474" i="3"/>
  <c r="O3474" i="3"/>
  <c r="BV2978" i="3" l="1"/>
  <c r="BP2978" i="3"/>
  <c r="BU2978" i="3" s="1"/>
  <c r="BR2979" i="3"/>
  <c r="BT2978" i="3"/>
  <c r="BX2978" i="3" s="1"/>
  <c r="AW3470" i="3"/>
  <c r="AX3470" i="3"/>
  <c r="L3476" i="3"/>
  <c r="BG3471" i="3"/>
  <c r="BF3471" i="3"/>
  <c r="AR3473" i="3"/>
  <c r="BJ3473" i="3"/>
  <c r="AC3474" i="3"/>
  <c r="AK3474" i="3" s="1"/>
  <c r="K3476" i="3"/>
  <c r="AB3475" i="3"/>
  <c r="AA3475" i="3"/>
  <c r="AQ3473" i="3"/>
  <c r="BI3473" i="3"/>
  <c r="L1536" i="3"/>
  <c r="K1536" i="3"/>
  <c r="O1538" i="3"/>
  <c r="W3473" i="3"/>
  <c r="D3544" i="3"/>
  <c r="BD3543" i="3"/>
  <c r="U3474" i="3"/>
  <c r="R3474" i="3"/>
  <c r="T3474" i="3"/>
  <c r="Q3474" i="3"/>
  <c r="N3475" i="3"/>
  <c r="O3475" i="3"/>
  <c r="BO2979" i="3" l="1"/>
  <c r="BS2979" i="3"/>
  <c r="BL2979" i="3"/>
  <c r="BN2979" i="3"/>
  <c r="BM2979" i="3"/>
  <c r="BQ2979" i="3" s="1"/>
  <c r="AY3470" i="3"/>
  <c r="BA3470" i="3" s="1"/>
  <c r="BB3470" i="3" s="1"/>
  <c r="L3477" i="3"/>
  <c r="AW3471" i="3"/>
  <c r="BG3472" i="3"/>
  <c r="BF3472" i="3"/>
  <c r="AX3471" i="3"/>
  <c r="AC3475" i="3"/>
  <c r="AK3475" i="3" s="1"/>
  <c r="K3477" i="3"/>
  <c r="AB3476" i="3"/>
  <c r="AA3476" i="3"/>
  <c r="Z3476" i="3"/>
  <c r="AR3474" i="3"/>
  <c r="BJ3474" i="3"/>
  <c r="AQ3474" i="3"/>
  <c r="BI3474" i="3"/>
  <c r="X3474" i="3"/>
  <c r="W3474" i="3"/>
  <c r="K1535" i="3"/>
  <c r="N1537" i="3"/>
  <c r="L1535" i="3"/>
  <c r="O1536" i="3" s="1"/>
  <c r="O1537" i="3"/>
  <c r="D3545" i="3"/>
  <c r="BD3544" i="3"/>
  <c r="T3475" i="3"/>
  <c r="Q3475" i="3"/>
  <c r="U3475" i="3"/>
  <c r="R3475" i="3"/>
  <c r="N3476" i="3"/>
  <c r="O3476" i="3"/>
  <c r="BV2979" i="3" l="1"/>
  <c r="BT2979" i="3"/>
  <c r="BX2979" i="3" s="1"/>
  <c r="BP2979" i="3"/>
  <c r="BU2979" i="3" s="1"/>
  <c r="BR2980" i="3"/>
  <c r="AY3471" i="3"/>
  <c r="BA3471" i="3" s="1"/>
  <c r="BB3471" i="3" s="1"/>
  <c r="AX3472" i="3"/>
  <c r="L3478" i="3"/>
  <c r="AW3472" i="3"/>
  <c r="BF3473" i="3"/>
  <c r="BG3473" i="3"/>
  <c r="AC3476" i="3"/>
  <c r="AK3476" i="3" s="1"/>
  <c r="AR3475" i="3"/>
  <c r="BJ3475" i="3"/>
  <c r="AQ3475" i="3"/>
  <c r="BI3475" i="3"/>
  <c r="K3478" i="3"/>
  <c r="AB3477" i="3"/>
  <c r="AA3477" i="3"/>
  <c r="Z3477" i="3"/>
  <c r="K1534" i="3"/>
  <c r="L1534" i="3"/>
  <c r="N1536" i="3"/>
  <c r="D3546" i="3"/>
  <c r="BD3545" i="3"/>
  <c r="W3475" i="3"/>
  <c r="X3475" i="3"/>
  <c r="U3476" i="3"/>
  <c r="R3476" i="3"/>
  <c r="T3476" i="3"/>
  <c r="Q3476" i="3"/>
  <c r="N3477" i="3"/>
  <c r="O3477" i="3"/>
  <c r="BO2980" i="3" l="1"/>
  <c r="BL2980" i="3"/>
  <c r="BS2980" i="3"/>
  <c r="BM2980" i="3"/>
  <c r="BQ2980" i="3" s="1"/>
  <c r="BN2980" i="3"/>
  <c r="AY3472" i="3"/>
  <c r="BA3472" i="3" s="1"/>
  <c r="BB3472" i="3" s="1"/>
  <c r="AX3473" i="3"/>
  <c r="L3479" i="3"/>
  <c r="AW3473" i="3"/>
  <c r="BG3474" i="3"/>
  <c r="BF3474" i="3"/>
  <c r="AC3477" i="3"/>
  <c r="AK3477" i="3" s="1"/>
  <c r="X3476" i="3"/>
  <c r="AQ3476" i="3"/>
  <c r="BI3476" i="3"/>
  <c r="AR3476" i="3"/>
  <c r="BJ3476" i="3"/>
  <c r="K3479" i="3"/>
  <c r="AB3478" i="3"/>
  <c r="AA3478" i="3"/>
  <c r="Z3478" i="3"/>
  <c r="Z3479" i="3"/>
  <c r="L1533" i="3"/>
  <c r="O1535" i="3"/>
  <c r="K1533" i="3"/>
  <c r="N1534" i="3" s="1"/>
  <c r="N1535" i="3"/>
  <c r="D3547" i="3"/>
  <c r="BD3546" i="3"/>
  <c r="W3476" i="3"/>
  <c r="U3477" i="3"/>
  <c r="R3477" i="3"/>
  <c r="T3477" i="3"/>
  <c r="Q3477" i="3"/>
  <c r="N3478" i="3"/>
  <c r="O3478" i="3"/>
  <c r="BT2980" i="3" l="1"/>
  <c r="BX2980" i="3" s="1"/>
  <c r="BV2980" i="3"/>
  <c r="BP2980" i="3"/>
  <c r="BU2980" i="3" s="1"/>
  <c r="BR2981" i="3"/>
  <c r="AY3473" i="3"/>
  <c r="BA3473" i="3" s="1"/>
  <c r="BB3473" i="3" s="1"/>
  <c r="L3480" i="3"/>
  <c r="AW3474" i="3"/>
  <c r="BF3475" i="3"/>
  <c r="BG3475" i="3"/>
  <c r="AX3474" i="3"/>
  <c r="AC3478" i="3"/>
  <c r="AK3478" i="3" s="1"/>
  <c r="AR3477" i="3"/>
  <c r="BJ3477" i="3"/>
  <c r="X3477" i="3"/>
  <c r="K3480" i="3"/>
  <c r="AB3479" i="3"/>
  <c r="AA3479" i="3"/>
  <c r="AQ3477" i="3"/>
  <c r="BI3477" i="3"/>
  <c r="L1532" i="3"/>
  <c r="K1532" i="3"/>
  <c r="O1534" i="3"/>
  <c r="W3477" i="3"/>
  <c r="D3548" i="3"/>
  <c r="BD3547" i="3"/>
  <c r="T3478" i="3"/>
  <c r="Q3478" i="3"/>
  <c r="U3478" i="3"/>
  <c r="R3478" i="3"/>
  <c r="N3479" i="3"/>
  <c r="O3479" i="3"/>
  <c r="AW3475" i="3" l="1"/>
  <c r="BS2981" i="3"/>
  <c r="BO2981" i="3"/>
  <c r="BM2981" i="3"/>
  <c r="BQ2981" i="3" s="1"/>
  <c r="BN2981" i="3"/>
  <c r="BL2981" i="3"/>
  <c r="L3481" i="3"/>
  <c r="AX3475" i="3"/>
  <c r="AY3475" i="3" s="1"/>
  <c r="BA3475" i="3" s="1"/>
  <c r="AY3474" i="3"/>
  <c r="BA3474" i="3" s="1"/>
  <c r="BB3474" i="3" s="1"/>
  <c r="BF3476" i="3"/>
  <c r="BG3476" i="3"/>
  <c r="AC3479" i="3"/>
  <c r="AK3479" i="3" s="1"/>
  <c r="AQ3478" i="3"/>
  <c r="BI3478" i="3"/>
  <c r="K3481" i="3"/>
  <c r="AB3480" i="3"/>
  <c r="AA3480" i="3"/>
  <c r="Z3480" i="3"/>
  <c r="AR3478" i="3"/>
  <c r="BJ3478" i="3"/>
  <c r="K1531" i="3"/>
  <c r="N1533" i="3"/>
  <c r="L1531" i="3"/>
  <c r="O1532" i="3" s="1"/>
  <c r="O1533" i="3"/>
  <c r="D3549" i="3"/>
  <c r="BD3548" i="3"/>
  <c r="W3478" i="3"/>
  <c r="X3478" i="3"/>
  <c r="U3479" i="3"/>
  <c r="R3479" i="3"/>
  <c r="T3479" i="3"/>
  <c r="Q3479" i="3"/>
  <c r="N3480" i="3"/>
  <c r="O3480" i="3"/>
  <c r="BV2981" i="3" l="1"/>
  <c r="BT2981" i="3"/>
  <c r="BX2981" i="3" s="1"/>
  <c r="BP2981" i="3"/>
  <c r="BU2981" i="3" s="1"/>
  <c r="BR2982" i="3"/>
  <c r="AX3476" i="3"/>
  <c r="L3482" i="3"/>
  <c r="BB3475" i="3"/>
  <c r="BF3477" i="3"/>
  <c r="AW3476" i="3"/>
  <c r="AY3476" i="3" s="1"/>
  <c r="BA3476" i="3" s="1"/>
  <c r="BG3477" i="3"/>
  <c r="AC3480" i="3"/>
  <c r="AK3480" i="3" s="1"/>
  <c r="AR3479" i="3"/>
  <c r="BJ3479" i="3"/>
  <c r="K3482" i="3"/>
  <c r="AB3481" i="3"/>
  <c r="AA3481" i="3"/>
  <c r="Z3481" i="3"/>
  <c r="AQ3479" i="3"/>
  <c r="BI3479" i="3"/>
  <c r="X3479" i="3"/>
  <c r="K1530" i="3"/>
  <c r="L1530" i="3"/>
  <c r="N1532" i="3"/>
  <c r="D3550" i="3"/>
  <c r="BD3549" i="3"/>
  <c r="W3479" i="3"/>
  <c r="U3480" i="3"/>
  <c r="R3480" i="3"/>
  <c r="T3480" i="3"/>
  <c r="Q3480" i="3"/>
  <c r="N3481" i="3"/>
  <c r="O3481" i="3"/>
  <c r="BB3476" i="3" l="1"/>
  <c r="AW3477" i="3"/>
  <c r="BN2982" i="3"/>
  <c r="BM2982" i="3"/>
  <c r="BQ2982" i="3" s="1"/>
  <c r="BO2982" i="3"/>
  <c r="BS2982" i="3"/>
  <c r="BL2982" i="3"/>
  <c r="L3483" i="3"/>
  <c r="AX3477" i="3"/>
  <c r="BF3478" i="3"/>
  <c r="BG3478" i="3"/>
  <c r="AC3481" i="3"/>
  <c r="K3483" i="3"/>
  <c r="AB3482" i="3"/>
  <c r="AA3482" i="3"/>
  <c r="Z3482" i="3"/>
  <c r="Z3483" i="3"/>
  <c r="AQ3480" i="3"/>
  <c r="BI3480" i="3"/>
  <c r="AK3481" i="3"/>
  <c r="AR3480" i="3"/>
  <c r="BJ3480" i="3"/>
  <c r="W3480" i="3"/>
  <c r="L1529" i="3"/>
  <c r="O1531" i="3"/>
  <c r="K1529" i="3"/>
  <c r="N1530" i="3" s="1"/>
  <c r="N1531" i="3"/>
  <c r="X3480" i="3"/>
  <c r="D3551" i="3"/>
  <c r="BD3550" i="3"/>
  <c r="U3481" i="3"/>
  <c r="R3481" i="3"/>
  <c r="T3481" i="3"/>
  <c r="Q3481" i="3"/>
  <c r="N3482" i="3"/>
  <c r="O3482" i="3"/>
  <c r="BV2982" i="3" l="1"/>
  <c r="AY3477" i="3"/>
  <c r="BB3477" i="3" s="1"/>
  <c r="BP2982" i="3"/>
  <c r="BU2982" i="3" s="1"/>
  <c r="BR2983" i="3"/>
  <c r="BT2982" i="3"/>
  <c r="BX2982" i="3" s="1"/>
  <c r="AW3478" i="3"/>
  <c r="L3484" i="3"/>
  <c r="BA3477" i="3"/>
  <c r="AX3478" i="3"/>
  <c r="BF3479" i="3"/>
  <c r="BG3479" i="3"/>
  <c r="AQ3481" i="3"/>
  <c r="BI3481" i="3"/>
  <c r="AR3481" i="3"/>
  <c r="BJ3481" i="3"/>
  <c r="AC3482" i="3"/>
  <c r="AK3482" i="3" s="1"/>
  <c r="K3484" i="3"/>
  <c r="AB3483" i="3"/>
  <c r="AA3483" i="3"/>
  <c r="W3481" i="3"/>
  <c r="X3481" i="3"/>
  <c r="L1528" i="3"/>
  <c r="K1528" i="3"/>
  <c r="O1530" i="3"/>
  <c r="D3552" i="3"/>
  <c r="BD3551" i="3"/>
  <c r="U3482" i="3"/>
  <c r="R3482" i="3"/>
  <c r="T3482" i="3"/>
  <c r="Q3482" i="3"/>
  <c r="N3483" i="3"/>
  <c r="O3483" i="3"/>
  <c r="AY3478" i="3" l="1"/>
  <c r="BA3478" i="3" s="1"/>
  <c r="AX3479" i="3"/>
  <c r="BS2983" i="3"/>
  <c r="BM2983" i="3"/>
  <c r="BQ2983" i="3" s="1"/>
  <c r="BN2983" i="3"/>
  <c r="BL2983" i="3"/>
  <c r="BO2983" i="3"/>
  <c r="L3485" i="3"/>
  <c r="AW3479" i="3"/>
  <c r="BF3480" i="3"/>
  <c r="BG3480" i="3"/>
  <c r="AR3482" i="3"/>
  <c r="BJ3482" i="3"/>
  <c r="AC3483" i="3"/>
  <c r="AK3483" i="3" s="1"/>
  <c r="K3485" i="3"/>
  <c r="AB3484" i="3"/>
  <c r="AA3484" i="3"/>
  <c r="Z3484" i="3"/>
  <c r="AQ3482" i="3"/>
  <c r="BI3482" i="3"/>
  <c r="W3482" i="3"/>
  <c r="X3482" i="3"/>
  <c r="K1527" i="3"/>
  <c r="N1529" i="3"/>
  <c r="L1527" i="3"/>
  <c r="O1528" i="3" s="1"/>
  <c r="O1529" i="3"/>
  <c r="D3553" i="3"/>
  <c r="BD3552" i="3"/>
  <c r="U3483" i="3"/>
  <c r="R3483" i="3"/>
  <c r="T3483" i="3"/>
  <c r="Q3483" i="3"/>
  <c r="N3484" i="3"/>
  <c r="O3484" i="3"/>
  <c r="BB3478" i="3" l="1"/>
  <c r="AY3479" i="3"/>
  <c r="BA3479" i="3" s="1"/>
  <c r="BV2983" i="3"/>
  <c r="BT2983" i="3"/>
  <c r="BX2983" i="3" s="1"/>
  <c r="BP2983" i="3"/>
  <c r="BU2983" i="3" s="1"/>
  <c r="BR2984" i="3"/>
  <c r="AW3480" i="3"/>
  <c r="BB3479" i="3"/>
  <c r="L3486" i="3"/>
  <c r="AX3480" i="3"/>
  <c r="BF3481" i="3"/>
  <c r="BG3481" i="3"/>
  <c r="W3483" i="3"/>
  <c r="Z3485" i="3"/>
  <c r="AQ3483" i="3"/>
  <c r="BI3483" i="3"/>
  <c r="AC3484" i="3"/>
  <c r="AK3484" i="3" s="1"/>
  <c r="K3486" i="3"/>
  <c r="AB3485" i="3"/>
  <c r="AA3485" i="3"/>
  <c r="AR3483" i="3"/>
  <c r="BJ3483" i="3"/>
  <c r="K1526" i="3"/>
  <c r="L1526" i="3"/>
  <c r="N1528" i="3"/>
  <c r="X3483" i="3"/>
  <c r="D3554" i="3"/>
  <c r="BD3553" i="3"/>
  <c r="T3484" i="3"/>
  <c r="Q3484" i="3"/>
  <c r="U3484" i="3"/>
  <c r="R3484" i="3"/>
  <c r="N3485" i="3"/>
  <c r="O3485" i="3"/>
  <c r="BS2984" i="3" l="1"/>
  <c r="BN2984" i="3"/>
  <c r="BM2984" i="3"/>
  <c r="BQ2984" i="3" s="1"/>
  <c r="BO2984" i="3"/>
  <c r="BL2984" i="3"/>
  <c r="AY3480" i="3"/>
  <c r="BA3480" i="3" s="1"/>
  <c r="AW3481" i="3"/>
  <c r="L3487" i="3"/>
  <c r="AC3485" i="3"/>
  <c r="AK3485" i="3" s="1"/>
  <c r="BB3480" i="3"/>
  <c r="BF3482" i="3"/>
  <c r="BG3482" i="3"/>
  <c r="AX3481" i="3"/>
  <c r="AQ3484" i="3"/>
  <c r="BI3484" i="3"/>
  <c r="K3487" i="3"/>
  <c r="AB3486" i="3"/>
  <c r="AA3486" i="3"/>
  <c r="Z3486" i="3"/>
  <c r="AR3484" i="3"/>
  <c r="BJ3484" i="3"/>
  <c r="L1525" i="3"/>
  <c r="O1527" i="3"/>
  <c r="K1525" i="3"/>
  <c r="N1526" i="3" s="1"/>
  <c r="N1527" i="3"/>
  <c r="D3555" i="3"/>
  <c r="BC3554" i="3"/>
  <c r="W3484" i="3"/>
  <c r="X3484" i="3"/>
  <c r="U3485" i="3"/>
  <c r="R3485" i="3"/>
  <c r="T3485" i="3"/>
  <c r="Q3485" i="3"/>
  <c r="N3486" i="3"/>
  <c r="O3486" i="3"/>
  <c r="AW3482" i="3" l="1"/>
  <c r="BV2984" i="3"/>
  <c r="AX3482" i="3"/>
  <c r="AY3482" i="3" s="1"/>
  <c r="BA3482" i="3" s="1"/>
  <c r="AY3481" i="3"/>
  <c r="BB3481" i="3" s="1"/>
  <c r="BT2984" i="3"/>
  <c r="BX2984" i="3" s="1"/>
  <c r="BP2984" i="3"/>
  <c r="BU2984" i="3" s="1"/>
  <c r="BR2985" i="3"/>
  <c r="AC3486" i="3"/>
  <c r="AK3486" i="3" s="1"/>
  <c r="L3488" i="3"/>
  <c r="BF3483" i="3"/>
  <c r="BG3483" i="3"/>
  <c r="BA3481" i="3"/>
  <c r="K3488" i="3"/>
  <c r="AB3487" i="3"/>
  <c r="AA3487" i="3"/>
  <c r="Z3487" i="3"/>
  <c r="AR3485" i="3"/>
  <c r="BJ3485" i="3"/>
  <c r="AQ3485" i="3"/>
  <c r="BI3485" i="3"/>
  <c r="X3485" i="3"/>
  <c r="L1524" i="3"/>
  <c r="K1524" i="3"/>
  <c r="O1526" i="3"/>
  <c r="D3556" i="3"/>
  <c r="BC3555" i="3"/>
  <c r="W3485" i="3"/>
  <c r="T3486" i="3"/>
  <c r="Q3486" i="3"/>
  <c r="U3486" i="3"/>
  <c r="R3486" i="3"/>
  <c r="N3487" i="3"/>
  <c r="O3487" i="3"/>
  <c r="BB3482" i="3" l="1"/>
  <c r="BN2985" i="3"/>
  <c r="BO2985" i="3"/>
  <c r="BM2985" i="3"/>
  <c r="BQ2985" i="3" s="1"/>
  <c r="BS2985" i="3"/>
  <c r="BL2985" i="3"/>
  <c r="AX3483" i="3"/>
  <c r="L3489" i="3"/>
  <c r="AW3483" i="3"/>
  <c r="BG3484" i="3"/>
  <c r="BF3484" i="3"/>
  <c r="AC3487" i="3"/>
  <c r="AK3487" i="3" s="1"/>
  <c r="AR3486" i="3"/>
  <c r="BJ3486" i="3"/>
  <c r="AQ3486" i="3"/>
  <c r="BI3486" i="3"/>
  <c r="K3489" i="3"/>
  <c r="AB3488" i="3"/>
  <c r="AA3488" i="3"/>
  <c r="Z3488" i="3"/>
  <c r="K1523" i="3"/>
  <c r="N1525" i="3"/>
  <c r="L1523" i="3"/>
  <c r="O1524" i="3" s="1"/>
  <c r="O1525" i="3"/>
  <c r="D3557" i="3"/>
  <c r="BC3556" i="3"/>
  <c r="W3486" i="3"/>
  <c r="X3486" i="3"/>
  <c r="U3487" i="3"/>
  <c r="R3487" i="3"/>
  <c r="T3487" i="3"/>
  <c r="X3487" i="3" s="1"/>
  <c r="Q3487" i="3"/>
  <c r="N3488" i="3"/>
  <c r="O3488" i="3"/>
  <c r="BV2985" i="3" l="1"/>
  <c r="AY3483" i="3"/>
  <c r="BT2985" i="3"/>
  <c r="BX2985" i="3" s="1"/>
  <c r="BP2985" i="3"/>
  <c r="BU2985" i="3" s="1"/>
  <c r="BR2986" i="3"/>
  <c r="L3490" i="3"/>
  <c r="AX3484" i="3"/>
  <c r="BA3483" i="3"/>
  <c r="BB3483" i="3" s="1"/>
  <c r="BF3485" i="3"/>
  <c r="BG3485" i="3"/>
  <c r="AW3484" i="3"/>
  <c r="Z3489" i="3"/>
  <c r="AC3488" i="3"/>
  <c r="AK3488" i="3" s="1"/>
  <c r="AN3488" i="3" s="1"/>
  <c r="AN3489" i="3" s="1"/>
  <c r="BD3489" i="3" s="1"/>
  <c r="BD3490" i="3" s="1"/>
  <c r="BD3491" i="3" s="1"/>
  <c r="BD3492" i="3" s="1"/>
  <c r="BD3493" i="3" s="1"/>
  <c r="BD3494" i="3" s="1"/>
  <c r="BD3495" i="3" s="1"/>
  <c r="BD3496" i="3" s="1"/>
  <c r="BD3497" i="3" s="1"/>
  <c r="BD3498" i="3" s="1"/>
  <c r="BD3499" i="3" s="1"/>
  <c r="BD3500" i="3" s="1"/>
  <c r="BD3501" i="3" s="1"/>
  <c r="BD3502" i="3" s="1"/>
  <c r="BD3503" i="3" s="1"/>
  <c r="BD3504" i="3" s="1"/>
  <c r="BD3505" i="3" s="1"/>
  <c r="BD3506" i="3" s="1"/>
  <c r="BD3507" i="3" s="1"/>
  <c r="BD3508" i="3" s="1"/>
  <c r="BD3509" i="3" s="1"/>
  <c r="BD3510" i="3" s="1"/>
  <c r="BD3511" i="3" s="1"/>
  <c r="BC3512" i="3" s="1"/>
  <c r="BC3513" i="3" s="1"/>
  <c r="BC3514" i="3" s="1"/>
  <c r="BC3515" i="3" s="1"/>
  <c r="BC3516" i="3" s="1"/>
  <c r="BC3517" i="3" s="1"/>
  <c r="BC3518" i="3" s="1"/>
  <c r="BC3519" i="3" s="1"/>
  <c r="BC3520" i="3" s="1"/>
  <c r="BC3521" i="3" s="1"/>
  <c r="BC3522" i="3" s="1"/>
  <c r="BC3523" i="3" s="1"/>
  <c r="BC3524" i="3" s="1"/>
  <c r="BC3525" i="3" s="1"/>
  <c r="BC3526" i="3" s="1"/>
  <c r="BC3527" i="3" s="1"/>
  <c r="BC3528" i="3" s="1"/>
  <c r="BC3529" i="3" s="1"/>
  <c r="BC3530" i="3" s="1"/>
  <c r="BC3531" i="3" s="1"/>
  <c r="BC3532" i="3" s="1"/>
  <c r="K3490" i="3"/>
  <c r="AB3489" i="3"/>
  <c r="AA3489" i="3"/>
  <c r="AQ3487" i="3"/>
  <c r="BI3487" i="3"/>
  <c r="AR3487" i="3"/>
  <c r="BJ3487" i="3"/>
  <c r="W3487" i="3"/>
  <c r="K1522" i="3"/>
  <c r="L1522" i="3"/>
  <c r="N1524" i="3"/>
  <c r="D3558" i="3"/>
  <c r="BC3557" i="3"/>
  <c r="T3488" i="3"/>
  <c r="Q3488" i="3"/>
  <c r="U3488" i="3"/>
  <c r="R3488" i="3"/>
  <c r="N3489" i="3"/>
  <c r="O3489" i="3"/>
  <c r="BS2986" i="3" l="1"/>
  <c r="BL2986" i="3"/>
  <c r="BN2986" i="3"/>
  <c r="BM2986" i="3"/>
  <c r="BQ2986" i="3" s="1"/>
  <c r="BO2986" i="3"/>
  <c r="AY3484" i="3"/>
  <c r="BA3484" i="3" s="1"/>
  <c r="AW3485" i="3"/>
  <c r="L3491" i="3"/>
  <c r="BF3486" i="3"/>
  <c r="BG3486" i="3"/>
  <c r="AX3485" i="3"/>
  <c r="AY3485" i="3" s="1"/>
  <c r="BA3485" i="3" s="1"/>
  <c r="AC3489" i="3"/>
  <c r="AK3489" i="3" s="1"/>
  <c r="AN3490" i="3"/>
  <c r="AN3491" i="3" s="1"/>
  <c r="AN3492" i="3" s="1"/>
  <c r="AN3493" i="3" s="1"/>
  <c r="AN3494" i="3" s="1"/>
  <c r="AN3495" i="3" s="1"/>
  <c r="AN3496" i="3" s="1"/>
  <c r="AN3497" i="3" s="1"/>
  <c r="AN3498" i="3" s="1"/>
  <c r="AN3499" i="3" s="1"/>
  <c r="AN3500" i="3" s="1"/>
  <c r="AN3501" i="3" s="1"/>
  <c r="AN3502" i="3" s="1"/>
  <c r="AN3503" i="3" s="1"/>
  <c r="AN3504" i="3" s="1"/>
  <c r="AN3505" i="3" s="1"/>
  <c r="AN3506" i="3" s="1"/>
  <c r="AN3507" i="3" s="1"/>
  <c r="AN3508" i="3" s="1"/>
  <c r="AN3509" i="3" s="1"/>
  <c r="AN3510" i="3" s="1"/>
  <c r="AR3488" i="3"/>
  <c r="BJ3488" i="3"/>
  <c r="AU3488" i="3"/>
  <c r="AU3489" i="3" s="1"/>
  <c r="AU3490" i="3" s="1"/>
  <c r="AU3491" i="3" s="1"/>
  <c r="AU3492" i="3" s="1"/>
  <c r="AU3493" i="3" s="1"/>
  <c r="AU3494" i="3" s="1"/>
  <c r="AU3495" i="3" s="1"/>
  <c r="AU3496" i="3" s="1"/>
  <c r="AU3497" i="3" s="1"/>
  <c r="AU3498" i="3" s="1"/>
  <c r="AU3499" i="3" s="1"/>
  <c r="AU3500" i="3" s="1"/>
  <c r="AU3501" i="3" s="1"/>
  <c r="AU3502" i="3" s="1"/>
  <c r="AU3503" i="3" s="1"/>
  <c r="AU3504" i="3" s="1"/>
  <c r="AU3505" i="3" s="1"/>
  <c r="AU3506" i="3" s="1"/>
  <c r="AU3507" i="3" s="1"/>
  <c r="AU3508" i="3" s="1"/>
  <c r="AU3509" i="3" s="1"/>
  <c r="AU3510" i="3" s="1"/>
  <c r="AW3486" i="3"/>
  <c r="K3491" i="3"/>
  <c r="AB3490" i="3"/>
  <c r="AA3490" i="3"/>
  <c r="Z3490" i="3"/>
  <c r="AQ3488" i="3"/>
  <c r="BI3488" i="3"/>
  <c r="AT3488" i="3"/>
  <c r="AT3489" i="3" s="1"/>
  <c r="AT3490" i="3" s="1"/>
  <c r="AT3491" i="3" s="1"/>
  <c r="AT3492" i="3" s="1"/>
  <c r="AT3493" i="3" s="1"/>
  <c r="AT3494" i="3" s="1"/>
  <c r="AT3495" i="3" s="1"/>
  <c r="AT3496" i="3" s="1"/>
  <c r="AT3497" i="3" s="1"/>
  <c r="AT3498" i="3" s="1"/>
  <c r="AT3499" i="3" s="1"/>
  <c r="AT3500" i="3" s="1"/>
  <c r="AT3501" i="3" s="1"/>
  <c r="AT3502" i="3" s="1"/>
  <c r="AT3503" i="3" s="1"/>
  <c r="AT3504" i="3" s="1"/>
  <c r="AT3505" i="3" s="1"/>
  <c r="AT3506" i="3" s="1"/>
  <c r="AT3507" i="3" s="1"/>
  <c r="AT3508" i="3" s="1"/>
  <c r="AT3509" i="3" s="1"/>
  <c r="AT3510" i="3" s="1"/>
  <c r="L1521" i="3"/>
  <c r="O1523" i="3"/>
  <c r="K1521" i="3"/>
  <c r="N1522" i="3" s="1"/>
  <c r="N1523" i="3"/>
  <c r="D3559" i="3"/>
  <c r="BC3558" i="3"/>
  <c r="W3488" i="3"/>
  <c r="X3488" i="3"/>
  <c r="U3489" i="3"/>
  <c r="R3489" i="3"/>
  <c r="T3489" i="3"/>
  <c r="Q3489" i="3"/>
  <c r="N3490" i="3"/>
  <c r="O3490" i="3"/>
  <c r="BV2986" i="3" l="1"/>
  <c r="BT2986" i="3"/>
  <c r="BX2986" i="3" s="1"/>
  <c r="BB3484" i="3"/>
  <c r="BP2986" i="3"/>
  <c r="BU2986" i="3" s="1"/>
  <c r="BR2987" i="3"/>
  <c r="AX3486" i="3"/>
  <c r="AY3486" i="3" s="1"/>
  <c r="L3492" i="3"/>
  <c r="BF3487" i="3"/>
  <c r="BG3487" i="3"/>
  <c r="AC3490" i="3"/>
  <c r="AK3490" i="3" s="1"/>
  <c r="AQ3489" i="3"/>
  <c r="BI3489" i="3"/>
  <c r="K3492" i="3"/>
  <c r="AB3491" i="3"/>
  <c r="AA3491" i="3"/>
  <c r="Z3491" i="3"/>
  <c r="Z3492" i="3"/>
  <c r="AR3489" i="3"/>
  <c r="BJ3489" i="3"/>
  <c r="X3489" i="3"/>
  <c r="L1520" i="3"/>
  <c r="K1520" i="3"/>
  <c r="O1522" i="3"/>
  <c r="D3560" i="3"/>
  <c r="BC3559" i="3"/>
  <c r="W3489" i="3"/>
  <c r="U3490" i="3"/>
  <c r="R3490" i="3"/>
  <c r="T3490" i="3"/>
  <c r="Q3490" i="3"/>
  <c r="N3491" i="3"/>
  <c r="O3491" i="3"/>
  <c r="BB3485" i="3" l="1"/>
  <c r="BN2987" i="3"/>
  <c r="BM2987" i="3"/>
  <c r="BQ2987" i="3" s="1"/>
  <c r="BO2987" i="3"/>
  <c r="BL2987" i="3"/>
  <c r="BS2987" i="3"/>
  <c r="AX3487" i="3"/>
  <c r="BA3486" i="3"/>
  <c r="L3493" i="3"/>
  <c r="BG3488" i="3"/>
  <c r="BF3488" i="3"/>
  <c r="AW3487" i="3"/>
  <c r="AC3491" i="3"/>
  <c r="AK3491" i="3" s="1"/>
  <c r="K3493" i="3"/>
  <c r="AB3492" i="3"/>
  <c r="AA3492" i="3"/>
  <c r="AQ3490" i="3"/>
  <c r="BI3490" i="3"/>
  <c r="AW3488" i="3"/>
  <c r="AR3490" i="3"/>
  <c r="BJ3490" i="3"/>
  <c r="X3490" i="3"/>
  <c r="K1519" i="3"/>
  <c r="N1521" i="3"/>
  <c r="L1519" i="3"/>
  <c r="O1520" i="3" s="1"/>
  <c r="O1521" i="3"/>
  <c r="W3490" i="3"/>
  <c r="D3561" i="3"/>
  <c r="BC3560" i="3"/>
  <c r="T3491" i="3"/>
  <c r="Q3491" i="3"/>
  <c r="U3491" i="3"/>
  <c r="R3491" i="3"/>
  <c r="N3492" i="3"/>
  <c r="O3492" i="3"/>
  <c r="AY3487" i="3" l="1"/>
  <c r="BA3487" i="3" s="1"/>
  <c r="BB3486" i="3"/>
  <c r="BV2987" i="3"/>
  <c r="BP2987" i="3"/>
  <c r="BU2987" i="3" s="1"/>
  <c r="BR2988" i="3"/>
  <c r="BB3487" i="3"/>
  <c r="BT2987" i="3"/>
  <c r="BX2987" i="3" s="1"/>
  <c r="L3494" i="3"/>
  <c r="AX3488" i="3"/>
  <c r="AY3488" i="3" s="1"/>
  <c r="BF3489" i="3"/>
  <c r="BG3489" i="3"/>
  <c r="Z3493" i="3"/>
  <c r="AC3492" i="3"/>
  <c r="AK3492" i="3" s="1"/>
  <c r="AR3491" i="3"/>
  <c r="BJ3491" i="3"/>
  <c r="AQ3491" i="3"/>
  <c r="BI3491" i="3"/>
  <c r="K3494" i="3"/>
  <c r="AB3493" i="3"/>
  <c r="AA3493" i="3"/>
  <c r="K1518" i="3"/>
  <c r="L1518" i="3"/>
  <c r="N1520" i="3"/>
  <c r="D3562" i="3"/>
  <c r="BC3561" i="3"/>
  <c r="W3491" i="3"/>
  <c r="X3491" i="3"/>
  <c r="T3492" i="3"/>
  <c r="Q3492" i="3"/>
  <c r="U3492" i="3"/>
  <c r="R3492" i="3"/>
  <c r="N3493" i="3"/>
  <c r="O3493" i="3"/>
  <c r="BS2988" i="3" l="1"/>
  <c r="BM2988" i="3"/>
  <c r="BQ2988" i="3" s="1"/>
  <c r="BO2988" i="3"/>
  <c r="BN2988" i="3"/>
  <c r="BL2988" i="3"/>
  <c r="AX3489" i="3"/>
  <c r="L3495" i="3"/>
  <c r="AW3489" i="3"/>
  <c r="BA3488" i="3"/>
  <c r="BB3488" i="3"/>
  <c r="BG3490" i="3"/>
  <c r="BF3490" i="3"/>
  <c r="AC3493" i="3"/>
  <c r="AK3493" i="3" s="1"/>
  <c r="AQ3492" i="3"/>
  <c r="BI3492" i="3"/>
  <c r="K3495" i="3"/>
  <c r="AB3494" i="3"/>
  <c r="AA3494" i="3"/>
  <c r="Z3494" i="3"/>
  <c r="Z3495" i="3"/>
  <c r="AR3492" i="3"/>
  <c r="BJ3492" i="3"/>
  <c r="L1517" i="3"/>
  <c r="O1519" i="3"/>
  <c r="K1517" i="3"/>
  <c r="N1518" i="3" s="1"/>
  <c r="N1519" i="3"/>
  <c r="D3563" i="3"/>
  <c r="BC3562" i="3"/>
  <c r="W3492" i="3"/>
  <c r="X3492" i="3"/>
  <c r="U3493" i="3"/>
  <c r="R3493" i="3"/>
  <c r="T3493" i="3"/>
  <c r="Q3493" i="3"/>
  <c r="N3494" i="3"/>
  <c r="O3494" i="3"/>
  <c r="BV2988" i="3" l="1"/>
  <c r="BT2988" i="3"/>
  <c r="BX2988" i="3" s="1"/>
  <c r="BP2988" i="3"/>
  <c r="BU2988" i="3" s="1"/>
  <c r="BR2989" i="3"/>
  <c r="AY3489" i="3"/>
  <c r="BA3489" i="3" s="1"/>
  <c r="BB3489" i="3" s="1"/>
  <c r="AW3490" i="3"/>
  <c r="L3496" i="3"/>
  <c r="AX3490" i="3"/>
  <c r="BF3491" i="3"/>
  <c r="BG3491" i="3"/>
  <c r="AR3493" i="3"/>
  <c r="BJ3493" i="3"/>
  <c r="AC3494" i="3"/>
  <c r="AK3494" i="3" s="1"/>
  <c r="K3496" i="3"/>
  <c r="AB3495" i="3"/>
  <c r="AA3495" i="3"/>
  <c r="AQ3493" i="3"/>
  <c r="BI3493" i="3"/>
  <c r="L1516" i="3"/>
  <c r="K1516" i="3"/>
  <c r="O1518" i="3"/>
  <c r="X3493" i="3"/>
  <c r="D3564" i="3"/>
  <c r="BC3563" i="3"/>
  <c r="W3493" i="3"/>
  <c r="U3494" i="3"/>
  <c r="R3494" i="3"/>
  <c r="T3494" i="3"/>
  <c r="Q3494" i="3"/>
  <c r="N3495" i="3"/>
  <c r="O3495" i="3"/>
  <c r="AY3490" i="3" l="1"/>
  <c r="BA3490" i="3" s="1"/>
  <c r="BB3490" i="3" s="1"/>
  <c r="BS2989" i="3"/>
  <c r="BL2989" i="3"/>
  <c r="BO2989" i="3"/>
  <c r="BM2989" i="3"/>
  <c r="BQ2989" i="3" s="1"/>
  <c r="BN2989" i="3"/>
  <c r="L3497" i="3"/>
  <c r="Z3496" i="3"/>
  <c r="AX3491" i="3"/>
  <c r="AW3491" i="3"/>
  <c r="BF3492" i="3"/>
  <c r="BG3492" i="3"/>
  <c r="AQ3494" i="3"/>
  <c r="BI3494" i="3"/>
  <c r="AC3495" i="3"/>
  <c r="AK3495" i="3" s="1"/>
  <c r="K3497" i="3"/>
  <c r="AB3496" i="3"/>
  <c r="AA3496" i="3"/>
  <c r="AR3494" i="3"/>
  <c r="BJ3494" i="3"/>
  <c r="K1515" i="3"/>
  <c r="N1517" i="3"/>
  <c r="L1515" i="3"/>
  <c r="O1516" i="3" s="1"/>
  <c r="O1517" i="3"/>
  <c r="W3494" i="3"/>
  <c r="D3565" i="3"/>
  <c r="BC3564" i="3"/>
  <c r="X3494" i="3"/>
  <c r="U3495" i="3"/>
  <c r="R3495" i="3"/>
  <c r="T3495" i="3"/>
  <c r="Q3495" i="3"/>
  <c r="N3496" i="3"/>
  <c r="O3496" i="3"/>
  <c r="BV2989" i="3" l="1"/>
  <c r="BP2989" i="3"/>
  <c r="BU2989" i="3" s="1"/>
  <c r="BR2990" i="3"/>
  <c r="BT2989" i="3"/>
  <c r="BX2989" i="3" s="1"/>
  <c r="AX3492" i="3"/>
  <c r="AY3491" i="3"/>
  <c r="BA3491" i="3" s="1"/>
  <c r="BB3491" i="3" s="1"/>
  <c r="L3498" i="3"/>
  <c r="AW3492" i="3"/>
  <c r="AY3492" i="3" s="1"/>
  <c r="BA3492" i="3" s="1"/>
  <c r="BB3492" i="3" s="1"/>
  <c r="BF3493" i="3"/>
  <c r="BG3493" i="3"/>
  <c r="AC3496" i="3"/>
  <c r="AK3496" i="3" s="1"/>
  <c r="AQ3495" i="3"/>
  <c r="BI3495" i="3"/>
  <c r="K3498" i="3"/>
  <c r="AB3497" i="3"/>
  <c r="AA3497" i="3"/>
  <c r="Z3497" i="3"/>
  <c r="AR3495" i="3"/>
  <c r="BJ3495" i="3"/>
  <c r="K1514" i="3"/>
  <c r="L1514" i="3"/>
  <c r="N1516" i="3"/>
  <c r="W3495" i="3"/>
  <c r="X3495" i="3"/>
  <c r="D3566" i="3"/>
  <c r="BC3565" i="3"/>
  <c r="T3496" i="3"/>
  <c r="Q3496" i="3"/>
  <c r="U3496" i="3"/>
  <c r="R3496" i="3"/>
  <c r="N3497" i="3"/>
  <c r="O3497" i="3"/>
  <c r="AW3493" i="3" l="1"/>
  <c r="BO2990" i="3"/>
  <c r="BM2990" i="3"/>
  <c r="BQ2990" i="3" s="1"/>
  <c r="BS2990" i="3"/>
  <c r="BL2990" i="3"/>
  <c r="BN2990" i="3"/>
  <c r="L3499" i="3"/>
  <c r="AX3493" i="3"/>
  <c r="BF3494" i="3"/>
  <c r="BG3494" i="3"/>
  <c r="AC3497" i="3"/>
  <c r="AK3497" i="3" s="1"/>
  <c r="AR3496" i="3"/>
  <c r="BJ3496" i="3"/>
  <c r="AQ3496" i="3"/>
  <c r="BI3496" i="3"/>
  <c r="K3499" i="3"/>
  <c r="AB3498" i="3"/>
  <c r="AA3498" i="3"/>
  <c r="Z3498" i="3"/>
  <c r="L1513" i="3"/>
  <c r="O1515" i="3"/>
  <c r="K1513" i="3"/>
  <c r="N1514" i="3" s="1"/>
  <c r="N1515" i="3"/>
  <c r="D3567" i="3"/>
  <c r="BC3566" i="3"/>
  <c r="W3496" i="3"/>
  <c r="X3496" i="3"/>
  <c r="T3497" i="3"/>
  <c r="Q3497" i="3"/>
  <c r="U3497" i="3"/>
  <c r="R3497" i="3"/>
  <c r="N3498" i="3"/>
  <c r="O3498" i="3"/>
  <c r="AY3493" i="3" l="1"/>
  <c r="BA3493" i="3" s="1"/>
  <c r="BB3493" i="3" s="1"/>
  <c r="BT2990" i="3"/>
  <c r="BX2990" i="3" s="1"/>
  <c r="BV2990" i="3"/>
  <c r="BP2990" i="3"/>
  <c r="BU2990" i="3" s="1"/>
  <c r="BR2991" i="3"/>
  <c r="AX3494" i="3"/>
  <c r="L3500" i="3"/>
  <c r="AW3494" i="3"/>
  <c r="BF3495" i="3"/>
  <c r="BG3495" i="3"/>
  <c r="AR3497" i="3"/>
  <c r="BJ3497" i="3"/>
  <c r="AQ3497" i="3"/>
  <c r="BI3497" i="3"/>
  <c r="AC3498" i="3"/>
  <c r="AK3498" i="3" s="1"/>
  <c r="K3500" i="3"/>
  <c r="Z3500" i="3" s="1"/>
  <c r="AB3499" i="3"/>
  <c r="AA3499" i="3"/>
  <c r="Z3499" i="3"/>
  <c r="L1512" i="3"/>
  <c r="K1512" i="3"/>
  <c r="O1514" i="3"/>
  <c r="X3497" i="3"/>
  <c r="D3568" i="3"/>
  <c r="BC3567" i="3"/>
  <c r="W3497" i="3"/>
  <c r="T3498" i="3"/>
  <c r="Q3498" i="3"/>
  <c r="U3498" i="3"/>
  <c r="R3498" i="3"/>
  <c r="N3499" i="3"/>
  <c r="O3499" i="3"/>
  <c r="AY3494" i="3" l="1"/>
  <c r="BA3494" i="3" s="1"/>
  <c r="BS2991" i="3"/>
  <c r="BL2991" i="3"/>
  <c r="BN2991" i="3"/>
  <c r="BM2991" i="3"/>
  <c r="BQ2991" i="3" s="1"/>
  <c r="BO2991" i="3"/>
  <c r="L3501" i="3"/>
  <c r="AX3495" i="3"/>
  <c r="AW3495" i="3"/>
  <c r="BF3496" i="3"/>
  <c r="BG3496" i="3"/>
  <c r="AR3498" i="3"/>
  <c r="BJ3498" i="3"/>
  <c r="AC3499" i="3"/>
  <c r="AK3499" i="3" s="1"/>
  <c r="K3501" i="3"/>
  <c r="AB3500" i="3"/>
  <c r="AA3500" i="3"/>
  <c r="AQ3498" i="3"/>
  <c r="BI3498" i="3"/>
  <c r="K1511" i="3"/>
  <c r="N1513" i="3"/>
  <c r="L1511" i="3"/>
  <c r="O1512" i="3" s="1"/>
  <c r="O1513" i="3"/>
  <c r="D3569" i="3"/>
  <c r="BC3568" i="3"/>
  <c r="W3498" i="3"/>
  <c r="X3498" i="3"/>
  <c r="T3499" i="3"/>
  <c r="Q3499" i="3"/>
  <c r="U3499" i="3"/>
  <c r="R3499" i="3"/>
  <c r="N3500" i="3"/>
  <c r="O3500" i="3"/>
  <c r="BB3494" i="3" l="1"/>
  <c r="BT2991" i="3"/>
  <c r="BX2991" i="3" s="1"/>
  <c r="BV2991" i="3"/>
  <c r="BP2991" i="3"/>
  <c r="BU2991" i="3" s="1"/>
  <c r="BR2992" i="3"/>
  <c r="AW3496" i="3"/>
  <c r="AY3495" i="3"/>
  <c r="BA3495" i="3" s="1"/>
  <c r="L3502" i="3"/>
  <c r="AX3496" i="3"/>
  <c r="AY3496" i="3" s="1"/>
  <c r="BA3496" i="3" s="1"/>
  <c r="BG3497" i="3"/>
  <c r="BF3497" i="3"/>
  <c r="AC3500" i="3"/>
  <c r="AK3500" i="3" s="1"/>
  <c r="K3502" i="3"/>
  <c r="AB3501" i="3"/>
  <c r="AA3501" i="3"/>
  <c r="Z3501" i="3"/>
  <c r="AR3499" i="3"/>
  <c r="BJ3499" i="3"/>
  <c r="AQ3499" i="3"/>
  <c r="BI3499" i="3"/>
  <c r="K1510" i="3"/>
  <c r="L1510" i="3"/>
  <c r="N1512" i="3"/>
  <c r="D3570" i="3"/>
  <c r="BC3569" i="3"/>
  <c r="W3499" i="3"/>
  <c r="X3499" i="3"/>
  <c r="U3500" i="3"/>
  <c r="R3500" i="3"/>
  <c r="T3500" i="3"/>
  <c r="Q3500" i="3"/>
  <c r="N3501" i="3"/>
  <c r="O3501" i="3"/>
  <c r="BB3495" i="3" l="1"/>
  <c r="BN2992" i="3"/>
  <c r="BM2992" i="3"/>
  <c r="BQ2992" i="3" s="1"/>
  <c r="BO2992" i="3"/>
  <c r="BL2992" i="3"/>
  <c r="BS2992" i="3"/>
  <c r="BB3496" i="3"/>
  <c r="L3503" i="3"/>
  <c r="AW3497" i="3"/>
  <c r="AX3497" i="3"/>
  <c r="BG3498" i="3"/>
  <c r="BF3498" i="3"/>
  <c r="AC3501" i="3"/>
  <c r="AK3501" i="3" s="1"/>
  <c r="K3503" i="3"/>
  <c r="AB3502" i="3"/>
  <c r="AA3502" i="3"/>
  <c r="AR3500" i="3"/>
  <c r="BJ3500" i="3"/>
  <c r="AQ3500" i="3"/>
  <c r="BI3500" i="3"/>
  <c r="Z3502" i="3"/>
  <c r="L1509" i="3"/>
  <c r="O1511" i="3"/>
  <c r="K1509" i="3"/>
  <c r="N1510" i="3" s="1"/>
  <c r="N1511" i="3"/>
  <c r="W3500" i="3"/>
  <c r="X3500" i="3"/>
  <c r="D3571" i="3"/>
  <c r="BC3570" i="3"/>
  <c r="T3501" i="3"/>
  <c r="Q3501" i="3"/>
  <c r="U3501" i="3"/>
  <c r="R3501" i="3"/>
  <c r="N3502" i="3"/>
  <c r="O3502" i="3"/>
  <c r="BV2992" i="3" l="1"/>
  <c r="BP2992" i="3"/>
  <c r="BU2992" i="3" s="1"/>
  <c r="BR2993" i="3"/>
  <c r="BT2992" i="3"/>
  <c r="BX2992" i="3" s="1"/>
  <c r="AW3498" i="3"/>
  <c r="AX3498" i="3"/>
  <c r="L3504" i="3"/>
  <c r="AY3497" i="3"/>
  <c r="BA3497" i="3" s="1"/>
  <c r="BB3497" i="3" s="1"/>
  <c r="BG3499" i="3"/>
  <c r="BF3499" i="3"/>
  <c r="AC3502" i="3"/>
  <c r="AK3502" i="3" s="1"/>
  <c r="Z3503" i="3"/>
  <c r="AQ3501" i="3"/>
  <c r="BI3501" i="3"/>
  <c r="K3504" i="3"/>
  <c r="AB3503" i="3"/>
  <c r="AA3503" i="3"/>
  <c r="AR3501" i="3"/>
  <c r="BJ3501" i="3"/>
  <c r="L1508" i="3"/>
  <c r="K1508" i="3"/>
  <c r="O1510" i="3"/>
  <c r="D3572" i="3"/>
  <c r="BC3571" i="3"/>
  <c r="W3501" i="3"/>
  <c r="X3501" i="3"/>
  <c r="U3502" i="3"/>
  <c r="R3502" i="3"/>
  <c r="T3502" i="3"/>
  <c r="Q3502" i="3"/>
  <c r="N3503" i="3"/>
  <c r="O3503" i="3"/>
  <c r="AX3499" i="3" l="1"/>
  <c r="AY3498" i="3"/>
  <c r="BA3498" i="3" s="1"/>
  <c r="BS2993" i="3"/>
  <c r="BN2993" i="3"/>
  <c r="BL2993" i="3"/>
  <c r="BO2993" i="3"/>
  <c r="BM2993" i="3"/>
  <c r="BQ2993" i="3" s="1"/>
  <c r="L3505" i="3"/>
  <c r="BG3500" i="3"/>
  <c r="BF3500" i="3"/>
  <c r="AW3499" i="3"/>
  <c r="AY3499" i="3" s="1"/>
  <c r="BA3499" i="3" s="1"/>
  <c r="Z3504" i="3"/>
  <c r="AQ3502" i="3"/>
  <c r="BI3502" i="3"/>
  <c r="AR3502" i="3"/>
  <c r="BJ3502" i="3"/>
  <c r="AC3503" i="3"/>
  <c r="AK3503" i="3" s="1"/>
  <c r="K3505" i="3"/>
  <c r="AB3504" i="3"/>
  <c r="AA3504" i="3"/>
  <c r="K1507" i="3"/>
  <c r="N1509" i="3"/>
  <c r="L1507" i="3"/>
  <c r="O1508" i="3" s="1"/>
  <c r="O1509" i="3"/>
  <c r="D3573" i="3"/>
  <c r="BC3572" i="3"/>
  <c r="X3502" i="3"/>
  <c r="W3502" i="3"/>
  <c r="U3503" i="3"/>
  <c r="R3503" i="3"/>
  <c r="T3503" i="3"/>
  <c r="Q3503" i="3"/>
  <c r="N3504" i="3"/>
  <c r="O3504" i="3"/>
  <c r="BV2993" i="3" l="1"/>
  <c r="BB3498" i="3"/>
  <c r="BB3499" i="3" s="1"/>
  <c r="AW3500" i="3"/>
  <c r="BP2993" i="3"/>
  <c r="BU2993" i="3" s="1"/>
  <c r="BR2994" i="3"/>
  <c r="BT2993" i="3"/>
  <c r="BX2993" i="3" s="1"/>
  <c r="L3506" i="3"/>
  <c r="BG3501" i="3"/>
  <c r="BF3501" i="3"/>
  <c r="AX3500" i="3"/>
  <c r="AY3500" i="3" s="1"/>
  <c r="AC3504" i="3"/>
  <c r="AK3504" i="3" s="1"/>
  <c r="AR3503" i="3"/>
  <c r="BJ3503" i="3"/>
  <c r="K3506" i="3"/>
  <c r="AB3505" i="3"/>
  <c r="AA3505" i="3"/>
  <c r="Z3505" i="3"/>
  <c r="Z3506" i="3"/>
  <c r="AQ3503" i="3"/>
  <c r="BI3503" i="3"/>
  <c r="K1506" i="3"/>
  <c r="L1506" i="3"/>
  <c r="N1508" i="3"/>
  <c r="W3503" i="3"/>
  <c r="D3574" i="3"/>
  <c r="BC3573" i="3"/>
  <c r="X3503" i="3"/>
  <c r="U3504" i="3"/>
  <c r="R3504" i="3"/>
  <c r="T3504" i="3"/>
  <c r="Q3504" i="3"/>
  <c r="N3505" i="3"/>
  <c r="O3505" i="3"/>
  <c r="BO2994" i="3" l="1"/>
  <c r="BS2994" i="3"/>
  <c r="BL2994" i="3"/>
  <c r="BN2994" i="3"/>
  <c r="BM2994" i="3"/>
  <c r="BQ2994" i="3" s="1"/>
  <c r="AW3501" i="3"/>
  <c r="L3507" i="3"/>
  <c r="BA3500" i="3"/>
  <c r="BB3500" i="3"/>
  <c r="AX3501" i="3"/>
  <c r="AY3501" i="3" s="1"/>
  <c r="BF3502" i="3"/>
  <c r="BG3502" i="3"/>
  <c r="AC3505" i="3"/>
  <c r="AK3505" i="3" s="1"/>
  <c r="AQ3504" i="3"/>
  <c r="BI3504" i="3"/>
  <c r="K3507" i="3"/>
  <c r="AB3506" i="3"/>
  <c r="AA3506" i="3"/>
  <c r="AR3504" i="3"/>
  <c r="BJ3504" i="3"/>
  <c r="X3504" i="3"/>
  <c r="L1505" i="3"/>
  <c r="O1507" i="3"/>
  <c r="K1505" i="3"/>
  <c r="N1506" i="3" s="1"/>
  <c r="N1507" i="3"/>
  <c r="D3575" i="3"/>
  <c r="BC3574" i="3"/>
  <c r="W3504" i="3"/>
  <c r="T3505" i="3"/>
  <c r="Q3505" i="3"/>
  <c r="U3505" i="3"/>
  <c r="R3505" i="3"/>
  <c r="N3506" i="3"/>
  <c r="O3506" i="3"/>
  <c r="BT2994" i="3" l="1"/>
  <c r="BX2994" i="3" s="1"/>
  <c r="BV2994" i="3"/>
  <c r="BP2994" i="3"/>
  <c r="BU2994" i="3" s="1"/>
  <c r="BR2995" i="3"/>
  <c r="AX3502" i="3"/>
  <c r="AW3502" i="3"/>
  <c r="L3508" i="3"/>
  <c r="BG3503" i="3"/>
  <c r="BA3501" i="3"/>
  <c r="BB3501" i="3"/>
  <c r="Z3507" i="3"/>
  <c r="BF3503" i="3"/>
  <c r="AC3506" i="3"/>
  <c r="AK3506" i="3" s="1"/>
  <c r="K3508" i="3"/>
  <c r="AB3507" i="3"/>
  <c r="AA3507" i="3"/>
  <c r="AR3505" i="3"/>
  <c r="BJ3505" i="3"/>
  <c r="AQ3505" i="3"/>
  <c r="BI3505" i="3"/>
  <c r="L1504" i="3"/>
  <c r="K1504" i="3"/>
  <c r="O1506" i="3"/>
  <c r="D3576" i="3"/>
  <c r="W3505" i="3"/>
  <c r="X3505" i="3"/>
  <c r="T3506" i="3"/>
  <c r="Q3506" i="3"/>
  <c r="U3506" i="3"/>
  <c r="R3506" i="3"/>
  <c r="N3507" i="3"/>
  <c r="O3507" i="3"/>
  <c r="AW3503" i="3" l="1"/>
  <c r="AY3502" i="3"/>
  <c r="BA3502" i="3" s="1"/>
  <c r="BS2995" i="3"/>
  <c r="BL2995" i="3"/>
  <c r="BO2995" i="3"/>
  <c r="BN2995" i="3"/>
  <c r="BM2995" i="3"/>
  <c r="BQ2995" i="3" s="1"/>
  <c r="L3509" i="3"/>
  <c r="AX3503" i="3"/>
  <c r="AY3503" i="3" s="1"/>
  <c r="BA3503" i="3" s="1"/>
  <c r="BG3504" i="3"/>
  <c r="BF3504" i="3"/>
  <c r="Z3508" i="3"/>
  <c r="AC3507" i="3"/>
  <c r="AK3507" i="3" s="1"/>
  <c r="AR3506" i="3"/>
  <c r="BJ3506" i="3"/>
  <c r="AQ3506" i="3"/>
  <c r="BI3506" i="3"/>
  <c r="K3509" i="3"/>
  <c r="AB3508" i="3"/>
  <c r="AA3508" i="3"/>
  <c r="K1503" i="3"/>
  <c r="N1505" i="3"/>
  <c r="L1503" i="3"/>
  <c r="O1504" i="3" s="1"/>
  <c r="O1505" i="3"/>
  <c r="D3577" i="3"/>
  <c r="W3506" i="3"/>
  <c r="X3506" i="3"/>
  <c r="T3507" i="3"/>
  <c r="Q3507" i="3"/>
  <c r="U3507" i="3"/>
  <c r="R3507" i="3"/>
  <c r="N3508" i="3"/>
  <c r="O3508" i="3"/>
  <c r="BV2995" i="3" l="1"/>
  <c r="BB3502" i="3"/>
  <c r="BP2995" i="3"/>
  <c r="BU2995" i="3" s="1"/>
  <c r="BR2996" i="3"/>
  <c r="AW3504" i="3"/>
  <c r="BT2995" i="3"/>
  <c r="BX2995" i="3" s="1"/>
  <c r="L3510" i="3"/>
  <c r="BB3503" i="3"/>
  <c r="AX3504" i="3"/>
  <c r="AY3504" i="3" s="1"/>
  <c r="BA3504" i="3" s="1"/>
  <c r="BF3505" i="3"/>
  <c r="BG3505" i="3"/>
  <c r="AQ3507" i="3"/>
  <c r="BI3507" i="3"/>
  <c r="AC3508" i="3"/>
  <c r="AK3508" i="3" s="1"/>
  <c r="K3510" i="3"/>
  <c r="AB3509" i="3"/>
  <c r="AA3509" i="3"/>
  <c r="Z3509" i="3"/>
  <c r="Z3510" i="3"/>
  <c r="AR3507" i="3"/>
  <c r="BJ3507" i="3"/>
  <c r="K1502" i="3"/>
  <c r="L1502" i="3"/>
  <c r="N1504" i="3"/>
  <c r="D3578" i="3"/>
  <c r="W3507" i="3"/>
  <c r="X3507" i="3"/>
  <c r="T3508" i="3"/>
  <c r="Q3508" i="3"/>
  <c r="U3508" i="3"/>
  <c r="R3508" i="3"/>
  <c r="N3509" i="3"/>
  <c r="O3509" i="3"/>
  <c r="BB3504" i="3" l="1"/>
  <c r="BS2996" i="3"/>
  <c r="BL2996" i="3"/>
  <c r="BN2996" i="3"/>
  <c r="BM2996" i="3"/>
  <c r="BQ2996" i="3" s="1"/>
  <c r="BO2996" i="3"/>
  <c r="L3511" i="3"/>
  <c r="AX3505" i="3"/>
  <c r="BG3506" i="3"/>
  <c r="BF3506" i="3"/>
  <c r="AW3505" i="3"/>
  <c r="AR3508" i="3"/>
  <c r="BJ3508" i="3"/>
  <c r="AC3509" i="3"/>
  <c r="AK3509" i="3" s="1"/>
  <c r="K3511" i="3"/>
  <c r="AB3510" i="3"/>
  <c r="AA3510" i="3"/>
  <c r="AQ3508" i="3"/>
  <c r="BI3508" i="3"/>
  <c r="L1501" i="3"/>
  <c r="O1503" i="3"/>
  <c r="K1501" i="3"/>
  <c r="N1502" i="3" s="1"/>
  <c r="N1503" i="3"/>
  <c r="D3579" i="3"/>
  <c r="W3508" i="3"/>
  <c r="X3508" i="3"/>
  <c r="T3509" i="3"/>
  <c r="Q3509" i="3"/>
  <c r="U3509" i="3"/>
  <c r="R3509" i="3"/>
  <c r="N3510" i="3"/>
  <c r="O3510" i="3"/>
  <c r="BV2996" i="3" l="1"/>
  <c r="BT2996" i="3"/>
  <c r="BX2996" i="3" s="1"/>
  <c r="BP2996" i="3"/>
  <c r="BU2996" i="3" s="1"/>
  <c r="BR2997" i="3"/>
  <c r="AY3505" i="3"/>
  <c r="BA3505" i="3" s="1"/>
  <c r="BB3505" i="3" s="1"/>
  <c r="AX3506" i="3"/>
  <c r="L3512" i="3"/>
  <c r="BF3507" i="3"/>
  <c r="AW3506" i="3"/>
  <c r="AY3506" i="3" s="1"/>
  <c r="BA3506" i="3" s="1"/>
  <c r="BB3506" i="3" s="1"/>
  <c r="BG3507" i="3"/>
  <c r="Z3511" i="3"/>
  <c r="AC3510" i="3"/>
  <c r="AK3510" i="3" s="1"/>
  <c r="AQ3509" i="3"/>
  <c r="BI3509" i="3"/>
  <c r="K3512" i="3"/>
  <c r="AB3511" i="3"/>
  <c r="AA3511" i="3"/>
  <c r="AR3509" i="3"/>
  <c r="BJ3509" i="3"/>
  <c r="L1500" i="3"/>
  <c r="K1500" i="3"/>
  <c r="O1502" i="3"/>
  <c r="D3580" i="3"/>
  <c r="W3509" i="3"/>
  <c r="X3509" i="3"/>
  <c r="U3510" i="3"/>
  <c r="R3510" i="3"/>
  <c r="T3510" i="3"/>
  <c r="Q3510" i="3"/>
  <c r="N3511" i="3"/>
  <c r="O3511" i="3"/>
  <c r="BS2997" i="3" l="1"/>
  <c r="BO2997" i="3"/>
  <c r="BL2997" i="3"/>
  <c r="BN2997" i="3"/>
  <c r="BM2997" i="3"/>
  <c r="BQ2997" i="3" s="1"/>
  <c r="L3513" i="3"/>
  <c r="AX3507" i="3"/>
  <c r="BG3508" i="3"/>
  <c r="BF3508" i="3"/>
  <c r="AW3507" i="3"/>
  <c r="AC3511" i="3"/>
  <c r="AK3511" i="3" s="1"/>
  <c r="AN3511" i="3" s="1"/>
  <c r="AN3512" i="3" s="1"/>
  <c r="BD3512" i="3" s="1"/>
  <c r="BD3513" i="3" s="1"/>
  <c r="BD3514" i="3" s="1"/>
  <c r="BD3515" i="3" s="1"/>
  <c r="BD3516" i="3" s="1"/>
  <c r="BD3517" i="3" s="1"/>
  <c r="BD3518" i="3" s="1"/>
  <c r="BD3519" i="3" s="1"/>
  <c r="BD3520" i="3" s="1"/>
  <c r="BD3521" i="3" s="1"/>
  <c r="BD3522" i="3" s="1"/>
  <c r="BD3523" i="3" s="1"/>
  <c r="BD3524" i="3" s="1"/>
  <c r="BD3525" i="3" s="1"/>
  <c r="BD3526" i="3" s="1"/>
  <c r="BD3527" i="3" s="1"/>
  <c r="BD3528" i="3" s="1"/>
  <c r="BD3529" i="3" s="1"/>
  <c r="BD3530" i="3" s="1"/>
  <c r="BD3531" i="3" s="1"/>
  <c r="BD3532" i="3" s="1"/>
  <c r="BC3533" i="3" s="1"/>
  <c r="BC3534" i="3" s="1"/>
  <c r="BC3535" i="3" s="1"/>
  <c r="BC3536" i="3" s="1"/>
  <c r="BC3537" i="3" s="1"/>
  <c r="BC3538" i="3" s="1"/>
  <c r="BC3539" i="3" s="1"/>
  <c r="BC3540" i="3" s="1"/>
  <c r="BC3541" i="3" s="1"/>
  <c r="BC3542" i="3" s="1"/>
  <c r="BC3543" i="3" s="1"/>
  <c r="BC3544" i="3" s="1"/>
  <c r="BC3545" i="3" s="1"/>
  <c r="BC3546" i="3" s="1"/>
  <c r="BC3547" i="3" s="1"/>
  <c r="BC3548" i="3" s="1"/>
  <c r="BC3549" i="3" s="1"/>
  <c r="BC3550" i="3" s="1"/>
  <c r="BC3551" i="3" s="1"/>
  <c r="BC3552" i="3" s="1"/>
  <c r="BC3553" i="3" s="1"/>
  <c r="K3513" i="3"/>
  <c r="AB3512" i="3"/>
  <c r="AA3512" i="3"/>
  <c r="Z3512" i="3"/>
  <c r="AQ3510" i="3"/>
  <c r="BI3510" i="3"/>
  <c r="AR3510" i="3"/>
  <c r="BJ3510" i="3"/>
  <c r="K1499" i="3"/>
  <c r="N1501" i="3"/>
  <c r="L1499" i="3"/>
  <c r="O1500" i="3" s="1"/>
  <c r="O1501" i="3"/>
  <c r="D3581" i="3"/>
  <c r="X3510" i="3"/>
  <c r="W3510" i="3"/>
  <c r="T3511" i="3"/>
  <c r="Q3511" i="3"/>
  <c r="U3511" i="3"/>
  <c r="R3511" i="3"/>
  <c r="N3512" i="3"/>
  <c r="O3512" i="3"/>
  <c r="AY3507" i="3" l="1"/>
  <c r="BV2997" i="3"/>
  <c r="BT2997" i="3"/>
  <c r="BX2997" i="3" s="1"/>
  <c r="BP2997" i="3"/>
  <c r="BU2997" i="3" s="1"/>
  <c r="BR2998" i="3"/>
  <c r="AX3508" i="3"/>
  <c r="L3514" i="3"/>
  <c r="BF3509" i="3"/>
  <c r="BA3507" i="3"/>
  <c r="BB3507" i="3"/>
  <c r="BG3509" i="3"/>
  <c r="AW3508" i="3"/>
  <c r="AN3513" i="3"/>
  <c r="AN3514" i="3" s="1"/>
  <c r="AN3515" i="3" s="1"/>
  <c r="AN3516" i="3" s="1"/>
  <c r="AN3517" i="3" s="1"/>
  <c r="AN3518" i="3" s="1"/>
  <c r="AN3519" i="3" s="1"/>
  <c r="AN3520" i="3" s="1"/>
  <c r="AN3521" i="3" s="1"/>
  <c r="AN3522" i="3" s="1"/>
  <c r="AN3523" i="3" s="1"/>
  <c r="AN3524" i="3" s="1"/>
  <c r="AN3525" i="3" s="1"/>
  <c r="AN3526" i="3" s="1"/>
  <c r="AN3527" i="3" s="1"/>
  <c r="AN3528" i="3" s="1"/>
  <c r="AN3529" i="3" s="1"/>
  <c r="AN3530" i="3" s="1"/>
  <c r="AN3531" i="3" s="1"/>
  <c r="AC3512" i="3"/>
  <c r="AK3512" i="3" s="1"/>
  <c r="AQ3511" i="3"/>
  <c r="BI3511" i="3"/>
  <c r="AT3511" i="3"/>
  <c r="AT3512" i="3" s="1"/>
  <c r="AT3513" i="3" s="1"/>
  <c r="AT3514" i="3" s="1"/>
  <c r="AT3515" i="3" s="1"/>
  <c r="AT3516" i="3" s="1"/>
  <c r="AT3517" i="3" s="1"/>
  <c r="AT3518" i="3" s="1"/>
  <c r="AT3519" i="3" s="1"/>
  <c r="AT3520" i="3" s="1"/>
  <c r="AT3521" i="3" s="1"/>
  <c r="AT3522" i="3" s="1"/>
  <c r="AT3523" i="3" s="1"/>
  <c r="AT3524" i="3" s="1"/>
  <c r="AT3525" i="3" s="1"/>
  <c r="AT3526" i="3" s="1"/>
  <c r="AT3527" i="3" s="1"/>
  <c r="AT3528" i="3" s="1"/>
  <c r="AT3529" i="3" s="1"/>
  <c r="AT3530" i="3" s="1"/>
  <c r="AT3531" i="3" s="1"/>
  <c r="K3514" i="3"/>
  <c r="AB3513" i="3"/>
  <c r="AA3513" i="3"/>
  <c r="Z3513" i="3"/>
  <c r="AR3511" i="3"/>
  <c r="BJ3511" i="3"/>
  <c r="AU3511" i="3"/>
  <c r="AU3512" i="3" s="1"/>
  <c r="AU3513" i="3" s="1"/>
  <c r="AU3514" i="3" s="1"/>
  <c r="AU3515" i="3" s="1"/>
  <c r="AU3516" i="3" s="1"/>
  <c r="AU3517" i="3" s="1"/>
  <c r="AU3518" i="3" s="1"/>
  <c r="AU3519" i="3" s="1"/>
  <c r="AU3520" i="3" s="1"/>
  <c r="AU3521" i="3" s="1"/>
  <c r="AU3522" i="3" s="1"/>
  <c r="AU3523" i="3" s="1"/>
  <c r="AU3524" i="3" s="1"/>
  <c r="AU3525" i="3" s="1"/>
  <c r="AU3526" i="3" s="1"/>
  <c r="AU3527" i="3" s="1"/>
  <c r="AU3528" i="3" s="1"/>
  <c r="AU3529" i="3" s="1"/>
  <c r="AU3530" i="3" s="1"/>
  <c r="AU3531" i="3" s="1"/>
  <c r="K1498" i="3"/>
  <c r="L1498" i="3"/>
  <c r="N1500" i="3"/>
  <c r="D3582" i="3"/>
  <c r="W3511" i="3"/>
  <c r="X3511" i="3"/>
  <c r="T3512" i="3"/>
  <c r="Q3512" i="3"/>
  <c r="U3512" i="3"/>
  <c r="R3512" i="3"/>
  <c r="N3513" i="3"/>
  <c r="O3513" i="3"/>
  <c r="AY3508" i="3" l="1"/>
  <c r="BA3508" i="3" s="1"/>
  <c r="BS2998" i="3"/>
  <c r="BL2998" i="3"/>
  <c r="BN2998" i="3"/>
  <c r="BM2998" i="3"/>
  <c r="BQ2998" i="3" s="1"/>
  <c r="BO2998" i="3"/>
  <c r="AW3509" i="3"/>
  <c r="AX3509" i="3"/>
  <c r="L3515" i="3"/>
  <c r="AC3513" i="3"/>
  <c r="AK3513" i="3" s="1"/>
  <c r="BG3510" i="3"/>
  <c r="BB3508" i="3"/>
  <c r="BF3510" i="3"/>
  <c r="K3515" i="3"/>
  <c r="AB3514" i="3"/>
  <c r="AA3514" i="3"/>
  <c r="Z3514" i="3"/>
  <c r="AQ3512" i="3"/>
  <c r="BI3512" i="3"/>
  <c r="AR3512" i="3"/>
  <c r="BJ3512" i="3"/>
  <c r="L1497" i="3"/>
  <c r="O1499" i="3"/>
  <c r="K1497" i="3"/>
  <c r="N1498" i="3" s="1"/>
  <c r="N1499" i="3"/>
  <c r="D3583" i="3"/>
  <c r="W3512" i="3"/>
  <c r="X3512" i="3"/>
  <c r="T3513" i="3"/>
  <c r="Q3513" i="3"/>
  <c r="U3513" i="3"/>
  <c r="R3513" i="3"/>
  <c r="N3514" i="3"/>
  <c r="O3514" i="3"/>
  <c r="BV2998" i="3" l="1"/>
  <c r="AY3509" i="3"/>
  <c r="BA3509" i="3" s="1"/>
  <c r="BT2998" i="3"/>
  <c r="BX2998" i="3" s="1"/>
  <c r="BP2998" i="3"/>
  <c r="BU2998" i="3" s="1"/>
  <c r="BR2999" i="3"/>
  <c r="AX3510" i="3"/>
  <c r="L3516" i="3"/>
  <c r="BF3511" i="3"/>
  <c r="BG3511" i="3"/>
  <c r="AW3510" i="3"/>
  <c r="AY3510" i="3" s="1"/>
  <c r="AC3514" i="3"/>
  <c r="AK3514" i="3" s="1"/>
  <c r="AQ3513" i="3"/>
  <c r="BI3513" i="3"/>
  <c r="K3516" i="3"/>
  <c r="Z3516" i="3" s="1"/>
  <c r="AB3515" i="3"/>
  <c r="AA3515" i="3"/>
  <c r="Z3515" i="3"/>
  <c r="AR3513" i="3"/>
  <c r="BJ3513" i="3"/>
  <c r="L1496" i="3"/>
  <c r="K1496" i="3"/>
  <c r="O1498" i="3"/>
  <c r="D3584" i="3"/>
  <c r="W3513" i="3"/>
  <c r="X3513" i="3"/>
  <c r="U3514" i="3"/>
  <c r="R3514" i="3"/>
  <c r="T3514" i="3"/>
  <c r="X3514" i="3" s="1"/>
  <c r="Q3514" i="3"/>
  <c r="N3515" i="3"/>
  <c r="O3515" i="3"/>
  <c r="BB3509" i="3" l="1"/>
  <c r="BS2999" i="3"/>
  <c r="BM2999" i="3"/>
  <c r="BQ2999" i="3" s="1"/>
  <c r="BO2999" i="3"/>
  <c r="BN2999" i="3"/>
  <c r="BL2999" i="3"/>
  <c r="L3517" i="3"/>
  <c r="AW3511" i="3"/>
  <c r="AX3511" i="3"/>
  <c r="BA3510" i="3"/>
  <c r="BB3510" i="3"/>
  <c r="BG3512" i="3"/>
  <c r="BF3512" i="3"/>
  <c r="AQ3514" i="3"/>
  <c r="BI3514" i="3"/>
  <c r="AR3514" i="3"/>
  <c r="BJ3514" i="3"/>
  <c r="AC3515" i="3"/>
  <c r="AK3515" i="3" s="1"/>
  <c r="K3517" i="3"/>
  <c r="AB3516" i="3"/>
  <c r="AA3516" i="3"/>
  <c r="K1495" i="3"/>
  <c r="N1497" i="3"/>
  <c r="L1495" i="3"/>
  <c r="O1496" i="3" s="1"/>
  <c r="O1497" i="3"/>
  <c r="D3585" i="3"/>
  <c r="W3514" i="3"/>
  <c r="U3515" i="3"/>
  <c r="R3515" i="3"/>
  <c r="T3515" i="3"/>
  <c r="Q3515" i="3"/>
  <c r="W3515" i="3" s="1"/>
  <c r="N3516" i="3"/>
  <c r="O3516" i="3"/>
  <c r="BV2999" i="3" l="1"/>
  <c r="BT2999" i="3"/>
  <c r="BX2999" i="3" s="1"/>
  <c r="BP2999" i="3"/>
  <c r="BU2999" i="3" s="1"/>
  <c r="BR3000" i="3"/>
  <c r="AY3511" i="3"/>
  <c r="BA3511" i="3" s="1"/>
  <c r="L3518" i="3"/>
  <c r="AX3512" i="3"/>
  <c r="BG3513" i="3"/>
  <c r="AW3512" i="3"/>
  <c r="BF3513" i="3"/>
  <c r="AC3516" i="3"/>
  <c r="AK3516" i="3" s="1"/>
  <c r="AR3515" i="3"/>
  <c r="BJ3515" i="3"/>
  <c r="AQ3515" i="3"/>
  <c r="BI3515" i="3"/>
  <c r="K3518" i="3"/>
  <c r="AB3517" i="3"/>
  <c r="AA3517" i="3"/>
  <c r="Z3517" i="3"/>
  <c r="K1494" i="3"/>
  <c r="L1494" i="3"/>
  <c r="N1496" i="3"/>
  <c r="X3515" i="3"/>
  <c r="D3586" i="3"/>
  <c r="T3516" i="3"/>
  <c r="Q3516" i="3"/>
  <c r="U3516" i="3"/>
  <c r="R3516" i="3"/>
  <c r="N3517" i="3"/>
  <c r="O3517" i="3"/>
  <c r="AY3512" i="3" l="1"/>
  <c r="BA3512" i="3" s="1"/>
  <c r="BB3512" i="3" s="1"/>
  <c r="BO3000" i="3"/>
  <c r="BL3000" i="3"/>
  <c r="BN3000" i="3"/>
  <c r="BS3000" i="3"/>
  <c r="BM3000" i="3"/>
  <c r="BQ3000" i="3" s="1"/>
  <c r="BB3511" i="3"/>
  <c r="L3519" i="3"/>
  <c r="AW3513" i="3"/>
  <c r="BF3514" i="3"/>
  <c r="BG3514" i="3"/>
  <c r="AX3513" i="3"/>
  <c r="AC3517" i="3"/>
  <c r="AK3517" i="3" s="1"/>
  <c r="K3519" i="3"/>
  <c r="AB3518" i="3"/>
  <c r="AA3518" i="3"/>
  <c r="AQ3516" i="3"/>
  <c r="BI3516" i="3"/>
  <c r="Z3518" i="3"/>
  <c r="AR3516" i="3"/>
  <c r="BJ3516" i="3"/>
  <c r="L1493" i="3"/>
  <c r="O1495" i="3"/>
  <c r="K1493" i="3"/>
  <c r="N1494" i="3" s="1"/>
  <c r="N1495" i="3"/>
  <c r="D3587" i="3"/>
  <c r="W3516" i="3"/>
  <c r="X3516" i="3"/>
  <c r="T3517" i="3"/>
  <c r="Q3517" i="3"/>
  <c r="U3517" i="3"/>
  <c r="R3517" i="3"/>
  <c r="N3518" i="3"/>
  <c r="O3518" i="3"/>
  <c r="BV3000" i="3" l="1"/>
  <c r="BT3000" i="3"/>
  <c r="BX3000" i="3" s="1"/>
  <c r="BP3000" i="3"/>
  <c r="BU3000" i="3" s="1"/>
  <c r="BR3001" i="3"/>
  <c r="AX3514" i="3"/>
  <c r="L3520" i="3"/>
  <c r="AY3513" i="3"/>
  <c r="BA3513" i="3" s="1"/>
  <c r="BB3513" i="3" s="1"/>
  <c r="AW3514" i="3"/>
  <c r="AY3514" i="3" s="1"/>
  <c r="BA3514" i="3" s="1"/>
  <c r="BB3514" i="3" s="1"/>
  <c r="BG3515" i="3"/>
  <c r="BF3515" i="3"/>
  <c r="AQ3517" i="3"/>
  <c r="BI3517" i="3"/>
  <c r="AR3517" i="3"/>
  <c r="BJ3517" i="3"/>
  <c r="AC3518" i="3"/>
  <c r="AK3518" i="3" s="1"/>
  <c r="K3520" i="3"/>
  <c r="AB3519" i="3"/>
  <c r="AA3519" i="3"/>
  <c r="Z3519" i="3"/>
  <c r="L1492" i="3"/>
  <c r="K1492" i="3"/>
  <c r="O1494" i="3"/>
  <c r="X3517" i="3"/>
  <c r="D3588" i="3"/>
  <c r="W3517" i="3"/>
  <c r="U3518" i="3"/>
  <c r="R3518" i="3"/>
  <c r="T3518" i="3"/>
  <c r="Q3518" i="3"/>
  <c r="N3519" i="3"/>
  <c r="O3519" i="3"/>
  <c r="BS3001" i="3" l="1"/>
  <c r="BM3001" i="3"/>
  <c r="BQ3001" i="3" s="1"/>
  <c r="BN3001" i="3"/>
  <c r="BL3001" i="3"/>
  <c r="BO3001" i="3"/>
  <c r="L3521" i="3"/>
  <c r="AX3515" i="3"/>
  <c r="AW3515" i="3"/>
  <c r="BF3516" i="3"/>
  <c r="BG3516" i="3"/>
  <c r="AQ3518" i="3"/>
  <c r="BI3518" i="3"/>
  <c r="AR3518" i="3"/>
  <c r="BJ3518" i="3"/>
  <c r="AC3519" i="3"/>
  <c r="AK3519" i="3" s="1"/>
  <c r="K3521" i="3"/>
  <c r="AB3520" i="3"/>
  <c r="AA3520" i="3"/>
  <c r="Z3520" i="3"/>
  <c r="K1491" i="3"/>
  <c r="N1493" i="3"/>
  <c r="L1491" i="3"/>
  <c r="O1492" i="3" s="1"/>
  <c r="O1493" i="3"/>
  <c r="D3589" i="3"/>
  <c r="X3518" i="3"/>
  <c r="W3518" i="3"/>
  <c r="U3519" i="3"/>
  <c r="R3519" i="3"/>
  <c r="T3519" i="3"/>
  <c r="Q3519" i="3"/>
  <c r="N3520" i="3"/>
  <c r="O3520" i="3"/>
  <c r="BV3001" i="3" l="1"/>
  <c r="BT3001" i="3"/>
  <c r="BX3001" i="3" s="1"/>
  <c r="BP3001" i="3"/>
  <c r="BU3001" i="3" s="1"/>
  <c r="BR3002" i="3"/>
  <c r="AX3516" i="3"/>
  <c r="AW3516" i="3"/>
  <c r="L3522" i="3"/>
  <c r="AY3515" i="3"/>
  <c r="BA3515" i="3" s="1"/>
  <c r="BB3515" i="3" s="1"/>
  <c r="BF3517" i="3"/>
  <c r="BG3517" i="3"/>
  <c r="AC3520" i="3"/>
  <c r="AK3520" i="3" s="1"/>
  <c r="K3522" i="3"/>
  <c r="AB3521" i="3"/>
  <c r="AA3521" i="3"/>
  <c r="Z3521" i="3"/>
  <c r="AR3519" i="3"/>
  <c r="BJ3519" i="3"/>
  <c r="AQ3519" i="3"/>
  <c r="BI3519" i="3"/>
  <c r="K1490" i="3"/>
  <c r="L1490" i="3"/>
  <c r="N1492" i="3"/>
  <c r="D3590" i="3"/>
  <c r="W3519" i="3"/>
  <c r="X3519" i="3"/>
  <c r="T3520" i="3"/>
  <c r="Q3520" i="3"/>
  <c r="U3520" i="3"/>
  <c r="R3520" i="3"/>
  <c r="N3521" i="3"/>
  <c r="O3521" i="3"/>
  <c r="AY3516" i="3" l="1"/>
  <c r="BA3516" i="3" s="1"/>
  <c r="BB3516" i="3" s="1"/>
  <c r="AX3517" i="3"/>
  <c r="BS3002" i="3"/>
  <c r="BM3002" i="3"/>
  <c r="BQ3002" i="3" s="1"/>
  <c r="BN3002" i="3"/>
  <c r="BL3002" i="3"/>
  <c r="BO3002" i="3"/>
  <c r="L3523" i="3"/>
  <c r="AW3517" i="3"/>
  <c r="AY3517" i="3" s="1"/>
  <c r="BB3517" i="3" s="1"/>
  <c r="BF3518" i="3"/>
  <c r="BG3518" i="3"/>
  <c r="AQ3520" i="3"/>
  <c r="BI3520" i="3"/>
  <c r="AR3520" i="3"/>
  <c r="BJ3520" i="3"/>
  <c r="AC3521" i="3"/>
  <c r="AK3521" i="3" s="1"/>
  <c r="K3523" i="3"/>
  <c r="AB3522" i="3"/>
  <c r="AA3522" i="3"/>
  <c r="Z3522" i="3"/>
  <c r="L1489" i="3"/>
  <c r="O1491" i="3"/>
  <c r="K1489" i="3"/>
  <c r="N1490" i="3" s="1"/>
  <c r="N1491" i="3"/>
  <c r="D3591" i="3"/>
  <c r="W3520" i="3"/>
  <c r="X3520" i="3"/>
  <c r="T3521" i="3"/>
  <c r="Q3521" i="3"/>
  <c r="U3521" i="3"/>
  <c r="R3521" i="3"/>
  <c r="N3522" i="3"/>
  <c r="O3522" i="3"/>
  <c r="AX3518" i="3" l="1"/>
  <c r="BV3002" i="3"/>
  <c r="BT3002" i="3"/>
  <c r="BX3002" i="3" s="1"/>
  <c r="BP3002" i="3"/>
  <c r="BU3002" i="3" s="1"/>
  <c r="BR3003" i="3"/>
  <c r="AW3518" i="3"/>
  <c r="L3524" i="3"/>
  <c r="BA3517" i="3"/>
  <c r="BF3519" i="3"/>
  <c r="AY3518" i="3"/>
  <c r="BA3518" i="3" s="1"/>
  <c r="BB3518" i="3" s="1"/>
  <c r="BG3519" i="3"/>
  <c r="Z3523" i="3"/>
  <c r="AC3522" i="3"/>
  <c r="AK3522" i="3" s="1"/>
  <c r="K3524" i="3"/>
  <c r="AB3523" i="3"/>
  <c r="AA3523" i="3"/>
  <c r="AR3521" i="3"/>
  <c r="BJ3521" i="3"/>
  <c r="AQ3521" i="3"/>
  <c r="BI3521" i="3"/>
  <c r="L1488" i="3"/>
  <c r="K1488" i="3"/>
  <c r="O1490" i="3"/>
  <c r="X3521" i="3"/>
  <c r="D3592" i="3"/>
  <c r="W3521" i="3"/>
  <c r="U3522" i="3"/>
  <c r="R3522" i="3"/>
  <c r="T3522" i="3"/>
  <c r="Q3522" i="3"/>
  <c r="N3523" i="3"/>
  <c r="O3523" i="3"/>
  <c r="BO3003" i="3" l="1"/>
  <c r="BS3003" i="3"/>
  <c r="BL3003" i="3"/>
  <c r="BN3003" i="3"/>
  <c r="BM3003" i="3"/>
  <c r="BQ3003" i="3" s="1"/>
  <c r="AX3519" i="3"/>
  <c r="L3525" i="3"/>
  <c r="AW3519" i="3"/>
  <c r="BG3520" i="3"/>
  <c r="BF3520" i="3"/>
  <c r="AC3523" i="3"/>
  <c r="AK3523" i="3" s="1"/>
  <c r="AQ3522" i="3"/>
  <c r="BI3522" i="3"/>
  <c r="Z3524" i="3"/>
  <c r="K3525" i="3"/>
  <c r="AB3524" i="3"/>
  <c r="AA3524" i="3"/>
  <c r="AR3522" i="3"/>
  <c r="BJ3522" i="3"/>
  <c r="X3522" i="3"/>
  <c r="K1487" i="3"/>
  <c r="N1489" i="3"/>
  <c r="L1487" i="3"/>
  <c r="O1488" i="3" s="1"/>
  <c r="O1489" i="3"/>
  <c r="D3593" i="3"/>
  <c r="W3522" i="3"/>
  <c r="U3523" i="3"/>
  <c r="R3523" i="3"/>
  <c r="T3523" i="3"/>
  <c r="Q3523" i="3"/>
  <c r="N3524" i="3"/>
  <c r="O3524" i="3"/>
  <c r="BV3003" i="3" l="1"/>
  <c r="BT3003" i="3"/>
  <c r="BX3003" i="3" s="1"/>
  <c r="AW3520" i="3"/>
  <c r="AY3519" i="3"/>
  <c r="BB3519" i="3" s="1"/>
  <c r="BP3003" i="3"/>
  <c r="BU3003" i="3" s="1"/>
  <c r="BR3004" i="3"/>
  <c r="L3526" i="3"/>
  <c r="AX3520" i="3"/>
  <c r="BF3521" i="3"/>
  <c r="BG3521" i="3"/>
  <c r="AC3524" i="3"/>
  <c r="AK3524" i="3" s="1"/>
  <c r="K3526" i="3"/>
  <c r="AB3525" i="3"/>
  <c r="AA3525" i="3"/>
  <c r="Z3525" i="3"/>
  <c r="AQ3523" i="3"/>
  <c r="BI3523" i="3"/>
  <c r="AR3523" i="3"/>
  <c r="BJ3523" i="3"/>
  <c r="K1486" i="3"/>
  <c r="L1486" i="3"/>
  <c r="N1488" i="3"/>
  <c r="D3594" i="3"/>
  <c r="W3523" i="3"/>
  <c r="X3523" i="3"/>
  <c r="U3524" i="3"/>
  <c r="R3524" i="3"/>
  <c r="T3524" i="3"/>
  <c r="Q3524" i="3"/>
  <c r="N3525" i="3"/>
  <c r="O3525" i="3"/>
  <c r="BA3519" i="3" l="1"/>
  <c r="AX3521" i="3"/>
  <c r="AY3520" i="3"/>
  <c r="BA3520" i="3" s="1"/>
  <c r="BN3004" i="3"/>
  <c r="BM3004" i="3"/>
  <c r="BQ3004" i="3" s="1"/>
  <c r="BO3004" i="3"/>
  <c r="BL3004" i="3"/>
  <c r="BS3004" i="3"/>
  <c r="L3527" i="3"/>
  <c r="AC3525" i="3"/>
  <c r="AW3521" i="3"/>
  <c r="AY3521" i="3" s="1"/>
  <c r="BA3521" i="3" s="1"/>
  <c r="BG3522" i="3"/>
  <c r="BF3522" i="3"/>
  <c r="AW3522" i="3" s="1"/>
  <c r="AQ3524" i="3"/>
  <c r="BI3524" i="3"/>
  <c r="K3527" i="3"/>
  <c r="AB3526" i="3"/>
  <c r="AA3526" i="3"/>
  <c r="Z3526" i="3"/>
  <c r="AR3524" i="3"/>
  <c r="BJ3524" i="3"/>
  <c r="AK3525" i="3"/>
  <c r="X3524" i="3"/>
  <c r="L1485" i="3"/>
  <c r="O1487" i="3"/>
  <c r="K1485" i="3"/>
  <c r="N1486" i="3" s="1"/>
  <c r="N1487" i="3"/>
  <c r="W3524" i="3"/>
  <c r="D3595" i="3"/>
  <c r="T3525" i="3"/>
  <c r="Q3525" i="3"/>
  <c r="U3525" i="3"/>
  <c r="R3525" i="3"/>
  <c r="N3526" i="3"/>
  <c r="O3526" i="3"/>
  <c r="BB3520" i="3" l="1"/>
  <c r="BB3521" i="3" s="1"/>
  <c r="BV3004" i="3"/>
  <c r="BP3004" i="3"/>
  <c r="BU3004" i="3" s="1"/>
  <c r="BR3005" i="3"/>
  <c r="BT3004" i="3"/>
  <c r="BX3004" i="3" s="1"/>
  <c r="L3528" i="3"/>
  <c r="BF3523" i="3"/>
  <c r="BG3523" i="3"/>
  <c r="AX3522" i="3"/>
  <c r="AY3522" i="3" s="1"/>
  <c r="BA3522" i="3" s="1"/>
  <c r="AC3526" i="3"/>
  <c r="K3528" i="3"/>
  <c r="AB3527" i="3"/>
  <c r="AA3527" i="3"/>
  <c r="Z3527" i="3"/>
  <c r="AR3525" i="3"/>
  <c r="BJ3525" i="3"/>
  <c r="AK3526" i="3"/>
  <c r="AQ3525" i="3"/>
  <c r="BI3525" i="3"/>
  <c r="L1484" i="3"/>
  <c r="K1484" i="3"/>
  <c r="O1486" i="3"/>
  <c r="D3596" i="3"/>
  <c r="W3525" i="3"/>
  <c r="X3525" i="3"/>
  <c r="U3526" i="3"/>
  <c r="R3526" i="3"/>
  <c r="T3526" i="3"/>
  <c r="Q3526" i="3"/>
  <c r="N3527" i="3"/>
  <c r="O3527" i="3"/>
  <c r="BB3522" i="3" l="1"/>
  <c r="BN3005" i="3"/>
  <c r="BM3005" i="3"/>
  <c r="BQ3005" i="3" s="1"/>
  <c r="BO3005" i="3"/>
  <c r="BS3005" i="3"/>
  <c r="BL3005" i="3"/>
  <c r="L3529" i="3"/>
  <c r="AW3523" i="3"/>
  <c r="AX3523" i="3"/>
  <c r="BG3524" i="3"/>
  <c r="BF3524" i="3"/>
  <c r="AR3526" i="3"/>
  <c r="BJ3526" i="3"/>
  <c r="AC3527" i="3"/>
  <c r="AK3527" i="3" s="1"/>
  <c r="K3529" i="3"/>
  <c r="AB3528" i="3"/>
  <c r="AA3528" i="3"/>
  <c r="Z3528" i="3"/>
  <c r="AQ3526" i="3"/>
  <c r="BI3526" i="3"/>
  <c r="K1483" i="3"/>
  <c r="N1485" i="3"/>
  <c r="L1483" i="3"/>
  <c r="O1484" i="3" s="1"/>
  <c r="O1485" i="3"/>
  <c r="D3597" i="3"/>
  <c r="X3526" i="3"/>
  <c r="W3526" i="3"/>
  <c r="T3527" i="3"/>
  <c r="Q3527" i="3"/>
  <c r="U3527" i="3"/>
  <c r="R3527" i="3"/>
  <c r="N3528" i="3"/>
  <c r="O3528" i="3"/>
  <c r="BV3005" i="3" l="1"/>
  <c r="BP3005" i="3"/>
  <c r="BU3005" i="3" s="1"/>
  <c r="BR3006" i="3"/>
  <c r="BT3005" i="3"/>
  <c r="BX3005" i="3" s="1"/>
  <c r="L3530" i="3"/>
  <c r="AY3523" i="3"/>
  <c r="BB3523" i="3" s="1"/>
  <c r="AX3524" i="3"/>
  <c r="AW3524" i="3"/>
  <c r="BF3525" i="3"/>
  <c r="BG3525" i="3"/>
  <c r="Z3529" i="3"/>
  <c r="AR3527" i="3"/>
  <c r="BJ3527" i="3"/>
  <c r="AQ3527" i="3"/>
  <c r="BI3527" i="3"/>
  <c r="AC3528" i="3"/>
  <c r="AK3528" i="3" s="1"/>
  <c r="K3530" i="3"/>
  <c r="AB3529" i="3"/>
  <c r="AA3529" i="3"/>
  <c r="K1482" i="3"/>
  <c r="L1482" i="3"/>
  <c r="N1484" i="3"/>
  <c r="D3598" i="3"/>
  <c r="W3527" i="3"/>
  <c r="X3527" i="3"/>
  <c r="U3528" i="3"/>
  <c r="R3528" i="3"/>
  <c r="T3528" i="3"/>
  <c r="Q3528" i="3"/>
  <c r="N3529" i="3"/>
  <c r="O3529" i="3"/>
  <c r="BS3006" i="3" l="1"/>
  <c r="BL3006" i="3"/>
  <c r="BN3006" i="3"/>
  <c r="BO3006" i="3"/>
  <c r="BM3006" i="3"/>
  <c r="BQ3006" i="3" s="1"/>
  <c r="BA3523" i="3"/>
  <c r="AY3524" i="3"/>
  <c r="BA3524" i="3" s="1"/>
  <c r="L3531" i="3"/>
  <c r="AX3525" i="3"/>
  <c r="AW3525" i="3"/>
  <c r="BG3526" i="3"/>
  <c r="BF3526" i="3"/>
  <c r="AQ3528" i="3"/>
  <c r="BI3528" i="3"/>
  <c r="AC3529" i="3"/>
  <c r="AK3529" i="3" s="1"/>
  <c r="K3531" i="3"/>
  <c r="AB3530" i="3"/>
  <c r="AA3530" i="3"/>
  <c r="Z3530" i="3"/>
  <c r="AR3528" i="3"/>
  <c r="BJ3528" i="3"/>
  <c r="X3528" i="3"/>
  <c r="L1481" i="3"/>
  <c r="O1483" i="3"/>
  <c r="K1481" i="3"/>
  <c r="N1482" i="3" s="1"/>
  <c r="N1483" i="3"/>
  <c r="D3599" i="3"/>
  <c r="W3528" i="3"/>
  <c r="T3529" i="3"/>
  <c r="Q3529" i="3"/>
  <c r="U3529" i="3"/>
  <c r="R3529" i="3"/>
  <c r="N3530" i="3"/>
  <c r="O3530" i="3"/>
  <c r="BV3006" i="3" l="1"/>
  <c r="AY3525" i="3"/>
  <c r="BT3006" i="3"/>
  <c r="BX3006" i="3" s="1"/>
  <c r="BP3006" i="3"/>
  <c r="BU3006" i="3" s="1"/>
  <c r="BR3007" i="3"/>
  <c r="AX3526" i="3"/>
  <c r="BB3524" i="3"/>
  <c r="AW3526" i="3"/>
  <c r="L3532" i="3"/>
  <c r="BA3525" i="3"/>
  <c r="BB3525" i="3"/>
  <c r="BF3527" i="3"/>
  <c r="BG3527" i="3"/>
  <c r="Z3531" i="3"/>
  <c r="AC3530" i="3"/>
  <c r="AK3530" i="3" s="1"/>
  <c r="K3532" i="3"/>
  <c r="AB3531" i="3"/>
  <c r="AA3531" i="3"/>
  <c r="AQ3529" i="3"/>
  <c r="BI3529" i="3"/>
  <c r="AR3529" i="3"/>
  <c r="BJ3529" i="3"/>
  <c r="L1480" i="3"/>
  <c r="K1480" i="3"/>
  <c r="O1482" i="3"/>
  <c r="D3600" i="3"/>
  <c r="W3529" i="3"/>
  <c r="X3529" i="3"/>
  <c r="T3530" i="3"/>
  <c r="Q3530" i="3"/>
  <c r="U3530" i="3"/>
  <c r="R3530" i="3"/>
  <c r="N3531" i="3"/>
  <c r="O3531" i="3"/>
  <c r="AX3527" i="3" l="1"/>
  <c r="AY3526" i="3"/>
  <c r="BA3526" i="3" s="1"/>
  <c r="BO3007" i="3"/>
  <c r="BN3007" i="3"/>
  <c r="BM3007" i="3"/>
  <c r="BQ3007" i="3" s="1"/>
  <c r="BL3007" i="3"/>
  <c r="BS3007" i="3"/>
  <c r="AW3527" i="3"/>
  <c r="AY3527" i="3" s="1"/>
  <c r="BA3527" i="3" s="1"/>
  <c r="L3533" i="3"/>
  <c r="BG3528" i="3"/>
  <c r="BF3528" i="3"/>
  <c r="AR3530" i="3"/>
  <c r="BJ3530" i="3"/>
  <c r="AQ3530" i="3"/>
  <c r="BI3530" i="3"/>
  <c r="AC3531" i="3"/>
  <c r="AK3531" i="3" s="1"/>
  <c r="K3533" i="3"/>
  <c r="AB3532" i="3"/>
  <c r="AA3532" i="3"/>
  <c r="Z3532" i="3"/>
  <c r="K1479" i="3"/>
  <c r="N1481" i="3"/>
  <c r="L1479" i="3"/>
  <c r="O1480" i="3" s="1"/>
  <c r="O1481" i="3"/>
  <c r="D3601" i="3"/>
  <c r="W3530" i="3"/>
  <c r="X3530" i="3"/>
  <c r="U3531" i="3"/>
  <c r="R3531" i="3"/>
  <c r="T3531" i="3"/>
  <c r="Q3531" i="3"/>
  <c r="N3532" i="3"/>
  <c r="O3532" i="3"/>
  <c r="BV3007" i="3" l="1"/>
  <c r="BB3526" i="3"/>
  <c r="BB3527" i="3" s="1"/>
  <c r="BT3007" i="3"/>
  <c r="BX3007" i="3" s="1"/>
  <c r="BP3007" i="3"/>
  <c r="BU3007" i="3" s="1"/>
  <c r="BR3008" i="3"/>
  <c r="AX3528" i="3"/>
  <c r="L3534" i="3"/>
  <c r="AW3528" i="3"/>
  <c r="BF3529" i="3"/>
  <c r="BG3529" i="3"/>
  <c r="AC3532" i="3"/>
  <c r="AK3532" i="3" s="1"/>
  <c r="AN3532" i="3" s="1"/>
  <c r="AN3533" i="3" s="1"/>
  <c r="AN3534" i="3" s="1"/>
  <c r="AN3535" i="3" s="1"/>
  <c r="AN3536" i="3" s="1"/>
  <c r="AN3537" i="3" s="1"/>
  <c r="AN3538" i="3" s="1"/>
  <c r="AN3539" i="3" s="1"/>
  <c r="AN3540" i="3" s="1"/>
  <c r="AN3541" i="3" s="1"/>
  <c r="AN3542" i="3" s="1"/>
  <c r="AN3543" i="3" s="1"/>
  <c r="AN3544" i="3" s="1"/>
  <c r="AN3545" i="3" s="1"/>
  <c r="AN3546" i="3" s="1"/>
  <c r="AN3547" i="3" s="1"/>
  <c r="AN3548" i="3" s="1"/>
  <c r="AN3549" i="3" s="1"/>
  <c r="AN3550" i="3" s="1"/>
  <c r="AN3551" i="3" s="1"/>
  <c r="AN3552" i="3" s="1"/>
  <c r="AR3531" i="3"/>
  <c r="BJ3531" i="3"/>
  <c r="AQ3531" i="3"/>
  <c r="BI3531" i="3"/>
  <c r="K3534" i="3"/>
  <c r="AB3533" i="3"/>
  <c r="AA3533" i="3"/>
  <c r="Z3533" i="3"/>
  <c r="K1478" i="3"/>
  <c r="L1478" i="3"/>
  <c r="N1480" i="3"/>
  <c r="D3602" i="3"/>
  <c r="X3531" i="3"/>
  <c r="W3531" i="3"/>
  <c r="T3532" i="3"/>
  <c r="Q3532" i="3"/>
  <c r="U3532" i="3"/>
  <c r="R3532" i="3"/>
  <c r="N3533" i="3"/>
  <c r="O3533" i="3"/>
  <c r="AX3529" i="3" l="1"/>
  <c r="AY3528" i="3"/>
  <c r="BA3528" i="3" s="1"/>
  <c r="BN3008" i="3"/>
  <c r="BS3008" i="3"/>
  <c r="BM3008" i="3"/>
  <c r="BQ3008" i="3" s="1"/>
  <c r="BO3008" i="3"/>
  <c r="BL3008" i="3"/>
  <c r="L3535" i="3"/>
  <c r="AW3529" i="3"/>
  <c r="AY3529" i="3" s="1"/>
  <c r="BA3529" i="3" s="1"/>
  <c r="BF3530" i="3"/>
  <c r="BG3530" i="3"/>
  <c r="AC3533" i="3"/>
  <c r="AR3532" i="3"/>
  <c r="BJ3532" i="3"/>
  <c r="AU3532" i="3"/>
  <c r="AU3533" i="3" s="1"/>
  <c r="AU3534" i="3" s="1"/>
  <c r="AU3535" i="3" s="1"/>
  <c r="AU3536" i="3" s="1"/>
  <c r="AU3537" i="3" s="1"/>
  <c r="AU3538" i="3" s="1"/>
  <c r="AU3539" i="3" s="1"/>
  <c r="AU3540" i="3" s="1"/>
  <c r="AU3541" i="3" s="1"/>
  <c r="AU3542" i="3" s="1"/>
  <c r="AU3543" i="3" s="1"/>
  <c r="AU3544" i="3" s="1"/>
  <c r="AU3545" i="3" s="1"/>
  <c r="AU3546" i="3" s="1"/>
  <c r="AU3547" i="3" s="1"/>
  <c r="AU3548" i="3" s="1"/>
  <c r="AU3549" i="3" s="1"/>
  <c r="AU3550" i="3" s="1"/>
  <c r="AU3551" i="3" s="1"/>
  <c r="AU3552" i="3" s="1"/>
  <c r="K3535" i="3"/>
  <c r="AB3534" i="3"/>
  <c r="AA3534" i="3"/>
  <c r="Z3535" i="3"/>
  <c r="Z3534" i="3"/>
  <c r="AQ3532" i="3"/>
  <c r="BI3532" i="3"/>
  <c r="AT3532" i="3"/>
  <c r="AT3533" i="3" s="1"/>
  <c r="AT3534" i="3" s="1"/>
  <c r="AT3535" i="3" s="1"/>
  <c r="AT3536" i="3" s="1"/>
  <c r="AT3537" i="3" s="1"/>
  <c r="AT3538" i="3" s="1"/>
  <c r="AT3539" i="3" s="1"/>
  <c r="AT3540" i="3" s="1"/>
  <c r="AT3541" i="3" s="1"/>
  <c r="AT3542" i="3" s="1"/>
  <c r="AT3543" i="3" s="1"/>
  <c r="AT3544" i="3" s="1"/>
  <c r="AT3545" i="3" s="1"/>
  <c r="AT3546" i="3" s="1"/>
  <c r="AT3547" i="3" s="1"/>
  <c r="AT3548" i="3" s="1"/>
  <c r="AT3549" i="3" s="1"/>
  <c r="AT3550" i="3" s="1"/>
  <c r="AT3551" i="3" s="1"/>
  <c r="AT3552" i="3" s="1"/>
  <c r="AK3533" i="3"/>
  <c r="L1477" i="3"/>
  <c r="O1479" i="3"/>
  <c r="K1477" i="3"/>
  <c r="N1478" i="3" s="1"/>
  <c r="N1479" i="3"/>
  <c r="D3603" i="3"/>
  <c r="W3532" i="3"/>
  <c r="X3532" i="3"/>
  <c r="U3533" i="3"/>
  <c r="R3533" i="3"/>
  <c r="T3533" i="3"/>
  <c r="Q3533" i="3"/>
  <c r="N3534" i="3"/>
  <c r="O3534" i="3"/>
  <c r="AW3530" i="3" l="1"/>
  <c r="BB3528" i="3"/>
  <c r="BB3529" i="3" s="1"/>
  <c r="BV3008" i="3"/>
  <c r="BP3008" i="3"/>
  <c r="BU3008" i="3" s="1"/>
  <c r="BR3009" i="3"/>
  <c r="BT3008" i="3"/>
  <c r="BX3008" i="3" s="1"/>
  <c r="L3536" i="3"/>
  <c r="AC3534" i="3"/>
  <c r="AK3534" i="3" s="1"/>
  <c r="BF3531" i="3"/>
  <c r="BG3531" i="3"/>
  <c r="AX3530" i="3"/>
  <c r="AY3530" i="3" s="1"/>
  <c r="BA3530" i="3" s="1"/>
  <c r="AQ3533" i="3"/>
  <c r="BI3533" i="3"/>
  <c r="K3536" i="3"/>
  <c r="AB3535" i="3"/>
  <c r="AA3535" i="3"/>
  <c r="AR3533" i="3"/>
  <c r="BJ3533" i="3"/>
  <c r="X3533" i="3"/>
  <c r="L1476" i="3"/>
  <c r="K1476" i="3"/>
  <c r="O1478" i="3"/>
  <c r="D3604" i="3"/>
  <c r="W3533" i="3"/>
  <c r="T3534" i="3"/>
  <c r="Q3534" i="3"/>
  <c r="U3534" i="3"/>
  <c r="R3534" i="3"/>
  <c r="N3535" i="3"/>
  <c r="O3535" i="3"/>
  <c r="BB3530" i="3" l="1"/>
  <c r="BO3009" i="3"/>
  <c r="BM3009" i="3"/>
  <c r="BQ3009" i="3" s="1"/>
  <c r="BN3009" i="3"/>
  <c r="BL3009" i="3"/>
  <c r="BS3009" i="3"/>
  <c r="L3537" i="3"/>
  <c r="AX3531" i="3"/>
  <c r="BG3532" i="3"/>
  <c r="BF3532" i="3"/>
  <c r="AW3531" i="3"/>
  <c r="Z3536" i="3"/>
  <c r="AC3535" i="3"/>
  <c r="AK3535" i="3" s="1"/>
  <c r="AQ3534" i="3"/>
  <c r="BI3534" i="3"/>
  <c r="AR3534" i="3"/>
  <c r="BJ3534" i="3"/>
  <c r="K3537" i="3"/>
  <c r="AB3536" i="3"/>
  <c r="AA3536" i="3"/>
  <c r="K1475" i="3"/>
  <c r="N1477" i="3"/>
  <c r="L1475" i="3"/>
  <c r="O1476" i="3" s="1"/>
  <c r="O1477" i="3"/>
  <c r="D3605" i="3"/>
  <c r="W3534" i="3"/>
  <c r="X3534" i="3"/>
  <c r="U3535" i="3"/>
  <c r="R3535" i="3"/>
  <c r="T3535" i="3"/>
  <c r="Q3535" i="3"/>
  <c r="W3535" i="3" s="1"/>
  <c r="N3536" i="3"/>
  <c r="O3536" i="3"/>
  <c r="AY3531" i="3" l="1"/>
  <c r="BA3531" i="3" s="1"/>
  <c r="BB3531" i="3" s="1"/>
  <c r="BV3009" i="3"/>
  <c r="BT3009" i="3"/>
  <c r="BX3009" i="3" s="1"/>
  <c r="AX3532" i="3"/>
  <c r="BP3009" i="3"/>
  <c r="BU3009" i="3" s="1"/>
  <c r="BR3010" i="3"/>
  <c r="AW3532" i="3"/>
  <c r="L3538" i="3"/>
  <c r="BF3533" i="3"/>
  <c r="BG3533" i="3"/>
  <c r="AC3536" i="3"/>
  <c r="AK3536" i="3" s="1"/>
  <c r="Z3537" i="3"/>
  <c r="K3538" i="3"/>
  <c r="AB3537" i="3"/>
  <c r="AA3537" i="3"/>
  <c r="AQ3535" i="3"/>
  <c r="BI3535" i="3"/>
  <c r="AR3535" i="3"/>
  <c r="BJ3535" i="3"/>
  <c r="K1474" i="3"/>
  <c r="L1474" i="3"/>
  <c r="N1476" i="3"/>
  <c r="X3535" i="3"/>
  <c r="D3606" i="3"/>
  <c r="U3536" i="3"/>
  <c r="R3536" i="3"/>
  <c r="T3536" i="3"/>
  <c r="Q3536" i="3"/>
  <c r="N3537" i="3"/>
  <c r="O3537" i="3"/>
  <c r="AY3532" i="3" l="1"/>
  <c r="BA3532" i="3" s="1"/>
  <c r="BB3532" i="3" s="1"/>
  <c r="AX3533" i="3"/>
  <c r="BS3010" i="3"/>
  <c r="BM3010" i="3"/>
  <c r="BQ3010" i="3" s="1"/>
  <c r="BN3010" i="3"/>
  <c r="BL3010" i="3"/>
  <c r="BO3010" i="3"/>
  <c r="L3539" i="3"/>
  <c r="AW3533" i="3"/>
  <c r="BF3534" i="3"/>
  <c r="BG3534" i="3"/>
  <c r="AC3537" i="3"/>
  <c r="AK3537" i="3" s="1"/>
  <c r="K3539" i="3"/>
  <c r="AB3538" i="3"/>
  <c r="AA3538" i="3"/>
  <c r="Z3538" i="3"/>
  <c r="AQ3536" i="3"/>
  <c r="BI3536" i="3"/>
  <c r="AR3536" i="3"/>
  <c r="BJ3536" i="3"/>
  <c r="X3536" i="3"/>
  <c r="L1473" i="3"/>
  <c r="O1475" i="3"/>
  <c r="K1473" i="3"/>
  <c r="N1474" i="3" s="1"/>
  <c r="N1475" i="3"/>
  <c r="D3607" i="3"/>
  <c r="W3536" i="3"/>
  <c r="U3537" i="3"/>
  <c r="R3537" i="3"/>
  <c r="T3537" i="3"/>
  <c r="Q3537" i="3"/>
  <c r="N3538" i="3"/>
  <c r="O3538" i="3"/>
  <c r="AY3533" i="3" l="1"/>
  <c r="BA3533" i="3" s="1"/>
  <c r="BB3533" i="3" s="1"/>
  <c r="BV3010" i="3"/>
  <c r="BT3010" i="3"/>
  <c r="BX3010" i="3" s="1"/>
  <c r="BP3010" i="3"/>
  <c r="BU3010" i="3" s="1"/>
  <c r="BR3011" i="3"/>
  <c r="AW3534" i="3"/>
  <c r="L3540" i="3"/>
  <c r="AX3534" i="3"/>
  <c r="BG3535" i="3"/>
  <c r="BF3535" i="3"/>
  <c r="AR3537" i="3"/>
  <c r="BJ3537" i="3"/>
  <c r="AQ3537" i="3"/>
  <c r="BI3537" i="3"/>
  <c r="AC3538" i="3"/>
  <c r="AK3538" i="3" s="1"/>
  <c r="K3540" i="3"/>
  <c r="AB3539" i="3"/>
  <c r="AA3539" i="3"/>
  <c r="Z3539" i="3"/>
  <c r="X3537" i="3"/>
  <c r="L1472" i="3"/>
  <c r="K1472" i="3"/>
  <c r="O1474" i="3"/>
  <c r="D3608" i="3"/>
  <c r="W3537" i="3"/>
  <c r="U3538" i="3"/>
  <c r="R3538" i="3"/>
  <c r="T3538" i="3"/>
  <c r="X3538" i="3" s="1"/>
  <c r="Q3538" i="3"/>
  <c r="N3539" i="3"/>
  <c r="O3539" i="3"/>
  <c r="AY3534" i="3" l="1"/>
  <c r="BA3534" i="3" s="1"/>
  <c r="BB3534" i="3" s="1"/>
  <c r="BN3011" i="3"/>
  <c r="BM3011" i="3"/>
  <c r="BQ3011" i="3" s="1"/>
  <c r="BS3011" i="3"/>
  <c r="BO3011" i="3"/>
  <c r="BL3011" i="3"/>
  <c r="L3541" i="3"/>
  <c r="AW3535" i="3"/>
  <c r="BG3536" i="3"/>
  <c r="BF3536" i="3"/>
  <c r="AX3535" i="3"/>
  <c r="Z3540" i="3"/>
  <c r="AQ3538" i="3"/>
  <c r="BI3538" i="3"/>
  <c r="AC3539" i="3"/>
  <c r="AK3539" i="3" s="1"/>
  <c r="K3541" i="3"/>
  <c r="AB3540" i="3"/>
  <c r="AA3540" i="3"/>
  <c r="AR3538" i="3"/>
  <c r="BJ3538" i="3"/>
  <c r="K1471" i="3"/>
  <c r="N1473" i="3"/>
  <c r="L1471" i="3"/>
  <c r="O1472" i="3" s="1"/>
  <c r="O1473" i="3"/>
  <c r="D3609" i="3"/>
  <c r="W3538" i="3"/>
  <c r="T3539" i="3"/>
  <c r="Q3539" i="3"/>
  <c r="U3539" i="3"/>
  <c r="R3539" i="3"/>
  <c r="N3540" i="3"/>
  <c r="O3540" i="3"/>
  <c r="BV3011" i="3" l="1"/>
  <c r="AW3536" i="3"/>
  <c r="BP3011" i="3"/>
  <c r="BU3011" i="3" s="1"/>
  <c r="BR3012" i="3"/>
  <c r="BT3011" i="3"/>
  <c r="BX3011" i="3" s="1"/>
  <c r="AX3536" i="3"/>
  <c r="L3542" i="3"/>
  <c r="AY3535" i="3"/>
  <c r="BA3535" i="3" s="1"/>
  <c r="BB3535" i="3" s="1"/>
  <c r="BF3537" i="3"/>
  <c r="BG3537" i="3"/>
  <c r="AC3540" i="3"/>
  <c r="AK3540" i="3" s="1"/>
  <c r="K3542" i="3"/>
  <c r="AB3541" i="3"/>
  <c r="AA3541" i="3"/>
  <c r="Z3541" i="3"/>
  <c r="AR3539" i="3"/>
  <c r="BJ3539" i="3"/>
  <c r="AQ3539" i="3"/>
  <c r="BI3539" i="3"/>
  <c r="K1470" i="3"/>
  <c r="L1470" i="3"/>
  <c r="N1472" i="3"/>
  <c r="D3610" i="3"/>
  <c r="W3539" i="3"/>
  <c r="X3539" i="3"/>
  <c r="T3540" i="3"/>
  <c r="Q3540" i="3"/>
  <c r="U3540" i="3"/>
  <c r="R3540" i="3"/>
  <c r="N3541" i="3"/>
  <c r="O3541" i="3"/>
  <c r="AY3536" i="3" l="1"/>
  <c r="BA3536" i="3" s="1"/>
  <c r="BB3536" i="3" s="1"/>
  <c r="BS3012" i="3"/>
  <c r="BM3012" i="3"/>
  <c r="BQ3012" i="3" s="1"/>
  <c r="BO3012" i="3"/>
  <c r="BL3012" i="3"/>
  <c r="BN3012" i="3"/>
  <c r="L3543" i="3"/>
  <c r="AW3537" i="3"/>
  <c r="AX3537" i="3"/>
  <c r="BF3538" i="3"/>
  <c r="BG3538" i="3"/>
  <c r="AC3541" i="3"/>
  <c r="AK3541" i="3" s="1"/>
  <c r="AR3540" i="3"/>
  <c r="BJ3540" i="3"/>
  <c r="AQ3540" i="3"/>
  <c r="BI3540" i="3"/>
  <c r="K3543" i="3"/>
  <c r="AA3542" i="3"/>
  <c r="AB3542" i="3"/>
  <c r="Z3542" i="3"/>
  <c r="L1469" i="3"/>
  <c r="O1471" i="3"/>
  <c r="K1469" i="3"/>
  <c r="N1470" i="3" s="1"/>
  <c r="N1471" i="3"/>
  <c r="D3611" i="3"/>
  <c r="W3540" i="3"/>
  <c r="X3540" i="3"/>
  <c r="U3541" i="3"/>
  <c r="R3541" i="3"/>
  <c r="T3541" i="3"/>
  <c r="Q3541" i="3"/>
  <c r="N3542" i="3"/>
  <c r="O3542" i="3"/>
  <c r="BV3012" i="3" l="1"/>
  <c r="BP3012" i="3"/>
  <c r="BU3012" i="3" s="1"/>
  <c r="BR3013" i="3"/>
  <c r="BT3012" i="3"/>
  <c r="BX3012" i="3" s="1"/>
  <c r="AW3538" i="3"/>
  <c r="L3544" i="3"/>
  <c r="AY3537" i="3"/>
  <c r="BA3537" i="3" s="1"/>
  <c r="BB3537" i="3" s="1"/>
  <c r="AX3538" i="3"/>
  <c r="AY3538" i="3" s="1"/>
  <c r="BF3539" i="3"/>
  <c r="BG3539" i="3"/>
  <c r="AR3541" i="3"/>
  <c r="BJ3541" i="3"/>
  <c r="AQ3541" i="3"/>
  <c r="BI3541" i="3"/>
  <c r="K3544" i="3"/>
  <c r="AB3543" i="3"/>
  <c r="AA3543" i="3"/>
  <c r="Z3543" i="3"/>
  <c r="AC3542" i="3"/>
  <c r="AK3542" i="3" s="1"/>
  <c r="L1468" i="3"/>
  <c r="K1468" i="3"/>
  <c r="O1470" i="3"/>
  <c r="D3612" i="3"/>
  <c r="X3541" i="3"/>
  <c r="W3541" i="3"/>
  <c r="U3542" i="3"/>
  <c r="R3542" i="3"/>
  <c r="T3542" i="3"/>
  <c r="Q3542" i="3"/>
  <c r="N3543" i="3"/>
  <c r="O3543" i="3"/>
  <c r="AX3539" i="3" l="1"/>
  <c r="BO3013" i="3"/>
  <c r="BL3013" i="3"/>
  <c r="BS3013" i="3"/>
  <c r="BM3013" i="3"/>
  <c r="BQ3013" i="3" s="1"/>
  <c r="BN3013" i="3"/>
  <c r="L3545" i="3"/>
  <c r="AW3539" i="3"/>
  <c r="AY3539" i="3" s="1"/>
  <c r="BA3538" i="3"/>
  <c r="BB3538" i="3"/>
  <c r="BF3540" i="3"/>
  <c r="BG3540" i="3"/>
  <c r="AQ3542" i="3"/>
  <c r="BI3542" i="3"/>
  <c r="AC3543" i="3"/>
  <c r="AK3543" i="3" s="1"/>
  <c r="K3545" i="3"/>
  <c r="AB3544" i="3"/>
  <c r="AA3544" i="3"/>
  <c r="Z3544" i="3"/>
  <c r="AR3542" i="3"/>
  <c r="BJ3542" i="3"/>
  <c r="K1467" i="3"/>
  <c r="N1469" i="3"/>
  <c r="L1467" i="3"/>
  <c r="O1468" i="3" s="1"/>
  <c r="O1469" i="3"/>
  <c r="W3542" i="3"/>
  <c r="D3613" i="3"/>
  <c r="X3542" i="3"/>
  <c r="U3543" i="3"/>
  <c r="R3543" i="3"/>
  <c r="T3543" i="3"/>
  <c r="Q3543" i="3"/>
  <c r="N3544" i="3"/>
  <c r="O3544" i="3"/>
  <c r="AW3540" i="3" l="1"/>
  <c r="W3543" i="3"/>
  <c r="BT3013" i="3"/>
  <c r="BX3013" i="3" s="1"/>
  <c r="BV3013" i="3"/>
  <c r="BP3013" i="3"/>
  <c r="BU3013" i="3" s="1"/>
  <c r="BR3014" i="3"/>
  <c r="AX3540" i="3"/>
  <c r="L3546" i="3"/>
  <c r="BA3539" i="3"/>
  <c r="BB3539" i="3"/>
  <c r="AY3540" i="3"/>
  <c r="BF3541" i="3"/>
  <c r="BG3541" i="3"/>
  <c r="AQ3543" i="3"/>
  <c r="BI3543" i="3"/>
  <c r="AR3543" i="3"/>
  <c r="BJ3543" i="3"/>
  <c r="AC3544" i="3"/>
  <c r="AK3544" i="3" s="1"/>
  <c r="K3546" i="3"/>
  <c r="AB3545" i="3"/>
  <c r="AA3545" i="3"/>
  <c r="Z3545" i="3"/>
  <c r="K1466" i="3"/>
  <c r="L1466" i="3"/>
  <c r="N1468" i="3"/>
  <c r="X3543" i="3"/>
  <c r="D3614" i="3"/>
  <c r="U3544" i="3"/>
  <c r="R3544" i="3"/>
  <c r="T3544" i="3"/>
  <c r="Q3544" i="3"/>
  <c r="N3545" i="3"/>
  <c r="O3545" i="3"/>
  <c r="BO3014" i="3" l="1"/>
  <c r="BM3014" i="3"/>
  <c r="BQ3014" i="3" s="1"/>
  <c r="BS3014" i="3"/>
  <c r="BL3014" i="3"/>
  <c r="BN3014" i="3"/>
  <c r="L3547" i="3"/>
  <c r="AC3545" i="3"/>
  <c r="AK3545" i="3" s="1"/>
  <c r="BA3540" i="3"/>
  <c r="BB3540" i="3"/>
  <c r="BF3542" i="3"/>
  <c r="AX3541" i="3"/>
  <c r="AW3541" i="3"/>
  <c r="BG3542" i="3"/>
  <c r="W3544" i="3"/>
  <c r="AR3544" i="3"/>
  <c r="BJ3544" i="3"/>
  <c r="K3547" i="3"/>
  <c r="AB3546" i="3"/>
  <c r="AA3546" i="3"/>
  <c r="Z3546" i="3"/>
  <c r="AQ3544" i="3"/>
  <c r="BI3544" i="3"/>
  <c r="L1465" i="3"/>
  <c r="O1467" i="3"/>
  <c r="K1465" i="3"/>
  <c r="N1466" i="3" s="1"/>
  <c r="N1467" i="3"/>
  <c r="X3544" i="3"/>
  <c r="D3615" i="3"/>
  <c r="U3545" i="3"/>
  <c r="R3545" i="3"/>
  <c r="T3545" i="3"/>
  <c r="Q3545" i="3"/>
  <c r="N3546" i="3"/>
  <c r="O3546" i="3"/>
  <c r="BV3014" i="3" l="1"/>
  <c r="BT3014" i="3"/>
  <c r="BX3014" i="3" s="1"/>
  <c r="BP3014" i="3"/>
  <c r="BU3014" i="3" s="1"/>
  <c r="BR3015" i="3"/>
  <c r="AX3542" i="3"/>
  <c r="L3548" i="3"/>
  <c r="AW3542" i="3"/>
  <c r="AY3541" i="3"/>
  <c r="BA3541" i="3" s="1"/>
  <c r="AC3546" i="3"/>
  <c r="X3545" i="3"/>
  <c r="BG3543" i="3"/>
  <c r="BF3543" i="3"/>
  <c r="K3548" i="3"/>
  <c r="AB3547" i="3"/>
  <c r="AA3547" i="3"/>
  <c r="Z3547" i="3"/>
  <c r="Z3548" i="3"/>
  <c r="AK3546" i="3"/>
  <c r="AR3545" i="3"/>
  <c r="BJ3545" i="3"/>
  <c r="AQ3545" i="3"/>
  <c r="BI3545" i="3"/>
  <c r="W3545" i="3"/>
  <c r="L1464" i="3"/>
  <c r="K1464" i="3"/>
  <c r="O1466" i="3"/>
  <c r="D3616" i="3"/>
  <c r="T3546" i="3"/>
  <c r="Q3546" i="3"/>
  <c r="U3546" i="3"/>
  <c r="R3546" i="3"/>
  <c r="N3547" i="3"/>
  <c r="O3547" i="3"/>
  <c r="BO3015" i="3" l="1"/>
  <c r="BN3015" i="3"/>
  <c r="BM3015" i="3"/>
  <c r="BQ3015" i="3" s="1"/>
  <c r="BL3015" i="3"/>
  <c r="BS3015" i="3"/>
  <c r="BB3541" i="3"/>
  <c r="AY3542" i="3"/>
  <c r="BA3542" i="3" s="1"/>
  <c r="AX3543" i="3"/>
  <c r="L3549" i="3"/>
  <c r="AW3543" i="3"/>
  <c r="BF3544" i="3"/>
  <c r="BG3544" i="3"/>
  <c r="AQ3546" i="3"/>
  <c r="BI3546" i="3"/>
  <c r="AR3546" i="3"/>
  <c r="BJ3546" i="3"/>
  <c r="AC3547" i="3"/>
  <c r="AK3547" i="3" s="1"/>
  <c r="K3549" i="3"/>
  <c r="AB3548" i="3"/>
  <c r="AA3548" i="3"/>
  <c r="K1463" i="3"/>
  <c r="N1465" i="3"/>
  <c r="L1463" i="3"/>
  <c r="O1464" i="3" s="1"/>
  <c r="O1465" i="3"/>
  <c r="D3617" i="3"/>
  <c r="W3546" i="3"/>
  <c r="X3546" i="3"/>
  <c r="U3547" i="3"/>
  <c r="R3547" i="3"/>
  <c r="T3547" i="3"/>
  <c r="Q3547" i="3"/>
  <c r="N3548" i="3"/>
  <c r="O3548" i="3"/>
  <c r="BB3542" i="3" l="1"/>
  <c r="BT3015" i="3"/>
  <c r="BX3015" i="3" s="1"/>
  <c r="BV3015" i="3"/>
  <c r="BP3015" i="3"/>
  <c r="BU3015" i="3" s="1"/>
  <c r="BR3016" i="3"/>
  <c r="AY3543" i="3"/>
  <c r="BB3543" i="3" s="1"/>
  <c r="AW3544" i="3"/>
  <c r="L3550" i="3"/>
  <c r="BG3545" i="3"/>
  <c r="BF3545" i="3"/>
  <c r="AX3544" i="3"/>
  <c r="AY3544" i="3" s="1"/>
  <c r="BA3544" i="3" s="1"/>
  <c r="Z3549" i="3"/>
  <c r="AR3547" i="3"/>
  <c r="BJ3547" i="3"/>
  <c r="AC3548" i="3"/>
  <c r="AK3548" i="3" s="1"/>
  <c r="K3550" i="3"/>
  <c r="AB3549" i="3"/>
  <c r="AA3549" i="3"/>
  <c r="AQ3547" i="3"/>
  <c r="BI3547" i="3"/>
  <c r="AX3545" i="3"/>
  <c r="K1462" i="3"/>
  <c r="L1462" i="3"/>
  <c r="N1464" i="3"/>
  <c r="D3618" i="3"/>
  <c r="X3547" i="3"/>
  <c r="W3547" i="3"/>
  <c r="U3548" i="3"/>
  <c r="R3548" i="3"/>
  <c r="T3548" i="3"/>
  <c r="Q3548" i="3"/>
  <c r="N3549" i="3"/>
  <c r="O3549" i="3"/>
  <c r="BN3016" i="3" l="1"/>
  <c r="BM3016" i="3"/>
  <c r="BQ3016" i="3" s="1"/>
  <c r="BO3016" i="3"/>
  <c r="BL3016" i="3"/>
  <c r="BS3016" i="3"/>
  <c r="BA3543" i="3"/>
  <c r="L3551" i="3"/>
  <c r="BG3546" i="3"/>
  <c r="BF3546" i="3"/>
  <c r="BB3544" i="3"/>
  <c r="AW3545" i="3"/>
  <c r="AY3545" i="3" s="1"/>
  <c r="Z3550" i="3"/>
  <c r="AC3549" i="3"/>
  <c r="AK3549" i="3" s="1"/>
  <c r="K3551" i="3"/>
  <c r="AB3550" i="3"/>
  <c r="AA3550" i="3"/>
  <c r="AR3548" i="3"/>
  <c r="BJ3548" i="3"/>
  <c r="AQ3548" i="3"/>
  <c r="BI3548" i="3"/>
  <c r="L1461" i="3"/>
  <c r="O1463" i="3"/>
  <c r="K1461" i="3"/>
  <c r="N1462" i="3" s="1"/>
  <c r="N1463" i="3"/>
  <c r="X3548" i="3"/>
  <c r="W3548" i="3"/>
  <c r="D3619" i="3"/>
  <c r="T3549" i="3"/>
  <c r="Q3549" i="3"/>
  <c r="U3549" i="3"/>
  <c r="R3549" i="3"/>
  <c r="N3550" i="3"/>
  <c r="O3550" i="3"/>
  <c r="BV3016" i="3" l="1"/>
  <c r="BP3016" i="3"/>
  <c r="BU3016" i="3" s="1"/>
  <c r="BR3017" i="3"/>
  <c r="BT3016" i="3"/>
  <c r="BX3016" i="3" s="1"/>
  <c r="AW3546" i="3"/>
  <c r="AX3546" i="3"/>
  <c r="L3552" i="3"/>
  <c r="BA3545" i="3"/>
  <c r="BB3545" i="3"/>
  <c r="BF3547" i="3"/>
  <c r="BG3547" i="3"/>
  <c r="AX3547" i="3" s="1"/>
  <c r="AC3550" i="3"/>
  <c r="AK3550" i="3" s="1"/>
  <c r="AQ3549" i="3"/>
  <c r="BI3549" i="3"/>
  <c r="K3552" i="3"/>
  <c r="AB3551" i="3"/>
  <c r="AA3551" i="3"/>
  <c r="Z3551" i="3"/>
  <c r="AR3549" i="3"/>
  <c r="BJ3549" i="3"/>
  <c r="L1460" i="3"/>
  <c r="K1460" i="3"/>
  <c r="O1462" i="3"/>
  <c r="D3620" i="3"/>
  <c r="W3549" i="3"/>
  <c r="X3549" i="3"/>
  <c r="U3550" i="3"/>
  <c r="R3550" i="3"/>
  <c r="T3550" i="3"/>
  <c r="X3550" i="3" s="1"/>
  <c r="Q3550" i="3"/>
  <c r="N3551" i="3"/>
  <c r="O3551" i="3"/>
  <c r="BS3017" i="3" l="1"/>
  <c r="BL3017" i="3"/>
  <c r="BN3017" i="3"/>
  <c r="BM3017" i="3"/>
  <c r="BQ3017" i="3" s="1"/>
  <c r="BO3017" i="3"/>
  <c r="AY3546" i="3"/>
  <c r="BA3546" i="3" s="1"/>
  <c r="Z3552" i="3"/>
  <c r="L3553" i="3"/>
  <c r="AC3551" i="3"/>
  <c r="AW3547" i="3"/>
  <c r="AY3547" i="3" s="1"/>
  <c r="BA3547" i="3" s="1"/>
  <c r="BF3548" i="3"/>
  <c r="BG3548" i="3"/>
  <c r="AK3551" i="3"/>
  <c r="AR3550" i="3"/>
  <c r="BJ3550" i="3"/>
  <c r="AQ3550" i="3"/>
  <c r="BI3550" i="3"/>
  <c r="K3553" i="3"/>
  <c r="AB3552" i="3"/>
  <c r="AA3552" i="3"/>
  <c r="K1459" i="3"/>
  <c r="N1461" i="3"/>
  <c r="L1459" i="3"/>
  <c r="O1460" i="3" s="1"/>
  <c r="O1461" i="3"/>
  <c r="D3621" i="3"/>
  <c r="W3550" i="3"/>
  <c r="U3551" i="3"/>
  <c r="R3551" i="3"/>
  <c r="T3551" i="3"/>
  <c r="Q3551" i="3"/>
  <c r="N3552" i="3"/>
  <c r="O3552" i="3"/>
  <c r="BV3017" i="3" l="1"/>
  <c r="BB3546" i="3"/>
  <c r="BT3017" i="3"/>
  <c r="BX3017" i="3" s="1"/>
  <c r="BP3017" i="3"/>
  <c r="BU3017" i="3" s="1"/>
  <c r="BR3018" i="3"/>
  <c r="BB3547" i="3"/>
  <c r="L3554" i="3"/>
  <c r="AX3548" i="3"/>
  <c r="BF3549" i="3"/>
  <c r="BG3549" i="3"/>
  <c r="X3551" i="3"/>
  <c r="AW3548" i="3"/>
  <c r="AY3548" i="3" s="1"/>
  <c r="BA3548" i="3" s="1"/>
  <c r="BB3548" i="3" s="1"/>
  <c r="AC3552" i="3"/>
  <c r="AK3552" i="3" s="1"/>
  <c r="AQ3551" i="3"/>
  <c r="BI3551" i="3"/>
  <c r="K3554" i="3"/>
  <c r="AB3553" i="3"/>
  <c r="AA3553" i="3"/>
  <c r="Z3553" i="3"/>
  <c r="AW3549" i="3"/>
  <c r="AR3551" i="3"/>
  <c r="BJ3551" i="3"/>
  <c r="K1458" i="3"/>
  <c r="L1458" i="3"/>
  <c r="N1460" i="3"/>
  <c r="W3551" i="3"/>
  <c r="D3622" i="3"/>
  <c r="T3552" i="3"/>
  <c r="Q3552" i="3"/>
  <c r="U3552" i="3"/>
  <c r="R3552" i="3"/>
  <c r="N3553" i="3"/>
  <c r="O3553" i="3"/>
  <c r="AX3549" i="3" l="1"/>
  <c r="AY3549" i="3" s="1"/>
  <c r="BA3549" i="3" s="1"/>
  <c r="BB3549" i="3" s="1"/>
  <c r="BS3018" i="3"/>
  <c r="BL3018" i="3"/>
  <c r="BN3018" i="3"/>
  <c r="BM3018" i="3"/>
  <c r="BQ3018" i="3" s="1"/>
  <c r="BO3018" i="3"/>
  <c r="L3555" i="3"/>
  <c r="BF3550" i="3"/>
  <c r="BG3550" i="3"/>
  <c r="AC3553" i="3"/>
  <c r="AK3553" i="3" s="1"/>
  <c r="AN3553" i="3" s="1"/>
  <c r="AN3554" i="3" s="1"/>
  <c r="AQ3552" i="3"/>
  <c r="BI3552" i="3"/>
  <c r="K3555" i="3"/>
  <c r="AB3554" i="3"/>
  <c r="AA3554" i="3"/>
  <c r="Z3554" i="3"/>
  <c r="AR3552" i="3"/>
  <c r="BJ3552" i="3"/>
  <c r="L1457" i="3"/>
  <c r="O1459" i="3"/>
  <c r="K1457" i="3"/>
  <c r="N1458" i="3" s="1"/>
  <c r="N1459" i="3"/>
  <c r="D3623" i="3"/>
  <c r="W3552" i="3"/>
  <c r="X3552" i="3"/>
  <c r="U3553" i="3"/>
  <c r="R3553" i="3"/>
  <c r="T3553" i="3"/>
  <c r="Q3553" i="3"/>
  <c r="N3554" i="3"/>
  <c r="O3554" i="3"/>
  <c r="BV3018" i="3" l="1"/>
  <c r="BT3018" i="3"/>
  <c r="BX3018" i="3" s="1"/>
  <c r="AX3550" i="3"/>
  <c r="BP3018" i="3"/>
  <c r="BU3018" i="3" s="1"/>
  <c r="BR3019" i="3"/>
  <c r="AC3554" i="3"/>
  <c r="AK3554" i="3" s="1"/>
  <c r="AW3550" i="3"/>
  <c r="L3556" i="3"/>
  <c r="BF3551" i="3"/>
  <c r="BG3551" i="3"/>
  <c r="AN3555" i="3"/>
  <c r="AN3556" i="3" s="1"/>
  <c r="AN3557" i="3" s="1"/>
  <c r="AN3558" i="3" s="1"/>
  <c r="AN3559" i="3" s="1"/>
  <c r="AN3560" i="3" s="1"/>
  <c r="AN3561" i="3" s="1"/>
  <c r="AN3562" i="3" s="1"/>
  <c r="AN3563" i="3" s="1"/>
  <c r="AN3564" i="3" s="1"/>
  <c r="AN3565" i="3" s="1"/>
  <c r="AN3566" i="3" s="1"/>
  <c r="AN3567" i="3" s="1"/>
  <c r="AN3568" i="3" s="1"/>
  <c r="AN3569" i="3" s="1"/>
  <c r="AN3570" i="3" s="1"/>
  <c r="AN3571" i="3" s="1"/>
  <c r="AN3572" i="3" s="1"/>
  <c r="AN3573" i="3" s="1"/>
  <c r="BD3554" i="3"/>
  <c r="BD3555" i="3" s="1"/>
  <c r="BD3556" i="3" s="1"/>
  <c r="BD3557" i="3" s="1"/>
  <c r="BD3558" i="3" s="1"/>
  <c r="BD3559" i="3" s="1"/>
  <c r="BD3560" i="3" s="1"/>
  <c r="BD3561" i="3" s="1"/>
  <c r="BD3562" i="3" s="1"/>
  <c r="BD3563" i="3" s="1"/>
  <c r="BD3564" i="3" s="1"/>
  <c r="BD3565" i="3" s="1"/>
  <c r="BD3566" i="3" s="1"/>
  <c r="BD3567" i="3" s="1"/>
  <c r="BD3568" i="3" s="1"/>
  <c r="BD3569" i="3" s="1"/>
  <c r="BD3570" i="3" s="1"/>
  <c r="BD3571" i="3" s="1"/>
  <c r="BD3572" i="3" s="1"/>
  <c r="BD3573" i="3" s="1"/>
  <c r="BD3574" i="3" s="1"/>
  <c r="BC3575" i="3" s="1"/>
  <c r="BC3576" i="3" s="1"/>
  <c r="BC3577" i="3" s="1"/>
  <c r="BC3578" i="3" s="1"/>
  <c r="BC3579" i="3" s="1"/>
  <c r="BC3580" i="3" s="1"/>
  <c r="BC3581" i="3" s="1"/>
  <c r="BC3582" i="3" s="1"/>
  <c r="BC3583" i="3" s="1"/>
  <c r="BC3584" i="3" s="1"/>
  <c r="BC3585" i="3" s="1"/>
  <c r="BC3586" i="3" s="1"/>
  <c r="BC3587" i="3" s="1"/>
  <c r="BC3588" i="3" s="1"/>
  <c r="BC3589" i="3" s="1"/>
  <c r="BC3590" i="3" s="1"/>
  <c r="BC3591" i="3" s="1"/>
  <c r="BC3592" i="3" s="1"/>
  <c r="BC3593" i="3" s="1"/>
  <c r="BC3594" i="3" s="1"/>
  <c r="BC3595" i="3" s="1"/>
  <c r="AR3553" i="3"/>
  <c r="BJ3553" i="3"/>
  <c r="AU3553" i="3"/>
  <c r="AU3554" i="3" s="1"/>
  <c r="AU3555" i="3" s="1"/>
  <c r="AU3556" i="3" s="1"/>
  <c r="AU3557" i="3" s="1"/>
  <c r="AU3558" i="3" s="1"/>
  <c r="AU3559" i="3" s="1"/>
  <c r="AU3560" i="3" s="1"/>
  <c r="AU3561" i="3" s="1"/>
  <c r="AU3562" i="3" s="1"/>
  <c r="AU3563" i="3" s="1"/>
  <c r="AU3564" i="3" s="1"/>
  <c r="AU3565" i="3" s="1"/>
  <c r="AU3566" i="3" s="1"/>
  <c r="AU3567" i="3" s="1"/>
  <c r="AU3568" i="3" s="1"/>
  <c r="AU3569" i="3" s="1"/>
  <c r="AU3570" i="3" s="1"/>
  <c r="AU3571" i="3" s="1"/>
  <c r="AU3572" i="3" s="1"/>
  <c r="AU3573" i="3" s="1"/>
  <c r="K3556" i="3"/>
  <c r="Z3556" i="3" s="1"/>
  <c r="AB3555" i="3"/>
  <c r="AA3555" i="3"/>
  <c r="Z3555" i="3"/>
  <c r="AQ3553" i="3"/>
  <c r="BI3553" i="3"/>
  <c r="AT3553" i="3"/>
  <c r="AT3554" i="3" s="1"/>
  <c r="AT3555" i="3" s="1"/>
  <c r="AT3556" i="3" s="1"/>
  <c r="AT3557" i="3" s="1"/>
  <c r="AT3558" i="3" s="1"/>
  <c r="AT3559" i="3" s="1"/>
  <c r="AT3560" i="3" s="1"/>
  <c r="AT3561" i="3" s="1"/>
  <c r="AT3562" i="3" s="1"/>
  <c r="AT3563" i="3" s="1"/>
  <c r="AT3564" i="3" s="1"/>
  <c r="AT3565" i="3" s="1"/>
  <c r="AT3566" i="3" s="1"/>
  <c r="AT3567" i="3" s="1"/>
  <c r="AT3568" i="3" s="1"/>
  <c r="AT3569" i="3" s="1"/>
  <c r="AT3570" i="3" s="1"/>
  <c r="AT3571" i="3" s="1"/>
  <c r="AT3572" i="3" s="1"/>
  <c r="AT3573" i="3" s="1"/>
  <c r="L1456" i="3"/>
  <c r="K1456" i="3"/>
  <c r="O1458" i="3"/>
  <c r="D3624" i="3"/>
  <c r="X3553" i="3"/>
  <c r="W3553" i="3"/>
  <c r="T3554" i="3"/>
  <c r="Q3554" i="3"/>
  <c r="U3554" i="3"/>
  <c r="R3554" i="3"/>
  <c r="N3555" i="3"/>
  <c r="O3555" i="3"/>
  <c r="AY3550" i="3" l="1"/>
  <c r="BA3550" i="3" s="1"/>
  <c r="BB3550" i="3" s="1"/>
  <c r="AW3551" i="3"/>
  <c r="BM3019" i="3"/>
  <c r="BQ3019" i="3" s="1"/>
  <c r="BS3019" i="3"/>
  <c r="BL3019" i="3"/>
  <c r="BO3019" i="3"/>
  <c r="BN3019" i="3"/>
  <c r="L3557" i="3"/>
  <c r="AX3551" i="3"/>
  <c r="AY3551" i="3" s="1"/>
  <c r="BG3552" i="3"/>
  <c r="BF3552" i="3"/>
  <c r="AC3555" i="3"/>
  <c r="AK3555" i="3" s="1"/>
  <c r="K3557" i="3"/>
  <c r="AB3556" i="3"/>
  <c r="AA3556" i="3"/>
  <c r="AR3554" i="3"/>
  <c r="BJ3554" i="3"/>
  <c r="AQ3554" i="3"/>
  <c r="BI3554" i="3"/>
  <c r="K1455" i="3"/>
  <c r="N1457" i="3"/>
  <c r="L1455" i="3"/>
  <c r="O1456" i="3" s="1"/>
  <c r="O1457" i="3"/>
  <c r="D3625" i="3"/>
  <c r="W3554" i="3"/>
  <c r="X3554" i="3"/>
  <c r="U3555" i="3"/>
  <c r="R3555" i="3"/>
  <c r="T3555" i="3"/>
  <c r="X3555" i="3" s="1"/>
  <c r="Q3555" i="3"/>
  <c r="N3556" i="3"/>
  <c r="O3556" i="3"/>
  <c r="BV3019" i="3" l="1"/>
  <c r="AX3552" i="3"/>
  <c r="BP3019" i="3"/>
  <c r="BU3019" i="3" s="1"/>
  <c r="BR3020" i="3"/>
  <c r="BT3019" i="3"/>
  <c r="BX3019" i="3" s="1"/>
  <c r="L3558" i="3"/>
  <c r="AW3552" i="3"/>
  <c r="BA3551" i="3"/>
  <c r="BB3551" i="3"/>
  <c r="BG3553" i="3"/>
  <c r="BF3553" i="3"/>
  <c r="Z3557" i="3"/>
  <c r="AC3556" i="3"/>
  <c r="AK3556" i="3" s="1"/>
  <c r="AR3555" i="3"/>
  <c r="BJ3555" i="3"/>
  <c r="AQ3555" i="3"/>
  <c r="BI3555" i="3"/>
  <c r="K3558" i="3"/>
  <c r="AB3557" i="3"/>
  <c r="AA3557" i="3"/>
  <c r="K1454" i="3"/>
  <c r="L1454" i="3"/>
  <c r="N1456" i="3"/>
  <c r="D3626" i="3"/>
  <c r="W3555" i="3"/>
  <c r="U3556" i="3"/>
  <c r="R3556" i="3"/>
  <c r="T3556" i="3"/>
  <c r="Q3556" i="3"/>
  <c r="N3557" i="3"/>
  <c r="O3557" i="3"/>
  <c r="AY3552" i="3" l="1"/>
  <c r="BA3552" i="3" s="1"/>
  <c r="W3556" i="3"/>
  <c r="BM3020" i="3"/>
  <c r="BQ3020" i="3" s="1"/>
  <c r="BS3020" i="3"/>
  <c r="BL3020" i="3"/>
  <c r="BO3020" i="3"/>
  <c r="BN3020" i="3"/>
  <c r="L3559" i="3"/>
  <c r="BB3552" i="3"/>
  <c r="AW3553" i="3"/>
  <c r="BG3554" i="3"/>
  <c r="BF3554" i="3"/>
  <c r="AX3553" i="3"/>
  <c r="AC3557" i="3"/>
  <c r="AK3557" i="3" s="1"/>
  <c r="K3559" i="3"/>
  <c r="AB3558" i="3"/>
  <c r="AA3558" i="3"/>
  <c r="Z3558" i="3"/>
  <c r="AQ3556" i="3"/>
  <c r="BI3556" i="3"/>
  <c r="AR3556" i="3"/>
  <c r="BJ3556" i="3"/>
  <c r="L1453" i="3"/>
  <c r="O1455" i="3"/>
  <c r="K1453" i="3"/>
  <c r="N1454" i="3" s="1"/>
  <c r="N1455" i="3"/>
  <c r="X3556" i="3"/>
  <c r="D3627" i="3"/>
  <c r="U3557" i="3"/>
  <c r="R3557" i="3"/>
  <c r="T3557" i="3"/>
  <c r="Q3557" i="3"/>
  <c r="N3558" i="3"/>
  <c r="O3558" i="3"/>
  <c r="BV3020" i="3" l="1"/>
  <c r="AY3553" i="3"/>
  <c r="BA3553" i="3" s="1"/>
  <c r="BP3020" i="3"/>
  <c r="BU3020" i="3" s="1"/>
  <c r="BR3021" i="3"/>
  <c r="BT3020" i="3"/>
  <c r="BX3020" i="3" s="1"/>
  <c r="BB3553" i="3"/>
  <c r="AW3554" i="3"/>
  <c r="L3560" i="3"/>
  <c r="AX3554" i="3"/>
  <c r="BF3555" i="3"/>
  <c r="BG3555" i="3"/>
  <c r="AC3558" i="3"/>
  <c r="AK3558" i="3" s="1"/>
  <c r="AR3557" i="3"/>
  <c r="BJ3557" i="3"/>
  <c r="K3560" i="3"/>
  <c r="AB3559" i="3"/>
  <c r="AA3559" i="3"/>
  <c r="Z3559" i="3"/>
  <c r="Z3560" i="3"/>
  <c r="AQ3557" i="3"/>
  <c r="BI3557" i="3"/>
  <c r="L1452" i="3"/>
  <c r="K1452" i="3"/>
  <c r="O1454" i="3"/>
  <c r="W3557" i="3"/>
  <c r="X3557" i="3"/>
  <c r="D3628" i="3"/>
  <c r="T3558" i="3"/>
  <c r="Q3558" i="3"/>
  <c r="U3558" i="3"/>
  <c r="R3558" i="3"/>
  <c r="N3559" i="3"/>
  <c r="O3559" i="3"/>
  <c r="AY3554" i="3" l="1"/>
  <c r="BA3554" i="3" s="1"/>
  <c r="BB3554" i="3" s="1"/>
  <c r="AW3555" i="3"/>
  <c r="BS3021" i="3"/>
  <c r="BN3021" i="3"/>
  <c r="BO3021" i="3"/>
  <c r="BM3021" i="3"/>
  <c r="BQ3021" i="3" s="1"/>
  <c r="BL3021" i="3"/>
  <c r="AX3555" i="3"/>
  <c r="L3561" i="3"/>
  <c r="BF3556" i="3"/>
  <c r="BG3556" i="3"/>
  <c r="AC3559" i="3"/>
  <c r="AK3559" i="3" s="1"/>
  <c r="K3561" i="3"/>
  <c r="AB3560" i="3"/>
  <c r="AA3560" i="3"/>
  <c r="AQ3558" i="3"/>
  <c r="BI3558" i="3"/>
  <c r="AR3558" i="3"/>
  <c r="BJ3558" i="3"/>
  <c r="K1451" i="3"/>
  <c r="N1453" i="3"/>
  <c r="L1451" i="3"/>
  <c r="O1452" i="3" s="1"/>
  <c r="O1453" i="3"/>
  <c r="D3629" i="3"/>
  <c r="W3558" i="3"/>
  <c r="X3558" i="3"/>
  <c r="U3559" i="3"/>
  <c r="R3559" i="3"/>
  <c r="T3559" i="3"/>
  <c r="Q3559" i="3"/>
  <c r="N3560" i="3"/>
  <c r="O3560" i="3"/>
  <c r="X3559" i="3" l="1"/>
  <c r="BV3021" i="3"/>
  <c r="AW3556" i="3"/>
  <c r="AY3555" i="3"/>
  <c r="BA3555" i="3" s="1"/>
  <c r="BB3555" i="3" s="1"/>
  <c r="BT3021" i="3"/>
  <c r="BX3021" i="3" s="1"/>
  <c r="BP3021" i="3"/>
  <c r="BU3021" i="3" s="1"/>
  <c r="BR3022" i="3"/>
  <c r="L3562" i="3"/>
  <c r="AX3556" i="3"/>
  <c r="AY3556" i="3" s="1"/>
  <c r="BA3556" i="3" s="1"/>
  <c r="BB3556" i="3" s="1"/>
  <c r="BG3557" i="3"/>
  <c r="BF3557" i="3"/>
  <c r="AC3560" i="3"/>
  <c r="AK3560" i="3" s="1"/>
  <c r="AQ3559" i="3"/>
  <c r="BI3559" i="3"/>
  <c r="AR3559" i="3"/>
  <c r="BJ3559" i="3"/>
  <c r="K3562" i="3"/>
  <c r="AB3561" i="3"/>
  <c r="AA3561" i="3"/>
  <c r="Z3561" i="3"/>
  <c r="K1450" i="3"/>
  <c r="L1450" i="3"/>
  <c r="N1452" i="3"/>
  <c r="D3630" i="3"/>
  <c r="W3559" i="3"/>
  <c r="U3560" i="3"/>
  <c r="R3560" i="3"/>
  <c r="T3560" i="3"/>
  <c r="Q3560" i="3"/>
  <c r="N3561" i="3"/>
  <c r="O3561" i="3"/>
  <c r="BO3022" i="3" l="1"/>
  <c r="BS3022" i="3"/>
  <c r="BL3022" i="3"/>
  <c r="BN3022" i="3"/>
  <c r="BM3022" i="3"/>
  <c r="BQ3022" i="3" s="1"/>
  <c r="L3563" i="3"/>
  <c r="BG3558" i="3"/>
  <c r="AW3557" i="3"/>
  <c r="AX3557" i="3"/>
  <c r="AC3561" i="3"/>
  <c r="AK3561" i="3" s="1"/>
  <c r="BF3558" i="3"/>
  <c r="AW3558" i="3" s="1"/>
  <c r="AQ3560" i="3"/>
  <c r="BI3560" i="3"/>
  <c r="AR3560" i="3"/>
  <c r="BJ3560" i="3"/>
  <c r="K3563" i="3"/>
  <c r="AB3562" i="3"/>
  <c r="AA3562" i="3"/>
  <c r="Z3562" i="3"/>
  <c r="X3560" i="3"/>
  <c r="L1449" i="3"/>
  <c r="O1451" i="3"/>
  <c r="K1449" i="3"/>
  <c r="N1450" i="3" s="1"/>
  <c r="N1451" i="3"/>
  <c r="D3631" i="3"/>
  <c r="W3560" i="3"/>
  <c r="U3561" i="3"/>
  <c r="R3561" i="3"/>
  <c r="T3561" i="3"/>
  <c r="Q3561" i="3"/>
  <c r="N3562" i="3"/>
  <c r="O3562" i="3"/>
  <c r="BV3022" i="3" l="1"/>
  <c r="BT3022" i="3"/>
  <c r="BX3022" i="3" s="1"/>
  <c r="BP3022" i="3"/>
  <c r="BU3022" i="3" s="1"/>
  <c r="BR3023" i="3"/>
  <c r="L3564" i="3"/>
  <c r="AX3558" i="3"/>
  <c r="AY3558" i="3" s="1"/>
  <c r="BA3558" i="3" s="1"/>
  <c r="BB3558" i="3" s="1"/>
  <c r="BF3559" i="3"/>
  <c r="BG3559" i="3"/>
  <c r="AY3557" i="3"/>
  <c r="BA3557" i="3" s="1"/>
  <c r="BB3557" i="3" s="1"/>
  <c r="AQ3561" i="3"/>
  <c r="BI3561" i="3"/>
  <c r="AR3561" i="3"/>
  <c r="BJ3561" i="3"/>
  <c r="AC3562" i="3"/>
  <c r="AK3562" i="3" s="1"/>
  <c r="K3564" i="3"/>
  <c r="AB3563" i="3"/>
  <c r="AA3563" i="3"/>
  <c r="Z3563" i="3"/>
  <c r="W3561" i="3"/>
  <c r="L1448" i="3"/>
  <c r="K1448" i="3"/>
  <c r="O1450" i="3"/>
  <c r="D3632" i="3"/>
  <c r="X3561" i="3"/>
  <c r="U3562" i="3"/>
  <c r="R3562" i="3"/>
  <c r="T3562" i="3"/>
  <c r="Q3562" i="3"/>
  <c r="N3563" i="3"/>
  <c r="O3563" i="3"/>
  <c r="AW3559" i="3" l="1"/>
  <c r="BS3023" i="3"/>
  <c r="BM3023" i="3"/>
  <c r="BQ3023" i="3" s="1"/>
  <c r="BO3023" i="3"/>
  <c r="BN3023" i="3"/>
  <c r="BL3023" i="3"/>
  <c r="L3565" i="3"/>
  <c r="AX3559" i="3"/>
  <c r="BF3560" i="3"/>
  <c r="BG3560" i="3"/>
  <c r="AQ3562" i="3"/>
  <c r="BI3562" i="3"/>
  <c r="AR3562" i="3"/>
  <c r="BJ3562" i="3"/>
  <c r="AC3563" i="3"/>
  <c r="AK3563" i="3" s="1"/>
  <c r="K3565" i="3"/>
  <c r="AB3564" i="3"/>
  <c r="AA3564" i="3"/>
  <c r="Z3564" i="3"/>
  <c r="K1447" i="3"/>
  <c r="N1449" i="3"/>
  <c r="L1447" i="3"/>
  <c r="O1448" i="3" s="1"/>
  <c r="O1449" i="3"/>
  <c r="X3562" i="3"/>
  <c r="D3633" i="3"/>
  <c r="W3562" i="3"/>
  <c r="U3563" i="3"/>
  <c r="R3563" i="3"/>
  <c r="T3563" i="3"/>
  <c r="Q3563" i="3"/>
  <c r="N3564" i="3"/>
  <c r="O3564" i="3"/>
  <c r="AY3559" i="3" l="1"/>
  <c r="BV3023" i="3"/>
  <c r="BT3023" i="3"/>
  <c r="BX3023" i="3" s="1"/>
  <c r="BP3023" i="3"/>
  <c r="BU3023" i="3" s="1"/>
  <c r="BR3024" i="3"/>
  <c r="AX3560" i="3"/>
  <c r="L3566" i="3"/>
  <c r="AW3560" i="3"/>
  <c r="BG3561" i="3"/>
  <c r="BF3561" i="3"/>
  <c r="BB3559" i="3"/>
  <c r="BA3559" i="3"/>
  <c r="AC3564" i="3"/>
  <c r="AK3564" i="3" s="1"/>
  <c r="K3566" i="3"/>
  <c r="AB3565" i="3"/>
  <c r="AA3565" i="3"/>
  <c r="Z3565" i="3"/>
  <c r="AR3563" i="3"/>
  <c r="BJ3563" i="3"/>
  <c r="AQ3563" i="3"/>
  <c r="BI3563" i="3"/>
  <c r="K1446" i="3"/>
  <c r="L1446" i="3"/>
  <c r="N1448" i="3"/>
  <c r="D3634" i="3"/>
  <c r="W3563" i="3"/>
  <c r="X3563" i="3"/>
  <c r="U3564" i="3"/>
  <c r="R3564" i="3"/>
  <c r="T3564" i="3"/>
  <c r="Q3564" i="3"/>
  <c r="N3565" i="3"/>
  <c r="O3565" i="3"/>
  <c r="AX3561" i="3" l="1"/>
  <c r="AW3561" i="3"/>
  <c r="AY3561" i="3" s="1"/>
  <c r="BA3561" i="3" s="1"/>
  <c r="AY3560" i="3"/>
  <c r="BA3560" i="3" s="1"/>
  <c r="BO3024" i="3"/>
  <c r="BS3024" i="3"/>
  <c r="BL3024" i="3"/>
  <c r="BN3024" i="3"/>
  <c r="BM3024" i="3"/>
  <c r="BQ3024" i="3" s="1"/>
  <c r="L3567" i="3"/>
  <c r="AC3565" i="3"/>
  <c r="AK3565" i="3" s="1"/>
  <c r="BG3562" i="3"/>
  <c r="BF3562" i="3"/>
  <c r="AQ3564" i="3"/>
  <c r="BI3564" i="3"/>
  <c r="K3567" i="3"/>
  <c r="AB3566" i="3"/>
  <c r="AA3566" i="3"/>
  <c r="Z3566" i="3"/>
  <c r="AR3564" i="3"/>
  <c r="BJ3564" i="3"/>
  <c r="L1445" i="3"/>
  <c r="O1447" i="3"/>
  <c r="K1445" i="3"/>
  <c r="N1446" i="3" s="1"/>
  <c r="N1447" i="3"/>
  <c r="X3564" i="3"/>
  <c r="W3564" i="3"/>
  <c r="D3635" i="3"/>
  <c r="T3565" i="3"/>
  <c r="Q3565" i="3"/>
  <c r="U3565" i="3"/>
  <c r="R3565" i="3"/>
  <c r="N3566" i="3"/>
  <c r="O3566" i="3"/>
  <c r="BT3024" i="3" l="1"/>
  <c r="BX3024" i="3" s="1"/>
  <c r="BV3024" i="3"/>
  <c r="BB3560" i="3"/>
  <c r="BP3024" i="3"/>
  <c r="BU3024" i="3" s="1"/>
  <c r="BR3025" i="3"/>
  <c r="L3568" i="3"/>
  <c r="AX3562" i="3"/>
  <c r="BF3563" i="3"/>
  <c r="BG3563" i="3"/>
  <c r="AC3566" i="3"/>
  <c r="AK3566" i="3" s="1"/>
  <c r="AW3562" i="3"/>
  <c r="K3568" i="3"/>
  <c r="AB3567" i="3"/>
  <c r="AA3567" i="3"/>
  <c r="Z3567" i="3"/>
  <c r="AR3565" i="3"/>
  <c r="BJ3565" i="3"/>
  <c r="AQ3565" i="3"/>
  <c r="BI3565" i="3"/>
  <c r="L1444" i="3"/>
  <c r="K1444" i="3"/>
  <c r="O1446" i="3"/>
  <c r="D3636" i="3"/>
  <c r="W3565" i="3"/>
  <c r="X3565" i="3"/>
  <c r="T3566" i="3"/>
  <c r="Q3566" i="3"/>
  <c r="U3566" i="3"/>
  <c r="R3566" i="3"/>
  <c r="N3567" i="3"/>
  <c r="O3567" i="3"/>
  <c r="BB3561" i="3" l="1"/>
  <c r="BN3025" i="3"/>
  <c r="BL3025" i="3"/>
  <c r="BO3025" i="3"/>
  <c r="BM3025" i="3"/>
  <c r="BQ3025" i="3" s="1"/>
  <c r="BS3025" i="3"/>
  <c r="AY3562" i="3"/>
  <c r="BA3562" i="3" s="1"/>
  <c r="AW3563" i="3"/>
  <c r="L3569" i="3"/>
  <c r="AX3563" i="3"/>
  <c r="BG3564" i="3"/>
  <c r="BF3564" i="3"/>
  <c r="AQ3566" i="3"/>
  <c r="BI3566" i="3"/>
  <c r="AR3566" i="3"/>
  <c r="BJ3566" i="3"/>
  <c r="AC3567" i="3"/>
  <c r="AK3567" i="3" s="1"/>
  <c r="K3569" i="3"/>
  <c r="AB3568" i="3"/>
  <c r="AA3568" i="3"/>
  <c r="Z3568" i="3"/>
  <c r="Z3569" i="3"/>
  <c r="K1443" i="3"/>
  <c r="N1445" i="3"/>
  <c r="L1443" i="3"/>
  <c r="O1444" i="3" s="1"/>
  <c r="O1445" i="3"/>
  <c r="X3566" i="3"/>
  <c r="D3637" i="3"/>
  <c r="W3566" i="3"/>
  <c r="U3567" i="3"/>
  <c r="R3567" i="3"/>
  <c r="T3567" i="3"/>
  <c r="X3567" i="3" s="1"/>
  <c r="Q3567" i="3"/>
  <c r="N3568" i="3"/>
  <c r="O3568" i="3"/>
  <c r="BV3025" i="3" l="1"/>
  <c r="BB3562" i="3"/>
  <c r="BP3025" i="3"/>
  <c r="BU3025" i="3" s="1"/>
  <c r="BR3026" i="3"/>
  <c r="BT3025" i="3"/>
  <c r="BX3025" i="3" s="1"/>
  <c r="AY3563" i="3"/>
  <c r="BA3563" i="3" s="1"/>
  <c r="BB3563" i="3" s="1"/>
  <c r="AW3564" i="3"/>
  <c r="L3570" i="3"/>
  <c r="BF3565" i="3"/>
  <c r="BG3565" i="3"/>
  <c r="AX3564" i="3"/>
  <c r="AY3564" i="3" s="1"/>
  <c r="AC3568" i="3"/>
  <c r="AK3568" i="3" s="1"/>
  <c r="K3570" i="3"/>
  <c r="AB3569" i="3"/>
  <c r="AA3569" i="3"/>
  <c r="AQ3567" i="3"/>
  <c r="BI3567" i="3"/>
  <c r="AR3567" i="3"/>
  <c r="BJ3567" i="3"/>
  <c r="K1442" i="3"/>
  <c r="L1442" i="3"/>
  <c r="N1444" i="3"/>
  <c r="D3638" i="3"/>
  <c r="W3567" i="3"/>
  <c r="U3568" i="3"/>
  <c r="R3568" i="3"/>
  <c r="T3568" i="3"/>
  <c r="Q3568" i="3"/>
  <c r="N3569" i="3"/>
  <c r="O3569" i="3"/>
  <c r="BN3026" i="3" l="1"/>
  <c r="BL3026" i="3"/>
  <c r="BO3026" i="3"/>
  <c r="BV3026" i="3" s="1"/>
  <c r="BS3026" i="3"/>
  <c r="BM3026" i="3"/>
  <c r="BQ3026" i="3" s="1"/>
  <c r="L3571" i="3"/>
  <c r="BA3564" i="3"/>
  <c r="BB3564" i="3"/>
  <c r="BF3566" i="3"/>
  <c r="BG3566" i="3"/>
  <c r="Z3570" i="3"/>
  <c r="AW3565" i="3"/>
  <c r="AX3565" i="3"/>
  <c r="AR3568" i="3"/>
  <c r="BJ3568" i="3"/>
  <c r="AQ3568" i="3"/>
  <c r="BI3568" i="3"/>
  <c r="AC3569" i="3"/>
  <c r="AK3569" i="3" s="1"/>
  <c r="K3571" i="3"/>
  <c r="AB3570" i="3"/>
  <c r="AA3570" i="3"/>
  <c r="L1441" i="3"/>
  <c r="O1443" i="3"/>
  <c r="K1441" i="3"/>
  <c r="N1442" i="3" s="1"/>
  <c r="N1443" i="3"/>
  <c r="X3568" i="3"/>
  <c r="W3568" i="3"/>
  <c r="D3639" i="3"/>
  <c r="U3569" i="3"/>
  <c r="R3569" i="3"/>
  <c r="T3569" i="3"/>
  <c r="Q3569" i="3"/>
  <c r="N3570" i="3"/>
  <c r="O3570" i="3"/>
  <c r="BP3026" i="3" l="1"/>
  <c r="BU3026" i="3" s="1"/>
  <c r="BR3027" i="3"/>
  <c r="BT3026" i="3"/>
  <c r="BX3026" i="3" s="1"/>
  <c r="L3572" i="3"/>
  <c r="AW3566" i="3"/>
  <c r="AX3566" i="3"/>
  <c r="AY3565" i="3"/>
  <c r="BA3565" i="3" s="1"/>
  <c r="BG3567" i="3"/>
  <c r="BF3567" i="3"/>
  <c r="AR3569" i="3"/>
  <c r="BJ3569" i="3"/>
  <c r="AQ3569" i="3"/>
  <c r="BI3569" i="3"/>
  <c r="AC3570" i="3"/>
  <c r="AK3570" i="3" s="1"/>
  <c r="K3572" i="3"/>
  <c r="AB3571" i="3"/>
  <c r="AA3571" i="3"/>
  <c r="Z3571" i="3"/>
  <c r="Z3572" i="3"/>
  <c r="AX3567" i="3"/>
  <c r="L1440" i="3"/>
  <c r="K1440" i="3"/>
  <c r="O1442" i="3"/>
  <c r="X3569" i="3"/>
  <c r="W3569" i="3"/>
  <c r="D3640" i="3"/>
  <c r="U3570" i="3"/>
  <c r="R3570" i="3"/>
  <c r="T3570" i="3"/>
  <c r="Q3570" i="3"/>
  <c r="N3571" i="3"/>
  <c r="O3571" i="3"/>
  <c r="BN3027" i="3" l="1"/>
  <c r="BS3027" i="3"/>
  <c r="BM3027" i="3"/>
  <c r="BQ3027" i="3" s="1"/>
  <c r="BO3027" i="3"/>
  <c r="BL3027" i="3"/>
  <c r="AY3566" i="3"/>
  <c r="BA3566" i="3" s="1"/>
  <c r="BB3565" i="3"/>
  <c r="L3573" i="3"/>
  <c r="AW3567" i="3"/>
  <c r="AY3567" i="3" s="1"/>
  <c r="BG3568" i="3"/>
  <c r="BF3568" i="3"/>
  <c r="AC3571" i="3"/>
  <c r="AK3571" i="3" s="1"/>
  <c r="AR3570" i="3"/>
  <c r="BJ3570" i="3"/>
  <c r="K3573" i="3"/>
  <c r="AB3572" i="3"/>
  <c r="AA3572" i="3"/>
  <c r="AQ3570" i="3"/>
  <c r="BI3570" i="3"/>
  <c r="K1439" i="3"/>
  <c r="N1441" i="3"/>
  <c r="L1439" i="3"/>
  <c r="O1440" i="3" s="1"/>
  <c r="O1441" i="3"/>
  <c r="X3570" i="3"/>
  <c r="W3570" i="3"/>
  <c r="D3641" i="3"/>
  <c r="U3571" i="3"/>
  <c r="R3571" i="3"/>
  <c r="T3571" i="3"/>
  <c r="Q3571" i="3"/>
  <c r="N3572" i="3"/>
  <c r="O3572" i="3"/>
  <c r="BV3027" i="3" l="1"/>
  <c r="BB3566" i="3"/>
  <c r="BP3027" i="3"/>
  <c r="BU3027" i="3" s="1"/>
  <c r="BR3028" i="3"/>
  <c r="BT3027" i="3"/>
  <c r="BX3027" i="3" s="1"/>
  <c r="BA3567" i="3"/>
  <c r="BB3567" i="3"/>
  <c r="L3574" i="3"/>
  <c r="BF3569" i="3"/>
  <c r="BG3569" i="3"/>
  <c r="AX3568" i="3"/>
  <c r="AW3568" i="3"/>
  <c r="AC3572" i="3"/>
  <c r="AK3572" i="3" s="1"/>
  <c r="W3571" i="3"/>
  <c r="K3574" i="3"/>
  <c r="AB3573" i="3"/>
  <c r="AA3573" i="3"/>
  <c r="Z3573" i="3"/>
  <c r="AR3571" i="3"/>
  <c r="BJ3571" i="3"/>
  <c r="AQ3571" i="3"/>
  <c r="BI3571" i="3"/>
  <c r="K1438" i="3"/>
  <c r="L1438" i="3"/>
  <c r="N1440" i="3"/>
  <c r="X3571" i="3"/>
  <c r="D3642" i="3"/>
  <c r="U3572" i="3"/>
  <c r="R3572" i="3"/>
  <c r="T3572" i="3"/>
  <c r="Q3572" i="3"/>
  <c r="N3573" i="3"/>
  <c r="O3573" i="3"/>
  <c r="AY3568" i="3" l="1"/>
  <c r="BB3568" i="3" s="1"/>
  <c r="BO3028" i="3"/>
  <c r="BL3028" i="3"/>
  <c r="BN3028" i="3"/>
  <c r="BM3028" i="3"/>
  <c r="BQ3028" i="3" s="1"/>
  <c r="BS3028" i="3"/>
  <c r="AX3569" i="3"/>
  <c r="AW3569" i="3"/>
  <c r="L3575" i="3"/>
  <c r="BF3570" i="3"/>
  <c r="BG3570" i="3"/>
  <c r="AR3572" i="3"/>
  <c r="BJ3572" i="3"/>
  <c r="AQ3572" i="3"/>
  <c r="BI3572" i="3"/>
  <c r="AC3573" i="3"/>
  <c r="AK3573" i="3" s="1"/>
  <c r="K3575" i="3"/>
  <c r="AB3574" i="3"/>
  <c r="AA3574" i="3"/>
  <c r="Z3574" i="3"/>
  <c r="W3572" i="3"/>
  <c r="X3572" i="3"/>
  <c r="L1437" i="3"/>
  <c r="O1439" i="3"/>
  <c r="K1437" i="3"/>
  <c r="N1438" i="3" s="1"/>
  <c r="N1439" i="3"/>
  <c r="D3643" i="3"/>
  <c r="U3573" i="3"/>
  <c r="R3573" i="3"/>
  <c r="T3573" i="3"/>
  <c r="Q3573" i="3"/>
  <c r="N3574" i="3"/>
  <c r="O3574" i="3"/>
  <c r="BA3568" i="3" l="1"/>
  <c r="BV3028" i="3"/>
  <c r="AY3569" i="3"/>
  <c r="BT3028" i="3"/>
  <c r="BX3028" i="3" s="1"/>
  <c r="BP3028" i="3"/>
  <c r="BU3028" i="3" s="1"/>
  <c r="BR3029" i="3"/>
  <c r="BA3569" i="3"/>
  <c r="BB3569" i="3"/>
  <c r="AW3570" i="3"/>
  <c r="AX3570" i="3"/>
  <c r="L3576" i="3"/>
  <c r="BG3571" i="3"/>
  <c r="BF3571" i="3"/>
  <c r="W3573" i="3"/>
  <c r="AC3574" i="3"/>
  <c r="AK3574" i="3" s="1"/>
  <c r="AN3574" i="3" s="1"/>
  <c r="AN3575" i="3" s="1"/>
  <c r="AQ3573" i="3"/>
  <c r="BI3573" i="3"/>
  <c r="K3576" i="3"/>
  <c r="AB3575" i="3"/>
  <c r="AA3575" i="3"/>
  <c r="Z3575" i="3"/>
  <c r="Z3576" i="3"/>
  <c r="AR3573" i="3"/>
  <c r="BJ3573" i="3"/>
  <c r="L1436" i="3"/>
  <c r="K1436" i="3"/>
  <c r="O1438" i="3"/>
  <c r="X3573" i="3"/>
  <c r="D3644" i="3"/>
  <c r="T3574" i="3"/>
  <c r="Q3574" i="3"/>
  <c r="U3574" i="3"/>
  <c r="R3574" i="3"/>
  <c r="N3575" i="3"/>
  <c r="O3575" i="3"/>
  <c r="AW3571" i="3" l="1"/>
  <c r="BS3029" i="3"/>
  <c r="BM3029" i="3"/>
  <c r="BQ3029" i="3" s="1"/>
  <c r="BN3029" i="3"/>
  <c r="BL3029" i="3"/>
  <c r="BO3029" i="3"/>
  <c r="AY3570" i="3"/>
  <c r="BA3570" i="3" s="1"/>
  <c r="BB3570" i="3" s="1"/>
  <c r="L3577" i="3"/>
  <c r="AX3571" i="3"/>
  <c r="AY3571" i="3" s="1"/>
  <c r="BF3572" i="3"/>
  <c r="BG3572" i="3"/>
  <c r="AC3575" i="3"/>
  <c r="AQ3574" i="3"/>
  <c r="BI3574" i="3"/>
  <c r="AT3574" i="3"/>
  <c r="AT3575" i="3" s="1"/>
  <c r="AT3576" i="3" s="1"/>
  <c r="AT3577" i="3" s="1"/>
  <c r="AT3578" i="3" s="1"/>
  <c r="AT3579" i="3" s="1"/>
  <c r="AT3580" i="3" s="1"/>
  <c r="AT3581" i="3" s="1"/>
  <c r="AT3582" i="3" s="1"/>
  <c r="AT3583" i="3" s="1"/>
  <c r="AT3584" i="3" s="1"/>
  <c r="AT3585" i="3" s="1"/>
  <c r="AT3586" i="3" s="1"/>
  <c r="AT3587" i="3" s="1"/>
  <c r="AT3588" i="3" s="1"/>
  <c r="AT3589" i="3" s="1"/>
  <c r="AT3590" i="3" s="1"/>
  <c r="AT3591" i="3" s="1"/>
  <c r="AT3592" i="3" s="1"/>
  <c r="AT3593" i="3" s="1"/>
  <c r="AT3594" i="3" s="1"/>
  <c r="K3577" i="3"/>
  <c r="AB3576" i="3"/>
  <c r="AA3576" i="3"/>
  <c r="AN3576" i="3"/>
  <c r="AN3577" i="3" s="1"/>
  <c r="AN3578" i="3" s="1"/>
  <c r="AN3579" i="3" s="1"/>
  <c r="AN3580" i="3" s="1"/>
  <c r="AN3581" i="3" s="1"/>
  <c r="AN3582" i="3" s="1"/>
  <c r="AN3583" i="3" s="1"/>
  <c r="AN3584" i="3" s="1"/>
  <c r="AN3585" i="3" s="1"/>
  <c r="AN3586" i="3" s="1"/>
  <c r="AN3587" i="3" s="1"/>
  <c r="AN3588" i="3" s="1"/>
  <c r="AN3589" i="3" s="1"/>
  <c r="AN3590" i="3" s="1"/>
  <c r="AN3591" i="3" s="1"/>
  <c r="AN3592" i="3" s="1"/>
  <c r="AN3593" i="3" s="1"/>
  <c r="AN3594" i="3" s="1"/>
  <c r="BD3575" i="3"/>
  <c r="BD3576" i="3" s="1"/>
  <c r="BD3577" i="3" s="1"/>
  <c r="BD3578" i="3" s="1"/>
  <c r="BD3579" i="3" s="1"/>
  <c r="BD3580" i="3" s="1"/>
  <c r="BD3581" i="3" s="1"/>
  <c r="BD3582" i="3" s="1"/>
  <c r="BD3583" i="3" s="1"/>
  <c r="BD3584" i="3" s="1"/>
  <c r="BD3585" i="3" s="1"/>
  <c r="BD3586" i="3" s="1"/>
  <c r="BD3587" i="3" s="1"/>
  <c r="BD3588" i="3" s="1"/>
  <c r="BD3589" i="3" s="1"/>
  <c r="BD3590" i="3" s="1"/>
  <c r="BD3591" i="3" s="1"/>
  <c r="BD3592" i="3" s="1"/>
  <c r="BD3593" i="3" s="1"/>
  <c r="BD3594" i="3" s="1"/>
  <c r="BD3595" i="3" s="1"/>
  <c r="BC3596" i="3" s="1"/>
  <c r="BC3597" i="3" s="1"/>
  <c r="BC3598" i="3" s="1"/>
  <c r="BC3599" i="3" s="1"/>
  <c r="BC3600" i="3" s="1"/>
  <c r="BC3601" i="3" s="1"/>
  <c r="BC3602" i="3" s="1"/>
  <c r="BC3603" i="3" s="1"/>
  <c r="BC3604" i="3" s="1"/>
  <c r="BC3605" i="3" s="1"/>
  <c r="BC3606" i="3" s="1"/>
  <c r="BC3607" i="3" s="1"/>
  <c r="BC3608" i="3" s="1"/>
  <c r="BC3609" i="3" s="1"/>
  <c r="BC3610" i="3" s="1"/>
  <c r="BC3611" i="3" s="1"/>
  <c r="BC3612" i="3" s="1"/>
  <c r="BC3613" i="3" s="1"/>
  <c r="BC3614" i="3" s="1"/>
  <c r="BC3615" i="3" s="1"/>
  <c r="AR3574" i="3"/>
  <c r="BJ3574" i="3"/>
  <c r="AU3574" i="3"/>
  <c r="AU3575" i="3" s="1"/>
  <c r="AU3576" i="3" s="1"/>
  <c r="AU3577" i="3" s="1"/>
  <c r="AU3578" i="3" s="1"/>
  <c r="AU3579" i="3" s="1"/>
  <c r="AU3580" i="3" s="1"/>
  <c r="AU3581" i="3" s="1"/>
  <c r="AU3582" i="3" s="1"/>
  <c r="AU3583" i="3" s="1"/>
  <c r="AU3584" i="3" s="1"/>
  <c r="AU3585" i="3" s="1"/>
  <c r="AU3586" i="3" s="1"/>
  <c r="AU3587" i="3" s="1"/>
  <c r="AU3588" i="3" s="1"/>
  <c r="AU3589" i="3" s="1"/>
  <c r="AU3590" i="3" s="1"/>
  <c r="AU3591" i="3" s="1"/>
  <c r="AU3592" i="3" s="1"/>
  <c r="AU3593" i="3" s="1"/>
  <c r="AU3594" i="3" s="1"/>
  <c r="AK3575" i="3"/>
  <c r="K1435" i="3"/>
  <c r="N1437" i="3"/>
  <c r="L1435" i="3"/>
  <c r="O1436" i="3" s="1"/>
  <c r="O1437" i="3"/>
  <c r="D3645" i="3"/>
  <c r="W3574" i="3"/>
  <c r="X3574" i="3"/>
  <c r="U3575" i="3"/>
  <c r="R3575" i="3"/>
  <c r="T3575" i="3"/>
  <c r="Q3575" i="3"/>
  <c r="N3576" i="3"/>
  <c r="O3576" i="3"/>
  <c r="BV3029" i="3" l="1"/>
  <c r="BT3029" i="3"/>
  <c r="BX3029" i="3" s="1"/>
  <c r="BP3029" i="3"/>
  <c r="BU3029" i="3" s="1"/>
  <c r="BR3030" i="3"/>
  <c r="L3578" i="3"/>
  <c r="AX3572" i="3"/>
  <c r="BA3571" i="3"/>
  <c r="BB3571" i="3"/>
  <c r="BF3573" i="3"/>
  <c r="AW3572" i="3"/>
  <c r="BG3573" i="3"/>
  <c r="AR3575" i="3"/>
  <c r="BJ3575" i="3"/>
  <c r="AQ3575" i="3"/>
  <c r="BI3575" i="3"/>
  <c r="AC3576" i="3"/>
  <c r="AK3576" i="3" s="1"/>
  <c r="K3578" i="3"/>
  <c r="AB3577" i="3"/>
  <c r="AA3577" i="3"/>
  <c r="Z3577" i="3"/>
  <c r="Z3578" i="3"/>
  <c r="K1434" i="3"/>
  <c r="L1434" i="3"/>
  <c r="N1436" i="3"/>
  <c r="X3575" i="3"/>
  <c r="D3646" i="3"/>
  <c r="W3575" i="3"/>
  <c r="U3576" i="3"/>
  <c r="R3576" i="3"/>
  <c r="T3576" i="3"/>
  <c r="Q3576" i="3"/>
  <c r="N3577" i="3"/>
  <c r="O3577" i="3"/>
  <c r="BN3030" i="3" l="1"/>
  <c r="BS3030" i="3"/>
  <c r="BM3030" i="3"/>
  <c r="BQ3030" i="3" s="1"/>
  <c r="BO3030" i="3"/>
  <c r="BL3030" i="3"/>
  <c r="AY3572" i="3"/>
  <c r="L3579" i="3"/>
  <c r="AW3573" i="3"/>
  <c r="AX3573" i="3"/>
  <c r="BB3572" i="3"/>
  <c r="BA3572" i="3"/>
  <c r="BG3574" i="3"/>
  <c r="BF3574" i="3"/>
  <c r="AC3577" i="3"/>
  <c r="AK3577" i="3" s="1"/>
  <c r="K3579" i="3"/>
  <c r="AB3578" i="3"/>
  <c r="AA3578" i="3"/>
  <c r="AR3576" i="3"/>
  <c r="BJ3576" i="3"/>
  <c r="AQ3576" i="3"/>
  <c r="BI3576" i="3"/>
  <c r="L1433" i="3"/>
  <c r="O1435" i="3"/>
  <c r="K1433" i="3"/>
  <c r="N1434" i="3" s="1"/>
  <c r="N1435" i="3"/>
  <c r="D3647" i="3"/>
  <c r="X3576" i="3"/>
  <c r="W3576" i="3"/>
  <c r="T3577" i="3"/>
  <c r="Q3577" i="3"/>
  <c r="U3577" i="3"/>
  <c r="R3577" i="3"/>
  <c r="N3578" i="3"/>
  <c r="O3578" i="3"/>
  <c r="BV3030" i="3" l="1"/>
  <c r="BP3030" i="3"/>
  <c r="BU3030" i="3" s="1"/>
  <c r="BR3031" i="3"/>
  <c r="BT3030" i="3"/>
  <c r="BX3030" i="3" s="1"/>
  <c r="AX3574" i="3"/>
  <c r="AW3574" i="3"/>
  <c r="L3580" i="3"/>
  <c r="AY3573" i="3"/>
  <c r="BA3573" i="3" s="1"/>
  <c r="BF3575" i="3"/>
  <c r="BG3575" i="3"/>
  <c r="AC3578" i="3"/>
  <c r="AK3578" i="3" s="1"/>
  <c r="AQ3577" i="3"/>
  <c r="BI3577" i="3"/>
  <c r="AR3577" i="3"/>
  <c r="BJ3577" i="3"/>
  <c r="K3580" i="3"/>
  <c r="AB3579" i="3"/>
  <c r="AA3579" i="3"/>
  <c r="Z3579" i="3"/>
  <c r="L1432" i="3"/>
  <c r="K1432" i="3"/>
  <c r="O1434" i="3"/>
  <c r="D3648" i="3"/>
  <c r="W3577" i="3"/>
  <c r="X3577" i="3"/>
  <c r="T3578" i="3"/>
  <c r="Q3578" i="3"/>
  <c r="U3578" i="3"/>
  <c r="R3578" i="3"/>
  <c r="N3579" i="3"/>
  <c r="O3579" i="3"/>
  <c r="AY3574" i="3" l="1"/>
  <c r="BA3574" i="3" s="1"/>
  <c r="BB3573" i="3"/>
  <c r="BO3031" i="3"/>
  <c r="BM3031" i="3"/>
  <c r="BQ3031" i="3" s="1"/>
  <c r="BS3031" i="3"/>
  <c r="BN3031" i="3"/>
  <c r="BL3031" i="3"/>
  <c r="L3581" i="3"/>
  <c r="AW3575" i="3"/>
  <c r="AC3579" i="3"/>
  <c r="BG3576" i="3"/>
  <c r="AX3575" i="3"/>
  <c r="BF3576" i="3"/>
  <c r="AK3579" i="3"/>
  <c r="AR3578" i="3"/>
  <c r="BJ3578" i="3"/>
  <c r="AQ3578" i="3"/>
  <c r="BI3578" i="3"/>
  <c r="K3581" i="3"/>
  <c r="AB3580" i="3"/>
  <c r="AA3580" i="3"/>
  <c r="Z3580" i="3"/>
  <c r="K1431" i="3"/>
  <c r="N1433" i="3"/>
  <c r="L1431" i="3"/>
  <c r="O1432" i="3" s="1"/>
  <c r="O1433" i="3"/>
  <c r="D3649" i="3"/>
  <c r="W3578" i="3"/>
  <c r="X3578" i="3"/>
  <c r="U3579" i="3"/>
  <c r="R3579" i="3"/>
  <c r="T3579" i="3"/>
  <c r="Q3579" i="3"/>
  <c r="N3580" i="3"/>
  <c r="O3580" i="3"/>
  <c r="BV3031" i="3" l="1"/>
  <c r="BT3031" i="3"/>
  <c r="BX3031" i="3" s="1"/>
  <c r="AY3575" i="3"/>
  <c r="BA3575" i="3" s="1"/>
  <c r="BB3575" i="3" s="1"/>
  <c r="BB3574" i="3"/>
  <c r="BP3031" i="3"/>
  <c r="BU3031" i="3" s="1"/>
  <c r="BR3032" i="3"/>
  <c r="AW3576" i="3"/>
  <c r="L3582" i="3"/>
  <c r="AX3576" i="3"/>
  <c r="BF3577" i="3"/>
  <c r="BG3577" i="3"/>
  <c r="AC3580" i="3"/>
  <c r="AK3580" i="3" s="1"/>
  <c r="K3582" i="3"/>
  <c r="AB3581" i="3"/>
  <c r="AA3581" i="3"/>
  <c r="Z3581" i="3"/>
  <c r="AQ3579" i="3"/>
  <c r="BI3579" i="3"/>
  <c r="AR3579" i="3"/>
  <c r="BJ3579" i="3"/>
  <c r="K1430" i="3"/>
  <c r="L1430" i="3"/>
  <c r="N1432" i="3"/>
  <c r="D3650" i="3"/>
  <c r="X3579" i="3"/>
  <c r="W3579" i="3"/>
  <c r="T3580" i="3"/>
  <c r="Q3580" i="3"/>
  <c r="U3580" i="3"/>
  <c r="R3580" i="3"/>
  <c r="N3581" i="3"/>
  <c r="O3581" i="3"/>
  <c r="BN3032" i="3" l="1"/>
  <c r="BL3032" i="3"/>
  <c r="BO3032" i="3"/>
  <c r="BV3032" i="3" s="1"/>
  <c r="BS3032" i="3"/>
  <c r="BM3032" i="3"/>
  <c r="BQ3032" i="3" s="1"/>
  <c r="AY3576" i="3"/>
  <c r="BA3576" i="3" s="1"/>
  <c r="BB3576" i="3" s="1"/>
  <c r="L3583" i="3"/>
  <c r="AW3577" i="3"/>
  <c r="AX3577" i="3"/>
  <c r="BG3578" i="3"/>
  <c r="BF3578" i="3"/>
  <c r="AR3580" i="3"/>
  <c r="BJ3580" i="3"/>
  <c r="AQ3580" i="3"/>
  <c r="BI3580" i="3"/>
  <c r="AC3581" i="3"/>
  <c r="AK3581" i="3" s="1"/>
  <c r="K3583" i="3"/>
  <c r="AB3582" i="3"/>
  <c r="AA3582" i="3"/>
  <c r="Z3582" i="3"/>
  <c r="L1429" i="3"/>
  <c r="O1431" i="3"/>
  <c r="K1429" i="3"/>
  <c r="N1430" i="3" s="1"/>
  <c r="N1431" i="3"/>
  <c r="D3651" i="3"/>
  <c r="W3580" i="3"/>
  <c r="X3580" i="3"/>
  <c r="U3581" i="3"/>
  <c r="R3581" i="3"/>
  <c r="T3581" i="3"/>
  <c r="Q3581" i="3"/>
  <c r="N3582" i="3"/>
  <c r="O3582" i="3"/>
  <c r="BP3032" i="3" l="1"/>
  <c r="BU3032" i="3" s="1"/>
  <c r="BR3033" i="3"/>
  <c r="BT3032" i="3"/>
  <c r="BX3032" i="3" s="1"/>
  <c r="AW3578" i="3"/>
  <c r="L3584" i="3"/>
  <c r="AX3578" i="3"/>
  <c r="BF3579" i="3"/>
  <c r="BG3579" i="3"/>
  <c r="AY3577" i="3"/>
  <c r="BA3577" i="3" s="1"/>
  <c r="BB3577" i="3" s="1"/>
  <c r="AC3582" i="3"/>
  <c r="AK3582" i="3" s="1"/>
  <c r="AQ3581" i="3"/>
  <c r="BI3581" i="3"/>
  <c r="K3584" i="3"/>
  <c r="AB3583" i="3"/>
  <c r="AA3583" i="3"/>
  <c r="Z3583" i="3"/>
  <c r="AR3581" i="3"/>
  <c r="BJ3581" i="3"/>
  <c r="L1428" i="3"/>
  <c r="K1428" i="3"/>
  <c r="O1430" i="3"/>
  <c r="D3652" i="3"/>
  <c r="X3581" i="3"/>
  <c r="W3581" i="3"/>
  <c r="T3582" i="3"/>
  <c r="Q3582" i="3"/>
  <c r="U3582" i="3"/>
  <c r="R3582" i="3"/>
  <c r="N3583" i="3"/>
  <c r="O3583" i="3"/>
  <c r="AW3579" i="3" l="1"/>
  <c r="BM3033" i="3"/>
  <c r="BQ3033" i="3" s="1"/>
  <c r="BS3033" i="3"/>
  <c r="BL3033" i="3"/>
  <c r="BN3033" i="3"/>
  <c r="BO3033" i="3"/>
  <c r="BV3033" i="3" s="1"/>
  <c r="AY3578" i="3"/>
  <c r="BA3578" i="3" s="1"/>
  <c r="BB3578" i="3" s="1"/>
  <c r="L3585" i="3"/>
  <c r="AX3579" i="3"/>
  <c r="AY3579" i="3" s="1"/>
  <c r="BA3579" i="3" s="1"/>
  <c r="BB3579" i="3" s="1"/>
  <c r="BF3580" i="3"/>
  <c r="BG3580" i="3"/>
  <c r="AC3583" i="3"/>
  <c r="AK3583" i="3" s="1"/>
  <c r="AR3582" i="3"/>
  <c r="BJ3582" i="3"/>
  <c r="AQ3582" i="3"/>
  <c r="BI3582" i="3"/>
  <c r="K3585" i="3"/>
  <c r="AB3584" i="3"/>
  <c r="AA3584" i="3"/>
  <c r="Z3584" i="3"/>
  <c r="K1427" i="3"/>
  <c r="N1429" i="3"/>
  <c r="L1427" i="3"/>
  <c r="O1428" i="3" s="1"/>
  <c r="O1429" i="3"/>
  <c r="D3653" i="3"/>
  <c r="W3582" i="3"/>
  <c r="X3582" i="3"/>
  <c r="T3583" i="3"/>
  <c r="Q3583" i="3"/>
  <c r="U3583" i="3"/>
  <c r="R3583" i="3"/>
  <c r="N3584" i="3"/>
  <c r="O3584" i="3"/>
  <c r="BT3033" i="3" l="1"/>
  <c r="BX3033" i="3" s="1"/>
  <c r="BP3033" i="3"/>
  <c r="BU3033" i="3" s="1"/>
  <c r="BR3034" i="3"/>
  <c r="L3586" i="3"/>
  <c r="AX3580" i="3"/>
  <c r="AW3580" i="3"/>
  <c r="BF3581" i="3"/>
  <c r="AC3584" i="3"/>
  <c r="AK3584" i="3" s="1"/>
  <c r="BG3581" i="3"/>
  <c r="AQ3583" i="3"/>
  <c r="BI3583" i="3"/>
  <c r="K3586" i="3"/>
  <c r="AB3585" i="3"/>
  <c r="AA3585" i="3"/>
  <c r="Z3585" i="3"/>
  <c r="AR3583" i="3"/>
  <c r="BJ3583" i="3"/>
  <c r="K1426" i="3"/>
  <c r="L1426" i="3"/>
  <c r="N1428" i="3"/>
  <c r="D3654" i="3"/>
  <c r="W3583" i="3"/>
  <c r="X3583" i="3"/>
  <c r="T3584" i="3"/>
  <c r="Q3584" i="3"/>
  <c r="U3584" i="3"/>
  <c r="R3584" i="3"/>
  <c r="N3585" i="3"/>
  <c r="O3585" i="3"/>
  <c r="AY3580" i="3" l="1"/>
  <c r="BA3580" i="3" s="1"/>
  <c r="BB3580" i="3" s="1"/>
  <c r="BS3034" i="3"/>
  <c r="BN3034" i="3"/>
  <c r="BL3034" i="3"/>
  <c r="BO3034" i="3"/>
  <c r="BM3034" i="3"/>
  <c r="BQ3034" i="3" s="1"/>
  <c r="AW3581" i="3"/>
  <c r="L3587" i="3"/>
  <c r="AX3581" i="3"/>
  <c r="BG3582" i="3"/>
  <c r="BF3582" i="3"/>
  <c r="AQ3584" i="3"/>
  <c r="BI3584" i="3"/>
  <c r="AR3584" i="3"/>
  <c r="BJ3584" i="3"/>
  <c r="AC3585" i="3"/>
  <c r="AK3585" i="3" s="1"/>
  <c r="K3587" i="3"/>
  <c r="AB3586" i="3"/>
  <c r="AA3586" i="3"/>
  <c r="Z3586" i="3"/>
  <c r="L1425" i="3"/>
  <c r="O1427" i="3"/>
  <c r="K1425" i="3"/>
  <c r="N1426" i="3" s="1"/>
  <c r="N1427" i="3"/>
  <c r="X3584" i="3"/>
  <c r="D3655" i="3"/>
  <c r="W3584" i="3"/>
  <c r="T3585" i="3"/>
  <c r="Q3585" i="3"/>
  <c r="U3585" i="3"/>
  <c r="R3585" i="3"/>
  <c r="N3586" i="3"/>
  <c r="O3586" i="3"/>
  <c r="BV3034" i="3" l="1"/>
  <c r="AY3581" i="3"/>
  <c r="BP3034" i="3"/>
  <c r="BU3034" i="3" s="1"/>
  <c r="BR3035" i="3"/>
  <c r="BT3034" i="3"/>
  <c r="BX3034" i="3" s="1"/>
  <c r="L3588" i="3"/>
  <c r="AW3582" i="3"/>
  <c r="AC3586" i="3"/>
  <c r="AK3586" i="3" s="1"/>
  <c r="BB3581" i="3"/>
  <c r="BA3581" i="3"/>
  <c r="BF3583" i="3"/>
  <c r="BG3583" i="3"/>
  <c r="AX3582" i="3"/>
  <c r="AY3582" i="3" s="1"/>
  <c r="BA3582" i="3" s="1"/>
  <c r="BB3582" i="3" s="1"/>
  <c r="Z3587" i="3"/>
  <c r="AR3585" i="3"/>
  <c r="BJ3585" i="3"/>
  <c r="AQ3585" i="3"/>
  <c r="BI3585" i="3"/>
  <c r="K3588" i="3"/>
  <c r="AB3587" i="3"/>
  <c r="AA3587" i="3"/>
  <c r="L1424" i="3"/>
  <c r="K1424" i="3"/>
  <c r="O1426" i="3"/>
  <c r="D3656" i="3"/>
  <c r="W3585" i="3"/>
  <c r="X3585" i="3"/>
  <c r="T3586" i="3"/>
  <c r="Q3586" i="3"/>
  <c r="U3586" i="3"/>
  <c r="R3586" i="3"/>
  <c r="N3587" i="3"/>
  <c r="O3587" i="3"/>
  <c r="BS3035" i="3" l="1"/>
  <c r="BL3035" i="3"/>
  <c r="BN3035" i="3"/>
  <c r="BM3035" i="3"/>
  <c r="BQ3035" i="3" s="1"/>
  <c r="BO3035" i="3"/>
  <c r="L3589" i="3"/>
  <c r="BG3584" i="3"/>
  <c r="BF3584" i="3"/>
  <c r="AW3583" i="3"/>
  <c r="AX3583" i="3"/>
  <c r="Z3588" i="3"/>
  <c r="AC3587" i="3"/>
  <c r="AK3587" i="3" s="1"/>
  <c r="K3589" i="3"/>
  <c r="AB3588" i="3"/>
  <c r="AA3588" i="3"/>
  <c r="AQ3586" i="3"/>
  <c r="BI3586" i="3"/>
  <c r="AR3586" i="3"/>
  <c r="BJ3586" i="3"/>
  <c r="K1423" i="3"/>
  <c r="N1425" i="3"/>
  <c r="L1423" i="3"/>
  <c r="O1424" i="3" s="1"/>
  <c r="O1425" i="3"/>
  <c r="D3657" i="3"/>
  <c r="W3586" i="3"/>
  <c r="X3586" i="3"/>
  <c r="T3587" i="3"/>
  <c r="Q3587" i="3"/>
  <c r="U3587" i="3"/>
  <c r="R3587" i="3"/>
  <c r="N3588" i="3"/>
  <c r="O3588" i="3"/>
  <c r="BV3035" i="3" l="1"/>
  <c r="BT3035" i="3"/>
  <c r="BX3035" i="3" s="1"/>
  <c r="BP3035" i="3"/>
  <c r="BU3035" i="3" s="1"/>
  <c r="BR3036" i="3"/>
  <c r="AX3584" i="3"/>
  <c r="AW3584" i="3"/>
  <c r="L3590" i="3"/>
  <c r="AY3583" i="3"/>
  <c r="BA3583" i="3" s="1"/>
  <c r="BB3583" i="3" s="1"/>
  <c r="BF3585" i="3"/>
  <c r="BG3585" i="3"/>
  <c r="AC3588" i="3"/>
  <c r="AK3588" i="3" s="1"/>
  <c r="AR3587" i="3"/>
  <c r="BJ3587" i="3"/>
  <c r="AQ3587" i="3"/>
  <c r="BI3587" i="3"/>
  <c r="K3590" i="3"/>
  <c r="AB3589" i="3"/>
  <c r="AA3589" i="3"/>
  <c r="Z3589" i="3"/>
  <c r="Z3590" i="3"/>
  <c r="K1422" i="3"/>
  <c r="L1422" i="3"/>
  <c r="N1424" i="3"/>
  <c r="D3658" i="3"/>
  <c r="W3587" i="3"/>
  <c r="X3587" i="3"/>
  <c r="U3588" i="3"/>
  <c r="R3588" i="3"/>
  <c r="T3588" i="3"/>
  <c r="Q3588" i="3"/>
  <c r="N3589" i="3"/>
  <c r="O3589" i="3"/>
  <c r="AY3584" i="3" l="1"/>
  <c r="BA3584" i="3" s="1"/>
  <c r="AW3585" i="3"/>
  <c r="BL3036" i="3"/>
  <c r="BS3036" i="3"/>
  <c r="BM3036" i="3"/>
  <c r="BQ3036" i="3" s="1"/>
  <c r="BN3036" i="3"/>
  <c r="BO3036" i="3"/>
  <c r="AX3585" i="3"/>
  <c r="BB3584" i="3"/>
  <c r="L3591" i="3"/>
  <c r="AC3589" i="3"/>
  <c r="AK3589" i="3" s="1"/>
  <c r="BG3586" i="3"/>
  <c r="BF3586" i="3"/>
  <c r="AQ3588" i="3"/>
  <c r="BI3588" i="3"/>
  <c r="AR3588" i="3"/>
  <c r="BJ3588" i="3"/>
  <c r="K3591" i="3"/>
  <c r="AB3590" i="3"/>
  <c r="AA3590" i="3"/>
  <c r="L1421" i="3"/>
  <c r="O1423" i="3"/>
  <c r="K1421" i="3"/>
  <c r="N1422" i="3" s="1"/>
  <c r="N1423" i="3"/>
  <c r="D3659" i="3"/>
  <c r="X3588" i="3"/>
  <c r="W3588" i="3"/>
  <c r="U3589" i="3"/>
  <c r="R3589" i="3"/>
  <c r="T3589" i="3"/>
  <c r="Q3589" i="3"/>
  <c r="N3590" i="3"/>
  <c r="O3590" i="3"/>
  <c r="AY3585" i="3" l="1"/>
  <c r="BV3036" i="3"/>
  <c r="BT3036" i="3"/>
  <c r="BX3036" i="3" s="1"/>
  <c r="BB3585" i="3"/>
  <c r="BP3036" i="3"/>
  <c r="BU3036" i="3" s="1"/>
  <c r="BR3037" i="3"/>
  <c r="BA3585" i="3"/>
  <c r="L3592" i="3"/>
  <c r="AW3586" i="3"/>
  <c r="BF3587" i="3"/>
  <c r="BG3587" i="3"/>
  <c r="AX3586" i="3"/>
  <c r="AC3590" i="3"/>
  <c r="AK3590" i="3" s="1"/>
  <c r="AR3589" i="3"/>
  <c r="BJ3589" i="3"/>
  <c r="AQ3589" i="3"/>
  <c r="BI3589" i="3"/>
  <c r="K3592" i="3"/>
  <c r="AB3591" i="3"/>
  <c r="AA3591" i="3"/>
  <c r="Z3591" i="3"/>
  <c r="L1420" i="3"/>
  <c r="K1420" i="3"/>
  <c r="O1422" i="3"/>
  <c r="W3589" i="3"/>
  <c r="D3660" i="3"/>
  <c r="X3589" i="3"/>
  <c r="T3590" i="3"/>
  <c r="Q3590" i="3"/>
  <c r="U3590" i="3"/>
  <c r="R3590" i="3"/>
  <c r="N3591" i="3"/>
  <c r="O3591" i="3"/>
  <c r="BL3037" i="3" l="1"/>
  <c r="BS3037" i="3"/>
  <c r="BM3037" i="3"/>
  <c r="BQ3037" i="3" s="1"/>
  <c r="BO3037" i="3"/>
  <c r="BN3037" i="3"/>
  <c r="AY3586" i="3"/>
  <c r="BA3586" i="3" s="1"/>
  <c r="BB3586" i="3" s="1"/>
  <c r="AX3587" i="3"/>
  <c r="L3593" i="3"/>
  <c r="AW3588" i="3"/>
  <c r="AW3587" i="3"/>
  <c r="BF3588" i="3"/>
  <c r="BG3588" i="3"/>
  <c r="AX3588" i="3"/>
  <c r="AC3591" i="3"/>
  <c r="AK3591" i="3" s="1"/>
  <c r="AQ3590" i="3"/>
  <c r="BI3590" i="3"/>
  <c r="K3593" i="3"/>
  <c r="AB3592" i="3"/>
  <c r="AA3592" i="3"/>
  <c r="Z3592" i="3"/>
  <c r="AR3590" i="3"/>
  <c r="BJ3590" i="3"/>
  <c r="K1419" i="3"/>
  <c r="N1421" i="3"/>
  <c r="L1419" i="3"/>
  <c r="O1420" i="3" s="1"/>
  <c r="O1421" i="3"/>
  <c r="D3661" i="3"/>
  <c r="W3590" i="3"/>
  <c r="X3590" i="3"/>
  <c r="U3591" i="3"/>
  <c r="R3591" i="3"/>
  <c r="T3591" i="3"/>
  <c r="Q3591" i="3"/>
  <c r="N3592" i="3"/>
  <c r="O3592" i="3"/>
  <c r="AY3587" i="3" l="1"/>
  <c r="BA3587" i="3" s="1"/>
  <c r="BB3587" i="3" s="1"/>
  <c r="BZ3588" i="3" s="1"/>
  <c r="BV3037" i="3"/>
  <c r="AW3589" i="3"/>
  <c r="BT3037" i="3"/>
  <c r="BX3037" i="3" s="1"/>
  <c r="BP3037" i="3"/>
  <c r="BU3037" i="3" s="1"/>
  <c r="BR3038" i="3"/>
  <c r="AY3588" i="3"/>
  <c r="BA3588" i="3" s="1"/>
  <c r="L3594" i="3"/>
  <c r="AX3589" i="3"/>
  <c r="BG3589" i="3"/>
  <c r="AC3592" i="3"/>
  <c r="AK3592" i="3" s="1"/>
  <c r="BF3589" i="3"/>
  <c r="Z3593" i="3"/>
  <c r="AR3591" i="3"/>
  <c r="BJ3591" i="3"/>
  <c r="AQ3591" i="3"/>
  <c r="BI3591" i="3"/>
  <c r="K3594" i="3"/>
  <c r="AB3593" i="3"/>
  <c r="AA3593" i="3"/>
  <c r="X3591" i="3"/>
  <c r="K1418" i="3"/>
  <c r="L1418" i="3"/>
  <c r="N1420" i="3"/>
  <c r="D3662" i="3"/>
  <c r="W3591" i="3"/>
  <c r="U3592" i="3"/>
  <c r="R3592" i="3"/>
  <c r="T3592" i="3"/>
  <c r="Q3592" i="3"/>
  <c r="N3593" i="3"/>
  <c r="O3593" i="3"/>
  <c r="BB3588" i="3" l="1"/>
  <c r="BZ3589" i="3" s="1"/>
  <c r="AY3589" i="3"/>
  <c r="BA3589" i="3" s="1"/>
  <c r="BO3038" i="3"/>
  <c r="BL3038" i="3"/>
  <c r="BS3038" i="3"/>
  <c r="BN3038" i="3"/>
  <c r="BM3038" i="3"/>
  <c r="BQ3038" i="3" s="1"/>
  <c r="AX3590" i="3"/>
  <c r="L3595" i="3"/>
  <c r="BB3589" i="3"/>
  <c r="BG3590" i="3"/>
  <c r="Z3594" i="3"/>
  <c r="BF3590" i="3"/>
  <c r="AW3590" i="3"/>
  <c r="AY3590" i="3" s="1"/>
  <c r="BA3590" i="3" s="1"/>
  <c r="AR3592" i="3"/>
  <c r="BJ3592" i="3"/>
  <c r="AQ3592" i="3"/>
  <c r="BI3592" i="3"/>
  <c r="AC3593" i="3"/>
  <c r="AK3593" i="3" s="1"/>
  <c r="K3595" i="3"/>
  <c r="AB3594" i="3"/>
  <c r="AA3594" i="3"/>
  <c r="L1417" i="3"/>
  <c r="O1419" i="3"/>
  <c r="K1417" i="3"/>
  <c r="N1418" i="3" s="1"/>
  <c r="N1419" i="3"/>
  <c r="W3592" i="3"/>
  <c r="D3663" i="3"/>
  <c r="X3592" i="3"/>
  <c r="T3593" i="3"/>
  <c r="Q3593" i="3"/>
  <c r="U3593" i="3"/>
  <c r="R3593" i="3"/>
  <c r="N3594" i="3"/>
  <c r="O3594" i="3"/>
  <c r="BV3038" i="3" l="1"/>
  <c r="BT3038" i="3"/>
  <c r="BX3038" i="3" s="1"/>
  <c r="BP3038" i="3"/>
  <c r="BU3038" i="3" s="1"/>
  <c r="BR3039" i="3"/>
  <c r="AW3591" i="3"/>
  <c r="BB3590" i="3"/>
  <c r="L3596" i="3"/>
  <c r="AX3591" i="3"/>
  <c r="BF3591" i="3"/>
  <c r="BG3591" i="3"/>
  <c r="AC3594" i="3"/>
  <c r="AK3594" i="3" s="1"/>
  <c r="AQ3593" i="3"/>
  <c r="BI3593" i="3"/>
  <c r="K3596" i="3"/>
  <c r="AB3595" i="3"/>
  <c r="AA3595" i="3"/>
  <c r="Z3595" i="3"/>
  <c r="AR3593" i="3"/>
  <c r="BJ3593" i="3"/>
  <c r="L1416" i="3"/>
  <c r="K1416" i="3"/>
  <c r="O1418" i="3"/>
  <c r="D3664" i="3"/>
  <c r="W3593" i="3"/>
  <c r="X3593" i="3"/>
  <c r="T3594" i="3"/>
  <c r="Q3594" i="3"/>
  <c r="U3594" i="3"/>
  <c r="R3594" i="3"/>
  <c r="N3595" i="3"/>
  <c r="O3595" i="3"/>
  <c r="AY3591" i="3" l="1"/>
  <c r="BA3591" i="3" s="1"/>
  <c r="BB3591" i="3" s="1"/>
  <c r="BS3039" i="3"/>
  <c r="BL3039" i="3"/>
  <c r="BN3039" i="3"/>
  <c r="BM3039" i="3"/>
  <c r="BQ3039" i="3" s="1"/>
  <c r="BO3039" i="3"/>
  <c r="L3597" i="3"/>
  <c r="AX3592" i="3"/>
  <c r="AW3592" i="3"/>
  <c r="BF3592" i="3"/>
  <c r="BG3592" i="3"/>
  <c r="AQ3594" i="3"/>
  <c r="BI3594" i="3"/>
  <c r="AR3594" i="3"/>
  <c r="BJ3594" i="3"/>
  <c r="AC3595" i="3"/>
  <c r="AK3595" i="3" s="1"/>
  <c r="AN3595" i="3" s="1"/>
  <c r="AN3596" i="3" s="1"/>
  <c r="K3597" i="3"/>
  <c r="AB3596" i="3"/>
  <c r="AA3596" i="3"/>
  <c r="Z3596" i="3"/>
  <c r="Z3597" i="3"/>
  <c r="K1415" i="3"/>
  <c r="N1417" i="3"/>
  <c r="L1415" i="3"/>
  <c r="O1416" i="3" s="1"/>
  <c r="O1417" i="3"/>
  <c r="X3594" i="3"/>
  <c r="D3665" i="3"/>
  <c r="W3594" i="3"/>
  <c r="U3595" i="3"/>
  <c r="R3595" i="3"/>
  <c r="T3595" i="3"/>
  <c r="Q3595" i="3"/>
  <c r="N3596" i="3"/>
  <c r="O3596" i="3"/>
  <c r="BV3039" i="3" l="1"/>
  <c r="BT3039" i="3"/>
  <c r="BX3039" i="3" s="1"/>
  <c r="AW3593" i="3"/>
  <c r="BP3039" i="3"/>
  <c r="BU3039" i="3" s="1"/>
  <c r="BR3040" i="3"/>
  <c r="AY3592" i="3"/>
  <c r="BA3592" i="3" s="1"/>
  <c r="BB3592" i="3" s="1"/>
  <c r="L3598" i="3"/>
  <c r="AX3593" i="3"/>
  <c r="BF3593" i="3"/>
  <c r="BG3593" i="3"/>
  <c r="AN3597" i="3"/>
  <c r="AN3598" i="3" s="1"/>
  <c r="AN3599" i="3" s="1"/>
  <c r="AN3600" i="3" s="1"/>
  <c r="AN3601" i="3" s="1"/>
  <c r="AN3602" i="3" s="1"/>
  <c r="AN3603" i="3" s="1"/>
  <c r="AN3604" i="3" s="1"/>
  <c r="AN3605" i="3" s="1"/>
  <c r="AN3606" i="3" s="1"/>
  <c r="AN3607" i="3" s="1"/>
  <c r="AN3608" i="3" s="1"/>
  <c r="AN3609" i="3" s="1"/>
  <c r="AN3610" i="3" s="1"/>
  <c r="AN3611" i="3" s="1"/>
  <c r="AN3612" i="3" s="1"/>
  <c r="AN3613" i="3" s="1"/>
  <c r="AN3614" i="3" s="1"/>
  <c r="BD3596" i="3"/>
  <c r="BD3597" i="3" s="1"/>
  <c r="BD3598" i="3" s="1"/>
  <c r="BD3599" i="3" s="1"/>
  <c r="BD3600" i="3" s="1"/>
  <c r="BD3601" i="3" s="1"/>
  <c r="BD3602" i="3" s="1"/>
  <c r="BD3603" i="3" s="1"/>
  <c r="BD3604" i="3" s="1"/>
  <c r="BD3605" i="3" s="1"/>
  <c r="BD3606" i="3" s="1"/>
  <c r="BD3607" i="3" s="1"/>
  <c r="BD3608" i="3" s="1"/>
  <c r="BD3609" i="3" s="1"/>
  <c r="BD3610" i="3" s="1"/>
  <c r="BD3611" i="3" s="1"/>
  <c r="BD3612" i="3" s="1"/>
  <c r="BD3613" i="3" s="1"/>
  <c r="BD3614" i="3" s="1"/>
  <c r="BD3615" i="3" s="1"/>
  <c r="BC3616" i="3" s="1"/>
  <c r="BC3617" i="3" s="1"/>
  <c r="BC3618" i="3" s="1"/>
  <c r="BC3619" i="3" s="1"/>
  <c r="BC3620" i="3" s="1"/>
  <c r="BC3621" i="3" s="1"/>
  <c r="BC3622" i="3" s="1"/>
  <c r="BC3623" i="3" s="1"/>
  <c r="BC3624" i="3" s="1"/>
  <c r="BC3625" i="3" s="1"/>
  <c r="BC3626" i="3" s="1"/>
  <c r="BC3627" i="3" s="1"/>
  <c r="BC3628" i="3" s="1"/>
  <c r="BC3629" i="3" s="1"/>
  <c r="BC3630" i="3" s="1"/>
  <c r="BC3631" i="3" s="1"/>
  <c r="BC3632" i="3" s="1"/>
  <c r="BC3633" i="3" s="1"/>
  <c r="BC3634" i="3" s="1"/>
  <c r="AC3596" i="3"/>
  <c r="AK3596" i="3" s="1"/>
  <c r="K3598" i="3"/>
  <c r="AB3597" i="3"/>
  <c r="AA3597" i="3"/>
  <c r="AR3595" i="3"/>
  <c r="BJ3595" i="3"/>
  <c r="AU3595" i="3"/>
  <c r="AU3596" i="3" s="1"/>
  <c r="AU3597" i="3" s="1"/>
  <c r="AU3598" i="3" s="1"/>
  <c r="AU3599" i="3" s="1"/>
  <c r="AU3600" i="3" s="1"/>
  <c r="AU3601" i="3" s="1"/>
  <c r="AU3602" i="3" s="1"/>
  <c r="AU3603" i="3" s="1"/>
  <c r="AU3604" i="3" s="1"/>
  <c r="AU3605" i="3" s="1"/>
  <c r="AU3606" i="3" s="1"/>
  <c r="AU3607" i="3" s="1"/>
  <c r="AU3608" i="3" s="1"/>
  <c r="AU3609" i="3" s="1"/>
  <c r="AU3610" i="3" s="1"/>
  <c r="AU3611" i="3" s="1"/>
  <c r="AU3612" i="3" s="1"/>
  <c r="AU3613" i="3" s="1"/>
  <c r="AU3614" i="3" s="1"/>
  <c r="AQ3595" i="3"/>
  <c r="BI3595" i="3"/>
  <c r="AT3595" i="3"/>
  <c r="AT3596" i="3" s="1"/>
  <c r="AT3597" i="3" s="1"/>
  <c r="AT3598" i="3" s="1"/>
  <c r="AT3599" i="3" s="1"/>
  <c r="AT3600" i="3" s="1"/>
  <c r="AT3601" i="3" s="1"/>
  <c r="AT3602" i="3" s="1"/>
  <c r="AT3603" i="3" s="1"/>
  <c r="AT3604" i="3" s="1"/>
  <c r="AT3605" i="3" s="1"/>
  <c r="AT3606" i="3" s="1"/>
  <c r="AT3607" i="3" s="1"/>
  <c r="AT3608" i="3" s="1"/>
  <c r="AT3609" i="3" s="1"/>
  <c r="AT3610" i="3" s="1"/>
  <c r="AT3611" i="3" s="1"/>
  <c r="AT3612" i="3" s="1"/>
  <c r="AT3613" i="3" s="1"/>
  <c r="AT3614" i="3" s="1"/>
  <c r="X3595" i="3"/>
  <c r="K1414" i="3"/>
  <c r="L1414" i="3"/>
  <c r="N1416" i="3"/>
  <c r="D3666" i="3"/>
  <c r="W3595" i="3"/>
  <c r="U3596" i="3"/>
  <c r="R3596" i="3"/>
  <c r="T3596" i="3"/>
  <c r="Q3596" i="3"/>
  <c r="N3597" i="3"/>
  <c r="O3597" i="3"/>
  <c r="AY3593" i="3" l="1"/>
  <c r="BA3593" i="3" s="1"/>
  <c r="BN3040" i="3"/>
  <c r="BL3040" i="3"/>
  <c r="BS3040" i="3"/>
  <c r="BM3040" i="3"/>
  <c r="BQ3040" i="3" s="1"/>
  <c r="BO3040" i="3"/>
  <c r="L3599" i="3"/>
  <c r="AX3594" i="3"/>
  <c r="AW3594" i="3"/>
  <c r="BG3594" i="3"/>
  <c r="BF3594" i="3"/>
  <c r="Z3598" i="3"/>
  <c r="AR3596" i="3"/>
  <c r="BJ3596" i="3"/>
  <c r="W3596" i="3"/>
  <c r="AQ3596" i="3"/>
  <c r="BI3596" i="3"/>
  <c r="AC3597" i="3"/>
  <c r="AK3597" i="3" s="1"/>
  <c r="K3599" i="3"/>
  <c r="AB3598" i="3"/>
  <c r="AA3598" i="3"/>
  <c r="X3596" i="3"/>
  <c r="L1413" i="3"/>
  <c r="O1415" i="3"/>
  <c r="K1413" i="3"/>
  <c r="N1414" i="3" s="1"/>
  <c r="N1415" i="3"/>
  <c r="D3667" i="3"/>
  <c r="T3597" i="3"/>
  <c r="Q3597" i="3"/>
  <c r="U3597" i="3"/>
  <c r="R3597" i="3"/>
  <c r="N3598" i="3"/>
  <c r="O3598" i="3"/>
  <c r="BB3593" i="3" l="1"/>
  <c r="BV3040" i="3"/>
  <c r="BP3040" i="3"/>
  <c r="BU3040" i="3" s="1"/>
  <c r="BR3041" i="3"/>
  <c r="BT3040" i="3"/>
  <c r="BX3040" i="3" s="1"/>
  <c r="AW3595" i="3"/>
  <c r="L3600" i="3"/>
  <c r="AY3594" i="3"/>
  <c r="BA3594" i="3" s="1"/>
  <c r="BB3594" i="3" s="1"/>
  <c r="AX3595" i="3"/>
  <c r="BG3595" i="3"/>
  <c r="BF3595" i="3"/>
  <c r="AC3598" i="3"/>
  <c r="AK3598" i="3" s="1"/>
  <c r="K3600" i="3"/>
  <c r="AB3599" i="3"/>
  <c r="AA3599" i="3"/>
  <c r="Z3599" i="3"/>
  <c r="AQ3597" i="3"/>
  <c r="BI3597" i="3"/>
  <c r="AR3597" i="3"/>
  <c r="BJ3597" i="3"/>
  <c r="L1412" i="3"/>
  <c r="K1412" i="3"/>
  <c r="O1414" i="3"/>
  <c r="D3668" i="3"/>
  <c r="W3597" i="3"/>
  <c r="X3597" i="3"/>
  <c r="T3598" i="3"/>
  <c r="Q3598" i="3"/>
  <c r="U3598" i="3"/>
  <c r="R3598" i="3"/>
  <c r="N3599" i="3"/>
  <c r="O3599" i="3"/>
  <c r="AY3595" i="3" l="1"/>
  <c r="BA3595" i="3" s="1"/>
  <c r="BB3595" i="3" s="1"/>
  <c r="BS3041" i="3"/>
  <c r="BO3041" i="3"/>
  <c r="BM3041" i="3"/>
  <c r="BQ3041" i="3" s="1"/>
  <c r="BN3041" i="3"/>
  <c r="BL3041" i="3"/>
  <c r="L3601" i="3"/>
  <c r="AW3596" i="3"/>
  <c r="AX3596" i="3"/>
  <c r="BF3596" i="3"/>
  <c r="BG3596" i="3"/>
  <c r="AC3599" i="3"/>
  <c r="AK3599" i="3" s="1"/>
  <c r="AR3598" i="3"/>
  <c r="BJ3598" i="3"/>
  <c r="AQ3598" i="3"/>
  <c r="BI3598" i="3"/>
  <c r="K3601" i="3"/>
  <c r="AB3600" i="3"/>
  <c r="AA3600" i="3"/>
  <c r="Z3600" i="3"/>
  <c r="Z3601" i="3"/>
  <c r="K1411" i="3"/>
  <c r="N1413" i="3"/>
  <c r="L1411" i="3"/>
  <c r="O1412" i="3" s="1"/>
  <c r="O1413" i="3"/>
  <c r="X3598" i="3"/>
  <c r="D3669" i="3"/>
  <c r="W3598" i="3"/>
  <c r="U3599" i="3"/>
  <c r="R3599" i="3"/>
  <c r="T3599" i="3"/>
  <c r="Q3599" i="3"/>
  <c r="N3600" i="3"/>
  <c r="O3600" i="3"/>
  <c r="BV3041" i="3" l="1"/>
  <c r="BT3041" i="3"/>
  <c r="BX3041" i="3" s="1"/>
  <c r="AY3596" i="3"/>
  <c r="BA3596" i="3" s="1"/>
  <c r="BB3596" i="3" s="1"/>
  <c r="BP3041" i="3"/>
  <c r="BU3041" i="3" s="1"/>
  <c r="BR3042" i="3"/>
  <c r="L3602" i="3"/>
  <c r="AX3597" i="3"/>
  <c r="BF3597" i="3"/>
  <c r="AW3597" i="3"/>
  <c r="BG3597" i="3"/>
  <c r="AC3600" i="3"/>
  <c r="AK3600" i="3" s="1"/>
  <c r="AQ3599" i="3"/>
  <c r="BI3599" i="3"/>
  <c r="K3602" i="3"/>
  <c r="AB3601" i="3"/>
  <c r="AA3601" i="3"/>
  <c r="AR3599" i="3"/>
  <c r="BJ3599" i="3"/>
  <c r="X3599" i="3"/>
  <c r="K1410" i="3"/>
  <c r="L1410" i="3"/>
  <c r="N1412" i="3"/>
  <c r="D3670" i="3"/>
  <c r="W3599" i="3"/>
  <c r="U3600" i="3"/>
  <c r="R3600" i="3"/>
  <c r="T3600" i="3"/>
  <c r="Q3600" i="3"/>
  <c r="N3601" i="3"/>
  <c r="O3601" i="3"/>
  <c r="AY3597" i="3" l="1"/>
  <c r="BA3597" i="3" s="1"/>
  <c r="BB3597" i="3" s="1"/>
  <c r="BS3042" i="3"/>
  <c r="BN3042" i="3"/>
  <c r="BM3042" i="3"/>
  <c r="BQ3042" i="3" s="1"/>
  <c r="BO3042" i="3"/>
  <c r="BL3042" i="3"/>
  <c r="L3603" i="3"/>
  <c r="AX3598" i="3"/>
  <c r="AW3598" i="3"/>
  <c r="BF3598" i="3"/>
  <c r="BG3598" i="3"/>
  <c r="AR3600" i="3"/>
  <c r="BJ3600" i="3"/>
  <c r="AC3601" i="3"/>
  <c r="AK3601" i="3" s="1"/>
  <c r="K3603" i="3"/>
  <c r="AB3602" i="3"/>
  <c r="AA3602" i="3"/>
  <c r="Z3602" i="3"/>
  <c r="AQ3600" i="3"/>
  <c r="BI3600" i="3"/>
  <c r="W3600" i="3"/>
  <c r="L1409" i="3"/>
  <c r="O1411" i="3"/>
  <c r="K1409" i="3"/>
  <c r="N1410" i="3" s="1"/>
  <c r="N1411" i="3"/>
  <c r="X3600" i="3"/>
  <c r="D3671" i="3"/>
  <c r="T3601" i="3"/>
  <c r="Q3601" i="3"/>
  <c r="U3601" i="3"/>
  <c r="R3601" i="3"/>
  <c r="N3602" i="3"/>
  <c r="O3602" i="3"/>
  <c r="BV3042" i="3" l="1"/>
  <c r="BT3042" i="3"/>
  <c r="BX3042" i="3" s="1"/>
  <c r="BP3042" i="3"/>
  <c r="BU3042" i="3" s="1"/>
  <c r="BR3043" i="3"/>
  <c r="AY3598" i="3"/>
  <c r="BA3598" i="3" s="1"/>
  <c r="BB3598" i="3" s="1"/>
  <c r="L3604" i="3"/>
  <c r="AX3599" i="3"/>
  <c r="BF3599" i="3"/>
  <c r="BG3599" i="3"/>
  <c r="AW3599" i="3"/>
  <c r="AY3599" i="3" s="1"/>
  <c r="BA3599" i="3" s="1"/>
  <c r="BB3599" i="3" s="1"/>
  <c r="Z3603" i="3"/>
  <c r="AC3602" i="3"/>
  <c r="AK3602" i="3" s="1"/>
  <c r="AR3601" i="3"/>
  <c r="BJ3601" i="3"/>
  <c r="K3604" i="3"/>
  <c r="AB3603" i="3"/>
  <c r="AA3603" i="3"/>
  <c r="AQ3601" i="3"/>
  <c r="BI3601" i="3"/>
  <c r="L1408" i="3"/>
  <c r="K1408" i="3"/>
  <c r="O1410" i="3"/>
  <c r="D3672" i="3"/>
  <c r="W3601" i="3"/>
  <c r="X3601" i="3"/>
  <c r="T3602" i="3"/>
  <c r="Q3602" i="3"/>
  <c r="U3602" i="3"/>
  <c r="R3602" i="3"/>
  <c r="N3603" i="3"/>
  <c r="O3603" i="3"/>
  <c r="BO3043" i="3" l="1"/>
  <c r="BL3043" i="3"/>
  <c r="BN3043" i="3"/>
  <c r="BM3043" i="3"/>
  <c r="BQ3043" i="3" s="1"/>
  <c r="BS3043" i="3"/>
  <c r="L3605" i="3"/>
  <c r="AW3600" i="3"/>
  <c r="AX3600" i="3"/>
  <c r="BF3600" i="3"/>
  <c r="BG3600" i="3"/>
  <c r="Z3604" i="3"/>
  <c r="AR3602" i="3"/>
  <c r="BJ3602" i="3"/>
  <c r="AQ3602" i="3"/>
  <c r="BI3602" i="3"/>
  <c r="AC3603" i="3"/>
  <c r="AK3603" i="3" s="1"/>
  <c r="K3605" i="3"/>
  <c r="AB3604" i="3"/>
  <c r="AA3604" i="3"/>
  <c r="K1407" i="3"/>
  <c r="N1409" i="3"/>
  <c r="L1407" i="3"/>
  <c r="O1408" i="3" s="1"/>
  <c r="O1409" i="3"/>
  <c r="X3602" i="3"/>
  <c r="D3673" i="3"/>
  <c r="W3602" i="3"/>
  <c r="U3603" i="3"/>
  <c r="R3603" i="3"/>
  <c r="T3603" i="3"/>
  <c r="Q3603" i="3"/>
  <c r="N3604" i="3"/>
  <c r="O3604" i="3"/>
  <c r="BV3043" i="3" l="1"/>
  <c r="BT3043" i="3"/>
  <c r="BX3043" i="3" s="1"/>
  <c r="BP3043" i="3"/>
  <c r="BU3043" i="3" s="1"/>
  <c r="BR3044" i="3"/>
  <c r="L3606" i="3"/>
  <c r="AY3600" i="3"/>
  <c r="BA3600" i="3" s="1"/>
  <c r="BB3600" i="3" s="1"/>
  <c r="X3603" i="3"/>
  <c r="AX3601" i="3"/>
  <c r="AW3601" i="3"/>
  <c r="BG3601" i="3"/>
  <c r="BF3601" i="3"/>
  <c r="Z3605" i="3"/>
  <c r="AC3604" i="3"/>
  <c r="AK3604" i="3" s="1"/>
  <c r="K3606" i="3"/>
  <c r="AB3605" i="3"/>
  <c r="AA3605" i="3"/>
  <c r="AR3603" i="3"/>
  <c r="BJ3603" i="3"/>
  <c r="AQ3603" i="3"/>
  <c r="BI3603" i="3"/>
  <c r="K1406" i="3"/>
  <c r="L1406" i="3"/>
  <c r="N1408" i="3"/>
  <c r="W3603" i="3"/>
  <c r="D3674" i="3"/>
  <c r="T3604" i="3"/>
  <c r="Q3604" i="3"/>
  <c r="U3604" i="3"/>
  <c r="R3604" i="3"/>
  <c r="N3605" i="3"/>
  <c r="O3605" i="3"/>
  <c r="AY3601" i="3" l="1"/>
  <c r="BA3601" i="3" s="1"/>
  <c r="BB3601" i="3" s="1"/>
  <c r="AW3602" i="3"/>
  <c r="BS3044" i="3"/>
  <c r="BO3044" i="3"/>
  <c r="BM3044" i="3"/>
  <c r="BQ3044" i="3" s="1"/>
  <c r="BN3044" i="3"/>
  <c r="BL3044" i="3"/>
  <c r="L3607" i="3"/>
  <c r="BG3602" i="3"/>
  <c r="BF3602" i="3"/>
  <c r="AX3602" i="3"/>
  <c r="AC3605" i="3"/>
  <c r="AK3605" i="3" s="1"/>
  <c r="Z3606" i="3"/>
  <c r="AQ3604" i="3"/>
  <c r="BI3604" i="3"/>
  <c r="AR3604" i="3"/>
  <c r="BJ3604" i="3"/>
  <c r="K3607" i="3"/>
  <c r="AB3606" i="3"/>
  <c r="AA3606" i="3"/>
  <c r="L1405" i="3"/>
  <c r="O1407" i="3"/>
  <c r="K1405" i="3"/>
  <c r="N1406" i="3" s="1"/>
  <c r="N1407" i="3"/>
  <c r="D3675" i="3"/>
  <c r="W3604" i="3"/>
  <c r="X3604" i="3"/>
  <c r="T3605" i="3"/>
  <c r="Q3605" i="3"/>
  <c r="U3605" i="3"/>
  <c r="R3605" i="3"/>
  <c r="N3606" i="3"/>
  <c r="O3606" i="3"/>
  <c r="AY3602" i="3" l="1"/>
  <c r="BA3602" i="3" s="1"/>
  <c r="AX3603" i="3"/>
  <c r="BV3044" i="3"/>
  <c r="BT3044" i="3"/>
  <c r="BX3044" i="3" s="1"/>
  <c r="AW3603" i="3"/>
  <c r="BP3044" i="3"/>
  <c r="BU3044" i="3" s="1"/>
  <c r="BR3045" i="3"/>
  <c r="L3608" i="3"/>
  <c r="BB3602" i="3"/>
  <c r="BF3603" i="3"/>
  <c r="BG3603" i="3"/>
  <c r="Z3607" i="3"/>
  <c r="AR3605" i="3"/>
  <c r="BJ3605" i="3"/>
  <c r="AC3606" i="3"/>
  <c r="AK3606" i="3" s="1"/>
  <c r="K3608" i="3"/>
  <c r="AB3607" i="3"/>
  <c r="AA3607" i="3"/>
  <c r="AQ3605" i="3"/>
  <c r="BI3605" i="3"/>
  <c r="L1404" i="3"/>
  <c r="K1404" i="3"/>
  <c r="O1406" i="3"/>
  <c r="D3676" i="3"/>
  <c r="W3605" i="3"/>
  <c r="X3605" i="3"/>
  <c r="U3606" i="3"/>
  <c r="R3606" i="3"/>
  <c r="T3606" i="3"/>
  <c r="Q3606" i="3"/>
  <c r="N3607" i="3"/>
  <c r="O3607" i="3"/>
  <c r="AY3603" i="3" l="1"/>
  <c r="BS3045" i="3"/>
  <c r="BN3045" i="3"/>
  <c r="BM3045" i="3"/>
  <c r="BQ3045" i="3" s="1"/>
  <c r="BO3045" i="3"/>
  <c r="BL3045" i="3"/>
  <c r="L3609" i="3"/>
  <c r="AW3604" i="3"/>
  <c r="AX3604" i="3"/>
  <c r="BG3604" i="3"/>
  <c r="BF3604" i="3"/>
  <c r="AC3607" i="3"/>
  <c r="AK3607" i="3" s="1"/>
  <c r="BA3603" i="3"/>
  <c r="BB3603" i="3"/>
  <c r="AQ3606" i="3"/>
  <c r="BI3606" i="3"/>
  <c r="K3609" i="3"/>
  <c r="AB3608" i="3"/>
  <c r="AA3608" i="3"/>
  <c r="Z3608" i="3"/>
  <c r="AR3606" i="3"/>
  <c r="BJ3606" i="3"/>
  <c r="K1403" i="3"/>
  <c r="N1405" i="3"/>
  <c r="L1403" i="3"/>
  <c r="O1404" i="3" s="1"/>
  <c r="O1405" i="3"/>
  <c r="X3606" i="3"/>
  <c r="D3677" i="3"/>
  <c r="W3606" i="3"/>
  <c r="T3607" i="3"/>
  <c r="Q3607" i="3"/>
  <c r="U3607" i="3"/>
  <c r="R3607" i="3"/>
  <c r="N3608" i="3"/>
  <c r="O3608" i="3"/>
  <c r="BV3045" i="3" l="1"/>
  <c r="BT3045" i="3"/>
  <c r="BX3045" i="3" s="1"/>
  <c r="BP3045" i="3"/>
  <c r="BU3045" i="3" s="1"/>
  <c r="BR3046" i="3"/>
  <c r="AX3605" i="3"/>
  <c r="AY3604" i="3"/>
  <c r="BA3604" i="3" s="1"/>
  <c r="BB3604" i="3" s="1"/>
  <c r="AW3605" i="3"/>
  <c r="L3610" i="3"/>
  <c r="BG3605" i="3"/>
  <c r="BF3605" i="3"/>
  <c r="AC3608" i="3"/>
  <c r="AK3608" i="3" s="1"/>
  <c r="AR3607" i="3"/>
  <c r="BJ3607" i="3"/>
  <c r="K3610" i="3"/>
  <c r="AB3609" i="3"/>
  <c r="AA3609" i="3"/>
  <c r="Z3609" i="3"/>
  <c r="AQ3607" i="3"/>
  <c r="BI3607" i="3"/>
  <c r="K1402" i="3"/>
  <c r="L1402" i="3"/>
  <c r="N1404" i="3"/>
  <c r="D3678" i="3"/>
  <c r="BD3677" i="3"/>
  <c r="W3607" i="3"/>
  <c r="X3607" i="3"/>
  <c r="U3608" i="3"/>
  <c r="R3608" i="3"/>
  <c r="T3608" i="3"/>
  <c r="Q3608" i="3"/>
  <c r="N3609" i="3"/>
  <c r="O3609" i="3"/>
  <c r="X3608" i="3" l="1"/>
  <c r="BN3046" i="3"/>
  <c r="BL3046" i="3"/>
  <c r="BO3046" i="3"/>
  <c r="BM3046" i="3"/>
  <c r="BQ3046" i="3" s="1"/>
  <c r="BS3046" i="3"/>
  <c r="AY3605" i="3"/>
  <c r="BA3605" i="3" s="1"/>
  <c r="L3611" i="3"/>
  <c r="AX3606" i="3"/>
  <c r="BF3606" i="3"/>
  <c r="BG3606" i="3"/>
  <c r="AW3606" i="3"/>
  <c r="Z3610" i="3"/>
  <c r="AQ3608" i="3"/>
  <c r="BI3608" i="3"/>
  <c r="AR3608" i="3"/>
  <c r="BJ3608" i="3"/>
  <c r="AC3609" i="3"/>
  <c r="K3611" i="3"/>
  <c r="AB3610" i="3"/>
  <c r="AA3610" i="3"/>
  <c r="AK3609" i="3"/>
  <c r="L1401" i="3"/>
  <c r="O1403" i="3"/>
  <c r="K1401" i="3"/>
  <c r="N1402" i="3" s="1"/>
  <c r="N1403" i="3"/>
  <c r="D3679" i="3"/>
  <c r="BD3678" i="3"/>
  <c r="W3608" i="3"/>
  <c r="U3609" i="3"/>
  <c r="R3609" i="3"/>
  <c r="T3609" i="3"/>
  <c r="Q3609" i="3"/>
  <c r="N3610" i="3"/>
  <c r="O3610" i="3"/>
  <c r="AY3606" i="3" l="1"/>
  <c r="BA3606" i="3" s="1"/>
  <c r="BV3046" i="3"/>
  <c r="BB3605" i="3"/>
  <c r="BP3046" i="3"/>
  <c r="BU3046" i="3" s="1"/>
  <c r="BR3047" i="3"/>
  <c r="AX3607" i="3"/>
  <c r="BT3046" i="3"/>
  <c r="BX3046" i="3" s="1"/>
  <c r="AW3607" i="3"/>
  <c r="L3612" i="3"/>
  <c r="BF3607" i="3"/>
  <c r="BG3607" i="3"/>
  <c r="AC3610" i="3"/>
  <c r="AK3610" i="3" s="1"/>
  <c r="K3612" i="3"/>
  <c r="AB3611" i="3"/>
  <c r="AA3611" i="3"/>
  <c r="Z3611" i="3"/>
  <c r="AR3609" i="3"/>
  <c r="BJ3609" i="3"/>
  <c r="AQ3609" i="3"/>
  <c r="BI3609" i="3"/>
  <c r="L1400" i="3"/>
  <c r="K1400" i="3"/>
  <c r="O1402" i="3"/>
  <c r="X3609" i="3"/>
  <c r="D3680" i="3"/>
  <c r="BD3679" i="3"/>
  <c r="W3609" i="3"/>
  <c r="T3610" i="3"/>
  <c r="Q3610" i="3"/>
  <c r="U3610" i="3"/>
  <c r="R3610" i="3"/>
  <c r="N3611" i="3"/>
  <c r="O3611" i="3"/>
  <c r="BB3606" i="3" l="1"/>
  <c r="AY3607" i="3"/>
  <c r="BA3607" i="3" s="1"/>
  <c r="BN3047" i="3"/>
  <c r="BO3047" i="3"/>
  <c r="BL3047" i="3"/>
  <c r="BS3047" i="3"/>
  <c r="BM3047" i="3"/>
  <c r="BQ3047" i="3" s="1"/>
  <c r="AW3608" i="3"/>
  <c r="L3613" i="3"/>
  <c r="AX3608" i="3"/>
  <c r="BG3608" i="3"/>
  <c r="BF3608" i="3"/>
  <c r="Z3612" i="3"/>
  <c r="AC3611" i="3"/>
  <c r="AK3611" i="3" s="1"/>
  <c r="K3613" i="3"/>
  <c r="AB3612" i="3"/>
  <c r="AA3612" i="3"/>
  <c r="AQ3610" i="3"/>
  <c r="BI3610" i="3"/>
  <c r="AR3610" i="3"/>
  <c r="BJ3610" i="3"/>
  <c r="K1399" i="3"/>
  <c r="N1401" i="3"/>
  <c r="L1399" i="3"/>
  <c r="O1400" i="3" s="1"/>
  <c r="O1401" i="3"/>
  <c r="D3681" i="3"/>
  <c r="BD3680" i="3"/>
  <c r="W3610" i="3"/>
  <c r="X3610" i="3"/>
  <c r="T3611" i="3"/>
  <c r="Q3611" i="3"/>
  <c r="U3611" i="3"/>
  <c r="R3611" i="3"/>
  <c r="N3612" i="3"/>
  <c r="O3612" i="3"/>
  <c r="AW3609" i="3" l="1"/>
  <c r="BB3607" i="3"/>
  <c r="BV3047" i="3"/>
  <c r="AY3608" i="3"/>
  <c r="BA3608" i="3" s="1"/>
  <c r="BP3047" i="3"/>
  <c r="BU3047" i="3" s="1"/>
  <c r="BR3048" i="3"/>
  <c r="BT3047" i="3"/>
  <c r="BX3047" i="3" s="1"/>
  <c r="AX3609" i="3"/>
  <c r="L3614" i="3"/>
  <c r="BF3609" i="3"/>
  <c r="BG3609" i="3"/>
  <c r="AC3612" i="3"/>
  <c r="AK3612" i="3" s="1"/>
  <c r="AQ3611" i="3"/>
  <c r="BI3611" i="3"/>
  <c r="K3614" i="3"/>
  <c r="AB3613" i="3"/>
  <c r="AA3613" i="3"/>
  <c r="Z3613" i="3"/>
  <c r="AR3611" i="3"/>
  <c r="BJ3611" i="3"/>
  <c r="K1398" i="3"/>
  <c r="L1398" i="3"/>
  <c r="N1400" i="3"/>
  <c r="D3682" i="3"/>
  <c r="BD3681" i="3"/>
  <c r="W3611" i="3"/>
  <c r="X3611" i="3"/>
  <c r="T3612" i="3"/>
  <c r="Q3612" i="3"/>
  <c r="U3612" i="3"/>
  <c r="R3612" i="3"/>
  <c r="N3613" i="3"/>
  <c r="O3613" i="3"/>
  <c r="BB3608" i="3" l="1"/>
  <c r="AY3609" i="3"/>
  <c r="BA3609" i="3" s="1"/>
  <c r="BS3048" i="3"/>
  <c r="BL3048" i="3"/>
  <c r="BN3048" i="3"/>
  <c r="BM3048" i="3"/>
  <c r="BQ3048" i="3" s="1"/>
  <c r="BO3048" i="3"/>
  <c r="AX3610" i="3"/>
  <c r="L3615" i="3"/>
  <c r="AW3610" i="3"/>
  <c r="BF3610" i="3"/>
  <c r="BG3610" i="3"/>
  <c r="Z3614" i="3"/>
  <c r="AC3613" i="3"/>
  <c r="AK3613" i="3" s="1"/>
  <c r="AQ3612" i="3"/>
  <c r="BI3612" i="3"/>
  <c r="AR3612" i="3"/>
  <c r="BJ3612" i="3"/>
  <c r="K3615" i="3"/>
  <c r="AB3614" i="3"/>
  <c r="AA3614" i="3"/>
  <c r="L1397" i="3"/>
  <c r="O1399" i="3"/>
  <c r="K1397" i="3"/>
  <c r="N1398" i="3" s="1"/>
  <c r="N1399" i="3"/>
  <c r="D3683" i="3"/>
  <c r="BD3682" i="3"/>
  <c r="X3612" i="3"/>
  <c r="W3612" i="3"/>
  <c r="U3613" i="3"/>
  <c r="R3613" i="3"/>
  <c r="T3613" i="3"/>
  <c r="Q3613" i="3"/>
  <c r="N3614" i="3"/>
  <c r="O3614" i="3"/>
  <c r="BB3609" i="3" l="1"/>
  <c r="BV3048" i="3"/>
  <c r="BT3048" i="3"/>
  <c r="BX3048" i="3" s="1"/>
  <c r="AY3610" i="3"/>
  <c r="BA3610" i="3" s="1"/>
  <c r="BP3048" i="3"/>
  <c r="BU3048" i="3" s="1"/>
  <c r="BR3049" i="3"/>
  <c r="AX3611" i="3"/>
  <c r="L3616" i="3"/>
  <c r="BF3611" i="3"/>
  <c r="Z3615" i="3"/>
  <c r="AW3611" i="3"/>
  <c r="BG3611" i="3"/>
  <c r="AC3614" i="3"/>
  <c r="AK3614" i="3" s="1"/>
  <c r="AQ3613" i="3"/>
  <c r="BI3613" i="3"/>
  <c r="K3616" i="3"/>
  <c r="AB3615" i="3"/>
  <c r="AA3615" i="3"/>
  <c r="AR3613" i="3"/>
  <c r="BJ3613" i="3"/>
  <c r="L1396" i="3"/>
  <c r="K1396" i="3"/>
  <c r="O1398" i="3"/>
  <c r="W3613" i="3"/>
  <c r="D3684" i="3"/>
  <c r="BD3683" i="3"/>
  <c r="X3613" i="3"/>
  <c r="T3614" i="3"/>
  <c r="Q3614" i="3"/>
  <c r="U3614" i="3"/>
  <c r="R3614" i="3"/>
  <c r="N3615" i="3"/>
  <c r="O3615" i="3"/>
  <c r="BB3610" i="3" l="1"/>
  <c r="AX3612" i="3"/>
  <c r="BL3049" i="3"/>
  <c r="BS3049" i="3"/>
  <c r="BM3049" i="3"/>
  <c r="BQ3049" i="3" s="1"/>
  <c r="BO3049" i="3"/>
  <c r="BN3049" i="3"/>
  <c r="L3617" i="3"/>
  <c r="AY3611" i="3"/>
  <c r="BA3611" i="3" s="1"/>
  <c r="BB3611" i="3" s="1"/>
  <c r="AW3612" i="3"/>
  <c r="AY3612" i="3" s="1"/>
  <c r="BA3612" i="3" s="1"/>
  <c r="BF3612" i="3"/>
  <c r="BG3612" i="3"/>
  <c r="Z3616" i="3"/>
  <c r="AR3614" i="3"/>
  <c r="BJ3614" i="3"/>
  <c r="AQ3614" i="3"/>
  <c r="BI3614" i="3"/>
  <c r="AC3615" i="3"/>
  <c r="AK3615" i="3" s="1"/>
  <c r="AN3615" i="3" s="1"/>
  <c r="AN3616" i="3" s="1"/>
  <c r="K3617" i="3"/>
  <c r="AB3616" i="3"/>
  <c r="AA3616" i="3"/>
  <c r="K1395" i="3"/>
  <c r="N1397" i="3"/>
  <c r="L1395" i="3"/>
  <c r="O1396" i="3" s="1"/>
  <c r="O1397" i="3"/>
  <c r="D3685" i="3"/>
  <c r="BD3684" i="3"/>
  <c r="W3614" i="3"/>
  <c r="X3614" i="3"/>
  <c r="U3615" i="3"/>
  <c r="R3615" i="3"/>
  <c r="T3615" i="3"/>
  <c r="Q3615" i="3"/>
  <c r="N3616" i="3"/>
  <c r="O3616" i="3"/>
  <c r="BV3049" i="3" l="1"/>
  <c r="BB3612" i="3"/>
  <c r="BT3049" i="3"/>
  <c r="BX3049" i="3" s="1"/>
  <c r="BP3049" i="3"/>
  <c r="BU3049" i="3" s="1"/>
  <c r="BR3050" i="3"/>
  <c r="AW3613" i="3"/>
  <c r="L3618" i="3"/>
  <c r="AX3613" i="3"/>
  <c r="BG3613" i="3"/>
  <c r="BF3613" i="3"/>
  <c r="AR3615" i="3"/>
  <c r="BJ3615" i="3"/>
  <c r="AU3615" i="3"/>
  <c r="AU3616" i="3" s="1"/>
  <c r="AU3617" i="3" s="1"/>
  <c r="AU3618" i="3" s="1"/>
  <c r="AU3619" i="3" s="1"/>
  <c r="AU3620" i="3" s="1"/>
  <c r="AU3621" i="3" s="1"/>
  <c r="AU3622" i="3" s="1"/>
  <c r="AU3623" i="3" s="1"/>
  <c r="AU3624" i="3" s="1"/>
  <c r="AU3625" i="3" s="1"/>
  <c r="AU3626" i="3" s="1"/>
  <c r="AU3627" i="3" s="1"/>
  <c r="AU3628" i="3" s="1"/>
  <c r="AU3629" i="3" s="1"/>
  <c r="AU3630" i="3" s="1"/>
  <c r="AU3631" i="3" s="1"/>
  <c r="AU3632" i="3" s="1"/>
  <c r="AU3633" i="3" s="1"/>
  <c r="AC3616" i="3"/>
  <c r="AK3616" i="3" s="1"/>
  <c r="K3618" i="3"/>
  <c r="AB3617" i="3"/>
  <c r="AA3617" i="3"/>
  <c r="Z3617" i="3"/>
  <c r="AQ3615" i="3"/>
  <c r="BI3615" i="3"/>
  <c r="AT3615" i="3"/>
  <c r="AT3616" i="3" s="1"/>
  <c r="AT3617" i="3" s="1"/>
  <c r="AT3618" i="3" s="1"/>
  <c r="AT3619" i="3" s="1"/>
  <c r="AT3620" i="3" s="1"/>
  <c r="AT3621" i="3" s="1"/>
  <c r="AT3622" i="3" s="1"/>
  <c r="AT3623" i="3" s="1"/>
  <c r="AT3624" i="3" s="1"/>
  <c r="AT3625" i="3" s="1"/>
  <c r="AT3626" i="3" s="1"/>
  <c r="AT3627" i="3" s="1"/>
  <c r="AT3628" i="3" s="1"/>
  <c r="AT3629" i="3" s="1"/>
  <c r="AT3630" i="3" s="1"/>
  <c r="AT3631" i="3" s="1"/>
  <c r="AT3632" i="3" s="1"/>
  <c r="AT3633" i="3" s="1"/>
  <c r="AN3617" i="3"/>
  <c r="AN3618" i="3" s="1"/>
  <c r="AN3619" i="3" s="1"/>
  <c r="AN3620" i="3" s="1"/>
  <c r="AN3621" i="3" s="1"/>
  <c r="AN3622" i="3" s="1"/>
  <c r="AN3623" i="3" s="1"/>
  <c r="AN3624" i="3" s="1"/>
  <c r="AN3625" i="3" s="1"/>
  <c r="AN3626" i="3" s="1"/>
  <c r="AN3627" i="3" s="1"/>
  <c r="AN3628" i="3" s="1"/>
  <c r="AN3629" i="3" s="1"/>
  <c r="AN3630" i="3" s="1"/>
  <c r="AN3631" i="3" s="1"/>
  <c r="AN3632" i="3" s="1"/>
  <c r="AN3633" i="3" s="1"/>
  <c r="BD3616" i="3"/>
  <c r="BD3617" i="3" s="1"/>
  <c r="BD3618" i="3" s="1"/>
  <c r="BD3619" i="3" s="1"/>
  <c r="BD3620" i="3" s="1"/>
  <c r="BD3621" i="3" s="1"/>
  <c r="BD3622" i="3" s="1"/>
  <c r="BD3623" i="3" s="1"/>
  <c r="BD3624" i="3" s="1"/>
  <c r="BD3625" i="3" s="1"/>
  <c r="BD3626" i="3" s="1"/>
  <c r="BD3627" i="3" s="1"/>
  <c r="BD3628" i="3" s="1"/>
  <c r="BD3629" i="3" s="1"/>
  <c r="BD3630" i="3" s="1"/>
  <c r="BD3631" i="3" s="1"/>
  <c r="BD3632" i="3" s="1"/>
  <c r="BD3633" i="3" s="1"/>
  <c r="BD3634" i="3" s="1"/>
  <c r="BC3635" i="3" s="1"/>
  <c r="BC3636" i="3" s="1"/>
  <c r="BC3637" i="3" s="1"/>
  <c r="BC3638" i="3" s="1"/>
  <c r="BC3639" i="3" s="1"/>
  <c r="BC3640" i="3" s="1"/>
  <c r="BC3641" i="3" s="1"/>
  <c r="BC3642" i="3" s="1"/>
  <c r="BC3643" i="3" s="1"/>
  <c r="BC3644" i="3" s="1"/>
  <c r="BC3645" i="3" s="1"/>
  <c r="BC3646" i="3" s="1"/>
  <c r="BC3647" i="3" s="1"/>
  <c r="BC3648" i="3" s="1"/>
  <c r="BC3649" i="3" s="1"/>
  <c r="BC3650" i="3" s="1"/>
  <c r="BC3651" i="3" s="1"/>
  <c r="BC3652" i="3" s="1"/>
  <c r="BC3653" i="3" s="1"/>
  <c r="BC3654" i="3" s="1"/>
  <c r="BC3655" i="3" s="1"/>
  <c r="BC3656" i="3" s="1"/>
  <c r="BC3657" i="3" s="1"/>
  <c r="K1394" i="3"/>
  <c r="L1394" i="3"/>
  <c r="N1396" i="3"/>
  <c r="D3686" i="3"/>
  <c r="BD3685" i="3"/>
  <c r="X3615" i="3"/>
  <c r="W3615" i="3"/>
  <c r="T3616" i="3"/>
  <c r="Q3616" i="3"/>
  <c r="U3616" i="3"/>
  <c r="R3616" i="3"/>
  <c r="N3617" i="3"/>
  <c r="O3617" i="3"/>
  <c r="BO3050" i="3" l="1"/>
  <c r="BL3050" i="3"/>
  <c r="BM3050" i="3"/>
  <c r="BQ3050" i="3" s="1"/>
  <c r="BS3050" i="3"/>
  <c r="BN3050" i="3"/>
  <c r="AY3613" i="3"/>
  <c r="BA3613" i="3" s="1"/>
  <c r="BB3613" i="3" s="1"/>
  <c r="AX3614" i="3"/>
  <c r="AW3614" i="3"/>
  <c r="L3619" i="3"/>
  <c r="BF3614" i="3"/>
  <c r="BG3614" i="3"/>
  <c r="AC3617" i="3"/>
  <c r="AK3617" i="3" s="1"/>
  <c r="AQ3616" i="3"/>
  <c r="BI3616" i="3"/>
  <c r="K3619" i="3"/>
  <c r="AB3618" i="3"/>
  <c r="AA3618" i="3"/>
  <c r="Z3618" i="3"/>
  <c r="AR3616" i="3"/>
  <c r="BJ3616" i="3"/>
  <c r="L1393" i="3"/>
  <c r="O1395" i="3"/>
  <c r="K1393" i="3"/>
  <c r="N1394" i="3" s="1"/>
  <c r="N1395" i="3"/>
  <c r="D3687" i="3"/>
  <c r="BD3686" i="3"/>
  <c r="W3616" i="3"/>
  <c r="X3616" i="3"/>
  <c r="U3617" i="3"/>
  <c r="R3617" i="3"/>
  <c r="T3617" i="3"/>
  <c r="Q3617" i="3"/>
  <c r="N3618" i="3"/>
  <c r="O3618" i="3"/>
  <c r="BV3050" i="3" l="1"/>
  <c r="BT3050" i="3"/>
  <c r="BX3050" i="3" s="1"/>
  <c r="BP3050" i="3"/>
  <c r="BU3050" i="3" s="1"/>
  <c r="BR3051" i="3"/>
  <c r="AW3615" i="3"/>
  <c r="AY3614" i="3"/>
  <c r="BA3614" i="3" s="1"/>
  <c r="BB3614" i="3" s="1"/>
  <c r="AC3618" i="3"/>
  <c r="AK3618" i="3" s="1"/>
  <c r="L3620" i="3"/>
  <c r="AX3615" i="3"/>
  <c r="AY3615" i="3" s="1"/>
  <c r="BF3615" i="3"/>
  <c r="BG3615" i="3"/>
  <c r="K3620" i="3"/>
  <c r="AB3619" i="3"/>
  <c r="AA3619" i="3"/>
  <c r="Z3619" i="3"/>
  <c r="AQ3617" i="3"/>
  <c r="BI3617" i="3"/>
  <c r="AR3617" i="3"/>
  <c r="BJ3617" i="3"/>
  <c r="L1392" i="3"/>
  <c r="K1392" i="3"/>
  <c r="O1394" i="3"/>
  <c r="D3688" i="3"/>
  <c r="BD3687" i="3"/>
  <c r="X3617" i="3"/>
  <c r="W3617" i="3"/>
  <c r="U3618" i="3"/>
  <c r="R3618" i="3"/>
  <c r="T3618" i="3"/>
  <c r="Q3618" i="3"/>
  <c r="N3619" i="3"/>
  <c r="O3619" i="3"/>
  <c r="BN3051" i="3" l="1"/>
  <c r="BS3051" i="3"/>
  <c r="BL3051" i="3"/>
  <c r="BO3051" i="3"/>
  <c r="BM3051" i="3"/>
  <c r="BQ3051" i="3" s="1"/>
  <c r="BA3615" i="3"/>
  <c r="BB3615" i="3"/>
  <c r="L3621" i="3"/>
  <c r="AX3616" i="3"/>
  <c r="BG3616" i="3"/>
  <c r="BF3616" i="3"/>
  <c r="AW3616" i="3"/>
  <c r="AY3616" i="3" s="1"/>
  <c r="BA3616" i="3" s="1"/>
  <c r="BB3616" i="3" s="1"/>
  <c r="AC3619" i="3"/>
  <c r="AK3619" i="3" s="1"/>
  <c r="AQ3618" i="3"/>
  <c r="BI3618" i="3"/>
  <c r="AR3618" i="3"/>
  <c r="BJ3618" i="3"/>
  <c r="K3621" i="3"/>
  <c r="AB3620" i="3"/>
  <c r="AA3620" i="3"/>
  <c r="Z3620" i="3"/>
  <c r="K1391" i="3"/>
  <c r="N1393" i="3"/>
  <c r="L1391" i="3"/>
  <c r="O1392" i="3" s="1"/>
  <c r="O1393" i="3"/>
  <c r="W3618" i="3"/>
  <c r="D3689" i="3"/>
  <c r="BD3688" i="3"/>
  <c r="X3618" i="3"/>
  <c r="U3619" i="3"/>
  <c r="R3619" i="3"/>
  <c r="T3619" i="3"/>
  <c r="Q3619" i="3"/>
  <c r="N3620" i="3"/>
  <c r="O3620" i="3"/>
  <c r="BV3051" i="3" l="1"/>
  <c r="BP3051" i="3"/>
  <c r="BU3051" i="3" s="1"/>
  <c r="BR3052" i="3"/>
  <c r="BT3051" i="3"/>
  <c r="BX3051" i="3" s="1"/>
  <c r="L3622" i="3"/>
  <c r="AW3617" i="3"/>
  <c r="AX3617" i="3"/>
  <c r="BF3617" i="3"/>
  <c r="BG3617" i="3"/>
  <c r="AC3620" i="3"/>
  <c r="AK3620" i="3" s="1"/>
  <c r="K3622" i="3"/>
  <c r="AB3621" i="3"/>
  <c r="AA3621" i="3"/>
  <c r="Z3621" i="3"/>
  <c r="AR3619" i="3"/>
  <c r="BJ3619" i="3"/>
  <c r="AQ3619" i="3"/>
  <c r="BI3619" i="3"/>
  <c r="X3619" i="3"/>
  <c r="K1390" i="3"/>
  <c r="L1390" i="3"/>
  <c r="N1392" i="3"/>
  <c r="D3690" i="3"/>
  <c r="BD3689" i="3"/>
  <c r="W3619" i="3"/>
  <c r="T3620" i="3"/>
  <c r="Q3620" i="3"/>
  <c r="U3620" i="3"/>
  <c r="R3620" i="3"/>
  <c r="N3621" i="3"/>
  <c r="O3621" i="3"/>
  <c r="AY3617" i="3" l="1"/>
  <c r="BA3617" i="3" s="1"/>
  <c r="BB3617" i="3" s="1"/>
  <c r="BO3052" i="3"/>
  <c r="BN3052" i="3"/>
  <c r="BL3052" i="3"/>
  <c r="BS3052" i="3"/>
  <c r="BM3052" i="3"/>
  <c r="BQ3052" i="3" s="1"/>
  <c r="AW3618" i="3"/>
  <c r="L3623" i="3"/>
  <c r="AX3618" i="3"/>
  <c r="BG3618" i="3"/>
  <c r="BF3618" i="3"/>
  <c r="AR3620" i="3"/>
  <c r="BJ3620" i="3"/>
  <c r="AQ3620" i="3"/>
  <c r="BI3620" i="3"/>
  <c r="AC3621" i="3"/>
  <c r="AK3621" i="3" s="1"/>
  <c r="K3623" i="3"/>
  <c r="AB3622" i="3"/>
  <c r="AA3622" i="3"/>
  <c r="Z3622" i="3"/>
  <c r="L1389" i="3"/>
  <c r="O1391" i="3"/>
  <c r="K1389" i="3"/>
  <c r="N1390" i="3" s="1"/>
  <c r="N1391" i="3"/>
  <c r="BD3690" i="3"/>
  <c r="D3691" i="3"/>
  <c r="W3620" i="3"/>
  <c r="X3620" i="3"/>
  <c r="U3621" i="3"/>
  <c r="R3621" i="3"/>
  <c r="T3621" i="3"/>
  <c r="Q3621" i="3"/>
  <c r="N3622" i="3"/>
  <c r="O3622" i="3"/>
  <c r="BT3052" i="3" l="1"/>
  <c r="BX3052" i="3" s="1"/>
  <c r="BV3052" i="3"/>
  <c r="BP3052" i="3"/>
  <c r="BU3052" i="3" s="1"/>
  <c r="BR3053" i="3"/>
  <c r="AY3618" i="3"/>
  <c r="BA3618" i="3" s="1"/>
  <c r="BB3618" i="3" s="1"/>
  <c r="AX3619" i="3"/>
  <c r="L3624" i="3"/>
  <c r="AW3619" i="3"/>
  <c r="W3621" i="3"/>
  <c r="BG3619" i="3"/>
  <c r="BF3619" i="3"/>
  <c r="AC3622" i="3"/>
  <c r="AK3622" i="3" s="1"/>
  <c r="K3624" i="3"/>
  <c r="AB3623" i="3"/>
  <c r="AA3623" i="3"/>
  <c r="Z3623" i="3"/>
  <c r="AQ3621" i="3"/>
  <c r="BI3621" i="3"/>
  <c r="AR3621" i="3"/>
  <c r="BJ3621" i="3"/>
  <c r="X3621" i="3"/>
  <c r="L1388" i="3"/>
  <c r="K1388" i="3"/>
  <c r="O1390" i="3"/>
  <c r="BD3691" i="3"/>
  <c r="D3692" i="3"/>
  <c r="T3622" i="3"/>
  <c r="Q3622" i="3"/>
  <c r="U3622" i="3"/>
  <c r="R3622" i="3"/>
  <c r="N3623" i="3"/>
  <c r="O3623" i="3"/>
  <c r="AW3620" i="3" l="1"/>
  <c r="BN3053" i="3"/>
  <c r="BM3053" i="3"/>
  <c r="BQ3053" i="3" s="1"/>
  <c r="BO3053" i="3"/>
  <c r="BL3053" i="3"/>
  <c r="BS3053" i="3"/>
  <c r="AX3620" i="3"/>
  <c r="AY3619" i="3"/>
  <c r="BA3619" i="3" s="1"/>
  <c r="BB3619" i="3" s="1"/>
  <c r="L3625" i="3"/>
  <c r="BF3620" i="3"/>
  <c r="BG3620" i="3"/>
  <c r="Z3624" i="3"/>
  <c r="AR3622" i="3"/>
  <c r="BJ3622" i="3"/>
  <c r="AQ3622" i="3"/>
  <c r="BI3622" i="3"/>
  <c r="AC3623" i="3"/>
  <c r="AK3623" i="3" s="1"/>
  <c r="K3625" i="3"/>
  <c r="AB3624" i="3"/>
  <c r="AA3624" i="3"/>
  <c r="K1387" i="3"/>
  <c r="N1389" i="3"/>
  <c r="L1387" i="3"/>
  <c r="O1388" i="3" s="1"/>
  <c r="O1389" i="3"/>
  <c r="BD3692" i="3"/>
  <c r="D3693" i="3"/>
  <c r="W3622" i="3"/>
  <c r="X3622" i="3"/>
  <c r="T3623" i="3"/>
  <c r="Q3623" i="3"/>
  <c r="U3623" i="3"/>
  <c r="R3623" i="3"/>
  <c r="N3624" i="3"/>
  <c r="O3624" i="3"/>
  <c r="BV3053" i="3" l="1"/>
  <c r="AY3620" i="3"/>
  <c r="BA3620" i="3" s="1"/>
  <c r="BB3620" i="3" s="1"/>
  <c r="BP3053" i="3"/>
  <c r="BU3053" i="3" s="1"/>
  <c r="BR3054" i="3"/>
  <c r="BT3053" i="3"/>
  <c r="BX3053" i="3" s="1"/>
  <c r="AX3621" i="3"/>
  <c r="L3626" i="3"/>
  <c r="BF3621" i="3"/>
  <c r="AW3621" i="3"/>
  <c r="BG3621" i="3"/>
  <c r="Z3625" i="3"/>
  <c r="AC3624" i="3"/>
  <c r="AK3624" i="3" s="1"/>
  <c r="AQ3623" i="3"/>
  <c r="BI3623" i="3"/>
  <c r="K3626" i="3"/>
  <c r="AB3625" i="3"/>
  <c r="AA3625" i="3"/>
  <c r="AR3623" i="3"/>
  <c r="BJ3623" i="3"/>
  <c r="K1386" i="3"/>
  <c r="L1386" i="3"/>
  <c r="N1388" i="3"/>
  <c r="BD3693" i="3"/>
  <c r="D3694" i="3"/>
  <c r="W3623" i="3"/>
  <c r="X3623" i="3"/>
  <c r="U3624" i="3"/>
  <c r="R3624" i="3"/>
  <c r="T3624" i="3"/>
  <c r="Q3624" i="3"/>
  <c r="N3625" i="3"/>
  <c r="O3625" i="3"/>
  <c r="AY3621" i="3" l="1"/>
  <c r="BA3621" i="3" s="1"/>
  <c r="BN3054" i="3"/>
  <c r="BM3054" i="3"/>
  <c r="BQ3054" i="3" s="1"/>
  <c r="BS3054" i="3"/>
  <c r="BL3054" i="3"/>
  <c r="BO3054" i="3"/>
  <c r="L3627" i="3"/>
  <c r="AW3622" i="3"/>
  <c r="AX3622" i="3"/>
  <c r="BF3622" i="3"/>
  <c r="BG3622" i="3"/>
  <c r="AQ3624" i="3"/>
  <c r="BI3624" i="3"/>
  <c r="AR3624" i="3"/>
  <c r="BJ3624" i="3"/>
  <c r="AC3625" i="3"/>
  <c r="AK3625" i="3" s="1"/>
  <c r="K3627" i="3"/>
  <c r="AB3626" i="3"/>
  <c r="AA3626" i="3"/>
  <c r="Z3626" i="3"/>
  <c r="L1385" i="3"/>
  <c r="O1387" i="3"/>
  <c r="K1385" i="3"/>
  <c r="N1386" i="3" s="1"/>
  <c r="N1387" i="3"/>
  <c r="BD3694" i="3"/>
  <c r="D3695" i="3"/>
  <c r="X3624" i="3"/>
  <c r="W3624" i="3"/>
  <c r="T3625" i="3"/>
  <c r="Q3625" i="3"/>
  <c r="U3625" i="3"/>
  <c r="R3625" i="3"/>
  <c r="N3626" i="3"/>
  <c r="O3626" i="3"/>
  <c r="BV3054" i="3" l="1"/>
  <c r="BB3621" i="3"/>
  <c r="BT3054" i="3"/>
  <c r="BX3054" i="3" s="1"/>
  <c r="BP3054" i="3"/>
  <c r="BU3054" i="3" s="1"/>
  <c r="BR3055" i="3"/>
  <c r="AY3622" i="3"/>
  <c r="BA3622" i="3" s="1"/>
  <c r="BB3622" i="3" s="1"/>
  <c r="L3628" i="3"/>
  <c r="AW3623" i="3"/>
  <c r="AX3623" i="3"/>
  <c r="BF3623" i="3"/>
  <c r="BG3623" i="3"/>
  <c r="AQ3625" i="3"/>
  <c r="BI3625" i="3"/>
  <c r="AR3625" i="3"/>
  <c r="BJ3625" i="3"/>
  <c r="AC3626" i="3"/>
  <c r="AK3626" i="3" s="1"/>
  <c r="K3628" i="3"/>
  <c r="AB3627" i="3"/>
  <c r="AA3627" i="3"/>
  <c r="Z3627" i="3"/>
  <c r="L1384" i="3"/>
  <c r="K1384" i="3"/>
  <c r="O1386" i="3"/>
  <c r="BD3695" i="3"/>
  <c r="D3696" i="3"/>
  <c r="W3625" i="3"/>
  <c r="X3625" i="3"/>
  <c r="T3626" i="3"/>
  <c r="Q3626" i="3"/>
  <c r="U3626" i="3"/>
  <c r="R3626" i="3"/>
  <c r="N3627" i="3"/>
  <c r="O3627" i="3"/>
  <c r="AX3624" i="3" l="1"/>
  <c r="BS3055" i="3"/>
  <c r="BL3055" i="3"/>
  <c r="BN3055" i="3"/>
  <c r="BM3055" i="3"/>
  <c r="BQ3055" i="3" s="1"/>
  <c r="BO3055" i="3"/>
  <c r="L3629" i="3"/>
  <c r="AY3623" i="3"/>
  <c r="BA3623" i="3" s="1"/>
  <c r="BB3623" i="3" s="1"/>
  <c r="AW3624" i="3"/>
  <c r="AY3624" i="3" s="1"/>
  <c r="BF3624" i="3"/>
  <c r="BG3624" i="3"/>
  <c r="AC3627" i="3"/>
  <c r="AK3627" i="3" s="1"/>
  <c r="AQ3626" i="3"/>
  <c r="BI3626" i="3"/>
  <c r="K3629" i="3"/>
  <c r="AB3628" i="3"/>
  <c r="AA3628" i="3"/>
  <c r="AR3626" i="3"/>
  <c r="BJ3626" i="3"/>
  <c r="BA3624" i="3"/>
  <c r="Z3628" i="3"/>
  <c r="K1383" i="3"/>
  <c r="N1385" i="3"/>
  <c r="L1383" i="3"/>
  <c r="O1384" i="3" s="1"/>
  <c r="O1385" i="3"/>
  <c r="X3626" i="3"/>
  <c r="BD3696" i="3"/>
  <c r="D3697" i="3"/>
  <c r="W3626" i="3"/>
  <c r="U3627" i="3"/>
  <c r="R3627" i="3"/>
  <c r="T3627" i="3"/>
  <c r="Q3627" i="3"/>
  <c r="N3628" i="3"/>
  <c r="O3628" i="3"/>
  <c r="BV3055" i="3" l="1"/>
  <c r="BT3055" i="3"/>
  <c r="BX3055" i="3" s="1"/>
  <c r="BP3055" i="3"/>
  <c r="BU3055" i="3" s="1"/>
  <c r="BR3056" i="3"/>
  <c r="L3630" i="3"/>
  <c r="AW3625" i="3"/>
  <c r="BF3625" i="3"/>
  <c r="AX3625" i="3"/>
  <c r="BG3625" i="3"/>
  <c r="BB3624" i="3"/>
  <c r="AR3627" i="3"/>
  <c r="BJ3627" i="3"/>
  <c r="AQ3627" i="3"/>
  <c r="BI3627" i="3"/>
  <c r="AC3628" i="3"/>
  <c r="AK3628" i="3" s="1"/>
  <c r="K3630" i="3"/>
  <c r="AB3629" i="3"/>
  <c r="AA3629" i="3"/>
  <c r="Z3629" i="3"/>
  <c r="Z3630" i="3"/>
  <c r="X3627" i="3"/>
  <c r="K1382" i="3"/>
  <c r="L1382" i="3"/>
  <c r="N1384" i="3"/>
  <c r="BD3697" i="3"/>
  <c r="D3698" i="3"/>
  <c r="W3627" i="3"/>
  <c r="U3628" i="3"/>
  <c r="R3628" i="3"/>
  <c r="T3628" i="3"/>
  <c r="Q3628" i="3"/>
  <c r="N3629" i="3"/>
  <c r="O3629" i="3"/>
  <c r="AY3625" i="3" l="1"/>
  <c r="BA3625" i="3" s="1"/>
  <c r="AW3626" i="3"/>
  <c r="BM3056" i="3"/>
  <c r="BQ3056" i="3" s="1"/>
  <c r="BS3056" i="3"/>
  <c r="BL3056" i="3"/>
  <c r="BO3056" i="3"/>
  <c r="BN3056" i="3"/>
  <c r="L3631" i="3"/>
  <c r="AX3626" i="3"/>
  <c r="AY3626" i="3" s="1"/>
  <c r="BA3626" i="3" s="1"/>
  <c r="BF3626" i="3"/>
  <c r="W3628" i="3"/>
  <c r="BG3626" i="3"/>
  <c r="AC3629" i="3"/>
  <c r="AK3629" i="3" s="1"/>
  <c r="AQ3628" i="3"/>
  <c r="BI3628" i="3"/>
  <c r="AR3628" i="3"/>
  <c r="BJ3628" i="3"/>
  <c r="K3631" i="3"/>
  <c r="AB3630" i="3"/>
  <c r="AA3630" i="3"/>
  <c r="L1381" i="3"/>
  <c r="O1383" i="3"/>
  <c r="K1381" i="3"/>
  <c r="N1382" i="3" s="1"/>
  <c r="N1383" i="3"/>
  <c r="X3628" i="3"/>
  <c r="BD3698" i="3"/>
  <c r="D3699" i="3"/>
  <c r="U3629" i="3"/>
  <c r="R3629" i="3"/>
  <c r="T3629" i="3"/>
  <c r="Q3629" i="3"/>
  <c r="N3630" i="3"/>
  <c r="O3630" i="3"/>
  <c r="BV3056" i="3" l="1"/>
  <c r="BB3625" i="3"/>
  <c r="BT3056" i="3"/>
  <c r="BX3056" i="3" s="1"/>
  <c r="BP3056" i="3"/>
  <c r="BU3056" i="3" s="1"/>
  <c r="BR3057" i="3"/>
  <c r="AW3627" i="3"/>
  <c r="BB3626" i="3"/>
  <c r="L3632" i="3"/>
  <c r="AX3627" i="3"/>
  <c r="BF3627" i="3"/>
  <c r="BG3627" i="3"/>
  <c r="AQ3629" i="3"/>
  <c r="BI3629" i="3"/>
  <c r="AC3630" i="3"/>
  <c r="AK3630" i="3" s="1"/>
  <c r="K3632" i="3"/>
  <c r="AB3631" i="3"/>
  <c r="AA3631" i="3"/>
  <c r="Z3631" i="3"/>
  <c r="Z3632" i="3"/>
  <c r="AR3629" i="3"/>
  <c r="BJ3629" i="3"/>
  <c r="L1380" i="3"/>
  <c r="W3629" i="3"/>
  <c r="K1380" i="3"/>
  <c r="N1381" i="3" s="1"/>
  <c r="O1382" i="3"/>
  <c r="X3629" i="3"/>
  <c r="BC3699" i="3"/>
  <c r="D3700" i="3"/>
  <c r="T3630" i="3"/>
  <c r="Q3630" i="3"/>
  <c r="U3630" i="3"/>
  <c r="R3630" i="3"/>
  <c r="N3631" i="3"/>
  <c r="O3631" i="3"/>
  <c r="BN3057" i="3" l="1"/>
  <c r="BL3057" i="3"/>
  <c r="BO3057" i="3"/>
  <c r="BS3057" i="3"/>
  <c r="BM3057" i="3"/>
  <c r="BQ3057" i="3" s="1"/>
  <c r="AY3627" i="3"/>
  <c r="BA3627" i="3" s="1"/>
  <c r="BB3627" i="3" s="1"/>
  <c r="L3633" i="3"/>
  <c r="AX3628" i="3"/>
  <c r="BG3628" i="3"/>
  <c r="AW3628" i="3"/>
  <c r="BF3628" i="3"/>
  <c r="AR3630" i="3"/>
  <c r="BJ3630" i="3"/>
  <c r="AQ3630" i="3"/>
  <c r="BI3630" i="3"/>
  <c r="AC3631" i="3"/>
  <c r="AK3631" i="3" s="1"/>
  <c r="K3633" i="3"/>
  <c r="AB3632" i="3"/>
  <c r="AA3632" i="3"/>
  <c r="L1379" i="3"/>
  <c r="K1379" i="3"/>
  <c r="O1381" i="3"/>
  <c r="BC3700" i="3"/>
  <c r="D3701" i="3"/>
  <c r="W3630" i="3"/>
  <c r="X3630" i="3"/>
  <c r="T3631" i="3"/>
  <c r="Q3631" i="3"/>
  <c r="U3631" i="3"/>
  <c r="R3631" i="3"/>
  <c r="N3632" i="3"/>
  <c r="O3632" i="3"/>
  <c r="BV3057" i="3" l="1"/>
  <c r="AY3628" i="3"/>
  <c r="BA3628" i="3" s="1"/>
  <c r="BB3628" i="3" s="1"/>
  <c r="BP3057" i="3"/>
  <c r="BU3057" i="3" s="1"/>
  <c r="BR3058" i="3"/>
  <c r="BT3057" i="3"/>
  <c r="BX3057" i="3" s="1"/>
  <c r="AX3629" i="3"/>
  <c r="L3634" i="3"/>
  <c r="AW3629" i="3"/>
  <c r="BF3629" i="3"/>
  <c r="BG3629" i="3"/>
  <c r="AR3631" i="3"/>
  <c r="BJ3631" i="3"/>
  <c r="AC3632" i="3"/>
  <c r="AK3632" i="3" s="1"/>
  <c r="K3634" i="3"/>
  <c r="AB3633" i="3"/>
  <c r="AA3633" i="3"/>
  <c r="Z3633" i="3"/>
  <c r="Z3634" i="3"/>
  <c r="AQ3631" i="3"/>
  <c r="BI3631" i="3"/>
  <c r="K1378" i="3"/>
  <c r="N1380" i="3"/>
  <c r="L1378" i="3"/>
  <c r="O1379" i="3" s="1"/>
  <c r="O1380" i="3"/>
  <c r="BC3701" i="3"/>
  <c r="D3702" i="3"/>
  <c r="X3631" i="3"/>
  <c r="W3631" i="3"/>
  <c r="T3632" i="3"/>
  <c r="Q3632" i="3"/>
  <c r="U3632" i="3"/>
  <c r="R3632" i="3"/>
  <c r="N3633" i="3"/>
  <c r="O3633" i="3"/>
  <c r="AY3629" i="3" l="1"/>
  <c r="BA3629" i="3" s="1"/>
  <c r="BS3058" i="3"/>
  <c r="BM3058" i="3"/>
  <c r="BQ3058" i="3" s="1"/>
  <c r="BO3058" i="3"/>
  <c r="BL3058" i="3"/>
  <c r="BN3058" i="3"/>
  <c r="AW3630" i="3"/>
  <c r="L3635" i="3"/>
  <c r="AX3630" i="3"/>
  <c r="BF3630" i="3"/>
  <c r="BG3630" i="3"/>
  <c r="AR3632" i="3"/>
  <c r="BJ3632" i="3"/>
  <c r="AC3633" i="3"/>
  <c r="AK3633" i="3" s="1"/>
  <c r="K3635" i="3"/>
  <c r="AB3634" i="3"/>
  <c r="AA3634" i="3"/>
  <c r="AQ3632" i="3"/>
  <c r="BI3632" i="3"/>
  <c r="K1377" i="3"/>
  <c r="L1377" i="3"/>
  <c r="N1379" i="3"/>
  <c r="BC3702" i="3"/>
  <c r="D3703" i="3"/>
  <c r="W3632" i="3"/>
  <c r="X3632" i="3"/>
  <c r="T3633" i="3"/>
  <c r="Q3633" i="3"/>
  <c r="U3633" i="3"/>
  <c r="R3633" i="3"/>
  <c r="N3634" i="3"/>
  <c r="O3634" i="3"/>
  <c r="BV3058" i="3" l="1"/>
  <c r="BB3629" i="3"/>
  <c r="AY3630" i="3"/>
  <c r="BA3630" i="3" s="1"/>
  <c r="BB3630" i="3" s="1"/>
  <c r="BP3058" i="3"/>
  <c r="BU3058" i="3" s="1"/>
  <c r="BR3059" i="3"/>
  <c r="AX3631" i="3"/>
  <c r="BT3058" i="3"/>
  <c r="BX3058" i="3" s="1"/>
  <c r="L3636" i="3"/>
  <c r="AW3631" i="3"/>
  <c r="BG3631" i="3"/>
  <c r="BF3631" i="3"/>
  <c r="Z3635" i="3"/>
  <c r="AC3634" i="3"/>
  <c r="AK3634" i="3" s="1"/>
  <c r="AN3634" i="3" s="1"/>
  <c r="AN3635" i="3" s="1"/>
  <c r="AN3636" i="3" s="1"/>
  <c r="AN3637" i="3" s="1"/>
  <c r="AN3638" i="3" s="1"/>
  <c r="AN3639" i="3" s="1"/>
  <c r="AN3640" i="3" s="1"/>
  <c r="AN3641" i="3" s="1"/>
  <c r="AN3642" i="3" s="1"/>
  <c r="AN3643" i="3" s="1"/>
  <c r="AN3644" i="3" s="1"/>
  <c r="AN3645" i="3" s="1"/>
  <c r="AN3646" i="3" s="1"/>
  <c r="AN3647" i="3" s="1"/>
  <c r="AN3648" i="3" s="1"/>
  <c r="AN3649" i="3" s="1"/>
  <c r="AN3650" i="3" s="1"/>
  <c r="AN3651" i="3" s="1"/>
  <c r="AN3652" i="3" s="1"/>
  <c r="AN3653" i="3" s="1"/>
  <c r="AN3654" i="3" s="1"/>
  <c r="AN3655" i="3" s="1"/>
  <c r="AN3656" i="3" s="1"/>
  <c r="AQ3633" i="3"/>
  <c r="BI3633" i="3"/>
  <c r="AR3633" i="3"/>
  <c r="BJ3633" i="3"/>
  <c r="K3636" i="3"/>
  <c r="AB3635" i="3"/>
  <c r="AA3635" i="3"/>
  <c r="L1376" i="3"/>
  <c r="O1378" i="3"/>
  <c r="K1376" i="3"/>
  <c r="N1377" i="3" s="1"/>
  <c r="N1378" i="3"/>
  <c r="X3633" i="3"/>
  <c r="BC3703" i="3"/>
  <c r="D3704" i="3"/>
  <c r="W3633" i="3"/>
  <c r="U3634" i="3"/>
  <c r="R3634" i="3"/>
  <c r="T3634" i="3"/>
  <c r="Q3634" i="3"/>
  <c r="N3635" i="3"/>
  <c r="O3635" i="3"/>
  <c r="AY3631" i="3" l="1"/>
  <c r="BA3631" i="3" s="1"/>
  <c r="BB3631" i="3" s="1"/>
  <c r="AX3632" i="3"/>
  <c r="BM3059" i="3"/>
  <c r="BQ3059" i="3" s="1"/>
  <c r="BS3059" i="3"/>
  <c r="BL3059" i="3"/>
  <c r="BN3059" i="3"/>
  <c r="BO3059" i="3"/>
  <c r="BV3059" i="3" s="1"/>
  <c r="L3637" i="3"/>
  <c r="AW3632" i="3"/>
  <c r="AY3632" i="3" s="1"/>
  <c r="BF3632" i="3"/>
  <c r="BG3632" i="3"/>
  <c r="X3634" i="3"/>
  <c r="BA3632" i="3"/>
  <c r="BB3632" i="3" s="1"/>
  <c r="BD3635" i="3"/>
  <c r="BD3636" i="3" s="1"/>
  <c r="BD3637" i="3" s="1"/>
  <c r="BD3638" i="3" s="1"/>
  <c r="BD3639" i="3" s="1"/>
  <c r="BD3640" i="3" s="1"/>
  <c r="BD3641" i="3" s="1"/>
  <c r="BD3642" i="3" s="1"/>
  <c r="BD3643" i="3" s="1"/>
  <c r="BD3644" i="3" s="1"/>
  <c r="BD3645" i="3" s="1"/>
  <c r="BD3646" i="3" s="1"/>
  <c r="BD3647" i="3" s="1"/>
  <c r="BD3648" i="3" s="1"/>
  <c r="BD3649" i="3" s="1"/>
  <c r="BD3650" i="3" s="1"/>
  <c r="BD3651" i="3" s="1"/>
  <c r="BD3652" i="3" s="1"/>
  <c r="BD3653" i="3" s="1"/>
  <c r="BD3654" i="3" s="1"/>
  <c r="BD3655" i="3" s="1"/>
  <c r="BD3656" i="3" s="1"/>
  <c r="BD3657" i="3" s="1"/>
  <c r="BC3658" i="3" s="1"/>
  <c r="BC3659" i="3" s="1"/>
  <c r="BC3660" i="3" s="1"/>
  <c r="BC3661" i="3" s="1"/>
  <c r="BC3662" i="3" s="1"/>
  <c r="BC3663" i="3" s="1"/>
  <c r="BC3664" i="3" s="1"/>
  <c r="BC3665" i="3" s="1"/>
  <c r="BC3666" i="3" s="1"/>
  <c r="BC3667" i="3" s="1"/>
  <c r="BC3668" i="3" s="1"/>
  <c r="BC3669" i="3" s="1"/>
  <c r="BC3670" i="3" s="1"/>
  <c r="BC3671" i="3" s="1"/>
  <c r="BC3672" i="3" s="1"/>
  <c r="BC3673" i="3" s="1"/>
  <c r="BC3674" i="3" s="1"/>
  <c r="BC3675" i="3" s="1"/>
  <c r="BC3676" i="3" s="1"/>
  <c r="AR3634" i="3"/>
  <c r="BJ3634" i="3"/>
  <c r="AU3634" i="3"/>
  <c r="AU3635" i="3" s="1"/>
  <c r="AU3636" i="3" s="1"/>
  <c r="AU3637" i="3" s="1"/>
  <c r="AU3638" i="3" s="1"/>
  <c r="AU3639" i="3" s="1"/>
  <c r="AU3640" i="3" s="1"/>
  <c r="AU3641" i="3" s="1"/>
  <c r="AU3642" i="3" s="1"/>
  <c r="AU3643" i="3" s="1"/>
  <c r="AU3644" i="3" s="1"/>
  <c r="AU3645" i="3" s="1"/>
  <c r="AU3646" i="3" s="1"/>
  <c r="AU3647" i="3" s="1"/>
  <c r="AU3648" i="3" s="1"/>
  <c r="AU3649" i="3" s="1"/>
  <c r="AU3650" i="3" s="1"/>
  <c r="AU3651" i="3" s="1"/>
  <c r="AU3652" i="3" s="1"/>
  <c r="AU3653" i="3" s="1"/>
  <c r="AU3654" i="3" s="1"/>
  <c r="AU3655" i="3" s="1"/>
  <c r="AU3656" i="3" s="1"/>
  <c r="AC3635" i="3"/>
  <c r="AK3635" i="3" s="1"/>
  <c r="K3637" i="3"/>
  <c r="AB3636" i="3"/>
  <c r="AA3636" i="3"/>
  <c r="Z3636" i="3"/>
  <c r="AQ3634" i="3"/>
  <c r="BI3634" i="3"/>
  <c r="AT3634" i="3"/>
  <c r="AT3635" i="3" s="1"/>
  <c r="AT3636" i="3" s="1"/>
  <c r="AT3637" i="3" s="1"/>
  <c r="AT3638" i="3" s="1"/>
  <c r="AT3639" i="3" s="1"/>
  <c r="AT3640" i="3" s="1"/>
  <c r="AT3641" i="3" s="1"/>
  <c r="AT3642" i="3" s="1"/>
  <c r="AT3643" i="3" s="1"/>
  <c r="AT3644" i="3" s="1"/>
  <c r="AT3645" i="3" s="1"/>
  <c r="AT3646" i="3" s="1"/>
  <c r="AT3647" i="3" s="1"/>
  <c r="AT3648" i="3" s="1"/>
  <c r="AT3649" i="3" s="1"/>
  <c r="AT3650" i="3" s="1"/>
  <c r="AT3651" i="3" s="1"/>
  <c r="AT3652" i="3" s="1"/>
  <c r="AT3653" i="3" s="1"/>
  <c r="AT3654" i="3" s="1"/>
  <c r="AT3655" i="3" s="1"/>
  <c r="AT3656" i="3" s="1"/>
  <c r="W3634" i="3"/>
  <c r="L1375" i="3"/>
  <c r="K1375" i="3"/>
  <c r="O1377" i="3"/>
  <c r="BC3704" i="3"/>
  <c r="D3705" i="3"/>
  <c r="T3635" i="3"/>
  <c r="Q3635" i="3"/>
  <c r="U3635" i="3"/>
  <c r="R3635" i="3"/>
  <c r="N3636" i="3"/>
  <c r="O3636" i="3"/>
  <c r="AW3633" i="3" l="1"/>
  <c r="BT3059" i="3"/>
  <c r="BX3059" i="3" s="1"/>
  <c r="BP3059" i="3"/>
  <c r="BU3059" i="3" s="1"/>
  <c r="BR3060" i="3"/>
  <c r="L3638" i="3"/>
  <c r="AX3633" i="3"/>
  <c r="BF3633" i="3"/>
  <c r="BG3633" i="3"/>
  <c r="Z3637" i="3"/>
  <c r="AC3636" i="3"/>
  <c r="AK3636" i="3" s="1"/>
  <c r="AQ3635" i="3"/>
  <c r="BI3635" i="3"/>
  <c r="K3638" i="3"/>
  <c r="AB3637" i="3"/>
  <c r="AA3637" i="3"/>
  <c r="AR3635" i="3"/>
  <c r="BJ3635" i="3"/>
  <c r="K1374" i="3"/>
  <c r="N1376" i="3"/>
  <c r="L1374" i="3"/>
  <c r="O1375" i="3" s="1"/>
  <c r="O1376" i="3"/>
  <c r="BC3705" i="3"/>
  <c r="D3706" i="3"/>
  <c r="W3635" i="3"/>
  <c r="X3635" i="3"/>
  <c r="U3636" i="3"/>
  <c r="R3636" i="3"/>
  <c r="T3636" i="3"/>
  <c r="Q3636" i="3"/>
  <c r="N3637" i="3"/>
  <c r="O3637" i="3"/>
  <c r="AY3633" i="3" l="1"/>
  <c r="BA3633" i="3" s="1"/>
  <c r="BB3633" i="3" s="1"/>
  <c r="BS3060" i="3"/>
  <c r="BN3060" i="3"/>
  <c r="BM3060" i="3"/>
  <c r="BQ3060" i="3" s="1"/>
  <c r="BO3060" i="3"/>
  <c r="BV3060" i="3" s="1"/>
  <c r="BL3060" i="3"/>
  <c r="AW3634" i="3"/>
  <c r="L3639" i="3"/>
  <c r="AX3634" i="3"/>
  <c r="AY3634" i="3" s="1"/>
  <c r="BA3634" i="3" s="1"/>
  <c r="BB3634" i="3" s="1"/>
  <c r="BF3634" i="3"/>
  <c r="BG3634" i="3"/>
  <c r="Z3638" i="3"/>
  <c r="AC3637" i="3"/>
  <c r="AK3637" i="3" s="1"/>
  <c r="AR3636" i="3"/>
  <c r="BJ3636" i="3"/>
  <c r="AQ3636" i="3"/>
  <c r="BI3636" i="3"/>
  <c r="K3639" i="3"/>
  <c r="AB3638" i="3"/>
  <c r="AA3638" i="3"/>
  <c r="K1373" i="3"/>
  <c r="L1373" i="3"/>
  <c r="N1375" i="3"/>
  <c r="BC3706" i="3"/>
  <c r="D3707" i="3"/>
  <c r="W3636" i="3"/>
  <c r="X3636" i="3"/>
  <c r="U3637" i="3"/>
  <c r="R3637" i="3"/>
  <c r="T3637" i="3"/>
  <c r="Q3637" i="3"/>
  <c r="N3638" i="3"/>
  <c r="O3638" i="3"/>
  <c r="BT3060" i="3" l="1"/>
  <c r="BX3060" i="3" s="1"/>
  <c r="BP3060" i="3"/>
  <c r="BU3060" i="3" s="1"/>
  <c r="BR3061" i="3"/>
  <c r="L3640" i="3"/>
  <c r="AW3635" i="3"/>
  <c r="AX3635" i="3"/>
  <c r="BF3635" i="3"/>
  <c r="BG3635" i="3"/>
  <c r="AC3638" i="3"/>
  <c r="AK3638" i="3" s="1"/>
  <c r="K3640" i="3"/>
  <c r="AB3639" i="3"/>
  <c r="AA3639" i="3"/>
  <c r="Z3639" i="3"/>
  <c r="AQ3637" i="3"/>
  <c r="BI3637" i="3"/>
  <c r="AR3637" i="3"/>
  <c r="BJ3637" i="3"/>
  <c r="L1372" i="3"/>
  <c r="O1374" i="3"/>
  <c r="K1372" i="3"/>
  <c r="N1373" i="3" s="1"/>
  <c r="N1374" i="3"/>
  <c r="BC3707" i="3"/>
  <c r="D3708" i="3"/>
  <c r="X3637" i="3"/>
  <c r="W3637" i="3"/>
  <c r="U3638" i="3"/>
  <c r="R3638" i="3"/>
  <c r="T3638" i="3"/>
  <c r="Q3638" i="3"/>
  <c r="N3639" i="3"/>
  <c r="O3639" i="3"/>
  <c r="BN3061" i="3" l="1"/>
  <c r="BM3061" i="3"/>
  <c r="BQ3061" i="3" s="1"/>
  <c r="BS3061" i="3"/>
  <c r="BO3061" i="3"/>
  <c r="BL3061" i="3"/>
  <c r="AY3635" i="3"/>
  <c r="BA3635" i="3" s="1"/>
  <c r="BB3635" i="3" s="1"/>
  <c r="L3641" i="3"/>
  <c r="AW3636" i="3"/>
  <c r="BG3636" i="3"/>
  <c r="AX3636" i="3"/>
  <c r="BF3636" i="3"/>
  <c r="Z3640" i="3"/>
  <c r="AR3638" i="3"/>
  <c r="BJ3638" i="3"/>
  <c r="AQ3638" i="3"/>
  <c r="BI3638" i="3"/>
  <c r="AC3639" i="3"/>
  <c r="AK3639" i="3" s="1"/>
  <c r="K3641" i="3"/>
  <c r="AB3640" i="3"/>
  <c r="AA3640" i="3"/>
  <c r="L1371" i="3"/>
  <c r="K1371" i="3"/>
  <c r="O1373" i="3"/>
  <c r="W3638" i="3"/>
  <c r="BC3708" i="3"/>
  <c r="D3709" i="3"/>
  <c r="X3638" i="3"/>
  <c r="T3639" i="3"/>
  <c r="Q3639" i="3"/>
  <c r="U3639" i="3"/>
  <c r="R3639" i="3"/>
  <c r="N3640" i="3"/>
  <c r="O3640" i="3"/>
  <c r="BV3061" i="3" l="1"/>
  <c r="AY3636" i="3"/>
  <c r="BA3636" i="3" s="1"/>
  <c r="BB3636" i="3" s="1"/>
  <c r="AX3637" i="3"/>
  <c r="BP3061" i="3"/>
  <c r="BU3061" i="3" s="1"/>
  <c r="BR3062" i="3"/>
  <c r="BT3061" i="3"/>
  <c r="BX3061" i="3" s="1"/>
  <c r="AW3637" i="3"/>
  <c r="AY3637" i="3" s="1"/>
  <c r="BA3637" i="3" s="1"/>
  <c r="BB3637" i="3" s="1"/>
  <c r="L3642" i="3"/>
  <c r="BG3637" i="3"/>
  <c r="BF3637" i="3"/>
  <c r="AC3640" i="3"/>
  <c r="AK3640" i="3" s="1"/>
  <c r="K3642" i="3"/>
  <c r="AB3641" i="3"/>
  <c r="AA3641" i="3"/>
  <c r="AQ3639" i="3"/>
  <c r="BI3639" i="3"/>
  <c r="AR3639" i="3"/>
  <c r="BJ3639" i="3"/>
  <c r="Z3641" i="3"/>
  <c r="K1370" i="3"/>
  <c r="N1372" i="3"/>
  <c r="L1370" i="3"/>
  <c r="O1371" i="3" s="1"/>
  <c r="O1372" i="3"/>
  <c r="BC3709" i="3"/>
  <c r="D3710" i="3"/>
  <c r="W3639" i="3"/>
  <c r="X3639" i="3"/>
  <c r="T3640" i="3"/>
  <c r="Q3640" i="3"/>
  <c r="U3640" i="3"/>
  <c r="R3640" i="3"/>
  <c r="N3641" i="3"/>
  <c r="O3641" i="3"/>
  <c r="BL3062" i="3" l="1"/>
  <c r="BS3062" i="3"/>
  <c r="BM3062" i="3"/>
  <c r="BQ3062" i="3" s="1"/>
  <c r="BN3062" i="3"/>
  <c r="BO3062" i="3"/>
  <c r="L3643" i="3"/>
  <c r="AW3638" i="3"/>
  <c r="BF3638" i="3"/>
  <c r="AX3638" i="3"/>
  <c r="BG3638" i="3"/>
  <c r="Z3642" i="3"/>
  <c r="AR3640" i="3"/>
  <c r="BJ3640" i="3"/>
  <c r="AQ3640" i="3"/>
  <c r="BI3640" i="3"/>
  <c r="AC3641" i="3"/>
  <c r="AK3641" i="3" s="1"/>
  <c r="K3643" i="3"/>
  <c r="AB3642" i="3"/>
  <c r="AA3642" i="3"/>
  <c r="K1369" i="3"/>
  <c r="L1369" i="3"/>
  <c r="N1371" i="3"/>
  <c r="X3640" i="3"/>
  <c r="BC3710" i="3"/>
  <c r="D3711" i="3"/>
  <c r="W3640" i="3"/>
  <c r="T3641" i="3"/>
  <c r="Q3641" i="3"/>
  <c r="U3641" i="3"/>
  <c r="R3641" i="3"/>
  <c r="N3642" i="3"/>
  <c r="O3642" i="3"/>
  <c r="BV3062" i="3" l="1"/>
  <c r="BT3062" i="3"/>
  <c r="BX3062" i="3" s="1"/>
  <c r="BP3062" i="3"/>
  <c r="BU3062" i="3" s="1"/>
  <c r="BR3063" i="3"/>
  <c r="AY3638" i="3"/>
  <c r="BA3638" i="3" s="1"/>
  <c r="BB3638" i="3" s="1"/>
  <c r="AW3639" i="3"/>
  <c r="AX3639" i="3"/>
  <c r="L3644" i="3"/>
  <c r="BG3639" i="3"/>
  <c r="BF3639" i="3"/>
  <c r="Z3643" i="3"/>
  <c r="AC3642" i="3"/>
  <c r="AK3642" i="3" s="1"/>
  <c r="AQ3641" i="3"/>
  <c r="BI3641" i="3"/>
  <c r="K3644" i="3"/>
  <c r="AB3643" i="3"/>
  <c r="AA3643" i="3"/>
  <c r="AR3641" i="3"/>
  <c r="BJ3641" i="3"/>
  <c r="L1368" i="3"/>
  <c r="O1370" i="3"/>
  <c r="K1368" i="3"/>
  <c r="N1369" i="3" s="1"/>
  <c r="N1370" i="3"/>
  <c r="BC3711" i="3"/>
  <c r="D3712" i="3"/>
  <c r="W3641" i="3"/>
  <c r="X3641" i="3"/>
  <c r="T3642" i="3"/>
  <c r="Q3642" i="3"/>
  <c r="U3642" i="3"/>
  <c r="R3642" i="3"/>
  <c r="N3643" i="3"/>
  <c r="O3643" i="3"/>
  <c r="BN3063" i="3" l="1"/>
  <c r="BM3063" i="3"/>
  <c r="BQ3063" i="3" s="1"/>
  <c r="BS3063" i="3"/>
  <c r="BL3063" i="3"/>
  <c r="BO3063" i="3"/>
  <c r="AW3640" i="3"/>
  <c r="AY3639" i="3"/>
  <c r="BA3639" i="3" s="1"/>
  <c r="BB3639" i="3" s="1"/>
  <c r="L3645" i="3"/>
  <c r="BG3640" i="3"/>
  <c r="AX3640" i="3"/>
  <c r="AY3640" i="3" s="1"/>
  <c r="BA3640" i="3" s="1"/>
  <c r="BF3640" i="3"/>
  <c r="Z3644" i="3"/>
  <c r="AC3643" i="3"/>
  <c r="AK3643" i="3" s="1"/>
  <c r="AR3642" i="3"/>
  <c r="BJ3642" i="3"/>
  <c r="K3645" i="3"/>
  <c r="AB3644" i="3"/>
  <c r="AA3644" i="3"/>
  <c r="AQ3642" i="3"/>
  <c r="BI3642" i="3"/>
  <c r="L1367" i="3"/>
  <c r="K1367" i="3"/>
  <c r="O1369" i="3"/>
  <c r="X3642" i="3"/>
  <c r="BC3712" i="3"/>
  <c r="D3713" i="3"/>
  <c r="W3642" i="3"/>
  <c r="U3643" i="3"/>
  <c r="R3643" i="3"/>
  <c r="T3643" i="3"/>
  <c r="Q3643" i="3"/>
  <c r="N3644" i="3"/>
  <c r="O3644" i="3"/>
  <c r="BB3640" i="3" l="1"/>
  <c r="BV3063" i="3"/>
  <c r="BP3063" i="3"/>
  <c r="BU3063" i="3" s="1"/>
  <c r="BR3064" i="3"/>
  <c r="BT3063" i="3"/>
  <c r="BX3063" i="3" s="1"/>
  <c r="AX3641" i="3"/>
  <c r="L3646" i="3"/>
  <c r="BF3641" i="3"/>
  <c r="BG3641" i="3"/>
  <c r="AW3641" i="3"/>
  <c r="Z3645" i="3"/>
  <c r="AC3644" i="3"/>
  <c r="AK3644" i="3" s="1"/>
  <c r="K3646" i="3"/>
  <c r="AB3645" i="3"/>
  <c r="AA3645" i="3"/>
  <c r="AQ3643" i="3"/>
  <c r="BI3643" i="3"/>
  <c r="AR3643" i="3"/>
  <c r="BJ3643" i="3"/>
  <c r="X3643" i="3"/>
  <c r="K1366" i="3"/>
  <c r="N1368" i="3"/>
  <c r="L1366" i="3"/>
  <c r="O1367" i="3" s="1"/>
  <c r="O1368" i="3"/>
  <c r="W3643" i="3"/>
  <c r="BC3713" i="3"/>
  <c r="D3714" i="3"/>
  <c r="U3644" i="3"/>
  <c r="R3644" i="3"/>
  <c r="T3644" i="3"/>
  <c r="Q3644" i="3"/>
  <c r="N3645" i="3"/>
  <c r="O3645" i="3"/>
  <c r="BS3064" i="3" l="1"/>
  <c r="BM3064" i="3"/>
  <c r="BQ3064" i="3" s="1"/>
  <c r="BN3064" i="3"/>
  <c r="BL3064" i="3"/>
  <c r="BO3064" i="3"/>
  <c r="AY3641" i="3"/>
  <c r="BA3641" i="3" s="1"/>
  <c r="BB3641" i="3" s="1"/>
  <c r="AW3642" i="3"/>
  <c r="L3647" i="3"/>
  <c r="AX3642" i="3"/>
  <c r="BF3642" i="3"/>
  <c r="BG3642" i="3"/>
  <c r="Z3646" i="3"/>
  <c r="AR3644" i="3"/>
  <c r="BJ3644" i="3"/>
  <c r="AQ3644" i="3"/>
  <c r="BI3644" i="3"/>
  <c r="AC3645" i="3"/>
  <c r="AK3645" i="3" s="1"/>
  <c r="K3647" i="3"/>
  <c r="AB3646" i="3"/>
  <c r="AA3646" i="3"/>
  <c r="K1365" i="3"/>
  <c r="L1365" i="3"/>
  <c r="N1367" i="3"/>
  <c r="W3644" i="3"/>
  <c r="X3644" i="3"/>
  <c r="BC3714" i="3"/>
  <c r="D3715" i="3"/>
  <c r="T3645" i="3"/>
  <c r="Q3645" i="3"/>
  <c r="U3645" i="3"/>
  <c r="R3645" i="3"/>
  <c r="N3646" i="3"/>
  <c r="O3646" i="3"/>
  <c r="BT3064" i="3" l="1"/>
  <c r="BX3064" i="3" s="1"/>
  <c r="BV3064" i="3"/>
  <c r="AY3642" i="3"/>
  <c r="BA3642" i="3" s="1"/>
  <c r="BB3642" i="3" s="1"/>
  <c r="BP3064" i="3"/>
  <c r="BU3064" i="3" s="1"/>
  <c r="BR3065" i="3"/>
  <c r="AW3643" i="3"/>
  <c r="L3648" i="3"/>
  <c r="AX3643" i="3"/>
  <c r="BG3643" i="3"/>
  <c r="BF3643" i="3"/>
  <c r="AQ3645" i="3"/>
  <c r="BI3645" i="3"/>
  <c r="AC3646" i="3"/>
  <c r="AK3646" i="3" s="1"/>
  <c r="K3648" i="3"/>
  <c r="AB3647" i="3"/>
  <c r="AA3647" i="3"/>
  <c r="Z3647" i="3"/>
  <c r="Z3648" i="3"/>
  <c r="AR3645" i="3"/>
  <c r="BJ3645" i="3"/>
  <c r="L1364" i="3"/>
  <c r="O1366" i="3"/>
  <c r="K1364" i="3"/>
  <c r="N1365" i="3" s="1"/>
  <c r="N1366" i="3"/>
  <c r="BC3715" i="3"/>
  <c r="D3716" i="3"/>
  <c r="W3645" i="3"/>
  <c r="X3645" i="3"/>
  <c r="U3646" i="3"/>
  <c r="R3646" i="3"/>
  <c r="T3646" i="3"/>
  <c r="Q3646" i="3"/>
  <c r="N3647" i="3"/>
  <c r="O3647" i="3"/>
  <c r="AY3643" i="3" l="1"/>
  <c r="BB3643" i="3" s="1"/>
  <c r="BA3643" i="3"/>
  <c r="AX3644" i="3"/>
  <c r="BS3065" i="3"/>
  <c r="BL3065" i="3"/>
  <c r="BN3065" i="3"/>
  <c r="BM3065" i="3"/>
  <c r="BQ3065" i="3" s="1"/>
  <c r="BO3065" i="3"/>
  <c r="L3649" i="3"/>
  <c r="BG3644" i="3"/>
  <c r="BF3644" i="3"/>
  <c r="AW3644" i="3"/>
  <c r="AC3647" i="3"/>
  <c r="AK3647" i="3" s="1"/>
  <c r="K3649" i="3"/>
  <c r="AB3648" i="3"/>
  <c r="AA3648" i="3"/>
  <c r="AR3646" i="3"/>
  <c r="BJ3646" i="3"/>
  <c r="AQ3646" i="3"/>
  <c r="BI3646" i="3"/>
  <c r="L1363" i="3"/>
  <c r="K1363" i="3"/>
  <c r="O1365" i="3"/>
  <c r="X3646" i="3"/>
  <c r="BC3716" i="3"/>
  <c r="D3717" i="3"/>
  <c r="W3646" i="3"/>
  <c r="T3647" i="3"/>
  <c r="Q3647" i="3"/>
  <c r="U3647" i="3"/>
  <c r="R3647" i="3"/>
  <c r="N3648" i="3"/>
  <c r="O3648" i="3"/>
  <c r="AY3644" i="3" l="1"/>
  <c r="BA3644" i="3" s="1"/>
  <c r="BV3065" i="3"/>
  <c r="BT3065" i="3"/>
  <c r="BX3065" i="3" s="1"/>
  <c r="BP3065" i="3"/>
  <c r="BU3065" i="3" s="1"/>
  <c r="BR3066" i="3"/>
  <c r="AW3645" i="3"/>
  <c r="L3650" i="3"/>
  <c r="BB3644" i="3"/>
  <c r="BF3645" i="3"/>
  <c r="BG3645" i="3"/>
  <c r="AX3645" i="3"/>
  <c r="AQ3647" i="3"/>
  <c r="BI3647" i="3"/>
  <c r="AR3647" i="3"/>
  <c r="BJ3647" i="3"/>
  <c r="AC3648" i="3"/>
  <c r="AK3648" i="3" s="1"/>
  <c r="K3650" i="3"/>
  <c r="AB3649" i="3"/>
  <c r="AA3649" i="3"/>
  <c r="Z3649" i="3"/>
  <c r="Z3650" i="3"/>
  <c r="K1362" i="3"/>
  <c r="N1364" i="3"/>
  <c r="L1362" i="3"/>
  <c r="O1363" i="3" s="1"/>
  <c r="O1364" i="3"/>
  <c r="BC3717" i="3"/>
  <c r="D3718" i="3"/>
  <c r="W3647" i="3"/>
  <c r="X3647" i="3"/>
  <c r="U3648" i="3"/>
  <c r="R3648" i="3"/>
  <c r="T3648" i="3"/>
  <c r="Q3648" i="3"/>
  <c r="N3649" i="3"/>
  <c r="O3649" i="3"/>
  <c r="AX3646" i="3" l="1"/>
  <c r="BS3066" i="3"/>
  <c r="BM3066" i="3"/>
  <c r="BQ3066" i="3" s="1"/>
  <c r="BN3066" i="3"/>
  <c r="BL3066" i="3"/>
  <c r="BO3066" i="3"/>
  <c r="AY3645" i="3"/>
  <c r="BA3645" i="3" s="1"/>
  <c r="BB3645" i="3" s="1"/>
  <c r="L3651" i="3"/>
  <c r="AW3646" i="3"/>
  <c r="AY3646" i="3" s="1"/>
  <c r="BA3646" i="3" s="1"/>
  <c r="BG3646" i="3"/>
  <c r="BF3646" i="3"/>
  <c r="AC3649" i="3"/>
  <c r="AK3649" i="3" s="1"/>
  <c r="AQ3648" i="3"/>
  <c r="BI3648" i="3"/>
  <c r="K3651" i="3"/>
  <c r="AB3650" i="3"/>
  <c r="AA3650" i="3"/>
  <c r="AR3648" i="3"/>
  <c r="BJ3648" i="3"/>
  <c r="X3648" i="3"/>
  <c r="K1361" i="3"/>
  <c r="L1361" i="3"/>
  <c r="N1363" i="3"/>
  <c r="BC3718" i="3"/>
  <c r="D3719" i="3"/>
  <c r="W3648" i="3"/>
  <c r="T3649" i="3"/>
  <c r="Q3649" i="3"/>
  <c r="U3649" i="3"/>
  <c r="R3649" i="3"/>
  <c r="N3650" i="3"/>
  <c r="O3650" i="3"/>
  <c r="BV3066" i="3" l="1"/>
  <c r="BT3066" i="3"/>
  <c r="BX3066" i="3" s="1"/>
  <c r="BP3066" i="3"/>
  <c r="BU3066" i="3" s="1"/>
  <c r="BR3067" i="3"/>
  <c r="BB3646" i="3"/>
  <c r="AX3647" i="3"/>
  <c r="L3652" i="3"/>
  <c r="BG3647" i="3"/>
  <c r="BF3647" i="3"/>
  <c r="AW3647" i="3"/>
  <c r="AR3649" i="3"/>
  <c r="BJ3649" i="3"/>
  <c r="AQ3649" i="3"/>
  <c r="BI3649" i="3"/>
  <c r="AC3650" i="3"/>
  <c r="AK3650" i="3" s="1"/>
  <c r="K3652" i="3"/>
  <c r="AB3651" i="3"/>
  <c r="AA3651" i="3"/>
  <c r="Z3651" i="3"/>
  <c r="L1360" i="3"/>
  <c r="O1362" i="3"/>
  <c r="K1360" i="3"/>
  <c r="N1361" i="3" s="1"/>
  <c r="N1362" i="3"/>
  <c r="BC3719" i="3"/>
  <c r="D3720" i="3"/>
  <c r="W3649" i="3"/>
  <c r="X3649" i="3"/>
  <c r="T3650" i="3"/>
  <c r="Q3650" i="3"/>
  <c r="U3650" i="3"/>
  <c r="R3650" i="3"/>
  <c r="N3651" i="3"/>
  <c r="O3651" i="3"/>
  <c r="BN3067" i="3" l="1"/>
  <c r="BL3067" i="3"/>
  <c r="BO3067" i="3"/>
  <c r="BM3067" i="3"/>
  <c r="BQ3067" i="3" s="1"/>
  <c r="BS3067" i="3"/>
  <c r="AY3647" i="3"/>
  <c r="BA3647" i="3" s="1"/>
  <c r="BB3647" i="3" s="1"/>
  <c r="L3653" i="3"/>
  <c r="AW3648" i="3"/>
  <c r="BF3648" i="3"/>
  <c r="BG3648" i="3"/>
  <c r="AX3648" i="3"/>
  <c r="AC3651" i="3"/>
  <c r="AK3651" i="3" s="1"/>
  <c r="AQ3650" i="3"/>
  <c r="BI3650" i="3"/>
  <c r="K3653" i="3"/>
  <c r="AB3652" i="3"/>
  <c r="AA3652" i="3"/>
  <c r="Z3652" i="3"/>
  <c r="AR3650" i="3"/>
  <c r="BJ3650" i="3"/>
  <c r="L1359" i="3"/>
  <c r="K1359" i="3"/>
  <c r="O1361" i="3"/>
  <c r="X3650" i="3"/>
  <c r="BC3720" i="3"/>
  <c r="D3721" i="3"/>
  <c r="W3650" i="3"/>
  <c r="T3651" i="3"/>
  <c r="Q3651" i="3"/>
  <c r="U3651" i="3"/>
  <c r="R3651" i="3"/>
  <c r="N3652" i="3"/>
  <c r="O3652" i="3"/>
  <c r="BV3067" i="3" l="1"/>
  <c r="BP3067" i="3"/>
  <c r="BU3067" i="3" s="1"/>
  <c r="BR3068" i="3"/>
  <c r="BT3067" i="3"/>
  <c r="BX3067" i="3" s="1"/>
  <c r="AW3649" i="3"/>
  <c r="L3654" i="3"/>
  <c r="AY3648" i="3"/>
  <c r="BA3648" i="3" s="1"/>
  <c r="AX3649" i="3"/>
  <c r="BG3649" i="3"/>
  <c r="BF3649" i="3"/>
  <c r="AC3652" i="3"/>
  <c r="AK3652" i="3" s="1"/>
  <c r="K3654" i="3"/>
  <c r="AB3653" i="3"/>
  <c r="AA3653" i="3"/>
  <c r="Z3653" i="3"/>
  <c r="AR3651" i="3"/>
  <c r="BJ3651" i="3"/>
  <c r="AQ3651" i="3"/>
  <c r="BI3651" i="3"/>
  <c r="K1358" i="3"/>
  <c r="N1360" i="3"/>
  <c r="L1358" i="3"/>
  <c r="O1359" i="3" s="1"/>
  <c r="O1360" i="3"/>
  <c r="D3722" i="3"/>
  <c r="W3651" i="3"/>
  <c r="X3651" i="3"/>
  <c r="U3652" i="3"/>
  <c r="R3652" i="3"/>
  <c r="T3652" i="3"/>
  <c r="Q3652" i="3"/>
  <c r="N3653" i="3"/>
  <c r="O3653" i="3"/>
  <c r="AY3649" i="3" l="1"/>
  <c r="BA3649" i="3" s="1"/>
  <c r="BL3068" i="3"/>
  <c r="BS3068" i="3"/>
  <c r="BM3068" i="3"/>
  <c r="BQ3068" i="3" s="1"/>
  <c r="BN3068" i="3"/>
  <c r="BO3068" i="3"/>
  <c r="BB3648" i="3"/>
  <c r="L3655" i="3"/>
  <c r="AC3653" i="3"/>
  <c r="AK3653" i="3" s="1"/>
  <c r="AX3650" i="3"/>
  <c r="BF3650" i="3"/>
  <c r="BG3650" i="3"/>
  <c r="AW3650" i="3"/>
  <c r="K3655" i="3"/>
  <c r="AB3654" i="3"/>
  <c r="AA3654" i="3"/>
  <c r="AQ3652" i="3"/>
  <c r="BI3652" i="3"/>
  <c r="AR3652" i="3"/>
  <c r="BJ3652" i="3"/>
  <c r="Z3654" i="3"/>
  <c r="K1357" i="3"/>
  <c r="L1357" i="3"/>
  <c r="N1359" i="3"/>
  <c r="D3723" i="3"/>
  <c r="X3652" i="3"/>
  <c r="W3652" i="3"/>
  <c r="T3653" i="3"/>
  <c r="Q3653" i="3"/>
  <c r="U3653" i="3"/>
  <c r="R3653" i="3"/>
  <c r="N3654" i="3"/>
  <c r="O3654" i="3"/>
  <c r="BV3068" i="3" l="1"/>
  <c r="BT3068" i="3"/>
  <c r="BX3068" i="3" s="1"/>
  <c r="AW3651" i="3"/>
  <c r="BB3649" i="3"/>
  <c r="AY3650" i="3"/>
  <c r="BA3650" i="3" s="1"/>
  <c r="BP3068" i="3"/>
  <c r="BU3068" i="3" s="1"/>
  <c r="BR3069" i="3"/>
  <c r="Z3655" i="3"/>
  <c r="L3656" i="3"/>
  <c r="AX3651" i="3"/>
  <c r="BG3651" i="3"/>
  <c r="BF3651" i="3"/>
  <c r="AC3654" i="3"/>
  <c r="AK3654" i="3" s="1"/>
  <c r="AR3653" i="3"/>
  <c r="BJ3653" i="3"/>
  <c r="K3656" i="3"/>
  <c r="AB3655" i="3"/>
  <c r="AA3655" i="3"/>
  <c r="AQ3653" i="3"/>
  <c r="BI3653" i="3"/>
  <c r="L1356" i="3"/>
  <c r="O1358" i="3"/>
  <c r="K1356" i="3"/>
  <c r="N1357" i="3" s="1"/>
  <c r="N1358" i="3"/>
  <c r="D3724" i="3"/>
  <c r="W3653" i="3"/>
  <c r="X3653" i="3"/>
  <c r="T3654" i="3"/>
  <c r="Q3654" i="3"/>
  <c r="U3654" i="3"/>
  <c r="R3654" i="3"/>
  <c r="N3655" i="3"/>
  <c r="O3655" i="3"/>
  <c r="AY3651" i="3" l="1"/>
  <c r="BA3651" i="3" s="1"/>
  <c r="BB3650" i="3"/>
  <c r="BN3069" i="3"/>
  <c r="BL3069" i="3"/>
  <c r="BS3069" i="3"/>
  <c r="BM3069" i="3"/>
  <c r="BQ3069" i="3" s="1"/>
  <c r="BO3069" i="3"/>
  <c r="L3657" i="3"/>
  <c r="AX3652" i="3"/>
  <c r="AW3652" i="3"/>
  <c r="BG3652" i="3"/>
  <c r="BF3652" i="3"/>
  <c r="Z3656" i="3"/>
  <c r="AR3654" i="3"/>
  <c r="BJ3654" i="3"/>
  <c r="AC3655" i="3"/>
  <c r="AK3655" i="3" s="1"/>
  <c r="K3657" i="3"/>
  <c r="AB3656" i="3"/>
  <c r="AA3656" i="3"/>
  <c r="AQ3654" i="3"/>
  <c r="BI3654" i="3"/>
  <c r="L1355" i="3"/>
  <c r="K1355" i="3"/>
  <c r="O1357" i="3"/>
  <c r="X3654" i="3"/>
  <c r="D3725" i="3"/>
  <c r="W3654" i="3"/>
  <c r="U3655" i="3"/>
  <c r="R3655" i="3"/>
  <c r="T3655" i="3"/>
  <c r="Q3655" i="3"/>
  <c r="N3656" i="3"/>
  <c r="O3656" i="3"/>
  <c r="BV3069" i="3" l="1"/>
  <c r="BB3651" i="3"/>
  <c r="BP3069" i="3"/>
  <c r="BU3069" i="3" s="1"/>
  <c r="BR3070" i="3"/>
  <c r="BT3069" i="3"/>
  <c r="BX3069" i="3" s="1"/>
  <c r="AX3653" i="3"/>
  <c r="L3658" i="3"/>
  <c r="AY3652" i="3"/>
  <c r="BA3652" i="3" s="1"/>
  <c r="BB3652" i="3" s="1"/>
  <c r="AW3653" i="3"/>
  <c r="BG3653" i="3"/>
  <c r="BF3653" i="3"/>
  <c r="Z3657" i="3"/>
  <c r="AC3656" i="3"/>
  <c r="AK3656" i="3" s="1"/>
  <c r="K3658" i="3"/>
  <c r="AB3657" i="3"/>
  <c r="AA3657" i="3"/>
  <c r="AQ3655" i="3"/>
  <c r="BI3655" i="3"/>
  <c r="AR3655" i="3"/>
  <c r="BJ3655" i="3"/>
  <c r="K1354" i="3"/>
  <c r="N1356" i="3"/>
  <c r="L1354" i="3"/>
  <c r="O1355" i="3" s="1"/>
  <c r="O1356" i="3"/>
  <c r="W3655" i="3"/>
  <c r="X3655" i="3"/>
  <c r="D3726" i="3"/>
  <c r="U3656" i="3"/>
  <c r="R3656" i="3"/>
  <c r="T3656" i="3"/>
  <c r="Q3656" i="3"/>
  <c r="N3657" i="3"/>
  <c r="O3657" i="3"/>
  <c r="AY3653" i="3" l="1"/>
  <c r="BB3653" i="3" s="1"/>
  <c r="BO3070" i="3"/>
  <c r="BS3070" i="3"/>
  <c r="BM3070" i="3"/>
  <c r="BQ3070" i="3" s="1"/>
  <c r="BN3070" i="3"/>
  <c r="BL3070" i="3"/>
  <c r="L3659" i="3"/>
  <c r="AW3654" i="3"/>
  <c r="AX3654" i="3"/>
  <c r="BG3654" i="3"/>
  <c r="BF3654" i="3"/>
  <c r="AC3657" i="3"/>
  <c r="AK3657" i="3" s="1"/>
  <c r="AN3657" i="3" s="1"/>
  <c r="AN3658" i="3" s="1"/>
  <c r="BD3658" i="3" s="1"/>
  <c r="BD3659" i="3" s="1"/>
  <c r="BD3660" i="3" s="1"/>
  <c r="BD3661" i="3" s="1"/>
  <c r="BD3662" i="3" s="1"/>
  <c r="BD3663" i="3" s="1"/>
  <c r="BD3664" i="3" s="1"/>
  <c r="BD3665" i="3" s="1"/>
  <c r="BD3666" i="3" s="1"/>
  <c r="BD3667" i="3" s="1"/>
  <c r="BD3668" i="3" s="1"/>
  <c r="BD3669" i="3" s="1"/>
  <c r="BD3670" i="3" s="1"/>
  <c r="BD3671" i="3" s="1"/>
  <c r="BD3672" i="3" s="1"/>
  <c r="BD3673" i="3" s="1"/>
  <c r="BD3674" i="3" s="1"/>
  <c r="BD3675" i="3" s="1"/>
  <c r="BD3676" i="3" s="1"/>
  <c r="BC3677" i="3" s="1"/>
  <c r="BC3678" i="3" s="1"/>
  <c r="BC3679" i="3" s="1"/>
  <c r="BC3680" i="3" s="1"/>
  <c r="BC3681" i="3" s="1"/>
  <c r="BC3682" i="3" s="1"/>
  <c r="BC3683" i="3" s="1"/>
  <c r="BC3684" i="3" s="1"/>
  <c r="BC3685" i="3" s="1"/>
  <c r="BC3686" i="3" s="1"/>
  <c r="BC3687" i="3" s="1"/>
  <c r="BC3688" i="3" s="1"/>
  <c r="BC3689" i="3" s="1"/>
  <c r="BC3690" i="3" s="1"/>
  <c r="BC3691" i="3" s="1"/>
  <c r="BC3692" i="3" s="1"/>
  <c r="BC3693" i="3" s="1"/>
  <c r="BC3694" i="3" s="1"/>
  <c r="BC3695" i="3" s="1"/>
  <c r="BC3696" i="3" s="1"/>
  <c r="BC3697" i="3" s="1"/>
  <c r="BC3698" i="3" s="1"/>
  <c r="K3659" i="3"/>
  <c r="AB3658" i="3"/>
  <c r="AA3658" i="3"/>
  <c r="Z3658" i="3"/>
  <c r="Z3659" i="3"/>
  <c r="AR3656" i="3"/>
  <c r="BJ3656" i="3"/>
  <c r="AQ3656" i="3"/>
  <c r="BI3656" i="3"/>
  <c r="K1353" i="3"/>
  <c r="L1353" i="3"/>
  <c r="N1355" i="3"/>
  <c r="W3656" i="3"/>
  <c r="D3727" i="3"/>
  <c r="X3656" i="3"/>
  <c r="U3657" i="3"/>
  <c r="R3657" i="3"/>
  <c r="T3657" i="3"/>
  <c r="Q3657" i="3"/>
  <c r="N3658" i="3"/>
  <c r="O3658" i="3"/>
  <c r="BA3653" i="3" l="1"/>
  <c r="BV3070" i="3"/>
  <c r="BT3070" i="3"/>
  <c r="BX3070" i="3" s="1"/>
  <c r="BP3070" i="3"/>
  <c r="BU3070" i="3" s="1"/>
  <c r="BR3071" i="3"/>
  <c r="AX3655" i="3"/>
  <c r="AW3655" i="3"/>
  <c r="L3660" i="3"/>
  <c r="AY3654" i="3"/>
  <c r="BA3654" i="3" s="1"/>
  <c r="BB3654" i="3" s="1"/>
  <c r="AN3659" i="3"/>
  <c r="AN3660" i="3" s="1"/>
  <c r="AN3661" i="3" s="1"/>
  <c r="AN3662" i="3" s="1"/>
  <c r="AN3663" i="3" s="1"/>
  <c r="AN3664" i="3" s="1"/>
  <c r="AN3665" i="3" s="1"/>
  <c r="AN3666" i="3" s="1"/>
  <c r="AN3667" i="3" s="1"/>
  <c r="AN3668" i="3" s="1"/>
  <c r="AN3669" i="3" s="1"/>
  <c r="AN3670" i="3" s="1"/>
  <c r="AN3671" i="3" s="1"/>
  <c r="AN3672" i="3" s="1"/>
  <c r="AN3673" i="3" s="1"/>
  <c r="AN3674" i="3" s="1"/>
  <c r="AN3675" i="3" s="1"/>
  <c r="BF3655" i="3"/>
  <c r="BG3655" i="3"/>
  <c r="AC3658" i="3"/>
  <c r="AK3658" i="3" s="1"/>
  <c r="AQ3657" i="3"/>
  <c r="BI3657" i="3"/>
  <c r="AT3657" i="3"/>
  <c r="AT3658" i="3" s="1"/>
  <c r="AT3659" i="3" s="1"/>
  <c r="AT3660" i="3" s="1"/>
  <c r="AT3661" i="3" s="1"/>
  <c r="AT3662" i="3" s="1"/>
  <c r="AT3663" i="3" s="1"/>
  <c r="AT3664" i="3" s="1"/>
  <c r="AT3665" i="3" s="1"/>
  <c r="AT3666" i="3" s="1"/>
  <c r="AT3667" i="3" s="1"/>
  <c r="AT3668" i="3" s="1"/>
  <c r="AT3669" i="3" s="1"/>
  <c r="AT3670" i="3" s="1"/>
  <c r="AT3671" i="3" s="1"/>
  <c r="AT3672" i="3" s="1"/>
  <c r="AT3673" i="3" s="1"/>
  <c r="AT3674" i="3" s="1"/>
  <c r="AT3675" i="3" s="1"/>
  <c r="K3660" i="3"/>
  <c r="AB3659" i="3"/>
  <c r="AA3659" i="3"/>
  <c r="AR3657" i="3"/>
  <c r="BJ3657" i="3"/>
  <c r="AU3657" i="3"/>
  <c r="AU3658" i="3" s="1"/>
  <c r="AU3659" i="3" s="1"/>
  <c r="AU3660" i="3" s="1"/>
  <c r="AU3661" i="3" s="1"/>
  <c r="AU3662" i="3" s="1"/>
  <c r="AU3663" i="3" s="1"/>
  <c r="AU3664" i="3" s="1"/>
  <c r="AU3665" i="3" s="1"/>
  <c r="AU3666" i="3" s="1"/>
  <c r="AU3667" i="3" s="1"/>
  <c r="AU3668" i="3" s="1"/>
  <c r="AU3669" i="3" s="1"/>
  <c r="AU3670" i="3" s="1"/>
  <c r="AU3671" i="3" s="1"/>
  <c r="AU3672" i="3" s="1"/>
  <c r="AU3673" i="3" s="1"/>
  <c r="AU3674" i="3" s="1"/>
  <c r="AU3675" i="3" s="1"/>
  <c r="X3657" i="3"/>
  <c r="L1352" i="3"/>
  <c r="O1354" i="3"/>
  <c r="K1352" i="3"/>
  <c r="N1353" i="3" s="1"/>
  <c r="N1354" i="3"/>
  <c r="D3728" i="3"/>
  <c r="W3657" i="3"/>
  <c r="U3658" i="3"/>
  <c r="R3658" i="3"/>
  <c r="T3658" i="3"/>
  <c r="Q3658" i="3"/>
  <c r="N3659" i="3"/>
  <c r="O3659" i="3"/>
  <c r="AX3656" i="3" l="1"/>
  <c r="AY3655" i="3"/>
  <c r="BA3655" i="3" s="1"/>
  <c r="BO3071" i="3"/>
  <c r="BS3071" i="3"/>
  <c r="BM3071" i="3"/>
  <c r="BQ3071" i="3" s="1"/>
  <c r="BN3071" i="3"/>
  <c r="BL3071" i="3"/>
  <c r="L3661" i="3"/>
  <c r="AW3656" i="3"/>
  <c r="AY3656" i="3" s="1"/>
  <c r="BF3656" i="3"/>
  <c r="BG3656" i="3"/>
  <c r="AQ3658" i="3"/>
  <c r="BI3658" i="3"/>
  <c r="AC3659" i="3"/>
  <c r="AK3659" i="3" s="1"/>
  <c r="K3661" i="3"/>
  <c r="AB3660" i="3"/>
  <c r="AA3660" i="3"/>
  <c r="Z3660" i="3"/>
  <c r="AR3658" i="3"/>
  <c r="BJ3658" i="3"/>
  <c r="X3658" i="3"/>
  <c r="L1351" i="3"/>
  <c r="K1351" i="3"/>
  <c r="O1353" i="3"/>
  <c r="BA3656" i="3"/>
  <c r="D3729" i="3"/>
  <c r="W3658" i="3"/>
  <c r="U3659" i="3"/>
  <c r="R3659" i="3"/>
  <c r="T3659" i="3"/>
  <c r="Q3659" i="3"/>
  <c r="N3660" i="3"/>
  <c r="O3660" i="3"/>
  <c r="BB3655" i="3" l="1"/>
  <c r="BV3071" i="3"/>
  <c r="BT3071" i="3"/>
  <c r="BX3071" i="3" s="1"/>
  <c r="BP3071" i="3"/>
  <c r="BU3071" i="3" s="1"/>
  <c r="BR3072" i="3"/>
  <c r="L3662" i="3"/>
  <c r="AX3657" i="3"/>
  <c r="BG3657" i="3"/>
  <c r="AW3657" i="3"/>
  <c r="BF3657" i="3"/>
  <c r="AR3659" i="3"/>
  <c r="BJ3659" i="3"/>
  <c r="AQ3659" i="3"/>
  <c r="BI3659" i="3"/>
  <c r="AC3660" i="3"/>
  <c r="AK3660" i="3" s="1"/>
  <c r="K3662" i="3"/>
  <c r="AB3661" i="3"/>
  <c r="AA3661" i="3"/>
  <c r="Z3661" i="3"/>
  <c r="K1350" i="3"/>
  <c r="N1352" i="3"/>
  <c r="L1350" i="3"/>
  <c r="O1351" i="3" s="1"/>
  <c r="O1352" i="3"/>
  <c r="X3659" i="3"/>
  <c r="D3730" i="3"/>
  <c r="W3659" i="3"/>
  <c r="U3660" i="3"/>
  <c r="R3660" i="3"/>
  <c r="T3660" i="3"/>
  <c r="Q3660" i="3"/>
  <c r="N3661" i="3"/>
  <c r="O3661" i="3"/>
  <c r="BB3656" i="3" l="1"/>
  <c r="AY3657" i="3"/>
  <c r="BA3657" i="3" s="1"/>
  <c r="BB3657" i="3" s="1"/>
  <c r="AW3658" i="3"/>
  <c r="BO3072" i="3"/>
  <c r="BM3072" i="3"/>
  <c r="BQ3072" i="3" s="1"/>
  <c r="BS3072" i="3"/>
  <c r="BL3072" i="3"/>
  <c r="BN3072" i="3"/>
  <c r="L3663" i="3"/>
  <c r="AX3658" i="3"/>
  <c r="BG3658" i="3"/>
  <c r="BF3658" i="3"/>
  <c r="AR3660" i="3"/>
  <c r="BJ3660" i="3"/>
  <c r="AC3661" i="3"/>
  <c r="AK3661" i="3" s="1"/>
  <c r="K3663" i="3"/>
  <c r="AB3662" i="3"/>
  <c r="AA3662" i="3"/>
  <c r="Z3662" i="3"/>
  <c r="Z3663" i="3"/>
  <c r="AQ3660" i="3"/>
  <c r="BI3660" i="3"/>
  <c r="K1349" i="3"/>
  <c r="L1349" i="3"/>
  <c r="N1351" i="3"/>
  <c r="X3660" i="3"/>
  <c r="W3660" i="3"/>
  <c r="D3731" i="3"/>
  <c r="T3661" i="3"/>
  <c r="Q3661" i="3"/>
  <c r="U3661" i="3"/>
  <c r="R3661" i="3"/>
  <c r="N3662" i="3"/>
  <c r="O3662" i="3"/>
  <c r="AY3658" i="3" l="1"/>
  <c r="BA3658" i="3" s="1"/>
  <c r="BB3658" i="3" s="1"/>
  <c r="BT3072" i="3"/>
  <c r="BX3072" i="3" s="1"/>
  <c r="BV3072" i="3"/>
  <c r="BP3072" i="3"/>
  <c r="BU3072" i="3" s="1"/>
  <c r="BR3073" i="3"/>
  <c r="L3664" i="3"/>
  <c r="AX3659" i="3"/>
  <c r="BF3659" i="3"/>
  <c r="BG3659" i="3"/>
  <c r="AW3659" i="3"/>
  <c r="AC3662" i="3"/>
  <c r="AK3662" i="3" s="1"/>
  <c r="K3664" i="3"/>
  <c r="AB3663" i="3"/>
  <c r="AA3663" i="3"/>
  <c r="AR3661" i="3"/>
  <c r="BJ3661" i="3"/>
  <c r="AQ3661" i="3"/>
  <c r="BI3661" i="3"/>
  <c r="L1348" i="3"/>
  <c r="O1350" i="3"/>
  <c r="K1348" i="3"/>
  <c r="N1349" i="3" s="1"/>
  <c r="N1350" i="3"/>
  <c r="D3732" i="3"/>
  <c r="W3661" i="3"/>
  <c r="X3661" i="3"/>
  <c r="T3662" i="3"/>
  <c r="Q3662" i="3"/>
  <c r="U3662" i="3"/>
  <c r="R3662" i="3"/>
  <c r="N3663" i="3"/>
  <c r="O3663" i="3"/>
  <c r="BO3073" i="3" l="1"/>
  <c r="BM3073" i="3"/>
  <c r="BQ3073" i="3" s="1"/>
  <c r="BS3073" i="3"/>
  <c r="BN3073" i="3"/>
  <c r="BL3073" i="3"/>
  <c r="AW3660" i="3"/>
  <c r="L3665" i="3"/>
  <c r="AX3660" i="3"/>
  <c r="AY3659" i="3"/>
  <c r="BA3659" i="3" s="1"/>
  <c r="BB3659" i="3" s="1"/>
  <c r="BG3660" i="3"/>
  <c r="BF3660" i="3"/>
  <c r="AC3663" i="3"/>
  <c r="AK3663" i="3" s="1"/>
  <c r="AQ3662" i="3"/>
  <c r="BI3662" i="3"/>
  <c r="AR3662" i="3"/>
  <c r="BJ3662" i="3"/>
  <c r="K3665" i="3"/>
  <c r="AB3664" i="3"/>
  <c r="AA3664" i="3"/>
  <c r="Z3664" i="3"/>
  <c r="L1347" i="3"/>
  <c r="K1347" i="3"/>
  <c r="O1349" i="3"/>
  <c r="X3662" i="3"/>
  <c r="D3733" i="3"/>
  <c r="W3662" i="3"/>
  <c r="U3663" i="3"/>
  <c r="R3663" i="3"/>
  <c r="T3663" i="3"/>
  <c r="Q3663" i="3"/>
  <c r="N3664" i="3"/>
  <c r="O3664" i="3"/>
  <c r="BT3073" i="3" l="1"/>
  <c r="BX3073" i="3" s="1"/>
  <c r="BV3073" i="3"/>
  <c r="AY3660" i="3"/>
  <c r="BA3660" i="3" s="1"/>
  <c r="BB3660" i="3" s="1"/>
  <c r="BP3073" i="3"/>
  <c r="BU3073" i="3" s="1"/>
  <c r="BR3074" i="3"/>
  <c r="AW3661" i="3"/>
  <c r="L3666" i="3"/>
  <c r="BF3661" i="3"/>
  <c r="AX3661" i="3"/>
  <c r="BG3661" i="3"/>
  <c r="X3663" i="3"/>
  <c r="AC3664" i="3"/>
  <c r="AK3664" i="3" s="1"/>
  <c r="AR3663" i="3"/>
  <c r="BJ3663" i="3"/>
  <c r="K3666" i="3"/>
  <c r="AB3665" i="3"/>
  <c r="AA3665" i="3"/>
  <c r="Z3665" i="3"/>
  <c r="AQ3663" i="3"/>
  <c r="BI3663" i="3"/>
  <c r="K1346" i="3"/>
  <c r="N1348" i="3"/>
  <c r="L1346" i="3"/>
  <c r="O1347" i="3" s="1"/>
  <c r="O1348" i="3"/>
  <c r="D3734" i="3"/>
  <c r="W3663" i="3"/>
  <c r="U3664" i="3"/>
  <c r="R3664" i="3"/>
  <c r="T3664" i="3"/>
  <c r="Q3664" i="3"/>
  <c r="N3665" i="3"/>
  <c r="O3665" i="3"/>
  <c r="AY3661" i="3" l="1"/>
  <c r="BA3661" i="3" s="1"/>
  <c r="BB3661" i="3" s="1"/>
  <c r="BN3074" i="3"/>
  <c r="BS3074" i="3"/>
  <c r="BM3074" i="3"/>
  <c r="BQ3074" i="3" s="1"/>
  <c r="BO3074" i="3"/>
  <c r="BL3074" i="3"/>
  <c r="L3667" i="3"/>
  <c r="AX3662" i="3"/>
  <c r="BF3662" i="3"/>
  <c r="BG3662" i="3"/>
  <c r="AW3662" i="3"/>
  <c r="AC3665" i="3"/>
  <c r="AK3665" i="3" s="1"/>
  <c r="AQ3664" i="3"/>
  <c r="BI3664" i="3"/>
  <c r="K3667" i="3"/>
  <c r="AB3666" i="3"/>
  <c r="AA3666" i="3"/>
  <c r="Z3666" i="3"/>
  <c r="AR3664" i="3"/>
  <c r="BJ3664" i="3"/>
  <c r="K1345" i="3"/>
  <c r="L1345" i="3"/>
  <c r="N1347" i="3"/>
  <c r="D3735" i="3"/>
  <c r="W3664" i="3"/>
  <c r="X3664" i="3"/>
  <c r="U3665" i="3"/>
  <c r="R3665" i="3"/>
  <c r="T3665" i="3"/>
  <c r="Q3665" i="3"/>
  <c r="N3666" i="3"/>
  <c r="O3666" i="3"/>
  <c r="BV3074" i="3" l="1"/>
  <c r="BP3074" i="3"/>
  <c r="BU3074" i="3" s="1"/>
  <c r="BR3075" i="3"/>
  <c r="BT3074" i="3"/>
  <c r="BX3074" i="3" s="1"/>
  <c r="AX3663" i="3"/>
  <c r="AW3663" i="3"/>
  <c r="L3668" i="3"/>
  <c r="AY3662" i="3"/>
  <c r="BA3662" i="3" s="1"/>
  <c r="BB3662" i="3" s="1"/>
  <c r="BF3663" i="3"/>
  <c r="BG3663" i="3"/>
  <c r="AC3666" i="3"/>
  <c r="AK3666" i="3" s="1"/>
  <c r="K3668" i="3"/>
  <c r="AB3667" i="3"/>
  <c r="AA3667" i="3"/>
  <c r="Z3667" i="3"/>
  <c r="AR3665" i="3"/>
  <c r="BJ3665" i="3"/>
  <c r="AQ3665" i="3"/>
  <c r="BI3665" i="3"/>
  <c r="L1344" i="3"/>
  <c r="O1346" i="3"/>
  <c r="K1344" i="3"/>
  <c r="N1345" i="3" s="1"/>
  <c r="N1346" i="3"/>
  <c r="D3736" i="3"/>
  <c r="X3665" i="3"/>
  <c r="W3665" i="3"/>
  <c r="U3666" i="3"/>
  <c r="R3666" i="3"/>
  <c r="T3666" i="3"/>
  <c r="Q3666" i="3"/>
  <c r="N3667" i="3"/>
  <c r="O3667" i="3"/>
  <c r="AY3663" i="3" l="1"/>
  <c r="BA3663" i="3" s="1"/>
  <c r="BL3075" i="3"/>
  <c r="BS3075" i="3"/>
  <c r="BM3075" i="3"/>
  <c r="BQ3075" i="3" s="1"/>
  <c r="BO3075" i="3"/>
  <c r="BN3075" i="3"/>
  <c r="L3669" i="3"/>
  <c r="AX3664" i="3"/>
  <c r="BG3664" i="3"/>
  <c r="AW3664" i="3"/>
  <c r="BF3664" i="3"/>
  <c r="AQ3666" i="3"/>
  <c r="BI3666" i="3"/>
  <c r="AR3666" i="3"/>
  <c r="BJ3666" i="3"/>
  <c r="AC3667" i="3"/>
  <c r="AK3667" i="3" s="1"/>
  <c r="K3669" i="3"/>
  <c r="AB3668" i="3"/>
  <c r="AA3668" i="3"/>
  <c r="Z3668" i="3"/>
  <c r="L1343" i="3"/>
  <c r="K1343" i="3"/>
  <c r="O1345" i="3"/>
  <c r="D3737" i="3"/>
  <c r="X3666" i="3"/>
  <c r="W3666" i="3"/>
  <c r="U3667" i="3"/>
  <c r="R3667" i="3"/>
  <c r="T3667" i="3"/>
  <c r="Q3667" i="3"/>
  <c r="N3668" i="3"/>
  <c r="O3668" i="3"/>
  <c r="BT3075" i="3" l="1"/>
  <c r="BX3075" i="3" s="1"/>
  <c r="BV3075" i="3"/>
  <c r="BB3663" i="3"/>
  <c r="AY3664" i="3"/>
  <c r="BA3664" i="3" s="1"/>
  <c r="BP3075" i="3"/>
  <c r="BU3075" i="3" s="1"/>
  <c r="BR3076" i="3"/>
  <c r="AW3665" i="3"/>
  <c r="AX3665" i="3"/>
  <c r="L3670" i="3"/>
  <c r="BG3665" i="3"/>
  <c r="BF3665" i="3"/>
  <c r="AC3668" i="3"/>
  <c r="AK3668" i="3" s="1"/>
  <c r="K3670" i="3"/>
  <c r="AB3669" i="3"/>
  <c r="AA3669" i="3"/>
  <c r="Z3669" i="3"/>
  <c r="AR3667" i="3"/>
  <c r="BJ3667" i="3"/>
  <c r="AQ3667" i="3"/>
  <c r="BI3667" i="3"/>
  <c r="K1342" i="3"/>
  <c r="N1344" i="3"/>
  <c r="L1342" i="3"/>
  <c r="O1343" i="3" s="1"/>
  <c r="O1344" i="3"/>
  <c r="D3738" i="3"/>
  <c r="X3667" i="3"/>
  <c r="W3667" i="3"/>
  <c r="U3668" i="3"/>
  <c r="R3668" i="3"/>
  <c r="T3668" i="3"/>
  <c r="Q3668" i="3"/>
  <c r="N3669" i="3"/>
  <c r="O3669" i="3"/>
  <c r="BB3664" i="3" l="1"/>
  <c r="AY3665" i="3"/>
  <c r="BA3665" i="3" s="1"/>
  <c r="BN3076" i="3"/>
  <c r="BM3076" i="3"/>
  <c r="BQ3076" i="3" s="1"/>
  <c r="BO3076" i="3"/>
  <c r="BS3076" i="3"/>
  <c r="BL3076" i="3"/>
  <c r="AW3666" i="3"/>
  <c r="AX3666" i="3"/>
  <c r="L3671" i="3"/>
  <c r="BG3666" i="3"/>
  <c r="BF3666" i="3"/>
  <c r="AQ3668" i="3"/>
  <c r="BI3668" i="3"/>
  <c r="AR3668" i="3"/>
  <c r="BJ3668" i="3"/>
  <c r="AC3669" i="3"/>
  <c r="AK3669" i="3" s="1"/>
  <c r="K3671" i="3"/>
  <c r="AB3670" i="3"/>
  <c r="AA3670" i="3"/>
  <c r="Z3670" i="3"/>
  <c r="K1341" i="3"/>
  <c r="L1341" i="3"/>
  <c r="N1343" i="3"/>
  <c r="D3739" i="3"/>
  <c r="W3668" i="3"/>
  <c r="X3668" i="3"/>
  <c r="U3669" i="3"/>
  <c r="R3669" i="3"/>
  <c r="T3669" i="3"/>
  <c r="Q3669" i="3"/>
  <c r="N3670" i="3"/>
  <c r="O3670" i="3"/>
  <c r="BB3665" i="3" l="1"/>
  <c r="BV3076" i="3"/>
  <c r="AY3666" i="3"/>
  <c r="BP3076" i="3"/>
  <c r="BU3076" i="3" s="1"/>
  <c r="BR3077" i="3"/>
  <c r="BT3076" i="3"/>
  <c r="BX3076" i="3" s="1"/>
  <c r="AX3667" i="3"/>
  <c r="L3672" i="3"/>
  <c r="AW3667" i="3"/>
  <c r="BG3667" i="3"/>
  <c r="BF3667" i="3"/>
  <c r="AC3670" i="3"/>
  <c r="AK3670" i="3" s="1"/>
  <c r="BB3666" i="3"/>
  <c r="BA3666" i="3"/>
  <c r="AR3669" i="3"/>
  <c r="BJ3669" i="3"/>
  <c r="K3672" i="3"/>
  <c r="AB3671" i="3"/>
  <c r="AA3671" i="3"/>
  <c r="Z3671" i="3"/>
  <c r="AQ3669" i="3"/>
  <c r="BI3669" i="3"/>
  <c r="L1340" i="3"/>
  <c r="O1342" i="3"/>
  <c r="K1340" i="3"/>
  <c r="N1341" i="3" s="1"/>
  <c r="N1342" i="3"/>
  <c r="D3740" i="3"/>
  <c r="W3669" i="3"/>
  <c r="X3669" i="3"/>
  <c r="U3670" i="3"/>
  <c r="R3670" i="3"/>
  <c r="T3670" i="3"/>
  <c r="Q3670" i="3"/>
  <c r="N3671" i="3"/>
  <c r="O3671" i="3"/>
  <c r="AY3667" i="3" l="1"/>
  <c r="BA3667" i="3" s="1"/>
  <c r="BM3077" i="3"/>
  <c r="BQ3077" i="3" s="1"/>
  <c r="BS3077" i="3"/>
  <c r="BL3077" i="3"/>
  <c r="BN3077" i="3"/>
  <c r="BO3077" i="3"/>
  <c r="BV3077" i="3" s="1"/>
  <c r="L3673" i="3"/>
  <c r="AX3668" i="3"/>
  <c r="BF3668" i="3"/>
  <c r="AC3671" i="3"/>
  <c r="AK3671" i="3" s="1"/>
  <c r="BG3668" i="3"/>
  <c r="AW3668" i="3"/>
  <c r="Z3672" i="3"/>
  <c r="AR3670" i="3"/>
  <c r="BJ3670" i="3"/>
  <c r="AQ3670" i="3"/>
  <c r="BI3670" i="3"/>
  <c r="K3673" i="3"/>
  <c r="AB3672" i="3"/>
  <c r="AA3672" i="3"/>
  <c r="L1339" i="3"/>
  <c r="K1339" i="3"/>
  <c r="O1341" i="3"/>
  <c r="D3741" i="3"/>
  <c r="W3670" i="3"/>
  <c r="X3670" i="3"/>
  <c r="U3671" i="3"/>
  <c r="R3671" i="3"/>
  <c r="T3671" i="3"/>
  <c r="Q3671" i="3"/>
  <c r="N3672" i="3"/>
  <c r="O3672" i="3"/>
  <c r="BB3667" i="3" l="1"/>
  <c r="BT3077" i="3"/>
  <c r="BX3077" i="3" s="1"/>
  <c r="BP3077" i="3"/>
  <c r="BU3077" i="3" s="1"/>
  <c r="BR3078" i="3"/>
  <c r="L3674" i="3"/>
  <c r="AY3668" i="3"/>
  <c r="AX3669" i="3"/>
  <c r="BF3669" i="3"/>
  <c r="BG3669" i="3"/>
  <c r="AW3669" i="3"/>
  <c r="AR3671" i="3"/>
  <c r="BJ3671" i="3"/>
  <c r="AQ3671" i="3"/>
  <c r="BI3671" i="3"/>
  <c r="AC3672" i="3"/>
  <c r="AK3672" i="3" s="1"/>
  <c r="K3674" i="3"/>
  <c r="AB3673" i="3"/>
  <c r="AA3673" i="3"/>
  <c r="Z3673" i="3"/>
  <c r="K1338" i="3"/>
  <c r="N1340" i="3"/>
  <c r="L1338" i="3"/>
  <c r="O1339" i="3" s="1"/>
  <c r="O1340" i="3"/>
  <c r="D3742" i="3"/>
  <c r="X3671" i="3"/>
  <c r="W3671" i="3"/>
  <c r="U3672" i="3"/>
  <c r="R3672" i="3"/>
  <c r="T3672" i="3"/>
  <c r="Q3672" i="3"/>
  <c r="N3673" i="3"/>
  <c r="O3673" i="3"/>
  <c r="BO3078" i="3" l="1"/>
  <c r="BL3078" i="3"/>
  <c r="BN3078" i="3"/>
  <c r="BS3078" i="3"/>
  <c r="BM3078" i="3"/>
  <c r="BQ3078" i="3" s="1"/>
  <c r="BA3668" i="3"/>
  <c r="BB3668" i="3"/>
  <c r="L3675" i="3"/>
  <c r="AY3669" i="3"/>
  <c r="BA3669" i="3" s="1"/>
  <c r="AW3670" i="3"/>
  <c r="BG3670" i="3"/>
  <c r="BF3670" i="3"/>
  <c r="AX3670" i="3"/>
  <c r="AC3673" i="3"/>
  <c r="AK3673" i="3" s="1"/>
  <c r="AQ3672" i="3"/>
  <c r="BI3672" i="3"/>
  <c r="AR3672" i="3"/>
  <c r="BJ3672" i="3"/>
  <c r="K3675" i="3"/>
  <c r="AB3674" i="3"/>
  <c r="AA3674" i="3"/>
  <c r="Z3674" i="3"/>
  <c r="K1337" i="3"/>
  <c r="L1337" i="3"/>
  <c r="N1339" i="3"/>
  <c r="W3672" i="3"/>
  <c r="D3743" i="3"/>
  <c r="X3672" i="3"/>
  <c r="U3673" i="3"/>
  <c r="R3673" i="3"/>
  <c r="T3673" i="3"/>
  <c r="X3673" i="3" s="1"/>
  <c r="Q3673" i="3"/>
  <c r="N3674" i="3"/>
  <c r="O3674" i="3"/>
  <c r="AY3670" i="3" l="1"/>
  <c r="BA3670" i="3" s="1"/>
  <c r="BV3078" i="3"/>
  <c r="BT3078" i="3"/>
  <c r="BX3078" i="3" s="1"/>
  <c r="BP3078" i="3"/>
  <c r="BU3078" i="3" s="1"/>
  <c r="BR3079" i="3"/>
  <c r="BB3669" i="3"/>
  <c r="L3676" i="3"/>
  <c r="AW3671" i="3"/>
  <c r="AX3671" i="3"/>
  <c r="BG3671" i="3"/>
  <c r="BF3671" i="3"/>
  <c r="AC3674" i="3"/>
  <c r="AK3674" i="3" s="1"/>
  <c r="K3676" i="3"/>
  <c r="AB3675" i="3"/>
  <c r="AA3675" i="3"/>
  <c r="Z3675" i="3"/>
  <c r="AQ3673" i="3"/>
  <c r="BI3673" i="3"/>
  <c r="AR3673" i="3"/>
  <c r="BJ3673" i="3"/>
  <c r="W3673" i="3"/>
  <c r="L1336" i="3"/>
  <c r="O1338" i="3"/>
  <c r="K1336" i="3"/>
  <c r="N1337" i="3" s="1"/>
  <c r="N1338" i="3"/>
  <c r="D3744" i="3"/>
  <c r="T3674" i="3"/>
  <c r="Q3674" i="3"/>
  <c r="U3674" i="3"/>
  <c r="R3674" i="3"/>
  <c r="N3675" i="3"/>
  <c r="O3675" i="3"/>
  <c r="BB3670" i="3" l="1"/>
  <c r="AY3671" i="3"/>
  <c r="BA3671" i="3" s="1"/>
  <c r="BS3079" i="3"/>
  <c r="BL3079" i="3"/>
  <c r="BN3079" i="3"/>
  <c r="BM3079" i="3"/>
  <c r="BQ3079" i="3" s="1"/>
  <c r="BO3079" i="3"/>
  <c r="L3677" i="3"/>
  <c r="AW3672" i="3"/>
  <c r="BG3672" i="3"/>
  <c r="BF3672" i="3"/>
  <c r="AX3672" i="3"/>
  <c r="AQ3674" i="3"/>
  <c r="BI3674" i="3"/>
  <c r="AR3674" i="3"/>
  <c r="BJ3674" i="3"/>
  <c r="AC3675" i="3"/>
  <c r="AK3675" i="3" s="1"/>
  <c r="K3677" i="3"/>
  <c r="AB3676" i="3"/>
  <c r="AA3676" i="3"/>
  <c r="Z3676" i="3"/>
  <c r="L1335" i="3"/>
  <c r="K1335" i="3"/>
  <c r="O1337" i="3"/>
  <c r="D3745" i="3"/>
  <c r="W3674" i="3"/>
  <c r="X3674" i="3"/>
  <c r="T3675" i="3"/>
  <c r="Q3675" i="3"/>
  <c r="U3675" i="3"/>
  <c r="R3675" i="3"/>
  <c r="N3676" i="3"/>
  <c r="O3676" i="3"/>
  <c r="BB3671" i="3" l="1"/>
  <c r="BV3079" i="3"/>
  <c r="BT3079" i="3"/>
  <c r="BX3079" i="3" s="1"/>
  <c r="BP3079" i="3"/>
  <c r="BU3079" i="3" s="1"/>
  <c r="BR3080" i="3"/>
  <c r="AW3673" i="3"/>
  <c r="L3678" i="3"/>
  <c r="AY3672" i="3"/>
  <c r="BA3672" i="3" s="1"/>
  <c r="BB3672" i="3" s="1"/>
  <c r="BG3673" i="3"/>
  <c r="BF3673" i="3"/>
  <c r="AX3673" i="3"/>
  <c r="AY3673" i="3" s="1"/>
  <c r="AR3675" i="3"/>
  <c r="BJ3675" i="3"/>
  <c r="AC3676" i="3"/>
  <c r="AK3676" i="3" s="1"/>
  <c r="AN3676" i="3" s="1"/>
  <c r="AN3677" i="3" s="1"/>
  <c r="AN3678" i="3" s="1"/>
  <c r="AN3679" i="3" s="1"/>
  <c r="AN3680" i="3" s="1"/>
  <c r="AN3681" i="3" s="1"/>
  <c r="AN3682" i="3" s="1"/>
  <c r="AN3683" i="3" s="1"/>
  <c r="AN3684" i="3" s="1"/>
  <c r="AN3685" i="3" s="1"/>
  <c r="AN3686" i="3" s="1"/>
  <c r="AN3687" i="3" s="1"/>
  <c r="AN3688" i="3" s="1"/>
  <c r="AN3689" i="3" s="1"/>
  <c r="AN3690" i="3" s="1"/>
  <c r="AN3691" i="3" s="1"/>
  <c r="AN3692" i="3" s="1"/>
  <c r="AN3693" i="3" s="1"/>
  <c r="AN3694" i="3" s="1"/>
  <c r="AN3695" i="3" s="1"/>
  <c r="AN3696" i="3" s="1"/>
  <c r="AN3697" i="3" s="1"/>
  <c r="K3678" i="3"/>
  <c r="AB3677" i="3"/>
  <c r="AA3677" i="3"/>
  <c r="Z3677" i="3"/>
  <c r="BA3673" i="3"/>
  <c r="AQ3675" i="3"/>
  <c r="BI3675" i="3"/>
  <c r="K1334" i="3"/>
  <c r="N1336" i="3"/>
  <c r="L1334" i="3"/>
  <c r="O1335" i="3" s="1"/>
  <c r="O1336" i="3"/>
  <c r="D3746" i="3"/>
  <c r="W3675" i="3"/>
  <c r="X3675" i="3"/>
  <c r="U3676" i="3"/>
  <c r="R3676" i="3"/>
  <c r="T3676" i="3"/>
  <c r="Q3676" i="3"/>
  <c r="N3677" i="3"/>
  <c r="O3677" i="3"/>
  <c r="AW3674" i="3" l="1"/>
  <c r="BO3080" i="3"/>
  <c r="BM3080" i="3"/>
  <c r="BQ3080" i="3" s="1"/>
  <c r="BN3080" i="3"/>
  <c r="BL3080" i="3"/>
  <c r="BS3080" i="3"/>
  <c r="L3679" i="3"/>
  <c r="BB3673" i="3"/>
  <c r="Z3678" i="3"/>
  <c r="AX3674" i="3"/>
  <c r="BG3674" i="3"/>
  <c r="BF3674" i="3"/>
  <c r="AC3677" i="3"/>
  <c r="AK3677" i="3" s="1"/>
  <c r="K3679" i="3"/>
  <c r="AB3678" i="3"/>
  <c r="AA3678" i="3"/>
  <c r="AQ3676" i="3"/>
  <c r="BI3676" i="3"/>
  <c r="AT3676" i="3"/>
  <c r="AT3677" i="3" s="1"/>
  <c r="AT3678" i="3" s="1"/>
  <c r="AT3679" i="3" s="1"/>
  <c r="AT3680" i="3" s="1"/>
  <c r="AT3681" i="3" s="1"/>
  <c r="AT3682" i="3" s="1"/>
  <c r="AT3683" i="3" s="1"/>
  <c r="AT3684" i="3" s="1"/>
  <c r="AT3685" i="3" s="1"/>
  <c r="AT3686" i="3" s="1"/>
  <c r="AT3687" i="3" s="1"/>
  <c r="AT3688" i="3" s="1"/>
  <c r="AT3689" i="3" s="1"/>
  <c r="AT3690" i="3" s="1"/>
  <c r="AT3691" i="3" s="1"/>
  <c r="AT3692" i="3" s="1"/>
  <c r="AT3693" i="3" s="1"/>
  <c r="AT3694" i="3" s="1"/>
  <c r="AT3695" i="3" s="1"/>
  <c r="AT3696" i="3" s="1"/>
  <c r="AT3697" i="3" s="1"/>
  <c r="AR3676" i="3"/>
  <c r="BJ3676" i="3"/>
  <c r="AU3676" i="3"/>
  <c r="AU3677" i="3" s="1"/>
  <c r="AU3678" i="3" s="1"/>
  <c r="AU3679" i="3" s="1"/>
  <c r="AU3680" i="3" s="1"/>
  <c r="AU3681" i="3" s="1"/>
  <c r="AU3682" i="3" s="1"/>
  <c r="AU3683" i="3" s="1"/>
  <c r="AU3684" i="3" s="1"/>
  <c r="AU3685" i="3" s="1"/>
  <c r="AU3686" i="3" s="1"/>
  <c r="AU3687" i="3" s="1"/>
  <c r="AU3688" i="3" s="1"/>
  <c r="AU3689" i="3" s="1"/>
  <c r="AU3690" i="3" s="1"/>
  <c r="AU3691" i="3" s="1"/>
  <c r="AU3692" i="3" s="1"/>
  <c r="AU3693" i="3" s="1"/>
  <c r="AU3694" i="3" s="1"/>
  <c r="AU3695" i="3" s="1"/>
  <c r="AU3696" i="3" s="1"/>
  <c r="AU3697" i="3" s="1"/>
  <c r="K1333" i="3"/>
  <c r="L1333" i="3"/>
  <c r="N1335" i="3"/>
  <c r="W3676" i="3"/>
  <c r="D3747" i="3"/>
  <c r="X3676" i="3"/>
  <c r="U3677" i="3"/>
  <c r="R3677" i="3"/>
  <c r="T3677" i="3"/>
  <c r="Q3677" i="3"/>
  <c r="N3678" i="3"/>
  <c r="O3678" i="3"/>
  <c r="AY3674" i="3" l="1"/>
  <c r="BA3674" i="3" s="1"/>
  <c r="BV3080" i="3"/>
  <c r="BT3080" i="3"/>
  <c r="BX3080" i="3" s="1"/>
  <c r="BP3080" i="3"/>
  <c r="BU3080" i="3" s="1"/>
  <c r="BR3081" i="3"/>
  <c r="AX3675" i="3"/>
  <c r="L3680" i="3"/>
  <c r="AW3675" i="3"/>
  <c r="BG3675" i="3"/>
  <c r="BF3675" i="3"/>
  <c r="AQ3677" i="3"/>
  <c r="BI3677" i="3"/>
  <c r="AR3677" i="3"/>
  <c r="BJ3677" i="3"/>
  <c r="AC3678" i="3"/>
  <c r="AK3678" i="3" s="1"/>
  <c r="K3680" i="3"/>
  <c r="AB3679" i="3"/>
  <c r="AA3679" i="3"/>
  <c r="Z3679" i="3"/>
  <c r="L1332" i="3"/>
  <c r="O1334" i="3"/>
  <c r="K1332" i="3"/>
  <c r="N1333" i="3" s="1"/>
  <c r="N1334" i="3"/>
  <c r="D3748" i="3"/>
  <c r="W3677" i="3"/>
  <c r="X3677" i="3"/>
  <c r="T3678" i="3"/>
  <c r="Q3678" i="3"/>
  <c r="U3678" i="3"/>
  <c r="R3678" i="3"/>
  <c r="N3679" i="3"/>
  <c r="O3679" i="3"/>
  <c r="BB3674" i="3" l="1"/>
  <c r="AY3675" i="3"/>
  <c r="BA3675" i="3" s="1"/>
  <c r="BB3675" i="3" s="1"/>
  <c r="BL3081" i="3"/>
  <c r="BS3081" i="3"/>
  <c r="BM3081" i="3"/>
  <c r="BQ3081" i="3" s="1"/>
  <c r="BN3081" i="3"/>
  <c r="BO3081" i="3"/>
  <c r="AX3676" i="3"/>
  <c r="L3681" i="3"/>
  <c r="AW3676" i="3"/>
  <c r="BF3676" i="3"/>
  <c r="BG3676" i="3"/>
  <c r="AR3678" i="3"/>
  <c r="BJ3678" i="3"/>
  <c r="AC3679" i="3"/>
  <c r="AK3679" i="3" s="1"/>
  <c r="K3681" i="3"/>
  <c r="AB3680" i="3"/>
  <c r="AA3680" i="3"/>
  <c r="AQ3678" i="3"/>
  <c r="BI3678" i="3"/>
  <c r="Z3680" i="3"/>
  <c r="L1331" i="3"/>
  <c r="K1331" i="3"/>
  <c r="O1333" i="3"/>
  <c r="D3749" i="3"/>
  <c r="W3678" i="3"/>
  <c r="X3678" i="3"/>
  <c r="U3679" i="3"/>
  <c r="R3679" i="3"/>
  <c r="T3679" i="3"/>
  <c r="Q3679" i="3"/>
  <c r="N3680" i="3"/>
  <c r="O3680" i="3"/>
  <c r="X3679" i="3" l="1"/>
  <c r="AY3676" i="3"/>
  <c r="BT3081" i="3"/>
  <c r="BX3081" i="3" s="1"/>
  <c r="BV3081" i="3"/>
  <c r="BP3081" i="3"/>
  <c r="BU3081" i="3" s="1"/>
  <c r="BR3082" i="3"/>
  <c r="AW3677" i="3"/>
  <c r="L3682" i="3"/>
  <c r="AX3677" i="3"/>
  <c r="BG3677" i="3"/>
  <c r="BF3677" i="3"/>
  <c r="Z3681" i="3"/>
  <c r="AQ3679" i="3"/>
  <c r="BI3679" i="3"/>
  <c r="AR3679" i="3"/>
  <c r="BJ3679" i="3"/>
  <c r="AC3680" i="3"/>
  <c r="AK3680" i="3" s="1"/>
  <c r="K3682" i="3"/>
  <c r="AB3681" i="3"/>
  <c r="AA3681" i="3"/>
  <c r="K1330" i="3"/>
  <c r="N1332" i="3"/>
  <c r="L1330" i="3"/>
  <c r="O1331" i="3" s="1"/>
  <c r="O1332" i="3"/>
  <c r="D3750" i="3"/>
  <c r="W3679" i="3"/>
  <c r="U3680" i="3"/>
  <c r="R3680" i="3"/>
  <c r="T3680" i="3"/>
  <c r="Q3680" i="3"/>
  <c r="N3681" i="3"/>
  <c r="O3681" i="3"/>
  <c r="BA3676" i="3" l="1"/>
  <c r="BB3676" i="3"/>
  <c r="AY3677" i="3"/>
  <c r="BA3677" i="3" s="1"/>
  <c r="BB3677" i="3" s="1"/>
  <c r="BS3082" i="3"/>
  <c r="BM3082" i="3"/>
  <c r="BQ3082" i="3" s="1"/>
  <c r="BN3082" i="3"/>
  <c r="BL3082" i="3"/>
  <c r="BO3082" i="3"/>
  <c r="L3683" i="3"/>
  <c r="AW3678" i="3"/>
  <c r="AX3678" i="3"/>
  <c r="BF3678" i="3"/>
  <c r="BG3678" i="3"/>
  <c r="AC3681" i="3"/>
  <c r="AK3681" i="3" s="1"/>
  <c r="Z3682" i="3"/>
  <c r="K3683" i="3"/>
  <c r="AB3682" i="3"/>
  <c r="AA3682" i="3"/>
  <c r="AR3680" i="3"/>
  <c r="BJ3680" i="3"/>
  <c r="AQ3680" i="3"/>
  <c r="BI3680" i="3"/>
  <c r="K1329" i="3"/>
  <c r="L1329" i="3"/>
  <c r="N1331" i="3"/>
  <c r="D3751" i="3"/>
  <c r="X3680" i="3"/>
  <c r="W3680" i="3"/>
  <c r="U3681" i="3"/>
  <c r="R3681" i="3"/>
  <c r="T3681" i="3"/>
  <c r="Q3681" i="3"/>
  <c r="N3682" i="3"/>
  <c r="O3682" i="3"/>
  <c r="BT3082" i="3" l="1"/>
  <c r="BX3082" i="3" s="1"/>
  <c r="BV3082" i="3"/>
  <c r="BP3082" i="3"/>
  <c r="BU3082" i="3" s="1"/>
  <c r="BR3083" i="3"/>
  <c r="AY3678" i="3"/>
  <c r="BA3678" i="3" s="1"/>
  <c r="BB3678" i="3" s="1"/>
  <c r="L3684" i="3"/>
  <c r="AX3679" i="3"/>
  <c r="AW3679" i="3"/>
  <c r="W3681" i="3"/>
  <c r="BG3679" i="3"/>
  <c r="BF3679" i="3"/>
  <c r="AR3681" i="3"/>
  <c r="BJ3681" i="3"/>
  <c r="AC3682" i="3"/>
  <c r="AK3682" i="3" s="1"/>
  <c r="K3684" i="3"/>
  <c r="AB3683" i="3"/>
  <c r="AA3683" i="3"/>
  <c r="Z3683" i="3"/>
  <c r="AQ3681" i="3"/>
  <c r="BI3681" i="3"/>
  <c r="L1328" i="3"/>
  <c r="O1330" i="3"/>
  <c r="K1328" i="3"/>
  <c r="N1329" i="3" s="1"/>
  <c r="N1330" i="3"/>
  <c r="X3681" i="3"/>
  <c r="D3752" i="3"/>
  <c r="U3682" i="3"/>
  <c r="R3682" i="3"/>
  <c r="T3682" i="3"/>
  <c r="Q3682" i="3"/>
  <c r="N3683" i="3"/>
  <c r="O3683" i="3"/>
  <c r="AX3680" i="3" l="1"/>
  <c r="AY3679" i="3"/>
  <c r="BA3679" i="3" s="1"/>
  <c r="BB3679" i="3" s="1"/>
  <c r="BS3083" i="3"/>
  <c r="BM3083" i="3"/>
  <c r="BQ3083" i="3" s="1"/>
  <c r="BN3083" i="3"/>
  <c r="BO3083" i="3"/>
  <c r="BL3083" i="3"/>
  <c r="L3685" i="3"/>
  <c r="AW3680" i="3"/>
  <c r="AY3680" i="3" s="1"/>
  <c r="BA3680" i="3" s="1"/>
  <c r="BB3680" i="3" s="1"/>
  <c r="BG3680" i="3"/>
  <c r="BF3680" i="3"/>
  <c r="AC3683" i="3"/>
  <c r="AK3683" i="3" s="1"/>
  <c r="AQ3682" i="3"/>
  <c r="BI3682" i="3"/>
  <c r="K3685" i="3"/>
  <c r="AB3684" i="3"/>
  <c r="AA3684" i="3"/>
  <c r="Z3684" i="3"/>
  <c r="AR3682" i="3"/>
  <c r="BJ3682" i="3"/>
  <c r="L1327" i="3"/>
  <c r="W3682" i="3"/>
  <c r="K1327" i="3"/>
  <c r="N1328" i="3" s="1"/>
  <c r="O1329" i="3"/>
  <c r="X3682" i="3"/>
  <c r="D3753" i="3"/>
  <c r="T3683" i="3"/>
  <c r="Q3683" i="3"/>
  <c r="U3683" i="3"/>
  <c r="R3683" i="3"/>
  <c r="N3684" i="3"/>
  <c r="O3684" i="3"/>
  <c r="BV3083" i="3" l="1"/>
  <c r="BT3083" i="3"/>
  <c r="BX3083" i="3" s="1"/>
  <c r="BP3083" i="3"/>
  <c r="BU3083" i="3" s="1"/>
  <c r="BR3084" i="3"/>
  <c r="AX3681" i="3"/>
  <c r="L3686" i="3"/>
  <c r="AW3681" i="3"/>
  <c r="BF3681" i="3"/>
  <c r="BG3681" i="3"/>
  <c r="Z3685" i="3"/>
  <c r="AC3684" i="3"/>
  <c r="AK3684" i="3" s="1"/>
  <c r="K3686" i="3"/>
  <c r="AB3685" i="3"/>
  <c r="AA3685" i="3"/>
  <c r="AQ3683" i="3"/>
  <c r="BI3683" i="3"/>
  <c r="AR3683" i="3"/>
  <c r="BJ3683" i="3"/>
  <c r="L1326" i="3"/>
  <c r="K1326" i="3"/>
  <c r="O1328" i="3"/>
  <c r="D3754" i="3"/>
  <c r="W3683" i="3"/>
  <c r="X3683" i="3"/>
  <c r="U3684" i="3"/>
  <c r="R3684" i="3"/>
  <c r="T3684" i="3"/>
  <c r="Q3684" i="3"/>
  <c r="N3685" i="3"/>
  <c r="O3685" i="3"/>
  <c r="AY3681" i="3" l="1"/>
  <c r="BA3681" i="3" s="1"/>
  <c r="BB3681" i="3" s="1"/>
  <c r="BL3084" i="3"/>
  <c r="BS3084" i="3"/>
  <c r="BM3084" i="3"/>
  <c r="BQ3084" i="3" s="1"/>
  <c r="BN3084" i="3"/>
  <c r="BO3084" i="3"/>
  <c r="AX3682" i="3"/>
  <c r="L3687" i="3"/>
  <c r="AW3682" i="3"/>
  <c r="BG3682" i="3"/>
  <c r="AC3685" i="3"/>
  <c r="AK3685" i="3" s="1"/>
  <c r="BF3682" i="3"/>
  <c r="AR3684" i="3"/>
  <c r="BJ3684" i="3"/>
  <c r="AQ3684" i="3"/>
  <c r="BI3684" i="3"/>
  <c r="K3687" i="3"/>
  <c r="AB3686" i="3"/>
  <c r="AA3686" i="3"/>
  <c r="Z3686" i="3"/>
  <c r="Z3687" i="3"/>
  <c r="K1325" i="3"/>
  <c r="N1327" i="3"/>
  <c r="L1325" i="3"/>
  <c r="O1326" i="3" s="1"/>
  <c r="O1327" i="3"/>
  <c r="X3684" i="3"/>
  <c r="D3755" i="3"/>
  <c r="W3684" i="3"/>
  <c r="T3685" i="3"/>
  <c r="Q3685" i="3"/>
  <c r="U3685" i="3"/>
  <c r="R3685" i="3"/>
  <c r="N3686" i="3"/>
  <c r="O3686" i="3"/>
  <c r="AY3682" i="3" l="1"/>
  <c r="BA3682" i="3" s="1"/>
  <c r="BV3084" i="3"/>
  <c r="BT3084" i="3"/>
  <c r="BX3084" i="3" s="1"/>
  <c r="BP3084" i="3"/>
  <c r="BU3084" i="3" s="1"/>
  <c r="BR3085" i="3"/>
  <c r="AW3683" i="3"/>
  <c r="L3688" i="3"/>
  <c r="AX3683" i="3"/>
  <c r="BF3683" i="3"/>
  <c r="BG3683" i="3"/>
  <c r="AQ3685" i="3"/>
  <c r="BI3685" i="3"/>
  <c r="AR3685" i="3"/>
  <c r="BJ3685" i="3"/>
  <c r="AC3686" i="3"/>
  <c r="AK3686" i="3" s="1"/>
  <c r="K3688" i="3"/>
  <c r="AB3687" i="3"/>
  <c r="AA3687" i="3"/>
  <c r="K1324" i="3"/>
  <c r="L1324" i="3"/>
  <c r="N1326" i="3"/>
  <c r="D3756" i="3"/>
  <c r="W3685" i="3"/>
  <c r="X3685" i="3"/>
  <c r="U3686" i="3"/>
  <c r="R3686" i="3"/>
  <c r="T3686" i="3"/>
  <c r="Q3686" i="3"/>
  <c r="N3687" i="3"/>
  <c r="O3687" i="3"/>
  <c r="BB3682" i="3" l="1"/>
  <c r="BS3085" i="3"/>
  <c r="BL3085" i="3"/>
  <c r="BN3085" i="3"/>
  <c r="BM3085" i="3"/>
  <c r="BQ3085" i="3" s="1"/>
  <c r="BO3085" i="3"/>
  <c r="AY3683" i="3"/>
  <c r="BB3683" i="3" s="1"/>
  <c r="L3689" i="3"/>
  <c r="AW3684" i="3"/>
  <c r="AX3684" i="3"/>
  <c r="BF3684" i="3"/>
  <c r="BG3684" i="3"/>
  <c r="Z3688" i="3"/>
  <c r="AC3687" i="3"/>
  <c r="AK3687" i="3" s="1"/>
  <c r="K3689" i="3"/>
  <c r="AB3688" i="3"/>
  <c r="AA3688" i="3"/>
  <c r="AQ3686" i="3"/>
  <c r="BI3686" i="3"/>
  <c r="AR3686" i="3"/>
  <c r="BJ3686" i="3"/>
  <c r="X3686" i="3"/>
  <c r="L1323" i="3"/>
  <c r="O1325" i="3"/>
  <c r="K1323" i="3"/>
  <c r="N1324" i="3" s="1"/>
  <c r="N1325" i="3"/>
  <c r="D3757" i="3"/>
  <c r="W3686" i="3"/>
  <c r="T3687" i="3"/>
  <c r="Q3687" i="3"/>
  <c r="U3687" i="3"/>
  <c r="R3687" i="3"/>
  <c r="N3688" i="3"/>
  <c r="O3688" i="3"/>
  <c r="AY3684" i="3" l="1"/>
  <c r="BA3684" i="3" s="1"/>
  <c r="BV3085" i="3"/>
  <c r="BA3683" i="3"/>
  <c r="BT3085" i="3"/>
  <c r="BX3085" i="3" s="1"/>
  <c r="BB3684" i="3"/>
  <c r="BP3085" i="3"/>
  <c r="BU3085" i="3" s="1"/>
  <c r="BR3086" i="3"/>
  <c r="AX3685" i="3"/>
  <c r="L3690" i="3"/>
  <c r="BF3685" i="3"/>
  <c r="BG3685" i="3"/>
  <c r="AW3685" i="3"/>
  <c r="AY3685" i="3" s="1"/>
  <c r="BA3685" i="3" s="1"/>
  <c r="BB3685" i="3" s="1"/>
  <c r="Z3689" i="3"/>
  <c r="AC3688" i="3"/>
  <c r="AK3688" i="3" s="1"/>
  <c r="AR3687" i="3"/>
  <c r="BJ3687" i="3"/>
  <c r="AQ3687" i="3"/>
  <c r="BI3687" i="3"/>
  <c r="K3690" i="3"/>
  <c r="AB3689" i="3"/>
  <c r="AA3689" i="3"/>
  <c r="L1322" i="3"/>
  <c r="K1322" i="3"/>
  <c r="O1324" i="3"/>
  <c r="D3758" i="3"/>
  <c r="W3687" i="3"/>
  <c r="X3687" i="3"/>
  <c r="T3688" i="3"/>
  <c r="Q3688" i="3"/>
  <c r="U3688" i="3"/>
  <c r="R3688" i="3"/>
  <c r="N3689" i="3"/>
  <c r="O3689" i="3"/>
  <c r="AW3686" i="3" l="1"/>
  <c r="BM3086" i="3"/>
  <c r="BQ3086" i="3" s="1"/>
  <c r="BS3086" i="3"/>
  <c r="BL3086" i="3"/>
  <c r="BO3086" i="3"/>
  <c r="BN3086" i="3"/>
  <c r="L3691" i="3"/>
  <c r="AX3686" i="3"/>
  <c r="AY3686" i="3" s="1"/>
  <c r="BA3686" i="3" s="1"/>
  <c r="BB3686" i="3" s="1"/>
  <c r="BF3686" i="3"/>
  <c r="BG3686" i="3"/>
  <c r="AQ3688" i="3"/>
  <c r="BI3688" i="3"/>
  <c r="AC3689" i="3"/>
  <c r="AK3689" i="3" s="1"/>
  <c r="K3691" i="3"/>
  <c r="AB3690" i="3"/>
  <c r="AA3690" i="3"/>
  <c r="Z3690" i="3"/>
  <c r="Z3691" i="3"/>
  <c r="AR3688" i="3"/>
  <c r="BJ3688" i="3"/>
  <c r="K1321" i="3"/>
  <c r="N1323" i="3"/>
  <c r="L1321" i="3"/>
  <c r="O1322" i="3" s="1"/>
  <c r="O1323" i="3"/>
  <c r="D3759" i="3"/>
  <c r="W3688" i="3"/>
  <c r="X3688" i="3"/>
  <c r="U3689" i="3"/>
  <c r="R3689" i="3"/>
  <c r="T3689" i="3"/>
  <c r="Q3689" i="3"/>
  <c r="N3690" i="3"/>
  <c r="O3690" i="3"/>
  <c r="BV3086" i="3" l="1"/>
  <c r="BP3086" i="3"/>
  <c r="BU3086" i="3" s="1"/>
  <c r="BR3087" i="3"/>
  <c r="AX3687" i="3"/>
  <c r="BT3086" i="3"/>
  <c r="BX3086" i="3" s="1"/>
  <c r="AW3687" i="3"/>
  <c r="L3692" i="3"/>
  <c r="BG3687" i="3"/>
  <c r="BF3687" i="3"/>
  <c r="AR3689" i="3"/>
  <c r="BJ3689" i="3"/>
  <c r="AC3690" i="3"/>
  <c r="AK3690" i="3" s="1"/>
  <c r="K3692" i="3"/>
  <c r="AB3691" i="3"/>
  <c r="AA3691" i="3"/>
  <c r="AQ3689" i="3"/>
  <c r="BI3689" i="3"/>
  <c r="K1320" i="3"/>
  <c r="L1320" i="3"/>
  <c r="N1322" i="3"/>
  <c r="D3760" i="3"/>
  <c r="X3689" i="3"/>
  <c r="W3689" i="3"/>
  <c r="U3690" i="3"/>
  <c r="R3690" i="3"/>
  <c r="T3690" i="3"/>
  <c r="Q3690" i="3"/>
  <c r="N3691" i="3"/>
  <c r="O3691" i="3"/>
  <c r="AY3687" i="3" l="1"/>
  <c r="BA3687" i="3" s="1"/>
  <c r="BB3687" i="3" s="1"/>
  <c r="BS3087" i="3"/>
  <c r="BL3087" i="3"/>
  <c r="BN3087" i="3"/>
  <c r="BO3087" i="3"/>
  <c r="BV3087" i="3" s="1"/>
  <c r="BM3087" i="3"/>
  <c r="BQ3087" i="3" s="1"/>
  <c r="L3693" i="3"/>
  <c r="AW3688" i="3"/>
  <c r="BF3688" i="3"/>
  <c r="AX3688" i="3"/>
  <c r="BG3688" i="3"/>
  <c r="AC3691" i="3"/>
  <c r="AK3691" i="3" s="1"/>
  <c r="AQ3690" i="3"/>
  <c r="BI3690" i="3"/>
  <c r="K3693" i="3"/>
  <c r="AB3692" i="3"/>
  <c r="AA3692" i="3"/>
  <c r="Z3692" i="3"/>
  <c r="AR3690" i="3"/>
  <c r="BJ3690" i="3"/>
  <c r="W3690" i="3"/>
  <c r="L1319" i="3"/>
  <c r="O1321" i="3"/>
  <c r="K1319" i="3"/>
  <c r="N1320" i="3" s="1"/>
  <c r="N1321" i="3"/>
  <c r="D3761" i="3"/>
  <c r="X3690" i="3"/>
  <c r="U3691" i="3"/>
  <c r="R3691" i="3"/>
  <c r="T3691" i="3"/>
  <c r="Q3691" i="3"/>
  <c r="N3692" i="3"/>
  <c r="O3692" i="3"/>
  <c r="AX3689" i="3" l="1"/>
  <c r="BT3087" i="3"/>
  <c r="BX3087" i="3" s="1"/>
  <c r="BP3087" i="3"/>
  <c r="BU3087" i="3" s="1"/>
  <c r="BR3088" i="3"/>
  <c r="AY3688" i="3"/>
  <c r="BA3688" i="3" s="1"/>
  <c r="BB3688" i="3" s="1"/>
  <c r="L3694" i="3"/>
  <c r="AW3689" i="3"/>
  <c r="AY3689" i="3" s="1"/>
  <c r="BF3689" i="3"/>
  <c r="BG3689" i="3"/>
  <c r="AC3692" i="3"/>
  <c r="AK3692" i="3" s="1"/>
  <c r="K3694" i="3"/>
  <c r="AB3693" i="3"/>
  <c r="AA3693" i="3"/>
  <c r="Z3693" i="3"/>
  <c r="W3691" i="3"/>
  <c r="AR3691" i="3"/>
  <c r="BJ3691" i="3"/>
  <c r="AQ3691" i="3"/>
  <c r="BI3691" i="3"/>
  <c r="L1318" i="3"/>
  <c r="K1318" i="3"/>
  <c r="O1320" i="3"/>
  <c r="X3691" i="3"/>
  <c r="BA3689" i="3"/>
  <c r="BB3689" i="3" s="1"/>
  <c r="D3762" i="3"/>
  <c r="U3692" i="3"/>
  <c r="R3692" i="3"/>
  <c r="T3692" i="3"/>
  <c r="Q3692" i="3"/>
  <c r="N3693" i="3"/>
  <c r="O3693" i="3"/>
  <c r="BS3088" i="3" l="1"/>
  <c r="BN3088" i="3"/>
  <c r="BM3088" i="3"/>
  <c r="BQ3088" i="3" s="1"/>
  <c r="BO3088" i="3"/>
  <c r="BL3088" i="3"/>
  <c r="L3695" i="3"/>
  <c r="AX3690" i="3"/>
  <c r="BG3690" i="3"/>
  <c r="AW3690" i="3"/>
  <c r="BF3690" i="3"/>
  <c r="AC3693" i="3"/>
  <c r="AK3693" i="3" s="1"/>
  <c r="K3695" i="3"/>
  <c r="AB3694" i="3"/>
  <c r="AA3694" i="3"/>
  <c r="Z3694" i="3"/>
  <c r="Z3695" i="3"/>
  <c r="AQ3692" i="3"/>
  <c r="BI3692" i="3"/>
  <c r="AR3692" i="3"/>
  <c r="BJ3692" i="3"/>
  <c r="K1317" i="3"/>
  <c r="N1319" i="3"/>
  <c r="L1317" i="3"/>
  <c r="O1318" i="3" s="1"/>
  <c r="O1319" i="3"/>
  <c r="W3692" i="3"/>
  <c r="X3692" i="3"/>
  <c r="D3763" i="3"/>
  <c r="T3693" i="3"/>
  <c r="Q3693" i="3"/>
  <c r="U3693" i="3"/>
  <c r="R3693" i="3"/>
  <c r="N3694" i="3"/>
  <c r="O3694" i="3"/>
  <c r="BV3088" i="3" l="1"/>
  <c r="AX3691" i="3"/>
  <c r="BT3088" i="3"/>
  <c r="BX3088" i="3" s="1"/>
  <c r="BP3088" i="3"/>
  <c r="BU3088" i="3" s="1"/>
  <c r="BR3089" i="3"/>
  <c r="AW3691" i="3"/>
  <c r="AY3691" i="3" s="1"/>
  <c r="BA3691" i="3" s="1"/>
  <c r="AY3690" i="3"/>
  <c r="BA3690" i="3" s="1"/>
  <c r="L3696" i="3"/>
  <c r="BF3691" i="3"/>
  <c r="BG3691" i="3"/>
  <c r="AC3694" i="3"/>
  <c r="AK3694" i="3" s="1"/>
  <c r="AQ3693" i="3"/>
  <c r="BI3693" i="3"/>
  <c r="K3696" i="3"/>
  <c r="AB3695" i="3"/>
  <c r="AA3695" i="3"/>
  <c r="AR3693" i="3"/>
  <c r="BJ3693" i="3"/>
  <c r="K1316" i="3"/>
  <c r="L1316" i="3"/>
  <c r="N1318" i="3"/>
  <c r="D3764" i="3"/>
  <c r="W3693" i="3"/>
  <c r="X3693" i="3"/>
  <c r="T3694" i="3"/>
  <c r="Q3694" i="3"/>
  <c r="U3694" i="3"/>
  <c r="R3694" i="3"/>
  <c r="N3695" i="3"/>
  <c r="O3695" i="3"/>
  <c r="BB3690" i="3" l="1"/>
  <c r="BS3089" i="3"/>
  <c r="BL3089" i="3"/>
  <c r="BN3089" i="3"/>
  <c r="BM3089" i="3"/>
  <c r="BQ3089" i="3" s="1"/>
  <c r="BO3089" i="3"/>
  <c r="L3697" i="3"/>
  <c r="AW3692" i="3"/>
  <c r="AX3692" i="3"/>
  <c r="BG3692" i="3"/>
  <c r="BF3692" i="3"/>
  <c r="BB3691" i="3"/>
  <c r="AQ3694" i="3"/>
  <c r="BI3694" i="3"/>
  <c r="AR3694" i="3"/>
  <c r="BJ3694" i="3"/>
  <c r="AC3695" i="3"/>
  <c r="AK3695" i="3" s="1"/>
  <c r="K3697" i="3"/>
  <c r="AB3696" i="3"/>
  <c r="AA3696" i="3"/>
  <c r="Z3696" i="3"/>
  <c r="L1315" i="3"/>
  <c r="O1317" i="3"/>
  <c r="K1315" i="3"/>
  <c r="N1316" i="3" s="1"/>
  <c r="N1317" i="3"/>
  <c r="X3694" i="3"/>
  <c r="D3765" i="3"/>
  <c r="W3694" i="3"/>
  <c r="T3695" i="3"/>
  <c r="Q3695" i="3"/>
  <c r="U3695" i="3"/>
  <c r="R3695" i="3"/>
  <c r="N3696" i="3"/>
  <c r="O3696" i="3"/>
  <c r="BV3089" i="3" l="1"/>
  <c r="BT3089" i="3"/>
  <c r="BX3089" i="3" s="1"/>
  <c r="BP3089" i="3"/>
  <c r="BU3089" i="3" s="1"/>
  <c r="BR3090" i="3"/>
  <c r="L3698" i="3"/>
  <c r="AY3692" i="3"/>
  <c r="BA3692" i="3" s="1"/>
  <c r="AX3693" i="3"/>
  <c r="BF3693" i="3"/>
  <c r="BG3693" i="3"/>
  <c r="AW3693" i="3"/>
  <c r="AY3693" i="3" s="1"/>
  <c r="Z3697" i="3"/>
  <c r="AQ3695" i="3"/>
  <c r="BI3695" i="3"/>
  <c r="AR3695" i="3"/>
  <c r="BJ3695" i="3"/>
  <c r="AC3696" i="3"/>
  <c r="AK3696" i="3" s="1"/>
  <c r="K3698" i="3"/>
  <c r="AB3697" i="3"/>
  <c r="AA3697" i="3"/>
  <c r="L1314" i="3"/>
  <c r="K1314" i="3"/>
  <c r="O1316" i="3"/>
  <c r="D3766" i="3"/>
  <c r="W3695" i="3"/>
  <c r="X3695" i="3"/>
  <c r="T3696" i="3"/>
  <c r="Q3696" i="3"/>
  <c r="U3696" i="3"/>
  <c r="R3696" i="3"/>
  <c r="N3697" i="3"/>
  <c r="O3697" i="3"/>
  <c r="BS3090" i="3" l="1"/>
  <c r="BL3090" i="3"/>
  <c r="BN3090" i="3"/>
  <c r="BM3090" i="3"/>
  <c r="BQ3090" i="3" s="1"/>
  <c r="BO3090" i="3"/>
  <c r="BB3692" i="3"/>
  <c r="L3699" i="3"/>
  <c r="AW3694" i="3"/>
  <c r="AX3694" i="3"/>
  <c r="BG3694" i="3"/>
  <c r="BF3694" i="3"/>
  <c r="AC3697" i="3"/>
  <c r="AK3697" i="3" s="1"/>
  <c r="BA3693" i="3"/>
  <c r="BB3693" i="3"/>
  <c r="K3699" i="3"/>
  <c r="AB3698" i="3"/>
  <c r="AA3698" i="3"/>
  <c r="Z3698" i="3"/>
  <c r="Z3699" i="3"/>
  <c r="AR3696" i="3"/>
  <c r="BJ3696" i="3"/>
  <c r="AQ3696" i="3"/>
  <c r="BI3696" i="3"/>
  <c r="K1313" i="3"/>
  <c r="N1315" i="3"/>
  <c r="L1313" i="3"/>
  <c r="O1314" i="3" s="1"/>
  <c r="O1315" i="3"/>
  <c r="X3696" i="3"/>
  <c r="D3767" i="3"/>
  <c r="W3696" i="3"/>
  <c r="T3697" i="3"/>
  <c r="Q3697" i="3"/>
  <c r="U3697" i="3"/>
  <c r="R3697" i="3"/>
  <c r="N3698" i="3"/>
  <c r="O3698" i="3"/>
  <c r="BT3090" i="3" l="1"/>
  <c r="BX3090" i="3" s="1"/>
  <c r="BV3090" i="3"/>
  <c r="BP3090" i="3"/>
  <c r="BU3090" i="3" s="1"/>
  <c r="BR3091" i="3"/>
  <c r="AY3694" i="3"/>
  <c r="BA3694" i="3" s="1"/>
  <c r="L3700" i="3"/>
  <c r="AX3695" i="3"/>
  <c r="BF3695" i="3"/>
  <c r="AW3695" i="3"/>
  <c r="BG3695" i="3"/>
  <c r="AC3698" i="3"/>
  <c r="AK3698" i="3" s="1"/>
  <c r="AN3698" i="3" s="1"/>
  <c r="AN3699" i="3" s="1"/>
  <c r="AQ3697" i="3"/>
  <c r="BI3697" i="3"/>
  <c r="AR3697" i="3"/>
  <c r="BJ3697" i="3"/>
  <c r="K3700" i="3"/>
  <c r="AB3699" i="3"/>
  <c r="AA3699" i="3"/>
  <c r="K1312" i="3"/>
  <c r="L1312" i="3"/>
  <c r="N1314" i="3"/>
  <c r="D3768" i="3"/>
  <c r="W3697" i="3"/>
  <c r="X3697" i="3"/>
  <c r="U3698" i="3"/>
  <c r="R3698" i="3"/>
  <c r="T3698" i="3"/>
  <c r="Q3698" i="3"/>
  <c r="W3698" i="3" s="1"/>
  <c r="N3699" i="3"/>
  <c r="O3699" i="3"/>
  <c r="BB3694" i="3" l="1"/>
  <c r="AY3695" i="3"/>
  <c r="BL3091" i="3"/>
  <c r="BS3091" i="3"/>
  <c r="BM3091" i="3"/>
  <c r="BQ3091" i="3" s="1"/>
  <c r="BO3091" i="3"/>
  <c r="BN3091" i="3"/>
  <c r="L3701" i="3"/>
  <c r="AW3696" i="3"/>
  <c r="AX3696" i="3"/>
  <c r="BF3696" i="3"/>
  <c r="BG3696" i="3"/>
  <c r="AN3700" i="3"/>
  <c r="AN3701" i="3" s="1"/>
  <c r="AN3702" i="3" s="1"/>
  <c r="AN3703" i="3" s="1"/>
  <c r="AN3704" i="3" s="1"/>
  <c r="AN3705" i="3" s="1"/>
  <c r="AN3706" i="3" s="1"/>
  <c r="AN3707" i="3" s="1"/>
  <c r="AN3708" i="3" s="1"/>
  <c r="AN3709" i="3" s="1"/>
  <c r="AN3710" i="3" s="1"/>
  <c r="AN3711" i="3" s="1"/>
  <c r="AN3712" i="3" s="1"/>
  <c r="AN3713" i="3" s="1"/>
  <c r="AN3714" i="3" s="1"/>
  <c r="AN3715" i="3" s="1"/>
  <c r="AN3716" i="3" s="1"/>
  <c r="AN3717" i="3" s="1"/>
  <c r="AN3718" i="3" s="1"/>
  <c r="AN3719" i="3" s="1"/>
  <c r="BD3699" i="3"/>
  <c r="BD3700" i="3" s="1"/>
  <c r="BD3701" i="3" s="1"/>
  <c r="BD3702" i="3" s="1"/>
  <c r="BD3703" i="3" s="1"/>
  <c r="BD3704" i="3" s="1"/>
  <c r="BD3705" i="3" s="1"/>
  <c r="BD3706" i="3" s="1"/>
  <c r="BD3707" i="3" s="1"/>
  <c r="BD3708" i="3" s="1"/>
  <c r="BD3709" i="3" s="1"/>
  <c r="BD3710" i="3" s="1"/>
  <c r="BD3711" i="3" s="1"/>
  <c r="BD3712" i="3" s="1"/>
  <c r="BD3713" i="3" s="1"/>
  <c r="BD3714" i="3" s="1"/>
  <c r="BD3715" i="3" s="1"/>
  <c r="BD3716" i="3" s="1"/>
  <c r="BD3717" i="3" s="1"/>
  <c r="BD3718" i="3" s="1"/>
  <c r="BD3719" i="3" s="1"/>
  <c r="BD3720" i="3" s="1"/>
  <c r="BC3721" i="3" s="1"/>
  <c r="BC3722" i="3" s="1"/>
  <c r="BC3723" i="3" s="1"/>
  <c r="BC3724" i="3" s="1"/>
  <c r="BC3725" i="3" s="1"/>
  <c r="BC3726" i="3" s="1"/>
  <c r="BC3727" i="3" s="1"/>
  <c r="BC3728" i="3" s="1"/>
  <c r="BC3729" i="3" s="1"/>
  <c r="BC3730" i="3" s="1"/>
  <c r="BC3731" i="3" s="1"/>
  <c r="BC3732" i="3" s="1"/>
  <c r="BC3733" i="3" s="1"/>
  <c r="BC3734" i="3" s="1"/>
  <c r="BC3735" i="3" s="1"/>
  <c r="BC3736" i="3" s="1"/>
  <c r="BC3737" i="3" s="1"/>
  <c r="BC3738" i="3" s="1"/>
  <c r="BC3739" i="3" s="1"/>
  <c r="BC3740" i="3" s="1"/>
  <c r="AC3699" i="3"/>
  <c r="AK3699" i="3" s="1"/>
  <c r="AR3698" i="3"/>
  <c r="BJ3698" i="3"/>
  <c r="AU3698" i="3"/>
  <c r="AU3699" i="3" s="1"/>
  <c r="AU3700" i="3" s="1"/>
  <c r="AU3701" i="3" s="1"/>
  <c r="AU3702" i="3" s="1"/>
  <c r="AU3703" i="3" s="1"/>
  <c r="AU3704" i="3" s="1"/>
  <c r="AU3705" i="3" s="1"/>
  <c r="AU3706" i="3" s="1"/>
  <c r="AU3707" i="3" s="1"/>
  <c r="AU3708" i="3" s="1"/>
  <c r="AU3709" i="3" s="1"/>
  <c r="AU3710" i="3" s="1"/>
  <c r="AU3711" i="3" s="1"/>
  <c r="AU3712" i="3" s="1"/>
  <c r="AU3713" i="3" s="1"/>
  <c r="AU3714" i="3" s="1"/>
  <c r="AU3715" i="3" s="1"/>
  <c r="AU3716" i="3" s="1"/>
  <c r="AU3717" i="3" s="1"/>
  <c r="AU3718" i="3" s="1"/>
  <c r="AU3719" i="3" s="1"/>
  <c r="AQ3698" i="3"/>
  <c r="BI3698" i="3"/>
  <c r="AT3698" i="3"/>
  <c r="AT3699" i="3" s="1"/>
  <c r="AT3700" i="3" s="1"/>
  <c r="AT3701" i="3" s="1"/>
  <c r="AT3702" i="3" s="1"/>
  <c r="AT3703" i="3" s="1"/>
  <c r="AT3704" i="3" s="1"/>
  <c r="AT3705" i="3" s="1"/>
  <c r="AT3706" i="3" s="1"/>
  <c r="AT3707" i="3" s="1"/>
  <c r="AT3708" i="3" s="1"/>
  <c r="AT3709" i="3" s="1"/>
  <c r="AT3710" i="3" s="1"/>
  <c r="AT3711" i="3" s="1"/>
  <c r="AT3712" i="3" s="1"/>
  <c r="AT3713" i="3" s="1"/>
  <c r="AT3714" i="3" s="1"/>
  <c r="AT3715" i="3" s="1"/>
  <c r="AT3716" i="3" s="1"/>
  <c r="AT3717" i="3" s="1"/>
  <c r="AT3718" i="3" s="1"/>
  <c r="AT3719" i="3" s="1"/>
  <c r="K3701" i="3"/>
  <c r="AB3700" i="3"/>
  <c r="AA3700" i="3"/>
  <c r="Z3700" i="3"/>
  <c r="L1311" i="3"/>
  <c r="O1313" i="3"/>
  <c r="K1311" i="3"/>
  <c r="N1312" i="3" s="1"/>
  <c r="N1313" i="3"/>
  <c r="D3769" i="3"/>
  <c r="X3698" i="3"/>
  <c r="U3699" i="3"/>
  <c r="R3699" i="3"/>
  <c r="T3699" i="3"/>
  <c r="Q3699" i="3"/>
  <c r="N3700" i="3"/>
  <c r="O3700" i="3"/>
  <c r="BV3091" i="3" l="1"/>
  <c r="BA3695" i="3"/>
  <c r="BB3695" i="3"/>
  <c r="BT3091" i="3"/>
  <c r="BX3091" i="3" s="1"/>
  <c r="BP3091" i="3"/>
  <c r="BU3091" i="3" s="1"/>
  <c r="BR3092" i="3"/>
  <c r="AY3696" i="3"/>
  <c r="BA3696" i="3" s="1"/>
  <c r="BB3696" i="3" s="1"/>
  <c r="L3702" i="3"/>
  <c r="AW3697" i="3"/>
  <c r="AX3697" i="3"/>
  <c r="BG3697" i="3"/>
  <c r="BF3697" i="3"/>
  <c r="AC3700" i="3"/>
  <c r="AK3700" i="3" s="1"/>
  <c r="K3702" i="3"/>
  <c r="AB3701" i="3"/>
  <c r="AA3701" i="3"/>
  <c r="Z3701" i="3"/>
  <c r="AR3699" i="3"/>
  <c r="BJ3699" i="3"/>
  <c r="W3699" i="3"/>
  <c r="AQ3699" i="3"/>
  <c r="BI3699" i="3"/>
  <c r="L1310" i="3"/>
  <c r="K1310" i="3"/>
  <c r="O1312" i="3"/>
  <c r="X3699" i="3"/>
  <c r="D3770" i="3"/>
  <c r="T3700" i="3"/>
  <c r="Q3700" i="3"/>
  <c r="U3700" i="3"/>
  <c r="R3700" i="3"/>
  <c r="N3701" i="3"/>
  <c r="O3701" i="3"/>
  <c r="BS3092" i="3" l="1"/>
  <c r="BM3092" i="3"/>
  <c r="BQ3092" i="3" s="1"/>
  <c r="BN3092" i="3"/>
  <c r="BL3092" i="3"/>
  <c r="BO3092" i="3"/>
  <c r="AY3697" i="3"/>
  <c r="BA3697" i="3" s="1"/>
  <c r="BB3697" i="3" s="1"/>
  <c r="L3703" i="3"/>
  <c r="AW3698" i="3"/>
  <c r="AX3698" i="3"/>
  <c r="BG3698" i="3"/>
  <c r="BF3698" i="3"/>
  <c r="AR3700" i="3"/>
  <c r="BJ3700" i="3"/>
  <c r="AQ3700" i="3"/>
  <c r="BI3700" i="3"/>
  <c r="AC3701" i="3"/>
  <c r="AK3701" i="3" s="1"/>
  <c r="K3703" i="3"/>
  <c r="AB3702" i="3"/>
  <c r="AA3702" i="3"/>
  <c r="Z3702" i="3"/>
  <c r="K1309" i="3"/>
  <c r="N1311" i="3"/>
  <c r="L1309" i="3"/>
  <c r="O1310" i="3" s="1"/>
  <c r="O1311" i="3"/>
  <c r="D3771" i="3"/>
  <c r="W3700" i="3"/>
  <c r="X3700" i="3"/>
  <c r="T3701" i="3"/>
  <c r="Q3701" i="3"/>
  <c r="U3701" i="3"/>
  <c r="R3701" i="3"/>
  <c r="N3702" i="3"/>
  <c r="O3702" i="3"/>
  <c r="BV3092" i="3" l="1"/>
  <c r="BT3092" i="3"/>
  <c r="BX3092" i="3" s="1"/>
  <c r="BP3092" i="3"/>
  <c r="BU3092" i="3" s="1"/>
  <c r="BR3093" i="3"/>
  <c r="AX3699" i="3"/>
  <c r="AW3699" i="3"/>
  <c r="L3704" i="3"/>
  <c r="AY3698" i="3"/>
  <c r="BF3699" i="3"/>
  <c r="BG3699" i="3"/>
  <c r="AC3702" i="3"/>
  <c r="AK3702" i="3" s="1"/>
  <c r="AQ3701" i="3"/>
  <c r="BI3701" i="3"/>
  <c r="AR3701" i="3"/>
  <c r="BJ3701" i="3"/>
  <c r="K3704" i="3"/>
  <c r="AB3703" i="3"/>
  <c r="AA3703" i="3"/>
  <c r="Z3703" i="3"/>
  <c r="BA3698" i="3"/>
  <c r="BB3698" i="3" s="1"/>
  <c r="K1308" i="3"/>
  <c r="L1308" i="3"/>
  <c r="N1310" i="3"/>
  <c r="D3772" i="3"/>
  <c r="W3701" i="3"/>
  <c r="X3701" i="3"/>
  <c r="T3702" i="3"/>
  <c r="Q3702" i="3"/>
  <c r="U3702" i="3"/>
  <c r="R3702" i="3"/>
  <c r="N3703" i="3"/>
  <c r="O3703" i="3"/>
  <c r="AY3699" i="3" l="1"/>
  <c r="BA3699" i="3" s="1"/>
  <c r="BB3699" i="3" s="1"/>
  <c r="BS3093" i="3"/>
  <c r="BM3093" i="3"/>
  <c r="BQ3093" i="3" s="1"/>
  <c r="BN3093" i="3"/>
  <c r="BL3093" i="3"/>
  <c r="BO3093" i="3"/>
  <c r="L3705" i="3"/>
  <c r="AX3700" i="3"/>
  <c r="BG3700" i="3"/>
  <c r="BF3700" i="3"/>
  <c r="AW3700" i="3"/>
  <c r="AC3703" i="3"/>
  <c r="AK3703" i="3" s="1"/>
  <c r="K3705" i="3"/>
  <c r="AB3704" i="3"/>
  <c r="AA3704" i="3"/>
  <c r="Z3704" i="3"/>
  <c r="AQ3702" i="3"/>
  <c r="BI3702" i="3"/>
  <c r="AR3702" i="3"/>
  <c r="BJ3702" i="3"/>
  <c r="L1307" i="3"/>
  <c r="O1309" i="3"/>
  <c r="K1307" i="3"/>
  <c r="N1308" i="3" s="1"/>
  <c r="N1309" i="3"/>
  <c r="D3773" i="3"/>
  <c r="W3702" i="3"/>
  <c r="X3702" i="3"/>
  <c r="U3703" i="3"/>
  <c r="R3703" i="3"/>
  <c r="T3703" i="3"/>
  <c r="Q3703" i="3"/>
  <c r="N3704" i="3"/>
  <c r="O3704" i="3"/>
  <c r="BV3093" i="3" l="1"/>
  <c r="BT3093" i="3"/>
  <c r="BX3093" i="3" s="1"/>
  <c r="BP3093" i="3"/>
  <c r="BU3093" i="3" s="1"/>
  <c r="BR3094" i="3"/>
  <c r="AW3701" i="3"/>
  <c r="L3706" i="3"/>
  <c r="AY3700" i="3"/>
  <c r="BA3700" i="3" s="1"/>
  <c r="BB3700" i="3" s="1"/>
  <c r="AX3701" i="3"/>
  <c r="BF3701" i="3"/>
  <c r="BG3701" i="3"/>
  <c r="AR3703" i="3"/>
  <c r="BJ3703" i="3"/>
  <c r="AQ3703" i="3"/>
  <c r="BI3703" i="3"/>
  <c r="AC3704" i="3"/>
  <c r="AK3704" i="3" s="1"/>
  <c r="K3706" i="3"/>
  <c r="AB3705" i="3"/>
  <c r="AA3705" i="3"/>
  <c r="Z3705" i="3"/>
  <c r="L1306" i="3"/>
  <c r="K1306" i="3"/>
  <c r="O1308" i="3"/>
  <c r="D3774" i="3"/>
  <c r="X3703" i="3"/>
  <c r="W3703" i="3"/>
  <c r="T3704" i="3"/>
  <c r="Q3704" i="3"/>
  <c r="U3704" i="3"/>
  <c r="R3704" i="3"/>
  <c r="N3705" i="3"/>
  <c r="O3705" i="3"/>
  <c r="AY3701" i="3" l="1"/>
  <c r="BA3701" i="3" s="1"/>
  <c r="BB3701" i="3" s="1"/>
  <c r="BO3094" i="3"/>
  <c r="BM3094" i="3"/>
  <c r="BQ3094" i="3" s="1"/>
  <c r="BS3094" i="3"/>
  <c r="BL3094" i="3"/>
  <c r="BN3094" i="3"/>
  <c r="L3707" i="3"/>
  <c r="AW3702" i="3"/>
  <c r="BF3702" i="3"/>
  <c r="BG3702" i="3"/>
  <c r="AX3702" i="3"/>
  <c r="AC3705" i="3"/>
  <c r="AK3705" i="3" s="1"/>
  <c r="AQ3704" i="3"/>
  <c r="BI3704" i="3"/>
  <c r="K3707" i="3"/>
  <c r="AB3706" i="3"/>
  <c r="AA3706" i="3"/>
  <c r="Z3706" i="3"/>
  <c r="AR3704" i="3"/>
  <c r="BJ3704" i="3"/>
  <c r="K1305" i="3"/>
  <c r="N1307" i="3"/>
  <c r="L1305" i="3"/>
  <c r="O1306" i="3" s="1"/>
  <c r="O1307" i="3"/>
  <c r="D3775" i="3"/>
  <c r="W3704" i="3"/>
  <c r="X3704" i="3"/>
  <c r="T3705" i="3"/>
  <c r="Q3705" i="3"/>
  <c r="U3705" i="3"/>
  <c r="R3705" i="3"/>
  <c r="N3706" i="3"/>
  <c r="O3706" i="3"/>
  <c r="AY3702" i="3" l="1"/>
  <c r="BA3702" i="3" s="1"/>
  <c r="BB3702" i="3" s="1"/>
  <c r="BV3094" i="3"/>
  <c r="BT3094" i="3"/>
  <c r="BX3094" i="3" s="1"/>
  <c r="AX3703" i="3"/>
  <c r="BP3094" i="3"/>
  <c r="BU3094" i="3" s="1"/>
  <c r="BR3095" i="3"/>
  <c r="L3708" i="3"/>
  <c r="AW3703" i="3"/>
  <c r="AY3703" i="3" s="1"/>
  <c r="BA3703" i="3" s="1"/>
  <c r="BB3703" i="3" s="1"/>
  <c r="BF3703" i="3"/>
  <c r="BG3703" i="3"/>
  <c r="AC3706" i="3"/>
  <c r="AK3706" i="3" s="1"/>
  <c r="AR3705" i="3"/>
  <c r="BJ3705" i="3"/>
  <c r="AQ3705" i="3"/>
  <c r="BI3705" i="3"/>
  <c r="K3708" i="3"/>
  <c r="AB3707" i="3"/>
  <c r="AA3707" i="3"/>
  <c r="Z3707" i="3"/>
  <c r="K1304" i="3"/>
  <c r="L1304" i="3"/>
  <c r="N1306" i="3"/>
  <c r="D3776" i="3"/>
  <c r="W3705" i="3"/>
  <c r="X3705" i="3"/>
  <c r="T3706" i="3"/>
  <c r="Q3706" i="3"/>
  <c r="U3706" i="3"/>
  <c r="R3706" i="3"/>
  <c r="N3707" i="3"/>
  <c r="O3707" i="3"/>
  <c r="BM3095" i="3" l="1"/>
  <c r="BQ3095" i="3" s="1"/>
  <c r="BS3095" i="3"/>
  <c r="BL3095" i="3"/>
  <c r="BN3095" i="3"/>
  <c r="BO3095" i="3"/>
  <c r="BV3095" i="3" s="1"/>
  <c r="L3709" i="3"/>
  <c r="AW3704" i="3"/>
  <c r="BG3704" i="3"/>
  <c r="AX3704" i="3"/>
  <c r="BF3704" i="3"/>
  <c r="AR3706" i="3"/>
  <c r="BJ3706" i="3"/>
  <c r="AC3707" i="3"/>
  <c r="AK3707" i="3" s="1"/>
  <c r="K3709" i="3"/>
  <c r="AB3708" i="3"/>
  <c r="AA3708" i="3"/>
  <c r="Z3708" i="3"/>
  <c r="AQ3706" i="3"/>
  <c r="BI3706" i="3"/>
  <c r="L1303" i="3"/>
  <c r="O1305" i="3"/>
  <c r="K1303" i="3"/>
  <c r="N1304" i="3" s="1"/>
  <c r="N1305" i="3"/>
  <c r="D3777" i="3"/>
  <c r="W3706" i="3"/>
  <c r="X3706" i="3"/>
  <c r="U3707" i="3"/>
  <c r="R3707" i="3"/>
  <c r="T3707" i="3"/>
  <c r="Q3707" i="3"/>
  <c r="N3708" i="3"/>
  <c r="O3708" i="3"/>
  <c r="BT3095" i="3" l="1"/>
  <c r="BX3095" i="3" s="1"/>
  <c r="AY3704" i="3"/>
  <c r="BA3704" i="3" s="1"/>
  <c r="BB3704" i="3" s="1"/>
  <c r="BP3095" i="3"/>
  <c r="BU3095" i="3" s="1"/>
  <c r="BR3096" i="3"/>
  <c r="AW3705" i="3"/>
  <c r="L3710" i="3"/>
  <c r="AX3705" i="3"/>
  <c r="BG3705" i="3"/>
  <c r="BF3705" i="3"/>
  <c r="AC3708" i="3"/>
  <c r="AK3708" i="3" s="1"/>
  <c r="AR3707" i="3"/>
  <c r="BJ3707" i="3"/>
  <c r="K3710" i="3"/>
  <c r="AB3709" i="3"/>
  <c r="AA3709" i="3"/>
  <c r="Z3709" i="3"/>
  <c r="AQ3707" i="3"/>
  <c r="BI3707" i="3"/>
  <c r="L1302" i="3"/>
  <c r="K1302" i="3"/>
  <c r="O1304" i="3"/>
  <c r="D3778" i="3"/>
  <c r="X3707" i="3"/>
  <c r="W3707" i="3"/>
  <c r="U3708" i="3"/>
  <c r="R3708" i="3"/>
  <c r="T3708" i="3"/>
  <c r="Q3708" i="3"/>
  <c r="N3709" i="3"/>
  <c r="O3709" i="3"/>
  <c r="BN3096" i="3" l="1"/>
  <c r="BM3096" i="3"/>
  <c r="BQ3096" i="3" s="1"/>
  <c r="BS3096" i="3"/>
  <c r="BO3096" i="3"/>
  <c r="BL3096" i="3"/>
  <c r="AY3705" i="3"/>
  <c r="BA3705" i="3" s="1"/>
  <c r="BB3705" i="3" s="1"/>
  <c r="L3711" i="3"/>
  <c r="AX3706" i="3"/>
  <c r="BF3706" i="3"/>
  <c r="AW3706" i="3"/>
  <c r="BG3706" i="3"/>
  <c r="Z3710" i="3"/>
  <c r="AC3709" i="3"/>
  <c r="AK3709" i="3" s="1"/>
  <c r="AR3708" i="3"/>
  <c r="BJ3708" i="3"/>
  <c r="AQ3708" i="3"/>
  <c r="BI3708" i="3"/>
  <c r="K3711" i="3"/>
  <c r="AB3710" i="3"/>
  <c r="AA3710" i="3"/>
  <c r="K1301" i="3"/>
  <c r="N1303" i="3"/>
  <c r="L1301" i="3"/>
  <c r="O1302" i="3" s="1"/>
  <c r="O1303" i="3"/>
  <c r="W3708" i="3"/>
  <c r="D3779" i="3"/>
  <c r="X3708" i="3"/>
  <c r="U3709" i="3"/>
  <c r="R3709" i="3"/>
  <c r="T3709" i="3"/>
  <c r="Q3709" i="3"/>
  <c r="N3710" i="3"/>
  <c r="O3710" i="3"/>
  <c r="X3709" i="3" l="1"/>
  <c r="BV3096" i="3"/>
  <c r="AX3707" i="3"/>
  <c r="BP3096" i="3"/>
  <c r="BU3096" i="3" s="1"/>
  <c r="BR3097" i="3"/>
  <c r="BT3096" i="3"/>
  <c r="BX3096" i="3" s="1"/>
  <c r="AW3707" i="3"/>
  <c r="AY3706" i="3"/>
  <c r="BA3706" i="3" s="1"/>
  <c r="BB3706" i="3" s="1"/>
  <c r="L3712" i="3"/>
  <c r="BG3707" i="3"/>
  <c r="AY3707" i="3"/>
  <c r="BA3707" i="3" s="1"/>
  <c r="BF3707" i="3"/>
  <c r="Z3711" i="3"/>
  <c r="AC3710" i="3"/>
  <c r="AK3710" i="3" s="1"/>
  <c r="K3712" i="3"/>
  <c r="AB3711" i="3"/>
  <c r="AA3711" i="3"/>
  <c r="AR3709" i="3"/>
  <c r="BJ3709" i="3"/>
  <c r="AQ3709" i="3"/>
  <c r="BI3709" i="3"/>
  <c r="K1300" i="3"/>
  <c r="L1300" i="3"/>
  <c r="N1302" i="3"/>
  <c r="D3780" i="3"/>
  <c r="W3709" i="3"/>
  <c r="U3710" i="3"/>
  <c r="R3710" i="3"/>
  <c r="T3710" i="3"/>
  <c r="Q3710" i="3"/>
  <c r="N3711" i="3"/>
  <c r="O3711" i="3"/>
  <c r="BB3707" i="3" l="1"/>
  <c r="BL3097" i="3"/>
  <c r="BS3097" i="3"/>
  <c r="BM3097" i="3"/>
  <c r="BQ3097" i="3" s="1"/>
  <c r="BN3097" i="3"/>
  <c r="BO3097" i="3"/>
  <c r="L3713" i="3"/>
  <c r="AX3708" i="3"/>
  <c r="BG3708" i="3"/>
  <c r="BF3708" i="3"/>
  <c r="AW3708" i="3"/>
  <c r="AC3711" i="3"/>
  <c r="AK3711" i="3" s="1"/>
  <c r="AQ3710" i="3"/>
  <c r="BI3710" i="3"/>
  <c r="AR3710" i="3"/>
  <c r="BJ3710" i="3"/>
  <c r="K3713" i="3"/>
  <c r="AB3712" i="3"/>
  <c r="AA3712" i="3"/>
  <c r="Z3712" i="3"/>
  <c r="L1299" i="3"/>
  <c r="O1301" i="3"/>
  <c r="K1299" i="3"/>
  <c r="N1300" i="3" s="1"/>
  <c r="N1301" i="3"/>
  <c r="X3710" i="3"/>
  <c r="D3781" i="3"/>
  <c r="W3710" i="3"/>
  <c r="U3711" i="3"/>
  <c r="R3711" i="3"/>
  <c r="T3711" i="3"/>
  <c r="X3711" i="3" s="1"/>
  <c r="Q3711" i="3"/>
  <c r="N3712" i="3"/>
  <c r="O3712" i="3"/>
  <c r="BT3097" i="3" l="1"/>
  <c r="BX3097" i="3" s="1"/>
  <c r="BV3097" i="3"/>
  <c r="BP3097" i="3"/>
  <c r="BU3097" i="3" s="1"/>
  <c r="BR3098" i="3"/>
  <c r="AX3709" i="3"/>
  <c r="L3714" i="3"/>
  <c r="AY3708" i="3"/>
  <c r="BA3708" i="3" s="1"/>
  <c r="BB3708" i="3" s="1"/>
  <c r="AC3712" i="3"/>
  <c r="AK3712" i="3" s="1"/>
  <c r="BF3709" i="3"/>
  <c r="BG3709" i="3"/>
  <c r="AW3709" i="3"/>
  <c r="K3714" i="3"/>
  <c r="AB3713" i="3"/>
  <c r="AA3713" i="3"/>
  <c r="Z3713" i="3"/>
  <c r="AQ3711" i="3"/>
  <c r="BI3711" i="3"/>
  <c r="AR3711" i="3"/>
  <c r="BJ3711" i="3"/>
  <c r="L1298" i="3"/>
  <c r="K1298" i="3"/>
  <c r="O1300" i="3"/>
  <c r="D3782" i="3"/>
  <c r="W3711" i="3"/>
  <c r="U3712" i="3"/>
  <c r="R3712" i="3"/>
  <c r="T3712" i="3"/>
  <c r="Q3712" i="3"/>
  <c r="N3713" i="3"/>
  <c r="O3713" i="3"/>
  <c r="AY3709" i="3" l="1"/>
  <c r="BA3709" i="3" s="1"/>
  <c r="BB3709" i="3" s="1"/>
  <c r="AW3710" i="3"/>
  <c r="BS3098" i="3"/>
  <c r="BM3098" i="3"/>
  <c r="BQ3098" i="3" s="1"/>
  <c r="BN3098" i="3"/>
  <c r="BL3098" i="3"/>
  <c r="BO3098" i="3"/>
  <c r="AX3710" i="3"/>
  <c r="L3715" i="3"/>
  <c r="BG3710" i="3"/>
  <c r="BF3710" i="3"/>
  <c r="AR3712" i="3"/>
  <c r="BJ3712" i="3"/>
  <c r="AC3713" i="3"/>
  <c r="AK3713" i="3" s="1"/>
  <c r="K3715" i="3"/>
  <c r="AB3714" i="3"/>
  <c r="AA3714" i="3"/>
  <c r="Z3714" i="3"/>
  <c r="AQ3712" i="3"/>
  <c r="BI3712" i="3"/>
  <c r="K1297" i="3"/>
  <c r="N1299" i="3"/>
  <c r="L1297" i="3"/>
  <c r="O1298" i="3" s="1"/>
  <c r="O1299" i="3"/>
  <c r="X3712" i="3"/>
  <c r="D3783" i="3"/>
  <c r="W3712" i="3"/>
  <c r="U3713" i="3"/>
  <c r="R3713" i="3"/>
  <c r="T3713" i="3"/>
  <c r="Q3713" i="3"/>
  <c r="N3714" i="3"/>
  <c r="O3714" i="3"/>
  <c r="BV3098" i="3" l="1"/>
  <c r="BT3098" i="3"/>
  <c r="BX3098" i="3" s="1"/>
  <c r="AY3710" i="3"/>
  <c r="BA3710" i="3" s="1"/>
  <c r="BP3098" i="3"/>
  <c r="BU3098" i="3" s="1"/>
  <c r="BR3099" i="3"/>
  <c r="L3716" i="3"/>
  <c r="BB3710" i="3"/>
  <c r="AX3711" i="3"/>
  <c r="BF3711" i="3"/>
  <c r="BG3711" i="3"/>
  <c r="AW3711" i="3"/>
  <c r="AC3714" i="3"/>
  <c r="AK3714" i="3" s="1"/>
  <c r="K3716" i="3"/>
  <c r="AB3715" i="3"/>
  <c r="AA3715" i="3"/>
  <c r="Z3715" i="3"/>
  <c r="AQ3713" i="3"/>
  <c r="BI3713" i="3"/>
  <c r="AR3713" i="3"/>
  <c r="BJ3713" i="3"/>
  <c r="K1296" i="3"/>
  <c r="L1296" i="3"/>
  <c r="N1298" i="3"/>
  <c r="X3713" i="3"/>
  <c r="D3784" i="3"/>
  <c r="W3713" i="3"/>
  <c r="T3714" i="3"/>
  <c r="Q3714" i="3"/>
  <c r="U3714" i="3"/>
  <c r="R3714" i="3"/>
  <c r="N3715" i="3"/>
  <c r="O3715" i="3"/>
  <c r="BS3099" i="3" l="1"/>
  <c r="BM3099" i="3"/>
  <c r="BQ3099" i="3" s="1"/>
  <c r="BO3099" i="3"/>
  <c r="BL3099" i="3"/>
  <c r="BN3099" i="3"/>
  <c r="AX3712" i="3"/>
  <c r="L3717" i="3"/>
  <c r="AY3711" i="3"/>
  <c r="BA3711" i="3" s="1"/>
  <c r="BB3711" i="3" s="1"/>
  <c r="AW3712" i="3"/>
  <c r="BF3712" i="3"/>
  <c r="BG3712" i="3"/>
  <c r="Z3716" i="3"/>
  <c r="AC3715" i="3"/>
  <c r="AK3715" i="3" s="1"/>
  <c r="AR3714" i="3"/>
  <c r="BJ3714" i="3"/>
  <c r="AQ3714" i="3"/>
  <c r="BI3714" i="3"/>
  <c r="K3717" i="3"/>
  <c r="AB3716" i="3"/>
  <c r="AA3716" i="3"/>
  <c r="L1295" i="3"/>
  <c r="O1297" i="3"/>
  <c r="K1295" i="3"/>
  <c r="N1296" i="3" s="1"/>
  <c r="N1297" i="3"/>
  <c r="D3785" i="3"/>
  <c r="W3714" i="3"/>
  <c r="X3714" i="3"/>
  <c r="T3715" i="3"/>
  <c r="Q3715" i="3"/>
  <c r="U3715" i="3"/>
  <c r="R3715" i="3"/>
  <c r="N3716" i="3"/>
  <c r="O3716" i="3"/>
  <c r="AX3713" i="3" l="1"/>
  <c r="BV3099" i="3"/>
  <c r="BP3099" i="3"/>
  <c r="BU3099" i="3" s="1"/>
  <c r="BR3100" i="3"/>
  <c r="BT3099" i="3"/>
  <c r="BX3099" i="3" s="1"/>
  <c r="AY3712" i="3"/>
  <c r="BA3712" i="3" s="1"/>
  <c r="L3718" i="3"/>
  <c r="BG3713" i="3"/>
  <c r="AW3713" i="3"/>
  <c r="AY3713" i="3" s="1"/>
  <c r="BA3713" i="3" s="1"/>
  <c r="BF3713" i="3"/>
  <c r="AQ3715" i="3"/>
  <c r="BI3715" i="3"/>
  <c r="AC3716" i="3"/>
  <c r="AK3716" i="3" s="1"/>
  <c r="K3718" i="3"/>
  <c r="AB3717" i="3"/>
  <c r="AA3717" i="3"/>
  <c r="Z3717" i="3"/>
  <c r="AR3715" i="3"/>
  <c r="BJ3715" i="3"/>
  <c r="L1294" i="3"/>
  <c r="K1294" i="3"/>
  <c r="O1296" i="3"/>
  <c r="X3715" i="3"/>
  <c r="D3786" i="3"/>
  <c r="W3715" i="3"/>
  <c r="T3716" i="3"/>
  <c r="Q3716" i="3"/>
  <c r="U3716" i="3"/>
  <c r="R3716" i="3"/>
  <c r="N3717" i="3"/>
  <c r="O3717" i="3"/>
  <c r="BB3712" i="3" l="1"/>
  <c r="BO3100" i="3"/>
  <c r="BL3100" i="3"/>
  <c r="BS3100" i="3"/>
  <c r="BN3100" i="3"/>
  <c r="BM3100" i="3"/>
  <c r="BQ3100" i="3" s="1"/>
  <c r="AX3714" i="3"/>
  <c r="AW3714" i="3"/>
  <c r="L3719" i="3"/>
  <c r="BF3714" i="3"/>
  <c r="BG3714" i="3"/>
  <c r="AC3717" i="3"/>
  <c r="AK3717" i="3" s="1"/>
  <c r="BB3713" i="3"/>
  <c r="K3719" i="3"/>
  <c r="AB3718" i="3"/>
  <c r="AA3718" i="3"/>
  <c r="AQ3716" i="3"/>
  <c r="BI3716" i="3"/>
  <c r="AR3716" i="3"/>
  <c r="BJ3716" i="3"/>
  <c r="Z3718" i="3"/>
  <c r="K1293" i="3"/>
  <c r="N1295" i="3"/>
  <c r="L1293" i="3"/>
  <c r="O1294" i="3" s="1"/>
  <c r="O1295" i="3"/>
  <c r="D3787" i="3"/>
  <c r="W3716" i="3"/>
  <c r="X3716" i="3"/>
  <c r="U3717" i="3"/>
  <c r="R3717" i="3"/>
  <c r="T3717" i="3"/>
  <c r="Q3717" i="3"/>
  <c r="N3718" i="3"/>
  <c r="O3718" i="3"/>
  <c r="BV3100" i="3" l="1"/>
  <c r="BT3100" i="3"/>
  <c r="BX3100" i="3" s="1"/>
  <c r="AY3714" i="3"/>
  <c r="BA3714" i="3" s="1"/>
  <c r="BP3100" i="3"/>
  <c r="BU3100" i="3" s="1"/>
  <c r="BR3101" i="3"/>
  <c r="L3720" i="3"/>
  <c r="AX3715" i="3"/>
  <c r="BG3715" i="3"/>
  <c r="BF3715" i="3"/>
  <c r="AW3715" i="3"/>
  <c r="AC3718" i="3"/>
  <c r="AR3717" i="3"/>
  <c r="BJ3717" i="3"/>
  <c r="AQ3717" i="3"/>
  <c r="BI3717" i="3"/>
  <c r="K3720" i="3"/>
  <c r="Z3720" i="3" s="1"/>
  <c r="AB3719" i="3"/>
  <c r="AA3719" i="3"/>
  <c r="Z3719" i="3"/>
  <c r="AK3718" i="3"/>
  <c r="K1292" i="3"/>
  <c r="L1292" i="3"/>
  <c r="N1294" i="3"/>
  <c r="X3717" i="3"/>
  <c r="D3788" i="3"/>
  <c r="W3717" i="3"/>
  <c r="U3718" i="3"/>
  <c r="R3718" i="3"/>
  <c r="T3718" i="3"/>
  <c r="Q3718" i="3"/>
  <c r="N3719" i="3"/>
  <c r="O3719" i="3"/>
  <c r="BB3714" i="3" l="1"/>
  <c r="BL3101" i="3"/>
  <c r="BS3101" i="3"/>
  <c r="BM3101" i="3"/>
  <c r="BQ3101" i="3" s="1"/>
  <c r="BO3101" i="3"/>
  <c r="BN3101" i="3"/>
  <c r="AY3715" i="3"/>
  <c r="BA3715" i="3" s="1"/>
  <c r="L3721" i="3"/>
  <c r="AW3716" i="3"/>
  <c r="BG3716" i="3"/>
  <c r="BF3716" i="3"/>
  <c r="AX3716" i="3"/>
  <c r="AC3719" i="3"/>
  <c r="AK3719" i="3" s="1"/>
  <c r="K3721" i="3"/>
  <c r="AB3720" i="3"/>
  <c r="AA3720" i="3"/>
  <c r="AR3718" i="3"/>
  <c r="BJ3718" i="3"/>
  <c r="AQ3718" i="3"/>
  <c r="BI3718" i="3"/>
  <c r="X3718" i="3"/>
  <c r="L1291" i="3"/>
  <c r="O1293" i="3"/>
  <c r="K1291" i="3"/>
  <c r="N1292" i="3" s="1"/>
  <c r="N1293" i="3"/>
  <c r="W3718" i="3"/>
  <c r="D3789" i="3"/>
  <c r="T3719" i="3"/>
  <c r="Q3719" i="3"/>
  <c r="U3719" i="3"/>
  <c r="R3719" i="3"/>
  <c r="N3720" i="3"/>
  <c r="O3720" i="3"/>
  <c r="BV3101" i="3" l="1"/>
  <c r="AY3716" i="3"/>
  <c r="BA3716" i="3" s="1"/>
  <c r="BT3101" i="3"/>
  <c r="BX3101" i="3" s="1"/>
  <c r="BP3101" i="3"/>
  <c r="BU3101" i="3" s="1"/>
  <c r="BR3102" i="3"/>
  <c r="AW3717" i="3"/>
  <c r="AX3717" i="3"/>
  <c r="BB3715" i="3"/>
  <c r="L3722" i="3"/>
  <c r="BG3717" i="3"/>
  <c r="BF3717" i="3"/>
  <c r="AC3720" i="3"/>
  <c r="AK3720" i="3" s="1"/>
  <c r="AN3720" i="3" s="1"/>
  <c r="AN3721" i="3" s="1"/>
  <c r="AN3722" i="3" s="1"/>
  <c r="AN3723" i="3" s="1"/>
  <c r="AN3724" i="3" s="1"/>
  <c r="AN3725" i="3" s="1"/>
  <c r="AN3726" i="3" s="1"/>
  <c r="AN3727" i="3" s="1"/>
  <c r="AN3728" i="3" s="1"/>
  <c r="AN3729" i="3" s="1"/>
  <c r="AN3730" i="3" s="1"/>
  <c r="AN3731" i="3" s="1"/>
  <c r="AN3732" i="3" s="1"/>
  <c r="AN3733" i="3" s="1"/>
  <c r="AN3734" i="3" s="1"/>
  <c r="AN3735" i="3" s="1"/>
  <c r="AN3736" i="3" s="1"/>
  <c r="AN3737" i="3" s="1"/>
  <c r="AN3738" i="3" s="1"/>
  <c r="AN3739" i="3" s="1"/>
  <c r="AR3719" i="3"/>
  <c r="BJ3719" i="3"/>
  <c r="K3722" i="3"/>
  <c r="AB3721" i="3"/>
  <c r="AA3721" i="3"/>
  <c r="Z3721" i="3"/>
  <c r="AQ3719" i="3"/>
  <c r="BI3719" i="3"/>
  <c r="L1290" i="3"/>
  <c r="K1290" i="3"/>
  <c r="O1292" i="3"/>
  <c r="D3790" i="3"/>
  <c r="W3719" i="3"/>
  <c r="X3719" i="3"/>
  <c r="U3720" i="3"/>
  <c r="R3720" i="3"/>
  <c r="T3720" i="3"/>
  <c r="Q3720" i="3"/>
  <c r="N3721" i="3"/>
  <c r="O3721" i="3"/>
  <c r="AY3717" i="3" l="1"/>
  <c r="BA3717" i="3" s="1"/>
  <c r="BB3716" i="3"/>
  <c r="BN3102" i="3"/>
  <c r="BO3102" i="3"/>
  <c r="BM3102" i="3"/>
  <c r="BQ3102" i="3" s="1"/>
  <c r="BS3102" i="3"/>
  <c r="BL3102" i="3"/>
  <c r="L3723" i="3"/>
  <c r="AX3718" i="3"/>
  <c r="AW3718" i="3"/>
  <c r="BF3718" i="3"/>
  <c r="BG3718" i="3"/>
  <c r="AC3721" i="3"/>
  <c r="AK3721" i="3" s="1"/>
  <c r="BD3721" i="3"/>
  <c r="BD3722" i="3" s="1"/>
  <c r="BD3723" i="3" s="1"/>
  <c r="BD3724" i="3" s="1"/>
  <c r="BD3725" i="3" s="1"/>
  <c r="BD3726" i="3" s="1"/>
  <c r="BD3727" i="3" s="1"/>
  <c r="BD3728" i="3" s="1"/>
  <c r="BD3729" i="3" s="1"/>
  <c r="BD3730" i="3" s="1"/>
  <c r="BD3731" i="3" s="1"/>
  <c r="BD3732" i="3" s="1"/>
  <c r="BD3733" i="3" s="1"/>
  <c r="BD3734" i="3" s="1"/>
  <c r="BD3735" i="3" s="1"/>
  <c r="BD3736" i="3" s="1"/>
  <c r="BD3737" i="3" s="1"/>
  <c r="BD3738" i="3" s="1"/>
  <c r="BD3739" i="3" s="1"/>
  <c r="BD3740" i="3" s="1"/>
  <c r="BC3741" i="3" s="1"/>
  <c r="BC3742" i="3" s="1"/>
  <c r="BC3743" i="3" s="1"/>
  <c r="BC3744" i="3" s="1"/>
  <c r="BC3745" i="3" s="1"/>
  <c r="BC3746" i="3" s="1"/>
  <c r="BC3747" i="3" s="1"/>
  <c r="BC3748" i="3" s="1"/>
  <c r="BC3749" i="3" s="1"/>
  <c r="BC3750" i="3" s="1"/>
  <c r="BC3751" i="3" s="1"/>
  <c r="BC3752" i="3" s="1"/>
  <c r="BC3753" i="3" s="1"/>
  <c r="BC3754" i="3" s="1"/>
  <c r="BC3755" i="3" s="1"/>
  <c r="BC3756" i="3" s="1"/>
  <c r="BC3757" i="3" s="1"/>
  <c r="BC3758" i="3" s="1"/>
  <c r="BC3759" i="3" s="1"/>
  <c r="BC3760" i="3" s="1"/>
  <c r="BC3761" i="3" s="1"/>
  <c r="BC3762" i="3" s="1"/>
  <c r="BC3763" i="3" s="1"/>
  <c r="X3720" i="3"/>
  <c r="K3723" i="3"/>
  <c r="AB3722" i="3"/>
  <c r="AA3722" i="3"/>
  <c r="Z3722" i="3"/>
  <c r="AQ3720" i="3"/>
  <c r="BI3720" i="3"/>
  <c r="AT3720" i="3"/>
  <c r="AT3721" i="3" s="1"/>
  <c r="AT3722" i="3" s="1"/>
  <c r="AT3723" i="3" s="1"/>
  <c r="AT3724" i="3" s="1"/>
  <c r="AT3725" i="3" s="1"/>
  <c r="AT3726" i="3" s="1"/>
  <c r="AT3727" i="3" s="1"/>
  <c r="AT3728" i="3" s="1"/>
  <c r="AT3729" i="3" s="1"/>
  <c r="AT3730" i="3" s="1"/>
  <c r="AT3731" i="3" s="1"/>
  <c r="AT3732" i="3" s="1"/>
  <c r="AT3733" i="3" s="1"/>
  <c r="AT3734" i="3" s="1"/>
  <c r="AT3735" i="3" s="1"/>
  <c r="AT3736" i="3" s="1"/>
  <c r="AT3737" i="3" s="1"/>
  <c r="AT3738" i="3" s="1"/>
  <c r="AT3739" i="3" s="1"/>
  <c r="AR3720" i="3"/>
  <c r="BJ3720" i="3"/>
  <c r="AU3720" i="3"/>
  <c r="AU3721" i="3" s="1"/>
  <c r="AU3722" i="3" s="1"/>
  <c r="AU3723" i="3" s="1"/>
  <c r="AU3724" i="3" s="1"/>
  <c r="AU3725" i="3" s="1"/>
  <c r="AU3726" i="3" s="1"/>
  <c r="AU3727" i="3" s="1"/>
  <c r="AU3728" i="3" s="1"/>
  <c r="AU3729" i="3" s="1"/>
  <c r="AU3730" i="3" s="1"/>
  <c r="AU3731" i="3" s="1"/>
  <c r="AU3732" i="3" s="1"/>
  <c r="AU3733" i="3" s="1"/>
  <c r="AU3734" i="3" s="1"/>
  <c r="AU3735" i="3" s="1"/>
  <c r="AU3736" i="3" s="1"/>
  <c r="AU3737" i="3" s="1"/>
  <c r="AU3738" i="3" s="1"/>
  <c r="AU3739" i="3" s="1"/>
  <c r="K1289" i="3"/>
  <c r="N1291" i="3"/>
  <c r="L1289" i="3"/>
  <c r="O1290" i="3" s="1"/>
  <c r="O1291" i="3"/>
  <c r="D3791" i="3"/>
  <c r="W3720" i="3"/>
  <c r="U3721" i="3"/>
  <c r="R3721" i="3"/>
  <c r="T3721" i="3"/>
  <c r="Q3721" i="3"/>
  <c r="N3722" i="3"/>
  <c r="O3722" i="3"/>
  <c r="BB3717" i="3" l="1"/>
  <c r="BV3102" i="3"/>
  <c r="BP3102" i="3"/>
  <c r="BU3102" i="3" s="1"/>
  <c r="BR3103" i="3"/>
  <c r="BT3102" i="3"/>
  <c r="BX3102" i="3" s="1"/>
  <c r="L3724" i="3"/>
  <c r="AY3718" i="3"/>
  <c r="AX3719" i="3"/>
  <c r="AW3719" i="3"/>
  <c r="BF3719" i="3"/>
  <c r="BG3719" i="3"/>
  <c r="X3721" i="3"/>
  <c r="W3721" i="3"/>
  <c r="AQ3721" i="3"/>
  <c r="BI3721" i="3"/>
  <c r="AC3722" i="3"/>
  <c r="AK3722" i="3" s="1"/>
  <c r="K3724" i="3"/>
  <c r="AB3723" i="3"/>
  <c r="AA3723" i="3"/>
  <c r="Z3723" i="3"/>
  <c r="AR3721" i="3"/>
  <c r="BJ3721" i="3"/>
  <c r="K1288" i="3"/>
  <c r="L1288" i="3"/>
  <c r="N1290" i="3"/>
  <c r="D3792" i="3"/>
  <c r="U3722" i="3"/>
  <c r="R3722" i="3"/>
  <c r="T3722" i="3"/>
  <c r="Q3722" i="3"/>
  <c r="N3723" i="3"/>
  <c r="O3723" i="3"/>
  <c r="AY3719" i="3" l="1"/>
  <c r="AW3720" i="3"/>
  <c r="BN3103" i="3"/>
  <c r="BL3103" i="3"/>
  <c r="BO3103" i="3"/>
  <c r="BS3103" i="3"/>
  <c r="BM3103" i="3"/>
  <c r="BQ3103" i="3" s="1"/>
  <c r="L3725" i="3"/>
  <c r="AX3720" i="3"/>
  <c r="BG3720" i="3"/>
  <c r="BF3720" i="3"/>
  <c r="BA3719" i="3"/>
  <c r="BA3718" i="3"/>
  <c r="BB3718" i="3" s="1"/>
  <c r="AC3723" i="3"/>
  <c r="AK3723" i="3" s="1"/>
  <c r="AR3722" i="3"/>
  <c r="BJ3722" i="3"/>
  <c r="AQ3722" i="3"/>
  <c r="BI3722" i="3"/>
  <c r="K3725" i="3"/>
  <c r="AB3724" i="3"/>
  <c r="AA3724" i="3"/>
  <c r="Z3724" i="3"/>
  <c r="Z3725" i="3"/>
  <c r="L1287" i="3"/>
  <c r="O1289" i="3"/>
  <c r="K1287" i="3"/>
  <c r="N1288" i="3" s="1"/>
  <c r="N1289" i="3"/>
  <c r="W3722" i="3"/>
  <c r="D3793" i="3"/>
  <c r="X3722" i="3"/>
  <c r="U3723" i="3"/>
  <c r="R3723" i="3"/>
  <c r="T3723" i="3"/>
  <c r="Q3723" i="3"/>
  <c r="N3724" i="3"/>
  <c r="O3724" i="3"/>
  <c r="AY3720" i="3" l="1"/>
  <c r="BA3720" i="3" s="1"/>
  <c r="BV3103" i="3"/>
  <c r="BP3103" i="3"/>
  <c r="BU3103" i="3" s="1"/>
  <c r="BR3104" i="3"/>
  <c r="BT3103" i="3"/>
  <c r="BX3103" i="3" s="1"/>
  <c r="AX3721" i="3"/>
  <c r="L3726" i="3"/>
  <c r="BG3721" i="3"/>
  <c r="BF3721" i="3"/>
  <c r="AW3721" i="3"/>
  <c r="AY3721" i="3" s="1"/>
  <c r="W3723" i="3"/>
  <c r="BB3719" i="3"/>
  <c r="AC3724" i="3"/>
  <c r="AK3724" i="3" s="1"/>
  <c r="K3726" i="3"/>
  <c r="AB3725" i="3"/>
  <c r="AA3725" i="3"/>
  <c r="AR3723" i="3"/>
  <c r="BJ3723" i="3"/>
  <c r="AQ3723" i="3"/>
  <c r="BI3723" i="3"/>
  <c r="X3723" i="3"/>
  <c r="L1286" i="3"/>
  <c r="K1286" i="3"/>
  <c r="O1288" i="3"/>
  <c r="D3794" i="3"/>
  <c r="T3724" i="3"/>
  <c r="Q3724" i="3"/>
  <c r="U3724" i="3"/>
  <c r="R3724" i="3"/>
  <c r="N3725" i="3"/>
  <c r="O3725" i="3"/>
  <c r="BB3720" i="3" l="1"/>
  <c r="BO3104" i="3"/>
  <c r="BL3104" i="3"/>
  <c r="BS3104" i="3"/>
  <c r="BM3104" i="3"/>
  <c r="BQ3104" i="3" s="1"/>
  <c r="BN3104" i="3"/>
  <c r="L3727" i="3"/>
  <c r="AX3722" i="3"/>
  <c r="BG3722" i="3"/>
  <c r="BF3722" i="3"/>
  <c r="AW3722" i="3"/>
  <c r="Z3726" i="3"/>
  <c r="AC3725" i="3"/>
  <c r="AK3725" i="3" s="1"/>
  <c r="AQ3724" i="3"/>
  <c r="BI3724" i="3"/>
  <c r="AR3724" i="3"/>
  <c r="BJ3724" i="3"/>
  <c r="K3727" i="3"/>
  <c r="AB3726" i="3"/>
  <c r="AA3726" i="3"/>
  <c r="BA3721" i="3"/>
  <c r="BB3721" i="3" s="1"/>
  <c r="K1285" i="3"/>
  <c r="N1287" i="3"/>
  <c r="L1285" i="3"/>
  <c r="O1286" i="3" s="1"/>
  <c r="O1287" i="3"/>
  <c r="D3795" i="3"/>
  <c r="W3724" i="3"/>
  <c r="X3724" i="3"/>
  <c r="U3725" i="3"/>
  <c r="R3725" i="3"/>
  <c r="T3725" i="3"/>
  <c r="Q3725" i="3"/>
  <c r="N3726" i="3"/>
  <c r="O3726" i="3"/>
  <c r="BT3104" i="3" l="1"/>
  <c r="BX3104" i="3" s="1"/>
  <c r="BV3104" i="3"/>
  <c r="BP3104" i="3"/>
  <c r="BU3104" i="3" s="1"/>
  <c r="BR3105" i="3"/>
  <c r="AX3723" i="3"/>
  <c r="L3728" i="3"/>
  <c r="AY3722" i="3"/>
  <c r="BA3722" i="3" s="1"/>
  <c r="BB3722" i="3" s="1"/>
  <c r="BF3723" i="3"/>
  <c r="BG3723" i="3"/>
  <c r="AW3723" i="3"/>
  <c r="AY3723" i="3" s="1"/>
  <c r="BA3723" i="3" s="1"/>
  <c r="BB3723" i="3" s="1"/>
  <c r="Z3727" i="3"/>
  <c r="AC3726" i="3"/>
  <c r="AK3726" i="3" s="1"/>
  <c r="AR3725" i="3"/>
  <c r="BJ3725" i="3"/>
  <c r="K3728" i="3"/>
  <c r="AB3727" i="3"/>
  <c r="AA3727" i="3"/>
  <c r="AQ3725" i="3"/>
  <c r="BI3725" i="3"/>
  <c r="K1284" i="3"/>
  <c r="L1284" i="3"/>
  <c r="N1286" i="3"/>
  <c r="D3796" i="3"/>
  <c r="X3725" i="3"/>
  <c r="W3725" i="3"/>
  <c r="U3726" i="3"/>
  <c r="R3726" i="3"/>
  <c r="T3726" i="3"/>
  <c r="X3726" i="3" s="1"/>
  <c r="Q3726" i="3"/>
  <c r="N3727" i="3"/>
  <c r="O3727" i="3"/>
  <c r="BM3105" i="3" l="1"/>
  <c r="BQ3105" i="3" s="1"/>
  <c r="BS3105" i="3"/>
  <c r="BL3105" i="3"/>
  <c r="BN3105" i="3"/>
  <c r="BO3105" i="3"/>
  <c r="BV3105" i="3" s="1"/>
  <c r="AW3724" i="3"/>
  <c r="L3729" i="3"/>
  <c r="AX3724" i="3"/>
  <c r="BG3724" i="3"/>
  <c r="BF3724" i="3"/>
  <c r="AR3726" i="3"/>
  <c r="BJ3726" i="3"/>
  <c r="AC3727" i="3"/>
  <c r="AK3727" i="3" s="1"/>
  <c r="K3729" i="3"/>
  <c r="AB3728" i="3"/>
  <c r="AA3728" i="3"/>
  <c r="Z3728" i="3"/>
  <c r="AQ3726" i="3"/>
  <c r="BI3726" i="3"/>
  <c r="L1283" i="3"/>
  <c r="O1285" i="3"/>
  <c r="K1283" i="3"/>
  <c r="N1284" i="3" s="1"/>
  <c r="N1285" i="3"/>
  <c r="D3797" i="3"/>
  <c r="W3726" i="3"/>
  <c r="U3727" i="3"/>
  <c r="R3727" i="3"/>
  <c r="T3727" i="3"/>
  <c r="Q3727" i="3"/>
  <c r="N3728" i="3"/>
  <c r="O3728" i="3"/>
  <c r="BT3105" i="3" l="1"/>
  <c r="BX3105" i="3" s="1"/>
  <c r="BP3105" i="3"/>
  <c r="BU3105" i="3" s="1"/>
  <c r="BR3106" i="3"/>
  <c r="AY3724" i="3"/>
  <c r="BA3724" i="3" s="1"/>
  <c r="BB3724" i="3" s="1"/>
  <c r="L3730" i="3"/>
  <c r="AW3725" i="3"/>
  <c r="AX3725" i="3"/>
  <c r="BF3725" i="3"/>
  <c r="W3727" i="3"/>
  <c r="BG3725" i="3"/>
  <c r="AC3728" i="3"/>
  <c r="AK3728" i="3" s="1"/>
  <c r="K3730" i="3"/>
  <c r="AB3729" i="3"/>
  <c r="AA3729" i="3"/>
  <c r="Z3729" i="3"/>
  <c r="AR3727" i="3"/>
  <c r="BJ3727" i="3"/>
  <c r="AQ3727" i="3"/>
  <c r="BI3727" i="3"/>
  <c r="L1282" i="3"/>
  <c r="K1282" i="3"/>
  <c r="O1284" i="3"/>
  <c r="D3798" i="3"/>
  <c r="X3727" i="3"/>
  <c r="T3728" i="3"/>
  <c r="Q3728" i="3"/>
  <c r="U3728" i="3"/>
  <c r="R3728" i="3"/>
  <c r="N3729" i="3"/>
  <c r="O3729" i="3"/>
  <c r="AY3725" i="3" l="1"/>
  <c r="BA3725" i="3" s="1"/>
  <c r="BB3725" i="3" s="1"/>
  <c r="BM3106" i="3"/>
  <c r="BQ3106" i="3" s="1"/>
  <c r="BS3106" i="3"/>
  <c r="BL3106" i="3"/>
  <c r="BN3106" i="3"/>
  <c r="BO3106" i="3"/>
  <c r="BV3106" i="3" s="1"/>
  <c r="AW3726" i="3"/>
  <c r="AX3726" i="3"/>
  <c r="L3731" i="3"/>
  <c r="BF3726" i="3"/>
  <c r="BG3726" i="3"/>
  <c r="AC3729" i="3"/>
  <c r="AK3729" i="3" s="1"/>
  <c r="AR3728" i="3"/>
  <c r="BJ3728" i="3"/>
  <c r="K3731" i="3"/>
  <c r="Z3731" i="3" s="1"/>
  <c r="AB3730" i="3"/>
  <c r="AA3730" i="3"/>
  <c r="Z3730" i="3"/>
  <c r="AQ3728" i="3"/>
  <c r="BI3728" i="3"/>
  <c r="K1281" i="3"/>
  <c r="N1283" i="3"/>
  <c r="L1281" i="3"/>
  <c r="O1282" i="3" s="1"/>
  <c r="O1283" i="3"/>
  <c r="D3799" i="3"/>
  <c r="W3728" i="3"/>
  <c r="X3728" i="3"/>
  <c r="U3729" i="3"/>
  <c r="R3729" i="3"/>
  <c r="T3729" i="3"/>
  <c r="Q3729" i="3"/>
  <c r="N3730" i="3"/>
  <c r="O3730" i="3"/>
  <c r="BT3106" i="3" l="1"/>
  <c r="BX3106" i="3" s="1"/>
  <c r="AY3726" i="3"/>
  <c r="BP3106" i="3"/>
  <c r="BU3106" i="3" s="1"/>
  <c r="BR3107" i="3"/>
  <c r="AX3727" i="3"/>
  <c r="L3732" i="3"/>
  <c r="AW3727" i="3"/>
  <c r="BG3727" i="3"/>
  <c r="BF3727" i="3"/>
  <c r="AC3730" i="3"/>
  <c r="AK3730" i="3" s="1"/>
  <c r="BA3726" i="3"/>
  <c r="BB3726" i="3" s="1"/>
  <c r="K3732" i="3"/>
  <c r="AB3731" i="3"/>
  <c r="AA3731" i="3"/>
  <c r="AR3729" i="3"/>
  <c r="BJ3729" i="3"/>
  <c r="AQ3729" i="3"/>
  <c r="BI3729" i="3"/>
  <c r="K1280" i="3"/>
  <c r="L1280" i="3"/>
  <c r="N1282" i="3"/>
  <c r="X3729" i="3"/>
  <c r="D3800" i="3"/>
  <c r="W3729" i="3"/>
  <c r="U3730" i="3"/>
  <c r="R3730" i="3"/>
  <c r="T3730" i="3"/>
  <c r="Q3730" i="3"/>
  <c r="N3731" i="3"/>
  <c r="O3731" i="3"/>
  <c r="BS3107" i="3" l="1"/>
  <c r="BO3107" i="3"/>
  <c r="BM3107" i="3"/>
  <c r="BQ3107" i="3" s="1"/>
  <c r="BN3107" i="3"/>
  <c r="BL3107" i="3"/>
  <c r="AY3727" i="3"/>
  <c r="BA3727" i="3" s="1"/>
  <c r="L3733" i="3"/>
  <c r="AW3728" i="3"/>
  <c r="BG3728" i="3"/>
  <c r="AX3728" i="3"/>
  <c r="BF3728" i="3"/>
  <c r="AR3730" i="3"/>
  <c r="BJ3730" i="3"/>
  <c r="AQ3730" i="3"/>
  <c r="BI3730" i="3"/>
  <c r="AC3731" i="3"/>
  <c r="AK3731" i="3" s="1"/>
  <c r="K3733" i="3"/>
  <c r="AB3732" i="3"/>
  <c r="AA3732" i="3"/>
  <c r="Z3732" i="3"/>
  <c r="L1279" i="3"/>
  <c r="O1281" i="3"/>
  <c r="K1279" i="3"/>
  <c r="N1280" i="3" s="1"/>
  <c r="N1281" i="3"/>
  <c r="X3730" i="3"/>
  <c r="D3801" i="3"/>
  <c r="W3730" i="3"/>
  <c r="T3731" i="3"/>
  <c r="Q3731" i="3"/>
  <c r="U3731" i="3"/>
  <c r="R3731" i="3"/>
  <c r="N3732" i="3"/>
  <c r="O3732" i="3"/>
  <c r="AY3728" i="3" l="1"/>
  <c r="BA3728" i="3" s="1"/>
  <c r="BV3107" i="3"/>
  <c r="BB3727" i="3"/>
  <c r="BT3107" i="3"/>
  <c r="BX3107" i="3" s="1"/>
  <c r="BP3107" i="3"/>
  <c r="BU3107" i="3" s="1"/>
  <c r="BR3108" i="3"/>
  <c r="L3734" i="3"/>
  <c r="AX3729" i="3"/>
  <c r="AW3729" i="3"/>
  <c r="BG3729" i="3"/>
  <c r="BF3729" i="3"/>
  <c r="AR3731" i="3"/>
  <c r="BJ3731" i="3"/>
  <c r="AC3732" i="3"/>
  <c r="AK3732" i="3" s="1"/>
  <c r="K3734" i="3"/>
  <c r="AB3733" i="3"/>
  <c r="AA3733" i="3"/>
  <c r="Z3733" i="3"/>
  <c r="AQ3731" i="3"/>
  <c r="BI3731" i="3"/>
  <c r="L1278" i="3"/>
  <c r="K1278" i="3"/>
  <c r="O1280" i="3"/>
  <c r="D3802" i="3"/>
  <c r="W3731" i="3"/>
  <c r="X3731" i="3"/>
  <c r="U3732" i="3"/>
  <c r="R3732" i="3"/>
  <c r="T3732" i="3"/>
  <c r="Q3732" i="3"/>
  <c r="N3733" i="3"/>
  <c r="O3733" i="3"/>
  <c r="BB3728" i="3" l="1"/>
  <c r="AY3729" i="3"/>
  <c r="BL3108" i="3"/>
  <c r="BS3108" i="3"/>
  <c r="BM3108" i="3"/>
  <c r="BQ3108" i="3" s="1"/>
  <c r="BO3108" i="3"/>
  <c r="BN3108" i="3"/>
  <c r="AX3730" i="3"/>
  <c r="L3735" i="3"/>
  <c r="AW3730" i="3"/>
  <c r="BG3730" i="3"/>
  <c r="BF3730" i="3"/>
  <c r="AC3733" i="3"/>
  <c r="AK3733" i="3" s="1"/>
  <c r="AR3732" i="3"/>
  <c r="BJ3732" i="3"/>
  <c r="K3735" i="3"/>
  <c r="AB3734" i="3"/>
  <c r="AA3734" i="3"/>
  <c r="Z3734" i="3"/>
  <c r="Z3735" i="3"/>
  <c r="AQ3732" i="3"/>
  <c r="BI3732" i="3"/>
  <c r="K1277" i="3"/>
  <c r="N1279" i="3"/>
  <c r="L1277" i="3"/>
  <c r="O1278" i="3" s="1"/>
  <c r="O1279" i="3"/>
  <c r="D3803" i="3"/>
  <c r="W3732" i="3"/>
  <c r="X3732" i="3"/>
  <c r="U3733" i="3"/>
  <c r="R3733" i="3"/>
  <c r="T3733" i="3"/>
  <c r="Q3733" i="3"/>
  <c r="N3734" i="3"/>
  <c r="O3734" i="3"/>
  <c r="BV3108" i="3" l="1"/>
  <c r="BA3729" i="3"/>
  <c r="BB3729" i="3"/>
  <c r="BT3108" i="3"/>
  <c r="BX3108" i="3" s="1"/>
  <c r="BP3108" i="3"/>
  <c r="BU3108" i="3" s="1"/>
  <c r="BR3109" i="3"/>
  <c r="AY3730" i="3"/>
  <c r="BA3730" i="3" s="1"/>
  <c r="BB3730" i="3" s="1"/>
  <c r="AC3734" i="3"/>
  <c r="AK3734" i="3" s="1"/>
  <c r="AX3731" i="3"/>
  <c r="L3736" i="3"/>
  <c r="BG3731" i="3"/>
  <c r="BF3731" i="3"/>
  <c r="AW3731" i="3"/>
  <c r="AY3731" i="3" s="1"/>
  <c r="AR3733" i="3"/>
  <c r="BJ3733" i="3"/>
  <c r="K3736" i="3"/>
  <c r="AB3735" i="3"/>
  <c r="AA3735" i="3"/>
  <c r="AQ3733" i="3"/>
  <c r="BI3733" i="3"/>
  <c r="K1276" i="3"/>
  <c r="L1276" i="3"/>
  <c r="N1278" i="3"/>
  <c r="D3804" i="3"/>
  <c r="W3733" i="3"/>
  <c r="X3733" i="3"/>
  <c r="U3734" i="3"/>
  <c r="R3734" i="3"/>
  <c r="T3734" i="3"/>
  <c r="Q3734" i="3"/>
  <c r="N3735" i="3"/>
  <c r="O3735" i="3"/>
  <c r="AX3732" i="3" l="1"/>
  <c r="BS3109" i="3"/>
  <c r="BL3109" i="3"/>
  <c r="BN3109" i="3"/>
  <c r="BM3109" i="3"/>
  <c r="BQ3109" i="3" s="1"/>
  <c r="BO3109" i="3"/>
  <c r="L3737" i="3"/>
  <c r="AW3732" i="3"/>
  <c r="BG3732" i="3"/>
  <c r="BF3732" i="3"/>
  <c r="Z3736" i="3"/>
  <c r="BA3731" i="3"/>
  <c r="BB3731" i="3"/>
  <c r="AQ3734" i="3"/>
  <c r="BI3734" i="3"/>
  <c r="AC3735" i="3"/>
  <c r="AK3735" i="3" s="1"/>
  <c r="K3737" i="3"/>
  <c r="AB3736" i="3"/>
  <c r="AA3736" i="3"/>
  <c r="AR3734" i="3"/>
  <c r="BJ3734" i="3"/>
  <c r="L1275" i="3"/>
  <c r="O1277" i="3"/>
  <c r="K1275" i="3"/>
  <c r="N1276" i="3" s="1"/>
  <c r="N1277" i="3"/>
  <c r="D3805" i="3"/>
  <c r="W3734" i="3"/>
  <c r="X3734" i="3"/>
  <c r="U3735" i="3"/>
  <c r="R3735" i="3"/>
  <c r="T3735" i="3"/>
  <c r="Q3735" i="3"/>
  <c r="N3736" i="3"/>
  <c r="O3736" i="3"/>
  <c r="AW3733" i="3" l="1"/>
  <c r="BV3109" i="3"/>
  <c r="AY3732" i="3"/>
  <c r="BA3732" i="3" s="1"/>
  <c r="BT3109" i="3"/>
  <c r="BX3109" i="3" s="1"/>
  <c r="BP3109" i="3"/>
  <c r="BU3109" i="3" s="1"/>
  <c r="BR3110" i="3"/>
  <c r="AX3733" i="3"/>
  <c r="AY3733" i="3" s="1"/>
  <c r="L3738" i="3"/>
  <c r="BF3733" i="3"/>
  <c r="BG3733" i="3"/>
  <c r="AR3735" i="3"/>
  <c r="BJ3735" i="3"/>
  <c r="AQ3735" i="3"/>
  <c r="BI3735" i="3"/>
  <c r="AC3736" i="3"/>
  <c r="AK3736" i="3" s="1"/>
  <c r="K3738" i="3"/>
  <c r="AB3737" i="3"/>
  <c r="AA3737" i="3"/>
  <c r="Z3737" i="3"/>
  <c r="L1274" i="3"/>
  <c r="K1274" i="3"/>
  <c r="O1276" i="3"/>
  <c r="D3806" i="3"/>
  <c r="W3735" i="3"/>
  <c r="X3735" i="3"/>
  <c r="U3736" i="3"/>
  <c r="R3736" i="3"/>
  <c r="T3736" i="3"/>
  <c r="Q3736" i="3"/>
  <c r="N3737" i="3"/>
  <c r="O3737" i="3"/>
  <c r="BB3732" i="3" l="1"/>
  <c r="BO3110" i="3"/>
  <c r="BS3110" i="3"/>
  <c r="BM3110" i="3"/>
  <c r="BQ3110" i="3" s="1"/>
  <c r="BN3110" i="3"/>
  <c r="BL3110" i="3"/>
  <c r="L3739" i="3"/>
  <c r="AX3734" i="3"/>
  <c r="BG3734" i="3"/>
  <c r="BF3734" i="3"/>
  <c r="AW3734" i="3"/>
  <c r="BA3733" i="3"/>
  <c r="BB3733" i="3" s="1"/>
  <c r="AC3737" i="3"/>
  <c r="AK3737" i="3" s="1"/>
  <c r="K3739" i="3"/>
  <c r="AB3738" i="3"/>
  <c r="AA3738" i="3"/>
  <c r="Z3738" i="3"/>
  <c r="AQ3736" i="3"/>
  <c r="BI3736" i="3"/>
  <c r="AR3736" i="3"/>
  <c r="BJ3736" i="3"/>
  <c r="K1273" i="3"/>
  <c r="N1275" i="3"/>
  <c r="L1273" i="3"/>
  <c r="O1274" i="3" s="1"/>
  <c r="O1275" i="3"/>
  <c r="D3807" i="3"/>
  <c r="W3736" i="3"/>
  <c r="X3736" i="3"/>
  <c r="T3737" i="3"/>
  <c r="Q3737" i="3"/>
  <c r="U3737" i="3"/>
  <c r="R3737" i="3"/>
  <c r="N3738" i="3"/>
  <c r="O3738" i="3"/>
  <c r="BV3110" i="3" l="1"/>
  <c r="BT3110" i="3"/>
  <c r="BX3110" i="3" s="1"/>
  <c r="BP3110" i="3"/>
  <c r="BU3110" i="3" s="1"/>
  <c r="BR3111" i="3"/>
  <c r="AY3734" i="3"/>
  <c r="BA3734" i="3" s="1"/>
  <c r="AW3735" i="3"/>
  <c r="AX3735" i="3"/>
  <c r="L3740" i="3"/>
  <c r="BG3735" i="3"/>
  <c r="BF3735" i="3"/>
  <c r="AC3738" i="3"/>
  <c r="AK3738" i="3" s="1"/>
  <c r="AQ3737" i="3"/>
  <c r="BI3737" i="3"/>
  <c r="K3740" i="3"/>
  <c r="AB3739" i="3"/>
  <c r="AA3739" i="3"/>
  <c r="Z3739" i="3"/>
  <c r="AR3737" i="3"/>
  <c r="BJ3737" i="3"/>
  <c r="K1272" i="3"/>
  <c r="L1272" i="3"/>
  <c r="N1274" i="3"/>
  <c r="D3808" i="3"/>
  <c r="W3737" i="3"/>
  <c r="X3737" i="3"/>
  <c r="U3738" i="3"/>
  <c r="R3738" i="3"/>
  <c r="T3738" i="3"/>
  <c r="Q3738" i="3"/>
  <c r="N3739" i="3"/>
  <c r="O3739" i="3"/>
  <c r="AY3735" i="3" l="1"/>
  <c r="BA3735" i="3" s="1"/>
  <c r="BB3734" i="3"/>
  <c r="BS3111" i="3"/>
  <c r="BM3111" i="3"/>
  <c r="BQ3111" i="3" s="1"/>
  <c r="BN3111" i="3"/>
  <c r="BL3111" i="3"/>
  <c r="BO3111" i="3"/>
  <c r="Z3740" i="3"/>
  <c r="L3741" i="3"/>
  <c r="AW3736" i="3"/>
  <c r="BG3736" i="3"/>
  <c r="BF3736" i="3"/>
  <c r="AX3736" i="3"/>
  <c r="AC3739" i="3"/>
  <c r="K3741" i="3"/>
  <c r="AB3740" i="3"/>
  <c r="AA3740" i="3"/>
  <c r="AQ3738" i="3"/>
  <c r="BI3738" i="3"/>
  <c r="AR3738" i="3"/>
  <c r="BJ3738" i="3"/>
  <c r="AK3739" i="3"/>
  <c r="L1271" i="3"/>
  <c r="O1273" i="3"/>
  <c r="K1271" i="3"/>
  <c r="N1272" i="3" s="1"/>
  <c r="N1273" i="3"/>
  <c r="D3809" i="3"/>
  <c r="W3738" i="3"/>
  <c r="X3738" i="3"/>
  <c r="T3739" i="3"/>
  <c r="Q3739" i="3"/>
  <c r="U3739" i="3"/>
  <c r="R3739" i="3"/>
  <c r="N3740" i="3"/>
  <c r="O3740" i="3"/>
  <c r="AY3736" i="3" l="1"/>
  <c r="BA3736" i="3" s="1"/>
  <c r="BV3111" i="3"/>
  <c r="BB3735" i="3"/>
  <c r="BT3111" i="3"/>
  <c r="BX3111" i="3" s="1"/>
  <c r="BP3111" i="3"/>
  <c r="BU3111" i="3" s="1"/>
  <c r="BR3112" i="3"/>
  <c r="AW3737" i="3"/>
  <c r="L3742" i="3"/>
  <c r="BG3737" i="3"/>
  <c r="BF3737" i="3"/>
  <c r="AX3737" i="3"/>
  <c r="AY3737" i="3" s="1"/>
  <c r="BA3737" i="3" s="1"/>
  <c r="Z3741" i="3"/>
  <c r="AC3740" i="3"/>
  <c r="AK3740" i="3" s="1"/>
  <c r="AN3740" i="3" s="1"/>
  <c r="AN3741" i="3" s="1"/>
  <c r="AN3742" i="3" s="1"/>
  <c r="AN3743" i="3" s="1"/>
  <c r="AN3744" i="3" s="1"/>
  <c r="AN3745" i="3" s="1"/>
  <c r="AN3746" i="3" s="1"/>
  <c r="AN3747" i="3" s="1"/>
  <c r="AN3748" i="3" s="1"/>
  <c r="AN3749" i="3" s="1"/>
  <c r="AN3750" i="3" s="1"/>
  <c r="AN3751" i="3" s="1"/>
  <c r="AN3752" i="3" s="1"/>
  <c r="AN3753" i="3" s="1"/>
  <c r="AN3754" i="3" s="1"/>
  <c r="AN3755" i="3" s="1"/>
  <c r="AN3756" i="3" s="1"/>
  <c r="AN3757" i="3" s="1"/>
  <c r="AN3758" i="3" s="1"/>
  <c r="AN3759" i="3" s="1"/>
  <c r="AN3760" i="3" s="1"/>
  <c r="AN3761" i="3" s="1"/>
  <c r="AN3762" i="3" s="1"/>
  <c r="AQ3739" i="3"/>
  <c r="BI3739" i="3"/>
  <c r="K3742" i="3"/>
  <c r="AB3741" i="3"/>
  <c r="AA3741" i="3"/>
  <c r="AR3739" i="3"/>
  <c r="BJ3739" i="3"/>
  <c r="L1270" i="3"/>
  <c r="K1270" i="3"/>
  <c r="O1272" i="3"/>
  <c r="D3810" i="3"/>
  <c r="W3739" i="3"/>
  <c r="X3739" i="3"/>
  <c r="U3740" i="3"/>
  <c r="R3740" i="3"/>
  <c r="T3740" i="3"/>
  <c r="Q3740" i="3"/>
  <c r="N3741" i="3"/>
  <c r="O3741" i="3"/>
  <c r="BB3736" i="3" l="1"/>
  <c r="BS3112" i="3"/>
  <c r="BN3112" i="3"/>
  <c r="BO3112" i="3"/>
  <c r="BL3112" i="3"/>
  <c r="BM3112" i="3"/>
  <c r="BQ3112" i="3" s="1"/>
  <c r="L3743" i="3"/>
  <c r="AW3738" i="3"/>
  <c r="AX3738" i="3"/>
  <c r="AC3741" i="3"/>
  <c r="AK3741" i="3" s="1"/>
  <c r="BG3738" i="3"/>
  <c r="BF3738" i="3"/>
  <c r="BD3741" i="3"/>
  <c r="BD3742" i="3" s="1"/>
  <c r="BD3743" i="3" s="1"/>
  <c r="BD3744" i="3" s="1"/>
  <c r="BD3745" i="3" s="1"/>
  <c r="BD3746" i="3" s="1"/>
  <c r="BD3747" i="3" s="1"/>
  <c r="BD3748" i="3" s="1"/>
  <c r="BD3749" i="3" s="1"/>
  <c r="BD3750" i="3" s="1"/>
  <c r="BD3751" i="3" s="1"/>
  <c r="BD3752" i="3" s="1"/>
  <c r="BD3753" i="3" s="1"/>
  <c r="BD3754" i="3" s="1"/>
  <c r="BD3755" i="3" s="1"/>
  <c r="BD3756" i="3" s="1"/>
  <c r="BD3757" i="3" s="1"/>
  <c r="BD3758" i="3" s="1"/>
  <c r="BD3759" i="3" s="1"/>
  <c r="BD3760" i="3" s="1"/>
  <c r="BD3761" i="3" s="1"/>
  <c r="BD3762" i="3" s="1"/>
  <c r="BD3763" i="3" s="1"/>
  <c r="BC3764" i="3" s="1"/>
  <c r="BC3765" i="3" s="1"/>
  <c r="BC3766" i="3" s="1"/>
  <c r="BC3767" i="3" s="1"/>
  <c r="BC3768" i="3" s="1"/>
  <c r="BC3769" i="3" s="1"/>
  <c r="BC3770" i="3" s="1"/>
  <c r="BC3771" i="3" s="1"/>
  <c r="BC3772" i="3" s="1"/>
  <c r="BC3773" i="3" s="1"/>
  <c r="BC3774" i="3" s="1"/>
  <c r="BC3775" i="3" s="1"/>
  <c r="BC3776" i="3" s="1"/>
  <c r="BC3777" i="3" s="1"/>
  <c r="BC3778" i="3" s="1"/>
  <c r="BC3779" i="3" s="1"/>
  <c r="BC3780" i="3" s="1"/>
  <c r="BC3781" i="3" s="1"/>
  <c r="BC3782" i="3" s="1"/>
  <c r="BC3783" i="3" s="1"/>
  <c r="K3743" i="3"/>
  <c r="AB3742" i="3"/>
  <c r="AA3742" i="3"/>
  <c r="Z3742" i="3"/>
  <c r="AR3740" i="3"/>
  <c r="BJ3740" i="3"/>
  <c r="AU3740" i="3"/>
  <c r="AU3741" i="3" s="1"/>
  <c r="AU3742" i="3" s="1"/>
  <c r="AU3743" i="3" s="1"/>
  <c r="AU3744" i="3" s="1"/>
  <c r="AU3745" i="3" s="1"/>
  <c r="AU3746" i="3" s="1"/>
  <c r="AU3747" i="3" s="1"/>
  <c r="AU3748" i="3" s="1"/>
  <c r="AU3749" i="3" s="1"/>
  <c r="AU3750" i="3" s="1"/>
  <c r="AU3751" i="3" s="1"/>
  <c r="AU3752" i="3" s="1"/>
  <c r="AU3753" i="3" s="1"/>
  <c r="AU3754" i="3" s="1"/>
  <c r="AU3755" i="3" s="1"/>
  <c r="AU3756" i="3" s="1"/>
  <c r="AU3757" i="3" s="1"/>
  <c r="AU3758" i="3" s="1"/>
  <c r="AU3759" i="3" s="1"/>
  <c r="AU3760" i="3" s="1"/>
  <c r="AU3761" i="3" s="1"/>
  <c r="AU3762" i="3" s="1"/>
  <c r="AQ3740" i="3"/>
  <c r="BI3740" i="3"/>
  <c r="AT3740" i="3"/>
  <c r="AT3741" i="3" s="1"/>
  <c r="AT3742" i="3" s="1"/>
  <c r="AT3743" i="3" s="1"/>
  <c r="AT3744" i="3" s="1"/>
  <c r="AT3745" i="3" s="1"/>
  <c r="AT3746" i="3" s="1"/>
  <c r="AT3747" i="3" s="1"/>
  <c r="AT3748" i="3" s="1"/>
  <c r="AT3749" i="3" s="1"/>
  <c r="AT3750" i="3" s="1"/>
  <c r="AT3751" i="3" s="1"/>
  <c r="AT3752" i="3" s="1"/>
  <c r="AT3753" i="3" s="1"/>
  <c r="AT3754" i="3" s="1"/>
  <c r="AT3755" i="3" s="1"/>
  <c r="AT3756" i="3" s="1"/>
  <c r="AT3757" i="3" s="1"/>
  <c r="AT3758" i="3" s="1"/>
  <c r="AT3759" i="3" s="1"/>
  <c r="AT3760" i="3" s="1"/>
  <c r="AT3761" i="3" s="1"/>
  <c r="AT3762" i="3" s="1"/>
  <c r="K1269" i="3"/>
  <c r="N1271" i="3"/>
  <c r="L1269" i="3"/>
  <c r="O1270" i="3" s="1"/>
  <c r="O1271" i="3"/>
  <c r="D3811" i="3"/>
  <c r="W3740" i="3"/>
  <c r="X3740" i="3"/>
  <c r="U3741" i="3"/>
  <c r="R3741" i="3"/>
  <c r="T3741" i="3"/>
  <c r="Q3741" i="3"/>
  <c r="N3742" i="3"/>
  <c r="O3742" i="3"/>
  <c r="BV3112" i="3" l="1"/>
  <c r="BB3737" i="3"/>
  <c r="BP3112" i="3"/>
  <c r="BU3112" i="3" s="1"/>
  <c r="BR3113" i="3"/>
  <c r="BT3112" i="3"/>
  <c r="BX3112" i="3" s="1"/>
  <c r="AY3738" i="3"/>
  <c r="BA3738" i="3" s="1"/>
  <c r="BB3738" i="3" s="1"/>
  <c r="L3744" i="3"/>
  <c r="AW3739" i="3"/>
  <c r="BG3739" i="3"/>
  <c r="BF3739" i="3"/>
  <c r="AX3739" i="3"/>
  <c r="AC3742" i="3"/>
  <c r="AK3742" i="3" s="1"/>
  <c r="K3744" i="3"/>
  <c r="AB3743" i="3"/>
  <c r="AA3743" i="3"/>
  <c r="Z3743" i="3"/>
  <c r="Z3744" i="3"/>
  <c r="AQ3741" i="3"/>
  <c r="BI3741" i="3"/>
  <c r="AR3741" i="3"/>
  <c r="BJ3741" i="3"/>
  <c r="K1268" i="3"/>
  <c r="L1268" i="3"/>
  <c r="N1270" i="3"/>
  <c r="D3812" i="3"/>
  <c r="W3741" i="3"/>
  <c r="X3741" i="3"/>
  <c r="U3742" i="3"/>
  <c r="R3742" i="3"/>
  <c r="T3742" i="3"/>
  <c r="Q3742" i="3"/>
  <c r="N3743" i="3"/>
  <c r="O3743" i="3"/>
  <c r="BS3113" i="3" l="1"/>
  <c r="BL3113" i="3"/>
  <c r="BN3113" i="3"/>
  <c r="BO3113" i="3"/>
  <c r="BM3113" i="3"/>
  <c r="BQ3113" i="3" s="1"/>
  <c r="AW3740" i="3"/>
  <c r="L3745" i="3"/>
  <c r="AY3739" i="3"/>
  <c r="BA3739" i="3" s="1"/>
  <c r="BB3739" i="3" s="1"/>
  <c r="AX3740" i="3"/>
  <c r="BF3740" i="3"/>
  <c r="BG3740" i="3"/>
  <c r="AQ3742" i="3"/>
  <c r="BI3742" i="3"/>
  <c r="AR3742" i="3"/>
  <c r="BJ3742" i="3"/>
  <c r="AC3743" i="3"/>
  <c r="K3745" i="3"/>
  <c r="AB3744" i="3"/>
  <c r="AA3744" i="3"/>
  <c r="AK3743" i="3"/>
  <c r="L1267" i="3"/>
  <c r="O1269" i="3"/>
  <c r="K1267" i="3"/>
  <c r="N1268" i="3" s="1"/>
  <c r="N1269" i="3"/>
  <c r="D3813" i="3"/>
  <c r="W3742" i="3"/>
  <c r="X3742" i="3"/>
  <c r="T3743" i="3"/>
  <c r="Q3743" i="3"/>
  <c r="U3743" i="3"/>
  <c r="R3743" i="3"/>
  <c r="N3744" i="3"/>
  <c r="O3744" i="3"/>
  <c r="AY3740" i="3" l="1"/>
  <c r="BA3740" i="3" s="1"/>
  <c r="BV3113" i="3"/>
  <c r="BT3113" i="3"/>
  <c r="BX3113" i="3" s="1"/>
  <c r="BP3113" i="3"/>
  <c r="BU3113" i="3" s="1"/>
  <c r="BR3114" i="3"/>
  <c r="BB3740" i="3"/>
  <c r="L3746" i="3"/>
  <c r="AX3741" i="3"/>
  <c r="AW3741" i="3"/>
  <c r="BF3741" i="3"/>
  <c r="BG3741" i="3"/>
  <c r="AC3744" i="3"/>
  <c r="AK3744" i="3" s="1"/>
  <c r="Z3745" i="3"/>
  <c r="AR3743" i="3"/>
  <c r="BJ3743" i="3"/>
  <c r="AQ3743" i="3"/>
  <c r="BI3743" i="3"/>
  <c r="K3746" i="3"/>
  <c r="AB3745" i="3"/>
  <c r="AA3745" i="3"/>
  <c r="L1266" i="3"/>
  <c r="K1266" i="3"/>
  <c r="O1268" i="3"/>
  <c r="D3814" i="3"/>
  <c r="W3743" i="3"/>
  <c r="X3743" i="3"/>
  <c r="U3744" i="3"/>
  <c r="R3744" i="3"/>
  <c r="T3744" i="3"/>
  <c r="Q3744" i="3"/>
  <c r="N3745" i="3"/>
  <c r="O3745" i="3"/>
  <c r="BS3114" i="3" l="1"/>
  <c r="BN3114" i="3"/>
  <c r="BM3114" i="3"/>
  <c r="BQ3114" i="3" s="1"/>
  <c r="BO3114" i="3"/>
  <c r="BL3114" i="3"/>
  <c r="AW3742" i="3"/>
  <c r="L3747" i="3"/>
  <c r="AY3741" i="3"/>
  <c r="BA3741" i="3" s="1"/>
  <c r="BB3741" i="3" s="1"/>
  <c r="AX3742" i="3"/>
  <c r="BF3742" i="3"/>
  <c r="BG3742" i="3"/>
  <c r="AC3745" i="3"/>
  <c r="AK3745" i="3" s="1"/>
  <c r="K3747" i="3"/>
  <c r="AB3746" i="3"/>
  <c r="AA3746" i="3"/>
  <c r="Z3746" i="3"/>
  <c r="Z3747" i="3"/>
  <c r="AR3744" i="3"/>
  <c r="BJ3744" i="3"/>
  <c r="AQ3744" i="3"/>
  <c r="BI3744" i="3"/>
  <c r="K1265" i="3"/>
  <c r="N1267" i="3"/>
  <c r="L1265" i="3"/>
  <c r="O1266" i="3" s="1"/>
  <c r="O1267" i="3"/>
  <c r="D3815" i="3"/>
  <c r="W3744" i="3"/>
  <c r="X3744" i="3"/>
  <c r="U3745" i="3"/>
  <c r="R3745" i="3"/>
  <c r="T3745" i="3"/>
  <c r="Q3745" i="3"/>
  <c r="N3746" i="3"/>
  <c r="O3746" i="3"/>
  <c r="BV3114" i="3" l="1"/>
  <c r="AY3742" i="3"/>
  <c r="BA3742" i="3" s="1"/>
  <c r="BB3742" i="3" s="1"/>
  <c r="BT3114" i="3"/>
  <c r="BX3114" i="3" s="1"/>
  <c r="BP3114" i="3"/>
  <c r="BU3114" i="3" s="1"/>
  <c r="BR3115" i="3"/>
  <c r="AW3743" i="3"/>
  <c r="L3748" i="3"/>
  <c r="AX3743" i="3"/>
  <c r="BG3743" i="3"/>
  <c r="BF3743" i="3"/>
  <c r="AQ3745" i="3"/>
  <c r="BI3745" i="3"/>
  <c r="AR3745" i="3"/>
  <c r="BJ3745" i="3"/>
  <c r="AC3746" i="3"/>
  <c r="AK3746" i="3" s="1"/>
  <c r="K3748" i="3"/>
  <c r="AB3747" i="3"/>
  <c r="AA3747" i="3"/>
  <c r="K1264" i="3"/>
  <c r="L1264" i="3"/>
  <c r="N1266" i="3"/>
  <c r="D3816" i="3"/>
  <c r="W3745" i="3"/>
  <c r="X3745" i="3"/>
  <c r="U3746" i="3"/>
  <c r="R3746" i="3"/>
  <c r="T3746" i="3"/>
  <c r="Q3746" i="3"/>
  <c r="N3747" i="3"/>
  <c r="O3747" i="3"/>
  <c r="AX3744" i="3" l="1"/>
  <c r="BS3115" i="3"/>
  <c r="BM3115" i="3"/>
  <c r="BQ3115" i="3" s="1"/>
  <c r="BN3115" i="3"/>
  <c r="BL3115" i="3"/>
  <c r="BO3115" i="3"/>
  <c r="AY3743" i="3"/>
  <c r="BA3743" i="3" s="1"/>
  <c r="BB3743" i="3" s="1"/>
  <c r="AW3744" i="3"/>
  <c r="AY3744" i="3" s="1"/>
  <c r="BA3744" i="3" s="1"/>
  <c r="BB3744" i="3" s="1"/>
  <c r="L3749" i="3"/>
  <c r="BF3744" i="3"/>
  <c r="BG3744" i="3"/>
  <c r="AC3747" i="3"/>
  <c r="AK3747" i="3" s="1"/>
  <c r="K3749" i="3"/>
  <c r="AB3748" i="3"/>
  <c r="AA3748" i="3"/>
  <c r="Z3748" i="3"/>
  <c r="AQ3746" i="3"/>
  <c r="BI3746" i="3"/>
  <c r="AR3746" i="3"/>
  <c r="BJ3746" i="3"/>
  <c r="L1263" i="3"/>
  <c r="O1265" i="3"/>
  <c r="K1263" i="3"/>
  <c r="N1264" i="3" s="1"/>
  <c r="N1265" i="3"/>
  <c r="D3817" i="3"/>
  <c r="X3746" i="3"/>
  <c r="W3746" i="3"/>
  <c r="T3747" i="3"/>
  <c r="Q3747" i="3"/>
  <c r="U3747" i="3"/>
  <c r="R3747" i="3"/>
  <c r="N3748" i="3"/>
  <c r="O3748" i="3"/>
  <c r="BV3115" i="3" l="1"/>
  <c r="BT3115" i="3"/>
  <c r="BX3115" i="3" s="1"/>
  <c r="BP3115" i="3"/>
  <c r="BU3115" i="3" s="1"/>
  <c r="BR3116" i="3"/>
  <c r="L3750" i="3"/>
  <c r="AW3745" i="3"/>
  <c r="BG3745" i="3"/>
  <c r="BF3745" i="3"/>
  <c r="AX3745" i="3"/>
  <c r="AR3747" i="3"/>
  <c r="BJ3747" i="3"/>
  <c r="AQ3747" i="3"/>
  <c r="BI3747" i="3"/>
  <c r="AC3748" i="3"/>
  <c r="AK3748" i="3" s="1"/>
  <c r="K3750" i="3"/>
  <c r="AB3749" i="3"/>
  <c r="AA3749" i="3"/>
  <c r="Z3749" i="3"/>
  <c r="L1262" i="3"/>
  <c r="K1262" i="3"/>
  <c r="O1264" i="3"/>
  <c r="D3818" i="3"/>
  <c r="W3747" i="3"/>
  <c r="X3747" i="3"/>
  <c r="T3748" i="3"/>
  <c r="Q3748" i="3"/>
  <c r="U3748" i="3"/>
  <c r="R3748" i="3"/>
  <c r="N3749" i="3"/>
  <c r="O3749" i="3"/>
  <c r="AY3745" i="3" l="1"/>
  <c r="BA3745" i="3" s="1"/>
  <c r="BB3745" i="3" s="1"/>
  <c r="AW3746" i="3"/>
  <c r="BS3116" i="3"/>
  <c r="BL3116" i="3"/>
  <c r="BO3116" i="3"/>
  <c r="BM3116" i="3"/>
  <c r="BQ3116" i="3" s="1"/>
  <c r="BN3116" i="3"/>
  <c r="L3751" i="3"/>
  <c r="BG3746" i="3"/>
  <c r="AX3746" i="3"/>
  <c r="AY3746" i="3" s="1"/>
  <c r="BF3746" i="3"/>
  <c r="AR3748" i="3"/>
  <c r="BJ3748" i="3"/>
  <c r="AQ3748" i="3"/>
  <c r="BI3748" i="3"/>
  <c r="AC3749" i="3"/>
  <c r="AK3749" i="3" s="1"/>
  <c r="K3751" i="3"/>
  <c r="AB3750" i="3"/>
  <c r="AA3750" i="3"/>
  <c r="Z3750" i="3"/>
  <c r="K1261" i="3"/>
  <c r="N1263" i="3"/>
  <c r="L1261" i="3"/>
  <c r="O1262" i="3" s="1"/>
  <c r="O1263" i="3"/>
  <c r="D3819" i="3"/>
  <c r="W3748" i="3"/>
  <c r="X3748" i="3"/>
  <c r="T3749" i="3"/>
  <c r="Q3749" i="3"/>
  <c r="U3749" i="3"/>
  <c r="R3749" i="3"/>
  <c r="N3750" i="3"/>
  <c r="O3750" i="3"/>
  <c r="BV3116" i="3" l="1"/>
  <c r="BT3116" i="3"/>
  <c r="BX3116" i="3" s="1"/>
  <c r="BP3116" i="3"/>
  <c r="BU3116" i="3" s="1"/>
  <c r="BR3117" i="3"/>
  <c r="L3752" i="3"/>
  <c r="AW3747" i="3"/>
  <c r="BF3747" i="3"/>
  <c r="AX3747" i="3"/>
  <c r="BG3747" i="3"/>
  <c r="BA3746" i="3"/>
  <c r="BB3746" i="3"/>
  <c r="AQ3749" i="3"/>
  <c r="BI3749" i="3"/>
  <c r="AC3750" i="3"/>
  <c r="AK3750" i="3" s="1"/>
  <c r="K3752" i="3"/>
  <c r="AB3751" i="3"/>
  <c r="AA3751" i="3"/>
  <c r="Z3751" i="3"/>
  <c r="AR3749" i="3"/>
  <c r="BJ3749" i="3"/>
  <c r="K1260" i="3"/>
  <c r="L1260" i="3"/>
  <c r="N1262" i="3"/>
  <c r="D3820" i="3"/>
  <c r="X3749" i="3"/>
  <c r="W3749" i="3"/>
  <c r="T3750" i="3"/>
  <c r="Q3750" i="3"/>
  <c r="U3750" i="3"/>
  <c r="R3750" i="3"/>
  <c r="N3751" i="3"/>
  <c r="O3751" i="3"/>
  <c r="BO3117" i="3" l="1"/>
  <c r="BL3117" i="3"/>
  <c r="BN3117" i="3"/>
  <c r="BS3117" i="3"/>
  <c r="BM3117" i="3"/>
  <c r="BQ3117" i="3" s="1"/>
  <c r="AX3748" i="3"/>
  <c r="Z3752" i="3"/>
  <c r="L3753" i="3"/>
  <c r="AY3747" i="3"/>
  <c r="BA3747" i="3" s="1"/>
  <c r="BB3747" i="3" s="1"/>
  <c r="BG3748" i="3"/>
  <c r="BF3748" i="3"/>
  <c r="AW3748" i="3"/>
  <c r="AC3751" i="3"/>
  <c r="AK3751" i="3" s="1"/>
  <c r="K3753" i="3"/>
  <c r="AB3752" i="3"/>
  <c r="AA3752" i="3"/>
  <c r="AR3750" i="3"/>
  <c r="BJ3750" i="3"/>
  <c r="AQ3750" i="3"/>
  <c r="BI3750" i="3"/>
  <c r="L1259" i="3"/>
  <c r="O1261" i="3"/>
  <c r="K1259" i="3"/>
  <c r="N1260" i="3" s="1"/>
  <c r="N1261" i="3"/>
  <c r="D3821" i="3"/>
  <c r="W3750" i="3"/>
  <c r="X3750" i="3"/>
  <c r="T3751" i="3"/>
  <c r="Q3751" i="3"/>
  <c r="U3751" i="3"/>
  <c r="R3751" i="3"/>
  <c r="N3752" i="3"/>
  <c r="O3752" i="3"/>
  <c r="AY3748" i="3" l="1"/>
  <c r="BV3117" i="3"/>
  <c r="BT3117" i="3"/>
  <c r="BX3117" i="3" s="1"/>
  <c r="BP3117" i="3"/>
  <c r="BU3117" i="3" s="1"/>
  <c r="BR3118" i="3"/>
  <c r="AW3749" i="3"/>
  <c r="L3754" i="3"/>
  <c r="AX3749" i="3"/>
  <c r="BF3749" i="3"/>
  <c r="BG3749" i="3"/>
  <c r="Z3753" i="3"/>
  <c r="BA3748" i="3"/>
  <c r="BB3748" i="3" s="1"/>
  <c r="AQ3751" i="3"/>
  <c r="BI3751" i="3"/>
  <c r="AC3752" i="3"/>
  <c r="AK3752" i="3" s="1"/>
  <c r="K3754" i="3"/>
  <c r="AB3753" i="3"/>
  <c r="AA3753" i="3"/>
  <c r="AR3751" i="3"/>
  <c r="BJ3751" i="3"/>
  <c r="L1258" i="3"/>
  <c r="K1258" i="3"/>
  <c r="O1260" i="3"/>
  <c r="X3751" i="3"/>
  <c r="D3822" i="3"/>
  <c r="W3751" i="3"/>
  <c r="U3752" i="3"/>
  <c r="R3752" i="3"/>
  <c r="T3752" i="3"/>
  <c r="X3752" i="3" s="1"/>
  <c r="Q3752" i="3"/>
  <c r="N3753" i="3"/>
  <c r="O3753" i="3"/>
  <c r="AY3749" i="3" l="1"/>
  <c r="BA3749" i="3" s="1"/>
  <c r="BO3118" i="3"/>
  <c r="BS3118" i="3"/>
  <c r="BM3118" i="3"/>
  <c r="BQ3118" i="3" s="1"/>
  <c r="BN3118" i="3"/>
  <c r="BL3118" i="3"/>
  <c r="L3755" i="3"/>
  <c r="AW3750" i="3"/>
  <c r="BF3750" i="3"/>
  <c r="AX3750" i="3"/>
  <c r="BG3750" i="3"/>
  <c r="BB3749" i="3"/>
  <c r="AR3752" i="3"/>
  <c r="BJ3752" i="3"/>
  <c r="AC3753" i="3"/>
  <c r="AK3753" i="3" s="1"/>
  <c r="K3755" i="3"/>
  <c r="AB3754" i="3"/>
  <c r="AA3754" i="3"/>
  <c r="Z3754" i="3"/>
  <c r="AQ3752" i="3"/>
  <c r="BI3752" i="3"/>
  <c r="W3752" i="3"/>
  <c r="K1257" i="3"/>
  <c r="N1259" i="3"/>
  <c r="L1257" i="3"/>
  <c r="O1258" i="3" s="1"/>
  <c r="O1259" i="3"/>
  <c r="D3823" i="3"/>
  <c r="U3753" i="3"/>
  <c r="R3753" i="3"/>
  <c r="T3753" i="3"/>
  <c r="Q3753" i="3"/>
  <c r="N3754" i="3"/>
  <c r="O3754" i="3"/>
  <c r="BT3118" i="3" l="1"/>
  <c r="BX3118" i="3" s="1"/>
  <c r="BV3118" i="3"/>
  <c r="AY3750" i="3"/>
  <c r="BA3750" i="3" s="1"/>
  <c r="BB3750" i="3" s="1"/>
  <c r="BP3118" i="3"/>
  <c r="BU3118" i="3" s="1"/>
  <c r="BR3119" i="3"/>
  <c r="AW3751" i="3"/>
  <c r="L3756" i="3"/>
  <c r="AX3751" i="3"/>
  <c r="BF3751" i="3"/>
  <c r="BG3751" i="3"/>
  <c r="Z3755" i="3"/>
  <c r="AC3754" i="3"/>
  <c r="AK3754" i="3" s="1"/>
  <c r="AQ3753" i="3"/>
  <c r="BI3753" i="3"/>
  <c r="K3756" i="3"/>
  <c r="AB3755" i="3"/>
  <c r="AA3755" i="3"/>
  <c r="AR3753" i="3"/>
  <c r="BJ3753" i="3"/>
  <c r="W3753" i="3"/>
  <c r="K1256" i="3"/>
  <c r="L1256" i="3"/>
  <c r="N1258" i="3"/>
  <c r="X3753" i="3"/>
  <c r="D3824" i="3"/>
  <c r="T3754" i="3"/>
  <c r="Q3754" i="3"/>
  <c r="U3754" i="3"/>
  <c r="R3754" i="3"/>
  <c r="N3755" i="3"/>
  <c r="O3755" i="3"/>
  <c r="AY3751" i="3" l="1"/>
  <c r="BA3751" i="3" s="1"/>
  <c r="BB3751" i="3" s="1"/>
  <c r="BS3119" i="3"/>
  <c r="BL3119" i="3"/>
  <c r="BN3119" i="3"/>
  <c r="BM3119" i="3"/>
  <c r="BQ3119" i="3" s="1"/>
  <c r="BO3119" i="3"/>
  <c r="L3757" i="3"/>
  <c r="AX3752" i="3"/>
  <c r="AW3752" i="3"/>
  <c r="BG3752" i="3"/>
  <c r="BF3752" i="3"/>
  <c r="AC3755" i="3"/>
  <c r="AK3755" i="3" s="1"/>
  <c r="K3757" i="3"/>
  <c r="AB3756" i="3"/>
  <c r="AA3756" i="3"/>
  <c r="Z3756" i="3"/>
  <c r="Z3757" i="3"/>
  <c r="AR3754" i="3"/>
  <c r="BJ3754" i="3"/>
  <c r="AQ3754" i="3"/>
  <c r="BI3754" i="3"/>
  <c r="L1255" i="3"/>
  <c r="O1257" i="3"/>
  <c r="K1255" i="3"/>
  <c r="N1256" i="3" s="1"/>
  <c r="N1257" i="3"/>
  <c r="D3825" i="3"/>
  <c r="W3754" i="3"/>
  <c r="X3754" i="3"/>
  <c r="U3755" i="3"/>
  <c r="R3755" i="3"/>
  <c r="T3755" i="3"/>
  <c r="Q3755" i="3"/>
  <c r="N3756" i="3"/>
  <c r="O3756" i="3"/>
  <c r="BV3119" i="3" l="1"/>
  <c r="BT3119" i="3"/>
  <c r="BX3119" i="3" s="1"/>
  <c r="BP3119" i="3"/>
  <c r="BU3119" i="3" s="1"/>
  <c r="BR3120" i="3"/>
  <c r="L3758" i="3"/>
  <c r="AY3752" i="3"/>
  <c r="BA3752" i="3" s="1"/>
  <c r="AW3753" i="3"/>
  <c r="BG3753" i="3"/>
  <c r="BF3753" i="3"/>
  <c r="AX3753" i="3"/>
  <c r="AC3756" i="3"/>
  <c r="AK3756" i="3" s="1"/>
  <c r="AR3755" i="3"/>
  <c r="BJ3755" i="3"/>
  <c r="AQ3755" i="3"/>
  <c r="BI3755" i="3"/>
  <c r="K3758" i="3"/>
  <c r="AB3757" i="3"/>
  <c r="AA3757" i="3"/>
  <c r="L1254" i="3"/>
  <c r="K1254" i="3"/>
  <c r="O1256" i="3"/>
  <c r="D3826" i="3"/>
  <c r="X3755" i="3"/>
  <c r="W3755" i="3"/>
  <c r="U3756" i="3"/>
  <c r="R3756" i="3"/>
  <c r="T3756" i="3"/>
  <c r="Q3756" i="3"/>
  <c r="N3757" i="3"/>
  <c r="O3757" i="3"/>
  <c r="BS3120" i="3" l="1"/>
  <c r="BM3120" i="3"/>
  <c r="BQ3120" i="3" s="1"/>
  <c r="BN3120" i="3"/>
  <c r="BL3120" i="3"/>
  <c r="BO3120" i="3"/>
  <c r="AY3753" i="3"/>
  <c r="AW3754" i="3"/>
  <c r="BB3752" i="3"/>
  <c r="L3759" i="3"/>
  <c r="AX3754" i="3"/>
  <c r="BA3753" i="3"/>
  <c r="BF3754" i="3"/>
  <c r="BG3754" i="3"/>
  <c r="Z3758" i="3"/>
  <c r="AR3756" i="3"/>
  <c r="BJ3756" i="3"/>
  <c r="AQ3756" i="3"/>
  <c r="BI3756" i="3"/>
  <c r="AC3757" i="3"/>
  <c r="AK3757" i="3" s="1"/>
  <c r="K3759" i="3"/>
  <c r="AB3758" i="3"/>
  <c r="AA3758" i="3"/>
  <c r="K1253" i="3"/>
  <c r="N1255" i="3"/>
  <c r="L1253" i="3"/>
  <c r="O1254" i="3" s="1"/>
  <c r="O1255" i="3"/>
  <c r="D3827" i="3"/>
  <c r="X3756" i="3"/>
  <c r="W3756" i="3"/>
  <c r="U3757" i="3"/>
  <c r="R3757" i="3"/>
  <c r="T3757" i="3"/>
  <c r="Q3757" i="3"/>
  <c r="N3758" i="3"/>
  <c r="O3758" i="3"/>
  <c r="BB3753" i="3" l="1"/>
  <c r="BT3120" i="3"/>
  <c r="BX3120" i="3" s="1"/>
  <c r="BV3120" i="3"/>
  <c r="BP3120" i="3"/>
  <c r="BU3120" i="3" s="1"/>
  <c r="BR3121" i="3"/>
  <c r="AY3754" i="3"/>
  <c r="BA3754" i="3" s="1"/>
  <c r="L3760" i="3"/>
  <c r="AW3755" i="3"/>
  <c r="BF3755" i="3"/>
  <c r="AX3755" i="3"/>
  <c r="BG3755" i="3"/>
  <c r="AC3758" i="3"/>
  <c r="AK3758" i="3" s="1"/>
  <c r="K3760" i="3"/>
  <c r="AB3759" i="3"/>
  <c r="AA3759" i="3"/>
  <c r="Z3759" i="3"/>
  <c r="AQ3757" i="3"/>
  <c r="BI3757" i="3"/>
  <c r="AR3757" i="3"/>
  <c r="BJ3757" i="3"/>
  <c r="K1252" i="3"/>
  <c r="L1252" i="3"/>
  <c r="N1254" i="3"/>
  <c r="W3757" i="3"/>
  <c r="X3757" i="3"/>
  <c r="D3828" i="3"/>
  <c r="U3758" i="3"/>
  <c r="R3758" i="3"/>
  <c r="T3758" i="3"/>
  <c r="Q3758" i="3"/>
  <c r="N3759" i="3"/>
  <c r="O3759" i="3"/>
  <c r="BB3754" i="3" l="1"/>
  <c r="AY3755" i="3"/>
  <c r="BA3755" i="3" s="1"/>
  <c r="BN3121" i="3"/>
  <c r="BM3121" i="3"/>
  <c r="BQ3121" i="3" s="1"/>
  <c r="BL3121" i="3"/>
  <c r="BS3121" i="3"/>
  <c r="BO3121" i="3"/>
  <c r="AW3756" i="3"/>
  <c r="L3761" i="3"/>
  <c r="AX3756" i="3"/>
  <c r="BF3756" i="3"/>
  <c r="BG3756" i="3"/>
  <c r="AR3758" i="3"/>
  <c r="BJ3758" i="3"/>
  <c r="AC3759" i="3"/>
  <c r="AK3759" i="3" s="1"/>
  <c r="K3761" i="3"/>
  <c r="AB3760" i="3"/>
  <c r="AA3760" i="3"/>
  <c r="Z3760" i="3"/>
  <c r="AQ3758" i="3"/>
  <c r="BI3758" i="3"/>
  <c r="L1251" i="3"/>
  <c r="O1253" i="3"/>
  <c r="K1251" i="3"/>
  <c r="N1252" i="3" s="1"/>
  <c r="N1253" i="3"/>
  <c r="X3758" i="3"/>
  <c r="D3829" i="3"/>
  <c r="W3758" i="3"/>
  <c r="T3759" i="3"/>
  <c r="Q3759" i="3"/>
  <c r="U3759" i="3"/>
  <c r="R3759" i="3"/>
  <c r="N3760" i="3"/>
  <c r="O3760" i="3"/>
  <c r="BB3755" i="3" l="1"/>
  <c r="BV3121" i="3"/>
  <c r="AY3756" i="3"/>
  <c r="BA3756" i="3" s="1"/>
  <c r="BB3756" i="3" s="1"/>
  <c r="BP3121" i="3"/>
  <c r="BU3121" i="3" s="1"/>
  <c r="BR3122" i="3"/>
  <c r="BT3121" i="3"/>
  <c r="BX3121" i="3" s="1"/>
  <c r="AW3757" i="3"/>
  <c r="L3762" i="3"/>
  <c r="AX3757" i="3"/>
  <c r="BF3757" i="3"/>
  <c r="BG3757" i="3"/>
  <c r="AQ3759" i="3"/>
  <c r="BI3759" i="3"/>
  <c r="AR3759" i="3"/>
  <c r="BJ3759" i="3"/>
  <c r="AC3760" i="3"/>
  <c r="AK3760" i="3" s="1"/>
  <c r="K3762" i="3"/>
  <c r="AB3761" i="3"/>
  <c r="AA3761" i="3"/>
  <c r="Z3761" i="3"/>
  <c r="Z3762" i="3"/>
  <c r="L1250" i="3"/>
  <c r="K1250" i="3"/>
  <c r="O1252" i="3"/>
  <c r="D3830" i="3"/>
  <c r="W3759" i="3"/>
  <c r="X3759" i="3"/>
  <c r="T3760" i="3"/>
  <c r="Q3760" i="3"/>
  <c r="U3760" i="3"/>
  <c r="R3760" i="3"/>
  <c r="N3761" i="3"/>
  <c r="O3761" i="3"/>
  <c r="AY3757" i="3" l="1"/>
  <c r="BA3757" i="3" s="1"/>
  <c r="BB3757" i="3" s="1"/>
  <c r="BM3122" i="3"/>
  <c r="BQ3122" i="3" s="1"/>
  <c r="BS3122" i="3"/>
  <c r="BL3122" i="3"/>
  <c r="BO3122" i="3"/>
  <c r="BN3122" i="3"/>
  <c r="AX3758" i="3"/>
  <c r="L3763" i="3"/>
  <c r="BG3758" i="3"/>
  <c r="AW3758" i="3"/>
  <c r="BF3758" i="3"/>
  <c r="AC3761" i="3"/>
  <c r="AK3761" i="3" s="1"/>
  <c r="AR3760" i="3"/>
  <c r="BJ3760" i="3"/>
  <c r="K3763" i="3"/>
  <c r="AB3762" i="3"/>
  <c r="AA3762" i="3"/>
  <c r="AQ3760" i="3"/>
  <c r="BI3760" i="3"/>
  <c r="K1249" i="3"/>
  <c r="N1251" i="3"/>
  <c r="L1249" i="3"/>
  <c r="O1250" i="3" s="1"/>
  <c r="O1251" i="3"/>
  <c r="D3831" i="3"/>
  <c r="W3760" i="3"/>
  <c r="X3760" i="3"/>
  <c r="T3761" i="3"/>
  <c r="Q3761" i="3"/>
  <c r="U3761" i="3"/>
  <c r="R3761" i="3"/>
  <c r="N3762" i="3"/>
  <c r="O3762" i="3"/>
  <c r="BV3122" i="3" l="1"/>
  <c r="AY3758" i="3"/>
  <c r="BP3122" i="3"/>
  <c r="BU3122" i="3" s="1"/>
  <c r="BR3123" i="3"/>
  <c r="BT3122" i="3"/>
  <c r="BX3122" i="3" s="1"/>
  <c r="AW3759" i="3"/>
  <c r="L3764" i="3"/>
  <c r="AX3759" i="3"/>
  <c r="BF3759" i="3"/>
  <c r="BG3759" i="3"/>
  <c r="AC3762" i="3"/>
  <c r="AK3762" i="3" s="1"/>
  <c r="K3764" i="3"/>
  <c r="AB3763" i="3"/>
  <c r="AA3763" i="3"/>
  <c r="Z3763" i="3"/>
  <c r="AR3761" i="3"/>
  <c r="BJ3761" i="3"/>
  <c r="AQ3761" i="3"/>
  <c r="BI3761" i="3"/>
  <c r="K1248" i="3"/>
  <c r="L1248" i="3"/>
  <c r="N1250" i="3"/>
  <c r="D3832" i="3"/>
  <c r="W3761" i="3"/>
  <c r="X3761" i="3"/>
  <c r="T3762" i="3"/>
  <c r="Q3762" i="3"/>
  <c r="U3762" i="3"/>
  <c r="R3762" i="3"/>
  <c r="N3763" i="3"/>
  <c r="O3763" i="3"/>
  <c r="AY3759" i="3" l="1"/>
  <c r="BA3758" i="3"/>
  <c r="BB3758" i="3"/>
  <c r="BL3123" i="3"/>
  <c r="BS3123" i="3"/>
  <c r="BM3123" i="3"/>
  <c r="BQ3123" i="3" s="1"/>
  <c r="BN3123" i="3"/>
  <c r="BO3123" i="3"/>
  <c r="AX3760" i="3"/>
  <c r="L3765" i="3"/>
  <c r="AW3760" i="3"/>
  <c r="BF3760" i="3"/>
  <c r="BG3760" i="3"/>
  <c r="BA3759" i="3"/>
  <c r="BB3759" i="3"/>
  <c r="AR3762" i="3"/>
  <c r="BJ3762" i="3"/>
  <c r="AQ3762" i="3"/>
  <c r="BI3762" i="3"/>
  <c r="AC3763" i="3"/>
  <c r="AK3763" i="3" s="1"/>
  <c r="AN3763" i="3" s="1"/>
  <c r="AN3764" i="3" s="1"/>
  <c r="K3765" i="3"/>
  <c r="AB3764" i="3"/>
  <c r="AA3764" i="3"/>
  <c r="Z3764" i="3"/>
  <c r="L1247" i="3"/>
  <c r="O1249" i="3"/>
  <c r="K1247" i="3"/>
  <c r="N1248" i="3" s="1"/>
  <c r="N1249" i="3"/>
  <c r="X3762" i="3"/>
  <c r="D3833" i="3"/>
  <c r="W3762" i="3"/>
  <c r="T3763" i="3"/>
  <c r="Q3763" i="3"/>
  <c r="U3763" i="3"/>
  <c r="R3763" i="3"/>
  <c r="N3764" i="3"/>
  <c r="O3764" i="3"/>
  <c r="BT3123" i="3" l="1"/>
  <c r="BX3123" i="3" s="1"/>
  <c r="BV3123" i="3"/>
  <c r="BP3123" i="3"/>
  <c r="BU3123" i="3" s="1"/>
  <c r="BR3124" i="3"/>
  <c r="AY3760" i="3"/>
  <c r="BA3760" i="3" s="1"/>
  <c r="L3766" i="3"/>
  <c r="AW3761" i="3"/>
  <c r="AX3761" i="3"/>
  <c r="BG3761" i="3"/>
  <c r="BF3761" i="3"/>
  <c r="Z3765" i="3"/>
  <c r="AC3764" i="3"/>
  <c r="AK3764" i="3" s="1"/>
  <c r="AN3765" i="3"/>
  <c r="AN3766" i="3" s="1"/>
  <c r="AN3767" i="3" s="1"/>
  <c r="AN3768" i="3" s="1"/>
  <c r="AN3769" i="3" s="1"/>
  <c r="AN3770" i="3" s="1"/>
  <c r="AN3771" i="3" s="1"/>
  <c r="AN3772" i="3" s="1"/>
  <c r="AN3773" i="3" s="1"/>
  <c r="AN3774" i="3" s="1"/>
  <c r="AN3775" i="3" s="1"/>
  <c r="AN3776" i="3" s="1"/>
  <c r="AN3777" i="3" s="1"/>
  <c r="AN3778" i="3" s="1"/>
  <c r="AN3779" i="3" s="1"/>
  <c r="AN3780" i="3" s="1"/>
  <c r="AN3781" i="3" s="1"/>
  <c r="AN3782" i="3" s="1"/>
  <c r="BD3764" i="3"/>
  <c r="BD3765" i="3" s="1"/>
  <c r="BD3766" i="3" s="1"/>
  <c r="BD3767" i="3" s="1"/>
  <c r="BD3768" i="3" s="1"/>
  <c r="BD3769" i="3" s="1"/>
  <c r="BD3770" i="3" s="1"/>
  <c r="BD3771" i="3" s="1"/>
  <c r="BD3772" i="3" s="1"/>
  <c r="BD3773" i="3" s="1"/>
  <c r="BD3774" i="3" s="1"/>
  <c r="BD3775" i="3" s="1"/>
  <c r="BD3776" i="3" s="1"/>
  <c r="BD3777" i="3" s="1"/>
  <c r="BD3778" i="3" s="1"/>
  <c r="BD3779" i="3" s="1"/>
  <c r="BD3780" i="3" s="1"/>
  <c r="BD3781" i="3" s="1"/>
  <c r="BD3782" i="3" s="1"/>
  <c r="BD3783" i="3" s="1"/>
  <c r="BC3784" i="3" s="1"/>
  <c r="BC3785" i="3" s="1"/>
  <c r="BC3786" i="3" s="1"/>
  <c r="BC3787" i="3" s="1"/>
  <c r="BC3788" i="3" s="1"/>
  <c r="BC3789" i="3" s="1"/>
  <c r="BC3790" i="3" s="1"/>
  <c r="BC3791" i="3" s="1"/>
  <c r="BC3792" i="3" s="1"/>
  <c r="BC3793" i="3" s="1"/>
  <c r="BC3794" i="3" s="1"/>
  <c r="BC3795" i="3" s="1"/>
  <c r="BC3796" i="3" s="1"/>
  <c r="BC3797" i="3" s="1"/>
  <c r="BC3798" i="3" s="1"/>
  <c r="BC3799" i="3" s="1"/>
  <c r="BC3800" i="3" s="1"/>
  <c r="BC3801" i="3" s="1"/>
  <c r="BC3802" i="3" s="1"/>
  <c r="BC3803" i="3" s="1"/>
  <c r="BC3804" i="3" s="1"/>
  <c r="BC3805" i="3" s="1"/>
  <c r="K3766" i="3"/>
  <c r="AB3765" i="3"/>
  <c r="AA3765" i="3"/>
  <c r="AQ3763" i="3"/>
  <c r="BI3763" i="3"/>
  <c r="AT3763" i="3"/>
  <c r="AT3764" i="3" s="1"/>
  <c r="AT3765" i="3" s="1"/>
  <c r="AT3766" i="3" s="1"/>
  <c r="AT3767" i="3" s="1"/>
  <c r="AT3768" i="3" s="1"/>
  <c r="AT3769" i="3" s="1"/>
  <c r="AT3770" i="3" s="1"/>
  <c r="AT3771" i="3" s="1"/>
  <c r="AT3772" i="3" s="1"/>
  <c r="AT3773" i="3" s="1"/>
  <c r="AT3774" i="3" s="1"/>
  <c r="AT3775" i="3" s="1"/>
  <c r="AT3776" i="3" s="1"/>
  <c r="AT3777" i="3" s="1"/>
  <c r="AT3778" i="3" s="1"/>
  <c r="AT3779" i="3" s="1"/>
  <c r="AT3780" i="3" s="1"/>
  <c r="AT3781" i="3" s="1"/>
  <c r="AT3782" i="3" s="1"/>
  <c r="AR3763" i="3"/>
  <c r="BJ3763" i="3"/>
  <c r="AU3763" i="3"/>
  <c r="AU3764" i="3" s="1"/>
  <c r="AU3765" i="3" s="1"/>
  <c r="AU3766" i="3" s="1"/>
  <c r="AU3767" i="3" s="1"/>
  <c r="AU3768" i="3" s="1"/>
  <c r="AU3769" i="3" s="1"/>
  <c r="AU3770" i="3" s="1"/>
  <c r="AU3771" i="3" s="1"/>
  <c r="AU3772" i="3" s="1"/>
  <c r="AU3773" i="3" s="1"/>
  <c r="AU3774" i="3" s="1"/>
  <c r="AU3775" i="3" s="1"/>
  <c r="AU3776" i="3" s="1"/>
  <c r="AU3777" i="3" s="1"/>
  <c r="AU3778" i="3" s="1"/>
  <c r="AU3779" i="3" s="1"/>
  <c r="AU3780" i="3" s="1"/>
  <c r="AU3781" i="3" s="1"/>
  <c r="AU3782" i="3" s="1"/>
  <c r="L1246" i="3"/>
  <c r="K1246" i="3"/>
  <c r="O1248" i="3"/>
  <c r="D3834" i="3"/>
  <c r="W3763" i="3"/>
  <c r="X3763" i="3"/>
  <c r="U3764" i="3"/>
  <c r="R3764" i="3"/>
  <c r="T3764" i="3"/>
  <c r="Q3764" i="3"/>
  <c r="N3765" i="3"/>
  <c r="O3765" i="3"/>
  <c r="AW3762" i="3" l="1"/>
  <c r="BB3760" i="3"/>
  <c r="BS3124" i="3"/>
  <c r="BM3124" i="3"/>
  <c r="BQ3124" i="3" s="1"/>
  <c r="BN3124" i="3"/>
  <c r="BL3124" i="3"/>
  <c r="BO3124" i="3"/>
  <c r="L3767" i="3"/>
  <c r="AY3761" i="3"/>
  <c r="BA3761" i="3" s="1"/>
  <c r="AX3762" i="3"/>
  <c r="AY3762" i="3" s="1"/>
  <c r="BA3762" i="3" s="1"/>
  <c r="BG3762" i="3"/>
  <c r="BF3762" i="3"/>
  <c r="AC3765" i="3"/>
  <c r="AK3765" i="3" s="1"/>
  <c r="AQ3764" i="3"/>
  <c r="BI3764" i="3"/>
  <c r="Z3766" i="3"/>
  <c r="K3767" i="3"/>
  <c r="AB3766" i="3"/>
  <c r="AA3766" i="3"/>
  <c r="AR3764" i="3"/>
  <c r="BJ3764" i="3"/>
  <c r="K1245" i="3"/>
  <c r="N1247" i="3"/>
  <c r="L1245" i="3"/>
  <c r="O1246" i="3" s="1"/>
  <c r="O1247" i="3"/>
  <c r="X3764" i="3"/>
  <c r="D3835" i="3"/>
  <c r="W3764" i="3"/>
  <c r="U3765" i="3"/>
  <c r="R3765" i="3"/>
  <c r="T3765" i="3"/>
  <c r="Q3765" i="3"/>
  <c r="N3766" i="3"/>
  <c r="O3766" i="3"/>
  <c r="BV3124" i="3" l="1"/>
  <c r="AX3763" i="3"/>
  <c r="BT3124" i="3"/>
  <c r="BX3124" i="3" s="1"/>
  <c r="BP3124" i="3"/>
  <c r="BU3124" i="3" s="1"/>
  <c r="BR3125" i="3"/>
  <c r="BB3761" i="3"/>
  <c r="L3768" i="3"/>
  <c r="AW3763" i="3"/>
  <c r="AY3763" i="3" s="1"/>
  <c r="BA3763" i="3" s="1"/>
  <c r="BF3763" i="3"/>
  <c r="BG3763" i="3"/>
  <c r="Z3767" i="3"/>
  <c r="AQ3765" i="3"/>
  <c r="BI3765" i="3"/>
  <c r="AR3765" i="3"/>
  <c r="BJ3765" i="3"/>
  <c r="AC3766" i="3"/>
  <c r="AK3766" i="3" s="1"/>
  <c r="K3768" i="3"/>
  <c r="AB3767" i="3"/>
  <c r="AA3767" i="3"/>
  <c r="W3765" i="3"/>
  <c r="K1244" i="3"/>
  <c r="L1244" i="3"/>
  <c r="N1246" i="3"/>
  <c r="X3765" i="3"/>
  <c r="D3836" i="3"/>
  <c r="U3766" i="3"/>
  <c r="R3766" i="3"/>
  <c r="T3766" i="3"/>
  <c r="Q3766" i="3"/>
  <c r="N3767" i="3"/>
  <c r="O3767" i="3"/>
  <c r="BB3762" i="3" l="1"/>
  <c r="BS3125" i="3"/>
  <c r="BL3125" i="3"/>
  <c r="BO3125" i="3"/>
  <c r="BM3125" i="3"/>
  <c r="BQ3125" i="3" s="1"/>
  <c r="BN3125" i="3"/>
  <c r="L3769" i="3"/>
  <c r="AX3764" i="3"/>
  <c r="BF3764" i="3"/>
  <c r="AW3764" i="3"/>
  <c r="BG3764" i="3"/>
  <c r="AC3767" i="3"/>
  <c r="AK3767" i="3" s="1"/>
  <c r="K3769" i="3"/>
  <c r="AB3768" i="3"/>
  <c r="AA3768" i="3"/>
  <c r="Z3768" i="3"/>
  <c r="AR3766" i="3"/>
  <c r="BJ3766" i="3"/>
  <c r="AQ3766" i="3"/>
  <c r="BI3766" i="3"/>
  <c r="K1243" i="3"/>
  <c r="L1243" i="3"/>
  <c r="O1244" i="3" s="1"/>
  <c r="O1245" i="3"/>
  <c r="W3766" i="3"/>
  <c r="N1245" i="3"/>
  <c r="X3766" i="3"/>
  <c r="D3837" i="3"/>
  <c r="T3767" i="3"/>
  <c r="Q3767" i="3"/>
  <c r="U3767" i="3"/>
  <c r="R3767" i="3"/>
  <c r="N3768" i="3"/>
  <c r="O3768" i="3"/>
  <c r="BB3763" i="3" l="1"/>
  <c r="BV3125" i="3"/>
  <c r="BP3125" i="3"/>
  <c r="BU3125" i="3" s="1"/>
  <c r="BR3126" i="3"/>
  <c r="BT3125" i="3"/>
  <c r="BX3125" i="3" s="1"/>
  <c r="AY3764" i="3"/>
  <c r="BA3764" i="3" s="1"/>
  <c r="BB3764" i="3" s="1"/>
  <c r="AW3765" i="3"/>
  <c r="L3770" i="3"/>
  <c r="BG3765" i="3"/>
  <c r="BF3765" i="3"/>
  <c r="AX3765" i="3"/>
  <c r="AY3765" i="3" s="1"/>
  <c r="BA3765" i="3" s="1"/>
  <c r="BB3765" i="3" s="1"/>
  <c r="Z3769" i="3"/>
  <c r="AC3768" i="3"/>
  <c r="AK3768" i="3" s="1"/>
  <c r="K3770" i="3"/>
  <c r="AB3769" i="3"/>
  <c r="AA3769" i="3"/>
  <c r="AR3767" i="3"/>
  <c r="BJ3767" i="3"/>
  <c r="AQ3767" i="3"/>
  <c r="BI3767" i="3"/>
  <c r="L1242" i="3"/>
  <c r="K1242" i="3"/>
  <c r="N1243" i="3" s="1"/>
  <c r="N1244" i="3"/>
  <c r="D3838" i="3"/>
  <c r="W3767" i="3"/>
  <c r="X3767" i="3"/>
  <c r="U3768" i="3"/>
  <c r="R3768" i="3"/>
  <c r="T3768" i="3"/>
  <c r="Q3768" i="3"/>
  <c r="N3769" i="3"/>
  <c r="O3769" i="3"/>
  <c r="AW3766" i="3" l="1"/>
  <c r="BL3126" i="3"/>
  <c r="BS3126" i="3"/>
  <c r="BM3126" i="3"/>
  <c r="BQ3126" i="3" s="1"/>
  <c r="BN3126" i="3"/>
  <c r="BO3126" i="3"/>
  <c r="L3771" i="3"/>
  <c r="AX3766" i="3"/>
  <c r="AY3766" i="3" s="1"/>
  <c r="BA3766" i="3" s="1"/>
  <c r="BB3766" i="3" s="1"/>
  <c r="BG3766" i="3"/>
  <c r="BF3766" i="3"/>
  <c r="AR3768" i="3"/>
  <c r="BJ3768" i="3"/>
  <c r="AQ3768" i="3"/>
  <c r="BI3768" i="3"/>
  <c r="AC3769" i="3"/>
  <c r="AK3769" i="3" s="1"/>
  <c r="K3771" i="3"/>
  <c r="AB3770" i="3"/>
  <c r="AA3770" i="3"/>
  <c r="Z3770" i="3"/>
  <c r="L1241" i="3"/>
  <c r="K1241" i="3"/>
  <c r="N1242" i="3" s="1"/>
  <c r="O1243" i="3"/>
  <c r="X3768" i="3"/>
  <c r="D3839" i="3"/>
  <c r="W3768" i="3"/>
  <c r="T3769" i="3"/>
  <c r="Q3769" i="3"/>
  <c r="U3769" i="3"/>
  <c r="R3769" i="3"/>
  <c r="N3770" i="3"/>
  <c r="O3770" i="3"/>
  <c r="BV3126" i="3" l="1"/>
  <c r="BT3126" i="3"/>
  <c r="BX3126" i="3" s="1"/>
  <c r="BP3126" i="3"/>
  <c r="BU3126" i="3" s="1"/>
  <c r="BR3127" i="3"/>
  <c r="L3772" i="3"/>
  <c r="AW3767" i="3"/>
  <c r="BF3767" i="3"/>
  <c r="BG3767" i="3"/>
  <c r="AX3767" i="3"/>
  <c r="AC3770" i="3"/>
  <c r="AK3770" i="3" s="1"/>
  <c r="K3772" i="3"/>
  <c r="AB3771" i="3"/>
  <c r="AA3771" i="3"/>
  <c r="Z3771" i="3"/>
  <c r="Z3772" i="3"/>
  <c r="AR3769" i="3"/>
  <c r="BJ3769" i="3"/>
  <c r="AQ3769" i="3"/>
  <c r="BI3769" i="3"/>
  <c r="K1240" i="3"/>
  <c r="L1240" i="3"/>
  <c r="O1242" i="3"/>
  <c r="D3840" i="3"/>
  <c r="W3769" i="3"/>
  <c r="X3769" i="3"/>
  <c r="U3770" i="3"/>
  <c r="R3770" i="3"/>
  <c r="T3770" i="3"/>
  <c r="Q3770" i="3"/>
  <c r="N3771" i="3"/>
  <c r="O3771" i="3"/>
  <c r="BO3127" i="3" l="1"/>
  <c r="BM3127" i="3"/>
  <c r="BQ3127" i="3" s="1"/>
  <c r="BS3127" i="3"/>
  <c r="BL3127" i="3"/>
  <c r="BN3127" i="3"/>
  <c r="AX3768" i="3"/>
  <c r="L3773" i="3"/>
  <c r="AY3767" i="3"/>
  <c r="BA3767" i="3" s="1"/>
  <c r="BB3767" i="3" s="1"/>
  <c r="AW3768" i="3"/>
  <c r="BF3768" i="3"/>
  <c r="BG3768" i="3"/>
  <c r="AQ3770" i="3"/>
  <c r="BI3770" i="3"/>
  <c r="AR3770" i="3"/>
  <c r="BJ3770" i="3"/>
  <c r="AC3771" i="3"/>
  <c r="AK3771" i="3" s="1"/>
  <c r="K3773" i="3"/>
  <c r="AB3772" i="3"/>
  <c r="AA3772" i="3"/>
  <c r="X3770" i="3"/>
  <c r="L1239" i="3"/>
  <c r="O1241" i="3"/>
  <c r="K1239" i="3"/>
  <c r="N1240" i="3" s="1"/>
  <c r="N1241" i="3"/>
  <c r="D3841" i="3"/>
  <c r="W3770" i="3"/>
  <c r="U3771" i="3"/>
  <c r="R3771" i="3"/>
  <c r="T3771" i="3"/>
  <c r="Q3771" i="3"/>
  <c r="N3772" i="3"/>
  <c r="O3772" i="3"/>
  <c r="BT3127" i="3" l="1"/>
  <c r="BX3127" i="3" s="1"/>
  <c r="BV3127" i="3"/>
  <c r="BP3127" i="3"/>
  <c r="BU3127" i="3" s="1"/>
  <c r="BR3128" i="3"/>
  <c r="AW3769" i="3"/>
  <c r="AY3768" i="3"/>
  <c r="BA3768" i="3" s="1"/>
  <c r="BB3768" i="3" s="1"/>
  <c r="L3774" i="3"/>
  <c r="AX3769" i="3"/>
  <c r="BF3769" i="3"/>
  <c r="BG3769" i="3"/>
  <c r="AC3772" i="3"/>
  <c r="AK3772" i="3" s="1"/>
  <c r="K3774" i="3"/>
  <c r="AB3773" i="3"/>
  <c r="AA3773" i="3"/>
  <c r="Z3773" i="3"/>
  <c r="AQ3771" i="3"/>
  <c r="BI3771" i="3"/>
  <c r="AR3771" i="3"/>
  <c r="BJ3771" i="3"/>
  <c r="L1238" i="3"/>
  <c r="K1238" i="3"/>
  <c r="O1240" i="3"/>
  <c r="W3771" i="3"/>
  <c r="X3771" i="3"/>
  <c r="D3842" i="3"/>
  <c r="U3772" i="3"/>
  <c r="R3772" i="3"/>
  <c r="T3772" i="3"/>
  <c r="Q3772" i="3"/>
  <c r="N3773" i="3"/>
  <c r="O3773" i="3"/>
  <c r="AY3769" i="3" l="1"/>
  <c r="BA3769" i="3" s="1"/>
  <c r="BO3128" i="3"/>
  <c r="BL3128" i="3"/>
  <c r="BS3128" i="3"/>
  <c r="BN3128" i="3"/>
  <c r="BM3128" i="3"/>
  <c r="BQ3128" i="3" s="1"/>
  <c r="AX3770" i="3"/>
  <c r="AW3770" i="3"/>
  <c r="L3775" i="3"/>
  <c r="BF3770" i="3"/>
  <c r="BG3770" i="3"/>
  <c r="AC3773" i="3"/>
  <c r="AK3773" i="3" s="1"/>
  <c r="K3775" i="3"/>
  <c r="AB3774" i="3"/>
  <c r="AA3774" i="3"/>
  <c r="Z3774" i="3"/>
  <c r="AR3772" i="3"/>
  <c r="BJ3772" i="3"/>
  <c r="AQ3772" i="3"/>
  <c r="BI3772" i="3"/>
  <c r="K1237" i="3"/>
  <c r="N1239" i="3"/>
  <c r="L1237" i="3"/>
  <c r="O1238" i="3" s="1"/>
  <c r="O1239" i="3"/>
  <c r="W3772" i="3"/>
  <c r="D3843" i="3"/>
  <c r="X3772" i="3"/>
  <c r="U3773" i="3"/>
  <c r="R3773" i="3"/>
  <c r="T3773" i="3"/>
  <c r="Q3773" i="3"/>
  <c r="N3774" i="3"/>
  <c r="O3774" i="3"/>
  <c r="AW3771" i="3" l="1"/>
  <c r="BB3769" i="3"/>
  <c r="BV3128" i="3"/>
  <c r="BT3128" i="3"/>
  <c r="BX3128" i="3" s="1"/>
  <c r="AY3770" i="3"/>
  <c r="BA3770" i="3" s="1"/>
  <c r="BP3128" i="3"/>
  <c r="BU3128" i="3" s="1"/>
  <c r="BR3129" i="3"/>
  <c r="L3776" i="3"/>
  <c r="BG3771" i="3"/>
  <c r="AX3771" i="3"/>
  <c r="AY3771" i="3" s="1"/>
  <c r="BF3771" i="3"/>
  <c r="AC3774" i="3"/>
  <c r="AK3774" i="3" s="1"/>
  <c r="AQ3773" i="3"/>
  <c r="BI3773" i="3"/>
  <c r="AR3773" i="3"/>
  <c r="BJ3773" i="3"/>
  <c r="K3776" i="3"/>
  <c r="AB3775" i="3"/>
  <c r="AA3775" i="3"/>
  <c r="Z3775" i="3"/>
  <c r="W3773" i="3"/>
  <c r="K1236" i="3"/>
  <c r="L1236" i="3"/>
  <c r="O1237" i="3" s="1"/>
  <c r="N1238" i="3"/>
  <c r="X3773" i="3"/>
  <c r="D3844" i="3"/>
  <c r="U3774" i="3"/>
  <c r="R3774" i="3"/>
  <c r="T3774" i="3"/>
  <c r="Q3774" i="3"/>
  <c r="N3775" i="3"/>
  <c r="O3775" i="3"/>
  <c r="BB3770" i="3" l="1"/>
  <c r="BM3129" i="3"/>
  <c r="BQ3129" i="3" s="1"/>
  <c r="BS3129" i="3"/>
  <c r="BL3129" i="3"/>
  <c r="BO3129" i="3"/>
  <c r="BN3129" i="3"/>
  <c r="AW3772" i="3"/>
  <c r="L3777" i="3"/>
  <c r="AX3772" i="3"/>
  <c r="BF3772" i="3"/>
  <c r="BG3772" i="3"/>
  <c r="Z3776" i="3"/>
  <c r="AC3775" i="3"/>
  <c r="AK3775" i="3" s="1"/>
  <c r="BA3771" i="3"/>
  <c r="BB3771" i="3"/>
  <c r="AR3774" i="3"/>
  <c r="BJ3774" i="3"/>
  <c r="AQ3774" i="3"/>
  <c r="BI3774" i="3"/>
  <c r="K3777" i="3"/>
  <c r="AB3776" i="3"/>
  <c r="AA3776" i="3"/>
  <c r="X3774" i="3"/>
  <c r="K1235" i="3"/>
  <c r="L1235" i="3"/>
  <c r="O1236" i="3" s="1"/>
  <c r="N1237" i="3"/>
  <c r="W3774" i="3"/>
  <c r="D3845" i="3"/>
  <c r="T3775" i="3"/>
  <c r="Q3775" i="3"/>
  <c r="U3775" i="3"/>
  <c r="R3775" i="3"/>
  <c r="N3776" i="3"/>
  <c r="O3776" i="3"/>
  <c r="BV3129" i="3" l="1"/>
  <c r="BP3129" i="3"/>
  <c r="BU3129" i="3" s="1"/>
  <c r="BR3130" i="3"/>
  <c r="BT3129" i="3"/>
  <c r="BX3129" i="3" s="1"/>
  <c r="AY3772" i="3"/>
  <c r="BA3772" i="3" s="1"/>
  <c r="L3778" i="3"/>
  <c r="AX3773" i="3"/>
  <c r="BG3773" i="3"/>
  <c r="BF3773" i="3"/>
  <c r="AW3773" i="3"/>
  <c r="AR3775" i="3"/>
  <c r="BJ3775" i="3"/>
  <c r="AC3776" i="3"/>
  <c r="AK3776" i="3" s="1"/>
  <c r="K3778" i="3"/>
  <c r="AB3777" i="3"/>
  <c r="AA3777" i="3"/>
  <c r="Z3777" i="3"/>
  <c r="Z3778" i="3"/>
  <c r="AQ3775" i="3"/>
  <c r="BI3775" i="3"/>
  <c r="K1234" i="3"/>
  <c r="N1236" i="3"/>
  <c r="L1234" i="3"/>
  <c r="O1235" i="3" s="1"/>
  <c r="D3846" i="3"/>
  <c r="W3775" i="3"/>
  <c r="X3775" i="3"/>
  <c r="U3776" i="3"/>
  <c r="R3776" i="3"/>
  <c r="T3776" i="3"/>
  <c r="Q3776" i="3"/>
  <c r="N3777" i="3"/>
  <c r="O3777" i="3"/>
  <c r="BB3772" i="3" l="1"/>
  <c r="BN3130" i="3"/>
  <c r="BS3130" i="3"/>
  <c r="BL3130" i="3"/>
  <c r="BO3130" i="3"/>
  <c r="BM3130" i="3"/>
  <c r="BQ3130" i="3" s="1"/>
  <c r="AW3774" i="3"/>
  <c r="L3779" i="3"/>
  <c r="AX3774" i="3"/>
  <c r="AY3773" i="3"/>
  <c r="BF3774" i="3"/>
  <c r="BG3774" i="3"/>
  <c r="AC3777" i="3"/>
  <c r="AK3777" i="3" s="1"/>
  <c r="K3779" i="3"/>
  <c r="AB3778" i="3"/>
  <c r="AA3778" i="3"/>
  <c r="AR3776" i="3"/>
  <c r="BJ3776" i="3"/>
  <c r="AQ3776" i="3"/>
  <c r="BI3776" i="3"/>
  <c r="K1233" i="3"/>
  <c r="L1233" i="3"/>
  <c r="O1234" i="3" s="1"/>
  <c r="N1235" i="3"/>
  <c r="X3776" i="3"/>
  <c r="D3847" i="3"/>
  <c r="W3776" i="3"/>
  <c r="U3777" i="3"/>
  <c r="R3777" i="3"/>
  <c r="T3777" i="3"/>
  <c r="Q3777" i="3"/>
  <c r="N3778" i="3"/>
  <c r="O3778" i="3"/>
  <c r="BV3130" i="3" l="1"/>
  <c r="BP3130" i="3"/>
  <c r="BU3130" i="3" s="1"/>
  <c r="BR3131" i="3"/>
  <c r="BT3130" i="3"/>
  <c r="BX3130" i="3" s="1"/>
  <c r="AY3774" i="3"/>
  <c r="L3780" i="3"/>
  <c r="AX3775" i="3"/>
  <c r="BA3773" i="3"/>
  <c r="BB3773" i="3" s="1"/>
  <c r="AW3775" i="3"/>
  <c r="BF3775" i="3"/>
  <c r="BG3775" i="3"/>
  <c r="AC3778" i="3"/>
  <c r="AK3778" i="3" s="1"/>
  <c r="BA3774" i="3"/>
  <c r="AR3777" i="3"/>
  <c r="BJ3777" i="3"/>
  <c r="AQ3777" i="3"/>
  <c r="BI3777" i="3"/>
  <c r="K3780" i="3"/>
  <c r="AB3779" i="3"/>
  <c r="AA3779" i="3"/>
  <c r="Z3779" i="3"/>
  <c r="L1232" i="3"/>
  <c r="K1232" i="3"/>
  <c r="N1234" i="3"/>
  <c r="X3777" i="3"/>
  <c r="D3848" i="3"/>
  <c r="W3777" i="3"/>
  <c r="U3778" i="3"/>
  <c r="R3778" i="3"/>
  <c r="T3778" i="3"/>
  <c r="Q3778" i="3"/>
  <c r="N3779" i="3"/>
  <c r="O3779" i="3"/>
  <c r="AY3775" i="3" l="1"/>
  <c r="BA3775" i="3" s="1"/>
  <c r="BM3131" i="3"/>
  <c r="BQ3131" i="3" s="1"/>
  <c r="BS3131" i="3"/>
  <c r="BL3131" i="3"/>
  <c r="BO3131" i="3"/>
  <c r="BN3131" i="3"/>
  <c r="AW3776" i="3"/>
  <c r="L3781" i="3"/>
  <c r="AX3776" i="3"/>
  <c r="BB3774" i="3"/>
  <c r="BF3776" i="3"/>
  <c r="BG3776" i="3"/>
  <c r="AC3779" i="3"/>
  <c r="AK3779" i="3" s="1"/>
  <c r="K3781" i="3"/>
  <c r="AB3780" i="3"/>
  <c r="AA3780" i="3"/>
  <c r="Z3780" i="3"/>
  <c r="AR3778" i="3"/>
  <c r="BJ3778" i="3"/>
  <c r="AQ3778" i="3"/>
  <c r="BI3778" i="3"/>
  <c r="W3778" i="3"/>
  <c r="K1231" i="3"/>
  <c r="N1233" i="3"/>
  <c r="L1231" i="3"/>
  <c r="O1232" i="3" s="1"/>
  <c r="O1233" i="3"/>
  <c r="X3778" i="3"/>
  <c r="D3849" i="3"/>
  <c r="U3779" i="3"/>
  <c r="R3779" i="3"/>
  <c r="T3779" i="3"/>
  <c r="Q3779" i="3"/>
  <c r="N3780" i="3"/>
  <c r="O3780" i="3"/>
  <c r="AY3776" i="3" l="1"/>
  <c r="BA3776" i="3" s="1"/>
  <c r="BV3131" i="3"/>
  <c r="BB3775" i="3"/>
  <c r="AX3777" i="3"/>
  <c r="BP3131" i="3"/>
  <c r="BU3131" i="3" s="1"/>
  <c r="BR3132" i="3"/>
  <c r="BT3131" i="3"/>
  <c r="BX3131" i="3" s="1"/>
  <c r="L3782" i="3"/>
  <c r="AW3777" i="3"/>
  <c r="BG3777" i="3"/>
  <c r="BF3777" i="3"/>
  <c r="AC3780" i="3"/>
  <c r="AK3780" i="3" s="1"/>
  <c r="AQ3779" i="3"/>
  <c r="BI3779" i="3"/>
  <c r="AR3779" i="3"/>
  <c r="BJ3779" i="3"/>
  <c r="K3782" i="3"/>
  <c r="AB3781" i="3"/>
  <c r="AA3781" i="3"/>
  <c r="Z3781" i="3"/>
  <c r="W3779" i="3"/>
  <c r="K1230" i="3"/>
  <c r="L1230" i="3"/>
  <c r="N1232" i="3"/>
  <c r="X3779" i="3"/>
  <c r="D3850" i="3"/>
  <c r="U3780" i="3"/>
  <c r="R3780" i="3"/>
  <c r="T3780" i="3"/>
  <c r="Q3780" i="3"/>
  <c r="N3781" i="3"/>
  <c r="O3781" i="3"/>
  <c r="AY3777" i="3" l="1"/>
  <c r="BB3776" i="3"/>
  <c r="BS3132" i="3"/>
  <c r="BO3132" i="3"/>
  <c r="BL3132" i="3"/>
  <c r="BN3132" i="3"/>
  <c r="BM3132" i="3"/>
  <c r="BQ3132" i="3" s="1"/>
  <c r="Z3782" i="3"/>
  <c r="L3783" i="3"/>
  <c r="AX3778" i="3"/>
  <c r="BG3778" i="3"/>
  <c r="AW3778" i="3"/>
  <c r="BF3778" i="3"/>
  <c r="BA3777" i="3"/>
  <c r="BB3777" i="3" s="1"/>
  <c r="AC3781" i="3"/>
  <c r="AK3781" i="3" s="1"/>
  <c r="AR3780" i="3"/>
  <c r="BJ3780" i="3"/>
  <c r="K3783" i="3"/>
  <c r="AB3782" i="3"/>
  <c r="AA3782" i="3"/>
  <c r="AQ3780" i="3"/>
  <c r="BI3780" i="3"/>
  <c r="X3780" i="3"/>
  <c r="L1229" i="3"/>
  <c r="O1231" i="3"/>
  <c r="K1229" i="3"/>
  <c r="N1230" i="3" s="1"/>
  <c r="W3780" i="3"/>
  <c r="N1231" i="3"/>
  <c r="D3851" i="3"/>
  <c r="U3781" i="3"/>
  <c r="R3781" i="3"/>
  <c r="T3781" i="3"/>
  <c r="Q3781" i="3"/>
  <c r="N3782" i="3"/>
  <c r="O3782" i="3"/>
  <c r="BV3132" i="3" l="1"/>
  <c r="BT3132" i="3"/>
  <c r="BX3132" i="3" s="1"/>
  <c r="AY3778" i="3"/>
  <c r="BA3778" i="3" s="1"/>
  <c r="BP3132" i="3"/>
  <c r="BU3132" i="3" s="1"/>
  <c r="BR3133" i="3"/>
  <c r="AX3779" i="3"/>
  <c r="L3784" i="3"/>
  <c r="BG3779" i="3"/>
  <c r="BF3779" i="3"/>
  <c r="AW3779" i="3"/>
  <c r="Z3783" i="3"/>
  <c r="AQ3781" i="3"/>
  <c r="BI3781" i="3"/>
  <c r="AR3781" i="3"/>
  <c r="BJ3781" i="3"/>
  <c r="AC3782" i="3"/>
  <c r="AK3782" i="3" s="1"/>
  <c r="K3784" i="3"/>
  <c r="AB3783" i="3"/>
  <c r="AA3783" i="3"/>
  <c r="X3781" i="3"/>
  <c r="W3781" i="3"/>
  <c r="L1228" i="3"/>
  <c r="K1228" i="3"/>
  <c r="N1229" i="3" s="1"/>
  <c r="O1230" i="3"/>
  <c r="D3852" i="3"/>
  <c r="T3782" i="3"/>
  <c r="Q3782" i="3"/>
  <c r="U3782" i="3"/>
  <c r="R3782" i="3"/>
  <c r="N3783" i="3"/>
  <c r="O3783" i="3"/>
  <c r="BB3778" i="3" l="1"/>
  <c r="BL3133" i="3"/>
  <c r="BS3133" i="3"/>
  <c r="BM3133" i="3"/>
  <c r="BQ3133" i="3" s="1"/>
  <c r="BN3133" i="3"/>
  <c r="BO3133" i="3"/>
  <c r="AY3779" i="3"/>
  <c r="AX3780" i="3"/>
  <c r="L3785" i="3"/>
  <c r="AW3780" i="3"/>
  <c r="BA3779" i="3"/>
  <c r="BB3779" i="3" s="1"/>
  <c r="BF3780" i="3"/>
  <c r="BG3780" i="3"/>
  <c r="Z3784" i="3"/>
  <c r="AC3783" i="3"/>
  <c r="AK3783" i="3" s="1"/>
  <c r="AN3783" i="3" s="1"/>
  <c r="AN3784" i="3" s="1"/>
  <c r="AN3785" i="3" s="1"/>
  <c r="AN3786" i="3" s="1"/>
  <c r="AN3787" i="3" s="1"/>
  <c r="AN3788" i="3" s="1"/>
  <c r="AN3789" i="3" s="1"/>
  <c r="AN3790" i="3" s="1"/>
  <c r="AN3791" i="3" s="1"/>
  <c r="AN3792" i="3" s="1"/>
  <c r="AN3793" i="3" s="1"/>
  <c r="AN3794" i="3" s="1"/>
  <c r="AN3795" i="3" s="1"/>
  <c r="AN3796" i="3" s="1"/>
  <c r="AN3797" i="3" s="1"/>
  <c r="AN3798" i="3" s="1"/>
  <c r="AN3799" i="3" s="1"/>
  <c r="AN3800" i="3" s="1"/>
  <c r="AN3801" i="3" s="1"/>
  <c r="AN3802" i="3" s="1"/>
  <c r="AN3803" i="3" s="1"/>
  <c r="AN3804" i="3" s="1"/>
  <c r="AR3782" i="3"/>
  <c r="BJ3782" i="3"/>
  <c r="AQ3782" i="3"/>
  <c r="BI3782" i="3"/>
  <c r="K3785" i="3"/>
  <c r="AB3784" i="3"/>
  <c r="AA3784" i="3"/>
  <c r="L1227" i="3"/>
  <c r="K1227" i="3"/>
  <c r="O1229" i="3"/>
  <c r="D3853" i="3"/>
  <c r="W3782" i="3"/>
  <c r="X3782" i="3"/>
  <c r="U3783" i="3"/>
  <c r="R3783" i="3"/>
  <c r="T3783" i="3"/>
  <c r="Q3783" i="3"/>
  <c r="N3784" i="3"/>
  <c r="O3784" i="3"/>
  <c r="BV3133" i="3" l="1"/>
  <c r="AX3781" i="3"/>
  <c r="BT3133" i="3"/>
  <c r="BX3133" i="3" s="1"/>
  <c r="BP3133" i="3"/>
  <c r="BU3133" i="3" s="1"/>
  <c r="BR3134" i="3"/>
  <c r="AY3780" i="3"/>
  <c r="BA3780" i="3" s="1"/>
  <c r="L3786" i="3"/>
  <c r="AW3781" i="3"/>
  <c r="BF3781" i="3"/>
  <c r="BG3781" i="3"/>
  <c r="AX3782" i="3" s="1"/>
  <c r="Z3785" i="3"/>
  <c r="AC3784" i="3"/>
  <c r="AK3784" i="3" s="1"/>
  <c r="BD3784" i="3"/>
  <c r="BD3785" i="3" s="1"/>
  <c r="BD3786" i="3" s="1"/>
  <c r="BD3787" i="3" s="1"/>
  <c r="BD3788" i="3" s="1"/>
  <c r="BD3789" i="3" s="1"/>
  <c r="BD3790" i="3" s="1"/>
  <c r="BD3791" i="3" s="1"/>
  <c r="BD3792" i="3" s="1"/>
  <c r="BD3793" i="3" s="1"/>
  <c r="BD3794" i="3" s="1"/>
  <c r="BD3795" i="3" s="1"/>
  <c r="BD3796" i="3" s="1"/>
  <c r="BD3797" i="3" s="1"/>
  <c r="BD3798" i="3" s="1"/>
  <c r="BD3799" i="3" s="1"/>
  <c r="BD3800" i="3" s="1"/>
  <c r="BD3801" i="3" s="1"/>
  <c r="BD3802" i="3" s="1"/>
  <c r="BD3803" i="3" s="1"/>
  <c r="BD3804" i="3" s="1"/>
  <c r="BD3805" i="3" s="1"/>
  <c r="BC3806" i="3" s="1"/>
  <c r="BC3807" i="3" s="1"/>
  <c r="BC3808" i="3" s="1"/>
  <c r="BC3809" i="3" s="1"/>
  <c r="BC3810" i="3" s="1"/>
  <c r="BC3811" i="3" s="1"/>
  <c r="BC3812" i="3" s="1"/>
  <c r="BC3813" i="3" s="1"/>
  <c r="BC3814" i="3" s="1"/>
  <c r="BC3815" i="3" s="1"/>
  <c r="BC3816" i="3" s="1"/>
  <c r="BC3817" i="3" s="1"/>
  <c r="BC3818" i="3" s="1"/>
  <c r="BC3819" i="3" s="1"/>
  <c r="BC3820" i="3" s="1"/>
  <c r="BC3821" i="3" s="1"/>
  <c r="BC3822" i="3" s="1"/>
  <c r="BC3823" i="3" s="1"/>
  <c r="BC3824" i="3" s="1"/>
  <c r="BC3825" i="3" s="1"/>
  <c r="BC3826" i="3" s="1"/>
  <c r="K3786" i="3"/>
  <c r="AB3785" i="3"/>
  <c r="AA3785" i="3"/>
  <c r="AR3783" i="3"/>
  <c r="BJ3783" i="3"/>
  <c r="AU3783" i="3"/>
  <c r="AU3784" i="3" s="1"/>
  <c r="AU3785" i="3" s="1"/>
  <c r="AU3786" i="3" s="1"/>
  <c r="AU3787" i="3" s="1"/>
  <c r="AU3788" i="3" s="1"/>
  <c r="AU3789" i="3" s="1"/>
  <c r="AU3790" i="3" s="1"/>
  <c r="AU3791" i="3" s="1"/>
  <c r="AU3792" i="3" s="1"/>
  <c r="AU3793" i="3" s="1"/>
  <c r="AU3794" i="3" s="1"/>
  <c r="AU3795" i="3" s="1"/>
  <c r="AU3796" i="3" s="1"/>
  <c r="AU3797" i="3" s="1"/>
  <c r="AU3798" i="3" s="1"/>
  <c r="AU3799" i="3" s="1"/>
  <c r="AU3800" i="3" s="1"/>
  <c r="AU3801" i="3" s="1"/>
  <c r="AU3802" i="3" s="1"/>
  <c r="AU3803" i="3" s="1"/>
  <c r="AU3804" i="3" s="1"/>
  <c r="AQ3783" i="3"/>
  <c r="BI3783" i="3"/>
  <c r="AT3783" i="3"/>
  <c r="AT3784" i="3" s="1"/>
  <c r="AT3785" i="3" s="1"/>
  <c r="AT3786" i="3" s="1"/>
  <c r="AT3787" i="3" s="1"/>
  <c r="AT3788" i="3" s="1"/>
  <c r="AT3789" i="3" s="1"/>
  <c r="AT3790" i="3" s="1"/>
  <c r="AT3791" i="3" s="1"/>
  <c r="AT3792" i="3" s="1"/>
  <c r="AT3793" i="3" s="1"/>
  <c r="AT3794" i="3" s="1"/>
  <c r="AT3795" i="3" s="1"/>
  <c r="AT3796" i="3" s="1"/>
  <c r="AT3797" i="3" s="1"/>
  <c r="AT3798" i="3" s="1"/>
  <c r="AT3799" i="3" s="1"/>
  <c r="AT3800" i="3" s="1"/>
  <c r="AT3801" i="3" s="1"/>
  <c r="AT3802" i="3" s="1"/>
  <c r="AT3803" i="3" s="1"/>
  <c r="AT3804" i="3" s="1"/>
  <c r="L1226" i="3"/>
  <c r="K1226" i="3"/>
  <c r="N1228" i="3"/>
  <c r="X3783" i="3"/>
  <c r="O1228" i="3"/>
  <c r="D3854" i="3"/>
  <c r="W3783" i="3"/>
  <c r="U3784" i="3"/>
  <c r="R3784" i="3"/>
  <c r="T3784" i="3"/>
  <c r="Q3784" i="3"/>
  <c r="N3785" i="3"/>
  <c r="O3785" i="3"/>
  <c r="BB3780" i="3" l="1"/>
  <c r="AY3781" i="3"/>
  <c r="BS3134" i="3"/>
  <c r="BL3134" i="3"/>
  <c r="BO3134" i="3"/>
  <c r="BN3134" i="3"/>
  <c r="BM3134" i="3"/>
  <c r="BQ3134" i="3" s="1"/>
  <c r="AW3782" i="3"/>
  <c r="AY3782" i="3" s="1"/>
  <c r="BA3782" i="3" s="1"/>
  <c r="L3787" i="3"/>
  <c r="BA3781" i="3"/>
  <c r="BB3781" i="3" s="1"/>
  <c r="BF3782" i="3"/>
  <c r="BG3782" i="3"/>
  <c r="X3784" i="3"/>
  <c r="AQ3784" i="3"/>
  <c r="BI3784" i="3"/>
  <c r="AR3784" i="3"/>
  <c r="BJ3784" i="3"/>
  <c r="AC3785" i="3"/>
  <c r="AK3785" i="3" s="1"/>
  <c r="K3787" i="3"/>
  <c r="AB3786" i="3"/>
  <c r="AA3786" i="3"/>
  <c r="Z3786" i="3"/>
  <c r="K1225" i="3"/>
  <c r="L1225" i="3"/>
  <c r="N1227" i="3"/>
  <c r="O1227" i="3"/>
  <c r="W3784" i="3"/>
  <c r="D3855" i="3"/>
  <c r="U3785" i="3"/>
  <c r="R3785" i="3"/>
  <c r="T3785" i="3"/>
  <c r="Q3785" i="3"/>
  <c r="N3786" i="3"/>
  <c r="O3786" i="3"/>
  <c r="BV3134" i="3" l="1"/>
  <c r="BT3134" i="3"/>
  <c r="BX3134" i="3" s="1"/>
  <c r="BP3134" i="3"/>
  <c r="BU3134" i="3" s="1"/>
  <c r="BR3135" i="3"/>
  <c r="L3788" i="3"/>
  <c r="AX3783" i="3"/>
  <c r="BB3782" i="3"/>
  <c r="AW3783" i="3"/>
  <c r="BG3783" i="3"/>
  <c r="BF3783" i="3"/>
  <c r="AR3785" i="3"/>
  <c r="BJ3785" i="3"/>
  <c r="AC3786" i="3"/>
  <c r="AK3786" i="3" s="1"/>
  <c r="K3788" i="3"/>
  <c r="AB3787" i="3"/>
  <c r="AA3787" i="3"/>
  <c r="Z3787" i="3"/>
  <c r="AQ3785" i="3"/>
  <c r="BI3785" i="3"/>
  <c r="W3785" i="3"/>
  <c r="K1224" i="3"/>
  <c r="L1224" i="3"/>
  <c r="O1225" i="3" s="1"/>
  <c r="O1226" i="3"/>
  <c r="N1226" i="3"/>
  <c r="D3856" i="3"/>
  <c r="X3785" i="3"/>
  <c r="T3786" i="3"/>
  <c r="Q3786" i="3"/>
  <c r="U3786" i="3"/>
  <c r="R3786" i="3"/>
  <c r="N3787" i="3"/>
  <c r="O3787" i="3"/>
  <c r="BS3135" i="3" l="1"/>
  <c r="BM3135" i="3"/>
  <c r="BQ3135" i="3" s="1"/>
  <c r="BN3135" i="3"/>
  <c r="BO3135" i="3"/>
  <c r="BL3135" i="3"/>
  <c r="L3789" i="3"/>
  <c r="AW3784" i="3"/>
  <c r="AY3783" i="3"/>
  <c r="BA3783" i="3" s="1"/>
  <c r="BB3783" i="3" s="1"/>
  <c r="BF3784" i="3"/>
  <c r="AX3784" i="3"/>
  <c r="BG3784" i="3"/>
  <c r="AC3787" i="3"/>
  <c r="AK3787" i="3" s="1"/>
  <c r="AQ3786" i="3"/>
  <c r="BI3786" i="3"/>
  <c r="K3789" i="3"/>
  <c r="AB3788" i="3"/>
  <c r="AA3788" i="3"/>
  <c r="Z3788" i="3"/>
  <c r="AR3786" i="3"/>
  <c r="BJ3786" i="3"/>
  <c r="K1223" i="3"/>
  <c r="N1225" i="3"/>
  <c r="L1223" i="3"/>
  <c r="O1224" i="3" s="1"/>
  <c r="D3857" i="3"/>
  <c r="W3786" i="3"/>
  <c r="X3786" i="3"/>
  <c r="T3787" i="3"/>
  <c r="Q3787" i="3"/>
  <c r="U3787" i="3"/>
  <c r="R3787" i="3"/>
  <c r="N3788" i="3"/>
  <c r="O3788" i="3"/>
  <c r="AY3784" i="3" l="1"/>
  <c r="BA3784" i="3" s="1"/>
  <c r="BB3784" i="3" s="1"/>
  <c r="BV3135" i="3"/>
  <c r="AW3785" i="3"/>
  <c r="BT3135" i="3"/>
  <c r="BX3135" i="3" s="1"/>
  <c r="BP3135" i="3"/>
  <c r="BU3135" i="3" s="1"/>
  <c r="BR3136" i="3"/>
  <c r="L3790" i="3"/>
  <c r="BF3785" i="3"/>
  <c r="AX3785" i="3"/>
  <c r="AY3785" i="3" s="1"/>
  <c r="BA3785" i="3" s="1"/>
  <c r="BB3785" i="3" s="1"/>
  <c r="BG3785" i="3"/>
  <c r="Z3789" i="3"/>
  <c r="AC3788" i="3"/>
  <c r="AK3788" i="3" s="1"/>
  <c r="AR3787" i="3"/>
  <c r="BJ3787" i="3"/>
  <c r="K3790" i="3"/>
  <c r="AB3789" i="3"/>
  <c r="AA3789" i="3"/>
  <c r="AQ3787" i="3"/>
  <c r="BI3787" i="3"/>
  <c r="K1222" i="3"/>
  <c r="L1222" i="3"/>
  <c r="O1223" i="3" s="1"/>
  <c r="N1224" i="3"/>
  <c r="X3787" i="3"/>
  <c r="D3858" i="3"/>
  <c r="W3787" i="3"/>
  <c r="T3788" i="3"/>
  <c r="Q3788" i="3"/>
  <c r="U3788" i="3"/>
  <c r="R3788" i="3"/>
  <c r="N3789" i="3"/>
  <c r="O3789" i="3"/>
  <c r="AX3786" i="3" l="1"/>
  <c r="BN3136" i="3"/>
  <c r="BO3136" i="3"/>
  <c r="BM3136" i="3"/>
  <c r="BQ3136" i="3" s="1"/>
  <c r="BS3136" i="3"/>
  <c r="BL3136" i="3"/>
  <c r="L3791" i="3"/>
  <c r="BF3786" i="3"/>
  <c r="BG3786" i="3"/>
  <c r="AW3786" i="3"/>
  <c r="Z3790" i="3"/>
  <c r="AC3789" i="3"/>
  <c r="AK3789" i="3" s="1"/>
  <c r="AQ3788" i="3"/>
  <c r="BI3788" i="3"/>
  <c r="AR3788" i="3"/>
  <c r="BJ3788" i="3"/>
  <c r="K3791" i="3"/>
  <c r="AB3790" i="3"/>
  <c r="AA3790" i="3"/>
  <c r="K1221" i="3"/>
  <c r="L1221" i="3"/>
  <c r="N1223" i="3"/>
  <c r="D3859" i="3"/>
  <c r="W3788" i="3"/>
  <c r="X3788" i="3"/>
  <c r="U3789" i="3"/>
  <c r="R3789" i="3"/>
  <c r="T3789" i="3"/>
  <c r="X3789" i="3" s="1"/>
  <c r="Q3789" i="3"/>
  <c r="N3790" i="3"/>
  <c r="O3790" i="3"/>
  <c r="BV3136" i="3" l="1"/>
  <c r="AY3786" i="3"/>
  <c r="BP3136" i="3"/>
  <c r="BU3136" i="3" s="1"/>
  <c r="BR3137" i="3"/>
  <c r="BT3136" i="3"/>
  <c r="BX3136" i="3" s="1"/>
  <c r="AX3787" i="3"/>
  <c r="AW3787" i="3"/>
  <c r="L3792" i="3"/>
  <c r="AC3790" i="3"/>
  <c r="AK3790" i="3" s="1"/>
  <c r="BF3787" i="3"/>
  <c r="BG3787" i="3"/>
  <c r="BA3786" i="3"/>
  <c r="BB3786" i="3" s="1"/>
  <c r="K3792" i="3"/>
  <c r="Z3792" i="3" s="1"/>
  <c r="AB3791" i="3"/>
  <c r="AA3791" i="3"/>
  <c r="AQ3789" i="3"/>
  <c r="BI3789" i="3"/>
  <c r="Z3791" i="3"/>
  <c r="AR3789" i="3"/>
  <c r="BJ3789" i="3"/>
  <c r="L1220" i="3"/>
  <c r="O1222" i="3"/>
  <c r="K1220" i="3"/>
  <c r="N1221" i="3" s="1"/>
  <c r="N1222" i="3"/>
  <c r="D3860" i="3"/>
  <c r="W3789" i="3"/>
  <c r="U3790" i="3"/>
  <c r="R3790" i="3"/>
  <c r="T3790" i="3"/>
  <c r="Q3790" i="3"/>
  <c r="N3791" i="3"/>
  <c r="O3791" i="3"/>
  <c r="AY3787" i="3" l="1"/>
  <c r="BA3787" i="3" s="1"/>
  <c r="BB3787" i="3" s="1"/>
  <c r="BN3137" i="3"/>
  <c r="BL3137" i="3"/>
  <c r="BO3137" i="3"/>
  <c r="BS3137" i="3"/>
  <c r="BM3137" i="3"/>
  <c r="BQ3137" i="3" s="1"/>
  <c r="AW3788" i="3"/>
  <c r="L3793" i="3"/>
  <c r="AX3788" i="3"/>
  <c r="BF3788" i="3"/>
  <c r="BG3788" i="3"/>
  <c r="AC3791" i="3"/>
  <c r="AK3791" i="3" s="1"/>
  <c r="AQ3790" i="3"/>
  <c r="BI3790" i="3"/>
  <c r="AR3790" i="3"/>
  <c r="BJ3790" i="3"/>
  <c r="K3793" i="3"/>
  <c r="AB3792" i="3"/>
  <c r="AA3792" i="3"/>
  <c r="L1219" i="3"/>
  <c r="K1219" i="3"/>
  <c r="O1221" i="3"/>
  <c r="W3790" i="3"/>
  <c r="D3861" i="3"/>
  <c r="X3790" i="3"/>
  <c r="U3791" i="3"/>
  <c r="R3791" i="3"/>
  <c r="T3791" i="3"/>
  <c r="Q3791" i="3"/>
  <c r="N3792" i="3"/>
  <c r="O3792" i="3"/>
  <c r="BV3137" i="3" l="1"/>
  <c r="BP3137" i="3"/>
  <c r="BU3137" i="3" s="1"/>
  <c r="BR3138" i="3"/>
  <c r="BT3137" i="3"/>
  <c r="BX3137" i="3" s="1"/>
  <c r="AY3788" i="3"/>
  <c r="BA3788" i="3" s="1"/>
  <c r="BB3788" i="3" s="1"/>
  <c r="L3794" i="3"/>
  <c r="AX3789" i="3"/>
  <c r="AW3789" i="3"/>
  <c r="BF3789" i="3"/>
  <c r="BG3789" i="3"/>
  <c r="AC3792" i="3"/>
  <c r="AK3792" i="3" s="1"/>
  <c r="AR3791" i="3"/>
  <c r="BJ3791" i="3"/>
  <c r="K3794" i="3"/>
  <c r="AB3793" i="3"/>
  <c r="AA3793" i="3"/>
  <c r="Z3793" i="3"/>
  <c r="Z3794" i="3"/>
  <c r="AQ3791" i="3"/>
  <c r="BI3791" i="3"/>
  <c r="W3791" i="3"/>
  <c r="K1218" i="3"/>
  <c r="N1220" i="3"/>
  <c r="L1218" i="3"/>
  <c r="O1219" i="3" s="1"/>
  <c r="O1220" i="3"/>
  <c r="X3791" i="3"/>
  <c r="D3862" i="3"/>
  <c r="U3792" i="3"/>
  <c r="R3792" i="3"/>
  <c r="T3792" i="3"/>
  <c r="X3792" i="3" s="1"/>
  <c r="Q3792" i="3"/>
  <c r="N3793" i="3"/>
  <c r="O3793" i="3"/>
  <c r="AY3789" i="3" l="1"/>
  <c r="BA3789" i="3" s="1"/>
  <c r="BB3789" i="3" s="1"/>
  <c r="BS3138" i="3"/>
  <c r="BN3138" i="3"/>
  <c r="BL3138" i="3"/>
  <c r="BO3138" i="3"/>
  <c r="BM3138" i="3"/>
  <c r="BQ3138" i="3" s="1"/>
  <c r="L3795" i="3"/>
  <c r="AX3790" i="3"/>
  <c r="BF3790" i="3"/>
  <c r="AW3790" i="3"/>
  <c r="BG3790" i="3"/>
  <c r="AC3793" i="3"/>
  <c r="AK3793" i="3" s="1"/>
  <c r="AR3792" i="3"/>
  <c r="BJ3792" i="3"/>
  <c r="AQ3792" i="3"/>
  <c r="BI3792" i="3"/>
  <c r="K3795" i="3"/>
  <c r="AA3794" i="3"/>
  <c r="AB3794" i="3"/>
  <c r="W3792" i="3"/>
  <c r="K1217" i="3"/>
  <c r="L1217" i="3"/>
  <c r="O1218" i="3" s="1"/>
  <c r="N1219" i="3"/>
  <c r="D3863" i="3"/>
  <c r="U3793" i="3"/>
  <c r="R3793" i="3"/>
  <c r="T3793" i="3"/>
  <c r="Q3793" i="3"/>
  <c r="N3794" i="3"/>
  <c r="O3794" i="3"/>
  <c r="BV3138" i="3" l="1"/>
  <c r="BP3138" i="3"/>
  <c r="BU3138" i="3" s="1"/>
  <c r="BR3139" i="3"/>
  <c r="BT3138" i="3"/>
  <c r="BX3138" i="3" s="1"/>
  <c r="AX3791" i="3"/>
  <c r="AW3791" i="3"/>
  <c r="AY3790" i="3"/>
  <c r="BA3790" i="3" s="1"/>
  <c r="BB3790" i="3" s="1"/>
  <c r="L3796" i="3"/>
  <c r="BG3791" i="3"/>
  <c r="BF3791" i="3"/>
  <c r="Z3795" i="3"/>
  <c r="AC3794" i="3"/>
  <c r="AK3794" i="3" s="1"/>
  <c r="AQ3793" i="3"/>
  <c r="BI3793" i="3"/>
  <c r="AR3793" i="3"/>
  <c r="BJ3793" i="3"/>
  <c r="K3796" i="3"/>
  <c r="AB3795" i="3"/>
  <c r="AA3795" i="3"/>
  <c r="K1216" i="3"/>
  <c r="N1218" i="3"/>
  <c r="L1216" i="3"/>
  <c r="O1217" i="3" s="1"/>
  <c r="W3793" i="3"/>
  <c r="X3793" i="3"/>
  <c r="D3864" i="3"/>
  <c r="U3794" i="3"/>
  <c r="R3794" i="3"/>
  <c r="T3794" i="3"/>
  <c r="Q3794" i="3"/>
  <c r="N3795" i="3"/>
  <c r="O3795" i="3"/>
  <c r="BS3139" i="3" l="1"/>
  <c r="BN3139" i="3"/>
  <c r="BO3139" i="3"/>
  <c r="BM3139" i="3"/>
  <c r="BQ3139" i="3" s="1"/>
  <c r="BL3139" i="3"/>
  <c r="AY3791" i="3"/>
  <c r="BA3791" i="3" s="1"/>
  <c r="AX3792" i="3"/>
  <c r="L3797" i="3"/>
  <c r="AW3792" i="3"/>
  <c r="BF3792" i="3"/>
  <c r="BG3792" i="3"/>
  <c r="AC3795" i="3"/>
  <c r="AK3795" i="3" s="1"/>
  <c r="K3797" i="3"/>
  <c r="AB3796" i="3"/>
  <c r="AA3796" i="3"/>
  <c r="Z3796" i="3"/>
  <c r="AQ3794" i="3"/>
  <c r="BI3794" i="3"/>
  <c r="AR3794" i="3"/>
  <c r="BJ3794" i="3"/>
  <c r="K1215" i="3"/>
  <c r="L1215" i="3"/>
  <c r="N1217" i="3"/>
  <c r="W3794" i="3"/>
  <c r="X3794" i="3"/>
  <c r="D3865" i="3"/>
  <c r="U3795" i="3"/>
  <c r="R3795" i="3"/>
  <c r="T3795" i="3"/>
  <c r="Q3795" i="3"/>
  <c r="N3796" i="3"/>
  <c r="O3796" i="3"/>
  <c r="BV3139" i="3" l="1"/>
  <c r="BB3791" i="3"/>
  <c r="AY3792" i="3"/>
  <c r="BA3792" i="3" s="1"/>
  <c r="BB3792" i="3" s="1"/>
  <c r="BT3139" i="3"/>
  <c r="BX3139" i="3" s="1"/>
  <c r="BP3139" i="3"/>
  <c r="BU3139" i="3" s="1"/>
  <c r="BR3140" i="3"/>
  <c r="L3798" i="3"/>
  <c r="AX3793" i="3"/>
  <c r="BG3793" i="3"/>
  <c r="BF3793" i="3"/>
  <c r="AW3793" i="3"/>
  <c r="AC3796" i="3"/>
  <c r="AK3796" i="3" s="1"/>
  <c r="AR3795" i="3"/>
  <c r="BJ3795" i="3"/>
  <c r="K3798" i="3"/>
  <c r="AB3797" i="3"/>
  <c r="AA3797" i="3"/>
  <c r="Z3797" i="3"/>
  <c r="AQ3795" i="3"/>
  <c r="BI3795" i="3"/>
  <c r="L1214" i="3"/>
  <c r="O1216" i="3"/>
  <c r="K1214" i="3"/>
  <c r="N1215" i="3" s="1"/>
  <c r="N1216" i="3"/>
  <c r="W3795" i="3"/>
  <c r="D3866" i="3"/>
  <c r="X3795" i="3"/>
  <c r="U3796" i="3"/>
  <c r="R3796" i="3"/>
  <c r="T3796" i="3"/>
  <c r="Q3796" i="3"/>
  <c r="N3797" i="3"/>
  <c r="O3797" i="3"/>
  <c r="BN3140" i="3" l="1"/>
  <c r="BO3140" i="3"/>
  <c r="BM3140" i="3"/>
  <c r="BQ3140" i="3" s="1"/>
  <c r="BS3140" i="3"/>
  <c r="BL3140" i="3"/>
  <c r="AX3794" i="3"/>
  <c r="L3799" i="3"/>
  <c r="AY3793" i="3"/>
  <c r="BA3793" i="3" s="1"/>
  <c r="BG3794" i="3"/>
  <c r="BF3794" i="3"/>
  <c r="AW3794" i="3"/>
  <c r="AY3794" i="3" s="1"/>
  <c r="Z3798" i="3"/>
  <c r="AC3797" i="3"/>
  <c r="AK3797" i="3" s="1"/>
  <c r="AQ3796" i="3"/>
  <c r="BI3796" i="3"/>
  <c r="AR3796" i="3"/>
  <c r="BJ3796" i="3"/>
  <c r="K3799" i="3"/>
  <c r="AB3798" i="3"/>
  <c r="AA3798" i="3"/>
  <c r="L1213" i="3"/>
  <c r="K1213" i="3"/>
  <c r="O1215" i="3"/>
  <c r="W3796" i="3"/>
  <c r="X3796" i="3"/>
  <c r="D3867" i="3"/>
  <c r="T3797" i="3"/>
  <c r="Q3797" i="3"/>
  <c r="U3797" i="3"/>
  <c r="R3797" i="3"/>
  <c r="N3798" i="3"/>
  <c r="O3798" i="3"/>
  <c r="BV3140" i="3" l="1"/>
  <c r="BP3140" i="3"/>
  <c r="BU3140" i="3" s="1"/>
  <c r="BR3141" i="3"/>
  <c r="BT3140" i="3"/>
  <c r="BX3140" i="3" s="1"/>
  <c r="AX3795" i="3"/>
  <c r="L3800" i="3"/>
  <c r="BB3793" i="3"/>
  <c r="BA3794" i="3"/>
  <c r="AW3795" i="3"/>
  <c r="AY3795" i="3" s="1"/>
  <c r="BG3795" i="3"/>
  <c r="BF3795" i="3"/>
  <c r="AR3797" i="3"/>
  <c r="BJ3797" i="3"/>
  <c r="AC3798" i="3"/>
  <c r="AK3798" i="3" s="1"/>
  <c r="K3800" i="3"/>
  <c r="AB3799" i="3"/>
  <c r="AA3799" i="3"/>
  <c r="Z3799" i="3"/>
  <c r="AQ3797" i="3"/>
  <c r="BI3797" i="3"/>
  <c r="K1212" i="3"/>
  <c r="N1214" i="3"/>
  <c r="L1212" i="3"/>
  <c r="O1213" i="3" s="1"/>
  <c r="O1214" i="3"/>
  <c r="BA3795" i="3"/>
  <c r="D3868" i="3"/>
  <c r="W3797" i="3"/>
  <c r="X3797" i="3"/>
  <c r="U3798" i="3"/>
  <c r="R3798" i="3"/>
  <c r="T3798" i="3"/>
  <c r="Q3798" i="3"/>
  <c r="N3799" i="3"/>
  <c r="O3799" i="3"/>
  <c r="AW3796" i="3" l="1"/>
  <c r="BS3141" i="3"/>
  <c r="BM3141" i="3"/>
  <c r="BQ3141" i="3" s="1"/>
  <c r="BN3141" i="3"/>
  <c r="BL3141" i="3"/>
  <c r="BO3141" i="3"/>
  <c r="BB3794" i="3"/>
  <c r="L3801" i="3"/>
  <c r="AX3796" i="3"/>
  <c r="AY3796" i="3" s="1"/>
  <c r="BA3796" i="3" s="1"/>
  <c r="BF3796" i="3"/>
  <c r="BG3796" i="3"/>
  <c r="Z3800" i="3"/>
  <c r="AQ3798" i="3"/>
  <c r="BI3798" i="3"/>
  <c r="AC3799" i="3"/>
  <c r="AK3799" i="3" s="1"/>
  <c r="K3801" i="3"/>
  <c r="AB3800" i="3"/>
  <c r="AA3800" i="3"/>
  <c r="AR3798" i="3"/>
  <c r="BJ3798" i="3"/>
  <c r="X3798" i="3"/>
  <c r="K1211" i="3"/>
  <c r="L1211" i="3"/>
  <c r="N1213" i="3"/>
  <c r="D3869" i="3"/>
  <c r="W3798" i="3"/>
  <c r="U3799" i="3"/>
  <c r="R3799" i="3"/>
  <c r="T3799" i="3"/>
  <c r="Q3799" i="3"/>
  <c r="N3800" i="3"/>
  <c r="O3800" i="3"/>
  <c r="BV3141" i="3" l="1"/>
  <c r="BT3141" i="3"/>
  <c r="BX3141" i="3" s="1"/>
  <c r="BB3795" i="3"/>
  <c r="BP3141" i="3"/>
  <c r="BU3141" i="3" s="1"/>
  <c r="BR3142" i="3"/>
  <c r="AX3797" i="3"/>
  <c r="BB3796" i="3"/>
  <c r="L3802" i="3"/>
  <c r="AW3797" i="3"/>
  <c r="BG3797" i="3"/>
  <c r="BF3797" i="3"/>
  <c r="Z3801" i="3"/>
  <c r="AC3800" i="3"/>
  <c r="AK3800" i="3" s="1"/>
  <c r="K3802" i="3"/>
  <c r="AB3801" i="3"/>
  <c r="AA3801" i="3"/>
  <c r="AQ3799" i="3"/>
  <c r="BI3799" i="3"/>
  <c r="AR3799" i="3"/>
  <c r="BJ3799" i="3"/>
  <c r="L1210" i="3"/>
  <c r="O1212" i="3"/>
  <c r="K1210" i="3"/>
  <c r="N1211" i="3" s="1"/>
  <c r="N1212" i="3"/>
  <c r="W3799" i="3"/>
  <c r="D3870" i="3"/>
  <c r="X3799" i="3"/>
  <c r="U3800" i="3"/>
  <c r="R3800" i="3"/>
  <c r="T3800" i="3"/>
  <c r="Q3800" i="3"/>
  <c r="N3801" i="3"/>
  <c r="O3801" i="3"/>
  <c r="AY3797" i="3" l="1"/>
  <c r="BA3797" i="3" s="1"/>
  <c r="BB3797" i="3" s="1"/>
  <c r="BS3142" i="3"/>
  <c r="BL3142" i="3"/>
  <c r="BN3142" i="3"/>
  <c r="BM3142" i="3"/>
  <c r="BQ3142" i="3" s="1"/>
  <c r="BO3142" i="3"/>
  <c r="L3803" i="3"/>
  <c r="AW3798" i="3"/>
  <c r="BG3798" i="3"/>
  <c r="BF3798" i="3"/>
  <c r="AX3798" i="3"/>
  <c r="AC3801" i="3"/>
  <c r="AK3801" i="3" s="1"/>
  <c r="K3803" i="3"/>
  <c r="AB3802" i="3"/>
  <c r="AA3802" i="3"/>
  <c r="Z3802" i="3"/>
  <c r="Z3803" i="3"/>
  <c r="AR3800" i="3"/>
  <c r="BJ3800" i="3"/>
  <c r="AQ3800" i="3"/>
  <c r="BI3800" i="3"/>
  <c r="L1209" i="3"/>
  <c r="K1209" i="3"/>
  <c r="O1211" i="3"/>
  <c r="W3800" i="3"/>
  <c r="X3800" i="3"/>
  <c r="D3871" i="3"/>
  <c r="U3801" i="3"/>
  <c r="R3801" i="3"/>
  <c r="T3801" i="3"/>
  <c r="Q3801" i="3"/>
  <c r="N3802" i="3"/>
  <c r="O3802" i="3"/>
  <c r="BV3142" i="3" l="1"/>
  <c r="BT3142" i="3"/>
  <c r="BX3142" i="3" s="1"/>
  <c r="BP3142" i="3"/>
  <c r="BU3142" i="3" s="1"/>
  <c r="BR3143" i="3"/>
  <c r="AW3799" i="3"/>
  <c r="L3804" i="3"/>
  <c r="AY3798" i="3"/>
  <c r="BA3798" i="3" s="1"/>
  <c r="BB3798" i="3" s="1"/>
  <c r="AX3799" i="3"/>
  <c r="AY3799" i="3" s="1"/>
  <c r="BA3799" i="3" s="1"/>
  <c r="BF3799" i="3"/>
  <c r="BG3799" i="3"/>
  <c r="AQ3801" i="3"/>
  <c r="BI3801" i="3"/>
  <c r="AR3801" i="3"/>
  <c r="BJ3801" i="3"/>
  <c r="AC3802" i="3"/>
  <c r="AK3802" i="3" s="1"/>
  <c r="K3804" i="3"/>
  <c r="AB3803" i="3"/>
  <c r="AA3803" i="3"/>
  <c r="K1208" i="3"/>
  <c r="N1210" i="3"/>
  <c r="L1208" i="3"/>
  <c r="O1209" i="3" s="1"/>
  <c r="O1210" i="3"/>
  <c r="W3801" i="3"/>
  <c r="X3801" i="3"/>
  <c r="D3872" i="3"/>
  <c r="T3802" i="3"/>
  <c r="Q3802" i="3"/>
  <c r="U3802" i="3"/>
  <c r="R3802" i="3"/>
  <c r="N3803" i="3"/>
  <c r="O3803" i="3"/>
  <c r="BB3799" i="3" l="1"/>
  <c r="BS3143" i="3"/>
  <c r="BM3143" i="3"/>
  <c r="BQ3143" i="3" s="1"/>
  <c r="BO3143" i="3"/>
  <c r="BL3143" i="3"/>
  <c r="BN3143" i="3"/>
  <c r="L3805" i="3"/>
  <c r="AX3800" i="3"/>
  <c r="BF3800" i="3"/>
  <c r="BG3800" i="3"/>
  <c r="AW3800" i="3"/>
  <c r="AC3803" i="3"/>
  <c r="AK3803" i="3" s="1"/>
  <c r="K3805" i="3"/>
  <c r="AB3804" i="3"/>
  <c r="AA3804" i="3"/>
  <c r="Z3804" i="3"/>
  <c r="AR3802" i="3"/>
  <c r="BJ3802" i="3"/>
  <c r="AQ3802" i="3"/>
  <c r="BI3802" i="3"/>
  <c r="K1207" i="3"/>
  <c r="L1207" i="3"/>
  <c r="N1209" i="3"/>
  <c r="D3873" i="3"/>
  <c r="W3802" i="3"/>
  <c r="X3802" i="3"/>
  <c r="U3803" i="3"/>
  <c r="R3803" i="3"/>
  <c r="T3803" i="3"/>
  <c r="Q3803" i="3"/>
  <c r="N3804" i="3"/>
  <c r="O3804" i="3"/>
  <c r="AY3800" i="3" l="1"/>
  <c r="BA3800" i="3" s="1"/>
  <c r="BB3800" i="3" s="1"/>
  <c r="BV3143" i="3"/>
  <c r="AW3801" i="3"/>
  <c r="BP3143" i="3"/>
  <c r="BU3143" i="3" s="1"/>
  <c r="BR3144" i="3"/>
  <c r="BT3143" i="3"/>
  <c r="BX3143" i="3" s="1"/>
  <c r="L3806" i="3"/>
  <c r="AX3801" i="3"/>
  <c r="BG3801" i="3"/>
  <c r="BF3801" i="3"/>
  <c r="Z3805" i="3"/>
  <c r="AC3804" i="3"/>
  <c r="AK3804" i="3" s="1"/>
  <c r="AQ3803" i="3"/>
  <c r="BI3803" i="3"/>
  <c r="AR3803" i="3"/>
  <c r="BJ3803" i="3"/>
  <c r="K3806" i="3"/>
  <c r="AB3805" i="3"/>
  <c r="AA3805" i="3"/>
  <c r="L1206" i="3"/>
  <c r="O1208" i="3"/>
  <c r="K1206" i="3"/>
  <c r="N1207" i="3" s="1"/>
  <c r="N1208" i="3"/>
  <c r="D3874" i="3"/>
  <c r="X3803" i="3"/>
  <c r="W3803" i="3"/>
  <c r="T3804" i="3"/>
  <c r="Q3804" i="3"/>
  <c r="U3804" i="3"/>
  <c r="R3804" i="3"/>
  <c r="N3805" i="3"/>
  <c r="O3805" i="3"/>
  <c r="AY3801" i="3" l="1"/>
  <c r="BA3801" i="3" s="1"/>
  <c r="BB3801" i="3" s="1"/>
  <c r="BS3144" i="3"/>
  <c r="BM3144" i="3"/>
  <c r="BQ3144" i="3" s="1"/>
  <c r="BN3144" i="3"/>
  <c r="BL3144" i="3"/>
  <c r="BO3144" i="3"/>
  <c r="AW3802" i="3"/>
  <c r="AC3805" i="3"/>
  <c r="AK3805" i="3" s="1"/>
  <c r="AN3805" i="3" s="1"/>
  <c r="AN3806" i="3" s="1"/>
  <c r="AN3807" i="3" s="1"/>
  <c r="AN3808" i="3" s="1"/>
  <c r="AN3809" i="3" s="1"/>
  <c r="AN3810" i="3" s="1"/>
  <c r="AN3811" i="3" s="1"/>
  <c r="AN3812" i="3" s="1"/>
  <c r="AN3813" i="3" s="1"/>
  <c r="AN3814" i="3" s="1"/>
  <c r="AN3815" i="3" s="1"/>
  <c r="AN3816" i="3" s="1"/>
  <c r="AN3817" i="3" s="1"/>
  <c r="AN3818" i="3" s="1"/>
  <c r="AN3819" i="3" s="1"/>
  <c r="AN3820" i="3" s="1"/>
  <c r="AN3821" i="3" s="1"/>
  <c r="AN3822" i="3" s="1"/>
  <c r="AN3823" i="3" s="1"/>
  <c r="AN3824" i="3" s="1"/>
  <c r="AN3825" i="3" s="1"/>
  <c r="AX3802" i="3"/>
  <c r="L3807" i="3"/>
  <c r="BF3802" i="3"/>
  <c r="BG3802" i="3"/>
  <c r="AR3804" i="3"/>
  <c r="BJ3804" i="3"/>
  <c r="AQ3804" i="3"/>
  <c r="BI3804" i="3"/>
  <c r="K3807" i="3"/>
  <c r="AB3806" i="3"/>
  <c r="AA3806" i="3"/>
  <c r="Z3806" i="3"/>
  <c r="L1205" i="3"/>
  <c r="K1205" i="3"/>
  <c r="O1207" i="3"/>
  <c r="D3875" i="3"/>
  <c r="W3804" i="3"/>
  <c r="X3804" i="3"/>
  <c r="U3805" i="3"/>
  <c r="R3805" i="3"/>
  <c r="T3805" i="3"/>
  <c r="Q3805" i="3"/>
  <c r="N3806" i="3"/>
  <c r="O3806" i="3"/>
  <c r="BV3144" i="3" l="1"/>
  <c r="BT3144" i="3"/>
  <c r="BX3144" i="3" s="1"/>
  <c r="BP3144" i="3"/>
  <c r="BU3144" i="3" s="1"/>
  <c r="BR3145" i="3"/>
  <c r="AY3802" i="3"/>
  <c r="BA3802" i="3" s="1"/>
  <c r="BB3802" i="3" s="1"/>
  <c r="L3808" i="3"/>
  <c r="AW3803" i="3"/>
  <c r="BF3803" i="3"/>
  <c r="AX3803" i="3"/>
  <c r="BG3803" i="3"/>
  <c r="BD3806" i="3"/>
  <c r="BD3807" i="3" s="1"/>
  <c r="BD3808" i="3" s="1"/>
  <c r="BD3809" i="3" s="1"/>
  <c r="BD3810" i="3" s="1"/>
  <c r="BD3811" i="3" s="1"/>
  <c r="BD3812" i="3" s="1"/>
  <c r="BD3813" i="3" s="1"/>
  <c r="BD3814" i="3" s="1"/>
  <c r="BD3815" i="3" s="1"/>
  <c r="BD3816" i="3" s="1"/>
  <c r="BD3817" i="3" s="1"/>
  <c r="BD3818" i="3" s="1"/>
  <c r="BD3819" i="3" s="1"/>
  <c r="BD3820" i="3" s="1"/>
  <c r="BD3821" i="3" s="1"/>
  <c r="BD3822" i="3" s="1"/>
  <c r="BD3823" i="3" s="1"/>
  <c r="BD3824" i="3" s="1"/>
  <c r="BD3825" i="3" s="1"/>
  <c r="BD3826" i="3" s="1"/>
  <c r="BC3827" i="3" s="1"/>
  <c r="BC3828" i="3" s="1"/>
  <c r="BC3829" i="3" s="1"/>
  <c r="BC3830" i="3" s="1"/>
  <c r="BC3831" i="3" s="1"/>
  <c r="BC3832" i="3" s="1"/>
  <c r="BC3833" i="3" s="1"/>
  <c r="BC3834" i="3" s="1"/>
  <c r="BC3835" i="3" s="1"/>
  <c r="BC3836" i="3" s="1"/>
  <c r="BC3837" i="3" s="1"/>
  <c r="BC3838" i="3" s="1"/>
  <c r="BC3839" i="3" s="1"/>
  <c r="BC3840" i="3" s="1"/>
  <c r="BC3841" i="3" s="1"/>
  <c r="BC3842" i="3" s="1"/>
  <c r="BC3843" i="3" s="1"/>
  <c r="BC3844" i="3" s="1"/>
  <c r="BC3845" i="3" s="1"/>
  <c r="BC3846" i="3" s="1"/>
  <c r="AC3806" i="3"/>
  <c r="AK3806" i="3" s="1"/>
  <c r="K3808" i="3"/>
  <c r="AB3807" i="3"/>
  <c r="AA3807" i="3"/>
  <c r="AR3805" i="3"/>
  <c r="BJ3805" i="3"/>
  <c r="AU3805" i="3"/>
  <c r="AU3806" i="3" s="1"/>
  <c r="AU3807" i="3" s="1"/>
  <c r="AU3808" i="3" s="1"/>
  <c r="AU3809" i="3" s="1"/>
  <c r="AU3810" i="3" s="1"/>
  <c r="AU3811" i="3" s="1"/>
  <c r="AU3812" i="3" s="1"/>
  <c r="AU3813" i="3" s="1"/>
  <c r="AU3814" i="3" s="1"/>
  <c r="AU3815" i="3" s="1"/>
  <c r="AU3816" i="3" s="1"/>
  <c r="AU3817" i="3" s="1"/>
  <c r="AU3818" i="3" s="1"/>
  <c r="AU3819" i="3" s="1"/>
  <c r="AU3820" i="3" s="1"/>
  <c r="AU3821" i="3" s="1"/>
  <c r="AU3822" i="3" s="1"/>
  <c r="AU3823" i="3" s="1"/>
  <c r="AU3824" i="3" s="1"/>
  <c r="AU3825" i="3" s="1"/>
  <c r="Z3807" i="3"/>
  <c r="AQ3805" i="3"/>
  <c r="BI3805" i="3"/>
  <c r="AT3805" i="3"/>
  <c r="AT3806" i="3" s="1"/>
  <c r="AT3807" i="3" s="1"/>
  <c r="AT3808" i="3" s="1"/>
  <c r="AT3809" i="3" s="1"/>
  <c r="AT3810" i="3" s="1"/>
  <c r="AT3811" i="3" s="1"/>
  <c r="AT3812" i="3" s="1"/>
  <c r="AT3813" i="3" s="1"/>
  <c r="AT3814" i="3" s="1"/>
  <c r="AT3815" i="3" s="1"/>
  <c r="AT3816" i="3" s="1"/>
  <c r="AT3817" i="3" s="1"/>
  <c r="AT3818" i="3" s="1"/>
  <c r="AT3819" i="3" s="1"/>
  <c r="AT3820" i="3" s="1"/>
  <c r="AT3821" i="3" s="1"/>
  <c r="AT3822" i="3" s="1"/>
  <c r="AT3823" i="3" s="1"/>
  <c r="AT3824" i="3" s="1"/>
  <c r="AT3825" i="3" s="1"/>
  <c r="K1204" i="3"/>
  <c r="N1206" i="3"/>
  <c r="L1204" i="3"/>
  <c r="O1205" i="3" s="1"/>
  <c r="O1206" i="3"/>
  <c r="X3805" i="3"/>
  <c r="D3876" i="3"/>
  <c r="W3805" i="3"/>
  <c r="U3806" i="3"/>
  <c r="R3806" i="3"/>
  <c r="T3806" i="3"/>
  <c r="Q3806" i="3"/>
  <c r="N3807" i="3"/>
  <c r="O3807" i="3"/>
  <c r="AY3803" i="3" l="1"/>
  <c r="BA3803" i="3" s="1"/>
  <c r="BB3803" i="3" s="1"/>
  <c r="BS3145" i="3"/>
  <c r="BM3145" i="3"/>
  <c r="BQ3145" i="3" s="1"/>
  <c r="BN3145" i="3"/>
  <c r="BL3145" i="3"/>
  <c r="BO3145" i="3"/>
  <c r="AX3804" i="3"/>
  <c r="L3809" i="3"/>
  <c r="AW3804" i="3"/>
  <c r="BF3804" i="3"/>
  <c r="BG3804" i="3"/>
  <c r="AX3805" i="3" s="1"/>
  <c r="AR3806" i="3"/>
  <c r="BJ3806" i="3"/>
  <c r="AQ3806" i="3"/>
  <c r="BI3806" i="3"/>
  <c r="AC3807" i="3"/>
  <c r="AK3807" i="3" s="1"/>
  <c r="K3809" i="3"/>
  <c r="AB3808" i="3"/>
  <c r="AA3808" i="3"/>
  <c r="Z3808" i="3"/>
  <c r="W3806" i="3"/>
  <c r="K1203" i="3"/>
  <c r="L1203" i="3"/>
  <c r="N1205" i="3"/>
  <c r="X3806" i="3"/>
  <c r="D3877" i="3"/>
  <c r="U3807" i="3"/>
  <c r="R3807" i="3"/>
  <c r="T3807" i="3"/>
  <c r="Q3807" i="3"/>
  <c r="N3808" i="3"/>
  <c r="O3808" i="3"/>
  <c r="BV3145" i="3" l="1"/>
  <c r="BT3145" i="3"/>
  <c r="BX3145" i="3" s="1"/>
  <c r="BP3145" i="3"/>
  <c r="BU3145" i="3" s="1"/>
  <c r="BR3146" i="3"/>
  <c r="AY3804" i="3"/>
  <c r="BA3804" i="3" s="1"/>
  <c r="BB3804" i="3" s="1"/>
  <c r="L3810" i="3"/>
  <c r="AW3805" i="3"/>
  <c r="AY3805" i="3" s="1"/>
  <c r="BA3805" i="3" s="1"/>
  <c r="BF3805" i="3"/>
  <c r="BG3805" i="3"/>
  <c r="AC3808" i="3"/>
  <c r="AK3808" i="3" s="1"/>
  <c r="K3810" i="3"/>
  <c r="AB3809" i="3"/>
  <c r="AA3809" i="3"/>
  <c r="Z3809" i="3"/>
  <c r="AR3807" i="3"/>
  <c r="BJ3807" i="3"/>
  <c r="AQ3807" i="3"/>
  <c r="BI3807" i="3"/>
  <c r="L1202" i="3"/>
  <c r="O1204" i="3"/>
  <c r="K1202" i="3"/>
  <c r="N1203" i="3" s="1"/>
  <c r="N1204" i="3"/>
  <c r="W3807" i="3"/>
  <c r="X3807" i="3"/>
  <c r="D3878" i="3"/>
  <c r="U3808" i="3"/>
  <c r="R3808" i="3"/>
  <c r="T3808" i="3"/>
  <c r="Q3808" i="3"/>
  <c r="N3809" i="3"/>
  <c r="O3809" i="3"/>
  <c r="BB3805" i="3" l="1"/>
  <c r="BS3146" i="3"/>
  <c r="BM3146" i="3"/>
  <c r="BQ3146" i="3" s="1"/>
  <c r="BO3146" i="3"/>
  <c r="BL3146" i="3"/>
  <c r="BN3146" i="3"/>
  <c r="AW3806" i="3"/>
  <c r="L3811" i="3"/>
  <c r="AX3806" i="3"/>
  <c r="BF3806" i="3"/>
  <c r="BG3806" i="3"/>
  <c r="AC3809" i="3"/>
  <c r="AK3809" i="3" s="1"/>
  <c r="AQ3808" i="3"/>
  <c r="BI3808" i="3"/>
  <c r="AR3808" i="3"/>
  <c r="BJ3808" i="3"/>
  <c r="K3811" i="3"/>
  <c r="AB3810" i="3"/>
  <c r="AA3810" i="3"/>
  <c r="Z3810" i="3"/>
  <c r="L1201" i="3"/>
  <c r="K1201" i="3"/>
  <c r="O1203" i="3"/>
  <c r="D3879" i="3"/>
  <c r="W3808" i="3"/>
  <c r="X3808" i="3"/>
  <c r="U3809" i="3"/>
  <c r="R3809" i="3"/>
  <c r="T3809" i="3"/>
  <c r="Q3809" i="3"/>
  <c r="N3810" i="3"/>
  <c r="O3810" i="3"/>
  <c r="AW3807" i="3" l="1"/>
  <c r="BV3146" i="3"/>
  <c r="BP3146" i="3"/>
  <c r="BU3146" i="3" s="1"/>
  <c r="BR3147" i="3"/>
  <c r="BT3146" i="3"/>
  <c r="BX3146" i="3" s="1"/>
  <c r="AY3806" i="3"/>
  <c r="BA3806" i="3" s="1"/>
  <c r="BB3806" i="3" s="1"/>
  <c r="AX3807" i="3"/>
  <c r="AY3807" i="3" s="1"/>
  <c r="BA3807" i="3" s="1"/>
  <c r="BB3807" i="3" s="1"/>
  <c r="L3812" i="3"/>
  <c r="BG3807" i="3"/>
  <c r="BF3807" i="3"/>
  <c r="AC3810" i="3"/>
  <c r="AK3810" i="3" s="1"/>
  <c r="K3812" i="3"/>
  <c r="AB3811" i="3"/>
  <c r="AA3811" i="3"/>
  <c r="Z3811" i="3"/>
  <c r="AQ3809" i="3"/>
  <c r="BI3809" i="3"/>
  <c r="AR3809" i="3"/>
  <c r="BJ3809" i="3"/>
  <c r="K1200" i="3"/>
  <c r="N1202" i="3"/>
  <c r="L1200" i="3"/>
  <c r="O1201" i="3" s="1"/>
  <c r="O1202" i="3"/>
  <c r="D3880" i="3"/>
  <c r="W3809" i="3"/>
  <c r="X3809" i="3"/>
  <c r="T3810" i="3"/>
  <c r="Q3810" i="3"/>
  <c r="U3810" i="3"/>
  <c r="R3810" i="3"/>
  <c r="N3811" i="3"/>
  <c r="O3811" i="3"/>
  <c r="BS3147" i="3" l="1"/>
  <c r="BL3147" i="3"/>
  <c r="BN3147" i="3"/>
  <c r="BM3147" i="3"/>
  <c r="BQ3147" i="3" s="1"/>
  <c r="BO3147" i="3"/>
  <c r="AW3808" i="3"/>
  <c r="L3813" i="3"/>
  <c r="AX3808" i="3"/>
  <c r="BF3808" i="3"/>
  <c r="BG3808" i="3"/>
  <c r="AC3811" i="3"/>
  <c r="AK3811" i="3" s="1"/>
  <c r="AR3810" i="3"/>
  <c r="BJ3810" i="3"/>
  <c r="AQ3810" i="3"/>
  <c r="BI3810" i="3"/>
  <c r="K3813" i="3"/>
  <c r="AB3812" i="3"/>
  <c r="AA3812" i="3"/>
  <c r="Z3812" i="3"/>
  <c r="K1199" i="3"/>
  <c r="L1199" i="3"/>
  <c r="N1201" i="3"/>
  <c r="D3881" i="3"/>
  <c r="W3810" i="3"/>
  <c r="X3810" i="3"/>
  <c r="U3811" i="3"/>
  <c r="R3811" i="3"/>
  <c r="T3811" i="3"/>
  <c r="Q3811" i="3"/>
  <c r="N3812" i="3"/>
  <c r="O3812" i="3"/>
  <c r="AW3809" i="3" l="1"/>
  <c r="BV3147" i="3"/>
  <c r="BT3147" i="3"/>
  <c r="BX3147" i="3" s="1"/>
  <c r="BP3147" i="3"/>
  <c r="BU3147" i="3" s="1"/>
  <c r="BR3148" i="3"/>
  <c r="AY3808" i="3"/>
  <c r="BA3808" i="3" s="1"/>
  <c r="BB3808" i="3" s="1"/>
  <c r="L3814" i="3"/>
  <c r="AX3809" i="3"/>
  <c r="AY3809" i="3" s="1"/>
  <c r="BA3809" i="3" s="1"/>
  <c r="BB3809" i="3" s="1"/>
  <c r="BG3809" i="3"/>
  <c r="BF3809" i="3"/>
  <c r="AC3812" i="3"/>
  <c r="K3814" i="3"/>
  <c r="AB3813" i="3"/>
  <c r="AA3813" i="3"/>
  <c r="Z3813" i="3"/>
  <c r="AR3811" i="3"/>
  <c r="BJ3811" i="3"/>
  <c r="AK3812" i="3"/>
  <c r="AQ3811" i="3"/>
  <c r="BI3811" i="3"/>
  <c r="L1198" i="3"/>
  <c r="O1200" i="3"/>
  <c r="K1198" i="3"/>
  <c r="N1199" i="3" s="1"/>
  <c r="N1200" i="3"/>
  <c r="D3882" i="3"/>
  <c r="W3811" i="3"/>
  <c r="X3811" i="3"/>
  <c r="T3812" i="3"/>
  <c r="Q3812" i="3"/>
  <c r="U3812" i="3"/>
  <c r="R3812" i="3"/>
  <c r="N3813" i="3"/>
  <c r="O3813" i="3"/>
  <c r="AX3810" i="3" l="1"/>
  <c r="BO3148" i="3"/>
  <c r="BL3148" i="3"/>
  <c r="BS3148" i="3"/>
  <c r="BM3148" i="3"/>
  <c r="BQ3148" i="3" s="1"/>
  <c r="BN3148" i="3"/>
  <c r="AW3810" i="3"/>
  <c r="L3815" i="3"/>
  <c r="BG3810" i="3"/>
  <c r="BF3810" i="3"/>
  <c r="AC3813" i="3"/>
  <c r="AK3813" i="3" s="1"/>
  <c r="AQ3812" i="3"/>
  <c r="BI3812" i="3"/>
  <c r="AR3812" i="3"/>
  <c r="BJ3812" i="3"/>
  <c r="K3815" i="3"/>
  <c r="AB3814" i="3"/>
  <c r="AA3814" i="3"/>
  <c r="Z3814" i="3"/>
  <c r="L1197" i="3"/>
  <c r="K1197" i="3"/>
  <c r="O1199" i="3"/>
  <c r="D3883" i="3"/>
  <c r="W3812" i="3"/>
  <c r="X3812" i="3"/>
  <c r="U3813" i="3"/>
  <c r="R3813" i="3"/>
  <c r="T3813" i="3"/>
  <c r="Q3813" i="3"/>
  <c r="N3814" i="3"/>
  <c r="O3814" i="3"/>
  <c r="AY3810" i="3" l="1"/>
  <c r="BA3810" i="3" s="1"/>
  <c r="BB3810" i="3" s="1"/>
  <c r="BV3148" i="3"/>
  <c r="BT3148" i="3"/>
  <c r="BX3148" i="3" s="1"/>
  <c r="BP3148" i="3"/>
  <c r="BU3148" i="3" s="1"/>
  <c r="BR3149" i="3"/>
  <c r="AX3811" i="3"/>
  <c r="L3816" i="3"/>
  <c r="AW3811" i="3"/>
  <c r="BG3811" i="3"/>
  <c r="BF3811" i="3"/>
  <c r="AC3814" i="3"/>
  <c r="K3816" i="3"/>
  <c r="AB3815" i="3"/>
  <c r="AA3815" i="3"/>
  <c r="Z3815" i="3"/>
  <c r="Z3816" i="3"/>
  <c r="AR3813" i="3"/>
  <c r="BJ3813" i="3"/>
  <c r="AK3814" i="3"/>
  <c r="AQ3813" i="3"/>
  <c r="BI3813" i="3"/>
  <c r="K1196" i="3"/>
  <c r="N1198" i="3"/>
  <c r="L1196" i="3"/>
  <c r="O1197" i="3" s="1"/>
  <c r="O1198" i="3"/>
  <c r="D3884" i="3"/>
  <c r="W3813" i="3"/>
  <c r="X3813" i="3"/>
  <c r="U3814" i="3"/>
  <c r="R3814" i="3"/>
  <c r="T3814" i="3"/>
  <c r="Q3814" i="3"/>
  <c r="N3815" i="3"/>
  <c r="O3815" i="3"/>
  <c r="BS3149" i="3" l="1"/>
  <c r="BL3149" i="3"/>
  <c r="BN3149" i="3"/>
  <c r="BM3149" i="3"/>
  <c r="BQ3149" i="3" s="1"/>
  <c r="BO3149" i="3"/>
  <c r="AY3811" i="3"/>
  <c r="BA3811" i="3" s="1"/>
  <c r="BB3811" i="3" s="1"/>
  <c r="AW3812" i="3"/>
  <c r="L3817" i="3"/>
  <c r="BF3812" i="3"/>
  <c r="BG3812" i="3"/>
  <c r="AX3812" i="3"/>
  <c r="AC3815" i="3"/>
  <c r="AQ3814" i="3"/>
  <c r="BI3814" i="3"/>
  <c r="AR3814" i="3"/>
  <c r="BJ3814" i="3"/>
  <c r="K3817" i="3"/>
  <c r="AB3816" i="3"/>
  <c r="AA3816" i="3"/>
  <c r="AK3815" i="3"/>
  <c r="K1195" i="3"/>
  <c r="L1195" i="3"/>
  <c r="N1197" i="3"/>
  <c r="D3885" i="3"/>
  <c r="W3814" i="3"/>
  <c r="X3814" i="3"/>
  <c r="T3815" i="3"/>
  <c r="Q3815" i="3"/>
  <c r="U3815" i="3"/>
  <c r="R3815" i="3"/>
  <c r="N3816" i="3"/>
  <c r="O3816" i="3"/>
  <c r="BT3149" i="3" l="1"/>
  <c r="BX3149" i="3" s="1"/>
  <c r="BV3149" i="3"/>
  <c r="BP3149" i="3"/>
  <c r="BU3149" i="3" s="1"/>
  <c r="BR3150" i="3"/>
  <c r="AY3812" i="3"/>
  <c r="BA3812" i="3" s="1"/>
  <c r="BB3812" i="3" s="1"/>
  <c r="AX3813" i="3"/>
  <c r="L3818" i="3"/>
  <c r="AW3813" i="3"/>
  <c r="BF3813" i="3"/>
  <c r="BG3813" i="3"/>
  <c r="AR3815" i="3"/>
  <c r="BJ3815" i="3"/>
  <c r="AC3816" i="3"/>
  <c r="AK3816" i="3" s="1"/>
  <c r="K3818" i="3"/>
  <c r="AB3817" i="3"/>
  <c r="AA3817" i="3"/>
  <c r="Z3817" i="3"/>
  <c r="AQ3815" i="3"/>
  <c r="BI3815" i="3"/>
  <c r="L1194" i="3"/>
  <c r="O1196" i="3"/>
  <c r="K1194" i="3"/>
  <c r="N1195" i="3" s="1"/>
  <c r="N1196" i="3"/>
  <c r="D3886" i="3"/>
  <c r="W3815" i="3"/>
  <c r="X3815" i="3"/>
  <c r="U3816" i="3"/>
  <c r="R3816" i="3"/>
  <c r="T3816" i="3"/>
  <c r="Q3816" i="3"/>
  <c r="N3817" i="3"/>
  <c r="O3817" i="3"/>
  <c r="BN3150" i="3" l="1"/>
  <c r="BL3150" i="3"/>
  <c r="BO3150" i="3"/>
  <c r="BM3150" i="3"/>
  <c r="BQ3150" i="3" s="1"/>
  <c r="BS3150" i="3"/>
  <c r="AY3813" i="3"/>
  <c r="BA3813" i="3" s="1"/>
  <c r="BB3813" i="3" s="1"/>
  <c r="L3819" i="3"/>
  <c r="AW3814" i="3"/>
  <c r="AX3814" i="3"/>
  <c r="BF3814" i="3"/>
  <c r="BG3814" i="3"/>
  <c r="Z3818" i="3"/>
  <c r="AC3817" i="3"/>
  <c r="AK3817" i="3" s="1"/>
  <c r="AQ3816" i="3"/>
  <c r="BI3816" i="3"/>
  <c r="K3819" i="3"/>
  <c r="AB3818" i="3"/>
  <c r="AA3818" i="3"/>
  <c r="AR3816" i="3"/>
  <c r="BJ3816" i="3"/>
  <c r="L1193" i="3"/>
  <c r="K1193" i="3"/>
  <c r="O1195" i="3"/>
  <c r="D3887" i="3"/>
  <c r="W3816" i="3"/>
  <c r="X3816" i="3"/>
  <c r="T3817" i="3"/>
  <c r="Q3817" i="3"/>
  <c r="U3817" i="3"/>
  <c r="R3817" i="3"/>
  <c r="N3818" i="3"/>
  <c r="O3818" i="3"/>
  <c r="BV3150" i="3" l="1"/>
  <c r="BP3150" i="3"/>
  <c r="BU3150" i="3" s="1"/>
  <c r="BR3151" i="3"/>
  <c r="BT3150" i="3"/>
  <c r="BX3150" i="3" s="1"/>
  <c r="L3820" i="3"/>
  <c r="AX3815" i="3"/>
  <c r="AY3814" i="3"/>
  <c r="BA3814" i="3" s="1"/>
  <c r="BB3814" i="3" s="1"/>
  <c r="BG3815" i="3"/>
  <c r="BF3815" i="3"/>
  <c r="AW3815" i="3"/>
  <c r="AY3815" i="3" s="1"/>
  <c r="AC3818" i="3"/>
  <c r="AK3818" i="3" s="1"/>
  <c r="AQ3817" i="3"/>
  <c r="BI3817" i="3"/>
  <c r="K3820" i="3"/>
  <c r="AB3819" i="3"/>
  <c r="AA3819" i="3"/>
  <c r="Z3819" i="3"/>
  <c r="Z3820" i="3"/>
  <c r="AR3817" i="3"/>
  <c r="BJ3817" i="3"/>
  <c r="K1192" i="3"/>
  <c r="N1194" i="3"/>
  <c r="L1192" i="3"/>
  <c r="O1193" i="3" s="1"/>
  <c r="O1194" i="3"/>
  <c r="BA3815" i="3"/>
  <c r="D3888" i="3"/>
  <c r="W3817" i="3"/>
  <c r="X3817" i="3"/>
  <c r="U3818" i="3"/>
  <c r="R3818" i="3"/>
  <c r="T3818" i="3"/>
  <c r="Q3818" i="3"/>
  <c r="N3819" i="3"/>
  <c r="O3819" i="3"/>
  <c r="BB3815" i="3" l="1"/>
  <c r="AX3816" i="3"/>
  <c r="BS3151" i="3"/>
  <c r="BO3151" i="3"/>
  <c r="BL3151" i="3"/>
  <c r="BN3151" i="3"/>
  <c r="BM3151" i="3"/>
  <c r="BQ3151" i="3" s="1"/>
  <c r="L3821" i="3"/>
  <c r="BF3816" i="3"/>
  <c r="BG3816" i="3"/>
  <c r="AW3816" i="3"/>
  <c r="AC3819" i="3"/>
  <c r="AK3819" i="3" s="1"/>
  <c r="AR3818" i="3"/>
  <c r="BJ3818" i="3"/>
  <c r="AQ3818" i="3"/>
  <c r="BI3818" i="3"/>
  <c r="K3821" i="3"/>
  <c r="AB3820" i="3"/>
  <c r="AA3820" i="3"/>
  <c r="K1191" i="3"/>
  <c r="L1191" i="3"/>
  <c r="N1193" i="3"/>
  <c r="D3889" i="3"/>
  <c r="W3818" i="3"/>
  <c r="X3818" i="3"/>
  <c r="T3819" i="3"/>
  <c r="Q3819" i="3"/>
  <c r="U3819" i="3"/>
  <c r="R3819" i="3"/>
  <c r="N3820" i="3"/>
  <c r="O3820" i="3"/>
  <c r="AY3816" i="3" l="1"/>
  <c r="BA3816" i="3" s="1"/>
  <c r="BB3816" i="3" s="1"/>
  <c r="BV3151" i="3"/>
  <c r="BT3151" i="3"/>
  <c r="BX3151" i="3" s="1"/>
  <c r="BP3151" i="3"/>
  <c r="BU3151" i="3" s="1"/>
  <c r="BR3152" i="3"/>
  <c r="AW3817" i="3"/>
  <c r="L3822" i="3"/>
  <c r="AX3817" i="3"/>
  <c r="BG3817" i="3"/>
  <c r="BF3817" i="3"/>
  <c r="AC3820" i="3"/>
  <c r="AK3820" i="3" s="1"/>
  <c r="K3822" i="3"/>
  <c r="AB3821" i="3"/>
  <c r="AA3821" i="3"/>
  <c r="Z3821" i="3"/>
  <c r="AR3819" i="3"/>
  <c r="BJ3819" i="3"/>
  <c r="AQ3819" i="3"/>
  <c r="BI3819" i="3"/>
  <c r="L1190" i="3"/>
  <c r="O1192" i="3"/>
  <c r="K1190" i="3"/>
  <c r="N1191" i="3" s="1"/>
  <c r="N1192" i="3"/>
  <c r="D3890" i="3"/>
  <c r="W3819" i="3"/>
  <c r="X3819" i="3"/>
  <c r="T3820" i="3"/>
  <c r="Q3820" i="3"/>
  <c r="U3820" i="3"/>
  <c r="R3820" i="3"/>
  <c r="N3821" i="3"/>
  <c r="O3821" i="3"/>
  <c r="AY3817" i="3" l="1"/>
  <c r="BA3817" i="3" s="1"/>
  <c r="BB3817" i="3" s="1"/>
  <c r="BO3152" i="3"/>
  <c r="BN3152" i="3"/>
  <c r="BL3152" i="3"/>
  <c r="BM3152" i="3"/>
  <c r="BQ3152" i="3" s="1"/>
  <c r="BS3152" i="3"/>
  <c r="L3823" i="3"/>
  <c r="AX3818" i="3"/>
  <c r="BF3818" i="3"/>
  <c r="AW3818" i="3"/>
  <c r="BG3818" i="3"/>
  <c r="AC3821" i="3"/>
  <c r="AK3821" i="3" s="1"/>
  <c r="AR3820" i="3"/>
  <c r="BJ3820" i="3"/>
  <c r="AQ3820" i="3"/>
  <c r="BI3820" i="3"/>
  <c r="K3823" i="3"/>
  <c r="AB3822" i="3"/>
  <c r="AA3822" i="3"/>
  <c r="Z3822" i="3"/>
  <c r="L1189" i="3"/>
  <c r="K1189" i="3"/>
  <c r="O1191" i="3"/>
  <c r="D3891" i="3"/>
  <c r="W3820" i="3"/>
  <c r="X3820" i="3"/>
  <c r="U3821" i="3"/>
  <c r="R3821" i="3"/>
  <c r="T3821" i="3"/>
  <c r="Q3821" i="3"/>
  <c r="N3822" i="3"/>
  <c r="O3822" i="3"/>
  <c r="AW3819" i="3" l="1"/>
  <c r="BT3152" i="3"/>
  <c r="BX3152" i="3" s="1"/>
  <c r="BV3152" i="3"/>
  <c r="BP3152" i="3"/>
  <c r="BU3152" i="3" s="1"/>
  <c r="BR3153" i="3"/>
  <c r="AY3818" i="3"/>
  <c r="BA3818" i="3" s="1"/>
  <c r="BB3818" i="3" s="1"/>
  <c r="L3824" i="3"/>
  <c r="AX3819" i="3"/>
  <c r="AY3819" i="3" s="1"/>
  <c r="BA3819" i="3" s="1"/>
  <c r="BG3819" i="3"/>
  <c r="BF3819" i="3"/>
  <c r="AC3822" i="3"/>
  <c r="AK3822" i="3" s="1"/>
  <c r="K3824" i="3"/>
  <c r="AB3823" i="3"/>
  <c r="AA3823" i="3"/>
  <c r="Z3823" i="3"/>
  <c r="AR3821" i="3"/>
  <c r="BJ3821" i="3"/>
  <c r="AQ3821" i="3"/>
  <c r="BI3821" i="3"/>
  <c r="K1188" i="3"/>
  <c r="N1190" i="3"/>
  <c r="L1188" i="3"/>
  <c r="O1189" i="3" s="1"/>
  <c r="O1190" i="3"/>
  <c r="D3892" i="3"/>
  <c r="W3821" i="3"/>
  <c r="X3821" i="3"/>
  <c r="U3822" i="3"/>
  <c r="R3822" i="3"/>
  <c r="T3822" i="3"/>
  <c r="Q3822" i="3"/>
  <c r="N3823" i="3"/>
  <c r="O3823" i="3"/>
  <c r="BB3819" i="3" l="1"/>
  <c r="BN3153" i="3"/>
  <c r="BM3153" i="3"/>
  <c r="BQ3153" i="3" s="1"/>
  <c r="BO3153" i="3"/>
  <c r="BS3153" i="3"/>
  <c r="BL3153" i="3"/>
  <c r="AW3820" i="3"/>
  <c r="L3825" i="3"/>
  <c r="AX3820" i="3"/>
  <c r="BG3820" i="3"/>
  <c r="BF3820" i="3"/>
  <c r="AQ3822" i="3"/>
  <c r="BI3822" i="3"/>
  <c r="AR3822" i="3"/>
  <c r="BJ3822" i="3"/>
  <c r="AC3823" i="3"/>
  <c r="AK3823" i="3" s="1"/>
  <c r="K3825" i="3"/>
  <c r="AB3824" i="3"/>
  <c r="AA3824" i="3"/>
  <c r="Z3824" i="3"/>
  <c r="K1187" i="3"/>
  <c r="L1187" i="3"/>
  <c r="N1189" i="3"/>
  <c r="D3893" i="3"/>
  <c r="W3822" i="3"/>
  <c r="X3822" i="3"/>
  <c r="T3823" i="3"/>
  <c r="Q3823" i="3"/>
  <c r="U3823" i="3"/>
  <c r="R3823" i="3"/>
  <c r="N3824" i="3"/>
  <c r="O3824" i="3"/>
  <c r="BV3153" i="3" l="1"/>
  <c r="BP3153" i="3"/>
  <c r="BU3153" i="3" s="1"/>
  <c r="BR3154" i="3"/>
  <c r="BT3153" i="3"/>
  <c r="BX3153" i="3" s="1"/>
  <c r="AY3820" i="3"/>
  <c r="BA3820" i="3" s="1"/>
  <c r="BB3820" i="3" s="1"/>
  <c r="AX3821" i="3"/>
  <c r="L3826" i="3"/>
  <c r="BG3821" i="3"/>
  <c r="AW3821" i="3"/>
  <c r="AY3821" i="3" s="1"/>
  <c r="BA3821" i="3" s="1"/>
  <c r="BF3821" i="3"/>
  <c r="AC3824" i="3"/>
  <c r="AK3824" i="3" s="1"/>
  <c r="K3826" i="3"/>
  <c r="AB3825" i="3"/>
  <c r="AA3825" i="3"/>
  <c r="Z3825" i="3"/>
  <c r="AR3823" i="3"/>
  <c r="BJ3823" i="3"/>
  <c r="AQ3823" i="3"/>
  <c r="BI3823" i="3"/>
  <c r="L1186" i="3"/>
  <c r="O1188" i="3"/>
  <c r="K1186" i="3"/>
  <c r="N1187" i="3" s="1"/>
  <c r="N1188" i="3"/>
  <c r="D3894" i="3"/>
  <c r="W3823" i="3"/>
  <c r="X3823" i="3"/>
  <c r="U3824" i="3"/>
  <c r="R3824" i="3"/>
  <c r="T3824" i="3"/>
  <c r="Q3824" i="3"/>
  <c r="N3825" i="3"/>
  <c r="O3825" i="3"/>
  <c r="BS3154" i="3" l="1"/>
  <c r="BL3154" i="3"/>
  <c r="BN3154" i="3"/>
  <c r="BO3154" i="3"/>
  <c r="BM3154" i="3"/>
  <c r="BQ3154" i="3" s="1"/>
  <c r="BB3821" i="3"/>
  <c r="L3827" i="3"/>
  <c r="AW3822" i="3"/>
  <c r="BG3822" i="3"/>
  <c r="BF3822" i="3"/>
  <c r="AX3822" i="3"/>
  <c r="AC3825" i="3"/>
  <c r="AK3825" i="3" s="1"/>
  <c r="AR3824" i="3"/>
  <c r="BJ3824" i="3"/>
  <c r="AQ3824" i="3"/>
  <c r="BI3824" i="3"/>
  <c r="K3827" i="3"/>
  <c r="AB3826" i="3"/>
  <c r="AA3826" i="3"/>
  <c r="Z3826" i="3"/>
  <c r="L1185" i="3"/>
  <c r="K1185" i="3"/>
  <c r="O1187" i="3"/>
  <c r="D3895" i="3"/>
  <c r="X3824" i="3"/>
  <c r="W3824" i="3"/>
  <c r="U3825" i="3"/>
  <c r="R3825" i="3"/>
  <c r="T3825" i="3"/>
  <c r="Q3825" i="3"/>
  <c r="N3826" i="3"/>
  <c r="O3826" i="3"/>
  <c r="BV3154" i="3" l="1"/>
  <c r="BT3154" i="3"/>
  <c r="BX3154" i="3" s="1"/>
  <c r="BP3154" i="3"/>
  <c r="BU3154" i="3" s="1"/>
  <c r="BR3155" i="3"/>
  <c r="L3828" i="3"/>
  <c r="AY3822" i="3"/>
  <c r="BA3822" i="3" s="1"/>
  <c r="BB3822" i="3" s="1"/>
  <c r="AX3823" i="3"/>
  <c r="AW3823" i="3"/>
  <c r="BG3823" i="3"/>
  <c r="BF3823" i="3"/>
  <c r="AC3826" i="3"/>
  <c r="AK3826" i="3" s="1"/>
  <c r="AN3826" i="3" s="1"/>
  <c r="AN3827" i="3" s="1"/>
  <c r="AN3828" i="3" s="1"/>
  <c r="AN3829" i="3" s="1"/>
  <c r="AN3830" i="3" s="1"/>
  <c r="AN3831" i="3" s="1"/>
  <c r="AN3832" i="3" s="1"/>
  <c r="AN3833" i="3" s="1"/>
  <c r="AN3834" i="3" s="1"/>
  <c r="AN3835" i="3" s="1"/>
  <c r="AN3836" i="3" s="1"/>
  <c r="AN3837" i="3" s="1"/>
  <c r="AN3838" i="3" s="1"/>
  <c r="AN3839" i="3" s="1"/>
  <c r="AN3840" i="3" s="1"/>
  <c r="AN3841" i="3" s="1"/>
  <c r="AN3842" i="3" s="1"/>
  <c r="AN3843" i="3" s="1"/>
  <c r="AN3844" i="3" s="1"/>
  <c r="AN3845" i="3" s="1"/>
  <c r="AQ3825" i="3"/>
  <c r="BI3825" i="3"/>
  <c r="AR3825" i="3"/>
  <c r="BJ3825" i="3"/>
  <c r="K3828" i="3"/>
  <c r="AB3827" i="3"/>
  <c r="AA3827" i="3"/>
  <c r="Z3827" i="3"/>
  <c r="Z3828" i="3"/>
  <c r="K1184" i="3"/>
  <c r="N1186" i="3"/>
  <c r="L1184" i="3"/>
  <c r="O1185" i="3" s="1"/>
  <c r="O1186" i="3"/>
  <c r="D3896" i="3"/>
  <c r="W3825" i="3"/>
  <c r="X3825" i="3"/>
  <c r="U3826" i="3"/>
  <c r="R3826" i="3"/>
  <c r="T3826" i="3"/>
  <c r="Q3826" i="3"/>
  <c r="N3827" i="3"/>
  <c r="O3827" i="3"/>
  <c r="BN3155" i="3" l="1"/>
  <c r="BM3155" i="3"/>
  <c r="BQ3155" i="3" s="1"/>
  <c r="BS3155" i="3"/>
  <c r="BL3155" i="3"/>
  <c r="BO3155" i="3"/>
  <c r="AY3823" i="3"/>
  <c r="BA3823" i="3" s="1"/>
  <c r="BB3823" i="3" s="1"/>
  <c r="L3829" i="3"/>
  <c r="AX3824" i="3"/>
  <c r="AW3824" i="3"/>
  <c r="BF3824" i="3"/>
  <c r="BG3824" i="3"/>
  <c r="BD3827" i="3"/>
  <c r="BD3828" i="3" s="1"/>
  <c r="BD3829" i="3" s="1"/>
  <c r="BD3830" i="3" s="1"/>
  <c r="BD3831" i="3" s="1"/>
  <c r="BD3832" i="3" s="1"/>
  <c r="BD3833" i="3" s="1"/>
  <c r="BD3834" i="3" s="1"/>
  <c r="BD3835" i="3" s="1"/>
  <c r="BD3836" i="3" s="1"/>
  <c r="BD3837" i="3" s="1"/>
  <c r="BD3838" i="3" s="1"/>
  <c r="BD3839" i="3" s="1"/>
  <c r="BD3840" i="3" s="1"/>
  <c r="BD3841" i="3" s="1"/>
  <c r="BD3842" i="3" s="1"/>
  <c r="BD3843" i="3" s="1"/>
  <c r="BD3844" i="3" s="1"/>
  <c r="BD3845" i="3" s="1"/>
  <c r="BD3846" i="3" s="1"/>
  <c r="BC3847" i="3" s="1"/>
  <c r="BC3848" i="3" s="1"/>
  <c r="BC3849" i="3" s="1"/>
  <c r="BC3850" i="3" s="1"/>
  <c r="BC3851" i="3" s="1"/>
  <c r="BC3852" i="3" s="1"/>
  <c r="BC3853" i="3" s="1"/>
  <c r="BC3854" i="3" s="1"/>
  <c r="BC3855" i="3" s="1"/>
  <c r="BC3856" i="3" s="1"/>
  <c r="BC3857" i="3" s="1"/>
  <c r="BC3858" i="3" s="1"/>
  <c r="BC3859" i="3" s="1"/>
  <c r="BC3860" i="3" s="1"/>
  <c r="BC3861" i="3" s="1"/>
  <c r="BC3862" i="3" s="1"/>
  <c r="BC3863" i="3" s="1"/>
  <c r="BC3864" i="3" s="1"/>
  <c r="BC3865" i="3" s="1"/>
  <c r="BC3866" i="3" s="1"/>
  <c r="BC3867" i="3" s="1"/>
  <c r="AC3827" i="3"/>
  <c r="K3829" i="3"/>
  <c r="AB3828" i="3"/>
  <c r="AA3828" i="3"/>
  <c r="AR3826" i="3"/>
  <c r="BJ3826" i="3"/>
  <c r="AU3826" i="3"/>
  <c r="AU3827" i="3" s="1"/>
  <c r="AU3828" i="3" s="1"/>
  <c r="AU3829" i="3" s="1"/>
  <c r="AU3830" i="3" s="1"/>
  <c r="AU3831" i="3" s="1"/>
  <c r="AU3832" i="3" s="1"/>
  <c r="AU3833" i="3" s="1"/>
  <c r="AU3834" i="3" s="1"/>
  <c r="AU3835" i="3" s="1"/>
  <c r="AU3836" i="3" s="1"/>
  <c r="AU3837" i="3" s="1"/>
  <c r="AU3838" i="3" s="1"/>
  <c r="AU3839" i="3" s="1"/>
  <c r="AU3840" i="3" s="1"/>
  <c r="AU3841" i="3" s="1"/>
  <c r="AU3842" i="3" s="1"/>
  <c r="AU3843" i="3" s="1"/>
  <c r="AU3844" i="3" s="1"/>
  <c r="AU3845" i="3" s="1"/>
  <c r="AQ3826" i="3"/>
  <c r="BI3826" i="3"/>
  <c r="AT3826" i="3"/>
  <c r="AT3827" i="3" s="1"/>
  <c r="AT3828" i="3" s="1"/>
  <c r="AT3829" i="3" s="1"/>
  <c r="AT3830" i="3" s="1"/>
  <c r="AT3831" i="3" s="1"/>
  <c r="AT3832" i="3" s="1"/>
  <c r="AT3833" i="3" s="1"/>
  <c r="AT3834" i="3" s="1"/>
  <c r="AT3835" i="3" s="1"/>
  <c r="AT3836" i="3" s="1"/>
  <c r="AT3837" i="3" s="1"/>
  <c r="AT3838" i="3" s="1"/>
  <c r="AT3839" i="3" s="1"/>
  <c r="AT3840" i="3" s="1"/>
  <c r="AT3841" i="3" s="1"/>
  <c r="AT3842" i="3" s="1"/>
  <c r="AT3843" i="3" s="1"/>
  <c r="AT3844" i="3" s="1"/>
  <c r="AT3845" i="3" s="1"/>
  <c r="AK3827" i="3"/>
  <c r="W3826" i="3"/>
  <c r="K1183" i="3"/>
  <c r="L1183" i="3"/>
  <c r="N1185" i="3"/>
  <c r="D3897" i="3"/>
  <c r="X3826" i="3"/>
  <c r="T3827" i="3"/>
  <c r="Q3827" i="3"/>
  <c r="U3827" i="3"/>
  <c r="R3827" i="3"/>
  <c r="N3828" i="3"/>
  <c r="O3828" i="3"/>
  <c r="BV3155" i="3" l="1"/>
  <c r="BP3155" i="3"/>
  <c r="BU3155" i="3" s="1"/>
  <c r="BR3156" i="3"/>
  <c r="BT3155" i="3"/>
  <c r="BX3155" i="3" s="1"/>
  <c r="AW3825" i="3"/>
  <c r="L3830" i="3"/>
  <c r="AY3824" i="3"/>
  <c r="BA3824" i="3" s="1"/>
  <c r="BB3824" i="3" s="1"/>
  <c r="AX3825" i="3"/>
  <c r="BG3825" i="3"/>
  <c r="BF3825" i="3"/>
  <c r="AC3828" i="3"/>
  <c r="AK3828" i="3" s="1"/>
  <c r="AQ3827" i="3"/>
  <c r="BI3827" i="3"/>
  <c r="AR3827" i="3"/>
  <c r="BJ3827" i="3"/>
  <c r="K3830" i="3"/>
  <c r="AB3829" i="3"/>
  <c r="AA3829" i="3"/>
  <c r="Z3829" i="3"/>
  <c r="Z3830" i="3"/>
  <c r="L1182" i="3"/>
  <c r="O1184" i="3"/>
  <c r="K1182" i="3"/>
  <c r="N1183" i="3" s="1"/>
  <c r="N1184" i="3"/>
  <c r="D3898" i="3"/>
  <c r="W3827" i="3"/>
  <c r="X3827" i="3"/>
  <c r="U3828" i="3"/>
  <c r="R3828" i="3"/>
  <c r="T3828" i="3"/>
  <c r="Q3828" i="3"/>
  <c r="N3829" i="3"/>
  <c r="O3829" i="3"/>
  <c r="AY3825" i="3" l="1"/>
  <c r="BS3156" i="3"/>
  <c r="BM3156" i="3"/>
  <c r="BQ3156" i="3" s="1"/>
  <c r="BN3156" i="3"/>
  <c r="BL3156" i="3"/>
  <c r="BO3156" i="3"/>
  <c r="L3831" i="3"/>
  <c r="BA3825" i="3"/>
  <c r="BB3825" i="3"/>
  <c r="AX3826" i="3"/>
  <c r="AW3826" i="3"/>
  <c r="BG3826" i="3"/>
  <c r="BF3826" i="3"/>
  <c r="AC3829" i="3"/>
  <c r="AK3829" i="3" s="1"/>
  <c r="K3831" i="3"/>
  <c r="AB3830" i="3"/>
  <c r="AA3830" i="3"/>
  <c r="AQ3828" i="3"/>
  <c r="BI3828" i="3"/>
  <c r="AR3828" i="3"/>
  <c r="BJ3828" i="3"/>
  <c r="L1181" i="3"/>
  <c r="K1181" i="3"/>
  <c r="O1183" i="3"/>
  <c r="D3899" i="3"/>
  <c r="X3828" i="3"/>
  <c r="W3828" i="3"/>
  <c r="U3829" i="3"/>
  <c r="R3829" i="3"/>
  <c r="T3829" i="3"/>
  <c r="Q3829" i="3"/>
  <c r="N3830" i="3"/>
  <c r="O3830" i="3"/>
  <c r="BV3156" i="3" l="1"/>
  <c r="BT3156" i="3"/>
  <c r="BX3156" i="3" s="1"/>
  <c r="BP3156" i="3"/>
  <c r="BU3156" i="3" s="1"/>
  <c r="BR3157" i="3"/>
  <c r="AY3826" i="3"/>
  <c r="BA3826" i="3" s="1"/>
  <c r="BB3826" i="3" s="1"/>
  <c r="AX3827" i="3"/>
  <c r="L3832" i="3"/>
  <c r="BF3827" i="3"/>
  <c r="BG3827" i="3"/>
  <c r="AW3827" i="3"/>
  <c r="AC3830" i="3"/>
  <c r="AK3830" i="3" s="1"/>
  <c r="AQ3829" i="3"/>
  <c r="BI3829" i="3"/>
  <c r="K3832" i="3"/>
  <c r="AB3831" i="3"/>
  <c r="AA3831" i="3"/>
  <c r="Z3831" i="3"/>
  <c r="AR3829" i="3"/>
  <c r="BJ3829" i="3"/>
  <c r="K1180" i="3"/>
  <c r="N1182" i="3"/>
  <c r="L1180" i="3"/>
  <c r="O1181" i="3" s="1"/>
  <c r="O1182" i="3"/>
  <c r="D3900" i="3"/>
  <c r="W3829" i="3"/>
  <c r="X3829" i="3"/>
  <c r="U3830" i="3"/>
  <c r="R3830" i="3"/>
  <c r="T3830" i="3"/>
  <c r="Q3830" i="3"/>
  <c r="N3831" i="3"/>
  <c r="O3831" i="3"/>
  <c r="BN3157" i="3" l="1"/>
  <c r="BS3157" i="3"/>
  <c r="BL3157" i="3"/>
  <c r="BO3157" i="3"/>
  <c r="BM3157" i="3"/>
  <c r="BQ3157" i="3" s="1"/>
  <c r="AY3827" i="3"/>
  <c r="BA3827" i="3" s="1"/>
  <c r="BB3827" i="3" s="1"/>
  <c r="AX3828" i="3"/>
  <c r="L3833" i="3"/>
  <c r="AW3828" i="3"/>
  <c r="BG3828" i="3"/>
  <c r="BF3828" i="3"/>
  <c r="AC3831" i="3"/>
  <c r="AK3831" i="3" s="1"/>
  <c r="Z3832" i="3"/>
  <c r="K3833" i="3"/>
  <c r="AB3832" i="3"/>
  <c r="AA3832" i="3"/>
  <c r="AR3830" i="3"/>
  <c r="BJ3830" i="3"/>
  <c r="AQ3830" i="3"/>
  <c r="BI3830" i="3"/>
  <c r="K1179" i="3"/>
  <c r="L1179" i="3"/>
  <c r="N1181" i="3"/>
  <c r="D3901" i="3"/>
  <c r="X3830" i="3"/>
  <c r="W3830" i="3"/>
  <c r="U3831" i="3"/>
  <c r="R3831" i="3"/>
  <c r="T3831" i="3"/>
  <c r="Q3831" i="3"/>
  <c r="N3832" i="3"/>
  <c r="O3832" i="3"/>
  <c r="BV3157" i="3" l="1"/>
  <c r="BP3157" i="3"/>
  <c r="BU3157" i="3" s="1"/>
  <c r="BR3158" i="3"/>
  <c r="AW3829" i="3"/>
  <c r="BT3157" i="3"/>
  <c r="BX3157" i="3" s="1"/>
  <c r="AY3828" i="3"/>
  <c r="BA3828" i="3" s="1"/>
  <c r="BB3828" i="3" s="1"/>
  <c r="L3834" i="3"/>
  <c r="BF3829" i="3"/>
  <c r="BG3829" i="3"/>
  <c r="AX3829" i="3"/>
  <c r="AC3832" i="3"/>
  <c r="AK3832" i="3" s="1"/>
  <c r="AQ3831" i="3"/>
  <c r="BI3831" i="3"/>
  <c r="K3834" i="3"/>
  <c r="AB3833" i="3"/>
  <c r="AA3833" i="3"/>
  <c r="Z3833" i="3"/>
  <c r="AR3831" i="3"/>
  <c r="BJ3831" i="3"/>
  <c r="L1178" i="3"/>
  <c r="O1179" i="3" s="1"/>
  <c r="O1180" i="3"/>
  <c r="K1178" i="3"/>
  <c r="N1179" i="3" s="1"/>
  <c r="N1180" i="3"/>
  <c r="W3831" i="3"/>
  <c r="D3902" i="3"/>
  <c r="X3831" i="3"/>
  <c r="T3832" i="3"/>
  <c r="Q3832" i="3"/>
  <c r="U3832" i="3"/>
  <c r="R3832" i="3"/>
  <c r="N3833" i="3"/>
  <c r="O3833" i="3"/>
  <c r="AY3829" i="3" l="1"/>
  <c r="BA3829" i="3" s="1"/>
  <c r="BB3829" i="3" s="1"/>
  <c r="AX3830" i="3"/>
  <c r="BS3158" i="3"/>
  <c r="BM3158" i="3"/>
  <c r="BQ3158" i="3" s="1"/>
  <c r="BN3158" i="3"/>
  <c r="BL3158" i="3"/>
  <c r="BO3158" i="3"/>
  <c r="L3835" i="3"/>
  <c r="AW3830" i="3"/>
  <c r="AY3830" i="3" s="1"/>
  <c r="BA3830" i="3" s="1"/>
  <c r="BB3830" i="3" s="1"/>
  <c r="BG3830" i="3"/>
  <c r="BF3830" i="3"/>
  <c r="AR3832" i="3"/>
  <c r="BJ3832" i="3"/>
  <c r="AQ3832" i="3"/>
  <c r="BI3832" i="3"/>
  <c r="AC3833" i="3"/>
  <c r="AK3833" i="3" s="1"/>
  <c r="K3835" i="3"/>
  <c r="AB3834" i="3"/>
  <c r="AA3834" i="3"/>
  <c r="Z3834" i="3"/>
  <c r="L1177" i="3"/>
  <c r="K1177" i="3"/>
  <c r="D3903" i="3"/>
  <c r="W3832" i="3"/>
  <c r="X3832" i="3"/>
  <c r="U3833" i="3"/>
  <c r="R3833" i="3"/>
  <c r="T3833" i="3"/>
  <c r="Q3833" i="3"/>
  <c r="N3834" i="3"/>
  <c r="O3834" i="3"/>
  <c r="BV3158" i="3" l="1"/>
  <c r="BT3158" i="3"/>
  <c r="BX3158" i="3" s="1"/>
  <c r="BP3158" i="3"/>
  <c r="BU3158" i="3" s="1"/>
  <c r="BR3159" i="3"/>
  <c r="L3836" i="3"/>
  <c r="AX3831" i="3"/>
  <c r="BF3831" i="3"/>
  <c r="AW3831" i="3"/>
  <c r="BG3831" i="3"/>
  <c r="AC3834" i="3"/>
  <c r="AK3834" i="3" s="1"/>
  <c r="AR3833" i="3"/>
  <c r="BJ3833" i="3"/>
  <c r="K3836" i="3"/>
  <c r="AB3835" i="3"/>
  <c r="AA3835" i="3"/>
  <c r="Z3835" i="3"/>
  <c r="AQ3833" i="3"/>
  <c r="BI3833" i="3"/>
  <c r="K1176" i="3"/>
  <c r="N1178" i="3"/>
  <c r="L1176" i="3"/>
  <c r="O1177" i="3" s="1"/>
  <c r="O1178" i="3"/>
  <c r="X3833" i="3"/>
  <c r="D3904" i="3"/>
  <c r="W3833" i="3"/>
  <c r="U3834" i="3"/>
  <c r="R3834" i="3"/>
  <c r="T3834" i="3"/>
  <c r="Q3834" i="3"/>
  <c r="N3835" i="3"/>
  <c r="O3835" i="3"/>
  <c r="AY3831" i="3" l="1"/>
  <c r="BA3831" i="3" s="1"/>
  <c r="BB3831" i="3" s="1"/>
  <c r="BN3159" i="3"/>
  <c r="BM3159" i="3"/>
  <c r="BQ3159" i="3" s="1"/>
  <c r="BS3159" i="3"/>
  <c r="BL3159" i="3"/>
  <c r="BO3159" i="3"/>
  <c r="AX3832" i="3"/>
  <c r="L3837" i="3"/>
  <c r="AW3832" i="3"/>
  <c r="BG3832" i="3"/>
  <c r="BF3832" i="3"/>
  <c r="Z3836" i="3"/>
  <c r="AC3835" i="3"/>
  <c r="AK3835" i="3" s="1"/>
  <c r="AR3834" i="3"/>
  <c r="BJ3834" i="3"/>
  <c r="K3837" i="3"/>
  <c r="AB3836" i="3"/>
  <c r="AA3836" i="3"/>
  <c r="AQ3834" i="3"/>
  <c r="BI3834" i="3"/>
  <c r="K1175" i="3"/>
  <c r="L1175" i="3"/>
  <c r="N1177" i="3"/>
  <c r="D3905" i="3"/>
  <c r="X3834" i="3"/>
  <c r="W3834" i="3"/>
  <c r="U3835" i="3"/>
  <c r="R3835" i="3"/>
  <c r="T3835" i="3"/>
  <c r="Q3835" i="3"/>
  <c r="N3836" i="3"/>
  <c r="O3836" i="3"/>
  <c r="W3835" i="3" l="1"/>
  <c r="BV3159" i="3"/>
  <c r="BP3159" i="3"/>
  <c r="BU3159" i="3" s="1"/>
  <c r="BR3160" i="3"/>
  <c r="AY3832" i="3"/>
  <c r="BB3832" i="3" s="1"/>
  <c r="BT3159" i="3"/>
  <c r="BX3159" i="3" s="1"/>
  <c r="AX3833" i="3"/>
  <c r="AW3833" i="3"/>
  <c r="L3838" i="3"/>
  <c r="BF3833" i="3"/>
  <c r="BG3833" i="3"/>
  <c r="AC3836" i="3"/>
  <c r="AK3836" i="3" s="1"/>
  <c r="BA3832" i="3"/>
  <c r="K3838" i="3"/>
  <c r="AB3837" i="3"/>
  <c r="AA3837" i="3"/>
  <c r="Z3837" i="3"/>
  <c r="AQ3835" i="3"/>
  <c r="BI3835" i="3"/>
  <c r="AR3835" i="3"/>
  <c r="BJ3835" i="3"/>
  <c r="X3835" i="3"/>
  <c r="L1174" i="3"/>
  <c r="O1176" i="3"/>
  <c r="K1174" i="3"/>
  <c r="N1175" i="3" s="1"/>
  <c r="N1176" i="3"/>
  <c r="D3906" i="3"/>
  <c r="T3836" i="3"/>
  <c r="Q3836" i="3"/>
  <c r="U3836" i="3"/>
  <c r="R3836" i="3"/>
  <c r="N3837" i="3"/>
  <c r="O3837" i="3"/>
  <c r="AX3834" i="3" l="1"/>
  <c r="BS3160" i="3"/>
  <c r="BL3160" i="3"/>
  <c r="BO3160" i="3"/>
  <c r="BN3160" i="3"/>
  <c r="BM3160" i="3"/>
  <c r="BQ3160" i="3" s="1"/>
  <c r="AY3833" i="3"/>
  <c r="BA3833" i="3" s="1"/>
  <c r="L3839" i="3"/>
  <c r="AW3834" i="3"/>
  <c r="AY3834" i="3" s="1"/>
  <c r="BA3834" i="3" s="1"/>
  <c r="BF3834" i="3"/>
  <c r="BG3834" i="3"/>
  <c r="AR3836" i="3"/>
  <c r="BJ3836" i="3"/>
  <c r="AQ3836" i="3"/>
  <c r="BI3836" i="3"/>
  <c r="AC3837" i="3"/>
  <c r="AK3837" i="3" s="1"/>
  <c r="K3839" i="3"/>
  <c r="AB3838" i="3"/>
  <c r="AA3838" i="3"/>
  <c r="Z3838" i="3"/>
  <c r="L1173" i="3"/>
  <c r="K1173" i="3"/>
  <c r="O1175" i="3"/>
  <c r="D3907" i="3"/>
  <c r="W3836" i="3"/>
  <c r="X3836" i="3"/>
  <c r="T3837" i="3"/>
  <c r="Q3837" i="3"/>
  <c r="U3837" i="3"/>
  <c r="R3837" i="3"/>
  <c r="N3838" i="3"/>
  <c r="O3838" i="3"/>
  <c r="AW3835" i="3" l="1"/>
  <c r="BV3160" i="3"/>
  <c r="BB3833" i="3"/>
  <c r="BT3160" i="3"/>
  <c r="BX3160" i="3" s="1"/>
  <c r="BP3160" i="3"/>
  <c r="BU3160" i="3" s="1"/>
  <c r="BR3161" i="3"/>
  <c r="AX3835" i="3"/>
  <c r="AY3835" i="3" s="1"/>
  <c r="L3840" i="3"/>
  <c r="BG3835" i="3"/>
  <c r="BF3835" i="3"/>
  <c r="AC3838" i="3"/>
  <c r="AK3838" i="3" s="1"/>
  <c r="K3840" i="3"/>
  <c r="AB3839" i="3"/>
  <c r="AA3839" i="3"/>
  <c r="Z3839" i="3"/>
  <c r="AR3837" i="3"/>
  <c r="BJ3837" i="3"/>
  <c r="AQ3837" i="3"/>
  <c r="BI3837" i="3"/>
  <c r="K1172" i="3"/>
  <c r="N1174" i="3"/>
  <c r="L1172" i="3"/>
  <c r="O1173" i="3" s="1"/>
  <c r="O1174" i="3"/>
  <c r="D3908" i="3"/>
  <c r="W3837" i="3"/>
  <c r="X3837" i="3"/>
  <c r="U3838" i="3"/>
  <c r="R3838" i="3"/>
  <c r="T3838" i="3"/>
  <c r="Q3838" i="3"/>
  <c r="N3839" i="3"/>
  <c r="O3839" i="3"/>
  <c r="BB3834" i="3" l="1"/>
  <c r="BN3161" i="3"/>
  <c r="BO3161" i="3"/>
  <c r="BL3161" i="3"/>
  <c r="BS3161" i="3"/>
  <c r="BM3161" i="3"/>
  <c r="BQ3161" i="3" s="1"/>
  <c r="L3841" i="3"/>
  <c r="AX3836" i="3"/>
  <c r="AW3836" i="3"/>
  <c r="BG3836" i="3"/>
  <c r="BF3836" i="3"/>
  <c r="BA3835" i="3"/>
  <c r="BB3835" i="3" s="1"/>
  <c r="AR3838" i="3"/>
  <c r="BJ3838" i="3"/>
  <c r="AC3839" i="3"/>
  <c r="AK3839" i="3" s="1"/>
  <c r="K3841" i="3"/>
  <c r="AB3840" i="3"/>
  <c r="AA3840" i="3"/>
  <c r="Z3840" i="3"/>
  <c r="AQ3838" i="3"/>
  <c r="BI3838" i="3"/>
  <c r="K1171" i="3"/>
  <c r="L1171" i="3"/>
  <c r="N1173" i="3"/>
  <c r="D3909" i="3"/>
  <c r="X3838" i="3"/>
  <c r="W3838" i="3"/>
  <c r="U3839" i="3"/>
  <c r="R3839" i="3"/>
  <c r="T3839" i="3"/>
  <c r="Q3839" i="3"/>
  <c r="N3840" i="3"/>
  <c r="O3840" i="3"/>
  <c r="BV3161" i="3" l="1"/>
  <c r="AY3836" i="3"/>
  <c r="BA3836" i="3" s="1"/>
  <c r="BP3161" i="3"/>
  <c r="BU3161" i="3" s="1"/>
  <c r="BR3162" i="3"/>
  <c r="BT3161" i="3"/>
  <c r="BX3161" i="3" s="1"/>
  <c r="AW3837" i="3"/>
  <c r="L3842" i="3"/>
  <c r="AX3837" i="3"/>
  <c r="BG3837" i="3"/>
  <c r="BF3837" i="3"/>
  <c r="AC3840" i="3"/>
  <c r="AK3840" i="3" s="1"/>
  <c r="AQ3839" i="3"/>
  <c r="BI3839" i="3"/>
  <c r="K3842" i="3"/>
  <c r="AB3841" i="3"/>
  <c r="AA3841" i="3"/>
  <c r="Z3841" i="3"/>
  <c r="AR3839" i="3"/>
  <c r="BJ3839" i="3"/>
  <c r="L1170" i="3"/>
  <c r="O1172" i="3"/>
  <c r="K1170" i="3"/>
  <c r="N1171" i="3" s="1"/>
  <c r="N1172" i="3"/>
  <c r="W3839" i="3"/>
  <c r="D3910" i="3"/>
  <c r="X3839" i="3"/>
  <c r="U3840" i="3"/>
  <c r="R3840" i="3"/>
  <c r="T3840" i="3"/>
  <c r="Q3840" i="3"/>
  <c r="N3841" i="3"/>
  <c r="O3841" i="3"/>
  <c r="BB3836" i="3" l="1"/>
  <c r="AY3837" i="3"/>
  <c r="BA3837" i="3" s="1"/>
  <c r="BS3162" i="3"/>
  <c r="BL3162" i="3"/>
  <c r="BO3162" i="3"/>
  <c r="BM3162" i="3"/>
  <c r="BQ3162" i="3" s="1"/>
  <c r="BN3162" i="3"/>
  <c r="AW3838" i="3"/>
  <c r="AC3841" i="3"/>
  <c r="AK3841" i="3" s="1"/>
  <c r="L3843" i="3"/>
  <c r="AX3838" i="3"/>
  <c r="BG3838" i="3"/>
  <c r="BF3838" i="3"/>
  <c r="Z3842" i="3"/>
  <c r="X3840" i="3"/>
  <c r="AQ3840" i="3"/>
  <c r="BI3840" i="3"/>
  <c r="AR3840" i="3"/>
  <c r="BJ3840" i="3"/>
  <c r="K3843" i="3"/>
  <c r="AB3842" i="3"/>
  <c r="AA3842" i="3"/>
  <c r="L1169" i="3"/>
  <c r="K1169" i="3"/>
  <c r="O1171" i="3"/>
  <c r="W3840" i="3"/>
  <c r="D3911" i="3"/>
  <c r="T3841" i="3"/>
  <c r="Q3841" i="3"/>
  <c r="U3841" i="3"/>
  <c r="R3841" i="3"/>
  <c r="N3842" i="3"/>
  <c r="O3842" i="3"/>
  <c r="BB3837" i="3" l="1"/>
  <c r="BV3162" i="3"/>
  <c r="AW3839" i="3"/>
  <c r="BP3162" i="3"/>
  <c r="BU3162" i="3" s="1"/>
  <c r="BR3163" i="3"/>
  <c r="BT3162" i="3"/>
  <c r="BX3162" i="3" s="1"/>
  <c r="AY3838" i="3"/>
  <c r="BA3838" i="3" s="1"/>
  <c r="L3844" i="3"/>
  <c r="BG3839" i="3"/>
  <c r="BF3839" i="3"/>
  <c r="AX3839" i="3"/>
  <c r="AY3839" i="3" s="1"/>
  <c r="AC3842" i="3"/>
  <c r="AK3842" i="3" s="1"/>
  <c r="AR3841" i="3"/>
  <c r="BJ3841" i="3"/>
  <c r="AQ3841" i="3"/>
  <c r="BI3841" i="3"/>
  <c r="K3844" i="3"/>
  <c r="AB3843" i="3"/>
  <c r="AA3843" i="3"/>
  <c r="Z3843" i="3"/>
  <c r="K1168" i="3"/>
  <c r="N1170" i="3"/>
  <c r="L1168" i="3"/>
  <c r="O1169" i="3" s="1"/>
  <c r="O1170" i="3"/>
  <c r="D3912" i="3"/>
  <c r="W3841" i="3"/>
  <c r="X3841" i="3"/>
  <c r="U3842" i="3"/>
  <c r="R3842" i="3"/>
  <c r="T3842" i="3"/>
  <c r="Q3842" i="3"/>
  <c r="N3843" i="3"/>
  <c r="O3843" i="3"/>
  <c r="BB3838" i="3" l="1"/>
  <c r="BL3163" i="3"/>
  <c r="BS3163" i="3"/>
  <c r="BM3163" i="3"/>
  <c r="BQ3163" i="3" s="1"/>
  <c r="BN3163" i="3"/>
  <c r="BO3163" i="3"/>
  <c r="L3845" i="3"/>
  <c r="AW3840" i="3"/>
  <c r="AX3840" i="3"/>
  <c r="BF3840" i="3"/>
  <c r="BG3840" i="3"/>
  <c r="BA3839" i="3"/>
  <c r="BB3839" i="3" s="1"/>
  <c r="AC3843" i="3"/>
  <c r="K3845" i="3"/>
  <c r="AB3844" i="3"/>
  <c r="AA3844" i="3"/>
  <c r="Z3844" i="3"/>
  <c r="AR3842" i="3"/>
  <c r="BJ3842" i="3"/>
  <c r="AK3843" i="3"/>
  <c r="AQ3842" i="3"/>
  <c r="BI3842" i="3"/>
  <c r="K1167" i="3"/>
  <c r="L1167" i="3"/>
  <c r="N1169" i="3"/>
  <c r="D3913" i="3"/>
  <c r="W3842" i="3"/>
  <c r="X3842" i="3"/>
  <c r="T3843" i="3"/>
  <c r="Q3843" i="3"/>
  <c r="U3843" i="3"/>
  <c r="R3843" i="3"/>
  <c r="N3844" i="3"/>
  <c r="O3844" i="3"/>
  <c r="BV3163" i="3" l="1"/>
  <c r="BT3163" i="3"/>
  <c r="BX3163" i="3" s="1"/>
  <c r="BP3163" i="3"/>
  <c r="BU3163" i="3" s="1"/>
  <c r="BR3164" i="3"/>
  <c r="L3846" i="3"/>
  <c r="AX3841" i="3"/>
  <c r="AW3841" i="3"/>
  <c r="BF3841" i="3"/>
  <c r="BG3841" i="3"/>
  <c r="AC3844" i="3"/>
  <c r="AK3844" i="3" s="1"/>
  <c r="AY3840" i="3"/>
  <c r="AQ3843" i="3"/>
  <c r="BI3843" i="3"/>
  <c r="AR3843" i="3"/>
  <c r="BJ3843" i="3"/>
  <c r="K3846" i="3"/>
  <c r="Z3846" i="3" s="1"/>
  <c r="AB3845" i="3"/>
  <c r="AA3845" i="3"/>
  <c r="Z3845" i="3"/>
  <c r="L1166" i="3"/>
  <c r="O1168" i="3"/>
  <c r="K1166" i="3"/>
  <c r="N1167" i="3" s="1"/>
  <c r="N1168" i="3"/>
  <c r="D3914" i="3"/>
  <c r="W3843" i="3"/>
  <c r="X3843" i="3"/>
  <c r="U3844" i="3"/>
  <c r="R3844" i="3"/>
  <c r="T3844" i="3"/>
  <c r="Q3844" i="3"/>
  <c r="N3845" i="3"/>
  <c r="O3845" i="3"/>
  <c r="AX3842" i="3" l="1"/>
  <c r="AY3841" i="3"/>
  <c r="BS3164" i="3"/>
  <c r="BM3164" i="3"/>
  <c r="BQ3164" i="3" s="1"/>
  <c r="BN3164" i="3"/>
  <c r="BL3164" i="3"/>
  <c r="BO3164" i="3"/>
  <c r="L3847" i="3"/>
  <c r="AW3842" i="3"/>
  <c r="AY3842" i="3" s="1"/>
  <c r="BA3842" i="3" s="1"/>
  <c r="BG3842" i="3"/>
  <c r="BF3842" i="3"/>
  <c r="AC3845" i="3"/>
  <c r="AK3845" i="3" s="1"/>
  <c r="BA3840" i="3"/>
  <c r="BB3840" i="3" s="1"/>
  <c r="BA3841" i="3"/>
  <c r="AR3844" i="3"/>
  <c r="BJ3844" i="3"/>
  <c r="K3847" i="3"/>
  <c r="AB3846" i="3"/>
  <c r="AA3846" i="3"/>
  <c r="AQ3844" i="3"/>
  <c r="BI3844" i="3"/>
  <c r="L1165" i="3"/>
  <c r="K1165" i="3"/>
  <c r="O1167" i="3"/>
  <c r="D3915" i="3"/>
  <c r="W3844" i="3"/>
  <c r="X3844" i="3"/>
  <c r="U3845" i="3"/>
  <c r="R3845" i="3"/>
  <c r="T3845" i="3"/>
  <c r="Q3845" i="3"/>
  <c r="N3846" i="3"/>
  <c r="O3846" i="3"/>
  <c r="BV3164" i="3" l="1"/>
  <c r="BT3164" i="3"/>
  <c r="BX3164" i="3" s="1"/>
  <c r="BP3164" i="3"/>
  <c r="BU3164" i="3" s="1"/>
  <c r="BR3165" i="3"/>
  <c r="AW3843" i="3"/>
  <c r="L3848" i="3"/>
  <c r="AX3843" i="3"/>
  <c r="BG3843" i="3"/>
  <c r="BF3843" i="3"/>
  <c r="BB3841" i="3"/>
  <c r="AC3846" i="3"/>
  <c r="AK3846" i="3" s="1"/>
  <c r="AN3846" i="3" s="1"/>
  <c r="AN3847" i="3" s="1"/>
  <c r="AN3848" i="3" s="1"/>
  <c r="AN3849" i="3" s="1"/>
  <c r="AN3850" i="3" s="1"/>
  <c r="AN3851" i="3" s="1"/>
  <c r="AN3852" i="3" s="1"/>
  <c r="AN3853" i="3" s="1"/>
  <c r="AN3854" i="3" s="1"/>
  <c r="AN3855" i="3" s="1"/>
  <c r="AN3856" i="3" s="1"/>
  <c r="AN3857" i="3" s="1"/>
  <c r="AN3858" i="3" s="1"/>
  <c r="AN3859" i="3" s="1"/>
  <c r="AN3860" i="3" s="1"/>
  <c r="AN3861" i="3" s="1"/>
  <c r="AN3862" i="3" s="1"/>
  <c r="AN3863" i="3" s="1"/>
  <c r="AN3864" i="3" s="1"/>
  <c r="AN3865" i="3" s="1"/>
  <c r="AN3866" i="3" s="1"/>
  <c r="AR3845" i="3"/>
  <c r="BJ3845" i="3"/>
  <c r="AQ3845" i="3"/>
  <c r="BI3845" i="3"/>
  <c r="K3848" i="3"/>
  <c r="AB3847" i="3"/>
  <c r="AA3847" i="3"/>
  <c r="Z3847" i="3"/>
  <c r="K1164" i="3"/>
  <c r="N1166" i="3"/>
  <c r="L1164" i="3"/>
  <c r="O1165" i="3" s="1"/>
  <c r="O1166" i="3"/>
  <c r="D3916" i="3"/>
  <c r="W3845" i="3"/>
  <c r="X3845" i="3"/>
  <c r="U3846" i="3"/>
  <c r="R3846" i="3"/>
  <c r="T3846" i="3"/>
  <c r="Q3846" i="3"/>
  <c r="N3847" i="3"/>
  <c r="O3847" i="3"/>
  <c r="BB3842" i="3" l="1"/>
  <c r="AY3843" i="3"/>
  <c r="BA3843" i="3" s="1"/>
  <c r="BO3165" i="3"/>
  <c r="BM3165" i="3"/>
  <c r="BQ3165" i="3" s="1"/>
  <c r="BN3165" i="3"/>
  <c r="BL3165" i="3"/>
  <c r="BS3165" i="3"/>
  <c r="AW3844" i="3"/>
  <c r="L3849" i="3"/>
  <c r="AX3844" i="3"/>
  <c r="BF3844" i="3"/>
  <c r="BG3844" i="3"/>
  <c r="BB3843" i="3"/>
  <c r="BD3847" i="3"/>
  <c r="BD3848" i="3" s="1"/>
  <c r="BD3849" i="3" s="1"/>
  <c r="BD3850" i="3" s="1"/>
  <c r="BD3851" i="3" s="1"/>
  <c r="BD3852" i="3" s="1"/>
  <c r="BD3853" i="3" s="1"/>
  <c r="BD3854" i="3" s="1"/>
  <c r="BD3855" i="3" s="1"/>
  <c r="BD3856" i="3" s="1"/>
  <c r="BD3857" i="3" s="1"/>
  <c r="BD3858" i="3" s="1"/>
  <c r="BD3859" i="3" s="1"/>
  <c r="BD3860" i="3" s="1"/>
  <c r="BD3861" i="3" s="1"/>
  <c r="BD3862" i="3" s="1"/>
  <c r="BD3863" i="3" s="1"/>
  <c r="BD3864" i="3" s="1"/>
  <c r="BD3865" i="3" s="1"/>
  <c r="BD3866" i="3" s="1"/>
  <c r="BD3867" i="3" s="1"/>
  <c r="BC3868" i="3" s="1"/>
  <c r="BC3869" i="3" s="1"/>
  <c r="BC3870" i="3" s="1"/>
  <c r="BC3871" i="3" s="1"/>
  <c r="BC3872" i="3" s="1"/>
  <c r="BC3873" i="3" s="1"/>
  <c r="BC3874" i="3" s="1"/>
  <c r="BC3875" i="3" s="1"/>
  <c r="BC3876" i="3" s="1"/>
  <c r="BC3877" i="3" s="1"/>
  <c r="BC3878" i="3" s="1"/>
  <c r="BC3879" i="3" s="1"/>
  <c r="BC3880" i="3" s="1"/>
  <c r="BC3881" i="3" s="1"/>
  <c r="BC3882" i="3" s="1"/>
  <c r="BC3883" i="3" s="1"/>
  <c r="BC3884" i="3" s="1"/>
  <c r="BC3885" i="3" s="1"/>
  <c r="BC3886" i="3" s="1"/>
  <c r="AQ3846" i="3"/>
  <c r="BI3846" i="3"/>
  <c r="AT3846" i="3"/>
  <c r="AT3847" i="3" s="1"/>
  <c r="AT3848" i="3" s="1"/>
  <c r="AT3849" i="3" s="1"/>
  <c r="AT3850" i="3" s="1"/>
  <c r="AT3851" i="3" s="1"/>
  <c r="AT3852" i="3" s="1"/>
  <c r="AT3853" i="3" s="1"/>
  <c r="AT3854" i="3" s="1"/>
  <c r="AT3855" i="3" s="1"/>
  <c r="AT3856" i="3" s="1"/>
  <c r="AT3857" i="3" s="1"/>
  <c r="AT3858" i="3" s="1"/>
  <c r="AT3859" i="3" s="1"/>
  <c r="AT3860" i="3" s="1"/>
  <c r="AT3861" i="3" s="1"/>
  <c r="AT3862" i="3" s="1"/>
  <c r="AT3863" i="3" s="1"/>
  <c r="AT3864" i="3" s="1"/>
  <c r="AT3865" i="3" s="1"/>
  <c r="AT3866" i="3" s="1"/>
  <c r="AC3847" i="3"/>
  <c r="AK3847" i="3" s="1"/>
  <c r="K3849" i="3"/>
  <c r="AB3848" i="3"/>
  <c r="AA3848" i="3"/>
  <c r="Z3848" i="3"/>
  <c r="AR3846" i="3"/>
  <c r="BJ3846" i="3"/>
  <c r="AU3846" i="3"/>
  <c r="AU3847" i="3" s="1"/>
  <c r="AU3848" i="3" s="1"/>
  <c r="AU3849" i="3" s="1"/>
  <c r="AU3850" i="3" s="1"/>
  <c r="AU3851" i="3" s="1"/>
  <c r="AU3852" i="3" s="1"/>
  <c r="AU3853" i="3" s="1"/>
  <c r="AU3854" i="3" s="1"/>
  <c r="AU3855" i="3" s="1"/>
  <c r="AU3856" i="3" s="1"/>
  <c r="AU3857" i="3" s="1"/>
  <c r="AU3858" i="3" s="1"/>
  <c r="AU3859" i="3" s="1"/>
  <c r="AU3860" i="3" s="1"/>
  <c r="AU3861" i="3" s="1"/>
  <c r="AU3862" i="3" s="1"/>
  <c r="AU3863" i="3" s="1"/>
  <c r="AU3864" i="3" s="1"/>
  <c r="AU3865" i="3" s="1"/>
  <c r="AU3866" i="3" s="1"/>
  <c r="K1163" i="3"/>
  <c r="L1163" i="3"/>
  <c r="N1165" i="3"/>
  <c r="D3917" i="3"/>
  <c r="W3846" i="3"/>
  <c r="X3846" i="3"/>
  <c r="U3847" i="3"/>
  <c r="R3847" i="3"/>
  <c r="T3847" i="3"/>
  <c r="Q3847" i="3"/>
  <c r="N3848" i="3"/>
  <c r="O3848" i="3"/>
  <c r="AX3845" i="3" l="1"/>
  <c r="BV3165" i="3"/>
  <c r="BT3165" i="3"/>
  <c r="BX3165" i="3" s="1"/>
  <c r="BP3165" i="3"/>
  <c r="BU3165" i="3" s="1"/>
  <c r="BR3166" i="3"/>
  <c r="L3850" i="3"/>
  <c r="BG3845" i="3"/>
  <c r="BF3845" i="3"/>
  <c r="AW3845" i="3"/>
  <c r="AY3845" i="3" s="1"/>
  <c r="BA3845" i="3" s="1"/>
  <c r="AY3844" i="3"/>
  <c r="AC3848" i="3"/>
  <c r="AK3848" i="3" s="1"/>
  <c r="K3850" i="3"/>
  <c r="AB3849" i="3"/>
  <c r="AA3849" i="3"/>
  <c r="Z3849" i="3"/>
  <c r="AQ3847" i="3"/>
  <c r="BI3847" i="3"/>
  <c r="AR3847" i="3"/>
  <c r="BJ3847" i="3"/>
  <c r="L1162" i="3"/>
  <c r="O1164" i="3"/>
  <c r="K1162" i="3"/>
  <c r="N1163" i="3" s="1"/>
  <c r="N1164" i="3"/>
  <c r="D3918" i="3"/>
  <c r="W3847" i="3"/>
  <c r="X3847" i="3"/>
  <c r="T3848" i="3"/>
  <c r="Q3848" i="3"/>
  <c r="U3848" i="3"/>
  <c r="R3848" i="3"/>
  <c r="N3849" i="3"/>
  <c r="O3849" i="3"/>
  <c r="BN3166" i="3" l="1"/>
  <c r="BM3166" i="3"/>
  <c r="BQ3166" i="3" s="1"/>
  <c r="BO3166" i="3"/>
  <c r="BL3166" i="3"/>
  <c r="BS3166" i="3"/>
  <c r="L3851" i="3"/>
  <c r="AW3846" i="3"/>
  <c r="BG3846" i="3"/>
  <c r="BF3846" i="3"/>
  <c r="AX3846" i="3"/>
  <c r="AC3849" i="3"/>
  <c r="AK3849" i="3" s="1"/>
  <c r="BA3844" i="3"/>
  <c r="BB3844" i="3" s="1"/>
  <c r="AQ3848" i="3"/>
  <c r="BI3848" i="3"/>
  <c r="K3851" i="3"/>
  <c r="AB3850" i="3"/>
  <c r="AA3850" i="3"/>
  <c r="Z3850" i="3"/>
  <c r="AR3848" i="3"/>
  <c r="BJ3848" i="3"/>
  <c r="L1161" i="3"/>
  <c r="K1161" i="3"/>
  <c r="O1163" i="3"/>
  <c r="D3919" i="3"/>
  <c r="W3848" i="3"/>
  <c r="X3848" i="3"/>
  <c r="U3849" i="3"/>
  <c r="R3849" i="3"/>
  <c r="T3849" i="3"/>
  <c r="Q3849" i="3"/>
  <c r="N3850" i="3"/>
  <c r="O3850" i="3"/>
  <c r="BV3166" i="3" l="1"/>
  <c r="AY3846" i="3"/>
  <c r="BA3846" i="3" s="1"/>
  <c r="BB3845" i="3"/>
  <c r="AX3847" i="3"/>
  <c r="BP3166" i="3"/>
  <c r="BU3166" i="3" s="1"/>
  <c r="BR3167" i="3"/>
  <c r="BT3166" i="3"/>
  <c r="BX3166" i="3" s="1"/>
  <c r="L3852" i="3"/>
  <c r="AW3847" i="3"/>
  <c r="BF3847" i="3"/>
  <c r="BG3847" i="3"/>
  <c r="AC3850" i="3"/>
  <c r="K3852" i="3"/>
  <c r="AB3851" i="3"/>
  <c r="AA3851" i="3"/>
  <c r="Z3851" i="3"/>
  <c r="AR3849" i="3"/>
  <c r="BJ3849" i="3"/>
  <c r="AK3850" i="3"/>
  <c r="AY3847" i="3"/>
  <c r="AQ3849" i="3"/>
  <c r="BI3849" i="3"/>
  <c r="X3849" i="3"/>
  <c r="K1160" i="3"/>
  <c r="N1162" i="3"/>
  <c r="L1160" i="3"/>
  <c r="O1161" i="3" s="1"/>
  <c r="O1162" i="3"/>
  <c r="BA3847" i="3"/>
  <c r="BB3847" i="3" s="1"/>
  <c r="D3920" i="3"/>
  <c r="W3849" i="3"/>
  <c r="U3850" i="3"/>
  <c r="R3850" i="3"/>
  <c r="T3850" i="3"/>
  <c r="Q3850" i="3"/>
  <c r="N3851" i="3"/>
  <c r="O3851" i="3"/>
  <c r="BB3846" i="3" l="1"/>
  <c r="BN3167" i="3"/>
  <c r="BO3167" i="3"/>
  <c r="BM3167" i="3"/>
  <c r="BQ3167" i="3" s="1"/>
  <c r="BS3167" i="3"/>
  <c r="BL3167" i="3"/>
  <c r="L3853" i="3"/>
  <c r="AX3848" i="3"/>
  <c r="AW3848" i="3"/>
  <c r="BF3848" i="3"/>
  <c r="BG3848" i="3"/>
  <c r="Z3852" i="3"/>
  <c r="AC3851" i="3"/>
  <c r="AK3851" i="3" s="1"/>
  <c r="K3853" i="3"/>
  <c r="AB3852" i="3"/>
  <c r="AA3852" i="3"/>
  <c r="AQ3850" i="3"/>
  <c r="BI3850" i="3"/>
  <c r="AR3850" i="3"/>
  <c r="BJ3850" i="3"/>
  <c r="W3850" i="3"/>
  <c r="K1159" i="3"/>
  <c r="L1159" i="3"/>
  <c r="N1161" i="3"/>
  <c r="X3850" i="3"/>
  <c r="D3921" i="3"/>
  <c r="T3851" i="3"/>
  <c r="Q3851" i="3"/>
  <c r="U3851" i="3"/>
  <c r="R3851" i="3"/>
  <c r="N3852" i="3"/>
  <c r="O3852" i="3"/>
  <c r="BV3167" i="3" l="1"/>
  <c r="BP3167" i="3"/>
  <c r="BU3167" i="3" s="1"/>
  <c r="BR3168" i="3"/>
  <c r="BT3167" i="3"/>
  <c r="BX3167" i="3" s="1"/>
  <c r="L3854" i="3"/>
  <c r="AY3848" i="3"/>
  <c r="BA3848" i="3" s="1"/>
  <c r="BB3848" i="3" s="1"/>
  <c r="AW3849" i="3"/>
  <c r="AX3849" i="3"/>
  <c r="BG3849" i="3"/>
  <c r="BF3849" i="3"/>
  <c r="Z3853" i="3"/>
  <c r="AQ3851" i="3"/>
  <c r="BI3851" i="3"/>
  <c r="AR3851" i="3"/>
  <c r="BJ3851" i="3"/>
  <c r="AC3852" i="3"/>
  <c r="AK3852" i="3" s="1"/>
  <c r="K3854" i="3"/>
  <c r="AB3853" i="3"/>
  <c r="AA3853" i="3"/>
  <c r="L1158" i="3"/>
  <c r="O1160" i="3"/>
  <c r="K1158" i="3"/>
  <c r="N1159" i="3" s="1"/>
  <c r="N1160" i="3"/>
  <c r="D3922" i="3"/>
  <c r="W3851" i="3"/>
  <c r="X3851" i="3"/>
  <c r="U3852" i="3"/>
  <c r="R3852" i="3"/>
  <c r="T3852" i="3"/>
  <c r="Q3852" i="3"/>
  <c r="N3853" i="3"/>
  <c r="O3853" i="3"/>
  <c r="BS3168" i="3" l="1"/>
  <c r="BM3168" i="3"/>
  <c r="BQ3168" i="3" s="1"/>
  <c r="BO3168" i="3"/>
  <c r="BN3168" i="3"/>
  <c r="BL3168" i="3"/>
  <c r="AY3849" i="3"/>
  <c r="BA3849" i="3" s="1"/>
  <c r="BB3849" i="3" s="1"/>
  <c r="L3855" i="3"/>
  <c r="AX3850" i="3"/>
  <c r="AW3850" i="3"/>
  <c r="BF3850" i="3"/>
  <c r="BG3850" i="3"/>
  <c r="AR3852" i="3"/>
  <c r="BJ3852" i="3"/>
  <c r="AC3853" i="3"/>
  <c r="AK3853" i="3" s="1"/>
  <c r="K3855" i="3"/>
  <c r="AB3854" i="3"/>
  <c r="AA3854" i="3"/>
  <c r="Z3854" i="3"/>
  <c r="AQ3852" i="3"/>
  <c r="BI3852" i="3"/>
  <c r="L1157" i="3"/>
  <c r="K1157" i="3"/>
  <c r="O1159" i="3"/>
  <c r="X3852" i="3"/>
  <c r="D3923" i="3"/>
  <c r="W3852" i="3"/>
  <c r="U3853" i="3"/>
  <c r="R3853" i="3"/>
  <c r="T3853" i="3"/>
  <c r="Q3853" i="3"/>
  <c r="N3854" i="3"/>
  <c r="O3854" i="3"/>
  <c r="BV3168" i="3" l="1"/>
  <c r="BT3168" i="3"/>
  <c r="BX3168" i="3" s="1"/>
  <c r="AY3850" i="3"/>
  <c r="BA3850" i="3" s="1"/>
  <c r="BB3850" i="3" s="1"/>
  <c r="BP3168" i="3"/>
  <c r="BU3168" i="3" s="1"/>
  <c r="BR3169" i="3"/>
  <c r="L3856" i="3"/>
  <c r="AW3851" i="3"/>
  <c r="BF3851" i="3"/>
  <c r="BG3851" i="3"/>
  <c r="AX3851" i="3"/>
  <c r="AC3854" i="3"/>
  <c r="AK3854" i="3" s="1"/>
  <c r="K3856" i="3"/>
  <c r="AB3855" i="3"/>
  <c r="AA3855" i="3"/>
  <c r="AQ3853" i="3"/>
  <c r="BI3853" i="3"/>
  <c r="AR3853" i="3"/>
  <c r="BJ3853" i="3"/>
  <c r="Z3855" i="3"/>
  <c r="W3853" i="3"/>
  <c r="K1156" i="3"/>
  <c r="N1158" i="3"/>
  <c r="L1156" i="3"/>
  <c r="O1157" i="3" s="1"/>
  <c r="O1158" i="3"/>
  <c r="X3853" i="3"/>
  <c r="D3924" i="3"/>
  <c r="T3854" i="3"/>
  <c r="Q3854" i="3"/>
  <c r="U3854" i="3"/>
  <c r="R3854" i="3"/>
  <c r="N3855" i="3"/>
  <c r="O3855" i="3"/>
  <c r="AY3851" i="3" l="1"/>
  <c r="BA3851" i="3" s="1"/>
  <c r="BB3851" i="3" s="1"/>
  <c r="BS3169" i="3"/>
  <c r="BL3169" i="3"/>
  <c r="BO3169" i="3"/>
  <c r="BM3169" i="3"/>
  <c r="BQ3169" i="3" s="1"/>
  <c r="BN3169" i="3"/>
  <c r="AX3852" i="3"/>
  <c r="L3857" i="3"/>
  <c r="AW3852" i="3"/>
  <c r="BG3852" i="3"/>
  <c r="BF3852" i="3"/>
  <c r="AQ3854" i="3"/>
  <c r="BI3854" i="3"/>
  <c r="AC3855" i="3"/>
  <c r="AK3855" i="3" s="1"/>
  <c r="K3857" i="3"/>
  <c r="AB3856" i="3"/>
  <c r="AA3856" i="3"/>
  <c r="Z3856" i="3"/>
  <c r="AR3854" i="3"/>
  <c r="BJ3854" i="3"/>
  <c r="K1155" i="3"/>
  <c r="L1155" i="3"/>
  <c r="N1157" i="3"/>
  <c r="D3925" i="3"/>
  <c r="W3854" i="3"/>
  <c r="X3854" i="3"/>
  <c r="U3855" i="3"/>
  <c r="R3855" i="3"/>
  <c r="T3855" i="3"/>
  <c r="Q3855" i="3"/>
  <c r="N3856" i="3"/>
  <c r="O3856" i="3"/>
  <c r="BV3169" i="3" l="1"/>
  <c r="AY3852" i="3"/>
  <c r="BA3852" i="3" s="1"/>
  <c r="BB3852" i="3" s="1"/>
  <c r="BP3169" i="3"/>
  <c r="BU3169" i="3" s="1"/>
  <c r="BR3170" i="3"/>
  <c r="BT3169" i="3"/>
  <c r="BX3169" i="3" s="1"/>
  <c r="AW3853" i="3"/>
  <c r="X3855" i="3"/>
  <c r="L3858" i="3"/>
  <c r="AX3853" i="3"/>
  <c r="BF3853" i="3"/>
  <c r="BG3853" i="3"/>
  <c r="AR3855" i="3"/>
  <c r="BJ3855" i="3"/>
  <c r="AC3856" i="3"/>
  <c r="AK3856" i="3" s="1"/>
  <c r="K3858" i="3"/>
  <c r="AB3857" i="3"/>
  <c r="AA3857" i="3"/>
  <c r="Z3857" i="3"/>
  <c r="AQ3855" i="3"/>
  <c r="BI3855" i="3"/>
  <c r="L1154" i="3"/>
  <c r="O1156" i="3"/>
  <c r="K1154" i="3"/>
  <c r="N1155" i="3" s="1"/>
  <c r="N1156" i="3"/>
  <c r="D3926" i="3"/>
  <c r="W3855" i="3"/>
  <c r="U3856" i="3"/>
  <c r="R3856" i="3"/>
  <c r="T3856" i="3"/>
  <c r="Q3856" i="3"/>
  <c r="N3857" i="3"/>
  <c r="O3857" i="3"/>
  <c r="AY3853" i="3" l="1"/>
  <c r="BN3170" i="3"/>
  <c r="BM3170" i="3"/>
  <c r="BQ3170" i="3" s="1"/>
  <c r="BO3170" i="3"/>
  <c r="BS3170" i="3"/>
  <c r="BL3170" i="3"/>
  <c r="L3859" i="3"/>
  <c r="AX3854" i="3"/>
  <c r="AW3854" i="3"/>
  <c r="BG3854" i="3"/>
  <c r="BF3854" i="3"/>
  <c r="BA3853" i="3"/>
  <c r="BB3853" i="3"/>
  <c r="AR3856" i="3"/>
  <c r="BJ3856" i="3"/>
  <c r="AQ3856" i="3"/>
  <c r="BI3856" i="3"/>
  <c r="AC3857" i="3"/>
  <c r="AK3857" i="3" s="1"/>
  <c r="K3859" i="3"/>
  <c r="AB3858" i="3"/>
  <c r="AA3858" i="3"/>
  <c r="Z3858" i="3"/>
  <c r="X3856" i="3"/>
  <c r="L1153" i="3"/>
  <c r="K1153" i="3"/>
  <c r="O1155" i="3"/>
  <c r="D3927" i="3"/>
  <c r="W3856" i="3"/>
  <c r="T3857" i="3"/>
  <c r="Q3857" i="3"/>
  <c r="U3857" i="3"/>
  <c r="R3857" i="3"/>
  <c r="N3858" i="3"/>
  <c r="O3858" i="3"/>
  <c r="BV3170" i="3" l="1"/>
  <c r="BP3170" i="3"/>
  <c r="BU3170" i="3" s="1"/>
  <c r="BR3171" i="3"/>
  <c r="BT3170" i="3"/>
  <c r="BX3170" i="3" s="1"/>
  <c r="AY3854" i="3"/>
  <c r="BA3854" i="3" s="1"/>
  <c r="AX3855" i="3"/>
  <c r="L3860" i="3"/>
  <c r="AW3855" i="3"/>
  <c r="BF3855" i="3"/>
  <c r="BG3855" i="3"/>
  <c r="AC3858" i="3"/>
  <c r="AK3858" i="3" s="1"/>
  <c r="K3860" i="3"/>
  <c r="AB3859" i="3"/>
  <c r="AA3859" i="3"/>
  <c r="Z3859" i="3"/>
  <c r="AR3857" i="3"/>
  <c r="BJ3857" i="3"/>
  <c r="AQ3857" i="3"/>
  <c r="BI3857" i="3"/>
  <c r="K1152" i="3"/>
  <c r="N1154" i="3"/>
  <c r="L1152" i="3"/>
  <c r="O1153" i="3" s="1"/>
  <c r="O1154" i="3"/>
  <c r="D3928" i="3"/>
  <c r="W3857" i="3"/>
  <c r="X3857" i="3"/>
  <c r="T3858" i="3"/>
  <c r="Q3858" i="3"/>
  <c r="U3858" i="3"/>
  <c r="R3858" i="3"/>
  <c r="N3859" i="3"/>
  <c r="O3859" i="3"/>
  <c r="BB3854" i="3" l="1"/>
  <c r="AY3855" i="3"/>
  <c r="BA3855" i="3" s="1"/>
  <c r="BS3171" i="3"/>
  <c r="BN3171" i="3"/>
  <c r="BL3171" i="3"/>
  <c r="BO3171" i="3"/>
  <c r="BM3171" i="3"/>
  <c r="BQ3171" i="3" s="1"/>
  <c r="L3861" i="3"/>
  <c r="AX3856" i="3"/>
  <c r="AW3856" i="3"/>
  <c r="BF3856" i="3"/>
  <c r="BG3856" i="3"/>
  <c r="AC3859" i="3"/>
  <c r="AK3859" i="3" s="1"/>
  <c r="K3861" i="3"/>
  <c r="AB3860" i="3"/>
  <c r="AA3860" i="3"/>
  <c r="Z3860" i="3"/>
  <c r="AQ3858" i="3"/>
  <c r="BI3858" i="3"/>
  <c r="AR3858" i="3"/>
  <c r="BJ3858" i="3"/>
  <c r="K1151" i="3"/>
  <c r="L1151" i="3"/>
  <c r="N1153" i="3"/>
  <c r="X3858" i="3"/>
  <c r="D3929" i="3"/>
  <c r="W3858" i="3"/>
  <c r="T3859" i="3"/>
  <c r="Q3859" i="3"/>
  <c r="U3859" i="3"/>
  <c r="R3859" i="3"/>
  <c r="N3860" i="3"/>
  <c r="O3860" i="3"/>
  <c r="BV3171" i="3" l="1"/>
  <c r="AY3856" i="3"/>
  <c r="BA3856" i="3" s="1"/>
  <c r="BB3855" i="3"/>
  <c r="BP3171" i="3"/>
  <c r="BU3171" i="3" s="1"/>
  <c r="BR3172" i="3"/>
  <c r="BT3171" i="3"/>
  <c r="BX3171" i="3" s="1"/>
  <c r="AW3857" i="3"/>
  <c r="L3862" i="3"/>
  <c r="AX3857" i="3"/>
  <c r="BG3857" i="3"/>
  <c r="BF3857" i="3"/>
  <c r="AC3860" i="3"/>
  <c r="AK3860" i="3" s="1"/>
  <c r="K3862" i="3"/>
  <c r="AB3861" i="3"/>
  <c r="AA3861" i="3"/>
  <c r="Z3861" i="3"/>
  <c r="AQ3859" i="3"/>
  <c r="BI3859" i="3"/>
  <c r="AR3859" i="3"/>
  <c r="BJ3859" i="3"/>
  <c r="L1150" i="3"/>
  <c r="O1152" i="3"/>
  <c r="K1150" i="3"/>
  <c r="N1151" i="3" s="1"/>
  <c r="N1152" i="3"/>
  <c r="D3930" i="3"/>
  <c r="W3859" i="3"/>
  <c r="X3859" i="3"/>
  <c r="U3860" i="3"/>
  <c r="R3860" i="3"/>
  <c r="T3860" i="3"/>
  <c r="Q3860" i="3"/>
  <c r="N3861" i="3"/>
  <c r="O3861" i="3"/>
  <c r="BB3856" i="3" l="1"/>
  <c r="AY3857" i="3"/>
  <c r="BA3857" i="3" s="1"/>
  <c r="BO3172" i="3"/>
  <c r="BN3172" i="3"/>
  <c r="BL3172" i="3"/>
  <c r="BS3172" i="3"/>
  <c r="BM3172" i="3"/>
  <c r="BQ3172" i="3" s="1"/>
  <c r="L3863" i="3"/>
  <c r="AW3858" i="3"/>
  <c r="AX3858" i="3"/>
  <c r="BG3858" i="3"/>
  <c r="BF3858" i="3"/>
  <c r="AC3861" i="3"/>
  <c r="AK3861" i="3" s="1"/>
  <c r="AQ3860" i="3"/>
  <c r="BI3860" i="3"/>
  <c r="AR3860" i="3"/>
  <c r="BJ3860" i="3"/>
  <c r="K3863" i="3"/>
  <c r="AB3862" i="3"/>
  <c r="AA3862" i="3"/>
  <c r="Z3862" i="3"/>
  <c r="L1149" i="3"/>
  <c r="K1149" i="3"/>
  <c r="O1151" i="3"/>
  <c r="X3860" i="3"/>
  <c r="W3860" i="3"/>
  <c r="D3931" i="3"/>
  <c r="T3861" i="3"/>
  <c r="Q3861" i="3"/>
  <c r="U3861" i="3"/>
  <c r="R3861" i="3"/>
  <c r="N3862" i="3"/>
  <c r="O3862" i="3"/>
  <c r="BT3172" i="3" l="1"/>
  <c r="BX3172" i="3" s="1"/>
  <c r="BV3172" i="3"/>
  <c r="BB3857" i="3"/>
  <c r="BP3172" i="3"/>
  <c r="BU3172" i="3" s="1"/>
  <c r="BR3173" i="3"/>
  <c r="AX3859" i="3"/>
  <c r="L3864" i="3"/>
  <c r="BF3859" i="3"/>
  <c r="BG3859" i="3"/>
  <c r="AW3859" i="3"/>
  <c r="AY3859" i="3" s="1"/>
  <c r="BA3859" i="3" s="1"/>
  <c r="AC3862" i="3"/>
  <c r="AY3858" i="3"/>
  <c r="BA3858" i="3" s="1"/>
  <c r="K3864" i="3"/>
  <c r="AB3863" i="3"/>
  <c r="AA3863" i="3"/>
  <c r="Z3863" i="3"/>
  <c r="AQ3861" i="3"/>
  <c r="BI3861" i="3"/>
  <c r="AK3862" i="3"/>
  <c r="AR3861" i="3"/>
  <c r="BJ3861" i="3"/>
  <c r="K1148" i="3"/>
  <c r="N1150" i="3"/>
  <c r="L1148" i="3"/>
  <c r="O1149" i="3" s="1"/>
  <c r="O1150" i="3"/>
  <c r="D3932" i="3"/>
  <c r="W3861" i="3"/>
  <c r="X3861" i="3"/>
  <c r="T3862" i="3"/>
  <c r="Q3862" i="3"/>
  <c r="U3862" i="3"/>
  <c r="R3862" i="3"/>
  <c r="N3863" i="3"/>
  <c r="O3863" i="3"/>
  <c r="BB3858" i="3" l="1"/>
  <c r="BL3173" i="3"/>
  <c r="BS3173" i="3"/>
  <c r="BM3173" i="3"/>
  <c r="BQ3173" i="3" s="1"/>
  <c r="BN3173" i="3"/>
  <c r="BO3173" i="3"/>
  <c r="AX3860" i="3"/>
  <c r="L3865" i="3"/>
  <c r="AW3860" i="3"/>
  <c r="BG3860" i="3"/>
  <c r="BF3860" i="3"/>
  <c r="AQ3862" i="3"/>
  <c r="BI3862" i="3"/>
  <c r="AR3862" i="3"/>
  <c r="BJ3862" i="3"/>
  <c r="AC3863" i="3"/>
  <c r="AK3863" i="3" s="1"/>
  <c r="K3865" i="3"/>
  <c r="AB3864" i="3"/>
  <c r="AA3864" i="3"/>
  <c r="Z3864" i="3"/>
  <c r="K1147" i="3"/>
  <c r="L1147" i="3"/>
  <c r="N1149" i="3"/>
  <c r="D3933" i="3"/>
  <c r="W3862" i="3"/>
  <c r="X3862" i="3"/>
  <c r="U3863" i="3"/>
  <c r="R3863" i="3"/>
  <c r="T3863" i="3"/>
  <c r="Q3863" i="3"/>
  <c r="N3864" i="3"/>
  <c r="O3864" i="3"/>
  <c r="BB3859" i="3" l="1"/>
  <c r="BV3173" i="3"/>
  <c r="AW3861" i="3"/>
  <c r="BT3173" i="3"/>
  <c r="BX3173" i="3" s="1"/>
  <c r="BP3173" i="3"/>
  <c r="BU3173" i="3" s="1"/>
  <c r="BR3174" i="3"/>
  <c r="AY3860" i="3"/>
  <c r="BA3860" i="3" s="1"/>
  <c r="BB3860" i="3" s="1"/>
  <c r="L3866" i="3"/>
  <c r="AX3861" i="3"/>
  <c r="BF3861" i="3"/>
  <c r="BG3861" i="3"/>
  <c r="AR3863" i="3"/>
  <c r="BJ3863" i="3"/>
  <c r="AQ3863" i="3"/>
  <c r="BI3863" i="3"/>
  <c r="AC3864" i="3"/>
  <c r="AK3864" i="3" s="1"/>
  <c r="K3866" i="3"/>
  <c r="Z3866" i="3" s="1"/>
  <c r="AB3865" i="3"/>
  <c r="AA3865" i="3"/>
  <c r="Z3865" i="3"/>
  <c r="L1146" i="3"/>
  <c r="O1148" i="3"/>
  <c r="K1146" i="3"/>
  <c r="N1147" i="3" s="1"/>
  <c r="N1148" i="3"/>
  <c r="D3934" i="3"/>
  <c r="X3863" i="3"/>
  <c r="W3863" i="3"/>
  <c r="U3864" i="3"/>
  <c r="R3864" i="3"/>
  <c r="T3864" i="3"/>
  <c r="Q3864" i="3"/>
  <c r="N3865" i="3"/>
  <c r="O3865" i="3"/>
  <c r="AY3861" i="3" l="1"/>
  <c r="BA3861" i="3" s="1"/>
  <c r="BS3174" i="3"/>
  <c r="BM3174" i="3"/>
  <c r="BQ3174" i="3" s="1"/>
  <c r="BN3174" i="3"/>
  <c r="BO3174" i="3"/>
  <c r="BL3174" i="3"/>
  <c r="L3867" i="3"/>
  <c r="AW3862" i="3"/>
  <c r="BF3862" i="3"/>
  <c r="BG3862" i="3"/>
  <c r="AX3862" i="3"/>
  <c r="AR3864" i="3"/>
  <c r="BJ3864" i="3"/>
  <c r="AC3865" i="3"/>
  <c r="AK3865" i="3" s="1"/>
  <c r="K3867" i="3"/>
  <c r="AB3866" i="3"/>
  <c r="AA3866" i="3"/>
  <c r="AQ3864" i="3"/>
  <c r="BI3864" i="3"/>
  <c r="L1145" i="3"/>
  <c r="K1145" i="3"/>
  <c r="O1147" i="3"/>
  <c r="W3864" i="3"/>
  <c r="D3935" i="3"/>
  <c r="X3864" i="3"/>
  <c r="U3865" i="3"/>
  <c r="R3865" i="3"/>
  <c r="T3865" i="3"/>
  <c r="Q3865" i="3"/>
  <c r="N3866" i="3"/>
  <c r="O3866" i="3"/>
  <c r="BB3861" i="3" l="1"/>
  <c r="AY3862" i="3"/>
  <c r="BA3862" i="3" s="1"/>
  <c r="BB3862" i="3" s="1"/>
  <c r="BV3174" i="3"/>
  <c r="AX3863" i="3"/>
  <c r="BT3174" i="3"/>
  <c r="BX3174" i="3" s="1"/>
  <c r="BP3174" i="3"/>
  <c r="BU3174" i="3" s="1"/>
  <c r="BR3175" i="3"/>
  <c r="L3868" i="3"/>
  <c r="AW3863" i="3"/>
  <c r="BG3863" i="3"/>
  <c r="BF3863" i="3"/>
  <c r="AQ3865" i="3"/>
  <c r="BI3865" i="3"/>
  <c r="AC3866" i="3"/>
  <c r="AK3866" i="3" s="1"/>
  <c r="K3868" i="3"/>
  <c r="AB3867" i="3"/>
  <c r="AA3867" i="3"/>
  <c r="Z3867" i="3"/>
  <c r="AR3865" i="3"/>
  <c r="BJ3865" i="3"/>
  <c r="X3865" i="3"/>
  <c r="K1144" i="3"/>
  <c r="N1146" i="3"/>
  <c r="L1144" i="3"/>
  <c r="O1145" i="3" s="1"/>
  <c r="O1146" i="3"/>
  <c r="D3936" i="3"/>
  <c r="W3865" i="3"/>
  <c r="U3866" i="3"/>
  <c r="R3866" i="3"/>
  <c r="T3866" i="3"/>
  <c r="Q3866" i="3"/>
  <c r="N3867" i="3"/>
  <c r="O3867" i="3"/>
  <c r="AY3863" i="3" l="1"/>
  <c r="BA3863" i="3" s="1"/>
  <c r="BB3863" i="3" s="1"/>
  <c r="BS3175" i="3"/>
  <c r="BM3175" i="3"/>
  <c r="BQ3175" i="3" s="1"/>
  <c r="BN3175" i="3"/>
  <c r="BO3175" i="3"/>
  <c r="BL3175" i="3"/>
  <c r="L3869" i="3"/>
  <c r="AX3864" i="3"/>
  <c r="AW3864" i="3"/>
  <c r="BF3864" i="3"/>
  <c r="BG3864" i="3"/>
  <c r="AC3867" i="3"/>
  <c r="AK3867" i="3" s="1"/>
  <c r="AN3867" i="3" s="1"/>
  <c r="AN3868" i="3" s="1"/>
  <c r="K3869" i="3"/>
  <c r="AB3868" i="3"/>
  <c r="AA3868" i="3"/>
  <c r="Z3868" i="3"/>
  <c r="AQ3866" i="3"/>
  <c r="BI3866" i="3"/>
  <c r="AR3866" i="3"/>
  <c r="BJ3866" i="3"/>
  <c r="X3866" i="3"/>
  <c r="K1143" i="3"/>
  <c r="L1143" i="3"/>
  <c r="N1145" i="3"/>
  <c r="D3937" i="3"/>
  <c r="W3866" i="3"/>
  <c r="T3867" i="3"/>
  <c r="Q3867" i="3"/>
  <c r="U3867" i="3"/>
  <c r="R3867" i="3"/>
  <c r="N3868" i="3"/>
  <c r="O3868" i="3"/>
  <c r="BV3175" i="3" l="1"/>
  <c r="BT3175" i="3"/>
  <c r="BX3175" i="3" s="1"/>
  <c r="BP3175" i="3"/>
  <c r="BU3175" i="3" s="1"/>
  <c r="BR3176" i="3"/>
  <c r="AW3865" i="3"/>
  <c r="L3870" i="3"/>
  <c r="AX3865" i="3"/>
  <c r="BF3865" i="3"/>
  <c r="BG3865" i="3"/>
  <c r="AC3868" i="3"/>
  <c r="AK3868" i="3" s="1"/>
  <c r="AY3864" i="3"/>
  <c r="BA3864" i="3" s="1"/>
  <c r="BB3864" i="3" s="1"/>
  <c r="AQ3867" i="3"/>
  <c r="BI3867" i="3"/>
  <c r="AT3867" i="3"/>
  <c r="AT3868" i="3" s="1"/>
  <c r="AT3869" i="3" s="1"/>
  <c r="AT3870" i="3" s="1"/>
  <c r="AT3871" i="3" s="1"/>
  <c r="AT3872" i="3" s="1"/>
  <c r="AT3873" i="3" s="1"/>
  <c r="AT3874" i="3" s="1"/>
  <c r="AT3875" i="3" s="1"/>
  <c r="AT3876" i="3" s="1"/>
  <c r="AT3877" i="3" s="1"/>
  <c r="AT3878" i="3" s="1"/>
  <c r="AT3879" i="3" s="1"/>
  <c r="AT3880" i="3" s="1"/>
  <c r="AT3881" i="3" s="1"/>
  <c r="AT3882" i="3" s="1"/>
  <c r="AT3883" i="3" s="1"/>
  <c r="AT3884" i="3" s="1"/>
  <c r="AT3885" i="3" s="1"/>
  <c r="AR3867" i="3"/>
  <c r="BJ3867" i="3"/>
  <c r="AU3867" i="3"/>
  <c r="AU3868" i="3" s="1"/>
  <c r="AU3869" i="3" s="1"/>
  <c r="AU3870" i="3" s="1"/>
  <c r="AU3871" i="3" s="1"/>
  <c r="AU3872" i="3" s="1"/>
  <c r="AU3873" i="3" s="1"/>
  <c r="AU3874" i="3" s="1"/>
  <c r="AU3875" i="3" s="1"/>
  <c r="AU3876" i="3" s="1"/>
  <c r="AU3877" i="3" s="1"/>
  <c r="AU3878" i="3" s="1"/>
  <c r="AU3879" i="3" s="1"/>
  <c r="AU3880" i="3" s="1"/>
  <c r="AU3881" i="3" s="1"/>
  <c r="AU3882" i="3" s="1"/>
  <c r="AU3883" i="3" s="1"/>
  <c r="AU3884" i="3" s="1"/>
  <c r="AU3885" i="3" s="1"/>
  <c r="K3870" i="3"/>
  <c r="AB3869" i="3"/>
  <c r="AA3869" i="3"/>
  <c r="Z3869" i="3"/>
  <c r="AN3869" i="3"/>
  <c r="AN3870" i="3" s="1"/>
  <c r="AN3871" i="3" s="1"/>
  <c r="AN3872" i="3" s="1"/>
  <c r="AN3873" i="3" s="1"/>
  <c r="AN3874" i="3" s="1"/>
  <c r="AN3875" i="3" s="1"/>
  <c r="AN3876" i="3" s="1"/>
  <c r="AN3877" i="3" s="1"/>
  <c r="AN3878" i="3" s="1"/>
  <c r="AN3879" i="3" s="1"/>
  <c r="AN3880" i="3" s="1"/>
  <c r="AN3881" i="3" s="1"/>
  <c r="AN3882" i="3" s="1"/>
  <c r="AN3883" i="3" s="1"/>
  <c r="AN3884" i="3" s="1"/>
  <c r="AN3885" i="3" s="1"/>
  <c r="BD3868" i="3"/>
  <c r="BD3869" i="3" s="1"/>
  <c r="BD3870" i="3" s="1"/>
  <c r="BD3871" i="3" s="1"/>
  <c r="BD3872" i="3" s="1"/>
  <c r="BD3873" i="3" s="1"/>
  <c r="BD3874" i="3" s="1"/>
  <c r="BD3875" i="3" s="1"/>
  <c r="BD3876" i="3" s="1"/>
  <c r="BD3877" i="3" s="1"/>
  <c r="BD3878" i="3" s="1"/>
  <c r="BD3879" i="3" s="1"/>
  <c r="BD3880" i="3" s="1"/>
  <c r="BD3881" i="3" s="1"/>
  <c r="BD3882" i="3" s="1"/>
  <c r="BD3883" i="3" s="1"/>
  <c r="BD3884" i="3" s="1"/>
  <c r="BD3885" i="3" s="1"/>
  <c r="BD3886" i="3" s="1"/>
  <c r="BC3887" i="3" s="1"/>
  <c r="BC3888" i="3" s="1"/>
  <c r="BC3889" i="3" s="1"/>
  <c r="BC3890" i="3" s="1"/>
  <c r="BC3891" i="3" s="1"/>
  <c r="BC3892" i="3" s="1"/>
  <c r="BC3893" i="3" s="1"/>
  <c r="BC3894" i="3" s="1"/>
  <c r="BC3895" i="3" s="1"/>
  <c r="BC3896" i="3" s="1"/>
  <c r="BC3897" i="3" s="1"/>
  <c r="BC3898" i="3" s="1"/>
  <c r="BC3899" i="3" s="1"/>
  <c r="BC3900" i="3" s="1"/>
  <c r="BC3901" i="3" s="1"/>
  <c r="BC3902" i="3" s="1"/>
  <c r="BC3903" i="3" s="1"/>
  <c r="BC3904" i="3" s="1"/>
  <c r="BC3905" i="3" s="1"/>
  <c r="BC3906" i="3" s="1"/>
  <c r="BC3907" i="3" s="1"/>
  <c r="AY3865" i="3"/>
  <c r="BA3865" i="3" s="1"/>
  <c r="L1142" i="3"/>
  <c r="O1144" i="3"/>
  <c r="K1142" i="3"/>
  <c r="N1143" i="3" s="1"/>
  <c r="N1144" i="3"/>
  <c r="D3938" i="3"/>
  <c r="W3867" i="3"/>
  <c r="X3867" i="3"/>
  <c r="U3868" i="3"/>
  <c r="R3868" i="3"/>
  <c r="T3868" i="3"/>
  <c r="X3868" i="3" s="1"/>
  <c r="Q3868" i="3"/>
  <c r="N3869" i="3"/>
  <c r="O3869" i="3"/>
  <c r="BB3865" i="3" l="1"/>
  <c r="AC3869" i="3"/>
  <c r="AK3869" i="3" s="1"/>
  <c r="BO3176" i="3"/>
  <c r="BN3176" i="3"/>
  <c r="BM3176" i="3"/>
  <c r="BQ3176" i="3" s="1"/>
  <c r="BS3176" i="3"/>
  <c r="BL3176" i="3"/>
  <c r="L3871" i="3"/>
  <c r="AW3866" i="3"/>
  <c r="AX3866" i="3"/>
  <c r="BF3866" i="3"/>
  <c r="BG3866" i="3"/>
  <c r="Z3870" i="3"/>
  <c r="W3868" i="3"/>
  <c r="AR3868" i="3"/>
  <c r="BJ3868" i="3"/>
  <c r="K3871" i="3"/>
  <c r="AB3870" i="3"/>
  <c r="AA3870" i="3"/>
  <c r="AQ3868" i="3"/>
  <c r="BI3868" i="3"/>
  <c r="L1141" i="3"/>
  <c r="K1141" i="3"/>
  <c r="O1143" i="3"/>
  <c r="D3939" i="3"/>
  <c r="T3869" i="3"/>
  <c r="Q3869" i="3"/>
  <c r="U3869" i="3"/>
  <c r="R3869" i="3"/>
  <c r="N3870" i="3"/>
  <c r="O3870" i="3"/>
  <c r="BT3176" i="3" l="1"/>
  <c r="BX3176" i="3" s="1"/>
  <c r="BV3176" i="3"/>
  <c r="BP3176" i="3"/>
  <c r="BU3176" i="3" s="1"/>
  <c r="BR3177" i="3"/>
  <c r="AY3866" i="3"/>
  <c r="BA3866" i="3" s="1"/>
  <c r="BB3866" i="3" s="1"/>
  <c r="L3872" i="3"/>
  <c r="AW3867" i="3"/>
  <c r="BG3867" i="3"/>
  <c r="BF3867" i="3"/>
  <c r="AX3867" i="3"/>
  <c r="AC3870" i="3"/>
  <c r="AK3870" i="3" s="1"/>
  <c r="AQ3869" i="3"/>
  <c r="BI3869" i="3"/>
  <c r="K3872" i="3"/>
  <c r="AB3871" i="3"/>
  <c r="AA3871" i="3"/>
  <c r="Z3871" i="3"/>
  <c r="AR3869" i="3"/>
  <c r="BJ3869" i="3"/>
  <c r="K1140" i="3"/>
  <c r="N1142" i="3"/>
  <c r="L1140" i="3"/>
  <c r="O1141" i="3" s="1"/>
  <c r="O1142" i="3"/>
  <c r="D3940" i="3"/>
  <c r="W3869" i="3"/>
  <c r="X3869" i="3"/>
  <c r="U3870" i="3"/>
  <c r="R3870" i="3"/>
  <c r="T3870" i="3"/>
  <c r="Q3870" i="3"/>
  <c r="N3871" i="3"/>
  <c r="O3871" i="3"/>
  <c r="BS3177" i="3" l="1"/>
  <c r="BL3177" i="3"/>
  <c r="BN3177" i="3"/>
  <c r="BO3177" i="3"/>
  <c r="BM3177" i="3"/>
  <c r="BQ3177" i="3" s="1"/>
  <c r="AY3867" i="3"/>
  <c r="BB3867" i="3" s="1"/>
  <c r="AX3868" i="3"/>
  <c r="L3873" i="3"/>
  <c r="AW3868" i="3"/>
  <c r="BG3868" i="3"/>
  <c r="BF3868" i="3"/>
  <c r="Z3872" i="3"/>
  <c r="AC3871" i="3"/>
  <c r="AK3871" i="3" s="1"/>
  <c r="AR3870" i="3"/>
  <c r="BJ3870" i="3"/>
  <c r="K3873" i="3"/>
  <c r="AB3872" i="3"/>
  <c r="AA3872" i="3"/>
  <c r="AQ3870" i="3"/>
  <c r="BI3870" i="3"/>
  <c r="X3870" i="3"/>
  <c r="K1139" i="3"/>
  <c r="L1139" i="3"/>
  <c r="N1141" i="3"/>
  <c r="D3941" i="3"/>
  <c r="W3870" i="3"/>
  <c r="T3871" i="3"/>
  <c r="Q3871" i="3"/>
  <c r="U3871" i="3"/>
  <c r="R3871" i="3"/>
  <c r="N3872" i="3"/>
  <c r="O3872" i="3"/>
  <c r="BV3177" i="3" l="1"/>
  <c r="AY3868" i="3"/>
  <c r="BA3868" i="3" s="1"/>
  <c r="BB3868" i="3" s="1"/>
  <c r="BT3177" i="3"/>
  <c r="BX3177" i="3" s="1"/>
  <c r="BA3867" i="3"/>
  <c r="BP3177" i="3"/>
  <c r="BU3177" i="3" s="1"/>
  <c r="BR3178" i="3"/>
  <c r="AW3869" i="3"/>
  <c r="L3874" i="3"/>
  <c r="BG3869" i="3"/>
  <c r="BF3869" i="3"/>
  <c r="AX3869" i="3"/>
  <c r="Z3873" i="3"/>
  <c r="AC3872" i="3"/>
  <c r="AK3872" i="3" s="1"/>
  <c r="K3874" i="3"/>
  <c r="AB3873" i="3"/>
  <c r="AA3873" i="3"/>
  <c r="AQ3871" i="3"/>
  <c r="BI3871" i="3"/>
  <c r="AY3869" i="3"/>
  <c r="BA3869" i="3" s="1"/>
  <c r="BB3869" i="3" s="1"/>
  <c r="AR3871" i="3"/>
  <c r="BJ3871" i="3"/>
  <c r="L1138" i="3"/>
  <c r="O1140" i="3"/>
  <c r="K1138" i="3"/>
  <c r="N1139" i="3" s="1"/>
  <c r="N1140" i="3"/>
  <c r="D3942" i="3"/>
  <c r="W3871" i="3"/>
  <c r="X3871" i="3"/>
  <c r="T3872" i="3"/>
  <c r="Q3872" i="3"/>
  <c r="U3872" i="3"/>
  <c r="R3872" i="3"/>
  <c r="N3873" i="3"/>
  <c r="O3873" i="3"/>
  <c r="BS3178" i="3" l="1"/>
  <c r="BM3178" i="3"/>
  <c r="BQ3178" i="3" s="1"/>
  <c r="BN3178" i="3"/>
  <c r="BL3178" i="3"/>
  <c r="BO3178" i="3"/>
  <c r="AX3870" i="3"/>
  <c r="L3875" i="3"/>
  <c r="AW3870" i="3"/>
  <c r="BG3870" i="3"/>
  <c r="BF3870" i="3"/>
  <c r="Z3874" i="3"/>
  <c r="AC3873" i="3"/>
  <c r="AK3873" i="3" s="1"/>
  <c r="AQ3872" i="3"/>
  <c r="BI3872" i="3"/>
  <c r="K3875" i="3"/>
  <c r="AB3874" i="3"/>
  <c r="AA3874" i="3"/>
  <c r="AR3872" i="3"/>
  <c r="BJ3872" i="3"/>
  <c r="AY3870" i="3"/>
  <c r="L1137" i="3"/>
  <c r="K1137" i="3"/>
  <c r="O1139" i="3"/>
  <c r="BA3870" i="3"/>
  <c r="BB3870" i="3" s="1"/>
  <c r="D3943" i="3"/>
  <c r="W3872" i="3"/>
  <c r="X3872" i="3"/>
  <c r="U3873" i="3"/>
  <c r="R3873" i="3"/>
  <c r="T3873" i="3"/>
  <c r="Q3873" i="3"/>
  <c r="N3874" i="3"/>
  <c r="O3874" i="3"/>
  <c r="BT3178" i="3" l="1"/>
  <c r="BX3178" i="3" s="1"/>
  <c r="BV3178" i="3"/>
  <c r="BP3178" i="3"/>
  <c r="BU3178" i="3" s="1"/>
  <c r="BR3179" i="3"/>
  <c r="AX3871" i="3"/>
  <c r="L3876" i="3"/>
  <c r="AW3871" i="3"/>
  <c r="BF3871" i="3"/>
  <c r="BG3871" i="3"/>
  <c r="Z3875" i="3"/>
  <c r="AC3874" i="3"/>
  <c r="AK3874" i="3" s="1"/>
  <c r="AQ3873" i="3"/>
  <c r="BI3873" i="3"/>
  <c r="AR3873" i="3"/>
  <c r="BJ3873" i="3"/>
  <c r="K3876" i="3"/>
  <c r="AB3875" i="3"/>
  <c r="AA3875" i="3"/>
  <c r="K1136" i="3"/>
  <c r="N1138" i="3"/>
  <c r="L1136" i="3"/>
  <c r="O1137" i="3" s="1"/>
  <c r="O1138" i="3"/>
  <c r="D3944" i="3"/>
  <c r="W3873" i="3"/>
  <c r="X3873" i="3"/>
  <c r="T3874" i="3"/>
  <c r="Q3874" i="3"/>
  <c r="U3874" i="3"/>
  <c r="R3874" i="3"/>
  <c r="N3875" i="3"/>
  <c r="O3875" i="3"/>
  <c r="AY3871" i="3" l="1"/>
  <c r="BA3871" i="3" s="1"/>
  <c r="BB3871" i="3" s="1"/>
  <c r="BS3179" i="3"/>
  <c r="BL3179" i="3"/>
  <c r="BO3179" i="3"/>
  <c r="BN3179" i="3"/>
  <c r="BM3179" i="3"/>
  <c r="BQ3179" i="3" s="1"/>
  <c r="L3877" i="3"/>
  <c r="AX3872" i="3"/>
  <c r="AW3872" i="3"/>
  <c r="BF3872" i="3"/>
  <c r="BG3872" i="3"/>
  <c r="AC3875" i="3"/>
  <c r="AK3875" i="3" s="1"/>
  <c r="K3877" i="3"/>
  <c r="AB3876" i="3"/>
  <c r="AA3876" i="3"/>
  <c r="Z3876" i="3"/>
  <c r="AQ3874" i="3"/>
  <c r="BI3874" i="3"/>
  <c r="AR3874" i="3"/>
  <c r="BJ3874" i="3"/>
  <c r="K1135" i="3"/>
  <c r="L1135" i="3"/>
  <c r="N1137" i="3"/>
  <c r="D3945" i="3"/>
  <c r="W3874" i="3"/>
  <c r="X3874" i="3"/>
  <c r="T3875" i="3"/>
  <c r="Q3875" i="3"/>
  <c r="U3875" i="3"/>
  <c r="R3875" i="3"/>
  <c r="N3876" i="3"/>
  <c r="O3876" i="3"/>
  <c r="BV3179" i="3" l="1"/>
  <c r="BT3179" i="3"/>
  <c r="BX3179" i="3" s="1"/>
  <c r="BP3179" i="3"/>
  <c r="BU3179" i="3" s="1"/>
  <c r="BR3180" i="3"/>
  <c r="AW3873" i="3"/>
  <c r="AY3872" i="3"/>
  <c r="BA3872" i="3" s="1"/>
  <c r="BB3872" i="3" s="1"/>
  <c r="L3878" i="3"/>
  <c r="AX3873" i="3"/>
  <c r="BG3873" i="3"/>
  <c r="BF3873" i="3"/>
  <c r="AC3876" i="3"/>
  <c r="AK3876" i="3" s="1"/>
  <c r="AQ3875" i="3"/>
  <c r="BI3875" i="3"/>
  <c r="AR3875" i="3"/>
  <c r="BJ3875" i="3"/>
  <c r="K3878" i="3"/>
  <c r="AB3877" i="3"/>
  <c r="AA3877" i="3"/>
  <c r="Z3877" i="3"/>
  <c r="Z3878" i="3"/>
  <c r="L1134" i="3"/>
  <c r="O1136" i="3"/>
  <c r="K1134" i="3"/>
  <c r="N1135" i="3" s="1"/>
  <c r="N1136" i="3"/>
  <c r="X3875" i="3"/>
  <c r="D3946" i="3"/>
  <c r="W3875" i="3"/>
  <c r="U3876" i="3"/>
  <c r="R3876" i="3"/>
  <c r="T3876" i="3"/>
  <c r="Q3876" i="3"/>
  <c r="N3877" i="3"/>
  <c r="O3877" i="3"/>
  <c r="AY3873" i="3" l="1"/>
  <c r="BA3873" i="3" s="1"/>
  <c r="BB3873" i="3" s="1"/>
  <c r="BS3180" i="3"/>
  <c r="BM3180" i="3"/>
  <c r="BQ3180" i="3" s="1"/>
  <c r="BN3180" i="3"/>
  <c r="BO3180" i="3"/>
  <c r="BV3180" i="3" s="1"/>
  <c r="BL3180" i="3"/>
  <c r="L3879" i="3"/>
  <c r="AW3874" i="3"/>
  <c r="AX3874" i="3"/>
  <c r="AY3874" i="3" s="1"/>
  <c r="BF3874" i="3"/>
  <c r="BG3874" i="3"/>
  <c r="AC3877" i="3"/>
  <c r="AK3877" i="3" s="1"/>
  <c r="X3876" i="3"/>
  <c r="AR3876" i="3"/>
  <c r="BJ3876" i="3"/>
  <c r="K3879" i="3"/>
  <c r="AB3878" i="3"/>
  <c r="AA3878" i="3"/>
  <c r="AQ3876" i="3"/>
  <c r="BI3876" i="3"/>
  <c r="L1133" i="3"/>
  <c r="K1133" i="3"/>
  <c r="O1135" i="3"/>
  <c r="D3947" i="3"/>
  <c r="W3876" i="3"/>
  <c r="T3877" i="3"/>
  <c r="Q3877" i="3"/>
  <c r="U3877" i="3"/>
  <c r="R3877" i="3"/>
  <c r="N3878" i="3"/>
  <c r="O3878" i="3"/>
  <c r="BT3180" i="3" l="1"/>
  <c r="BX3180" i="3" s="1"/>
  <c r="BP3180" i="3"/>
  <c r="BU3180" i="3" s="1"/>
  <c r="BR3181" i="3"/>
  <c r="AW3875" i="3"/>
  <c r="L3880" i="3"/>
  <c r="AX3875" i="3"/>
  <c r="BF3875" i="3"/>
  <c r="BG3875" i="3"/>
  <c r="AC3878" i="3"/>
  <c r="AK3878" i="3" s="1"/>
  <c r="BA3874" i="3"/>
  <c r="BB3874" i="3"/>
  <c r="AQ3877" i="3"/>
  <c r="BI3877" i="3"/>
  <c r="K3880" i="3"/>
  <c r="AB3879" i="3"/>
  <c r="AA3879" i="3"/>
  <c r="Z3879" i="3"/>
  <c r="AR3877" i="3"/>
  <c r="BJ3877" i="3"/>
  <c r="K1132" i="3"/>
  <c r="N1134" i="3"/>
  <c r="L1132" i="3"/>
  <c r="O1133" i="3" s="1"/>
  <c r="O1134" i="3"/>
  <c r="D3948" i="3"/>
  <c r="W3877" i="3"/>
  <c r="X3877" i="3"/>
  <c r="T3878" i="3"/>
  <c r="Q3878" i="3"/>
  <c r="U3878" i="3"/>
  <c r="R3878" i="3"/>
  <c r="N3879" i="3"/>
  <c r="O3879" i="3"/>
  <c r="AY3875" i="3" l="1"/>
  <c r="BS3181" i="3"/>
  <c r="BL3181" i="3"/>
  <c r="BN3181" i="3"/>
  <c r="BM3181" i="3"/>
  <c r="BQ3181" i="3" s="1"/>
  <c r="BO3181" i="3"/>
  <c r="L3881" i="3"/>
  <c r="AX3876" i="3"/>
  <c r="BA3875" i="3"/>
  <c r="BB3875" i="3"/>
  <c r="AW3876" i="3"/>
  <c r="BG3876" i="3"/>
  <c r="BF3876" i="3"/>
  <c r="Z3880" i="3"/>
  <c r="AC3879" i="3"/>
  <c r="AK3879" i="3" s="1"/>
  <c r="AR3878" i="3"/>
  <c r="BJ3878" i="3"/>
  <c r="AQ3878" i="3"/>
  <c r="BI3878" i="3"/>
  <c r="K3881" i="3"/>
  <c r="AB3880" i="3"/>
  <c r="AA3880" i="3"/>
  <c r="K1131" i="3"/>
  <c r="L1131" i="3"/>
  <c r="N1133" i="3"/>
  <c r="D3949" i="3"/>
  <c r="W3878" i="3"/>
  <c r="X3878" i="3"/>
  <c r="T3879" i="3"/>
  <c r="Q3879" i="3"/>
  <c r="U3879" i="3"/>
  <c r="R3879" i="3"/>
  <c r="N3880" i="3"/>
  <c r="O3880" i="3"/>
  <c r="BV3181" i="3" l="1"/>
  <c r="BT3181" i="3"/>
  <c r="BX3181" i="3" s="1"/>
  <c r="BP3181" i="3"/>
  <c r="BU3181" i="3" s="1"/>
  <c r="BR3182" i="3"/>
  <c r="AW3877" i="3"/>
  <c r="AY3876" i="3"/>
  <c r="BB3876" i="3" s="1"/>
  <c r="L3882" i="3"/>
  <c r="AC3880" i="3"/>
  <c r="AK3880" i="3" s="1"/>
  <c r="BF3877" i="3"/>
  <c r="BG3877" i="3"/>
  <c r="AX3877" i="3"/>
  <c r="AR3879" i="3"/>
  <c r="BJ3879" i="3"/>
  <c r="K3882" i="3"/>
  <c r="AB3881" i="3"/>
  <c r="AA3881" i="3"/>
  <c r="Z3881" i="3"/>
  <c r="AQ3879" i="3"/>
  <c r="BI3879" i="3"/>
  <c r="L1130" i="3"/>
  <c r="O1132" i="3"/>
  <c r="K1130" i="3"/>
  <c r="N1131" i="3" s="1"/>
  <c r="N1132" i="3"/>
  <c r="D3950" i="3"/>
  <c r="W3879" i="3"/>
  <c r="X3879" i="3"/>
  <c r="U3880" i="3"/>
  <c r="R3880" i="3"/>
  <c r="T3880" i="3"/>
  <c r="Q3880" i="3"/>
  <c r="N3881" i="3"/>
  <c r="O3881" i="3"/>
  <c r="AY3877" i="3" l="1"/>
  <c r="BA3877" i="3" s="1"/>
  <c r="BS3182" i="3"/>
  <c r="BM3182" i="3"/>
  <c r="BQ3182" i="3" s="1"/>
  <c r="BN3182" i="3"/>
  <c r="BO3182" i="3"/>
  <c r="BL3182" i="3"/>
  <c r="BA3876" i="3"/>
  <c r="AW3878" i="3"/>
  <c r="BB3877" i="3"/>
  <c r="L3883" i="3"/>
  <c r="BG3878" i="3"/>
  <c r="BF3878" i="3"/>
  <c r="AX3878" i="3"/>
  <c r="AR3880" i="3"/>
  <c r="BJ3880" i="3"/>
  <c r="AQ3880" i="3"/>
  <c r="BI3880" i="3"/>
  <c r="AC3881" i="3"/>
  <c r="AK3881" i="3" s="1"/>
  <c r="K3883" i="3"/>
  <c r="AB3882" i="3"/>
  <c r="AA3882" i="3"/>
  <c r="Z3882" i="3"/>
  <c r="L1129" i="3"/>
  <c r="K1129" i="3"/>
  <c r="O1131" i="3"/>
  <c r="D3951" i="3"/>
  <c r="X3880" i="3"/>
  <c r="W3880" i="3"/>
  <c r="T3881" i="3"/>
  <c r="Q3881" i="3"/>
  <c r="U3881" i="3"/>
  <c r="R3881" i="3"/>
  <c r="N3882" i="3"/>
  <c r="O3882" i="3"/>
  <c r="AY3878" i="3" l="1"/>
  <c r="BV3182" i="3"/>
  <c r="BT3182" i="3"/>
  <c r="BX3182" i="3" s="1"/>
  <c r="BP3182" i="3"/>
  <c r="BU3182" i="3" s="1"/>
  <c r="BR3183" i="3"/>
  <c r="AX3879" i="3"/>
  <c r="L3884" i="3"/>
  <c r="AW3879" i="3"/>
  <c r="BG3879" i="3"/>
  <c r="BF3879" i="3"/>
  <c r="Z3883" i="3"/>
  <c r="AC3882" i="3"/>
  <c r="BA3878" i="3"/>
  <c r="BB3878" i="3" s="1"/>
  <c r="AR3881" i="3"/>
  <c r="BJ3881" i="3"/>
  <c r="K3884" i="3"/>
  <c r="AB3883" i="3"/>
  <c r="AA3883" i="3"/>
  <c r="AQ3881" i="3"/>
  <c r="BI3881" i="3"/>
  <c r="AK3882" i="3"/>
  <c r="K1128" i="3"/>
  <c r="N1130" i="3"/>
  <c r="L1128" i="3"/>
  <c r="O1129" i="3" s="1"/>
  <c r="O1130" i="3"/>
  <c r="D3952" i="3"/>
  <c r="W3881" i="3"/>
  <c r="X3881" i="3"/>
  <c r="T3882" i="3"/>
  <c r="Q3882" i="3"/>
  <c r="U3882" i="3"/>
  <c r="R3882" i="3"/>
  <c r="N3883" i="3"/>
  <c r="O3883" i="3"/>
  <c r="AY3879" i="3" l="1"/>
  <c r="BA3879" i="3" s="1"/>
  <c r="BN3183" i="3"/>
  <c r="BO3183" i="3"/>
  <c r="BL3183" i="3"/>
  <c r="BM3183" i="3"/>
  <c r="BQ3183" i="3" s="1"/>
  <c r="BS3183" i="3"/>
  <c r="AW3880" i="3"/>
  <c r="L3885" i="3"/>
  <c r="AX3880" i="3"/>
  <c r="BF3880" i="3"/>
  <c r="BG3880" i="3"/>
  <c r="BB3879" i="3"/>
  <c r="AC3883" i="3"/>
  <c r="AK3883" i="3" s="1"/>
  <c r="AQ3882" i="3"/>
  <c r="BI3882" i="3"/>
  <c r="K3885" i="3"/>
  <c r="AB3884" i="3"/>
  <c r="AA3884" i="3"/>
  <c r="Z3884" i="3"/>
  <c r="AR3882" i="3"/>
  <c r="BJ3882" i="3"/>
  <c r="K1127" i="3"/>
  <c r="L1127" i="3"/>
  <c r="N1129" i="3"/>
  <c r="D3953" i="3"/>
  <c r="W3882" i="3"/>
  <c r="X3882" i="3"/>
  <c r="U3883" i="3"/>
  <c r="R3883" i="3"/>
  <c r="T3883" i="3"/>
  <c r="Q3883" i="3"/>
  <c r="N3884" i="3"/>
  <c r="O3884" i="3"/>
  <c r="BV3183" i="3" l="1"/>
  <c r="BP3183" i="3"/>
  <c r="BU3183" i="3" s="1"/>
  <c r="BR3184" i="3"/>
  <c r="BT3183" i="3"/>
  <c r="BX3183" i="3" s="1"/>
  <c r="AY3880" i="3"/>
  <c r="BB3880" i="3" s="1"/>
  <c r="AW3881" i="3"/>
  <c r="L3886" i="3"/>
  <c r="AX3881" i="3"/>
  <c r="BG3881" i="3"/>
  <c r="BF3881" i="3"/>
  <c r="AQ3883" i="3"/>
  <c r="BI3883" i="3"/>
  <c r="AC3884" i="3"/>
  <c r="AK3884" i="3" s="1"/>
  <c r="K3886" i="3"/>
  <c r="AB3885" i="3"/>
  <c r="AA3885" i="3"/>
  <c r="Z3885" i="3"/>
  <c r="Z3886" i="3"/>
  <c r="AR3883" i="3"/>
  <c r="BJ3883" i="3"/>
  <c r="L1126" i="3"/>
  <c r="O1128" i="3"/>
  <c r="K1126" i="3"/>
  <c r="N1127" i="3" s="1"/>
  <c r="N1128" i="3"/>
  <c r="D3954" i="3"/>
  <c r="X3883" i="3"/>
  <c r="W3883" i="3"/>
  <c r="T3884" i="3"/>
  <c r="Q3884" i="3"/>
  <c r="U3884" i="3"/>
  <c r="R3884" i="3"/>
  <c r="N3885" i="3"/>
  <c r="O3885" i="3"/>
  <c r="BA3880" i="3" l="1"/>
  <c r="BM3184" i="3"/>
  <c r="BQ3184" i="3" s="1"/>
  <c r="BS3184" i="3"/>
  <c r="BL3184" i="3"/>
  <c r="BN3184" i="3"/>
  <c r="BO3184" i="3"/>
  <c r="BV3184" i="3" s="1"/>
  <c r="AY3881" i="3"/>
  <c r="BA3881" i="3" s="1"/>
  <c r="L3887" i="3"/>
  <c r="AX3882" i="3"/>
  <c r="AW3882" i="3"/>
  <c r="BG3882" i="3"/>
  <c r="BF3882" i="3"/>
  <c r="AR3884" i="3"/>
  <c r="BJ3884" i="3"/>
  <c r="AC3885" i="3"/>
  <c r="AK3885" i="3" s="1"/>
  <c r="K3887" i="3"/>
  <c r="AB3886" i="3"/>
  <c r="AA3886" i="3"/>
  <c r="AQ3884" i="3"/>
  <c r="BI3884" i="3"/>
  <c r="L1125" i="3"/>
  <c r="K1125" i="3"/>
  <c r="O1127" i="3"/>
  <c r="D3955" i="3"/>
  <c r="W3884" i="3"/>
  <c r="X3884" i="3"/>
  <c r="U3885" i="3"/>
  <c r="R3885" i="3"/>
  <c r="T3885" i="3"/>
  <c r="Q3885" i="3"/>
  <c r="N3886" i="3"/>
  <c r="O3886" i="3"/>
  <c r="BB3881" i="3" l="1"/>
  <c r="BT3184" i="3"/>
  <c r="BX3184" i="3" s="1"/>
  <c r="BP3184" i="3"/>
  <c r="BU3184" i="3" s="1"/>
  <c r="BR3185" i="3"/>
  <c r="AY3882" i="3"/>
  <c r="BA3882" i="3" s="1"/>
  <c r="L3888" i="3"/>
  <c r="AW3883" i="3"/>
  <c r="AX3883" i="3"/>
  <c r="BG3883" i="3"/>
  <c r="BF3883" i="3"/>
  <c r="AR3885" i="3"/>
  <c r="BJ3885" i="3"/>
  <c r="AC3886" i="3"/>
  <c r="AK3886" i="3" s="1"/>
  <c r="AN3886" i="3" s="1"/>
  <c r="AN3887" i="3" s="1"/>
  <c r="K3888" i="3"/>
  <c r="AB3887" i="3"/>
  <c r="AA3887" i="3"/>
  <c r="Z3887" i="3"/>
  <c r="AQ3885" i="3"/>
  <c r="BI3885" i="3"/>
  <c r="X3885" i="3"/>
  <c r="K1124" i="3"/>
  <c r="N1126" i="3"/>
  <c r="L1124" i="3"/>
  <c r="O1125" i="3" s="1"/>
  <c r="O1126" i="3"/>
  <c r="D3956" i="3"/>
  <c r="W3885" i="3"/>
  <c r="U3886" i="3"/>
  <c r="R3886" i="3"/>
  <c r="T3886" i="3"/>
  <c r="Q3886" i="3"/>
  <c r="N3887" i="3"/>
  <c r="O3887" i="3"/>
  <c r="AY3883" i="3" l="1"/>
  <c r="BA3883" i="3" s="1"/>
  <c r="BB3882" i="3"/>
  <c r="BO3185" i="3"/>
  <c r="BM3185" i="3"/>
  <c r="BQ3185" i="3" s="1"/>
  <c r="BS3185" i="3"/>
  <c r="BL3185" i="3"/>
  <c r="BN3185" i="3"/>
  <c r="AX3884" i="3"/>
  <c r="L3889" i="3"/>
  <c r="AW3884" i="3"/>
  <c r="BF3884" i="3"/>
  <c r="BG3884" i="3"/>
  <c r="AC3887" i="3"/>
  <c r="AK3887" i="3" s="1"/>
  <c r="AQ3886" i="3"/>
  <c r="BI3886" i="3"/>
  <c r="AT3886" i="3"/>
  <c r="AT3887" i="3" s="1"/>
  <c r="AT3888" i="3" s="1"/>
  <c r="AT3889" i="3" s="1"/>
  <c r="AT3890" i="3" s="1"/>
  <c r="AT3891" i="3" s="1"/>
  <c r="AT3892" i="3" s="1"/>
  <c r="AT3893" i="3" s="1"/>
  <c r="AT3894" i="3" s="1"/>
  <c r="AT3895" i="3" s="1"/>
  <c r="AT3896" i="3" s="1"/>
  <c r="AT3897" i="3" s="1"/>
  <c r="AT3898" i="3" s="1"/>
  <c r="AT3899" i="3" s="1"/>
  <c r="AT3900" i="3" s="1"/>
  <c r="AT3901" i="3" s="1"/>
  <c r="AT3902" i="3" s="1"/>
  <c r="AT3903" i="3" s="1"/>
  <c r="AT3904" i="3" s="1"/>
  <c r="AT3905" i="3" s="1"/>
  <c r="AT3906" i="3" s="1"/>
  <c r="K3889" i="3"/>
  <c r="AB3888" i="3"/>
  <c r="AA3888" i="3"/>
  <c r="Z3888" i="3"/>
  <c r="AR3886" i="3"/>
  <c r="BJ3886" i="3"/>
  <c r="AU3886" i="3"/>
  <c r="AU3887" i="3" s="1"/>
  <c r="AU3888" i="3" s="1"/>
  <c r="AU3889" i="3" s="1"/>
  <c r="AU3890" i="3" s="1"/>
  <c r="AU3891" i="3" s="1"/>
  <c r="AU3892" i="3" s="1"/>
  <c r="AU3893" i="3" s="1"/>
  <c r="AU3894" i="3" s="1"/>
  <c r="AU3895" i="3" s="1"/>
  <c r="AU3896" i="3" s="1"/>
  <c r="AU3897" i="3" s="1"/>
  <c r="AU3898" i="3" s="1"/>
  <c r="AU3899" i="3" s="1"/>
  <c r="AU3900" i="3" s="1"/>
  <c r="AU3901" i="3" s="1"/>
  <c r="AU3902" i="3" s="1"/>
  <c r="AU3903" i="3" s="1"/>
  <c r="AU3904" i="3" s="1"/>
  <c r="AU3905" i="3" s="1"/>
  <c r="AU3906" i="3" s="1"/>
  <c r="AN3888" i="3"/>
  <c r="AN3889" i="3" s="1"/>
  <c r="AN3890" i="3" s="1"/>
  <c r="AN3891" i="3" s="1"/>
  <c r="AN3892" i="3" s="1"/>
  <c r="AN3893" i="3" s="1"/>
  <c r="AN3894" i="3" s="1"/>
  <c r="AN3895" i="3" s="1"/>
  <c r="AN3896" i="3" s="1"/>
  <c r="AN3897" i="3" s="1"/>
  <c r="AN3898" i="3" s="1"/>
  <c r="AN3899" i="3" s="1"/>
  <c r="AN3900" i="3" s="1"/>
  <c r="AN3901" i="3" s="1"/>
  <c r="AN3902" i="3" s="1"/>
  <c r="AN3903" i="3" s="1"/>
  <c r="AN3904" i="3" s="1"/>
  <c r="AN3905" i="3" s="1"/>
  <c r="AN3906" i="3" s="1"/>
  <c r="BD3887" i="3"/>
  <c r="BD3888" i="3" s="1"/>
  <c r="BD3889" i="3" s="1"/>
  <c r="BD3890" i="3" s="1"/>
  <c r="BD3891" i="3" s="1"/>
  <c r="BD3892" i="3" s="1"/>
  <c r="BD3893" i="3" s="1"/>
  <c r="BD3894" i="3" s="1"/>
  <c r="BD3895" i="3" s="1"/>
  <c r="BD3896" i="3" s="1"/>
  <c r="BD3897" i="3" s="1"/>
  <c r="BD3898" i="3" s="1"/>
  <c r="BD3899" i="3" s="1"/>
  <c r="BD3900" i="3" s="1"/>
  <c r="BD3901" i="3" s="1"/>
  <c r="BD3902" i="3" s="1"/>
  <c r="BD3903" i="3" s="1"/>
  <c r="BD3904" i="3" s="1"/>
  <c r="BD3905" i="3" s="1"/>
  <c r="BD3906" i="3" s="1"/>
  <c r="BD3907" i="3" s="1"/>
  <c r="BC3908" i="3" s="1"/>
  <c r="BC3909" i="3" s="1"/>
  <c r="BC3910" i="3" s="1"/>
  <c r="BC3911" i="3" s="1"/>
  <c r="BC3912" i="3" s="1"/>
  <c r="BC3913" i="3" s="1"/>
  <c r="BC3914" i="3" s="1"/>
  <c r="BC3915" i="3" s="1"/>
  <c r="BC3916" i="3" s="1"/>
  <c r="BC3917" i="3" s="1"/>
  <c r="BC3918" i="3" s="1"/>
  <c r="BC3919" i="3" s="1"/>
  <c r="BC3920" i="3" s="1"/>
  <c r="BC3921" i="3" s="1"/>
  <c r="BC3922" i="3" s="1"/>
  <c r="BC3923" i="3" s="1"/>
  <c r="BC3924" i="3" s="1"/>
  <c r="BC3925" i="3" s="1"/>
  <c r="BC3926" i="3" s="1"/>
  <c r="BC3927" i="3" s="1"/>
  <c r="BC3928" i="3" s="1"/>
  <c r="W3886" i="3"/>
  <c r="K1123" i="3"/>
  <c r="L1123" i="3"/>
  <c r="N1125" i="3"/>
  <c r="X3886" i="3"/>
  <c r="D3957" i="3"/>
  <c r="U3887" i="3"/>
  <c r="R3887" i="3"/>
  <c r="T3887" i="3"/>
  <c r="Q3887" i="3"/>
  <c r="N3888" i="3"/>
  <c r="O3888" i="3"/>
  <c r="BT3185" i="3" l="1"/>
  <c r="BX3185" i="3" s="1"/>
  <c r="BV3185" i="3"/>
  <c r="AY3884" i="3"/>
  <c r="BA3884" i="3" s="1"/>
  <c r="BB3883" i="3"/>
  <c r="BP3185" i="3"/>
  <c r="BU3185" i="3" s="1"/>
  <c r="BR3186" i="3"/>
  <c r="AW3885" i="3"/>
  <c r="L3890" i="3"/>
  <c r="AX3885" i="3"/>
  <c r="BG3885" i="3"/>
  <c r="BF3885" i="3"/>
  <c r="AC3888" i="3"/>
  <c r="AK3888" i="3" s="1"/>
  <c r="W3887" i="3"/>
  <c r="K3890" i="3"/>
  <c r="AB3889" i="3"/>
  <c r="AA3889" i="3"/>
  <c r="Z3889" i="3"/>
  <c r="AR3887" i="3"/>
  <c r="BJ3887" i="3"/>
  <c r="AQ3887" i="3"/>
  <c r="BI3887" i="3"/>
  <c r="X3887" i="3"/>
  <c r="L1122" i="3"/>
  <c r="O1124" i="3"/>
  <c r="K1122" i="3"/>
  <c r="N1123" i="3" s="1"/>
  <c r="N1124" i="3"/>
  <c r="D3958" i="3"/>
  <c r="T3888" i="3"/>
  <c r="Q3888" i="3"/>
  <c r="U3888" i="3"/>
  <c r="R3888" i="3"/>
  <c r="N3889" i="3"/>
  <c r="O3889" i="3"/>
  <c r="BB3884" i="3" l="1"/>
  <c r="AY3885" i="3"/>
  <c r="BA3885" i="3" s="1"/>
  <c r="BN3186" i="3"/>
  <c r="BM3186" i="3"/>
  <c r="BQ3186" i="3" s="1"/>
  <c r="BO3186" i="3"/>
  <c r="BL3186" i="3"/>
  <c r="BS3186" i="3"/>
  <c r="AW3886" i="3"/>
  <c r="L3891" i="3"/>
  <c r="BF3886" i="3"/>
  <c r="BG3886" i="3"/>
  <c r="AX3886" i="3"/>
  <c r="AY3886" i="3" s="1"/>
  <c r="BA3886" i="3" s="1"/>
  <c r="AC3889" i="3"/>
  <c r="AK3889" i="3" s="1"/>
  <c r="AR3888" i="3"/>
  <c r="BJ3888" i="3"/>
  <c r="K3891" i="3"/>
  <c r="AB3890" i="3"/>
  <c r="AA3890" i="3"/>
  <c r="AQ3888" i="3"/>
  <c r="BI3888" i="3"/>
  <c r="Z3890" i="3"/>
  <c r="L1121" i="3"/>
  <c r="K1121" i="3"/>
  <c r="O1123" i="3"/>
  <c r="D3959" i="3"/>
  <c r="W3888" i="3"/>
  <c r="X3888" i="3"/>
  <c r="U3889" i="3"/>
  <c r="R3889" i="3"/>
  <c r="T3889" i="3"/>
  <c r="Q3889" i="3"/>
  <c r="N3890" i="3"/>
  <c r="O3890" i="3"/>
  <c r="BB3885" i="3" l="1"/>
  <c r="BV3186" i="3"/>
  <c r="BP3186" i="3"/>
  <c r="BU3186" i="3" s="1"/>
  <c r="BR3187" i="3"/>
  <c r="BT3186" i="3"/>
  <c r="BX3186" i="3" s="1"/>
  <c r="AX3887" i="3"/>
  <c r="L3892" i="3"/>
  <c r="AW3887" i="3"/>
  <c r="BF3887" i="3"/>
  <c r="Z3891" i="3"/>
  <c r="BG3887" i="3"/>
  <c r="AC3890" i="3"/>
  <c r="AK3890" i="3" s="1"/>
  <c r="AR3889" i="3"/>
  <c r="BJ3889" i="3"/>
  <c r="AQ3889" i="3"/>
  <c r="BI3889" i="3"/>
  <c r="K3892" i="3"/>
  <c r="AB3891" i="3"/>
  <c r="AA3891" i="3"/>
  <c r="W3889" i="3"/>
  <c r="K1120" i="3"/>
  <c r="N1122" i="3"/>
  <c r="L1120" i="3"/>
  <c r="O1121" i="3" s="1"/>
  <c r="O1122" i="3"/>
  <c r="X3889" i="3"/>
  <c r="D3960" i="3"/>
  <c r="T3890" i="3"/>
  <c r="Q3890" i="3"/>
  <c r="U3890" i="3"/>
  <c r="R3890" i="3"/>
  <c r="N3891" i="3"/>
  <c r="O3891" i="3"/>
  <c r="BB3886" i="3" l="1"/>
  <c r="BS3187" i="3"/>
  <c r="BM3187" i="3"/>
  <c r="BQ3187" i="3" s="1"/>
  <c r="BN3187" i="3"/>
  <c r="BO3187" i="3"/>
  <c r="BL3187" i="3"/>
  <c r="AY3887" i="3"/>
  <c r="BA3887" i="3" s="1"/>
  <c r="BB3887" i="3" s="1"/>
  <c r="L3893" i="3"/>
  <c r="AX3888" i="3"/>
  <c r="AW3888" i="3"/>
  <c r="BF3888" i="3"/>
  <c r="BG3888" i="3"/>
  <c r="AQ3890" i="3"/>
  <c r="BI3890" i="3"/>
  <c r="AC3891" i="3"/>
  <c r="AK3891" i="3" s="1"/>
  <c r="K3893" i="3"/>
  <c r="AB3892" i="3"/>
  <c r="AA3892" i="3"/>
  <c r="Z3892" i="3"/>
  <c r="AR3890" i="3"/>
  <c r="BJ3890" i="3"/>
  <c r="K1119" i="3"/>
  <c r="L1119" i="3"/>
  <c r="N1121" i="3"/>
  <c r="D3961" i="3"/>
  <c r="W3890" i="3"/>
  <c r="X3890" i="3"/>
  <c r="U3891" i="3"/>
  <c r="R3891" i="3"/>
  <c r="T3891" i="3"/>
  <c r="Q3891" i="3"/>
  <c r="N3892" i="3"/>
  <c r="O3892" i="3"/>
  <c r="BV3187" i="3" l="1"/>
  <c r="BT3187" i="3"/>
  <c r="BX3187" i="3" s="1"/>
  <c r="AY3888" i="3"/>
  <c r="BA3888" i="3" s="1"/>
  <c r="BB3888" i="3" s="1"/>
  <c r="BP3187" i="3"/>
  <c r="BU3187" i="3" s="1"/>
  <c r="BR3188" i="3"/>
  <c r="L3894" i="3"/>
  <c r="AX3889" i="3"/>
  <c r="AW3889" i="3"/>
  <c r="BG3889" i="3"/>
  <c r="BF3889" i="3"/>
  <c r="AC3892" i="3"/>
  <c r="AK3892" i="3" s="1"/>
  <c r="K3894" i="3"/>
  <c r="AB3893" i="3"/>
  <c r="AA3893" i="3"/>
  <c r="Z3893" i="3"/>
  <c r="AQ3891" i="3"/>
  <c r="BI3891" i="3"/>
  <c r="AR3891" i="3"/>
  <c r="BJ3891" i="3"/>
  <c r="X3891" i="3"/>
  <c r="L1118" i="3"/>
  <c r="O1120" i="3"/>
  <c r="K1118" i="3"/>
  <c r="N1119" i="3" s="1"/>
  <c r="N1120" i="3"/>
  <c r="D3962" i="3"/>
  <c r="W3891" i="3"/>
  <c r="U3892" i="3"/>
  <c r="R3892" i="3"/>
  <c r="T3892" i="3"/>
  <c r="Q3892" i="3"/>
  <c r="N3893" i="3"/>
  <c r="O3893" i="3"/>
  <c r="AY3889" i="3" l="1"/>
  <c r="BA3889" i="3" s="1"/>
  <c r="BB3889" i="3" s="1"/>
  <c r="BS3188" i="3"/>
  <c r="BN3188" i="3"/>
  <c r="BM3188" i="3"/>
  <c r="BQ3188" i="3" s="1"/>
  <c r="BO3188" i="3"/>
  <c r="BL3188" i="3"/>
  <c r="L3895" i="3"/>
  <c r="AW3890" i="3"/>
  <c r="BF3890" i="3"/>
  <c r="BG3890" i="3"/>
  <c r="AX3890" i="3"/>
  <c r="AC3893" i="3"/>
  <c r="AK3893" i="3" s="1"/>
  <c r="AQ3892" i="3"/>
  <c r="BI3892" i="3"/>
  <c r="K3895" i="3"/>
  <c r="AB3894" i="3"/>
  <c r="AA3894" i="3"/>
  <c r="Z3894" i="3"/>
  <c r="AR3892" i="3"/>
  <c r="BJ3892" i="3"/>
  <c r="W3892" i="3"/>
  <c r="L1117" i="3"/>
  <c r="K1117" i="3"/>
  <c r="O1119" i="3"/>
  <c r="D3963" i="3"/>
  <c r="X3892" i="3"/>
  <c r="U3893" i="3"/>
  <c r="R3893" i="3"/>
  <c r="T3893" i="3"/>
  <c r="Q3893" i="3"/>
  <c r="N3894" i="3"/>
  <c r="O3894" i="3"/>
  <c r="BV3188" i="3" l="1"/>
  <c r="AY3890" i="3"/>
  <c r="BA3890" i="3" s="1"/>
  <c r="BB3890" i="3" s="1"/>
  <c r="BT3188" i="3"/>
  <c r="BX3188" i="3" s="1"/>
  <c r="AX3891" i="3"/>
  <c r="BP3188" i="3"/>
  <c r="BU3188" i="3" s="1"/>
  <c r="BR3189" i="3"/>
  <c r="L3896" i="3"/>
  <c r="AW3891" i="3"/>
  <c r="AY3891" i="3" s="1"/>
  <c r="BA3891" i="3" s="1"/>
  <c r="BB3891" i="3" s="1"/>
  <c r="BF3891" i="3"/>
  <c r="BG3891" i="3"/>
  <c r="AC3894" i="3"/>
  <c r="AK3894" i="3" s="1"/>
  <c r="AQ3893" i="3"/>
  <c r="BI3893" i="3"/>
  <c r="AR3893" i="3"/>
  <c r="BJ3893" i="3"/>
  <c r="K3896" i="3"/>
  <c r="AB3895" i="3"/>
  <c r="AA3895" i="3"/>
  <c r="Z3895" i="3"/>
  <c r="Z3896" i="3"/>
  <c r="W3893" i="3"/>
  <c r="K1116" i="3"/>
  <c r="N1118" i="3"/>
  <c r="L1116" i="3"/>
  <c r="O1117" i="3" s="1"/>
  <c r="O1118" i="3"/>
  <c r="X3893" i="3"/>
  <c r="D3964" i="3"/>
  <c r="U3894" i="3"/>
  <c r="R3894" i="3"/>
  <c r="T3894" i="3"/>
  <c r="Q3894" i="3"/>
  <c r="N3895" i="3"/>
  <c r="O3895" i="3"/>
  <c r="BN3189" i="3" l="1"/>
  <c r="BL3189" i="3"/>
  <c r="BO3189" i="3"/>
  <c r="BS3189" i="3"/>
  <c r="BM3189" i="3"/>
  <c r="BQ3189" i="3" s="1"/>
  <c r="L3897" i="3"/>
  <c r="AX3892" i="3"/>
  <c r="AW3892" i="3"/>
  <c r="BF3892" i="3"/>
  <c r="BG3892" i="3"/>
  <c r="AC3895" i="3"/>
  <c r="AK3895" i="3" s="1"/>
  <c r="K3897" i="3"/>
  <c r="AB3896" i="3"/>
  <c r="AA3896" i="3"/>
  <c r="AQ3894" i="3"/>
  <c r="BI3894" i="3"/>
  <c r="AR3894" i="3"/>
  <c r="BJ3894" i="3"/>
  <c r="K1115" i="3"/>
  <c r="W3894" i="3"/>
  <c r="L1115" i="3"/>
  <c r="O1116" i="3" s="1"/>
  <c r="N1117" i="3"/>
  <c r="X3894" i="3"/>
  <c r="D3965" i="3"/>
  <c r="T3895" i="3"/>
  <c r="Q3895" i="3"/>
  <c r="U3895" i="3"/>
  <c r="R3895" i="3"/>
  <c r="N3896" i="3"/>
  <c r="O3896" i="3"/>
  <c r="BV3189" i="3" l="1"/>
  <c r="BP3189" i="3"/>
  <c r="BU3189" i="3" s="1"/>
  <c r="BR3190" i="3"/>
  <c r="BT3189" i="3"/>
  <c r="BX3189" i="3" s="1"/>
  <c r="L3898" i="3"/>
  <c r="AX3893" i="3"/>
  <c r="AW3893" i="3"/>
  <c r="AY3893" i="3" s="1"/>
  <c r="BA3893" i="3" s="1"/>
  <c r="BF3893" i="3"/>
  <c r="BG3893" i="3"/>
  <c r="AY3892" i="3"/>
  <c r="BA3892" i="3" s="1"/>
  <c r="BB3892" i="3" s="1"/>
  <c r="AR3895" i="3"/>
  <c r="BJ3895" i="3"/>
  <c r="AQ3895" i="3"/>
  <c r="BI3895" i="3"/>
  <c r="AC3896" i="3"/>
  <c r="AK3896" i="3" s="1"/>
  <c r="K3898" i="3"/>
  <c r="AB3897" i="3"/>
  <c r="AA3897" i="3"/>
  <c r="Z3897" i="3"/>
  <c r="K1114" i="3"/>
  <c r="L1114" i="3"/>
  <c r="N1116" i="3"/>
  <c r="D3966" i="3"/>
  <c r="W3895" i="3"/>
  <c r="X3895" i="3"/>
  <c r="T3896" i="3"/>
  <c r="Q3896" i="3"/>
  <c r="U3896" i="3"/>
  <c r="R3896" i="3"/>
  <c r="N3897" i="3"/>
  <c r="O3897" i="3"/>
  <c r="BO3190" i="3" l="1"/>
  <c r="BN3190" i="3"/>
  <c r="BL3190" i="3"/>
  <c r="BS3190" i="3"/>
  <c r="BM3190" i="3"/>
  <c r="BQ3190" i="3" s="1"/>
  <c r="AW3894" i="3"/>
  <c r="L3899" i="3"/>
  <c r="AX3894" i="3"/>
  <c r="BG3894" i="3"/>
  <c r="BF3894" i="3"/>
  <c r="AC3897" i="3"/>
  <c r="BB3893" i="3"/>
  <c r="AQ3896" i="3"/>
  <c r="BI3896" i="3"/>
  <c r="K3899" i="3"/>
  <c r="AB3898" i="3"/>
  <c r="AA3898" i="3"/>
  <c r="Z3898" i="3"/>
  <c r="AK3897" i="3"/>
  <c r="AR3896" i="3"/>
  <c r="BJ3896" i="3"/>
  <c r="L1113" i="3"/>
  <c r="O1115" i="3"/>
  <c r="K1113" i="3"/>
  <c r="N1114" i="3" s="1"/>
  <c r="N1115" i="3"/>
  <c r="D3967" i="3"/>
  <c r="W3896" i="3"/>
  <c r="X3896" i="3"/>
  <c r="T3897" i="3"/>
  <c r="Q3897" i="3"/>
  <c r="U3897" i="3"/>
  <c r="R3897" i="3"/>
  <c r="N3898" i="3"/>
  <c r="O3898" i="3"/>
  <c r="BV3190" i="3" l="1"/>
  <c r="AW3895" i="3"/>
  <c r="BT3190" i="3"/>
  <c r="BX3190" i="3" s="1"/>
  <c r="BP3190" i="3"/>
  <c r="BU3190" i="3" s="1"/>
  <c r="BR3191" i="3"/>
  <c r="L3900" i="3"/>
  <c r="BF3895" i="3"/>
  <c r="BG3895" i="3"/>
  <c r="AX3895" i="3"/>
  <c r="AY3895" i="3" s="1"/>
  <c r="AC3898" i="3"/>
  <c r="AY3894" i="3"/>
  <c r="AR3897" i="3"/>
  <c r="BJ3897" i="3"/>
  <c r="K3900" i="3"/>
  <c r="AB3899" i="3"/>
  <c r="AA3899" i="3"/>
  <c r="Z3899" i="3"/>
  <c r="AK3898" i="3"/>
  <c r="AQ3897" i="3"/>
  <c r="BI3897" i="3"/>
  <c r="L1112" i="3"/>
  <c r="K1112" i="3"/>
  <c r="O1114" i="3"/>
  <c r="X3897" i="3"/>
  <c r="D3968" i="3"/>
  <c r="W3897" i="3"/>
  <c r="U3898" i="3"/>
  <c r="R3898" i="3"/>
  <c r="T3898" i="3"/>
  <c r="Q3898" i="3"/>
  <c r="N3899" i="3"/>
  <c r="O3899" i="3"/>
  <c r="AW3896" i="3" l="1"/>
  <c r="BN3191" i="3"/>
  <c r="BL3191" i="3"/>
  <c r="BO3191" i="3"/>
  <c r="BM3191" i="3"/>
  <c r="BQ3191" i="3" s="1"/>
  <c r="BS3191" i="3"/>
  <c r="L3901" i="3"/>
  <c r="AX3896" i="3"/>
  <c r="AY3896" i="3" s="1"/>
  <c r="BG3896" i="3"/>
  <c r="BF3896" i="3"/>
  <c r="BA3895" i="3"/>
  <c r="AC3899" i="3"/>
  <c r="AK3899" i="3" s="1"/>
  <c r="BA3894" i="3"/>
  <c r="BB3894" i="3"/>
  <c r="AQ3898" i="3"/>
  <c r="BI3898" i="3"/>
  <c r="K3901" i="3"/>
  <c r="AB3900" i="3"/>
  <c r="AA3900" i="3"/>
  <c r="Z3900" i="3"/>
  <c r="AR3898" i="3"/>
  <c r="BJ3898" i="3"/>
  <c r="X3898" i="3"/>
  <c r="K1111" i="3"/>
  <c r="N1113" i="3"/>
  <c r="L1111" i="3"/>
  <c r="O1112" i="3" s="1"/>
  <c r="O1113" i="3"/>
  <c r="D3969" i="3"/>
  <c r="W3898" i="3"/>
  <c r="T3899" i="3"/>
  <c r="Q3899" i="3"/>
  <c r="U3899" i="3"/>
  <c r="R3899" i="3"/>
  <c r="N3900" i="3"/>
  <c r="O3900" i="3"/>
  <c r="AW3897" i="3" l="1"/>
  <c r="BV3191" i="3"/>
  <c r="BB3895" i="3"/>
  <c r="BP3191" i="3"/>
  <c r="BU3191" i="3" s="1"/>
  <c r="BR3192" i="3"/>
  <c r="BT3191" i="3"/>
  <c r="BX3191" i="3" s="1"/>
  <c r="L3902" i="3"/>
  <c r="AX3897" i="3"/>
  <c r="BF3897" i="3"/>
  <c r="BG3897" i="3"/>
  <c r="AC3900" i="3"/>
  <c r="AK3900" i="3" s="1"/>
  <c r="BA3896" i="3"/>
  <c r="K3902" i="3"/>
  <c r="AB3901" i="3"/>
  <c r="AA3901" i="3"/>
  <c r="Z3901" i="3"/>
  <c r="Z3902" i="3"/>
  <c r="AY3897" i="3"/>
  <c r="AQ3899" i="3"/>
  <c r="BI3899" i="3"/>
  <c r="AR3899" i="3"/>
  <c r="BJ3899" i="3"/>
  <c r="K1110" i="3"/>
  <c r="L1110" i="3"/>
  <c r="N1112" i="3"/>
  <c r="BA3897" i="3"/>
  <c r="D3970" i="3"/>
  <c r="W3899" i="3"/>
  <c r="X3899" i="3"/>
  <c r="U3900" i="3"/>
  <c r="R3900" i="3"/>
  <c r="T3900" i="3"/>
  <c r="Q3900" i="3"/>
  <c r="N3901" i="3"/>
  <c r="O3901" i="3"/>
  <c r="BB3896" i="3" l="1"/>
  <c r="BO3192" i="3"/>
  <c r="BS3192" i="3"/>
  <c r="BM3192" i="3"/>
  <c r="BQ3192" i="3" s="1"/>
  <c r="BN3192" i="3"/>
  <c r="BL3192" i="3"/>
  <c r="L3903" i="3"/>
  <c r="AW3898" i="3"/>
  <c r="AX3898" i="3"/>
  <c r="BF3898" i="3"/>
  <c r="BG3898" i="3"/>
  <c r="AC3901" i="3"/>
  <c r="AK3901" i="3" s="1"/>
  <c r="AR3900" i="3"/>
  <c r="BJ3900" i="3"/>
  <c r="K3903" i="3"/>
  <c r="AB3902" i="3"/>
  <c r="AA3902" i="3"/>
  <c r="AQ3900" i="3"/>
  <c r="BI3900" i="3"/>
  <c r="L1109" i="3"/>
  <c r="O1111" i="3"/>
  <c r="K1109" i="3"/>
  <c r="N1110" i="3" s="1"/>
  <c r="N1111" i="3"/>
  <c r="D3971" i="3"/>
  <c r="X3900" i="3"/>
  <c r="W3900" i="3"/>
  <c r="U3901" i="3"/>
  <c r="R3901" i="3"/>
  <c r="T3901" i="3"/>
  <c r="Q3901" i="3"/>
  <c r="N3902" i="3"/>
  <c r="O3902" i="3"/>
  <c r="BV3192" i="3" l="1"/>
  <c r="BB3897" i="3"/>
  <c r="BT3192" i="3"/>
  <c r="BX3192" i="3" s="1"/>
  <c r="AY3898" i="3"/>
  <c r="BA3898" i="3" s="1"/>
  <c r="BP3192" i="3"/>
  <c r="BU3192" i="3" s="1"/>
  <c r="BR3193" i="3"/>
  <c r="AX3899" i="3"/>
  <c r="L3904" i="3"/>
  <c r="AW3899" i="3"/>
  <c r="BF3899" i="3"/>
  <c r="BG3899" i="3"/>
  <c r="X3901" i="3"/>
  <c r="AC3902" i="3"/>
  <c r="AK3902" i="3" s="1"/>
  <c r="K3904" i="3"/>
  <c r="AB3903" i="3"/>
  <c r="AA3903" i="3"/>
  <c r="Z3903" i="3"/>
  <c r="AR3901" i="3"/>
  <c r="BJ3901" i="3"/>
  <c r="AQ3901" i="3"/>
  <c r="BI3901" i="3"/>
  <c r="L1108" i="3"/>
  <c r="K1108" i="3"/>
  <c r="O1110" i="3"/>
  <c r="D3972" i="3"/>
  <c r="W3901" i="3"/>
  <c r="U3902" i="3"/>
  <c r="R3902" i="3"/>
  <c r="T3902" i="3"/>
  <c r="Q3902" i="3"/>
  <c r="N3903" i="3"/>
  <c r="O3903" i="3"/>
  <c r="BB3898" i="3" l="1"/>
  <c r="BL3193" i="3"/>
  <c r="BS3193" i="3"/>
  <c r="BM3193" i="3"/>
  <c r="BQ3193" i="3" s="1"/>
  <c r="BN3193" i="3"/>
  <c r="BO3193" i="3"/>
  <c r="AY3899" i="3"/>
  <c r="BA3899" i="3" s="1"/>
  <c r="L3905" i="3"/>
  <c r="AX3900" i="3"/>
  <c r="AW3900" i="3"/>
  <c r="BF3900" i="3"/>
  <c r="BG3900" i="3"/>
  <c r="AC3903" i="3"/>
  <c r="AK3903" i="3" s="1"/>
  <c r="AQ3902" i="3"/>
  <c r="BI3902" i="3"/>
  <c r="K3905" i="3"/>
  <c r="AB3904" i="3"/>
  <c r="AA3904" i="3"/>
  <c r="Z3904" i="3"/>
  <c r="AR3902" i="3"/>
  <c r="BJ3902" i="3"/>
  <c r="K1107" i="3"/>
  <c r="N1109" i="3"/>
  <c r="L1107" i="3"/>
  <c r="O1108" i="3" s="1"/>
  <c r="O1109" i="3"/>
  <c r="X3902" i="3"/>
  <c r="D3973" i="3"/>
  <c r="W3902" i="3"/>
  <c r="U3903" i="3"/>
  <c r="R3903" i="3"/>
  <c r="T3903" i="3"/>
  <c r="Q3903" i="3"/>
  <c r="N3904" i="3"/>
  <c r="O3904" i="3"/>
  <c r="BB3899" i="3" l="1"/>
  <c r="BT3193" i="3"/>
  <c r="BX3193" i="3" s="1"/>
  <c r="BV3193" i="3"/>
  <c r="AY3900" i="3"/>
  <c r="BA3900" i="3" s="1"/>
  <c r="BP3193" i="3"/>
  <c r="BU3193" i="3" s="1"/>
  <c r="BR3194" i="3"/>
  <c r="L3906" i="3"/>
  <c r="AW3901" i="3"/>
  <c r="AX3901" i="3"/>
  <c r="BF3901" i="3"/>
  <c r="BG3901" i="3"/>
  <c r="AC3904" i="3"/>
  <c r="AK3904" i="3" s="1"/>
  <c r="AR3903" i="3"/>
  <c r="BJ3903" i="3"/>
  <c r="K3906" i="3"/>
  <c r="AB3905" i="3"/>
  <c r="AA3905" i="3"/>
  <c r="Z3905" i="3"/>
  <c r="AQ3903" i="3"/>
  <c r="BI3903" i="3"/>
  <c r="K1106" i="3"/>
  <c r="L1106" i="3"/>
  <c r="N1108" i="3"/>
  <c r="D3974" i="3"/>
  <c r="W3903" i="3"/>
  <c r="X3903" i="3"/>
  <c r="U3904" i="3"/>
  <c r="R3904" i="3"/>
  <c r="T3904" i="3"/>
  <c r="Q3904" i="3"/>
  <c r="N3905" i="3"/>
  <c r="O3905" i="3"/>
  <c r="BB3900" i="3" l="1"/>
  <c r="BM3194" i="3"/>
  <c r="BQ3194" i="3" s="1"/>
  <c r="BS3194" i="3"/>
  <c r="BL3194" i="3"/>
  <c r="BN3194" i="3"/>
  <c r="BO3194" i="3"/>
  <c r="BV3194" i="3" s="1"/>
  <c r="AY3901" i="3"/>
  <c r="BA3901" i="3" s="1"/>
  <c r="L3907" i="3"/>
  <c r="AX3902" i="3"/>
  <c r="AW3902" i="3"/>
  <c r="BG3902" i="3"/>
  <c r="BF3902" i="3"/>
  <c r="AC3905" i="3"/>
  <c r="AK3905" i="3" s="1"/>
  <c r="K3907" i="3"/>
  <c r="AB3906" i="3"/>
  <c r="AA3906" i="3"/>
  <c r="AQ3904" i="3"/>
  <c r="BI3904" i="3"/>
  <c r="Z3906" i="3"/>
  <c r="AR3904" i="3"/>
  <c r="BJ3904" i="3"/>
  <c r="L1105" i="3"/>
  <c r="O1107" i="3"/>
  <c r="K1105" i="3"/>
  <c r="N1106" i="3" s="1"/>
  <c r="N1107" i="3"/>
  <c r="X3904" i="3"/>
  <c r="W3904" i="3"/>
  <c r="D3975" i="3"/>
  <c r="U3905" i="3"/>
  <c r="R3905" i="3"/>
  <c r="T3905" i="3"/>
  <c r="Q3905" i="3"/>
  <c r="N3906" i="3"/>
  <c r="O3906" i="3"/>
  <c r="BB3901" i="3" l="1"/>
  <c r="AY3902" i="3"/>
  <c r="BA3902" i="3" s="1"/>
  <c r="BT3194" i="3"/>
  <c r="BX3194" i="3" s="1"/>
  <c r="BP3194" i="3"/>
  <c r="BU3194" i="3" s="1"/>
  <c r="BR3195" i="3"/>
  <c r="L3908" i="3"/>
  <c r="AX3903" i="3"/>
  <c r="AW3903" i="3"/>
  <c r="BG3903" i="3"/>
  <c r="BF3903" i="3"/>
  <c r="AC3906" i="3"/>
  <c r="AK3906" i="3" s="1"/>
  <c r="AQ3905" i="3"/>
  <c r="BI3905" i="3"/>
  <c r="K3908" i="3"/>
  <c r="AB3907" i="3"/>
  <c r="AA3907" i="3"/>
  <c r="Z3907" i="3"/>
  <c r="AR3905" i="3"/>
  <c r="BJ3905" i="3"/>
  <c r="L1104" i="3"/>
  <c r="K1104" i="3"/>
  <c r="O1106" i="3"/>
  <c r="X3905" i="3"/>
  <c r="W3905" i="3"/>
  <c r="D3976" i="3"/>
  <c r="U3906" i="3"/>
  <c r="R3906" i="3"/>
  <c r="T3906" i="3"/>
  <c r="Q3906" i="3"/>
  <c r="N3907" i="3"/>
  <c r="O3907" i="3"/>
  <c r="AY3903" i="3" l="1"/>
  <c r="BA3903" i="3" s="1"/>
  <c r="BB3902" i="3"/>
  <c r="BN3195" i="3"/>
  <c r="BM3195" i="3"/>
  <c r="BQ3195" i="3" s="1"/>
  <c r="BO3195" i="3"/>
  <c r="BS3195" i="3"/>
  <c r="BL3195" i="3"/>
  <c r="AX3904" i="3"/>
  <c r="L3909" i="3"/>
  <c r="BG3904" i="3"/>
  <c r="BF3904" i="3"/>
  <c r="AW3904" i="3"/>
  <c r="AY3904" i="3" s="1"/>
  <c r="BA3904" i="3" s="1"/>
  <c r="AR3906" i="3"/>
  <c r="BJ3906" i="3"/>
  <c r="AQ3906" i="3"/>
  <c r="BI3906" i="3"/>
  <c r="AC3907" i="3"/>
  <c r="AK3907" i="3" s="1"/>
  <c r="AN3907" i="3" s="1"/>
  <c r="AN3908" i="3" s="1"/>
  <c r="K3909" i="3"/>
  <c r="AB3908" i="3"/>
  <c r="AA3908" i="3"/>
  <c r="Z3908" i="3"/>
  <c r="K1103" i="3"/>
  <c r="N1105" i="3"/>
  <c r="L1103" i="3"/>
  <c r="O1104" i="3" s="1"/>
  <c r="O1105" i="3"/>
  <c r="X3906" i="3"/>
  <c r="W3906" i="3"/>
  <c r="D3977" i="3"/>
  <c r="T3907" i="3"/>
  <c r="Q3907" i="3"/>
  <c r="U3907" i="3"/>
  <c r="R3907" i="3"/>
  <c r="N3908" i="3"/>
  <c r="O3908" i="3"/>
  <c r="BB3903" i="3" l="1"/>
  <c r="BV3195" i="3"/>
  <c r="BP3195" i="3"/>
  <c r="BU3195" i="3" s="1"/>
  <c r="BR3196" i="3"/>
  <c r="BT3195" i="3"/>
  <c r="BX3195" i="3" s="1"/>
  <c r="AX3905" i="3"/>
  <c r="L3910" i="3"/>
  <c r="BG3905" i="3"/>
  <c r="BF3905" i="3"/>
  <c r="AW3905" i="3"/>
  <c r="AY3905" i="3" s="1"/>
  <c r="AC3908" i="3"/>
  <c r="AN3909" i="3"/>
  <c r="AN3910" i="3" s="1"/>
  <c r="AN3911" i="3" s="1"/>
  <c r="AN3912" i="3" s="1"/>
  <c r="AN3913" i="3" s="1"/>
  <c r="AN3914" i="3" s="1"/>
  <c r="AN3915" i="3" s="1"/>
  <c r="AN3916" i="3" s="1"/>
  <c r="AN3917" i="3" s="1"/>
  <c r="AN3918" i="3" s="1"/>
  <c r="AN3919" i="3" s="1"/>
  <c r="AN3920" i="3" s="1"/>
  <c r="AN3921" i="3" s="1"/>
  <c r="AN3922" i="3" s="1"/>
  <c r="AN3923" i="3" s="1"/>
  <c r="AN3924" i="3" s="1"/>
  <c r="AN3925" i="3" s="1"/>
  <c r="AN3926" i="3" s="1"/>
  <c r="AN3927" i="3" s="1"/>
  <c r="BD3908" i="3"/>
  <c r="BD3909" i="3" s="1"/>
  <c r="BD3910" i="3" s="1"/>
  <c r="BD3911" i="3" s="1"/>
  <c r="BD3912" i="3" s="1"/>
  <c r="BD3913" i="3" s="1"/>
  <c r="BD3914" i="3" s="1"/>
  <c r="BD3915" i="3" s="1"/>
  <c r="BD3916" i="3" s="1"/>
  <c r="BD3917" i="3" s="1"/>
  <c r="BD3918" i="3" s="1"/>
  <c r="BD3919" i="3" s="1"/>
  <c r="BD3920" i="3" s="1"/>
  <c r="BD3921" i="3" s="1"/>
  <c r="BD3922" i="3" s="1"/>
  <c r="BD3923" i="3" s="1"/>
  <c r="BD3924" i="3" s="1"/>
  <c r="BD3925" i="3" s="1"/>
  <c r="BD3926" i="3" s="1"/>
  <c r="BD3927" i="3" s="1"/>
  <c r="BD3928" i="3" s="1"/>
  <c r="BC3929" i="3" s="1"/>
  <c r="BC3930" i="3" s="1"/>
  <c r="BC3931" i="3" s="1"/>
  <c r="BC3932" i="3" s="1"/>
  <c r="BC3933" i="3" s="1"/>
  <c r="BC3934" i="3" s="1"/>
  <c r="BC3935" i="3" s="1"/>
  <c r="BC3936" i="3" s="1"/>
  <c r="BC3937" i="3" s="1"/>
  <c r="BC3938" i="3" s="1"/>
  <c r="BC3939" i="3" s="1"/>
  <c r="BC3940" i="3" s="1"/>
  <c r="BC3941" i="3" s="1"/>
  <c r="BC3942" i="3" s="1"/>
  <c r="BC3943" i="3" s="1"/>
  <c r="BC3944" i="3" s="1"/>
  <c r="BC3945" i="3" s="1"/>
  <c r="BC3946" i="3" s="1"/>
  <c r="BC3947" i="3" s="1"/>
  <c r="BC3948" i="3" s="1"/>
  <c r="BC3949" i="3" s="1"/>
  <c r="BC3950" i="3" s="1"/>
  <c r="K3910" i="3"/>
  <c r="AB3909" i="3"/>
  <c r="AA3909" i="3"/>
  <c r="Z3909" i="3"/>
  <c r="AQ3907" i="3"/>
  <c r="BI3907" i="3"/>
  <c r="AT3907" i="3"/>
  <c r="AT3908" i="3" s="1"/>
  <c r="AT3909" i="3" s="1"/>
  <c r="AT3910" i="3" s="1"/>
  <c r="AT3911" i="3" s="1"/>
  <c r="AT3912" i="3" s="1"/>
  <c r="AT3913" i="3" s="1"/>
  <c r="AT3914" i="3" s="1"/>
  <c r="AT3915" i="3" s="1"/>
  <c r="AT3916" i="3" s="1"/>
  <c r="AT3917" i="3" s="1"/>
  <c r="AT3918" i="3" s="1"/>
  <c r="AT3919" i="3" s="1"/>
  <c r="AT3920" i="3" s="1"/>
  <c r="AT3921" i="3" s="1"/>
  <c r="AT3922" i="3" s="1"/>
  <c r="AT3923" i="3" s="1"/>
  <c r="AT3924" i="3" s="1"/>
  <c r="AT3925" i="3" s="1"/>
  <c r="AT3926" i="3" s="1"/>
  <c r="AT3927" i="3" s="1"/>
  <c r="AK3908" i="3"/>
  <c r="AR3907" i="3"/>
  <c r="BJ3907" i="3"/>
  <c r="AU3907" i="3"/>
  <c r="AU3908" i="3" s="1"/>
  <c r="AU3909" i="3" s="1"/>
  <c r="AU3910" i="3" s="1"/>
  <c r="AU3911" i="3" s="1"/>
  <c r="AU3912" i="3" s="1"/>
  <c r="AU3913" i="3" s="1"/>
  <c r="AU3914" i="3" s="1"/>
  <c r="AU3915" i="3" s="1"/>
  <c r="AU3916" i="3" s="1"/>
  <c r="AU3917" i="3" s="1"/>
  <c r="AU3918" i="3" s="1"/>
  <c r="AU3919" i="3" s="1"/>
  <c r="AU3920" i="3" s="1"/>
  <c r="AU3921" i="3" s="1"/>
  <c r="AU3922" i="3" s="1"/>
  <c r="AU3923" i="3" s="1"/>
  <c r="AU3924" i="3" s="1"/>
  <c r="AU3925" i="3" s="1"/>
  <c r="AU3926" i="3" s="1"/>
  <c r="AU3927" i="3" s="1"/>
  <c r="K1102" i="3"/>
  <c r="L1102" i="3"/>
  <c r="N1104" i="3"/>
  <c r="D3978" i="3"/>
  <c r="W3907" i="3"/>
  <c r="X3907" i="3"/>
  <c r="T3908" i="3"/>
  <c r="Q3908" i="3"/>
  <c r="U3908" i="3"/>
  <c r="R3908" i="3"/>
  <c r="N3909" i="3"/>
  <c r="O3909" i="3"/>
  <c r="BB3904" i="3" l="1"/>
  <c r="BO3196" i="3"/>
  <c r="BL3196" i="3"/>
  <c r="BN3196" i="3"/>
  <c r="BS3196" i="3"/>
  <c r="BM3196" i="3"/>
  <c r="BQ3196" i="3" s="1"/>
  <c r="L3911" i="3"/>
  <c r="AW3906" i="3"/>
  <c r="AX3906" i="3"/>
  <c r="BG3906" i="3"/>
  <c r="BF3906" i="3"/>
  <c r="BB3905" i="3"/>
  <c r="BA3905" i="3"/>
  <c r="AC3909" i="3"/>
  <c r="AK3909" i="3" s="1"/>
  <c r="AR3908" i="3"/>
  <c r="BJ3908" i="3"/>
  <c r="AQ3908" i="3"/>
  <c r="BI3908" i="3"/>
  <c r="K3911" i="3"/>
  <c r="AB3910" i="3"/>
  <c r="AA3910" i="3"/>
  <c r="Z3910" i="3"/>
  <c r="L1101" i="3"/>
  <c r="O1103" i="3"/>
  <c r="K1101" i="3"/>
  <c r="N1102" i="3" s="1"/>
  <c r="N1103" i="3"/>
  <c r="D3979" i="3"/>
  <c r="W3908" i="3"/>
  <c r="X3908" i="3"/>
  <c r="T3909" i="3"/>
  <c r="Q3909" i="3"/>
  <c r="U3909" i="3"/>
  <c r="R3909" i="3"/>
  <c r="N3910" i="3"/>
  <c r="O3910" i="3"/>
  <c r="BT3196" i="3" l="1"/>
  <c r="BX3196" i="3" s="1"/>
  <c r="BV3196" i="3"/>
  <c r="BP3196" i="3"/>
  <c r="BU3196" i="3" s="1"/>
  <c r="BR3197" i="3"/>
  <c r="AY3906" i="3"/>
  <c r="BA3906" i="3" s="1"/>
  <c r="L3912" i="3"/>
  <c r="AX3907" i="3"/>
  <c r="AC3910" i="3"/>
  <c r="AK3910" i="3" s="1"/>
  <c r="BF3907" i="3"/>
  <c r="BG3907" i="3"/>
  <c r="AW3907" i="3"/>
  <c r="BB3906" i="3"/>
  <c r="AQ3909" i="3"/>
  <c r="BI3909" i="3"/>
  <c r="AR3909" i="3"/>
  <c r="BJ3909" i="3"/>
  <c r="K3912" i="3"/>
  <c r="AB3911" i="3"/>
  <c r="AA3911" i="3"/>
  <c r="Z3911" i="3"/>
  <c r="L1100" i="3"/>
  <c r="K1100" i="3"/>
  <c r="O1102" i="3"/>
  <c r="D3980" i="3"/>
  <c r="W3909" i="3"/>
  <c r="X3909" i="3"/>
  <c r="U3910" i="3"/>
  <c r="R3910" i="3"/>
  <c r="T3910" i="3"/>
  <c r="Q3910" i="3"/>
  <c r="N3911" i="3"/>
  <c r="O3911" i="3"/>
  <c r="AY3907" i="3" l="1"/>
  <c r="BL3197" i="3"/>
  <c r="BS3197" i="3"/>
  <c r="BM3197" i="3"/>
  <c r="BQ3197" i="3" s="1"/>
  <c r="BO3197" i="3"/>
  <c r="BN3197" i="3"/>
  <c r="AW3908" i="3"/>
  <c r="L3913" i="3"/>
  <c r="AC3911" i="3"/>
  <c r="BG3908" i="3"/>
  <c r="BF3908" i="3"/>
  <c r="AX3908" i="3"/>
  <c r="BA3907" i="3"/>
  <c r="BB3907" i="3" s="1"/>
  <c r="AR3910" i="3"/>
  <c r="BJ3910" i="3"/>
  <c r="K3913" i="3"/>
  <c r="AB3912" i="3"/>
  <c r="AA3912" i="3"/>
  <c r="Z3912" i="3"/>
  <c r="Z3913" i="3"/>
  <c r="AK3911" i="3"/>
  <c r="AQ3910" i="3"/>
  <c r="BI3910" i="3"/>
  <c r="K1099" i="3"/>
  <c r="N1101" i="3"/>
  <c r="L1099" i="3"/>
  <c r="O1100" i="3" s="1"/>
  <c r="O1101" i="3"/>
  <c r="D3981" i="3"/>
  <c r="X3910" i="3"/>
  <c r="W3910" i="3"/>
  <c r="T3911" i="3"/>
  <c r="Q3911" i="3"/>
  <c r="U3911" i="3"/>
  <c r="R3911" i="3"/>
  <c r="N3912" i="3"/>
  <c r="O3912" i="3"/>
  <c r="BV3197" i="3" l="1"/>
  <c r="BT3197" i="3"/>
  <c r="BX3197" i="3" s="1"/>
  <c r="AY3908" i="3"/>
  <c r="BA3908" i="3" s="1"/>
  <c r="BB3908" i="3" s="1"/>
  <c r="BP3197" i="3"/>
  <c r="BU3197" i="3" s="1"/>
  <c r="BR3198" i="3"/>
  <c r="AX3909" i="3"/>
  <c r="AW3909" i="3"/>
  <c r="L3914" i="3"/>
  <c r="BF3909" i="3"/>
  <c r="BG3909" i="3"/>
  <c r="AC3912" i="3"/>
  <c r="AK3912" i="3" s="1"/>
  <c r="K3914" i="3"/>
  <c r="AB3913" i="3"/>
  <c r="AA3913" i="3"/>
  <c r="AQ3911" i="3"/>
  <c r="BI3911" i="3"/>
  <c r="AR3911" i="3"/>
  <c r="BJ3911" i="3"/>
  <c r="K1098" i="3"/>
  <c r="L1098" i="3"/>
  <c r="N1100" i="3"/>
  <c r="D3982" i="3"/>
  <c r="W3911" i="3"/>
  <c r="X3911" i="3"/>
  <c r="U3912" i="3"/>
  <c r="R3912" i="3"/>
  <c r="T3912" i="3"/>
  <c r="Q3912" i="3"/>
  <c r="N3913" i="3"/>
  <c r="O3913" i="3"/>
  <c r="AY3909" i="3" l="1"/>
  <c r="BA3909" i="3" s="1"/>
  <c r="BB3909" i="3" s="1"/>
  <c r="BS3198" i="3"/>
  <c r="BO3198" i="3"/>
  <c r="BL3198" i="3"/>
  <c r="BN3198" i="3"/>
  <c r="BM3198" i="3"/>
  <c r="BQ3198" i="3" s="1"/>
  <c r="AX3910" i="3"/>
  <c r="L3915" i="3"/>
  <c r="AW3910" i="3"/>
  <c r="BF3910" i="3"/>
  <c r="BG3910" i="3"/>
  <c r="AR3912" i="3"/>
  <c r="BJ3912" i="3"/>
  <c r="AQ3912" i="3"/>
  <c r="BI3912" i="3"/>
  <c r="AC3913" i="3"/>
  <c r="AK3913" i="3" s="1"/>
  <c r="K3915" i="3"/>
  <c r="AB3914" i="3"/>
  <c r="AA3914" i="3"/>
  <c r="Z3914" i="3"/>
  <c r="L1097" i="3"/>
  <c r="O1099" i="3"/>
  <c r="K1097" i="3"/>
  <c r="N1098" i="3" s="1"/>
  <c r="N1099" i="3"/>
  <c r="X3912" i="3"/>
  <c r="D3983" i="3"/>
  <c r="W3912" i="3"/>
  <c r="U3913" i="3"/>
  <c r="R3913" i="3"/>
  <c r="T3913" i="3"/>
  <c r="Q3913" i="3"/>
  <c r="N3914" i="3"/>
  <c r="O3914" i="3"/>
  <c r="AW3911" i="3" l="1"/>
  <c r="BV3198" i="3"/>
  <c r="BT3198" i="3"/>
  <c r="BX3198" i="3" s="1"/>
  <c r="BP3198" i="3"/>
  <c r="BU3198" i="3" s="1"/>
  <c r="BR3199" i="3"/>
  <c r="AY3910" i="3"/>
  <c r="BA3910" i="3" s="1"/>
  <c r="BB3910" i="3" s="1"/>
  <c r="L3916" i="3"/>
  <c r="AX3911" i="3"/>
  <c r="AY3911" i="3" s="1"/>
  <c r="BA3911" i="3" s="1"/>
  <c r="BB3911" i="3" s="1"/>
  <c r="BF3911" i="3"/>
  <c r="BG3911" i="3"/>
  <c r="AC3914" i="3"/>
  <c r="AK3914" i="3" s="1"/>
  <c r="AR3913" i="3"/>
  <c r="BJ3913" i="3"/>
  <c r="K3916" i="3"/>
  <c r="AB3915" i="3"/>
  <c r="AA3915" i="3"/>
  <c r="Z3915" i="3"/>
  <c r="AQ3913" i="3"/>
  <c r="BI3913" i="3"/>
  <c r="L1096" i="3"/>
  <c r="K1096" i="3"/>
  <c r="O1098" i="3"/>
  <c r="X3913" i="3"/>
  <c r="D3984" i="3"/>
  <c r="W3913" i="3"/>
  <c r="U3914" i="3"/>
  <c r="R3914" i="3"/>
  <c r="T3914" i="3"/>
  <c r="Q3914" i="3"/>
  <c r="N3915" i="3"/>
  <c r="O3915" i="3"/>
  <c r="W3914" i="3" l="1"/>
  <c r="BL3199" i="3"/>
  <c r="BS3199" i="3"/>
  <c r="BM3199" i="3"/>
  <c r="BQ3199" i="3" s="1"/>
  <c r="BN3199" i="3"/>
  <c r="BO3199" i="3"/>
  <c r="L3917" i="3"/>
  <c r="AW3912" i="3"/>
  <c r="AX3912" i="3"/>
  <c r="BF3912" i="3"/>
  <c r="BG3912" i="3"/>
  <c r="AQ3914" i="3"/>
  <c r="BI3914" i="3"/>
  <c r="AR3914" i="3"/>
  <c r="BJ3914" i="3"/>
  <c r="AC3915" i="3"/>
  <c r="AK3915" i="3" s="1"/>
  <c r="K3917" i="3"/>
  <c r="AB3916" i="3"/>
  <c r="AA3916" i="3"/>
  <c r="Z3916" i="3"/>
  <c r="K1095" i="3"/>
  <c r="N1097" i="3"/>
  <c r="L1095" i="3"/>
  <c r="O1096" i="3" s="1"/>
  <c r="O1097" i="3"/>
  <c r="X3914" i="3"/>
  <c r="D3985" i="3"/>
  <c r="T3915" i="3"/>
  <c r="Q3915" i="3"/>
  <c r="U3915" i="3"/>
  <c r="R3915" i="3"/>
  <c r="N3916" i="3"/>
  <c r="O3916" i="3"/>
  <c r="BV3199" i="3" l="1"/>
  <c r="BT3199" i="3"/>
  <c r="BX3199" i="3" s="1"/>
  <c r="BP3199" i="3"/>
  <c r="BU3199" i="3" s="1"/>
  <c r="BR3200" i="3"/>
  <c r="AX3913" i="3"/>
  <c r="AY3912" i="3"/>
  <c r="BA3912" i="3" s="1"/>
  <c r="BB3912" i="3" s="1"/>
  <c r="L3918" i="3"/>
  <c r="AW3913" i="3"/>
  <c r="BF3913" i="3"/>
  <c r="BG3913" i="3"/>
  <c r="AC3916" i="3"/>
  <c r="AK3916" i="3" s="1"/>
  <c r="K3918" i="3"/>
  <c r="Z3918" i="3" s="1"/>
  <c r="AB3917" i="3"/>
  <c r="AA3917" i="3"/>
  <c r="Z3917" i="3"/>
  <c r="AR3915" i="3"/>
  <c r="BJ3915" i="3"/>
  <c r="AQ3915" i="3"/>
  <c r="BI3915" i="3"/>
  <c r="K1094" i="3"/>
  <c r="L1094" i="3"/>
  <c r="N1096" i="3"/>
  <c r="D3986" i="3"/>
  <c r="W3915" i="3"/>
  <c r="X3915" i="3"/>
  <c r="T3916" i="3"/>
  <c r="Q3916" i="3"/>
  <c r="U3916" i="3"/>
  <c r="R3916" i="3"/>
  <c r="N3917" i="3"/>
  <c r="O3917" i="3"/>
  <c r="AY3913" i="3" l="1"/>
  <c r="BA3913" i="3" s="1"/>
  <c r="BB3913" i="3" s="1"/>
  <c r="BS3200" i="3"/>
  <c r="BM3200" i="3"/>
  <c r="BQ3200" i="3" s="1"/>
  <c r="BN3200" i="3"/>
  <c r="BO3200" i="3"/>
  <c r="BV3200" i="3" s="1"/>
  <c r="BL3200" i="3"/>
  <c r="L3919" i="3"/>
  <c r="AX3914" i="3"/>
  <c r="BF3914" i="3"/>
  <c r="BG3914" i="3"/>
  <c r="AW3914" i="3"/>
  <c r="AQ3916" i="3"/>
  <c r="BI3916" i="3"/>
  <c r="AR3916" i="3"/>
  <c r="BJ3916" i="3"/>
  <c r="AC3917" i="3"/>
  <c r="AK3917" i="3" s="1"/>
  <c r="K3919" i="3"/>
  <c r="AB3918" i="3"/>
  <c r="AA3918" i="3"/>
  <c r="L1093" i="3"/>
  <c r="O1095" i="3"/>
  <c r="K1093" i="3"/>
  <c r="N1094" i="3" s="1"/>
  <c r="N1095" i="3"/>
  <c r="D3987" i="3"/>
  <c r="W3916" i="3"/>
  <c r="X3916" i="3"/>
  <c r="U3917" i="3"/>
  <c r="R3917" i="3"/>
  <c r="T3917" i="3"/>
  <c r="Q3917" i="3"/>
  <c r="N3918" i="3"/>
  <c r="O3918" i="3"/>
  <c r="AY3914" i="3" l="1"/>
  <c r="BA3914" i="3" s="1"/>
  <c r="BT3200" i="3"/>
  <c r="BX3200" i="3" s="1"/>
  <c r="BP3200" i="3"/>
  <c r="BU3200" i="3" s="1"/>
  <c r="BR3201" i="3"/>
  <c r="AX3915" i="3"/>
  <c r="L3920" i="3"/>
  <c r="AW3915" i="3"/>
  <c r="BF3915" i="3"/>
  <c r="BG3915" i="3"/>
  <c r="AC3918" i="3"/>
  <c r="AK3918" i="3" s="1"/>
  <c r="AR3917" i="3"/>
  <c r="BJ3917" i="3"/>
  <c r="K3920" i="3"/>
  <c r="AB3919" i="3"/>
  <c r="AA3919" i="3"/>
  <c r="Z3919" i="3"/>
  <c r="AQ3917" i="3"/>
  <c r="BI3917" i="3"/>
  <c r="L1092" i="3"/>
  <c r="K1092" i="3"/>
  <c r="O1094" i="3"/>
  <c r="W3917" i="3"/>
  <c r="D3988" i="3"/>
  <c r="X3917" i="3"/>
  <c r="U3918" i="3"/>
  <c r="R3918" i="3"/>
  <c r="T3918" i="3"/>
  <c r="Q3918" i="3"/>
  <c r="N3919" i="3"/>
  <c r="O3919" i="3"/>
  <c r="BB3914" i="3" l="1"/>
  <c r="BM3201" i="3"/>
  <c r="BQ3201" i="3" s="1"/>
  <c r="BS3201" i="3"/>
  <c r="BL3201" i="3"/>
  <c r="BN3201" i="3"/>
  <c r="BO3201" i="3"/>
  <c r="BV3201" i="3" s="1"/>
  <c r="AW3916" i="3"/>
  <c r="L3921" i="3"/>
  <c r="BF3916" i="3"/>
  <c r="BG3916" i="3"/>
  <c r="AX3916" i="3"/>
  <c r="AY3916" i="3" s="1"/>
  <c r="BA3916" i="3" s="1"/>
  <c r="Z3920" i="3"/>
  <c r="AC3919" i="3"/>
  <c r="AK3919" i="3" s="1"/>
  <c r="AY3915" i="3"/>
  <c r="AR3918" i="3"/>
  <c r="BJ3918" i="3"/>
  <c r="K3921" i="3"/>
  <c r="AB3920" i="3"/>
  <c r="AA3920" i="3"/>
  <c r="AQ3918" i="3"/>
  <c r="BI3918" i="3"/>
  <c r="K1091" i="3"/>
  <c r="N1093" i="3"/>
  <c r="L1091" i="3"/>
  <c r="O1092" i="3" s="1"/>
  <c r="O1093" i="3"/>
  <c r="D3989" i="3"/>
  <c r="W3918" i="3"/>
  <c r="X3918" i="3"/>
  <c r="U3919" i="3"/>
  <c r="R3919" i="3"/>
  <c r="T3919" i="3"/>
  <c r="Q3919" i="3"/>
  <c r="N3920" i="3"/>
  <c r="O3920" i="3"/>
  <c r="BT3201" i="3" l="1"/>
  <c r="BX3201" i="3" s="1"/>
  <c r="AX3917" i="3"/>
  <c r="BP3201" i="3"/>
  <c r="BU3201" i="3" s="1"/>
  <c r="BR3202" i="3"/>
  <c r="L3922" i="3"/>
  <c r="AW3917" i="3"/>
  <c r="AY3917" i="3" s="1"/>
  <c r="BF3917" i="3"/>
  <c r="BG3917" i="3"/>
  <c r="AC3920" i="3"/>
  <c r="AK3920" i="3" s="1"/>
  <c r="BA3915" i="3"/>
  <c r="BB3915" i="3"/>
  <c r="AQ3919" i="3"/>
  <c r="BI3919" i="3"/>
  <c r="AR3919" i="3"/>
  <c r="BJ3919" i="3"/>
  <c r="K3922" i="3"/>
  <c r="AB3921" i="3"/>
  <c r="AA3921" i="3"/>
  <c r="Z3921" i="3"/>
  <c r="K1090" i="3"/>
  <c r="L1090" i="3"/>
  <c r="N1092" i="3"/>
  <c r="X3919" i="3"/>
  <c r="D3990" i="3"/>
  <c r="W3919" i="3"/>
  <c r="T3920" i="3"/>
  <c r="Q3920" i="3"/>
  <c r="U3920" i="3"/>
  <c r="R3920" i="3"/>
  <c r="N3921" i="3"/>
  <c r="O3921" i="3"/>
  <c r="BB3916" i="3" l="1"/>
  <c r="BN3202" i="3"/>
  <c r="BL3202" i="3"/>
  <c r="BS3202" i="3"/>
  <c r="BM3202" i="3"/>
  <c r="BQ3202" i="3" s="1"/>
  <c r="BO3202" i="3"/>
  <c r="L3923" i="3"/>
  <c r="AX3918" i="3"/>
  <c r="AW3918" i="3"/>
  <c r="BG3918" i="3"/>
  <c r="BF3918" i="3"/>
  <c r="Z3922" i="3"/>
  <c r="AC3921" i="3"/>
  <c r="AK3921" i="3" s="1"/>
  <c r="BA3917" i="3"/>
  <c r="AR3920" i="3"/>
  <c r="BJ3920" i="3"/>
  <c r="K3923" i="3"/>
  <c r="AB3922" i="3"/>
  <c r="AA3922" i="3"/>
  <c r="AQ3920" i="3"/>
  <c r="BI3920" i="3"/>
  <c r="L1089" i="3"/>
  <c r="O1091" i="3"/>
  <c r="K1089" i="3"/>
  <c r="N1090" i="3" s="1"/>
  <c r="N1091" i="3"/>
  <c r="D3991" i="3"/>
  <c r="W3920" i="3"/>
  <c r="X3920" i="3"/>
  <c r="T3921" i="3"/>
  <c r="Q3921" i="3"/>
  <c r="U3921" i="3"/>
  <c r="R3921" i="3"/>
  <c r="N3922" i="3"/>
  <c r="O3922" i="3"/>
  <c r="BB3917" i="3" l="1"/>
  <c r="BV3202" i="3"/>
  <c r="AY3918" i="3"/>
  <c r="BA3918" i="3" s="1"/>
  <c r="BP3202" i="3"/>
  <c r="BU3202" i="3" s="1"/>
  <c r="BR3203" i="3"/>
  <c r="BT3202" i="3"/>
  <c r="BX3202" i="3" s="1"/>
  <c r="AW3919" i="3"/>
  <c r="L3924" i="3"/>
  <c r="AX3919" i="3"/>
  <c r="BG3919" i="3"/>
  <c r="BF3919" i="3"/>
  <c r="AR3921" i="3"/>
  <c r="BJ3921" i="3"/>
  <c r="AC3922" i="3"/>
  <c r="AK3922" i="3" s="1"/>
  <c r="K3924" i="3"/>
  <c r="AB3923" i="3"/>
  <c r="AA3923" i="3"/>
  <c r="Z3923" i="3"/>
  <c r="AQ3921" i="3"/>
  <c r="BI3921" i="3"/>
  <c r="L1088" i="3"/>
  <c r="K1088" i="3"/>
  <c r="O1090" i="3"/>
  <c r="X3921" i="3"/>
  <c r="D3992" i="3"/>
  <c r="W3921" i="3"/>
  <c r="U3922" i="3"/>
  <c r="R3922" i="3"/>
  <c r="T3922" i="3"/>
  <c r="Q3922" i="3"/>
  <c r="N3923" i="3"/>
  <c r="O3923" i="3"/>
  <c r="BB3918" i="3" l="1"/>
  <c r="AY3919" i="3"/>
  <c r="BA3919" i="3" s="1"/>
  <c r="X3922" i="3"/>
  <c r="BO3203" i="3"/>
  <c r="BS3203" i="3"/>
  <c r="BM3203" i="3"/>
  <c r="BQ3203" i="3" s="1"/>
  <c r="BN3203" i="3"/>
  <c r="BL3203" i="3"/>
  <c r="L3925" i="3"/>
  <c r="AX3920" i="3"/>
  <c r="AW3920" i="3"/>
  <c r="BF3920" i="3"/>
  <c r="BG3920" i="3"/>
  <c r="Z3924" i="3"/>
  <c r="AC3923" i="3"/>
  <c r="AK3923" i="3" s="1"/>
  <c r="K3925" i="3"/>
  <c r="AB3924" i="3"/>
  <c r="AA3924" i="3"/>
  <c r="AR3922" i="3"/>
  <c r="BJ3922" i="3"/>
  <c r="AQ3922" i="3"/>
  <c r="BI3922" i="3"/>
  <c r="K1087" i="3"/>
  <c r="N1089" i="3"/>
  <c r="L1087" i="3"/>
  <c r="O1088" i="3" s="1"/>
  <c r="O1089" i="3"/>
  <c r="D3993" i="3"/>
  <c r="W3922" i="3"/>
  <c r="U3923" i="3"/>
  <c r="R3923" i="3"/>
  <c r="T3923" i="3"/>
  <c r="Q3923" i="3"/>
  <c r="N3924" i="3"/>
  <c r="O3924" i="3"/>
  <c r="BB3919" i="3" l="1"/>
  <c r="BT3203" i="3"/>
  <c r="BX3203" i="3" s="1"/>
  <c r="BV3203" i="3"/>
  <c r="BP3203" i="3"/>
  <c r="BU3203" i="3" s="1"/>
  <c r="BR3204" i="3"/>
  <c r="AY3920" i="3"/>
  <c r="BA3920" i="3" s="1"/>
  <c r="BB3920" i="3" s="1"/>
  <c r="L3926" i="3"/>
  <c r="AX3921" i="3"/>
  <c r="AW3921" i="3"/>
  <c r="BG3921" i="3"/>
  <c r="BF3921" i="3"/>
  <c r="AC3924" i="3"/>
  <c r="AK3924" i="3" s="1"/>
  <c r="K3926" i="3"/>
  <c r="AB3925" i="3"/>
  <c r="AA3925" i="3"/>
  <c r="Z3925" i="3"/>
  <c r="AR3923" i="3"/>
  <c r="BJ3923" i="3"/>
  <c r="AQ3923" i="3"/>
  <c r="BI3923" i="3"/>
  <c r="K1086" i="3"/>
  <c r="L1086" i="3"/>
  <c r="N1088" i="3"/>
  <c r="W3923" i="3"/>
  <c r="X3923" i="3"/>
  <c r="D3994" i="3"/>
  <c r="U3924" i="3"/>
  <c r="R3924" i="3"/>
  <c r="T3924" i="3"/>
  <c r="Q3924" i="3"/>
  <c r="N3925" i="3"/>
  <c r="O3925" i="3"/>
  <c r="BS3204" i="3" l="1"/>
  <c r="BL3204" i="3"/>
  <c r="BN3204" i="3"/>
  <c r="BM3204" i="3"/>
  <c r="BQ3204" i="3" s="1"/>
  <c r="BO3204" i="3"/>
  <c r="AY3921" i="3"/>
  <c r="BA3921" i="3" s="1"/>
  <c r="L3927" i="3"/>
  <c r="AW3922" i="3"/>
  <c r="BG3922" i="3"/>
  <c r="BF3922" i="3"/>
  <c r="AX3922" i="3"/>
  <c r="AC3925" i="3"/>
  <c r="AK3925" i="3" s="1"/>
  <c r="AR3924" i="3"/>
  <c r="BJ3924" i="3"/>
  <c r="K3927" i="3"/>
  <c r="AB3926" i="3"/>
  <c r="AA3926" i="3"/>
  <c r="Z3926" i="3"/>
  <c r="AQ3924" i="3"/>
  <c r="BI3924" i="3"/>
  <c r="L1085" i="3"/>
  <c r="O1087" i="3"/>
  <c r="K1085" i="3"/>
  <c r="N1086" i="3" s="1"/>
  <c r="N1087" i="3"/>
  <c r="X3924" i="3"/>
  <c r="D3995" i="3"/>
  <c r="W3924" i="3"/>
  <c r="T3925" i="3"/>
  <c r="Q3925" i="3"/>
  <c r="U3925" i="3"/>
  <c r="R3925" i="3"/>
  <c r="N3926" i="3"/>
  <c r="O3926" i="3"/>
  <c r="AW3923" i="3" l="1"/>
  <c r="BV3204" i="3"/>
  <c r="BT3204" i="3"/>
  <c r="BX3204" i="3" s="1"/>
  <c r="AY3922" i="3"/>
  <c r="BA3922" i="3" s="1"/>
  <c r="BB3921" i="3"/>
  <c r="BP3204" i="3"/>
  <c r="BU3204" i="3" s="1"/>
  <c r="BR3205" i="3"/>
  <c r="L3928" i="3"/>
  <c r="AX3923" i="3"/>
  <c r="AY3923" i="3" s="1"/>
  <c r="BA3923" i="3" s="1"/>
  <c r="BF3923" i="3"/>
  <c r="BG3923" i="3"/>
  <c r="AR3925" i="3"/>
  <c r="BJ3925" i="3"/>
  <c r="AQ3925" i="3"/>
  <c r="BI3925" i="3"/>
  <c r="AC3926" i="3"/>
  <c r="AK3926" i="3" s="1"/>
  <c r="K3928" i="3"/>
  <c r="AB3927" i="3"/>
  <c r="AA3927" i="3"/>
  <c r="Z3927" i="3"/>
  <c r="L1084" i="3"/>
  <c r="K1084" i="3"/>
  <c r="O1086" i="3"/>
  <c r="D3996" i="3"/>
  <c r="W3925" i="3"/>
  <c r="X3925" i="3"/>
  <c r="U3926" i="3"/>
  <c r="R3926" i="3"/>
  <c r="T3926" i="3"/>
  <c r="Q3926" i="3"/>
  <c r="N3927" i="3"/>
  <c r="O3927" i="3"/>
  <c r="BB3922" i="3" l="1"/>
  <c r="BS3205" i="3"/>
  <c r="BL3205" i="3"/>
  <c r="BO3205" i="3"/>
  <c r="BM3205" i="3"/>
  <c r="BQ3205" i="3" s="1"/>
  <c r="BN3205" i="3"/>
  <c r="AX3924" i="3"/>
  <c r="L3929" i="3"/>
  <c r="AW3924" i="3"/>
  <c r="BG3924" i="3"/>
  <c r="BF3924" i="3"/>
  <c r="AC3927" i="3"/>
  <c r="AK3927" i="3" s="1"/>
  <c r="AQ3926" i="3"/>
  <c r="BI3926" i="3"/>
  <c r="K3929" i="3"/>
  <c r="Z3929" i="3" s="1"/>
  <c r="AB3928" i="3"/>
  <c r="AA3928" i="3"/>
  <c r="Z3928" i="3"/>
  <c r="AR3926" i="3"/>
  <c r="BJ3926" i="3"/>
  <c r="K1083" i="3"/>
  <c r="N1085" i="3"/>
  <c r="L1083" i="3"/>
  <c r="O1084" i="3" s="1"/>
  <c r="O1085" i="3"/>
  <c r="W3926" i="3"/>
  <c r="X3926" i="3"/>
  <c r="D3997" i="3"/>
  <c r="U3927" i="3"/>
  <c r="R3927" i="3"/>
  <c r="T3927" i="3"/>
  <c r="Q3927" i="3"/>
  <c r="N3928" i="3"/>
  <c r="O3928" i="3"/>
  <c r="BV3205" i="3" l="1"/>
  <c r="BB3923" i="3"/>
  <c r="BP3205" i="3"/>
  <c r="BU3205" i="3" s="1"/>
  <c r="BR3206" i="3"/>
  <c r="BT3205" i="3"/>
  <c r="BX3205" i="3" s="1"/>
  <c r="AY3924" i="3"/>
  <c r="BA3924" i="3" s="1"/>
  <c r="BB3924" i="3" s="1"/>
  <c r="AX3925" i="3"/>
  <c r="L3930" i="3"/>
  <c r="AW3925" i="3"/>
  <c r="BG3925" i="3"/>
  <c r="BF3925" i="3"/>
  <c r="AC3928" i="3"/>
  <c r="AK3928" i="3" s="1"/>
  <c r="AN3928" i="3" s="1"/>
  <c r="AN3929" i="3" s="1"/>
  <c r="AR3927" i="3"/>
  <c r="BJ3927" i="3"/>
  <c r="AQ3927" i="3"/>
  <c r="BI3927" i="3"/>
  <c r="K3930" i="3"/>
  <c r="AB3929" i="3"/>
  <c r="AA3929" i="3"/>
  <c r="W3927" i="3"/>
  <c r="X3927" i="3"/>
  <c r="K1082" i="3"/>
  <c r="L1082" i="3"/>
  <c r="N1084" i="3"/>
  <c r="D3998" i="3"/>
  <c r="U3928" i="3"/>
  <c r="R3928" i="3"/>
  <c r="T3928" i="3"/>
  <c r="Q3928" i="3"/>
  <c r="N3929" i="3"/>
  <c r="O3929" i="3"/>
  <c r="AY3925" i="3" l="1"/>
  <c r="BA3925" i="3" s="1"/>
  <c r="BN3206" i="3"/>
  <c r="BO3206" i="3"/>
  <c r="BM3206" i="3"/>
  <c r="BQ3206" i="3" s="1"/>
  <c r="BS3206" i="3"/>
  <c r="BL3206" i="3"/>
  <c r="L3931" i="3"/>
  <c r="AW3926" i="3"/>
  <c r="BG3926" i="3"/>
  <c r="BF3926" i="3"/>
  <c r="AX3926" i="3"/>
  <c r="BD3929" i="3"/>
  <c r="BD3930" i="3" s="1"/>
  <c r="BD3931" i="3" s="1"/>
  <c r="BD3932" i="3" s="1"/>
  <c r="BD3933" i="3" s="1"/>
  <c r="BD3934" i="3" s="1"/>
  <c r="BD3935" i="3" s="1"/>
  <c r="BD3936" i="3" s="1"/>
  <c r="BD3937" i="3" s="1"/>
  <c r="BD3938" i="3" s="1"/>
  <c r="BD3939" i="3" s="1"/>
  <c r="BD3940" i="3" s="1"/>
  <c r="BD3941" i="3" s="1"/>
  <c r="BD3942" i="3" s="1"/>
  <c r="BD3943" i="3" s="1"/>
  <c r="BD3944" i="3" s="1"/>
  <c r="BD3945" i="3" s="1"/>
  <c r="BD3946" i="3" s="1"/>
  <c r="BD3947" i="3" s="1"/>
  <c r="BD3948" i="3" s="1"/>
  <c r="BD3949" i="3" s="1"/>
  <c r="BD3950" i="3" s="1"/>
  <c r="BC3951" i="3" s="1"/>
  <c r="BC3952" i="3" s="1"/>
  <c r="BC3953" i="3" s="1"/>
  <c r="BC3954" i="3" s="1"/>
  <c r="BC3955" i="3" s="1"/>
  <c r="BC3956" i="3" s="1"/>
  <c r="BC3957" i="3" s="1"/>
  <c r="BC3958" i="3" s="1"/>
  <c r="BC3959" i="3" s="1"/>
  <c r="BC3960" i="3" s="1"/>
  <c r="BC3961" i="3" s="1"/>
  <c r="BC3962" i="3" s="1"/>
  <c r="BC3963" i="3" s="1"/>
  <c r="BC3964" i="3" s="1"/>
  <c r="BC3965" i="3" s="1"/>
  <c r="BC3966" i="3" s="1"/>
  <c r="BC3967" i="3" s="1"/>
  <c r="BC3968" i="3" s="1"/>
  <c r="BC3969" i="3" s="1"/>
  <c r="BC3970" i="3" s="1"/>
  <c r="BC3971" i="3" s="1"/>
  <c r="AN3930" i="3"/>
  <c r="AN3931" i="3" s="1"/>
  <c r="AN3932" i="3" s="1"/>
  <c r="AN3933" i="3" s="1"/>
  <c r="AN3934" i="3" s="1"/>
  <c r="AN3935" i="3" s="1"/>
  <c r="AN3936" i="3" s="1"/>
  <c r="AN3937" i="3" s="1"/>
  <c r="AN3938" i="3" s="1"/>
  <c r="AN3939" i="3" s="1"/>
  <c r="AN3940" i="3" s="1"/>
  <c r="AN3941" i="3" s="1"/>
  <c r="AN3942" i="3" s="1"/>
  <c r="AN3943" i="3" s="1"/>
  <c r="AN3944" i="3" s="1"/>
  <c r="AN3945" i="3" s="1"/>
  <c r="AN3946" i="3" s="1"/>
  <c r="AN3947" i="3" s="1"/>
  <c r="AN3948" i="3" s="1"/>
  <c r="AN3949" i="3" s="1"/>
  <c r="AQ3928" i="3"/>
  <c r="BI3928" i="3"/>
  <c r="AT3928" i="3"/>
  <c r="AT3929" i="3" s="1"/>
  <c r="AT3930" i="3" s="1"/>
  <c r="AT3931" i="3" s="1"/>
  <c r="AT3932" i="3" s="1"/>
  <c r="AT3933" i="3" s="1"/>
  <c r="AT3934" i="3" s="1"/>
  <c r="AT3935" i="3" s="1"/>
  <c r="AT3936" i="3" s="1"/>
  <c r="AT3937" i="3" s="1"/>
  <c r="AT3938" i="3" s="1"/>
  <c r="AT3939" i="3" s="1"/>
  <c r="AT3940" i="3" s="1"/>
  <c r="AT3941" i="3" s="1"/>
  <c r="AT3942" i="3" s="1"/>
  <c r="AT3943" i="3" s="1"/>
  <c r="AT3944" i="3" s="1"/>
  <c r="AT3945" i="3" s="1"/>
  <c r="AT3946" i="3" s="1"/>
  <c r="AT3947" i="3" s="1"/>
  <c r="AT3948" i="3" s="1"/>
  <c r="AT3949" i="3" s="1"/>
  <c r="AC3929" i="3"/>
  <c r="AK3929" i="3" s="1"/>
  <c r="K3931" i="3"/>
  <c r="AB3930" i="3"/>
  <c r="AA3930" i="3"/>
  <c r="Z3930" i="3"/>
  <c r="AR3928" i="3"/>
  <c r="BJ3928" i="3"/>
  <c r="AU3928" i="3"/>
  <c r="AU3929" i="3" s="1"/>
  <c r="AU3930" i="3" s="1"/>
  <c r="AU3931" i="3" s="1"/>
  <c r="AU3932" i="3" s="1"/>
  <c r="AU3933" i="3" s="1"/>
  <c r="AU3934" i="3" s="1"/>
  <c r="AU3935" i="3" s="1"/>
  <c r="AU3936" i="3" s="1"/>
  <c r="AU3937" i="3" s="1"/>
  <c r="AU3938" i="3" s="1"/>
  <c r="AU3939" i="3" s="1"/>
  <c r="AU3940" i="3" s="1"/>
  <c r="AU3941" i="3" s="1"/>
  <c r="AU3942" i="3" s="1"/>
  <c r="AU3943" i="3" s="1"/>
  <c r="AU3944" i="3" s="1"/>
  <c r="AU3945" i="3" s="1"/>
  <c r="AU3946" i="3" s="1"/>
  <c r="AU3947" i="3" s="1"/>
  <c r="AU3948" i="3" s="1"/>
  <c r="AU3949" i="3" s="1"/>
  <c r="L1081" i="3"/>
  <c r="O1083" i="3"/>
  <c r="K1081" i="3"/>
  <c r="N1082" i="3" s="1"/>
  <c r="N1083" i="3"/>
  <c r="W3928" i="3"/>
  <c r="X3928" i="3"/>
  <c r="D3999" i="3"/>
  <c r="T3929" i="3"/>
  <c r="Q3929" i="3"/>
  <c r="U3929" i="3"/>
  <c r="R3929" i="3"/>
  <c r="N3930" i="3"/>
  <c r="O3930" i="3"/>
  <c r="BB3925" i="3" l="1"/>
  <c r="BV3206" i="3"/>
  <c r="AX3927" i="3"/>
  <c r="BP3206" i="3"/>
  <c r="BU3206" i="3" s="1"/>
  <c r="BR3207" i="3"/>
  <c r="BT3206" i="3"/>
  <c r="BX3206" i="3" s="1"/>
  <c r="AY3926" i="3"/>
  <c r="BB3926" i="3" s="1"/>
  <c r="L3932" i="3"/>
  <c r="AW3927" i="3"/>
  <c r="BG3927" i="3"/>
  <c r="BF3927" i="3"/>
  <c r="AC3930" i="3"/>
  <c r="AK3930" i="3" s="1"/>
  <c r="AQ3929" i="3"/>
  <c r="BI3929" i="3"/>
  <c r="AR3929" i="3"/>
  <c r="BJ3929" i="3"/>
  <c r="K3932" i="3"/>
  <c r="AB3931" i="3"/>
  <c r="AA3931" i="3"/>
  <c r="Z3931" i="3"/>
  <c r="L1080" i="3"/>
  <c r="K1080" i="3"/>
  <c r="O1082" i="3"/>
  <c r="D4000" i="3"/>
  <c r="W3929" i="3"/>
  <c r="X3929" i="3"/>
  <c r="U3930" i="3"/>
  <c r="R3930" i="3"/>
  <c r="T3930" i="3"/>
  <c r="Q3930" i="3"/>
  <c r="N3931" i="3"/>
  <c r="O3931" i="3"/>
  <c r="AY3927" i="3" l="1"/>
  <c r="BA3927" i="3" s="1"/>
  <c r="BA3926" i="3"/>
  <c r="BO3207" i="3"/>
  <c r="BS3207" i="3"/>
  <c r="BL3207" i="3"/>
  <c r="BN3207" i="3"/>
  <c r="BM3207" i="3"/>
  <c r="BQ3207" i="3" s="1"/>
  <c r="L3933" i="3"/>
  <c r="AW3928" i="3"/>
  <c r="BF3928" i="3"/>
  <c r="BG3928" i="3"/>
  <c r="AX3928" i="3"/>
  <c r="AC3931" i="3"/>
  <c r="AK3931" i="3" s="1"/>
  <c r="K3933" i="3"/>
  <c r="AB3932" i="3"/>
  <c r="AA3932" i="3"/>
  <c r="Z3932" i="3"/>
  <c r="AR3930" i="3"/>
  <c r="BJ3930" i="3"/>
  <c r="AQ3930" i="3"/>
  <c r="BI3930" i="3"/>
  <c r="K1079" i="3"/>
  <c r="N1081" i="3"/>
  <c r="L1079" i="3"/>
  <c r="O1080" i="3" s="1"/>
  <c r="O1081" i="3"/>
  <c r="X3930" i="3"/>
  <c r="D4001" i="3"/>
  <c r="W3930" i="3"/>
  <c r="T3931" i="3"/>
  <c r="Q3931" i="3"/>
  <c r="U3931" i="3"/>
  <c r="R3931" i="3"/>
  <c r="N3932" i="3"/>
  <c r="O3932" i="3"/>
  <c r="BB3927" i="3" l="1"/>
  <c r="BV3207" i="3"/>
  <c r="BT3207" i="3"/>
  <c r="BX3207" i="3" s="1"/>
  <c r="AX3929" i="3"/>
  <c r="BP3207" i="3"/>
  <c r="BU3207" i="3" s="1"/>
  <c r="BR3208" i="3"/>
  <c r="AY3928" i="3"/>
  <c r="BA3928" i="3" s="1"/>
  <c r="BB3928" i="3" s="1"/>
  <c r="L3934" i="3"/>
  <c r="AW3929" i="3"/>
  <c r="BG3929" i="3"/>
  <c r="BF3929" i="3"/>
  <c r="AC3932" i="3"/>
  <c r="AK3932" i="3" s="1"/>
  <c r="AQ3931" i="3"/>
  <c r="BI3931" i="3"/>
  <c r="K3934" i="3"/>
  <c r="AB3933" i="3"/>
  <c r="AA3933" i="3"/>
  <c r="Z3933" i="3"/>
  <c r="AR3931" i="3"/>
  <c r="BJ3931" i="3"/>
  <c r="K1078" i="3"/>
  <c r="L1078" i="3"/>
  <c r="N1080" i="3"/>
  <c r="D4002" i="3"/>
  <c r="W3931" i="3"/>
  <c r="X3931" i="3"/>
  <c r="U3932" i="3"/>
  <c r="R3932" i="3"/>
  <c r="T3932" i="3"/>
  <c r="Q3932" i="3"/>
  <c r="N3933" i="3"/>
  <c r="O3933" i="3"/>
  <c r="AY3929" i="3" l="1"/>
  <c r="BA3929" i="3" s="1"/>
  <c r="BB3929" i="3" s="1"/>
  <c r="BS3208" i="3"/>
  <c r="BL3208" i="3"/>
  <c r="BN3208" i="3"/>
  <c r="BM3208" i="3"/>
  <c r="BQ3208" i="3" s="1"/>
  <c r="BO3208" i="3"/>
  <c r="L3935" i="3"/>
  <c r="AW3930" i="3"/>
  <c r="AX3930" i="3"/>
  <c r="BF3930" i="3"/>
  <c r="BG3930" i="3"/>
  <c r="AR3932" i="3"/>
  <c r="BJ3932" i="3"/>
  <c r="AQ3932" i="3"/>
  <c r="BI3932" i="3"/>
  <c r="AC3933" i="3"/>
  <c r="AK3933" i="3" s="1"/>
  <c r="K3935" i="3"/>
  <c r="AB3934" i="3"/>
  <c r="AA3934" i="3"/>
  <c r="Z3934" i="3"/>
  <c r="L1077" i="3"/>
  <c r="O1079" i="3"/>
  <c r="K1077" i="3"/>
  <c r="N1078" i="3" s="1"/>
  <c r="N1079" i="3"/>
  <c r="D4003" i="3"/>
  <c r="W3932" i="3"/>
  <c r="X3932" i="3"/>
  <c r="U3933" i="3"/>
  <c r="R3933" i="3"/>
  <c r="T3933" i="3"/>
  <c r="Q3933" i="3"/>
  <c r="N3934" i="3"/>
  <c r="O3934" i="3"/>
  <c r="BV3208" i="3" l="1"/>
  <c r="BT3208" i="3"/>
  <c r="BX3208" i="3" s="1"/>
  <c r="BP3208" i="3"/>
  <c r="BU3208" i="3" s="1"/>
  <c r="BR3209" i="3"/>
  <c r="AW3931" i="3"/>
  <c r="AY3930" i="3"/>
  <c r="BA3930" i="3" s="1"/>
  <c r="BB3930" i="3" s="1"/>
  <c r="L3936" i="3"/>
  <c r="AX3931" i="3"/>
  <c r="BF3931" i="3"/>
  <c r="BG3931" i="3"/>
  <c r="AQ3933" i="3"/>
  <c r="BI3933" i="3"/>
  <c r="AC3934" i="3"/>
  <c r="AK3934" i="3" s="1"/>
  <c r="K3936" i="3"/>
  <c r="AB3935" i="3"/>
  <c r="AA3935" i="3"/>
  <c r="Z3935" i="3"/>
  <c r="AR3933" i="3"/>
  <c r="BJ3933" i="3"/>
  <c r="L1076" i="3"/>
  <c r="K1076" i="3"/>
  <c r="O1078" i="3"/>
  <c r="D4004" i="3"/>
  <c r="W3933" i="3"/>
  <c r="X3933" i="3"/>
  <c r="U3934" i="3"/>
  <c r="R3934" i="3"/>
  <c r="T3934" i="3"/>
  <c r="Q3934" i="3"/>
  <c r="N3935" i="3"/>
  <c r="O3935" i="3"/>
  <c r="AY3931" i="3" l="1"/>
  <c r="BA3931" i="3" s="1"/>
  <c r="BB3931" i="3" s="1"/>
  <c r="BS3209" i="3"/>
  <c r="BM3209" i="3"/>
  <c r="BQ3209" i="3" s="1"/>
  <c r="BN3209" i="3"/>
  <c r="BO3209" i="3"/>
  <c r="BL3209" i="3"/>
  <c r="L3937" i="3"/>
  <c r="AX3932" i="3"/>
  <c r="AW3932" i="3"/>
  <c r="BF3932" i="3"/>
  <c r="BG3932" i="3"/>
  <c r="AC3935" i="3"/>
  <c r="AK3935" i="3" s="1"/>
  <c r="K3937" i="3"/>
  <c r="AB3936" i="3"/>
  <c r="AA3936" i="3"/>
  <c r="Z3936" i="3"/>
  <c r="AR3934" i="3"/>
  <c r="BJ3934" i="3"/>
  <c r="AQ3934" i="3"/>
  <c r="BI3934" i="3"/>
  <c r="K1075" i="3"/>
  <c r="N1077" i="3"/>
  <c r="L1075" i="3"/>
  <c r="O1076" i="3" s="1"/>
  <c r="O1077" i="3"/>
  <c r="D4005" i="3"/>
  <c r="W3934" i="3"/>
  <c r="X3934" i="3"/>
  <c r="U3935" i="3"/>
  <c r="R3935" i="3"/>
  <c r="T3935" i="3"/>
  <c r="Q3935" i="3"/>
  <c r="N3936" i="3"/>
  <c r="O3936" i="3"/>
  <c r="BV3209" i="3" l="1"/>
  <c r="BT3209" i="3"/>
  <c r="BX3209" i="3" s="1"/>
  <c r="BP3209" i="3"/>
  <c r="BU3209" i="3" s="1"/>
  <c r="BR3210" i="3"/>
  <c r="AW3933" i="3"/>
  <c r="AY3932" i="3"/>
  <c r="BA3932" i="3" s="1"/>
  <c r="BB3932" i="3" s="1"/>
  <c r="L3938" i="3"/>
  <c r="AX3933" i="3"/>
  <c r="BG3933" i="3"/>
  <c r="BF3933" i="3"/>
  <c r="AC3936" i="3"/>
  <c r="AK3936" i="3" s="1"/>
  <c r="AR3935" i="3"/>
  <c r="BJ3935" i="3"/>
  <c r="K3938" i="3"/>
  <c r="AB3937" i="3"/>
  <c r="AA3937" i="3"/>
  <c r="Z3937" i="3"/>
  <c r="AQ3935" i="3"/>
  <c r="BI3935" i="3"/>
  <c r="K1074" i="3"/>
  <c r="L1074" i="3"/>
  <c r="N1076" i="3"/>
  <c r="D4006" i="3"/>
  <c r="W3935" i="3"/>
  <c r="X3935" i="3"/>
  <c r="T3936" i="3"/>
  <c r="Q3936" i="3"/>
  <c r="U3936" i="3"/>
  <c r="R3936" i="3"/>
  <c r="N3937" i="3"/>
  <c r="O3937" i="3"/>
  <c r="AY3933" i="3" l="1"/>
  <c r="BA3933" i="3" s="1"/>
  <c r="BB3933" i="3" s="1"/>
  <c r="BL3210" i="3"/>
  <c r="BS3210" i="3"/>
  <c r="BM3210" i="3"/>
  <c r="BQ3210" i="3" s="1"/>
  <c r="BN3210" i="3"/>
  <c r="BO3210" i="3"/>
  <c r="AC3937" i="3"/>
  <c r="L3939" i="3"/>
  <c r="AX3934" i="3"/>
  <c r="AW3934" i="3"/>
  <c r="BF3934" i="3"/>
  <c r="BG3934" i="3"/>
  <c r="AQ3936" i="3"/>
  <c r="BI3936" i="3"/>
  <c r="K3939" i="3"/>
  <c r="AB3938" i="3"/>
  <c r="AA3938" i="3"/>
  <c r="Z3938" i="3"/>
  <c r="AK3937" i="3"/>
  <c r="AR3936" i="3"/>
  <c r="BJ3936" i="3"/>
  <c r="L1073" i="3"/>
  <c r="O1075" i="3"/>
  <c r="K1073" i="3"/>
  <c r="N1074" i="3" s="1"/>
  <c r="N1075" i="3"/>
  <c r="D4007" i="3"/>
  <c r="W3936" i="3"/>
  <c r="X3936" i="3"/>
  <c r="U3937" i="3"/>
  <c r="R3937" i="3"/>
  <c r="T3937" i="3"/>
  <c r="Q3937" i="3"/>
  <c r="N3938" i="3"/>
  <c r="O3938" i="3"/>
  <c r="BT3210" i="3" l="1"/>
  <c r="BX3210" i="3" s="1"/>
  <c r="BV3210" i="3"/>
  <c r="BP3210" i="3"/>
  <c r="BU3210" i="3" s="1"/>
  <c r="BR3211" i="3"/>
  <c r="AX3935" i="3"/>
  <c r="AY3934" i="3"/>
  <c r="BA3934" i="3" s="1"/>
  <c r="BB3934" i="3" s="1"/>
  <c r="L3940" i="3"/>
  <c r="AW3935" i="3"/>
  <c r="BF3935" i="3"/>
  <c r="BG3935" i="3"/>
  <c r="AC3938" i="3"/>
  <c r="AK3938" i="3" s="1"/>
  <c r="AR3937" i="3"/>
  <c r="BJ3937" i="3"/>
  <c r="AQ3937" i="3"/>
  <c r="BI3937" i="3"/>
  <c r="K3940" i="3"/>
  <c r="AB3939" i="3"/>
  <c r="AA3939" i="3"/>
  <c r="Z3939" i="3"/>
  <c r="L1072" i="3"/>
  <c r="K1072" i="3"/>
  <c r="O1074" i="3"/>
  <c r="D4008" i="3"/>
  <c r="W3937" i="3"/>
  <c r="X3937" i="3"/>
  <c r="U3938" i="3"/>
  <c r="R3938" i="3"/>
  <c r="T3938" i="3"/>
  <c r="Q3938" i="3"/>
  <c r="N3939" i="3"/>
  <c r="O3939" i="3"/>
  <c r="AY3935" i="3" l="1"/>
  <c r="BA3935" i="3" s="1"/>
  <c r="BO3211" i="3"/>
  <c r="BM3211" i="3"/>
  <c r="BQ3211" i="3" s="1"/>
  <c r="BS3211" i="3"/>
  <c r="BL3211" i="3"/>
  <c r="BN3211" i="3"/>
  <c r="L3941" i="3"/>
  <c r="AW3936" i="3"/>
  <c r="AC3939" i="3"/>
  <c r="AK3939" i="3" s="1"/>
  <c r="BG3936" i="3"/>
  <c r="BF3936" i="3"/>
  <c r="AX3936" i="3"/>
  <c r="AQ3938" i="3"/>
  <c r="BI3938" i="3"/>
  <c r="AR3938" i="3"/>
  <c r="BJ3938" i="3"/>
  <c r="K3941" i="3"/>
  <c r="AB3940" i="3"/>
  <c r="AA3940" i="3"/>
  <c r="Z3940" i="3"/>
  <c r="Z3941" i="3"/>
  <c r="K1071" i="3"/>
  <c r="N1073" i="3"/>
  <c r="L1071" i="3"/>
  <c r="O1072" i="3" s="1"/>
  <c r="O1073" i="3"/>
  <c r="D4009" i="3"/>
  <c r="W3938" i="3"/>
  <c r="X3938" i="3"/>
  <c r="U3939" i="3"/>
  <c r="R3939" i="3"/>
  <c r="T3939" i="3"/>
  <c r="Q3939" i="3"/>
  <c r="N3940" i="3"/>
  <c r="O3940" i="3"/>
  <c r="BB3935" i="3" l="1"/>
  <c r="BT3211" i="3"/>
  <c r="BX3211" i="3" s="1"/>
  <c r="BV3211" i="3"/>
  <c r="BP3211" i="3"/>
  <c r="BU3211" i="3" s="1"/>
  <c r="BR3212" i="3"/>
  <c r="AY3936" i="3"/>
  <c r="BA3936" i="3" s="1"/>
  <c r="L3942" i="3"/>
  <c r="AX3937" i="3"/>
  <c r="AW3937" i="3"/>
  <c r="BF3937" i="3"/>
  <c r="BG3937" i="3"/>
  <c r="AC3940" i="3"/>
  <c r="AK3940" i="3" s="1"/>
  <c r="AR3939" i="3"/>
  <c r="BJ3939" i="3"/>
  <c r="AQ3939" i="3"/>
  <c r="BI3939" i="3"/>
  <c r="K3942" i="3"/>
  <c r="AB3941" i="3"/>
  <c r="AA3941" i="3"/>
  <c r="K1070" i="3"/>
  <c r="L1070" i="3"/>
  <c r="N1072" i="3"/>
  <c r="D4010" i="3"/>
  <c r="W3939" i="3"/>
  <c r="X3939" i="3"/>
  <c r="U3940" i="3"/>
  <c r="R3940" i="3"/>
  <c r="T3940" i="3"/>
  <c r="Q3940" i="3"/>
  <c r="N3941" i="3"/>
  <c r="O3941" i="3"/>
  <c r="BB3936" i="3" l="1"/>
  <c r="AY3937" i="3"/>
  <c r="BA3937" i="3" s="1"/>
  <c r="BM3212" i="3"/>
  <c r="BQ3212" i="3" s="1"/>
  <c r="BS3212" i="3"/>
  <c r="BL3212" i="3"/>
  <c r="BN3212" i="3"/>
  <c r="BO3212" i="3"/>
  <c r="BV3212" i="3" s="1"/>
  <c r="AW3938" i="3"/>
  <c r="L3943" i="3"/>
  <c r="AX3938" i="3"/>
  <c r="BF3938" i="3"/>
  <c r="BG3938" i="3"/>
  <c r="AC3941" i="3"/>
  <c r="AK3941" i="3" s="1"/>
  <c r="AQ3940" i="3"/>
  <c r="BI3940" i="3"/>
  <c r="AR3940" i="3"/>
  <c r="BJ3940" i="3"/>
  <c r="K3943" i="3"/>
  <c r="AB3942" i="3"/>
  <c r="AA3942" i="3"/>
  <c r="Z3942" i="3"/>
  <c r="Z3943" i="3"/>
  <c r="L1069" i="3"/>
  <c r="O1071" i="3"/>
  <c r="K1069" i="3"/>
  <c r="N1070" i="3" s="1"/>
  <c r="N1071" i="3"/>
  <c r="D4011" i="3"/>
  <c r="W3940" i="3"/>
  <c r="X3940" i="3"/>
  <c r="U3941" i="3"/>
  <c r="R3941" i="3"/>
  <c r="T3941" i="3"/>
  <c r="Q3941" i="3"/>
  <c r="N3942" i="3"/>
  <c r="O3942" i="3"/>
  <c r="BB3937" i="3" l="1"/>
  <c r="AY3938" i="3"/>
  <c r="BA3938" i="3" s="1"/>
  <c r="BB3938" i="3" s="1"/>
  <c r="BT3212" i="3"/>
  <c r="BX3212" i="3" s="1"/>
  <c r="BP3212" i="3"/>
  <c r="BU3212" i="3" s="1"/>
  <c r="BR3213" i="3"/>
  <c r="AX3939" i="3"/>
  <c r="L3944" i="3"/>
  <c r="AW3939" i="3"/>
  <c r="BF3939" i="3"/>
  <c r="BG3939" i="3"/>
  <c r="AC3942" i="3"/>
  <c r="AK3942" i="3" s="1"/>
  <c r="AR3941" i="3"/>
  <c r="BJ3941" i="3"/>
  <c r="K3944" i="3"/>
  <c r="AB3943" i="3"/>
  <c r="AA3943" i="3"/>
  <c r="AQ3941" i="3"/>
  <c r="BI3941" i="3"/>
  <c r="L1068" i="3"/>
  <c r="K1068" i="3"/>
  <c r="O1070" i="3"/>
  <c r="D4012" i="3"/>
  <c r="W3941" i="3"/>
  <c r="X3941" i="3"/>
  <c r="T3942" i="3"/>
  <c r="Q3942" i="3"/>
  <c r="U3942" i="3"/>
  <c r="R3942" i="3"/>
  <c r="N3943" i="3"/>
  <c r="O3943" i="3"/>
  <c r="BO3213" i="3" l="1"/>
  <c r="BL3213" i="3"/>
  <c r="BN3213" i="3"/>
  <c r="BM3213" i="3"/>
  <c r="BQ3213" i="3" s="1"/>
  <c r="BS3213" i="3"/>
  <c r="AY3939" i="3"/>
  <c r="BA3939" i="3" s="1"/>
  <c r="L3945" i="3"/>
  <c r="AX3940" i="3"/>
  <c r="AW3940" i="3"/>
  <c r="BF3940" i="3"/>
  <c r="BG3940" i="3"/>
  <c r="AC3943" i="3"/>
  <c r="AK3943" i="3" s="1"/>
  <c r="K3945" i="3"/>
  <c r="AB3944" i="3"/>
  <c r="AA3944" i="3"/>
  <c r="Z3944" i="3"/>
  <c r="AQ3942" i="3"/>
  <c r="BI3942" i="3"/>
  <c r="AR3942" i="3"/>
  <c r="BJ3942" i="3"/>
  <c r="K1067" i="3"/>
  <c r="N1069" i="3"/>
  <c r="L1067" i="3"/>
  <c r="O1068" i="3" s="1"/>
  <c r="O1069" i="3"/>
  <c r="D4013" i="3"/>
  <c r="W3942" i="3"/>
  <c r="X3942" i="3"/>
  <c r="U3943" i="3"/>
  <c r="R3943" i="3"/>
  <c r="T3943" i="3"/>
  <c r="Q3943" i="3"/>
  <c r="N3944" i="3"/>
  <c r="O3944" i="3"/>
  <c r="BV3213" i="3" l="1"/>
  <c r="BT3213" i="3"/>
  <c r="BX3213" i="3" s="1"/>
  <c r="BB3939" i="3"/>
  <c r="BP3213" i="3"/>
  <c r="BU3213" i="3" s="1"/>
  <c r="BR3214" i="3"/>
  <c r="AY3940" i="3"/>
  <c r="BA3940" i="3" s="1"/>
  <c r="L3946" i="3"/>
  <c r="AW3941" i="3"/>
  <c r="AX3941" i="3"/>
  <c r="BG3941" i="3"/>
  <c r="BF3941" i="3"/>
  <c r="AC3944" i="3"/>
  <c r="AK3944" i="3" s="1"/>
  <c r="AR3943" i="3"/>
  <c r="BJ3943" i="3"/>
  <c r="AQ3943" i="3"/>
  <c r="BI3943" i="3"/>
  <c r="K3946" i="3"/>
  <c r="AB3945" i="3"/>
  <c r="AA3945" i="3"/>
  <c r="Z3945" i="3"/>
  <c r="K1066" i="3"/>
  <c r="L1066" i="3"/>
  <c r="N1068" i="3"/>
  <c r="D4014" i="3"/>
  <c r="X3943" i="3"/>
  <c r="W3943" i="3"/>
  <c r="T3944" i="3"/>
  <c r="Q3944" i="3"/>
  <c r="U3944" i="3"/>
  <c r="R3944" i="3"/>
  <c r="N3945" i="3"/>
  <c r="O3945" i="3"/>
  <c r="BB3940" i="3" l="1"/>
  <c r="BS3214" i="3"/>
  <c r="BM3214" i="3"/>
  <c r="BQ3214" i="3" s="1"/>
  <c r="BN3214" i="3"/>
  <c r="BO3214" i="3"/>
  <c r="BL3214" i="3"/>
  <c r="AW3942" i="3"/>
  <c r="AX3942" i="3"/>
  <c r="L3947" i="3"/>
  <c r="AY3941" i="3"/>
  <c r="BA3941" i="3" s="1"/>
  <c r="BF3942" i="3"/>
  <c r="BG3942" i="3"/>
  <c r="AQ3944" i="3"/>
  <c r="BI3944" i="3"/>
  <c r="AC3945" i="3"/>
  <c r="AK3945" i="3" s="1"/>
  <c r="K3947" i="3"/>
  <c r="AB3946" i="3"/>
  <c r="AA3946" i="3"/>
  <c r="Z3946" i="3"/>
  <c r="Z3947" i="3"/>
  <c r="AR3944" i="3"/>
  <c r="BJ3944" i="3"/>
  <c r="L1065" i="3"/>
  <c r="O1067" i="3"/>
  <c r="K1065" i="3"/>
  <c r="N1066" i="3" s="1"/>
  <c r="N1067" i="3"/>
  <c r="D4015" i="3"/>
  <c r="W3944" i="3"/>
  <c r="X3944" i="3"/>
  <c r="U3945" i="3"/>
  <c r="R3945" i="3"/>
  <c r="T3945" i="3"/>
  <c r="Q3945" i="3"/>
  <c r="N3946" i="3"/>
  <c r="O3946" i="3"/>
  <c r="BV3214" i="3" l="1"/>
  <c r="BB3941" i="3"/>
  <c r="AY3942" i="3"/>
  <c r="BA3942" i="3" s="1"/>
  <c r="BT3214" i="3"/>
  <c r="BX3214" i="3" s="1"/>
  <c r="BP3214" i="3"/>
  <c r="BU3214" i="3" s="1"/>
  <c r="BR3215" i="3"/>
  <c r="AW3943" i="3"/>
  <c r="L3948" i="3"/>
  <c r="AX3943" i="3"/>
  <c r="BG3943" i="3"/>
  <c r="BF3943" i="3"/>
  <c r="AC3946" i="3"/>
  <c r="AK3946" i="3" s="1"/>
  <c r="AR3945" i="3"/>
  <c r="BJ3945" i="3"/>
  <c r="K3948" i="3"/>
  <c r="AB3947" i="3"/>
  <c r="AA3947" i="3"/>
  <c r="AQ3945" i="3"/>
  <c r="BI3945" i="3"/>
  <c r="X3945" i="3"/>
  <c r="L1064" i="3"/>
  <c r="K1064" i="3"/>
  <c r="O1066" i="3"/>
  <c r="D4016" i="3"/>
  <c r="W3945" i="3"/>
  <c r="T3946" i="3"/>
  <c r="Q3946" i="3"/>
  <c r="U3946" i="3"/>
  <c r="R3946" i="3"/>
  <c r="N3947" i="3"/>
  <c r="O3947" i="3"/>
  <c r="BB3942" i="3" l="1"/>
  <c r="AY3943" i="3"/>
  <c r="BA3943" i="3" s="1"/>
  <c r="BS3215" i="3"/>
  <c r="BL3215" i="3"/>
  <c r="BN3215" i="3"/>
  <c r="BM3215" i="3"/>
  <c r="BQ3215" i="3" s="1"/>
  <c r="BO3215" i="3"/>
  <c r="L3949" i="3"/>
  <c r="AW3944" i="3"/>
  <c r="BF3944" i="3"/>
  <c r="BG3944" i="3"/>
  <c r="AX3944" i="3"/>
  <c r="AC3947" i="3"/>
  <c r="AK3947" i="3" s="1"/>
  <c r="K3949" i="3"/>
  <c r="AB3948" i="3"/>
  <c r="AA3948" i="3"/>
  <c r="Z3948" i="3"/>
  <c r="Z3949" i="3"/>
  <c r="AR3946" i="3"/>
  <c r="BJ3946" i="3"/>
  <c r="AQ3946" i="3"/>
  <c r="BI3946" i="3"/>
  <c r="K1063" i="3"/>
  <c r="N1065" i="3"/>
  <c r="L1063" i="3"/>
  <c r="O1064" i="3" s="1"/>
  <c r="O1065" i="3"/>
  <c r="D4017" i="3"/>
  <c r="W3946" i="3"/>
  <c r="X3946" i="3"/>
  <c r="U3947" i="3"/>
  <c r="R3947" i="3"/>
  <c r="T3947" i="3"/>
  <c r="Q3947" i="3"/>
  <c r="N3948" i="3"/>
  <c r="O3948" i="3"/>
  <c r="BB3943" i="3" l="1"/>
  <c r="BV3215" i="3"/>
  <c r="BT3215" i="3"/>
  <c r="BX3215" i="3" s="1"/>
  <c r="BP3215" i="3"/>
  <c r="BU3215" i="3" s="1"/>
  <c r="BR3216" i="3"/>
  <c r="AY3944" i="3"/>
  <c r="BA3944" i="3" s="1"/>
  <c r="AW3945" i="3"/>
  <c r="L3950" i="3"/>
  <c r="AX3945" i="3"/>
  <c r="BF3945" i="3"/>
  <c r="BG3945" i="3"/>
  <c r="AC3948" i="3"/>
  <c r="AK3948" i="3" s="1"/>
  <c r="AR3947" i="3"/>
  <c r="BJ3947" i="3"/>
  <c r="AQ3947" i="3"/>
  <c r="BI3947" i="3"/>
  <c r="K3950" i="3"/>
  <c r="AB3949" i="3"/>
  <c r="AA3949" i="3"/>
  <c r="K1062" i="3"/>
  <c r="L1062" i="3"/>
  <c r="N1064" i="3"/>
  <c r="D4018" i="3"/>
  <c r="W3947" i="3"/>
  <c r="X3947" i="3"/>
  <c r="U3948" i="3"/>
  <c r="R3948" i="3"/>
  <c r="T3948" i="3"/>
  <c r="Q3948" i="3"/>
  <c r="N3949" i="3"/>
  <c r="O3949" i="3"/>
  <c r="BB3944" i="3" l="1"/>
  <c r="BL3216" i="3"/>
  <c r="BS3216" i="3"/>
  <c r="BM3216" i="3"/>
  <c r="BQ3216" i="3" s="1"/>
  <c r="BN3216" i="3"/>
  <c r="BO3216" i="3"/>
  <c r="AY3945" i="3"/>
  <c r="BA3945" i="3" s="1"/>
  <c r="BB3945" i="3" s="1"/>
  <c r="L3951" i="3"/>
  <c r="AW3946" i="3"/>
  <c r="AX3946" i="3"/>
  <c r="BG3946" i="3"/>
  <c r="BF3946" i="3"/>
  <c r="AC3949" i="3"/>
  <c r="AK3949" i="3" s="1"/>
  <c r="AR3948" i="3"/>
  <c r="BJ3948" i="3"/>
  <c r="AQ3948" i="3"/>
  <c r="BI3948" i="3"/>
  <c r="K3951" i="3"/>
  <c r="AB3950" i="3"/>
  <c r="AA3950" i="3"/>
  <c r="Z3950" i="3"/>
  <c r="L1061" i="3"/>
  <c r="O1063" i="3"/>
  <c r="K1061" i="3"/>
  <c r="N1062" i="3" s="1"/>
  <c r="N1063" i="3"/>
  <c r="D4019" i="3"/>
  <c r="X3948" i="3"/>
  <c r="W3948" i="3"/>
  <c r="U3949" i="3"/>
  <c r="R3949" i="3"/>
  <c r="T3949" i="3"/>
  <c r="Q3949" i="3"/>
  <c r="N3950" i="3"/>
  <c r="O3950" i="3"/>
  <c r="BV3216" i="3" l="1"/>
  <c r="BT3216" i="3"/>
  <c r="BX3216" i="3" s="1"/>
  <c r="BP3216" i="3"/>
  <c r="BU3216" i="3" s="1"/>
  <c r="BR3217" i="3"/>
  <c r="AY3946" i="3"/>
  <c r="BA3946" i="3" s="1"/>
  <c r="BB3946" i="3" s="1"/>
  <c r="L3952" i="3"/>
  <c r="AW3947" i="3"/>
  <c r="AX3947" i="3"/>
  <c r="BF3947" i="3"/>
  <c r="BG3947" i="3"/>
  <c r="AQ3949" i="3"/>
  <c r="BI3949" i="3"/>
  <c r="AR3949" i="3"/>
  <c r="BJ3949" i="3"/>
  <c r="AC3950" i="3"/>
  <c r="AK3950" i="3" s="1"/>
  <c r="AN3950" i="3" s="1"/>
  <c r="AN3951" i="3" s="1"/>
  <c r="K3952" i="3"/>
  <c r="AB3951" i="3"/>
  <c r="AA3951" i="3"/>
  <c r="Z3951" i="3"/>
  <c r="L1060" i="3"/>
  <c r="K1060" i="3"/>
  <c r="O1062" i="3"/>
  <c r="D4020" i="3"/>
  <c r="W3949" i="3"/>
  <c r="X3949" i="3"/>
  <c r="T3950" i="3"/>
  <c r="Q3950" i="3"/>
  <c r="U3950" i="3"/>
  <c r="R3950" i="3"/>
  <c r="N3951" i="3"/>
  <c r="O3951" i="3"/>
  <c r="BS3217" i="3" l="1"/>
  <c r="BL3217" i="3"/>
  <c r="BN3217" i="3"/>
  <c r="BM3217" i="3"/>
  <c r="BQ3217" i="3" s="1"/>
  <c r="BO3217" i="3"/>
  <c r="AY3947" i="3"/>
  <c r="BA3947" i="3" s="1"/>
  <c r="BB3947" i="3" s="1"/>
  <c r="AX3948" i="3"/>
  <c r="L3953" i="3"/>
  <c r="AW3948" i="3"/>
  <c r="BF3948" i="3"/>
  <c r="BG3948" i="3"/>
  <c r="AC3951" i="3"/>
  <c r="K3953" i="3"/>
  <c r="AB3952" i="3"/>
  <c r="AA3952" i="3"/>
  <c r="Z3952" i="3"/>
  <c r="AN3952" i="3"/>
  <c r="AN3953" i="3" s="1"/>
  <c r="AN3954" i="3" s="1"/>
  <c r="AN3955" i="3" s="1"/>
  <c r="AN3956" i="3" s="1"/>
  <c r="AN3957" i="3" s="1"/>
  <c r="AN3958" i="3" s="1"/>
  <c r="AN3959" i="3" s="1"/>
  <c r="AN3960" i="3" s="1"/>
  <c r="AN3961" i="3" s="1"/>
  <c r="AN3962" i="3" s="1"/>
  <c r="AN3963" i="3" s="1"/>
  <c r="AN3964" i="3" s="1"/>
  <c r="AN3965" i="3" s="1"/>
  <c r="AN3966" i="3" s="1"/>
  <c r="AN3967" i="3" s="1"/>
  <c r="AN3968" i="3" s="1"/>
  <c r="AN3969" i="3" s="1"/>
  <c r="AN3970" i="3" s="1"/>
  <c r="BD3951" i="3"/>
  <c r="BD3952" i="3" s="1"/>
  <c r="BD3953" i="3" s="1"/>
  <c r="BD3954" i="3" s="1"/>
  <c r="BD3955" i="3" s="1"/>
  <c r="BD3956" i="3" s="1"/>
  <c r="BD3957" i="3" s="1"/>
  <c r="BD3958" i="3" s="1"/>
  <c r="BD3959" i="3" s="1"/>
  <c r="BD3960" i="3" s="1"/>
  <c r="BD3961" i="3" s="1"/>
  <c r="BD3962" i="3" s="1"/>
  <c r="BD3963" i="3" s="1"/>
  <c r="BD3964" i="3" s="1"/>
  <c r="BD3965" i="3" s="1"/>
  <c r="BD3966" i="3" s="1"/>
  <c r="BD3967" i="3" s="1"/>
  <c r="BD3968" i="3" s="1"/>
  <c r="BD3969" i="3" s="1"/>
  <c r="BD3970" i="3" s="1"/>
  <c r="BD3971" i="3" s="1"/>
  <c r="BC3972" i="3" s="1"/>
  <c r="BC3973" i="3" s="1"/>
  <c r="BC3974" i="3" s="1"/>
  <c r="BC3975" i="3" s="1"/>
  <c r="BC3976" i="3" s="1"/>
  <c r="BC3977" i="3" s="1"/>
  <c r="BC3978" i="3" s="1"/>
  <c r="BC3979" i="3" s="1"/>
  <c r="BC3980" i="3" s="1"/>
  <c r="BC3981" i="3" s="1"/>
  <c r="BC3982" i="3" s="1"/>
  <c r="BC3983" i="3" s="1"/>
  <c r="BC3984" i="3" s="1"/>
  <c r="BC3985" i="3" s="1"/>
  <c r="BC3986" i="3" s="1"/>
  <c r="BC3987" i="3" s="1"/>
  <c r="BC3988" i="3" s="1"/>
  <c r="BC3989" i="3" s="1"/>
  <c r="BC3990" i="3" s="1"/>
  <c r="BC3991" i="3" s="1"/>
  <c r="BC3992" i="3" s="1"/>
  <c r="AR3950" i="3"/>
  <c r="BJ3950" i="3"/>
  <c r="AU3950" i="3"/>
  <c r="AU3951" i="3" s="1"/>
  <c r="AU3952" i="3" s="1"/>
  <c r="AU3953" i="3" s="1"/>
  <c r="AU3954" i="3" s="1"/>
  <c r="AU3955" i="3" s="1"/>
  <c r="AU3956" i="3" s="1"/>
  <c r="AU3957" i="3" s="1"/>
  <c r="AU3958" i="3" s="1"/>
  <c r="AU3959" i="3" s="1"/>
  <c r="AU3960" i="3" s="1"/>
  <c r="AU3961" i="3" s="1"/>
  <c r="AU3962" i="3" s="1"/>
  <c r="AU3963" i="3" s="1"/>
  <c r="AU3964" i="3" s="1"/>
  <c r="AU3965" i="3" s="1"/>
  <c r="AU3966" i="3" s="1"/>
  <c r="AU3967" i="3" s="1"/>
  <c r="AU3968" i="3" s="1"/>
  <c r="AU3969" i="3" s="1"/>
  <c r="AU3970" i="3" s="1"/>
  <c r="AK3951" i="3"/>
  <c r="AQ3950" i="3"/>
  <c r="BI3950" i="3"/>
  <c r="AT3950" i="3"/>
  <c r="AT3951" i="3" s="1"/>
  <c r="AT3952" i="3" s="1"/>
  <c r="AT3953" i="3" s="1"/>
  <c r="AT3954" i="3" s="1"/>
  <c r="AT3955" i="3" s="1"/>
  <c r="AT3956" i="3" s="1"/>
  <c r="AT3957" i="3" s="1"/>
  <c r="AT3958" i="3" s="1"/>
  <c r="AT3959" i="3" s="1"/>
  <c r="AT3960" i="3" s="1"/>
  <c r="AT3961" i="3" s="1"/>
  <c r="AT3962" i="3" s="1"/>
  <c r="AT3963" i="3" s="1"/>
  <c r="AT3964" i="3" s="1"/>
  <c r="AT3965" i="3" s="1"/>
  <c r="AT3966" i="3" s="1"/>
  <c r="AT3967" i="3" s="1"/>
  <c r="AT3968" i="3" s="1"/>
  <c r="AT3969" i="3" s="1"/>
  <c r="AT3970" i="3" s="1"/>
  <c r="K1059" i="3"/>
  <c r="N1061" i="3"/>
  <c r="L1059" i="3"/>
  <c r="O1060" i="3" s="1"/>
  <c r="O1061" i="3"/>
  <c r="D4021" i="3"/>
  <c r="W3950" i="3"/>
  <c r="X3950" i="3"/>
  <c r="T3951" i="3"/>
  <c r="Q3951" i="3"/>
  <c r="U3951" i="3"/>
  <c r="R3951" i="3"/>
  <c r="N3952" i="3"/>
  <c r="O3952" i="3"/>
  <c r="BV3217" i="3" l="1"/>
  <c r="BT3217" i="3"/>
  <c r="BX3217" i="3" s="1"/>
  <c r="BP3217" i="3"/>
  <c r="BU3217" i="3" s="1"/>
  <c r="BR3218" i="3"/>
  <c r="AX3949" i="3"/>
  <c r="AY3948" i="3"/>
  <c r="BA3948" i="3" s="1"/>
  <c r="BB3948" i="3" s="1"/>
  <c r="L3954" i="3"/>
  <c r="BF3949" i="3"/>
  <c r="BG3949" i="3"/>
  <c r="AW3949" i="3"/>
  <c r="AC3952" i="3"/>
  <c r="AK3952" i="3" s="1"/>
  <c r="K3954" i="3"/>
  <c r="AB3953" i="3"/>
  <c r="AA3953" i="3"/>
  <c r="Z3953" i="3"/>
  <c r="AR3951" i="3"/>
  <c r="BJ3951" i="3"/>
  <c r="AQ3951" i="3"/>
  <c r="BI3951" i="3"/>
  <c r="K1058" i="3"/>
  <c r="L1058" i="3"/>
  <c r="N1060" i="3"/>
  <c r="X3951" i="3"/>
  <c r="D4022" i="3"/>
  <c r="W3951" i="3"/>
  <c r="U3952" i="3"/>
  <c r="R3952" i="3"/>
  <c r="T3952" i="3"/>
  <c r="Q3952" i="3"/>
  <c r="N3953" i="3"/>
  <c r="O3953" i="3"/>
  <c r="AY3949" i="3" l="1"/>
  <c r="BA3949" i="3" s="1"/>
  <c r="BB3949" i="3" s="1"/>
  <c r="BS3218" i="3"/>
  <c r="BO3218" i="3"/>
  <c r="BM3218" i="3"/>
  <c r="BQ3218" i="3" s="1"/>
  <c r="BN3218" i="3"/>
  <c r="BL3218" i="3"/>
  <c r="AX3950" i="3"/>
  <c r="L3955" i="3"/>
  <c r="AW3950" i="3"/>
  <c r="BG3950" i="3"/>
  <c r="BF3950" i="3"/>
  <c r="AR3952" i="3"/>
  <c r="BJ3952" i="3"/>
  <c r="AC3953" i="3"/>
  <c r="AK3953" i="3" s="1"/>
  <c r="K3955" i="3"/>
  <c r="AB3954" i="3"/>
  <c r="AA3954" i="3"/>
  <c r="Z3954" i="3"/>
  <c r="AQ3952" i="3"/>
  <c r="BI3952" i="3"/>
  <c r="L1057" i="3"/>
  <c r="O1059" i="3"/>
  <c r="K1057" i="3"/>
  <c r="N1058" i="3" s="1"/>
  <c r="N1059" i="3"/>
  <c r="D4023" i="3"/>
  <c r="X3952" i="3"/>
  <c r="W3952" i="3"/>
  <c r="U3953" i="3"/>
  <c r="R3953" i="3"/>
  <c r="T3953" i="3"/>
  <c r="Q3953" i="3"/>
  <c r="N3954" i="3"/>
  <c r="O3954" i="3"/>
  <c r="BV3218" i="3" l="1"/>
  <c r="AW3951" i="3"/>
  <c r="AY3950" i="3"/>
  <c r="BA3950" i="3" s="1"/>
  <c r="BB3950" i="3" s="1"/>
  <c r="BT3218" i="3"/>
  <c r="BX3218" i="3" s="1"/>
  <c r="BP3218" i="3"/>
  <c r="BU3218" i="3" s="1"/>
  <c r="BR3219" i="3"/>
  <c r="AX3951" i="3"/>
  <c r="L3956" i="3"/>
  <c r="BF3951" i="3"/>
  <c r="BG3951" i="3"/>
  <c r="AY3951" i="3"/>
  <c r="BA3951" i="3" s="1"/>
  <c r="BB3951" i="3" s="1"/>
  <c r="AC3954" i="3"/>
  <c r="AK3954" i="3" s="1"/>
  <c r="K3956" i="3"/>
  <c r="AB3955" i="3"/>
  <c r="AA3955" i="3"/>
  <c r="Z3955" i="3"/>
  <c r="AQ3953" i="3"/>
  <c r="BI3953" i="3"/>
  <c r="AR3953" i="3"/>
  <c r="BJ3953" i="3"/>
  <c r="X3953" i="3"/>
  <c r="L1056" i="3"/>
  <c r="K1056" i="3"/>
  <c r="O1058" i="3"/>
  <c r="D4024" i="3"/>
  <c r="W3953" i="3"/>
  <c r="U3954" i="3"/>
  <c r="R3954" i="3"/>
  <c r="T3954" i="3"/>
  <c r="Q3954" i="3"/>
  <c r="N3955" i="3"/>
  <c r="O3955" i="3"/>
  <c r="BL3219" i="3" l="1"/>
  <c r="BS3219" i="3"/>
  <c r="BM3219" i="3"/>
  <c r="BQ3219" i="3" s="1"/>
  <c r="BN3219" i="3"/>
  <c r="BO3219" i="3"/>
  <c r="AW3952" i="3"/>
  <c r="L3957" i="3"/>
  <c r="AX3952" i="3"/>
  <c r="BF3952" i="3"/>
  <c r="BG3952" i="3"/>
  <c r="AC3955" i="3"/>
  <c r="AK3955" i="3" s="1"/>
  <c r="AR3954" i="3"/>
  <c r="BJ3954" i="3"/>
  <c r="AQ3954" i="3"/>
  <c r="BI3954" i="3"/>
  <c r="K3957" i="3"/>
  <c r="AB3956" i="3"/>
  <c r="AA3956" i="3"/>
  <c r="Z3956" i="3"/>
  <c r="K1055" i="3"/>
  <c r="N1057" i="3"/>
  <c r="L1055" i="3"/>
  <c r="O1056" i="3" s="1"/>
  <c r="O1057" i="3"/>
  <c r="X3954" i="3"/>
  <c r="D4025" i="3"/>
  <c r="W3954" i="3"/>
  <c r="T3955" i="3"/>
  <c r="Q3955" i="3"/>
  <c r="U3955" i="3"/>
  <c r="R3955" i="3"/>
  <c r="N3956" i="3"/>
  <c r="O3956" i="3"/>
  <c r="BV3219" i="3" l="1"/>
  <c r="BT3219" i="3"/>
  <c r="BX3219" i="3" s="1"/>
  <c r="BP3219" i="3"/>
  <c r="BU3219" i="3" s="1"/>
  <c r="BR3220" i="3"/>
  <c r="AY3952" i="3"/>
  <c r="BA3952" i="3" s="1"/>
  <c r="BB3952" i="3" s="1"/>
  <c r="AX3953" i="3"/>
  <c r="L3958" i="3"/>
  <c r="AW3953" i="3"/>
  <c r="BF3953" i="3"/>
  <c r="BG3953" i="3"/>
  <c r="AC3956" i="3"/>
  <c r="AK3956" i="3" s="1"/>
  <c r="K3958" i="3"/>
  <c r="AB3957" i="3"/>
  <c r="AA3957" i="3"/>
  <c r="Z3957" i="3"/>
  <c r="AR3955" i="3"/>
  <c r="BJ3955" i="3"/>
  <c r="AQ3955" i="3"/>
  <c r="BI3955" i="3"/>
  <c r="K1054" i="3"/>
  <c r="L1054" i="3"/>
  <c r="N1056" i="3"/>
  <c r="D4026" i="3"/>
  <c r="W3955" i="3"/>
  <c r="X3955" i="3"/>
  <c r="T3956" i="3"/>
  <c r="Q3956" i="3"/>
  <c r="U3956" i="3"/>
  <c r="R3956" i="3"/>
  <c r="N3957" i="3"/>
  <c r="O3957" i="3"/>
  <c r="AY3953" i="3" l="1"/>
  <c r="BA3953" i="3" s="1"/>
  <c r="BB3953" i="3" s="1"/>
  <c r="BN3220" i="3"/>
  <c r="BM3220" i="3"/>
  <c r="BQ3220" i="3" s="1"/>
  <c r="BO3220" i="3"/>
  <c r="BS3220" i="3"/>
  <c r="BL3220" i="3"/>
  <c r="L3959" i="3"/>
  <c r="AX3954" i="3"/>
  <c r="AW3954" i="3"/>
  <c r="BF3954" i="3"/>
  <c r="BG3954" i="3"/>
  <c r="AC3957" i="3"/>
  <c r="AK3957" i="3" s="1"/>
  <c r="K3959" i="3"/>
  <c r="AB3958" i="3"/>
  <c r="AA3958" i="3"/>
  <c r="Z3958" i="3"/>
  <c r="AR3956" i="3"/>
  <c r="BJ3956" i="3"/>
  <c r="AQ3956" i="3"/>
  <c r="BI3956" i="3"/>
  <c r="L1053" i="3"/>
  <c r="O1055" i="3"/>
  <c r="K1053" i="3"/>
  <c r="N1054" i="3" s="1"/>
  <c r="N1055" i="3"/>
  <c r="D4027" i="3"/>
  <c r="W3956" i="3"/>
  <c r="X3956" i="3"/>
  <c r="U3957" i="3"/>
  <c r="R3957" i="3"/>
  <c r="T3957" i="3"/>
  <c r="Q3957" i="3"/>
  <c r="N3958" i="3"/>
  <c r="O3958" i="3"/>
  <c r="BV3220" i="3" l="1"/>
  <c r="AY3954" i="3"/>
  <c r="BA3954" i="3" s="1"/>
  <c r="BB3954" i="3" s="1"/>
  <c r="BP3220" i="3"/>
  <c r="BU3220" i="3" s="1"/>
  <c r="BR3221" i="3"/>
  <c r="BT3220" i="3"/>
  <c r="BX3220" i="3" s="1"/>
  <c r="L3960" i="3"/>
  <c r="AX3955" i="3"/>
  <c r="AW3955" i="3"/>
  <c r="BF3955" i="3"/>
  <c r="BG3955" i="3"/>
  <c r="AC3958" i="3"/>
  <c r="AK3958" i="3" s="1"/>
  <c r="K3960" i="3"/>
  <c r="AB3959" i="3"/>
  <c r="AA3959" i="3"/>
  <c r="Z3959" i="3"/>
  <c r="AR3957" i="3"/>
  <c r="BJ3957" i="3"/>
  <c r="AQ3957" i="3"/>
  <c r="BI3957" i="3"/>
  <c r="L1052" i="3"/>
  <c r="K1052" i="3"/>
  <c r="O1054" i="3"/>
  <c r="D4028" i="3"/>
  <c r="X3957" i="3"/>
  <c r="W3957" i="3"/>
  <c r="U3958" i="3"/>
  <c r="R3958" i="3"/>
  <c r="T3958" i="3"/>
  <c r="Q3958" i="3"/>
  <c r="N3959" i="3"/>
  <c r="O3959" i="3"/>
  <c r="BS3221" i="3" l="1"/>
  <c r="BL3221" i="3"/>
  <c r="BN3221" i="3"/>
  <c r="BM3221" i="3"/>
  <c r="BQ3221" i="3" s="1"/>
  <c r="BO3221" i="3"/>
  <c r="AX3956" i="3"/>
  <c r="AY3955" i="3"/>
  <c r="BA3955" i="3" s="1"/>
  <c r="BB3955" i="3" s="1"/>
  <c r="L3961" i="3"/>
  <c r="AW3956" i="3"/>
  <c r="BG3956" i="3"/>
  <c r="BF3956" i="3"/>
  <c r="AC3959" i="3"/>
  <c r="AK3959" i="3" s="1"/>
  <c r="AQ3958" i="3"/>
  <c r="BI3958" i="3"/>
  <c r="AR3958" i="3"/>
  <c r="BJ3958" i="3"/>
  <c r="K3961" i="3"/>
  <c r="AB3960" i="3"/>
  <c r="AA3960" i="3"/>
  <c r="Z3960" i="3"/>
  <c r="K1051" i="3"/>
  <c r="N1053" i="3"/>
  <c r="L1051" i="3"/>
  <c r="O1052" i="3" s="1"/>
  <c r="O1053" i="3"/>
  <c r="D4029" i="3"/>
  <c r="W3958" i="3"/>
  <c r="X3958" i="3"/>
  <c r="U3959" i="3"/>
  <c r="R3959" i="3"/>
  <c r="T3959" i="3"/>
  <c r="Q3959" i="3"/>
  <c r="N3960" i="3"/>
  <c r="O3960" i="3"/>
  <c r="BV3221" i="3" l="1"/>
  <c r="BT3221" i="3"/>
  <c r="BX3221" i="3" s="1"/>
  <c r="BP3221" i="3"/>
  <c r="BU3221" i="3" s="1"/>
  <c r="BR3222" i="3"/>
  <c r="AX3957" i="3"/>
  <c r="L3962" i="3"/>
  <c r="AW3957" i="3"/>
  <c r="BF3957" i="3"/>
  <c r="BG3957" i="3"/>
  <c r="AY3956" i="3"/>
  <c r="BA3956" i="3" s="1"/>
  <c r="BB3956" i="3" s="1"/>
  <c r="AC3960" i="3"/>
  <c r="AK3960" i="3" s="1"/>
  <c r="K3962" i="3"/>
  <c r="AB3961" i="3"/>
  <c r="AA3961" i="3"/>
  <c r="Z3961" i="3"/>
  <c r="AQ3959" i="3"/>
  <c r="BI3959" i="3"/>
  <c r="AR3959" i="3"/>
  <c r="BJ3959" i="3"/>
  <c r="K1050" i="3"/>
  <c r="L1050" i="3"/>
  <c r="N1052" i="3"/>
  <c r="D4030" i="3"/>
  <c r="W3959" i="3"/>
  <c r="X3959" i="3"/>
  <c r="U3960" i="3"/>
  <c r="R3960" i="3"/>
  <c r="T3960" i="3"/>
  <c r="Q3960" i="3"/>
  <c r="N3961" i="3"/>
  <c r="O3961" i="3"/>
  <c r="AY3957" i="3" l="1"/>
  <c r="BA3957" i="3" s="1"/>
  <c r="BS3222" i="3"/>
  <c r="BL3222" i="3"/>
  <c r="BN3222" i="3"/>
  <c r="BM3222" i="3"/>
  <c r="BQ3222" i="3" s="1"/>
  <c r="BO3222" i="3"/>
  <c r="L3963" i="3"/>
  <c r="AW3958" i="3"/>
  <c r="AX3958" i="3"/>
  <c r="BF3958" i="3"/>
  <c r="BG3958" i="3"/>
  <c r="BB3957" i="3"/>
  <c r="AC3961" i="3"/>
  <c r="AK3961" i="3" s="1"/>
  <c r="AR3960" i="3"/>
  <c r="BJ3960" i="3"/>
  <c r="AQ3960" i="3"/>
  <c r="BI3960" i="3"/>
  <c r="K3963" i="3"/>
  <c r="AB3962" i="3"/>
  <c r="AA3962" i="3"/>
  <c r="Z3962" i="3"/>
  <c r="L1049" i="3"/>
  <c r="O1051" i="3"/>
  <c r="K1049" i="3"/>
  <c r="N1050" i="3" s="1"/>
  <c r="N1051" i="3"/>
  <c r="D4031" i="3"/>
  <c r="W3960" i="3"/>
  <c r="X3960" i="3"/>
  <c r="U3961" i="3"/>
  <c r="R3961" i="3"/>
  <c r="T3961" i="3"/>
  <c r="Q3961" i="3"/>
  <c r="N3962" i="3"/>
  <c r="O3962" i="3"/>
  <c r="BV3222" i="3" l="1"/>
  <c r="BT3222" i="3"/>
  <c r="BX3222" i="3" s="1"/>
  <c r="BP3222" i="3"/>
  <c r="BU3222" i="3" s="1"/>
  <c r="BR3223" i="3"/>
  <c r="AY3958" i="3"/>
  <c r="BA3958" i="3" s="1"/>
  <c r="L3964" i="3"/>
  <c r="AW3959" i="3"/>
  <c r="AX3959" i="3"/>
  <c r="BB3958" i="3"/>
  <c r="BF3959" i="3"/>
  <c r="BG3959" i="3"/>
  <c r="AC3962" i="3"/>
  <c r="K3964" i="3"/>
  <c r="AB3963" i="3"/>
  <c r="AA3963" i="3"/>
  <c r="Z3963" i="3"/>
  <c r="Z3964" i="3"/>
  <c r="AR3961" i="3"/>
  <c r="BJ3961" i="3"/>
  <c r="AK3962" i="3"/>
  <c r="AQ3961" i="3"/>
  <c r="BI3961" i="3"/>
  <c r="L1048" i="3"/>
  <c r="K1048" i="3"/>
  <c r="O1050" i="3"/>
  <c r="D4032" i="3"/>
  <c r="W3961" i="3"/>
  <c r="X3961" i="3"/>
  <c r="T3962" i="3"/>
  <c r="Q3962" i="3"/>
  <c r="U3962" i="3"/>
  <c r="R3962" i="3"/>
  <c r="N3963" i="3"/>
  <c r="O3963" i="3"/>
  <c r="BS3223" i="3" l="1"/>
  <c r="BM3223" i="3"/>
  <c r="BQ3223" i="3" s="1"/>
  <c r="BN3223" i="3"/>
  <c r="BO3223" i="3"/>
  <c r="BL3223" i="3"/>
  <c r="L3965" i="3"/>
  <c r="AW3960" i="3"/>
  <c r="AX3960" i="3"/>
  <c r="BF3960" i="3"/>
  <c r="BG3960" i="3"/>
  <c r="AC3963" i="3"/>
  <c r="AK3963" i="3" s="1"/>
  <c r="AY3959" i="3"/>
  <c r="BA3959" i="3" s="1"/>
  <c r="BB3959" i="3" s="1"/>
  <c r="AQ3962" i="3"/>
  <c r="BI3962" i="3"/>
  <c r="AR3962" i="3"/>
  <c r="BJ3962" i="3"/>
  <c r="K3965" i="3"/>
  <c r="AB3964" i="3"/>
  <c r="AA3964" i="3"/>
  <c r="K1047" i="3"/>
  <c r="N1049" i="3"/>
  <c r="L1047" i="3"/>
  <c r="O1048" i="3" s="1"/>
  <c r="O1049" i="3"/>
  <c r="D4033" i="3"/>
  <c r="W3962" i="3"/>
  <c r="X3962" i="3"/>
  <c r="U3963" i="3"/>
  <c r="R3963" i="3"/>
  <c r="T3963" i="3"/>
  <c r="Q3963" i="3"/>
  <c r="N3964" i="3"/>
  <c r="O3964" i="3"/>
  <c r="BV3223" i="3" l="1"/>
  <c r="AX3961" i="3"/>
  <c r="BT3223" i="3"/>
  <c r="BX3223" i="3" s="1"/>
  <c r="BP3223" i="3"/>
  <c r="BU3223" i="3" s="1"/>
  <c r="BR3224" i="3"/>
  <c r="AY3960" i="3"/>
  <c r="BA3960" i="3" s="1"/>
  <c r="L3966" i="3"/>
  <c r="AW3961" i="3"/>
  <c r="BF3961" i="3"/>
  <c r="BG3961" i="3"/>
  <c r="AR3963" i="3"/>
  <c r="BJ3963" i="3"/>
  <c r="AC3964" i="3"/>
  <c r="AK3964" i="3" s="1"/>
  <c r="K3966" i="3"/>
  <c r="AB3965" i="3"/>
  <c r="AA3965" i="3"/>
  <c r="Z3965" i="3"/>
  <c r="AQ3963" i="3"/>
  <c r="BI3963" i="3"/>
  <c r="K1046" i="3"/>
  <c r="L1046" i="3"/>
  <c r="N1048" i="3"/>
  <c r="D4034" i="3"/>
  <c r="W3963" i="3"/>
  <c r="X3963" i="3"/>
  <c r="T3964" i="3"/>
  <c r="Q3964" i="3"/>
  <c r="U3964" i="3"/>
  <c r="R3964" i="3"/>
  <c r="N3965" i="3"/>
  <c r="O3965" i="3"/>
  <c r="BB3960" i="3" l="1"/>
  <c r="AY3961" i="3"/>
  <c r="BA3961" i="3" s="1"/>
  <c r="BB3961" i="3" s="1"/>
  <c r="BS3224" i="3"/>
  <c r="BO3224" i="3"/>
  <c r="BL3224" i="3"/>
  <c r="BN3224" i="3"/>
  <c r="BM3224" i="3"/>
  <c r="BQ3224" i="3" s="1"/>
  <c r="L3967" i="3"/>
  <c r="AX3962" i="3"/>
  <c r="AW3962" i="3"/>
  <c r="BF3962" i="3"/>
  <c r="BG3962" i="3"/>
  <c r="Z3966" i="3"/>
  <c r="AC3965" i="3"/>
  <c r="AK3965" i="3" s="1"/>
  <c r="AQ3964" i="3"/>
  <c r="BI3964" i="3"/>
  <c r="AR3964" i="3"/>
  <c r="BJ3964" i="3"/>
  <c r="K3967" i="3"/>
  <c r="AB3966" i="3"/>
  <c r="AA3966" i="3"/>
  <c r="L1045" i="3"/>
  <c r="O1047" i="3"/>
  <c r="K1045" i="3"/>
  <c r="N1046" i="3" s="1"/>
  <c r="N1047" i="3"/>
  <c r="D4035" i="3"/>
  <c r="W3964" i="3"/>
  <c r="X3964" i="3"/>
  <c r="U3965" i="3"/>
  <c r="R3965" i="3"/>
  <c r="T3965" i="3"/>
  <c r="Q3965" i="3"/>
  <c r="N3966" i="3"/>
  <c r="O3966" i="3"/>
  <c r="AX3963" i="3" l="1"/>
  <c r="BV3224" i="3"/>
  <c r="BT3224" i="3"/>
  <c r="BX3224" i="3" s="1"/>
  <c r="BP3224" i="3"/>
  <c r="BU3224" i="3" s="1"/>
  <c r="BR3225" i="3"/>
  <c r="AY3962" i="3"/>
  <c r="BA3962" i="3" s="1"/>
  <c r="BB3962" i="3" s="1"/>
  <c r="L3968" i="3"/>
  <c r="AW3963" i="3"/>
  <c r="BG3963" i="3"/>
  <c r="BF3963" i="3"/>
  <c r="AC3966" i="3"/>
  <c r="AK3966" i="3" s="1"/>
  <c r="AY3963" i="3"/>
  <c r="BA3963" i="3" s="1"/>
  <c r="AR3965" i="3"/>
  <c r="BJ3965" i="3"/>
  <c r="K3968" i="3"/>
  <c r="AB3967" i="3"/>
  <c r="AA3967" i="3"/>
  <c r="Z3967" i="3"/>
  <c r="Z3968" i="3"/>
  <c r="AQ3965" i="3"/>
  <c r="BI3965" i="3"/>
  <c r="L1044" i="3"/>
  <c r="K1044" i="3"/>
  <c r="O1046" i="3"/>
  <c r="D4036" i="3"/>
  <c r="X3965" i="3"/>
  <c r="W3965" i="3"/>
  <c r="U3966" i="3"/>
  <c r="R3966" i="3"/>
  <c r="T3966" i="3"/>
  <c r="Q3966" i="3"/>
  <c r="N3967" i="3"/>
  <c r="O3967" i="3"/>
  <c r="AC3967" i="3" l="1"/>
  <c r="BB3963" i="3"/>
  <c r="BO3225" i="3"/>
  <c r="BM3225" i="3"/>
  <c r="BQ3225" i="3" s="1"/>
  <c r="BS3225" i="3"/>
  <c r="BL3225" i="3"/>
  <c r="BN3225" i="3"/>
  <c r="L3969" i="3"/>
  <c r="AW3964" i="3"/>
  <c r="BG3964" i="3"/>
  <c r="BF3964" i="3"/>
  <c r="AX3964" i="3"/>
  <c r="AQ3966" i="3"/>
  <c r="BI3966" i="3"/>
  <c r="K3969" i="3"/>
  <c r="AB3968" i="3"/>
  <c r="AA3968" i="3"/>
  <c r="AK3967" i="3"/>
  <c r="AR3966" i="3"/>
  <c r="BJ3966" i="3"/>
  <c r="K1043" i="3"/>
  <c r="N1045" i="3"/>
  <c r="L1043" i="3"/>
  <c r="O1044" i="3" s="1"/>
  <c r="O1045" i="3"/>
  <c r="D4037" i="3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W3966" i="3"/>
  <c r="X3966" i="3"/>
  <c r="U3967" i="3"/>
  <c r="R3967" i="3"/>
  <c r="T3967" i="3"/>
  <c r="Q3967" i="3"/>
  <c r="N3968" i="3"/>
  <c r="O3968" i="3"/>
  <c r="BT3225" i="3" l="1"/>
  <c r="BX3225" i="3" s="1"/>
  <c r="BV3225" i="3"/>
  <c r="AY3964" i="3"/>
  <c r="BA3964" i="3" s="1"/>
  <c r="BB3964" i="3" s="1"/>
  <c r="BP3225" i="3"/>
  <c r="BU3225" i="3" s="1"/>
  <c r="BR3226" i="3"/>
  <c r="AW3965" i="3"/>
  <c r="L3970" i="3"/>
  <c r="AX3965" i="3"/>
  <c r="BF3965" i="3"/>
  <c r="BG3965" i="3"/>
  <c r="Z3969" i="3"/>
  <c r="AC3968" i="3"/>
  <c r="AK3968" i="3" s="1"/>
  <c r="AR3967" i="3"/>
  <c r="BJ3967" i="3"/>
  <c r="AQ3967" i="3"/>
  <c r="BI3967" i="3"/>
  <c r="K3970" i="3"/>
  <c r="AB3969" i="3"/>
  <c r="AA3969" i="3"/>
  <c r="K1042" i="3"/>
  <c r="L1042" i="3"/>
  <c r="N1044" i="3"/>
  <c r="W3967" i="3"/>
  <c r="X3967" i="3"/>
  <c r="U3968" i="3"/>
  <c r="R3968" i="3"/>
  <c r="T3968" i="3"/>
  <c r="Q3968" i="3"/>
  <c r="N3969" i="3"/>
  <c r="O3969" i="3"/>
  <c r="AY3965" i="3" l="1"/>
  <c r="BA3965" i="3" s="1"/>
  <c r="BB3965" i="3" s="1"/>
  <c r="BN3226" i="3"/>
  <c r="BL3226" i="3"/>
  <c r="BO3226" i="3"/>
  <c r="BM3226" i="3"/>
  <c r="BQ3226" i="3" s="1"/>
  <c r="BS3226" i="3"/>
  <c r="L3971" i="3"/>
  <c r="AW3966" i="3"/>
  <c r="AX3966" i="3"/>
  <c r="BG3966" i="3"/>
  <c r="BF3966" i="3"/>
  <c r="AR3968" i="3"/>
  <c r="BJ3968" i="3"/>
  <c r="AC3969" i="3"/>
  <c r="AK3969" i="3" s="1"/>
  <c r="K3971" i="3"/>
  <c r="AB3970" i="3"/>
  <c r="AA3970" i="3"/>
  <c r="Z3970" i="3"/>
  <c r="AQ3968" i="3"/>
  <c r="BI3968" i="3"/>
  <c r="L1041" i="3"/>
  <c r="O1043" i="3"/>
  <c r="K1041" i="3"/>
  <c r="N1042" i="3" s="1"/>
  <c r="N1043" i="3"/>
  <c r="W3968" i="3"/>
  <c r="X3968" i="3"/>
  <c r="T3969" i="3"/>
  <c r="Q3969" i="3"/>
  <c r="U3969" i="3"/>
  <c r="R3969" i="3"/>
  <c r="N3970" i="3"/>
  <c r="O3970" i="3"/>
  <c r="BV3226" i="3" l="1"/>
  <c r="BP3226" i="3"/>
  <c r="BU3226" i="3" s="1"/>
  <c r="BR3227" i="3"/>
  <c r="BT3226" i="3"/>
  <c r="BX3226" i="3" s="1"/>
  <c r="L3972" i="3"/>
  <c r="AY3966" i="3"/>
  <c r="BA3966" i="3" s="1"/>
  <c r="BB3966" i="3" s="1"/>
  <c r="AX3967" i="3"/>
  <c r="AW3967" i="3"/>
  <c r="BG3967" i="3"/>
  <c r="BF3967" i="3"/>
  <c r="AC3970" i="3"/>
  <c r="AK3970" i="3" s="1"/>
  <c r="K3972" i="3"/>
  <c r="AB3971" i="3"/>
  <c r="AA3971" i="3"/>
  <c r="Z3971" i="3"/>
  <c r="Z3972" i="3"/>
  <c r="AR3969" i="3"/>
  <c r="BJ3969" i="3"/>
  <c r="AQ3969" i="3"/>
  <c r="BI3969" i="3"/>
  <c r="L1040" i="3"/>
  <c r="K1040" i="3"/>
  <c r="O1042" i="3"/>
  <c r="W3969" i="3"/>
  <c r="X3969" i="3"/>
  <c r="T3970" i="3"/>
  <c r="Q3970" i="3"/>
  <c r="U3970" i="3"/>
  <c r="R3970" i="3"/>
  <c r="N3971" i="3"/>
  <c r="O3971" i="3"/>
  <c r="BS3227" i="3" l="1"/>
  <c r="BL3227" i="3"/>
  <c r="BO3227" i="3"/>
  <c r="BN3227" i="3"/>
  <c r="BM3227" i="3"/>
  <c r="BQ3227" i="3" s="1"/>
  <c r="AY3967" i="3"/>
  <c r="BA3967" i="3" s="1"/>
  <c r="BB3967" i="3" s="1"/>
  <c r="L3973" i="3"/>
  <c r="AW3968" i="3"/>
  <c r="AX3968" i="3"/>
  <c r="BG3968" i="3"/>
  <c r="BF3968" i="3"/>
  <c r="AC3971" i="3"/>
  <c r="AK3971" i="3" s="1"/>
  <c r="AN3971" i="3" s="1"/>
  <c r="AN3972" i="3" s="1"/>
  <c r="BD3972" i="3" s="1"/>
  <c r="BD3973" i="3" s="1"/>
  <c r="BD3974" i="3" s="1"/>
  <c r="BD3975" i="3" s="1"/>
  <c r="BD3976" i="3" s="1"/>
  <c r="BD3977" i="3" s="1"/>
  <c r="BD3978" i="3" s="1"/>
  <c r="BD3979" i="3" s="1"/>
  <c r="BD3980" i="3" s="1"/>
  <c r="BD3981" i="3" s="1"/>
  <c r="BD3982" i="3" s="1"/>
  <c r="BD3983" i="3" s="1"/>
  <c r="BD3984" i="3" s="1"/>
  <c r="BD3985" i="3" s="1"/>
  <c r="BD3986" i="3" s="1"/>
  <c r="BD3987" i="3" s="1"/>
  <c r="BD3988" i="3" s="1"/>
  <c r="BD3989" i="3" s="1"/>
  <c r="BD3990" i="3" s="1"/>
  <c r="BD3991" i="3" s="1"/>
  <c r="BD3992" i="3" s="1"/>
  <c r="BC3993" i="3" s="1"/>
  <c r="BC3994" i="3" s="1"/>
  <c r="BC3995" i="3" s="1"/>
  <c r="BC3996" i="3" s="1"/>
  <c r="BC3997" i="3" s="1"/>
  <c r="BC3998" i="3" s="1"/>
  <c r="BC3999" i="3" s="1"/>
  <c r="BC4000" i="3" s="1"/>
  <c r="BC4001" i="3" s="1"/>
  <c r="BC4002" i="3" s="1"/>
  <c r="BC4003" i="3" s="1"/>
  <c r="BC4004" i="3" s="1"/>
  <c r="BC4005" i="3" s="1"/>
  <c r="BC4006" i="3" s="1"/>
  <c r="BC4007" i="3" s="1"/>
  <c r="BC4008" i="3" s="1"/>
  <c r="BC4009" i="3" s="1"/>
  <c r="BC4010" i="3" s="1"/>
  <c r="BC4011" i="3" s="1"/>
  <c r="BC4012" i="3" s="1"/>
  <c r="BC4013" i="3" s="1"/>
  <c r="BC4014" i="3" s="1"/>
  <c r="BC4015" i="3" s="1"/>
  <c r="AQ3970" i="3"/>
  <c r="BI3970" i="3"/>
  <c r="AR3970" i="3"/>
  <c r="BJ3970" i="3"/>
  <c r="K3973" i="3"/>
  <c r="AB3972" i="3"/>
  <c r="AA3972" i="3"/>
  <c r="K1039" i="3"/>
  <c r="N1041" i="3"/>
  <c r="L1039" i="3"/>
  <c r="O1040" i="3" s="1"/>
  <c r="O1041" i="3"/>
  <c r="W3970" i="3"/>
  <c r="X3970" i="3"/>
  <c r="U3971" i="3"/>
  <c r="R3971" i="3"/>
  <c r="T3971" i="3"/>
  <c r="Q3971" i="3"/>
  <c r="N3972" i="3"/>
  <c r="O3972" i="3"/>
  <c r="BV3227" i="3" l="1"/>
  <c r="BT3227" i="3"/>
  <c r="BX3227" i="3" s="1"/>
  <c r="BP3227" i="3"/>
  <c r="BU3227" i="3" s="1"/>
  <c r="BR3228" i="3"/>
  <c r="AW3969" i="3"/>
  <c r="L3974" i="3"/>
  <c r="AX3969" i="3"/>
  <c r="BG3969" i="3"/>
  <c r="BF3969" i="3"/>
  <c r="Z3973" i="3"/>
  <c r="AN3973" i="3"/>
  <c r="AN3974" i="3" s="1"/>
  <c r="AN3975" i="3" s="1"/>
  <c r="AN3976" i="3" s="1"/>
  <c r="AN3977" i="3" s="1"/>
  <c r="AN3978" i="3" s="1"/>
  <c r="AN3979" i="3" s="1"/>
  <c r="AN3980" i="3" s="1"/>
  <c r="AN3981" i="3" s="1"/>
  <c r="AN3982" i="3" s="1"/>
  <c r="AN3983" i="3" s="1"/>
  <c r="AN3984" i="3" s="1"/>
  <c r="AN3985" i="3" s="1"/>
  <c r="AN3986" i="3" s="1"/>
  <c r="AN3987" i="3" s="1"/>
  <c r="AN3988" i="3" s="1"/>
  <c r="AN3989" i="3" s="1"/>
  <c r="AN3990" i="3" s="1"/>
  <c r="AN3991" i="3" s="1"/>
  <c r="AC3972" i="3"/>
  <c r="AK3972" i="3" s="1"/>
  <c r="AY3968" i="3"/>
  <c r="AQ3971" i="3"/>
  <c r="BI3971" i="3"/>
  <c r="AT3971" i="3"/>
  <c r="AT3972" i="3" s="1"/>
  <c r="AT3973" i="3" s="1"/>
  <c r="AT3974" i="3" s="1"/>
  <c r="AT3975" i="3" s="1"/>
  <c r="AT3976" i="3" s="1"/>
  <c r="AT3977" i="3" s="1"/>
  <c r="AT3978" i="3" s="1"/>
  <c r="AT3979" i="3" s="1"/>
  <c r="AT3980" i="3" s="1"/>
  <c r="AT3981" i="3" s="1"/>
  <c r="AT3982" i="3" s="1"/>
  <c r="AT3983" i="3" s="1"/>
  <c r="AT3984" i="3" s="1"/>
  <c r="AT3985" i="3" s="1"/>
  <c r="AT3986" i="3" s="1"/>
  <c r="AT3987" i="3" s="1"/>
  <c r="AT3988" i="3" s="1"/>
  <c r="AT3989" i="3" s="1"/>
  <c r="AT3990" i="3" s="1"/>
  <c r="AT3991" i="3" s="1"/>
  <c r="K3974" i="3"/>
  <c r="AB3973" i="3"/>
  <c r="AA3973" i="3"/>
  <c r="AR3971" i="3"/>
  <c r="BJ3971" i="3"/>
  <c r="AU3971" i="3"/>
  <c r="AU3972" i="3" s="1"/>
  <c r="AU3973" i="3" s="1"/>
  <c r="AU3974" i="3" s="1"/>
  <c r="AU3975" i="3" s="1"/>
  <c r="AU3976" i="3" s="1"/>
  <c r="AU3977" i="3" s="1"/>
  <c r="AU3978" i="3" s="1"/>
  <c r="AU3979" i="3" s="1"/>
  <c r="AU3980" i="3" s="1"/>
  <c r="AU3981" i="3" s="1"/>
  <c r="AU3982" i="3" s="1"/>
  <c r="AU3983" i="3" s="1"/>
  <c r="AU3984" i="3" s="1"/>
  <c r="AU3985" i="3" s="1"/>
  <c r="AU3986" i="3" s="1"/>
  <c r="AU3987" i="3" s="1"/>
  <c r="AU3988" i="3" s="1"/>
  <c r="AU3989" i="3" s="1"/>
  <c r="AU3990" i="3" s="1"/>
  <c r="AU3991" i="3" s="1"/>
  <c r="K1038" i="3"/>
  <c r="L1038" i="3"/>
  <c r="N1040" i="3"/>
  <c r="X3971" i="3"/>
  <c r="W3971" i="3"/>
  <c r="T3972" i="3"/>
  <c r="Q3972" i="3"/>
  <c r="U3972" i="3"/>
  <c r="R3972" i="3"/>
  <c r="N3973" i="3"/>
  <c r="O3973" i="3"/>
  <c r="AY3969" i="3" l="1"/>
  <c r="BA3969" i="3" s="1"/>
  <c r="BS3228" i="3"/>
  <c r="BL3228" i="3"/>
  <c r="BN3228" i="3"/>
  <c r="BM3228" i="3"/>
  <c r="BQ3228" i="3" s="1"/>
  <c r="BO3228" i="3"/>
  <c r="L3975" i="3"/>
  <c r="AW3970" i="3"/>
  <c r="BG3970" i="3"/>
  <c r="BF3970" i="3"/>
  <c r="AX3970" i="3"/>
  <c r="BA3968" i="3"/>
  <c r="BB3968" i="3" s="1"/>
  <c r="AR3972" i="3"/>
  <c r="BJ3972" i="3"/>
  <c r="AQ3972" i="3"/>
  <c r="BI3972" i="3"/>
  <c r="AC3973" i="3"/>
  <c r="AK3973" i="3" s="1"/>
  <c r="K3975" i="3"/>
  <c r="AB3974" i="3"/>
  <c r="AA3974" i="3"/>
  <c r="Z3974" i="3"/>
  <c r="L1037" i="3"/>
  <c r="O1039" i="3"/>
  <c r="K1037" i="3"/>
  <c r="N1038" i="3" s="1"/>
  <c r="N1039" i="3"/>
  <c r="W3972" i="3"/>
  <c r="X3972" i="3"/>
  <c r="T3973" i="3"/>
  <c r="Q3973" i="3"/>
  <c r="U3973" i="3"/>
  <c r="R3973" i="3"/>
  <c r="N3974" i="3"/>
  <c r="O3974" i="3"/>
  <c r="AY3970" i="3" l="1"/>
  <c r="BA3970" i="3" s="1"/>
  <c r="BV3228" i="3"/>
  <c r="BT3228" i="3"/>
  <c r="BX3228" i="3" s="1"/>
  <c r="BB3969" i="3"/>
  <c r="BP3228" i="3"/>
  <c r="BU3228" i="3" s="1"/>
  <c r="BR3229" i="3"/>
  <c r="AX3971" i="3"/>
  <c r="L3976" i="3"/>
  <c r="BG3971" i="3"/>
  <c r="BF3971" i="3"/>
  <c r="AW3971" i="3"/>
  <c r="AY3971" i="3" s="1"/>
  <c r="BA3971" i="3" s="1"/>
  <c r="AC3974" i="3"/>
  <c r="AK3974" i="3" s="1"/>
  <c r="K3976" i="3"/>
  <c r="Z3976" i="3" s="1"/>
  <c r="AB3975" i="3"/>
  <c r="AA3975" i="3"/>
  <c r="Z3975" i="3"/>
  <c r="AQ3973" i="3"/>
  <c r="BI3973" i="3"/>
  <c r="AR3973" i="3"/>
  <c r="BJ3973" i="3"/>
  <c r="L1036" i="3"/>
  <c r="K1036" i="3"/>
  <c r="O1038" i="3"/>
  <c r="X3973" i="3"/>
  <c r="W3973" i="3"/>
  <c r="U3974" i="3"/>
  <c r="R3974" i="3"/>
  <c r="T3974" i="3"/>
  <c r="Q3974" i="3"/>
  <c r="N3975" i="3"/>
  <c r="O3975" i="3"/>
  <c r="BB3970" i="3" l="1"/>
  <c r="BS3229" i="3"/>
  <c r="BM3229" i="3"/>
  <c r="BQ3229" i="3" s="1"/>
  <c r="BN3229" i="3"/>
  <c r="BL3229" i="3"/>
  <c r="BO3229" i="3"/>
  <c r="L3977" i="3"/>
  <c r="AX3972" i="3"/>
  <c r="AW3972" i="3"/>
  <c r="BF3972" i="3"/>
  <c r="BG3972" i="3"/>
  <c r="AC3975" i="3"/>
  <c r="AK3975" i="3" s="1"/>
  <c r="AR3974" i="3"/>
  <c r="BJ3974" i="3"/>
  <c r="K3977" i="3"/>
  <c r="AB3976" i="3"/>
  <c r="AA3976" i="3"/>
  <c r="AQ3974" i="3"/>
  <c r="BI3974" i="3"/>
  <c r="K1035" i="3"/>
  <c r="N1037" i="3"/>
  <c r="L1035" i="3"/>
  <c r="O1036" i="3" s="1"/>
  <c r="O1037" i="3"/>
  <c r="X3974" i="3"/>
  <c r="W3974" i="3"/>
  <c r="T3975" i="3"/>
  <c r="Q3975" i="3"/>
  <c r="U3975" i="3"/>
  <c r="R3975" i="3"/>
  <c r="N3976" i="3"/>
  <c r="O3976" i="3"/>
  <c r="BB3971" i="3" l="1"/>
  <c r="BV3229" i="3"/>
  <c r="BT3229" i="3"/>
  <c r="BX3229" i="3" s="1"/>
  <c r="BP3229" i="3"/>
  <c r="BU3229" i="3" s="1"/>
  <c r="BR3230" i="3"/>
  <c r="AX3973" i="3"/>
  <c r="AY3972" i="3"/>
  <c r="BA3972" i="3" s="1"/>
  <c r="BB3972" i="3" s="1"/>
  <c r="L3978" i="3"/>
  <c r="AW3973" i="3"/>
  <c r="AY3973" i="3" s="1"/>
  <c r="BA3973" i="3" s="1"/>
  <c r="BB3973" i="3" s="1"/>
  <c r="BF3973" i="3"/>
  <c r="BG3973" i="3"/>
  <c r="AQ3975" i="3"/>
  <c r="BI3975" i="3"/>
  <c r="AC3976" i="3"/>
  <c r="AK3976" i="3" s="1"/>
  <c r="K3978" i="3"/>
  <c r="AB3977" i="3"/>
  <c r="AA3977" i="3"/>
  <c r="Z3977" i="3"/>
  <c r="AR3975" i="3"/>
  <c r="BJ3975" i="3"/>
  <c r="K1034" i="3"/>
  <c r="L1034" i="3"/>
  <c r="N1036" i="3"/>
  <c r="W3975" i="3"/>
  <c r="X3975" i="3"/>
  <c r="U3976" i="3"/>
  <c r="R3976" i="3"/>
  <c r="T3976" i="3"/>
  <c r="Q3976" i="3"/>
  <c r="N3977" i="3"/>
  <c r="O3977" i="3"/>
  <c r="BN3230" i="3" l="1"/>
  <c r="BM3230" i="3"/>
  <c r="BQ3230" i="3" s="1"/>
  <c r="BO3230" i="3"/>
  <c r="BS3230" i="3"/>
  <c r="BL3230" i="3"/>
  <c r="L3979" i="3"/>
  <c r="AW3974" i="3"/>
  <c r="AX3974" i="3"/>
  <c r="BF3974" i="3"/>
  <c r="BG3974" i="3"/>
  <c r="Z3978" i="3"/>
  <c r="AC3977" i="3"/>
  <c r="AK3977" i="3" s="1"/>
  <c r="AQ3976" i="3"/>
  <c r="BI3976" i="3"/>
  <c r="K3979" i="3"/>
  <c r="AB3978" i="3"/>
  <c r="AA3978" i="3"/>
  <c r="AR3976" i="3"/>
  <c r="BJ3976" i="3"/>
  <c r="L1033" i="3"/>
  <c r="O1035" i="3"/>
  <c r="K1033" i="3"/>
  <c r="N1034" i="3" s="1"/>
  <c r="N1035" i="3"/>
  <c r="W3976" i="3"/>
  <c r="X3976" i="3"/>
  <c r="U3977" i="3"/>
  <c r="R3977" i="3"/>
  <c r="T3977" i="3"/>
  <c r="Q3977" i="3"/>
  <c r="N3978" i="3"/>
  <c r="O3978" i="3"/>
  <c r="BV3230" i="3" l="1"/>
  <c r="BP3230" i="3"/>
  <c r="BU3230" i="3" s="1"/>
  <c r="BR3231" i="3"/>
  <c r="BT3230" i="3"/>
  <c r="BX3230" i="3" s="1"/>
  <c r="AY3974" i="3"/>
  <c r="BA3974" i="3" s="1"/>
  <c r="BB3974" i="3" s="1"/>
  <c r="AW3975" i="3"/>
  <c r="L3980" i="3"/>
  <c r="BF3975" i="3"/>
  <c r="BG3975" i="3"/>
  <c r="AX3975" i="3"/>
  <c r="AY3975" i="3" s="1"/>
  <c r="BA3975" i="3" s="1"/>
  <c r="BB3975" i="3" s="1"/>
  <c r="AC3978" i="3"/>
  <c r="AK3978" i="3" s="1"/>
  <c r="AR3977" i="3"/>
  <c r="BJ3977" i="3"/>
  <c r="AQ3977" i="3"/>
  <c r="BI3977" i="3"/>
  <c r="K3980" i="3"/>
  <c r="AB3979" i="3"/>
  <c r="AA3979" i="3"/>
  <c r="Z3979" i="3"/>
  <c r="L1032" i="3"/>
  <c r="K1032" i="3"/>
  <c r="O1034" i="3"/>
  <c r="W3977" i="3"/>
  <c r="X3977" i="3"/>
  <c r="U3978" i="3"/>
  <c r="R3978" i="3"/>
  <c r="T3978" i="3"/>
  <c r="Q3978" i="3"/>
  <c r="N3979" i="3"/>
  <c r="O3979" i="3"/>
  <c r="BO3231" i="3" l="1"/>
  <c r="BM3231" i="3"/>
  <c r="BQ3231" i="3" s="1"/>
  <c r="BS3231" i="3"/>
  <c r="BL3231" i="3"/>
  <c r="BN3231" i="3"/>
  <c r="L3981" i="3"/>
  <c r="AX3976" i="3"/>
  <c r="BF3976" i="3"/>
  <c r="BG3976" i="3"/>
  <c r="AW3976" i="3"/>
  <c r="AC3979" i="3"/>
  <c r="AK3979" i="3" s="1"/>
  <c r="AQ3978" i="3"/>
  <c r="BI3978" i="3"/>
  <c r="K3981" i="3"/>
  <c r="AB3980" i="3"/>
  <c r="AA3980" i="3"/>
  <c r="Z3980" i="3"/>
  <c r="AR3978" i="3"/>
  <c r="BJ3978" i="3"/>
  <c r="K1031" i="3"/>
  <c r="N1033" i="3"/>
  <c r="L1031" i="3"/>
  <c r="O1032" i="3" s="1"/>
  <c r="O1033" i="3"/>
  <c r="W3978" i="3"/>
  <c r="X3978" i="3"/>
  <c r="U3979" i="3"/>
  <c r="R3979" i="3"/>
  <c r="T3979" i="3"/>
  <c r="Q3979" i="3"/>
  <c r="N3980" i="3"/>
  <c r="O3980" i="3"/>
  <c r="AY3976" i="3" l="1"/>
  <c r="BA3976" i="3" s="1"/>
  <c r="BB3976" i="3" s="1"/>
  <c r="BT3231" i="3"/>
  <c r="BX3231" i="3" s="1"/>
  <c r="BV3231" i="3"/>
  <c r="AX3977" i="3"/>
  <c r="BP3231" i="3"/>
  <c r="BU3231" i="3" s="1"/>
  <c r="BR3232" i="3"/>
  <c r="L3982" i="3"/>
  <c r="AW3977" i="3"/>
  <c r="AY3977" i="3" s="1"/>
  <c r="BG3977" i="3"/>
  <c r="BF3977" i="3"/>
  <c r="Z3981" i="3"/>
  <c r="AC3980" i="3"/>
  <c r="AK3980" i="3" s="1"/>
  <c r="AQ3979" i="3"/>
  <c r="BI3979" i="3"/>
  <c r="AR3979" i="3"/>
  <c r="BJ3979" i="3"/>
  <c r="K3982" i="3"/>
  <c r="AB3981" i="3"/>
  <c r="AA3981" i="3"/>
  <c r="K1030" i="3"/>
  <c r="L1030" i="3"/>
  <c r="N1032" i="3"/>
  <c r="W3979" i="3"/>
  <c r="X3979" i="3"/>
  <c r="T3980" i="3"/>
  <c r="Q3980" i="3"/>
  <c r="U3980" i="3"/>
  <c r="R3980" i="3"/>
  <c r="N3981" i="3"/>
  <c r="O3981" i="3"/>
  <c r="BB3" i="3" l="1"/>
  <c r="BC3" i="3" s="1"/>
  <c r="AW3978" i="3"/>
  <c r="BS3232" i="3"/>
  <c r="BL3232" i="3"/>
  <c r="BN3232" i="3"/>
  <c r="BM3232" i="3"/>
  <c r="BQ3232" i="3" s="1"/>
  <c r="BO3232" i="3"/>
  <c r="L3983" i="3"/>
  <c r="BF3978" i="3"/>
  <c r="BG3978" i="3"/>
  <c r="AX3978" i="3"/>
  <c r="BA3977" i="3"/>
  <c r="BB3977" i="3"/>
  <c r="AC3981" i="3"/>
  <c r="AK3981" i="3" s="1"/>
  <c r="K3983" i="3"/>
  <c r="AB3982" i="3"/>
  <c r="AA3982" i="3"/>
  <c r="AQ3980" i="3"/>
  <c r="BI3980" i="3"/>
  <c r="Z3982" i="3"/>
  <c r="AR3980" i="3"/>
  <c r="BJ3980" i="3"/>
  <c r="L1029" i="3"/>
  <c r="O1031" i="3"/>
  <c r="K1029" i="3"/>
  <c r="N1030" i="3" s="1"/>
  <c r="N1031" i="3"/>
  <c r="W3980" i="3"/>
  <c r="X3980" i="3"/>
  <c r="U3981" i="3"/>
  <c r="R3981" i="3"/>
  <c r="T3981" i="3"/>
  <c r="Q3981" i="3"/>
  <c r="N3982" i="3"/>
  <c r="O3982" i="3"/>
  <c r="AY3978" i="3" l="1"/>
  <c r="BA3978" i="3" s="1"/>
  <c r="BV3232" i="3"/>
  <c r="BT3232" i="3"/>
  <c r="BX3232" i="3" s="1"/>
  <c r="BP3232" i="3"/>
  <c r="BU3232" i="3" s="1"/>
  <c r="BR3233" i="3"/>
  <c r="AX3979" i="3"/>
  <c r="L3984" i="3"/>
  <c r="AW3979" i="3"/>
  <c r="BF3979" i="3"/>
  <c r="BG3979" i="3"/>
  <c r="Z3983" i="3"/>
  <c r="AC3982" i="3"/>
  <c r="AK3982" i="3" s="1"/>
  <c r="BB3978" i="3"/>
  <c r="K3984" i="3"/>
  <c r="AB3983" i="3"/>
  <c r="AA3983" i="3"/>
  <c r="AR3981" i="3"/>
  <c r="BJ3981" i="3"/>
  <c r="AQ3981" i="3"/>
  <c r="BI3981" i="3"/>
  <c r="L1028" i="3"/>
  <c r="K1028" i="3"/>
  <c r="O1030" i="3"/>
  <c r="X3981" i="3"/>
  <c r="W3981" i="3"/>
  <c r="U3982" i="3"/>
  <c r="R3982" i="3"/>
  <c r="T3982" i="3"/>
  <c r="Q3982" i="3"/>
  <c r="N3983" i="3"/>
  <c r="O3983" i="3"/>
  <c r="AY3979" i="3" l="1"/>
  <c r="BA3979" i="3" s="1"/>
  <c r="BB3979" i="3" s="1"/>
  <c r="BN3233" i="3"/>
  <c r="BO3233" i="3"/>
  <c r="BL3233" i="3"/>
  <c r="BS3233" i="3"/>
  <c r="BM3233" i="3"/>
  <c r="BQ3233" i="3" s="1"/>
  <c r="AW3980" i="3"/>
  <c r="L3985" i="3"/>
  <c r="AX3980" i="3"/>
  <c r="BF3980" i="3"/>
  <c r="BG3980" i="3"/>
  <c r="AQ3982" i="3"/>
  <c r="BI3982" i="3"/>
  <c r="AR3982" i="3"/>
  <c r="BJ3982" i="3"/>
  <c r="AC3983" i="3"/>
  <c r="AK3983" i="3" s="1"/>
  <c r="K3985" i="3"/>
  <c r="AB3984" i="3"/>
  <c r="AA3984" i="3"/>
  <c r="Z3984" i="3"/>
  <c r="K1027" i="3"/>
  <c r="N1029" i="3"/>
  <c r="L1027" i="3"/>
  <c r="O1028" i="3" s="1"/>
  <c r="O1029" i="3"/>
  <c r="W3982" i="3"/>
  <c r="X3982" i="3"/>
  <c r="U3983" i="3"/>
  <c r="R3983" i="3"/>
  <c r="T3983" i="3"/>
  <c r="Q3983" i="3"/>
  <c r="N3984" i="3"/>
  <c r="O3984" i="3"/>
  <c r="AY3980" i="3" l="1"/>
  <c r="BA3980" i="3" s="1"/>
  <c r="BB3980" i="3" s="1"/>
  <c r="BV3233" i="3"/>
  <c r="BP3233" i="3"/>
  <c r="BU3233" i="3" s="1"/>
  <c r="BR3234" i="3"/>
  <c r="BT3233" i="3"/>
  <c r="BX3233" i="3" s="1"/>
  <c r="AW3981" i="3"/>
  <c r="L3986" i="3"/>
  <c r="AX3981" i="3"/>
  <c r="BF3981" i="3"/>
  <c r="BG3981" i="3"/>
  <c r="Z3985" i="3"/>
  <c r="AC3984" i="3"/>
  <c r="AK3984" i="3" s="1"/>
  <c r="K3986" i="3"/>
  <c r="AB3985" i="3"/>
  <c r="AA3985" i="3"/>
  <c r="AQ3983" i="3"/>
  <c r="BI3983" i="3"/>
  <c r="AR3983" i="3"/>
  <c r="BJ3983" i="3"/>
  <c r="K1026" i="3"/>
  <c r="L1026" i="3"/>
  <c r="N1028" i="3"/>
  <c r="W3983" i="3"/>
  <c r="X3983" i="3"/>
  <c r="T3984" i="3"/>
  <c r="Q3984" i="3"/>
  <c r="U3984" i="3"/>
  <c r="R3984" i="3"/>
  <c r="N3985" i="3"/>
  <c r="O3985" i="3"/>
  <c r="AY3981" i="3" l="1"/>
  <c r="BN3234" i="3"/>
  <c r="BL3234" i="3"/>
  <c r="BO3234" i="3"/>
  <c r="BM3234" i="3"/>
  <c r="BQ3234" i="3" s="1"/>
  <c r="BS3234" i="3"/>
  <c r="L3987" i="3"/>
  <c r="AW3982" i="3"/>
  <c r="AX3982" i="3"/>
  <c r="BG3982" i="3"/>
  <c r="BF3982" i="3"/>
  <c r="AC3985" i="3"/>
  <c r="AK3985" i="3" s="1"/>
  <c r="BA3981" i="3"/>
  <c r="BB3981" i="3" s="1"/>
  <c r="AR3984" i="3"/>
  <c r="BJ3984" i="3"/>
  <c r="AQ3984" i="3"/>
  <c r="BI3984" i="3"/>
  <c r="K3987" i="3"/>
  <c r="AB3986" i="3"/>
  <c r="AA3986" i="3"/>
  <c r="Z3986" i="3"/>
  <c r="L1025" i="3"/>
  <c r="O1027" i="3"/>
  <c r="K1025" i="3"/>
  <c r="N1026" i="3" s="1"/>
  <c r="N1027" i="3"/>
  <c r="W3984" i="3"/>
  <c r="X3984" i="3"/>
  <c r="T3985" i="3"/>
  <c r="Q3985" i="3"/>
  <c r="U3985" i="3"/>
  <c r="R3985" i="3"/>
  <c r="N3986" i="3"/>
  <c r="O3986" i="3"/>
  <c r="BV3234" i="3" l="1"/>
  <c r="BP3234" i="3"/>
  <c r="BU3234" i="3" s="1"/>
  <c r="BR3235" i="3"/>
  <c r="BT3234" i="3"/>
  <c r="BX3234" i="3" s="1"/>
  <c r="AY3982" i="3"/>
  <c r="BA3982" i="3" s="1"/>
  <c r="L3988" i="3"/>
  <c r="AW3983" i="3"/>
  <c r="BG3983" i="3"/>
  <c r="BF3983" i="3"/>
  <c r="AX3983" i="3"/>
  <c r="AQ3985" i="3"/>
  <c r="BI3985" i="3"/>
  <c r="AC3986" i="3"/>
  <c r="AK3986" i="3" s="1"/>
  <c r="K3988" i="3"/>
  <c r="AB3987" i="3"/>
  <c r="AA3987" i="3"/>
  <c r="Z3987" i="3"/>
  <c r="AR3985" i="3"/>
  <c r="BJ3985" i="3"/>
  <c r="L1024" i="3"/>
  <c r="K1024" i="3"/>
  <c r="O1026" i="3"/>
  <c r="X3985" i="3"/>
  <c r="W3985" i="3"/>
  <c r="T3986" i="3"/>
  <c r="Q3986" i="3"/>
  <c r="U3986" i="3"/>
  <c r="R3986" i="3"/>
  <c r="N3987" i="3"/>
  <c r="O3987" i="3"/>
  <c r="BB3982" i="3" l="1"/>
  <c r="BL3235" i="3"/>
  <c r="BS3235" i="3"/>
  <c r="BM3235" i="3"/>
  <c r="BQ3235" i="3" s="1"/>
  <c r="BO3235" i="3"/>
  <c r="BN3235" i="3"/>
  <c r="AY3983" i="3"/>
  <c r="BA3983" i="3" s="1"/>
  <c r="L3989" i="3"/>
  <c r="AX3984" i="3"/>
  <c r="AW3984" i="3"/>
  <c r="BG3984" i="3"/>
  <c r="BF3984" i="3"/>
  <c r="AC3987" i="3"/>
  <c r="K3989" i="3"/>
  <c r="AB3988" i="3"/>
  <c r="AA3988" i="3"/>
  <c r="Z3988" i="3"/>
  <c r="AQ3986" i="3"/>
  <c r="BI3986" i="3"/>
  <c r="AK3987" i="3"/>
  <c r="AY3984" i="3"/>
  <c r="BA3984" i="3" s="1"/>
  <c r="AR3986" i="3"/>
  <c r="BJ3986" i="3"/>
  <c r="K1023" i="3"/>
  <c r="N1025" i="3"/>
  <c r="L1023" i="3"/>
  <c r="O1024" i="3" s="1"/>
  <c r="O1025" i="3"/>
  <c r="W3986" i="3"/>
  <c r="X3986" i="3"/>
  <c r="U3987" i="3"/>
  <c r="R3987" i="3"/>
  <c r="T3987" i="3"/>
  <c r="Q3987" i="3"/>
  <c r="N3988" i="3"/>
  <c r="O3988" i="3"/>
  <c r="BV3235" i="3" l="1"/>
  <c r="AW3985" i="3"/>
  <c r="BB3983" i="3"/>
  <c r="BT3235" i="3"/>
  <c r="BX3235" i="3" s="1"/>
  <c r="BP3235" i="3"/>
  <c r="BU3235" i="3" s="1"/>
  <c r="BR3236" i="3"/>
  <c r="L3990" i="3"/>
  <c r="BG3985" i="3"/>
  <c r="BF3985" i="3"/>
  <c r="AX3985" i="3"/>
  <c r="AY3985" i="3" s="1"/>
  <c r="AC3988" i="3"/>
  <c r="AK3988" i="3" s="1"/>
  <c r="AR3987" i="3"/>
  <c r="BJ3987" i="3"/>
  <c r="AQ3987" i="3"/>
  <c r="BI3987" i="3"/>
  <c r="K3990" i="3"/>
  <c r="AB3989" i="3"/>
  <c r="AA3989" i="3"/>
  <c r="Z3989" i="3"/>
  <c r="K1022" i="3"/>
  <c r="L1022" i="3"/>
  <c r="N1024" i="3"/>
  <c r="X3987" i="3"/>
  <c r="W3987" i="3"/>
  <c r="U3988" i="3"/>
  <c r="R3988" i="3"/>
  <c r="T3988" i="3"/>
  <c r="Q3988" i="3"/>
  <c r="N3989" i="3"/>
  <c r="O3989" i="3"/>
  <c r="BB3984" i="3" l="1"/>
  <c r="BS3236" i="3"/>
  <c r="BL3236" i="3"/>
  <c r="BN3236" i="3"/>
  <c r="BM3236" i="3"/>
  <c r="BQ3236" i="3" s="1"/>
  <c r="BO3236" i="3"/>
  <c r="L3991" i="3"/>
  <c r="AX3986" i="3"/>
  <c r="BG3986" i="3"/>
  <c r="BF3986" i="3"/>
  <c r="AW3986" i="3"/>
  <c r="BA3985" i="3"/>
  <c r="AC3989" i="3"/>
  <c r="AK3989" i="3" s="1"/>
  <c r="K3991" i="3"/>
  <c r="AB3990" i="3"/>
  <c r="AA3990" i="3"/>
  <c r="Z3990" i="3"/>
  <c r="AQ3988" i="3"/>
  <c r="BI3988" i="3"/>
  <c r="AR3988" i="3"/>
  <c r="BJ3988" i="3"/>
  <c r="L1021" i="3"/>
  <c r="O1023" i="3"/>
  <c r="K1021" i="3"/>
  <c r="N1022" i="3" s="1"/>
  <c r="N1023" i="3"/>
  <c r="X3988" i="3"/>
  <c r="W3988" i="3"/>
  <c r="U3989" i="3"/>
  <c r="R3989" i="3"/>
  <c r="T3989" i="3"/>
  <c r="Q3989" i="3"/>
  <c r="N3990" i="3"/>
  <c r="O3990" i="3"/>
  <c r="AY3986" i="3" l="1"/>
  <c r="BA3986" i="3" s="1"/>
  <c r="BB3985" i="3"/>
  <c r="BV3236" i="3"/>
  <c r="BT3236" i="3"/>
  <c r="BX3236" i="3" s="1"/>
  <c r="BP3236" i="3"/>
  <c r="BU3236" i="3" s="1"/>
  <c r="BR3237" i="3"/>
  <c r="AX3987" i="3"/>
  <c r="L3992" i="3"/>
  <c r="AW3987" i="3"/>
  <c r="BF3987" i="3"/>
  <c r="BG3987" i="3"/>
  <c r="AC3990" i="3"/>
  <c r="AK3990" i="3" s="1"/>
  <c r="AR3989" i="3"/>
  <c r="BJ3989" i="3"/>
  <c r="AQ3989" i="3"/>
  <c r="BI3989" i="3"/>
  <c r="K3992" i="3"/>
  <c r="AB3991" i="3"/>
  <c r="AA3991" i="3"/>
  <c r="Z3991" i="3"/>
  <c r="L1020" i="3"/>
  <c r="K1020" i="3"/>
  <c r="O1022" i="3"/>
  <c r="X3989" i="3"/>
  <c r="W3989" i="3"/>
  <c r="U3990" i="3"/>
  <c r="R3990" i="3"/>
  <c r="T3990" i="3"/>
  <c r="Q3990" i="3"/>
  <c r="N3991" i="3"/>
  <c r="O3991" i="3"/>
  <c r="BB3986" i="3" l="1"/>
  <c r="BO3237" i="3"/>
  <c r="BL3237" i="3"/>
  <c r="BN3237" i="3"/>
  <c r="BS3237" i="3"/>
  <c r="BM3237" i="3"/>
  <c r="BQ3237" i="3" s="1"/>
  <c r="AY3987" i="3"/>
  <c r="BA3987" i="3" s="1"/>
  <c r="BB3987" i="3" s="1"/>
  <c r="AW3988" i="3"/>
  <c r="L3993" i="3"/>
  <c r="Z3992" i="3"/>
  <c r="AX3988" i="3"/>
  <c r="BG3988" i="3"/>
  <c r="BF3988" i="3"/>
  <c r="AC3991" i="3"/>
  <c r="AK3991" i="3" s="1"/>
  <c r="K3993" i="3"/>
  <c r="AB3992" i="3"/>
  <c r="AA3992" i="3"/>
  <c r="AR3990" i="3"/>
  <c r="BJ3990" i="3"/>
  <c r="AQ3990" i="3"/>
  <c r="BI3990" i="3"/>
  <c r="K1019" i="3"/>
  <c r="N1021" i="3"/>
  <c r="L1019" i="3"/>
  <c r="O1020" i="3" s="1"/>
  <c r="O1021" i="3"/>
  <c r="X3990" i="3"/>
  <c r="W3990" i="3"/>
  <c r="T3991" i="3"/>
  <c r="Q3991" i="3"/>
  <c r="U3991" i="3"/>
  <c r="R3991" i="3"/>
  <c r="N3992" i="3"/>
  <c r="O3992" i="3"/>
  <c r="BV3237" i="3" l="1"/>
  <c r="BT3237" i="3"/>
  <c r="BX3237" i="3" s="1"/>
  <c r="BP3237" i="3"/>
  <c r="BU3237" i="3" s="1"/>
  <c r="BR3238" i="3"/>
  <c r="AX3989" i="3"/>
  <c r="L3994" i="3"/>
  <c r="AW3989" i="3"/>
  <c r="BG3989" i="3"/>
  <c r="BF3989" i="3"/>
  <c r="AC3992" i="3"/>
  <c r="AK3992" i="3" s="1"/>
  <c r="AN3992" i="3" s="1"/>
  <c r="AQ3992" i="3" s="1"/>
  <c r="AY3988" i="3"/>
  <c r="BA3988" i="3" s="1"/>
  <c r="BB3988" i="3" s="1"/>
  <c r="AQ3991" i="3"/>
  <c r="BI3991" i="3"/>
  <c r="BJ3991" i="3"/>
  <c r="AR3991" i="3"/>
  <c r="K3994" i="3"/>
  <c r="AB3993" i="3"/>
  <c r="AA3993" i="3"/>
  <c r="Z3993" i="3"/>
  <c r="K1018" i="3"/>
  <c r="L1018" i="3"/>
  <c r="N1020" i="3"/>
  <c r="W3991" i="3"/>
  <c r="X3991" i="3"/>
  <c r="T3992" i="3"/>
  <c r="Q3992" i="3"/>
  <c r="U3992" i="3"/>
  <c r="R3992" i="3"/>
  <c r="N3993" i="3"/>
  <c r="O3993" i="3"/>
  <c r="AY3989" i="3" l="1"/>
  <c r="BA3989" i="3" s="1"/>
  <c r="BS3238" i="3"/>
  <c r="BN3238" i="3"/>
  <c r="BL3238" i="3"/>
  <c r="BO3238" i="3"/>
  <c r="BM3238" i="3"/>
  <c r="BQ3238" i="3" s="1"/>
  <c r="L3995" i="3"/>
  <c r="AX3990" i="3"/>
  <c r="BF3990" i="3"/>
  <c r="BG3990" i="3"/>
  <c r="AW3990" i="3"/>
  <c r="AR3992" i="3"/>
  <c r="AR3993" i="3" s="1"/>
  <c r="AN3993" i="3"/>
  <c r="BD3993" i="3" s="1"/>
  <c r="BD3994" i="3" s="1"/>
  <c r="BD3995" i="3" s="1"/>
  <c r="BD3996" i="3" s="1"/>
  <c r="BD3997" i="3" s="1"/>
  <c r="BD3998" i="3" s="1"/>
  <c r="BD3999" i="3" s="1"/>
  <c r="BD4000" i="3" s="1"/>
  <c r="BD4001" i="3" s="1"/>
  <c r="BD4002" i="3" s="1"/>
  <c r="BD4003" i="3" s="1"/>
  <c r="BD4004" i="3" s="1"/>
  <c r="BD4005" i="3" s="1"/>
  <c r="BD4006" i="3" s="1"/>
  <c r="BD4007" i="3" s="1"/>
  <c r="BD4008" i="3" s="1"/>
  <c r="BD4009" i="3" s="1"/>
  <c r="BD4010" i="3" s="1"/>
  <c r="BD4011" i="3" s="1"/>
  <c r="BD4012" i="3" s="1"/>
  <c r="BD4013" i="3" s="1"/>
  <c r="BD4014" i="3" s="1"/>
  <c r="BD4015" i="3" s="1"/>
  <c r="BC4016" i="3" s="1"/>
  <c r="BC4017" i="3" s="1"/>
  <c r="BC4018" i="3" s="1"/>
  <c r="BC4019" i="3" s="1"/>
  <c r="BC4020" i="3" s="1"/>
  <c r="BC4021" i="3" s="1"/>
  <c r="BC4022" i="3" s="1"/>
  <c r="BC4023" i="3" s="1"/>
  <c r="BC4024" i="3" s="1"/>
  <c r="BC4025" i="3" s="1"/>
  <c r="BC4026" i="3" s="1"/>
  <c r="BC4027" i="3" s="1"/>
  <c r="BC4028" i="3" s="1"/>
  <c r="BC4029" i="3" s="1"/>
  <c r="BC4030" i="3" s="1"/>
  <c r="BC4031" i="3" s="1"/>
  <c r="BC4032" i="3" s="1"/>
  <c r="BC4033" i="3" s="1"/>
  <c r="BC4034" i="3" s="1"/>
  <c r="AC3993" i="3"/>
  <c r="AK3993" i="3" s="1"/>
  <c r="AQ3993" i="3"/>
  <c r="K3995" i="3"/>
  <c r="AB3994" i="3"/>
  <c r="AA3994" i="3"/>
  <c r="Z3994" i="3"/>
  <c r="Z3995" i="3"/>
  <c r="BI3992" i="3"/>
  <c r="AT3992" i="3"/>
  <c r="AT3993" i="3" s="1"/>
  <c r="AT3994" i="3" s="1"/>
  <c r="AT3995" i="3" s="1"/>
  <c r="AT3996" i="3" s="1"/>
  <c r="AT3997" i="3" s="1"/>
  <c r="AT3998" i="3" s="1"/>
  <c r="AT3999" i="3" s="1"/>
  <c r="AT4000" i="3" s="1"/>
  <c r="AT4001" i="3" s="1"/>
  <c r="AT4002" i="3" s="1"/>
  <c r="AT4003" i="3" s="1"/>
  <c r="AT4004" i="3" s="1"/>
  <c r="AT4005" i="3" s="1"/>
  <c r="AT4006" i="3" s="1"/>
  <c r="AT4007" i="3" s="1"/>
  <c r="AT4008" i="3" s="1"/>
  <c r="AT4009" i="3" s="1"/>
  <c r="AT4010" i="3" s="1"/>
  <c r="AT4011" i="3" s="1"/>
  <c r="AT4012" i="3" s="1"/>
  <c r="AT4013" i="3" s="1"/>
  <c r="AT4014" i="3" s="1"/>
  <c r="BJ3992" i="3"/>
  <c r="AU3992" i="3"/>
  <c r="AU3993" i="3" s="1"/>
  <c r="AU3994" i="3" s="1"/>
  <c r="AU3995" i="3" s="1"/>
  <c r="AU3996" i="3" s="1"/>
  <c r="AU3997" i="3" s="1"/>
  <c r="AU3998" i="3" s="1"/>
  <c r="AU3999" i="3" s="1"/>
  <c r="AU4000" i="3" s="1"/>
  <c r="AU4001" i="3" s="1"/>
  <c r="AU4002" i="3" s="1"/>
  <c r="AU4003" i="3" s="1"/>
  <c r="AU4004" i="3" s="1"/>
  <c r="AU4005" i="3" s="1"/>
  <c r="AU4006" i="3" s="1"/>
  <c r="AU4007" i="3" s="1"/>
  <c r="AU4008" i="3" s="1"/>
  <c r="AU4009" i="3" s="1"/>
  <c r="AU4010" i="3" s="1"/>
  <c r="AU4011" i="3" s="1"/>
  <c r="AU4012" i="3" s="1"/>
  <c r="AU4013" i="3" s="1"/>
  <c r="AU4014" i="3" s="1"/>
  <c r="AN3994" i="3"/>
  <c r="AN3995" i="3" s="1"/>
  <c r="AN3996" i="3" s="1"/>
  <c r="AN3997" i="3" s="1"/>
  <c r="AN3998" i="3" s="1"/>
  <c r="AN3999" i="3" s="1"/>
  <c r="AN4000" i="3" s="1"/>
  <c r="AN4001" i="3" s="1"/>
  <c r="AN4002" i="3" s="1"/>
  <c r="AN4003" i="3" s="1"/>
  <c r="AN4004" i="3" s="1"/>
  <c r="AN4005" i="3" s="1"/>
  <c r="AN4006" i="3" s="1"/>
  <c r="AN4007" i="3" s="1"/>
  <c r="AN4008" i="3" s="1"/>
  <c r="AN4009" i="3" s="1"/>
  <c r="AN4010" i="3" s="1"/>
  <c r="AN4011" i="3" s="1"/>
  <c r="AN4012" i="3" s="1"/>
  <c r="AN4013" i="3" s="1"/>
  <c r="AN4014" i="3" s="1"/>
  <c r="L1017" i="3"/>
  <c r="O1019" i="3"/>
  <c r="K1017" i="3"/>
  <c r="N1018" i="3" s="1"/>
  <c r="N1019" i="3"/>
  <c r="W3992" i="3"/>
  <c r="X3992" i="3"/>
  <c r="U3993" i="3"/>
  <c r="R3993" i="3"/>
  <c r="T3993" i="3"/>
  <c r="Q3993" i="3"/>
  <c r="N3994" i="3"/>
  <c r="O3994" i="3"/>
  <c r="BB3989" i="3" l="1"/>
  <c r="BV3238" i="3"/>
  <c r="AY3990" i="3"/>
  <c r="BA3990" i="3" s="1"/>
  <c r="BP3238" i="3"/>
  <c r="BU3238" i="3" s="1"/>
  <c r="BR3239" i="3"/>
  <c r="BT3238" i="3"/>
  <c r="BX3238" i="3" s="1"/>
  <c r="AW3991" i="3"/>
  <c r="L3996" i="3"/>
  <c r="AX3991" i="3"/>
  <c r="BG3991" i="3"/>
  <c r="BF3991" i="3"/>
  <c r="AR3994" i="3"/>
  <c r="BJ3994" i="3"/>
  <c r="BI3993" i="3"/>
  <c r="AQ3994" i="3"/>
  <c r="BI3994" i="3"/>
  <c r="BJ3993" i="3"/>
  <c r="AC3994" i="3"/>
  <c r="AK3994" i="3" s="1"/>
  <c r="K3996" i="3"/>
  <c r="AB3995" i="3"/>
  <c r="AA3995" i="3"/>
  <c r="L1016" i="3"/>
  <c r="K1016" i="3"/>
  <c r="O1018" i="3"/>
  <c r="X3993" i="3"/>
  <c r="W3993" i="3"/>
  <c r="T3994" i="3"/>
  <c r="Q3994" i="3"/>
  <c r="U3994" i="3"/>
  <c r="R3994" i="3"/>
  <c r="N3995" i="3"/>
  <c r="O3995" i="3"/>
  <c r="AY3991" i="3" l="1"/>
  <c r="BA3991" i="3" s="1"/>
  <c r="BB3990" i="3"/>
  <c r="BS3239" i="3"/>
  <c r="BL3239" i="3"/>
  <c r="BN3239" i="3"/>
  <c r="BM3239" i="3"/>
  <c r="BQ3239" i="3" s="1"/>
  <c r="BO3239" i="3"/>
  <c r="L3997" i="3"/>
  <c r="AW3992" i="3"/>
  <c r="BG3992" i="3"/>
  <c r="BF3992" i="3"/>
  <c r="BG3993" i="3"/>
  <c r="BF3993" i="3"/>
  <c r="AX3992" i="3"/>
  <c r="AC3995" i="3"/>
  <c r="AK3995" i="3" s="1"/>
  <c r="AQ3995" i="3"/>
  <c r="BI3995" i="3"/>
  <c r="K3997" i="3"/>
  <c r="AB3996" i="3"/>
  <c r="AA3996" i="3"/>
  <c r="Z3996" i="3"/>
  <c r="AR3995" i="3"/>
  <c r="BJ3995" i="3"/>
  <c r="K1015" i="3"/>
  <c r="N1017" i="3"/>
  <c r="L1015" i="3"/>
  <c r="O1016" i="3" s="1"/>
  <c r="O1017" i="3"/>
  <c r="W3994" i="3"/>
  <c r="X3994" i="3"/>
  <c r="U3995" i="3"/>
  <c r="R3995" i="3"/>
  <c r="T3995" i="3"/>
  <c r="Q3995" i="3"/>
  <c r="N3996" i="3"/>
  <c r="O3996" i="3"/>
  <c r="AY3992" i="3" l="1"/>
  <c r="BA3992" i="3" s="1"/>
  <c r="BV3239" i="3"/>
  <c r="BT3239" i="3"/>
  <c r="BX3239" i="3" s="1"/>
  <c r="BB3991" i="3"/>
  <c r="BP3239" i="3"/>
  <c r="BU3239" i="3" s="1"/>
  <c r="BR3240" i="3"/>
  <c r="AW3993" i="3"/>
  <c r="L3998" i="3"/>
  <c r="AW3994" i="3"/>
  <c r="AX3994" i="3"/>
  <c r="BG3994" i="3"/>
  <c r="AX3993" i="3"/>
  <c r="BF3994" i="3"/>
  <c r="AC3996" i="3"/>
  <c r="AK3996" i="3" s="1"/>
  <c r="AR3996" i="3"/>
  <c r="BJ3996" i="3"/>
  <c r="K3998" i="3"/>
  <c r="AB3997" i="3"/>
  <c r="AA3997" i="3"/>
  <c r="Z3997" i="3"/>
  <c r="AQ3996" i="3"/>
  <c r="BI3996" i="3"/>
  <c r="K1014" i="3"/>
  <c r="L1014" i="3"/>
  <c r="N1016" i="3"/>
  <c r="X3995" i="3"/>
  <c r="W3995" i="3"/>
  <c r="U3996" i="3"/>
  <c r="R3996" i="3"/>
  <c r="T3996" i="3"/>
  <c r="Q3996" i="3"/>
  <c r="N3997" i="3"/>
  <c r="O3997" i="3"/>
  <c r="AY3994" i="3" l="1"/>
  <c r="AY3993" i="3"/>
  <c r="BA3993" i="3" s="1"/>
  <c r="BB3993" i="3" s="1"/>
  <c r="BB3992" i="3"/>
  <c r="BO3240" i="3"/>
  <c r="BL3240" i="3"/>
  <c r="BS3240" i="3"/>
  <c r="BM3240" i="3"/>
  <c r="BQ3240" i="3" s="1"/>
  <c r="BN3240" i="3"/>
  <c r="AW3995" i="3"/>
  <c r="L3999" i="3"/>
  <c r="BG3995" i="3"/>
  <c r="AX3995" i="3"/>
  <c r="BF3995" i="3"/>
  <c r="AC3997" i="3"/>
  <c r="AK3997" i="3" s="1"/>
  <c r="K3999" i="3"/>
  <c r="AB3998" i="3"/>
  <c r="AA3998" i="3"/>
  <c r="Z3998" i="3"/>
  <c r="AQ3997" i="3"/>
  <c r="BI3997" i="3"/>
  <c r="AR3997" i="3"/>
  <c r="BJ3997" i="3"/>
  <c r="L1013" i="3"/>
  <c r="O1015" i="3"/>
  <c r="K1013" i="3"/>
  <c r="N1014" i="3" s="1"/>
  <c r="N1015" i="3"/>
  <c r="BA3994" i="3"/>
  <c r="BB3994" i="3" s="1"/>
  <c r="W3996" i="3"/>
  <c r="X3996" i="3"/>
  <c r="U3997" i="3"/>
  <c r="R3997" i="3"/>
  <c r="T3997" i="3"/>
  <c r="Q3997" i="3"/>
  <c r="N3998" i="3"/>
  <c r="O3998" i="3"/>
  <c r="AY3995" i="3" l="1"/>
  <c r="BV3240" i="3"/>
  <c r="BT3240" i="3"/>
  <c r="BX3240" i="3" s="1"/>
  <c r="BP3240" i="3"/>
  <c r="BU3240" i="3" s="1"/>
  <c r="BR3241" i="3"/>
  <c r="L4000" i="3"/>
  <c r="AW3996" i="3"/>
  <c r="AX3996" i="3"/>
  <c r="BG3996" i="3"/>
  <c r="BF3996" i="3"/>
  <c r="AQ3998" i="3"/>
  <c r="BI3998" i="3"/>
  <c r="AR3998" i="3"/>
  <c r="BJ3998" i="3"/>
  <c r="AC3998" i="3"/>
  <c r="AK3998" i="3" s="1"/>
  <c r="K4000" i="3"/>
  <c r="AB3999" i="3"/>
  <c r="AA3999" i="3"/>
  <c r="Z3999" i="3"/>
  <c r="L1012" i="3"/>
  <c r="K1012" i="3"/>
  <c r="O1014" i="3"/>
  <c r="BA3995" i="3"/>
  <c r="BB3995" i="3" s="1"/>
  <c r="W3997" i="3"/>
  <c r="X3997" i="3"/>
  <c r="T3998" i="3"/>
  <c r="Q3998" i="3"/>
  <c r="U3998" i="3"/>
  <c r="R3998" i="3"/>
  <c r="N3999" i="3"/>
  <c r="O3999" i="3"/>
  <c r="AY3996" i="3" l="1"/>
  <c r="BL3241" i="3"/>
  <c r="BS3241" i="3"/>
  <c r="BM3241" i="3"/>
  <c r="BQ3241" i="3" s="1"/>
  <c r="BN3241" i="3"/>
  <c r="BO3241" i="3"/>
  <c r="L4001" i="3"/>
  <c r="AX3997" i="3"/>
  <c r="AW3997" i="3"/>
  <c r="BG3997" i="3"/>
  <c r="BF3997" i="3"/>
  <c r="AC3999" i="3"/>
  <c r="AK3999" i="3" s="1"/>
  <c r="AR3999" i="3"/>
  <c r="BJ3999" i="3"/>
  <c r="K4001" i="3"/>
  <c r="AB4000" i="3"/>
  <c r="AA4000" i="3"/>
  <c r="Z4000" i="3"/>
  <c r="AQ3999" i="3"/>
  <c r="BI3999" i="3"/>
  <c r="K1011" i="3"/>
  <c r="N1013" i="3"/>
  <c r="L1011" i="3"/>
  <c r="O1012" i="3" s="1"/>
  <c r="O1013" i="3"/>
  <c r="BA3996" i="3"/>
  <c r="BB3996" i="3" s="1"/>
  <c r="W3998" i="3"/>
  <c r="X3998" i="3"/>
  <c r="U3999" i="3"/>
  <c r="R3999" i="3"/>
  <c r="T3999" i="3"/>
  <c r="Q3999" i="3"/>
  <c r="N4000" i="3"/>
  <c r="O4000" i="3"/>
  <c r="BV3241" i="3" l="1"/>
  <c r="AY3997" i="3"/>
  <c r="BT3241" i="3"/>
  <c r="BX3241" i="3" s="1"/>
  <c r="BP3241" i="3"/>
  <c r="BU3241" i="3" s="1"/>
  <c r="BR3242" i="3"/>
  <c r="L4002" i="3"/>
  <c r="AW3998" i="3"/>
  <c r="AX3998" i="3"/>
  <c r="BG3998" i="3"/>
  <c r="BF3998" i="3"/>
  <c r="AC4000" i="3"/>
  <c r="AK4000" i="3" s="1"/>
  <c r="K4002" i="3"/>
  <c r="AB4001" i="3"/>
  <c r="AA4001" i="3"/>
  <c r="Z4001" i="3"/>
  <c r="BJ4000" i="3"/>
  <c r="AR4000" i="3"/>
  <c r="AQ4000" i="3"/>
  <c r="BI4000" i="3"/>
  <c r="K1010" i="3"/>
  <c r="L1010" i="3"/>
  <c r="N1012" i="3"/>
  <c r="BA3997" i="3"/>
  <c r="BB3997" i="3" s="1"/>
  <c r="X3999" i="3"/>
  <c r="W3999" i="3"/>
  <c r="U4000" i="3"/>
  <c r="R4000" i="3"/>
  <c r="T4000" i="3"/>
  <c r="Q4000" i="3"/>
  <c r="N4001" i="3"/>
  <c r="O4001" i="3"/>
  <c r="AY3998" i="3" l="1"/>
  <c r="AW3999" i="3"/>
  <c r="BO3242" i="3"/>
  <c r="BS3242" i="3"/>
  <c r="BM3242" i="3"/>
  <c r="BQ3242" i="3" s="1"/>
  <c r="BN3242" i="3"/>
  <c r="BL3242" i="3"/>
  <c r="L4003" i="3"/>
  <c r="AX3999" i="3"/>
  <c r="AY3999" i="3" s="1"/>
  <c r="BG3999" i="3"/>
  <c r="BF3999" i="3"/>
  <c r="BI4001" i="3"/>
  <c r="AQ4001" i="3"/>
  <c r="BJ4001" i="3"/>
  <c r="AR4001" i="3"/>
  <c r="AC4001" i="3"/>
  <c r="AK4001" i="3" s="1"/>
  <c r="K4003" i="3"/>
  <c r="AB4002" i="3"/>
  <c r="AA4002" i="3"/>
  <c r="Z4002" i="3"/>
  <c r="L1009" i="3"/>
  <c r="O1011" i="3"/>
  <c r="K1009" i="3"/>
  <c r="N1010" i="3" s="1"/>
  <c r="N1011" i="3"/>
  <c r="BA3998" i="3"/>
  <c r="BB3998" i="3" s="1"/>
  <c r="W4000" i="3"/>
  <c r="X4000" i="3"/>
  <c r="T4001" i="3"/>
  <c r="Q4001" i="3"/>
  <c r="U4001" i="3"/>
  <c r="R4001" i="3"/>
  <c r="N4002" i="3"/>
  <c r="O4002" i="3"/>
  <c r="BT3242" i="3" l="1"/>
  <c r="BX3242" i="3" s="1"/>
  <c r="BV3242" i="3"/>
  <c r="BP3242" i="3"/>
  <c r="BU3242" i="3" s="1"/>
  <c r="BR3243" i="3"/>
  <c r="AW4000" i="3"/>
  <c r="L4004" i="3"/>
  <c r="AX4000" i="3"/>
  <c r="BG4000" i="3"/>
  <c r="BF4000" i="3"/>
  <c r="Z4003" i="3"/>
  <c r="AC4002" i="3"/>
  <c r="AK4002" i="3" s="1"/>
  <c r="AR4002" i="3"/>
  <c r="BJ4002" i="3"/>
  <c r="K4004" i="3"/>
  <c r="AB4003" i="3"/>
  <c r="AA4003" i="3"/>
  <c r="AQ4002" i="3"/>
  <c r="BI4002" i="3"/>
  <c r="L1008" i="3"/>
  <c r="K1008" i="3"/>
  <c r="O1010" i="3"/>
  <c r="BA3999" i="3"/>
  <c r="BB3999" i="3" s="1"/>
  <c r="AY4000" i="3"/>
  <c r="W4001" i="3"/>
  <c r="X4001" i="3"/>
  <c r="U4002" i="3"/>
  <c r="R4002" i="3"/>
  <c r="T4002" i="3"/>
  <c r="Q4002" i="3"/>
  <c r="N4003" i="3"/>
  <c r="O4003" i="3"/>
  <c r="BN3243" i="3" l="1"/>
  <c r="BM3243" i="3"/>
  <c r="BQ3243" i="3" s="1"/>
  <c r="BS3243" i="3"/>
  <c r="BO3243" i="3"/>
  <c r="BL3243" i="3"/>
  <c r="L4005" i="3"/>
  <c r="AW4001" i="3"/>
  <c r="BG4001" i="3"/>
  <c r="BF4001" i="3"/>
  <c r="AX4001" i="3"/>
  <c r="AC4003" i="3"/>
  <c r="AK4003" i="3" s="1"/>
  <c r="AR4003" i="3"/>
  <c r="BJ4003" i="3"/>
  <c r="AQ4003" i="3"/>
  <c r="BI4003" i="3"/>
  <c r="K4005" i="3"/>
  <c r="AB4004" i="3"/>
  <c r="AA4004" i="3"/>
  <c r="Z4004" i="3"/>
  <c r="K1007" i="3"/>
  <c r="N1009" i="3"/>
  <c r="L1007" i="3"/>
  <c r="O1008" i="3" s="1"/>
  <c r="O1009" i="3"/>
  <c r="BA4000" i="3"/>
  <c r="BB4000" i="3" s="1"/>
  <c r="W4002" i="3"/>
  <c r="X4002" i="3"/>
  <c r="T4003" i="3"/>
  <c r="Q4003" i="3"/>
  <c r="U4003" i="3"/>
  <c r="R4003" i="3"/>
  <c r="N4004" i="3"/>
  <c r="O4004" i="3"/>
  <c r="AY4001" i="3" l="1"/>
  <c r="BV3243" i="3"/>
  <c r="BP3243" i="3"/>
  <c r="BU3243" i="3" s="1"/>
  <c r="BR3244" i="3"/>
  <c r="BT3243" i="3"/>
  <c r="BX3243" i="3" s="1"/>
  <c r="L4006" i="3"/>
  <c r="AX4002" i="3"/>
  <c r="AW4002" i="3"/>
  <c r="BG4002" i="3"/>
  <c r="BF4002" i="3"/>
  <c r="AQ4004" i="3"/>
  <c r="BI4004" i="3"/>
  <c r="AC4004" i="3"/>
  <c r="AK4004" i="3" s="1"/>
  <c r="K4006" i="3"/>
  <c r="AB4005" i="3"/>
  <c r="AA4005" i="3"/>
  <c r="Z4005" i="3"/>
  <c r="Z4006" i="3"/>
  <c r="AR4004" i="3"/>
  <c r="BJ4004" i="3"/>
  <c r="K1006" i="3"/>
  <c r="L1006" i="3"/>
  <c r="N1008" i="3"/>
  <c r="BA4001" i="3"/>
  <c r="BB4001" i="3" s="1"/>
  <c r="W4003" i="3"/>
  <c r="X4003" i="3"/>
  <c r="U4004" i="3"/>
  <c r="R4004" i="3"/>
  <c r="T4004" i="3"/>
  <c r="Q4004" i="3"/>
  <c r="N4005" i="3"/>
  <c r="O4005" i="3"/>
  <c r="AY4002" i="3" l="1"/>
  <c r="BS3244" i="3"/>
  <c r="BL3244" i="3"/>
  <c r="BN3244" i="3"/>
  <c r="BO3244" i="3"/>
  <c r="BM3244" i="3"/>
  <c r="BQ3244" i="3" s="1"/>
  <c r="AX4003" i="3"/>
  <c r="L4007" i="3"/>
  <c r="BG4003" i="3"/>
  <c r="BF4003" i="3"/>
  <c r="AW4003" i="3"/>
  <c r="AY4003" i="3" s="1"/>
  <c r="AQ4005" i="3"/>
  <c r="BI4005" i="3"/>
  <c r="AR4005" i="3"/>
  <c r="BJ4005" i="3"/>
  <c r="AC4005" i="3"/>
  <c r="AK4005" i="3" s="1"/>
  <c r="K4007" i="3"/>
  <c r="AB4006" i="3"/>
  <c r="AA4006" i="3"/>
  <c r="L1005" i="3"/>
  <c r="O1007" i="3"/>
  <c r="K1005" i="3"/>
  <c r="N1006" i="3" s="1"/>
  <c r="N1007" i="3"/>
  <c r="BA4002" i="3"/>
  <c r="BB4002" i="3" s="1"/>
  <c r="X4004" i="3"/>
  <c r="W4004" i="3"/>
  <c r="T4005" i="3"/>
  <c r="Q4005" i="3"/>
  <c r="U4005" i="3"/>
  <c r="R4005" i="3"/>
  <c r="N4006" i="3"/>
  <c r="O4006" i="3"/>
  <c r="BV3244" i="3" l="1"/>
  <c r="BT3244" i="3"/>
  <c r="BX3244" i="3" s="1"/>
  <c r="BP3244" i="3"/>
  <c r="BU3244" i="3" s="1"/>
  <c r="BR3245" i="3"/>
  <c r="AX4004" i="3"/>
  <c r="L4008" i="3"/>
  <c r="BF4004" i="3"/>
  <c r="AW4004" i="3"/>
  <c r="BG4004" i="3"/>
  <c r="AC4006" i="3"/>
  <c r="AK4006" i="3" s="1"/>
  <c r="K4008" i="3"/>
  <c r="AB4007" i="3"/>
  <c r="AA4007" i="3"/>
  <c r="Z4007" i="3"/>
  <c r="BI4006" i="3"/>
  <c r="AQ4006" i="3"/>
  <c r="AR4006" i="3"/>
  <c r="BJ4006" i="3"/>
  <c r="L1004" i="3"/>
  <c r="K1004" i="3"/>
  <c r="O1006" i="3"/>
  <c r="BA4003" i="3"/>
  <c r="BB4003" i="3" s="1"/>
  <c r="W4005" i="3"/>
  <c r="X4005" i="3"/>
  <c r="T4006" i="3"/>
  <c r="Q4006" i="3"/>
  <c r="U4006" i="3"/>
  <c r="R4006" i="3"/>
  <c r="N4007" i="3"/>
  <c r="O4007" i="3"/>
  <c r="AY4004" i="3" l="1"/>
  <c r="BN3245" i="3"/>
  <c r="BM3245" i="3"/>
  <c r="BQ3245" i="3" s="1"/>
  <c r="BO3245" i="3"/>
  <c r="BL3245" i="3"/>
  <c r="BS3245" i="3"/>
  <c r="L4009" i="3"/>
  <c r="AX4005" i="3"/>
  <c r="AW4005" i="3"/>
  <c r="BF4005" i="3"/>
  <c r="BG4005" i="3"/>
  <c r="AC4007" i="3"/>
  <c r="AK4007" i="3" s="1"/>
  <c r="BI4007" i="3"/>
  <c r="AQ4007" i="3"/>
  <c r="AR4007" i="3"/>
  <c r="BJ4007" i="3"/>
  <c r="K4009" i="3"/>
  <c r="AB4008" i="3"/>
  <c r="AA4008" i="3"/>
  <c r="Z4008" i="3"/>
  <c r="K1003" i="3"/>
  <c r="N1005" i="3"/>
  <c r="L1003" i="3"/>
  <c r="O1004" i="3" s="1"/>
  <c r="O1005" i="3"/>
  <c r="BA4004" i="3"/>
  <c r="BB4004" i="3" s="1"/>
  <c r="W4006" i="3"/>
  <c r="X4006" i="3"/>
  <c r="U4007" i="3"/>
  <c r="R4007" i="3"/>
  <c r="T4007" i="3"/>
  <c r="Q4007" i="3"/>
  <c r="N4008" i="3"/>
  <c r="O4008" i="3"/>
  <c r="BV3245" i="3" l="1"/>
  <c r="AY4005" i="3"/>
  <c r="BP3245" i="3"/>
  <c r="BU3245" i="3" s="1"/>
  <c r="BR3246" i="3"/>
  <c r="BT3245" i="3"/>
  <c r="BX3245" i="3" s="1"/>
  <c r="L4010" i="3"/>
  <c r="AW4006" i="3"/>
  <c r="AX4006" i="3"/>
  <c r="BF4006" i="3"/>
  <c r="BG4006" i="3"/>
  <c r="AC4008" i="3"/>
  <c r="AK4008" i="3" s="1"/>
  <c r="BJ4008" i="3"/>
  <c r="AR4008" i="3"/>
  <c r="AQ4008" i="3"/>
  <c r="BI4008" i="3"/>
  <c r="K4010" i="3"/>
  <c r="AB4009" i="3"/>
  <c r="AA4009" i="3"/>
  <c r="Z4009" i="3"/>
  <c r="K1002" i="3"/>
  <c r="L1002" i="3"/>
  <c r="N1004" i="3"/>
  <c r="BA4005" i="3"/>
  <c r="BB4005" i="3" s="1"/>
  <c r="AY4006" i="3"/>
  <c r="BA4006" i="3" s="1"/>
  <c r="X4007" i="3"/>
  <c r="W4007" i="3"/>
  <c r="T4008" i="3"/>
  <c r="Q4008" i="3"/>
  <c r="U4008" i="3"/>
  <c r="R4008" i="3"/>
  <c r="N4009" i="3"/>
  <c r="O4009" i="3"/>
  <c r="BS3246" i="3" l="1"/>
  <c r="BL3246" i="3"/>
  <c r="BN3246" i="3"/>
  <c r="BM3246" i="3"/>
  <c r="BQ3246" i="3" s="1"/>
  <c r="BO3246" i="3"/>
  <c r="AW4007" i="3"/>
  <c r="L4011" i="3"/>
  <c r="AX4007" i="3"/>
  <c r="BG4007" i="3"/>
  <c r="BF4007" i="3"/>
  <c r="Z4010" i="3"/>
  <c r="AQ4009" i="3"/>
  <c r="BI4009" i="3"/>
  <c r="AR4009" i="3"/>
  <c r="BJ4009" i="3"/>
  <c r="AC4009" i="3"/>
  <c r="AK4009" i="3" s="1"/>
  <c r="K4011" i="3"/>
  <c r="AB4010" i="3"/>
  <c r="AA4010" i="3"/>
  <c r="BB4006" i="3"/>
  <c r="L1001" i="3"/>
  <c r="O1003" i="3"/>
  <c r="K1001" i="3"/>
  <c r="N1002" i="3" s="1"/>
  <c r="N1003" i="3"/>
  <c r="W4008" i="3"/>
  <c r="X4008" i="3"/>
  <c r="T4009" i="3"/>
  <c r="Q4009" i="3"/>
  <c r="U4009" i="3"/>
  <c r="R4009" i="3"/>
  <c r="N4010" i="3"/>
  <c r="O4010" i="3"/>
  <c r="BV3246" i="3" l="1"/>
  <c r="BT3246" i="3"/>
  <c r="BX3246" i="3" s="1"/>
  <c r="AY4007" i="3"/>
  <c r="BA4007" i="3" s="1"/>
  <c r="AX4008" i="3"/>
  <c r="BP3246" i="3"/>
  <c r="BU3246" i="3" s="1"/>
  <c r="BR3247" i="3"/>
  <c r="L4012" i="3"/>
  <c r="AW4008" i="3"/>
  <c r="AY4008" i="3" s="1"/>
  <c r="BA4008" i="3" s="1"/>
  <c r="BF4008" i="3"/>
  <c r="BG4008" i="3"/>
  <c r="AC4010" i="3"/>
  <c r="AK4010" i="3" s="1"/>
  <c r="K4012" i="3"/>
  <c r="AB4011" i="3"/>
  <c r="AA4011" i="3"/>
  <c r="Z4011" i="3"/>
  <c r="AQ4010" i="3"/>
  <c r="BI4010" i="3"/>
  <c r="AR4010" i="3"/>
  <c r="BJ4010" i="3"/>
  <c r="L1000" i="3"/>
  <c r="K1000" i="3"/>
  <c r="O1002" i="3"/>
  <c r="W4009" i="3"/>
  <c r="X4009" i="3"/>
  <c r="U4010" i="3"/>
  <c r="R4010" i="3"/>
  <c r="T4010" i="3"/>
  <c r="Q4010" i="3"/>
  <c r="N4011" i="3"/>
  <c r="O4011" i="3"/>
  <c r="BB4007" i="3" l="1"/>
  <c r="BS3247" i="3"/>
  <c r="BM3247" i="3"/>
  <c r="BQ3247" i="3" s="1"/>
  <c r="BO3247" i="3"/>
  <c r="BL3247" i="3"/>
  <c r="BN3247" i="3"/>
  <c r="L4013" i="3"/>
  <c r="AX4009" i="3"/>
  <c r="AW4009" i="3"/>
  <c r="BG4009" i="3"/>
  <c r="BF4009" i="3"/>
  <c r="Z4012" i="3"/>
  <c r="BI4011" i="3"/>
  <c r="AQ4011" i="3"/>
  <c r="AR4011" i="3"/>
  <c r="BJ4011" i="3"/>
  <c r="AC4011" i="3"/>
  <c r="AK4011" i="3" s="1"/>
  <c r="K4013" i="3"/>
  <c r="AB4012" i="3"/>
  <c r="AA4012" i="3"/>
  <c r="K999" i="3"/>
  <c r="N1001" i="3"/>
  <c r="L999" i="3"/>
  <c r="O1000" i="3" s="1"/>
  <c r="O1001" i="3"/>
  <c r="X4010" i="3"/>
  <c r="W4010" i="3"/>
  <c r="U4011" i="3"/>
  <c r="R4011" i="3"/>
  <c r="T4011" i="3"/>
  <c r="Q4011" i="3"/>
  <c r="N4012" i="3"/>
  <c r="O4012" i="3"/>
  <c r="AY4009" i="3" l="1"/>
  <c r="BA4009" i="3" s="1"/>
  <c r="BB4008" i="3"/>
  <c r="BV3247" i="3"/>
  <c r="BP3247" i="3"/>
  <c r="BU3247" i="3" s="1"/>
  <c r="BR3248" i="3"/>
  <c r="BT3247" i="3"/>
  <c r="BX3247" i="3" s="1"/>
  <c r="L4014" i="3"/>
  <c r="AX4010" i="3"/>
  <c r="AW4010" i="3"/>
  <c r="BF4010" i="3"/>
  <c r="BG4010" i="3"/>
  <c r="AC4012" i="3"/>
  <c r="AK4012" i="3" s="1"/>
  <c r="K4014" i="3"/>
  <c r="AB4013" i="3"/>
  <c r="AA4013" i="3"/>
  <c r="Z4013" i="3"/>
  <c r="AQ4012" i="3"/>
  <c r="BI4012" i="3"/>
  <c r="BJ4012" i="3"/>
  <c r="AR4012" i="3"/>
  <c r="K998" i="3"/>
  <c r="L998" i="3"/>
  <c r="N1000" i="3"/>
  <c r="W4011" i="3"/>
  <c r="X4011" i="3"/>
  <c r="U4012" i="3"/>
  <c r="R4012" i="3"/>
  <c r="T4012" i="3"/>
  <c r="Q4012" i="3"/>
  <c r="N4013" i="3"/>
  <c r="O4013" i="3"/>
  <c r="AY4010" i="3" l="1"/>
  <c r="BA4010" i="3" s="1"/>
  <c r="BB4009" i="3"/>
  <c r="BN3248" i="3"/>
  <c r="BL3248" i="3"/>
  <c r="BO3248" i="3"/>
  <c r="BM3248" i="3"/>
  <c r="BQ3248" i="3" s="1"/>
  <c r="BS3248" i="3"/>
  <c r="L4015" i="3"/>
  <c r="AW4011" i="3"/>
  <c r="AX4011" i="3"/>
  <c r="BG4011" i="3"/>
  <c r="BF4011" i="3"/>
  <c r="Z4014" i="3"/>
  <c r="AC4013" i="3"/>
  <c r="AK4013" i="3" s="1"/>
  <c r="BJ4013" i="3"/>
  <c r="AR4013" i="3"/>
  <c r="AQ4013" i="3"/>
  <c r="BI4013" i="3"/>
  <c r="K4015" i="3"/>
  <c r="AB4014" i="3"/>
  <c r="AA4014" i="3"/>
  <c r="L997" i="3"/>
  <c r="O999" i="3"/>
  <c r="K997" i="3"/>
  <c r="N998" i="3" s="1"/>
  <c r="N999" i="3"/>
  <c r="W4012" i="3"/>
  <c r="X4012" i="3"/>
  <c r="U4013" i="3"/>
  <c r="R4013" i="3"/>
  <c r="T4013" i="3"/>
  <c r="Q4013" i="3"/>
  <c r="N4014" i="3"/>
  <c r="O4014" i="3"/>
  <c r="BB4010" i="3" l="1"/>
  <c r="BV3248" i="3"/>
  <c r="BP3248" i="3"/>
  <c r="BU3248" i="3" s="1"/>
  <c r="BR3249" i="3"/>
  <c r="BT3248" i="3"/>
  <c r="BX3248" i="3" s="1"/>
  <c r="AY4011" i="3"/>
  <c r="BA4011" i="3" s="1"/>
  <c r="BB4011" i="3" s="1"/>
  <c r="L4016" i="3"/>
  <c r="AX4012" i="3"/>
  <c r="BG4012" i="3"/>
  <c r="BF4012" i="3"/>
  <c r="AW4012" i="3"/>
  <c r="AQ4014" i="3"/>
  <c r="BI4014" i="3"/>
  <c r="K4016" i="3"/>
  <c r="AB4015" i="3"/>
  <c r="AA4015" i="3"/>
  <c r="Z4015" i="3"/>
  <c r="AR4014" i="3"/>
  <c r="BJ4014" i="3"/>
  <c r="AC4014" i="3"/>
  <c r="AK4014" i="3" s="1"/>
  <c r="L996" i="3"/>
  <c r="K996" i="3"/>
  <c r="O998" i="3"/>
  <c r="AY4012" i="3"/>
  <c r="W4013" i="3"/>
  <c r="X4013" i="3"/>
  <c r="U4014" i="3"/>
  <c r="R4014" i="3"/>
  <c r="T4014" i="3"/>
  <c r="Q4014" i="3"/>
  <c r="N4015" i="3"/>
  <c r="O4015" i="3"/>
  <c r="BS3249" i="3" l="1"/>
  <c r="BL3249" i="3"/>
  <c r="BN3249" i="3"/>
  <c r="BO3249" i="3"/>
  <c r="BM3249" i="3"/>
  <c r="BQ3249" i="3" s="1"/>
  <c r="L4017" i="3"/>
  <c r="AX4013" i="3"/>
  <c r="BF4013" i="3"/>
  <c r="AW4013" i="3"/>
  <c r="BG4013" i="3"/>
  <c r="Z4016" i="3"/>
  <c r="K4017" i="3"/>
  <c r="AB4016" i="3"/>
  <c r="AA4016" i="3"/>
  <c r="BJ4015" i="3"/>
  <c r="AU4015" i="3"/>
  <c r="AU4016" i="3" s="1"/>
  <c r="AU4017" i="3" s="1"/>
  <c r="AU4018" i="3" s="1"/>
  <c r="AU4019" i="3" s="1"/>
  <c r="AU4020" i="3" s="1"/>
  <c r="AU4021" i="3" s="1"/>
  <c r="AU4022" i="3" s="1"/>
  <c r="AU4023" i="3" s="1"/>
  <c r="AU4024" i="3" s="1"/>
  <c r="AU4025" i="3" s="1"/>
  <c r="AU4026" i="3" s="1"/>
  <c r="AU4027" i="3" s="1"/>
  <c r="AU4028" i="3" s="1"/>
  <c r="AU4029" i="3" s="1"/>
  <c r="AU4030" i="3" s="1"/>
  <c r="AU4031" i="3" s="1"/>
  <c r="AU4032" i="3" s="1"/>
  <c r="AU4033" i="3" s="1"/>
  <c r="AC4015" i="3"/>
  <c r="AK4015" i="3" s="1"/>
  <c r="AN4015" i="3" s="1"/>
  <c r="AT4015" i="3"/>
  <c r="AT4016" i="3" s="1"/>
  <c r="AT4017" i="3" s="1"/>
  <c r="AT4018" i="3" s="1"/>
  <c r="AT4019" i="3" s="1"/>
  <c r="AT4020" i="3" s="1"/>
  <c r="AT4021" i="3" s="1"/>
  <c r="AT4022" i="3" s="1"/>
  <c r="AT4023" i="3" s="1"/>
  <c r="AT4024" i="3" s="1"/>
  <c r="AT4025" i="3" s="1"/>
  <c r="AT4026" i="3" s="1"/>
  <c r="AT4027" i="3" s="1"/>
  <c r="AT4028" i="3" s="1"/>
  <c r="AT4029" i="3" s="1"/>
  <c r="AT4030" i="3" s="1"/>
  <c r="AT4031" i="3" s="1"/>
  <c r="AT4032" i="3" s="1"/>
  <c r="AT4033" i="3" s="1"/>
  <c r="BI4015" i="3"/>
  <c r="K995" i="3"/>
  <c r="N997" i="3"/>
  <c r="L995" i="3"/>
  <c r="O996" i="3" s="1"/>
  <c r="O997" i="3"/>
  <c r="BA4012" i="3"/>
  <c r="BB4012" i="3" s="1"/>
  <c r="W4014" i="3"/>
  <c r="X4014" i="3"/>
  <c r="T4015" i="3"/>
  <c r="Q4015" i="3"/>
  <c r="U4015" i="3"/>
  <c r="R4015" i="3"/>
  <c r="N4016" i="3"/>
  <c r="O4016" i="3"/>
  <c r="AY4013" i="3" l="1"/>
  <c r="BV3249" i="3"/>
  <c r="BT3249" i="3"/>
  <c r="BX3249" i="3" s="1"/>
  <c r="BP3249" i="3"/>
  <c r="BU3249" i="3" s="1"/>
  <c r="BR3250" i="3"/>
  <c r="AW4014" i="3"/>
  <c r="L4018" i="3"/>
  <c r="BF4014" i="3"/>
  <c r="BG4014" i="3"/>
  <c r="AX4014" i="3"/>
  <c r="AN4016" i="3"/>
  <c r="AQ4015" i="3"/>
  <c r="AR4015" i="3"/>
  <c r="K4018" i="3"/>
  <c r="AB4017" i="3"/>
  <c r="AA4017" i="3"/>
  <c r="Z4017" i="3"/>
  <c r="AC4016" i="3"/>
  <c r="AK4016" i="3" s="1"/>
  <c r="K994" i="3"/>
  <c r="L994" i="3"/>
  <c r="N996" i="3"/>
  <c r="BA4013" i="3"/>
  <c r="BB4013" i="3" s="1"/>
  <c r="W4015" i="3"/>
  <c r="X4015" i="3"/>
  <c r="T4016" i="3"/>
  <c r="Q4016" i="3"/>
  <c r="U4016" i="3"/>
  <c r="R4016" i="3"/>
  <c r="N4017" i="3"/>
  <c r="O4017" i="3"/>
  <c r="AY4014" i="3" l="1"/>
  <c r="BS3250" i="3"/>
  <c r="BL3250" i="3"/>
  <c r="BO3250" i="3"/>
  <c r="BM3250" i="3"/>
  <c r="BQ3250" i="3" s="1"/>
  <c r="BN3250" i="3"/>
  <c r="AW4015" i="3"/>
  <c r="L4019" i="3"/>
  <c r="AX4015" i="3"/>
  <c r="AC4017" i="3"/>
  <c r="AK4017" i="3" s="1"/>
  <c r="AR4016" i="3"/>
  <c r="BJ4016" i="3"/>
  <c r="AQ4016" i="3"/>
  <c r="BI4016" i="3"/>
  <c r="K4019" i="3"/>
  <c r="AB4018" i="3"/>
  <c r="AA4018" i="3"/>
  <c r="Z4018" i="3"/>
  <c r="Z4019" i="3"/>
  <c r="AN4017" i="3"/>
  <c r="AN4018" i="3" s="1"/>
  <c r="AN4019" i="3" s="1"/>
  <c r="AN4020" i="3" s="1"/>
  <c r="AN4021" i="3" s="1"/>
  <c r="AN4022" i="3" s="1"/>
  <c r="AN4023" i="3" s="1"/>
  <c r="AN4024" i="3" s="1"/>
  <c r="AN4025" i="3" s="1"/>
  <c r="AN4026" i="3" s="1"/>
  <c r="AN4027" i="3" s="1"/>
  <c r="AN4028" i="3" s="1"/>
  <c r="AN4029" i="3" s="1"/>
  <c r="AN4030" i="3" s="1"/>
  <c r="AN4031" i="3" s="1"/>
  <c r="AN4032" i="3" s="1"/>
  <c r="AN4033" i="3" s="1"/>
  <c r="BD4016" i="3"/>
  <c r="BD4017" i="3" s="1"/>
  <c r="BD4018" i="3" s="1"/>
  <c r="BD4019" i="3" s="1"/>
  <c r="BD4020" i="3" s="1"/>
  <c r="BD4021" i="3" s="1"/>
  <c r="BD4022" i="3" s="1"/>
  <c r="BD4023" i="3" s="1"/>
  <c r="BD4024" i="3" s="1"/>
  <c r="BD4025" i="3" s="1"/>
  <c r="BD4026" i="3" s="1"/>
  <c r="BD4027" i="3" s="1"/>
  <c r="BD4028" i="3" s="1"/>
  <c r="BD4029" i="3" s="1"/>
  <c r="BD4030" i="3" s="1"/>
  <c r="BD4031" i="3" s="1"/>
  <c r="BD4032" i="3" s="1"/>
  <c r="BD4033" i="3" s="1"/>
  <c r="BD4034" i="3" s="1"/>
  <c r="BC4035" i="3" s="1"/>
  <c r="BC4036" i="3" s="1"/>
  <c r="L993" i="3"/>
  <c r="O995" i="3"/>
  <c r="K993" i="3"/>
  <c r="N994" i="3" s="1"/>
  <c r="N995" i="3"/>
  <c r="BA4014" i="3"/>
  <c r="BB4014" i="3" s="1"/>
  <c r="X4016" i="3"/>
  <c r="W4016" i="3"/>
  <c r="T4017" i="3"/>
  <c r="Q4017" i="3"/>
  <c r="U4017" i="3"/>
  <c r="R4017" i="3"/>
  <c r="N4018" i="3"/>
  <c r="O4018" i="3"/>
  <c r="BV3250" i="3" l="1"/>
  <c r="BP3250" i="3"/>
  <c r="BU3250" i="3" s="1"/>
  <c r="BR3251" i="3"/>
  <c r="BT3250" i="3"/>
  <c r="BX3250" i="3" s="1"/>
  <c r="L4020" i="3"/>
  <c r="BF4015" i="3"/>
  <c r="BG4015" i="3"/>
  <c r="AY4015" i="3"/>
  <c r="BA4015" i="3" s="1"/>
  <c r="BB4015" i="3" s="1"/>
  <c r="K4020" i="3"/>
  <c r="Z4020" i="3" s="1"/>
  <c r="AB4019" i="3"/>
  <c r="AA4019" i="3"/>
  <c r="AR4017" i="3"/>
  <c r="BJ4017" i="3"/>
  <c r="AC4018" i="3"/>
  <c r="AK4018" i="3" s="1"/>
  <c r="AQ4017" i="3"/>
  <c r="BI4017" i="3"/>
  <c r="L992" i="3"/>
  <c r="K992" i="3"/>
  <c r="O994" i="3"/>
  <c r="W4017" i="3"/>
  <c r="X4017" i="3"/>
  <c r="U4018" i="3"/>
  <c r="R4018" i="3"/>
  <c r="T4018" i="3"/>
  <c r="Q4018" i="3"/>
  <c r="N4019" i="3"/>
  <c r="O4019" i="3"/>
  <c r="BO3251" i="3" l="1"/>
  <c r="BL3251" i="3"/>
  <c r="BN3251" i="3"/>
  <c r="BS3251" i="3"/>
  <c r="BM3251" i="3"/>
  <c r="BQ3251" i="3" s="1"/>
  <c r="L4021" i="3"/>
  <c r="AX4016" i="3"/>
  <c r="AW4016" i="3"/>
  <c r="BG4016" i="3"/>
  <c r="BF4016" i="3"/>
  <c r="AC4019" i="3"/>
  <c r="AK4019" i="3" s="1"/>
  <c r="K4021" i="3"/>
  <c r="AB4020" i="3"/>
  <c r="AA4020" i="3"/>
  <c r="AQ4018" i="3"/>
  <c r="BI4018" i="3"/>
  <c r="AR4018" i="3"/>
  <c r="BJ4018" i="3"/>
  <c r="K991" i="3"/>
  <c r="N993" i="3"/>
  <c r="L991" i="3"/>
  <c r="O992" i="3" s="1"/>
  <c r="O993" i="3"/>
  <c r="W4018" i="3"/>
  <c r="X4018" i="3"/>
  <c r="U4019" i="3"/>
  <c r="R4019" i="3"/>
  <c r="T4019" i="3"/>
  <c r="Q4019" i="3"/>
  <c r="N4020" i="3"/>
  <c r="O4020" i="3"/>
  <c r="BV3251" i="3" l="1"/>
  <c r="BT3251" i="3"/>
  <c r="BX3251" i="3" s="1"/>
  <c r="BP3251" i="3"/>
  <c r="BU3251" i="3" s="1"/>
  <c r="BR3252" i="3"/>
  <c r="AY4016" i="3"/>
  <c r="BA4016" i="3" s="1"/>
  <c r="BB4016" i="3" s="1"/>
  <c r="AW4017" i="3"/>
  <c r="L4022" i="3"/>
  <c r="AX4017" i="3"/>
  <c r="BF4017" i="3"/>
  <c r="BG4017" i="3"/>
  <c r="AC4020" i="3"/>
  <c r="AK4020" i="3" s="1"/>
  <c r="AQ4019" i="3"/>
  <c r="BI4019" i="3"/>
  <c r="AR4019" i="3"/>
  <c r="BJ4019" i="3"/>
  <c r="K4022" i="3"/>
  <c r="AB4021" i="3"/>
  <c r="AA4021" i="3"/>
  <c r="Z4021" i="3"/>
  <c r="K990" i="3"/>
  <c r="L990" i="3"/>
  <c r="N992" i="3"/>
  <c r="X4019" i="3"/>
  <c r="W4019" i="3"/>
  <c r="U4020" i="3"/>
  <c r="R4020" i="3"/>
  <c r="T4020" i="3"/>
  <c r="Q4020" i="3"/>
  <c r="N4021" i="3"/>
  <c r="O4021" i="3"/>
  <c r="BN3252" i="3" l="1"/>
  <c r="BM3252" i="3"/>
  <c r="BQ3252" i="3" s="1"/>
  <c r="BO3252" i="3"/>
  <c r="BS3252" i="3"/>
  <c r="BL3252" i="3"/>
  <c r="AY4017" i="3"/>
  <c r="BA4017" i="3" s="1"/>
  <c r="BB4017" i="3" s="1"/>
  <c r="L4023" i="3"/>
  <c r="AX4018" i="3"/>
  <c r="AW4018" i="3"/>
  <c r="BF4018" i="3"/>
  <c r="BG4018" i="3"/>
  <c r="Z4022" i="3"/>
  <c r="AC4021" i="3"/>
  <c r="AK4021" i="3" s="1"/>
  <c r="K4023" i="3"/>
  <c r="AB4022" i="3"/>
  <c r="AA4022" i="3"/>
  <c r="AR4020" i="3"/>
  <c r="BJ4020" i="3"/>
  <c r="AQ4020" i="3"/>
  <c r="BI4020" i="3"/>
  <c r="L989" i="3"/>
  <c r="O991" i="3"/>
  <c r="K989" i="3"/>
  <c r="N990" i="3" s="1"/>
  <c r="N991" i="3"/>
  <c r="X4020" i="3"/>
  <c r="W4020" i="3"/>
  <c r="U4021" i="3"/>
  <c r="R4021" i="3"/>
  <c r="T4021" i="3"/>
  <c r="Q4021" i="3"/>
  <c r="N4022" i="3"/>
  <c r="O4022" i="3"/>
  <c r="BV3252" i="3" l="1"/>
  <c r="BP3252" i="3"/>
  <c r="BU3252" i="3" s="1"/>
  <c r="BR3253" i="3"/>
  <c r="BT3252" i="3"/>
  <c r="BX3252" i="3" s="1"/>
  <c r="AY4018" i="3"/>
  <c r="BA4018" i="3" s="1"/>
  <c r="BB4018" i="3" s="1"/>
  <c r="L4024" i="3"/>
  <c r="AX4019" i="3"/>
  <c r="AW4019" i="3"/>
  <c r="BG4019" i="3"/>
  <c r="BF4019" i="3"/>
  <c r="Z4023" i="3"/>
  <c r="AC4022" i="3"/>
  <c r="AK4022" i="3" s="1"/>
  <c r="BJ4021" i="3"/>
  <c r="AR4021" i="3"/>
  <c r="K4024" i="3"/>
  <c r="AB4023" i="3"/>
  <c r="AA4023" i="3"/>
  <c r="AQ4021" i="3"/>
  <c r="BI4021" i="3"/>
  <c r="L988" i="3"/>
  <c r="K988" i="3"/>
  <c r="O990" i="3"/>
  <c r="X4021" i="3"/>
  <c r="W4021" i="3"/>
  <c r="U4022" i="3"/>
  <c r="R4022" i="3"/>
  <c r="T4022" i="3"/>
  <c r="Q4022" i="3"/>
  <c r="N4023" i="3"/>
  <c r="O4023" i="3"/>
  <c r="BS3253" i="3" l="1"/>
  <c r="BL3253" i="3"/>
  <c r="BN3253" i="3"/>
  <c r="BM3253" i="3"/>
  <c r="BQ3253" i="3" s="1"/>
  <c r="BO3253" i="3"/>
  <c r="L4025" i="3"/>
  <c r="AY4019" i="3"/>
  <c r="BA4019" i="3" s="1"/>
  <c r="BB4019" i="3" s="1"/>
  <c r="AX4020" i="3"/>
  <c r="BG4020" i="3"/>
  <c r="BF4020" i="3"/>
  <c r="AW4020" i="3"/>
  <c r="AR4022" i="3"/>
  <c r="BJ4022" i="3"/>
  <c r="K4025" i="3"/>
  <c r="AB4024" i="3"/>
  <c r="AA4024" i="3"/>
  <c r="Z4024" i="3"/>
  <c r="AQ4022" i="3"/>
  <c r="BI4022" i="3"/>
  <c r="AC4023" i="3"/>
  <c r="AK4023" i="3" s="1"/>
  <c r="K987" i="3"/>
  <c r="N989" i="3"/>
  <c r="L987" i="3"/>
  <c r="O988" i="3" s="1"/>
  <c r="O989" i="3"/>
  <c r="X4022" i="3"/>
  <c r="W4022" i="3"/>
  <c r="T4023" i="3"/>
  <c r="Q4023" i="3"/>
  <c r="U4023" i="3"/>
  <c r="R4023" i="3"/>
  <c r="N4024" i="3"/>
  <c r="O4024" i="3"/>
  <c r="BV3253" i="3" l="1"/>
  <c r="BT3253" i="3"/>
  <c r="BX3253" i="3" s="1"/>
  <c r="AY4020" i="3"/>
  <c r="BA4020" i="3" s="1"/>
  <c r="BB4020" i="3" s="1"/>
  <c r="BP3253" i="3"/>
  <c r="BU3253" i="3" s="1"/>
  <c r="BR3254" i="3"/>
  <c r="AC4024" i="3"/>
  <c r="AK4024" i="3" s="1"/>
  <c r="AW4021" i="3"/>
  <c r="L4026" i="3"/>
  <c r="AX4021" i="3"/>
  <c r="BG4021" i="3"/>
  <c r="BF4021" i="3"/>
  <c r="AQ4023" i="3"/>
  <c r="BI4023" i="3"/>
  <c r="AR4023" i="3"/>
  <c r="BJ4023" i="3"/>
  <c r="K4026" i="3"/>
  <c r="AB4025" i="3"/>
  <c r="AA4025" i="3"/>
  <c r="Z4025" i="3"/>
  <c r="Z4026" i="3"/>
  <c r="K986" i="3"/>
  <c r="L986" i="3"/>
  <c r="N988" i="3"/>
  <c r="W4023" i="3"/>
  <c r="X4023" i="3"/>
  <c r="T4024" i="3"/>
  <c r="Q4024" i="3"/>
  <c r="U4024" i="3"/>
  <c r="R4024" i="3"/>
  <c r="N4025" i="3"/>
  <c r="O4025" i="3"/>
  <c r="AY4021" i="3" l="1"/>
  <c r="BA4021" i="3" s="1"/>
  <c r="BB4021" i="3" s="1"/>
  <c r="BS3254" i="3"/>
  <c r="BM3254" i="3"/>
  <c r="BQ3254" i="3" s="1"/>
  <c r="BN3254" i="3"/>
  <c r="BL3254" i="3"/>
  <c r="BO3254" i="3"/>
  <c r="L4027" i="3"/>
  <c r="AX4022" i="3"/>
  <c r="AW4022" i="3"/>
  <c r="BF4022" i="3"/>
  <c r="BG4022" i="3"/>
  <c r="AR4024" i="3"/>
  <c r="BJ4024" i="3"/>
  <c r="K4027" i="3"/>
  <c r="AB4026" i="3"/>
  <c r="AA4026" i="3"/>
  <c r="AQ4024" i="3"/>
  <c r="BI4024" i="3"/>
  <c r="AC4025" i="3"/>
  <c r="AK4025" i="3" s="1"/>
  <c r="L985" i="3"/>
  <c r="O987" i="3"/>
  <c r="K985" i="3"/>
  <c r="N986" i="3" s="1"/>
  <c r="N987" i="3"/>
  <c r="W4024" i="3"/>
  <c r="X4024" i="3"/>
  <c r="T4025" i="3"/>
  <c r="Q4025" i="3"/>
  <c r="U4025" i="3"/>
  <c r="R4025" i="3"/>
  <c r="N4026" i="3"/>
  <c r="O4026" i="3"/>
  <c r="BV3254" i="3" l="1"/>
  <c r="BT3254" i="3"/>
  <c r="BX3254" i="3" s="1"/>
  <c r="BP3254" i="3"/>
  <c r="BU3254" i="3" s="1"/>
  <c r="BR3255" i="3"/>
  <c r="AY4022" i="3"/>
  <c r="BA4022" i="3" s="1"/>
  <c r="BB4022" i="3" s="1"/>
  <c r="L4028" i="3"/>
  <c r="AW4023" i="3"/>
  <c r="AX4023" i="3"/>
  <c r="BF4023" i="3"/>
  <c r="BG4023" i="3"/>
  <c r="Z4027" i="3"/>
  <c r="AC4026" i="3"/>
  <c r="AK4026" i="3" s="1"/>
  <c r="BI4025" i="3"/>
  <c r="AQ4025" i="3"/>
  <c r="AR4025" i="3"/>
  <c r="BJ4025" i="3"/>
  <c r="K4028" i="3"/>
  <c r="AB4027" i="3"/>
  <c r="AA4027" i="3"/>
  <c r="L984" i="3"/>
  <c r="K984" i="3"/>
  <c r="O986" i="3"/>
  <c r="X4025" i="3"/>
  <c r="W4025" i="3"/>
  <c r="T4026" i="3"/>
  <c r="Q4026" i="3"/>
  <c r="U4026" i="3"/>
  <c r="R4026" i="3"/>
  <c r="N4027" i="3"/>
  <c r="O4027" i="3"/>
  <c r="AY4023" i="3" l="1"/>
  <c r="BA4023" i="3" s="1"/>
  <c r="BB4023" i="3" s="1"/>
  <c r="BS3255" i="3"/>
  <c r="BL3255" i="3"/>
  <c r="BN3255" i="3"/>
  <c r="BM3255" i="3"/>
  <c r="BQ3255" i="3" s="1"/>
  <c r="BO3255" i="3"/>
  <c r="L4029" i="3"/>
  <c r="AW4024" i="3"/>
  <c r="AX4024" i="3"/>
  <c r="BG4024" i="3"/>
  <c r="BF4024" i="3"/>
  <c r="AC4027" i="3"/>
  <c r="AK4027" i="3" s="1"/>
  <c r="K4029" i="3"/>
  <c r="Z4029" i="3" s="1"/>
  <c r="AB4028" i="3"/>
  <c r="AA4028" i="3"/>
  <c r="Z4028" i="3"/>
  <c r="AQ4026" i="3"/>
  <c r="BI4026" i="3"/>
  <c r="BJ4026" i="3"/>
  <c r="AR4026" i="3"/>
  <c r="K983" i="3"/>
  <c r="N985" i="3"/>
  <c r="L983" i="3"/>
  <c r="O984" i="3" s="1"/>
  <c r="O985" i="3"/>
  <c r="W4026" i="3"/>
  <c r="X4026" i="3"/>
  <c r="U4027" i="3"/>
  <c r="R4027" i="3"/>
  <c r="T4027" i="3"/>
  <c r="Q4027" i="3"/>
  <c r="N4028" i="3"/>
  <c r="O4028" i="3"/>
  <c r="BV3255" i="3" l="1"/>
  <c r="BT3255" i="3"/>
  <c r="BX3255" i="3" s="1"/>
  <c r="BP3255" i="3"/>
  <c r="BU3255" i="3" s="1"/>
  <c r="BR3256" i="3"/>
  <c r="AY4024" i="3"/>
  <c r="BA4024" i="3" s="1"/>
  <c r="BB4024" i="3" s="1"/>
  <c r="L4030" i="3"/>
  <c r="AW4025" i="3"/>
  <c r="AX4025" i="3"/>
  <c r="BG4025" i="3"/>
  <c r="BF4025" i="3"/>
  <c r="AC4028" i="3"/>
  <c r="K4030" i="3"/>
  <c r="AB4029" i="3"/>
  <c r="AA4029" i="3"/>
  <c r="AR4027" i="3"/>
  <c r="BJ4027" i="3"/>
  <c r="AQ4027" i="3"/>
  <c r="BI4027" i="3"/>
  <c r="AK4028" i="3"/>
  <c r="K982" i="3"/>
  <c r="L982" i="3"/>
  <c r="N984" i="3"/>
  <c r="W4027" i="3"/>
  <c r="X4027" i="3"/>
  <c r="T4028" i="3"/>
  <c r="Q4028" i="3"/>
  <c r="U4028" i="3"/>
  <c r="R4028" i="3"/>
  <c r="N4029" i="3"/>
  <c r="O4029" i="3"/>
  <c r="BN3256" i="3" l="1"/>
  <c r="BM3256" i="3"/>
  <c r="BQ3256" i="3" s="1"/>
  <c r="BO3256" i="3"/>
  <c r="BL3256" i="3"/>
  <c r="BS3256" i="3"/>
  <c r="AY4025" i="3"/>
  <c r="BA4025" i="3" s="1"/>
  <c r="BB4025" i="3" s="1"/>
  <c r="AW4026" i="3"/>
  <c r="L4031" i="3"/>
  <c r="AX4026" i="3"/>
  <c r="BF4026" i="3"/>
  <c r="BG4026" i="3"/>
  <c r="AQ4028" i="3"/>
  <c r="BI4028" i="3"/>
  <c r="AC4029" i="3"/>
  <c r="AK4029" i="3" s="1"/>
  <c r="K4031" i="3"/>
  <c r="AB4030" i="3"/>
  <c r="AA4030" i="3"/>
  <c r="Z4030" i="3"/>
  <c r="AR4028" i="3"/>
  <c r="BJ4028" i="3"/>
  <c r="L981" i="3"/>
  <c r="O983" i="3"/>
  <c r="K981" i="3"/>
  <c r="N982" i="3" s="1"/>
  <c r="N983" i="3"/>
  <c r="W4028" i="3"/>
  <c r="X4028" i="3"/>
  <c r="T4029" i="3"/>
  <c r="Q4029" i="3"/>
  <c r="U4029" i="3"/>
  <c r="R4029" i="3"/>
  <c r="N4030" i="3"/>
  <c r="O4030" i="3"/>
  <c r="BV3256" i="3" l="1"/>
  <c r="AY4026" i="3"/>
  <c r="BA4026" i="3" s="1"/>
  <c r="BP3256" i="3"/>
  <c r="BU3256" i="3" s="1"/>
  <c r="BR3257" i="3"/>
  <c r="AX4027" i="3"/>
  <c r="BT3256" i="3"/>
  <c r="BX3256" i="3" s="1"/>
  <c r="L4032" i="3"/>
  <c r="BG4027" i="3"/>
  <c r="BF4027" i="3"/>
  <c r="AW4027" i="3"/>
  <c r="AC4030" i="3"/>
  <c r="AK4030" i="3" s="1"/>
  <c r="K4032" i="3"/>
  <c r="AB4031" i="3"/>
  <c r="AA4031" i="3"/>
  <c r="Z4031" i="3"/>
  <c r="AQ4029" i="3"/>
  <c r="BI4029" i="3"/>
  <c r="AR4029" i="3"/>
  <c r="BJ4029" i="3"/>
  <c r="L980" i="3"/>
  <c r="K980" i="3"/>
  <c r="O982" i="3"/>
  <c r="W4029" i="3"/>
  <c r="X4029" i="3"/>
  <c r="U4030" i="3"/>
  <c r="R4030" i="3"/>
  <c r="T4030" i="3"/>
  <c r="Q4030" i="3"/>
  <c r="N4031" i="3"/>
  <c r="O4031" i="3"/>
  <c r="BB4026" i="3" l="1"/>
  <c r="AY4027" i="3"/>
  <c r="BA4027" i="3" s="1"/>
  <c r="BB4027" i="3" s="1"/>
  <c r="BS3257" i="3"/>
  <c r="BM3257" i="3"/>
  <c r="BQ3257" i="3" s="1"/>
  <c r="BO3257" i="3"/>
  <c r="BL3257" i="3"/>
  <c r="BN3257" i="3"/>
  <c r="L4033" i="3"/>
  <c r="AW4028" i="3"/>
  <c r="AX4028" i="3"/>
  <c r="BF4028" i="3"/>
  <c r="BG4028" i="3"/>
  <c r="AR4030" i="3"/>
  <c r="BJ4030" i="3"/>
  <c r="AC4031" i="3"/>
  <c r="AK4031" i="3" s="1"/>
  <c r="AQ4030" i="3"/>
  <c r="BI4030" i="3"/>
  <c r="K4033" i="3"/>
  <c r="AB4032" i="3"/>
  <c r="AA4032" i="3"/>
  <c r="Z4032" i="3"/>
  <c r="K979" i="3"/>
  <c r="N981" i="3"/>
  <c r="L979" i="3"/>
  <c r="O980" i="3" s="1"/>
  <c r="O981" i="3"/>
  <c r="W4030" i="3"/>
  <c r="X4030" i="3"/>
  <c r="U4031" i="3"/>
  <c r="R4031" i="3"/>
  <c r="T4031" i="3"/>
  <c r="Q4031" i="3"/>
  <c r="N4032" i="3"/>
  <c r="O4032" i="3"/>
  <c r="BV3257" i="3" l="1"/>
  <c r="AC4032" i="3"/>
  <c r="BP3257" i="3"/>
  <c r="BU3257" i="3" s="1"/>
  <c r="BR3258" i="3"/>
  <c r="BT3257" i="3"/>
  <c r="BX3257" i="3" s="1"/>
  <c r="AY4028" i="3"/>
  <c r="BA4028" i="3" s="1"/>
  <c r="BB4028" i="3" s="1"/>
  <c r="L4034" i="3"/>
  <c r="AX4029" i="3"/>
  <c r="AW4029" i="3"/>
  <c r="BF4029" i="3"/>
  <c r="BG4029" i="3"/>
  <c r="BJ4031" i="3"/>
  <c r="AR4031" i="3"/>
  <c r="K4034" i="3"/>
  <c r="AB4033" i="3"/>
  <c r="AA4033" i="3"/>
  <c r="Z4033" i="3"/>
  <c r="AK4032" i="3"/>
  <c r="AQ4031" i="3"/>
  <c r="BI4031" i="3"/>
  <c r="K978" i="3"/>
  <c r="L978" i="3"/>
  <c r="N980" i="3"/>
  <c r="X4031" i="3"/>
  <c r="W4031" i="3"/>
  <c r="U4032" i="3"/>
  <c r="R4032" i="3"/>
  <c r="T4032" i="3"/>
  <c r="Q4032" i="3"/>
  <c r="N4033" i="3"/>
  <c r="O4033" i="3"/>
  <c r="BN3258" i="3" l="1"/>
  <c r="BM3258" i="3"/>
  <c r="BQ3258" i="3" s="1"/>
  <c r="BS3258" i="3"/>
  <c r="BL3258" i="3"/>
  <c r="BO3258" i="3"/>
  <c r="AY4029" i="3"/>
  <c r="BA4029" i="3" s="1"/>
  <c r="AX4030" i="3"/>
  <c r="L4035" i="3"/>
  <c r="AW4030" i="3"/>
  <c r="BF4030" i="3"/>
  <c r="BG4030" i="3"/>
  <c r="AC4033" i="3"/>
  <c r="AK4033" i="3" s="1"/>
  <c r="AQ4032" i="3"/>
  <c r="BI4032" i="3"/>
  <c r="K4035" i="3"/>
  <c r="AB4034" i="3"/>
  <c r="AA4034" i="3"/>
  <c r="Z4034" i="3"/>
  <c r="AR4032" i="3"/>
  <c r="BJ4032" i="3"/>
  <c r="L977" i="3"/>
  <c r="O979" i="3"/>
  <c r="K977" i="3"/>
  <c r="N978" i="3" s="1"/>
  <c r="N979" i="3"/>
  <c r="W4032" i="3"/>
  <c r="X4032" i="3"/>
  <c r="T4033" i="3"/>
  <c r="Q4033" i="3"/>
  <c r="U4033" i="3"/>
  <c r="R4033" i="3"/>
  <c r="N4034" i="3"/>
  <c r="O4034" i="3"/>
  <c r="BV3258" i="3" l="1"/>
  <c r="BB4029" i="3"/>
  <c r="AY4030" i="3"/>
  <c r="BA4030" i="3" s="1"/>
  <c r="BP3258" i="3"/>
  <c r="BU3258" i="3" s="1"/>
  <c r="BR3259" i="3"/>
  <c r="AX4031" i="3"/>
  <c r="BT3258" i="3"/>
  <c r="BX3258" i="3" s="1"/>
  <c r="L4036" i="3"/>
  <c r="AW4031" i="3"/>
  <c r="BG4031" i="3"/>
  <c r="BF4031" i="3"/>
  <c r="AR4033" i="3"/>
  <c r="BJ4033" i="3"/>
  <c r="AQ4033" i="3"/>
  <c r="BI4033" i="3"/>
  <c r="AC4034" i="3"/>
  <c r="AK4034" i="3" s="1"/>
  <c r="AN4034" i="3" s="1"/>
  <c r="K4036" i="3"/>
  <c r="AB4035" i="3"/>
  <c r="AA4035" i="3"/>
  <c r="Z4035" i="3"/>
  <c r="BB4030" i="3"/>
  <c r="L976" i="3"/>
  <c r="K976" i="3"/>
  <c r="O978" i="3"/>
  <c r="W4033" i="3"/>
  <c r="X4033" i="3"/>
  <c r="U4034" i="3"/>
  <c r="R4034" i="3"/>
  <c r="T4034" i="3"/>
  <c r="Q4034" i="3"/>
  <c r="N4035" i="3"/>
  <c r="O4035" i="3"/>
  <c r="AY4031" i="3" l="1"/>
  <c r="BA4031" i="3" s="1"/>
  <c r="BB4031" i="3" s="1"/>
  <c r="BM3259" i="3"/>
  <c r="BQ3259" i="3" s="1"/>
  <c r="BS3259" i="3"/>
  <c r="BL3259" i="3"/>
  <c r="BO3259" i="3"/>
  <c r="BN3259" i="3"/>
  <c r="L4037" i="3"/>
  <c r="AW4032" i="3"/>
  <c r="AX4032" i="3"/>
  <c r="BF4032" i="3"/>
  <c r="BG4032" i="3"/>
  <c r="AN4035" i="3"/>
  <c r="AR4034" i="3"/>
  <c r="AQ4034" i="3"/>
  <c r="AC4035" i="3"/>
  <c r="AK4035" i="3" s="1"/>
  <c r="K4037" i="3"/>
  <c r="AB4036" i="3"/>
  <c r="AA4036" i="3"/>
  <c r="Z4036" i="3"/>
  <c r="BI4034" i="3"/>
  <c r="AT4034" i="3"/>
  <c r="AT4035" i="3" s="1"/>
  <c r="AT4036" i="3" s="1"/>
  <c r="AU4034" i="3"/>
  <c r="AU4035" i="3" s="1"/>
  <c r="AU4036" i="3" s="1"/>
  <c r="BJ4034" i="3"/>
  <c r="K975" i="3"/>
  <c r="N977" i="3"/>
  <c r="L975" i="3"/>
  <c r="O976" i="3" s="1"/>
  <c r="O977" i="3"/>
  <c r="X4034" i="3"/>
  <c r="W4034" i="3"/>
  <c r="T4035" i="3"/>
  <c r="Q4035" i="3"/>
  <c r="U4035" i="3"/>
  <c r="R4035" i="3"/>
  <c r="N4036" i="3"/>
  <c r="O4036" i="3"/>
  <c r="BV3259" i="3" l="1"/>
  <c r="BP3259" i="3"/>
  <c r="BU3259" i="3" s="1"/>
  <c r="BR3260" i="3"/>
  <c r="BT3259" i="3"/>
  <c r="BX3259" i="3" s="1"/>
  <c r="AY4032" i="3"/>
  <c r="BA4032" i="3" s="1"/>
  <c r="BB4032" i="3" s="1"/>
  <c r="L4038" i="3"/>
  <c r="AW4033" i="3"/>
  <c r="AX4033" i="3"/>
  <c r="BG4033" i="3"/>
  <c r="BF4033" i="3"/>
  <c r="K4038" i="3"/>
  <c r="AC4036" i="3"/>
  <c r="AK4036" i="3" s="1"/>
  <c r="AQ4035" i="3"/>
  <c r="BI4035" i="3"/>
  <c r="AR4035" i="3"/>
  <c r="BJ4035" i="3"/>
  <c r="AN4036" i="3"/>
  <c r="BD4035" i="3"/>
  <c r="BD4036" i="3" s="1"/>
  <c r="K974" i="3"/>
  <c r="L974" i="3"/>
  <c r="N976" i="3"/>
  <c r="W4035" i="3"/>
  <c r="X4035" i="3"/>
  <c r="U4036" i="3"/>
  <c r="R4036" i="3"/>
  <c r="T4036" i="3"/>
  <c r="Q4036" i="3"/>
  <c r="N4037" i="3"/>
  <c r="O4037" i="3"/>
  <c r="BS3260" i="3" l="1"/>
  <c r="BL3260" i="3"/>
  <c r="BO3260" i="3"/>
  <c r="BM3260" i="3"/>
  <c r="BQ3260" i="3" s="1"/>
  <c r="BN3260" i="3"/>
  <c r="AW4034" i="3"/>
  <c r="AY4033" i="3"/>
  <c r="BA4033" i="3" s="1"/>
  <c r="AX4034" i="3"/>
  <c r="L4039" i="3"/>
  <c r="BG4034" i="3"/>
  <c r="BF4034" i="3"/>
  <c r="K4039" i="3"/>
  <c r="AR4036" i="3"/>
  <c r="BJ4036" i="3"/>
  <c r="AQ4036" i="3"/>
  <c r="BI4036" i="3"/>
  <c r="L973" i="3"/>
  <c r="O975" i="3"/>
  <c r="K973" i="3"/>
  <c r="N974" i="3" s="1"/>
  <c r="N975" i="3"/>
  <c r="X4036" i="3"/>
  <c r="W4036" i="3"/>
  <c r="U4037" i="3"/>
  <c r="R4037" i="3"/>
  <c r="T4037" i="3"/>
  <c r="Q4037" i="3"/>
  <c r="N4038" i="3"/>
  <c r="O4038" i="3"/>
  <c r="BV3260" i="3" l="1"/>
  <c r="AY4034" i="3"/>
  <c r="BA4034" i="3" s="1"/>
  <c r="BB4033" i="3"/>
  <c r="BP3260" i="3"/>
  <c r="BU3260" i="3" s="1"/>
  <c r="BR3261" i="3"/>
  <c r="AX4035" i="3"/>
  <c r="BT3260" i="3"/>
  <c r="BX3260" i="3" s="1"/>
  <c r="L4040" i="3"/>
  <c r="BG4035" i="3"/>
  <c r="BF4035" i="3"/>
  <c r="AW4035" i="3"/>
  <c r="K4040" i="3"/>
  <c r="L972" i="3"/>
  <c r="K972" i="3"/>
  <c r="O974" i="3"/>
  <c r="U4038" i="3"/>
  <c r="R4038" i="3"/>
  <c r="T4038" i="3"/>
  <c r="Q4038" i="3"/>
  <c r="N4039" i="3"/>
  <c r="O4039" i="3"/>
  <c r="BB4034" i="3" l="1"/>
  <c r="BS3261" i="3"/>
  <c r="BM3261" i="3"/>
  <c r="BQ3261" i="3" s="1"/>
  <c r="BN3261" i="3"/>
  <c r="BL3261" i="3"/>
  <c r="BO3261" i="3"/>
  <c r="AW4036" i="3"/>
  <c r="L4041" i="3"/>
  <c r="AX4036" i="3"/>
  <c r="K4041" i="3"/>
  <c r="AY4035" i="3"/>
  <c r="BA4035" i="3" s="1"/>
  <c r="BB4035" i="3" s="1"/>
  <c r="K971" i="3"/>
  <c r="N973" i="3"/>
  <c r="L971" i="3"/>
  <c r="O972" i="3" s="1"/>
  <c r="O973" i="3"/>
  <c r="T4039" i="3"/>
  <c r="Q4039" i="3"/>
  <c r="U4039" i="3"/>
  <c r="R4039" i="3"/>
  <c r="N4040" i="3"/>
  <c r="O4040" i="3"/>
  <c r="BV3261" i="3" l="1"/>
  <c r="AY4036" i="3"/>
  <c r="BA4036" i="3" s="1"/>
  <c r="BB4036" i="3" s="1"/>
  <c r="BT3261" i="3"/>
  <c r="BX3261" i="3" s="1"/>
  <c r="BP3261" i="3"/>
  <c r="BU3261" i="3" s="1"/>
  <c r="BR3262" i="3"/>
  <c r="L4042" i="3"/>
  <c r="K4042" i="3"/>
  <c r="K970" i="3"/>
  <c r="L970" i="3"/>
  <c r="N972" i="3"/>
  <c r="T4040" i="3"/>
  <c r="Q4040" i="3"/>
  <c r="U4040" i="3"/>
  <c r="R4040" i="3"/>
  <c r="N4041" i="3"/>
  <c r="O4041" i="3"/>
  <c r="BS3262" i="3" l="1"/>
  <c r="BL3262" i="3"/>
  <c r="BN3262" i="3"/>
  <c r="BM3262" i="3"/>
  <c r="BQ3262" i="3" s="1"/>
  <c r="BO3262" i="3"/>
  <c r="L4043" i="3"/>
  <c r="K4043" i="3"/>
  <c r="L969" i="3"/>
  <c r="O971" i="3"/>
  <c r="K969" i="3"/>
  <c r="N970" i="3" s="1"/>
  <c r="N971" i="3"/>
  <c r="T4041" i="3"/>
  <c r="Q4041" i="3"/>
  <c r="U4041" i="3"/>
  <c r="R4041" i="3"/>
  <c r="N4042" i="3"/>
  <c r="O4042" i="3"/>
  <c r="BV3262" i="3" l="1"/>
  <c r="BT3262" i="3"/>
  <c r="BX3262" i="3" s="1"/>
  <c r="BP3262" i="3"/>
  <c r="BU3262" i="3" s="1"/>
  <c r="BR3263" i="3"/>
  <c r="L4044" i="3"/>
  <c r="K4044" i="3"/>
  <c r="L968" i="3"/>
  <c r="K968" i="3"/>
  <c r="O970" i="3"/>
  <c r="U4042" i="3"/>
  <c r="R4042" i="3"/>
  <c r="T4042" i="3"/>
  <c r="Q4042" i="3"/>
  <c r="N4043" i="3"/>
  <c r="O4043" i="3"/>
  <c r="BO3263" i="3" l="1"/>
  <c r="BS3263" i="3"/>
  <c r="BM3263" i="3"/>
  <c r="BQ3263" i="3" s="1"/>
  <c r="BN3263" i="3"/>
  <c r="BL3263" i="3"/>
  <c r="L4045" i="3"/>
  <c r="K4045" i="3"/>
  <c r="K967" i="3"/>
  <c r="N969" i="3"/>
  <c r="L967" i="3"/>
  <c r="O968" i="3" s="1"/>
  <c r="O969" i="3"/>
  <c r="U4043" i="3"/>
  <c r="R4043" i="3"/>
  <c r="T4043" i="3"/>
  <c r="Q4043" i="3"/>
  <c r="N4044" i="3"/>
  <c r="O4044" i="3"/>
  <c r="BT3263" i="3" l="1"/>
  <c r="BX3263" i="3" s="1"/>
  <c r="BV3263" i="3"/>
  <c r="BP3263" i="3"/>
  <c r="BU3263" i="3" s="1"/>
  <c r="BR3264" i="3"/>
  <c r="L4046" i="3"/>
  <c r="K4046" i="3"/>
  <c r="K966" i="3"/>
  <c r="L966" i="3"/>
  <c r="N968" i="3"/>
  <c r="T4044" i="3"/>
  <c r="Q4044" i="3"/>
  <c r="U4044" i="3"/>
  <c r="R4044" i="3"/>
  <c r="N4045" i="3"/>
  <c r="O4045" i="3"/>
  <c r="BO3264" i="3" l="1"/>
  <c r="BS3264" i="3"/>
  <c r="BM3264" i="3"/>
  <c r="BQ3264" i="3" s="1"/>
  <c r="BN3264" i="3"/>
  <c r="BL3264" i="3"/>
  <c r="L4047" i="3"/>
  <c r="K4047" i="3"/>
  <c r="L965" i="3"/>
  <c r="O967" i="3"/>
  <c r="K965" i="3"/>
  <c r="N966" i="3" s="1"/>
  <c r="N967" i="3"/>
  <c r="U4045" i="3"/>
  <c r="R4045" i="3"/>
  <c r="T4045" i="3"/>
  <c r="Q4045" i="3"/>
  <c r="N4046" i="3"/>
  <c r="O4047" i="3"/>
  <c r="O4046" i="3"/>
  <c r="BT3264" i="3" l="1"/>
  <c r="BX3264" i="3" s="1"/>
  <c r="BV3264" i="3"/>
  <c r="BP3264" i="3"/>
  <c r="BU3264" i="3" s="1"/>
  <c r="BR3265" i="3"/>
  <c r="N4047" i="3"/>
  <c r="Q4047" i="3" s="1"/>
  <c r="L964" i="3"/>
  <c r="K964" i="3"/>
  <c r="O966" i="3"/>
  <c r="U4046" i="3"/>
  <c r="R4046" i="3"/>
  <c r="T4047" i="3"/>
  <c r="U4047" i="3"/>
  <c r="R4047" i="3"/>
  <c r="T4046" i="3"/>
  <c r="Q4046" i="3"/>
  <c r="BO3265" i="3" l="1"/>
  <c r="BS3265" i="3"/>
  <c r="BL3265" i="3"/>
  <c r="BN3265" i="3"/>
  <c r="BM3265" i="3"/>
  <c r="BQ3265" i="3" s="1"/>
  <c r="K963" i="3"/>
  <c r="N965" i="3"/>
  <c r="L963" i="3"/>
  <c r="O964" i="3" s="1"/>
  <c r="O965" i="3"/>
  <c r="BT3265" i="3" l="1"/>
  <c r="BX3265" i="3" s="1"/>
  <c r="BV3265" i="3"/>
  <c r="BP3265" i="3"/>
  <c r="BU3265" i="3" s="1"/>
  <c r="BR3266" i="3"/>
  <c r="K962" i="3"/>
  <c r="L962" i="3"/>
  <c r="N964" i="3"/>
  <c r="BN3266" i="3" l="1"/>
  <c r="BS3266" i="3"/>
  <c r="BL3266" i="3"/>
  <c r="BO3266" i="3"/>
  <c r="BV3266" i="3" s="1"/>
  <c r="BM3266" i="3"/>
  <c r="BQ3266" i="3" s="1"/>
  <c r="K961" i="3"/>
  <c r="L961" i="3"/>
  <c r="O962" i="3" s="1"/>
  <c r="O963" i="3"/>
  <c r="N963" i="3"/>
  <c r="BP3266" i="3" l="1"/>
  <c r="BU3266" i="3" s="1"/>
  <c r="BR3267" i="3"/>
  <c r="BT3266" i="3"/>
  <c r="BX3266" i="3" s="1"/>
  <c r="K960" i="3"/>
  <c r="L960" i="3"/>
  <c r="N962" i="3"/>
  <c r="BO3267" i="3" l="1"/>
  <c r="BM3267" i="3"/>
  <c r="BQ3267" i="3" s="1"/>
  <c r="BS3267" i="3"/>
  <c r="BL3267" i="3"/>
  <c r="BN3267" i="3"/>
  <c r="L959" i="3"/>
  <c r="K959" i="3"/>
  <c r="O961" i="3"/>
  <c r="N961" i="3"/>
  <c r="BT3267" i="3" l="1"/>
  <c r="BX3267" i="3" s="1"/>
  <c r="BV3267" i="3"/>
  <c r="BP3267" i="3"/>
  <c r="BU3267" i="3" s="1"/>
  <c r="BR3268" i="3"/>
  <c r="K958" i="3"/>
  <c r="N960" i="3"/>
  <c r="L958" i="3"/>
  <c r="O959" i="3" s="1"/>
  <c r="O960" i="3"/>
  <c r="BN3268" i="3" l="1"/>
  <c r="BO3268" i="3"/>
  <c r="BL3268" i="3"/>
  <c r="BS3268" i="3"/>
  <c r="BM3268" i="3"/>
  <c r="BQ3268" i="3" s="1"/>
  <c r="K957" i="3"/>
  <c r="L957" i="3"/>
  <c r="N959" i="3"/>
  <c r="BV3268" i="3" l="1"/>
  <c r="BP3268" i="3"/>
  <c r="BU3268" i="3" s="1"/>
  <c r="BR3269" i="3"/>
  <c r="BT3268" i="3"/>
  <c r="BX3268" i="3" s="1"/>
  <c r="K956" i="3"/>
  <c r="L956" i="3"/>
  <c r="O957" i="3" s="1"/>
  <c r="O958" i="3"/>
  <c r="N958" i="3"/>
  <c r="BO3269" i="3" l="1"/>
  <c r="BM3269" i="3"/>
  <c r="BQ3269" i="3" s="1"/>
  <c r="BN3269" i="3"/>
  <c r="BS3269" i="3"/>
  <c r="BL3269" i="3"/>
  <c r="K955" i="3"/>
  <c r="L955" i="3"/>
  <c r="N957" i="3"/>
  <c r="BT3269" i="3" l="1"/>
  <c r="BX3269" i="3" s="1"/>
  <c r="BV3269" i="3"/>
  <c r="BP3269" i="3"/>
  <c r="BU3269" i="3" s="1"/>
  <c r="BR3270" i="3"/>
  <c r="K954" i="3"/>
  <c r="L954" i="3"/>
  <c r="O955" i="3" s="1"/>
  <c r="O956" i="3"/>
  <c r="N956" i="3"/>
  <c r="BN3270" i="3" l="1"/>
  <c r="BO3270" i="3"/>
  <c r="BL3270" i="3"/>
  <c r="BS3270" i="3"/>
  <c r="BM3270" i="3"/>
  <c r="BQ3270" i="3" s="1"/>
  <c r="K953" i="3"/>
  <c r="L953" i="3"/>
  <c r="N955" i="3"/>
  <c r="BV3270" i="3" l="1"/>
  <c r="BP3270" i="3"/>
  <c r="BU3270" i="3" s="1"/>
  <c r="BR3271" i="3"/>
  <c r="BT3270" i="3"/>
  <c r="BX3270" i="3" s="1"/>
  <c r="K952" i="3"/>
  <c r="L952" i="3"/>
  <c r="O953" i="3" s="1"/>
  <c r="O954" i="3"/>
  <c r="N954" i="3"/>
  <c r="BO3271" i="3" l="1"/>
  <c r="BL3271" i="3"/>
  <c r="BS3271" i="3"/>
  <c r="BM3271" i="3"/>
  <c r="BQ3271" i="3" s="1"/>
  <c r="BN3271" i="3"/>
  <c r="K951" i="3"/>
  <c r="L951" i="3"/>
  <c r="N953" i="3"/>
  <c r="BT3271" i="3" l="1"/>
  <c r="BX3271" i="3" s="1"/>
  <c r="BV3271" i="3"/>
  <c r="BP3271" i="3"/>
  <c r="BU3271" i="3" s="1"/>
  <c r="BR3272" i="3"/>
  <c r="K950" i="3"/>
  <c r="L950" i="3"/>
  <c r="O951" i="3" s="1"/>
  <c r="O952" i="3"/>
  <c r="N952" i="3"/>
  <c r="BN3272" i="3" l="1"/>
  <c r="BO3272" i="3"/>
  <c r="BL3272" i="3"/>
  <c r="BS3272" i="3"/>
  <c r="BM3272" i="3"/>
  <c r="BQ3272" i="3" s="1"/>
  <c r="K949" i="3"/>
  <c r="L949" i="3"/>
  <c r="N951" i="3"/>
  <c r="BV3272" i="3" l="1"/>
  <c r="BP3272" i="3"/>
  <c r="BU3272" i="3" s="1"/>
  <c r="BR3273" i="3"/>
  <c r="BT3272" i="3"/>
  <c r="BX3272" i="3" s="1"/>
  <c r="K948" i="3"/>
  <c r="L948" i="3"/>
  <c r="O949" i="3" s="1"/>
  <c r="O950" i="3"/>
  <c r="N950" i="3"/>
  <c r="BN3273" i="3" l="1"/>
  <c r="BM3273" i="3"/>
  <c r="BQ3273" i="3" s="1"/>
  <c r="BS3273" i="3"/>
  <c r="BL3273" i="3"/>
  <c r="BO3273" i="3"/>
  <c r="K947" i="3"/>
  <c r="L947" i="3"/>
  <c r="N949" i="3"/>
  <c r="BV3273" i="3" l="1"/>
  <c r="BP3273" i="3"/>
  <c r="BU3273" i="3" s="1"/>
  <c r="BR3274" i="3"/>
  <c r="BT3273" i="3"/>
  <c r="BX3273" i="3" s="1"/>
  <c r="K946" i="3"/>
  <c r="L946" i="3"/>
  <c r="O947" i="3" s="1"/>
  <c r="O948" i="3"/>
  <c r="N948" i="3"/>
  <c r="BN3274" i="3" l="1"/>
  <c r="BO3274" i="3"/>
  <c r="BL3274" i="3"/>
  <c r="BS3274" i="3"/>
  <c r="BM3274" i="3"/>
  <c r="BQ3274" i="3" s="1"/>
  <c r="K945" i="3"/>
  <c r="L945" i="3"/>
  <c r="N947" i="3"/>
  <c r="BV3274" i="3" l="1"/>
  <c r="BP3274" i="3"/>
  <c r="BU3274" i="3" s="1"/>
  <c r="BR3275" i="3"/>
  <c r="BT3274" i="3"/>
  <c r="BX3274" i="3" s="1"/>
  <c r="K944" i="3"/>
  <c r="L944" i="3"/>
  <c r="O945" i="3" s="1"/>
  <c r="O946" i="3"/>
  <c r="N946" i="3"/>
  <c r="BO3275" i="3" l="1"/>
  <c r="BN3275" i="3"/>
  <c r="BL3275" i="3"/>
  <c r="BS3275" i="3"/>
  <c r="BM3275" i="3"/>
  <c r="BQ3275" i="3" s="1"/>
  <c r="K943" i="3"/>
  <c r="L943" i="3"/>
  <c r="N945" i="3"/>
  <c r="BT3275" i="3" l="1"/>
  <c r="BX3275" i="3" s="1"/>
  <c r="BV3275" i="3"/>
  <c r="BP3275" i="3"/>
  <c r="BU3275" i="3" s="1"/>
  <c r="BR3276" i="3"/>
  <c r="K942" i="3"/>
  <c r="L942" i="3"/>
  <c r="O943" i="3" s="1"/>
  <c r="O944" i="3"/>
  <c r="N944" i="3"/>
  <c r="BN3276" i="3" l="1"/>
  <c r="BO3276" i="3"/>
  <c r="BM3276" i="3"/>
  <c r="BQ3276" i="3" s="1"/>
  <c r="BS3276" i="3"/>
  <c r="BL3276" i="3"/>
  <c r="K941" i="3"/>
  <c r="L941" i="3"/>
  <c r="N943" i="3"/>
  <c r="BV3276" i="3" l="1"/>
  <c r="BP3276" i="3"/>
  <c r="BU3276" i="3" s="1"/>
  <c r="BR3277" i="3"/>
  <c r="BT3276" i="3"/>
  <c r="BX3276" i="3" s="1"/>
  <c r="K940" i="3"/>
  <c r="L940" i="3"/>
  <c r="O941" i="3" s="1"/>
  <c r="O942" i="3"/>
  <c r="N942" i="3"/>
  <c r="BN3277" i="3" l="1"/>
  <c r="BL3277" i="3"/>
  <c r="BS3277" i="3"/>
  <c r="BM3277" i="3"/>
  <c r="BQ3277" i="3" s="1"/>
  <c r="BO3277" i="3"/>
  <c r="K939" i="3"/>
  <c r="L939" i="3"/>
  <c r="N941" i="3"/>
  <c r="BV3277" i="3" l="1"/>
  <c r="BP3277" i="3"/>
  <c r="BU3277" i="3" s="1"/>
  <c r="BR3278" i="3"/>
  <c r="BT3277" i="3"/>
  <c r="BX3277" i="3" s="1"/>
  <c r="K938" i="3"/>
  <c r="L938" i="3"/>
  <c r="O940" i="3"/>
  <c r="N940" i="3"/>
  <c r="BN3278" i="3" l="1"/>
  <c r="BO3278" i="3"/>
  <c r="BL3278" i="3"/>
  <c r="BS3278" i="3"/>
  <c r="BM3278" i="3"/>
  <c r="BQ3278" i="3" s="1"/>
  <c r="L937" i="3"/>
  <c r="K937" i="3"/>
  <c r="O939" i="3"/>
  <c r="N939" i="3"/>
  <c r="BV3278" i="3" l="1"/>
  <c r="BP3278" i="3"/>
  <c r="BU3278" i="3" s="1"/>
  <c r="BR3279" i="3"/>
  <c r="BT3278" i="3"/>
  <c r="BX3278" i="3" s="1"/>
  <c r="L936" i="3"/>
  <c r="K936" i="3"/>
  <c r="N938" i="3"/>
  <c r="O938" i="3"/>
  <c r="BN3279" i="3" l="1"/>
  <c r="BO3279" i="3"/>
  <c r="BL3279" i="3"/>
  <c r="BS3279" i="3"/>
  <c r="BM3279" i="3"/>
  <c r="BQ3279" i="3" s="1"/>
  <c r="K935" i="3"/>
  <c r="L935" i="3"/>
  <c r="N937" i="3"/>
  <c r="O937" i="3"/>
  <c r="BV3279" i="3" l="1"/>
  <c r="BP3279" i="3"/>
  <c r="BU3279" i="3" s="1"/>
  <c r="BR3280" i="3"/>
  <c r="BT3279" i="3"/>
  <c r="BX3279" i="3" s="1"/>
  <c r="K934" i="3"/>
  <c r="L934" i="3"/>
  <c r="O935" i="3" s="1"/>
  <c r="O936" i="3"/>
  <c r="N936" i="3"/>
  <c r="BN3280" i="3" l="1"/>
  <c r="BL3280" i="3"/>
  <c r="BM3280" i="3"/>
  <c r="BQ3280" i="3" s="1"/>
  <c r="BO3280" i="3"/>
  <c r="BS3280" i="3"/>
  <c r="K933" i="3"/>
  <c r="L933" i="3"/>
  <c r="N935" i="3"/>
  <c r="BV3280" i="3" l="1"/>
  <c r="BP3280" i="3"/>
  <c r="BU3280" i="3" s="1"/>
  <c r="BR3281" i="3"/>
  <c r="BT3280" i="3"/>
  <c r="BX3280" i="3" s="1"/>
  <c r="K932" i="3"/>
  <c r="L932" i="3"/>
  <c r="O934" i="3"/>
  <c r="N934" i="3"/>
  <c r="BO3281" i="3" l="1"/>
  <c r="BN3281" i="3"/>
  <c r="BL3281" i="3"/>
  <c r="BS3281" i="3"/>
  <c r="BM3281" i="3"/>
  <c r="BQ3281" i="3" s="1"/>
  <c r="L931" i="3"/>
  <c r="K931" i="3"/>
  <c r="O933" i="3"/>
  <c r="N933" i="3"/>
  <c r="BT3281" i="3" l="1"/>
  <c r="BX3281" i="3" s="1"/>
  <c r="BV3281" i="3"/>
  <c r="BP3281" i="3"/>
  <c r="BU3281" i="3" s="1"/>
  <c r="BR3282" i="3"/>
  <c r="K930" i="3"/>
  <c r="N932" i="3"/>
  <c r="L930" i="3"/>
  <c r="O931" i="3" s="1"/>
  <c r="O932" i="3"/>
  <c r="BN3282" i="3" l="1"/>
  <c r="BO3282" i="3"/>
  <c r="BL3282" i="3"/>
  <c r="BS3282" i="3"/>
  <c r="BM3282" i="3"/>
  <c r="BQ3282" i="3" s="1"/>
  <c r="K929" i="3"/>
  <c r="L929" i="3"/>
  <c r="N931" i="3"/>
  <c r="BV3282" i="3" l="1"/>
  <c r="BP3282" i="3"/>
  <c r="BU3282" i="3" s="1"/>
  <c r="BR3283" i="3"/>
  <c r="BT3282" i="3"/>
  <c r="BX3282" i="3" s="1"/>
  <c r="K928" i="3"/>
  <c r="L928" i="3"/>
  <c r="O929" i="3" s="1"/>
  <c r="O930" i="3"/>
  <c r="N930" i="3"/>
  <c r="BN3283" i="3" l="1"/>
  <c r="BM3283" i="3"/>
  <c r="BQ3283" i="3" s="1"/>
  <c r="BS3283" i="3"/>
  <c r="BL3283" i="3"/>
  <c r="BO3283" i="3"/>
  <c r="K927" i="3"/>
  <c r="L927" i="3"/>
  <c r="N929" i="3"/>
  <c r="BV3283" i="3" l="1"/>
  <c r="BP3283" i="3"/>
  <c r="BU3283" i="3" s="1"/>
  <c r="BR3284" i="3"/>
  <c r="BT3283" i="3"/>
  <c r="BX3283" i="3" s="1"/>
  <c r="K926" i="3"/>
  <c r="L926" i="3"/>
  <c r="O927" i="3" s="1"/>
  <c r="O928" i="3"/>
  <c r="N928" i="3"/>
  <c r="BN3284" i="3" l="1"/>
  <c r="BO3284" i="3"/>
  <c r="BM3284" i="3"/>
  <c r="BQ3284" i="3" s="1"/>
  <c r="BS3284" i="3"/>
  <c r="BL3284" i="3"/>
  <c r="K925" i="3"/>
  <c r="L925" i="3"/>
  <c r="N927" i="3"/>
  <c r="BV3284" i="3" l="1"/>
  <c r="BP3284" i="3"/>
  <c r="BU3284" i="3" s="1"/>
  <c r="BR3285" i="3"/>
  <c r="BT3284" i="3"/>
  <c r="BX3284" i="3" s="1"/>
  <c r="K924" i="3"/>
  <c r="L924" i="3"/>
  <c r="O925" i="3" s="1"/>
  <c r="O926" i="3"/>
  <c r="N926" i="3"/>
  <c r="BN3285" i="3" l="1"/>
  <c r="BO3285" i="3"/>
  <c r="BM3285" i="3"/>
  <c r="BQ3285" i="3" s="1"/>
  <c r="BS3285" i="3"/>
  <c r="BL3285" i="3"/>
  <c r="K923" i="3"/>
  <c r="L923" i="3"/>
  <c r="N925" i="3"/>
  <c r="BV3285" i="3" l="1"/>
  <c r="BP3285" i="3"/>
  <c r="BU3285" i="3" s="1"/>
  <c r="BR3286" i="3"/>
  <c r="BT3285" i="3"/>
  <c r="BX3285" i="3" s="1"/>
  <c r="K922" i="3"/>
  <c r="L922" i="3"/>
  <c r="O923" i="3" s="1"/>
  <c r="O924" i="3"/>
  <c r="N924" i="3"/>
  <c r="BN3286" i="3" l="1"/>
  <c r="BO3286" i="3"/>
  <c r="BL3286" i="3"/>
  <c r="BS3286" i="3"/>
  <c r="BM3286" i="3"/>
  <c r="BQ3286" i="3" s="1"/>
  <c r="K921" i="3"/>
  <c r="L921" i="3"/>
  <c r="N923" i="3"/>
  <c r="BV3286" i="3" l="1"/>
  <c r="BP3286" i="3"/>
  <c r="BU3286" i="3" s="1"/>
  <c r="BR3287" i="3"/>
  <c r="BT3286" i="3"/>
  <c r="BX3286" i="3" s="1"/>
  <c r="K920" i="3"/>
  <c r="L920" i="3"/>
  <c r="O921" i="3" s="1"/>
  <c r="O922" i="3"/>
  <c r="N922" i="3"/>
  <c r="BO3287" i="3" l="1"/>
  <c r="BN3287" i="3"/>
  <c r="BM3287" i="3"/>
  <c r="BQ3287" i="3" s="1"/>
  <c r="BS3287" i="3"/>
  <c r="BL3287" i="3"/>
  <c r="K919" i="3"/>
  <c r="L919" i="3"/>
  <c r="N921" i="3"/>
  <c r="BT3287" i="3" l="1"/>
  <c r="BX3287" i="3" s="1"/>
  <c r="BV3287" i="3"/>
  <c r="BP3287" i="3"/>
  <c r="BU3287" i="3" s="1"/>
  <c r="BR3288" i="3"/>
  <c r="K918" i="3"/>
  <c r="L918" i="3"/>
  <c r="O919" i="3" s="1"/>
  <c r="O920" i="3"/>
  <c r="N920" i="3"/>
  <c r="BO3288" i="3" l="1"/>
  <c r="BN3288" i="3"/>
  <c r="BL3288" i="3"/>
  <c r="BS3288" i="3"/>
  <c r="BM3288" i="3"/>
  <c r="BQ3288" i="3" s="1"/>
  <c r="K917" i="3"/>
  <c r="L917" i="3"/>
  <c r="N919" i="3"/>
  <c r="BT3288" i="3" l="1"/>
  <c r="BX3288" i="3" s="1"/>
  <c r="BV3288" i="3"/>
  <c r="BP3288" i="3"/>
  <c r="BU3288" i="3" s="1"/>
  <c r="BR3289" i="3"/>
  <c r="K916" i="3"/>
  <c r="L916" i="3"/>
  <c r="O918" i="3"/>
  <c r="N918" i="3"/>
  <c r="BO3289" i="3" l="1"/>
  <c r="BL3289" i="3"/>
  <c r="BS3289" i="3"/>
  <c r="BM3289" i="3"/>
  <c r="BQ3289" i="3" s="1"/>
  <c r="BN3289" i="3"/>
  <c r="L915" i="3"/>
  <c r="K915" i="3"/>
  <c r="O917" i="3"/>
  <c r="N917" i="3"/>
  <c r="BT3289" i="3" l="1"/>
  <c r="BX3289" i="3" s="1"/>
  <c r="BV3289" i="3"/>
  <c r="BP3289" i="3"/>
  <c r="BU3289" i="3" s="1"/>
  <c r="BR3290" i="3"/>
  <c r="K914" i="3"/>
  <c r="L914" i="3"/>
  <c r="N916" i="3"/>
  <c r="O916" i="3"/>
  <c r="BO3290" i="3" l="1"/>
  <c r="BM3290" i="3"/>
  <c r="BQ3290" i="3" s="1"/>
  <c r="BS3290" i="3"/>
  <c r="BL3290" i="3"/>
  <c r="BN3290" i="3"/>
  <c r="K913" i="3"/>
  <c r="L913" i="3"/>
  <c r="O915" i="3"/>
  <c r="N915" i="3"/>
  <c r="BT3290" i="3" l="1"/>
  <c r="BX3290" i="3" s="1"/>
  <c r="BV3290" i="3"/>
  <c r="BP3290" i="3"/>
  <c r="BU3290" i="3" s="1"/>
  <c r="BR3291" i="3"/>
  <c r="K912" i="3"/>
  <c r="L912" i="3"/>
  <c r="O913" i="3" s="1"/>
  <c r="O914" i="3"/>
  <c r="N914" i="3"/>
  <c r="BO3291" i="3" l="1"/>
  <c r="BL3291" i="3"/>
  <c r="BS3291" i="3"/>
  <c r="BM3291" i="3"/>
  <c r="BQ3291" i="3" s="1"/>
  <c r="BN3291" i="3"/>
  <c r="K911" i="3"/>
  <c r="L911" i="3"/>
  <c r="N913" i="3"/>
  <c r="BT3291" i="3" l="1"/>
  <c r="BX3291" i="3" s="1"/>
  <c r="BV3291" i="3"/>
  <c r="BP3291" i="3"/>
  <c r="BU3291" i="3" s="1"/>
  <c r="BR3292" i="3"/>
  <c r="K910" i="3"/>
  <c r="L910" i="3"/>
  <c r="O911" i="3" s="1"/>
  <c r="O912" i="3"/>
  <c r="N912" i="3"/>
  <c r="BO3292" i="3" l="1"/>
  <c r="BL3292" i="3"/>
  <c r="BS3292" i="3"/>
  <c r="BM3292" i="3"/>
  <c r="BQ3292" i="3" s="1"/>
  <c r="BN3292" i="3"/>
  <c r="K909" i="3"/>
  <c r="L909" i="3"/>
  <c r="N911" i="3"/>
  <c r="BT3292" i="3" l="1"/>
  <c r="BX3292" i="3" s="1"/>
  <c r="BV3292" i="3"/>
  <c r="BP3292" i="3"/>
  <c r="BU3292" i="3" s="1"/>
  <c r="BR3293" i="3"/>
  <c r="K908" i="3"/>
  <c r="L908" i="3"/>
  <c r="O909" i="3" s="1"/>
  <c r="O910" i="3"/>
  <c r="N910" i="3"/>
  <c r="BN3293" i="3" l="1"/>
  <c r="BL3293" i="3"/>
  <c r="BS3293" i="3"/>
  <c r="BM3293" i="3"/>
  <c r="BQ3293" i="3" s="1"/>
  <c r="BO3293" i="3"/>
  <c r="K907" i="3"/>
  <c r="L907" i="3"/>
  <c r="N909" i="3"/>
  <c r="BV3293" i="3" l="1"/>
  <c r="BP3293" i="3"/>
  <c r="BU3293" i="3" s="1"/>
  <c r="BR3294" i="3"/>
  <c r="BT3293" i="3"/>
  <c r="BX3293" i="3" s="1"/>
  <c r="K906" i="3"/>
  <c r="L906" i="3"/>
  <c r="O907" i="3" s="1"/>
  <c r="O908" i="3"/>
  <c r="N908" i="3"/>
  <c r="BO3294" i="3" l="1"/>
  <c r="BL3294" i="3"/>
  <c r="BS3294" i="3"/>
  <c r="BM3294" i="3"/>
  <c r="BQ3294" i="3" s="1"/>
  <c r="BN3294" i="3"/>
  <c r="K905" i="3"/>
  <c r="L905" i="3"/>
  <c r="N907" i="3"/>
  <c r="BT3294" i="3" l="1"/>
  <c r="BX3294" i="3" s="1"/>
  <c r="BV3294" i="3"/>
  <c r="BP3294" i="3"/>
  <c r="BU3294" i="3" s="1"/>
  <c r="BR3295" i="3"/>
  <c r="K904" i="3"/>
  <c r="L904" i="3"/>
  <c r="O905" i="3" s="1"/>
  <c r="O906" i="3"/>
  <c r="N906" i="3"/>
  <c r="BO3295" i="3" l="1"/>
  <c r="BN3295" i="3"/>
  <c r="BM3295" i="3"/>
  <c r="BQ3295" i="3" s="1"/>
  <c r="BS3295" i="3"/>
  <c r="BL3295" i="3"/>
  <c r="K903" i="3"/>
  <c r="L903" i="3"/>
  <c r="N905" i="3"/>
  <c r="BT3295" i="3" l="1"/>
  <c r="BX3295" i="3" s="1"/>
  <c r="BV3295" i="3"/>
  <c r="BP3295" i="3"/>
  <c r="BU3295" i="3" s="1"/>
  <c r="BR3296" i="3"/>
  <c r="K902" i="3"/>
  <c r="L902" i="3"/>
  <c r="O903" i="3" s="1"/>
  <c r="O904" i="3"/>
  <c r="N904" i="3"/>
  <c r="BN3296" i="3" l="1"/>
  <c r="BM3296" i="3"/>
  <c r="BQ3296" i="3" s="1"/>
  <c r="BS3296" i="3"/>
  <c r="BL3296" i="3"/>
  <c r="BO3296" i="3"/>
  <c r="K901" i="3"/>
  <c r="L901" i="3"/>
  <c r="N903" i="3"/>
  <c r="BV3296" i="3" l="1"/>
  <c r="BP3296" i="3"/>
  <c r="BU3296" i="3" s="1"/>
  <c r="BR3297" i="3"/>
  <c r="BT3296" i="3"/>
  <c r="BX3296" i="3" s="1"/>
  <c r="K900" i="3"/>
  <c r="L900" i="3"/>
  <c r="O901" i="3" s="1"/>
  <c r="O902" i="3"/>
  <c r="N902" i="3"/>
  <c r="BO3297" i="3" l="1"/>
  <c r="BM3297" i="3"/>
  <c r="BQ3297" i="3" s="1"/>
  <c r="BS3297" i="3"/>
  <c r="BL3297" i="3"/>
  <c r="BN3297" i="3"/>
  <c r="K899" i="3"/>
  <c r="L899" i="3"/>
  <c r="N901" i="3"/>
  <c r="BT3297" i="3" l="1"/>
  <c r="BX3297" i="3" s="1"/>
  <c r="BV3297" i="3"/>
  <c r="BP3297" i="3"/>
  <c r="BU3297" i="3" s="1"/>
  <c r="BR3298" i="3"/>
  <c r="K898" i="3"/>
  <c r="L898" i="3"/>
  <c r="O899" i="3" s="1"/>
  <c r="O900" i="3"/>
  <c r="N900" i="3"/>
  <c r="BN3298" i="3" l="1"/>
  <c r="BO3298" i="3"/>
  <c r="BM3298" i="3"/>
  <c r="BQ3298" i="3" s="1"/>
  <c r="BS3298" i="3"/>
  <c r="BL3298" i="3"/>
  <c r="K897" i="3"/>
  <c r="L897" i="3"/>
  <c r="N899" i="3"/>
  <c r="BV3298" i="3" l="1"/>
  <c r="BP3298" i="3"/>
  <c r="BU3298" i="3" s="1"/>
  <c r="BR3299" i="3"/>
  <c r="BT3298" i="3"/>
  <c r="BX3298" i="3" s="1"/>
  <c r="K896" i="3"/>
  <c r="L896" i="3"/>
  <c r="O897" i="3" s="1"/>
  <c r="O898" i="3"/>
  <c r="N898" i="3"/>
  <c r="BO3299" i="3" l="1"/>
  <c r="BL3299" i="3"/>
  <c r="BS3299" i="3"/>
  <c r="BM3299" i="3"/>
  <c r="BQ3299" i="3" s="1"/>
  <c r="BN3299" i="3"/>
  <c r="K895" i="3"/>
  <c r="L895" i="3"/>
  <c r="N897" i="3"/>
  <c r="BT3299" i="3" l="1"/>
  <c r="BX3299" i="3" s="1"/>
  <c r="BV3299" i="3"/>
  <c r="BP3299" i="3"/>
  <c r="BU3299" i="3" s="1"/>
  <c r="BR3300" i="3"/>
  <c r="K894" i="3"/>
  <c r="L894" i="3"/>
  <c r="O896" i="3"/>
  <c r="N896" i="3"/>
  <c r="BN3300" i="3" l="1"/>
  <c r="BO3300" i="3"/>
  <c r="BM3300" i="3"/>
  <c r="BQ3300" i="3" s="1"/>
  <c r="BS3300" i="3"/>
  <c r="BL3300" i="3"/>
  <c r="L893" i="3"/>
  <c r="K893" i="3"/>
  <c r="O895" i="3"/>
  <c r="N895" i="3"/>
  <c r="BV3300" i="3" l="1"/>
  <c r="BP3300" i="3"/>
  <c r="BU3300" i="3" s="1"/>
  <c r="BR3301" i="3"/>
  <c r="BT3300" i="3"/>
  <c r="BX3300" i="3" s="1"/>
  <c r="K892" i="3"/>
  <c r="L892" i="3"/>
  <c r="N894" i="3"/>
  <c r="O894" i="3"/>
  <c r="BO3301" i="3" l="1"/>
  <c r="BM3301" i="3"/>
  <c r="BQ3301" i="3" s="1"/>
  <c r="BS3301" i="3"/>
  <c r="BL3301" i="3"/>
  <c r="BN3301" i="3"/>
  <c r="K891" i="3"/>
  <c r="L891" i="3"/>
  <c r="O892" i="3" s="1"/>
  <c r="O893" i="3"/>
  <c r="N893" i="3"/>
  <c r="BT3301" i="3" l="1"/>
  <c r="BX3301" i="3" s="1"/>
  <c r="BV3301" i="3"/>
  <c r="BP3301" i="3"/>
  <c r="BU3301" i="3" s="1"/>
  <c r="BR3302" i="3"/>
  <c r="K890" i="3"/>
  <c r="L890" i="3"/>
  <c r="N892" i="3"/>
  <c r="BN3302" i="3" l="1"/>
  <c r="BO3302" i="3"/>
  <c r="BL3302" i="3"/>
  <c r="BS3302" i="3"/>
  <c r="BM3302" i="3"/>
  <c r="BQ3302" i="3" s="1"/>
  <c r="K889" i="3"/>
  <c r="L889" i="3"/>
  <c r="O890" i="3" s="1"/>
  <c r="O891" i="3"/>
  <c r="N891" i="3"/>
  <c r="BV3302" i="3" l="1"/>
  <c r="BP3302" i="3"/>
  <c r="BU3302" i="3" s="1"/>
  <c r="BR3303" i="3"/>
  <c r="BT3302" i="3"/>
  <c r="BX3302" i="3" s="1"/>
  <c r="K888" i="3"/>
  <c r="L888" i="3"/>
  <c r="N890" i="3"/>
  <c r="BO3303" i="3" l="1"/>
  <c r="BM3303" i="3"/>
  <c r="BQ3303" i="3" s="1"/>
  <c r="BS3303" i="3"/>
  <c r="BL3303" i="3"/>
  <c r="BN3303" i="3"/>
  <c r="K887" i="3"/>
  <c r="L887" i="3"/>
  <c r="O888" i="3" s="1"/>
  <c r="O889" i="3"/>
  <c r="N889" i="3"/>
  <c r="BT3303" i="3" l="1"/>
  <c r="BX3303" i="3" s="1"/>
  <c r="BV3303" i="3"/>
  <c r="BP3303" i="3"/>
  <c r="BU3303" i="3" s="1"/>
  <c r="BR3304" i="3"/>
  <c r="K886" i="3"/>
  <c r="L886" i="3"/>
  <c r="N888" i="3"/>
  <c r="BN3304" i="3" l="1"/>
  <c r="BO3304" i="3"/>
  <c r="BL3304" i="3"/>
  <c r="BS3304" i="3"/>
  <c r="BM3304" i="3"/>
  <c r="BQ3304" i="3" s="1"/>
  <c r="K885" i="3"/>
  <c r="L885" i="3"/>
  <c r="O887" i="3"/>
  <c r="N887" i="3"/>
  <c r="BV3304" i="3" l="1"/>
  <c r="BP3304" i="3"/>
  <c r="BU3304" i="3" s="1"/>
  <c r="BR3305" i="3"/>
  <c r="BT3304" i="3"/>
  <c r="BX3304" i="3" s="1"/>
  <c r="L884" i="3"/>
  <c r="K884" i="3"/>
  <c r="O886" i="3"/>
  <c r="N886" i="3"/>
  <c r="BO3305" i="3" l="1"/>
  <c r="BM3305" i="3"/>
  <c r="BQ3305" i="3" s="1"/>
  <c r="BS3305" i="3"/>
  <c r="BL3305" i="3"/>
  <c r="BN3305" i="3"/>
  <c r="K883" i="3"/>
  <c r="L883" i="3"/>
  <c r="N885" i="3"/>
  <c r="O885" i="3"/>
  <c r="BT3305" i="3" l="1"/>
  <c r="BX3305" i="3" s="1"/>
  <c r="BV3305" i="3"/>
  <c r="BP3305" i="3"/>
  <c r="BU3305" i="3" s="1"/>
  <c r="BR3306" i="3"/>
  <c r="L882" i="3"/>
  <c r="K882" i="3"/>
  <c r="N883" i="3" s="1"/>
  <c r="O884" i="3"/>
  <c r="N884" i="3"/>
  <c r="BO3306" i="3" l="1"/>
  <c r="BN3306" i="3"/>
  <c r="BM3306" i="3"/>
  <c r="BQ3306" i="3" s="1"/>
  <c r="BS3306" i="3"/>
  <c r="BL3306" i="3"/>
  <c r="L881" i="3"/>
  <c r="K881" i="3"/>
  <c r="O883" i="3"/>
  <c r="BT3306" i="3" l="1"/>
  <c r="BX3306" i="3" s="1"/>
  <c r="BV3306" i="3"/>
  <c r="BP3306" i="3"/>
  <c r="BU3306" i="3" s="1"/>
  <c r="BR3307" i="3"/>
  <c r="L880" i="3"/>
  <c r="K880" i="3"/>
  <c r="N882" i="3"/>
  <c r="O882" i="3"/>
  <c r="BN3307" i="3" l="1"/>
  <c r="BM3307" i="3"/>
  <c r="BQ3307" i="3" s="1"/>
  <c r="BS3307" i="3"/>
  <c r="BL3307" i="3"/>
  <c r="BO3307" i="3"/>
  <c r="K879" i="3"/>
  <c r="L879" i="3"/>
  <c r="O880" i="3" s="1"/>
  <c r="N881" i="3"/>
  <c r="O881" i="3"/>
  <c r="BV3307" i="3" l="1"/>
  <c r="BP3307" i="3"/>
  <c r="BU3307" i="3" s="1"/>
  <c r="BR3308" i="3"/>
  <c r="BT3307" i="3"/>
  <c r="BX3307" i="3" s="1"/>
  <c r="K878" i="3"/>
  <c r="L878" i="3"/>
  <c r="N880" i="3"/>
  <c r="BO3308" i="3" l="1"/>
  <c r="BM3308" i="3"/>
  <c r="BQ3308" i="3" s="1"/>
  <c r="BS3308" i="3"/>
  <c r="BL3308" i="3"/>
  <c r="BN3308" i="3"/>
  <c r="K877" i="3"/>
  <c r="L877" i="3"/>
  <c r="O879" i="3"/>
  <c r="N879" i="3"/>
  <c r="BT3308" i="3" l="1"/>
  <c r="BX3308" i="3" s="1"/>
  <c r="BV3308" i="3"/>
  <c r="BP3308" i="3"/>
  <c r="BU3308" i="3" s="1"/>
  <c r="BR3309" i="3"/>
  <c r="L876" i="3"/>
  <c r="K876" i="3"/>
  <c r="N877" i="3" s="1"/>
  <c r="O878" i="3"/>
  <c r="N878" i="3"/>
  <c r="BN3309" i="3" l="1"/>
  <c r="BO3309" i="3"/>
  <c r="BL3309" i="3"/>
  <c r="BS3309" i="3"/>
  <c r="BM3309" i="3"/>
  <c r="BQ3309" i="3" s="1"/>
  <c r="L875" i="3"/>
  <c r="K875" i="3"/>
  <c r="O877" i="3"/>
  <c r="BV3309" i="3" l="1"/>
  <c r="BP3309" i="3"/>
  <c r="BU3309" i="3" s="1"/>
  <c r="BR3310" i="3"/>
  <c r="BT3309" i="3"/>
  <c r="BX3309" i="3" s="1"/>
  <c r="L874" i="3"/>
  <c r="K874" i="3"/>
  <c r="N876" i="3"/>
  <c r="O876" i="3"/>
  <c r="BN3310" i="3" l="1"/>
  <c r="BL3310" i="3"/>
  <c r="BS3310" i="3"/>
  <c r="BM3310" i="3"/>
  <c r="BQ3310" i="3" s="1"/>
  <c r="BO3310" i="3"/>
  <c r="K873" i="3"/>
  <c r="L873" i="3"/>
  <c r="N875" i="3"/>
  <c r="O875" i="3"/>
  <c r="BV3310" i="3" l="1"/>
  <c r="BP3310" i="3"/>
  <c r="BU3310" i="3" s="1"/>
  <c r="BR3311" i="3"/>
  <c r="BT3310" i="3"/>
  <c r="BX3310" i="3" s="1"/>
  <c r="L872" i="3"/>
  <c r="K872" i="3"/>
  <c r="O874" i="3"/>
  <c r="N874" i="3"/>
  <c r="BO3311" i="3" l="1"/>
  <c r="BN3311" i="3"/>
  <c r="BL3311" i="3"/>
  <c r="BM3311" i="3"/>
  <c r="BQ3311" i="3" s="1"/>
  <c r="BS3311" i="3"/>
  <c r="L871" i="3"/>
  <c r="K871" i="3"/>
  <c r="N873" i="3"/>
  <c r="O873" i="3"/>
  <c r="BT3311" i="3" l="1"/>
  <c r="BX3311" i="3" s="1"/>
  <c r="BV3311" i="3"/>
  <c r="BP3311" i="3"/>
  <c r="BU3311" i="3" s="1"/>
  <c r="BR3312" i="3"/>
  <c r="K870" i="3"/>
  <c r="L870" i="3"/>
  <c r="O871" i="3" s="1"/>
  <c r="N872" i="3"/>
  <c r="O872" i="3"/>
  <c r="BN3312" i="3" l="1"/>
  <c r="BL3312" i="3"/>
  <c r="BO3312" i="3"/>
  <c r="BM3312" i="3"/>
  <c r="BQ3312" i="3" s="1"/>
  <c r="BS3312" i="3"/>
  <c r="K869" i="3"/>
  <c r="L869" i="3"/>
  <c r="N871" i="3"/>
  <c r="BV3312" i="3" l="1"/>
  <c r="BP3312" i="3"/>
  <c r="BU3312" i="3" s="1"/>
  <c r="BR3313" i="3"/>
  <c r="BT3312" i="3"/>
  <c r="BX3312" i="3" s="1"/>
  <c r="K868" i="3"/>
  <c r="L868" i="3"/>
  <c r="O870" i="3"/>
  <c r="N870" i="3"/>
  <c r="BN3313" i="3" l="1"/>
  <c r="BL3313" i="3"/>
  <c r="BS3313" i="3"/>
  <c r="BM3313" i="3"/>
  <c r="BQ3313" i="3" s="1"/>
  <c r="BO3313" i="3"/>
  <c r="L867" i="3"/>
  <c r="K867" i="3"/>
  <c r="N868" i="3" s="1"/>
  <c r="O869" i="3"/>
  <c r="N869" i="3"/>
  <c r="BV3313" i="3" l="1"/>
  <c r="BP3313" i="3"/>
  <c r="BU3313" i="3" s="1"/>
  <c r="BR3314" i="3"/>
  <c r="BT3313" i="3"/>
  <c r="BX3313" i="3" s="1"/>
  <c r="L866" i="3"/>
  <c r="K866" i="3"/>
  <c r="O868" i="3"/>
  <c r="BO3314" i="3" l="1"/>
  <c r="BN3314" i="3"/>
  <c r="BL3314" i="3"/>
  <c r="BS3314" i="3"/>
  <c r="BM3314" i="3"/>
  <c r="BQ3314" i="3" s="1"/>
  <c r="L865" i="3"/>
  <c r="K865" i="3"/>
  <c r="N867" i="3"/>
  <c r="O867" i="3"/>
  <c r="BT3314" i="3" l="1"/>
  <c r="BX3314" i="3" s="1"/>
  <c r="BV3314" i="3"/>
  <c r="BP3314" i="3"/>
  <c r="BU3314" i="3" s="1"/>
  <c r="BR3315" i="3"/>
  <c r="L864" i="3"/>
  <c r="K864" i="3"/>
  <c r="N866" i="3"/>
  <c r="O866" i="3"/>
  <c r="BN3315" i="3" l="1"/>
  <c r="BL3315" i="3"/>
  <c r="BM3315" i="3"/>
  <c r="BQ3315" i="3" s="1"/>
  <c r="BO3315" i="3"/>
  <c r="BV3315" i="3" s="1"/>
  <c r="BS3315" i="3"/>
  <c r="K863" i="3"/>
  <c r="L863" i="3"/>
  <c r="N865" i="3"/>
  <c r="O865" i="3"/>
  <c r="BP3315" i="3" l="1"/>
  <c r="BU3315" i="3" s="1"/>
  <c r="BR3316" i="3"/>
  <c r="BT3315" i="3"/>
  <c r="BX3315" i="3" s="1"/>
  <c r="L862" i="3"/>
  <c r="K862" i="3"/>
  <c r="N863" i="3" s="1"/>
  <c r="O864" i="3"/>
  <c r="N864" i="3"/>
  <c r="BO3316" i="3" l="1"/>
  <c r="BM3316" i="3"/>
  <c r="BQ3316" i="3" s="1"/>
  <c r="BS3316" i="3"/>
  <c r="BL3316" i="3"/>
  <c r="BN3316" i="3"/>
  <c r="L861" i="3"/>
  <c r="K861" i="3"/>
  <c r="O863" i="3"/>
  <c r="BT3316" i="3" l="1"/>
  <c r="BX3316" i="3" s="1"/>
  <c r="BV3316" i="3"/>
  <c r="BP3316" i="3"/>
  <c r="BU3316" i="3" s="1"/>
  <c r="BR3317" i="3"/>
  <c r="L860" i="3"/>
  <c r="K860" i="3"/>
  <c r="N862" i="3"/>
  <c r="O862" i="3"/>
  <c r="BN3317" i="3" l="1"/>
  <c r="BO3317" i="3"/>
  <c r="BL3317" i="3"/>
  <c r="BM3317" i="3"/>
  <c r="BQ3317" i="3" s="1"/>
  <c r="BS3317" i="3"/>
  <c r="L859" i="3"/>
  <c r="K859" i="3"/>
  <c r="N861" i="3"/>
  <c r="O861" i="3"/>
  <c r="BV3317" i="3" l="1"/>
  <c r="BP3317" i="3"/>
  <c r="BU3317" i="3" s="1"/>
  <c r="BR3318" i="3"/>
  <c r="BT3317" i="3"/>
  <c r="BX3317" i="3" s="1"/>
  <c r="L858" i="3"/>
  <c r="K858" i="3"/>
  <c r="N860" i="3"/>
  <c r="O860" i="3"/>
  <c r="BO3318" i="3" l="1"/>
  <c r="BM3318" i="3"/>
  <c r="BQ3318" i="3" s="1"/>
  <c r="BS3318" i="3"/>
  <c r="BL3318" i="3"/>
  <c r="BN3318" i="3"/>
  <c r="L857" i="3"/>
  <c r="K857" i="3"/>
  <c r="N859" i="3"/>
  <c r="O859" i="3"/>
  <c r="BT3318" i="3" l="1"/>
  <c r="BX3318" i="3" s="1"/>
  <c r="BV3318" i="3"/>
  <c r="BP3318" i="3"/>
  <c r="BU3318" i="3" s="1"/>
  <c r="BR3319" i="3"/>
  <c r="L856" i="3"/>
  <c r="K856" i="3"/>
  <c r="N858" i="3"/>
  <c r="O858" i="3"/>
  <c r="BO3319" i="3" l="1"/>
  <c r="BN3319" i="3"/>
  <c r="BM3319" i="3"/>
  <c r="BQ3319" i="3" s="1"/>
  <c r="BL3319" i="3"/>
  <c r="BS3319" i="3"/>
  <c r="L855" i="3"/>
  <c r="K855" i="3"/>
  <c r="N857" i="3"/>
  <c r="O857" i="3"/>
  <c r="BT3319" i="3" l="1"/>
  <c r="BX3319" i="3" s="1"/>
  <c r="BV3319" i="3"/>
  <c r="BP3319" i="3"/>
  <c r="BU3319" i="3" s="1"/>
  <c r="BR3320" i="3"/>
  <c r="L854" i="3"/>
  <c r="K854" i="3"/>
  <c r="N856" i="3"/>
  <c r="O856" i="3"/>
  <c r="BO3320" i="3" l="1"/>
  <c r="BL3320" i="3"/>
  <c r="BS3320" i="3"/>
  <c r="BM3320" i="3"/>
  <c r="BQ3320" i="3" s="1"/>
  <c r="BN3320" i="3"/>
  <c r="K853" i="3"/>
  <c r="L853" i="3"/>
  <c r="N855" i="3"/>
  <c r="O855" i="3"/>
  <c r="BT3320" i="3" l="1"/>
  <c r="BX3320" i="3" s="1"/>
  <c r="BV3320" i="3"/>
  <c r="BP3320" i="3"/>
  <c r="BU3320" i="3" s="1"/>
  <c r="BR3321" i="3"/>
  <c r="K852" i="3"/>
  <c r="L852" i="3"/>
  <c r="O854" i="3"/>
  <c r="N854" i="3"/>
  <c r="BO3321" i="3" l="1"/>
  <c r="BM3321" i="3"/>
  <c r="BQ3321" i="3" s="1"/>
  <c r="BS3321" i="3"/>
  <c r="BL3321" i="3"/>
  <c r="BN3321" i="3"/>
  <c r="L851" i="3"/>
  <c r="K851" i="3"/>
  <c r="O853" i="3"/>
  <c r="N853" i="3"/>
  <c r="BT3321" i="3" l="1"/>
  <c r="BX3321" i="3" s="1"/>
  <c r="BV3321" i="3"/>
  <c r="BP3321" i="3"/>
  <c r="BU3321" i="3" s="1"/>
  <c r="BR3322" i="3"/>
  <c r="K850" i="3"/>
  <c r="L850" i="3"/>
  <c r="N852" i="3"/>
  <c r="O852" i="3"/>
  <c r="BO3322" i="3" l="1"/>
  <c r="BM3322" i="3"/>
  <c r="BQ3322" i="3" s="1"/>
  <c r="BS3322" i="3"/>
  <c r="BL3322" i="3"/>
  <c r="BN3322" i="3"/>
  <c r="L849" i="3"/>
  <c r="K849" i="3"/>
  <c r="O851" i="3"/>
  <c r="N851" i="3"/>
  <c r="BT3322" i="3" l="1"/>
  <c r="BX3322" i="3" s="1"/>
  <c r="BV3322" i="3"/>
  <c r="BP3322" i="3"/>
  <c r="BU3322" i="3" s="1"/>
  <c r="BR3323" i="3"/>
  <c r="L848" i="3"/>
  <c r="K848" i="3"/>
  <c r="N850" i="3"/>
  <c r="O850" i="3"/>
  <c r="BO3323" i="3" l="1"/>
  <c r="BM3323" i="3"/>
  <c r="BQ3323" i="3" s="1"/>
  <c r="BS3323" i="3"/>
  <c r="BL3323" i="3"/>
  <c r="BN3323" i="3"/>
  <c r="K847" i="3"/>
  <c r="L847" i="3"/>
  <c r="N849" i="3"/>
  <c r="O849" i="3"/>
  <c r="BT3323" i="3" l="1"/>
  <c r="BX3323" i="3" s="1"/>
  <c r="BV3323" i="3"/>
  <c r="BP3323" i="3"/>
  <c r="BU3323" i="3" s="1"/>
  <c r="BR3324" i="3"/>
  <c r="L846" i="3"/>
  <c r="K846" i="3"/>
  <c r="O848" i="3"/>
  <c r="N848" i="3"/>
  <c r="BO3324" i="3" l="1"/>
  <c r="BL3324" i="3"/>
  <c r="BS3324" i="3"/>
  <c r="BM3324" i="3"/>
  <c r="BQ3324" i="3" s="1"/>
  <c r="BN3324" i="3"/>
  <c r="L845" i="3"/>
  <c r="K845" i="3"/>
  <c r="N847" i="3"/>
  <c r="O847" i="3"/>
  <c r="BT3324" i="3" l="1"/>
  <c r="BX3324" i="3" s="1"/>
  <c r="BV3324" i="3"/>
  <c r="BP3324" i="3"/>
  <c r="BU3324" i="3" s="1"/>
  <c r="BR3325" i="3"/>
  <c r="L844" i="3"/>
  <c r="K844" i="3"/>
  <c r="N846" i="3"/>
  <c r="O846" i="3"/>
  <c r="BN3325" i="3" l="1"/>
  <c r="BL3325" i="3"/>
  <c r="BS3325" i="3"/>
  <c r="BM3325" i="3"/>
  <c r="BQ3325" i="3" s="1"/>
  <c r="BO3325" i="3"/>
  <c r="K843" i="3"/>
  <c r="L843" i="3"/>
  <c r="N845" i="3"/>
  <c r="O845" i="3"/>
  <c r="BV3325" i="3" l="1"/>
  <c r="BP3325" i="3"/>
  <c r="BU3325" i="3" s="1"/>
  <c r="BR3326" i="3"/>
  <c r="BT3325" i="3"/>
  <c r="BX3325" i="3" s="1"/>
  <c r="L842" i="3"/>
  <c r="K842" i="3"/>
  <c r="O844" i="3"/>
  <c r="N844" i="3"/>
  <c r="BO3326" i="3" l="1"/>
  <c r="BL3326" i="3"/>
  <c r="BS3326" i="3"/>
  <c r="BM3326" i="3"/>
  <c r="BQ3326" i="3" s="1"/>
  <c r="BN3326" i="3"/>
  <c r="L841" i="3"/>
  <c r="K841" i="3"/>
  <c r="N843" i="3"/>
  <c r="O843" i="3"/>
  <c r="BT3326" i="3" l="1"/>
  <c r="BX3326" i="3" s="1"/>
  <c r="BV3326" i="3"/>
  <c r="BP3326" i="3"/>
  <c r="BU3326" i="3" s="1"/>
  <c r="BR3327" i="3"/>
  <c r="K840" i="3"/>
  <c r="L840" i="3"/>
  <c r="N842" i="3"/>
  <c r="O842" i="3"/>
  <c r="BN3327" i="3" l="1"/>
  <c r="BO3327" i="3"/>
  <c r="BM3327" i="3"/>
  <c r="BQ3327" i="3" s="1"/>
  <c r="BS3327" i="3"/>
  <c r="BL3327" i="3"/>
  <c r="L839" i="3"/>
  <c r="K839" i="3"/>
  <c r="O841" i="3"/>
  <c r="N841" i="3"/>
  <c r="BV3327" i="3" l="1"/>
  <c r="BP3327" i="3"/>
  <c r="BU3327" i="3" s="1"/>
  <c r="BR3328" i="3"/>
  <c r="BT3327" i="3"/>
  <c r="BX3327" i="3" s="1"/>
  <c r="K838" i="3"/>
  <c r="L838" i="3"/>
  <c r="O839" i="3" s="1"/>
  <c r="N840" i="3"/>
  <c r="O840" i="3"/>
  <c r="BN3328" i="3" l="1"/>
  <c r="BM3328" i="3"/>
  <c r="BQ3328" i="3" s="1"/>
  <c r="BS3328" i="3"/>
  <c r="BL3328" i="3"/>
  <c r="BO3328" i="3"/>
  <c r="K837" i="3"/>
  <c r="L837" i="3"/>
  <c r="N839" i="3"/>
  <c r="BV3328" i="3" l="1"/>
  <c r="BP3328" i="3"/>
  <c r="BU3328" i="3" s="1"/>
  <c r="BR3329" i="3"/>
  <c r="BT3328" i="3"/>
  <c r="BX3328" i="3" s="1"/>
  <c r="K836" i="3"/>
  <c r="L836" i="3"/>
  <c r="O838" i="3"/>
  <c r="N838" i="3"/>
  <c r="BO3329" i="3" l="1"/>
  <c r="BN3329" i="3"/>
  <c r="BL3329" i="3"/>
  <c r="BS3329" i="3"/>
  <c r="BM3329" i="3"/>
  <c r="BQ3329" i="3" s="1"/>
  <c r="L835" i="3"/>
  <c r="K835" i="3"/>
  <c r="N836" i="3" s="1"/>
  <c r="O837" i="3"/>
  <c r="N837" i="3"/>
  <c r="BT3329" i="3" l="1"/>
  <c r="BX3329" i="3" s="1"/>
  <c r="BV3329" i="3"/>
  <c r="BP3329" i="3"/>
  <c r="BU3329" i="3" s="1"/>
  <c r="BR3330" i="3"/>
  <c r="L834" i="3"/>
  <c r="K834" i="3"/>
  <c r="O836" i="3"/>
  <c r="BO3330" i="3" l="1"/>
  <c r="BN3330" i="3"/>
  <c r="BM3330" i="3"/>
  <c r="BQ3330" i="3" s="1"/>
  <c r="BS3330" i="3"/>
  <c r="BL3330" i="3"/>
  <c r="L833" i="3"/>
  <c r="K833" i="3"/>
  <c r="N835" i="3"/>
  <c r="O835" i="3"/>
  <c r="BT3330" i="3" l="1"/>
  <c r="BX3330" i="3" s="1"/>
  <c r="BV3330" i="3"/>
  <c r="BP3330" i="3"/>
  <c r="BU3330" i="3" s="1"/>
  <c r="BR3331" i="3"/>
  <c r="K832" i="3"/>
  <c r="L832" i="3"/>
  <c r="O833" i="3" s="1"/>
  <c r="N834" i="3"/>
  <c r="O834" i="3"/>
  <c r="BO3331" i="3" l="1"/>
  <c r="BL3331" i="3"/>
  <c r="BS3331" i="3"/>
  <c r="BM3331" i="3"/>
  <c r="BQ3331" i="3" s="1"/>
  <c r="BN3331" i="3"/>
  <c r="K831" i="3"/>
  <c r="L831" i="3"/>
  <c r="N833" i="3"/>
  <c r="BT3331" i="3" l="1"/>
  <c r="BX3331" i="3" s="1"/>
  <c r="BV3331" i="3"/>
  <c r="BP3331" i="3"/>
  <c r="BU3331" i="3" s="1"/>
  <c r="BR3332" i="3"/>
  <c r="K830" i="3"/>
  <c r="L830" i="3"/>
  <c r="O831" i="3" s="1"/>
  <c r="O832" i="3"/>
  <c r="N832" i="3"/>
  <c r="BO3332" i="3" l="1"/>
  <c r="BM3332" i="3"/>
  <c r="BQ3332" i="3" s="1"/>
  <c r="BS3332" i="3"/>
  <c r="BL3332" i="3"/>
  <c r="BN3332" i="3"/>
  <c r="K829" i="3"/>
  <c r="L829" i="3"/>
  <c r="N831" i="3"/>
  <c r="BT3332" i="3" l="1"/>
  <c r="BX3332" i="3" s="1"/>
  <c r="BV3332" i="3"/>
  <c r="BP3332" i="3"/>
  <c r="BU3332" i="3" s="1"/>
  <c r="BR3333" i="3"/>
  <c r="K828" i="3"/>
  <c r="L828" i="3"/>
  <c r="O829" i="3" s="1"/>
  <c r="O830" i="3"/>
  <c r="N830" i="3"/>
  <c r="BO3333" i="3" l="1"/>
  <c r="BL3333" i="3"/>
  <c r="BS3333" i="3"/>
  <c r="BM3333" i="3"/>
  <c r="BQ3333" i="3" s="1"/>
  <c r="BN3333" i="3"/>
  <c r="K827" i="3"/>
  <c r="L827" i="3"/>
  <c r="N829" i="3"/>
  <c r="BT3333" i="3" l="1"/>
  <c r="BX3333" i="3" s="1"/>
  <c r="BV3333" i="3"/>
  <c r="BP3333" i="3"/>
  <c r="BU3333" i="3" s="1"/>
  <c r="BR3334" i="3"/>
  <c r="K826" i="3"/>
  <c r="L826" i="3"/>
  <c r="O827" i="3" s="1"/>
  <c r="O828" i="3"/>
  <c r="N828" i="3"/>
  <c r="BO3334" i="3" l="1"/>
  <c r="BL3334" i="3"/>
  <c r="BS3334" i="3"/>
  <c r="BM3334" i="3"/>
  <c r="BQ3334" i="3" s="1"/>
  <c r="BN3334" i="3"/>
  <c r="K825" i="3"/>
  <c r="L825" i="3"/>
  <c r="N827" i="3"/>
  <c r="BT3334" i="3" l="1"/>
  <c r="BX3334" i="3" s="1"/>
  <c r="BV3334" i="3"/>
  <c r="BP3334" i="3"/>
  <c r="BU3334" i="3" s="1"/>
  <c r="BR3335" i="3"/>
  <c r="K824" i="3"/>
  <c r="L824" i="3"/>
  <c r="O825" i="3" s="1"/>
  <c r="O826" i="3"/>
  <c r="N826" i="3"/>
  <c r="BO3335" i="3" l="1"/>
  <c r="BM3335" i="3"/>
  <c r="BQ3335" i="3" s="1"/>
  <c r="BS3335" i="3"/>
  <c r="BL3335" i="3"/>
  <c r="BN3335" i="3"/>
  <c r="K823" i="3"/>
  <c r="L823" i="3"/>
  <c r="N825" i="3"/>
  <c r="BT3335" i="3" l="1"/>
  <c r="BX3335" i="3" s="1"/>
  <c r="BV3335" i="3"/>
  <c r="BP3335" i="3"/>
  <c r="BU3335" i="3" s="1"/>
  <c r="BR3336" i="3"/>
  <c r="K822" i="3"/>
  <c r="L822" i="3"/>
  <c r="O823" i="3" s="1"/>
  <c r="O824" i="3"/>
  <c r="N824" i="3"/>
  <c r="BN3336" i="3" l="1"/>
  <c r="BM3336" i="3"/>
  <c r="BQ3336" i="3" s="1"/>
  <c r="BS3336" i="3"/>
  <c r="BL3336" i="3"/>
  <c r="BO3336" i="3"/>
  <c r="K821" i="3"/>
  <c r="L821" i="3"/>
  <c r="N823" i="3"/>
  <c r="BV3336" i="3" l="1"/>
  <c r="BP3336" i="3"/>
  <c r="BU3336" i="3" s="1"/>
  <c r="BR3337" i="3"/>
  <c r="BT3336" i="3"/>
  <c r="BX3336" i="3" s="1"/>
  <c r="K820" i="3"/>
  <c r="L820" i="3"/>
  <c r="O822" i="3"/>
  <c r="N822" i="3"/>
  <c r="BO3337" i="3" l="1"/>
  <c r="BL3337" i="3"/>
  <c r="BS3337" i="3"/>
  <c r="BM3337" i="3"/>
  <c r="BQ3337" i="3" s="1"/>
  <c r="BN3337" i="3"/>
  <c r="L819" i="3"/>
  <c r="O821" i="3"/>
  <c r="K819" i="3"/>
  <c r="N820" i="3" s="1"/>
  <c r="N821" i="3"/>
  <c r="BT3337" i="3" l="1"/>
  <c r="BX3337" i="3" s="1"/>
  <c r="BV3337" i="3"/>
  <c r="BP3337" i="3"/>
  <c r="BU3337" i="3" s="1"/>
  <c r="BR3338" i="3"/>
  <c r="L818" i="3"/>
  <c r="K818" i="3"/>
  <c r="O820" i="3"/>
  <c r="BO3338" i="3" l="1"/>
  <c r="BN3338" i="3"/>
  <c r="BM3338" i="3"/>
  <c r="BQ3338" i="3" s="1"/>
  <c r="BS3338" i="3"/>
  <c r="BL3338" i="3"/>
  <c r="L817" i="3"/>
  <c r="K817" i="3"/>
  <c r="N819" i="3"/>
  <c r="O819" i="3"/>
  <c r="BT3338" i="3" l="1"/>
  <c r="BX3338" i="3" s="1"/>
  <c r="BV3338" i="3"/>
  <c r="BP3338" i="3"/>
  <c r="BU3338" i="3" s="1"/>
  <c r="BR3339" i="3"/>
  <c r="L816" i="3"/>
  <c r="K816" i="3"/>
  <c r="N818" i="3"/>
  <c r="O818" i="3"/>
  <c r="BO3339" i="3" l="1"/>
  <c r="BM3339" i="3"/>
  <c r="BQ3339" i="3" s="1"/>
  <c r="BS3339" i="3"/>
  <c r="BL3339" i="3"/>
  <c r="BN3339" i="3"/>
  <c r="K815" i="3"/>
  <c r="L815" i="3"/>
  <c r="N817" i="3"/>
  <c r="O817" i="3"/>
  <c r="BT3339" i="3" l="1"/>
  <c r="BX3339" i="3" s="1"/>
  <c r="BV3339" i="3"/>
  <c r="BP3339" i="3"/>
  <c r="BU3339" i="3" s="1"/>
  <c r="BR3340" i="3"/>
  <c r="L814" i="3"/>
  <c r="K814" i="3"/>
  <c r="O816" i="3"/>
  <c r="N816" i="3"/>
  <c r="BN3340" i="3" l="1"/>
  <c r="BM3340" i="3"/>
  <c r="BQ3340" i="3" s="1"/>
  <c r="BS3340" i="3"/>
  <c r="BL3340" i="3"/>
  <c r="BO3340" i="3"/>
  <c r="K813" i="3"/>
  <c r="N815" i="3"/>
  <c r="L813" i="3"/>
  <c r="O814" i="3" s="1"/>
  <c r="O815" i="3"/>
  <c r="BV3340" i="3" l="1"/>
  <c r="BP3340" i="3"/>
  <c r="BU3340" i="3" s="1"/>
  <c r="BR3341" i="3"/>
  <c r="BT3340" i="3"/>
  <c r="BX3340" i="3" s="1"/>
  <c r="K812" i="3"/>
  <c r="L812" i="3"/>
  <c r="N814" i="3"/>
  <c r="BO3341" i="3" l="1"/>
  <c r="BM3341" i="3"/>
  <c r="BQ3341" i="3" s="1"/>
  <c r="BS3341" i="3"/>
  <c r="BL3341" i="3"/>
  <c r="BN3341" i="3"/>
  <c r="K811" i="3"/>
  <c r="L811" i="3"/>
  <c r="O813" i="3"/>
  <c r="N813" i="3"/>
  <c r="BT3341" i="3" l="1"/>
  <c r="BX3341" i="3" s="1"/>
  <c r="BV3341" i="3"/>
  <c r="BP3341" i="3"/>
  <c r="BU3341" i="3" s="1"/>
  <c r="BR3342" i="3"/>
  <c r="L810" i="3"/>
  <c r="K810" i="3"/>
  <c r="N811" i="3" s="1"/>
  <c r="O812" i="3"/>
  <c r="N812" i="3"/>
  <c r="BO3342" i="3" l="1"/>
  <c r="BN3342" i="3"/>
  <c r="BL3342" i="3"/>
  <c r="BS3342" i="3"/>
  <c r="BM3342" i="3"/>
  <c r="BQ3342" i="3" s="1"/>
  <c r="L809" i="3"/>
  <c r="K809" i="3"/>
  <c r="O811" i="3"/>
  <c r="BT3342" i="3" l="1"/>
  <c r="BX3342" i="3" s="1"/>
  <c r="BV3342" i="3"/>
  <c r="BP3342" i="3"/>
  <c r="BU3342" i="3" s="1"/>
  <c r="BR3343" i="3"/>
  <c r="L808" i="3"/>
  <c r="K808" i="3"/>
  <c r="N810" i="3"/>
  <c r="O810" i="3"/>
  <c r="BN3343" i="3" l="1"/>
  <c r="BL3343" i="3"/>
  <c r="BS3343" i="3"/>
  <c r="BM3343" i="3"/>
  <c r="BQ3343" i="3" s="1"/>
  <c r="BO3343" i="3"/>
  <c r="L807" i="3"/>
  <c r="K807" i="3"/>
  <c r="N809" i="3"/>
  <c r="O809" i="3"/>
  <c r="BV3343" i="3" l="1"/>
  <c r="BP3343" i="3"/>
  <c r="BU3343" i="3" s="1"/>
  <c r="BR3344" i="3"/>
  <c r="BT3343" i="3"/>
  <c r="BX3343" i="3" s="1"/>
  <c r="K806" i="3"/>
  <c r="N808" i="3"/>
  <c r="L806" i="3"/>
  <c r="O807" i="3" s="1"/>
  <c r="O808" i="3"/>
  <c r="BN3344" i="3" l="1"/>
  <c r="BL3344" i="3"/>
  <c r="BS3344" i="3"/>
  <c r="BM3344" i="3"/>
  <c r="BQ3344" i="3" s="1"/>
  <c r="BO3344" i="3"/>
  <c r="K805" i="3"/>
  <c r="L805" i="3"/>
  <c r="N807" i="3"/>
  <c r="BV3344" i="3" l="1"/>
  <c r="BP3344" i="3"/>
  <c r="BU3344" i="3" s="1"/>
  <c r="BR3345" i="3"/>
  <c r="BT3344" i="3"/>
  <c r="BX3344" i="3" s="1"/>
  <c r="K804" i="3"/>
  <c r="L804" i="3"/>
  <c r="O805" i="3" s="1"/>
  <c r="O806" i="3"/>
  <c r="N806" i="3"/>
  <c r="BO3345" i="3" l="1"/>
  <c r="BN3345" i="3"/>
  <c r="BL3345" i="3"/>
  <c r="BS3345" i="3"/>
  <c r="BM3345" i="3"/>
  <c r="BQ3345" i="3" s="1"/>
  <c r="K803" i="3"/>
  <c r="L803" i="3"/>
  <c r="N805" i="3"/>
  <c r="BT3345" i="3" l="1"/>
  <c r="BX3345" i="3" s="1"/>
  <c r="BV3345" i="3"/>
  <c r="BP3345" i="3"/>
  <c r="BU3345" i="3" s="1"/>
  <c r="BR3346" i="3"/>
  <c r="K802" i="3"/>
  <c r="L802" i="3"/>
  <c r="O803" i="3" s="1"/>
  <c r="O804" i="3"/>
  <c r="N804" i="3"/>
  <c r="BN3346" i="3" l="1"/>
  <c r="BO3346" i="3"/>
  <c r="BL3346" i="3"/>
  <c r="BS3346" i="3"/>
  <c r="BM3346" i="3"/>
  <c r="BQ3346" i="3" s="1"/>
  <c r="K801" i="3"/>
  <c r="L801" i="3"/>
  <c r="N803" i="3"/>
  <c r="BV3346" i="3" l="1"/>
  <c r="BP3346" i="3"/>
  <c r="BU3346" i="3" s="1"/>
  <c r="BR3347" i="3"/>
  <c r="BT3346" i="3"/>
  <c r="BX3346" i="3" s="1"/>
  <c r="K800" i="3"/>
  <c r="L800" i="3"/>
  <c r="O801" i="3" s="1"/>
  <c r="O802" i="3"/>
  <c r="N802" i="3"/>
  <c r="BN3347" i="3" l="1"/>
  <c r="BL3347" i="3"/>
  <c r="BS3347" i="3"/>
  <c r="BM3347" i="3"/>
  <c r="BQ3347" i="3" s="1"/>
  <c r="BO3347" i="3"/>
  <c r="K799" i="3"/>
  <c r="L799" i="3"/>
  <c r="N801" i="3"/>
  <c r="BV3347" i="3" l="1"/>
  <c r="BP3347" i="3"/>
  <c r="BU3347" i="3" s="1"/>
  <c r="BR3348" i="3"/>
  <c r="BT3347" i="3"/>
  <c r="BX3347" i="3" s="1"/>
  <c r="K798" i="3"/>
  <c r="L798" i="3"/>
  <c r="O800" i="3"/>
  <c r="N800" i="3"/>
  <c r="BO3348" i="3" l="1"/>
  <c r="BN3348" i="3"/>
  <c r="BL3348" i="3"/>
  <c r="BS3348" i="3"/>
  <c r="BM3348" i="3"/>
  <c r="BQ3348" i="3" s="1"/>
  <c r="L797" i="3"/>
  <c r="K797" i="3"/>
  <c r="O799" i="3"/>
  <c r="N799" i="3"/>
  <c r="BT3348" i="3" l="1"/>
  <c r="BX3348" i="3" s="1"/>
  <c r="BV3348" i="3"/>
  <c r="BP3348" i="3"/>
  <c r="BU3348" i="3" s="1"/>
  <c r="BR3349" i="3"/>
  <c r="K796" i="3"/>
  <c r="L796" i="3"/>
  <c r="N798" i="3"/>
  <c r="O798" i="3"/>
  <c r="BO3349" i="3" l="1"/>
  <c r="BN3349" i="3"/>
  <c r="BL3349" i="3"/>
  <c r="BS3349" i="3"/>
  <c r="BM3349" i="3"/>
  <c r="BQ3349" i="3" s="1"/>
  <c r="K795" i="3"/>
  <c r="L795" i="3"/>
  <c r="O797" i="3"/>
  <c r="N797" i="3"/>
  <c r="BT3349" i="3" l="1"/>
  <c r="BX3349" i="3" s="1"/>
  <c r="BV3349" i="3"/>
  <c r="BP3349" i="3"/>
  <c r="BU3349" i="3" s="1"/>
  <c r="BR3350" i="3"/>
  <c r="L794" i="3"/>
  <c r="K794" i="3"/>
  <c r="O796" i="3"/>
  <c r="N796" i="3"/>
  <c r="BO3350" i="3" l="1"/>
  <c r="BL3350" i="3"/>
  <c r="BS3350" i="3"/>
  <c r="BM3350" i="3"/>
  <c r="BQ3350" i="3" s="1"/>
  <c r="BN3350" i="3"/>
  <c r="K793" i="3"/>
  <c r="L793" i="3"/>
  <c r="N795" i="3"/>
  <c r="O795" i="3"/>
  <c r="BT3350" i="3" l="1"/>
  <c r="BX3350" i="3" s="1"/>
  <c r="BV3350" i="3"/>
  <c r="BP3350" i="3"/>
  <c r="BU3350" i="3" s="1"/>
  <c r="BR3351" i="3"/>
  <c r="L792" i="3"/>
  <c r="K792" i="3"/>
  <c r="O794" i="3"/>
  <c r="N794" i="3"/>
  <c r="BO3351" i="3" l="1"/>
  <c r="BL3351" i="3"/>
  <c r="BS3351" i="3"/>
  <c r="BM3351" i="3"/>
  <c r="BQ3351" i="3" s="1"/>
  <c r="BN3351" i="3"/>
  <c r="L791" i="3"/>
  <c r="K791" i="3"/>
  <c r="N793" i="3"/>
  <c r="O793" i="3"/>
  <c r="BT3351" i="3" l="1"/>
  <c r="BX3351" i="3" s="1"/>
  <c r="BV3351" i="3"/>
  <c r="BP3351" i="3"/>
  <c r="BU3351" i="3" s="1"/>
  <c r="BR3352" i="3"/>
  <c r="L790" i="3"/>
  <c r="K790" i="3"/>
  <c r="N792" i="3"/>
  <c r="O792" i="3"/>
  <c r="BO3352" i="3" l="1"/>
  <c r="BL3352" i="3"/>
  <c r="BN3352" i="3"/>
  <c r="BS3352" i="3"/>
  <c r="BM3352" i="3"/>
  <c r="BQ3352" i="3" s="1"/>
  <c r="L789" i="3"/>
  <c r="K789" i="3"/>
  <c r="N790" i="3" s="1"/>
  <c r="N791" i="3"/>
  <c r="O791" i="3"/>
  <c r="BT3352" i="3" l="1"/>
  <c r="BX3352" i="3" s="1"/>
  <c r="BV3352" i="3"/>
  <c r="BP3352" i="3"/>
  <c r="BU3352" i="3" s="1"/>
  <c r="BR3353" i="3"/>
  <c r="L788" i="3"/>
  <c r="K788" i="3"/>
  <c r="O790" i="3"/>
  <c r="BN3353" i="3" l="1"/>
  <c r="BM3353" i="3"/>
  <c r="BQ3353" i="3" s="1"/>
  <c r="BS3353" i="3"/>
  <c r="BL3353" i="3"/>
  <c r="BO3353" i="3"/>
  <c r="L787" i="3"/>
  <c r="K787" i="3"/>
  <c r="N789" i="3"/>
  <c r="O789" i="3"/>
  <c r="BV3353" i="3" l="1"/>
  <c r="BP3353" i="3"/>
  <c r="BU3353" i="3" s="1"/>
  <c r="BR3354" i="3"/>
  <c r="BT3353" i="3"/>
  <c r="BX3353" i="3" s="1"/>
  <c r="K786" i="3"/>
  <c r="L786" i="3"/>
  <c r="N788" i="3"/>
  <c r="O788" i="3"/>
  <c r="BO3354" i="3" l="1"/>
  <c r="BM3354" i="3"/>
  <c r="BQ3354" i="3" s="1"/>
  <c r="BS3354" i="3"/>
  <c r="BL3354" i="3"/>
  <c r="BN3354" i="3"/>
  <c r="K785" i="3"/>
  <c r="L785" i="3"/>
  <c r="O787" i="3"/>
  <c r="N787" i="3"/>
  <c r="BT3354" i="3" l="1"/>
  <c r="BX3354" i="3" s="1"/>
  <c r="BV3354" i="3"/>
  <c r="BP3354" i="3"/>
  <c r="BU3354" i="3" s="1"/>
  <c r="BR3355" i="3"/>
  <c r="L784" i="3"/>
  <c r="K784" i="3"/>
  <c r="O786" i="3"/>
  <c r="N786" i="3"/>
  <c r="BO3355" i="3" l="1"/>
  <c r="BS3355" i="3"/>
  <c r="BN3355" i="3"/>
  <c r="BM3355" i="3"/>
  <c r="BQ3355" i="3" s="1"/>
  <c r="BL3355" i="3"/>
  <c r="K783" i="3"/>
  <c r="L783" i="3"/>
  <c r="N785" i="3"/>
  <c r="O785" i="3"/>
  <c r="BT3355" i="3" l="1"/>
  <c r="BX3355" i="3" s="1"/>
  <c r="BV3355" i="3"/>
  <c r="BP3355" i="3"/>
  <c r="BU3355" i="3" s="1"/>
  <c r="BR3356" i="3"/>
  <c r="L782" i="3"/>
  <c r="K782" i="3"/>
  <c r="N783" i="3" s="1"/>
  <c r="O784" i="3"/>
  <c r="N784" i="3"/>
  <c r="BO3356" i="3" l="1"/>
  <c r="BM3356" i="3"/>
  <c r="BQ3356" i="3" s="1"/>
  <c r="BS3356" i="3"/>
  <c r="BL3356" i="3"/>
  <c r="BN3356" i="3"/>
  <c r="L781" i="3"/>
  <c r="K781" i="3"/>
  <c r="O783" i="3"/>
  <c r="BT3356" i="3" l="1"/>
  <c r="BX3356" i="3" s="1"/>
  <c r="BV3356" i="3"/>
  <c r="BP3356" i="3"/>
  <c r="BU3356" i="3" s="1"/>
  <c r="BR3357" i="3"/>
  <c r="L780" i="3"/>
  <c r="K780" i="3"/>
  <c r="N782" i="3"/>
  <c r="O782" i="3"/>
  <c r="BN3357" i="3" l="1"/>
  <c r="BL3357" i="3"/>
  <c r="BS3357" i="3"/>
  <c r="BM3357" i="3"/>
  <c r="BQ3357" i="3" s="1"/>
  <c r="BO3357" i="3"/>
  <c r="K779" i="3"/>
  <c r="L779" i="3"/>
  <c r="N781" i="3"/>
  <c r="O781" i="3"/>
  <c r="BV3357" i="3" l="1"/>
  <c r="BP3357" i="3"/>
  <c r="BU3357" i="3" s="1"/>
  <c r="BR3358" i="3"/>
  <c r="BT3357" i="3"/>
  <c r="BX3357" i="3" s="1"/>
  <c r="L778" i="3"/>
  <c r="K778" i="3"/>
  <c r="O780" i="3"/>
  <c r="N780" i="3"/>
  <c r="BO3358" i="3" l="1"/>
  <c r="BM3358" i="3"/>
  <c r="BQ3358" i="3" s="1"/>
  <c r="BS3358" i="3"/>
  <c r="BL3358" i="3"/>
  <c r="BN3358" i="3"/>
  <c r="K777" i="3"/>
  <c r="L777" i="3"/>
  <c r="N779" i="3"/>
  <c r="O779" i="3"/>
  <c r="BT3358" i="3" l="1"/>
  <c r="BX3358" i="3" s="1"/>
  <c r="BV3358" i="3"/>
  <c r="BP3358" i="3"/>
  <c r="BU3358" i="3" s="1"/>
  <c r="BR3359" i="3"/>
  <c r="L776" i="3"/>
  <c r="K776" i="3"/>
  <c r="N777" i="3" s="1"/>
  <c r="O778" i="3"/>
  <c r="N778" i="3"/>
  <c r="BO3359" i="3" l="1"/>
  <c r="BN3359" i="3"/>
  <c r="BS3359" i="3"/>
  <c r="BL3359" i="3"/>
  <c r="BM3359" i="3"/>
  <c r="BQ3359" i="3" s="1"/>
  <c r="L775" i="3"/>
  <c r="K775" i="3"/>
  <c r="O777" i="3"/>
  <c r="BT3359" i="3" l="1"/>
  <c r="BX3359" i="3" s="1"/>
  <c r="BV3359" i="3"/>
  <c r="BP3359" i="3"/>
  <c r="BU3359" i="3" s="1"/>
  <c r="BR3360" i="3"/>
  <c r="L774" i="3"/>
  <c r="K774" i="3"/>
  <c r="N776" i="3"/>
  <c r="O776" i="3"/>
  <c r="BN3360" i="3" l="1"/>
  <c r="BM3360" i="3"/>
  <c r="BQ3360" i="3" s="1"/>
  <c r="BS3360" i="3"/>
  <c r="BL3360" i="3"/>
  <c r="BO3360" i="3"/>
  <c r="K773" i="3"/>
  <c r="L773" i="3"/>
  <c r="N775" i="3"/>
  <c r="O775" i="3"/>
  <c r="BV3360" i="3" l="1"/>
  <c r="BP3360" i="3"/>
  <c r="BU3360" i="3" s="1"/>
  <c r="BR3361" i="3"/>
  <c r="BT3360" i="3"/>
  <c r="BX3360" i="3" s="1"/>
  <c r="K772" i="3"/>
  <c r="L772" i="3"/>
  <c r="O773" i="3" s="1"/>
  <c r="O774" i="3"/>
  <c r="N774" i="3"/>
  <c r="BO3361" i="3" l="1"/>
  <c r="BL3361" i="3"/>
  <c r="BS3361" i="3"/>
  <c r="BM3361" i="3"/>
  <c r="BQ3361" i="3" s="1"/>
  <c r="BN3361" i="3"/>
  <c r="K771" i="3"/>
  <c r="L771" i="3"/>
  <c r="N773" i="3"/>
  <c r="BT3361" i="3" l="1"/>
  <c r="BX3361" i="3" s="1"/>
  <c r="BV3361" i="3"/>
  <c r="BP3361" i="3"/>
  <c r="BU3361" i="3" s="1"/>
  <c r="BR3362" i="3"/>
  <c r="K770" i="3"/>
  <c r="L770" i="3"/>
  <c r="O771" i="3" s="1"/>
  <c r="O772" i="3"/>
  <c r="N772" i="3"/>
  <c r="BO3362" i="3" l="1"/>
  <c r="BN3362" i="3"/>
  <c r="BL3362" i="3"/>
  <c r="BS3362" i="3"/>
  <c r="BM3362" i="3"/>
  <c r="BQ3362" i="3" s="1"/>
  <c r="K769" i="3"/>
  <c r="L769" i="3"/>
  <c r="N771" i="3"/>
  <c r="BT3362" i="3" l="1"/>
  <c r="BX3362" i="3" s="1"/>
  <c r="BV3362" i="3"/>
  <c r="BP3362" i="3"/>
  <c r="BU3362" i="3" s="1"/>
  <c r="BR3363" i="3"/>
  <c r="K768" i="3"/>
  <c r="L768" i="3"/>
  <c r="O769" i="3" s="1"/>
  <c r="O770" i="3"/>
  <c r="N770" i="3"/>
  <c r="BO3363" i="3" l="1"/>
  <c r="BL3363" i="3"/>
  <c r="BS3363" i="3"/>
  <c r="BM3363" i="3"/>
  <c r="BQ3363" i="3" s="1"/>
  <c r="BN3363" i="3"/>
  <c r="K767" i="3"/>
  <c r="L767" i="3"/>
  <c r="N769" i="3"/>
  <c r="BT3363" i="3" l="1"/>
  <c r="BX3363" i="3" s="1"/>
  <c r="BV3363" i="3"/>
  <c r="BP3363" i="3"/>
  <c r="BU3363" i="3" s="1"/>
  <c r="BR3364" i="3"/>
  <c r="K766" i="3"/>
  <c r="L766" i="3"/>
  <c r="O767" i="3" s="1"/>
  <c r="O768" i="3"/>
  <c r="N768" i="3"/>
  <c r="BO3364" i="3" l="1"/>
  <c r="BL3364" i="3"/>
  <c r="BS3364" i="3"/>
  <c r="BM3364" i="3"/>
  <c r="BQ3364" i="3" s="1"/>
  <c r="BN3364" i="3"/>
  <c r="K765" i="3"/>
  <c r="L765" i="3"/>
  <c r="N767" i="3"/>
  <c r="BT3364" i="3" l="1"/>
  <c r="BX3364" i="3" s="1"/>
  <c r="BV3364" i="3"/>
  <c r="BP3364" i="3"/>
  <c r="BU3364" i="3" s="1"/>
  <c r="BR3365" i="3"/>
  <c r="K764" i="3"/>
  <c r="L764" i="3"/>
  <c r="O766" i="3"/>
  <c r="N766" i="3"/>
  <c r="BO3365" i="3" l="1"/>
  <c r="BM3365" i="3"/>
  <c r="BQ3365" i="3" s="1"/>
  <c r="BS3365" i="3"/>
  <c r="BL3365" i="3"/>
  <c r="BN3365" i="3"/>
  <c r="L763" i="3"/>
  <c r="K763" i="3"/>
  <c r="O765" i="3"/>
  <c r="N765" i="3"/>
  <c r="BT3365" i="3" l="1"/>
  <c r="BX3365" i="3" s="1"/>
  <c r="BV3365" i="3"/>
  <c r="BP3365" i="3"/>
  <c r="BU3365" i="3" s="1"/>
  <c r="BR3366" i="3"/>
  <c r="L762" i="3"/>
  <c r="K762" i="3"/>
  <c r="N764" i="3"/>
  <c r="O764" i="3"/>
  <c r="BO3366" i="3" l="1"/>
  <c r="BM3366" i="3"/>
  <c r="BQ3366" i="3" s="1"/>
  <c r="BS3366" i="3"/>
  <c r="BL3366" i="3"/>
  <c r="BN3366" i="3"/>
  <c r="L761" i="3"/>
  <c r="K761" i="3"/>
  <c r="N763" i="3"/>
  <c r="O763" i="3"/>
  <c r="BT3366" i="3" l="1"/>
  <c r="BX3366" i="3" s="1"/>
  <c r="BV3366" i="3"/>
  <c r="BP3366" i="3"/>
  <c r="BU3366" i="3" s="1"/>
  <c r="BR3367" i="3"/>
  <c r="L760" i="3"/>
  <c r="K760" i="3"/>
  <c r="N762" i="3"/>
  <c r="O762" i="3"/>
  <c r="BO3367" i="3" l="1"/>
  <c r="BL3367" i="3"/>
  <c r="BS3367" i="3"/>
  <c r="BM3367" i="3"/>
  <c r="BQ3367" i="3" s="1"/>
  <c r="BN3367" i="3"/>
  <c r="L759" i="3"/>
  <c r="K759" i="3"/>
  <c r="N761" i="3"/>
  <c r="O761" i="3"/>
  <c r="BT3367" i="3" l="1"/>
  <c r="BX3367" i="3" s="1"/>
  <c r="BV3367" i="3"/>
  <c r="BP3367" i="3"/>
  <c r="BU3367" i="3" s="1"/>
  <c r="BR3368" i="3"/>
  <c r="L758" i="3"/>
  <c r="K758" i="3"/>
  <c r="N760" i="3"/>
  <c r="O760" i="3"/>
  <c r="BO3368" i="3" l="1"/>
  <c r="BM3368" i="3"/>
  <c r="BQ3368" i="3" s="1"/>
  <c r="BS3368" i="3"/>
  <c r="BL3368" i="3"/>
  <c r="BN3368" i="3"/>
  <c r="L757" i="3"/>
  <c r="K757" i="3"/>
  <c r="N759" i="3"/>
  <c r="O759" i="3"/>
  <c r="BT3368" i="3" l="1"/>
  <c r="BX3368" i="3" s="1"/>
  <c r="BV3368" i="3"/>
  <c r="BP3368" i="3"/>
  <c r="BU3368" i="3" s="1"/>
  <c r="BR3369" i="3"/>
  <c r="L756" i="3"/>
  <c r="K756" i="3"/>
  <c r="N758" i="3"/>
  <c r="O758" i="3"/>
  <c r="BN3369" i="3" l="1"/>
  <c r="BM3369" i="3"/>
  <c r="BQ3369" i="3" s="1"/>
  <c r="BS3369" i="3"/>
  <c r="BL3369" i="3"/>
  <c r="BO3369" i="3"/>
  <c r="L755" i="3"/>
  <c r="K755" i="3"/>
  <c r="N757" i="3"/>
  <c r="O757" i="3"/>
  <c r="BV3369" i="3" l="1"/>
  <c r="BP3369" i="3"/>
  <c r="BU3369" i="3" s="1"/>
  <c r="BR3370" i="3"/>
  <c r="BT3369" i="3"/>
  <c r="BX3369" i="3" s="1"/>
  <c r="L754" i="3"/>
  <c r="K754" i="3"/>
  <c r="N756" i="3"/>
  <c r="O756" i="3"/>
  <c r="BN3370" i="3" l="1"/>
  <c r="BL3370" i="3"/>
  <c r="BS3370" i="3"/>
  <c r="BM3370" i="3"/>
  <c r="BQ3370" i="3" s="1"/>
  <c r="BO3370" i="3"/>
  <c r="L753" i="3"/>
  <c r="K753" i="3"/>
  <c r="N755" i="3"/>
  <c r="O755" i="3"/>
  <c r="BV3370" i="3" l="1"/>
  <c r="BP3370" i="3"/>
  <c r="BU3370" i="3" s="1"/>
  <c r="BR3371" i="3"/>
  <c r="BT3370" i="3"/>
  <c r="BX3370" i="3" s="1"/>
  <c r="L752" i="3"/>
  <c r="K752" i="3"/>
  <c r="N754" i="3"/>
  <c r="O754" i="3"/>
  <c r="BN3371" i="3" l="1"/>
  <c r="BM3371" i="3"/>
  <c r="BQ3371" i="3" s="1"/>
  <c r="BL3371" i="3"/>
  <c r="BO3371" i="3"/>
  <c r="BS3371" i="3"/>
  <c r="K751" i="3"/>
  <c r="L751" i="3"/>
  <c r="N753" i="3"/>
  <c r="O753" i="3"/>
  <c r="BV3371" i="3" l="1"/>
  <c r="BP3371" i="3"/>
  <c r="BU3371" i="3" s="1"/>
  <c r="BR3372" i="3"/>
  <c r="BT3371" i="3"/>
  <c r="BX3371" i="3" s="1"/>
  <c r="L750" i="3"/>
  <c r="K750" i="3"/>
  <c r="O752" i="3"/>
  <c r="N752" i="3"/>
  <c r="BN3372" i="3" l="1"/>
  <c r="BO3372" i="3"/>
  <c r="BM3372" i="3"/>
  <c r="BQ3372" i="3" s="1"/>
  <c r="BS3372" i="3"/>
  <c r="BL3372" i="3"/>
  <c r="K749" i="3"/>
  <c r="L749" i="3"/>
  <c r="N751" i="3"/>
  <c r="O751" i="3"/>
  <c r="BV3372" i="3" l="1"/>
  <c r="BP3372" i="3"/>
  <c r="BU3372" i="3" s="1"/>
  <c r="BR3373" i="3"/>
  <c r="BT3372" i="3"/>
  <c r="BX3372" i="3" s="1"/>
  <c r="K748" i="3"/>
  <c r="L748" i="3"/>
  <c r="O750" i="3"/>
  <c r="N750" i="3"/>
  <c r="BO3373" i="3" l="1"/>
  <c r="BN3373" i="3"/>
  <c r="BM3373" i="3"/>
  <c r="BQ3373" i="3" s="1"/>
  <c r="BL3373" i="3"/>
  <c r="BS3373" i="3"/>
  <c r="L747" i="3"/>
  <c r="K747" i="3"/>
  <c r="O749" i="3"/>
  <c r="N749" i="3"/>
  <c r="BT3373" i="3" l="1"/>
  <c r="BX3373" i="3" s="1"/>
  <c r="BV3373" i="3"/>
  <c r="BP3373" i="3"/>
  <c r="BU3373" i="3" s="1"/>
  <c r="BR3374" i="3"/>
  <c r="K746" i="3"/>
  <c r="L746" i="3"/>
  <c r="N748" i="3"/>
  <c r="O748" i="3"/>
  <c r="BN3374" i="3" l="1"/>
  <c r="BO3374" i="3"/>
  <c r="BL3374" i="3"/>
  <c r="BS3374" i="3"/>
  <c r="BM3374" i="3"/>
  <c r="BQ3374" i="3" s="1"/>
  <c r="L745" i="3"/>
  <c r="K745" i="3"/>
  <c r="N746" i="3" s="1"/>
  <c r="O747" i="3"/>
  <c r="N747" i="3"/>
  <c r="BV3374" i="3" l="1"/>
  <c r="BP3374" i="3"/>
  <c r="BU3374" i="3" s="1"/>
  <c r="BR3375" i="3"/>
  <c r="BT3374" i="3"/>
  <c r="BX3374" i="3" s="1"/>
  <c r="L744" i="3"/>
  <c r="K744" i="3"/>
  <c r="O746" i="3"/>
  <c r="BO3375" i="3" l="1"/>
  <c r="BM3375" i="3"/>
  <c r="BQ3375" i="3" s="1"/>
  <c r="BS3375" i="3"/>
  <c r="BL3375" i="3"/>
  <c r="BN3375" i="3"/>
  <c r="L743" i="3"/>
  <c r="K743" i="3"/>
  <c r="N745" i="3"/>
  <c r="O745" i="3"/>
  <c r="BT3375" i="3" l="1"/>
  <c r="BX3375" i="3" s="1"/>
  <c r="BV3375" i="3"/>
  <c r="BP3375" i="3"/>
  <c r="BU3375" i="3" s="1"/>
  <c r="BR3376" i="3"/>
  <c r="L742" i="3"/>
  <c r="K742" i="3"/>
  <c r="N744" i="3"/>
  <c r="O744" i="3"/>
  <c r="BO3376" i="3" l="1"/>
  <c r="BN3376" i="3"/>
  <c r="BL3376" i="3"/>
  <c r="BS3376" i="3"/>
  <c r="BM3376" i="3"/>
  <c r="BQ3376" i="3" s="1"/>
  <c r="L741" i="3"/>
  <c r="K741" i="3"/>
  <c r="N743" i="3"/>
  <c r="O743" i="3"/>
  <c r="BT3376" i="3" l="1"/>
  <c r="BX3376" i="3" s="1"/>
  <c r="BV3376" i="3"/>
  <c r="BP3376" i="3"/>
  <c r="BU3376" i="3" s="1"/>
  <c r="BR3377" i="3"/>
  <c r="L740" i="3"/>
  <c r="K740" i="3"/>
  <c r="N742" i="3"/>
  <c r="O742" i="3"/>
  <c r="BO3377" i="3" l="1"/>
  <c r="BL3377" i="3"/>
  <c r="BS3377" i="3"/>
  <c r="BM3377" i="3"/>
  <c r="BQ3377" i="3" s="1"/>
  <c r="BN3377" i="3"/>
  <c r="L739" i="3"/>
  <c r="K739" i="3"/>
  <c r="N741" i="3"/>
  <c r="O741" i="3"/>
  <c r="BT3377" i="3" l="1"/>
  <c r="BX3377" i="3" s="1"/>
  <c r="BV3377" i="3"/>
  <c r="BP3377" i="3"/>
  <c r="BU3377" i="3" s="1"/>
  <c r="BR3378" i="3"/>
  <c r="L738" i="3"/>
  <c r="K738" i="3"/>
  <c r="N740" i="3"/>
  <c r="O740" i="3"/>
  <c r="BN3378" i="3" l="1"/>
  <c r="BM3378" i="3"/>
  <c r="BQ3378" i="3" s="1"/>
  <c r="BS3378" i="3"/>
  <c r="BL3378" i="3"/>
  <c r="BO3378" i="3"/>
  <c r="L737" i="3"/>
  <c r="K737" i="3"/>
  <c r="N739" i="3"/>
  <c r="O739" i="3"/>
  <c r="BV3378" i="3" l="1"/>
  <c r="BP3378" i="3"/>
  <c r="BU3378" i="3" s="1"/>
  <c r="BR3379" i="3"/>
  <c r="BT3378" i="3"/>
  <c r="BX3378" i="3" s="1"/>
  <c r="L736" i="3"/>
  <c r="K736" i="3"/>
  <c r="N738" i="3"/>
  <c r="O738" i="3"/>
  <c r="BO3379" i="3" l="1"/>
  <c r="BM3379" i="3"/>
  <c r="BQ3379" i="3" s="1"/>
  <c r="BS3379" i="3"/>
  <c r="BL3379" i="3"/>
  <c r="BN3379" i="3"/>
  <c r="K735" i="3"/>
  <c r="L735" i="3"/>
  <c r="N737" i="3"/>
  <c r="O737" i="3"/>
  <c r="BT3379" i="3" l="1"/>
  <c r="BX3379" i="3" s="1"/>
  <c r="BV3379" i="3"/>
  <c r="BP3379" i="3"/>
  <c r="BU3379" i="3" s="1"/>
  <c r="BR3380" i="3"/>
  <c r="L734" i="3"/>
  <c r="K734" i="3"/>
  <c r="N735" i="3" s="1"/>
  <c r="O736" i="3"/>
  <c r="N736" i="3"/>
  <c r="BO3380" i="3" l="1"/>
  <c r="BN3380" i="3"/>
  <c r="BL3380" i="3"/>
  <c r="BS3380" i="3"/>
  <c r="BM3380" i="3"/>
  <c r="BQ3380" i="3" s="1"/>
  <c r="L733" i="3"/>
  <c r="K733" i="3"/>
  <c r="O735" i="3"/>
  <c r="BT3380" i="3" l="1"/>
  <c r="BX3380" i="3" s="1"/>
  <c r="BV3380" i="3"/>
  <c r="BP3380" i="3"/>
  <c r="BU3380" i="3" s="1"/>
  <c r="BR3381" i="3"/>
  <c r="L732" i="3"/>
  <c r="K732" i="3"/>
  <c r="N734" i="3"/>
  <c r="O734" i="3"/>
  <c r="BO3381" i="3" l="1"/>
  <c r="BL3381" i="3"/>
  <c r="BS3381" i="3"/>
  <c r="BM3381" i="3"/>
  <c r="BQ3381" i="3" s="1"/>
  <c r="BN3381" i="3"/>
  <c r="L731" i="3"/>
  <c r="K731" i="3"/>
  <c r="N733" i="3"/>
  <c r="O733" i="3"/>
  <c r="BT3381" i="3" l="1"/>
  <c r="BX3381" i="3" s="1"/>
  <c r="BV3381" i="3"/>
  <c r="BP3381" i="3"/>
  <c r="BU3381" i="3" s="1"/>
  <c r="BR3382" i="3"/>
  <c r="L730" i="3"/>
  <c r="K730" i="3"/>
  <c r="N732" i="3"/>
  <c r="O732" i="3"/>
  <c r="BN3382" i="3" l="1"/>
  <c r="BL3382" i="3"/>
  <c r="BS3382" i="3"/>
  <c r="BM3382" i="3"/>
  <c r="BQ3382" i="3" s="1"/>
  <c r="BO3382" i="3"/>
  <c r="K729" i="3"/>
  <c r="L729" i="3"/>
  <c r="N731" i="3"/>
  <c r="O731" i="3"/>
  <c r="BV3382" i="3" l="1"/>
  <c r="BP3382" i="3"/>
  <c r="BU3382" i="3" s="1"/>
  <c r="BR3383" i="3"/>
  <c r="BT3382" i="3"/>
  <c r="BX3382" i="3" s="1"/>
  <c r="L728" i="3"/>
  <c r="K728" i="3"/>
  <c r="N729" i="3" s="1"/>
  <c r="O730" i="3"/>
  <c r="N730" i="3"/>
  <c r="BO3383" i="3" l="1"/>
  <c r="BL3383" i="3"/>
  <c r="BS3383" i="3"/>
  <c r="BM3383" i="3"/>
  <c r="BQ3383" i="3" s="1"/>
  <c r="BN3383" i="3"/>
  <c r="L727" i="3"/>
  <c r="K727" i="3"/>
  <c r="O729" i="3"/>
  <c r="BT3383" i="3" l="1"/>
  <c r="BX3383" i="3" s="1"/>
  <c r="BV3383" i="3"/>
  <c r="BP3383" i="3"/>
  <c r="BU3383" i="3" s="1"/>
  <c r="BR3384" i="3"/>
  <c r="L726" i="3"/>
  <c r="K726" i="3"/>
  <c r="N728" i="3"/>
  <c r="O728" i="3"/>
  <c r="BO3384" i="3" l="1"/>
  <c r="BN3384" i="3"/>
  <c r="BL3384" i="3"/>
  <c r="BS3384" i="3"/>
  <c r="BM3384" i="3"/>
  <c r="BQ3384" i="3" s="1"/>
  <c r="L725" i="3"/>
  <c r="K725" i="3"/>
  <c r="N727" i="3"/>
  <c r="O727" i="3"/>
  <c r="BT3384" i="3" l="1"/>
  <c r="BX3384" i="3" s="1"/>
  <c r="BV3384" i="3"/>
  <c r="BP3384" i="3"/>
  <c r="BU3384" i="3" s="1"/>
  <c r="BR3385" i="3"/>
  <c r="L724" i="3"/>
  <c r="K724" i="3"/>
  <c r="N726" i="3"/>
  <c r="O726" i="3"/>
  <c r="BN3385" i="3" l="1"/>
  <c r="BM3385" i="3"/>
  <c r="BQ3385" i="3" s="1"/>
  <c r="BS3385" i="3"/>
  <c r="BL3385" i="3"/>
  <c r="BO3385" i="3"/>
  <c r="L723" i="3"/>
  <c r="K723" i="3"/>
  <c r="N725" i="3"/>
  <c r="O725" i="3"/>
  <c r="BV3385" i="3" l="1"/>
  <c r="BP3385" i="3"/>
  <c r="BU3385" i="3" s="1"/>
  <c r="BR3386" i="3"/>
  <c r="BT3385" i="3"/>
  <c r="BX3385" i="3" s="1"/>
  <c r="L722" i="3"/>
  <c r="K722" i="3"/>
  <c r="N724" i="3"/>
  <c r="O724" i="3"/>
  <c r="BN3386" i="3" l="1"/>
  <c r="BL3386" i="3"/>
  <c r="BS3386" i="3"/>
  <c r="BM3386" i="3"/>
  <c r="BQ3386" i="3" s="1"/>
  <c r="BO3386" i="3"/>
  <c r="L721" i="3"/>
  <c r="K721" i="3"/>
  <c r="N723" i="3"/>
  <c r="O723" i="3"/>
  <c r="BV3386" i="3" l="1"/>
  <c r="BP3386" i="3"/>
  <c r="BU3386" i="3" s="1"/>
  <c r="BR3387" i="3"/>
  <c r="BT3386" i="3"/>
  <c r="BX3386" i="3" s="1"/>
  <c r="L720" i="3"/>
  <c r="K720" i="3"/>
  <c r="N722" i="3"/>
  <c r="O722" i="3"/>
  <c r="BN3387" i="3" l="1"/>
  <c r="BO3387" i="3"/>
  <c r="BM3387" i="3"/>
  <c r="BQ3387" i="3" s="1"/>
  <c r="BS3387" i="3"/>
  <c r="BL3387" i="3"/>
  <c r="L719" i="3"/>
  <c r="K719" i="3"/>
  <c r="N721" i="3"/>
  <c r="O721" i="3"/>
  <c r="BV3387" i="3" l="1"/>
  <c r="BP3387" i="3"/>
  <c r="BU3387" i="3" s="1"/>
  <c r="BR3388" i="3"/>
  <c r="BT3387" i="3"/>
  <c r="BX3387" i="3" s="1"/>
  <c r="L718" i="3"/>
  <c r="K718" i="3"/>
  <c r="N720" i="3"/>
  <c r="O720" i="3"/>
  <c r="BN3388" i="3" l="1"/>
  <c r="BO3388" i="3"/>
  <c r="BL3388" i="3"/>
  <c r="BS3388" i="3"/>
  <c r="BM3388" i="3"/>
  <c r="BQ3388" i="3" s="1"/>
  <c r="L717" i="3"/>
  <c r="K717" i="3"/>
  <c r="N719" i="3"/>
  <c r="O719" i="3"/>
  <c r="BV3388" i="3" l="1"/>
  <c r="BP3388" i="3"/>
  <c r="BU3388" i="3" s="1"/>
  <c r="BR3389" i="3"/>
  <c r="BT3388" i="3"/>
  <c r="BX3388" i="3" s="1"/>
  <c r="L716" i="3"/>
  <c r="K716" i="3"/>
  <c r="N718" i="3"/>
  <c r="O718" i="3"/>
  <c r="BO3389" i="3" l="1"/>
  <c r="BN3389" i="3"/>
  <c r="BM3389" i="3"/>
  <c r="BQ3389" i="3" s="1"/>
  <c r="BS3389" i="3"/>
  <c r="BL3389" i="3"/>
  <c r="K715" i="3"/>
  <c r="L715" i="3"/>
  <c r="N717" i="3"/>
  <c r="O717" i="3"/>
  <c r="BT3389" i="3" l="1"/>
  <c r="BX3389" i="3" s="1"/>
  <c r="BV3389" i="3"/>
  <c r="BP3389" i="3"/>
  <c r="BU3389" i="3" s="1"/>
  <c r="BR3390" i="3"/>
  <c r="L714" i="3"/>
  <c r="K714" i="3"/>
  <c r="N715" i="3" s="1"/>
  <c r="O716" i="3"/>
  <c r="N716" i="3"/>
  <c r="BN3390" i="3" l="1"/>
  <c r="BO3390" i="3"/>
  <c r="BL3390" i="3"/>
  <c r="BS3390" i="3"/>
  <c r="BM3390" i="3"/>
  <c r="BQ3390" i="3" s="1"/>
  <c r="L713" i="3"/>
  <c r="K713" i="3"/>
  <c r="O715" i="3"/>
  <c r="BV3390" i="3" l="1"/>
  <c r="BP3390" i="3"/>
  <c r="BU3390" i="3" s="1"/>
  <c r="BR3391" i="3"/>
  <c r="BT3390" i="3"/>
  <c r="BX3390" i="3" s="1"/>
  <c r="L712" i="3"/>
  <c r="K712" i="3"/>
  <c r="N714" i="3"/>
  <c r="O714" i="3"/>
  <c r="BN3391" i="3" l="1"/>
  <c r="BL3391" i="3"/>
  <c r="BS3391" i="3"/>
  <c r="BM3391" i="3"/>
  <c r="BQ3391" i="3" s="1"/>
  <c r="BO3391" i="3"/>
  <c r="K711" i="3"/>
  <c r="L711" i="3"/>
  <c r="N713" i="3"/>
  <c r="O713" i="3"/>
  <c r="BV3391" i="3" l="1"/>
  <c r="BP3391" i="3"/>
  <c r="BU3391" i="3" s="1"/>
  <c r="BR3392" i="3"/>
  <c r="BT3391" i="3"/>
  <c r="BX3391" i="3" s="1"/>
  <c r="K710" i="3"/>
  <c r="L710" i="3"/>
  <c r="O711" i="3" s="1"/>
  <c r="O712" i="3"/>
  <c r="N712" i="3"/>
  <c r="BN3392" i="3" l="1"/>
  <c r="BL3392" i="3"/>
  <c r="BM3392" i="3"/>
  <c r="BQ3392" i="3" s="1"/>
  <c r="BO3392" i="3"/>
  <c r="BS3392" i="3"/>
  <c r="K709" i="3"/>
  <c r="L709" i="3"/>
  <c r="N711" i="3"/>
  <c r="BV3392" i="3" l="1"/>
  <c r="BP3392" i="3"/>
  <c r="BU3392" i="3" s="1"/>
  <c r="BR3393" i="3"/>
  <c r="BT3392" i="3"/>
  <c r="BX3392" i="3" s="1"/>
  <c r="K708" i="3"/>
  <c r="L708" i="3"/>
  <c r="O709" i="3" s="1"/>
  <c r="O710" i="3"/>
  <c r="N710" i="3"/>
  <c r="BN3393" i="3" l="1"/>
  <c r="BO3393" i="3"/>
  <c r="BM3393" i="3"/>
  <c r="BQ3393" i="3" s="1"/>
  <c r="BS3393" i="3"/>
  <c r="BL3393" i="3"/>
  <c r="K707" i="3"/>
  <c r="L707" i="3"/>
  <c r="N709" i="3"/>
  <c r="BV3393" i="3" l="1"/>
  <c r="BP3393" i="3"/>
  <c r="BU3393" i="3" s="1"/>
  <c r="BR3394" i="3"/>
  <c r="BT3393" i="3"/>
  <c r="BX3393" i="3" s="1"/>
  <c r="K706" i="3"/>
  <c r="L706" i="3"/>
  <c r="O708" i="3"/>
  <c r="N708" i="3"/>
  <c r="BN3394" i="3" l="1"/>
  <c r="BO3394" i="3"/>
  <c r="BL3394" i="3"/>
  <c r="BS3394" i="3"/>
  <c r="BM3394" i="3"/>
  <c r="BQ3394" i="3" s="1"/>
  <c r="L705" i="3"/>
  <c r="O707" i="3"/>
  <c r="K705" i="3"/>
  <c r="N706" i="3" s="1"/>
  <c r="N707" i="3"/>
  <c r="BV3394" i="3" l="1"/>
  <c r="BP3394" i="3"/>
  <c r="BU3394" i="3" s="1"/>
  <c r="BR3395" i="3"/>
  <c r="BT3394" i="3"/>
  <c r="BX3394" i="3" s="1"/>
  <c r="L704" i="3"/>
  <c r="K704" i="3"/>
  <c r="O706" i="3"/>
  <c r="BN3395" i="3" l="1"/>
  <c r="BO3395" i="3"/>
  <c r="BM3395" i="3"/>
  <c r="BQ3395" i="3" s="1"/>
  <c r="BS3395" i="3"/>
  <c r="BL3395" i="3"/>
  <c r="L703" i="3"/>
  <c r="K703" i="3"/>
  <c r="N705" i="3"/>
  <c r="O705" i="3"/>
  <c r="BV3395" i="3" l="1"/>
  <c r="BP3395" i="3"/>
  <c r="BU3395" i="3" s="1"/>
  <c r="BR3396" i="3"/>
  <c r="BT3395" i="3"/>
  <c r="BX3395" i="3" s="1"/>
  <c r="L702" i="3"/>
  <c r="K702" i="3"/>
  <c r="N704" i="3"/>
  <c r="O704" i="3"/>
  <c r="BN3396" i="3" l="1"/>
  <c r="BO3396" i="3"/>
  <c r="BM3396" i="3"/>
  <c r="BQ3396" i="3" s="1"/>
  <c r="BL3396" i="3"/>
  <c r="BS3396" i="3"/>
  <c r="L701" i="3"/>
  <c r="K701" i="3"/>
  <c r="N703" i="3"/>
  <c r="O703" i="3"/>
  <c r="BV3396" i="3" l="1"/>
  <c r="BP3396" i="3"/>
  <c r="BU3396" i="3" s="1"/>
  <c r="BR3397" i="3"/>
  <c r="BT3396" i="3"/>
  <c r="BX3396" i="3" s="1"/>
  <c r="L700" i="3"/>
  <c r="K700" i="3"/>
  <c r="N702" i="3"/>
  <c r="O702" i="3"/>
  <c r="BO3397" i="3" l="1"/>
  <c r="BN3397" i="3"/>
  <c r="BL3397" i="3"/>
  <c r="BM3397" i="3"/>
  <c r="BQ3397" i="3" s="1"/>
  <c r="BS3397" i="3"/>
  <c r="L699" i="3"/>
  <c r="K699" i="3"/>
  <c r="N701" i="3"/>
  <c r="O701" i="3"/>
  <c r="BV3397" i="3" l="1"/>
  <c r="BT3397" i="3"/>
  <c r="BX3397" i="3" s="1"/>
  <c r="BP3397" i="3"/>
  <c r="BU3397" i="3" s="1"/>
  <c r="BR3398" i="3"/>
  <c r="L698" i="3"/>
  <c r="K698" i="3"/>
  <c r="N700" i="3"/>
  <c r="O700" i="3"/>
  <c r="BN3398" i="3" l="1"/>
  <c r="BL3398" i="3"/>
  <c r="BO3398" i="3"/>
  <c r="BS3398" i="3"/>
  <c r="BM3398" i="3"/>
  <c r="BQ3398" i="3" s="1"/>
  <c r="L697" i="3"/>
  <c r="K697" i="3"/>
  <c r="N699" i="3"/>
  <c r="O699" i="3"/>
  <c r="BV3398" i="3" l="1"/>
  <c r="BP3398" i="3"/>
  <c r="BU3398" i="3" s="1"/>
  <c r="BR3399" i="3"/>
  <c r="BT3398" i="3"/>
  <c r="BX3398" i="3" s="1"/>
  <c r="L696" i="3"/>
  <c r="K696" i="3"/>
  <c r="N698" i="3"/>
  <c r="O698" i="3"/>
  <c r="BO3399" i="3" l="1"/>
  <c r="BL3399" i="3"/>
  <c r="BS3399" i="3"/>
  <c r="BM3399" i="3"/>
  <c r="BQ3399" i="3" s="1"/>
  <c r="BN3399" i="3"/>
  <c r="L695" i="3"/>
  <c r="K695" i="3"/>
  <c r="N697" i="3"/>
  <c r="O697" i="3"/>
  <c r="BT3399" i="3" l="1"/>
  <c r="BX3399" i="3" s="1"/>
  <c r="BV3399" i="3"/>
  <c r="BP3399" i="3"/>
  <c r="BU3399" i="3" s="1"/>
  <c r="BR3400" i="3"/>
  <c r="L694" i="3"/>
  <c r="K694" i="3"/>
  <c r="N696" i="3"/>
  <c r="O696" i="3"/>
  <c r="BN3400" i="3" l="1"/>
  <c r="BL3400" i="3"/>
  <c r="BM3400" i="3"/>
  <c r="BQ3400" i="3" s="1"/>
  <c r="BO3400" i="3"/>
  <c r="BS3400" i="3"/>
  <c r="L693" i="3"/>
  <c r="K693" i="3"/>
  <c r="N695" i="3"/>
  <c r="O695" i="3"/>
  <c r="BV3400" i="3" l="1"/>
  <c r="BP3400" i="3"/>
  <c r="BU3400" i="3" s="1"/>
  <c r="BR3401" i="3"/>
  <c r="BT3400" i="3"/>
  <c r="BX3400" i="3" s="1"/>
  <c r="L692" i="3"/>
  <c r="K692" i="3"/>
  <c r="N694" i="3"/>
  <c r="O694" i="3"/>
  <c r="BN3401" i="3" l="1"/>
  <c r="BM3401" i="3"/>
  <c r="BQ3401" i="3" s="1"/>
  <c r="BS3401" i="3"/>
  <c r="BL3401" i="3"/>
  <c r="BO3401" i="3"/>
  <c r="K691" i="3"/>
  <c r="L691" i="3"/>
  <c r="N693" i="3"/>
  <c r="O693" i="3"/>
  <c r="BV3401" i="3" l="1"/>
  <c r="BP3401" i="3"/>
  <c r="BU3401" i="3" s="1"/>
  <c r="BR3402" i="3"/>
  <c r="BT3401" i="3"/>
  <c r="BX3401" i="3" s="1"/>
  <c r="K690" i="3"/>
  <c r="L690" i="3"/>
  <c r="O691" i="3" s="1"/>
  <c r="O692" i="3"/>
  <c r="N692" i="3"/>
  <c r="BN3402" i="3" l="1"/>
  <c r="BL3402" i="3"/>
  <c r="BM3402" i="3"/>
  <c r="BQ3402" i="3" s="1"/>
  <c r="BO3402" i="3"/>
  <c r="BS3402" i="3"/>
  <c r="K689" i="3"/>
  <c r="L689" i="3"/>
  <c r="N691" i="3"/>
  <c r="BV3402" i="3" l="1"/>
  <c r="BP3402" i="3"/>
  <c r="BU3402" i="3" s="1"/>
  <c r="BR3403" i="3"/>
  <c r="BT3402" i="3"/>
  <c r="BX3402" i="3" s="1"/>
  <c r="K688" i="3"/>
  <c r="L688" i="3"/>
  <c r="O689" i="3" s="1"/>
  <c r="O690" i="3"/>
  <c r="N690" i="3"/>
  <c r="BN3403" i="3" l="1"/>
  <c r="BO3403" i="3"/>
  <c r="BL3403" i="3"/>
  <c r="BS3403" i="3"/>
  <c r="BM3403" i="3"/>
  <c r="BQ3403" i="3" s="1"/>
  <c r="K687" i="3"/>
  <c r="L687" i="3"/>
  <c r="N689" i="3"/>
  <c r="BV3403" i="3" l="1"/>
  <c r="BP3403" i="3"/>
  <c r="BU3403" i="3" s="1"/>
  <c r="BR3404" i="3"/>
  <c r="BT3403" i="3"/>
  <c r="BX3403" i="3" s="1"/>
  <c r="K686" i="3"/>
  <c r="L686" i="3"/>
  <c r="O687" i="3" s="1"/>
  <c r="O688" i="3"/>
  <c r="N688" i="3"/>
  <c r="BN3404" i="3" l="1"/>
  <c r="BO3404" i="3"/>
  <c r="BM3404" i="3"/>
  <c r="BQ3404" i="3" s="1"/>
  <c r="BS3404" i="3"/>
  <c r="BL3404" i="3"/>
  <c r="K685" i="3"/>
  <c r="L685" i="3"/>
  <c r="N687" i="3"/>
  <c r="BV3404" i="3" l="1"/>
  <c r="BP3404" i="3"/>
  <c r="BU3404" i="3" s="1"/>
  <c r="BR3405" i="3"/>
  <c r="BT3404" i="3"/>
  <c r="BX3404" i="3" s="1"/>
  <c r="K684" i="3"/>
  <c r="L684" i="3"/>
  <c r="O685" i="3" s="1"/>
  <c r="O686" i="3"/>
  <c r="N686" i="3"/>
  <c r="BN3405" i="3" l="1"/>
  <c r="BO3405" i="3"/>
  <c r="BM3405" i="3"/>
  <c r="BQ3405" i="3" s="1"/>
  <c r="BS3405" i="3"/>
  <c r="BL3405" i="3"/>
  <c r="K683" i="3"/>
  <c r="L683" i="3"/>
  <c r="N685" i="3"/>
  <c r="BV3405" i="3" l="1"/>
  <c r="BP3405" i="3"/>
  <c r="BU3405" i="3" s="1"/>
  <c r="BR3406" i="3"/>
  <c r="BT3405" i="3"/>
  <c r="BX3405" i="3" s="1"/>
  <c r="K682" i="3"/>
  <c r="L682" i="3"/>
  <c r="O683" i="3" s="1"/>
  <c r="O684" i="3"/>
  <c r="N684" i="3"/>
  <c r="BO3406" i="3" l="1"/>
  <c r="BN3406" i="3"/>
  <c r="BM3406" i="3"/>
  <c r="BQ3406" i="3" s="1"/>
  <c r="BS3406" i="3"/>
  <c r="BL3406" i="3"/>
  <c r="K681" i="3"/>
  <c r="L681" i="3"/>
  <c r="N683" i="3"/>
  <c r="BT3406" i="3" l="1"/>
  <c r="BX3406" i="3" s="1"/>
  <c r="BV3406" i="3"/>
  <c r="BP3406" i="3"/>
  <c r="BU3406" i="3" s="1"/>
  <c r="BR3407" i="3"/>
  <c r="K680" i="3"/>
  <c r="L680" i="3"/>
  <c r="O681" i="3" s="1"/>
  <c r="O682" i="3"/>
  <c r="N682" i="3"/>
  <c r="BN3407" i="3" l="1"/>
  <c r="BO3407" i="3"/>
  <c r="BM3407" i="3"/>
  <c r="BQ3407" i="3" s="1"/>
  <c r="BS3407" i="3"/>
  <c r="BL3407" i="3"/>
  <c r="K679" i="3"/>
  <c r="L679" i="3"/>
  <c r="N681" i="3"/>
  <c r="BV3407" i="3" l="1"/>
  <c r="BP3407" i="3"/>
  <c r="BU3407" i="3" s="1"/>
  <c r="BR3408" i="3"/>
  <c r="BT3407" i="3"/>
  <c r="BX3407" i="3" s="1"/>
  <c r="K678" i="3"/>
  <c r="L678" i="3"/>
  <c r="O679" i="3" s="1"/>
  <c r="O680" i="3"/>
  <c r="N680" i="3"/>
  <c r="BO3408" i="3" l="1"/>
  <c r="BM3408" i="3"/>
  <c r="BQ3408" i="3" s="1"/>
  <c r="BS3408" i="3"/>
  <c r="BL3408" i="3"/>
  <c r="BN3408" i="3"/>
  <c r="K677" i="3"/>
  <c r="L677" i="3"/>
  <c r="N679" i="3"/>
  <c r="BV3408" i="3" l="1"/>
  <c r="BT3408" i="3"/>
  <c r="BX3408" i="3" s="1"/>
  <c r="BP3408" i="3"/>
  <c r="BU3408" i="3" s="1"/>
  <c r="BR3409" i="3"/>
  <c r="K676" i="3"/>
  <c r="L676" i="3"/>
  <c r="O677" i="3" s="1"/>
  <c r="O678" i="3"/>
  <c r="N678" i="3"/>
  <c r="BN3409" i="3" l="1"/>
  <c r="BO3409" i="3"/>
  <c r="BM3409" i="3"/>
  <c r="BQ3409" i="3" s="1"/>
  <c r="BS3409" i="3"/>
  <c r="BL3409" i="3"/>
  <c r="K675" i="3"/>
  <c r="L675" i="3"/>
  <c r="N677" i="3"/>
  <c r="BV3409" i="3" l="1"/>
  <c r="BP3409" i="3"/>
  <c r="BU3409" i="3" s="1"/>
  <c r="BR3410" i="3"/>
  <c r="BT3409" i="3"/>
  <c r="BX3409" i="3" s="1"/>
  <c r="K674" i="3"/>
  <c r="L674" i="3"/>
  <c r="O675" i="3" s="1"/>
  <c r="O676" i="3"/>
  <c r="N676" i="3"/>
  <c r="BO3410" i="3" l="1"/>
  <c r="BL3410" i="3"/>
  <c r="BS3410" i="3"/>
  <c r="BM3410" i="3"/>
  <c r="BQ3410" i="3" s="1"/>
  <c r="BN3410" i="3"/>
  <c r="K673" i="3"/>
  <c r="L673" i="3"/>
  <c r="N675" i="3"/>
  <c r="BV3410" i="3" l="1"/>
  <c r="BT3410" i="3"/>
  <c r="BX3410" i="3" s="1"/>
  <c r="BP3410" i="3"/>
  <c r="BU3410" i="3" s="1"/>
  <c r="BR3411" i="3"/>
  <c r="K672" i="3"/>
  <c r="L672" i="3"/>
  <c r="O673" i="3" s="1"/>
  <c r="O674" i="3"/>
  <c r="N674" i="3"/>
  <c r="BN3411" i="3" l="1"/>
  <c r="BO3411" i="3"/>
  <c r="BM3411" i="3"/>
  <c r="BQ3411" i="3" s="1"/>
  <c r="BS3411" i="3"/>
  <c r="BL3411" i="3"/>
  <c r="K671" i="3"/>
  <c r="L671" i="3"/>
  <c r="N673" i="3"/>
  <c r="BV3411" i="3" l="1"/>
  <c r="BP3411" i="3"/>
  <c r="BU3411" i="3" s="1"/>
  <c r="BR3412" i="3"/>
  <c r="BT3411" i="3"/>
  <c r="BX3411" i="3" s="1"/>
  <c r="K670" i="3"/>
  <c r="L670" i="3"/>
  <c r="O671" i="3" s="1"/>
  <c r="O672" i="3"/>
  <c r="N672" i="3"/>
  <c r="BN3412" i="3" l="1"/>
  <c r="BL3412" i="3"/>
  <c r="BS3412" i="3"/>
  <c r="BM3412" i="3"/>
  <c r="BQ3412" i="3" s="1"/>
  <c r="BO3412" i="3"/>
  <c r="K669" i="3"/>
  <c r="L669" i="3"/>
  <c r="N671" i="3"/>
  <c r="BV3412" i="3" l="1"/>
  <c r="BP3412" i="3"/>
  <c r="BU3412" i="3" s="1"/>
  <c r="BR3413" i="3"/>
  <c r="BT3412" i="3"/>
  <c r="BX3412" i="3" s="1"/>
  <c r="K668" i="3"/>
  <c r="L668" i="3"/>
  <c r="O669" i="3" s="1"/>
  <c r="O670" i="3"/>
  <c r="N670" i="3"/>
  <c r="BO3413" i="3" l="1"/>
  <c r="BN3413" i="3"/>
  <c r="BM3413" i="3"/>
  <c r="BQ3413" i="3" s="1"/>
  <c r="BS3413" i="3"/>
  <c r="BL3413" i="3"/>
  <c r="K667" i="3"/>
  <c r="L667" i="3"/>
  <c r="N669" i="3"/>
  <c r="BT3413" i="3" l="1"/>
  <c r="BX3413" i="3" s="1"/>
  <c r="BV3413" i="3"/>
  <c r="BP3413" i="3"/>
  <c r="BU3413" i="3" s="1"/>
  <c r="BR3414" i="3"/>
  <c r="K666" i="3"/>
  <c r="L666" i="3"/>
  <c r="O667" i="3" s="1"/>
  <c r="O668" i="3"/>
  <c r="N668" i="3"/>
  <c r="BO3414" i="3" l="1"/>
  <c r="BN3414" i="3"/>
  <c r="BM3414" i="3"/>
  <c r="BQ3414" i="3" s="1"/>
  <c r="BS3414" i="3"/>
  <c r="BL3414" i="3"/>
  <c r="K665" i="3"/>
  <c r="L665" i="3"/>
  <c r="N667" i="3"/>
  <c r="BT3414" i="3" l="1"/>
  <c r="BX3414" i="3" s="1"/>
  <c r="BV3414" i="3"/>
  <c r="BP3414" i="3"/>
  <c r="BU3414" i="3" s="1"/>
  <c r="BR3415" i="3"/>
  <c r="K664" i="3"/>
  <c r="L664" i="3"/>
  <c r="O665" i="3" s="1"/>
  <c r="O666" i="3"/>
  <c r="N666" i="3"/>
  <c r="BN3415" i="3" l="1"/>
  <c r="BL3415" i="3"/>
  <c r="BS3415" i="3"/>
  <c r="BM3415" i="3"/>
  <c r="BQ3415" i="3" s="1"/>
  <c r="BO3415" i="3"/>
  <c r="K663" i="3"/>
  <c r="L663" i="3"/>
  <c r="N665" i="3"/>
  <c r="BV3415" i="3" l="1"/>
  <c r="BP3415" i="3"/>
  <c r="BU3415" i="3" s="1"/>
  <c r="BR3416" i="3"/>
  <c r="BT3415" i="3"/>
  <c r="BX3415" i="3" s="1"/>
  <c r="K662" i="3"/>
  <c r="L662" i="3"/>
  <c r="O664" i="3"/>
  <c r="N664" i="3"/>
  <c r="BO3416" i="3" l="1"/>
  <c r="BL3416" i="3"/>
  <c r="BS3416" i="3"/>
  <c r="BM3416" i="3"/>
  <c r="BQ3416" i="3" s="1"/>
  <c r="BN3416" i="3"/>
  <c r="L661" i="3"/>
  <c r="K661" i="3"/>
  <c r="O663" i="3"/>
  <c r="N663" i="3"/>
  <c r="BT3416" i="3" l="1"/>
  <c r="BX3416" i="3" s="1"/>
  <c r="BV3416" i="3"/>
  <c r="BP3416" i="3"/>
  <c r="BU3416" i="3" s="1"/>
  <c r="BR3417" i="3"/>
  <c r="K660" i="3"/>
  <c r="L660" i="3"/>
  <c r="N662" i="3"/>
  <c r="O662" i="3"/>
  <c r="BN3417" i="3" l="1"/>
  <c r="BO3417" i="3"/>
  <c r="BL3417" i="3"/>
  <c r="BS3417" i="3"/>
  <c r="BM3417" i="3"/>
  <c r="BQ3417" i="3" s="1"/>
  <c r="K659" i="3"/>
  <c r="L659" i="3"/>
  <c r="O661" i="3"/>
  <c r="N661" i="3"/>
  <c r="BV3417" i="3" l="1"/>
  <c r="BP3417" i="3"/>
  <c r="BU3417" i="3" s="1"/>
  <c r="BR3418" i="3"/>
  <c r="BT3417" i="3"/>
  <c r="BX3417" i="3" s="1"/>
  <c r="K658" i="3"/>
  <c r="L658" i="3"/>
  <c r="O659" i="3" s="1"/>
  <c r="O660" i="3"/>
  <c r="N660" i="3"/>
  <c r="BO3418" i="3" l="1"/>
  <c r="BL3418" i="3"/>
  <c r="BS3418" i="3"/>
  <c r="BM3418" i="3"/>
  <c r="BQ3418" i="3" s="1"/>
  <c r="BN3418" i="3"/>
  <c r="K657" i="3"/>
  <c r="L657" i="3"/>
  <c r="N659" i="3"/>
  <c r="BV3418" i="3" l="1"/>
  <c r="BT3418" i="3"/>
  <c r="BX3418" i="3" s="1"/>
  <c r="BP3418" i="3"/>
  <c r="BU3418" i="3" s="1"/>
  <c r="BR3419" i="3"/>
  <c r="K656" i="3"/>
  <c r="L656" i="3"/>
  <c r="O657" i="3" s="1"/>
  <c r="O658" i="3"/>
  <c r="N658" i="3"/>
  <c r="BO3419" i="3" l="1"/>
  <c r="BN3419" i="3"/>
  <c r="BL3419" i="3"/>
  <c r="BS3419" i="3"/>
  <c r="BM3419" i="3"/>
  <c r="BQ3419" i="3" s="1"/>
  <c r="K655" i="3"/>
  <c r="L655" i="3"/>
  <c r="N657" i="3"/>
  <c r="BT3419" i="3" l="1"/>
  <c r="BX3419" i="3" s="1"/>
  <c r="BV3419" i="3"/>
  <c r="BP3419" i="3"/>
  <c r="BU3419" i="3" s="1"/>
  <c r="BR3420" i="3"/>
  <c r="K654" i="3"/>
  <c r="L654" i="3"/>
  <c r="O655" i="3" s="1"/>
  <c r="O656" i="3"/>
  <c r="N656" i="3"/>
  <c r="BO3420" i="3" l="1"/>
  <c r="BM3420" i="3"/>
  <c r="BQ3420" i="3" s="1"/>
  <c r="BS3420" i="3"/>
  <c r="BL3420" i="3"/>
  <c r="BN3420" i="3"/>
  <c r="K653" i="3"/>
  <c r="L653" i="3"/>
  <c r="N655" i="3"/>
  <c r="BT3420" i="3" l="1"/>
  <c r="BX3420" i="3" s="1"/>
  <c r="BV3420" i="3"/>
  <c r="BP3420" i="3"/>
  <c r="BU3420" i="3" s="1"/>
  <c r="BR3421" i="3"/>
  <c r="K652" i="3"/>
  <c r="L652" i="3"/>
  <c r="O654" i="3"/>
  <c r="N654" i="3"/>
  <c r="BO3421" i="3" l="1"/>
  <c r="BM3421" i="3"/>
  <c r="BQ3421" i="3" s="1"/>
  <c r="BS3421" i="3"/>
  <c r="BL3421" i="3"/>
  <c r="BN3421" i="3"/>
  <c r="L651" i="3"/>
  <c r="K651" i="3"/>
  <c r="N652" i="3" s="1"/>
  <c r="O653" i="3"/>
  <c r="N653" i="3"/>
  <c r="BT3421" i="3" l="1"/>
  <c r="BX3421" i="3" s="1"/>
  <c r="BV3421" i="3"/>
  <c r="BP3421" i="3"/>
  <c r="BU3421" i="3" s="1"/>
  <c r="BR3422" i="3"/>
  <c r="L650" i="3"/>
  <c r="K650" i="3"/>
  <c r="O652" i="3"/>
  <c r="BO3422" i="3" l="1"/>
  <c r="BM3422" i="3"/>
  <c r="BQ3422" i="3" s="1"/>
  <c r="BS3422" i="3"/>
  <c r="BL3422" i="3"/>
  <c r="BN3422" i="3"/>
  <c r="L649" i="3"/>
  <c r="K649" i="3"/>
  <c r="N651" i="3"/>
  <c r="O651" i="3"/>
  <c r="BT3422" i="3" l="1"/>
  <c r="BX3422" i="3" s="1"/>
  <c r="BV3422" i="3"/>
  <c r="BP3422" i="3"/>
  <c r="BU3422" i="3" s="1"/>
  <c r="BR3423" i="3"/>
  <c r="L648" i="3"/>
  <c r="K648" i="3"/>
  <c r="N650" i="3"/>
  <c r="O650" i="3"/>
  <c r="BO3423" i="3" l="1"/>
  <c r="BM3423" i="3"/>
  <c r="BQ3423" i="3" s="1"/>
  <c r="BS3423" i="3"/>
  <c r="BL3423" i="3"/>
  <c r="BN3423" i="3"/>
  <c r="L647" i="3"/>
  <c r="K647" i="3"/>
  <c r="N649" i="3"/>
  <c r="O649" i="3"/>
  <c r="BT3423" i="3" l="1"/>
  <c r="BX3423" i="3" s="1"/>
  <c r="BV3423" i="3"/>
  <c r="BP3423" i="3"/>
  <c r="BU3423" i="3" s="1"/>
  <c r="BR3424" i="3"/>
  <c r="L646" i="3"/>
  <c r="K646" i="3"/>
  <c r="N648" i="3"/>
  <c r="O648" i="3"/>
  <c r="BN3424" i="3" l="1"/>
  <c r="BL3424" i="3"/>
  <c r="BS3424" i="3"/>
  <c r="BM3424" i="3"/>
  <c r="BQ3424" i="3" s="1"/>
  <c r="BO3424" i="3"/>
  <c r="K645" i="3"/>
  <c r="L645" i="3"/>
  <c r="N647" i="3"/>
  <c r="O647" i="3"/>
  <c r="BV3424" i="3" l="1"/>
  <c r="BP3424" i="3"/>
  <c r="BU3424" i="3" s="1"/>
  <c r="BR3425" i="3"/>
  <c r="BT3424" i="3"/>
  <c r="BX3424" i="3" s="1"/>
  <c r="K644" i="3"/>
  <c r="L644" i="3"/>
  <c r="O645" i="3" s="1"/>
  <c r="O646" i="3"/>
  <c r="N646" i="3"/>
  <c r="BO3425" i="3" l="1"/>
  <c r="BM3425" i="3"/>
  <c r="BQ3425" i="3" s="1"/>
  <c r="BS3425" i="3"/>
  <c r="BL3425" i="3"/>
  <c r="BN3425" i="3"/>
  <c r="K643" i="3"/>
  <c r="L643" i="3"/>
  <c r="N645" i="3"/>
  <c r="BT3425" i="3" l="1"/>
  <c r="BX3425" i="3" s="1"/>
  <c r="BV3425" i="3"/>
  <c r="BP3425" i="3"/>
  <c r="BU3425" i="3" s="1"/>
  <c r="BR3426" i="3"/>
  <c r="K642" i="3"/>
  <c r="L642" i="3"/>
  <c r="O643" i="3" s="1"/>
  <c r="O644" i="3"/>
  <c r="N644" i="3"/>
  <c r="BO3426" i="3" l="1"/>
  <c r="BN3426" i="3"/>
  <c r="BL3426" i="3"/>
  <c r="BS3426" i="3"/>
  <c r="BM3426" i="3"/>
  <c r="BQ3426" i="3" s="1"/>
  <c r="K641" i="3"/>
  <c r="L641" i="3"/>
  <c r="N643" i="3"/>
  <c r="BT3426" i="3" l="1"/>
  <c r="BX3426" i="3" s="1"/>
  <c r="BV3426" i="3"/>
  <c r="BP3426" i="3"/>
  <c r="BU3426" i="3" s="1"/>
  <c r="BR3427" i="3"/>
  <c r="K640" i="3"/>
  <c r="L640" i="3"/>
  <c r="O641" i="3" s="1"/>
  <c r="O642" i="3"/>
  <c r="N642" i="3"/>
  <c r="BN3427" i="3" l="1"/>
  <c r="BM3427" i="3"/>
  <c r="BQ3427" i="3" s="1"/>
  <c r="BS3427" i="3"/>
  <c r="BL3427" i="3"/>
  <c r="BO3427" i="3"/>
  <c r="K639" i="3"/>
  <c r="L639" i="3"/>
  <c r="N641" i="3"/>
  <c r="BV3427" i="3" l="1"/>
  <c r="BP3427" i="3"/>
  <c r="BU3427" i="3" s="1"/>
  <c r="BR3428" i="3"/>
  <c r="BT3427" i="3"/>
  <c r="BX3427" i="3" s="1"/>
  <c r="K638" i="3"/>
  <c r="L638" i="3"/>
  <c r="O640" i="3"/>
  <c r="N640" i="3"/>
  <c r="BO3428" i="3" l="1"/>
  <c r="BL3428" i="3"/>
  <c r="BS3428" i="3"/>
  <c r="BM3428" i="3"/>
  <c r="BQ3428" i="3" s="1"/>
  <c r="BN3428" i="3"/>
  <c r="L637" i="3"/>
  <c r="K637" i="3"/>
  <c r="O639" i="3"/>
  <c r="N639" i="3"/>
  <c r="BT3428" i="3" l="1"/>
  <c r="BX3428" i="3" s="1"/>
  <c r="BV3428" i="3"/>
  <c r="BP3428" i="3"/>
  <c r="BU3428" i="3" s="1"/>
  <c r="BR3429" i="3"/>
  <c r="K636" i="3"/>
  <c r="L636" i="3"/>
  <c r="N638" i="3"/>
  <c r="O638" i="3"/>
  <c r="BO3429" i="3" l="1"/>
  <c r="BN3429" i="3"/>
  <c r="BM3429" i="3"/>
  <c r="BQ3429" i="3" s="1"/>
  <c r="BS3429" i="3"/>
  <c r="BL3429" i="3"/>
  <c r="K635" i="3"/>
  <c r="L635" i="3"/>
  <c r="O637" i="3"/>
  <c r="N637" i="3"/>
  <c r="BT3429" i="3" l="1"/>
  <c r="BX3429" i="3" s="1"/>
  <c r="BV3429" i="3"/>
  <c r="BP3429" i="3"/>
  <c r="BU3429" i="3" s="1"/>
  <c r="BR3430" i="3"/>
  <c r="L634" i="3"/>
  <c r="K634" i="3"/>
  <c r="O636" i="3"/>
  <c r="N636" i="3"/>
  <c r="BO3430" i="3" l="1"/>
  <c r="BM3430" i="3"/>
  <c r="BQ3430" i="3" s="1"/>
  <c r="BS3430" i="3"/>
  <c r="BL3430" i="3"/>
  <c r="BN3430" i="3"/>
  <c r="K633" i="3"/>
  <c r="L633" i="3"/>
  <c r="N635" i="3"/>
  <c r="O635" i="3"/>
  <c r="BT3430" i="3" l="1"/>
  <c r="BX3430" i="3" s="1"/>
  <c r="BV3430" i="3"/>
  <c r="BP3430" i="3"/>
  <c r="BU3430" i="3" s="1"/>
  <c r="BR3431" i="3"/>
  <c r="K632" i="3"/>
  <c r="L632" i="3"/>
  <c r="O633" i="3" s="1"/>
  <c r="O634" i="3"/>
  <c r="N634" i="3"/>
  <c r="BN3431" i="3" l="1"/>
  <c r="BL3431" i="3"/>
  <c r="BS3431" i="3"/>
  <c r="BM3431" i="3"/>
  <c r="BQ3431" i="3" s="1"/>
  <c r="BO3431" i="3"/>
  <c r="K631" i="3"/>
  <c r="L631" i="3"/>
  <c r="N633" i="3"/>
  <c r="BV3431" i="3" l="1"/>
  <c r="BP3431" i="3"/>
  <c r="BU3431" i="3" s="1"/>
  <c r="BR3432" i="3"/>
  <c r="BT3431" i="3"/>
  <c r="BX3431" i="3" s="1"/>
  <c r="K630" i="3"/>
  <c r="L630" i="3"/>
  <c r="O632" i="3"/>
  <c r="N632" i="3"/>
  <c r="BN3432" i="3" l="1"/>
  <c r="BL3432" i="3"/>
  <c r="BS3432" i="3"/>
  <c r="BM3432" i="3"/>
  <c r="BQ3432" i="3" s="1"/>
  <c r="BO3432" i="3"/>
  <c r="L629" i="3"/>
  <c r="K629" i="3"/>
  <c r="N630" i="3" s="1"/>
  <c r="O631" i="3"/>
  <c r="N631" i="3"/>
  <c r="BV3432" i="3" l="1"/>
  <c r="BP3432" i="3"/>
  <c r="BU3432" i="3" s="1"/>
  <c r="BR3433" i="3"/>
  <c r="BT3432" i="3"/>
  <c r="BX3432" i="3" s="1"/>
  <c r="L628" i="3"/>
  <c r="K628" i="3"/>
  <c r="O630" i="3"/>
  <c r="BO3433" i="3" l="1"/>
  <c r="BN3433" i="3"/>
  <c r="BM3433" i="3"/>
  <c r="BQ3433" i="3" s="1"/>
  <c r="BS3433" i="3"/>
  <c r="BL3433" i="3"/>
  <c r="L627" i="3"/>
  <c r="K627" i="3"/>
  <c r="N629" i="3"/>
  <c r="O629" i="3"/>
  <c r="BT3433" i="3" l="1"/>
  <c r="BX3433" i="3" s="1"/>
  <c r="BV3433" i="3"/>
  <c r="BP3433" i="3"/>
  <c r="BU3433" i="3" s="1"/>
  <c r="BR3434" i="3"/>
  <c r="L626" i="3"/>
  <c r="K626" i="3"/>
  <c r="N628" i="3"/>
  <c r="O628" i="3"/>
  <c r="BO3434" i="3" l="1"/>
  <c r="BM3434" i="3"/>
  <c r="BQ3434" i="3" s="1"/>
  <c r="BN3434" i="3"/>
  <c r="BS3434" i="3"/>
  <c r="BL3434" i="3"/>
  <c r="L625" i="3"/>
  <c r="K625" i="3"/>
  <c r="N627" i="3"/>
  <c r="O627" i="3"/>
  <c r="BT3434" i="3" l="1"/>
  <c r="BX3434" i="3" s="1"/>
  <c r="BV3434" i="3"/>
  <c r="BP3434" i="3"/>
  <c r="BU3434" i="3" s="1"/>
  <c r="BR3435" i="3"/>
  <c r="L624" i="3"/>
  <c r="K624" i="3"/>
  <c r="N626" i="3"/>
  <c r="O626" i="3"/>
  <c r="BO3435" i="3" l="1"/>
  <c r="BM3435" i="3"/>
  <c r="BQ3435" i="3" s="1"/>
  <c r="BS3435" i="3"/>
  <c r="BL3435" i="3"/>
  <c r="BN3435" i="3"/>
  <c r="K623" i="3"/>
  <c r="L623" i="3"/>
  <c r="N625" i="3"/>
  <c r="O625" i="3"/>
  <c r="BT3435" i="3" l="1"/>
  <c r="BX3435" i="3" s="1"/>
  <c r="BV3435" i="3"/>
  <c r="BP3435" i="3"/>
  <c r="BU3435" i="3" s="1"/>
  <c r="BR3436" i="3"/>
  <c r="L622" i="3"/>
  <c r="K622" i="3"/>
  <c r="N623" i="3" s="1"/>
  <c r="O624" i="3"/>
  <c r="N624" i="3"/>
  <c r="BO3436" i="3" l="1"/>
  <c r="BL3436" i="3"/>
  <c r="BS3436" i="3"/>
  <c r="BM3436" i="3"/>
  <c r="BQ3436" i="3" s="1"/>
  <c r="BN3436" i="3"/>
  <c r="L621" i="3"/>
  <c r="K621" i="3"/>
  <c r="O623" i="3"/>
  <c r="BT3436" i="3" l="1"/>
  <c r="BX3436" i="3" s="1"/>
  <c r="BV3436" i="3"/>
  <c r="BP3436" i="3"/>
  <c r="BU3436" i="3" s="1"/>
  <c r="BR3437" i="3"/>
  <c r="L620" i="3"/>
  <c r="K620" i="3"/>
  <c r="N622" i="3"/>
  <c r="O622" i="3"/>
  <c r="BN3437" i="3" l="1"/>
  <c r="BL3437" i="3"/>
  <c r="BS3437" i="3"/>
  <c r="BM3437" i="3"/>
  <c r="BQ3437" i="3" s="1"/>
  <c r="BO3437" i="3"/>
  <c r="L619" i="3"/>
  <c r="K619" i="3"/>
  <c r="N621" i="3"/>
  <c r="O621" i="3"/>
  <c r="BV3437" i="3" l="1"/>
  <c r="BP3437" i="3"/>
  <c r="BU3437" i="3" s="1"/>
  <c r="BR3438" i="3"/>
  <c r="BT3437" i="3"/>
  <c r="BX3437" i="3" s="1"/>
  <c r="L618" i="3"/>
  <c r="K618" i="3"/>
  <c r="N620" i="3"/>
  <c r="O620" i="3"/>
  <c r="BN3438" i="3" l="1"/>
  <c r="BM3438" i="3"/>
  <c r="BQ3438" i="3" s="1"/>
  <c r="BS3438" i="3"/>
  <c r="BL3438" i="3"/>
  <c r="BO3438" i="3"/>
  <c r="L617" i="3"/>
  <c r="K617" i="3"/>
  <c r="N619" i="3"/>
  <c r="O619" i="3"/>
  <c r="BV3438" i="3" l="1"/>
  <c r="BP3438" i="3"/>
  <c r="BU3438" i="3" s="1"/>
  <c r="BR3439" i="3"/>
  <c r="BT3438" i="3"/>
  <c r="BX3438" i="3" s="1"/>
  <c r="L616" i="3"/>
  <c r="K616" i="3"/>
  <c r="N618" i="3"/>
  <c r="O618" i="3"/>
  <c r="BN3439" i="3" l="1"/>
  <c r="BO3439" i="3"/>
  <c r="BL3439" i="3"/>
  <c r="BM3439" i="3"/>
  <c r="BQ3439" i="3" s="1"/>
  <c r="BS3439" i="3"/>
  <c r="L615" i="3"/>
  <c r="K615" i="3"/>
  <c r="N617" i="3"/>
  <c r="O617" i="3"/>
  <c r="BV3439" i="3" l="1"/>
  <c r="BP3439" i="3"/>
  <c r="BU3439" i="3" s="1"/>
  <c r="BR3440" i="3"/>
  <c r="BT3439" i="3"/>
  <c r="BX3439" i="3" s="1"/>
  <c r="L614" i="3"/>
  <c r="K614" i="3"/>
  <c r="N616" i="3"/>
  <c r="O616" i="3"/>
  <c r="BN3440" i="3" l="1"/>
  <c r="BO3440" i="3"/>
  <c r="BM3440" i="3"/>
  <c r="BQ3440" i="3" s="1"/>
  <c r="BS3440" i="3"/>
  <c r="BL3440" i="3"/>
  <c r="L613" i="3"/>
  <c r="K613" i="3"/>
  <c r="N615" i="3"/>
  <c r="O615" i="3"/>
  <c r="BV3440" i="3" l="1"/>
  <c r="BP3440" i="3"/>
  <c r="BU3440" i="3" s="1"/>
  <c r="BR3441" i="3"/>
  <c r="BT3440" i="3"/>
  <c r="BX3440" i="3" s="1"/>
  <c r="L612" i="3"/>
  <c r="K612" i="3"/>
  <c r="N614" i="3"/>
  <c r="O614" i="3"/>
  <c r="BN3441" i="3" l="1"/>
  <c r="BO3441" i="3"/>
  <c r="BL3441" i="3"/>
  <c r="BS3441" i="3"/>
  <c r="BM3441" i="3"/>
  <c r="BQ3441" i="3" s="1"/>
  <c r="L611" i="3"/>
  <c r="K611" i="3"/>
  <c r="N613" i="3"/>
  <c r="O613" i="3"/>
  <c r="BV3441" i="3" l="1"/>
  <c r="BP3441" i="3"/>
  <c r="BU3441" i="3" s="1"/>
  <c r="BR3442" i="3"/>
  <c r="BT3441" i="3"/>
  <c r="BX3441" i="3" s="1"/>
  <c r="L610" i="3"/>
  <c r="K610" i="3"/>
  <c r="N612" i="3"/>
  <c r="O612" i="3"/>
  <c r="BN3442" i="3" l="1"/>
  <c r="BL3442" i="3"/>
  <c r="BO3442" i="3"/>
  <c r="BM3442" i="3"/>
  <c r="BQ3442" i="3" s="1"/>
  <c r="BS3442" i="3"/>
  <c r="L609" i="3"/>
  <c r="K609" i="3"/>
  <c r="N611" i="3"/>
  <c r="O611" i="3"/>
  <c r="BV3442" i="3" l="1"/>
  <c r="BP3442" i="3"/>
  <c r="BU3442" i="3" s="1"/>
  <c r="BR3443" i="3"/>
  <c r="BT3442" i="3"/>
  <c r="BX3442" i="3" s="1"/>
  <c r="L608" i="3"/>
  <c r="K608" i="3"/>
  <c r="N610" i="3"/>
  <c r="O610" i="3"/>
  <c r="BO3443" i="3" l="1"/>
  <c r="BN3443" i="3"/>
  <c r="BM3443" i="3"/>
  <c r="BQ3443" i="3" s="1"/>
  <c r="BS3443" i="3"/>
  <c r="BL3443" i="3"/>
  <c r="L607" i="3"/>
  <c r="K607" i="3"/>
  <c r="N609" i="3"/>
  <c r="O609" i="3"/>
  <c r="BT3443" i="3" l="1"/>
  <c r="BX3443" i="3" s="1"/>
  <c r="BV3443" i="3"/>
  <c r="BP3443" i="3"/>
  <c r="BU3443" i="3" s="1"/>
  <c r="BR3444" i="3"/>
  <c r="L606" i="3"/>
  <c r="K606" i="3"/>
  <c r="N608" i="3"/>
  <c r="O608" i="3"/>
  <c r="BN3444" i="3" l="1"/>
  <c r="BO3444" i="3"/>
  <c r="BM3444" i="3"/>
  <c r="BQ3444" i="3" s="1"/>
  <c r="BS3444" i="3"/>
  <c r="BL3444" i="3"/>
  <c r="L605" i="3"/>
  <c r="K605" i="3"/>
  <c r="N607" i="3"/>
  <c r="O607" i="3"/>
  <c r="BV3444" i="3" l="1"/>
  <c r="BP3444" i="3"/>
  <c r="BU3444" i="3" s="1"/>
  <c r="BR3445" i="3"/>
  <c r="BT3444" i="3"/>
  <c r="BX3444" i="3" s="1"/>
  <c r="K604" i="3"/>
  <c r="L604" i="3"/>
  <c r="N606" i="3"/>
  <c r="O606" i="3"/>
  <c r="BN3445" i="3" l="1"/>
  <c r="BL3445" i="3"/>
  <c r="BS3445" i="3"/>
  <c r="BM3445" i="3"/>
  <c r="BQ3445" i="3" s="1"/>
  <c r="BO3445" i="3"/>
  <c r="L603" i="3"/>
  <c r="K603" i="3"/>
  <c r="N604" i="3" s="1"/>
  <c r="O605" i="3"/>
  <c r="N605" i="3"/>
  <c r="BV3445" i="3" l="1"/>
  <c r="BP3445" i="3"/>
  <c r="BU3445" i="3" s="1"/>
  <c r="BR3446" i="3"/>
  <c r="BT3445" i="3"/>
  <c r="BX3445" i="3" s="1"/>
  <c r="L602" i="3"/>
  <c r="K602" i="3"/>
  <c r="O604" i="3"/>
  <c r="BO3446" i="3" l="1"/>
  <c r="BN3446" i="3"/>
  <c r="BM3446" i="3"/>
  <c r="BQ3446" i="3" s="1"/>
  <c r="BS3446" i="3"/>
  <c r="BL3446" i="3"/>
  <c r="L601" i="3"/>
  <c r="K601" i="3"/>
  <c r="N603" i="3"/>
  <c r="O603" i="3"/>
  <c r="BT3446" i="3" l="1"/>
  <c r="BX3446" i="3" s="1"/>
  <c r="BV3446" i="3"/>
  <c r="BP3446" i="3"/>
  <c r="BU3446" i="3" s="1"/>
  <c r="BR3447" i="3"/>
  <c r="L600" i="3"/>
  <c r="K600" i="3"/>
  <c r="N602" i="3"/>
  <c r="O602" i="3"/>
  <c r="BN3447" i="3" l="1"/>
  <c r="BL3447" i="3"/>
  <c r="BO3447" i="3"/>
  <c r="BM3447" i="3"/>
  <c r="BQ3447" i="3" s="1"/>
  <c r="BS3447" i="3"/>
  <c r="L599" i="3"/>
  <c r="K599" i="3"/>
  <c r="N601" i="3"/>
  <c r="O601" i="3"/>
  <c r="BV3447" i="3" l="1"/>
  <c r="BP3447" i="3"/>
  <c r="BU3447" i="3" s="1"/>
  <c r="BR3448" i="3"/>
  <c r="BT3447" i="3"/>
  <c r="BX3447" i="3" s="1"/>
  <c r="L598" i="3"/>
  <c r="K598" i="3"/>
  <c r="N600" i="3"/>
  <c r="O600" i="3"/>
  <c r="BO3448" i="3" l="1"/>
  <c r="BM3448" i="3"/>
  <c r="BQ3448" i="3" s="1"/>
  <c r="BS3448" i="3"/>
  <c r="BL3448" i="3"/>
  <c r="BN3448" i="3"/>
  <c r="L597" i="3"/>
  <c r="K597" i="3"/>
  <c r="N599" i="3"/>
  <c r="O599" i="3"/>
  <c r="BT3448" i="3" l="1"/>
  <c r="BX3448" i="3" s="1"/>
  <c r="BV3448" i="3"/>
  <c r="BP3448" i="3"/>
  <c r="BU3448" i="3" s="1"/>
  <c r="BR3449" i="3"/>
  <c r="L596" i="3"/>
  <c r="K596" i="3"/>
  <c r="N598" i="3"/>
  <c r="O598" i="3"/>
  <c r="BO3449" i="3" l="1"/>
  <c r="BN3449" i="3"/>
  <c r="BL3449" i="3"/>
  <c r="BM3449" i="3"/>
  <c r="BQ3449" i="3" s="1"/>
  <c r="BS3449" i="3"/>
  <c r="L595" i="3"/>
  <c r="K595" i="3"/>
  <c r="N597" i="3"/>
  <c r="O597" i="3"/>
  <c r="BT3449" i="3" l="1"/>
  <c r="BX3449" i="3" s="1"/>
  <c r="BV3449" i="3"/>
  <c r="BP3449" i="3"/>
  <c r="BU3449" i="3" s="1"/>
  <c r="BR3450" i="3"/>
  <c r="L594" i="3"/>
  <c r="K594" i="3"/>
  <c r="N596" i="3"/>
  <c r="O596" i="3"/>
  <c r="BO3450" i="3" l="1"/>
  <c r="BM3450" i="3"/>
  <c r="BQ3450" i="3" s="1"/>
  <c r="BS3450" i="3"/>
  <c r="BL3450" i="3"/>
  <c r="BN3450" i="3"/>
  <c r="L593" i="3"/>
  <c r="K593" i="3"/>
  <c r="N595" i="3"/>
  <c r="O595" i="3"/>
  <c r="BT3450" i="3" l="1"/>
  <c r="BX3450" i="3" s="1"/>
  <c r="BV3450" i="3"/>
  <c r="BP3450" i="3"/>
  <c r="BU3450" i="3" s="1"/>
  <c r="BR3451" i="3"/>
  <c r="L592" i="3"/>
  <c r="K592" i="3"/>
  <c r="N594" i="3"/>
  <c r="O594" i="3"/>
  <c r="BO3451" i="3" l="1"/>
  <c r="BM3451" i="3"/>
  <c r="BQ3451" i="3" s="1"/>
  <c r="BS3451" i="3"/>
  <c r="BL3451" i="3"/>
  <c r="BN3451" i="3"/>
  <c r="K591" i="3"/>
  <c r="L591" i="3"/>
  <c r="N593" i="3"/>
  <c r="O593" i="3"/>
  <c r="BT3451" i="3" l="1"/>
  <c r="BX3451" i="3" s="1"/>
  <c r="BV3451" i="3"/>
  <c r="BP3451" i="3"/>
  <c r="BU3451" i="3" s="1"/>
  <c r="BR3452" i="3"/>
  <c r="L590" i="3"/>
  <c r="K590" i="3"/>
  <c r="N591" i="3" s="1"/>
  <c r="O592" i="3"/>
  <c r="N592" i="3"/>
  <c r="BO3452" i="3" l="1"/>
  <c r="BM3452" i="3"/>
  <c r="BQ3452" i="3" s="1"/>
  <c r="BS3452" i="3"/>
  <c r="BL3452" i="3"/>
  <c r="BN3452" i="3"/>
  <c r="L589" i="3"/>
  <c r="K589" i="3"/>
  <c r="O591" i="3"/>
  <c r="BT3452" i="3" l="1"/>
  <c r="BX3452" i="3" s="1"/>
  <c r="BV3452" i="3"/>
  <c r="BP3452" i="3"/>
  <c r="BU3452" i="3" s="1"/>
  <c r="BR3453" i="3"/>
  <c r="L588" i="3"/>
  <c r="K588" i="3"/>
  <c r="N590" i="3"/>
  <c r="O590" i="3"/>
  <c r="BN3453" i="3" l="1"/>
  <c r="BM3453" i="3"/>
  <c r="BQ3453" i="3" s="1"/>
  <c r="BS3453" i="3"/>
  <c r="BL3453" i="3"/>
  <c r="BO3453" i="3"/>
  <c r="L587" i="3"/>
  <c r="K587" i="3"/>
  <c r="N589" i="3"/>
  <c r="O589" i="3"/>
  <c r="BV3453" i="3" l="1"/>
  <c r="BP3453" i="3"/>
  <c r="BU3453" i="3" s="1"/>
  <c r="BR3454" i="3"/>
  <c r="BT3453" i="3"/>
  <c r="BX3453" i="3" s="1"/>
  <c r="L586" i="3"/>
  <c r="K586" i="3"/>
  <c r="N588" i="3"/>
  <c r="O588" i="3"/>
  <c r="BO3454" i="3" l="1"/>
  <c r="BM3454" i="3"/>
  <c r="BQ3454" i="3" s="1"/>
  <c r="BS3454" i="3"/>
  <c r="BL3454" i="3"/>
  <c r="BN3454" i="3"/>
  <c r="L585" i="3"/>
  <c r="K585" i="3"/>
  <c r="N587" i="3"/>
  <c r="O587" i="3"/>
  <c r="BT3454" i="3" l="1"/>
  <c r="BX3454" i="3" s="1"/>
  <c r="BV3454" i="3"/>
  <c r="BP3454" i="3"/>
  <c r="BU3454" i="3" s="1"/>
  <c r="BR3455" i="3"/>
  <c r="L584" i="3"/>
  <c r="K584" i="3"/>
  <c r="N586" i="3"/>
  <c r="O586" i="3"/>
  <c r="BN3455" i="3" l="1"/>
  <c r="BO3455" i="3"/>
  <c r="BL3455" i="3"/>
  <c r="BS3455" i="3"/>
  <c r="BM3455" i="3"/>
  <c r="BQ3455" i="3" s="1"/>
  <c r="L583" i="3"/>
  <c r="K583" i="3"/>
  <c r="N585" i="3"/>
  <c r="O585" i="3"/>
  <c r="BV3455" i="3" l="1"/>
  <c r="BP3455" i="3"/>
  <c r="BU3455" i="3" s="1"/>
  <c r="BR3456" i="3"/>
  <c r="BT3455" i="3"/>
  <c r="BX3455" i="3" s="1"/>
  <c r="K582" i="3"/>
  <c r="L582" i="3"/>
  <c r="N584" i="3"/>
  <c r="O584" i="3"/>
  <c r="BN3456" i="3" l="1"/>
  <c r="BM3456" i="3"/>
  <c r="BQ3456" i="3" s="1"/>
  <c r="BS3456" i="3"/>
  <c r="BL3456" i="3"/>
  <c r="BO3456" i="3"/>
  <c r="L581" i="3"/>
  <c r="K581" i="3"/>
  <c r="N582" i="3" s="1"/>
  <c r="O583" i="3"/>
  <c r="N583" i="3"/>
  <c r="BV3456" i="3" l="1"/>
  <c r="BP3456" i="3"/>
  <c r="BU3456" i="3" s="1"/>
  <c r="BR3457" i="3"/>
  <c r="BT3456" i="3"/>
  <c r="BX3456" i="3" s="1"/>
  <c r="L580" i="3"/>
  <c r="K580" i="3"/>
  <c r="O582" i="3"/>
  <c r="BN3457" i="3" l="1"/>
  <c r="BO3457" i="3"/>
  <c r="BM3457" i="3"/>
  <c r="BQ3457" i="3" s="1"/>
  <c r="BS3457" i="3"/>
  <c r="BL3457" i="3"/>
  <c r="L579" i="3"/>
  <c r="K579" i="3"/>
  <c r="N581" i="3"/>
  <c r="O581" i="3"/>
  <c r="BV3457" i="3" l="1"/>
  <c r="BP3457" i="3"/>
  <c r="BU3457" i="3" s="1"/>
  <c r="BR3458" i="3"/>
  <c r="BT3457" i="3"/>
  <c r="BX3457" i="3" s="1"/>
  <c r="K578" i="3"/>
  <c r="L578" i="3"/>
  <c r="N580" i="3"/>
  <c r="O580" i="3"/>
  <c r="BN3458" i="3" l="1"/>
  <c r="BL3458" i="3"/>
  <c r="BO3458" i="3"/>
  <c r="BM3458" i="3"/>
  <c r="BQ3458" i="3" s="1"/>
  <c r="BS3458" i="3"/>
  <c r="K577" i="3"/>
  <c r="L577" i="3"/>
  <c r="O578" i="3" s="1"/>
  <c r="O579" i="3"/>
  <c r="N579" i="3"/>
  <c r="BV3458" i="3" l="1"/>
  <c r="BP3458" i="3"/>
  <c r="BU3458" i="3" s="1"/>
  <c r="BR3459" i="3"/>
  <c r="BT3458" i="3"/>
  <c r="BX3458" i="3" s="1"/>
  <c r="K576" i="3"/>
  <c r="L576" i="3"/>
  <c r="N578" i="3"/>
  <c r="BN3459" i="3" l="1"/>
  <c r="BO3459" i="3"/>
  <c r="BM3459" i="3"/>
  <c r="BQ3459" i="3" s="1"/>
  <c r="BS3459" i="3"/>
  <c r="BL3459" i="3"/>
  <c r="K575" i="3"/>
  <c r="L575" i="3"/>
  <c r="O576" i="3" s="1"/>
  <c r="O577" i="3"/>
  <c r="N577" i="3"/>
  <c r="BV3459" i="3" l="1"/>
  <c r="BP3459" i="3"/>
  <c r="BU3459" i="3" s="1"/>
  <c r="BR3460" i="3"/>
  <c r="BT3459" i="3"/>
  <c r="BX3459" i="3" s="1"/>
  <c r="K574" i="3"/>
  <c r="L574" i="3"/>
  <c r="N576" i="3"/>
  <c r="BN3460" i="3" l="1"/>
  <c r="BO3460" i="3"/>
  <c r="BL3460" i="3"/>
  <c r="BS3460" i="3"/>
  <c r="BM3460" i="3"/>
  <c r="BQ3460" i="3" s="1"/>
  <c r="K573" i="3"/>
  <c r="L573" i="3"/>
  <c r="O574" i="3" s="1"/>
  <c r="O575" i="3"/>
  <c r="N575" i="3"/>
  <c r="BV3460" i="3" l="1"/>
  <c r="BP3460" i="3"/>
  <c r="BU3460" i="3" s="1"/>
  <c r="BR3461" i="3"/>
  <c r="BT3460" i="3"/>
  <c r="BX3460" i="3" s="1"/>
  <c r="K572" i="3"/>
  <c r="L572" i="3"/>
  <c r="N574" i="3"/>
  <c r="BO3461" i="3" l="1"/>
  <c r="BN3461" i="3"/>
  <c r="BL3461" i="3"/>
  <c r="BS3461" i="3"/>
  <c r="BM3461" i="3"/>
  <c r="BQ3461" i="3" s="1"/>
  <c r="K571" i="3"/>
  <c r="L571" i="3"/>
  <c r="O572" i="3" s="1"/>
  <c r="O573" i="3"/>
  <c r="N573" i="3"/>
  <c r="BT3461" i="3" l="1"/>
  <c r="BX3461" i="3" s="1"/>
  <c r="BV3461" i="3"/>
  <c r="BP3461" i="3"/>
  <c r="BU3461" i="3" s="1"/>
  <c r="BR3462" i="3"/>
  <c r="K570" i="3"/>
  <c r="L570" i="3"/>
  <c r="N572" i="3"/>
  <c r="BN3462" i="3" l="1"/>
  <c r="BO3462" i="3"/>
  <c r="BL3462" i="3"/>
  <c r="BS3462" i="3"/>
  <c r="BM3462" i="3"/>
  <c r="BQ3462" i="3" s="1"/>
  <c r="K569" i="3"/>
  <c r="L569" i="3"/>
  <c r="O570" i="3" s="1"/>
  <c r="O571" i="3"/>
  <c r="N571" i="3"/>
  <c r="BV3462" i="3" l="1"/>
  <c r="BP3462" i="3"/>
  <c r="BU3462" i="3" s="1"/>
  <c r="BR3463" i="3"/>
  <c r="BT3462" i="3"/>
  <c r="BX3462" i="3" s="1"/>
  <c r="K568" i="3"/>
  <c r="L568" i="3"/>
  <c r="N570" i="3"/>
  <c r="BN3463" i="3" l="1"/>
  <c r="BL3463" i="3"/>
  <c r="BS3463" i="3"/>
  <c r="BM3463" i="3"/>
  <c r="BQ3463" i="3" s="1"/>
  <c r="BO3463" i="3"/>
  <c r="K567" i="3"/>
  <c r="L567" i="3"/>
  <c r="O569" i="3"/>
  <c r="N569" i="3"/>
  <c r="BV3463" i="3" l="1"/>
  <c r="BP3463" i="3"/>
  <c r="BU3463" i="3" s="1"/>
  <c r="BR3464" i="3"/>
  <c r="BT3463" i="3"/>
  <c r="BX3463" i="3" s="1"/>
  <c r="L566" i="3"/>
  <c r="K566" i="3"/>
  <c r="O568" i="3"/>
  <c r="N568" i="3"/>
  <c r="BN3464" i="3" l="1"/>
  <c r="BO3464" i="3"/>
  <c r="BM3464" i="3"/>
  <c r="BQ3464" i="3" s="1"/>
  <c r="BS3464" i="3"/>
  <c r="BL3464" i="3"/>
  <c r="K565" i="3"/>
  <c r="L565" i="3"/>
  <c r="N567" i="3"/>
  <c r="O567" i="3"/>
  <c r="BV3464" i="3" l="1"/>
  <c r="BP3464" i="3"/>
  <c r="BU3464" i="3" s="1"/>
  <c r="BR3465" i="3"/>
  <c r="BT3464" i="3"/>
  <c r="BX3464" i="3" s="1"/>
  <c r="K564" i="3"/>
  <c r="L564" i="3"/>
  <c r="O566" i="3"/>
  <c r="N566" i="3"/>
  <c r="BN3465" i="3" l="1"/>
  <c r="BL3465" i="3"/>
  <c r="BM3465" i="3"/>
  <c r="BQ3465" i="3" s="1"/>
  <c r="BO3465" i="3"/>
  <c r="BS3465" i="3"/>
  <c r="L563" i="3"/>
  <c r="K563" i="3"/>
  <c r="O565" i="3"/>
  <c r="N565" i="3"/>
  <c r="BV3465" i="3" l="1"/>
  <c r="BP3465" i="3"/>
  <c r="BU3465" i="3" s="1"/>
  <c r="BR3466" i="3"/>
  <c r="BT3465" i="3"/>
  <c r="BX3465" i="3" s="1"/>
  <c r="K562" i="3"/>
  <c r="N564" i="3"/>
  <c r="L562" i="3"/>
  <c r="O563" i="3" s="1"/>
  <c r="O564" i="3"/>
  <c r="BO3466" i="3" l="1"/>
  <c r="BN3466" i="3"/>
  <c r="BM3466" i="3"/>
  <c r="BQ3466" i="3" s="1"/>
  <c r="BS3466" i="3"/>
  <c r="BL3466" i="3"/>
  <c r="K561" i="3"/>
  <c r="L561" i="3"/>
  <c r="N563" i="3"/>
  <c r="BT3466" i="3" l="1"/>
  <c r="BX3466" i="3" s="1"/>
  <c r="BV3466" i="3"/>
  <c r="BP3466" i="3"/>
  <c r="BU3466" i="3" s="1"/>
  <c r="BR3467" i="3"/>
  <c r="K560" i="3"/>
  <c r="L560" i="3"/>
  <c r="O561" i="3" s="1"/>
  <c r="O562" i="3"/>
  <c r="N562" i="3"/>
  <c r="BO3467" i="3" l="1"/>
  <c r="BN3467" i="3"/>
  <c r="BL3467" i="3"/>
  <c r="BS3467" i="3"/>
  <c r="BM3467" i="3"/>
  <c r="BQ3467" i="3" s="1"/>
  <c r="K559" i="3"/>
  <c r="L559" i="3"/>
  <c r="N561" i="3"/>
  <c r="BT3467" i="3" l="1"/>
  <c r="BX3467" i="3" s="1"/>
  <c r="BV3467" i="3"/>
  <c r="BP3467" i="3"/>
  <c r="BU3467" i="3" s="1"/>
  <c r="BR3468" i="3"/>
  <c r="K558" i="3"/>
  <c r="L558" i="3"/>
  <c r="O559" i="3" s="1"/>
  <c r="O560" i="3"/>
  <c r="N560" i="3"/>
  <c r="BO3468" i="3" l="1"/>
  <c r="BL3468" i="3"/>
  <c r="BS3468" i="3"/>
  <c r="BM3468" i="3"/>
  <c r="BQ3468" i="3" s="1"/>
  <c r="BN3468" i="3"/>
  <c r="K557" i="3"/>
  <c r="L557" i="3"/>
  <c r="N559" i="3"/>
  <c r="BT3468" i="3" l="1"/>
  <c r="BX3468" i="3" s="1"/>
  <c r="BV3468" i="3"/>
  <c r="BP3468" i="3"/>
  <c r="BU3468" i="3" s="1"/>
  <c r="BR3469" i="3"/>
  <c r="K556" i="3"/>
  <c r="L556" i="3"/>
  <c r="O557" i="3" s="1"/>
  <c r="O558" i="3"/>
  <c r="N558" i="3"/>
  <c r="BO3469" i="3" l="1"/>
  <c r="BM3469" i="3"/>
  <c r="BQ3469" i="3" s="1"/>
  <c r="BS3469" i="3"/>
  <c r="BL3469" i="3"/>
  <c r="BN3469" i="3"/>
  <c r="K555" i="3"/>
  <c r="L555" i="3"/>
  <c r="N557" i="3"/>
  <c r="BT3469" i="3" l="1"/>
  <c r="BX3469" i="3" s="1"/>
  <c r="BV3469" i="3"/>
  <c r="BP3469" i="3"/>
  <c r="BU3469" i="3" s="1"/>
  <c r="BR3470" i="3"/>
  <c r="K554" i="3"/>
  <c r="L554" i="3"/>
  <c r="O555" i="3" s="1"/>
  <c r="O556" i="3"/>
  <c r="N556" i="3"/>
  <c r="BO3470" i="3" l="1"/>
  <c r="BM3470" i="3"/>
  <c r="BQ3470" i="3" s="1"/>
  <c r="BS3470" i="3"/>
  <c r="BL3470" i="3"/>
  <c r="BN3470" i="3"/>
  <c r="K553" i="3"/>
  <c r="L553" i="3"/>
  <c r="N555" i="3"/>
  <c r="BT3470" i="3" l="1"/>
  <c r="BX3470" i="3" s="1"/>
  <c r="BV3470" i="3"/>
  <c r="BP3470" i="3"/>
  <c r="BU3470" i="3" s="1"/>
  <c r="BR3471" i="3"/>
  <c r="K552" i="3"/>
  <c r="L552" i="3"/>
  <c r="O553" i="3" s="1"/>
  <c r="O554" i="3"/>
  <c r="N554" i="3"/>
  <c r="BO3471" i="3" l="1"/>
  <c r="BL3471" i="3"/>
  <c r="BS3471" i="3"/>
  <c r="BM3471" i="3"/>
  <c r="BQ3471" i="3" s="1"/>
  <c r="BN3471" i="3"/>
  <c r="K551" i="3"/>
  <c r="L551" i="3"/>
  <c r="N553" i="3"/>
  <c r="BT3471" i="3" l="1"/>
  <c r="BX3471" i="3" s="1"/>
  <c r="BV3471" i="3"/>
  <c r="BP3471" i="3"/>
  <c r="BU3471" i="3" s="1"/>
  <c r="BR3472" i="3"/>
  <c r="K550" i="3"/>
  <c r="L550" i="3"/>
  <c r="O551" i="3" s="1"/>
  <c r="O552" i="3"/>
  <c r="N552" i="3"/>
  <c r="BN3472" i="3" l="1"/>
  <c r="BL3472" i="3"/>
  <c r="BS3472" i="3"/>
  <c r="BM3472" i="3"/>
  <c r="BQ3472" i="3" s="1"/>
  <c r="BO3472" i="3"/>
  <c r="K549" i="3"/>
  <c r="L549" i="3"/>
  <c r="N551" i="3"/>
  <c r="BV3472" i="3" l="1"/>
  <c r="BP3472" i="3"/>
  <c r="BU3472" i="3" s="1"/>
  <c r="BR3473" i="3"/>
  <c r="BT3472" i="3"/>
  <c r="BX3472" i="3" s="1"/>
  <c r="K548" i="3"/>
  <c r="L548" i="3"/>
  <c r="O549" i="3" s="1"/>
  <c r="O550" i="3"/>
  <c r="N550" i="3"/>
  <c r="BO3473" i="3" l="1"/>
  <c r="BM3473" i="3"/>
  <c r="BQ3473" i="3" s="1"/>
  <c r="BS3473" i="3"/>
  <c r="BL3473" i="3"/>
  <c r="BN3473" i="3"/>
  <c r="K547" i="3"/>
  <c r="L547" i="3"/>
  <c r="N549" i="3"/>
  <c r="BT3473" i="3" l="1"/>
  <c r="BX3473" i="3" s="1"/>
  <c r="BV3473" i="3"/>
  <c r="BP3473" i="3"/>
  <c r="BU3473" i="3" s="1"/>
  <c r="BR3474" i="3"/>
  <c r="K546" i="3"/>
  <c r="L546" i="3"/>
  <c r="O548" i="3"/>
  <c r="N548" i="3"/>
  <c r="BN3474" i="3" l="1"/>
  <c r="BO3474" i="3"/>
  <c r="BM3474" i="3"/>
  <c r="BQ3474" i="3" s="1"/>
  <c r="BS3474" i="3"/>
  <c r="BL3474" i="3"/>
  <c r="L545" i="3"/>
  <c r="K545" i="3"/>
  <c r="O547" i="3"/>
  <c r="N547" i="3"/>
  <c r="BV3474" i="3" l="1"/>
  <c r="BP3474" i="3"/>
  <c r="BU3474" i="3" s="1"/>
  <c r="BR3475" i="3"/>
  <c r="BT3474" i="3"/>
  <c r="BX3474" i="3" s="1"/>
  <c r="K544" i="3"/>
  <c r="L544" i="3"/>
  <c r="N546" i="3"/>
  <c r="O546" i="3"/>
  <c r="BO3475" i="3" l="1"/>
  <c r="BM3475" i="3"/>
  <c r="BQ3475" i="3" s="1"/>
  <c r="BS3475" i="3"/>
  <c r="BL3475" i="3"/>
  <c r="BN3475" i="3"/>
  <c r="L543" i="3"/>
  <c r="K543" i="3"/>
  <c r="N544" i="3" s="1"/>
  <c r="O545" i="3"/>
  <c r="N545" i="3"/>
  <c r="BT3475" i="3" l="1"/>
  <c r="BX3475" i="3" s="1"/>
  <c r="BV3475" i="3"/>
  <c r="BP3475" i="3"/>
  <c r="BU3475" i="3" s="1"/>
  <c r="BR3476" i="3"/>
  <c r="L542" i="3"/>
  <c r="K542" i="3"/>
  <c r="O544" i="3"/>
  <c r="BN3476" i="3" l="1"/>
  <c r="BO3476" i="3"/>
  <c r="BL3476" i="3"/>
  <c r="BS3476" i="3"/>
  <c r="BM3476" i="3"/>
  <c r="BQ3476" i="3" s="1"/>
  <c r="L541" i="3"/>
  <c r="K541" i="3"/>
  <c r="N543" i="3"/>
  <c r="O543" i="3"/>
  <c r="BV3476" i="3" l="1"/>
  <c r="BP3476" i="3"/>
  <c r="BU3476" i="3" s="1"/>
  <c r="BR3477" i="3"/>
  <c r="BT3476" i="3"/>
  <c r="BX3476" i="3" s="1"/>
  <c r="L540" i="3"/>
  <c r="K540" i="3"/>
  <c r="N542" i="3"/>
  <c r="O542" i="3"/>
  <c r="BN3477" i="3" l="1"/>
  <c r="BL3477" i="3"/>
  <c r="BS3477" i="3"/>
  <c r="BM3477" i="3"/>
  <c r="BQ3477" i="3" s="1"/>
  <c r="BO3477" i="3"/>
  <c r="K539" i="3"/>
  <c r="L539" i="3"/>
  <c r="N541" i="3"/>
  <c r="O541" i="3"/>
  <c r="BV3477" i="3" l="1"/>
  <c r="BP3477" i="3"/>
  <c r="BU3477" i="3" s="1"/>
  <c r="BR3478" i="3"/>
  <c r="BT3477" i="3"/>
  <c r="BX3477" i="3" s="1"/>
  <c r="L538" i="3"/>
  <c r="K538" i="3"/>
  <c r="N539" i="3" s="1"/>
  <c r="O540" i="3"/>
  <c r="N540" i="3"/>
  <c r="BN3478" i="3" l="1"/>
  <c r="BL3478" i="3"/>
  <c r="BO3478" i="3"/>
  <c r="BM3478" i="3"/>
  <c r="BQ3478" i="3" s="1"/>
  <c r="BS3478" i="3"/>
  <c r="L537" i="3"/>
  <c r="K537" i="3"/>
  <c r="O539" i="3"/>
  <c r="BV3478" i="3" l="1"/>
  <c r="BP3478" i="3"/>
  <c r="BU3478" i="3" s="1"/>
  <c r="BR3479" i="3"/>
  <c r="BT3478" i="3"/>
  <c r="BX3478" i="3" s="1"/>
  <c r="L536" i="3"/>
  <c r="K536" i="3"/>
  <c r="N538" i="3"/>
  <c r="O538" i="3"/>
  <c r="BO3479" i="3" l="1"/>
  <c r="BN3479" i="3"/>
  <c r="BM3479" i="3"/>
  <c r="BQ3479" i="3" s="1"/>
  <c r="BS3479" i="3"/>
  <c r="BL3479" i="3"/>
  <c r="L535" i="3"/>
  <c r="K535" i="3"/>
  <c r="N537" i="3"/>
  <c r="O537" i="3"/>
  <c r="BT3479" i="3" l="1"/>
  <c r="BX3479" i="3" s="1"/>
  <c r="BV3479" i="3"/>
  <c r="BP3479" i="3"/>
  <c r="BU3479" i="3" s="1"/>
  <c r="BR3480" i="3"/>
  <c r="L534" i="3"/>
  <c r="K534" i="3"/>
  <c r="N536" i="3"/>
  <c r="O536" i="3"/>
  <c r="BN3480" i="3" l="1"/>
  <c r="BL3480" i="3"/>
  <c r="BO3480" i="3"/>
  <c r="BM3480" i="3"/>
  <c r="BQ3480" i="3" s="1"/>
  <c r="BS3480" i="3"/>
  <c r="K533" i="3"/>
  <c r="L533" i="3"/>
  <c r="N535" i="3"/>
  <c r="O535" i="3"/>
  <c r="BV3480" i="3" l="1"/>
  <c r="BP3480" i="3"/>
  <c r="BU3480" i="3" s="1"/>
  <c r="BR3481" i="3"/>
  <c r="BT3480" i="3"/>
  <c r="BX3480" i="3" s="1"/>
  <c r="K532" i="3"/>
  <c r="L532" i="3"/>
  <c r="O533" i="3" s="1"/>
  <c r="O534" i="3"/>
  <c r="N534" i="3"/>
  <c r="BN3481" i="3" l="1"/>
  <c r="BM3481" i="3"/>
  <c r="BQ3481" i="3" s="1"/>
  <c r="BS3481" i="3"/>
  <c r="BL3481" i="3"/>
  <c r="BO3481" i="3"/>
  <c r="K531" i="3"/>
  <c r="L531" i="3"/>
  <c r="N533" i="3"/>
  <c r="BV3481" i="3" l="1"/>
  <c r="BP3481" i="3"/>
  <c r="BU3481" i="3" s="1"/>
  <c r="BR3482" i="3"/>
  <c r="BT3481" i="3"/>
  <c r="BX3481" i="3" s="1"/>
  <c r="K530" i="3"/>
  <c r="L530" i="3"/>
  <c r="O531" i="3" s="1"/>
  <c r="O532" i="3"/>
  <c r="N532" i="3"/>
  <c r="BN3482" i="3" l="1"/>
  <c r="BO3482" i="3"/>
  <c r="BL3482" i="3"/>
  <c r="BS3482" i="3"/>
  <c r="BM3482" i="3"/>
  <c r="BQ3482" i="3" s="1"/>
  <c r="K529" i="3"/>
  <c r="L529" i="3"/>
  <c r="N531" i="3"/>
  <c r="BV3482" i="3" l="1"/>
  <c r="BP3482" i="3"/>
  <c r="BU3482" i="3" s="1"/>
  <c r="BR3483" i="3"/>
  <c r="BT3482" i="3"/>
  <c r="BX3482" i="3" s="1"/>
  <c r="K528" i="3"/>
  <c r="L528" i="3"/>
  <c r="O529" i="3" s="1"/>
  <c r="O530" i="3"/>
  <c r="N530" i="3"/>
  <c r="BN3483" i="3" l="1"/>
  <c r="BO3483" i="3"/>
  <c r="BM3483" i="3"/>
  <c r="BQ3483" i="3" s="1"/>
  <c r="BS3483" i="3"/>
  <c r="BL3483" i="3"/>
  <c r="K527" i="3"/>
  <c r="L527" i="3"/>
  <c r="N529" i="3"/>
  <c r="BV3483" i="3" l="1"/>
  <c r="BP3483" i="3"/>
  <c r="BU3483" i="3" s="1"/>
  <c r="BR3484" i="3"/>
  <c r="BT3483" i="3"/>
  <c r="BX3483" i="3" s="1"/>
  <c r="K526" i="3"/>
  <c r="L526" i="3"/>
  <c r="O527" i="3" s="1"/>
  <c r="O528" i="3"/>
  <c r="N528" i="3"/>
  <c r="BO3484" i="3" l="1"/>
  <c r="BN3484" i="3"/>
  <c r="BM3484" i="3"/>
  <c r="BQ3484" i="3" s="1"/>
  <c r="BS3484" i="3"/>
  <c r="BL3484" i="3"/>
  <c r="K525" i="3"/>
  <c r="L525" i="3"/>
  <c r="N527" i="3"/>
  <c r="BT3484" i="3" l="1"/>
  <c r="BX3484" i="3" s="1"/>
  <c r="BV3484" i="3"/>
  <c r="BP3484" i="3"/>
  <c r="BU3484" i="3" s="1"/>
  <c r="BR3485" i="3"/>
  <c r="K524" i="3"/>
  <c r="L524" i="3"/>
  <c r="O525" i="3" s="1"/>
  <c r="O526" i="3"/>
  <c r="N526" i="3"/>
  <c r="BO3485" i="3" l="1"/>
  <c r="BN3485" i="3"/>
  <c r="BL3485" i="3"/>
  <c r="BS3485" i="3"/>
  <c r="BM3485" i="3"/>
  <c r="BQ3485" i="3" s="1"/>
  <c r="K523" i="3"/>
  <c r="L523" i="3"/>
  <c r="N525" i="3"/>
  <c r="BT3485" i="3" l="1"/>
  <c r="BX3485" i="3" s="1"/>
  <c r="BV3485" i="3"/>
  <c r="BP3485" i="3"/>
  <c r="BU3485" i="3" s="1"/>
  <c r="BR3486" i="3"/>
  <c r="K522" i="3"/>
  <c r="L522" i="3"/>
  <c r="O523" i="3" s="1"/>
  <c r="O524" i="3"/>
  <c r="N524" i="3"/>
  <c r="BN3486" i="3" l="1"/>
  <c r="BM3486" i="3"/>
  <c r="BQ3486" i="3" s="1"/>
  <c r="BS3486" i="3"/>
  <c r="BL3486" i="3"/>
  <c r="BO3486" i="3"/>
  <c r="K521" i="3"/>
  <c r="L521" i="3"/>
  <c r="N523" i="3"/>
  <c r="BV3486" i="3" l="1"/>
  <c r="BP3486" i="3"/>
  <c r="BU3486" i="3" s="1"/>
  <c r="BR3487" i="3"/>
  <c r="BT3486" i="3"/>
  <c r="BX3486" i="3" s="1"/>
  <c r="K520" i="3"/>
  <c r="L520" i="3"/>
  <c r="O522" i="3"/>
  <c r="N522" i="3"/>
  <c r="BO3487" i="3" l="1"/>
  <c r="BL3487" i="3"/>
  <c r="BS3487" i="3"/>
  <c r="BM3487" i="3"/>
  <c r="BQ3487" i="3" s="1"/>
  <c r="BN3487" i="3"/>
  <c r="L519" i="3"/>
  <c r="K519" i="3"/>
  <c r="O521" i="3"/>
  <c r="N521" i="3"/>
  <c r="BV3487" i="3" l="1"/>
  <c r="BT3487" i="3"/>
  <c r="BX3487" i="3" s="1"/>
  <c r="BP3487" i="3"/>
  <c r="BU3487" i="3" s="1"/>
  <c r="BR3488" i="3"/>
  <c r="K518" i="3"/>
  <c r="L518" i="3"/>
  <c r="N520" i="3"/>
  <c r="O520" i="3"/>
  <c r="BN3488" i="3" l="1"/>
  <c r="BO3488" i="3"/>
  <c r="BM3488" i="3"/>
  <c r="BQ3488" i="3" s="1"/>
  <c r="BS3488" i="3"/>
  <c r="BL3488" i="3"/>
  <c r="L517" i="3"/>
  <c r="K517" i="3"/>
  <c r="O519" i="3"/>
  <c r="N519" i="3"/>
  <c r="BV3488" i="3" l="1"/>
  <c r="BP3488" i="3"/>
  <c r="BU3488" i="3" s="1"/>
  <c r="BR3489" i="3"/>
  <c r="BT3488" i="3"/>
  <c r="BX3488" i="3" s="1"/>
  <c r="K516" i="3"/>
  <c r="L516" i="3"/>
  <c r="N518" i="3"/>
  <c r="O518" i="3"/>
  <c r="BN3489" i="3" l="1"/>
  <c r="BM3489" i="3"/>
  <c r="BQ3489" i="3" s="1"/>
  <c r="BS3489" i="3"/>
  <c r="BL3489" i="3"/>
  <c r="BO3489" i="3"/>
  <c r="L515" i="3"/>
  <c r="K515" i="3"/>
  <c r="N516" i="3" s="1"/>
  <c r="O517" i="3"/>
  <c r="N517" i="3"/>
  <c r="BV3489" i="3" l="1"/>
  <c r="BP3489" i="3"/>
  <c r="BU3489" i="3" s="1"/>
  <c r="BR3490" i="3"/>
  <c r="BT3489" i="3"/>
  <c r="BX3489" i="3" s="1"/>
  <c r="L514" i="3"/>
  <c r="K514" i="3"/>
  <c r="O516" i="3"/>
  <c r="BN3490" i="3" l="1"/>
  <c r="BO3490" i="3"/>
  <c r="BM3490" i="3"/>
  <c r="BQ3490" i="3" s="1"/>
  <c r="BS3490" i="3"/>
  <c r="BL3490" i="3"/>
  <c r="L513" i="3"/>
  <c r="K513" i="3"/>
  <c r="N515" i="3"/>
  <c r="O515" i="3"/>
  <c r="BV3490" i="3" l="1"/>
  <c r="BP3490" i="3"/>
  <c r="BU3490" i="3" s="1"/>
  <c r="BR3491" i="3"/>
  <c r="BT3490" i="3"/>
  <c r="BX3490" i="3" s="1"/>
  <c r="K512" i="3"/>
  <c r="L512" i="3"/>
  <c r="N514" i="3"/>
  <c r="O514" i="3"/>
  <c r="BO3491" i="3" l="1"/>
  <c r="BN3491" i="3"/>
  <c r="BM3491" i="3"/>
  <c r="BQ3491" i="3" s="1"/>
  <c r="BL3491" i="3"/>
  <c r="BS3491" i="3"/>
  <c r="L511" i="3"/>
  <c r="K511" i="3"/>
  <c r="N512" i="3" s="1"/>
  <c r="O513" i="3"/>
  <c r="N513" i="3"/>
  <c r="BT3491" i="3" l="1"/>
  <c r="BX3491" i="3" s="1"/>
  <c r="BV3491" i="3"/>
  <c r="BP3491" i="3"/>
  <c r="BU3491" i="3" s="1"/>
  <c r="BR3492" i="3"/>
  <c r="L510" i="3"/>
  <c r="K510" i="3"/>
  <c r="O512" i="3"/>
  <c r="BN3492" i="3" l="1"/>
  <c r="BO3492" i="3"/>
  <c r="BL3492" i="3"/>
  <c r="BS3492" i="3"/>
  <c r="BM3492" i="3"/>
  <c r="BQ3492" i="3" s="1"/>
  <c r="L509" i="3"/>
  <c r="K509" i="3"/>
  <c r="N511" i="3"/>
  <c r="O511" i="3"/>
  <c r="BV3492" i="3" l="1"/>
  <c r="BP3492" i="3"/>
  <c r="BU3492" i="3" s="1"/>
  <c r="BR3493" i="3"/>
  <c r="BT3492" i="3"/>
  <c r="BX3492" i="3" s="1"/>
  <c r="L508" i="3"/>
  <c r="K508" i="3"/>
  <c r="N510" i="3"/>
  <c r="O510" i="3"/>
  <c r="BO3493" i="3" l="1"/>
  <c r="BL3493" i="3"/>
  <c r="BS3493" i="3"/>
  <c r="BM3493" i="3"/>
  <c r="BQ3493" i="3" s="1"/>
  <c r="BN3493" i="3"/>
  <c r="L507" i="3"/>
  <c r="K507" i="3"/>
  <c r="N509" i="3"/>
  <c r="O509" i="3"/>
  <c r="BV3493" i="3" l="1"/>
  <c r="BT3493" i="3"/>
  <c r="BX3493" i="3" s="1"/>
  <c r="BP3493" i="3"/>
  <c r="BU3493" i="3" s="1"/>
  <c r="BR3494" i="3"/>
  <c r="L506" i="3"/>
  <c r="K506" i="3"/>
  <c r="N508" i="3"/>
  <c r="O508" i="3"/>
  <c r="BN3494" i="3" l="1"/>
  <c r="BO3494" i="3"/>
  <c r="BL3494" i="3"/>
  <c r="BS3494" i="3"/>
  <c r="BM3494" i="3"/>
  <c r="BQ3494" i="3" s="1"/>
  <c r="L505" i="3"/>
  <c r="K505" i="3"/>
  <c r="N507" i="3"/>
  <c r="O507" i="3"/>
  <c r="BV3494" i="3" l="1"/>
  <c r="BP3494" i="3"/>
  <c r="BU3494" i="3" s="1"/>
  <c r="BR3495" i="3"/>
  <c r="BT3494" i="3"/>
  <c r="BX3494" i="3" s="1"/>
  <c r="L504" i="3"/>
  <c r="K504" i="3"/>
  <c r="N506" i="3"/>
  <c r="O506" i="3"/>
  <c r="BO3495" i="3" l="1"/>
  <c r="BL3495" i="3"/>
  <c r="BS3495" i="3"/>
  <c r="BM3495" i="3"/>
  <c r="BQ3495" i="3" s="1"/>
  <c r="BN3495" i="3"/>
  <c r="L503" i="3"/>
  <c r="K503" i="3"/>
  <c r="N505" i="3"/>
  <c r="O505" i="3"/>
  <c r="BT3495" i="3" l="1"/>
  <c r="BX3495" i="3" s="1"/>
  <c r="BV3495" i="3"/>
  <c r="BP3495" i="3"/>
  <c r="BU3495" i="3" s="1"/>
  <c r="BR3496" i="3"/>
  <c r="L502" i="3"/>
  <c r="K502" i="3"/>
  <c r="N504" i="3"/>
  <c r="O504" i="3"/>
  <c r="BO3496" i="3" l="1"/>
  <c r="BN3496" i="3"/>
  <c r="BL3496" i="3"/>
  <c r="BM3496" i="3"/>
  <c r="BQ3496" i="3" s="1"/>
  <c r="BS3496" i="3"/>
  <c r="L501" i="3"/>
  <c r="K501" i="3"/>
  <c r="N503" i="3"/>
  <c r="O503" i="3"/>
  <c r="BT3496" i="3" l="1"/>
  <c r="BX3496" i="3" s="1"/>
  <c r="BV3496" i="3"/>
  <c r="BP3496" i="3"/>
  <c r="BU3496" i="3" s="1"/>
  <c r="BR3497" i="3"/>
  <c r="L500" i="3"/>
  <c r="K500" i="3"/>
  <c r="N502" i="3"/>
  <c r="O502" i="3"/>
  <c r="BN3497" i="3" l="1"/>
  <c r="BM3497" i="3"/>
  <c r="BQ3497" i="3" s="1"/>
  <c r="BS3497" i="3"/>
  <c r="BL3497" i="3"/>
  <c r="BO3497" i="3"/>
  <c r="L499" i="3"/>
  <c r="K499" i="3"/>
  <c r="N501" i="3"/>
  <c r="O501" i="3"/>
  <c r="BV3497" i="3" l="1"/>
  <c r="BP3497" i="3"/>
  <c r="BU3497" i="3" s="1"/>
  <c r="BR3498" i="3"/>
  <c r="BT3497" i="3"/>
  <c r="BX3497" i="3" s="1"/>
  <c r="L498" i="3"/>
  <c r="K498" i="3"/>
  <c r="N500" i="3"/>
  <c r="O500" i="3"/>
  <c r="BO3498" i="3" l="1"/>
  <c r="BM3498" i="3"/>
  <c r="BQ3498" i="3" s="1"/>
  <c r="BS3498" i="3"/>
  <c r="BL3498" i="3"/>
  <c r="BN3498" i="3"/>
  <c r="L497" i="3"/>
  <c r="K497" i="3"/>
  <c r="N499" i="3"/>
  <c r="O499" i="3"/>
  <c r="BT3498" i="3" l="1"/>
  <c r="BX3498" i="3" s="1"/>
  <c r="BV3498" i="3"/>
  <c r="BP3498" i="3"/>
  <c r="BU3498" i="3" s="1"/>
  <c r="BR3499" i="3"/>
  <c r="L496" i="3"/>
  <c r="K496" i="3"/>
  <c r="N498" i="3"/>
  <c r="O498" i="3"/>
  <c r="BO3499" i="3" l="1"/>
  <c r="BM3499" i="3"/>
  <c r="BQ3499" i="3" s="1"/>
  <c r="BL3499" i="3"/>
  <c r="BN3499" i="3"/>
  <c r="BS3499" i="3"/>
  <c r="L495" i="3"/>
  <c r="K495" i="3"/>
  <c r="N497" i="3"/>
  <c r="O497" i="3"/>
  <c r="BT3499" i="3" l="1"/>
  <c r="BX3499" i="3" s="1"/>
  <c r="BV3499" i="3"/>
  <c r="BP3499" i="3"/>
  <c r="BU3499" i="3" s="1"/>
  <c r="BR3500" i="3"/>
  <c r="K494" i="3"/>
  <c r="L494" i="3"/>
  <c r="N496" i="3"/>
  <c r="O496" i="3"/>
  <c r="BO3500" i="3" l="1"/>
  <c r="BL3500" i="3"/>
  <c r="BS3500" i="3"/>
  <c r="BM3500" i="3"/>
  <c r="BQ3500" i="3" s="1"/>
  <c r="BN3500" i="3"/>
  <c r="L493" i="3"/>
  <c r="K493" i="3"/>
  <c r="N494" i="3" s="1"/>
  <c r="O495" i="3"/>
  <c r="N495" i="3"/>
  <c r="BT3500" i="3" l="1"/>
  <c r="BX3500" i="3" s="1"/>
  <c r="BV3500" i="3"/>
  <c r="BP3500" i="3"/>
  <c r="BU3500" i="3" s="1"/>
  <c r="BR3501" i="3"/>
  <c r="L492" i="3"/>
  <c r="K492" i="3"/>
  <c r="O494" i="3"/>
  <c r="BN3501" i="3" l="1"/>
  <c r="BM3501" i="3"/>
  <c r="BQ3501" i="3" s="1"/>
  <c r="BS3501" i="3"/>
  <c r="BL3501" i="3"/>
  <c r="BO3501" i="3"/>
  <c r="L491" i="3"/>
  <c r="K491" i="3"/>
  <c r="N493" i="3"/>
  <c r="O493" i="3"/>
  <c r="BV3501" i="3" l="1"/>
  <c r="BP3501" i="3"/>
  <c r="BU3501" i="3" s="1"/>
  <c r="BR3502" i="3"/>
  <c r="BT3501" i="3"/>
  <c r="BX3501" i="3" s="1"/>
  <c r="K490" i="3"/>
  <c r="L490" i="3"/>
  <c r="O491" i="3" s="1"/>
  <c r="N492" i="3"/>
  <c r="O492" i="3"/>
  <c r="BO3502" i="3" l="1"/>
  <c r="BM3502" i="3"/>
  <c r="BQ3502" i="3" s="1"/>
  <c r="BS3502" i="3"/>
  <c r="BL3502" i="3"/>
  <c r="BN3502" i="3"/>
  <c r="K489" i="3"/>
  <c r="L489" i="3"/>
  <c r="N491" i="3"/>
  <c r="BT3502" i="3" l="1"/>
  <c r="BX3502" i="3" s="1"/>
  <c r="BV3502" i="3"/>
  <c r="BP3502" i="3"/>
  <c r="BU3502" i="3" s="1"/>
  <c r="BR3503" i="3"/>
  <c r="K488" i="3"/>
  <c r="L488" i="3"/>
  <c r="O489" i="3" s="1"/>
  <c r="O490" i="3"/>
  <c r="N490" i="3"/>
  <c r="BN3503" i="3" l="1"/>
  <c r="BO3503" i="3"/>
  <c r="BM3503" i="3"/>
  <c r="BQ3503" i="3" s="1"/>
  <c r="BS3503" i="3"/>
  <c r="BL3503" i="3"/>
  <c r="K487" i="3"/>
  <c r="L487" i="3"/>
  <c r="N489" i="3"/>
  <c r="BV3503" i="3" l="1"/>
  <c r="BP3503" i="3"/>
  <c r="BU3503" i="3" s="1"/>
  <c r="BR3504" i="3"/>
  <c r="BT3503" i="3"/>
  <c r="BX3503" i="3" s="1"/>
  <c r="K486" i="3"/>
  <c r="L486" i="3"/>
  <c r="O487" i="3" s="1"/>
  <c r="O488" i="3"/>
  <c r="N488" i="3"/>
  <c r="BN3504" i="3" l="1"/>
  <c r="BM3504" i="3"/>
  <c r="BQ3504" i="3" s="1"/>
  <c r="BS3504" i="3"/>
  <c r="BL3504" i="3"/>
  <c r="BO3504" i="3"/>
  <c r="K485" i="3"/>
  <c r="L485" i="3"/>
  <c r="N487" i="3"/>
  <c r="BV3504" i="3" l="1"/>
  <c r="BP3504" i="3"/>
  <c r="BU3504" i="3" s="1"/>
  <c r="BR3505" i="3"/>
  <c r="BT3504" i="3"/>
  <c r="BX3504" i="3" s="1"/>
  <c r="K484" i="3"/>
  <c r="L484" i="3"/>
  <c r="O485" i="3" s="1"/>
  <c r="O486" i="3"/>
  <c r="N486" i="3"/>
  <c r="BO3505" i="3" l="1"/>
  <c r="BN3505" i="3"/>
  <c r="BM3505" i="3"/>
  <c r="BQ3505" i="3" s="1"/>
  <c r="BS3505" i="3"/>
  <c r="BL3505" i="3"/>
  <c r="K483" i="3"/>
  <c r="L483" i="3"/>
  <c r="N485" i="3"/>
  <c r="BT3505" i="3" l="1"/>
  <c r="BX3505" i="3" s="1"/>
  <c r="BV3505" i="3"/>
  <c r="BP3505" i="3"/>
  <c r="BU3505" i="3" s="1"/>
  <c r="BR3506" i="3"/>
  <c r="K482" i="3"/>
  <c r="L482" i="3"/>
  <c r="O483" i="3" s="1"/>
  <c r="O484" i="3"/>
  <c r="N484" i="3"/>
  <c r="BO3506" i="3" l="1"/>
  <c r="BN3506" i="3"/>
  <c r="BL3506" i="3"/>
  <c r="BS3506" i="3"/>
  <c r="BM3506" i="3"/>
  <c r="BQ3506" i="3" s="1"/>
  <c r="K481" i="3"/>
  <c r="L481" i="3"/>
  <c r="N483" i="3"/>
  <c r="BT3506" i="3" l="1"/>
  <c r="BX3506" i="3" s="1"/>
  <c r="BV3506" i="3"/>
  <c r="BP3506" i="3"/>
  <c r="BU3506" i="3" s="1"/>
  <c r="BR3507" i="3"/>
  <c r="K480" i="3"/>
  <c r="L480" i="3"/>
  <c r="O481" i="3" s="1"/>
  <c r="O482" i="3"/>
  <c r="N482" i="3"/>
  <c r="BO3507" i="3" l="1"/>
  <c r="BM3507" i="3"/>
  <c r="BQ3507" i="3" s="1"/>
  <c r="BS3507" i="3"/>
  <c r="BL3507" i="3"/>
  <c r="BN3507" i="3"/>
  <c r="K479" i="3"/>
  <c r="L479" i="3"/>
  <c r="N481" i="3"/>
  <c r="BT3507" i="3" l="1"/>
  <c r="BX3507" i="3" s="1"/>
  <c r="BV3507" i="3"/>
  <c r="BP3507" i="3"/>
  <c r="BU3507" i="3" s="1"/>
  <c r="BR3508" i="3"/>
  <c r="K478" i="3"/>
  <c r="L478" i="3"/>
  <c r="O479" i="3" s="1"/>
  <c r="O480" i="3"/>
  <c r="N480" i="3"/>
  <c r="BN3508" i="3" l="1"/>
  <c r="BL3508" i="3"/>
  <c r="BS3508" i="3"/>
  <c r="BM3508" i="3"/>
  <c r="BQ3508" i="3" s="1"/>
  <c r="BO3508" i="3"/>
  <c r="K477" i="3"/>
  <c r="L477" i="3"/>
  <c r="N479" i="3"/>
  <c r="BV3508" i="3" l="1"/>
  <c r="BP3508" i="3"/>
  <c r="BU3508" i="3" s="1"/>
  <c r="BR3509" i="3"/>
  <c r="BT3508" i="3"/>
  <c r="BX3508" i="3" s="1"/>
  <c r="K476" i="3"/>
  <c r="L476" i="3"/>
  <c r="O477" i="3" s="1"/>
  <c r="O478" i="3"/>
  <c r="N478" i="3"/>
  <c r="BO3509" i="3" l="1"/>
  <c r="BL3509" i="3"/>
  <c r="BS3509" i="3"/>
  <c r="BM3509" i="3"/>
  <c r="BQ3509" i="3" s="1"/>
  <c r="BN3509" i="3"/>
  <c r="K475" i="3"/>
  <c r="L475" i="3"/>
  <c r="N477" i="3"/>
  <c r="BT3509" i="3" l="1"/>
  <c r="BX3509" i="3" s="1"/>
  <c r="BV3509" i="3"/>
  <c r="BP3509" i="3"/>
  <c r="BU3509" i="3" s="1"/>
  <c r="BR3510" i="3"/>
  <c r="K474" i="3"/>
  <c r="L474" i="3"/>
  <c r="O475" i="3" s="1"/>
  <c r="O476" i="3"/>
  <c r="N476" i="3"/>
  <c r="BO3510" i="3" l="1"/>
  <c r="BN3510" i="3"/>
  <c r="BL3510" i="3"/>
  <c r="BS3510" i="3"/>
  <c r="BM3510" i="3"/>
  <c r="BQ3510" i="3" s="1"/>
  <c r="K473" i="3"/>
  <c r="L473" i="3"/>
  <c r="N475" i="3"/>
  <c r="BT3510" i="3" l="1"/>
  <c r="BX3510" i="3" s="1"/>
  <c r="BV3510" i="3"/>
  <c r="BP3510" i="3"/>
  <c r="BU3510" i="3" s="1"/>
  <c r="BR3511" i="3"/>
  <c r="K472" i="3"/>
  <c r="L472" i="3"/>
  <c r="O473" i="3" s="1"/>
  <c r="O474" i="3"/>
  <c r="N474" i="3"/>
  <c r="BO3511" i="3" l="1"/>
  <c r="BM3511" i="3"/>
  <c r="BQ3511" i="3" s="1"/>
  <c r="BS3511" i="3"/>
  <c r="BL3511" i="3"/>
  <c r="BN3511" i="3"/>
  <c r="K471" i="3"/>
  <c r="L471" i="3"/>
  <c r="N473" i="3"/>
  <c r="BT3511" i="3" l="1"/>
  <c r="BX3511" i="3" s="1"/>
  <c r="BV3511" i="3"/>
  <c r="BP3511" i="3"/>
  <c r="BU3511" i="3" s="1"/>
  <c r="BR3512" i="3"/>
  <c r="K470" i="3"/>
  <c r="L470" i="3"/>
  <c r="O471" i="3" s="1"/>
  <c r="O472" i="3"/>
  <c r="N472" i="3"/>
  <c r="BO3512" i="3" l="1"/>
  <c r="BL3512" i="3"/>
  <c r="BS3512" i="3"/>
  <c r="BM3512" i="3"/>
  <c r="BQ3512" i="3" s="1"/>
  <c r="BN3512" i="3"/>
  <c r="K469" i="3"/>
  <c r="L469" i="3"/>
  <c r="N471" i="3"/>
  <c r="BT3512" i="3" l="1"/>
  <c r="BX3512" i="3" s="1"/>
  <c r="BV3512" i="3"/>
  <c r="BP3512" i="3"/>
  <c r="BU3512" i="3" s="1"/>
  <c r="BR3513" i="3"/>
  <c r="K468" i="3"/>
  <c r="L468" i="3"/>
  <c r="O469" i="3" s="1"/>
  <c r="O470" i="3"/>
  <c r="N470" i="3"/>
  <c r="BO3513" i="3" l="1"/>
  <c r="BL3513" i="3"/>
  <c r="BS3513" i="3"/>
  <c r="BM3513" i="3"/>
  <c r="BQ3513" i="3" s="1"/>
  <c r="BN3513" i="3"/>
  <c r="K467" i="3"/>
  <c r="L467" i="3"/>
  <c r="N469" i="3"/>
  <c r="BT3513" i="3" l="1"/>
  <c r="BX3513" i="3" s="1"/>
  <c r="BV3513" i="3"/>
  <c r="BP3513" i="3"/>
  <c r="BU3513" i="3" s="1"/>
  <c r="BR3514" i="3"/>
  <c r="K466" i="3"/>
  <c r="L466" i="3"/>
  <c r="O467" i="3" s="1"/>
  <c r="O468" i="3"/>
  <c r="N468" i="3"/>
  <c r="BN3514" i="3" l="1"/>
  <c r="BL3514" i="3"/>
  <c r="BS3514" i="3"/>
  <c r="BM3514" i="3"/>
  <c r="BQ3514" i="3" s="1"/>
  <c r="BO3514" i="3"/>
  <c r="K465" i="3"/>
  <c r="L465" i="3"/>
  <c r="N467" i="3"/>
  <c r="BV3514" i="3" l="1"/>
  <c r="BP3514" i="3"/>
  <c r="BU3514" i="3" s="1"/>
  <c r="BR3515" i="3"/>
  <c r="BT3514" i="3"/>
  <c r="BX3514" i="3" s="1"/>
  <c r="K464" i="3"/>
  <c r="L464" i="3"/>
  <c r="O465" i="3" s="1"/>
  <c r="O466" i="3"/>
  <c r="N466" i="3"/>
  <c r="BO3515" i="3" l="1"/>
  <c r="BL3515" i="3"/>
  <c r="BS3515" i="3"/>
  <c r="BM3515" i="3"/>
  <c r="BQ3515" i="3" s="1"/>
  <c r="BN3515" i="3"/>
  <c r="K463" i="3"/>
  <c r="L463" i="3"/>
  <c r="N465" i="3"/>
  <c r="BT3515" i="3" l="1"/>
  <c r="BX3515" i="3" s="1"/>
  <c r="BV3515" i="3"/>
  <c r="BP3515" i="3"/>
  <c r="BU3515" i="3" s="1"/>
  <c r="BR3516" i="3"/>
  <c r="K462" i="3"/>
  <c r="L462" i="3"/>
  <c r="O463" i="3" s="1"/>
  <c r="O464" i="3"/>
  <c r="N464" i="3"/>
  <c r="BN3516" i="3" l="1"/>
  <c r="BO3516" i="3"/>
  <c r="BL3516" i="3"/>
  <c r="BS3516" i="3"/>
  <c r="BM3516" i="3"/>
  <c r="BQ3516" i="3" s="1"/>
  <c r="K461" i="3"/>
  <c r="L461" i="3"/>
  <c r="N463" i="3"/>
  <c r="BV3516" i="3" l="1"/>
  <c r="BP3516" i="3"/>
  <c r="BU3516" i="3" s="1"/>
  <c r="BR3517" i="3"/>
  <c r="BT3516" i="3"/>
  <c r="BX3516" i="3" s="1"/>
  <c r="K460" i="3"/>
  <c r="L460" i="3"/>
  <c r="O461" i="3" s="1"/>
  <c r="O462" i="3"/>
  <c r="N462" i="3"/>
  <c r="BN3517" i="3" l="1"/>
  <c r="BM3517" i="3"/>
  <c r="BQ3517" i="3" s="1"/>
  <c r="BS3517" i="3"/>
  <c r="BL3517" i="3"/>
  <c r="BO3517" i="3"/>
  <c r="K459" i="3"/>
  <c r="L459" i="3"/>
  <c r="N461" i="3"/>
  <c r="BV3517" i="3" l="1"/>
  <c r="BP3517" i="3"/>
  <c r="BU3517" i="3" s="1"/>
  <c r="BR3518" i="3"/>
  <c r="BT3517" i="3"/>
  <c r="BX3517" i="3" s="1"/>
  <c r="K458" i="3"/>
  <c r="N459" i="3" s="1"/>
  <c r="L458" i="3"/>
  <c r="O459" i="3" s="1"/>
  <c r="O460" i="3"/>
  <c r="N460" i="3"/>
  <c r="BN3518" i="3" l="1"/>
  <c r="BO3518" i="3"/>
  <c r="BL3518" i="3"/>
  <c r="BS3518" i="3"/>
  <c r="BM3518" i="3"/>
  <c r="BQ3518" i="3" s="1"/>
  <c r="L457" i="3"/>
  <c r="K457" i="3"/>
  <c r="BV3518" i="3" l="1"/>
  <c r="BP3518" i="3"/>
  <c r="BU3518" i="3" s="1"/>
  <c r="BR3519" i="3"/>
  <c r="BT3518" i="3"/>
  <c r="BX3518" i="3" s="1"/>
  <c r="K456" i="3"/>
  <c r="N458" i="3"/>
  <c r="L456" i="3"/>
  <c r="O457" i="3" s="1"/>
  <c r="O458" i="3"/>
  <c r="BN3519" i="3" l="1"/>
  <c r="BO3519" i="3"/>
  <c r="BL3519" i="3"/>
  <c r="BS3519" i="3"/>
  <c r="BM3519" i="3"/>
  <c r="BQ3519" i="3" s="1"/>
  <c r="K455" i="3"/>
  <c r="L455" i="3"/>
  <c r="N457" i="3"/>
  <c r="BV3519" i="3" l="1"/>
  <c r="BP3519" i="3"/>
  <c r="BU3519" i="3" s="1"/>
  <c r="BR3520" i="3"/>
  <c r="BT3519" i="3"/>
  <c r="BX3519" i="3" s="1"/>
  <c r="K454" i="3"/>
  <c r="L454" i="3"/>
  <c r="O455" i="3" s="1"/>
  <c r="O456" i="3"/>
  <c r="N456" i="3"/>
  <c r="BN3520" i="3" l="1"/>
  <c r="BO3520" i="3"/>
  <c r="BL3520" i="3"/>
  <c r="BS3520" i="3"/>
  <c r="BM3520" i="3"/>
  <c r="BQ3520" i="3" s="1"/>
  <c r="K453" i="3"/>
  <c r="L453" i="3"/>
  <c r="N455" i="3"/>
  <c r="BV3520" i="3" l="1"/>
  <c r="BP3520" i="3"/>
  <c r="BU3520" i="3" s="1"/>
  <c r="BR3521" i="3"/>
  <c r="BT3520" i="3"/>
  <c r="BX3520" i="3" s="1"/>
  <c r="K452" i="3"/>
  <c r="L452" i="3"/>
  <c r="O453" i="3" s="1"/>
  <c r="O454" i="3"/>
  <c r="N454" i="3"/>
  <c r="BO3521" i="3" l="1"/>
  <c r="BN3521" i="3"/>
  <c r="BM3521" i="3"/>
  <c r="BQ3521" i="3" s="1"/>
  <c r="BS3521" i="3"/>
  <c r="BL3521" i="3"/>
  <c r="K451" i="3"/>
  <c r="L451" i="3"/>
  <c r="N453" i="3"/>
  <c r="BT3521" i="3" l="1"/>
  <c r="BX3521" i="3" s="1"/>
  <c r="BV3521" i="3"/>
  <c r="BP3521" i="3"/>
  <c r="BU3521" i="3" s="1"/>
  <c r="BR3522" i="3"/>
  <c r="K450" i="3"/>
  <c r="L450" i="3"/>
  <c r="O452" i="3"/>
  <c r="N452" i="3"/>
  <c r="BN3522" i="3" l="1"/>
  <c r="BO3522" i="3"/>
  <c r="BL3522" i="3"/>
  <c r="BS3522" i="3"/>
  <c r="BM3522" i="3"/>
  <c r="BQ3522" i="3" s="1"/>
  <c r="L449" i="3"/>
  <c r="K449" i="3"/>
  <c r="N450" i="3" s="1"/>
  <c r="O451" i="3"/>
  <c r="N451" i="3"/>
  <c r="BV3522" i="3" l="1"/>
  <c r="BP3522" i="3"/>
  <c r="BU3522" i="3" s="1"/>
  <c r="BR3523" i="3"/>
  <c r="BT3522" i="3"/>
  <c r="BX3522" i="3" s="1"/>
  <c r="L448" i="3"/>
  <c r="K448" i="3"/>
  <c r="O450" i="3"/>
  <c r="BO3523" i="3" l="1"/>
  <c r="BM3523" i="3"/>
  <c r="BQ3523" i="3" s="1"/>
  <c r="BS3523" i="3"/>
  <c r="BL3523" i="3"/>
  <c r="BN3523" i="3"/>
  <c r="L447" i="3"/>
  <c r="K447" i="3"/>
  <c r="N449" i="3"/>
  <c r="O449" i="3"/>
  <c r="BT3523" i="3" l="1"/>
  <c r="BX3523" i="3" s="1"/>
  <c r="BV3523" i="3"/>
  <c r="BP3523" i="3"/>
  <c r="BU3523" i="3" s="1"/>
  <c r="BR3524" i="3"/>
  <c r="L446" i="3"/>
  <c r="K446" i="3"/>
  <c r="N448" i="3"/>
  <c r="O448" i="3"/>
  <c r="BN3524" i="3" l="1"/>
  <c r="BO3524" i="3"/>
  <c r="BM3524" i="3"/>
  <c r="BQ3524" i="3" s="1"/>
  <c r="BS3524" i="3"/>
  <c r="BL3524" i="3"/>
  <c r="L445" i="3"/>
  <c r="K445" i="3"/>
  <c r="N447" i="3"/>
  <c r="O447" i="3"/>
  <c r="BV3524" i="3" l="1"/>
  <c r="BP3524" i="3"/>
  <c r="BU3524" i="3" s="1"/>
  <c r="BR3525" i="3"/>
  <c r="BT3524" i="3"/>
  <c r="BX3524" i="3" s="1"/>
  <c r="L444" i="3"/>
  <c r="K444" i="3"/>
  <c r="N446" i="3"/>
  <c r="O446" i="3"/>
  <c r="BL3525" i="3" l="1"/>
  <c r="BS3525" i="3"/>
  <c r="BM3525" i="3"/>
  <c r="BQ3525" i="3" s="1"/>
  <c r="BO3525" i="3"/>
  <c r="BN3525" i="3"/>
  <c r="L443" i="3"/>
  <c r="K443" i="3"/>
  <c r="N445" i="3"/>
  <c r="O445" i="3"/>
  <c r="BV3525" i="3" l="1"/>
  <c r="BT3525" i="3"/>
  <c r="BX3525" i="3" s="1"/>
  <c r="BP3525" i="3"/>
  <c r="BU3525" i="3" s="1"/>
  <c r="BR3526" i="3"/>
  <c r="L442" i="3"/>
  <c r="K442" i="3"/>
  <c r="N444" i="3"/>
  <c r="O444" i="3"/>
  <c r="BN3526" i="3" l="1"/>
  <c r="BL3526" i="3"/>
  <c r="BO3526" i="3"/>
  <c r="BV3526" i="3" s="1"/>
  <c r="BS3526" i="3"/>
  <c r="BM3526" i="3"/>
  <c r="BQ3526" i="3" s="1"/>
  <c r="L441" i="3"/>
  <c r="K441" i="3"/>
  <c r="N443" i="3"/>
  <c r="O443" i="3"/>
  <c r="BP3526" i="3" l="1"/>
  <c r="BU3526" i="3" s="1"/>
  <c r="BR3527" i="3"/>
  <c r="BT3526" i="3"/>
  <c r="BX3526" i="3" s="1"/>
  <c r="L440" i="3"/>
  <c r="K440" i="3"/>
  <c r="N442" i="3"/>
  <c r="O442" i="3"/>
  <c r="BN3527" i="3" l="1"/>
  <c r="BL3527" i="3"/>
  <c r="BO3527" i="3"/>
  <c r="BV3527" i="3" s="1"/>
  <c r="BS3527" i="3"/>
  <c r="BM3527" i="3"/>
  <c r="BQ3527" i="3" s="1"/>
  <c r="L439" i="3"/>
  <c r="K439" i="3"/>
  <c r="N441" i="3"/>
  <c r="O441" i="3"/>
  <c r="BP3527" i="3" l="1"/>
  <c r="BU3527" i="3" s="1"/>
  <c r="BR3528" i="3"/>
  <c r="BT3527" i="3"/>
  <c r="BX3527" i="3" s="1"/>
  <c r="L438" i="3"/>
  <c r="K438" i="3"/>
  <c r="N440" i="3"/>
  <c r="O440" i="3"/>
  <c r="BO3528" i="3" l="1"/>
  <c r="BN3528" i="3"/>
  <c r="BM3528" i="3"/>
  <c r="BQ3528" i="3" s="1"/>
  <c r="BL3528" i="3"/>
  <c r="BS3528" i="3"/>
  <c r="L437" i="3"/>
  <c r="K437" i="3"/>
  <c r="N439" i="3"/>
  <c r="O439" i="3"/>
  <c r="BT3528" i="3" l="1"/>
  <c r="BX3528" i="3" s="1"/>
  <c r="BV3528" i="3"/>
  <c r="BP3528" i="3"/>
  <c r="BU3528" i="3" s="1"/>
  <c r="BR3529" i="3"/>
  <c r="L436" i="3"/>
  <c r="K436" i="3"/>
  <c r="N438" i="3"/>
  <c r="O438" i="3"/>
  <c r="BN3529" i="3" l="1"/>
  <c r="BO3529" i="3"/>
  <c r="BM3529" i="3"/>
  <c r="BQ3529" i="3" s="1"/>
  <c r="BS3529" i="3"/>
  <c r="BL3529" i="3"/>
  <c r="L435" i="3"/>
  <c r="K435" i="3"/>
  <c r="N437" i="3"/>
  <c r="O437" i="3"/>
  <c r="BV3529" i="3" l="1"/>
  <c r="BP3529" i="3"/>
  <c r="BU3529" i="3" s="1"/>
  <c r="BR3530" i="3"/>
  <c r="BT3529" i="3"/>
  <c r="BX3529" i="3" s="1"/>
  <c r="L434" i="3"/>
  <c r="K434" i="3"/>
  <c r="N436" i="3"/>
  <c r="O436" i="3"/>
  <c r="BO3530" i="3" l="1"/>
  <c r="BL3530" i="3"/>
  <c r="BS3530" i="3"/>
  <c r="BM3530" i="3"/>
  <c r="BQ3530" i="3" s="1"/>
  <c r="BN3530" i="3"/>
  <c r="L433" i="3"/>
  <c r="K433" i="3"/>
  <c r="N435" i="3"/>
  <c r="O435" i="3"/>
  <c r="BT3530" i="3" l="1"/>
  <c r="BX3530" i="3" s="1"/>
  <c r="BV3530" i="3"/>
  <c r="BP3530" i="3"/>
  <c r="BU3530" i="3" s="1"/>
  <c r="BR3531" i="3"/>
  <c r="L432" i="3"/>
  <c r="K432" i="3"/>
  <c r="N434" i="3"/>
  <c r="O434" i="3"/>
  <c r="BN3531" i="3" l="1"/>
  <c r="BM3531" i="3"/>
  <c r="BQ3531" i="3" s="1"/>
  <c r="BL3531" i="3"/>
  <c r="BO3531" i="3"/>
  <c r="BS3531" i="3"/>
  <c r="L431" i="3"/>
  <c r="K431" i="3"/>
  <c r="N433" i="3"/>
  <c r="O433" i="3"/>
  <c r="BV3531" i="3" l="1"/>
  <c r="BP3531" i="3"/>
  <c r="BU3531" i="3" s="1"/>
  <c r="BR3532" i="3"/>
  <c r="BT3531" i="3"/>
  <c r="BX3531" i="3" s="1"/>
  <c r="L430" i="3"/>
  <c r="K430" i="3"/>
  <c r="N432" i="3"/>
  <c r="O432" i="3"/>
  <c r="BN3532" i="3" l="1"/>
  <c r="BM3532" i="3"/>
  <c r="BQ3532" i="3" s="1"/>
  <c r="BS3532" i="3"/>
  <c r="BL3532" i="3"/>
  <c r="BO3532" i="3"/>
  <c r="L429" i="3"/>
  <c r="K429" i="3"/>
  <c r="N431" i="3"/>
  <c r="O431" i="3"/>
  <c r="BV3532" i="3" l="1"/>
  <c r="BP3532" i="3"/>
  <c r="BU3532" i="3" s="1"/>
  <c r="BR3533" i="3"/>
  <c r="BT3532" i="3"/>
  <c r="BX3532" i="3" s="1"/>
  <c r="L428" i="3"/>
  <c r="K428" i="3"/>
  <c r="N430" i="3"/>
  <c r="O430" i="3"/>
  <c r="BN3533" i="3" l="1"/>
  <c r="BM3533" i="3"/>
  <c r="BQ3533" i="3" s="1"/>
  <c r="BL3533" i="3"/>
  <c r="BO3533" i="3"/>
  <c r="BS3533" i="3"/>
  <c r="L427" i="3"/>
  <c r="K427" i="3"/>
  <c r="N429" i="3"/>
  <c r="O429" i="3"/>
  <c r="BV3533" i="3" l="1"/>
  <c r="BP3533" i="3"/>
  <c r="BU3533" i="3" s="1"/>
  <c r="BR3534" i="3"/>
  <c r="BT3533" i="3"/>
  <c r="BX3533" i="3" s="1"/>
  <c r="K426" i="3"/>
  <c r="L426" i="3"/>
  <c r="N428" i="3"/>
  <c r="O428" i="3"/>
  <c r="BN3534" i="3" l="1"/>
  <c r="BO3534" i="3"/>
  <c r="BM3534" i="3"/>
  <c r="BQ3534" i="3" s="1"/>
  <c r="BS3534" i="3"/>
  <c r="BL3534" i="3"/>
  <c r="L425" i="3"/>
  <c r="K425" i="3"/>
  <c r="N426" i="3" s="1"/>
  <c r="O427" i="3"/>
  <c r="N427" i="3"/>
  <c r="BV3534" i="3" l="1"/>
  <c r="BP3534" i="3"/>
  <c r="BU3534" i="3" s="1"/>
  <c r="BR3535" i="3"/>
  <c r="BT3534" i="3"/>
  <c r="BX3534" i="3" s="1"/>
  <c r="L424" i="3"/>
  <c r="K424" i="3"/>
  <c r="O426" i="3"/>
  <c r="BN3535" i="3" l="1"/>
  <c r="BO3535" i="3"/>
  <c r="BM3535" i="3"/>
  <c r="BQ3535" i="3" s="1"/>
  <c r="BS3535" i="3"/>
  <c r="BL3535" i="3"/>
  <c r="L423" i="3"/>
  <c r="K423" i="3"/>
  <c r="N425" i="3"/>
  <c r="O425" i="3"/>
  <c r="BV3535" i="3" l="1"/>
  <c r="BP3535" i="3"/>
  <c r="BU3535" i="3" s="1"/>
  <c r="BR3536" i="3"/>
  <c r="BT3535" i="3"/>
  <c r="BX3535" i="3" s="1"/>
  <c r="L422" i="3"/>
  <c r="K422" i="3"/>
  <c r="N424" i="3"/>
  <c r="O424" i="3"/>
  <c r="BO3536" i="3" l="1"/>
  <c r="BL3536" i="3"/>
  <c r="BN3536" i="3"/>
  <c r="BM3536" i="3"/>
  <c r="BQ3536" i="3" s="1"/>
  <c r="BS3536" i="3"/>
  <c r="L421" i="3"/>
  <c r="K421" i="3"/>
  <c r="N423" i="3"/>
  <c r="O423" i="3"/>
  <c r="BT3536" i="3" l="1"/>
  <c r="BX3536" i="3" s="1"/>
  <c r="BV3536" i="3"/>
  <c r="BP3536" i="3"/>
  <c r="BU3536" i="3" s="1"/>
  <c r="BR3537" i="3"/>
  <c r="L420" i="3"/>
  <c r="K420" i="3"/>
  <c r="N422" i="3"/>
  <c r="O422" i="3"/>
  <c r="BO3537" i="3" l="1"/>
  <c r="BN3537" i="3"/>
  <c r="BL3537" i="3"/>
  <c r="BM3537" i="3"/>
  <c r="BQ3537" i="3" s="1"/>
  <c r="BS3537" i="3"/>
  <c r="L419" i="3"/>
  <c r="K419" i="3"/>
  <c r="N421" i="3"/>
  <c r="O421" i="3"/>
  <c r="BT3537" i="3" l="1"/>
  <c r="BX3537" i="3" s="1"/>
  <c r="BV3537" i="3"/>
  <c r="BP3537" i="3"/>
  <c r="BU3537" i="3" s="1"/>
  <c r="BR3538" i="3"/>
  <c r="L418" i="3"/>
  <c r="K418" i="3"/>
  <c r="N420" i="3"/>
  <c r="O420" i="3"/>
  <c r="BO3538" i="3" l="1"/>
  <c r="BL3538" i="3"/>
  <c r="BS3538" i="3"/>
  <c r="BM3538" i="3"/>
  <c r="BQ3538" i="3" s="1"/>
  <c r="BN3538" i="3"/>
  <c r="L417" i="3"/>
  <c r="K417" i="3"/>
  <c r="N419" i="3"/>
  <c r="O419" i="3"/>
  <c r="BT3538" i="3" l="1"/>
  <c r="BX3538" i="3" s="1"/>
  <c r="BV3538" i="3"/>
  <c r="BP3538" i="3"/>
  <c r="BU3538" i="3" s="1"/>
  <c r="BR3539" i="3"/>
  <c r="K416" i="3"/>
  <c r="N418" i="3"/>
  <c r="L416" i="3"/>
  <c r="O417" i="3" s="1"/>
  <c r="O418" i="3"/>
  <c r="BO3539" i="3" l="1"/>
  <c r="BM3539" i="3"/>
  <c r="BQ3539" i="3" s="1"/>
  <c r="BS3539" i="3"/>
  <c r="BL3539" i="3"/>
  <c r="BN3539" i="3"/>
  <c r="K415" i="3"/>
  <c r="L415" i="3"/>
  <c r="N417" i="3"/>
  <c r="BT3539" i="3" l="1"/>
  <c r="BX3539" i="3" s="1"/>
  <c r="BV3539" i="3"/>
  <c r="BP3539" i="3"/>
  <c r="BU3539" i="3" s="1"/>
  <c r="BR3540" i="3"/>
  <c r="K414" i="3"/>
  <c r="L414" i="3"/>
  <c r="O415" i="3" s="1"/>
  <c r="O416" i="3"/>
  <c r="N416" i="3"/>
  <c r="BO3540" i="3" l="1"/>
  <c r="BM3540" i="3"/>
  <c r="BQ3540" i="3" s="1"/>
  <c r="BS3540" i="3"/>
  <c r="BL3540" i="3"/>
  <c r="BN3540" i="3"/>
  <c r="K413" i="3"/>
  <c r="L413" i="3"/>
  <c r="N415" i="3"/>
  <c r="BT3540" i="3" l="1"/>
  <c r="BX3540" i="3" s="1"/>
  <c r="BV3540" i="3"/>
  <c r="BP3540" i="3"/>
  <c r="BU3540" i="3" s="1"/>
  <c r="BR3541" i="3"/>
  <c r="K412" i="3"/>
  <c r="L412" i="3"/>
  <c r="O413" i="3" s="1"/>
  <c r="O414" i="3"/>
  <c r="N414" i="3"/>
  <c r="BO3541" i="3" l="1"/>
  <c r="BM3541" i="3"/>
  <c r="BQ3541" i="3" s="1"/>
  <c r="BS3541" i="3"/>
  <c r="BL3541" i="3"/>
  <c r="BN3541" i="3"/>
  <c r="K411" i="3"/>
  <c r="L411" i="3"/>
  <c r="N413" i="3"/>
  <c r="BT3541" i="3" l="1"/>
  <c r="BX3541" i="3" s="1"/>
  <c r="BV3541" i="3"/>
  <c r="BP3541" i="3"/>
  <c r="BU3541" i="3" s="1"/>
  <c r="BR3542" i="3"/>
  <c r="K410" i="3"/>
  <c r="L410" i="3"/>
  <c r="O411" i="3" s="1"/>
  <c r="O412" i="3"/>
  <c r="N412" i="3"/>
  <c r="BO3542" i="3" l="1"/>
  <c r="BL3542" i="3"/>
  <c r="BS3542" i="3"/>
  <c r="BM3542" i="3"/>
  <c r="BQ3542" i="3" s="1"/>
  <c r="BN3542" i="3"/>
  <c r="K409" i="3"/>
  <c r="L409" i="3"/>
  <c r="N411" i="3"/>
  <c r="BT3542" i="3" l="1"/>
  <c r="BX3542" i="3" s="1"/>
  <c r="BV3542" i="3"/>
  <c r="BP3542" i="3"/>
  <c r="BU3542" i="3" s="1"/>
  <c r="BR3543" i="3"/>
  <c r="K408" i="3"/>
  <c r="L408" i="3"/>
  <c r="O409" i="3" s="1"/>
  <c r="O410" i="3"/>
  <c r="N410" i="3"/>
  <c r="BO3543" i="3" l="1"/>
  <c r="BL3543" i="3"/>
  <c r="BN3543" i="3"/>
  <c r="BS3543" i="3"/>
  <c r="BM3543" i="3"/>
  <c r="BQ3543" i="3" s="1"/>
  <c r="K407" i="3"/>
  <c r="L407" i="3"/>
  <c r="N409" i="3"/>
  <c r="BT3543" i="3" l="1"/>
  <c r="BX3543" i="3" s="1"/>
  <c r="BV3543" i="3"/>
  <c r="BP3543" i="3"/>
  <c r="BU3543" i="3" s="1"/>
  <c r="BR3544" i="3"/>
  <c r="K406" i="3"/>
  <c r="L406" i="3"/>
  <c r="O407" i="3" s="1"/>
  <c r="O408" i="3"/>
  <c r="N408" i="3"/>
  <c r="BN3544" i="3" l="1"/>
  <c r="BM3544" i="3"/>
  <c r="BQ3544" i="3" s="1"/>
  <c r="BS3544" i="3"/>
  <c r="BL3544" i="3"/>
  <c r="BO3544" i="3"/>
  <c r="K405" i="3"/>
  <c r="L405" i="3"/>
  <c r="N407" i="3"/>
  <c r="BV3544" i="3" l="1"/>
  <c r="BP3544" i="3"/>
  <c r="BU3544" i="3" s="1"/>
  <c r="BR3545" i="3"/>
  <c r="BT3544" i="3"/>
  <c r="BX3544" i="3" s="1"/>
  <c r="K404" i="3"/>
  <c r="L404" i="3"/>
  <c r="O406" i="3"/>
  <c r="N406" i="3"/>
  <c r="BO3545" i="3" l="1"/>
  <c r="BL3545" i="3"/>
  <c r="BS3545" i="3"/>
  <c r="BM3545" i="3"/>
  <c r="BQ3545" i="3" s="1"/>
  <c r="BN3545" i="3"/>
  <c r="L403" i="3"/>
  <c r="K403" i="3"/>
  <c r="O405" i="3"/>
  <c r="N405" i="3"/>
  <c r="BT3545" i="3" l="1"/>
  <c r="BX3545" i="3" s="1"/>
  <c r="BV3545" i="3"/>
  <c r="BP3545" i="3"/>
  <c r="BU3545" i="3" s="1"/>
  <c r="BR3546" i="3"/>
  <c r="K402" i="3"/>
  <c r="L402" i="3"/>
  <c r="N404" i="3"/>
  <c r="O404" i="3"/>
  <c r="BN3546" i="3" l="1"/>
  <c r="BO3546" i="3"/>
  <c r="BL3546" i="3"/>
  <c r="BS3546" i="3"/>
  <c r="BM3546" i="3"/>
  <c r="BQ3546" i="3" s="1"/>
  <c r="L401" i="3"/>
  <c r="K401" i="3"/>
  <c r="O403" i="3"/>
  <c r="N403" i="3"/>
  <c r="BV3546" i="3" l="1"/>
  <c r="BP3546" i="3"/>
  <c r="BU3546" i="3" s="1"/>
  <c r="BR3547" i="3"/>
  <c r="BT3546" i="3"/>
  <c r="BX3546" i="3" s="1"/>
  <c r="K400" i="3"/>
  <c r="L400" i="3"/>
  <c r="O401" i="3" s="1"/>
  <c r="N402" i="3"/>
  <c r="O402" i="3"/>
  <c r="BO3547" i="3" l="1"/>
  <c r="BN3547" i="3"/>
  <c r="BM3547" i="3"/>
  <c r="BQ3547" i="3" s="1"/>
  <c r="BS3547" i="3"/>
  <c r="BL3547" i="3"/>
  <c r="K399" i="3"/>
  <c r="L399" i="3"/>
  <c r="N401" i="3"/>
  <c r="BT3547" i="3" l="1"/>
  <c r="BX3547" i="3" s="1"/>
  <c r="BV3547" i="3"/>
  <c r="BP3547" i="3"/>
  <c r="BU3547" i="3" s="1"/>
  <c r="BR3548" i="3"/>
  <c r="K398" i="3"/>
  <c r="L398" i="3"/>
  <c r="O399" i="3" s="1"/>
  <c r="O400" i="3"/>
  <c r="N400" i="3"/>
  <c r="BN3548" i="3" l="1"/>
  <c r="BO3548" i="3"/>
  <c r="BM3548" i="3"/>
  <c r="BQ3548" i="3" s="1"/>
  <c r="BS3548" i="3"/>
  <c r="BL3548" i="3"/>
  <c r="K397" i="3"/>
  <c r="L397" i="3"/>
  <c r="N399" i="3"/>
  <c r="BV3548" i="3" l="1"/>
  <c r="BP3548" i="3"/>
  <c r="BU3548" i="3" s="1"/>
  <c r="BR3549" i="3"/>
  <c r="BT3548" i="3"/>
  <c r="BX3548" i="3" s="1"/>
  <c r="K396" i="3"/>
  <c r="L396" i="3"/>
  <c r="O397" i="3" s="1"/>
  <c r="O398" i="3"/>
  <c r="N398" i="3"/>
  <c r="BO3549" i="3" l="1"/>
  <c r="BM3549" i="3"/>
  <c r="BQ3549" i="3" s="1"/>
  <c r="BS3549" i="3"/>
  <c r="BL3549" i="3"/>
  <c r="BN3549" i="3"/>
  <c r="K395" i="3"/>
  <c r="L395" i="3"/>
  <c r="N397" i="3"/>
  <c r="BT3549" i="3" l="1"/>
  <c r="BX3549" i="3" s="1"/>
  <c r="BV3549" i="3"/>
  <c r="BP3549" i="3"/>
  <c r="BU3549" i="3" s="1"/>
  <c r="BR3550" i="3"/>
  <c r="K394" i="3"/>
  <c r="L394" i="3"/>
  <c r="O395" i="3" s="1"/>
  <c r="O396" i="3"/>
  <c r="N396" i="3"/>
  <c r="BO3550" i="3" l="1"/>
  <c r="BN3550" i="3"/>
  <c r="BL3550" i="3"/>
  <c r="BS3550" i="3"/>
  <c r="BM3550" i="3"/>
  <c r="BQ3550" i="3" s="1"/>
  <c r="K393" i="3"/>
  <c r="L393" i="3"/>
  <c r="N395" i="3"/>
  <c r="BT3550" i="3" l="1"/>
  <c r="BX3550" i="3" s="1"/>
  <c r="BV3550" i="3"/>
  <c r="BP3550" i="3"/>
  <c r="BU3550" i="3" s="1"/>
  <c r="BR3551" i="3"/>
  <c r="K392" i="3"/>
  <c r="L392" i="3"/>
  <c r="O393" i="3" s="1"/>
  <c r="O394" i="3"/>
  <c r="N394" i="3"/>
  <c r="BO3551" i="3" l="1"/>
  <c r="BM3551" i="3"/>
  <c r="BQ3551" i="3" s="1"/>
  <c r="BS3551" i="3"/>
  <c r="BL3551" i="3"/>
  <c r="BN3551" i="3"/>
  <c r="K391" i="3"/>
  <c r="L391" i="3"/>
  <c r="N393" i="3"/>
  <c r="BT3551" i="3" l="1"/>
  <c r="BX3551" i="3" s="1"/>
  <c r="BV3551" i="3"/>
  <c r="BP3551" i="3"/>
  <c r="BU3551" i="3" s="1"/>
  <c r="BR3552" i="3"/>
  <c r="K390" i="3"/>
  <c r="L390" i="3"/>
  <c r="O391" i="3" s="1"/>
  <c r="O392" i="3"/>
  <c r="N392" i="3"/>
  <c r="BO3552" i="3" l="1"/>
  <c r="BL3552" i="3"/>
  <c r="BS3552" i="3"/>
  <c r="BM3552" i="3"/>
  <c r="BQ3552" i="3" s="1"/>
  <c r="BN3552" i="3"/>
  <c r="K389" i="3"/>
  <c r="L389" i="3"/>
  <c r="N391" i="3"/>
  <c r="BT3552" i="3" l="1"/>
  <c r="BX3552" i="3" s="1"/>
  <c r="BV3552" i="3"/>
  <c r="BP3552" i="3"/>
  <c r="BU3552" i="3" s="1"/>
  <c r="BR3553" i="3"/>
  <c r="K388" i="3"/>
  <c r="L388" i="3"/>
  <c r="O389" i="3" s="1"/>
  <c r="O390" i="3"/>
  <c r="N390" i="3"/>
  <c r="BO3553" i="3" l="1"/>
  <c r="BM3553" i="3"/>
  <c r="BQ3553" i="3" s="1"/>
  <c r="BS3553" i="3"/>
  <c r="BL3553" i="3"/>
  <c r="BN3553" i="3"/>
  <c r="K387" i="3"/>
  <c r="L387" i="3"/>
  <c r="N389" i="3"/>
  <c r="BT3553" i="3" l="1"/>
  <c r="BX3553" i="3" s="1"/>
  <c r="BV3553" i="3"/>
  <c r="BP3553" i="3"/>
  <c r="BU3553" i="3" s="1"/>
  <c r="BR3554" i="3"/>
  <c r="K386" i="3"/>
  <c r="L386" i="3"/>
  <c r="O387" i="3" s="1"/>
  <c r="O388" i="3"/>
  <c r="N388" i="3"/>
  <c r="BN3554" i="3" l="1"/>
  <c r="BL3554" i="3"/>
  <c r="BS3554" i="3"/>
  <c r="BM3554" i="3"/>
  <c r="BQ3554" i="3" s="1"/>
  <c r="BO3554" i="3"/>
  <c r="K385" i="3"/>
  <c r="L385" i="3"/>
  <c r="N387" i="3"/>
  <c r="BV3554" i="3" l="1"/>
  <c r="BP3554" i="3"/>
  <c r="BU3554" i="3" s="1"/>
  <c r="BR3555" i="3"/>
  <c r="BT3554" i="3"/>
  <c r="BX3554" i="3" s="1"/>
  <c r="K384" i="3"/>
  <c r="L384" i="3"/>
  <c r="O385" i="3" s="1"/>
  <c r="O386" i="3"/>
  <c r="N386" i="3"/>
  <c r="BO3555" i="3" l="1"/>
  <c r="BL3555" i="3"/>
  <c r="BS3555" i="3"/>
  <c r="BM3555" i="3"/>
  <c r="BQ3555" i="3" s="1"/>
  <c r="BN3555" i="3"/>
  <c r="K383" i="3"/>
  <c r="L383" i="3"/>
  <c r="N385" i="3"/>
  <c r="BT3555" i="3" l="1"/>
  <c r="BX3555" i="3" s="1"/>
  <c r="BV3555" i="3"/>
  <c r="BP3555" i="3"/>
  <c r="BU3555" i="3" s="1"/>
  <c r="BR3556" i="3"/>
  <c r="K382" i="3"/>
  <c r="L382" i="3"/>
  <c r="O383" i="3" s="1"/>
  <c r="O384" i="3"/>
  <c r="N384" i="3"/>
  <c r="BN3556" i="3" l="1"/>
  <c r="BO3556" i="3"/>
  <c r="BM3556" i="3"/>
  <c r="BQ3556" i="3" s="1"/>
  <c r="BS3556" i="3"/>
  <c r="BL3556" i="3"/>
  <c r="K381" i="3"/>
  <c r="L381" i="3"/>
  <c r="N383" i="3"/>
  <c r="BV3556" i="3" l="1"/>
  <c r="BP3556" i="3"/>
  <c r="BU3556" i="3" s="1"/>
  <c r="BR3557" i="3"/>
  <c r="BT3556" i="3"/>
  <c r="BX3556" i="3" s="1"/>
  <c r="K380" i="3"/>
  <c r="L380" i="3"/>
  <c r="O381" i="3" s="1"/>
  <c r="O382" i="3"/>
  <c r="N382" i="3"/>
  <c r="BN3557" i="3" l="1"/>
  <c r="BL3557" i="3"/>
  <c r="BS3557" i="3"/>
  <c r="BM3557" i="3"/>
  <c r="BQ3557" i="3" s="1"/>
  <c r="BO3557" i="3"/>
  <c r="K379" i="3"/>
  <c r="L379" i="3"/>
  <c r="N381" i="3"/>
  <c r="BV3557" i="3" l="1"/>
  <c r="BP3557" i="3"/>
  <c r="BU3557" i="3" s="1"/>
  <c r="BR3558" i="3"/>
  <c r="BT3557" i="3"/>
  <c r="BX3557" i="3" s="1"/>
  <c r="K378" i="3"/>
  <c r="L378" i="3"/>
  <c r="O379" i="3" s="1"/>
  <c r="O380" i="3"/>
  <c r="N380" i="3"/>
  <c r="BN3558" i="3" l="1"/>
  <c r="BO3558" i="3"/>
  <c r="BL3558" i="3"/>
  <c r="BS3558" i="3"/>
  <c r="BM3558" i="3"/>
  <c r="BQ3558" i="3" s="1"/>
  <c r="K377" i="3"/>
  <c r="L377" i="3"/>
  <c r="N379" i="3"/>
  <c r="BV3558" i="3" l="1"/>
  <c r="BP3558" i="3"/>
  <c r="BU3558" i="3" s="1"/>
  <c r="BR3559" i="3"/>
  <c r="BT3558" i="3"/>
  <c r="BX3558" i="3" s="1"/>
  <c r="K376" i="3"/>
  <c r="L376" i="3"/>
  <c r="O378" i="3"/>
  <c r="N378" i="3"/>
  <c r="BO3559" i="3" l="1"/>
  <c r="BN3559" i="3"/>
  <c r="BL3559" i="3"/>
  <c r="BS3559" i="3"/>
  <c r="BM3559" i="3"/>
  <c r="BQ3559" i="3" s="1"/>
  <c r="L375" i="3"/>
  <c r="O377" i="3"/>
  <c r="K375" i="3"/>
  <c r="N376" i="3" s="1"/>
  <c r="N377" i="3"/>
  <c r="BT3559" i="3" l="1"/>
  <c r="BX3559" i="3" s="1"/>
  <c r="BV3559" i="3"/>
  <c r="BP3559" i="3"/>
  <c r="BU3559" i="3" s="1"/>
  <c r="BR3560" i="3"/>
  <c r="L374" i="3"/>
  <c r="K374" i="3"/>
  <c r="O376" i="3"/>
  <c r="BO3560" i="3" l="1"/>
  <c r="BN3560" i="3"/>
  <c r="BM3560" i="3"/>
  <c r="BQ3560" i="3" s="1"/>
  <c r="BS3560" i="3"/>
  <c r="BL3560" i="3"/>
  <c r="K373" i="3"/>
  <c r="N375" i="3"/>
  <c r="L373" i="3"/>
  <c r="O374" i="3" s="1"/>
  <c r="O375" i="3"/>
  <c r="BT3560" i="3" l="1"/>
  <c r="BX3560" i="3" s="1"/>
  <c r="BV3560" i="3"/>
  <c r="BP3560" i="3"/>
  <c r="BU3560" i="3" s="1"/>
  <c r="BR3561" i="3"/>
  <c r="K372" i="3"/>
  <c r="L372" i="3"/>
  <c r="O373" i="3" s="1"/>
  <c r="N374" i="3"/>
  <c r="BO3561" i="3" l="1"/>
  <c r="BM3561" i="3"/>
  <c r="BQ3561" i="3" s="1"/>
  <c r="BS3561" i="3"/>
  <c r="BL3561" i="3"/>
  <c r="BN3561" i="3"/>
  <c r="L371" i="3"/>
  <c r="K371" i="3"/>
  <c r="N373" i="3"/>
  <c r="BT3561" i="3" l="1"/>
  <c r="BX3561" i="3" s="1"/>
  <c r="BV3561" i="3"/>
  <c r="BP3561" i="3"/>
  <c r="BU3561" i="3" s="1"/>
  <c r="BR3562" i="3"/>
  <c r="L370" i="3"/>
  <c r="K370" i="3"/>
  <c r="N371" i="3" s="1"/>
  <c r="N372" i="3"/>
  <c r="O372" i="3"/>
  <c r="BN3562" i="3" l="1"/>
  <c r="BM3562" i="3"/>
  <c r="BQ3562" i="3" s="1"/>
  <c r="BS3562" i="3"/>
  <c r="BL3562" i="3"/>
  <c r="BO3562" i="3"/>
  <c r="K369" i="3"/>
  <c r="L369" i="3"/>
  <c r="O371" i="3"/>
  <c r="BV3562" i="3" l="1"/>
  <c r="BP3562" i="3"/>
  <c r="BU3562" i="3" s="1"/>
  <c r="BR3563" i="3"/>
  <c r="BT3562" i="3"/>
  <c r="BX3562" i="3" s="1"/>
  <c r="L368" i="3"/>
  <c r="O370" i="3"/>
  <c r="K368" i="3"/>
  <c r="N369" i="3" s="1"/>
  <c r="N370" i="3"/>
  <c r="BN3563" i="3" l="1"/>
  <c r="BM3563" i="3"/>
  <c r="BQ3563" i="3" s="1"/>
  <c r="BS3563" i="3"/>
  <c r="BL3563" i="3"/>
  <c r="BO3563" i="3"/>
  <c r="L367" i="3"/>
  <c r="K367" i="3"/>
  <c r="O369" i="3"/>
  <c r="BV3563" i="3" l="1"/>
  <c r="BP3563" i="3"/>
  <c r="BU3563" i="3" s="1"/>
  <c r="BR3564" i="3"/>
  <c r="BT3563" i="3"/>
  <c r="BX3563" i="3" s="1"/>
  <c r="L366" i="3"/>
  <c r="K366" i="3"/>
  <c r="N367" i="3" s="1"/>
  <c r="N368" i="3"/>
  <c r="O368" i="3"/>
  <c r="BN3564" i="3" l="1"/>
  <c r="BL3564" i="3"/>
  <c r="BO3564" i="3"/>
  <c r="BM3564" i="3"/>
  <c r="BQ3564" i="3" s="1"/>
  <c r="BS3564" i="3"/>
  <c r="L365" i="3"/>
  <c r="K365" i="3"/>
  <c r="O367" i="3"/>
  <c r="BV3564" i="3" l="1"/>
  <c r="BP3564" i="3"/>
  <c r="BU3564" i="3" s="1"/>
  <c r="BR3565" i="3"/>
  <c r="BT3564" i="3"/>
  <c r="BX3564" i="3" s="1"/>
  <c r="L364" i="3"/>
  <c r="K364" i="3"/>
  <c r="N366" i="3"/>
  <c r="O366" i="3"/>
  <c r="BN3565" i="3" l="1"/>
  <c r="BM3565" i="3"/>
  <c r="BQ3565" i="3" s="1"/>
  <c r="BL3565" i="3"/>
  <c r="BO3565" i="3"/>
  <c r="BS3565" i="3"/>
  <c r="K363" i="3"/>
  <c r="N365" i="3"/>
  <c r="L363" i="3"/>
  <c r="O364" i="3" s="1"/>
  <c r="O365" i="3"/>
  <c r="BV3565" i="3" l="1"/>
  <c r="BP3565" i="3"/>
  <c r="BU3565" i="3" s="1"/>
  <c r="BR3566" i="3"/>
  <c r="BT3565" i="3"/>
  <c r="BX3565" i="3" s="1"/>
  <c r="K362" i="3"/>
  <c r="L362" i="3"/>
  <c r="O363" i="3" s="1"/>
  <c r="N364" i="3"/>
  <c r="BN3566" i="3" l="1"/>
  <c r="BO3566" i="3"/>
  <c r="BM3566" i="3"/>
  <c r="BQ3566" i="3" s="1"/>
  <c r="BL3566" i="3"/>
  <c r="BS3566" i="3"/>
  <c r="K361" i="3"/>
  <c r="L361" i="3"/>
  <c r="O362" i="3" s="1"/>
  <c r="N363" i="3"/>
  <c r="BV3566" i="3" l="1"/>
  <c r="BP3566" i="3"/>
  <c r="BU3566" i="3" s="1"/>
  <c r="BR3567" i="3"/>
  <c r="BT3566" i="3"/>
  <c r="BX3566" i="3" s="1"/>
  <c r="K360" i="3"/>
  <c r="L360" i="3"/>
  <c r="O361" i="3" s="1"/>
  <c r="N362" i="3"/>
  <c r="BO3567" i="3" l="1"/>
  <c r="BN3567" i="3"/>
  <c r="BM3567" i="3"/>
  <c r="BQ3567" i="3" s="1"/>
  <c r="BS3567" i="3"/>
  <c r="BL3567" i="3"/>
  <c r="K359" i="3"/>
  <c r="L359" i="3"/>
  <c r="N361" i="3"/>
  <c r="BT3567" i="3" l="1"/>
  <c r="BX3567" i="3" s="1"/>
  <c r="BV3567" i="3"/>
  <c r="BP3567" i="3"/>
  <c r="BU3567" i="3" s="1"/>
  <c r="BR3568" i="3"/>
  <c r="L358" i="3"/>
  <c r="K358" i="3"/>
  <c r="N359" i="3" s="1"/>
  <c r="O360" i="3"/>
  <c r="N360" i="3"/>
  <c r="BN3568" i="3" l="1"/>
  <c r="BO3568" i="3"/>
  <c r="BM3568" i="3"/>
  <c r="BQ3568" i="3" s="1"/>
  <c r="BS3568" i="3"/>
  <c r="BL3568" i="3"/>
  <c r="L357" i="3"/>
  <c r="K357" i="3"/>
  <c r="N358" i="3" s="1"/>
  <c r="O359" i="3"/>
  <c r="BV3568" i="3" l="1"/>
  <c r="BP3568" i="3"/>
  <c r="BU3568" i="3" s="1"/>
  <c r="BR3569" i="3"/>
  <c r="BT3568" i="3"/>
  <c r="BX3568" i="3" s="1"/>
  <c r="L356" i="3"/>
  <c r="K356" i="3"/>
  <c r="N357" i="3" s="1"/>
  <c r="O358" i="3"/>
  <c r="BN3569" i="3" l="1"/>
  <c r="BM3569" i="3"/>
  <c r="BQ3569" i="3" s="1"/>
  <c r="BS3569" i="3"/>
  <c r="BL3569" i="3"/>
  <c r="BO3569" i="3"/>
  <c r="L355" i="3"/>
  <c r="K355" i="3"/>
  <c r="N356" i="3" s="1"/>
  <c r="O357" i="3"/>
  <c r="BV3569" i="3" l="1"/>
  <c r="BP3569" i="3"/>
  <c r="BU3569" i="3" s="1"/>
  <c r="BR3570" i="3"/>
  <c r="BT3569" i="3"/>
  <c r="BX3569" i="3" s="1"/>
  <c r="L354" i="3"/>
  <c r="K354" i="3"/>
  <c r="O356" i="3"/>
  <c r="BN3570" i="3" l="1"/>
  <c r="BO3570" i="3"/>
  <c r="BM3570" i="3"/>
  <c r="BQ3570" i="3" s="1"/>
  <c r="BS3570" i="3"/>
  <c r="BL3570" i="3"/>
  <c r="L353" i="3"/>
  <c r="K353" i="3"/>
  <c r="N354" i="3" s="1"/>
  <c r="N355" i="3"/>
  <c r="O355" i="3"/>
  <c r="BV3570" i="3" l="1"/>
  <c r="BP3570" i="3"/>
  <c r="BU3570" i="3" s="1"/>
  <c r="BR3571" i="3"/>
  <c r="BT3570" i="3"/>
  <c r="BX3570" i="3" s="1"/>
  <c r="K352" i="3"/>
  <c r="L352" i="3"/>
  <c r="O353" i="3" s="1"/>
  <c r="O354" i="3"/>
  <c r="BN3571" i="3" l="1"/>
  <c r="BL3571" i="3"/>
  <c r="BM3571" i="3"/>
  <c r="BQ3571" i="3" s="1"/>
  <c r="BO3571" i="3"/>
  <c r="BS3571" i="3"/>
  <c r="K351" i="3"/>
  <c r="L351" i="3"/>
  <c r="N353" i="3"/>
  <c r="BV3571" i="3" l="1"/>
  <c r="BP3571" i="3"/>
  <c r="BU3571" i="3" s="1"/>
  <c r="BR3572" i="3"/>
  <c r="BT3571" i="3"/>
  <c r="BX3571" i="3" s="1"/>
  <c r="L350" i="3"/>
  <c r="K350" i="3"/>
  <c r="N351" i="3" s="1"/>
  <c r="O352" i="3"/>
  <c r="N352" i="3"/>
  <c r="BN3572" i="3" l="1"/>
  <c r="BO3572" i="3"/>
  <c r="BM3572" i="3"/>
  <c r="BQ3572" i="3" s="1"/>
  <c r="BS3572" i="3"/>
  <c r="BL3572" i="3"/>
  <c r="L349" i="3"/>
  <c r="K349" i="3"/>
  <c r="O351" i="3"/>
  <c r="BV3572" i="3" l="1"/>
  <c r="BP3572" i="3"/>
  <c r="BU3572" i="3" s="1"/>
  <c r="BR3573" i="3"/>
  <c r="BT3572" i="3"/>
  <c r="BX3572" i="3" s="1"/>
  <c r="L348" i="3"/>
  <c r="K348" i="3"/>
  <c r="N350" i="3"/>
  <c r="O350" i="3"/>
  <c r="BN3573" i="3" l="1"/>
  <c r="BO3573" i="3"/>
  <c r="BL3573" i="3"/>
  <c r="BS3573" i="3"/>
  <c r="BM3573" i="3"/>
  <c r="BQ3573" i="3" s="1"/>
  <c r="K347" i="3"/>
  <c r="N349" i="3"/>
  <c r="L347" i="3"/>
  <c r="O348" i="3" s="1"/>
  <c r="O349" i="3"/>
  <c r="BV3573" i="3" l="1"/>
  <c r="BP3573" i="3"/>
  <c r="BU3573" i="3" s="1"/>
  <c r="BR3574" i="3"/>
  <c r="BT3573" i="3"/>
  <c r="BX3573" i="3" s="1"/>
  <c r="K346" i="3"/>
  <c r="L346" i="3"/>
  <c r="O347" i="3" s="1"/>
  <c r="N348" i="3"/>
  <c r="BO3574" i="3" l="1"/>
  <c r="BM3574" i="3"/>
  <c r="BQ3574" i="3" s="1"/>
  <c r="BL3574" i="3"/>
  <c r="BN3574" i="3"/>
  <c r="BS3574" i="3"/>
  <c r="K345" i="3"/>
  <c r="L345" i="3"/>
  <c r="N347" i="3"/>
  <c r="BV3574" i="3" l="1"/>
  <c r="BT3574" i="3"/>
  <c r="BX3574" i="3" s="1"/>
  <c r="BP3574" i="3"/>
  <c r="BU3574" i="3" s="1"/>
  <c r="BR3575" i="3"/>
  <c r="L344" i="3"/>
  <c r="K344" i="3"/>
  <c r="N345" i="3" s="1"/>
  <c r="O346" i="3"/>
  <c r="N346" i="3"/>
  <c r="BO3575" i="3" l="1"/>
  <c r="BN3575" i="3"/>
  <c r="BL3575" i="3"/>
  <c r="BS3575" i="3"/>
  <c r="BM3575" i="3"/>
  <c r="BQ3575" i="3" s="1"/>
  <c r="L343" i="3"/>
  <c r="K343" i="3"/>
  <c r="O345" i="3"/>
  <c r="BT3575" i="3" l="1"/>
  <c r="BX3575" i="3" s="1"/>
  <c r="BV3575" i="3"/>
  <c r="BP3575" i="3"/>
  <c r="BU3575" i="3" s="1"/>
  <c r="BR3576" i="3"/>
  <c r="K342" i="3"/>
  <c r="L342" i="3"/>
  <c r="N344" i="3"/>
  <c r="O344" i="3"/>
  <c r="BN3576" i="3" l="1"/>
  <c r="BL3576" i="3"/>
  <c r="BS3576" i="3"/>
  <c r="BM3576" i="3"/>
  <c r="BQ3576" i="3" s="1"/>
  <c r="BO3576" i="3"/>
  <c r="L341" i="3"/>
  <c r="K341" i="3"/>
  <c r="N342" i="3" s="1"/>
  <c r="O343" i="3"/>
  <c r="N343" i="3"/>
  <c r="BV3576" i="3" l="1"/>
  <c r="BP3576" i="3"/>
  <c r="BU3576" i="3" s="1"/>
  <c r="BR3577" i="3"/>
  <c r="BT3576" i="3"/>
  <c r="BX3576" i="3" s="1"/>
  <c r="L340" i="3"/>
  <c r="K340" i="3"/>
  <c r="O342" i="3"/>
  <c r="BO3577" i="3" l="1"/>
  <c r="BM3577" i="3"/>
  <c r="BQ3577" i="3" s="1"/>
  <c r="BS3577" i="3"/>
  <c r="BL3577" i="3"/>
  <c r="BN3577" i="3"/>
  <c r="L339" i="3"/>
  <c r="K339" i="3"/>
  <c r="N341" i="3"/>
  <c r="O341" i="3"/>
  <c r="BT3577" i="3" l="1"/>
  <c r="BX3577" i="3" s="1"/>
  <c r="BV3577" i="3"/>
  <c r="BP3577" i="3"/>
  <c r="BU3577" i="3" s="1"/>
  <c r="BR3578" i="3"/>
  <c r="K338" i="3"/>
  <c r="N340" i="3"/>
  <c r="L338" i="3"/>
  <c r="O339" i="3" s="1"/>
  <c r="O340" i="3"/>
  <c r="BN3578" i="3" l="1"/>
  <c r="BM3578" i="3"/>
  <c r="BQ3578" i="3" s="1"/>
  <c r="BL3578" i="3"/>
  <c r="BO3578" i="3"/>
  <c r="BS3578" i="3"/>
  <c r="K337" i="3"/>
  <c r="L337" i="3"/>
  <c r="N339" i="3"/>
  <c r="BV3578" i="3" l="1"/>
  <c r="BP3578" i="3"/>
  <c r="BU3578" i="3" s="1"/>
  <c r="BR3579" i="3"/>
  <c r="BT3578" i="3"/>
  <c r="BX3578" i="3" s="1"/>
  <c r="K336" i="3"/>
  <c r="L336" i="3"/>
  <c r="O338" i="3"/>
  <c r="N338" i="3"/>
  <c r="BN3579" i="3" l="1"/>
  <c r="BL3579" i="3"/>
  <c r="BS3579" i="3"/>
  <c r="BM3579" i="3"/>
  <c r="BQ3579" i="3" s="1"/>
  <c r="BO3579" i="3"/>
  <c r="L335" i="3"/>
  <c r="O337" i="3"/>
  <c r="K335" i="3"/>
  <c r="N336" i="3" s="1"/>
  <c r="N337" i="3"/>
  <c r="BV3579" i="3" l="1"/>
  <c r="BP3579" i="3"/>
  <c r="BU3579" i="3" s="1"/>
  <c r="BR3580" i="3"/>
  <c r="BT3579" i="3"/>
  <c r="BX3579" i="3" s="1"/>
  <c r="L334" i="3"/>
  <c r="K334" i="3"/>
  <c r="O336" i="3"/>
  <c r="BN3580" i="3" l="1"/>
  <c r="BO3580" i="3"/>
  <c r="BM3580" i="3"/>
  <c r="BQ3580" i="3" s="1"/>
  <c r="BS3580" i="3"/>
  <c r="BL3580" i="3"/>
  <c r="L333" i="3"/>
  <c r="K333" i="3"/>
  <c r="N335" i="3"/>
  <c r="O335" i="3"/>
  <c r="BV3580" i="3" l="1"/>
  <c r="BP3580" i="3"/>
  <c r="BU3580" i="3" s="1"/>
  <c r="BR3581" i="3"/>
  <c r="BT3580" i="3"/>
  <c r="BX3580" i="3" s="1"/>
  <c r="K332" i="3"/>
  <c r="L332" i="3"/>
  <c r="N334" i="3"/>
  <c r="O334" i="3"/>
  <c r="BO3581" i="3" l="1"/>
  <c r="BM3581" i="3"/>
  <c r="BQ3581" i="3" s="1"/>
  <c r="BL3581" i="3"/>
  <c r="BN3581" i="3"/>
  <c r="BS3581" i="3"/>
  <c r="L331" i="3"/>
  <c r="K331" i="3"/>
  <c r="N332" i="3" s="1"/>
  <c r="O333" i="3"/>
  <c r="N333" i="3"/>
  <c r="BV3581" i="3" l="1"/>
  <c r="BT3581" i="3"/>
  <c r="BX3581" i="3" s="1"/>
  <c r="BP3581" i="3"/>
  <c r="BU3581" i="3" s="1"/>
  <c r="BR3582" i="3"/>
  <c r="L330" i="3"/>
  <c r="K330" i="3"/>
  <c r="O332" i="3"/>
  <c r="BN3582" i="3" l="1"/>
  <c r="BO3582" i="3"/>
  <c r="BL3582" i="3"/>
  <c r="BS3582" i="3"/>
  <c r="BM3582" i="3"/>
  <c r="BQ3582" i="3" s="1"/>
  <c r="L329" i="3"/>
  <c r="K329" i="3"/>
  <c r="N331" i="3"/>
  <c r="O331" i="3"/>
  <c r="BV3582" i="3" l="1"/>
  <c r="BP3582" i="3"/>
  <c r="BU3582" i="3" s="1"/>
  <c r="BR3583" i="3"/>
  <c r="BT3582" i="3"/>
  <c r="BX3582" i="3" s="1"/>
  <c r="L328" i="3"/>
  <c r="K328" i="3"/>
  <c r="N330" i="3"/>
  <c r="O330" i="3"/>
  <c r="BO3583" i="3" l="1"/>
  <c r="BM3583" i="3"/>
  <c r="BQ3583" i="3" s="1"/>
  <c r="BS3583" i="3"/>
  <c r="BL3583" i="3"/>
  <c r="BN3583" i="3"/>
  <c r="L327" i="3"/>
  <c r="K327" i="3"/>
  <c r="N329" i="3"/>
  <c r="O329" i="3"/>
  <c r="BT3583" i="3" l="1"/>
  <c r="BX3583" i="3" s="1"/>
  <c r="BV3583" i="3"/>
  <c r="BP3583" i="3"/>
  <c r="BU3583" i="3" s="1"/>
  <c r="BR3584" i="3"/>
  <c r="L326" i="3"/>
  <c r="K326" i="3"/>
  <c r="N328" i="3"/>
  <c r="O328" i="3"/>
  <c r="BN3584" i="3" l="1"/>
  <c r="BM3584" i="3"/>
  <c r="BQ3584" i="3" s="1"/>
  <c r="BO3584" i="3"/>
  <c r="BL3584" i="3"/>
  <c r="BS3584" i="3"/>
  <c r="K325" i="3"/>
  <c r="L325" i="3"/>
  <c r="N327" i="3"/>
  <c r="O327" i="3"/>
  <c r="BV3584" i="3" l="1"/>
  <c r="BP3584" i="3"/>
  <c r="BU3584" i="3" s="1"/>
  <c r="BR3585" i="3"/>
  <c r="BT3584" i="3"/>
  <c r="BX3584" i="3" s="1"/>
  <c r="K324" i="3"/>
  <c r="L324" i="3"/>
  <c r="O325" i="3" s="1"/>
  <c r="O326" i="3"/>
  <c r="N326" i="3"/>
  <c r="BO3585" i="3" l="1"/>
  <c r="BM3585" i="3"/>
  <c r="BQ3585" i="3" s="1"/>
  <c r="BS3585" i="3"/>
  <c r="BL3585" i="3"/>
  <c r="BN3585" i="3"/>
  <c r="K323" i="3"/>
  <c r="L323" i="3"/>
  <c r="N325" i="3"/>
  <c r="BT3585" i="3" l="1"/>
  <c r="BX3585" i="3" s="1"/>
  <c r="BV3585" i="3"/>
  <c r="BP3585" i="3"/>
  <c r="BU3585" i="3" s="1"/>
  <c r="BR3586" i="3"/>
  <c r="K322" i="3"/>
  <c r="L322" i="3"/>
  <c r="O323" i="3" s="1"/>
  <c r="O324" i="3"/>
  <c r="N324" i="3"/>
  <c r="BN3586" i="3" l="1"/>
  <c r="BO3586" i="3"/>
  <c r="BM3586" i="3"/>
  <c r="BQ3586" i="3" s="1"/>
  <c r="BS3586" i="3"/>
  <c r="BL3586" i="3"/>
  <c r="K321" i="3"/>
  <c r="L321" i="3"/>
  <c r="N323" i="3"/>
  <c r="BV3586" i="3" l="1"/>
  <c r="BP3586" i="3"/>
  <c r="BU3586" i="3" s="1"/>
  <c r="BR3587" i="3"/>
  <c r="BT3586" i="3"/>
  <c r="BX3586" i="3" s="1"/>
  <c r="K320" i="3"/>
  <c r="L320" i="3"/>
  <c r="O321" i="3" s="1"/>
  <c r="O322" i="3"/>
  <c r="N322" i="3"/>
  <c r="BO3587" i="3" l="1"/>
  <c r="BL3587" i="3"/>
  <c r="BS3587" i="3"/>
  <c r="BM3587" i="3"/>
  <c r="BQ3587" i="3" s="1"/>
  <c r="BN3587" i="3"/>
  <c r="K319" i="3"/>
  <c r="L319" i="3"/>
  <c r="N321" i="3"/>
  <c r="BT3587" i="3" l="1"/>
  <c r="BX3587" i="3" s="1"/>
  <c r="BV3587" i="3"/>
  <c r="BP3587" i="3"/>
  <c r="BU3587" i="3" s="1"/>
  <c r="BR3588" i="3"/>
  <c r="K318" i="3"/>
  <c r="L318" i="3"/>
  <c r="O319" i="3" s="1"/>
  <c r="O320" i="3"/>
  <c r="N320" i="3"/>
  <c r="BN3588" i="3" l="1"/>
  <c r="BO3588" i="3"/>
  <c r="BL3588" i="3"/>
  <c r="BS3588" i="3"/>
  <c r="CA3588" i="3" s="1"/>
  <c r="BM3588" i="3"/>
  <c r="BQ3588" i="3" s="1"/>
  <c r="K317" i="3"/>
  <c r="L317" i="3"/>
  <c r="N319" i="3"/>
  <c r="BV3588" i="3" l="1"/>
  <c r="BP3588" i="3"/>
  <c r="BU3588" i="3" s="1"/>
  <c r="CB3588" i="3" s="1"/>
  <c r="BR3589" i="3"/>
  <c r="BT3588" i="3"/>
  <c r="BX3588" i="3" s="1"/>
  <c r="CC3588" i="3" s="1"/>
  <c r="CD3588" i="3" s="1"/>
  <c r="CF3588" i="3" s="1"/>
  <c r="K316" i="3"/>
  <c r="L316" i="3"/>
  <c r="O317" i="3" s="1"/>
  <c r="O318" i="3"/>
  <c r="N318" i="3"/>
  <c r="BN3589" i="3" l="1"/>
  <c r="BL3589" i="3"/>
  <c r="BS3589" i="3"/>
  <c r="CA3589" i="3" s="1"/>
  <c r="BM3589" i="3"/>
  <c r="BQ3589" i="3" s="1"/>
  <c r="BO3589" i="3"/>
  <c r="K315" i="3"/>
  <c r="L315" i="3"/>
  <c r="N317" i="3"/>
  <c r="BV3589" i="3" l="1"/>
  <c r="BT3589" i="3"/>
  <c r="BP3589" i="3"/>
  <c r="BU3589" i="3" s="1"/>
  <c r="CB3589" i="3" s="1"/>
  <c r="BR3590" i="3"/>
  <c r="K314" i="3"/>
  <c r="L314" i="3"/>
  <c r="O315" i="3" s="1"/>
  <c r="O316" i="3"/>
  <c r="N316" i="3"/>
  <c r="BX3589" i="3" l="1"/>
  <c r="CC3589" i="3" s="1"/>
  <c r="CD3589" i="3" s="1"/>
  <c r="BO3590" i="3"/>
  <c r="BN3590" i="3"/>
  <c r="BL3590" i="3"/>
  <c r="BS3590" i="3"/>
  <c r="CA3590" i="3" s="1"/>
  <c r="BM3590" i="3"/>
  <c r="BQ3590" i="3" s="1"/>
  <c r="K313" i="3"/>
  <c r="L313" i="3"/>
  <c r="N315" i="3"/>
  <c r="CF3589" i="3" l="1"/>
  <c r="BY3590" i="3"/>
  <c r="BZ3590" i="3"/>
  <c r="BV3590" i="3"/>
  <c r="BT3590" i="3"/>
  <c r="BX3590" i="3" s="1"/>
  <c r="CC3590" i="3" s="1"/>
  <c r="CD3590" i="3" s="1"/>
  <c r="BP3590" i="3"/>
  <c r="BU3590" i="3" s="1"/>
  <c r="CB3590" i="3" s="1"/>
  <c r="BR3591" i="3"/>
  <c r="K312" i="3"/>
  <c r="L312" i="3"/>
  <c r="O313" i="3" s="1"/>
  <c r="O314" i="3"/>
  <c r="N314" i="3"/>
  <c r="BY3591" i="3" l="1"/>
  <c r="BZ3591" i="3"/>
  <c r="CF3590" i="3"/>
  <c r="BN3591" i="3"/>
  <c r="BO3591" i="3"/>
  <c r="BL3591" i="3"/>
  <c r="BS3591" i="3"/>
  <c r="CA3591" i="3" s="1"/>
  <c r="BM3591" i="3"/>
  <c r="BQ3591" i="3" s="1"/>
  <c r="K311" i="3"/>
  <c r="L311" i="3"/>
  <c r="N313" i="3"/>
  <c r="BV3591" i="3" l="1"/>
  <c r="BT3591" i="3"/>
  <c r="BX3591" i="3" s="1"/>
  <c r="BP3591" i="3"/>
  <c r="BR3592" i="3"/>
  <c r="K310" i="3"/>
  <c r="L310" i="3"/>
  <c r="O311" i="3" s="1"/>
  <c r="O312" i="3"/>
  <c r="N312" i="3"/>
  <c r="BU3591" i="3" l="1"/>
  <c r="CB3591" i="3" s="1"/>
  <c r="CC3591" i="3" s="1"/>
  <c r="CD3591" i="3" s="1"/>
  <c r="BN3592" i="3"/>
  <c r="BM3592" i="3"/>
  <c r="BQ3592" i="3" s="1"/>
  <c r="BS3592" i="3"/>
  <c r="BL3592" i="3"/>
  <c r="BO3592" i="3"/>
  <c r="K309" i="3"/>
  <c r="L309" i="3"/>
  <c r="N311" i="3"/>
  <c r="BY3592" i="3" l="1"/>
  <c r="BZ3592" i="3"/>
  <c r="CA3592" i="3"/>
  <c r="CF3591" i="3"/>
  <c r="BV3592" i="3"/>
  <c r="BT3592" i="3"/>
  <c r="BX3592" i="3" s="1"/>
  <c r="BP3592" i="3"/>
  <c r="BR3593" i="3"/>
  <c r="K308" i="3"/>
  <c r="L308" i="3"/>
  <c r="O309" i="3" s="1"/>
  <c r="O310" i="3"/>
  <c r="N310" i="3"/>
  <c r="BU3592" i="3" l="1"/>
  <c r="CB3592" i="3" s="1"/>
  <c r="CC3592" i="3" s="1"/>
  <c r="CD3592" i="3" s="1"/>
  <c r="BN3593" i="3"/>
  <c r="BO3593" i="3"/>
  <c r="BL3593" i="3"/>
  <c r="BS3593" i="3"/>
  <c r="BM3593" i="3"/>
  <c r="BQ3593" i="3" s="1"/>
  <c r="K307" i="3"/>
  <c r="L307" i="3"/>
  <c r="N309" i="3"/>
  <c r="BY3593" i="3" l="1"/>
  <c r="BZ3593" i="3"/>
  <c r="CA3593" i="3"/>
  <c r="CF3592" i="3"/>
  <c r="BV3593" i="3"/>
  <c r="BT3593" i="3"/>
  <c r="BX3593" i="3" s="1"/>
  <c r="BP3593" i="3"/>
  <c r="BU3593" i="3" s="1"/>
  <c r="CB3593" i="3" s="1"/>
  <c r="BR3594" i="3"/>
  <c r="K306" i="3"/>
  <c r="L306" i="3"/>
  <c r="O307" i="3" s="1"/>
  <c r="O308" i="3"/>
  <c r="N308" i="3"/>
  <c r="CC3593" i="3" l="1"/>
  <c r="CD3593" i="3" s="1"/>
  <c r="CF3593" i="3"/>
  <c r="BO3594" i="3"/>
  <c r="BN3594" i="3"/>
  <c r="BL3594" i="3"/>
  <c r="BS3594" i="3"/>
  <c r="CA3594" i="3" s="1"/>
  <c r="BM3594" i="3"/>
  <c r="BQ3594" i="3" s="1"/>
  <c r="K305" i="3"/>
  <c r="L305" i="3"/>
  <c r="N307" i="3"/>
  <c r="BY3594" i="3" l="1"/>
  <c r="BZ3594" i="3"/>
  <c r="BT3594" i="3"/>
  <c r="BX3594" i="3" s="1"/>
  <c r="CC3594" i="3" s="1"/>
  <c r="CD3594" i="3" s="1"/>
  <c r="BV3594" i="3"/>
  <c r="BP3594" i="3"/>
  <c r="BU3594" i="3" s="1"/>
  <c r="CB3594" i="3" s="1"/>
  <c r="BR3595" i="3"/>
  <c r="K304" i="3"/>
  <c r="L304" i="3"/>
  <c r="O305" i="3" s="1"/>
  <c r="O306" i="3"/>
  <c r="N306" i="3"/>
  <c r="BY3595" i="3" l="1"/>
  <c r="BZ3595" i="3"/>
  <c r="CF3594" i="3"/>
  <c r="BO3595" i="3"/>
  <c r="BN3595" i="3"/>
  <c r="BM3595" i="3"/>
  <c r="BQ3595" i="3" s="1"/>
  <c r="BS3595" i="3"/>
  <c r="CA3595" i="3" s="1"/>
  <c r="BL3595" i="3"/>
  <c r="K303" i="3"/>
  <c r="L303" i="3"/>
  <c r="N305" i="3"/>
  <c r="BV3595" i="3" l="1"/>
  <c r="BT3595" i="3"/>
  <c r="BX3595" i="3" s="1"/>
  <c r="CC3595" i="3" s="1"/>
  <c r="CD3595" i="3" s="1"/>
  <c r="BP3595" i="3"/>
  <c r="BU3595" i="3" s="1"/>
  <c r="CB3595" i="3" s="1"/>
  <c r="BR3596" i="3"/>
  <c r="K302" i="3"/>
  <c r="L302" i="3"/>
  <c r="O303" i="3" s="1"/>
  <c r="O304" i="3"/>
  <c r="N304" i="3"/>
  <c r="BY3596" i="3" l="1"/>
  <c r="BZ3596" i="3"/>
  <c r="CF3595" i="3"/>
  <c r="BN3596" i="3"/>
  <c r="BL3596" i="3"/>
  <c r="BS3596" i="3"/>
  <c r="CA3596" i="3" s="1"/>
  <c r="BM3596" i="3"/>
  <c r="BQ3596" i="3" s="1"/>
  <c r="BO3596" i="3"/>
  <c r="K301" i="3"/>
  <c r="L301" i="3"/>
  <c r="N303" i="3"/>
  <c r="BV3596" i="3" l="1"/>
  <c r="BT3596" i="3"/>
  <c r="BX3596" i="3" s="1"/>
  <c r="CC3596" i="3" s="1"/>
  <c r="CD3596" i="3" s="1"/>
  <c r="BP3596" i="3"/>
  <c r="BU3596" i="3" s="1"/>
  <c r="CB3596" i="3" s="1"/>
  <c r="BR3597" i="3"/>
  <c r="K300" i="3"/>
  <c r="L300" i="3"/>
  <c r="O301" i="3" s="1"/>
  <c r="O302" i="3"/>
  <c r="N302" i="3"/>
  <c r="BY3597" i="3" l="1"/>
  <c r="BZ3597" i="3"/>
  <c r="CF3596" i="3"/>
  <c r="BO3597" i="3"/>
  <c r="BM3597" i="3"/>
  <c r="BQ3597" i="3" s="1"/>
  <c r="BS3597" i="3"/>
  <c r="CA3597" i="3" s="1"/>
  <c r="BL3597" i="3"/>
  <c r="BN3597" i="3"/>
  <c r="K299" i="3"/>
  <c r="L299" i="3"/>
  <c r="N301" i="3"/>
  <c r="BV3597" i="3" l="1"/>
  <c r="BT3597" i="3"/>
  <c r="BX3597" i="3" s="1"/>
  <c r="CC3597" i="3" s="1"/>
  <c r="CD3597" i="3" s="1"/>
  <c r="BP3597" i="3"/>
  <c r="BU3597" i="3" s="1"/>
  <c r="CB3597" i="3" s="1"/>
  <c r="BR3598" i="3"/>
  <c r="K298" i="3"/>
  <c r="L298" i="3"/>
  <c r="O299" i="3" s="1"/>
  <c r="O300" i="3"/>
  <c r="N300" i="3"/>
  <c r="BY3598" i="3" l="1"/>
  <c r="BZ3598" i="3"/>
  <c r="CF3597" i="3"/>
  <c r="BN3598" i="3"/>
  <c r="BO3598" i="3"/>
  <c r="BL3598" i="3"/>
  <c r="BS3598" i="3"/>
  <c r="CA3598" i="3" s="1"/>
  <c r="BM3598" i="3"/>
  <c r="BQ3598" i="3" s="1"/>
  <c r="K297" i="3"/>
  <c r="L297" i="3"/>
  <c r="N299" i="3"/>
  <c r="BT3598" i="3" l="1"/>
  <c r="BX3598" i="3" s="1"/>
  <c r="CC3598" i="3" s="1"/>
  <c r="CD3598" i="3" s="1"/>
  <c r="BV3598" i="3"/>
  <c r="BP3598" i="3"/>
  <c r="BU3598" i="3" s="1"/>
  <c r="CB3598" i="3" s="1"/>
  <c r="BR3599" i="3"/>
  <c r="K296" i="3"/>
  <c r="L296" i="3"/>
  <c r="O297" i="3" s="1"/>
  <c r="O298" i="3"/>
  <c r="N298" i="3"/>
  <c r="BY3599" i="3" l="1"/>
  <c r="BZ3599" i="3"/>
  <c r="CF3598" i="3"/>
  <c r="BN3599" i="3"/>
  <c r="BM3599" i="3"/>
  <c r="BQ3599" i="3" s="1"/>
  <c r="BS3599" i="3"/>
  <c r="CA3599" i="3" s="1"/>
  <c r="BL3599" i="3"/>
  <c r="BO3599" i="3"/>
  <c r="K295" i="3"/>
  <c r="L295" i="3"/>
  <c r="N297" i="3"/>
  <c r="BV3599" i="3" l="1"/>
  <c r="BT3599" i="3"/>
  <c r="BX3599" i="3" s="1"/>
  <c r="BP3599" i="3"/>
  <c r="BR3600" i="3"/>
  <c r="K294" i="3"/>
  <c r="N295" i="3" s="1"/>
  <c r="L294" i="3"/>
  <c r="O295" i="3" s="1"/>
  <c r="O296" i="3"/>
  <c r="N296" i="3"/>
  <c r="BU3599" i="3" l="1"/>
  <c r="CB3599" i="3" s="1"/>
  <c r="CC3599" i="3" s="1"/>
  <c r="CD3599" i="3" s="1"/>
  <c r="BN3600" i="3"/>
  <c r="BO3600" i="3"/>
  <c r="BM3600" i="3"/>
  <c r="BQ3600" i="3" s="1"/>
  <c r="BS3600" i="3"/>
  <c r="BL3600" i="3"/>
  <c r="L293" i="3"/>
  <c r="K293" i="3"/>
  <c r="BY3600" i="3" l="1"/>
  <c r="BZ3600" i="3"/>
  <c r="CA3600" i="3"/>
  <c r="CF3599" i="3"/>
  <c r="BV3600" i="3"/>
  <c r="BT3600" i="3"/>
  <c r="BX3600" i="3" s="1"/>
  <c r="BP3600" i="3"/>
  <c r="BR3601" i="3"/>
  <c r="K292" i="3"/>
  <c r="N294" i="3"/>
  <c r="L292" i="3"/>
  <c r="O293" i="3" s="1"/>
  <c r="O294" i="3"/>
  <c r="BU3600" i="3" l="1"/>
  <c r="CB3600" i="3" s="1"/>
  <c r="CC3600" i="3" s="1"/>
  <c r="CD3600" i="3" s="1"/>
  <c r="BN3601" i="3"/>
  <c r="BO3601" i="3"/>
  <c r="BM3601" i="3"/>
  <c r="BQ3601" i="3" s="1"/>
  <c r="BS3601" i="3"/>
  <c r="BL3601" i="3"/>
  <c r="K291" i="3"/>
  <c r="L291" i="3"/>
  <c r="N293" i="3"/>
  <c r="BY3601" i="3" l="1"/>
  <c r="BZ3601" i="3"/>
  <c r="CA3601" i="3"/>
  <c r="CF3600" i="3"/>
  <c r="BV3601" i="3"/>
  <c r="BT3601" i="3"/>
  <c r="BX3601" i="3" s="1"/>
  <c r="BP3601" i="3"/>
  <c r="BR3602" i="3"/>
  <c r="K290" i="3"/>
  <c r="L290" i="3"/>
  <c r="O291" i="3" s="1"/>
  <c r="O292" i="3"/>
  <c r="N292" i="3"/>
  <c r="BU3601" i="3" l="1"/>
  <c r="CB3601" i="3" s="1"/>
  <c r="CC3601" i="3" s="1"/>
  <c r="CD3601" i="3" s="1"/>
  <c r="BO3602" i="3"/>
  <c r="BN3602" i="3"/>
  <c r="BL3602" i="3"/>
  <c r="BS3602" i="3"/>
  <c r="BM3602" i="3"/>
  <c r="BQ3602" i="3" s="1"/>
  <c r="K289" i="3"/>
  <c r="L289" i="3"/>
  <c r="N291" i="3"/>
  <c r="BY3602" i="3" l="1"/>
  <c r="BZ3602" i="3"/>
  <c r="CA3602" i="3"/>
  <c r="CF3601" i="3"/>
  <c r="BT3602" i="3"/>
  <c r="BX3602" i="3" s="1"/>
  <c r="BV3602" i="3"/>
  <c r="BP3602" i="3"/>
  <c r="BU3602" i="3" s="1"/>
  <c r="CB3602" i="3" s="1"/>
  <c r="BR3603" i="3"/>
  <c r="K288" i="3"/>
  <c r="L288" i="3"/>
  <c r="O289" i="3" s="1"/>
  <c r="O290" i="3"/>
  <c r="N290" i="3"/>
  <c r="CC3602" i="3" l="1"/>
  <c r="CD3602" i="3" s="1"/>
  <c r="CF3602" i="3"/>
  <c r="BN3603" i="3"/>
  <c r="BO3603" i="3"/>
  <c r="BV3603" i="3" s="1"/>
  <c r="BL3603" i="3"/>
  <c r="BS3603" i="3"/>
  <c r="CA3603" i="3" s="1"/>
  <c r="BM3603" i="3"/>
  <c r="BQ3603" i="3" s="1"/>
  <c r="K287" i="3"/>
  <c r="L287" i="3"/>
  <c r="N289" i="3"/>
  <c r="BY3603" i="3" l="1"/>
  <c r="BZ3603" i="3"/>
  <c r="BT3603" i="3"/>
  <c r="BX3603" i="3" s="1"/>
  <c r="BP3603" i="3"/>
  <c r="BR3604" i="3"/>
  <c r="K286" i="3"/>
  <c r="L286" i="3"/>
  <c r="O288" i="3"/>
  <c r="N288" i="3"/>
  <c r="BU3603" i="3" l="1"/>
  <c r="CB3603" i="3" s="1"/>
  <c r="CC3603" i="3" s="1"/>
  <c r="CD3603" i="3" s="1"/>
  <c r="BO3604" i="3"/>
  <c r="BM3604" i="3"/>
  <c r="BQ3604" i="3" s="1"/>
  <c r="BS3604" i="3"/>
  <c r="BL3604" i="3"/>
  <c r="BN3604" i="3"/>
  <c r="L285" i="3"/>
  <c r="K285" i="3"/>
  <c r="N286" i="3" s="1"/>
  <c r="O287" i="3"/>
  <c r="N287" i="3"/>
  <c r="BY3604" i="3" l="1"/>
  <c r="BZ3604" i="3"/>
  <c r="CA3604" i="3"/>
  <c r="CF3603" i="3"/>
  <c r="BT3604" i="3"/>
  <c r="BX3604" i="3" s="1"/>
  <c r="BV3604" i="3"/>
  <c r="BP3604" i="3"/>
  <c r="BR3605" i="3"/>
  <c r="L284" i="3"/>
  <c r="K284" i="3"/>
  <c r="O286" i="3"/>
  <c r="BU3604" i="3" l="1"/>
  <c r="CB3604" i="3" s="1"/>
  <c r="CC3604" i="3" s="1"/>
  <c r="CD3604" i="3" s="1"/>
  <c r="BN3605" i="3"/>
  <c r="BO3605" i="3"/>
  <c r="BL3605" i="3"/>
  <c r="BS3605" i="3"/>
  <c r="BM3605" i="3"/>
  <c r="BQ3605" i="3" s="1"/>
  <c r="L283" i="3"/>
  <c r="K283" i="3"/>
  <c r="N285" i="3"/>
  <c r="O285" i="3"/>
  <c r="BY3605" i="3" l="1"/>
  <c r="BZ3605" i="3"/>
  <c r="CA3605" i="3"/>
  <c r="CF3604" i="3"/>
  <c r="BV3605" i="3"/>
  <c r="BT3605" i="3"/>
  <c r="BX3605" i="3" s="1"/>
  <c r="BP3605" i="3"/>
  <c r="BR3606" i="3"/>
  <c r="L282" i="3"/>
  <c r="K282" i="3"/>
  <c r="N284" i="3"/>
  <c r="O284" i="3"/>
  <c r="BU3605" i="3" l="1"/>
  <c r="CB3605" i="3" s="1"/>
  <c r="CC3605" i="3" s="1"/>
  <c r="CD3605" i="3" s="1"/>
  <c r="BO3606" i="3"/>
  <c r="BM3606" i="3"/>
  <c r="BQ3606" i="3" s="1"/>
  <c r="BS3606" i="3"/>
  <c r="BL3606" i="3"/>
  <c r="BN3606" i="3"/>
  <c r="L281" i="3"/>
  <c r="K281" i="3"/>
  <c r="N283" i="3"/>
  <c r="O283" i="3"/>
  <c r="BY3606" i="3" l="1"/>
  <c r="BZ3606" i="3"/>
  <c r="CA3606" i="3"/>
  <c r="CF3605" i="3"/>
  <c r="BV3606" i="3"/>
  <c r="BT3606" i="3"/>
  <c r="BX3606" i="3" s="1"/>
  <c r="BP3606" i="3"/>
  <c r="BR3607" i="3"/>
  <c r="L280" i="3"/>
  <c r="K280" i="3"/>
  <c r="N282" i="3"/>
  <c r="O282" i="3"/>
  <c r="BU3606" i="3" l="1"/>
  <c r="CB3606" i="3" s="1"/>
  <c r="CC3606" i="3" s="1"/>
  <c r="CD3606" i="3" s="1"/>
  <c r="BN3607" i="3"/>
  <c r="BL3607" i="3"/>
  <c r="BM3607" i="3"/>
  <c r="BQ3607" i="3" s="1"/>
  <c r="BO3607" i="3"/>
  <c r="BS3607" i="3"/>
  <c r="K279" i="3"/>
  <c r="L279" i="3"/>
  <c r="N281" i="3"/>
  <c r="O281" i="3"/>
  <c r="BY3607" i="3" l="1"/>
  <c r="BZ3607" i="3"/>
  <c r="CA3607" i="3"/>
  <c r="CF3606" i="3"/>
  <c r="BV3607" i="3"/>
  <c r="BT3607" i="3"/>
  <c r="BX3607" i="3" s="1"/>
  <c r="BP3607" i="3"/>
  <c r="BU3607" i="3" s="1"/>
  <c r="CB3607" i="3" s="1"/>
  <c r="BR3608" i="3"/>
  <c r="L278" i="3"/>
  <c r="K278" i="3"/>
  <c r="N279" i="3" s="1"/>
  <c r="O280" i="3"/>
  <c r="N280" i="3"/>
  <c r="CC3607" i="3" l="1"/>
  <c r="CD3607" i="3" s="1"/>
  <c r="CF3607" i="3"/>
  <c r="BO3608" i="3"/>
  <c r="BM3608" i="3"/>
  <c r="BQ3608" i="3" s="1"/>
  <c r="BS3608" i="3"/>
  <c r="CA3608" i="3" s="1"/>
  <c r="BL3608" i="3"/>
  <c r="BN3608" i="3"/>
  <c r="L277" i="3"/>
  <c r="K277" i="3"/>
  <c r="O279" i="3"/>
  <c r="BY3608" i="3" l="1"/>
  <c r="BZ3608" i="3"/>
  <c r="BV3608" i="3"/>
  <c r="BT3608" i="3"/>
  <c r="BX3608" i="3" s="1"/>
  <c r="BP3608" i="3"/>
  <c r="BU3608" i="3" s="1"/>
  <c r="BR3609" i="3"/>
  <c r="L276" i="3"/>
  <c r="K276" i="3"/>
  <c r="N278" i="3"/>
  <c r="O278" i="3"/>
  <c r="CB3608" i="3" l="1"/>
  <c r="CC3608" i="3" s="1"/>
  <c r="CD3608" i="3" s="1"/>
  <c r="BO3609" i="3"/>
  <c r="BL3609" i="3"/>
  <c r="BM3609" i="3"/>
  <c r="BQ3609" i="3" s="1"/>
  <c r="BN3609" i="3"/>
  <c r="BS3609" i="3"/>
  <c r="L275" i="3"/>
  <c r="K275" i="3"/>
  <c r="N277" i="3"/>
  <c r="O277" i="3"/>
  <c r="BY3609" i="3" l="1"/>
  <c r="BZ3609" i="3"/>
  <c r="CF3608" i="3"/>
  <c r="CA3609" i="3"/>
  <c r="BV3609" i="3"/>
  <c r="BT3609" i="3"/>
  <c r="BX3609" i="3" s="1"/>
  <c r="BP3609" i="3"/>
  <c r="BU3609" i="3" s="1"/>
  <c r="CB3609" i="3" s="1"/>
  <c r="BR3610" i="3"/>
  <c r="L274" i="3"/>
  <c r="K274" i="3"/>
  <c r="N276" i="3"/>
  <c r="O276" i="3"/>
  <c r="CC3609" i="3" l="1"/>
  <c r="CD3609" i="3" s="1"/>
  <c r="CF3609" i="3"/>
  <c r="BO3610" i="3"/>
  <c r="BM3610" i="3"/>
  <c r="BQ3610" i="3" s="1"/>
  <c r="BS3610" i="3"/>
  <c r="CA3610" i="3" s="1"/>
  <c r="BL3610" i="3"/>
  <c r="BN3610" i="3"/>
  <c r="L273" i="3"/>
  <c r="K273" i="3"/>
  <c r="N275" i="3"/>
  <c r="O275" i="3"/>
  <c r="BY3610" i="3" l="1"/>
  <c r="BZ3610" i="3"/>
  <c r="BT3610" i="3"/>
  <c r="BX3610" i="3" s="1"/>
  <c r="CC3610" i="3" s="1"/>
  <c r="CD3610" i="3" s="1"/>
  <c r="BV3610" i="3"/>
  <c r="BP3610" i="3"/>
  <c r="BU3610" i="3" s="1"/>
  <c r="CB3610" i="3" s="1"/>
  <c r="BR3611" i="3"/>
  <c r="L272" i="3"/>
  <c r="K272" i="3"/>
  <c r="N274" i="3"/>
  <c r="O274" i="3"/>
  <c r="BY3611" i="3" l="1"/>
  <c r="BZ3611" i="3"/>
  <c r="CF3610" i="3"/>
  <c r="BO3611" i="3"/>
  <c r="BL3611" i="3"/>
  <c r="BS3611" i="3"/>
  <c r="CA3611" i="3" s="1"/>
  <c r="BM3611" i="3"/>
  <c r="BQ3611" i="3" s="1"/>
  <c r="BN3611" i="3"/>
  <c r="L271" i="3"/>
  <c r="K271" i="3"/>
  <c r="N273" i="3"/>
  <c r="O273" i="3"/>
  <c r="BT3611" i="3" l="1"/>
  <c r="BX3611" i="3" s="1"/>
  <c r="CC3611" i="3" s="1"/>
  <c r="CD3611" i="3" s="1"/>
  <c r="BV3611" i="3"/>
  <c r="BP3611" i="3"/>
  <c r="BU3611" i="3" s="1"/>
  <c r="CB3611" i="3" s="1"/>
  <c r="BR3612" i="3"/>
  <c r="L270" i="3"/>
  <c r="K270" i="3"/>
  <c r="N272" i="3"/>
  <c r="O272" i="3"/>
  <c r="BY3612" i="3" l="1"/>
  <c r="BZ3612" i="3"/>
  <c r="CF3611" i="3"/>
  <c r="BO3612" i="3"/>
  <c r="BM3612" i="3"/>
  <c r="BQ3612" i="3" s="1"/>
  <c r="BS3612" i="3"/>
  <c r="CA3612" i="3" s="1"/>
  <c r="BL3612" i="3"/>
  <c r="BN3612" i="3"/>
  <c r="L269" i="3"/>
  <c r="K269" i="3"/>
  <c r="N271" i="3"/>
  <c r="O271" i="3"/>
  <c r="BT3612" i="3" l="1"/>
  <c r="BX3612" i="3" s="1"/>
  <c r="CC3612" i="3" s="1"/>
  <c r="CD3612" i="3" s="1"/>
  <c r="BV3612" i="3"/>
  <c r="BP3612" i="3"/>
  <c r="BU3612" i="3" s="1"/>
  <c r="CB3612" i="3" s="1"/>
  <c r="BR3613" i="3"/>
  <c r="L268" i="3"/>
  <c r="K268" i="3"/>
  <c r="N270" i="3"/>
  <c r="O270" i="3"/>
  <c r="BY3613" i="3" l="1"/>
  <c r="BZ3613" i="3"/>
  <c r="CF3612" i="3"/>
  <c r="BN3613" i="3"/>
  <c r="BM3613" i="3"/>
  <c r="BQ3613" i="3" s="1"/>
  <c r="BS3613" i="3"/>
  <c r="CA3613" i="3" s="1"/>
  <c r="BL3613" i="3"/>
  <c r="BO3613" i="3"/>
  <c r="L267" i="3"/>
  <c r="K267" i="3"/>
  <c r="N269" i="3"/>
  <c r="O269" i="3"/>
  <c r="BV3613" i="3" l="1"/>
  <c r="BT3613" i="3"/>
  <c r="BX3613" i="3" s="1"/>
  <c r="CC3613" i="3" s="1"/>
  <c r="CD3613" i="3" s="1"/>
  <c r="BP3613" i="3"/>
  <c r="BU3613" i="3" s="1"/>
  <c r="CB3613" i="3" s="1"/>
  <c r="BR3614" i="3"/>
  <c r="L266" i="3"/>
  <c r="K266" i="3"/>
  <c r="N268" i="3"/>
  <c r="O268" i="3"/>
  <c r="BY3614" i="3" l="1"/>
  <c r="BZ3614" i="3"/>
  <c r="CF3613" i="3"/>
  <c r="BN3614" i="3"/>
  <c r="BM3614" i="3"/>
  <c r="BQ3614" i="3" s="1"/>
  <c r="BS3614" i="3"/>
  <c r="CA3614" i="3" s="1"/>
  <c r="BL3614" i="3"/>
  <c r="BO3614" i="3"/>
  <c r="L265" i="3"/>
  <c r="K265" i="3"/>
  <c r="N267" i="3"/>
  <c r="O267" i="3"/>
  <c r="BV3614" i="3" l="1"/>
  <c r="BT3614" i="3"/>
  <c r="BX3614" i="3" s="1"/>
  <c r="CC3614" i="3" s="1"/>
  <c r="CD3614" i="3" s="1"/>
  <c r="BP3614" i="3"/>
  <c r="BU3614" i="3" s="1"/>
  <c r="CB3614" i="3" s="1"/>
  <c r="BR3615" i="3"/>
  <c r="L264" i="3"/>
  <c r="K264" i="3"/>
  <c r="N266" i="3"/>
  <c r="O266" i="3"/>
  <c r="BY3615" i="3" l="1"/>
  <c r="BZ3615" i="3"/>
  <c r="CF3614" i="3"/>
  <c r="BN3615" i="3"/>
  <c r="BO3615" i="3"/>
  <c r="BL3615" i="3"/>
  <c r="BM3615" i="3"/>
  <c r="BQ3615" i="3" s="1"/>
  <c r="BS3615" i="3"/>
  <c r="CA3615" i="3" s="1"/>
  <c r="L263" i="3"/>
  <c r="K263" i="3"/>
  <c r="N265" i="3"/>
  <c r="O265" i="3"/>
  <c r="BT3615" i="3" l="1"/>
  <c r="BX3615" i="3" s="1"/>
  <c r="CC3615" i="3" s="1"/>
  <c r="CD3615" i="3" s="1"/>
  <c r="BV3615" i="3"/>
  <c r="BP3615" i="3"/>
  <c r="BU3615" i="3" s="1"/>
  <c r="CB3615" i="3" s="1"/>
  <c r="BR3616" i="3"/>
  <c r="L262" i="3"/>
  <c r="K262" i="3"/>
  <c r="N264" i="3"/>
  <c r="O264" i="3"/>
  <c r="BY3616" i="3" l="1"/>
  <c r="BZ3616" i="3"/>
  <c r="CF3615" i="3"/>
  <c r="BN3616" i="3"/>
  <c r="BO3616" i="3"/>
  <c r="BL3616" i="3"/>
  <c r="BM3616" i="3"/>
  <c r="BQ3616" i="3" s="1"/>
  <c r="BS3616" i="3"/>
  <c r="CA3616" i="3" s="1"/>
  <c r="L261" i="3"/>
  <c r="K261" i="3"/>
  <c r="N263" i="3"/>
  <c r="O263" i="3"/>
  <c r="BT3616" i="3" l="1"/>
  <c r="BX3616" i="3" s="1"/>
  <c r="CC3616" i="3" s="1"/>
  <c r="CD3616" i="3" s="1"/>
  <c r="BV3616" i="3"/>
  <c r="BP3616" i="3"/>
  <c r="BU3616" i="3" s="1"/>
  <c r="CB3616" i="3" s="1"/>
  <c r="BR3617" i="3"/>
  <c r="L260" i="3"/>
  <c r="K260" i="3"/>
  <c r="N262" i="3"/>
  <c r="O262" i="3"/>
  <c r="BY3617" i="3" l="1"/>
  <c r="BZ3617" i="3"/>
  <c r="CF3616" i="3"/>
  <c r="BO3617" i="3"/>
  <c r="BN3617" i="3"/>
  <c r="BM3617" i="3"/>
  <c r="BQ3617" i="3" s="1"/>
  <c r="BL3617" i="3"/>
  <c r="BS3617" i="3"/>
  <c r="CA3617" i="3" s="1"/>
  <c r="L259" i="3"/>
  <c r="K259" i="3"/>
  <c r="N261" i="3"/>
  <c r="O261" i="3"/>
  <c r="BV3617" i="3" l="1"/>
  <c r="BT3617" i="3"/>
  <c r="BX3617" i="3" s="1"/>
  <c r="CC3617" i="3" s="1"/>
  <c r="CD3617" i="3" s="1"/>
  <c r="BP3617" i="3"/>
  <c r="BU3617" i="3" s="1"/>
  <c r="CB3617" i="3" s="1"/>
  <c r="BR3618" i="3"/>
  <c r="L258" i="3"/>
  <c r="K258" i="3"/>
  <c r="N260" i="3"/>
  <c r="O260" i="3"/>
  <c r="BY3618" i="3" l="1"/>
  <c r="BZ3618" i="3"/>
  <c r="CF3617" i="3"/>
  <c r="BN3618" i="3"/>
  <c r="BM3618" i="3"/>
  <c r="BQ3618" i="3" s="1"/>
  <c r="BO3618" i="3"/>
  <c r="BL3618" i="3"/>
  <c r="BS3618" i="3"/>
  <c r="CA3618" i="3" s="1"/>
  <c r="L257" i="3"/>
  <c r="K257" i="3"/>
  <c r="N259" i="3"/>
  <c r="O259" i="3"/>
  <c r="BV3618" i="3" l="1"/>
  <c r="BT3618" i="3"/>
  <c r="BX3618" i="3" s="1"/>
  <c r="CC3618" i="3" s="1"/>
  <c r="CD3618" i="3" s="1"/>
  <c r="BP3618" i="3"/>
  <c r="BU3618" i="3" s="1"/>
  <c r="CB3618" i="3" s="1"/>
  <c r="BR3619" i="3"/>
  <c r="K256" i="3"/>
  <c r="L256" i="3"/>
  <c r="N258" i="3"/>
  <c r="O258" i="3"/>
  <c r="BY3619" i="3" l="1"/>
  <c r="BZ3619" i="3"/>
  <c r="CF3618" i="3"/>
  <c r="BN3619" i="3"/>
  <c r="BL3619" i="3"/>
  <c r="BS3619" i="3"/>
  <c r="CA3619" i="3" s="1"/>
  <c r="BM3619" i="3"/>
  <c r="BQ3619" i="3" s="1"/>
  <c r="BO3619" i="3"/>
  <c r="K255" i="3"/>
  <c r="L255" i="3"/>
  <c r="O257" i="3"/>
  <c r="N257" i="3"/>
  <c r="BV3619" i="3" l="1"/>
  <c r="BT3619" i="3"/>
  <c r="BX3619" i="3" s="1"/>
  <c r="BP3619" i="3"/>
  <c r="BR3620" i="3"/>
  <c r="L254" i="3"/>
  <c r="O256" i="3"/>
  <c r="K254" i="3"/>
  <c r="N255" i="3" s="1"/>
  <c r="N256" i="3"/>
  <c r="BU3619" i="3" l="1"/>
  <c r="CB3619" i="3" s="1"/>
  <c r="CC3619" i="3" s="1"/>
  <c r="CD3619" i="3" s="1"/>
  <c r="BN3620" i="3"/>
  <c r="BO3620" i="3"/>
  <c r="BL3620" i="3"/>
  <c r="BS3620" i="3"/>
  <c r="BM3620" i="3"/>
  <c r="BQ3620" i="3" s="1"/>
  <c r="L253" i="3"/>
  <c r="K253" i="3"/>
  <c r="N254" i="3" s="1"/>
  <c r="O255" i="3"/>
  <c r="BY3620" i="3" l="1"/>
  <c r="BZ3620" i="3"/>
  <c r="CA3620" i="3"/>
  <c r="CF3619" i="3"/>
  <c r="BV3620" i="3"/>
  <c r="BT3620" i="3"/>
  <c r="BX3620" i="3" s="1"/>
  <c r="BP3620" i="3"/>
  <c r="BR3621" i="3"/>
  <c r="L252" i="3"/>
  <c r="K252" i="3"/>
  <c r="O254" i="3"/>
  <c r="BU3620" i="3" l="1"/>
  <c r="CB3620" i="3" s="1"/>
  <c r="CC3620" i="3" s="1"/>
  <c r="CD3620" i="3" s="1"/>
  <c r="BO3621" i="3"/>
  <c r="BL3621" i="3"/>
  <c r="BM3621" i="3"/>
  <c r="BQ3621" i="3" s="1"/>
  <c r="BN3621" i="3"/>
  <c r="BS3621" i="3"/>
  <c r="K251" i="3"/>
  <c r="N253" i="3"/>
  <c r="L251" i="3"/>
  <c r="O252" i="3" s="1"/>
  <c r="O253" i="3"/>
  <c r="BY3621" i="3" l="1"/>
  <c r="BZ3621" i="3"/>
  <c r="CA3621" i="3"/>
  <c r="CF3620" i="3"/>
  <c r="BT3621" i="3"/>
  <c r="BX3621" i="3" s="1"/>
  <c r="BV3621" i="3"/>
  <c r="BP3621" i="3"/>
  <c r="BU3621" i="3" s="1"/>
  <c r="CB3621" i="3" s="1"/>
  <c r="BR3622" i="3"/>
  <c r="K250" i="3"/>
  <c r="L250" i="3"/>
  <c r="N252" i="3"/>
  <c r="CC3621" i="3" l="1"/>
  <c r="CD3621" i="3" s="1"/>
  <c r="CF3621" i="3"/>
  <c r="BN3622" i="3"/>
  <c r="BM3622" i="3"/>
  <c r="BQ3622" i="3" s="1"/>
  <c r="BL3622" i="3"/>
  <c r="BO3622" i="3"/>
  <c r="BS3622" i="3"/>
  <c r="CA3622" i="3" s="1"/>
  <c r="L249" i="3"/>
  <c r="O251" i="3"/>
  <c r="K249" i="3"/>
  <c r="N250" i="3" s="1"/>
  <c r="N251" i="3"/>
  <c r="BY3622" i="3" l="1"/>
  <c r="BZ3622" i="3"/>
  <c r="BV3622" i="3"/>
  <c r="BT3622" i="3"/>
  <c r="BX3622" i="3" s="1"/>
  <c r="BP3622" i="3"/>
  <c r="BR3623" i="3"/>
  <c r="L248" i="3"/>
  <c r="K248" i="3"/>
  <c r="O250" i="3"/>
  <c r="BU3622" i="3" l="1"/>
  <c r="CB3622" i="3" s="1"/>
  <c r="CC3622" i="3" s="1"/>
  <c r="CD3622" i="3" s="1"/>
  <c r="BO3623" i="3"/>
  <c r="BM3623" i="3"/>
  <c r="BQ3623" i="3" s="1"/>
  <c r="BS3623" i="3"/>
  <c r="BL3623" i="3"/>
  <c r="BN3623" i="3"/>
  <c r="K247" i="3"/>
  <c r="N249" i="3"/>
  <c r="L247" i="3"/>
  <c r="O248" i="3" s="1"/>
  <c r="O249" i="3"/>
  <c r="BY3623" i="3" l="1"/>
  <c r="BZ3623" i="3"/>
  <c r="CA3623" i="3"/>
  <c r="CF3622" i="3"/>
  <c r="BT3623" i="3"/>
  <c r="BX3623" i="3" s="1"/>
  <c r="BV3623" i="3"/>
  <c r="BP3623" i="3"/>
  <c r="BR3624" i="3"/>
  <c r="K246" i="3"/>
  <c r="L246" i="3"/>
  <c r="N248" i="3"/>
  <c r="BU3623" i="3" l="1"/>
  <c r="CB3623" i="3" s="1"/>
  <c r="CC3623" i="3" s="1"/>
  <c r="CD3623" i="3" s="1"/>
  <c r="BO3624" i="3"/>
  <c r="BN3624" i="3"/>
  <c r="BL3624" i="3"/>
  <c r="BM3624" i="3"/>
  <c r="BQ3624" i="3" s="1"/>
  <c r="BS3624" i="3"/>
  <c r="K245" i="3"/>
  <c r="L245" i="3"/>
  <c r="O246" i="3" s="1"/>
  <c r="O247" i="3"/>
  <c r="N247" i="3"/>
  <c r="BY3624" i="3" l="1"/>
  <c r="BZ3624" i="3"/>
  <c r="CA3624" i="3"/>
  <c r="CF3623" i="3"/>
  <c r="BV3624" i="3"/>
  <c r="BT3624" i="3"/>
  <c r="BX3624" i="3" s="1"/>
  <c r="BP3624" i="3"/>
  <c r="BR3625" i="3"/>
  <c r="L244" i="3"/>
  <c r="K244" i="3"/>
  <c r="N246" i="3"/>
  <c r="BU3624" i="3" l="1"/>
  <c r="CB3624" i="3" s="1"/>
  <c r="CC3624" i="3" s="1"/>
  <c r="CD3624" i="3" s="1"/>
  <c r="BN3625" i="3"/>
  <c r="BL3625" i="3"/>
  <c r="BS3625" i="3"/>
  <c r="BM3625" i="3"/>
  <c r="BQ3625" i="3" s="1"/>
  <c r="BO3625" i="3"/>
  <c r="L243" i="3"/>
  <c r="K243" i="3"/>
  <c r="N245" i="3"/>
  <c r="O245" i="3"/>
  <c r="BY3625" i="3" l="1"/>
  <c r="BZ3625" i="3"/>
  <c r="CA3625" i="3"/>
  <c r="CF3624" i="3"/>
  <c r="BV3625" i="3"/>
  <c r="BT3625" i="3"/>
  <c r="BX3625" i="3" s="1"/>
  <c r="BP3625" i="3"/>
  <c r="BR3626" i="3"/>
  <c r="K242" i="3"/>
  <c r="N244" i="3"/>
  <c r="L242" i="3"/>
  <c r="O243" i="3" s="1"/>
  <c r="O244" i="3"/>
  <c r="BU3625" i="3" l="1"/>
  <c r="CB3625" i="3" s="1"/>
  <c r="CC3625" i="3" s="1"/>
  <c r="CD3625" i="3" s="1"/>
  <c r="BN3626" i="3"/>
  <c r="BL3626" i="3"/>
  <c r="BS3626" i="3"/>
  <c r="BM3626" i="3"/>
  <c r="BQ3626" i="3" s="1"/>
  <c r="BO3626" i="3"/>
  <c r="K241" i="3"/>
  <c r="L241" i="3"/>
  <c r="N243" i="3"/>
  <c r="BY3626" i="3" l="1"/>
  <c r="BZ3626" i="3"/>
  <c r="CA3626" i="3"/>
  <c r="CF3625" i="3"/>
  <c r="BV3626" i="3"/>
  <c r="BT3626" i="3"/>
  <c r="BX3626" i="3" s="1"/>
  <c r="BP3626" i="3"/>
  <c r="BR3627" i="3"/>
  <c r="L240" i="3"/>
  <c r="O242" i="3"/>
  <c r="K240" i="3"/>
  <c r="N241" i="3" s="1"/>
  <c r="N242" i="3"/>
  <c r="BU3626" i="3" l="1"/>
  <c r="CB3626" i="3" s="1"/>
  <c r="CC3626" i="3" s="1"/>
  <c r="CD3626" i="3" s="1"/>
  <c r="BN3627" i="3"/>
  <c r="BO3627" i="3"/>
  <c r="BM3627" i="3"/>
  <c r="BQ3627" i="3" s="1"/>
  <c r="BS3627" i="3"/>
  <c r="BL3627" i="3"/>
  <c r="L239" i="3"/>
  <c r="K239" i="3"/>
  <c r="O241" i="3"/>
  <c r="BY3627" i="3" l="1"/>
  <c r="BZ3627" i="3"/>
  <c r="CA3627" i="3"/>
  <c r="CF3626" i="3"/>
  <c r="BV3627" i="3"/>
  <c r="BT3627" i="3"/>
  <c r="BX3627" i="3" s="1"/>
  <c r="BP3627" i="3"/>
  <c r="BR3628" i="3"/>
  <c r="K238" i="3"/>
  <c r="N240" i="3"/>
  <c r="L238" i="3"/>
  <c r="O239" i="3" s="1"/>
  <c r="O240" i="3"/>
  <c r="BU3627" i="3" l="1"/>
  <c r="CB3627" i="3" s="1"/>
  <c r="CC3627" i="3" s="1"/>
  <c r="CD3627" i="3" s="1"/>
  <c r="BN3628" i="3"/>
  <c r="BM3628" i="3"/>
  <c r="BQ3628" i="3" s="1"/>
  <c r="BO3628" i="3"/>
  <c r="BS3628" i="3"/>
  <c r="BL3628" i="3"/>
  <c r="K237" i="3"/>
  <c r="L237" i="3"/>
  <c r="N239" i="3"/>
  <c r="BY3628" i="3" l="1"/>
  <c r="BZ3628" i="3"/>
  <c r="CA3628" i="3"/>
  <c r="CF3627" i="3"/>
  <c r="BV3628" i="3"/>
  <c r="BT3628" i="3"/>
  <c r="BX3628" i="3" s="1"/>
  <c r="BP3628" i="3"/>
  <c r="BU3628" i="3" s="1"/>
  <c r="CB3628" i="3" s="1"/>
  <c r="BR3629" i="3"/>
  <c r="L236" i="3"/>
  <c r="O238" i="3"/>
  <c r="K236" i="3"/>
  <c r="N237" i="3" s="1"/>
  <c r="N238" i="3"/>
  <c r="CC3628" i="3" l="1"/>
  <c r="CD3628" i="3" s="1"/>
  <c r="CF3628" i="3"/>
  <c r="BO3629" i="3"/>
  <c r="BN3629" i="3"/>
  <c r="BL3629" i="3"/>
  <c r="BS3629" i="3"/>
  <c r="CA3629" i="3" s="1"/>
  <c r="BM3629" i="3"/>
  <c r="BQ3629" i="3" s="1"/>
  <c r="L235" i="3"/>
  <c r="K235" i="3"/>
  <c r="O237" i="3"/>
  <c r="BY3629" i="3" l="1"/>
  <c r="BZ3629" i="3"/>
  <c r="BV3629" i="3"/>
  <c r="BT3629" i="3"/>
  <c r="BX3629" i="3" s="1"/>
  <c r="BP3629" i="3"/>
  <c r="BU3629" i="3" s="1"/>
  <c r="BR3630" i="3"/>
  <c r="K234" i="3"/>
  <c r="N236" i="3"/>
  <c r="L234" i="3"/>
  <c r="O235" i="3" s="1"/>
  <c r="O236" i="3"/>
  <c r="CB3629" i="3" l="1"/>
  <c r="CC3629" i="3" s="1"/>
  <c r="CD3629" i="3" s="1"/>
  <c r="BO3630" i="3"/>
  <c r="BN3630" i="3"/>
  <c r="BL3630" i="3"/>
  <c r="BM3630" i="3"/>
  <c r="BQ3630" i="3" s="1"/>
  <c r="BS3630" i="3"/>
  <c r="K233" i="3"/>
  <c r="L233" i="3"/>
  <c r="N235" i="3"/>
  <c r="BY3630" i="3" l="1"/>
  <c r="BZ3630" i="3"/>
  <c r="CF3629" i="3"/>
  <c r="CA3630" i="3"/>
  <c r="BT3630" i="3"/>
  <c r="BX3630" i="3" s="1"/>
  <c r="BV3630" i="3"/>
  <c r="BP3630" i="3"/>
  <c r="BU3630" i="3" s="1"/>
  <c r="CB3630" i="3" s="1"/>
  <c r="BR3631" i="3"/>
  <c r="K232" i="3"/>
  <c r="L232" i="3"/>
  <c r="O234" i="3"/>
  <c r="N234" i="3"/>
  <c r="CC3630" i="3" l="1"/>
  <c r="CD3630" i="3" s="1"/>
  <c r="CF3630" i="3"/>
  <c r="BO3631" i="3"/>
  <c r="BL3631" i="3"/>
  <c r="BN3631" i="3"/>
  <c r="BS3631" i="3"/>
  <c r="CA3631" i="3" s="1"/>
  <c r="BM3631" i="3"/>
  <c r="BQ3631" i="3" s="1"/>
  <c r="L231" i="3"/>
  <c r="O233" i="3"/>
  <c r="K231" i="3"/>
  <c r="N232" i="3" s="1"/>
  <c r="N233" i="3"/>
  <c r="BY3631" i="3" l="1"/>
  <c r="BZ3631" i="3"/>
  <c r="BV3631" i="3"/>
  <c r="BT3631" i="3"/>
  <c r="BX3631" i="3" s="1"/>
  <c r="BP3631" i="3"/>
  <c r="BU3631" i="3" s="1"/>
  <c r="BR3632" i="3"/>
  <c r="L230" i="3"/>
  <c r="K230" i="3"/>
  <c r="O232" i="3"/>
  <c r="CB3631" i="3" l="1"/>
  <c r="CC3631" i="3" s="1"/>
  <c r="CD3631" i="3" s="1"/>
  <c r="BN3632" i="3"/>
  <c r="BO3632" i="3"/>
  <c r="BL3632" i="3"/>
  <c r="BS3632" i="3"/>
  <c r="BM3632" i="3"/>
  <c r="BQ3632" i="3" s="1"/>
  <c r="K229" i="3"/>
  <c r="N231" i="3"/>
  <c r="L229" i="3"/>
  <c r="O230" i="3" s="1"/>
  <c r="O231" i="3"/>
  <c r="BY3632" i="3" l="1"/>
  <c r="BZ3632" i="3"/>
  <c r="CF3631" i="3"/>
  <c r="CA3632" i="3"/>
  <c r="BV3632" i="3"/>
  <c r="BT3632" i="3"/>
  <c r="BX3632" i="3" s="1"/>
  <c r="BP3632" i="3"/>
  <c r="BR3633" i="3"/>
  <c r="K228" i="3"/>
  <c r="L228" i="3"/>
  <c r="N230" i="3"/>
  <c r="BU3632" i="3" l="1"/>
  <c r="CB3632" i="3" s="1"/>
  <c r="CC3632" i="3" s="1"/>
  <c r="CD3632" i="3" s="1"/>
  <c r="BO3633" i="3"/>
  <c r="BL3633" i="3"/>
  <c r="BS3633" i="3"/>
  <c r="BM3633" i="3"/>
  <c r="BQ3633" i="3" s="1"/>
  <c r="BN3633" i="3"/>
  <c r="K227" i="3"/>
  <c r="L227" i="3"/>
  <c r="O228" i="3" s="1"/>
  <c r="O229" i="3"/>
  <c r="N229" i="3"/>
  <c r="BY3633" i="3" l="1"/>
  <c r="BZ3633" i="3"/>
  <c r="CA3633" i="3"/>
  <c r="CF3632" i="3"/>
  <c r="BT3633" i="3"/>
  <c r="BX3633" i="3" s="1"/>
  <c r="BV3633" i="3"/>
  <c r="BP3633" i="3"/>
  <c r="BR3634" i="3"/>
  <c r="L226" i="3"/>
  <c r="K226" i="3"/>
  <c r="N228" i="3"/>
  <c r="BU3633" i="3" l="1"/>
  <c r="CB3633" i="3" s="1"/>
  <c r="CC3633" i="3" s="1"/>
  <c r="CD3633" i="3" s="1"/>
  <c r="BO3634" i="3"/>
  <c r="BN3634" i="3"/>
  <c r="BL3634" i="3"/>
  <c r="BS3634" i="3"/>
  <c r="BM3634" i="3"/>
  <c r="BQ3634" i="3" s="1"/>
  <c r="L225" i="3"/>
  <c r="K225" i="3"/>
  <c r="N227" i="3"/>
  <c r="O227" i="3"/>
  <c r="BY3634" i="3" l="1"/>
  <c r="BZ3634" i="3"/>
  <c r="CA3634" i="3"/>
  <c r="CF3633" i="3"/>
  <c r="BT3634" i="3"/>
  <c r="BX3634" i="3" s="1"/>
  <c r="BV3634" i="3"/>
  <c r="BP3634" i="3"/>
  <c r="BU3634" i="3" s="1"/>
  <c r="CB3634" i="3" s="1"/>
  <c r="BR3635" i="3"/>
  <c r="K224" i="3"/>
  <c r="N226" i="3"/>
  <c r="L224" i="3"/>
  <c r="O225" i="3" s="1"/>
  <c r="O226" i="3"/>
  <c r="CC3634" i="3" l="1"/>
  <c r="CD3634" i="3" s="1"/>
  <c r="CF3634" i="3"/>
  <c r="BO3635" i="3"/>
  <c r="BM3635" i="3"/>
  <c r="BQ3635" i="3" s="1"/>
  <c r="BS3635" i="3"/>
  <c r="CA3635" i="3" s="1"/>
  <c r="BL3635" i="3"/>
  <c r="BN3635" i="3"/>
  <c r="K223" i="3"/>
  <c r="L223" i="3"/>
  <c r="N225" i="3"/>
  <c r="BY3635" i="3" l="1"/>
  <c r="BZ3635" i="3"/>
  <c r="BV3635" i="3"/>
  <c r="BT3635" i="3"/>
  <c r="BX3635" i="3" s="1"/>
  <c r="BP3635" i="3"/>
  <c r="BU3635" i="3" s="1"/>
  <c r="BR3636" i="3"/>
  <c r="L222" i="3"/>
  <c r="O224" i="3"/>
  <c r="K222" i="3"/>
  <c r="N223" i="3" s="1"/>
  <c r="N224" i="3"/>
  <c r="CB3635" i="3" l="1"/>
  <c r="CC3635" i="3" s="1"/>
  <c r="CD3635" i="3" s="1"/>
  <c r="BO3636" i="3"/>
  <c r="BL3636" i="3"/>
  <c r="BN3636" i="3"/>
  <c r="BS3636" i="3"/>
  <c r="BM3636" i="3"/>
  <c r="BQ3636" i="3" s="1"/>
  <c r="L221" i="3"/>
  <c r="K221" i="3"/>
  <c r="O223" i="3"/>
  <c r="BY3636" i="3" l="1"/>
  <c r="BZ3636" i="3"/>
  <c r="CF3635" i="3"/>
  <c r="CA3636" i="3"/>
  <c r="BV3636" i="3"/>
  <c r="BT3636" i="3"/>
  <c r="BX3636" i="3" s="1"/>
  <c r="BP3636" i="3"/>
  <c r="BU3636" i="3" s="1"/>
  <c r="CB3636" i="3" s="1"/>
  <c r="BR3637" i="3"/>
  <c r="K220" i="3"/>
  <c r="N222" i="3"/>
  <c r="L220" i="3"/>
  <c r="O221" i="3" s="1"/>
  <c r="O222" i="3"/>
  <c r="CC3636" i="3" l="1"/>
  <c r="CD3636" i="3" s="1"/>
  <c r="CF3636" i="3"/>
  <c r="BO3637" i="3"/>
  <c r="BM3637" i="3"/>
  <c r="BQ3637" i="3" s="1"/>
  <c r="BS3637" i="3"/>
  <c r="CA3637" i="3" s="1"/>
  <c r="BL3637" i="3"/>
  <c r="BN3637" i="3"/>
  <c r="K219" i="3"/>
  <c r="L219" i="3"/>
  <c r="N221" i="3"/>
  <c r="BY3637" i="3" l="1"/>
  <c r="BZ3637" i="3"/>
  <c r="BT3637" i="3"/>
  <c r="BX3637" i="3" s="1"/>
  <c r="CC3637" i="3" s="1"/>
  <c r="CD3637" i="3" s="1"/>
  <c r="BV3637" i="3"/>
  <c r="BP3637" i="3"/>
  <c r="BU3637" i="3" s="1"/>
  <c r="CB3637" i="3" s="1"/>
  <c r="BR3638" i="3"/>
  <c r="L218" i="3"/>
  <c r="O220" i="3"/>
  <c r="K218" i="3"/>
  <c r="N219" i="3" s="1"/>
  <c r="N220" i="3"/>
  <c r="BY3638" i="3" l="1"/>
  <c r="BZ3638" i="3"/>
  <c r="CF3637" i="3"/>
  <c r="BO3638" i="3"/>
  <c r="BM3638" i="3"/>
  <c r="BQ3638" i="3" s="1"/>
  <c r="BL3638" i="3"/>
  <c r="BS3638" i="3"/>
  <c r="CA3638" i="3" s="1"/>
  <c r="BN3638" i="3"/>
  <c r="L217" i="3"/>
  <c r="K217" i="3"/>
  <c r="O219" i="3"/>
  <c r="BT3638" i="3" l="1"/>
  <c r="BX3638" i="3" s="1"/>
  <c r="BV3638" i="3"/>
  <c r="BP3638" i="3"/>
  <c r="BR3639" i="3"/>
  <c r="K216" i="3"/>
  <c r="N218" i="3"/>
  <c r="L216" i="3"/>
  <c r="O217" i="3" s="1"/>
  <c r="O218" i="3"/>
  <c r="BU3638" i="3" l="1"/>
  <c r="CB3638" i="3" s="1"/>
  <c r="CC3638" i="3" s="1"/>
  <c r="CD3638" i="3" s="1"/>
  <c r="BO3639" i="3"/>
  <c r="BL3639" i="3"/>
  <c r="BM3639" i="3"/>
  <c r="BQ3639" i="3" s="1"/>
  <c r="BN3639" i="3"/>
  <c r="BS3639" i="3"/>
  <c r="K215" i="3"/>
  <c r="L215" i="3"/>
  <c r="N217" i="3"/>
  <c r="BY3639" i="3" l="1"/>
  <c r="BZ3639" i="3"/>
  <c r="CA3639" i="3"/>
  <c r="CF3638" i="3"/>
  <c r="BT3639" i="3"/>
  <c r="BX3639" i="3" s="1"/>
  <c r="BV3639" i="3"/>
  <c r="BP3639" i="3"/>
  <c r="BU3639" i="3" s="1"/>
  <c r="CB3639" i="3" s="1"/>
  <c r="BR3640" i="3"/>
  <c r="L214" i="3"/>
  <c r="O216" i="3"/>
  <c r="K214" i="3"/>
  <c r="N215" i="3" s="1"/>
  <c r="N216" i="3"/>
  <c r="CC3639" i="3" l="1"/>
  <c r="CD3639" i="3" s="1"/>
  <c r="CF3639" i="3"/>
  <c r="BO3640" i="3"/>
  <c r="BM3640" i="3"/>
  <c r="BQ3640" i="3" s="1"/>
  <c r="BS3640" i="3"/>
  <c r="CA3640" i="3" s="1"/>
  <c r="BL3640" i="3"/>
  <c r="BN3640" i="3"/>
  <c r="L213" i="3"/>
  <c r="K213" i="3"/>
  <c r="O215" i="3"/>
  <c r="BY3640" i="3" l="1"/>
  <c r="BZ3640" i="3"/>
  <c r="BV3640" i="3"/>
  <c r="BT3640" i="3"/>
  <c r="BX3640" i="3" s="1"/>
  <c r="BP3640" i="3"/>
  <c r="BU3640" i="3" s="1"/>
  <c r="BR3641" i="3"/>
  <c r="K212" i="3"/>
  <c r="N214" i="3"/>
  <c r="L212" i="3"/>
  <c r="O213" i="3" s="1"/>
  <c r="O214" i="3"/>
  <c r="CB3640" i="3" l="1"/>
  <c r="CC3640" i="3" s="1"/>
  <c r="CD3640" i="3" s="1"/>
  <c r="BN3641" i="3"/>
  <c r="BM3641" i="3"/>
  <c r="BQ3641" i="3" s="1"/>
  <c r="BL3641" i="3"/>
  <c r="BO3641" i="3"/>
  <c r="BS3641" i="3"/>
  <c r="K211" i="3"/>
  <c r="L211" i="3"/>
  <c r="N213" i="3"/>
  <c r="BY3641" i="3" l="1"/>
  <c r="BZ3641" i="3"/>
  <c r="CF3640" i="3"/>
  <c r="CA3641" i="3"/>
  <c r="BV3641" i="3"/>
  <c r="BT3641" i="3"/>
  <c r="BX3641" i="3" s="1"/>
  <c r="BP3641" i="3"/>
  <c r="BR3642" i="3"/>
  <c r="L210" i="3"/>
  <c r="O212" i="3"/>
  <c r="K210" i="3"/>
  <c r="N211" i="3" s="1"/>
  <c r="N212" i="3"/>
  <c r="BU3641" i="3" l="1"/>
  <c r="CB3641" i="3" s="1"/>
  <c r="CC3641" i="3" s="1"/>
  <c r="CD3641" i="3" s="1"/>
  <c r="BO3642" i="3"/>
  <c r="BM3642" i="3"/>
  <c r="BQ3642" i="3" s="1"/>
  <c r="BS3642" i="3"/>
  <c r="BL3642" i="3"/>
  <c r="BN3642" i="3"/>
  <c r="L209" i="3"/>
  <c r="K209" i="3"/>
  <c r="O211" i="3"/>
  <c r="BY3642" i="3" l="1"/>
  <c r="BZ3642" i="3"/>
  <c r="CA3642" i="3"/>
  <c r="CF3641" i="3"/>
  <c r="BT3642" i="3"/>
  <c r="BX3642" i="3" s="1"/>
  <c r="BV3642" i="3"/>
  <c r="BP3642" i="3"/>
  <c r="BU3642" i="3" s="1"/>
  <c r="CB3642" i="3" s="1"/>
  <c r="BR3643" i="3"/>
  <c r="K208" i="3"/>
  <c r="N210" i="3"/>
  <c r="L208" i="3"/>
  <c r="O209" i="3" s="1"/>
  <c r="O210" i="3"/>
  <c r="CC3642" i="3" l="1"/>
  <c r="CD3642" i="3" s="1"/>
  <c r="CF3642" i="3"/>
  <c r="BN3643" i="3"/>
  <c r="BO3643" i="3"/>
  <c r="BM3643" i="3"/>
  <c r="BQ3643" i="3" s="1"/>
  <c r="BS3643" i="3"/>
  <c r="CA3643" i="3" s="1"/>
  <c r="BL3643" i="3"/>
  <c r="K207" i="3"/>
  <c r="L207" i="3"/>
  <c r="N209" i="3"/>
  <c r="BY3643" i="3" l="1"/>
  <c r="BZ3643" i="3"/>
  <c r="BT3643" i="3"/>
  <c r="BX3643" i="3" s="1"/>
  <c r="CC3643" i="3" s="1"/>
  <c r="CD3643" i="3" s="1"/>
  <c r="BV3643" i="3"/>
  <c r="BP3643" i="3"/>
  <c r="BU3643" i="3" s="1"/>
  <c r="CB3643" i="3" s="1"/>
  <c r="BR3644" i="3"/>
  <c r="L206" i="3"/>
  <c r="O208" i="3"/>
  <c r="K206" i="3"/>
  <c r="N207" i="3" s="1"/>
  <c r="N208" i="3"/>
  <c r="BY3644" i="3" l="1"/>
  <c r="BZ3644" i="3"/>
  <c r="CF3643" i="3"/>
  <c r="BO3644" i="3"/>
  <c r="BM3644" i="3"/>
  <c r="BQ3644" i="3" s="1"/>
  <c r="BS3644" i="3"/>
  <c r="CA3644" i="3" s="1"/>
  <c r="BL3644" i="3"/>
  <c r="BN3644" i="3"/>
  <c r="L205" i="3"/>
  <c r="K205" i="3"/>
  <c r="O207" i="3"/>
  <c r="BV3644" i="3" l="1"/>
  <c r="BT3644" i="3"/>
  <c r="BX3644" i="3" s="1"/>
  <c r="CC3644" i="3" s="1"/>
  <c r="CD3644" i="3" s="1"/>
  <c r="BP3644" i="3"/>
  <c r="BU3644" i="3" s="1"/>
  <c r="CB3644" i="3" s="1"/>
  <c r="BR3645" i="3"/>
  <c r="K204" i="3"/>
  <c r="N206" i="3"/>
  <c r="L204" i="3"/>
  <c r="O205" i="3" s="1"/>
  <c r="O206" i="3"/>
  <c r="BY3645" i="3" l="1"/>
  <c r="BZ3645" i="3"/>
  <c r="CF3644" i="3"/>
  <c r="BN3645" i="3"/>
  <c r="BO3645" i="3"/>
  <c r="BL3645" i="3"/>
  <c r="BS3645" i="3"/>
  <c r="CA3645" i="3" s="1"/>
  <c r="BM3645" i="3"/>
  <c r="BQ3645" i="3" s="1"/>
  <c r="K203" i="3"/>
  <c r="L203" i="3"/>
  <c r="N205" i="3"/>
  <c r="BT3645" i="3" l="1"/>
  <c r="BX3645" i="3" s="1"/>
  <c r="BV3645" i="3"/>
  <c r="BP3645" i="3"/>
  <c r="BR3646" i="3"/>
  <c r="L202" i="3"/>
  <c r="O204" i="3"/>
  <c r="K202" i="3"/>
  <c r="N203" i="3" s="1"/>
  <c r="N204" i="3"/>
  <c r="BU3645" i="3" l="1"/>
  <c r="CB3645" i="3" s="1"/>
  <c r="CC3645" i="3" s="1"/>
  <c r="CD3645" i="3" s="1"/>
  <c r="BO3646" i="3"/>
  <c r="BM3646" i="3"/>
  <c r="BQ3646" i="3" s="1"/>
  <c r="BL3646" i="3"/>
  <c r="BS3646" i="3"/>
  <c r="BN3646" i="3"/>
  <c r="L201" i="3"/>
  <c r="K201" i="3"/>
  <c r="O203" i="3"/>
  <c r="BY3646" i="3" l="1"/>
  <c r="BZ3646" i="3"/>
  <c r="CA3646" i="3"/>
  <c r="CF3645" i="3"/>
  <c r="BV3646" i="3"/>
  <c r="BT3646" i="3"/>
  <c r="BX3646" i="3" s="1"/>
  <c r="BP3646" i="3"/>
  <c r="BU3646" i="3" s="1"/>
  <c r="CB3646" i="3" s="1"/>
  <c r="BR3647" i="3"/>
  <c r="K200" i="3"/>
  <c r="N202" i="3"/>
  <c r="L200" i="3"/>
  <c r="O201" i="3" s="1"/>
  <c r="O202" i="3"/>
  <c r="CC3646" i="3" l="1"/>
  <c r="CD3646" i="3" s="1"/>
  <c r="CF3646" i="3"/>
  <c r="BO3647" i="3"/>
  <c r="BM3647" i="3"/>
  <c r="BQ3647" i="3" s="1"/>
  <c r="BN3647" i="3"/>
  <c r="BL3647" i="3"/>
  <c r="BS3647" i="3"/>
  <c r="CA3647" i="3" s="1"/>
  <c r="K199" i="3"/>
  <c r="L199" i="3"/>
  <c r="N201" i="3"/>
  <c r="BY3647" i="3" l="1"/>
  <c r="BZ3647" i="3"/>
  <c r="BT3647" i="3"/>
  <c r="BX3647" i="3" s="1"/>
  <c r="CC3647" i="3" s="1"/>
  <c r="CD3647" i="3" s="1"/>
  <c r="BV3647" i="3"/>
  <c r="BP3647" i="3"/>
  <c r="BU3647" i="3" s="1"/>
  <c r="CB3647" i="3" s="1"/>
  <c r="BR3648" i="3"/>
  <c r="L198" i="3"/>
  <c r="O200" i="3"/>
  <c r="K198" i="3"/>
  <c r="N199" i="3" s="1"/>
  <c r="N200" i="3"/>
  <c r="BY3648" i="3" l="1"/>
  <c r="BZ3648" i="3"/>
  <c r="CF3647" i="3"/>
  <c r="BO3648" i="3"/>
  <c r="BL3648" i="3"/>
  <c r="BM3648" i="3"/>
  <c r="BQ3648" i="3" s="1"/>
  <c r="BN3648" i="3"/>
  <c r="BS3648" i="3"/>
  <c r="CA3648" i="3" s="1"/>
  <c r="L197" i="3"/>
  <c r="K197" i="3"/>
  <c r="O199" i="3"/>
  <c r="BV3648" i="3" l="1"/>
  <c r="BT3648" i="3"/>
  <c r="BX3648" i="3" s="1"/>
  <c r="CC3648" i="3" s="1"/>
  <c r="CD3648" i="3" s="1"/>
  <c r="BP3648" i="3"/>
  <c r="BU3648" i="3" s="1"/>
  <c r="CB3648" i="3" s="1"/>
  <c r="BR3649" i="3"/>
  <c r="K196" i="3"/>
  <c r="N198" i="3"/>
  <c r="L196" i="3"/>
  <c r="O197" i="3" s="1"/>
  <c r="O198" i="3"/>
  <c r="BY3649" i="3" l="1"/>
  <c r="BZ3649" i="3"/>
  <c r="CF3648" i="3"/>
  <c r="BO3649" i="3"/>
  <c r="BM3649" i="3"/>
  <c r="BQ3649" i="3" s="1"/>
  <c r="BS3649" i="3"/>
  <c r="CA3649" i="3" s="1"/>
  <c r="BL3649" i="3"/>
  <c r="BN3649" i="3"/>
  <c r="K195" i="3"/>
  <c r="L195" i="3"/>
  <c r="N197" i="3"/>
  <c r="BV3649" i="3" l="1"/>
  <c r="BT3649" i="3"/>
  <c r="BX3649" i="3" s="1"/>
  <c r="CC3649" i="3" s="1"/>
  <c r="CD3649" i="3" s="1"/>
  <c r="BP3649" i="3"/>
  <c r="BU3649" i="3" s="1"/>
  <c r="CB3649" i="3" s="1"/>
  <c r="BR3650" i="3"/>
  <c r="L194" i="3"/>
  <c r="O196" i="3"/>
  <c r="K194" i="3"/>
  <c r="N195" i="3" s="1"/>
  <c r="N196" i="3"/>
  <c r="BY3650" i="3" l="1"/>
  <c r="BZ3650" i="3"/>
  <c r="CF3649" i="3"/>
  <c r="BO3650" i="3"/>
  <c r="BL3650" i="3"/>
  <c r="BM3650" i="3"/>
  <c r="BQ3650" i="3" s="1"/>
  <c r="BN3650" i="3"/>
  <c r="BS3650" i="3"/>
  <c r="CA3650" i="3" s="1"/>
  <c r="L193" i="3"/>
  <c r="K193" i="3"/>
  <c r="O195" i="3"/>
  <c r="BV3650" i="3" l="1"/>
  <c r="BT3650" i="3"/>
  <c r="BX3650" i="3" s="1"/>
  <c r="CC3650" i="3" s="1"/>
  <c r="CD3650" i="3" s="1"/>
  <c r="BP3650" i="3"/>
  <c r="BU3650" i="3" s="1"/>
  <c r="CB3650" i="3" s="1"/>
  <c r="BR3651" i="3"/>
  <c r="K192" i="3"/>
  <c r="N194" i="3"/>
  <c r="L192" i="3"/>
  <c r="O193" i="3" s="1"/>
  <c r="O194" i="3"/>
  <c r="BY3651" i="3" l="1"/>
  <c r="BZ3651" i="3"/>
  <c r="CF3650" i="3"/>
  <c r="BO3651" i="3"/>
  <c r="BM3651" i="3"/>
  <c r="BQ3651" i="3" s="1"/>
  <c r="BS3651" i="3"/>
  <c r="CA3651" i="3" s="1"/>
  <c r="BL3651" i="3"/>
  <c r="BN3651" i="3"/>
  <c r="K191" i="3"/>
  <c r="L191" i="3"/>
  <c r="N193" i="3"/>
  <c r="BV3651" i="3" l="1"/>
  <c r="BT3651" i="3"/>
  <c r="BX3651" i="3" s="1"/>
  <c r="CC3651" i="3" s="1"/>
  <c r="CD3651" i="3" s="1"/>
  <c r="BP3651" i="3"/>
  <c r="BU3651" i="3" s="1"/>
  <c r="CB3651" i="3" s="1"/>
  <c r="BR3652" i="3"/>
  <c r="L190" i="3"/>
  <c r="O192" i="3"/>
  <c r="K190" i="3"/>
  <c r="N191" i="3" s="1"/>
  <c r="N192" i="3"/>
  <c r="BY3652" i="3" l="1"/>
  <c r="BZ3652" i="3"/>
  <c r="CF3651" i="3"/>
  <c r="BN3652" i="3"/>
  <c r="BM3652" i="3"/>
  <c r="BQ3652" i="3" s="1"/>
  <c r="BL3652" i="3"/>
  <c r="BO3652" i="3"/>
  <c r="BS3652" i="3"/>
  <c r="CA3652" i="3" s="1"/>
  <c r="L189" i="3"/>
  <c r="K189" i="3"/>
  <c r="O191" i="3"/>
  <c r="BV3652" i="3" l="1"/>
  <c r="BT3652" i="3"/>
  <c r="BX3652" i="3" s="1"/>
  <c r="BP3652" i="3"/>
  <c r="BR3653" i="3"/>
  <c r="K188" i="3"/>
  <c r="N190" i="3"/>
  <c r="L188" i="3"/>
  <c r="O189" i="3" s="1"/>
  <c r="O190" i="3"/>
  <c r="BU3652" i="3" l="1"/>
  <c r="CB3652" i="3" s="1"/>
  <c r="CC3652" i="3" s="1"/>
  <c r="CD3652" i="3" s="1"/>
  <c r="BN3653" i="3"/>
  <c r="BM3653" i="3"/>
  <c r="BQ3653" i="3" s="1"/>
  <c r="BS3653" i="3"/>
  <c r="BL3653" i="3"/>
  <c r="BO3653" i="3"/>
  <c r="K187" i="3"/>
  <c r="L187" i="3"/>
  <c r="N189" i="3"/>
  <c r="BY3653" i="3" l="1"/>
  <c r="BZ3653" i="3"/>
  <c r="CA3653" i="3"/>
  <c r="CF3652" i="3"/>
  <c r="BV3653" i="3"/>
  <c r="BT3653" i="3"/>
  <c r="BX3653" i="3" s="1"/>
  <c r="BP3653" i="3"/>
  <c r="BR3654" i="3"/>
  <c r="L186" i="3"/>
  <c r="O188" i="3"/>
  <c r="K186" i="3"/>
  <c r="N187" i="3" s="1"/>
  <c r="N188" i="3"/>
  <c r="BU3653" i="3" l="1"/>
  <c r="CB3653" i="3" s="1"/>
  <c r="CC3653" i="3" s="1"/>
  <c r="CD3653" i="3" s="1"/>
  <c r="BO3654" i="3"/>
  <c r="BN3654" i="3"/>
  <c r="BL3654" i="3"/>
  <c r="BM3654" i="3"/>
  <c r="BQ3654" i="3" s="1"/>
  <c r="BS3654" i="3"/>
  <c r="L185" i="3"/>
  <c r="K185" i="3"/>
  <c r="O187" i="3"/>
  <c r="BY3654" i="3" l="1"/>
  <c r="BZ3654" i="3"/>
  <c r="CA3654" i="3"/>
  <c r="CF3653" i="3"/>
  <c r="BV3654" i="3"/>
  <c r="BT3654" i="3"/>
  <c r="BX3654" i="3" s="1"/>
  <c r="BP3654" i="3"/>
  <c r="BU3654" i="3" s="1"/>
  <c r="CB3654" i="3" s="1"/>
  <c r="BR3655" i="3"/>
  <c r="K184" i="3"/>
  <c r="N186" i="3"/>
  <c r="L184" i="3"/>
  <c r="O185" i="3" s="1"/>
  <c r="O186" i="3"/>
  <c r="CC3654" i="3" l="1"/>
  <c r="CD3654" i="3" s="1"/>
  <c r="CF3654" i="3"/>
  <c r="BN3655" i="3"/>
  <c r="BO3655" i="3"/>
  <c r="BL3655" i="3"/>
  <c r="BM3655" i="3"/>
  <c r="BQ3655" i="3" s="1"/>
  <c r="BS3655" i="3"/>
  <c r="CA3655" i="3" s="1"/>
  <c r="K183" i="3"/>
  <c r="L183" i="3"/>
  <c r="O184" i="3" s="1"/>
  <c r="N185" i="3"/>
  <c r="BY3655" i="3" l="1"/>
  <c r="BZ3655" i="3"/>
  <c r="BV3655" i="3"/>
  <c r="BT3655" i="3"/>
  <c r="BX3655" i="3" s="1"/>
  <c r="BP3655" i="3"/>
  <c r="BU3655" i="3" s="1"/>
  <c r="BR3656" i="3"/>
  <c r="L182" i="3"/>
  <c r="K182" i="3"/>
  <c r="N184" i="3"/>
  <c r="CB3655" i="3" l="1"/>
  <c r="CC3655" i="3" s="1"/>
  <c r="CD3655" i="3" s="1"/>
  <c r="BO3656" i="3"/>
  <c r="BM3656" i="3"/>
  <c r="BQ3656" i="3" s="1"/>
  <c r="BL3656" i="3"/>
  <c r="BN3656" i="3"/>
  <c r="BS3656" i="3"/>
  <c r="K181" i="3"/>
  <c r="N183" i="3"/>
  <c r="L181" i="3"/>
  <c r="O182" i="3" s="1"/>
  <c r="O183" i="3"/>
  <c r="BY3656" i="3" l="1"/>
  <c r="BZ3656" i="3"/>
  <c r="CF3655" i="3"/>
  <c r="CA3656" i="3"/>
  <c r="BV3656" i="3"/>
  <c r="BT3656" i="3"/>
  <c r="BX3656" i="3" s="1"/>
  <c r="BP3656" i="3"/>
  <c r="BU3656" i="3" s="1"/>
  <c r="CB3656" i="3" s="1"/>
  <c r="BR3657" i="3"/>
  <c r="K180" i="3"/>
  <c r="L180" i="3"/>
  <c r="N182" i="3"/>
  <c r="CC3656" i="3" l="1"/>
  <c r="CD3656" i="3" s="1"/>
  <c r="CF3656" i="3"/>
  <c r="BN3657" i="3"/>
  <c r="BL3657" i="3"/>
  <c r="BM3657" i="3"/>
  <c r="BQ3657" i="3" s="1"/>
  <c r="BO3657" i="3"/>
  <c r="BS3657" i="3"/>
  <c r="CA3657" i="3" s="1"/>
  <c r="K179" i="3"/>
  <c r="L179" i="3"/>
  <c r="O180" i="3" s="1"/>
  <c r="O181" i="3"/>
  <c r="N181" i="3"/>
  <c r="BY3657" i="3" l="1"/>
  <c r="BZ3657" i="3"/>
  <c r="BV3657" i="3"/>
  <c r="BT3657" i="3"/>
  <c r="BX3657" i="3" s="1"/>
  <c r="BP3657" i="3"/>
  <c r="BR3658" i="3"/>
  <c r="K178" i="3"/>
  <c r="L178" i="3"/>
  <c r="N180" i="3"/>
  <c r="BU3657" i="3" l="1"/>
  <c r="CB3657" i="3" s="1"/>
  <c r="CC3657" i="3" s="1"/>
  <c r="CD3657" i="3" s="1"/>
  <c r="BO3658" i="3"/>
  <c r="BM3658" i="3"/>
  <c r="BQ3658" i="3" s="1"/>
  <c r="BS3658" i="3"/>
  <c r="BL3658" i="3"/>
  <c r="BN3658" i="3"/>
  <c r="K177" i="3"/>
  <c r="L177" i="3"/>
  <c r="O178" i="3" s="1"/>
  <c r="O179" i="3"/>
  <c r="N179" i="3"/>
  <c r="BY3658" i="3" l="1"/>
  <c r="BZ3658" i="3"/>
  <c r="CA3658" i="3"/>
  <c r="CF3657" i="3"/>
  <c r="BT3658" i="3"/>
  <c r="BX3658" i="3" s="1"/>
  <c r="BV3658" i="3"/>
  <c r="BP3658" i="3"/>
  <c r="BU3658" i="3" s="1"/>
  <c r="CB3658" i="3" s="1"/>
  <c r="BR3659" i="3"/>
  <c r="K176" i="3"/>
  <c r="L176" i="3"/>
  <c r="N178" i="3"/>
  <c r="CC3658" i="3" l="1"/>
  <c r="CD3658" i="3" s="1"/>
  <c r="CF3658" i="3"/>
  <c r="BN3659" i="3"/>
  <c r="BO3659" i="3"/>
  <c r="BM3659" i="3"/>
  <c r="BQ3659" i="3" s="1"/>
  <c r="BS3659" i="3"/>
  <c r="CA3659" i="3" s="1"/>
  <c r="BL3659" i="3"/>
  <c r="K175" i="3"/>
  <c r="L175" i="3"/>
  <c r="O176" i="3" s="1"/>
  <c r="O177" i="3"/>
  <c r="N177" i="3"/>
  <c r="BY3659" i="3" l="1"/>
  <c r="BZ3659" i="3"/>
  <c r="BT3659" i="3"/>
  <c r="BX3659" i="3" s="1"/>
  <c r="CC3659" i="3" s="1"/>
  <c r="CD3659" i="3" s="1"/>
  <c r="BV3659" i="3"/>
  <c r="BP3659" i="3"/>
  <c r="BU3659" i="3" s="1"/>
  <c r="CB3659" i="3" s="1"/>
  <c r="BR3660" i="3"/>
  <c r="K174" i="3"/>
  <c r="L174" i="3"/>
  <c r="N176" i="3"/>
  <c r="BY3660" i="3" l="1"/>
  <c r="BZ3660" i="3"/>
  <c r="CF3659" i="3"/>
  <c r="BO3660" i="3"/>
  <c r="BL3660" i="3"/>
  <c r="BS3660" i="3"/>
  <c r="CA3660" i="3" s="1"/>
  <c r="BM3660" i="3"/>
  <c r="BQ3660" i="3" s="1"/>
  <c r="BN3660" i="3"/>
  <c r="K173" i="3"/>
  <c r="L173" i="3"/>
  <c r="O174" i="3" s="1"/>
  <c r="O175" i="3"/>
  <c r="N175" i="3"/>
  <c r="BT3660" i="3" l="1"/>
  <c r="BX3660" i="3" s="1"/>
  <c r="BV3660" i="3"/>
  <c r="BP3660" i="3"/>
  <c r="BR3661" i="3"/>
  <c r="K172" i="3"/>
  <c r="L172" i="3"/>
  <c r="N174" i="3"/>
  <c r="BU3660" i="3" l="1"/>
  <c r="CB3660" i="3" s="1"/>
  <c r="CC3660" i="3" s="1"/>
  <c r="CD3660" i="3" s="1"/>
  <c r="BN3661" i="3"/>
  <c r="BO3661" i="3"/>
  <c r="BL3661" i="3"/>
  <c r="BS3661" i="3"/>
  <c r="BM3661" i="3"/>
  <c r="BQ3661" i="3" s="1"/>
  <c r="K171" i="3"/>
  <c r="L171" i="3"/>
  <c r="O172" i="3" s="1"/>
  <c r="O173" i="3"/>
  <c r="N173" i="3"/>
  <c r="BY3661" i="3" l="1"/>
  <c r="BZ3661" i="3"/>
  <c r="CA3661" i="3"/>
  <c r="CF3660" i="3"/>
  <c r="BV3661" i="3"/>
  <c r="BT3661" i="3"/>
  <c r="BX3661" i="3" s="1"/>
  <c r="BP3661" i="3"/>
  <c r="BU3661" i="3" s="1"/>
  <c r="CB3661" i="3" s="1"/>
  <c r="BR3662" i="3"/>
  <c r="K170" i="3"/>
  <c r="L170" i="3"/>
  <c r="N172" i="3"/>
  <c r="CC3661" i="3" l="1"/>
  <c r="CD3661" i="3" s="1"/>
  <c r="CF3661" i="3"/>
  <c r="BO3662" i="3"/>
  <c r="BL3662" i="3"/>
  <c r="BS3662" i="3"/>
  <c r="CA3662" i="3" s="1"/>
  <c r="BM3662" i="3"/>
  <c r="BQ3662" i="3" s="1"/>
  <c r="BN3662" i="3"/>
  <c r="K169" i="3"/>
  <c r="L169" i="3"/>
  <c r="O170" i="3" s="1"/>
  <c r="O171" i="3"/>
  <c r="N171" i="3"/>
  <c r="BY3662" i="3" l="1"/>
  <c r="BZ3662" i="3"/>
  <c r="BT3662" i="3"/>
  <c r="BX3662" i="3" s="1"/>
  <c r="BV3662" i="3"/>
  <c r="BP3662" i="3"/>
  <c r="BR3663" i="3"/>
  <c r="K168" i="3"/>
  <c r="L168" i="3"/>
  <c r="N170" i="3"/>
  <c r="BU3662" i="3" l="1"/>
  <c r="CB3662" i="3" s="1"/>
  <c r="CC3662" i="3" s="1"/>
  <c r="CD3662" i="3" s="1"/>
  <c r="BN3663" i="3"/>
  <c r="BO3663" i="3"/>
  <c r="BL3663" i="3"/>
  <c r="BS3663" i="3"/>
  <c r="BM3663" i="3"/>
  <c r="BQ3663" i="3" s="1"/>
  <c r="K167" i="3"/>
  <c r="L167" i="3"/>
  <c r="O168" i="3" s="1"/>
  <c r="O169" i="3"/>
  <c r="N169" i="3"/>
  <c r="BY3663" i="3" l="1"/>
  <c r="BZ3663" i="3"/>
  <c r="CA3663" i="3"/>
  <c r="CF3662" i="3"/>
  <c r="BV3663" i="3"/>
  <c r="BT3663" i="3"/>
  <c r="BX3663" i="3" s="1"/>
  <c r="BP3663" i="3"/>
  <c r="BU3663" i="3" s="1"/>
  <c r="CB3663" i="3" s="1"/>
  <c r="BR3664" i="3"/>
  <c r="K166" i="3"/>
  <c r="L166" i="3"/>
  <c r="N168" i="3"/>
  <c r="CC3663" i="3" l="1"/>
  <c r="CD3663" i="3" s="1"/>
  <c r="CF3663" i="3"/>
  <c r="BO3664" i="3"/>
  <c r="BL3664" i="3"/>
  <c r="BS3664" i="3"/>
  <c r="CA3664" i="3" s="1"/>
  <c r="BM3664" i="3"/>
  <c r="BQ3664" i="3" s="1"/>
  <c r="BN3664" i="3"/>
  <c r="K165" i="3"/>
  <c r="L165" i="3"/>
  <c r="O166" i="3" s="1"/>
  <c r="O167" i="3"/>
  <c r="N167" i="3"/>
  <c r="BY3664" i="3" l="1"/>
  <c r="BZ3664" i="3"/>
  <c r="BT3664" i="3"/>
  <c r="BX3664" i="3" s="1"/>
  <c r="BV3664" i="3"/>
  <c r="BP3664" i="3"/>
  <c r="BR3665" i="3"/>
  <c r="K164" i="3"/>
  <c r="L164" i="3"/>
  <c r="N166" i="3"/>
  <c r="BU3664" i="3" l="1"/>
  <c r="CB3664" i="3" s="1"/>
  <c r="CC3664" i="3" s="1"/>
  <c r="CD3664" i="3" s="1"/>
  <c r="BN3665" i="3"/>
  <c r="BO3665" i="3"/>
  <c r="BM3665" i="3"/>
  <c r="BQ3665" i="3" s="1"/>
  <c r="BS3665" i="3"/>
  <c r="BL3665" i="3"/>
  <c r="K163" i="3"/>
  <c r="L163" i="3"/>
  <c r="O164" i="3" s="1"/>
  <c r="O165" i="3"/>
  <c r="N165" i="3"/>
  <c r="BY3665" i="3" l="1"/>
  <c r="BZ3665" i="3"/>
  <c r="CA3665" i="3"/>
  <c r="CF3664" i="3"/>
  <c r="BV3665" i="3"/>
  <c r="BT3665" i="3"/>
  <c r="BX3665" i="3" s="1"/>
  <c r="BP3665" i="3"/>
  <c r="BR3666" i="3"/>
  <c r="K162" i="3"/>
  <c r="L162" i="3"/>
  <c r="N164" i="3"/>
  <c r="BU3665" i="3" l="1"/>
  <c r="CB3665" i="3" s="1"/>
  <c r="CC3665" i="3" s="1"/>
  <c r="CD3665" i="3" s="1"/>
  <c r="BN3666" i="3"/>
  <c r="BL3666" i="3"/>
  <c r="BS3666" i="3"/>
  <c r="BM3666" i="3"/>
  <c r="BQ3666" i="3" s="1"/>
  <c r="BO3666" i="3"/>
  <c r="K161" i="3"/>
  <c r="L161" i="3"/>
  <c r="O162" i="3" s="1"/>
  <c r="O163" i="3"/>
  <c r="N163" i="3"/>
  <c r="BY3666" i="3" l="1"/>
  <c r="BZ3666" i="3"/>
  <c r="CA3666" i="3"/>
  <c r="CF3665" i="3"/>
  <c r="BV3666" i="3"/>
  <c r="BT3666" i="3"/>
  <c r="BX3666" i="3" s="1"/>
  <c r="BP3666" i="3"/>
  <c r="BR3667" i="3"/>
  <c r="K160" i="3"/>
  <c r="L160" i="3"/>
  <c r="N162" i="3"/>
  <c r="BU3666" i="3" l="1"/>
  <c r="CB3666" i="3" s="1"/>
  <c r="CC3666" i="3" s="1"/>
  <c r="CD3666" i="3" s="1"/>
  <c r="BN3667" i="3"/>
  <c r="BO3667" i="3"/>
  <c r="BM3667" i="3"/>
  <c r="BQ3667" i="3" s="1"/>
  <c r="BS3667" i="3"/>
  <c r="BL3667" i="3"/>
  <c r="K159" i="3"/>
  <c r="L159" i="3"/>
  <c r="O160" i="3" s="1"/>
  <c r="O161" i="3"/>
  <c r="N161" i="3"/>
  <c r="BY3667" i="3" l="1"/>
  <c r="BZ3667" i="3"/>
  <c r="CA3667" i="3"/>
  <c r="CF3666" i="3"/>
  <c r="BV3667" i="3"/>
  <c r="BT3667" i="3"/>
  <c r="BX3667" i="3" s="1"/>
  <c r="BP3667" i="3"/>
  <c r="BR3668" i="3"/>
  <c r="K158" i="3"/>
  <c r="L158" i="3"/>
  <c r="N160" i="3"/>
  <c r="BU3667" i="3" l="1"/>
  <c r="CB3667" i="3" s="1"/>
  <c r="CC3667" i="3" s="1"/>
  <c r="CD3667" i="3" s="1"/>
  <c r="BN3668" i="3"/>
  <c r="BO3668" i="3"/>
  <c r="BM3668" i="3"/>
  <c r="BQ3668" i="3" s="1"/>
  <c r="BS3668" i="3"/>
  <c r="BL3668" i="3"/>
  <c r="K157" i="3"/>
  <c r="L157" i="3"/>
  <c r="O158" i="3" s="1"/>
  <c r="O159" i="3"/>
  <c r="N159" i="3"/>
  <c r="BY3668" i="3" l="1"/>
  <c r="BZ3668" i="3"/>
  <c r="CA3668" i="3"/>
  <c r="CF3667" i="3"/>
  <c r="BV3668" i="3"/>
  <c r="BT3668" i="3"/>
  <c r="BX3668" i="3" s="1"/>
  <c r="BP3668" i="3"/>
  <c r="BU3668" i="3" s="1"/>
  <c r="CB3668" i="3" s="1"/>
  <c r="BR3669" i="3"/>
  <c r="K156" i="3"/>
  <c r="L156" i="3"/>
  <c r="N158" i="3"/>
  <c r="CC3668" i="3" l="1"/>
  <c r="CD3668" i="3" s="1"/>
  <c r="CF3668" i="3"/>
  <c r="BO3669" i="3"/>
  <c r="BN3669" i="3"/>
  <c r="BM3669" i="3"/>
  <c r="BQ3669" i="3" s="1"/>
  <c r="BS3669" i="3"/>
  <c r="CA3669" i="3" s="1"/>
  <c r="BL3669" i="3"/>
  <c r="K155" i="3"/>
  <c r="L155" i="3"/>
  <c r="O156" i="3" s="1"/>
  <c r="O157" i="3"/>
  <c r="N157" i="3"/>
  <c r="BY3669" i="3" l="1"/>
  <c r="BZ3669" i="3"/>
  <c r="BV3669" i="3"/>
  <c r="BT3669" i="3"/>
  <c r="BX3669" i="3" s="1"/>
  <c r="BP3669" i="3"/>
  <c r="BU3669" i="3" s="1"/>
  <c r="BR3670" i="3"/>
  <c r="K154" i="3"/>
  <c r="L154" i="3"/>
  <c r="N156" i="3"/>
  <c r="CB3669" i="3" l="1"/>
  <c r="CC3669" i="3" s="1"/>
  <c r="CD3669" i="3" s="1"/>
  <c r="BN3670" i="3"/>
  <c r="BO3670" i="3"/>
  <c r="BM3670" i="3"/>
  <c r="BQ3670" i="3" s="1"/>
  <c r="BS3670" i="3"/>
  <c r="BL3670" i="3"/>
  <c r="K153" i="3"/>
  <c r="L153" i="3"/>
  <c r="O154" i="3" s="1"/>
  <c r="O155" i="3"/>
  <c r="N155" i="3"/>
  <c r="BY3670" i="3" l="1"/>
  <c r="BZ3670" i="3"/>
  <c r="CF3669" i="3"/>
  <c r="CA3670" i="3"/>
  <c r="BT3670" i="3"/>
  <c r="BX3670" i="3" s="1"/>
  <c r="BV3670" i="3"/>
  <c r="BP3670" i="3"/>
  <c r="BU3670" i="3" s="1"/>
  <c r="CB3670" i="3" s="1"/>
  <c r="BR3671" i="3"/>
  <c r="K152" i="3"/>
  <c r="L152" i="3"/>
  <c r="N154" i="3"/>
  <c r="CC3670" i="3" l="1"/>
  <c r="CD3670" i="3" s="1"/>
  <c r="CF3670" i="3"/>
  <c r="BN3671" i="3"/>
  <c r="BM3671" i="3"/>
  <c r="BQ3671" i="3" s="1"/>
  <c r="BS3671" i="3"/>
  <c r="CA3671" i="3" s="1"/>
  <c r="BL3671" i="3"/>
  <c r="BO3671" i="3"/>
  <c r="K151" i="3"/>
  <c r="L151" i="3"/>
  <c r="O152" i="3" s="1"/>
  <c r="O153" i="3"/>
  <c r="N153" i="3"/>
  <c r="BY3671" i="3" l="1"/>
  <c r="BZ3671" i="3"/>
  <c r="BV3671" i="3"/>
  <c r="BT3671" i="3"/>
  <c r="BX3671" i="3" s="1"/>
  <c r="BP3671" i="3"/>
  <c r="BR3672" i="3"/>
  <c r="K150" i="3"/>
  <c r="L150" i="3"/>
  <c r="N152" i="3"/>
  <c r="BU3671" i="3" l="1"/>
  <c r="CB3671" i="3" s="1"/>
  <c r="CC3671" i="3" s="1"/>
  <c r="CD3671" i="3" s="1"/>
  <c r="BN3672" i="3"/>
  <c r="BO3672" i="3"/>
  <c r="BM3672" i="3"/>
  <c r="BQ3672" i="3" s="1"/>
  <c r="BS3672" i="3"/>
  <c r="BL3672" i="3"/>
  <c r="K149" i="3"/>
  <c r="L149" i="3"/>
  <c r="O150" i="3" s="1"/>
  <c r="O151" i="3"/>
  <c r="N151" i="3"/>
  <c r="BY3672" i="3" l="1"/>
  <c r="BZ3672" i="3"/>
  <c r="CA3672" i="3"/>
  <c r="CF3671" i="3"/>
  <c r="BV3672" i="3"/>
  <c r="BT3672" i="3"/>
  <c r="BX3672" i="3" s="1"/>
  <c r="BP3672" i="3"/>
  <c r="BU3672" i="3" s="1"/>
  <c r="CB3672" i="3" s="1"/>
  <c r="BR3673" i="3"/>
  <c r="K148" i="3"/>
  <c r="L148" i="3"/>
  <c r="N150" i="3"/>
  <c r="CC3672" i="3" l="1"/>
  <c r="CD3672" i="3" s="1"/>
  <c r="CF3672" i="3"/>
  <c r="BN3673" i="3"/>
  <c r="BO3673" i="3"/>
  <c r="BM3673" i="3"/>
  <c r="BQ3673" i="3" s="1"/>
  <c r="BS3673" i="3"/>
  <c r="CA3673" i="3" s="1"/>
  <c r="BL3673" i="3"/>
  <c r="K147" i="3"/>
  <c r="L147" i="3"/>
  <c r="O148" i="3" s="1"/>
  <c r="O149" i="3"/>
  <c r="N149" i="3"/>
  <c r="BY3673" i="3" l="1"/>
  <c r="BZ3673" i="3"/>
  <c r="BV3673" i="3"/>
  <c r="BT3673" i="3"/>
  <c r="BX3673" i="3" s="1"/>
  <c r="BP3673" i="3"/>
  <c r="BU3673" i="3" s="1"/>
  <c r="BR3674" i="3"/>
  <c r="K146" i="3"/>
  <c r="L146" i="3"/>
  <c r="N148" i="3"/>
  <c r="CB3673" i="3" l="1"/>
  <c r="CC3673" i="3" s="1"/>
  <c r="CD3673" i="3" s="1"/>
  <c r="BN3674" i="3"/>
  <c r="BO3674" i="3"/>
  <c r="BM3674" i="3"/>
  <c r="BQ3674" i="3" s="1"/>
  <c r="BS3674" i="3"/>
  <c r="BL3674" i="3"/>
  <c r="K145" i="3"/>
  <c r="L145" i="3"/>
  <c r="O146" i="3" s="1"/>
  <c r="O147" i="3"/>
  <c r="N147" i="3"/>
  <c r="BY3674" i="3" l="1"/>
  <c r="BZ3674" i="3"/>
  <c r="CF3673" i="3"/>
  <c r="CA3674" i="3"/>
  <c r="BT3674" i="3"/>
  <c r="BX3674" i="3" s="1"/>
  <c r="BV3674" i="3"/>
  <c r="BP3674" i="3"/>
  <c r="BU3674" i="3" s="1"/>
  <c r="CB3674" i="3" s="1"/>
  <c r="BR3675" i="3"/>
  <c r="K144" i="3"/>
  <c r="L144" i="3"/>
  <c r="N146" i="3"/>
  <c r="CC3674" i="3" l="1"/>
  <c r="CD3674" i="3" s="1"/>
  <c r="CF3674" i="3"/>
  <c r="BO3675" i="3"/>
  <c r="BN3675" i="3"/>
  <c r="BM3675" i="3"/>
  <c r="BQ3675" i="3" s="1"/>
  <c r="BS3675" i="3"/>
  <c r="CA3675" i="3" s="1"/>
  <c r="BL3675" i="3"/>
  <c r="K143" i="3"/>
  <c r="L143" i="3"/>
  <c r="O144" i="3" s="1"/>
  <c r="O145" i="3"/>
  <c r="N145" i="3"/>
  <c r="BY3675" i="3" l="1"/>
  <c r="BZ3675" i="3"/>
  <c r="BV3675" i="3"/>
  <c r="BT3675" i="3"/>
  <c r="BX3675" i="3" s="1"/>
  <c r="BP3675" i="3"/>
  <c r="BU3675" i="3" s="1"/>
  <c r="BR3676" i="3"/>
  <c r="K142" i="3"/>
  <c r="L142" i="3"/>
  <c r="N144" i="3"/>
  <c r="CB3675" i="3" l="1"/>
  <c r="CC3675" i="3" s="1"/>
  <c r="CD3675" i="3" s="1"/>
  <c r="BN3676" i="3"/>
  <c r="BO3676" i="3"/>
  <c r="BL3676" i="3"/>
  <c r="BS3676" i="3"/>
  <c r="BM3676" i="3"/>
  <c r="BQ3676" i="3" s="1"/>
  <c r="K141" i="3"/>
  <c r="L141" i="3"/>
  <c r="O142" i="3" s="1"/>
  <c r="O143" i="3"/>
  <c r="N143" i="3"/>
  <c r="BY3676" i="3" l="1"/>
  <c r="BZ3676" i="3"/>
  <c r="CF3675" i="3"/>
  <c r="CA3676" i="3"/>
  <c r="BT3676" i="3"/>
  <c r="BX3676" i="3" s="1"/>
  <c r="BV3676" i="3"/>
  <c r="BP3676" i="3"/>
  <c r="BU3676" i="3" s="1"/>
  <c r="CB3676" i="3" s="1"/>
  <c r="BR3677" i="3"/>
  <c r="K140" i="3"/>
  <c r="L140" i="3"/>
  <c r="N142" i="3"/>
  <c r="CC3676" i="3" l="1"/>
  <c r="CD3676" i="3" s="1"/>
  <c r="CF3676" i="3"/>
  <c r="BO3677" i="3"/>
  <c r="BN3677" i="3"/>
  <c r="BM3677" i="3"/>
  <c r="BQ3677" i="3" s="1"/>
  <c r="BS3677" i="3"/>
  <c r="CA3677" i="3" s="1"/>
  <c r="BL3677" i="3"/>
  <c r="K139" i="3"/>
  <c r="L139" i="3"/>
  <c r="O140" i="3" s="1"/>
  <c r="O141" i="3"/>
  <c r="N141" i="3"/>
  <c r="BY3677" i="3" l="1"/>
  <c r="BZ3677" i="3"/>
  <c r="BV3677" i="3"/>
  <c r="BT3677" i="3"/>
  <c r="BX3677" i="3" s="1"/>
  <c r="BP3677" i="3"/>
  <c r="BU3677" i="3" s="1"/>
  <c r="BR3678" i="3"/>
  <c r="K138" i="3"/>
  <c r="L138" i="3"/>
  <c r="N140" i="3"/>
  <c r="CB3677" i="3" l="1"/>
  <c r="CC3677" i="3" s="1"/>
  <c r="CD3677" i="3" s="1"/>
  <c r="BO3678" i="3"/>
  <c r="BN3678" i="3"/>
  <c r="BL3678" i="3"/>
  <c r="BS3678" i="3"/>
  <c r="BM3678" i="3"/>
  <c r="BQ3678" i="3" s="1"/>
  <c r="K137" i="3"/>
  <c r="L137" i="3"/>
  <c r="O138" i="3" s="1"/>
  <c r="O139" i="3"/>
  <c r="N139" i="3"/>
  <c r="BY3678" i="3" l="1"/>
  <c r="BZ3678" i="3"/>
  <c r="CF3677" i="3"/>
  <c r="CA3678" i="3"/>
  <c r="BT3678" i="3"/>
  <c r="BX3678" i="3" s="1"/>
  <c r="BV3678" i="3"/>
  <c r="BP3678" i="3"/>
  <c r="BU3678" i="3" s="1"/>
  <c r="CB3678" i="3" s="1"/>
  <c r="BR3679" i="3"/>
  <c r="K136" i="3"/>
  <c r="L136" i="3"/>
  <c r="N138" i="3"/>
  <c r="CC3678" i="3" l="1"/>
  <c r="CD3678" i="3" s="1"/>
  <c r="CF3678" i="3" s="1"/>
  <c r="BN3679" i="3"/>
  <c r="BM3679" i="3"/>
  <c r="BQ3679" i="3" s="1"/>
  <c r="BS3679" i="3"/>
  <c r="CA3679" i="3" s="1"/>
  <c r="BL3679" i="3"/>
  <c r="BO3679" i="3"/>
  <c r="K135" i="3"/>
  <c r="L135" i="3"/>
  <c r="O136" i="3" s="1"/>
  <c r="O137" i="3"/>
  <c r="N137" i="3"/>
  <c r="BY3679" i="3" l="1"/>
  <c r="BZ3679" i="3"/>
  <c r="BV3679" i="3"/>
  <c r="BT3679" i="3"/>
  <c r="BX3679" i="3" s="1"/>
  <c r="BP3679" i="3"/>
  <c r="BR3680" i="3"/>
  <c r="K134" i="3"/>
  <c r="L134" i="3"/>
  <c r="N136" i="3"/>
  <c r="BU3679" i="3" l="1"/>
  <c r="CB3679" i="3" s="1"/>
  <c r="CC3679" i="3" s="1"/>
  <c r="CD3679" i="3" s="1"/>
  <c r="BO3680" i="3"/>
  <c r="BM3680" i="3"/>
  <c r="BQ3680" i="3" s="1"/>
  <c r="BS3680" i="3"/>
  <c r="BL3680" i="3"/>
  <c r="BN3680" i="3"/>
  <c r="K133" i="3"/>
  <c r="L133" i="3"/>
  <c r="O134" i="3" s="1"/>
  <c r="O135" i="3"/>
  <c r="N135" i="3"/>
  <c r="BY3680" i="3" l="1"/>
  <c r="BZ3680" i="3"/>
  <c r="CA3680" i="3"/>
  <c r="CF3679" i="3"/>
  <c r="BT3680" i="3"/>
  <c r="BX3680" i="3" s="1"/>
  <c r="BV3680" i="3"/>
  <c r="BP3680" i="3"/>
  <c r="BR3681" i="3"/>
  <c r="K132" i="3"/>
  <c r="L132" i="3"/>
  <c r="N134" i="3"/>
  <c r="BU3680" i="3" l="1"/>
  <c r="CB3680" i="3" s="1"/>
  <c r="CC3680" i="3" s="1"/>
  <c r="CD3680" i="3" s="1"/>
  <c r="BO3681" i="3"/>
  <c r="BN3681" i="3"/>
  <c r="BL3681" i="3"/>
  <c r="BS3681" i="3"/>
  <c r="BM3681" i="3"/>
  <c r="BQ3681" i="3" s="1"/>
  <c r="K131" i="3"/>
  <c r="L131" i="3"/>
  <c r="O132" i="3" s="1"/>
  <c r="O133" i="3"/>
  <c r="N133" i="3"/>
  <c r="BY3681" i="3" l="1"/>
  <c r="BZ3681" i="3"/>
  <c r="CA3681" i="3"/>
  <c r="CF3680" i="3"/>
  <c r="BT3681" i="3"/>
  <c r="BX3681" i="3" s="1"/>
  <c r="BV3681" i="3"/>
  <c r="BP3681" i="3"/>
  <c r="BU3681" i="3" s="1"/>
  <c r="CB3681" i="3" s="1"/>
  <c r="BR3682" i="3"/>
  <c r="K130" i="3"/>
  <c r="L130" i="3"/>
  <c r="N132" i="3"/>
  <c r="CC3681" i="3" l="1"/>
  <c r="CD3681" i="3" s="1"/>
  <c r="CF3681" i="3"/>
  <c r="BO3682" i="3"/>
  <c r="BL3682" i="3"/>
  <c r="BS3682" i="3"/>
  <c r="CA3682" i="3" s="1"/>
  <c r="BM3682" i="3"/>
  <c r="BQ3682" i="3" s="1"/>
  <c r="BN3682" i="3"/>
  <c r="K129" i="3"/>
  <c r="L129" i="3"/>
  <c r="O130" i="3" s="1"/>
  <c r="O131" i="3"/>
  <c r="N131" i="3"/>
  <c r="BY3682" i="3" l="1"/>
  <c r="BZ3682" i="3"/>
  <c r="BT3682" i="3"/>
  <c r="BX3682" i="3" s="1"/>
  <c r="CC3682" i="3" s="1"/>
  <c r="CD3682" i="3" s="1"/>
  <c r="BV3682" i="3"/>
  <c r="BP3682" i="3"/>
  <c r="BU3682" i="3" s="1"/>
  <c r="CB3682" i="3" s="1"/>
  <c r="BR3683" i="3"/>
  <c r="K128" i="3"/>
  <c r="L128" i="3"/>
  <c r="N130" i="3"/>
  <c r="BY3683" i="3" l="1"/>
  <c r="BZ3683" i="3"/>
  <c r="CF3682" i="3"/>
  <c r="BN3683" i="3"/>
  <c r="BM3683" i="3"/>
  <c r="BQ3683" i="3" s="1"/>
  <c r="BS3683" i="3"/>
  <c r="CA3683" i="3" s="1"/>
  <c r="BL3683" i="3"/>
  <c r="BO3683" i="3"/>
  <c r="K127" i="3"/>
  <c r="L127" i="3"/>
  <c r="O128" i="3" s="1"/>
  <c r="O129" i="3"/>
  <c r="N129" i="3"/>
  <c r="BV3683" i="3" l="1"/>
  <c r="BT3683" i="3"/>
  <c r="BX3683" i="3" s="1"/>
  <c r="BP3683" i="3"/>
  <c r="BR3684" i="3"/>
  <c r="K126" i="3"/>
  <c r="L126" i="3"/>
  <c r="N128" i="3"/>
  <c r="BU3683" i="3" l="1"/>
  <c r="CB3683" i="3" s="1"/>
  <c r="CC3683" i="3" s="1"/>
  <c r="CD3683" i="3" s="1"/>
  <c r="BO3684" i="3"/>
  <c r="BL3684" i="3"/>
  <c r="BS3684" i="3"/>
  <c r="BM3684" i="3"/>
  <c r="BQ3684" i="3" s="1"/>
  <c r="BN3684" i="3"/>
  <c r="K125" i="3"/>
  <c r="L125" i="3"/>
  <c r="O126" i="3" s="1"/>
  <c r="O127" i="3"/>
  <c r="N127" i="3"/>
  <c r="BY3684" i="3" l="1"/>
  <c r="BZ3684" i="3"/>
  <c r="CA3684" i="3"/>
  <c r="CF3683" i="3"/>
  <c r="BT3684" i="3"/>
  <c r="BX3684" i="3" s="1"/>
  <c r="BV3684" i="3"/>
  <c r="BP3684" i="3"/>
  <c r="BR3685" i="3"/>
  <c r="K124" i="3"/>
  <c r="L124" i="3"/>
  <c r="N126" i="3"/>
  <c r="BU3684" i="3" l="1"/>
  <c r="CB3684" i="3" s="1"/>
  <c r="CC3684" i="3" s="1"/>
  <c r="CD3684" i="3" s="1"/>
  <c r="BO3685" i="3"/>
  <c r="BN3685" i="3"/>
  <c r="BL3685" i="3"/>
  <c r="BS3685" i="3"/>
  <c r="BM3685" i="3"/>
  <c r="BQ3685" i="3" s="1"/>
  <c r="K123" i="3"/>
  <c r="L123" i="3"/>
  <c r="O124" i="3" s="1"/>
  <c r="O125" i="3"/>
  <c r="N125" i="3"/>
  <c r="BY3685" i="3" l="1"/>
  <c r="BZ3685" i="3"/>
  <c r="CA3685" i="3"/>
  <c r="CF3684" i="3"/>
  <c r="BT3685" i="3"/>
  <c r="BX3685" i="3" s="1"/>
  <c r="BV3685" i="3"/>
  <c r="BP3685" i="3"/>
  <c r="BU3685" i="3" s="1"/>
  <c r="CB3685" i="3" s="1"/>
  <c r="BR3686" i="3"/>
  <c r="K122" i="3"/>
  <c r="L122" i="3"/>
  <c r="N124" i="3"/>
  <c r="CC3685" i="3" l="1"/>
  <c r="CD3685" i="3" s="1"/>
  <c r="CF3685" i="3"/>
  <c r="BO3686" i="3"/>
  <c r="BL3686" i="3"/>
  <c r="BS3686" i="3"/>
  <c r="CA3686" i="3" s="1"/>
  <c r="BM3686" i="3"/>
  <c r="BQ3686" i="3" s="1"/>
  <c r="BN3686" i="3"/>
  <c r="K121" i="3"/>
  <c r="L121" i="3"/>
  <c r="O122" i="3" s="1"/>
  <c r="O123" i="3"/>
  <c r="N123" i="3"/>
  <c r="BY3686" i="3" l="1"/>
  <c r="BZ3686" i="3"/>
  <c r="BT3686" i="3"/>
  <c r="BX3686" i="3" s="1"/>
  <c r="BV3686" i="3"/>
  <c r="BP3686" i="3"/>
  <c r="BR3687" i="3"/>
  <c r="K120" i="3"/>
  <c r="L120" i="3"/>
  <c r="N122" i="3"/>
  <c r="BU3686" i="3" l="1"/>
  <c r="CB3686" i="3" s="1"/>
  <c r="CC3686" i="3" s="1"/>
  <c r="CD3686" i="3" s="1"/>
  <c r="BN3687" i="3"/>
  <c r="BL3687" i="3"/>
  <c r="BS3687" i="3"/>
  <c r="BM3687" i="3"/>
  <c r="BQ3687" i="3" s="1"/>
  <c r="BO3687" i="3"/>
  <c r="K119" i="3"/>
  <c r="L119" i="3"/>
  <c r="O120" i="3" s="1"/>
  <c r="O121" i="3"/>
  <c r="N121" i="3"/>
  <c r="BY3687" i="3" l="1"/>
  <c r="BZ3687" i="3"/>
  <c r="CA3687" i="3"/>
  <c r="CF3686" i="3"/>
  <c r="BV3687" i="3"/>
  <c r="BT3687" i="3"/>
  <c r="BX3687" i="3" s="1"/>
  <c r="BP3687" i="3"/>
  <c r="BU3687" i="3" s="1"/>
  <c r="CB3687" i="3" s="1"/>
  <c r="BR3688" i="3"/>
  <c r="K118" i="3"/>
  <c r="L118" i="3"/>
  <c r="N120" i="3"/>
  <c r="CC3687" i="3" l="1"/>
  <c r="CD3687" i="3" s="1"/>
  <c r="CF3687" i="3"/>
  <c r="BN3688" i="3"/>
  <c r="BL3688" i="3"/>
  <c r="BS3688" i="3"/>
  <c r="CA3688" i="3" s="1"/>
  <c r="BM3688" i="3"/>
  <c r="BQ3688" i="3" s="1"/>
  <c r="BO3688" i="3"/>
  <c r="K117" i="3"/>
  <c r="L117" i="3"/>
  <c r="O118" i="3" s="1"/>
  <c r="O119" i="3"/>
  <c r="N119" i="3"/>
  <c r="BY3688" i="3" l="1"/>
  <c r="BZ3688" i="3"/>
  <c r="BV3688" i="3"/>
  <c r="BT3688" i="3"/>
  <c r="BX3688" i="3" s="1"/>
  <c r="BP3688" i="3"/>
  <c r="BU3688" i="3" s="1"/>
  <c r="BR3689" i="3"/>
  <c r="K116" i="3"/>
  <c r="L116" i="3"/>
  <c r="N118" i="3"/>
  <c r="CB3688" i="3" l="1"/>
  <c r="CC3688" i="3" s="1"/>
  <c r="CD3688" i="3" s="1"/>
  <c r="BO3689" i="3"/>
  <c r="BN3689" i="3"/>
  <c r="BL3689" i="3"/>
  <c r="BS3689" i="3"/>
  <c r="BM3689" i="3"/>
  <c r="BQ3689" i="3" s="1"/>
  <c r="K115" i="3"/>
  <c r="L115" i="3"/>
  <c r="O116" i="3" s="1"/>
  <c r="O117" i="3"/>
  <c r="N117" i="3"/>
  <c r="BY3689" i="3" l="1"/>
  <c r="BZ3689" i="3"/>
  <c r="CF3688" i="3"/>
  <c r="CA3689" i="3"/>
  <c r="BV3689" i="3"/>
  <c r="BT3689" i="3"/>
  <c r="BX3689" i="3" s="1"/>
  <c r="BP3689" i="3"/>
  <c r="BU3689" i="3" s="1"/>
  <c r="CB3689" i="3" s="1"/>
  <c r="BR3690" i="3"/>
  <c r="K114" i="3"/>
  <c r="L114" i="3"/>
  <c r="N116" i="3"/>
  <c r="CC3689" i="3" l="1"/>
  <c r="CD3689" i="3" s="1"/>
  <c r="CF3689" i="3"/>
  <c r="BN3690" i="3"/>
  <c r="BO3690" i="3"/>
  <c r="BL3690" i="3"/>
  <c r="BS3690" i="3"/>
  <c r="CA3690" i="3" s="1"/>
  <c r="BM3690" i="3"/>
  <c r="BQ3690" i="3" s="1"/>
  <c r="K113" i="3"/>
  <c r="L113" i="3"/>
  <c r="O115" i="3"/>
  <c r="N115" i="3"/>
  <c r="BY3690" i="3" l="1"/>
  <c r="BZ3690" i="3"/>
  <c r="BV3690" i="3"/>
  <c r="BT3690" i="3"/>
  <c r="BX3690" i="3" s="1"/>
  <c r="BP3690" i="3"/>
  <c r="BU3690" i="3" s="1"/>
  <c r="BR3691" i="3"/>
  <c r="L112" i="3"/>
  <c r="K112" i="3"/>
  <c r="O114" i="3"/>
  <c r="N114" i="3"/>
  <c r="CC3690" i="3" l="1"/>
  <c r="CD3690" i="3" s="1"/>
  <c r="CF3690" i="3" s="1"/>
  <c r="CB3690" i="3"/>
  <c r="BO3691" i="3"/>
  <c r="BM3691" i="3"/>
  <c r="BQ3691" i="3" s="1"/>
  <c r="BS3691" i="3"/>
  <c r="BL3691" i="3"/>
  <c r="BN3691" i="3"/>
  <c r="K111" i="3"/>
  <c r="L111" i="3"/>
  <c r="O112" i="3" s="1"/>
  <c r="N113" i="3"/>
  <c r="O113" i="3"/>
  <c r="CA3691" i="3" l="1"/>
  <c r="BY3691" i="3"/>
  <c r="BZ3691" i="3"/>
  <c r="BV3691" i="3"/>
  <c r="BT3691" i="3"/>
  <c r="BX3691" i="3" s="1"/>
  <c r="BP3691" i="3"/>
  <c r="BU3691" i="3" s="1"/>
  <c r="BR3692" i="3"/>
  <c r="K110" i="3"/>
  <c r="L110" i="3"/>
  <c r="N112" i="3"/>
  <c r="CB3691" i="3" l="1"/>
  <c r="CC3691" i="3" s="1"/>
  <c r="CD3691" i="3" s="1"/>
  <c r="BN3692" i="3"/>
  <c r="BO3692" i="3"/>
  <c r="BM3692" i="3"/>
  <c r="BQ3692" i="3" s="1"/>
  <c r="BS3692" i="3"/>
  <c r="BL3692" i="3"/>
  <c r="K109" i="3"/>
  <c r="L109" i="3"/>
  <c r="O110" i="3" s="1"/>
  <c r="O111" i="3"/>
  <c r="N111" i="3"/>
  <c r="BY3692" i="3" l="1"/>
  <c r="BZ3692" i="3"/>
  <c r="CF3691" i="3"/>
  <c r="CA3692" i="3"/>
  <c r="CC3692" i="3" s="1"/>
  <c r="CD3692" i="3" s="1"/>
  <c r="BT3692" i="3"/>
  <c r="BX3692" i="3" s="1"/>
  <c r="BV3692" i="3"/>
  <c r="BP3692" i="3"/>
  <c r="BU3692" i="3" s="1"/>
  <c r="CB3692" i="3" s="1"/>
  <c r="BR3693" i="3"/>
  <c r="K108" i="3"/>
  <c r="L108" i="3"/>
  <c r="N110" i="3"/>
  <c r="BY3693" i="3" l="1"/>
  <c r="BZ3693" i="3"/>
  <c r="CF3692" i="3"/>
  <c r="BO3693" i="3"/>
  <c r="BL3693" i="3"/>
  <c r="BS3693" i="3"/>
  <c r="CA3693" i="3" s="1"/>
  <c r="BM3693" i="3"/>
  <c r="BQ3693" i="3" s="1"/>
  <c r="BN3693" i="3"/>
  <c r="K107" i="3"/>
  <c r="L107" i="3"/>
  <c r="O108" i="3" s="1"/>
  <c r="O109" i="3"/>
  <c r="N109" i="3"/>
  <c r="BT3693" i="3" l="1"/>
  <c r="BX3693" i="3" s="1"/>
  <c r="BV3693" i="3"/>
  <c r="BP3693" i="3"/>
  <c r="BR3694" i="3"/>
  <c r="K106" i="3"/>
  <c r="L106" i="3"/>
  <c r="N108" i="3"/>
  <c r="BU3693" i="3" l="1"/>
  <c r="CB3693" i="3" s="1"/>
  <c r="CC3693" i="3" s="1"/>
  <c r="CD3693" i="3" s="1"/>
  <c r="BN3694" i="3"/>
  <c r="BO3694" i="3"/>
  <c r="BL3694" i="3"/>
  <c r="BS3694" i="3"/>
  <c r="BM3694" i="3"/>
  <c r="BQ3694" i="3" s="1"/>
  <c r="K105" i="3"/>
  <c r="L105" i="3"/>
  <c r="O106" i="3" s="1"/>
  <c r="O107" i="3"/>
  <c r="N107" i="3"/>
  <c r="BY3694" i="3" l="1"/>
  <c r="BZ3694" i="3"/>
  <c r="CA3694" i="3"/>
  <c r="CF3693" i="3"/>
  <c r="BV3694" i="3"/>
  <c r="BT3694" i="3"/>
  <c r="BX3694" i="3" s="1"/>
  <c r="BP3694" i="3"/>
  <c r="BU3694" i="3" s="1"/>
  <c r="CB3694" i="3" s="1"/>
  <c r="BR3695" i="3"/>
  <c r="K104" i="3"/>
  <c r="L104" i="3"/>
  <c r="N106" i="3"/>
  <c r="CC3694" i="3" l="1"/>
  <c r="CD3694" i="3" s="1"/>
  <c r="CF3694" i="3" s="1"/>
  <c r="BO3695" i="3"/>
  <c r="BM3695" i="3"/>
  <c r="BQ3695" i="3" s="1"/>
  <c r="BS3695" i="3"/>
  <c r="CA3695" i="3" s="1"/>
  <c r="BL3695" i="3"/>
  <c r="BN3695" i="3"/>
  <c r="K103" i="3"/>
  <c r="L103" i="3"/>
  <c r="O104" i="3" s="1"/>
  <c r="O105" i="3"/>
  <c r="N105" i="3"/>
  <c r="BY3695" i="3" l="1"/>
  <c r="BZ3695" i="3"/>
  <c r="BV3695" i="3"/>
  <c r="BT3695" i="3"/>
  <c r="BX3695" i="3" s="1"/>
  <c r="CC3695" i="3" s="1"/>
  <c r="CD3695" i="3" s="1"/>
  <c r="BP3695" i="3"/>
  <c r="BU3695" i="3" s="1"/>
  <c r="CB3695" i="3" s="1"/>
  <c r="BR3696" i="3"/>
  <c r="K102" i="3"/>
  <c r="L102" i="3"/>
  <c r="N104" i="3"/>
  <c r="BY3696" i="3" l="1"/>
  <c r="BZ3696" i="3"/>
  <c r="CF3695" i="3"/>
  <c r="BN3696" i="3"/>
  <c r="BO3696" i="3"/>
  <c r="BL3696" i="3"/>
  <c r="BS3696" i="3"/>
  <c r="CA3696" i="3" s="1"/>
  <c r="BM3696" i="3"/>
  <c r="BQ3696" i="3" s="1"/>
  <c r="K101" i="3"/>
  <c r="L101" i="3"/>
  <c r="O102" i="3" s="1"/>
  <c r="O103" i="3"/>
  <c r="N103" i="3"/>
  <c r="BT3696" i="3" l="1"/>
  <c r="BX3696" i="3" s="1"/>
  <c r="CC3696" i="3" s="1"/>
  <c r="CD3696" i="3" s="1"/>
  <c r="BV3696" i="3"/>
  <c r="BP3696" i="3"/>
  <c r="BU3696" i="3" s="1"/>
  <c r="CB3696" i="3" s="1"/>
  <c r="BR3697" i="3"/>
  <c r="K100" i="3"/>
  <c r="L100" i="3"/>
  <c r="N102" i="3"/>
  <c r="BY3697" i="3" l="1"/>
  <c r="BZ3697" i="3"/>
  <c r="CF3696" i="3"/>
  <c r="BN3697" i="3"/>
  <c r="BL3697" i="3"/>
  <c r="BS3697" i="3"/>
  <c r="CA3697" i="3" s="1"/>
  <c r="BM3697" i="3"/>
  <c r="BQ3697" i="3" s="1"/>
  <c r="BO3697" i="3"/>
  <c r="K99" i="3"/>
  <c r="L99" i="3"/>
  <c r="O100" i="3" s="1"/>
  <c r="O101" i="3"/>
  <c r="N101" i="3"/>
  <c r="BV3697" i="3" l="1"/>
  <c r="BT3697" i="3"/>
  <c r="BX3697" i="3" s="1"/>
  <c r="CC3697" i="3" s="1"/>
  <c r="CD3697" i="3" s="1"/>
  <c r="BP3697" i="3"/>
  <c r="BU3697" i="3" s="1"/>
  <c r="CB3697" i="3" s="1"/>
  <c r="BR3698" i="3"/>
  <c r="K98" i="3"/>
  <c r="L98" i="3"/>
  <c r="N100" i="3"/>
  <c r="BY3698" i="3" l="1"/>
  <c r="BZ3698" i="3"/>
  <c r="CF3697" i="3"/>
  <c r="BN3698" i="3"/>
  <c r="BO3698" i="3"/>
  <c r="BL3698" i="3"/>
  <c r="BS3698" i="3"/>
  <c r="CA3698" i="3" s="1"/>
  <c r="BM3698" i="3"/>
  <c r="BQ3698" i="3" s="1"/>
  <c r="K97" i="3"/>
  <c r="L97" i="3"/>
  <c r="O98" i="3" s="1"/>
  <c r="O99" i="3"/>
  <c r="N99" i="3"/>
  <c r="BT3698" i="3" l="1"/>
  <c r="BX3698" i="3" s="1"/>
  <c r="BV3698" i="3"/>
  <c r="BP3698" i="3"/>
  <c r="BU3698" i="3" s="1"/>
  <c r="BR3699" i="3"/>
  <c r="K96" i="3"/>
  <c r="L96" i="3"/>
  <c r="N98" i="3"/>
  <c r="CB3698" i="3" l="1"/>
  <c r="CC3698" i="3" s="1"/>
  <c r="CD3698" i="3" s="1"/>
  <c r="BO3699" i="3"/>
  <c r="BN3699" i="3"/>
  <c r="BM3699" i="3"/>
  <c r="BQ3699" i="3" s="1"/>
  <c r="BS3699" i="3"/>
  <c r="BL3699" i="3"/>
  <c r="K95" i="3"/>
  <c r="L95" i="3"/>
  <c r="O96" i="3" s="1"/>
  <c r="O97" i="3"/>
  <c r="N97" i="3"/>
  <c r="BY3699" i="3" l="1"/>
  <c r="BZ3699" i="3"/>
  <c r="CF3698" i="3"/>
  <c r="CA3699" i="3"/>
  <c r="BV3699" i="3"/>
  <c r="BT3699" i="3"/>
  <c r="BX3699" i="3" s="1"/>
  <c r="BP3699" i="3"/>
  <c r="BU3699" i="3" s="1"/>
  <c r="CB3699" i="3" s="1"/>
  <c r="BR3700" i="3"/>
  <c r="K94" i="3"/>
  <c r="L94" i="3"/>
  <c r="N96" i="3"/>
  <c r="CC3699" i="3" l="1"/>
  <c r="CD3699" i="3" s="1"/>
  <c r="CF3699" i="3"/>
  <c r="BO3700" i="3"/>
  <c r="BN3700" i="3"/>
  <c r="BL3700" i="3"/>
  <c r="BS3700" i="3"/>
  <c r="CA3700" i="3" s="1"/>
  <c r="BM3700" i="3"/>
  <c r="BQ3700" i="3" s="1"/>
  <c r="K93" i="3"/>
  <c r="L93" i="3"/>
  <c r="O94" i="3" s="1"/>
  <c r="O95" i="3"/>
  <c r="N95" i="3"/>
  <c r="BY3700" i="3" l="1"/>
  <c r="BZ3700" i="3"/>
  <c r="BV3700" i="3"/>
  <c r="BT3700" i="3"/>
  <c r="BX3700" i="3" s="1"/>
  <c r="BP3700" i="3"/>
  <c r="BU3700" i="3" s="1"/>
  <c r="BR3701" i="3"/>
  <c r="K92" i="3"/>
  <c r="L92" i="3"/>
  <c r="N94" i="3"/>
  <c r="CB3700" i="3" l="1"/>
  <c r="CC3700" i="3" s="1"/>
  <c r="CD3700" i="3" s="1"/>
  <c r="BO3701" i="3"/>
  <c r="BM3701" i="3"/>
  <c r="BQ3701" i="3" s="1"/>
  <c r="BS3701" i="3"/>
  <c r="BL3701" i="3"/>
  <c r="BN3701" i="3"/>
  <c r="K91" i="3"/>
  <c r="L91" i="3"/>
  <c r="O92" i="3" s="1"/>
  <c r="O93" i="3"/>
  <c r="N93" i="3"/>
  <c r="BY3701" i="3" l="1"/>
  <c r="BZ3701" i="3"/>
  <c r="CF3700" i="3"/>
  <c r="CA3701" i="3"/>
  <c r="BT3701" i="3"/>
  <c r="BX3701" i="3" s="1"/>
  <c r="BV3701" i="3"/>
  <c r="BP3701" i="3"/>
  <c r="BU3701" i="3" s="1"/>
  <c r="CB3701" i="3" s="1"/>
  <c r="BR3702" i="3"/>
  <c r="K90" i="3"/>
  <c r="L90" i="3"/>
  <c r="N92" i="3"/>
  <c r="CC3701" i="3" l="1"/>
  <c r="CD3701" i="3" s="1"/>
  <c r="CF3701" i="3" s="1"/>
  <c r="BO3702" i="3"/>
  <c r="BL3702" i="3"/>
  <c r="BS3702" i="3"/>
  <c r="CA3702" i="3" s="1"/>
  <c r="BM3702" i="3"/>
  <c r="BQ3702" i="3" s="1"/>
  <c r="BN3702" i="3"/>
  <c r="K89" i="3"/>
  <c r="L89" i="3"/>
  <c r="O90" i="3" s="1"/>
  <c r="O91" i="3"/>
  <c r="N91" i="3"/>
  <c r="BY3702" i="3" l="1"/>
  <c r="BZ3702" i="3"/>
  <c r="BT3702" i="3"/>
  <c r="BX3702" i="3" s="1"/>
  <c r="CC3702" i="3" s="1"/>
  <c r="CD3702" i="3" s="1"/>
  <c r="BV3702" i="3"/>
  <c r="BP3702" i="3"/>
  <c r="BU3702" i="3" s="1"/>
  <c r="CB3702" i="3" s="1"/>
  <c r="BR3703" i="3"/>
  <c r="K88" i="3"/>
  <c r="L88" i="3"/>
  <c r="N90" i="3"/>
  <c r="BY3703" i="3" l="1"/>
  <c r="BZ3703" i="3"/>
  <c r="CF3702" i="3"/>
  <c r="BO3703" i="3"/>
  <c r="BL3703" i="3"/>
  <c r="BS3703" i="3"/>
  <c r="CA3703" i="3" s="1"/>
  <c r="BM3703" i="3"/>
  <c r="BQ3703" i="3" s="1"/>
  <c r="BN3703" i="3"/>
  <c r="K87" i="3"/>
  <c r="L87" i="3"/>
  <c r="O88" i="3" s="1"/>
  <c r="O89" i="3"/>
  <c r="N89" i="3"/>
  <c r="BT3703" i="3" l="1"/>
  <c r="BX3703" i="3" s="1"/>
  <c r="CC3703" i="3" s="1"/>
  <c r="CD3703" i="3" s="1"/>
  <c r="BV3703" i="3"/>
  <c r="BP3703" i="3"/>
  <c r="BU3703" i="3" s="1"/>
  <c r="CB3703" i="3" s="1"/>
  <c r="BR3704" i="3"/>
  <c r="K86" i="3"/>
  <c r="L86" i="3"/>
  <c r="N88" i="3"/>
  <c r="BY3704" i="3" l="1"/>
  <c r="BZ3704" i="3"/>
  <c r="CF3703" i="3"/>
  <c r="BO3704" i="3"/>
  <c r="BL3704" i="3"/>
  <c r="BS3704" i="3"/>
  <c r="CA3704" i="3" s="1"/>
  <c r="BM3704" i="3"/>
  <c r="BQ3704" i="3" s="1"/>
  <c r="BN3704" i="3"/>
  <c r="K85" i="3"/>
  <c r="L85" i="3"/>
  <c r="O86" i="3" s="1"/>
  <c r="O87" i="3"/>
  <c r="N87" i="3"/>
  <c r="BT3704" i="3" l="1"/>
  <c r="BX3704" i="3" s="1"/>
  <c r="CC3704" i="3" s="1"/>
  <c r="CD3704" i="3" s="1"/>
  <c r="BV3704" i="3"/>
  <c r="BP3704" i="3"/>
  <c r="BU3704" i="3" s="1"/>
  <c r="CB3704" i="3" s="1"/>
  <c r="BR3705" i="3"/>
  <c r="K84" i="3"/>
  <c r="L84" i="3"/>
  <c r="N86" i="3"/>
  <c r="BY3705" i="3" l="1"/>
  <c r="BZ3705" i="3"/>
  <c r="CF3704" i="3"/>
  <c r="BO3705" i="3"/>
  <c r="BM3705" i="3"/>
  <c r="BQ3705" i="3" s="1"/>
  <c r="BS3705" i="3"/>
  <c r="CA3705" i="3" s="1"/>
  <c r="BL3705" i="3"/>
  <c r="BN3705" i="3"/>
  <c r="K83" i="3"/>
  <c r="L83" i="3"/>
  <c r="O84" i="3" s="1"/>
  <c r="O85" i="3"/>
  <c r="N85" i="3"/>
  <c r="BV3705" i="3" l="1"/>
  <c r="BT3705" i="3"/>
  <c r="BX3705" i="3" s="1"/>
  <c r="CC3705" i="3" s="1"/>
  <c r="CD3705" i="3" s="1"/>
  <c r="BP3705" i="3"/>
  <c r="BU3705" i="3" s="1"/>
  <c r="CB3705" i="3" s="1"/>
  <c r="BR3706" i="3"/>
  <c r="K82" i="3"/>
  <c r="L82" i="3"/>
  <c r="N84" i="3"/>
  <c r="BY3706" i="3" l="1"/>
  <c r="BZ3706" i="3"/>
  <c r="CF3705" i="3"/>
  <c r="BO3706" i="3"/>
  <c r="BL3706" i="3"/>
  <c r="BS3706" i="3"/>
  <c r="CA3706" i="3" s="1"/>
  <c r="BM3706" i="3"/>
  <c r="BQ3706" i="3" s="1"/>
  <c r="BN3706" i="3"/>
  <c r="K81" i="3"/>
  <c r="L81" i="3"/>
  <c r="O82" i="3" s="1"/>
  <c r="O83" i="3"/>
  <c r="N83" i="3"/>
  <c r="BT3706" i="3" l="1"/>
  <c r="BX3706" i="3" s="1"/>
  <c r="BV3706" i="3"/>
  <c r="BP3706" i="3"/>
  <c r="BR3707" i="3"/>
  <c r="K80" i="3"/>
  <c r="L80" i="3"/>
  <c r="N82" i="3"/>
  <c r="BU3706" i="3" l="1"/>
  <c r="CB3706" i="3" s="1"/>
  <c r="CC3706" i="3" s="1"/>
  <c r="CD3706" i="3" s="1"/>
  <c r="BO3707" i="3"/>
  <c r="BL3707" i="3"/>
  <c r="BS3707" i="3"/>
  <c r="BM3707" i="3"/>
  <c r="BQ3707" i="3" s="1"/>
  <c r="BN3707" i="3"/>
  <c r="K79" i="3"/>
  <c r="L79" i="3"/>
  <c r="O80" i="3" s="1"/>
  <c r="O81" i="3"/>
  <c r="N81" i="3"/>
  <c r="BY3707" i="3" l="1"/>
  <c r="BZ3707" i="3"/>
  <c r="CA3707" i="3"/>
  <c r="CF3706" i="3"/>
  <c r="BT3707" i="3"/>
  <c r="BX3707" i="3" s="1"/>
  <c r="BV3707" i="3"/>
  <c r="BP3707" i="3"/>
  <c r="BR3708" i="3"/>
  <c r="K78" i="3"/>
  <c r="L78" i="3"/>
  <c r="N80" i="3"/>
  <c r="BU3707" i="3" l="1"/>
  <c r="CB3707" i="3" s="1"/>
  <c r="CC3707" i="3" s="1"/>
  <c r="CD3707" i="3" s="1"/>
  <c r="BO3708" i="3"/>
  <c r="BL3708" i="3"/>
  <c r="BS3708" i="3"/>
  <c r="BM3708" i="3"/>
  <c r="BQ3708" i="3" s="1"/>
  <c r="BN3708" i="3"/>
  <c r="K77" i="3"/>
  <c r="L77" i="3"/>
  <c r="O78" i="3" s="1"/>
  <c r="O79" i="3"/>
  <c r="N79" i="3"/>
  <c r="BY3708" i="3" l="1"/>
  <c r="BZ3708" i="3"/>
  <c r="CA3708" i="3"/>
  <c r="CF3707" i="3"/>
  <c r="BT3708" i="3"/>
  <c r="BX3708" i="3" s="1"/>
  <c r="BV3708" i="3"/>
  <c r="BP3708" i="3"/>
  <c r="BR3709" i="3"/>
  <c r="K76" i="3"/>
  <c r="L76" i="3"/>
  <c r="N78" i="3"/>
  <c r="BU3708" i="3" l="1"/>
  <c r="CB3708" i="3" s="1"/>
  <c r="CC3708" i="3" s="1"/>
  <c r="CD3708" i="3" s="1"/>
  <c r="BN3709" i="3"/>
  <c r="BL3709" i="3"/>
  <c r="BS3709" i="3"/>
  <c r="BM3709" i="3"/>
  <c r="BQ3709" i="3" s="1"/>
  <c r="BO3709" i="3"/>
  <c r="K75" i="3"/>
  <c r="L75" i="3"/>
  <c r="O76" i="3" s="1"/>
  <c r="O77" i="3"/>
  <c r="N77" i="3"/>
  <c r="BY3709" i="3" l="1"/>
  <c r="BZ3709" i="3"/>
  <c r="CA3709" i="3"/>
  <c r="CF3708" i="3"/>
  <c r="BV3709" i="3"/>
  <c r="BT3709" i="3"/>
  <c r="BX3709" i="3" s="1"/>
  <c r="BP3709" i="3"/>
  <c r="BU3709" i="3" s="1"/>
  <c r="CB3709" i="3" s="1"/>
  <c r="BR3710" i="3"/>
  <c r="K74" i="3"/>
  <c r="L74" i="3"/>
  <c r="N76" i="3"/>
  <c r="CC3709" i="3" l="1"/>
  <c r="CD3709" i="3" s="1"/>
  <c r="CF3709" i="3"/>
  <c r="BN3710" i="3"/>
  <c r="BL3710" i="3"/>
  <c r="BS3710" i="3"/>
  <c r="CA3710" i="3" s="1"/>
  <c r="BM3710" i="3"/>
  <c r="BQ3710" i="3" s="1"/>
  <c r="BO3710" i="3"/>
  <c r="K73" i="3"/>
  <c r="L73" i="3"/>
  <c r="O74" i="3" s="1"/>
  <c r="O75" i="3"/>
  <c r="N75" i="3"/>
  <c r="BY3710" i="3" l="1"/>
  <c r="BZ3710" i="3"/>
  <c r="BV3710" i="3"/>
  <c r="BT3710" i="3"/>
  <c r="BX3710" i="3" s="1"/>
  <c r="BP3710" i="3"/>
  <c r="BU3710" i="3" s="1"/>
  <c r="BR3711" i="3"/>
  <c r="K72" i="3"/>
  <c r="L72" i="3"/>
  <c r="N74" i="3"/>
  <c r="CB3710" i="3" l="1"/>
  <c r="CC3710" i="3" s="1"/>
  <c r="CD3710" i="3" s="1"/>
  <c r="BO3711" i="3"/>
  <c r="BN3711" i="3"/>
  <c r="BL3711" i="3"/>
  <c r="BS3711" i="3"/>
  <c r="BM3711" i="3"/>
  <c r="BQ3711" i="3" s="1"/>
  <c r="K71" i="3"/>
  <c r="L71" i="3"/>
  <c r="O72" i="3" s="1"/>
  <c r="O73" i="3"/>
  <c r="N73" i="3"/>
  <c r="BY3711" i="3" l="1"/>
  <c r="BZ3711" i="3"/>
  <c r="CF3710" i="3"/>
  <c r="CA3711" i="3"/>
  <c r="BV3711" i="3"/>
  <c r="BT3711" i="3"/>
  <c r="BX3711" i="3" s="1"/>
  <c r="BP3711" i="3"/>
  <c r="BU3711" i="3" s="1"/>
  <c r="CB3711" i="3" s="1"/>
  <c r="BR3712" i="3"/>
  <c r="K70" i="3"/>
  <c r="L70" i="3"/>
  <c r="N72" i="3"/>
  <c r="CC3711" i="3" l="1"/>
  <c r="CD3711" i="3" s="1"/>
  <c r="CF3711" i="3"/>
  <c r="BN3712" i="3"/>
  <c r="BO3712" i="3"/>
  <c r="BL3712" i="3"/>
  <c r="BS3712" i="3"/>
  <c r="CA3712" i="3" s="1"/>
  <c r="BM3712" i="3"/>
  <c r="BQ3712" i="3" s="1"/>
  <c r="K69" i="3"/>
  <c r="L69" i="3"/>
  <c r="O70" i="3" s="1"/>
  <c r="O71" i="3"/>
  <c r="N71" i="3"/>
  <c r="BY3712" i="3" l="1"/>
  <c r="BZ3712" i="3"/>
  <c r="BV3712" i="3"/>
  <c r="BT3712" i="3"/>
  <c r="BX3712" i="3" s="1"/>
  <c r="BP3712" i="3"/>
  <c r="BR3713" i="3"/>
  <c r="K68" i="3"/>
  <c r="L68" i="3"/>
  <c r="N70" i="3"/>
  <c r="BU3712" i="3" l="1"/>
  <c r="CB3712" i="3" s="1"/>
  <c r="CC3712" i="3" s="1"/>
  <c r="CD3712" i="3" s="1"/>
  <c r="BO3713" i="3"/>
  <c r="BM3713" i="3"/>
  <c r="BQ3713" i="3" s="1"/>
  <c r="BS3713" i="3"/>
  <c r="BL3713" i="3"/>
  <c r="BN3713" i="3"/>
  <c r="K67" i="3"/>
  <c r="L67" i="3"/>
  <c r="O68" i="3" s="1"/>
  <c r="O69" i="3"/>
  <c r="N69" i="3"/>
  <c r="BY3713" i="3" l="1"/>
  <c r="BZ3713" i="3"/>
  <c r="CA3713" i="3"/>
  <c r="CF3712" i="3"/>
  <c r="BT3713" i="3"/>
  <c r="BX3713" i="3" s="1"/>
  <c r="BV3713" i="3"/>
  <c r="BP3713" i="3"/>
  <c r="BR3714" i="3"/>
  <c r="K66" i="3"/>
  <c r="L66" i="3"/>
  <c r="N68" i="3"/>
  <c r="BU3713" i="3" l="1"/>
  <c r="CB3713" i="3" s="1"/>
  <c r="CC3713" i="3" s="1"/>
  <c r="CD3713" i="3" s="1"/>
  <c r="BN3714" i="3"/>
  <c r="BO3714" i="3"/>
  <c r="BM3714" i="3"/>
  <c r="BQ3714" i="3" s="1"/>
  <c r="BS3714" i="3"/>
  <c r="BL3714" i="3"/>
  <c r="K65" i="3"/>
  <c r="L65" i="3"/>
  <c r="O66" i="3" s="1"/>
  <c r="O67" i="3"/>
  <c r="N67" i="3"/>
  <c r="BY3714" i="3" l="1"/>
  <c r="BZ3714" i="3"/>
  <c r="CA3714" i="3"/>
  <c r="CF3713" i="3"/>
  <c r="BV3714" i="3"/>
  <c r="BT3714" i="3"/>
  <c r="BX3714" i="3" s="1"/>
  <c r="BP3714" i="3"/>
  <c r="BU3714" i="3" s="1"/>
  <c r="CB3714" i="3" s="1"/>
  <c r="BR3715" i="3"/>
  <c r="K64" i="3"/>
  <c r="L64" i="3"/>
  <c r="N66" i="3"/>
  <c r="CC3714" i="3" l="1"/>
  <c r="CD3714" i="3" s="1"/>
  <c r="CF3714" i="3" s="1"/>
  <c r="BO3715" i="3"/>
  <c r="BM3715" i="3"/>
  <c r="BQ3715" i="3" s="1"/>
  <c r="BS3715" i="3"/>
  <c r="CA3715" i="3" s="1"/>
  <c r="BL3715" i="3"/>
  <c r="BN3715" i="3"/>
  <c r="L63" i="3"/>
  <c r="K63" i="3"/>
  <c r="O65" i="3"/>
  <c r="N65" i="3"/>
  <c r="BY3715" i="3" l="1"/>
  <c r="BZ3715" i="3"/>
  <c r="BT3715" i="3"/>
  <c r="BX3715" i="3" s="1"/>
  <c r="CC3715" i="3" s="1"/>
  <c r="CD3715" i="3" s="1"/>
  <c r="BV3715" i="3"/>
  <c r="BP3715" i="3"/>
  <c r="BU3715" i="3" s="1"/>
  <c r="CB3715" i="3" s="1"/>
  <c r="BR3716" i="3"/>
  <c r="K62" i="3"/>
  <c r="L62" i="3"/>
  <c r="O63" i="3" s="1"/>
  <c r="N64" i="3"/>
  <c r="O64" i="3"/>
  <c r="BY3716" i="3" l="1"/>
  <c r="BZ3716" i="3"/>
  <c r="CF3715" i="3"/>
  <c r="BN3716" i="3"/>
  <c r="BO3716" i="3"/>
  <c r="BL3716" i="3"/>
  <c r="BS3716" i="3"/>
  <c r="CA3716" i="3" s="1"/>
  <c r="BM3716" i="3"/>
  <c r="BQ3716" i="3" s="1"/>
  <c r="K61" i="3"/>
  <c r="L61" i="3"/>
  <c r="N63" i="3"/>
  <c r="BV3716" i="3" l="1"/>
  <c r="BT3716" i="3"/>
  <c r="BX3716" i="3" s="1"/>
  <c r="BP3716" i="3"/>
  <c r="BR3717" i="3"/>
  <c r="K60" i="3"/>
  <c r="L60" i="3"/>
  <c r="O61" i="3" s="1"/>
  <c r="O62" i="3"/>
  <c r="N62" i="3"/>
  <c r="BU3716" i="3" l="1"/>
  <c r="CB3716" i="3" s="1"/>
  <c r="CC3716" i="3" s="1"/>
  <c r="CD3716" i="3" s="1"/>
  <c r="BN3717" i="3"/>
  <c r="BM3717" i="3"/>
  <c r="BQ3717" i="3" s="1"/>
  <c r="BS3717" i="3"/>
  <c r="BL3717" i="3"/>
  <c r="BO3717" i="3"/>
  <c r="K59" i="3"/>
  <c r="L59" i="3"/>
  <c r="N61" i="3"/>
  <c r="BY3717" i="3" l="1"/>
  <c r="BZ3717" i="3"/>
  <c r="CA3717" i="3"/>
  <c r="CF3716" i="3"/>
  <c r="BV3717" i="3"/>
  <c r="BT3717" i="3"/>
  <c r="BX3717" i="3" s="1"/>
  <c r="BP3717" i="3"/>
  <c r="BR3718" i="3"/>
  <c r="K58" i="3"/>
  <c r="L58" i="3"/>
  <c r="O59" i="3" s="1"/>
  <c r="O60" i="3"/>
  <c r="N60" i="3"/>
  <c r="BU3717" i="3" l="1"/>
  <c r="CB3717" i="3" s="1"/>
  <c r="CC3717" i="3" s="1"/>
  <c r="CD3717" i="3" s="1"/>
  <c r="BN3718" i="3"/>
  <c r="BO3718" i="3"/>
  <c r="BM3718" i="3"/>
  <c r="BQ3718" i="3" s="1"/>
  <c r="BS3718" i="3"/>
  <c r="BL3718" i="3"/>
  <c r="K57" i="3"/>
  <c r="L57" i="3"/>
  <c r="N59" i="3"/>
  <c r="BY3718" i="3" l="1"/>
  <c r="BZ3718" i="3"/>
  <c r="CA3718" i="3"/>
  <c r="CF3717" i="3"/>
  <c r="BV3718" i="3"/>
  <c r="BT3718" i="3"/>
  <c r="BX3718" i="3" s="1"/>
  <c r="BP3718" i="3"/>
  <c r="BR3719" i="3"/>
  <c r="K56" i="3"/>
  <c r="L56" i="3"/>
  <c r="O57" i="3" s="1"/>
  <c r="O58" i="3"/>
  <c r="N58" i="3"/>
  <c r="BU3718" i="3" l="1"/>
  <c r="CB3718" i="3" s="1"/>
  <c r="CC3718" i="3" s="1"/>
  <c r="CD3718" i="3" s="1"/>
  <c r="BN3719" i="3"/>
  <c r="BO3719" i="3"/>
  <c r="BM3719" i="3"/>
  <c r="BQ3719" i="3" s="1"/>
  <c r="BS3719" i="3"/>
  <c r="BL3719" i="3"/>
  <c r="K55" i="3"/>
  <c r="L55" i="3"/>
  <c r="N57" i="3"/>
  <c r="BY3719" i="3" l="1"/>
  <c r="BZ3719" i="3"/>
  <c r="CA3719" i="3"/>
  <c r="CF3718" i="3"/>
  <c r="BV3719" i="3"/>
  <c r="BT3719" i="3"/>
  <c r="BX3719" i="3" s="1"/>
  <c r="BP3719" i="3"/>
  <c r="BR3720" i="3"/>
  <c r="K54" i="3"/>
  <c r="L54" i="3"/>
  <c r="O55" i="3" s="1"/>
  <c r="O56" i="3"/>
  <c r="N56" i="3"/>
  <c r="BU3719" i="3" l="1"/>
  <c r="CB3719" i="3" s="1"/>
  <c r="CC3719" i="3" s="1"/>
  <c r="CD3719" i="3" s="1"/>
  <c r="BN3720" i="3"/>
  <c r="BO3720" i="3"/>
  <c r="BM3720" i="3"/>
  <c r="BQ3720" i="3" s="1"/>
  <c r="BS3720" i="3"/>
  <c r="BL3720" i="3"/>
  <c r="K53" i="3"/>
  <c r="L53" i="3"/>
  <c r="N55" i="3"/>
  <c r="BY3720" i="3" l="1"/>
  <c r="BZ3720" i="3"/>
  <c r="CA3720" i="3"/>
  <c r="CF3719" i="3"/>
  <c r="BV3720" i="3"/>
  <c r="BT3720" i="3"/>
  <c r="BX3720" i="3" s="1"/>
  <c r="BP3720" i="3"/>
  <c r="BR3721" i="3"/>
  <c r="K52" i="3"/>
  <c r="L52" i="3"/>
  <c r="O53" i="3" s="1"/>
  <c r="O54" i="3"/>
  <c r="N54" i="3"/>
  <c r="BU3720" i="3" l="1"/>
  <c r="CB3720" i="3" s="1"/>
  <c r="CC3720" i="3" s="1"/>
  <c r="CD3720" i="3" s="1"/>
  <c r="BO3721" i="3"/>
  <c r="BN3721" i="3"/>
  <c r="BM3721" i="3"/>
  <c r="BQ3721" i="3" s="1"/>
  <c r="BS3721" i="3"/>
  <c r="BL3721" i="3"/>
  <c r="K51" i="3"/>
  <c r="L51" i="3"/>
  <c r="N53" i="3"/>
  <c r="BY3721" i="3" l="1"/>
  <c r="BZ3721" i="3"/>
  <c r="CA3721" i="3"/>
  <c r="CF3720" i="3"/>
  <c r="BT3721" i="3"/>
  <c r="BX3721" i="3" s="1"/>
  <c r="BV3721" i="3"/>
  <c r="BP3721" i="3"/>
  <c r="BU3721" i="3" s="1"/>
  <c r="CB3721" i="3" s="1"/>
  <c r="BR3722" i="3"/>
  <c r="K50" i="3"/>
  <c r="L50" i="3"/>
  <c r="O51" i="3" s="1"/>
  <c r="O52" i="3"/>
  <c r="N52" i="3"/>
  <c r="CC3721" i="3" l="1"/>
  <c r="CD3721" i="3" s="1"/>
  <c r="CF3721" i="3"/>
  <c r="BN3722" i="3"/>
  <c r="BO3722" i="3"/>
  <c r="BM3722" i="3"/>
  <c r="BQ3722" i="3" s="1"/>
  <c r="BS3722" i="3"/>
  <c r="CA3722" i="3" s="1"/>
  <c r="BL3722" i="3"/>
  <c r="K49" i="3"/>
  <c r="L49" i="3"/>
  <c r="N51" i="3"/>
  <c r="BY3722" i="3" l="1"/>
  <c r="BZ3722" i="3"/>
  <c r="BV3722" i="3"/>
  <c r="BT3722" i="3"/>
  <c r="BX3722" i="3" s="1"/>
  <c r="CC3722" i="3" s="1"/>
  <c r="CD3722" i="3" s="1"/>
  <c r="BP3722" i="3"/>
  <c r="BU3722" i="3" s="1"/>
  <c r="CB3722" i="3" s="1"/>
  <c r="BR3723" i="3"/>
  <c r="K48" i="3"/>
  <c r="L48" i="3"/>
  <c r="O49" i="3" s="1"/>
  <c r="O50" i="3"/>
  <c r="N50" i="3"/>
  <c r="BY3723" i="3" l="1"/>
  <c r="BZ3723" i="3"/>
  <c r="CF3722" i="3"/>
  <c r="BN3723" i="3"/>
  <c r="BO3723" i="3"/>
  <c r="BL3723" i="3"/>
  <c r="BS3723" i="3"/>
  <c r="CA3723" i="3" s="1"/>
  <c r="BM3723" i="3"/>
  <c r="BQ3723" i="3" s="1"/>
  <c r="K47" i="3"/>
  <c r="L47" i="3"/>
  <c r="N49" i="3"/>
  <c r="BT3723" i="3" l="1"/>
  <c r="BX3723" i="3" s="1"/>
  <c r="CC3723" i="3" s="1"/>
  <c r="CD3723" i="3" s="1"/>
  <c r="BV3723" i="3"/>
  <c r="BP3723" i="3"/>
  <c r="BU3723" i="3" s="1"/>
  <c r="CB3723" i="3" s="1"/>
  <c r="BR3724" i="3"/>
  <c r="K46" i="3"/>
  <c r="L46" i="3"/>
  <c r="O47" i="3" s="1"/>
  <c r="O48" i="3"/>
  <c r="N48" i="3"/>
  <c r="BY3724" i="3" l="1"/>
  <c r="BZ3724" i="3"/>
  <c r="CF3723" i="3"/>
  <c r="BO3724" i="3"/>
  <c r="BN3724" i="3"/>
  <c r="BM3724" i="3"/>
  <c r="BQ3724" i="3" s="1"/>
  <c r="BS3724" i="3"/>
  <c r="CA3724" i="3" s="1"/>
  <c r="BL3724" i="3"/>
  <c r="K45" i="3"/>
  <c r="L45" i="3"/>
  <c r="N47" i="3"/>
  <c r="BV3724" i="3" l="1"/>
  <c r="BT3724" i="3"/>
  <c r="BX3724" i="3" s="1"/>
  <c r="CC3724" i="3" s="1"/>
  <c r="CD3724" i="3" s="1"/>
  <c r="BP3724" i="3"/>
  <c r="BU3724" i="3" s="1"/>
  <c r="CB3724" i="3" s="1"/>
  <c r="BR3725" i="3"/>
  <c r="K44" i="3"/>
  <c r="L44" i="3"/>
  <c r="O45" i="3" s="1"/>
  <c r="O46" i="3"/>
  <c r="N46" i="3"/>
  <c r="BY3725" i="3" l="1"/>
  <c r="BZ3725" i="3"/>
  <c r="CF3724" i="3"/>
  <c r="BO3725" i="3"/>
  <c r="BN3725" i="3"/>
  <c r="BM3725" i="3"/>
  <c r="BQ3725" i="3" s="1"/>
  <c r="BS3725" i="3"/>
  <c r="CA3725" i="3" s="1"/>
  <c r="BL3725" i="3"/>
  <c r="K43" i="3"/>
  <c r="L43" i="3"/>
  <c r="N45" i="3"/>
  <c r="BV3725" i="3" l="1"/>
  <c r="BT3725" i="3"/>
  <c r="BX3725" i="3" s="1"/>
  <c r="CC3725" i="3" s="1"/>
  <c r="CD3725" i="3" s="1"/>
  <c r="BP3725" i="3"/>
  <c r="BU3725" i="3" s="1"/>
  <c r="CB3725" i="3" s="1"/>
  <c r="BR3726" i="3"/>
  <c r="K42" i="3"/>
  <c r="L42" i="3"/>
  <c r="O43" i="3" s="1"/>
  <c r="O44" i="3"/>
  <c r="N44" i="3"/>
  <c r="BY3726" i="3" l="1"/>
  <c r="BZ3726" i="3"/>
  <c r="CF3725" i="3"/>
  <c r="BO3726" i="3"/>
  <c r="BL3726" i="3"/>
  <c r="BS3726" i="3"/>
  <c r="CA3726" i="3" s="1"/>
  <c r="BM3726" i="3"/>
  <c r="BQ3726" i="3" s="1"/>
  <c r="BN3726" i="3"/>
  <c r="K41" i="3"/>
  <c r="L41" i="3"/>
  <c r="N43" i="3"/>
  <c r="BT3726" i="3" l="1"/>
  <c r="BX3726" i="3" s="1"/>
  <c r="BV3726" i="3"/>
  <c r="BP3726" i="3"/>
  <c r="BR3727" i="3"/>
  <c r="K40" i="3"/>
  <c r="L40" i="3"/>
  <c r="O41" i="3" s="1"/>
  <c r="O42" i="3"/>
  <c r="N42" i="3"/>
  <c r="BU3726" i="3" l="1"/>
  <c r="CB3726" i="3" s="1"/>
  <c r="CC3726" i="3" s="1"/>
  <c r="CD3726" i="3" s="1"/>
  <c r="BN3727" i="3"/>
  <c r="BM3727" i="3"/>
  <c r="BQ3727" i="3" s="1"/>
  <c r="BS3727" i="3"/>
  <c r="BL3727" i="3"/>
  <c r="BO3727" i="3"/>
  <c r="K39" i="3"/>
  <c r="L39" i="3"/>
  <c r="N41" i="3"/>
  <c r="BY3727" i="3" l="1"/>
  <c r="BZ3727" i="3"/>
  <c r="CA3727" i="3"/>
  <c r="CF3726" i="3"/>
  <c r="BV3727" i="3"/>
  <c r="BT3727" i="3"/>
  <c r="BX3727" i="3" s="1"/>
  <c r="BP3727" i="3"/>
  <c r="BR3728" i="3"/>
  <c r="K38" i="3"/>
  <c r="L38" i="3"/>
  <c r="O39" i="3" s="1"/>
  <c r="O40" i="3"/>
  <c r="N40" i="3"/>
  <c r="BU3727" i="3" l="1"/>
  <c r="CB3727" i="3" s="1"/>
  <c r="CC3727" i="3" s="1"/>
  <c r="CD3727" i="3" s="1"/>
  <c r="BO3728" i="3"/>
  <c r="BL3728" i="3"/>
  <c r="BS3728" i="3"/>
  <c r="BM3728" i="3"/>
  <c r="BQ3728" i="3" s="1"/>
  <c r="BN3728" i="3"/>
  <c r="K37" i="3"/>
  <c r="L37" i="3"/>
  <c r="N39" i="3"/>
  <c r="BY3728" i="3" l="1"/>
  <c r="BZ3728" i="3"/>
  <c r="CA3728" i="3"/>
  <c r="CF3727" i="3"/>
  <c r="BV3728" i="3"/>
  <c r="BT3728" i="3"/>
  <c r="BX3728" i="3" s="1"/>
  <c r="BP3728" i="3"/>
  <c r="BU3728" i="3" s="1"/>
  <c r="CB3728" i="3" s="1"/>
  <c r="BR3729" i="3"/>
  <c r="K36" i="3"/>
  <c r="L36" i="3"/>
  <c r="O37" i="3" s="1"/>
  <c r="O38" i="3"/>
  <c r="N38" i="3"/>
  <c r="CC3728" i="3" l="1"/>
  <c r="CD3728" i="3" s="1"/>
  <c r="CF3728" i="3"/>
  <c r="BO3729" i="3"/>
  <c r="BN3729" i="3"/>
  <c r="BM3729" i="3"/>
  <c r="BQ3729" i="3" s="1"/>
  <c r="BS3729" i="3"/>
  <c r="CA3729" i="3" s="1"/>
  <c r="BL3729" i="3"/>
  <c r="K35" i="3"/>
  <c r="L35" i="3"/>
  <c r="N37" i="3"/>
  <c r="BY3729" i="3" l="1"/>
  <c r="BZ3729" i="3"/>
  <c r="BV3729" i="3"/>
  <c r="BT3729" i="3"/>
  <c r="BX3729" i="3" s="1"/>
  <c r="CC3729" i="3" s="1"/>
  <c r="CD3729" i="3" s="1"/>
  <c r="BP3729" i="3"/>
  <c r="BU3729" i="3" s="1"/>
  <c r="CB3729" i="3" s="1"/>
  <c r="BR3730" i="3"/>
  <c r="K34" i="3"/>
  <c r="L34" i="3"/>
  <c r="O35" i="3" s="1"/>
  <c r="O36" i="3"/>
  <c r="N36" i="3"/>
  <c r="BY3730" i="3" l="1"/>
  <c r="BZ3730" i="3"/>
  <c r="CF3729" i="3"/>
  <c r="BO3730" i="3"/>
  <c r="BM3730" i="3"/>
  <c r="BQ3730" i="3" s="1"/>
  <c r="BS3730" i="3"/>
  <c r="CA3730" i="3" s="1"/>
  <c r="BL3730" i="3"/>
  <c r="BN3730" i="3"/>
  <c r="K33" i="3"/>
  <c r="L33" i="3"/>
  <c r="N35" i="3"/>
  <c r="BV3730" i="3" l="1"/>
  <c r="BT3730" i="3"/>
  <c r="BX3730" i="3" s="1"/>
  <c r="CC3730" i="3" s="1"/>
  <c r="CD3730" i="3" s="1"/>
  <c r="BP3730" i="3"/>
  <c r="BU3730" i="3" s="1"/>
  <c r="CB3730" i="3" s="1"/>
  <c r="BR3731" i="3"/>
  <c r="K32" i="3"/>
  <c r="L32" i="3"/>
  <c r="O33" i="3" s="1"/>
  <c r="O34" i="3"/>
  <c r="N34" i="3"/>
  <c r="BY3731" i="3" l="1"/>
  <c r="BZ3731" i="3"/>
  <c r="CF3730" i="3"/>
  <c r="BN3731" i="3"/>
  <c r="BL3731" i="3"/>
  <c r="BS3731" i="3"/>
  <c r="CA3731" i="3" s="1"/>
  <c r="BM3731" i="3"/>
  <c r="BQ3731" i="3" s="1"/>
  <c r="BO3731" i="3"/>
  <c r="K31" i="3"/>
  <c r="L31" i="3"/>
  <c r="N33" i="3"/>
  <c r="BV3731" i="3" l="1"/>
  <c r="BT3731" i="3"/>
  <c r="BX3731" i="3" s="1"/>
  <c r="BP3731" i="3"/>
  <c r="BR3732" i="3"/>
  <c r="K30" i="3"/>
  <c r="L30" i="3"/>
  <c r="O31" i="3" s="1"/>
  <c r="O32" i="3"/>
  <c r="N32" i="3"/>
  <c r="BU3731" i="3" l="1"/>
  <c r="CB3731" i="3" s="1"/>
  <c r="CC3731" i="3" s="1"/>
  <c r="CD3731" i="3" s="1"/>
  <c r="BO3732" i="3"/>
  <c r="BL3732" i="3"/>
  <c r="BS3732" i="3"/>
  <c r="BM3732" i="3"/>
  <c r="BQ3732" i="3" s="1"/>
  <c r="BN3732" i="3"/>
  <c r="K29" i="3"/>
  <c r="L29" i="3"/>
  <c r="N31" i="3"/>
  <c r="BY3732" i="3" l="1"/>
  <c r="BZ3732" i="3"/>
  <c r="CA3732" i="3"/>
  <c r="CF3731" i="3"/>
  <c r="BT3732" i="3"/>
  <c r="BX3732" i="3" s="1"/>
  <c r="BV3732" i="3"/>
  <c r="BP3732" i="3"/>
  <c r="BR3733" i="3"/>
  <c r="K28" i="3"/>
  <c r="L28" i="3"/>
  <c r="O29" i="3" s="1"/>
  <c r="O30" i="3"/>
  <c r="N30" i="3"/>
  <c r="BU3732" i="3" l="1"/>
  <c r="CB3732" i="3" s="1"/>
  <c r="CC3732" i="3" s="1"/>
  <c r="CD3732" i="3" s="1"/>
  <c r="BN3733" i="3"/>
  <c r="BO3733" i="3"/>
  <c r="BL3733" i="3"/>
  <c r="BS3733" i="3"/>
  <c r="BM3733" i="3"/>
  <c r="BQ3733" i="3" s="1"/>
  <c r="K27" i="3"/>
  <c r="L27" i="3"/>
  <c r="N29" i="3"/>
  <c r="BY3733" i="3" l="1"/>
  <c r="BZ3733" i="3"/>
  <c r="CA3733" i="3"/>
  <c r="CF3732" i="3"/>
  <c r="BV3733" i="3"/>
  <c r="BT3733" i="3"/>
  <c r="BX3733" i="3" s="1"/>
  <c r="BP3733" i="3"/>
  <c r="BU3733" i="3" s="1"/>
  <c r="CB3733" i="3" s="1"/>
  <c r="BR3734" i="3"/>
  <c r="K26" i="3"/>
  <c r="L26" i="3"/>
  <c r="O27" i="3" s="1"/>
  <c r="O28" i="3"/>
  <c r="N28" i="3"/>
  <c r="CC3733" i="3" l="1"/>
  <c r="CD3733" i="3" s="1"/>
  <c r="CF3733" i="3" s="1"/>
  <c r="BN3734" i="3"/>
  <c r="BL3734" i="3"/>
  <c r="BS3734" i="3"/>
  <c r="CA3734" i="3" s="1"/>
  <c r="BM3734" i="3"/>
  <c r="BQ3734" i="3" s="1"/>
  <c r="BO3734" i="3"/>
  <c r="K25" i="3"/>
  <c r="L25" i="3"/>
  <c r="N27" i="3"/>
  <c r="BY3734" i="3" l="1"/>
  <c r="BZ3734" i="3"/>
  <c r="BV3734" i="3"/>
  <c r="BT3734" i="3"/>
  <c r="BX3734" i="3" s="1"/>
  <c r="BP3734" i="3"/>
  <c r="BU3734" i="3" s="1"/>
  <c r="BR3735" i="3"/>
  <c r="K24" i="3"/>
  <c r="L24" i="3"/>
  <c r="O25" i="3" s="1"/>
  <c r="O26" i="3"/>
  <c r="N26" i="3"/>
  <c r="CB3734" i="3" l="1"/>
  <c r="CC3734" i="3" s="1"/>
  <c r="CD3734" i="3" s="1"/>
  <c r="BN3735" i="3"/>
  <c r="BO3735" i="3"/>
  <c r="BM3735" i="3"/>
  <c r="BQ3735" i="3" s="1"/>
  <c r="BS3735" i="3"/>
  <c r="BL3735" i="3"/>
  <c r="K23" i="3"/>
  <c r="L23" i="3"/>
  <c r="N25" i="3"/>
  <c r="BY3735" i="3" l="1"/>
  <c r="BZ3735" i="3"/>
  <c r="CF3734" i="3"/>
  <c r="CA3735" i="3"/>
  <c r="BT3735" i="3"/>
  <c r="BX3735" i="3" s="1"/>
  <c r="BV3735" i="3"/>
  <c r="BP3735" i="3"/>
  <c r="BU3735" i="3" s="1"/>
  <c r="CB3735" i="3" s="1"/>
  <c r="BR3736" i="3"/>
  <c r="K22" i="3"/>
  <c r="L22" i="3"/>
  <c r="O23" i="3" s="1"/>
  <c r="O24" i="3"/>
  <c r="N24" i="3"/>
  <c r="CC3735" i="3" l="1"/>
  <c r="CD3735" i="3" s="1"/>
  <c r="CF3735" i="3"/>
  <c r="BO3736" i="3"/>
  <c r="BN3736" i="3"/>
  <c r="BM3736" i="3"/>
  <c r="BQ3736" i="3" s="1"/>
  <c r="BS3736" i="3"/>
  <c r="CA3736" i="3" s="1"/>
  <c r="BL3736" i="3"/>
  <c r="K21" i="3"/>
  <c r="L21" i="3"/>
  <c r="N23" i="3"/>
  <c r="BY3736" i="3" l="1"/>
  <c r="BZ3736" i="3"/>
  <c r="BV3736" i="3"/>
  <c r="BT3736" i="3"/>
  <c r="BX3736" i="3" s="1"/>
  <c r="CC3736" i="3" s="1"/>
  <c r="CD3736" i="3" s="1"/>
  <c r="BP3736" i="3"/>
  <c r="BU3736" i="3" s="1"/>
  <c r="CB3736" i="3" s="1"/>
  <c r="BR3737" i="3"/>
  <c r="K20" i="3"/>
  <c r="L20" i="3"/>
  <c r="O21" i="3" s="1"/>
  <c r="O22" i="3"/>
  <c r="N22" i="3"/>
  <c r="BY3737" i="3" l="1"/>
  <c r="BZ3737" i="3"/>
  <c r="CF3736" i="3"/>
  <c r="BN3737" i="3"/>
  <c r="BO3737" i="3"/>
  <c r="BL3737" i="3"/>
  <c r="BS3737" i="3"/>
  <c r="CA3737" i="3" s="1"/>
  <c r="BM3737" i="3"/>
  <c r="BQ3737" i="3" s="1"/>
  <c r="K19" i="3"/>
  <c r="L19" i="3"/>
  <c r="N21" i="3"/>
  <c r="BT3737" i="3" l="1"/>
  <c r="BX3737" i="3" s="1"/>
  <c r="CC3737" i="3" s="1"/>
  <c r="CD3737" i="3" s="1"/>
  <c r="BV3737" i="3"/>
  <c r="BP3737" i="3"/>
  <c r="BU3737" i="3" s="1"/>
  <c r="CB3737" i="3" s="1"/>
  <c r="BR3738" i="3"/>
  <c r="K18" i="3"/>
  <c r="L18" i="3"/>
  <c r="O19" i="3" s="1"/>
  <c r="O20" i="3"/>
  <c r="N20" i="3"/>
  <c r="BY3738" i="3" l="1"/>
  <c r="BZ3738" i="3"/>
  <c r="CF3737" i="3"/>
  <c r="BN3738" i="3"/>
  <c r="BL3738" i="3"/>
  <c r="BS3738" i="3"/>
  <c r="CA3738" i="3" s="1"/>
  <c r="BM3738" i="3"/>
  <c r="BQ3738" i="3" s="1"/>
  <c r="BO3738" i="3"/>
  <c r="K17" i="3"/>
  <c r="L17" i="3"/>
  <c r="N19" i="3"/>
  <c r="BV3738" i="3" l="1"/>
  <c r="BT3738" i="3"/>
  <c r="BX3738" i="3" s="1"/>
  <c r="CC3738" i="3" s="1"/>
  <c r="CD3738" i="3" s="1"/>
  <c r="BP3738" i="3"/>
  <c r="BU3738" i="3" s="1"/>
  <c r="CB3738" i="3" s="1"/>
  <c r="BR3739" i="3"/>
  <c r="K16" i="3"/>
  <c r="L16" i="3"/>
  <c r="O17" i="3" s="1"/>
  <c r="O18" i="3"/>
  <c r="N18" i="3"/>
  <c r="BY3739" i="3" l="1"/>
  <c r="BZ3739" i="3"/>
  <c r="CF3738" i="3"/>
  <c r="BO3739" i="3"/>
  <c r="BN3739" i="3"/>
  <c r="BL3739" i="3"/>
  <c r="BS3739" i="3"/>
  <c r="CA3739" i="3" s="1"/>
  <c r="BM3739" i="3"/>
  <c r="BQ3739" i="3" s="1"/>
  <c r="K15" i="3"/>
  <c r="L15" i="3"/>
  <c r="N17" i="3"/>
  <c r="BV3739" i="3" l="1"/>
  <c r="BT3739" i="3"/>
  <c r="BX3739" i="3" s="1"/>
  <c r="CC3739" i="3" s="1"/>
  <c r="CD3739" i="3" s="1"/>
  <c r="BP3739" i="3"/>
  <c r="BU3739" i="3" s="1"/>
  <c r="CB3739" i="3" s="1"/>
  <c r="BR3740" i="3"/>
  <c r="K14" i="3"/>
  <c r="L14" i="3"/>
  <c r="O15" i="3" s="1"/>
  <c r="O16" i="3"/>
  <c r="N16" i="3"/>
  <c r="BY3740" i="3" l="1"/>
  <c r="BZ3740" i="3"/>
  <c r="CF3739" i="3"/>
  <c r="BN3740" i="3"/>
  <c r="BO3740" i="3"/>
  <c r="BM3740" i="3"/>
  <c r="BQ3740" i="3" s="1"/>
  <c r="BS3740" i="3"/>
  <c r="CA3740" i="3" s="1"/>
  <c r="BL3740" i="3"/>
  <c r="K13" i="3"/>
  <c r="L13" i="3"/>
  <c r="N15" i="3"/>
  <c r="BV3740" i="3" l="1"/>
  <c r="BT3740" i="3"/>
  <c r="BX3740" i="3" s="1"/>
  <c r="CC3740" i="3" s="1"/>
  <c r="CD3740" i="3" s="1"/>
  <c r="BP3740" i="3"/>
  <c r="BU3740" i="3" s="1"/>
  <c r="CB3740" i="3" s="1"/>
  <c r="BR3741" i="3"/>
  <c r="K12" i="3"/>
  <c r="L12" i="3"/>
  <c r="O13" i="3" s="1"/>
  <c r="O14" i="3"/>
  <c r="N14" i="3"/>
  <c r="BY3741" i="3" l="1"/>
  <c r="BZ3741" i="3"/>
  <c r="CF3740" i="3"/>
  <c r="BO3741" i="3"/>
  <c r="BM3741" i="3"/>
  <c r="BQ3741" i="3" s="1"/>
  <c r="BS3741" i="3"/>
  <c r="CA3741" i="3" s="1"/>
  <c r="BL3741" i="3"/>
  <c r="BN3741" i="3"/>
  <c r="K11" i="3"/>
  <c r="L11" i="3"/>
  <c r="N13" i="3"/>
  <c r="BV3741" i="3" l="1"/>
  <c r="BT3741" i="3"/>
  <c r="BX3741" i="3" s="1"/>
  <c r="CC3741" i="3" s="1"/>
  <c r="CD3741" i="3" s="1"/>
  <c r="BP3741" i="3"/>
  <c r="BU3741" i="3" s="1"/>
  <c r="CB3741" i="3" s="1"/>
  <c r="BR3742" i="3"/>
  <c r="K10" i="3"/>
  <c r="L10" i="3"/>
  <c r="O11" i="3" s="1"/>
  <c r="O12" i="3"/>
  <c r="N12" i="3"/>
  <c r="BY3742" i="3" l="1"/>
  <c r="BZ3742" i="3"/>
  <c r="CF3741" i="3"/>
  <c r="BO3742" i="3"/>
  <c r="BN3742" i="3"/>
  <c r="BL3742" i="3"/>
  <c r="BS3742" i="3"/>
  <c r="CA3742" i="3" s="1"/>
  <c r="BM3742" i="3"/>
  <c r="BQ3742" i="3" s="1"/>
  <c r="K9" i="3"/>
  <c r="L9" i="3"/>
  <c r="N11" i="3"/>
  <c r="BV3742" i="3" l="1"/>
  <c r="BT3742" i="3"/>
  <c r="BX3742" i="3" s="1"/>
  <c r="CC3742" i="3" s="1"/>
  <c r="CD3742" i="3" s="1"/>
  <c r="BP3742" i="3"/>
  <c r="BU3742" i="3" s="1"/>
  <c r="CB3742" i="3" s="1"/>
  <c r="BR3743" i="3"/>
  <c r="K8" i="3"/>
  <c r="L8" i="3"/>
  <c r="O9" i="3" s="1"/>
  <c r="O10" i="3"/>
  <c r="N10" i="3"/>
  <c r="BY3743" i="3" l="1"/>
  <c r="BZ3743" i="3"/>
  <c r="CF3742" i="3"/>
  <c r="BO3743" i="3"/>
  <c r="BL3743" i="3"/>
  <c r="BS3743" i="3"/>
  <c r="CA3743" i="3" s="1"/>
  <c r="BM3743" i="3"/>
  <c r="BQ3743" i="3" s="1"/>
  <c r="BN3743" i="3"/>
  <c r="K7" i="3"/>
  <c r="N8" i="3" s="1"/>
  <c r="L7" i="3"/>
  <c r="O8" i="3" s="1"/>
  <c r="N9" i="3"/>
  <c r="BT3743" i="3" l="1"/>
  <c r="BX3743" i="3" s="1"/>
  <c r="CC3743" i="3" s="1"/>
  <c r="CD3743" i="3" s="1"/>
  <c r="BV3743" i="3"/>
  <c r="BP3743" i="3"/>
  <c r="BU3743" i="3" s="1"/>
  <c r="CB3743" i="3" s="1"/>
  <c r="BR3744" i="3"/>
  <c r="BY3744" i="3" l="1"/>
  <c r="BZ3744" i="3"/>
  <c r="CF3743" i="3"/>
  <c r="BO3744" i="3"/>
  <c r="BM3744" i="3"/>
  <c r="BQ3744" i="3" s="1"/>
  <c r="BS3744" i="3"/>
  <c r="CA3744" i="3" s="1"/>
  <c r="BL3744" i="3"/>
  <c r="BN3744" i="3"/>
  <c r="BT3744" i="3" l="1"/>
  <c r="BX3744" i="3" s="1"/>
  <c r="CC3744" i="3" s="1"/>
  <c r="CD3744" i="3" s="1"/>
  <c r="BV3744" i="3"/>
  <c r="BP3744" i="3"/>
  <c r="BU3744" i="3" s="1"/>
  <c r="CB3744" i="3" s="1"/>
  <c r="BR3745" i="3"/>
  <c r="BY3745" i="3" l="1"/>
  <c r="BZ3745" i="3"/>
  <c r="CF3744" i="3"/>
  <c r="BO3745" i="3"/>
  <c r="BL3745" i="3"/>
  <c r="BS3745" i="3"/>
  <c r="CA3745" i="3" s="1"/>
  <c r="BM3745" i="3"/>
  <c r="BQ3745" i="3" s="1"/>
  <c r="BN3745" i="3"/>
  <c r="BT3745" i="3" l="1"/>
  <c r="BX3745" i="3" s="1"/>
  <c r="CC3745" i="3" s="1"/>
  <c r="CD3745" i="3" s="1"/>
  <c r="BV3745" i="3"/>
  <c r="BP3745" i="3"/>
  <c r="BU3745" i="3" s="1"/>
  <c r="CB3745" i="3" s="1"/>
  <c r="BR3746" i="3"/>
  <c r="BY3746" i="3" l="1"/>
  <c r="BZ3746" i="3"/>
  <c r="CF3745" i="3"/>
  <c r="BN3746" i="3"/>
  <c r="BM3746" i="3"/>
  <c r="BQ3746" i="3" s="1"/>
  <c r="BS3746" i="3"/>
  <c r="CA3746" i="3" s="1"/>
  <c r="BL3746" i="3"/>
  <c r="BO3746" i="3"/>
  <c r="BV3746" i="3" l="1"/>
  <c r="BT3746" i="3"/>
  <c r="BX3746" i="3" s="1"/>
  <c r="CC3746" i="3" s="1"/>
  <c r="CD3746" i="3" s="1"/>
  <c r="BP3746" i="3"/>
  <c r="BU3746" i="3" s="1"/>
  <c r="CB3746" i="3" s="1"/>
  <c r="BR3747" i="3"/>
  <c r="BY3747" i="3" l="1"/>
  <c r="BZ3747" i="3"/>
  <c r="CF3746" i="3"/>
  <c r="BO3747" i="3"/>
  <c r="BM3747" i="3"/>
  <c r="BQ3747" i="3" s="1"/>
  <c r="BS3747" i="3"/>
  <c r="CA3747" i="3" s="1"/>
  <c r="BL3747" i="3"/>
  <c r="BN3747" i="3"/>
  <c r="BV3747" i="3" l="1"/>
  <c r="BT3747" i="3"/>
  <c r="BX3747" i="3" s="1"/>
  <c r="CC3747" i="3" s="1"/>
  <c r="CD3747" i="3" s="1"/>
  <c r="BP3747" i="3"/>
  <c r="BU3747" i="3" s="1"/>
  <c r="CB3747" i="3" s="1"/>
  <c r="BR3748" i="3"/>
  <c r="BY3748" i="3" l="1"/>
  <c r="BZ3748" i="3"/>
  <c r="CF3747" i="3"/>
  <c r="BN3748" i="3"/>
  <c r="BO3748" i="3"/>
  <c r="BL3748" i="3"/>
  <c r="BM3748" i="3"/>
  <c r="BQ3748" i="3" s="1"/>
  <c r="BS3748" i="3"/>
  <c r="CA3748" i="3" s="1"/>
  <c r="BT3748" i="3" l="1"/>
  <c r="BX3748" i="3" s="1"/>
  <c r="CC3748" i="3" s="1"/>
  <c r="CD3748" i="3" s="1"/>
  <c r="BV3748" i="3"/>
  <c r="BP3748" i="3"/>
  <c r="BU3748" i="3" s="1"/>
  <c r="CB3748" i="3" s="1"/>
  <c r="BR3749" i="3"/>
  <c r="BY3749" i="3" l="1"/>
  <c r="BZ3749" i="3"/>
  <c r="CF3748" i="3"/>
  <c r="BN3749" i="3"/>
  <c r="BM3749" i="3"/>
  <c r="BQ3749" i="3" s="1"/>
  <c r="BS3749" i="3"/>
  <c r="CA3749" i="3" s="1"/>
  <c r="BL3749" i="3"/>
  <c r="BO3749" i="3"/>
  <c r="BV3749" i="3" l="1"/>
  <c r="BT3749" i="3"/>
  <c r="BX3749" i="3" s="1"/>
  <c r="BP3749" i="3"/>
  <c r="BR3750" i="3"/>
  <c r="BU3749" i="3" l="1"/>
  <c r="CB3749" i="3" s="1"/>
  <c r="CC3749" i="3" s="1"/>
  <c r="CD3749" i="3" s="1"/>
  <c r="BN3750" i="3"/>
  <c r="BO3750" i="3"/>
  <c r="BS3750" i="3"/>
  <c r="BL3750" i="3"/>
  <c r="BM3750" i="3"/>
  <c r="BQ3750" i="3" s="1"/>
  <c r="BY3750" i="3" l="1"/>
  <c r="BZ3750" i="3"/>
  <c r="CA3750" i="3"/>
  <c r="CF3749" i="3"/>
  <c r="BV3750" i="3"/>
  <c r="BT3750" i="3"/>
  <c r="BX3750" i="3" s="1"/>
  <c r="BP3750" i="3"/>
  <c r="BU3750" i="3" s="1"/>
  <c r="CB3750" i="3" s="1"/>
  <c r="BR3751" i="3"/>
  <c r="CC3750" i="3" l="1"/>
  <c r="CD3750" i="3" s="1"/>
  <c r="CF3750" i="3"/>
  <c r="BN3751" i="3"/>
  <c r="BO3751" i="3"/>
  <c r="BL3751" i="3"/>
  <c r="BM3751" i="3"/>
  <c r="BQ3751" i="3" s="1"/>
  <c r="BS3751" i="3"/>
  <c r="CA3751" i="3" s="1"/>
  <c r="BY3751" i="3" l="1"/>
  <c r="BZ3751" i="3"/>
  <c r="BV3751" i="3"/>
  <c r="BT3751" i="3"/>
  <c r="BX3751" i="3" s="1"/>
  <c r="BP3751" i="3"/>
  <c r="BU3751" i="3" s="1"/>
  <c r="BR3752" i="3"/>
  <c r="CB3751" i="3" l="1"/>
  <c r="CC3751" i="3" s="1"/>
  <c r="CD3751" i="3" s="1"/>
  <c r="BN3752" i="3"/>
  <c r="BO3752" i="3"/>
  <c r="BL3752" i="3"/>
  <c r="BM3752" i="3"/>
  <c r="BQ3752" i="3" s="1"/>
  <c r="BS3752" i="3"/>
  <c r="BY3752" i="3" l="1"/>
  <c r="BZ3752" i="3"/>
  <c r="CF3751" i="3"/>
  <c r="CA3752" i="3"/>
  <c r="BV3752" i="3"/>
  <c r="BT3752" i="3"/>
  <c r="BX3752" i="3" s="1"/>
  <c r="BP3752" i="3"/>
  <c r="BU3752" i="3" s="1"/>
  <c r="CB3752" i="3" s="1"/>
  <c r="BR3753" i="3"/>
  <c r="CC3752" i="3" l="1"/>
  <c r="CD3752" i="3" s="1"/>
  <c r="CF3752" i="3"/>
  <c r="BO3753" i="3"/>
  <c r="BN3753" i="3"/>
  <c r="BS3753" i="3"/>
  <c r="CA3753" i="3" s="1"/>
  <c r="BL3753" i="3"/>
  <c r="BM3753" i="3"/>
  <c r="BQ3753" i="3" s="1"/>
  <c r="BY3753" i="3" l="1"/>
  <c r="BZ3753" i="3"/>
  <c r="BV3753" i="3"/>
  <c r="BT3753" i="3"/>
  <c r="BX3753" i="3" s="1"/>
  <c r="BP3753" i="3"/>
  <c r="BU3753" i="3" s="1"/>
  <c r="BR3754" i="3"/>
  <c r="CB3753" i="3" l="1"/>
  <c r="CC3753" i="3" s="1"/>
  <c r="CD3753" i="3" s="1"/>
  <c r="BN3754" i="3"/>
  <c r="BO3754" i="3"/>
  <c r="BM3754" i="3"/>
  <c r="BQ3754" i="3" s="1"/>
  <c r="BL3754" i="3"/>
  <c r="BS3754" i="3"/>
  <c r="BY3754" i="3" l="1"/>
  <c r="BZ3754" i="3"/>
  <c r="CF3753" i="3"/>
  <c r="CA3754" i="3"/>
  <c r="BT3754" i="3"/>
  <c r="BX3754" i="3" s="1"/>
  <c r="BV3754" i="3"/>
  <c r="BP3754" i="3"/>
  <c r="BU3754" i="3" s="1"/>
  <c r="CB3754" i="3" s="1"/>
  <c r="BR3755" i="3"/>
  <c r="CC3754" i="3" l="1"/>
  <c r="CD3754" i="3" s="1"/>
  <c r="CF3754" i="3" s="1"/>
  <c r="BN3755" i="3"/>
  <c r="BM3755" i="3"/>
  <c r="BQ3755" i="3" s="1"/>
  <c r="BS3755" i="3"/>
  <c r="CA3755" i="3" s="1"/>
  <c r="BL3755" i="3"/>
  <c r="BO3755" i="3"/>
  <c r="BY3755" i="3" l="1"/>
  <c r="BZ3755" i="3"/>
  <c r="BV3755" i="3"/>
  <c r="BT3755" i="3"/>
  <c r="BX3755" i="3" s="1"/>
  <c r="BP3755" i="3"/>
  <c r="BU3755" i="3" s="1"/>
  <c r="BR3756" i="3"/>
  <c r="CB3755" i="3" l="1"/>
  <c r="CC3755" i="3" s="1"/>
  <c r="CD3755" i="3" s="1"/>
  <c r="BO3756" i="3"/>
  <c r="BN3756" i="3"/>
  <c r="BS3756" i="3"/>
  <c r="BM3756" i="3"/>
  <c r="BQ3756" i="3" s="1"/>
  <c r="BL3756" i="3"/>
  <c r="BY3756" i="3" l="1"/>
  <c r="BZ3756" i="3"/>
  <c r="CF3755" i="3"/>
  <c r="CA3756" i="3"/>
  <c r="BV3756" i="3"/>
  <c r="BT3756" i="3"/>
  <c r="BX3756" i="3" s="1"/>
  <c r="BP3756" i="3"/>
  <c r="BU3756" i="3" s="1"/>
  <c r="CB3756" i="3" s="1"/>
  <c r="BR3757" i="3"/>
  <c r="CC3756" i="3" l="1"/>
  <c r="CD3756" i="3" s="1"/>
  <c r="CF3756" i="3"/>
  <c r="BN3757" i="3"/>
  <c r="BO3757" i="3"/>
  <c r="BL3757" i="3"/>
  <c r="BS3757" i="3"/>
  <c r="CA3757" i="3" s="1"/>
  <c r="BM3757" i="3"/>
  <c r="BQ3757" i="3" s="1"/>
  <c r="BY3757" i="3" l="1"/>
  <c r="BZ3757" i="3"/>
  <c r="BT3757" i="3"/>
  <c r="BX3757" i="3" s="1"/>
  <c r="CC3757" i="3" s="1"/>
  <c r="CD3757" i="3" s="1"/>
  <c r="BV3757" i="3"/>
  <c r="BP3757" i="3"/>
  <c r="BU3757" i="3" s="1"/>
  <c r="CB3757" i="3" s="1"/>
  <c r="BR3758" i="3"/>
  <c r="BY3758" i="3" l="1"/>
  <c r="BZ3758" i="3"/>
  <c r="CF3757" i="3"/>
  <c r="BO3758" i="3"/>
  <c r="BM3758" i="3"/>
  <c r="BQ3758" i="3" s="1"/>
  <c r="BS3758" i="3"/>
  <c r="CA3758" i="3" s="1"/>
  <c r="BL3758" i="3"/>
  <c r="BN3758" i="3"/>
  <c r="BV3758" i="3" l="1"/>
  <c r="BT3758" i="3"/>
  <c r="BX3758" i="3" s="1"/>
  <c r="CC3758" i="3" s="1"/>
  <c r="CD3758" i="3" s="1"/>
  <c r="BP3758" i="3"/>
  <c r="BU3758" i="3" s="1"/>
  <c r="CB3758" i="3" s="1"/>
  <c r="BR3759" i="3"/>
  <c r="BY3759" i="3" l="1"/>
  <c r="BZ3759" i="3"/>
  <c r="CF3758" i="3"/>
  <c r="BO3759" i="3"/>
  <c r="BN3759" i="3"/>
  <c r="BL3759" i="3"/>
  <c r="BS3759" i="3"/>
  <c r="CA3759" i="3" s="1"/>
  <c r="BM3759" i="3"/>
  <c r="BQ3759" i="3" s="1"/>
  <c r="BV3759" i="3" l="1"/>
  <c r="BT3759" i="3"/>
  <c r="BX3759" i="3" s="1"/>
  <c r="CC3759" i="3" s="1"/>
  <c r="CD3759" i="3" s="1"/>
  <c r="BP3759" i="3"/>
  <c r="BU3759" i="3" s="1"/>
  <c r="CB3759" i="3" s="1"/>
  <c r="BR3760" i="3"/>
  <c r="BY3760" i="3" l="1"/>
  <c r="BZ3760" i="3"/>
  <c r="CF3759" i="3"/>
  <c r="BN3760" i="3"/>
  <c r="BL3760" i="3"/>
  <c r="BS3760" i="3"/>
  <c r="CA3760" i="3" s="1"/>
  <c r="BM3760" i="3"/>
  <c r="BQ3760" i="3" s="1"/>
  <c r="BO3760" i="3"/>
  <c r="BV3760" i="3" l="1"/>
  <c r="BT3760" i="3"/>
  <c r="BX3760" i="3" s="1"/>
  <c r="CC3760" i="3" s="1"/>
  <c r="CD3760" i="3" s="1"/>
  <c r="BP3760" i="3"/>
  <c r="BU3760" i="3" s="1"/>
  <c r="CB3760" i="3" s="1"/>
  <c r="BR3761" i="3"/>
  <c r="BY3761" i="3" l="1"/>
  <c r="BZ3761" i="3"/>
  <c r="CF3760" i="3"/>
  <c r="BN3761" i="3"/>
  <c r="BM3761" i="3"/>
  <c r="BQ3761" i="3" s="1"/>
  <c r="BS3761" i="3"/>
  <c r="CA3761" i="3" s="1"/>
  <c r="BL3761" i="3"/>
  <c r="BO3761" i="3"/>
  <c r="BV3761" i="3" l="1"/>
  <c r="BT3761" i="3"/>
  <c r="BX3761" i="3" s="1"/>
  <c r="CC3761" i="3" s="1"/>
  <c r="CD3761" i="3" s="1"/>
  <c r="BP3761" i="3"/>
  <c r="BU3761" i="3" s="1"/>
  <c r="CB3761" i="3" s="1"/>
  <c r="BR3762" i="3"/>
  <c r="BY3762" i="3" l="1"/>
  <c r="BZ3762" i="3"/>
  <c r="CF3761" i="3"/>
  <c r="BN3762" i="3"/>
  <c r="BO3762" i="3"/>
  <c r="BS3762" i="3"/>
  <c r="CA3762" i="3" s="1"/>
  <c r="BL3762" i="3"/>
  <c r="BM3762" i="3"/>
  <c r="BQ3762" i="3" s="1"/>
  <c r="BV3762" i="3" l="1"/>
  <c r="BT3762" i="3"/>
  <c r="BX3762" i="3" s="1"/>
  <c r="CC3762" i="3" s="1"/>
  <c r="CD3762" i="3" s="1"/>
  <c r="BP3762" i="3"/>
  <c r="BU3762" i="3" s="1"/>
  <c r="CB3762" i="3" s="1"/>
  <c r="BR3763" i="3"/>
  <c r="BY3763" i="3" l="1"/>
  <c r="BZ3763" i="3"/>
  <c r="CF3762" i="3"/>
  <c r="BN3763" i="3"/>
  <c r="BO3763" i="3"/>
  <c r="BL3763" i="3"/>
  <c r="BS3763" i="3"/>
  <c r="CA3763" i="3" s="1"/>
  <c r="BM3763" i="3"/>
  <c r="BQ3763" i="3" s="1"/>
  <c r="BT3763" i="3" l="1"/>
  <c r="BX3763" i="3" s="1"/>
  <c r="CC3763" i="3" s="1"/>
  <c r="CD3763" i="3" s="1"/>
  <c r="BV3763" i="3"/>
  <c r="BP3763" i="3"/>
  <c r="BU3763" i="3" s="1"/>
  <c r="CB3763" i="3" s="1"/>
  <c r="BR3764" i="3"/>
  <c r="BY3764" i="3" l="1"/>
  <c r="BZ3764" i="3"/>
  <c r="CF3763" i="3"/>
  <c r="BN3764" i="3"/>
  <c r="BO3764" i="3"/>
  <c r="BM3764" i="3"/>
  <c r="BQ3764" i="3" s="1"/>
  <c r="BS3764" i="3"/>
  <c r="CA3764" i="3" s="1"/>
  <c r="BL3764" i="3"/>
  <c r="BT3764" i="3" l="1"/>
  <c r="BX3764" i="3" s="1"/>
  <c r="CC3764" i="3" s="1"/>
  <c r="CD3764" i="3" s="1"/>
  <c r="BV3764" i="3"/>
  <c r="BP3764" i="3"/>
  <c r="BU3764" i="3" s="1"/>
  <c r="CB3764" i="3" s="1"/>
  <c r="BR3765" i="3"/>
  <c r="BY3765" i="3" l="1"/>
  <c r="BZ3765" i="3"/>
  <c r="CF3764" i="3"/>
  <c r="BO3765" i="3"/>
  <c r="BN3765" i="3"/>
  <c r="BL3765" i="3"/>
  <c r="BS3765" i="3"/>
  <c r="CA3765" i="3" s="1"/>
  <c r="BM3765" i="3"/>
  <c r="BQ3765" i="3" s="1"/>
  <c r="BV3765" i="3" l="1"/>
  <c r="BT3765" i="3"/>
  <c r="BX3765" i="3" s="1"/>
  <c r="CC3765" i="3" s="1"/>
  <c r="CD3765" i="3" s="1"/>
  <c r="BP3765" i="3"/>
  <c r="BU3765" i="3" s="1"/>
  <c r="CB3765" i="3" s="1"/>
  <c r="BR3766" i="3"/>
  <c r="BY3766" i="3" l="1"/>
  <c r="BZ3766" i="3"/>
  <c r="CF3765" i="3"/>
  <c r="BN3766" i="3"/>
  <c r="BO3766" i="3"/>
  <c r="BS3766" i="3"/>
  <c r="CA3766" i="3" s="1"/>
  <c r="BL3766" i="3"/>
  <c r="BM3766" i="3"/>
  <c r="BQ3766" i="3" s="1"/>
  <c r="BV3766" i="3" l="1"/>
  <c r="BT3766" i="3"/>
  <c r="BX3766" i="3" s="1"/>
  <c r="CC3766" i="3" s="1"/>
  <c r="CD3766" i="3" s="1"/>
  <c r="BP3766" i="3"/>
  <c r="BU3766" i="3" s="1"/>
  <c r="CB3766" i="3" s="1"/>
  <c r="BR3767" i="3"/>
  <c r="BY3767" i="3" l="1"/>
  <c r="BZ3767" i="3"/>
  <c r="CF3766" i="3"/>
  <c r="BO3767" i="3"/>
  <c r="BM3767" i="3"/>
  <c r="BQ3767" i="3" s="1"/>
  <c r="BS3767" i="3"/>
  <c r="CA3767" i="3" s="1"/>
  <c r="BL3767" i="3"/>
  <c r="BN3767" i="3"/>
  <c r="BT3767" i="3" l="1"/>
  <c r="BX3767" i="3" s="1"/>
  <c r="CC3767" i="3" s="1"/>
  <c r="CD3767" i="3" s="1"/>
  <c r="BV3767" i="3"/>
  <c r="BP3767" i="3"/>
  <c r="BU3767" i="3" s="1"/>
  <c r="CB3767" i="3" s="1"/>
  <c r="BR3768" i="3"/>
  <c r="BY3768" i="3" l="1"/>
  <c r="BZ3768" i="3"/>
  <c r="CF3767" i="3"/>
  <c r="BN3768" i="3"/>
  <c r="BO3768" i="3"/>
  <c r="BL3768" i="3"/>
  <c r="BS3768" i="3"/>
  <c r="CA3768" i="3" s="1"/>
  <c r="BM3768" i="3"/>
  <c r="BQ3768" i="3" s="1"/>
  <c r="BV3768" i="3" l="1"/>
  <c r="BT3768" i="3"/>
  <c r="BX3768" i="3" s="1"/>
  <c r="CC3768" i="3" s="1"/>
  <c r="CD3768" i="3" s="1"/>
  <c r="BP3768" i="3"/>
  <c r="BU3768" i="3" s="1"/>
  <c r="CB3768" i="3" s="1"/>
  <c r="BR3769" i="3"/>
  <c r="BY3769" i="3" l="1"/>
  <c r="BZ3769" i="3"/>
  <c r="CF3768" i="3"/>
  <c r="BO3769" i="3"/>
  <c r="BL3769" i="3"/>
  <c r="BS3769" i="3"/>
  <c r="CA3769" i="3" s="1"/>
  <c r="BM3769" i="3"/>
  <c r="BQ3769" i="3" s="1"/>
  <c r="BN3769" i="3"/>
  <c r="BT3769" i="3" l="1"/>
  <c r="BX3769" i="3" s="1"/>
  <c r="CC3769" i="3" s="1"/>
  <c r="CD3769" i="3" s="1"/>
  <c r="BV3769" i="3"/>
  <c r="BP3769" i="3"/>
  <c r="BU3769" i="3" s="1"/>
  <c r="CB3769" i="3" s="1"/>
  <c r="BR3770" i="3"/>
  <c r="BY3770" i="3" l="1"/>
  <c r="BZ3770" i="3"/>
  <c r="CF3769" i="3"/>
  <c r="BN3770" i="3"/>
  <c r="BO3770" i="3"/>
  <c r="BS3770" i="3"/>
  <c r="CA3770" i="3" s="1"/>
  <c r="BM3770" i="3"/>
  <c r="BQ3770" i="3" s="1"/>
  <c r="BL3770" i="3"/>
  <c r="BV3770" i="3" l="1"/>
  <c r="BT3770" i="3"/>
  <c r="BX3770" i="3" s="1"/>
  <c r="CC3770" i="3" s="1"/>
  <c r="CD3770" i="3" s="1"/>
  <c r="BP3770" i="3"/>
  <c r="BU3770" i="3" s="1"/>
  <c r="CB3770" i="3" s="1"/>
  <c r="BR3771" i="3"/>
  <c r="BY3771" i="3" l="1"/>
  <c r="BZ3771" i="3"/>
  <c r="CF3770" i="3"/>
  <c r="BO3771" i="3"/>
  <c r="BL3771" i="3"/>
  <c r="BS3771" i="3"/>
  <c r="CA3771" i="3" s="1"/>
  <c r="BM3771" i="3"/>
  <c r="BQ3771" i="3" s="1"/>
  <c r="BN3771" i="3"/>
  <c r="BV3771" i="3" l="1"/>
  <c r="BT3771" i="3"/>
  <c r="BX3771" i="3" s="1"/>
  <c r="CC3771" i="3" s="1"/>
  <c r="CD3771" i="3" s="1"/>
  <c r="BP3771" i="3"/>
  <c r="BU3771" i="3" s="1"/>
  <c r="CB3771" i="3" s="1"/>
  <c r="BR3772" i="3"/>
  <c r="BY3772" i="3" l="1"/>
  <c r="BZ3772" i="3"/>
  <c r="CF3771" i="3"/>
  <c r="BN3772" i="3"/>
  <c r="BO3772" i="3"/>
  <c r="BL3772" i="3"/>
  <c r="BM3772" i="3"/>
  <c r="BQ3772" i="3" s="1"/>
  <c r="BS3772" i="3"/>
  <c r="CA3772" i="3" s="1"/>
  <c r="BT3772" i="3" l="1"/>
  <c r="BX3772" i="3" s="1"/>
  <c r="CC3772" i="3" s="1"/>
  <c r="CD3772" i="3" s="1"/>
  <c r="BV3772" i="3"/>
  <c r="BP3772" i="3"/>
  <c r="BU3772" i="3" s="1"/>
  <c r="CB3772" i="3" s="1"/>
  <c r="BR3773" i="3"/>
  <c r="BY3773" i="3" l="1"/>
  <c r="BZ3773" i="3"/>
  <c r="CF3772" i="3"/>
  <c r="BN3773" i="3"/>
  <c r="BL3773" i="3"/>
  <c r="BS3773" i="3"/>
  <c r="CA3773" i="3" s="1"/>
  <c r="BM3773" i="3"/>
  <c r="BQ3773" i="3" s="1"/>
  <c r="BO3773" i="3"/>
  <c r="BV3773" i="3" l="1"/>
  <c r="BT3773" i="3"/>
  <c r="BX3773" i="3" s="1"/>
  <c r="CC3773" i="3" s="1"/>
  <c r="CD3773" i="3" s="1"/>
  <c r="BP3773" i="3"/>
  <c r="BU3773" i="3" s="1"/>
  <c r="CB3773" i="3" s="1"/>
  <c r="BR3774" i="3"/>
  <c r="BY3774" i="3" l="1"/>
  <c r="BZ3774" i="3"/>
  <c r="CF3773" i="3"/>
  <c r="BN3774" i="3"/>
  <c r="BO3774" i="3"/>
  <c r="BS3774" i="3"/>
  <c r="CA3774" i="3" s="1"/>
  <c r="BM3774" i="3"/>
  <c r="BQ3774" i="3" s="1"/>
  <c r="BL3774" i="3"/>
  <c r="BT3774" i="3" l="1"/>
  <c r="BX3774" i="3" s="1"/>
  <c r="CC3774" i="3" s="1"/>
  <c r="CD3774" i="3" s="1"/>
  <c r="BV3774" i="3"/>
  <c r="BP3774" i="3"/>
  <c r="BU3774" i="3" s="1"/>
  <c r="CB3774" i="3" s="1"/>
  <c r="BR3775" i="3"/>
  <c r="BY3775" i="3" l="1"/>
  <c r="BZ3775" i="3"/>
  <c r="CF3774" i="3"/>
  <c r="BN3775" i="3"/>
  <c r="BO3775" i="3"/>
  <c r="BM3775" i="3"/>
  <c r="BQ3775" i="3" s="1"/>
  <c r="BS3775" i="3"/>
  <c r="CA3775" i="3" s="1"/>
  <c r="BL3775" i="3"/>
  <c r="BT3775" i="3" l="1"/>
  <c r="BX3775" i="3" s="1"/>
  <c r="CC3775" i="3" s="1"/>
  <c r="CD3775" i="3" s="1"/>
  <c r="BV3775" i="3"/>
  <c r="BP3775" i="3"/>
  <c r="BU3775" i="3" s="1"/>
  <c r="CB3775" i="3" s="1"/>
  <c r="BR3776" i="3"/>
  <c r="BY3776" i="3" l="1"/>
  <c r="BZ3776" i="3"/>
  <c r="CF3775" i="3"/>
  <c r="BN3776" i="3"/>
  <c r="BO3776" i="3"/>
  <c r="BM3776" i="3"/>
  <c r="BQ3776" i="3" s="1"/>
  <c r="BL3776" i="3"/>
  <c r="BS3776" i="3"/>
  <c r="CA3776" i="3" s="1"/>
  <c r="BT3776" i="3" l="1"/>
  <c r="BX3776" i="3" s="1"/>
  <c r="CC3776" i="3" s="1"/>
  <c r="CD3776" i="3" s="1"/>
  <c r="BV3776" i="3"/>
  <c r="BP3776" i="3"/>
  <c r="BU3776" i="3" s="1"/>
  <c r="CB3776" i="3" s="1"/>
  <c r="BR3777" i="3"/>
  <c r="BY3777" i="3" l="1"/>
  <c r="BZ3777" i="3"/>
  <c r="CF3776" i="3"/>
  <c r="BN3777" i="3"/>
  <c r="BO3777" i="3"/>
  <c r="BM3777" i="3"/>
  <c r="BQ3777" i="3" s="1"/>
  <c r="BS3777" i="3"/>
  <c r="CA3777" i="3" s="1"/>
  <c r="BL3777" i="3"/>
  <c r="BT3777" i="3" l="1"/>
  <c r="BX3777" i="3" s="1"/>
  <c r="CC3777" i="3" s="1"/>
  <c r="CD3777" i="3" s="1"/>
  <c r="BV3777" i="3"/>
  <c r="BP3777" i="3"/>
  <c r="BU3777" i="3" s="1"/>
  <c r="CB3777" i="3" s="1"/>
  <c r="BR3778" i="3"/>
  <c r="BY3778" i="3" l="1"/>
  <c r="BZ3778" i="3"/>
  <c r="CF3777" i="3"/>
  <c r="BN3778" i="3"/>
  <c r="BO3778" i="3"/>
  <c r="BM3778" i="3"/>
  <c r="BQ3778" i="3" s="1"/>
  <c r="BS3778" i="3"/>
  <c r="CA3778" i="3" s="1"/>
  <c r="BL3778" i="3"/>
  <c r="BT3778" i="3" l="1"/>
  <c r="BX3778" i="3" s="1"/>
  <c r="CC3778" i="3" s="1"/>
  <c r="CD3778" i="3" s="1"/>
  <c r="BV3778" i="3"/>
  <c r="BP3778" i="3"/>
  <c r="BU3778" i="3" s="1"/>
  <c r="CB3778" i="3" s="1"/>
  <c r="BR3779" i="3"/>
  <c r="BY3779" i="3" l="1"/>
  <c r="BZ3779" i="3"/>
  <c r="CF3778" i="3"/>
  <c r="BN3779" i="3"/>
  <c r="BO3779" i="3"/>
  <c r="BM3779" i="3"/>
  <c r="BQ3779" i="3" s="1"/>
  <c r="BS3779" i="3"/>
  <c r="CA3779" i="3" s="1"/>
  <c r="BL3779" i="3"/>
  <c r="BT3779" i="3" l="1"/>
  <c r="BX3779" i="3" s="1"/>
  <c r="CC3779" i="3" s="1"/>
  <c r="CD3779" i="3" s="1"/>
  <c r="BV3779" i="3"/>
  <c r="BP3779" i="3"/>
  <c r="BU3779" i="3" s="1"/>
  <c r="CB3779" i="3" s="1"/>
  <c r="BR3780" i="3"/>
  <c r="BY3780" i="3" l="1"/>
  <c r="BZ3780" i="3"/>
  <c r="CF3779" i="3"/>
  <c r="BN3780" i="3"/>
  <c r="BO3780" i="3"/>
  <c r="BL3780" i="3"/>
  <c r="BS3780" i="3"/>
  <c r="CA3780" i="3" s="1"/>
  <c r="BM3780" i="3"/>
  <c r="BQ3780" i="3" s="1"/>
  <c r="BT3780" i="3" l="1"/>
  <c r="BX3780" i="3" s="1"/>
  <c r="CC3780" i="3" s="1"/>
  <c r="CD3780" i="3" s="1"/>
  <c r="BV3780" i="3"/>
  <c r="BP3780" i="3"/>
  <c r="BU3780" i="3" s="1"/>
  <c r="CB3780" i="3" s="1"/>
  <c r="BR3781" i="3"/>
  <c r="BY3781" i="3" l="1"/>
  <c r="BZ3781" i="3"/>
  <c r="CF3780" i="3"/>
  <c r="BO3781" i="3"/>
  <c r="BN3781" i="3"/>
  <c r="BL3781" i="3"/>
  <c r="BM3781" i="3"/>
  <c r="BQ3781" i="3" s="1"/>
  <c r="BS3781" i="3"/>
  <c r="CA3781" i="3" s="1"/>
  <c r="BV3781" i="3" l="1"/>
  <c r="BT3781" i="3"/>
  <c r="BX3781" i="3" s="1"/>
  <c r="CC3781" i="3" s="1"/>
  <c r="CD3781" i="3" s="1"/>
  <c r="BP3781" i="3"/>
  <c r="BU3781" i="3" s="1"/>
  <c r="CB3781" i="3" s="1"/>
  <c r="BR3782" i="3"/>
  <c r="BY3782" i="3" l="1"/>
  <c r="BZ3782" i="3"/>
  <c r="CF3781" i="3"/>
  <c r="BN3782" i="3"/>
  <c r="BO3782" i="3"/>
  <c r="BL3782" i="3"/>
  <c r="BS3782" i="3"/>
  <c r="CA3782" i="3" s="1"/>
  <c r="BM3782" i="3"/>
  <c r="BQ3782" i="3" s="1"/>
  <c r="BT3782" i="3" l="1"/>
  <c r="BX3782" i="3" s="1"/>
  <c r="CC3782" i="3" s="1"/>
  <c r="CD3782" i="3" s="1"/>
  <c r="BV3782" i="3"/>
  <c r="BP3782" i="3"/>
  <c r="BU3782" i="3" s="1"/>
  <c r="CB3782" i="3" s="1"/>
  <c r="BR3783" i="3"/>
  <c r="BY3783" i="3" l="1"/>
  <c r="BZ3783" i="3"/>
  <c r="CF3782" i="3"/>
  <c r="BN3783" i="3"/>
  <c r="BM3783" i="3"/>
  <c r="BQ3783" i="3" s="1"/>
  <c r="BS3783" i="3"/>
  <c r="CA3783" i="3" s="1"/>
  <c r="BL3783" i="3"/>
  <c r="BO3783" i="3"/>
  <c r="BV3783" i="3" l="1"/>
  <c r="BT3783" i="3"/>
  <c r="BX3783" i="3" s="1"/>
  <c r="BP3783" i="3"/>
  <c r="BR3784" i="3"/>
  <c r="BU3783" i="3" l="1"/>
  <c r="CB3783" i="3" s="1"/>
  <c r="CC3783" i="3" s="1"/>
  <c r="CD3783" i="3" s="1"/>
  <c r="BN3784" i="3"/>
  <c r="BO3784" i="3"/>
  <c r="BL3784" i="3"/>
  <c r="BS3784" i="3"/>
  <c r="BM3784" i="3"/>
  <c r="BQ3784" i="3" s="1"/>
  <c r="BY3784" i="3" l="1"/>
  <c r="BZ3784" i="3"/>
  <c r="CA3784" i="3"/>
  <c r="CF3783" i="3"/>
  <c r="BV3784" i="3"/>
  <c r="BT3784" i="3"/>
  <c r="BX3784" i="3" s="1"/>
  <c r="BP3784" i="3"/>
  <c r="BR3785" i="3"/>
  <c r="BU3784" i="3" l="1"/>
  <c r="CB3784" i="3" s="1"/>
  <c r="CC3784" i="3" s="1"/>
  <c r="CD3784" i="3" s="1"/>
  <c r="BO3785" i="3"/>
  <c r="BN3785" i="3"/>
  <c r="BL3785" i="3"/>
  <c r="BS3785" i="3"/>
  <c r="BM3785" i="3"/>
  <c r="BQ3785" i="3" s="1"/>
  <c r="BY3785" i="3" l="1"/>
  <c r="BZ3785" i="3"/>
  <c r="CA3785" i="3"/>
  <c r="CF3784" i="3"/>
  <c r="BT3785" i="3"/>
  <c r="BX3785" i="3" s="1"/>
  <c r="BV3785" i="3"/>
  <c r="BP3785" i="3"/>
  <c r="BR3786" i="3"/>
  <c r="BU3785" i="3" l="1"/>
  <c r="CB3785" i="3" s="1"/>
  <c r="CC3785" i="3" s="1"/>
  <c r="CD3785" i="3" s="1"/>
  <c r="BO3786" i="3"/>
  <c r="BN3786" i="3"/>
  <c r="BS3786" i="3"/>
  <c r="BM3786" i="3"/>
  <c r="BQ3786" i="3" s="1"/>
  <c r="BL3786" i="3"/>
  <c r="BY3786" i="3" l="1"/>
  <c r="BZ3786" i="3"/>
  <c r="CA3786" i="3"/>
  <c r="CF3785" i="3"/>
  <c r="BT3786" i="3"/>
  <c r="BX3786" i="3" s="1"/>
  <c r="BV3786" i="3"/>
  <c r="BP3786" i="3"/>
  <c r="BU3786" i="3" s="1"/>
  <c r="CB3786" i="3" s="1"/>
  <c r="BR3787" i="3"/>
  <c r="CC3786" i="3" l="1"/>
  <c r="CD3786" i="3" s="1"/>
  <c r="CF3786" i="3"/>
  <c r="BO3787" i="3"/>
  <c r="BM3787" i="3"/>
  <c r="BQ3787" i="3" s="1"/>
  <c r="BS3787" i="3"/>
  <c r="CA3787" i="3" s="1"/>
  <c r="BL3787" i="3"/>
  <c r="BN3787" i="3"/>
  <c r="BY3787" i="3" l="1"/>
  <c r="BZ3787" i="3"/>
  <c r="BT3787" i="3"/>
  <c r="BX3787" i="3" s="1"/>
  <c r="CC3787" i="3" s="1"/>
  <c r="CD3787" i="3" s="1"/>
  <c r="BV3787" i="3"/>
  <c r="BP3787" i="3"/>
  <c r="BU3787" i="3" s="1"/>
  <c r="CB3787" i="3" s="1"/>
  <c r="BR3788" i="3"/>
  <c r="BY3788" i="3" l="1"/>
  <c r="BZ3788" i="3"/>
  <c r="CF3787" i="3"/>
  <c r="BN3788" i="3"/>
  <c r="BM3788" i="3"/>
  <c r="BQ3788" i="3" s="1"/>
  <c r="BS3788" i="3"/>
  <c r="CA3788" i="3" s="1"/>
  <c r="BL3788" i="3"/>
  <c r="BO3788" i="3"/>
  <c r="BV3788" i="3" l="1"/>
  <c r="BT3788" i="3"/>
  <c r="BX3788" i="3" s="1"/>
  <c r="CC3788" i="3" s="1"/>
  <c r="CD3788" i="3" s="1"/>
  <c r="BP3788" i="3"/>
  <c r="BU3788" i="3" s="1"/>
  <c r="CB3788" i="3" s="1"/>
  <c r="BR3789" i="3"/>
  <c r="BY3789" i="3" l="1"/>
  <c r="BZ3789" i="3"/>
  <c r="CF3788" i="3"/>
  <c r="BO3789" i="3"/>
  <c r="BM3789" i="3"/>
  <c r="BQ3789" i="3" s="1"/>
  <c r="BS3789" i="3"/>
  <c r="CA3789" i="3" s="1"/>
  <c r="BL3789" i="3"/>
  <c r="BN3789" i="3"/>
  <c r="BT3789" i="3" l="1"/>
  <c r="BX3789" i="3" s="1"/>
  <c r="CC3789" i="3" s="1"/>
  <c r="CD3789" i="3" s="1"/>
  <c r="BV3789" i="3"/>
  <c r="BP3789" i="3"/>
  <c r="BU3789" i="3" s="1"/>
  <c r="CB3789" i="3" s="1"/>
  <c r="BR3790" i="3"/>
  <c r="BY3790" i="3" l="1"/>
  <c r="BZ3790" i="3"/>
  <c r="CF3789" i="3"/>
  <c r="BN3790" i="3"/>
  <c r="BO3790" i="3"/>
  <c r="BS3790" i="3"/>
  <c r="CA3790" i="3" s="1"/>
  <c r="BL3790" i="3"/>
  <c r="BM3790" i="3"/>
  <c r="BQ3790" i="3" s="1"/>
  <c r="BV3790" i="3" l="1"/>
  <c r="BT3790" i="3"/>
  <c r="BX3790" i="3" s="1"/>
  <c r="BP3790" i="3"/>
  <c r="BR3791" i="3"/>
  <c r="BU3790" i="3" l="1"/>
  <c r="CB3790" i="3" s="1"/>
  <c r="CC3790" i="3" s="1"/>
  <c r="CD3790" i="3" s="1"/>
  <c r="BO3791" i="3"/>
  <c r="BM3791" i="3"/>
  <c r="BQ3791" i="3" s="1"/>
  <c r="BS3791" i="3"/>
  <c r="BL3791" i="3"/>
  <c r="BN3791" i="3"/>
  <c r="BY3791" i="3" l="1"/>
  <c r="BZ3791" i="3"/>
  <c r="CA3791" i="3"/>
  <c r="CF3790" i="3"/>
  <c r="BT3791" i="3"/>
  <c r="BX3791" i="3" s="1"/>
  <c r="BV3791" i="3"/>
  <c r="BP3791" i="3"/>
  <c r="BU3791" i="3" s="1"/>
  <c r="CB3791" i="3" s="1"/>
  <c r="BR3792" i="3"/>
  <c r="CC3791" i="3" l="1"/>
  <c r="CD3791" i="3" s="1"/>
  <c r="CF3791" i="3"/>
  <c r="BN3792" i="3"/>
  <c r="BO3792" i="3"/>
  <c r="BL3792" i="3"/>
  <c r="BS3792" i="3"/>
  <c r="CA3792" i="3" s="1"/>
  <c r="BM3792" i="3"/>
  <c r="BQ3792" i="3" s="1"/>
  <c r="BY3792" i="3" l="1"/>
  <c r="BZ3792" i="3"/>
  <c r="BT3792" i="3"/>
  <c r="BX3792" i="3" s="1"/>
  <c r="CC3792" i="3" s="1"/>
  <c r="CD3792" i="3" s="1"/>
  <c r="BV3792" i="3"/>
  <c r="BP3792" i="3"/>
  <c r="BU3792" i="3" s="1"/>
  <c r="CB3792" i="3" s="1"/>
  <c r="BR3793" i="3"/>
  <c r="BY3793" i="3" l="1"/>
  <c r="BZ3793" i="3"/>
  <c r="CF3792" i="3"/>
  <c r="BO3793" i="3"/>
  <c r="BL3793" i="3"/>
  <c r="BS3793" i="3"/>
  <c r="CA3793" i="3" s="1"/>
  <c r="BM3793" i="3"/>
  <c r="BQ3793" i="3" s="1"/>
  <c r="BN3793" i="3"/>
  <c r="BV3793" i="3" l="1"/>
  <c r="BT3793" i="3"/>
  <c r="BX3793" i="3" s="1"/>
  <c r="CC3793" i="3" s="1"/>
  <c r="CD3793" i="3" s="1"/>
  <c r="BP3793" i="3"/>
  <c r="BU3793" i="3" s="1"/>
  <c r="CB3793" i="3" s="1"/>
  <c r="BR3794" i="3"/>
  <c r="BY3794" i="3" l="1"/>
  <c r="BZ3794" i="3"/>
  <c r="CF3793" i="3"/>
  <c r="BO3794" i="3"/>
  <c r="BN3794" i="3"/>
  <c r="BS3794" i="3"/>
  <c r="CA3794" i="3" s="1"/>
  <c r="BL3794" i="3"/>
  <c r="BM3794" i="3"/>
  <c r="BQ3794" i="3" s="1"/>
  <c r="BV3794" i="3" l="1"/>
  <c r="BT3794" i="3"/>
  <c r="BX3794" i="3" s="1"/>
  <c r="CC3794" i="3" s="1"/>
  <c r="CD3794" i="3" s="1"/>
  <c r="BP3794" i="3"/>
  <c r="BU3794" i="3" s="1"/>
  <c r="CB3794" i="3" s="1"/>
  <c r="BR3795" i="3"/>
  <c r="BY3795" i="3" l="1"/>
  <c r="BZ3795" i="3"/>
  <c r="CF3794" i="3"/>
  <c r="BO3795" i="3"/>
  <c r="BM3795" i="3"/>
  <c r="BQ3795" i="3" s="1"/>
  <c r="BS3795" i="3"/>
  <c r="CA3795" i="3" s="1"/>
  <c r="BL3795" i="3"/>
  <c r="BN3795" i="3"/>
  <c r="BT3795" i="3" l="1"/>
  <c r="BX3795" i="3" s="1"/>
  <c r="BV3795" i="3"/>
  <c r="BP3795" i="3"/>
  <c r="BR3796" i="3"/>
  <c r="BU3795" i="3" l="1"/>
  <c r="CB3795" i="3" s="1"/>
  <c r="CC3795" i="3" s="1"/>
  <c r="CD3795" i="3" s="1"/>
  <c r="BN3796" i="3"/>
  <c r="BL3796" i="3"/>
  <c r="BS3796" i="3"/>
  <c r="BM3796" i="3"/>
  <c r="BQ3796" i="3" s="1"/>
  <c r="BO3796" i="3"/>
  <c r="BV3796" i="3" s="1"/>
  <c r="BY3796" i="3" l="1"/>
  <c r="BZ3796" i="3"/>
  <c r="CA3796" i="3"/>
  <c r="CF3795" i="3"/>
  <c r="BT3796" i="3"/>
  <c r="BX3796" i="3" s="1"/>
  <c r="BP3796" i="3"/>
  <c r="BU3796" i="3" s="1"/>
  <c r="CB3796" i="3" s="1"/>
  <c r="BR3797" i="3"/>
  <c r="CC3796" i="3" l="1"/>
  <c r="CD3796" i="3" s="1"/>
  <c r="CF3796" i="3"/>
  <c r="BO3797" i="3"/>
  <c r="BL3797" i="3"/>
  <c r="BS3797" i="3"/>
  <c r="CA3797" i="3" s="1"/>
  <c r="BM3797" i="3"/>
  <c r="BQ3797" i="3" s="1"/>
  <c r="BN3797" i="3"/>
  <c r="BY3797" i="3" l="1"/>
  <c r="BZ3797" i="3"/>
  <c r="BV3797" i="3"/>
  <c r="BT3797" i="3"/>
  <c r="BX3797" i="3" s="1"/>
  <c r="BP3797" i="3"/>
  <c r="BU3797" i="3" s="1"/>
  <c r="BR3798" i="3"/>
  <c r="CB3797" i="3" l="1"/>
  <c r="CC3797" i="3" s="1"/>
  <c r="CD3797" i="3" s="1"/>
  <c r="BN3798" i="3"/>
  <c r="BO3798" i="3"/>
  <c r="BM3798" i="3"/>
  <c r="BQ3798" i="3" s="1"/>
  <c r="BS3798" i="3"/>
  <c r="BL3798" i="3"/>
  <c r="BY3798" i="3" l="1"/>
  <c r="BZ3798" i="3"/>
  <c r="CF3797" i="3"/>
  <c r="CA3798" i="3"/>
  <c r="CC3798" i="3" s="1"/>
  <c r="CD3798" i="3" s="1"/>
  <c r="BV3798" i="3"/>
  <c r="BT3798" i="3"/>
  <c r="BX3798" i="3" s="1"/>
  <c r="BP3798" i="3"/>
  <c r="BU3798" i="3" s="1"/>
  <c r="CB3798" i="3" s="1"/>
  <c r="BR3799" i="3"/>
  <c r="BY3799" i="3" l="1"/>
  <c r="BZ3799" i="3"/>
  <c r="CF3798" i="3"/>
  <c r="BN3799" i="3"/>
  <c r="BM3799" i="3"/>
  <c r="BQ3799" i="3" s="1"/>
  <c r="BS3799" i="3"/>
  <c r="CA3799" i="3" s="1"/>
  <c r="BL3799" i="3"/>
  <c r="BO3799" i="3"/>
  <c r="BV3799" i="3" l="1"/>
  <c r="BT3799" i="3"/>
  <c r="BX3799" i="3" s="1"/>
  <c r="CC3799" i="3" s="1"/>
  <c r="CD3799" i="3" s="1"/>
  <c r="BP3799" i="3"/>
  <c r="BU3799" i="3" s="1"/>
  <c r="CB3799" i="3" s="1"/>
  <c r="BR3800" i="3"/>
  <c r="BY3800" i="3" l="1"/>
  <c r="BZ3800" i="3"/>
  <c r="CF3799" i="3"/>
  <c r="BN3800" i="3"/>
  <c r="BO3800" i="3"/>
  <c r="BL3800" i="3"/>
  <c r="BS3800" i="3"/>
  <c r="CA3800" i="3" s="1"/>
  <c r="BM3800" i="3"/>
  <c r="BQ3800" i="3" s="1"/>
  <c r="BT3800" i="3" l="1"/>
  <c r="BX3800" i="3" s="1"/>
  <c r="CC3800" i="3" s="1"/>
  <c r="CD3800" i="3" s="1"/>
  <c r="BV3800" i="3"/>
  <c r="BP3800" i="3"/>
  <c r="BU3800" i="3" s="1"/>
  <c r="CB3800" i="3" s="1"/>
  <c r="BR3801" i="3"/>
  <c r="BY3801" i="3" l="1"/>
  <c r="BZ3801" i="3"/>
  <c r="CF3800" i="3"/>
  <c r="BN3801" i="3"/>
  <c r="BO3801" i="3"/>
  <c r="BM3801" i="3"/>
  <c r="BQ3801" i="3" s="1"/>
  <c r="BL3801" i="3"/>
  <c r="BS3801" i="3"/>
  <c r="CA3801" i="3" s="1"/>
  <c r="BT3801" i="3" l="1"/>
  <c r="BX3801" i="3" s="1"/>
  <c r="CC3801" i="3" s="1"/>
  <c r="CD3801" i="3" s="1"/>
  <c r="BV3801" i="3"/>
  <c r="BP3801" i="3"/>
  <c r="BU3801" i="3" s="1"/>
  <c r="CB3801" i="3" s="1"/>
  <c r="BR3802" i="3"/>
  <c r="BY3802" i="3" l="1"/>
  <c r="BZ3802" i="3"/>
  <c r="CF3801" i="3"/>
  <c r="BO3802" i="3"/>
  <c r="BN3802" i="3"/>
  <c r="BM3802" i="3"/>
  <c r="BQ3802" i="3" s="1"/>
  <c r="BL3802" i="3"/>
  <c r="BS3802" i="3"/>
  <c r="CA3802" i="3" s="1"/>
  <c r="BV3802" i="3" l="1"/>
  <c r="BT3802" i="3"/>
  <c r="BX3802" i="3" s="1"/>
  <c r="CC3802" i="3" s="1"/>
  <c r="CD3802" i="3" s="1"/>
  <c r="BP3802" i="3"/>
  <c r="BU3802" i="3" s="1"/>
  <c r="CB3802" i="3" s="1"/>
  <c r="BR3803" i="3"/>
  <c r="BY3803" i="3" l="1"/>
  <c r="BZ3803" i="3"/>
  <c r="CF3802" i="3"/>
  <c r="BN3803" i="3"/>
  <c r="BO3803" i="3"/>
  <c r="BL3803" i="3"/>
  <c r="BS3803" i="3"/>
  <c r="CA3803" i="3" s="1"/>
  <c r="BM3803" i="3"/>
  <c r="BQ3803" i="3" s="1"/>
  <c r="BT3803" i="3" l="1"/>
  <c r="BX3803" i="3" s="1"/>
  <c r="CC3803" i="3" s="1"/>
  <c r="CD3803" i="3" s="1"/>
  <c r="BV3803" i="3"/>
  <c r="BP3803" i="3"/>
  <c r="BU3803" i="3" s="1"/>
  <c r="CB3803" i="3" s="1"/>
  <c r="BR3804" i="3"/>
  <c r="BY3804" i="3" l="1"/>
  <c r="BZ3804" i="3"/>
  <c r="CF3803" i="3"/>
  <c r="BN3804" i="3"/>
  <c r="BL3804" i="3"/>
  <c r="BS3804" i="3"/>
  <c r="CA3804" i="3" s="1"/>
  <c r="BM3804" i="3"/>
  <c r="BQ3804" i="3" s="1"/>
  <c r="BO3804" i="3"/>
  <c r="BV3804" i="3" l="1"/>
  <c r="BT3804" i="3"/>
  <c r="BX3804" i="3" s="1"/>
  <c r="BP3804" i="3"/>
  <c r="BR3805" i="3"/>
  <c r="BU3804" i="3" l="1"/>
  <c r="CB3804" i="3" s="1"/>
  <c r="CC3804" i="3" s="1"/>
  <c r="CD3804" i="3" s="1"/>
  <c r="BN3805" i="3"/>
  <c r="BO3805" i="3"/>
  <c r="BS3805" i="3"/>
  <c r="BM3805" i="3"/>
  <c r="BQ3805" i="3" s="1"/>
  <c r="BL3805" i="3"/>
  <c r="BY3805" i="3" l="1"/>
  <c r="BZ3805" i="3"/>
  <c r="CA3805" i="3"/>
  <c r="CF3804" i="3"/>
  <c r="BV3805" i="3"/>
  <c r="BT3805" i="3"/>
  <c r="BX3805" i="3" s="1"/>
  <c r="BP3805" i="3"/>
  <c r="BR3806" i="3"/>
  <c r="BU3805" i="3" l="1"/>
  <c r="CB3805" i="3" s="1"/>
  <c r="CC3805" i="3" s="1"/>
  <c r="CD3805" i="3" s="1"/>
  <c r="BO3806" i="3"/>
  <c r="BN3806" i="3"/>
  <c r="BS3806" i="3"/>
  <c r="BL3806" i="3"/>
  <c r="BM3806" i="3"/>
  <c r="BQ3806" i="3" s="1"/>
  <c r="BY3806" i="3" l="1"/>
  <c r="BZ3806" i="3"/>
  <c r="CA3806" i="3"/>
  <c r="CF3805" i="3"/>
  <c r="BV3806" i="3"/>
  <c r="BT3806" i="3"/>
  <c r="BX3806" i="3" s="1"/>
  <c r="BP3806" i="3"/>
  <c r="BU3806" i="3" s="1"/>
  <c r="CB3806" i="3" s="1"/>
  <c r="BR3807" i="3"/>
  <c r="CC3806" i="3" l="1"/>
  <c r="CD3806" i="3" s="1"/>
  <c r="CF3806" i="3"/>
  <c r="BN3807" i="3"/>
  <c r="BO3807" i="3"/>
  <c r="BL3807" i="3"/>
  <c r="BM3807" i="3"/>
  <c r="BQ3807" i="3" s="1"/>
  <c r="BS3807" i="3"/>
  <c r="CA3807" i="3" s="1"/>
  <c r="BY3807" i="3" l="1"/>
  <c r="BZ3807" i="3"/>
  <c r="BV3807" i="3"/>
  <c r="BT3807" i="3"/>
  <c r="BX3807" i="3" s="1"/>
  <c r="BP3807" i="3"/>
  <c r="BU3807" i="3" s="1"/>
  <c r="BR3808" i="3"/>
  <c r="CB3807" i="3" l="1"/>
  <c r="CC3807" i="3" s="1"/>
  <c r="CD3807" i="3" s="1"/>
  <c r="BN3808" i="3"/>
  <c r="BM3808" i="3"/>
  <c r="BQ3808" i="3" s="1"/>
  <c r="BS3808" i="3"/>
  <c r="BL3808" i="3"/>
  <c r="BO3808" i="3"/>
  <c r="BY3808" i="3" l="1"/>
  <c r="BZ3808" i="3"/>
  <c r="CF3807" i="3"/>
  <c r="CA3808" i="3"/>
  <c r="BV3808" i="3"/>
  <c r="BT3808" i="3"/>
  <c r="BX3808" i="3" s="1"/>
  <c r="BP3808" i="3"/>
  <c r="BU3808" i="3" s="1"/>
  <c r="CB3808" i="3" s="1"/>
  <c r="BR3809" i="3"/>
  <c r="CC3808" i="3" l="1"/>
  <c r="CD3808" i="3" s="1"/>
  <c r="CF3808" i="3"/>
  <c r="BN3809" i="3"/>
  <c r="BO3809" i="3"/>
  <c r="BL3809" i="3"/>
  <c r="BM3809" i="3"/>
  <c r="BQ3809" i="3" s="1"/>
  <c r="BS3809" i="3"/>
  <c r="CA3809" i="3" s="1"/>
  <c r="BY3809" i="3" l="1"/>
  <c r="BZ3809" i="3"/>
  <c r="BV3809" i="3"/>
  <c r="BT3809" i="3"/>
  <c r="BX3809" i="3" s="1"/>
  <c r="BP3809" i="3"/>
  <c r="BU3809" i="3" s="1"/>
  <c r="BR3810" i="3"/>
  <c r="CB3809" i="3" l="1"/>
  <c r="CC3809" i="3" s="1"/>
  <c r="CD3809" i="3" s="1"/>
  <c r="BN3810" i="3"/>
  <c r="BO3810" i="3"/>
  <c r="BS3810" i="3"/>
  <c r="BL3810" i="3"/>
  <c r="BM3810" i="3"/>
  <c r="BQ3810" i="3" s="1"/>
  <c r="BY3810" i="3" l="1"/>
  <c r="BZ3810" i="3"/>
  <c r="CF3809" i="3"/>
  <c r="CA3810" i="3"/>
  <c r="BV3810" i="3"/>
  <c r="BT3810" i="3"/>
  <c r="BX3810" i="3" s="1"/>
  <c r="BP3810" i="3"/>
  <c r="BR3811" i="3"/>
  <c r="BU3810" i="3" l="1"/>
  <c r="CB3810" i="3" s="1"/>
  <c r="CC3810" i="3" s="1"/>
  <c r="CD3810" i="3" s="1"/>
  <c r="BO3811" i="3"/>
  <c r="BN3811" i="3"/>
  <c r="BM3811" i="3"/>
  <c r="BQ3811" i="3" s="1"/>
  <c r="BS3811" i="3"/>
  <c r="BL3811" i="3"/>
  <c r="BY3811" i="3" l="1"/>
  <c r="BZ3811" i="3"/>
  <c r="CA3811" i="3"/>
  <c r="CF3810" i="3"/>
  <c r="BT3811" i="3"/>
  <c r="BX3811" i="3" s="1"/>
  <c r="BV3811" i="3"/>
  <c r="BP3811" i="3"/>
  <c r="BR3812" i="3"/>
  <c r="BU3811" i="3" l="1"/>
  <c r="CB3811" i="3" s="1"/>
  <c r="CC3811" i="3" s="1"/>
  <c r="CD3811" i="3" s="1"/>
  <c r="BN3812" i="3"/>
  <c r="BO3812" i="3"/>
  <c r="BS3812" i="3"/>
  <c r="BL3812" i="3"/>
  <c r="BM3812" i="3"/>
  <c r="BQ3812" i="3" s="1"/>
  <c r="BY3812" i="3" l="1"/>
  <c r="BZ3812" i="3"/>
  <c r="CA3812" i="3"/>
  <c r="CF3811" i="3"/>
  <c r="BV3812" i="3"/>
  <c r="BT3812" i="3"/>
  <c r="BX3812" i="3" s="1"/>
  <c r="BP3812" i="3"/>
  <c r="BU3812" i="3" s="1"/>
  <c r="CB3812" i="3" s="1"/>
  <c r="BR3813" i="3"/>
  <c r="CC3812" i="3" l="1"/>
  <c r="CD3812" i="3" s="1"/>
  <c r="CF3812" i="3"/>
  <c r="BN3813" i="3"/>
  <c r="BL3813" i="3"/>
  <c r="BS3813" i="3"/>
  <c r="CA3813" i="3" s="1"/>
  <c r="BM3813" i="3"/>
  <c r="BQ3813" i="3" s="1"/>
  <c r="BO3813" i="3"/>
  <c r="BY3813" i="3" l="1"/>
  <c r="BZ3813" i="3"/>
  <c r="BV3813" i="3"/>
  <c r="BT3813" i="3"/>
  <c r="BX3813" i="3" s="1"/>
  <c r="BP3813" i="3"/>
  <c r="BU3813" i="3" s="1"/>
  <c r="BR3814" i="3"/>
  <c r="CB3813" i="3" l="1"/>
  <c r="CC3813" i="3" s="1"/>
  <c r="CD3813" i="3" s="1"/>
  <c r="BN3814" i="3"/>
  <c r="BO3814" i="3"/>
  <c r="BM3814" i="3"/>
  <c r="BQ3814" i="3" s="1"/>
  <c r="BS3814" i="3"/>
  <c r="BL3814" i="3"/>
  <c r="BY3814" i="3" l="1"/>
  <c r="BZ3814" i="3"/>
  <c r="CF3813" i="3"/>
  <c r="CA3814" i="3"/>
  <c r="BT3814" i="3"/>
  <c r="BX3814" i="3" s="1"/>
  <c r="BV3814" i="3"/>
  <c r="BP3814" i="3"/>
  <c r="BU3814" i="3" s="1"/>
  <c r="CB3814" i="3" s="1"/>
  <c r="BR3815" i="3"/>
  <c r="CC3814" i="3" l="1"/>
  <c r="CD3814" i="3" s="1"/>
  <c r="CF3814" i="3"/>
  <c r="BO3815" i="3"/>
  <c r="BN3815" i="3"/>
  <c r="BS3815" i="3"/>
  <c r="CA3815" i="3" s="1"/>
  <c r="BM3815" i="3"/>
  <c r="BQ3815" i="3" s="1"/>
  <c r="BL3815" i="3"/>
  <c r="BY3815" i="3" l="1"/>
  <c r="BZ3815" i="3"/>
  <c r="BV3815" i="3"/>
  <c r="BT3815" i="3"/>
  <c r="BX3815" i="3" s="1"/>
  <c r="BP3815" i="3"/>
  <c r="BU3815" i="3" s="1"/>
  <c r="BR3816" i="3"/>
  <c r="CB3815" i="3" l="1"/>
  <c r="CC3815" i="3" s="1"/>
  <c r="CD3815" i="3" s="1"/>
  <c r="BN3816" i="3"/>
  <c r="BO3816" i="3"/>
  <c r="BS3816" i="3"/>
  <c r="BL3816" i="3"/>
  <c r="BM3816" i="3"/>
  <c r="BQ3816" i="3" s="1"/>
  <c r="BY3816" i="3" l="1"/>
  <c r="BZ3816" i="3"/>
  <c r="CF3815" i="3"/>
  <c r="CA3816" i="3"/>
  <c r="BT3816" i="3"/>
  <c r="BX3816" i="3" s="1"/>
  <c r="BV3816" i="3"/>
  <c r="BP3816" i="3"/>
  <c r="BU3816" i="3" s="1"/>
  <c r="CB3816" i="3" s="1"/>
  <c r="BR3817" i="3"/>
  <c r="CC3816" i="3" l="1"/>
  <c r="CD3816" i="3" s="1"/>
  <c r="CF3816" i="3"/>
  <c r="BN3817" i="3"/>
  <c r="BL3817" i="3"/>
  <c r="BS3817" i="3"/>
  <c r="CA3817" i="3" s="1"/>
  <c r="BM3817" i="3"/>
  <c r="BQ3817" i="3" s="1"/>
  <c r="BO3817" i="3"/>
  <c r="BY3817" i="3" l="1"/>
  <c r="BZ3817" i="3"/>
  <c r="BV3817" i="3"/>
  <c r="BT3817" i="3"/>
  <c r="BX3817" i="3" s="1"/>
  <c r="BP3817" i="3"/>
  <c r="BU3817" i="3" s="1"/>
  <c r="BR3818" i="3"/>
  <c r="CB3817" i="3" l="1"/>
  <c r="CC3817" i="3" s="1"/>
  <c r="CD3817" i="3" s="1"/>
  <c r="BO3818" i="3"/>
  <c r="BN3818" i="3"/>
  <c r="BL3818" i="3"/>
  <c r="BS3818" i="3"/>
  <c r="BM3818" i="3"/>
  <c r="BQ3818" i="3" s="1"/>
  <c r="BY3818" i="3" l="1"/>
  <c r="BZ3818" i="3"/>
  <c r="CF3817" i="3"/>
  <c r="CA3818" i="3"/>
  <c r="CC3818" i="3" s="1"/>
  <c r="CD3818" i="3" s="1"/>
  <c r="BV3818" i="3"/>
  <c r="BT3818" i="3"/>
  <c r="BX3818" i="3" s="1"/>
  <c r="BP3818" i="3"/>
  <c r="BU3818" i="3" s="1"/>
  <c r="CB3818" i="3" s="1"/>
  <c r="BR3819" i="3"/>
  <c r="BY3819" i="3" l="1"/>
  <c r="BZ3819" i="3"/>
  <c r="CF3818" i="3"/>
  <c r="BN3819" i="3"/>
  <c r="BO3819" i="3"/>
  <c r="BL3819" i="3"/>
  <c r="BS3819" i="3"/>
  <c r="CA3819" i="3" s="1"/>
  <c r="BM3819" i="3"/>
  <c r="BQ3819" i="3" s="1"/>
  <c r="BV3819" i="3" l="1"/>
  <c r="BT3819" i="3"/>
  <c r="BX3819" i="3" s="1"/>
  <c r="CC3819" i="3" s="1"/>
  <c r="CD3819" i="3" s="1"/>
  <c r="BP3819" i="3"/>
  <c r="BU3819" i="3" s="1"/>
  <c r="CB3819" i="3" s="1"/>
  <c r="BR3820" i="3"/>
  <c r="BY3820" i="3" l="1"/>
  <c r="BZ3820" i="3"/>
  <c r="CF3819" i="3"/>
  <c r="BO3820" i="3"/>
  <c r="BM3820" i="3"/>
  <c r="BQ3820" i="3" s="1"/>
  <c r="BS3820" i="3"/>
  <c r="CA3820" i="3" s="1"/>
  <c r="BL3820" i="3"/>
  <c r="BN3820" i="3"/>
  <c r="BT3820" i="3" l="1"/>
  <c r="BX3820" i="3" s="1"/>
  <c r="CC3820" i="3" s="1"/>
  <c r="CD3820" i="3" s="1"/>
  <c r="BV3820" i="3"/>
  <c r="BP3820" i="3"/>
  <c r="BU3820" i="3" s="1"/>
  <c r="CB3820" i="3" s="1"/>
  <c r="BR3821" i="3"/>
  <c r="BY3821" i="3" l="1"/>
  <c r="BZ3821" i="3"/>
  <c r="CF3820" i="3"/>
  <c r="BN3821" i="3"/>
  <c r="BO3821" i="3"/>
  <c r="BM3821" i="3"/>
  <c r="BQ3821" i="3" s="1"/>
  <c r="BS3821" i="3"/>
  <c r="CA3821" i="3" s="1"/>
  <c r="BL3821" i="3"/>
  <c r="BV3821" i="3" l="1"/>
  <c r="BT3821" i="3"/>
  <c r="BX3821" i="3" s="1"/>
  <c r="CC3821" i="3" s="1"/>
  <c r="CD3821" i="3" s="1"/>
  <c r="BP3821" i="3"/>
  <c r="BU3821" i="3" s="1"/>
  <c r="CB3821" i="3" s="1"/>
  <c r="BR3822" i="3"/>
  <c r="BY3822" i="3" l="1"/>
  <c r="BZ3822" i="3"/>
  <c r="CF3821" i="3"/>
  <c r="BO3822" i="3"/>
  <c r="BM3822" i="3"/>
  <c r="BQ3822" i="3" s="1"/>
  <c r="BS3822" i="3"/>
  <c r="CA3822" i="3" s="1"/>
  <c r="BL3822" i="3"/>
  <c r="BN3822" i="3"/>
  <c r="BT3822" i="3" l="1"/>
  <c r="BX3822" i="3" s="1"/>
  <c r="CC3822" i="3" s="1"/>
  <c r="CD3822" i="3" s="1"/>
  <c r="BV3822" i="3"/>
  <c r="BP3822" i="3"/>
  <c r="BU3822" i="3" s="1"/>
  <c r="CB3822" i="3" s="1"/>
  <c r="BR3823" i="3"/>
  <c r="BY3823" i="3" l="1"/>
  <c r="BZ3823" i="3"/>
  <c r="CF3822" i="3"/>
  <c r="BN3823" i="3"/>
  <c r="BO3823" i="3"/>
  <c r="BM3823" i="3"/>
  <c r="BQ3823" i="3" s="1"/>
  <c r="BS3823" i="3"/>
  <c r="CA3823" i="3" s="1"/>
  <c r="BL3823" i="3"/>
  <c r="BV3823" i="3" l="1"/>
  <c r="BT3823" i="3"/>
  <c r="BX3823" i="3" s="1"/>
  <c r="CC3823" i="3" s="1"/>
  <c r="CD3823" i="3" s="1"/>
  <c r="BP3823" i="3"/>
  <c r="BU3823" i="3" s="1"/>
  <c r="CB3823" i="3" s="1"/>
  <c r="BR3824" i="3"/>
  <c r="BY3824" i="3" l="1"/>
  <c r="BZ3824" i="3"/>
  <c r="CF3823" i="3"/>
  <c r="BN3824" i="3"/>
  <c r="BM3824" i="3"/>
  <c r="BQ3824" i="3" s="1"/>
  <c r="BS3824" i="3"/>
  <c r="CA3824" i="3" s="1"/>
  <c r="BL3824" i="3"/>
  <c r="BO3824" i="3"/>
  <c r="BV3824" i="3" l="1"/>
  <c r="BT3824" i="3"/>
  <c r="BX3824" i="3" s="1"/>
  <c r="BP3824" i="3"/>
  <c r="BR3825" i="3"/>
  <c r="BU3824" i="3" l="1"/>
  <c r="CB3824" i="3" s="1"/>
  <c r="CC3824" i="3" s="1"/>
  <c r="CD3824" i="3" s="1"/>
  <c r="BN3825" i="3"/>
  <c r="BO3825" i="3"/>
  <c r="BS3825" i="3"/>
  <c r="BL3825" i="3"/>
  <c r="BM3825" i="3"/>
  <c r="BQ3825" i="3" s="1"/>
  <c r="BY3825" i="3" l="1"/>
  <c r="BZ3825" i="3"/>
  <c r="CA3825" i="3"/>
  <c r="CF3824" i="3"/>
  <c r="BV3825" i="3"/>
  <c r="BT3825" i="3"/>
  <c r="BX3825" i="3" s="1"/>
  <c r="BP3825" i="3"/>
  <c r="BU3825" i="3" s="1"/>
  <c r="CB3825" i="3" s="1"/>
  <c r="BR3826" i="3"/>
  <c r="CC3825" i="3" l="1"/>
  <c r="CD3825" i="3" s="1"/>
  <c r="CF3825" i="3"/>
  <c r="BO3826" i="3"/>
  <c r="BN3826" i="3"/>
  <c r="BM3826" i="3"/>
  <c r="BQ3826" i="3" s="1"/>
  <c r="BS3826" i="3"/>
  <c r="CA3826" i="3" s="1"/>
  <c r="BL3826" i="3"/>
  <c r="BY3826" i="3" l="1"/>
  <c r="BZ3826" i="3"/>
  <c r="BV3826" i="3"/>
  <c r="BT3826" i="3"/>
  <c r="BX3826" i="3" s="1"/>
  <c r="BP3826" i="3"/>
  <c r="BU3826" i="3" s="1"/>
  <c r="BR3827" i="3"/>
  <c r="CB3826" i="3" l="1"/>
  <c r="CC3826" i="3" s="1"/>
  <c r="CD3826" i="3" s="1"/>
  <c r="BN3827" i="3"/>
  <c r="BO3827" i="3"/>
  <c r="BM3827" i="3"/>
  <c r="BQ3827" i="3" s="1"/>
  <c r="BS3827" i="3"/>
  <c r="BL3827" i="3"/>
  <c r="BY3827" i="3" l="1"/>
  <c r="BZ3827" i="3"/>
  <c r="CF3826" i="3"/>
  <c r="CA3827" i="3"/>
  <c r="BT3827" i="3"/>
  <c r="BX3827" i="3" s="1"/>
  <c r="BV3827" i="3"/>
  <c r="BP3827" i="3"/>
  <c r="BU3827" i="3" s="1"/>
  <c r="CB3827" i="3" s="1"/>
  <c r="BR3828" i="3"/>
  <c r="CC3827" i="3" l="1"/>
  <c r="CD3827" i="3" s="1"/>
  <c r="CF3827" i="3"/>
  <c r="BO3828" i="3"/>
  <c r="BL3828" i="3"/>
  <c r="BS3828" i="3"/>
  <c r="CA3828" i="3" s="1"/>
  <c r="BM3828" i="3"/>
  <c r="BQ3828" i="3" s="1"/>
  <c r="BN3828" i="3"/>
  <c r="BY3828" i="3" l="1"/>
  <c r="BZ3828" i="3"/>
  <c r="BV3828" i="3"/>
  <c r="BT3828" i="3"/>
  <c r="BX3828" i="3" s="1"/>
  <c r="BP3828" i="3"/>
  <c r="BU3828" i="3" s="1"/>
  <c r="BR3829" i="3"/>
  <c r="CB3828" i="3" l="1"/>
  <c r="CC3828" i="3" s="1"/>
  <c r="CD3828" i="3" s="1"/>
  <c r="BO3829" i="3"/>
  <c r="BN3829" i="3"/>
  <c r="BS3829" i="3"/>
  <c r="BM3829" i="3"/>
  <c r="BQ3829" i="3" s="1"/>
  <c r="BL3829" i="3"/>
  <c r="BY3829" i="3" l="1"/>
  <c r="BZ3829" i="3"/>
  <c r="CF3828" i="3"/>
  <c r="CA3829" i="3"/>
  <c r="BV3829" i="3"/>
  <c r="BT3829" i="3"/>
  <c r="BX3829" i="3" s="1"/>
  <c r="BP3829" i="3"/>
  <c r="BU3829" i="3" s="1"/>
  <c r="CB3829" i="3" s="1"/>
  <c r="BR3830" i="3"/>
  <c r="CC3829" i="3" l="1"/>
  <c r="CD3829" i="3" s="1"/>
  <c r="CF3829" i="3"/>
  <c r="BO3830" i="3"/>
  <c r="BL3830" i="3"/>
  <c r="BS3830" i="3"/>
  <c r="CA3830" i="3" s="1"/>
  <c r="BM3830" i="3"/>
  <c r="BQ3830" i="3" s="1"/>
  <c r="BN3830" i="3"/>
  <c r="BY3830" i="3" l="1"/>
  <c r="BZ3830" i="3"/>
  <c r="BV3830" i="3"/>
  <c r="BT3830" i="3"/>
  <c r="BX3830" i="3" s="1"/>
  <c r="BP3830" i="3"/>
  <c r="BU3830" i="3" s="1"/>
  <c r="BR3831" i="3"/>
  <c r="CB3830" i="3" l="1"/>
  <c r="CC3830" i="3" s="1"/>
  <c r="CD3830" i="3" s="1"/>
  <c r="BO3831" i="3"/>
  <c r="BL3831" i="3"/>
  <c r="BS3831" i="3"/>
  <c r="BM3831" i="3"/>
  <c r="BQ3831" i="3" s="1"/>
  <c r="BN3831" i="3"/>
  <c r="BY3831" i="3" l="1"/>
  <c r="BZ3831" i="3"/>
  <c r="CF3830" i="3"/>
  <c r="CA3831" i="3"/>
  <c r="BV3831" i="3"/>
  <c r="BT3831" i="3"/>
  <c r="BX3831" i="3" s="1"/>
  <c r="BP3831" i="3"/>
  <c r="BU3831" i="3" s="1"/>
  <c r="CB3831" i="3" s="1"/>
  <c r="BR3832" i="3"/>
  <c r="CC3831" i="3" l="1"/>
  <c r="CD3831" i="3" s="1"/>
  <c r="CF3831" i="3"/>
  <c r="BO3832" i="3"/>
  <c r="BM3832" i="3"/>
  <c r="BQ3832" i="3" s="1"/>
  <c r="BS3832" i="3"/>
  <c r="CA3832" i="3" s="1"/>
  <c r="BL3832" i="3"/>
  <c r="BN3832" i="3"/>
  <c r="BY3832" i="3" l="1"/>
  <c r="BZ3832" i="3"/>
  <c r="BV3832" i="3"/>
  <c r="BT3832" i="3"/>
  <c r="BX3832" i="3" s="1"/>
  <c r="BP3832" i="3"/>
  <c r="BU3832" i="3" s="1"/>
  <c r="BR3833" i="3"/>
  <c r="CB3832" i="3" l="1"/>
  <c r="CC3832" i="3" s="1"/>
  <c r="CD3832" i="3" s="1"/>
  <c r="BO3833" i="3"/>
  <c r="BM3833" i="3"/>
  <c r="BQ3833" i="3" s="1"/>
  <c r="BS3833" i="3"/>
  <c r="BL3833" i="3"/>
  <c r="BN3833" i="3"/>
  <c r="BY3833" i="3" l="1"/>
  <c r="BZ3833" i="3"/>
  <c r="CF3832" i="3"/>
  <c r="CA3833" i="3"/>
  <c r="BV3833" i="3"/>
  <c r="BT3833" i="3"/>
  <c r="BX3833" i="3" s="1"/>
  <c r="BP3833" i="3"/>
  <c r="BU3833" i="3" s="1"/>
  <c r="CB3833" i="3" s="1"/>
  <c r="BR3834" i="3"/>
  <c r="CC3833" i="3" l="1"/>
  <c r="CD3833" i="3" s="1"/>
  <c r="CF3833" i="3"/>
  <c r="BN3834" i="3"/>
  <c r="BL3834" i="3"/>
  <c r="BS3834" i="3"/>
  <c r="CA3834" i="3" s="1"/>
  <c r="BM3834" i="3"/>
  <c r="BQ3834" i="3" s="1"/>
  <c r="BO3834" i="3"/>
  <c r="BY3834" i="3" l="1"/>
  <c r="BZ3834" i="3"/>
  <c r="BV3834" i="3"/>
  <c r="BT3834" i="3"/>
  <c r="BX3834" i="3" s="1"/>
  <c r="BP3834" i="3"/>
  <c r="BU3834" i="3" s="1"/>
  <c r="BR3835" i="3"/>
  <c r="CB3834" i="3" l="1"/>
  <c r="CC3834" i="3" s="1"/>
  <c r="CD3834" i="3" s="1"/>
  <c r="BO3835" i="3"/>
  <c r="BL3835" i="3"/>
  <c r="BS3835" i="3"/>
  <c r="BM3835" i="3"/>
  <c r="BQ3835" i="3" s="1"/>
  <c r="BN3835" i="3"/>
  <c r="BY3835" i="3" l="1"/>
  <c r="BZ3835" i="3"/>
  <c r="CF3834" i="3"/>
  <c r="CA3835" i="3"/>
  <c r="CC3835" i="3" s="1"/>
  <c r="CD3835" i="3" s="1"/>
  <c r="BV3835" i="3"/>
  <c r="BT3835" i="3"/>
  <c r="BX3835" i="3" s="1"/>
  <c r="BP3835" i="3"/>
  <c r="BU3835" i="3" s="1"/>
  <c r="CB3835" i="3" s="1"/>
  <c r="BR3836" i="3"/>
  <c r="BY3836" i="3" l="1"/>
  <c r="BZ3836" i="3"/>
  <c r="CF3835" i="3"/>
  <c r="BO3836" i="3"/>
  <c r="BN3836" i="3"/>
  <c r="BL3836" i="3"/>
  <c r="BS3836" i="3"/>
  <c r="CA3836" i="3" s="1"/>
  <c r="BM3836" i="3"/>
  <c r="BQ3836" i="3" s="1"/>
  <c r="BV3836" i="3" l="1"/>
  <c r="BT3836" i="3"/>
  <c r="BX3836" i="3" s="1"/>
  <c r="CC3836" i="3" s="1"/>
  <c r="CD3836" i="3" s="1"/>
  <c r="BP3836" i="3"/>
  <c r="BU3836" i="3" s="1"/>
  <c r="CB3836" i="3" s="1"/>
  <c r="BR3837" i="3"/>
  <c r="BY3837" i="3" l="1"/>
  <c r="BZ3837" i="3"/>
  <c r="CF3836" i="3"/>
  <c r="BO3837" i="3"/>
  <c r="BL3837" i="3"/>
  <c r="BS3837" i="3"/>
  <c r="CA3837" i="3" s="1"/>
  <c r="BM3837" i="3"/>
  <c r="BQ3837" i="3" s="1"/>
  <c r="BN3837" i="3"/>
  <c r="BV3837" i="3" l="1"/>
  <c r="BT3837" i="3"/>
  <c r="BX3837" i="3" s="1"/>
  <c r="CC3837" i="3" s="1"/>
  <c r="CD3837" i="3" s="1"/>
  <c r="BP3837" i="3"/>
  <c r="BU3837" i="3" s="1"/>
  <c r="CB3837" i="3" s="1"/>
  <c r="BR3838" i="3"/>
  <c r="BY3838" i="3" l="1"/>
  <c r="BZ3838" i="3"/>
  <c r="CF3837" i="3"/>
  <c r="BN3838" i="3"/>
  <c r="BL3838" i="3"/>
  <c r="BS3838" i="3"/>
  <c r="CA3838" i="3" s="1"/>
  <c r="BM3838" i="3"/>
  <c r="BQ3838" i="3" s="1"/>
  <c r="BO3838" i="3"/>
  <c r="BV3838" i="3" l="1"/>
  <c r="BT3838" i="3"/>
  <c r="BX3838" i="3" s="1"/>
  <c r="CC3838" i="3" s="1"/>
  <c r="CD3838" i="3" s="1"/>
  <c r="BP3838" i="3"/>
  <c r="BU3838" i="3" s="1"/>
  <c r="CB3838" i="3" s="1"/>
  <c r="BR3839" i="3"/>
  <c r="BY3839" i="3" l="1"/>
  <c r="BZ3839" i="3"/>
  <c r="CF3838" i="3"/>
  <c r="BO3839" i="3"/>
  <c r="BL3839" i="3"/>
  <c r="BS3839" i="3"/>
  <c r="CA3839" i="3" s="1"/>
  <c r="BM3839" i="3"/>
  <c r="BQ3839" i="3" s="1"/>
  <c r="BN3839" i="3"/>
  <c r="BV3839" i="3" l="1"/>
  <c r="BT3839" i="3"/>
  <c r="BX3839" i="3" s="1"/>
  <c r="CC3839" i="3" s="1"/>
  <c r="CD3839" i="3" s="1"/>
  <c r="BP3839" i="3"/>
  <c r="BU3839" i="3" s="1"/>
  <c r="CB3839" i="3" s="1"/>
  <c r="BR3840" i="3"/>
  <c r="BY3840" i="3" l="1"/>
  <c r="BZ3840" i="3"/>
  <c r="CF3839" i="3"/>
  <c r="BO3840" i="3"/>
  <c r="BN3840" i="3"/>
  <c r="BS3840" i="3"/>
  <c r="CA3840" i="3" s="1"/>
  <c r="BL3840" i="3"/>
  <c r="BM3840" i="3"/>
  <c r="BQ3840" i="3" s="1"/>
  <c r="BV3840" i="3" l="1"/>
  <c r="BT3840" i="3"/>
  <c r="BX3840" i="3" s="1"/>
  <c r="CC3840" i="3" s="1"/>
  <c r="CD3840" i="3" s="1"/>
  <c r="BP3840" i="3"/>
  <c r="BU3840" i="3" s="1"/>
  <c r="CB3840" i="3" s="1"/>
  <c r="BR3841" i="3"/>
  <c r="BY3841" i="3" l="1"/>
  <c r="BZ3841" i="3"/>
  <c r="CF3840" i="3"/>
  <c r="BO3841" i="3"/>
  <c r="BL3841" i="3"/>
  <c r="BS3841" i="3"/>
  <c r="CA3841" i="3" s="1"/>
  <c r="BM3841" i="3"/>
  <c r="BQ3841" i="3" s="1"/>
  <c r="BN3841" i="3"/>
  <c r="BT3841" i="3" l="1"/>
  <c r="BX3841" i="3" s="1"/>
  <c r="CC3841" i="3" s="1"/>
  <c r="CD3841" i="3" s="1"/>
  <c r="BV3841" i="3"/>
  <c r="BP3841" i="3"/>
  <c r="BU3841" i="3" s="1"/>
  <c r="CB3841" i="3" s="1"/>
  <c r="BR3842" i="3"/>
  <c r="BY3842" i="3" l="1"/>
  <c r="BZ3842" i="3"/>
  <c r="CF3841" i="3"/>
  <c r="BN3842" i="3"/>
  <c r="BL3842" i="3"/>
  <c r="BS3842" i="3"/>
  <c r="CA3842" i="3" s="1"/>
  <c r="BM3842" i="3"/>
  <c r="BQ3842" i="3" s="1"/>
  <c r="BO3842" i="3"/>
  <c r="BV3842" i="3" l="1"/>
  <c r="BT3842" i="3"/>
  <c r="BX3842" i="3" s="1"/>
  <c r="CC3842" i="3" s="1"/>
  <c r="CD3842" i="3" s="1"/>
  <c r="BP3842" i="3"/>
  <c r="BU3842" i="3" s="1"/>
  <c r="CB3842" i="3" s="1"/>
  <c r="BR3843" i="3"/>
  <c r="BY3843" i="3" l="1"/>
  <c r="BZ3843" i="3"/>
  <c r="CF3842" i="3"/>
  <c r="BO3843" i="3"/>
  <c r="BM3843" i="3"/>
  <c r="BQ3843" i="3" s="1"/>
  <c r="BS3843" i="3"/>
  <c r="CA3843" i="3" s="1"/>
  <c r="BL3843" i="3"/>
  <c r="BN3843" i="3"/>
  <c r="BT3843" i="3" l="1"/>
  <c r="BX3843" i="3" s="1"/>
  <c r="CC3843" i="3" s="1"/>
  <c r="CD3843" i="3" s="1"/>
  <c r="BV3843" i="3"/>
  <c r="BP3843" i="3"/>
  <c r="BU3843" i="3" s="1"/>
  <c r="CB3843" i="3" s="1"/>
  <c r="BR3844" i="3"/>
  <c r="BY3844" i="3" l="1"/>
  <c r="BZ3844" i="3"/>
  <c r="CF3843" i="3"/>
  <c r="BN3844" i="3"/>
  <c r="BO3844" i="3"/>
  <c r="BM3844" i="3"/>
  <c r="BQ3844" i="3" s="1"/>
  <c r="BS3844" i="3"/>
  <c r="CA3844" i="3" s="1"/>
  <c r="BL3844" i="3"/>
  <c r="BV3844" i="3" l="1"/>
  <c r="BT3844" i="3"/>
  <c r="BX3844" i="3" s="1"/>
  <c r="CC3844" i="3" s="1"/>
  <c r="CD3844" i="3" s="1"/>
  <c r="BP3844" i="3"/>
  <c r="BU3844" i="3" s="1"/>
  <c r="CB3844" i="3" s="1"/>
  <c r="BR3845" i="3"/>
  <c r="BY3845" i="3" l="1"/>
  <c r="BZ3845" i="3"/>
  <c r="CF3844" i="3"/>
  <c r="BO3845" i="3"/>
  <c r="BL3845" i="3"/>
  <c r="BS3845" i="3"/>
  <c r="CA3845" i="3" s="1"/>
  <c r="BM3845" i="3"/>
  <c r="BQ3845" i="3" s="1"/>
  <c r="BN3845" i="3"/>
  <c r="BT3845" i="3" l="1"/>
  <c r="BX3845" i="3" s="1"/>
  <c r="CC3845" i="3" s="1"/>
  <c r="CD3845" i="3" s="1"/>
  <c r="BV3845" i="3"/>
  <c r="BP3845" i="3"/>
  <c r="BU3845" i="3" s="1"/>
  <c r="CB3845" i="3" s="1"/>
  <c r="BR3846" i="3"/>
  <c r="BY3846" i="3" l="1"/>
  <c r="BZ3846" i="3"/>
  <c r="CF3845" i="3"/>
  <c r="BN3846" i="3"/>
  <c r="BO3846" i="3"/>
  <c r="BM3846" i="3"/>
  <c r="BQ3846" i="3" s="1"/>
  <c r="BL3846" i="3"/>
  <c r="BS3846" i="3"/>
  <c r="CA3846" i="3" s="1"/>
  <c r="BV3846" i="3" l="1"/>
  <c r="BT3846" i="3"/>
  <c r="BX3846" i="3" s="1"/>
  <c r="CC3846" i="3" s="1"/>
  <c r="CD3846" i="3" s="1"/>
  <c r="BP3846" i="3"/>
  <c r="BU3846" i="3" s="1"/>
  <c r="CB3846" i="3" s="1"/>
  <c r="BR3847" i="3"/>
  <c r="BY3847" i="3" l="1"/>
  <c r="BZ3847" i="3"/>
  <c r="CF3846" i="3"/>
  <c r="BN3847" i="3"/>
  <c r="BM3847" i="3"/>
  <c r="BQ3847" i="3" s="1"/>
  <c r="BS3847" i="3"/>
  <c r="CA3847" i="3" s="1"/>
  <c r="BL3847" i="3"/>
  <c r="BO3847" i="3"/>
  <c r="BV3847" i="3" l="1"/>
  <c r="BT3847" i="3"/>
  <c r="BX3847" i="3" s="1"/>
  <c r="CC3847" i="3" s="1"/>
  <c r="CD3847" i="3" s="1"/>
  <c r="BP3847" i="3"/>
  <c r="BU3847" i="3" s="1"/>
  <c r="CB3847" i="3" s="1"/>
  <c r="BR3848" i="3"/>
  <c r="BY3848" i="3" l="1"/>
  <c r="BZ3848" i="3"/>
  <c r="CF3847" i="3"/>
  <c r="BN3848" i="3"/>
  <c r="BO3848" i="3"/>
  <c r="BL3848" i="3"/>
  <c r="BS3848" i="3"/>
  <c r="CA3848" i="3" s="1"/>
  <c r="BM3848" i="3"/>
  <c r="BQ3848" i="3" s="1"/>
  <c r="BV3848" i="3" l="1"/>
  <c r="BT3848" i="3"/>
  <c r="BX3848" i="3" s="1"/>
  <c r="CC3848" i="3" s="1"/>
  <c r="CD3848" i="3" s="1"/>
  <c r="BP3848" i="3"/>
  <c r="BU3848" i="3" s="1"/>
  <c r="CB3848" i="3" s="1"/>
  <c r="BR3849" i="3"/>
  <c r="BY3849" i="3" l="1"/>
  <c r="BZ3849" i="3"/>
  <c r="CF3848" i="3"/>
  <c r="BO3849" i="3"/>
  <c r="BN3849" i="3"/>
  <c r="BS3849" i="3"/>
  <c r="CA3849" i="3" s="1"/>
  <c r="BL3849" i="3"/>
  <c r="BM3849" i="3"/>
  <c r="BQ3849" i="3" s="1"/>
  <c r="BT3849" i="3" l="1"/>
  <c r="BX3849" i="3" s="1"/>
  <c r="CC3849" i="3" s="1"/>
  <c r="CD3849" i="3" s="1"/>
  <c r="BV3849" i="3"/>
  <c r="BP3849" i="3"/>
  <c r="BU3849" i="3" s="1"/>
  <c r="CB3849" i="3" s="1"/>
  <c r="BR3850" i="3"/>
  <c r="BY3850" i="3" l="1"/>
  <c r="BZ3850" i="3"/>
  <c r="CF3849" i="3"/>
  <c r="BN3850" i="3"/>
  <c r="BO3850" i="3"/>
  <c r="BM3850" i="3"/>
  <c r="BQ3850" i="3" s="1"/>
  <c r="BS3850" i="3"/>
  <c r="CA3850" i="3" s="1"/>
  <c r="BL3850" i="3"/>
  <c r="BV3850" i="3" l="1"/>
  <c r="BT3850" i="3"/>
  <c r="BX3850" i="3" s="1"/>
  <c r="CC3850" i="3" s="1"/>
  <c r="CD3850" i="3" s="1"/>
  <c r="BP3850" i="3"/>
  <c r="BU3850" i="3" s="1"/>
  <c r="CB3850" i="3" s="1"/>
  <c r="BR3851" i="3"/>
  <c r="BY3851" i="3" l="1"/>
  <c r="BZ3851" i="3"/>
  <c r="CF3850" i="3"/>
  <c r="BN3851" i="3"/>
  <c r="BL3851" i="3"/>
  <c r="BS3851" i="3"/>
  <c r="CA3851" i="3" s="1"/>
  <c r="BM3851" i="3"/>
  <c r="BQ3851" i="3" s="1"/>
  <c r="BO3851" i="3"/>
  <c r="BV3851" i="3" l="1"/>
  <c r="BT3851" i="3"/>
  <c r="BX3851" i="3" s="1"/>
  <c r="CC3851" i="3" s="1"/>
  <c r="CD3851" i="3" s="1"/>
  <c r="BP3851" i="3"/>
  <c r="BU3851" i="3" s="1"/>
  <c r="CB3851" i="3" s="1"/>
  <c r="BR3852" i="3"/>
  <c r="BY3852" i="3" l="1"/>
  <c r="BZ3852" i="3"/>
  <c r="CF3851" i="3"/>
  <c r="BN3852" i="3"/>
  <c r="BO3852" i="3"/>
  <c r="BM3852" i="3"/>
  <c r="BQ3852" i="3" s="1"/>
  <c r="BS3852" i="3"/>
  <c r="CA3852" i="3" s="1"/>
  <c r="BL3852" i="3"/>
  <c r="BV3852" i="3" l="1"/>
  <c r="BT3852" i="3"/>
  <c r="BX3852" i="3" s="1"/>
  <c r="CC3852" i="3" s="1"/>
  <c r="CD3852" i="3" s="1"/>
  <c r="BP3852" i="3"/>
  <c r="BU3852" i="3" s="1"/>
  <c r="CB3852" i="3" s="1"/>
  <c r="BR3853" i="3"/>
  <c r="BY3853" i="3" l="1"/>
  <c r="BZ3853" i="3"/>
  <c r="CF3852" i="3"/>
  <c r="BN3853" i="3"/>
  <c r="BO3853" i="3"/>
  <c r="BS3853" i="3"/>
  <c r="CA3853" i="3" s="1"/>
  <c r="BM3853" i="3"/>
  <c r="BQ3853" i="3" s="1"/>
  <c r="BL3853" i="3"/>
  <c r="BT3853" i="3" l="1"/>
  <c r="BX3853" i="3" s="1"/>
  <c r="CC3853" i="3" s="1"/>
  <c r="CD3853" i="3" s="1"/>
  <c r="BV3853" i="3"/>
  <c r="BP3853" i="3"/>
  <c r="BU3853" i="3" s="1"/>
  <c r="CB3853" i="3" s="1"/>
  <c r="BR3854" i="3"/>
  <c r="BY3854" i="3" l="1"/>
  <c r="BZ3854" i="3"/>
  <c r="CF3853" i="3"/>
  <c r="BN3854" i="3"/>
  <c r="BO3854" i="3"/>
  <c r="BS3854" i="3"/>
  <c r="CA3854" i="3" s="1"/>
  <c r="BM3854" i="3"/>
  <c r="BQ3854" i="3" s="1"/>
  <c r="BL3854" i="3"/>
  <c r="BT3854" i="3" l="1"/>
  <c r="BX3854" i="3" s="1"/>
  <c r="CC3854" i="3" s="1"/>
  <c r="CD3854" i="3" s="1"/>
  <c r="BV3854" i="3"/>
  <c r="BP3854" i="3"/>
  <c r="BU3854" i="3" s="1"/>
  <c r="CB3854" i="3" s="1"/>
  <c r="BR3855" i="3"/>
  <c r="BY3855" i="3" l="1"/>
  <c r="BZ3855" i="3"/>
  <c r="CF3854" i="3"/>
  <c r="BO3855" i="3"/>
  <c r="BN3855" i="3"/>
  <c r="BS3855" i="3"/>
  <c r="CA3855" i="3" s="1"/>
  <c r="BM3855" i="3"/>
  <c r="BQ3855" i="3" s="1"/>
  <c r="BL3855" i="3"/>
  <c r="BV3855" i="3" l="1"/>
  <c r="BT3855" i="3"/>
  <c r="BX3855" i="3" s="1"/>
  <c r="CC3855" i="3" s="1"/>
  <c r="CD3855" i="3" s="1"/>
  <c r="BP3855" i="3"/>
  <c r="BU3855" i="3" s="1"/>
  <c r="CB3855" i="3" s="1"/>
  <c r="BR3856" i="3"/>
  <c r="BY3856" i="3" l="1"/>
  <c r="BZ3856" i="3"/>
  <c r="CF3855" i="3"/>
  <c r="BN3856" i="3"/>
  <c r="BO3856" i="3"/>
  <c r="BS3856" i="3"/>
  <c r="CA3856" i="3" s="1"/>
  <c r="BL3856" i="3"/>
  <c r="BM3856" i="3"/>
  <c r="BQ3856" i="3" s="1"/>
  <c r="BT3856" i="3" l="1"/>
  <c r="BX3856" i="3" s="1"/>
  <c r="CC3856" i="3" s="1"/>
  <c r="CD3856" i="3" s="1"/>
  <c r="BV3856" i="3"/>
  <c r="BP3856" i="3"/>
  <c r="BU3856" i="3" s="1"/>
  <c r="CB3856" i="3" s="1"/>
  <c r="BR3857" i="3"/>
  <c r="BY3857" i="3" l="1"/>
  <c r="BZ3857" i="3"/>
  <c r="CF3856" i="3"/>
  <c r="BO3857" i="3"/>
  <c r="BM3857" i="3"/>
  <c r="BQ3857" i="3" s="1"/>
  <c r="BS3857" i="3"/>
  <c r="CA3857" i="3" s="1"/>
  <c r="BL3857" i="3"/>
  <c r="BN3857" i="3"/>
  <c r="BV3857" i="3" l="1"/>
  <c r="BT3857" i="3"/>
  <c r="BX3857" i="3" s="1"/>
  <c r="CC3857" i="3" s="1"/>
  <c r="CD3857" i="3" s="1"/>
  <c r="BP3857" i="3"/>
  <c r="BU3857" i="3" s="1"/>
  <c r="CB3857" i="3" s="1"/>
  <c r="BR3858" i="3"/>
  <c r="BY3858" i="3" l="1"/>
  <c r="BZ3858" i="3"/>
  <c r="CF3857" i="3"/>
  <c r="BN3858" i="3"/>
  <c r="BO3858" i="3"/>
  <c r="BM3858" i="3"/>
  <c r="BQ3858" i="3" s="1"/>
  <c r="BS3858" i="3"/>
  <c r="CA3858" i="3" s="1"/>
  <c r="BL3858" i="3"/>
  <c r="BT3858" i="3" l="1"/>
  <c r="BX3858" i="3" s="1"/>
  <c r="CC3858" i="3" s="1"/>
  <c r="CD3858" i="3" s="1"/>
  <c r="BV3858" i="3"/>
  <c r="BP3858" i="3"/>
  <c r="BU3858" i="3" s="1"/>
  <c r="CB3858" i="3" s="1"/>
  <c r="BR3859" i="3"/>
  <c r="BY3859" i="3" l="1"/>
  <c r="BZ3859" i="3"/>
  <c r="CF3858" i="3"/>
  <c r="BO3859" i="3"/>
  <c r="BM3859" i="3"/>
  <c r="BQ3859" i="3" s="1"/>
  <c r="BS3859" i="3"/>
  <c r="CA3859" i="3" s="1"/>
  <c r="BL3859" i="3"/>
  <c r="BN3859" i="3"/>
  <c r="BV3859" i="3" l="1"/>
  <c r="BT3859" i="3"/>
  <c r="BX3859" i="3" s="1"/>
  <c r="CC3859" i="3" s="1"/>
  <c r="CD3859" i="3" s="1"/>
  <c r="BP3859" i="3"/>
  <c r="BU3859" i="3" s="1"/>
  <c r="CB3859" i="3" s="1"/>
  <c r="BR3860" i="3"/>
  <c r="BY3860" i="3" l="1"/>
  <c r="BZ3860" i="3"/>
  <c r="CF3859" i="3"/>
  <c r="BN3860" i="3"/>
  <c r="BO3860" i="3"/>
  <c r="BL3860" i="3"/>
  <c r="BS3860" i="3"/>
  <c r="CA3860" i="3" s="1"/>
  <c r="BM3860" i="3"/>
  <c r="BQ3860" i="3" s="1"/>
  <c r="BT3860" i="3" l="1"/>
  <c r="BX3860" i="3" s="1"/>
  <c r="CC3860" i="3" s="1"/>
  <c r="CD3860" i="3" s="1"/>
  <c r="BV3860" i="3"/>
  <c r="BP3860" i="3"/>
  <c r="BU3860" i="3" s="1"/>
  <c r="CB3860" i="3" s="1"/>
  <c r="BR3861" i="3"/>
  <c r="BY3861" i="3" l="1"/>
  <c r="BZ3861" i="3"/>
  <c r="CF3860" i="3"/>
  <c r="BO3861" i="3"/>
  <c r="BM3861" i="3"/>
  <c r="BQ3861" i="3" s="1"/>
  <c r="BS3861" i="3"/>
  <c r="CA3861" i="3" s="1"/>
  <c r="BL3861" i="3"/>
  <c r="BN3861" i="3"/>
  <c r="BV3861" i="3" l="1"/>
  <c r="BT3861" i="3"/>
  <c r="BX3861" i="3" s="1"/>
  <c r="CC3861" i="3" s="1"/>
  <c r="CD3861" i="3" s="1"/>
  <c r="BP3861" i="3"/>
  <c r="BU3861" i="3" s="1"/>
  <c r="CB3861" i="3" s="1"/>
  <c r="BR3862" i="3"/>
  <c r="BY3862" i="3" l="1"/>
  <c r="BZ3862" i="3"/>
  <c r="CF3861" i="3"/>
  <c r="BO3862" i="3"/>
  <c r="BN3862" i="3"/>
  <c r="BL3862" i="3"/>
  <c r="BS3862" i="3"/>
  <c r="CA3862" i="3" s="1"/>
  <c r="BM3862" i="3"/>
  <c r="BQ3862" i="3" s="1"/>
  <c r="BV3862" i="3" l="1"/>
  <c r="BT3862" i="3"/>
  <c r="BX3862" i="3" s="1"/>
  <c r="CC3862" i="3" s="1"/>
  <c r="CD3862" i="3" s="1"/>
  <c r="BP3862" i="3"/>
  <c r="BU3862" i="3" s="1"/>
  <c r="CB3862" i="3" s="1"/>
  <c r="BR3863" i="3"/>
  <c r="BY3863" i="3" l="1"/>
  <c r="BZ3863" i="3"/>
  <c r="CF3862" i="3"/>
  <c r="BO3863" i="3"/>
  <c r="BM3863" i="3"/>
  <c r="BQ3863" i="3" s="1"/>
  <c r="BS3863" i="3"/>
  <c r="CA3863" i="3" s="1"/>
  <c r="BL3863" i="3"/>
  <c r="BN3863" i="3"/>
  <c r="BV3863" i="3" l="1"/>
  <c r="BT3863" i="3"/>
  <c r="BX3863" i="3" s="1"/>
  <c r="CC3863" i="3" s="1"/>
  <c r="CD3863" i="3" s="1"/>
  <c r="BP3863" i="3"/>
  <c r="BU3863" i="3" s="1"/>
  <c r="CB3863" i="3" s="1"/>
  <c r="BR3864" i="3"/>
  <c r="BY3864" i="3" l="1"/>
  <c r="BZ3864" i="3"/>
  <c r="CF3863" i="3"/>
  <c r="BN3864" i="3"/>
  <c r="BM3864" i="3"/>
  <c r="BQ3864" i="3" s="1"/>
  <c r="BS3864" i="3"/>
  <c r="CA3864" i="3" s="1"/>
  <c r="BL3864" i="3"/>
  <c r="BO3864" i="3"/>
  <c r="BV3864" i="3" l="1"/>
  <c r="BT3864" i="3"/>
  <c r="BX3864" i="3" s="1"/>
  <c r="CC3864" i="3" s="1"/>
  <c r="CD3864" i="3" s="1"/>
  <c r="BP3864" i="3"/>
  <c r="BU3864" i="3" s="1"/>
  <c r="CB3864" i="3" s="1"/>
  <c r="BR3865" i="3"/>
  <c r="BY3865" i="3" l="1"/>
  <c r="BZ3865" i="3"/>
  <c r="CF3864" i="3"/>
  <c r="BO3865" i="3"/>
  <c r="BM3865" i="3"/>
  <c r="BQ3865" i="3" s="1"/>
  <c r="BS3865" i="3"/>
  <c r="CA3865" i="3" s="1"/>
  <c r="BL3865" i="3"/>
  <c r="BN3865" i="3"/>
  <c r="BT3865" i="3" l="1"/>
  <c r="BX3865" i="3" s="1"/>
  <c r="CC3865" i="3" s="1"/>
  <c r="CD3865" i="3" s="1"/>
  <c r="BV3865" i="3"/>
  <c r="BP3865" i="3"/>
  <c r="BU3865" i="3" s="1"/>
  <c r="CB3865" i="3" s="1"/>
  <c r="BR3866" i="3"/>
  <c r="BY3866" i="3" l="1"/>
  <c r="BZ3866" i="3"/>
  <c r="CF3865" i="3"/>
  <c r="BO3866" i="3"/>
  <c r="BN3866" i="3"/>
  <c r="BL3866" i="3"/>
  <c r="BS3866" i="3"/>
  <c r="CA3866" i="3" s="1"/>
  <c r="BM3866" i="3"/>
  <c r="BQ3866" i="3" s="1"/>
  <c r="BT3866" i="3" l="1"/>
  <c r="BX3866" i="3" s="1"/>
  <c r="CC3866" i="3" s="1"/>
  <c r="CD3866" i="3" s="1"/>
  <c r="BV3866" i="3"/>
  <c r="BP3866" i="3"/>
  <c r="BU3866" i="3" s="1"/>
  <c r="CB3866" i="3" s="1"/>
  <c r="BR3867" i="3"/>
  <c r="BY3867" i="3" l="1"/>
  <c r="BZ3867" i="3"/>
  <c r="CF3866" i="3"/>
  <c r="BO3867" i="3"/>
  <c r="BL3867" i="3"/>
  <c r="BS3867" i="3"/>
  <c r="CA3867" i="3" s="1"/>
  <c r="BM3867" i="3"/>
  <c r="BQ3867" i="3" s="1"/>
  <c r="BN3867" i="3"/>
  <c r="BT3867" i="3" l="1"/>
  <c r="BX3867" i="3" s="1"/>
  <c r="CC3867" i="3" s="1"/>
  <c r="CD3867" i="3" s="1"/>
  <c r="BV3867" i="3"/>
  <c r="BP3867" i="3"/>
  <c r="BU3867" i="3" s="1"/>
  <c r="CB3867" i="3" s="1"/>
  <c r="BR3868" i="3"/>
  <c r="BY3868" i="3" l="1"/>
  <c r="BZ3868" i="3"/>
  <c r="CF3867" i="3"/>
  <c r="BO3868" i="3"/>
  <c r="BL3868" i="3"/>
  <c r="BS3868" i="3"/>
  <c r="CA3868" i="3" s="1"/>
  <c r="BM3868" i="3"/>
  <c r="BQ3868" i="3" s="1"/>
  <c r="BN3868" i="3"/>
  <c r="BT3868" i="3" l="1"/>
  <c r="BX3868" i="3" s="1"/>
  <c r="BV3868" i="3"/>
  <c r="BP3868" i="3"/>
  <c r="BU3868" i="3" s="1"/>
  <c r="BR3869" i="3"/>
  <c r="CB3868" i="3" l="1"/>
  <c r="CC3868" i="3" s="1"/>
  <c r="CD3868" i="3" s="1"/>
  <c r="BN3869" i="3"/>
  <c r="BL3869" i="3"/>
  <c r="BS3869" i="3"/>
  <c r="BM3869" i="3"/>
  <c r="BQ3869" i="3" s="1"/>
  <c r="BO3869" i="3"/>
  <c r="BY3869" i="3" l="1"/>
  <c r="BZ3869" i="3"/>
  <c r="CF3868" i="3"/>
  <c r="CA3869" i="3"/>
  <c r="BV3869" i="3"/>
  <c r="BT3869" i="3"/>
  <c r="BX3869" i="3" s="1"/>
  <c r="BP3869" i="3"/>
  <c r="BU3869" i="3" s="1"/>
  <c r="CB3869" i="3" s="1"/>
  <c r="BR3870" i="3"/>
  <c r="CC3869" i="3" l="1"/>
  <c r="CD3869" i="3" s="1"/>
  <c r="CF3869" i="3"/>
  <c r="BO3870" i="3"/>
  <c r="BL3870" i="3"/>
  <c r="BS3870" i="3"/>
  <c r="CA3870" i="3" s="1"/>
  <c r="BM3870" i="3"/>
  <c r="BQ3870" i="3" s="1"/>
  <c r="BN3870" i="3"/>
  <c r="BY3870" i="3" l="1"/>
  <c r="BZ3870" i="3"/>
  <c r="BT3870" i="3"/>
  <c r="BX3870" i="3" s="1"/>
  <c r="BV3870" i="3"/>
  <c r="BP3870" i="3"/>
  <c r="BR3871" i="3"/>
  <c r="BU3870" i="3" l="1"/>
  <c r="CB3870" i="3" s="1"/>
  <c r="CC3870" i="3" s="1"/>
  <c r="CD3870" i="3" s="1"/>
  <c r="BO3871" i="3"/>
  <c r="BN3871" i="3"/>
  <c r="BL3871" i="3"/>
  <c r="BM3871" i="3"/>
  <c r="BQ3871" i="3" s="1"/>
  <c r="BS3871" i="3"/>
  <c r="BY3871" i="3" l="1"/>
  <c r="BZ3871" i="3"/>
  <c r="CA3871" i="3"/>
  <c r="CF3870" i="3"/>
  <c r="BV3871" i="3"/>
  <c r="BT3871" i="3"/>
  <c r="BX3871" i="3" s="1"/>
  <c r="BP3871" i="3"/>
  <c r="BU3871" i="3" s="1"/>
  <c r="CB3871" i="3" s="1"/>
  <c r="BR3872" i="3"/>
  <c r="CC3871" i="3" l="1"/>
  <c r="CD3871" i="3" s="1"/>
  <c r="CF3871" i="3"/>
  <c r="BO3872" i="3"/>
  <c r="BL3872" i="3"/>
  <c r="BS3872" i="3"/>
  <c r="CA3872" i="3" s="1"/>
  <c r="BM3872" i="3"/>
  <c r="BQ3872" i="3" s="1"/>
  <c r="BN3872" i="3"/>
  <c r="BY3872" i="3" l="1"/>
  <c r="BZ3872" i="3"/>
  <c r="BV3872" i="3"/>
  <c r="BT3872" i="3"/>
  <c r="BX3872" i="3" s="1"/>
  <c r="BP3872" i="3"/>
  <c r="BU3872" i="3" s="1"/>
  <c r="BR3873" i="3"/>
  <c r="CB3872" i="3" l="1"/>
  <c r="CC3872" i="3" s="1"/>
  <c r="CD3872" i="3" s="1"/>
  <c r="BO3873" i="3"/>
  <c r="BL3873" i="3"/>
  <c r="BS3873" i="3"/>
  <c r="BM3873" i="3"/>
  <c r="BQ3873" i="3" s="1"/>
  <c r="BN3873" i="3"/>
  <c r="BY3873" i="3" l="1"/>
  <c r="BZ3873" i="3"/>
  <c r="CF3872" i="3"/>
  <c r="CA3873" i="3"/>
  <c r="BT3873" i="3"/>
  <c r="BX3873" i="3" s="1"/>
  <c r="BV3873" i="3"/>
  <c r="BP3873" i="3"/>
  <c r="BU3873" i="3" s="1"/>
  <c r="CB3873" i="3" s="1"/>
  <c r="BR3874" i="3"/>
  <c r="CC3873" i="3" l="1"/>
  <c r="CD3873" i="3" s="1"/>
  <c r="CF3873" i="3"/>
  <c r="BO3874" i="3"/>
  <c r="BM3874" i="3"/>
  <c r="BQ3874" i="3" s="1"/>
  <c r="BS3874" i="3"/>
  <c r="CA3874" i="3" s="1"/>
  <c r="BL3874" i="3"/>
  <c r="BN3874" i="3"/>
  <c r="BY3874" i="3" l="1"/>
  <c r="BZ3874" i="3"/>
  <c r="BT3874" i="3"/>
  <c r="BX3874" i="3" s="1"/>
  <c r="CC3874" i="3" s="1"/>
  <c r="CD3874" i="3" s="1"/>
  <c r="BV3874" i="3"/>
  <c r="BP3874" i="3"/>
  <c r="BU3874" i="3" s="1"/>
  <c r="CB3874" i="3" s="1"/>
  <c r="BR3875" i="3"/>
  <c r="BY3875" i="3" l="1"/>
  <c r="BZ3875" i="3"/>
  <c r="CF3874" i="3"/>
  <c r="BO3875" i="3"/>
  <c r="BM3875" i="3"/>
  <c r="BQ3875" i="3" s="1"/>
  <c r="BS3875" i="3"/>
  <c r="CA3875" i="3" s="1"/>
  <c r="BL3875" i="3"/>
  <c r="BN3875" i="3"/>
  <c r="BV3875" i="3" l="1"/>
  <c r="BT3875" i="3"/>
  <c r="BX3875" i="3" s="1"/>
  <c r="CC3875" i="3" s="1"/>
  <c r="CD3875" i="3" s="1"/>
  <c r="BP3875" i="3"/>
  <c r="BU3875" i="3" s="1"/>
  <c r="CB3875" i="3" s="1"/>
  <c r="BR3876" i="3"/>
  <c r="BY3876" i="3" l="1"/>
  <c r="BZ3876" i="3"/>
  <c r="CF3875" i="3"/>
  <c r="BN3876" i="3"/>
  <c r="BL3876" i="3"/>
  <c r="BS3876" i="3"/>
  <c r="CA3876" i="3" s="1"/>
  <c r="BM3876" i="3"/>
  <c r="BQ3876" i="3" s="1"/>
  <c r="BO3876" i="3"/>
  <c r="BV3876" i="3" l="1"/>
  <c r="BT3876" i="3"/>
  <c r="BX3876" i="3" s="1"/>
  <c r="CC3876" i="3" s="1"/>
  <c r="CD3876" i="3" s="1"/>
  <c r="BP3876" i="3"/>
  <c r="BU3876" i="3" s="1"/>
  <c r="CB3876" i="3" s="1"/>
  <c r="BR3877" i="3"/>
  <c r="BY3877" i="3" l="1"/>
  <c r="BZ3877" i="3"/>
  <c r="CF3876" i="3"/>
  <c r="BO3877" i="3"/>
  <c r="BL3877" i="3"/>
  <c r="BS3877" i="3"/>
  <c r="CA3877" i="3" s="1"/>
  <c r="BM3877" i="3"/>
  <c r="BQ3877" i="3" s="1"/>
  <c r="BN3877" i="3"/>
  <c r="BV3877" i="3" l="1"/>
  <c r="BT3877" i="3"/>
  <c r="BX3877" i="3" s="1"/>
  <c r="CC3877" i="3" s="1"/>
  <c r="CD3877" i="3" s="1"/>
  <c r="BP3877" i="3"/>
  <c r="BU3877" i="3" s="1"/>
  <c r="CB3877" i="3" s="1"/>
  <c r="BR3878" i="3"/>
  <c r="BY3878" i="3" l="1"/>
  <c r="BZ3878" i="3"/>
  <c r="CF3877" i="3"/>
  <c r="BO3878" i="3"/>
  <c r="BN3878" i="3"/>
  <c r="BL3878" i="3"/>
  <c r="BS3878" i="3"/>
  <c r="CA3878" i="3" s="1"/>
  <c r="BM3878" i="3"/>
  <c r="BQ3878" i="3" s="1"/>
  <c r="BV3878" i="3" l="1"/>
  <c r="BT3878" i="3"/>
  <c r="BX3878" i="3" s="1"/>
  <c r="CC3878" i="3" s="1"/>
  <c r="CD3878" i="3" s="1"/>
  <c r="BP3878" i="3"/>
  <c r="BU3878" i="3" s="1"/>
  <c r="CB3878" i="3" s="1"/>
  <c r="BR3879" i="3"/>
  <c r="BY3879" i="3" l="1"/>
  <c r="BZ3879" i="3"/>
  <c r="CF3878" i="3"/>
  <c r="BN3879" i="3"/>
  <c r="BL3879" i="3"/>
  <c r="BS3879" i="3"/>
  <c r="CA3879" i="3" s="1"/>
  <c r="BM3879" i="3"/>
  <c r="BQ3879" i="3" s="1"/>
  <c r="BO3879" i="3"/>
  <c r="BV3879" i="3" l="1"/>
  <c r="BT3879" i="3"/>
  <c r="BX3879" i="3" s="1"/>
  <c r="CC3879" i="3" s="1"/>
  <c r="CD3879" i="3" s="1"/>
  <c r="BP3879" i="3"/>
  <c r="BU3879" i="3" s="1"/>
  <c r="CB3879" i="3" s="1"/>
  <c r="BR3880" i="3"/>
  <c r="BY3880" i="3" l="1"/>
  <c r="BZ3880" i="3"/>
  <c r="CF3879" i="3"/>
  <c r="BN3880" i="3"/>
  <c r="BM3880" i="3"/>
  <c r="BQ3880" i="3" s="1"/>
  <c r="BS3880" i="3"/>
  <c r="CA3880" i="3" s="1"/>
  <c r="BL3880" i="3"/>
  <c r="BO3880" i="3"/>
  <c r="BV3880" i="3" l="1"/>
  <c r="BT3880" i="3"/>
  <c r="BX3880" i="3" s="1"/>
  <c r="BP3880" i="3"/>
  <c r="BR3881" i="3"/>
  <c r="BU3880" i="3" l="1"/>
  <c r="CB3880" i="3" s="1"/>
  <c r="CC3880" i="3" s="1"/>
  <c r="CD3880" i="3" s="1"/>
  <c r="BO3881" i="3"/>
  <c r="BN3881" i="3"/>
  <c r="BL3881" i="3"/>
  <c r="BS3881" i="3"/>
  <c r="BM3881" i="3"/>
  <c r="BQ3881" i="3" s="1"/>
  <c r="BY3881" i="3" l="1"/>
  <c r="BZ3881" i="3"/>
  <c r="CA3881" i="3"/>
  <c r="CF3880" i="3"/>
  <c r="BT3881" i="3"/>
  <c r="BX3881" i="3" s="1"/>
  <c r="BV3881" i="3"/>
  <c r="BP3881" i="3"/>
  <c r="BU3881" i="3" s="1"/>
  <c r="CB3881" i="3" s="1"/>
  <c r="BR3882" i="3"/>
  <c r="CC3881" i="3" l="1"/>
  <c r="CD3881" i="3" s="1"/>
  <c r="CF3881" i="3"/>
  <c r="BN3882" i="3"/>
  <c r="BO3882" i="3"/>
  <c r="BS3882" i="3"/>
  <c r="CA3882" i="3" s="1"/>
  <c r="BL3882" i="3"/>
  <c r="BM3882" i="3"/>
  <c r="BQ3882" i="3" s="1"/>
  <c r="BY3882" i="3" l="1"/>
  <c r="BZ3882" i="3"/>
  <c r="BV3882" i="3"/>
  <c r="BT3882" i="3"/>
  <c r="BX3882" i="3" s="1"/>
  <c r="BP3882" i="3"/>
  <c r="BU3882" i="3" s="1"/>
  <c r="BR3883" i="3"/>
  <c r="CB3882" i="3" l="1"/>
  <c r="CC3882" i="3" s="1"/>
  <c r="CD3882" i="3" s="1"/>
  <c r="BN3883" i="3"/>
  <c r="BM3883" i="3"/>
  <c r="BQ3883" i="3" s="1"/>
  <c r="BS3883" i="3"/>
  <c r="BL3883" i="3"/>
  <c r="BO3883" i="3"/>
  <c r="BY3883" i="3" l="1"/>
  <c r="BZ3883" i="3"/>
  <c r="CF3882" i="3"/>
  <c r="CA3883" i="3"/>
  <c r="BV3883" i="3"/>
  <c r="BT3883" i="3"/>
  <c r="BX3883" i="3" s="1"/>
  <c r="BP3883" i="3"/>
  <c r="BU3883" i="3" s="1"/>
  <c r="CB3883" i="3" s="1"/>
  <c r="BR3884" i="3"/>
  <c r="CC3883" i="3" l="1"/>
  <c r="CD3883" i="3" s="1"/>
  <c r="CF3883" i="3"/>
  <c r="BO3884" i="3"/>
  <c r="BN3884" i="3"/>
  <c r="BL3884" i="3"/>
  <c r="BS3884" i="3"/>
  <c r="CA3884" i="3" s="1"/>
  <c r="BM3884" i="3"/>
  <c r="BQ3884" i="3" s="1"/>
  <c r="BY3884" i="3" l="1"/>
  <c r="BZ3884" i="3"/>
  <c r="BT3884" i="3"/>
  <c r="BX3884" i="3" s="1"/>
  <c r="CC3884" i="3" s="1"/>
  <c r="CD3884" i="3" s="1"/>
  <c r="BV3884" i="3"/>
  <c r="BP3884" i="3"/>
  <c r="BU3884" i="3" s="1"/>
  <c r="CB3884" i="3" s="1"/>
  <c r="BR3885" i="3"/>
  <c r="BY3885" i="3" l="1"/>
  <c r="BZ3885" i="3"/>
  <c r="CF3884" i="3"/>
  <c r="BO3885" i="3"/>
  <c r="BN3885" i="3"/>
  <c r="BS3885" i="3"/>
  <c r="CA3885" i="3" s="1"/>
  <c r="BM3885" i="3"/>
  <c r="BQ3885" i="3" s="1"/>
  <c r="BL3885" i="3"/>
  <c r="BV3885" i="3" l="1"/>
  <c r="BT3885" i="3"/>
  <c r="BX3885" i="3" s="1"/>
  <c r="CC3885" i="3" s="1"/>
  <c r="CD3885" i="3" s="1"/>
  <c r="BP3885" i="3"/>
  <c r="BU3885" i="3" s="1"/>
  <c r="CB3885" i="3" s="1"/>
  <c r="BR3886" i="3"/>
  <c r="BY3886" i="3" l="1"/>
  <c r="BZ3886" i="3"/>
  <c r="CF3885" i="3"/>
  <c r="BN3886" i="3"/>
  <c r="BM3886" i="3"/>
  <c r="BQ3886" i="3" s="1"/>
  <c r="BS3886" i="3"/>
  <c r="CA3886" i="3" s="1"/>
  <c r="BL3886" i="3"/>
  <c r="BO3886" i="3"/>
  <c r="BV3886" i="3" l="1"/>
  <c r="BT3886" i="3"/>
  <c r="BX3886" i="3" s="1"/>
  <c r="CC3886" i="3" s="1"/>
  <c r="CD3886" i="3" s="1"/>
  <c r="BP3886" i="3"/>
  <c r="BU3886" i="3" s="1"/>
  <c r="CB3886" i="3" s="1"/>
  <c r="BR3887" i="3"/>
  <c r="BY3887" i="3" l="1"/>
  <c r="BZ3887" i="3"/>
  <c r="CF3886" i="3"/>
  <c r="BO3887" i="3"/>
  <c r="BL3887" i="3"/>
  <c r="BS3887" i="3"/>
  <c r="CA3887" i="3" s="1"/>
  <c r="BM3887" i="3"/>
  <c r="BQ3887" i="3" s="1"/>
  <c r="BN3887" i="3"/>
  <c r="BT3887" i="3" l="1"/>
  <c r="BX3887" i="3" s="1"/>
  <c r="BV3887" i="3"/>
  <c r="BP3887" i="3"/>
  <c r="BR3888" i="3"/>
  <c r="BU3887" i="3" l="1"/>
  <c r="CB3887" i="3" s="1"/>
  <c r="CC3887" i="3" s="1"/>
  <c r="CD3887" i="3" s="1"/>
  <c r="BO3888" i="3"/>
  <c r="BN3888" i="3"/>
  <c r="BL3888" i="3"/>
  <c r="BS3888" i="3"/>
  <c r="BM3888" i="3"/>
  <c r="BQ3888" i="3" s="1"/>
  <c r="BY3888" i="3" l="1"/>
  <c r="BZ3888" i="3"/>
  <c r="CA3888" i="3"/>
  <c r="CF3887" i="3"/>
  <c r="BT3888" i="3"/>
  <c r="BX3888" i="3" s="1"/>
  <c r="BV3888" i="3"/>
  <c r="BP3888" i="3"/>
  <c r="BR3889" i="3"/>
  <c r="BU3888" i="3" l="1"/>
  <c r="CB3888" i="3" s="1"/>
  <c r="CC3888" i="3" s="1"/>
  <c r="CD3888" i="3" s="1"/>
  <c r="BN3889" i="3"/>
  <c r="BL3889" i="3"/>
  <c r="BS3889" i="3"/>
  <c r="BM3889" i="3"/>
  <c r="BQ3889" i="3" s="1"/>
  <c r="BO3889" i="3"/>
  <c r="BV3889" i="3" s="1"/>
  <c r="BY3889" i="3" l="1"/>
  <c r="BZ3889" i="3"/>
  <c r="CA3889" i="3"/>
  <c r="CF3888" i="3"/>
  <c r="BT3889" i="3"/>
  <c r="BX3889" i="3" s="1"/>
  <c r="BP3889" i="3"/>
  <c r="BU3889" i="3" s="1"/>
  <c r="CB3889" i="3" s="1"/>
  <c r="BR3890" i="3"/>
  <c r="CC3889" i="3" l="1"/>
  <c r="CD3889" i="3" s="1"/>
  <c r="CF3889" i="3"/>
  <c r="BO3890" i="3"/>
  <c r="BM3890" i="3"/>
  <c r="BQ3890" i="3" s="1"/>
  <c r="BS3890" i="3"/>
  <c r="CA3890" i="3" s="1"/>
  <c r="BL3890" i="3"/>
  <c r="BN3890" i="3"/>
  <c r="BY3890" i="3" l="1"/>
  <c r="BZ3890" i="3"/>
  <c r="BV3890" i="3"/>
  <c r="BT3890" i="3"/>
  <c r="BX3890" i="3" s="1"/>
  <c r="BP3890" i="3"/>
  <c r="BU3890" i="3" s="1"/>
  <c r="BR3891" i="3"/>
  <c r="CB3890" i="3" l="1"/>
  <c r="CC3890" i="3" s="1"/>
  <c r="CD3890" i="3" s="1"/>
  <c r="BO3891" i="3"/>
  <c r="BN3891" i="3"/>
  <c r="BL3891" i="3"/>
  <c r="BM3891" i="3"/>
  <c r="BQ3891" i="3" s="1"/>
  <c r="BS3891" i="3"/>
  <c r="BY3891" i="3" l="1"/>
  <c r="BZ3891" i="3"/>
  <c r="CF3890" i="3"/>
  <c r="CA3891" i="3"/>
  <c r="BV3891" i="3"/>
  <c r="BT3891" i="3"/>
  <c r="BX3891" i="3" s="1"/>
  <c r="BP3891" i="3"/>
  <c r="BU3891" i="3" s="1"/>
  <c r="CB3891" i="3" s="1"/>
  <c r="BR3892" i="3"/>
  <c r="CC3891" i="3" l="1"/>
  <c r="CD3891" i="3" s="1"/>
  <c r="CF3891" i="3"/>
  <c r="BO3892" i="3"/>
  <c r="BM3892" i="3"/>
  <c r="BQ3892" i="3" s="1"/>
  <c r="BS3892" i="3"/>
  <c r="CA3892" i="3" s="1"/>
  <c r="BL3892" i="3"/>
  <c r="BN3892" i="3"/>
  <c r="BY3892" i="3" l="1"/>
  <c r="BZ3892" i="3"/>
  <c r="BT3892" i="3"/>
  <c r="BX3892" i="3" s="1"/>
  <c r="CC3892" i="3" s="1"/>
  <c r="CD3892" i="3" s="1"/>
  <c r="BV3892" i="3"/>
  <c r="BP3892" i="3"/>
  <c r="BU3892" i="3" s="1"/>
  <c r="CB3892" i="3" s="1"/>
  <c r="BR3893" i="3"/>
  <c r="BY3893" i="3" l="1"/>
  <c r="BZ3893" i="3"/>
  <c r="CF3892" i="3"/>
  <c r="BN3893" i="3"/>
  <c r="BL3893" i="3"/>
  <c r="BS3893" i="3"/>
  <c r="CA3893" i="3" s="1"/>
  <c r="BM3893" i="3"/>
  <c r="BQ3893" i="3" s="1"/>
  <c r="BO3893" i="3"/>
  <c r="BV3893" i="3" l="1"/>
  <c r="BT3893" i="3"/>
  <c r="BX3893" i="3" s="1"/>
  <c r="CC3893" i="3" s="1"/>
  <c r="CD3893" i="3" s="1"/>
  <c r="BP3893" i="3"/>
  <c r="BU3893" i="3" s="1"/>
  <c r="CB3893" i="3" s="1"/>
  <c r="BR3894" i="3"/>
  <c r="BY3894" i="3" l="1"/>
  <c r="BZ3894" i="3"/>
  <c r="CF3893" i="3"/>
  <c r="BO3894" i="3"/>
  <c r="BM3894" i="3"/>
  <c r="BQ3894" i="3" s="1"/>
  <c r="BS3894" i="3"/>
  <c r="CA3894" i="3" s="1"/>
  <c r="BL3894" i="3"/>
  <c r="BN3894" i="3"/>
  <c r="BV3894" i="3" l="1"/>
  <c r="BT3894" i="3"/>
  <c r="BX3894" i="3" s="1"/>
  <c r="CC3894" i="3" s="1"/>
  <c r="CD3894" i="3" s="1"/>
  <c r="BP3894" i="3"/>
  <c r="BU3894" i="3" s="1"/>
  <c r="CB3894" i="3" s="1"/>
  <c r="BR3895" i="3"/>
  <c r="BY3895" i="3" l="1"/>
  <c r="BZ3895" i="3"/>
  <c r="CF3894" i="3"/>
  <c r="BN3895" i="3"/>
  <c r="BO3895" i="3"/>
  <c r="BM3895" i="3"/>
  <c r="BQ3895" i="3" s="1"/>
  <c r="BS3895" i="3"/>
  <c r="CA3895" i="3" s="1"/>
  <c r="BL3895" i="3"/>
  <c r="BT3895" i="3" l="1"/>
  <c r="BX3895" i="3" s="1"/>
  <c r="CC3895" i="3" s="1"/>
  <c r="CD3895" i="3" s="1"/>
  <c r="BV3895" i="3"/>
  <c r="BP3895" i="3"/>
  <c r="BU3895" i="3" s="1"/>
  <c r="CB3895" i="3" s="1"/>
  <c r="BR3896" i="3"/>
  <c r="BY3896" i="3" l="1"/>
  <c r="BZ3896" i="3"/>
  <c r="CF3895" i="3"/>
  <c r="BN3896" i="3"/>
  <c r="BL3896" i="3"/>
  <c r="BS3896" i="3"/>
  <c r="CA3896" i="3" s="1"/>
  <c r="BM3896" i="3"/>
  <c r="BQ3896" i="3" s="1"/>
  <c r="BO3896" i="3"/>
  <c r="BV3896" i="3" l="1"/>
  <c r="BT3896" i="3"/>
  <c r="BX3896" i="3" s="1"/>
  <c r="BP3896" i="3"/>
  <c r="BR3897" i="3"/>
  <c r="BU3896" i="3" l="1"/>
  <c r="CB3896" i="3" s="1"/>
  <c r="CC3896" i="3" s="1"/>
  <c r="CD3896" i="3" s="1"/>
  <c r="BN3897" i="3"/>
  <c r="BO3897" i="3"/>
  <c r="BM3897" i="3"/>
  <c r="BQ3897" i="3" s="1"/>
  <c r="BS3897" i="3"/>
  <c r="BL3897" i="3"/>
  <c r="BY3897" i="3" l="1"/>
  <c r="BZ3897" i="3"/>
  <c r="CA3897" i="3"/>
  <c r="CF3896" i="3"/>
  <c r="BV3897" i="3"/>
  <c r="BT3897" i="3"/>
  <c r="BX3897" i="3" s="1"/>
  <c r="BP3897" i="3"/>
  <c r="BR3898" i="3"/>
  <c r="BU3897" i="3" l="1"/>
  <c r="CB3897" i="3" s="1"/>
  <c r="CC3897" i="3" s="1"/>
  <c r="CD3897" i="3" s="1"/>
  <c r="BN3898" i="3"/>
  <c r="BO3898" i="3"/>
  <c r="BL3898" i="3"/>
  <c r="BS3898" i="3"/>
  <c r="BM3898" i="3"/>
  <c r="BQ3898" i="3" s="1"/>
  <c r="BY3898" i="3" l="1"/>
  <c r="BZ3898" i="3"/>
  <c r="CA3898" i="3"/>
  <c r="CF3897" i="3"/>
  <c r="BV3898" i="3"/>
  <c r="BT3898" i="3"/>
  <c r="BX3898" i="3" s="1"/>
  <c r="BP3898" i="3"/>
  <c r="BR3899" i="3"/>
  <c r="BU3898" i="3" l="1"/>
  <c r="CB3898" i="3" s="1"/>
  <c r="CC3898" i="3" s="1"/>
  <c r="CD3898" i="3" s="1"/>
  <c r="BN3899" i="3"/>
  <c r="BO3899" i="3"/>
  <c r="BL3899" i="3"/>
  <c r="BS3899" i="3"/>
  <c r="BM3899" i="3"/>
  <c r="BQ3899" i="3" s="1"/>
  <c r="BY3899" i="3" l="1"/>
  <c r="BZ3899" i="3"/>
  <c r="CA3899" i="3"/>
  <c r="CF3898" i="3"/>
  <c r="BV3899" i="3"/>
  <c r="BT3899" i="3"/>
  <c r="BX3899" i="3" s="1"/>
  <c r="BP3899" i="3"/>
  <c r="BU3899" i="3" s="1"/>
  <c r="CB3899" i="3" s="1"/>
  <c r="BR3900" i="3"/>
  <c r="CC3899" i="3" l="1"/>
  <c r="CD3899" i="3" s="1"/>
  <c r="CF3899" i="3"/>
  <c r="BN3900" i="3"/>
  <c r="BO3900" i="3"/>
  <c r="BM3900" i="3"/>
  <c r="BQ3900" i="3" s="1"/>
  <c r="BS3900" i="3"/>
  <c r="CA3900" i="3" s="1"/>
  <c r="BL3900" i="3"/>
  <c r="BY3900" i="3" l="1"/>
  <c r="BZ3900" i="3"/>
  <c r="BT3900" i="3"/>
  <c r="BX3900" i="3" s="1"/>
  <c r="CC3900" i="3" s="1"/>
  <c r="CD3900" i="3" s="1"/>
  <c r="BV3900" i="3"/>
  <c r="BP3900" i="3"/>
  <c r="BU3900" i="3" s="1"/>
  <c r="CB3900" i="3" s="1"/>
  <c r="BR3901" i="3"/>
  <c r="BY3901" i="3" l="1"/>
  <c r="BZ3901" i="3"/>
  <c r="CF3900" i="3"/>
  <c r="BN3901" i="3"/>
  <c r="BO3901" i="3"/>
  <c r="BS3901" i="3"/>
  <c r="CA3901" i="3" s="1"/>
  <c r="BM3901" i="3"/>
  <c r="BQ3901" i="3" s="1"/>
  <c r="BL3901" i="3"/>
  <c r="BT3901" i="3" l="1"/>
  <c r="BX3901" i="3" s="1"/>
  <c r="CC3901" i="3" s="1"/>
  <c r="CD3901" i="3" s="1"/>
  <c r="BV3901" i="3"/>
  <c r="BP3901" i="3"/>
  <c r="BU3901" i="3" s="1"/>
  <c r="CB3901" i="3" s="1"/>
  <c r="BR3902" i="3"/>
  <c r="BY3902" i="3" l="1"/>
  <c r="BZ3902" i="3"/>
  <c r="CF3901" i="3"/>
  <c r="BN3902" i="3"/>
  <c r="BO3902" i="3"/>
  <c r="BS3902" i="3"/>
  <c r="CA3902" i="3" s="1"/>
  <c r="BM3902" i="3"/>
  <c r="BQ3902" i="3" s="1"/>
  <c r="BL3902" i="3"/>
  <c r="BT3902" i="3" l="1"/>
  <c r="BX3902" i="3" s="1"/>
  <c r="CC3902" i="3" s="1"/>
  <c r="CD3902" i="3" s="1"/>
  <c r="BV3902" i="3"/>
  <c r="BP3902" i="3"/>
  <c r="BU3902" i="3" s="1"/>
  <c r="CB3902" i="3" s="1"/>
  <c r="BR3903" i="3"/>
  <c r="BY3903" i="3" l="1"/>
  <c r="BZ3903" i="3"/>
  <c r="CF3902" i="3"/>
  <c r="BN3903" i="3"/>
  <c r="BO3903" i="3"/>
  <c r="BM3903" i="3"/>
  <c r="BQ3903" i="3" s="1"/>
  <c r="BS3903" i="3"/>
  <c r="CA3903" i="3" s="1"/>
  <c r="BL3903" i="3"/>
  <c r="BT3903" i="3" l="1"/>
  <c r="BX3903" i="3" s="1"/>
  <c r="CC3903" i="3" s="1"/>
  <c r="CD3903" i="3" s="1"/>
  <c r="BV3903" i="3"/>
  <c r="BP3903" i="3"/>
  <c r="BU3903" i="3" s="1"/>
  <c r="CB3903" i="3" s="1"/>
  <c r="BR3904" i="3"/>
  <c r="BY3904" i="3" l="1"/>
  <c r="BZ3904" i="3"/>
  <c r="CF3903" i="3"/>
  <c r="BN3904" i="3"/>
  <c r="BO3904" i="3"/>
  <c r="BM3904" i="3"/>
  <c r="BQ3904" i="3" s="1"/>
  <c r="BL3904" i="3"/>
  <c r="BS3904" i="3"/>
  <c r="CA3904" i="3" s="1"/>
  <c r="BT3904" i="3" l="1"/>
  <c r="BX3904" i="3" s="1"/>
  <c r="CC3904" i="3" s="1"/>
  <c r="CD3904" i="3" s="1"/>
  <c r="BV3904" i="3"/>
  <c r="BP3904" i="3"/>
  <c r="BU3904" i="3" s="1"/>
  <c r="CB3904" i="3" s="1"/>
  <c r="BR3905" i="3"/>
  <c r="BY3905" i="3" l="1"/>
  <c r="BZ3905" i="3"/>
  <c r="CF3904" i="3"/>
  <c r="BO3905" i="3"/>
  <c r="BN3905" i="3"/>
  <c r="BS3905" i="3"/>
  <c r="CA3905" i="3" s="1"/>
  <c r="BM3905" i="3"/>
  <c r="BQ3905" i="3" s="1"/>
  <c r="BL3905" i="3"/>
  <c r="BV3905" i="3" l="1"/>
  <c r="BT3905" i="3"/>
  <c r="BX3905" i="3" s="1"/>
  <c r="CC3905" i="3" s="1"/>
  <c r="CD3905" i="3" s="1"/>
  <c r="BP3905" i="3"/>
  <c r="BU3905" i="3" s="1"/>
  <c r="CB3905" i="3" s="1"/>
  <c r="BR3906" i="3"/>
  <c r="BY3906" i="3" l="1"/>
  <c r="BZ3906" i="3"/>
  <c r="CF3905" i="3"/>
  <c r="BN3906" i="3"/>
  <c r="BO3906" i="3"/>
  <c r="BM3906" i="3"/>
  <c r="BQ3906" i="3" s="1"/>
  <c r="BS3906" i="3"/>
  <c r="CA3906" i="3" s="1"/>
  <c r="BL3906" i="3"/>
  <c r="BT3906" i="3" l="1"/>
  <c r="BX3906" i="3" s="1"/>
  <c r="CC3906" i="3" s="1"/>
  <c r="CD3906" i="3" s="1"/>
  <c r="BV3906" i="3"/>
  <c r="BP3906" i="3"/>
  <c r="BU3906" i="3" s="1"/>
  <c r="CB3906" i="3" s="1"/>
  <c r="BR3907" i="3"/>
  <c r="BY3907" i="3" l="1"/>
  <c r="BZ3907" i="3"/>
  <c r="CF3906" i="3"/>
  <c r="BN3907" i="3"/>
  <c r="BM3907" i="3"/>
  <c r="BQ3907" i="3" s="1"/>
  <c r="BS3907" i="3"/>
  <c r="CA3907" i="3" s="1"/>
  <c r="BL3907" i="3"/>
  <c r="BO3907" i="3"/>
  <c r="BV3907" i="3" l="1"/>
  <c r="BT3907" i="3"/>
  <c r="BX3907" i="3" s="1"/>
  <c r="BP3907" i="3"/>
  <c r="BR3908" i="3"/>
  <c r="BU3907" i="3" l="1"/>
  <c r="CB3907" i="3" s="1"/>
  <c r="CC3907" i="3" s="1"/>
  <c r="CD3907" i="3" s="1"/>
  <c r="BN3908" i="3"/>
  <c r="BO3908" i="3"/>
  <c r="BL3908" i="3"/>
  <c r="BS3908" i="3"/>
  <c r="BM3908" i="3"/>
  <c r="BQ3908" i="3" s="1"/>
  <c r="BY3908" i="3" l="1"/>
  <c r="BZ3908" i="3"/>
  <c r="CA3908" i="3"/>
  <c r="CF3907" i="3"/>
  <c r="BV3908" i="3"/>
  <c r="BN3" i="3"/>
  <c r="BT3908" i="3"/>
  <c r="BX3908" i="3" s="1"/>
  <c r="BP3908" i="3"/>
  <c r="BR3909" i="3"/>
  <c r="BU3908" i="3" l="1"/>
  <c r="CB3908" i="3" s="1"/>
  <c r="CC3908" i="3" s="1"/>
  <c r="CD3908" i="3" s="1"/>
  <c r="BO3909" i="3"/>
  <c r="BN3909" i="3"/>
  <c r="BL3909" i="3"/>
  <c r="BS3909" i="3"/>
  <c r="BM3909" i="3"/>
  <c r="BQ3909" i="3" s="1"/>
  <c r="BY3909" i="3" l="1"/>
  <c r="BZ3909" i="3"/>
  <c r="CA3909" i="3"/>
  <c r="CF3908" i="3"/>
  <c r="BV3909" i="3"/>
  <c r="BT3909" i="3"/>
  <c r="BP3909" i="3"/>
  <c r="BU3909" i="3" s="1"/>
  <c r="CB3909" i="3" s="1"/>
  <c r="BR3910" i="3"/>
  <c r="CC3909" i="3" l="1"/>
  <c r="CD3909" i="3" s="1"/>
  <c r="CF3909" i="3"/>
  <c r="BO3910" i="3"/>
  <c r="BM3910" i="3"/>
  <c r="BQ3910" i="3" s="1"/>
  <c r="BS3910" i="3"/>
  <c r="CA3910" i="3" s="1"/>
  <c r="BL3910" i="3"/>
  <c r="BN3910" i="3"/>
  <c r="BY3910" i="3" l="1"/>
  <c r="BZ3910" i="3"/>
  <c r="BT3910" i="3"/>
  <c r="BX3910" i="3" s="1"/>
  <c r="CC3910" i="3" s="1"/>
  <c r="CD3910" i="3" s="1"/>
  <c r="BV3910" i="3"/>
  <c r="BP3910" i="3"/>
  <c r="BU3910" i="3" s="1"/>
  <c r="CB3910" i="3" s="1"/>
  <c r="BR3911" i="3"/>
  <c r="BY3911" i="3" l="1"/>
  <c r="BZ3911" i="3"/>
  <c r="CF3910" i="3"/>
  <c r="BN3911" i="3"/>
  <c r="BL3911" i="3"/>
  <c r="BS3911" i="3"/>
  <c r="CA3911" i="3" s="1"/>
  <c r="BO3911" i="3"/>
  <c r="BM3911" i="3"/>
  <c r="BQ3911" i="3" s="1"/>
  <c r="BV3911" i="3" l="1"/>
  <c r="BT3911" i="3"/>
  <c r="BX3911" i="3" s="1"/>
  <c r="CC3911" i="3" s="1"/>
  <c r="CD3911" i="3" s="1"/>
  <c r="BP3911" i="3"/>
  <c r="BU3911" i="3" s="1"/>
  <c r="CB3911" i="3" s="1"/>
  <c r="BR3912" i="3"/>
  <c r="BY3912" i="3" l="1"/>
  <c r="BZ3912" i="3"/>
  <c r="CF3911" i="3"/>
  <c r="BN3912" i="3"/>
  <c r="BL3912" i="3"/>
  <c r="BS3912" i="3"/>
  <c r="CA3912" i="3" s="1"/>
  <c r="BM3912" i="3"/>
  <c r="BQ3912" i="3" s="1"/>
  <c r="BO3912" i="3"/>
  <c r="BV3912" i="3" l="1"/>
  <c r="BT3912" i="3"/>
  <c r="BX3912" i="3" s="1"/>
  <c r="CC3912" i="3" s="1"/>
  <c r="CD3912" i="3" s="1"/>
  <c r="BP3912" i="3"/>
  <c r="BU3912" i="3" s="1"/>
  <c r="CB3912" i="3" s="1"/>
  <c r="BR3913" i="3"/>
  <c r="BY3913" i="3" l="1"/>
  <c r="BZ3913" i="3"/>
  <c r="CF3912" i="3"/>
  <c r="BN3913" i="3"/>
  <c r="BO3913" i="3"/>
  <c r="BS3913" i="3"/>
  <c r="CA3913" i="3" s="1"/>
  <c r="BM3913" i="3"/>
  <c r="BQ3913" i="3" s="1"/>
  <c r="BL3913" i="3"/>
  <c r="BT3913" i="3" l="1"/>
  <c r="BX3913" i="3" s="1"/>
  <c r="CC3913" i="3" s="1"/>
  <c r="CD3913" i="3" s="1"/>
  <c r="BV3913" i="3"/>
  <c r="BP3913" i="3"/>
  <c r="BU3913" i="3" s="1"/>
  <c r="CB3913" i="3" s="1"/>
  <c r="BR3914" i="3"/>
  <c r="BY3914" i="3" l="1"/>
  <c r="BZ3914" i="3"/>
  <c r="CF3913" i="3"/>
  <c r="BO3914" i="3"/>
  <c r="BN3914" i="3"/>
  <c r="BM3914" i="3"/>
  <c r="BQ3914" i="3" s="1"/>
  <c r="BL3914" i="3"/>
  <c r="BS3914" i="3"/>
  <c r="CA3914" i="3" s="1"/>
  <c r="BV3914" i="3" l="1"/>
  <c r="BT3914" i="3"/>
  <c r="BX3914" i="3" s="1"/>
  <c r="CC3914" i="3" s="1"/>
  <c r="CD3914" i="3" s="1"/>
  <c r="BP3914" i="3"/>
  <c r="BU3914" i="3" s="1"/>
  <c r="CB3914" i="3" s="1"/>
  <c r="BR3915" i="3"/>
  <c r="BY3915" i="3" l="1"/>
  <c r="BZ3915" i="3"/>
  <c r="CF3914" i="3"/>
  <c r="BN3915" i="3"/>
  <c r="BO3915" i="3"/>
  <c r="BL3915" i="3"/>
  <c r="BM3915" i="3"/>
  <c r="BQ3915" i="3" s="1"/>
  <c r="BS3915" i="3"/>
  <c r="CA3915" i="3" s="1"/>
  <c r="BT3915" i="3" l="1"/>
  <c r="BX3915" i="3" s="1"/>
  <c r="CC3915" i="3" s="1"/>
  <c r="CD3915" i="3" s="1"/>
  <c r="BV3915" i="3"/>
  <c r="BP3915" i="3"/>
  <c r="BU3915" i="3" s="1"/>
  <c r="CB3915" i="3" s="1"/>
  <c r="BR3916" i="3"/>
  <c r="BY3916" i="3" l="1"/>
  <c r="BZ3916" i="3"/>
  <c r="CF3915" i="3"/>
  <c r="BO3916" i="3"/>
  <c r="BM3916" i="3"/>
  <c r="BQ3916" i="3" s="1"/>
  <c r="BS3916" i="3"/>
  <c r="CA3916" i="3" s="1"/>
  <c r="BL3916" i="3"/>
  <c r="BN3916" i="3"/>
  <c r="BV3916" i="3" l="1"/>
  <c r="BT3916" i="3"/>
  <c r="BX3916" i="3" s="1"/>
  <c r="CC3916" i="3" s="1"/>
  <c r="CD3916" i="3" s="1"/>
  <c r="BP3916" i="3"/>
  <c r="BU3916" i="3" s="1"/>
  <c r="CB3916" i="3" s="1"/>
  <c r="BR3917" i="3"/>
  <c r="BY3917" i="3" l="1"/>
  <c r="BZ3917" i="3"/>
  <c r="CF3916" i="3"/>
  <c r="BN3917" i="3"/>
  <c r="BO3917" i="3"/>
  <c r="BM3917" i="3"/>
  <c r="BQ3917" i="3" s="1"/>
  <c r="BL3917" i="3"/>
  <c r="BS3917" i="3"/>
  <c r="CA3917" i="3" s="1"/>
  <c r="BT3917" i="3" l="1"/>
  <c r="BX3917" i="3" s="1"/>
  <c r="CC3917" i="3" s="1"/>
  <c r="CD3917" i="3" s="1"/>
  <c r="BV3917" i="3"/>
  <c r="BP3917" i="3"/>
  <c r="BU3917" i="3" s="1"/>
  <c r="CB3917" i="3" s="1"/>
  <c r="BR3918" i="3"/>
  <c r="BY3918" i="3" l="1"/>
  <c r="BZ3918" i="3"/>
  <c r="CF3917" i="3"/>
  <c r="BN3918" i="3"/>
  <c r="BL3918" i="3"/>
  <c r="BS3918" i="3"/>
  <c r="CA3918" i="3" s="1"/>
  <c r="BO3918" i="3"/>
  <c r="BM3918" i="3"/>
  <c r="BQ3918" i="3" s="1"/>
  <c r="BT3918" i="3" l="1"/>
  <c r="BX3918" i="3" s="1"/>
  <c r="CC3918" i="3" s="1"/>
  <c r="CD3918" i="3" s="1"/>
  <c r="BV3918" i="3"/>
  <c r="BP3918" i="3"/>
  <c r="BU3918" i="3" s="1"/>
  <c r="CB3918" i="3" s="1"/>
  <c r="BR3919" i="3"/>
  <c r="BY3919" i="3" l="1"/>
  <c r="BZ3919" i="3"/>
  <c r="CF3918" i="3"/>
  <c r="BN3919" i="3"/>
  <c r="BO3919" i="3"/>
  <c r="BM3919" i="3"/>
  <c r="BQ3919" i="3" s="1"/>
  <c r="BS3919" i="3"/>
  <c r="CA3919" i="3" s="1"/>
  <c r="BL3919" i="3"/>
  <c r="BT3919" i="3" l="1"/>
  <c r="BX3919" i="3" s="1"/>
  <c r="CC3919" i="3" s="1"/>
  <c r="CD3919" i="3" s="1"/>
  <c r="BV3919" i="3"/>
  <c r="BP3919" i="3"/>
  <c r="BU3919" i="3" s="1"/>
  <c r="CB3919" i="3" s="1"/>
  <c r="BR3920" i="3"/>
  <c r="BY3920" i="3" l="1"/>
  <c r="BZ3920" i="3"/>
  <c r="CF3919" i="3"/>
  <c r="BO3920" i="3"/>
  <c r="BN3920" i="3"/>
  <c r="BM3920" i="3"/>
  <c r="BQ3920" i="3" s="1"/>
  <c r="BS3920" i="3"/>
  <c r="CA3920" i="3" s="1"/>
  <c r="BL3920" i="3"/>
  <c r="BV3920" i="3" l="1"/>
  <c r="BT3920" i="3"/>
  <c r="BX3920" i="3" s="1"/>
  <c r="CC3920" i="3" s="1"/>
  <c r="CD3920" i="3" s="1"/>
  <c r="BP3920" i="3"/>
  <c r="BU3920" i="3" s="1"/>
  <c r="CB3920" i="3" s="1"/>
  <c r="BR3921" i="3"/>
  <c r="BY3921" i="3" l="1"/>
  <c r="BZ3921" i="3"/>
  <c r="CF3920" i="3"/>
  <c r="BN3921" i="3"/>
  <c r="BL3921" i="3"/>
  <c r="BO3921" i="3"/>
  <c r="BM3921" i="3"/>
  <c r="BQ3921" i="3" s="1"/>
  <c r="BS3921" i="3"/>
  <c r="CA3921" i="3" s="1"/>
  <c r="BT3921" i="3" l="1"/>
  <c r="BX3921" i="3" s="1"/>
  <c r="CC3921" i="3" s="1"/>
  <c r="CD3921" i="3" s="1"/>
  <c r="BV3921" i="3"/>
  <c r="BP3921" i="3"/>
  <c r="BU3921" i="3" s="1"/>
  <c r="CB3921" i="3" s="1"/>
  <c r="BR3922" i="3"/>
  <c r="BY3922" i="3" l="1"/>
  <c r="BZ3922" i="3"/>
  <c r="CF3921" i="3"/>
  <c r="BO3922" i="3"/>
  <c r="BM3922" i="3"/>
  <c r="BQ3922" i="3" s="1"/>
  <c r="BS3922" i="3"/>
  <c r="CA3922" i="3" s="1"/>
  <c r="BL3922" i="3"/>
  <c r="BN3922" i="3"/>
  <c r="BV3922" i="3" l="1"/>
  <c r="BT3922" i="3"/>
  <c r="BX3922" i="3" s="1"/>
  <c r="CC3922" i="3" s="1"/>
  <c r="CD3922" i="3" s="1"/>
  <c r="BP3922" i="3"/>
  <c r="BU3922" i="3" s="1"/>
  <c r="CB3922" i="3" s="1"/>
  <c r="BR3923" i="3"/>
  <c r="BY3923" i="3" l="1"/>
  <c r="BZ3923" i="3"/>
  <c r="CF3922" i="3"/>
  <c r="BO3923" i="3"/>
  <c r="BN3923" i="3"/>
  <c r="BS3923" i="3"/>
  <c r="CA3923" i="3" s="1"/>
  <c r="BL3923" i="3"/>
  <c r="BM3923" i="3"/>
  <c r="BQ3923" i="3" s="1"/>
  <c r="BV3923" i="3" l="1"/>
  <c r="BT3923" i="3"/>
  <c r="BX3923" i="3" s="1"/>
  <c r="CC3923" i="3" s="1"/>
  <c r="CD3923" i="3" s="1"/>
  <c r="BP3923" i="3"/>
  <c r="BU3923" i="3" s="1"/>
  <c r="CB3923" i="3" s="1"/>
  <c r="BR3924" i="3"/>
  <c r="BS3924" i="3" s="1"/>
  <c r="BY3924" i="3" l="1"/>
  <c r="BZ3924" i="3"/>
  <c r="CA3924" i="3"/>
  <c r="CF3923" i="3"/>
  <c r="BN3924" i="3"/>
  <c r="BL3924" i="3"/>
  <c r="BM3924" i="3"/>
  <c r="BQ3924" i="3" s="1"/>
  <c r="BO3924" i="3"/>
  <c r="BV3924" i="3" l="1"/>
  <c r="BT3924" i="3"/>
  <c r="BX3924" i="3" s="1"/>
  <c r="BP3924" i="3"/>
  <c r="BR3925" i="3"/>
  <c r="BS3925" i="3" s="1"/>
  <c r="BU3924" i="3" l="1"/>
  <c r="CB3924" i="3" s="1"/>
  <c r="CC3924" i="3" s="1"/>
  <c r="CD3924" i="3" s="1"/>
  <c r="BO3925" i="3"/>
  <c r="BM3925" i="3"/>
  <c r="BQ3925" i="3" s="1"/>
  <c r="BL3925" i="3"/>
  <c r="BN3925" i="3"/>
  <c r="BY3925" i="3" l="1"/>
  <c r="BZ3925" i="3"/>
  <c r="CA3925" i="3"/>
  <c r="CF3924" i="3"/>
  <c r="BV3925" i="3"/>
  <c r="BT3925" i="3"/>
  <c r="BX3925" i="3" s="1"/>
  <c r="BP3925" i="3"/>
  <c r="BU3925" i="3" s="1"/>
  <c r="CB3925" i="3" s="1"/>
  <c r="BR3926" i="3"/>
  <c r="BS3926" i="3" s="1"/>
  <c r="CC3925" i="3" l="1"/>
  <c r="CD3925" i="3" s="1"/>
  <c r="CF3925" i="3" s="1"/>
  <c r="BO3926" i="3"/>
  <c r="BN3926" i="3"/>
  <c r="BM3926" i="3"/>
  <c r="BQ3926" i="3" s="1"/>
  <c r="BL3926" i="3"/>
  <c r="BY3926" i="3" l="1"/>
  <c r="BZ3926" i="3"/>
  <c r="CA3926" i="3"/>
  <c r="BT3926" i="3"/>
  <c r="BX3926" i="3" s="1"/>
  <c r="BV3926" i="3"/>
  <c r="BP3926" i="3"/>
  <c r="BR3927" i="3"/>
  <c r="BS3927" i="3" s="1"/>
  <c r="BU3926" i="3" l="1"/>
  <c r="CB3926" i="3" s="1"/>
  <c r="CC3926" i="3" s="1"/>
  <c r="CD3926" i="3" s="1"/>
  <c r="BN3927" i="3"/>
  <c r="BM3927" i="3"/>
  <c r="BQ3927" i="3" s="1"/>
  <c r="BL3927" i="3"/>
  <c r="BO3927" i="3"/>
  <c r="BY3927" i="3" l="1"/>
  <c r="BZ3927" i="3"/>
  <c r="CA3927" i="3"/>
  <c r="CF3926" i="3"/>
  <c r="BV3927" i="3"/>
  <c r="BT3927" i="3"/>
  <c r="BX3927" i="3" s="1"/>
  <c r="BP3927" i="3"/>
  <c r="BU3927" i="3" s="1"/>
  <c r="CB3927" i="3" s="1"/>
  <c r="BR3928" i="3"/>
  <c r="BS3928" i="3" s="1"/>
  <c r="CC3927" i="3" l="1"/>
  <c r="CD3927" i="3" s="1"/>
  <c r="CF3927" i="3" s="1"/>
  <c r="BN3928" i="3"/>
  <c r="BM3928" i="3"/>
  <c r="BQ3928" i="3" s="1"/>
  <c r="BL3928" i="3"/>
  <c r="BO3928" i="3"/>
  <c r="BY3928" i="3" l="1"/>
  <c r="BZ3928" i="3"/>
  <c r="CA3928" i="3"/>
  <c r="BV3928" i="3"/>
  <c r="BT3928" i="3"/>
  <c r="BX3928" i="3" s="1"/>
  <c r="BP3928" i="3"/>
  <c r="BR3929" i="3"/>
  <c r="BS3929" i="3" s="1"/>
  <c r="BU3928" i="3" l="1"/>
  <c r="CB3928" i="3" s="1"/>
  <c r="CC3928" i="3" s="1"/>
  <c r="CD3928" i="3" s="1"/>
  <c r="BO3929" i="3"/>
  <c r="BN3929" i="3"/>
  <c r="BM3929" i="3"/>
  <c r="BQ3929" i="3" s="1"/>
  <c r="BL3929" i="3"/>
  <c r="BY3929" i="3" l="1"/>
  <c r="BZ3929" i="3"/>
  <c r="CA3929" i="3"/>
  <c r="CF3928" i="3"/>
  <c r="BV3929" i="3"/>
  <c r="BT3929" i="3"/>
  <c r="BX3929" i="3" s="1"/>
  <c r="BP3929" i="3"/>
  <c r="BU3929" i="3" s="1"/>
  <c r="CB3929" i="3" s="1"/>
  <c r="BR3930" i="3"/>
  <c r="BS3930" i="3" s="1"/>
  <c r="CC3929" i="3" l="1"/>
  <c r="CD3929" i="3" s="1"/>
  <c r="CF3929" i="3" s="1"/>
  <c r="BN3930" i="3"/>
  <c r="BO3930" i="3"/>
  <c r="BM3930" i="3"/>
  <c r="BQ3930" i="3" s="1"/>
  <c r="BL3930" i="3"/>
  <c r="BY3930" i="3" l="1"/>
  <c r="BZ3930" i="3"/>
  <c r="CA3930" i="3"/>
  <c r="BV3930" i="3"/>
  <c r="BT3930" i="3"/>
  <c r="BX3930" i="3" s="1"/>
  <c r="BP3930" i="3"/>
  <c r="BU3930" i="3" s="1"/>
  <c r="BR3931" i="3"/>
  <c r="BS3931" i="3" s="1"/>
  <c r="CB3930" i="3" l="1"/>
  <c r="CC3930" i="3" s="1"/>
  <c r="CD3930" i="3" s="1"/>
  <c r="BO3931" i="3"/>
  <c r="BL3931" i="3"/>
  <c r="BM3931" i="3"/>
  <c r="BQ3931" i="3" s="1"/>
  <c r="BN3931" i="3"/>
  <c r="BY3931" i="3" l="1"/>
  <c r="BZ3931" i="3"/>
  <c r="CA3931" i="3"/>
  <c r="CF3930" i="3"/>
  <c r="BV3931" i="3"/>
  <c r="BT3931" i="3"/>
  <c r="BX3931" i="3" s="1"/>
  <c r="BP3931" i="3"/>
  <c r="BU3931" i="3" s="1"/>
  <c r="CB3931" i="3" s="1"/>
  <c r="BR3932" i="3"/>
  <c r="BS3932" i="3" s="1"/>
  <c r="CC3931" i="3" l="1"/>
  <c r="CD3931" i="3" s="1"/>
  <c r="CA3932" i="3"/>
  <c r="BN3932" i="3"/>
  <c r="BO3932" i="3"/>
  <c r="BL3932" i="3"/>
  <c r="BM3932" i="3"/>
  <c r="BQ3932" i="3" s="1"/>
  <c r="BY3932" i="3" l="1"/>
  <c r="BZ3932" i="3"/>
  <c r="CF3931" i="3"/>
  <c r="BV3932" i="3"/>
  <c r="BT3932" i="3"/>
  <c r="BX3932" i="3" s="1"/>
  <c r="CC3932" i="3" s="1"/>
  <c r="CD3932" i="3" s="1"/>
  <c r="BP3932" i="3"/>
  <c r="BU3932" i="3" s="1"/>
  <c r="CB3932" i="3" s="1"/>
  <c r="BR3933" i="3"/>
  <c r="BS3933" i="3" s="1"/>
  <c r="BY3933" i="3" l="1"/>
  <c r="BZ3933" i="3"/>
  <c r="CA3933" i="3"/>
  <c r="CF3932" i="3"/>
  <c r="BO3933" i="3"/>
  <c r="BM3933" i="3"/>
  <c r="BQ3933" i="3" s="1"/>
  <c r="BL3933" i="3"/>
  <c r="BN3933" i="3"/>
  <c r="BV3933" i="3" l="1"/>
  <c r="BT3933" i="3"/>
  <c r="BX3933" i="3" s="1"/>
  <c r="CC3933" i="3" s="1"/>
  <c r="CD3933" i="3" s="1"/>
  <c r="BP3933" i="3"/>
  <c r="BU3933" i="3" s="1"/>
  <c r="CB3933" i="3" s="1"/>
  <c r="BR3934" i="3"/>
  <c r="BS3934" i="3" s="1"/>
  <c r="BY3934" i="3" l="1"/>
  <c r="BZ3934" i="3"/>
  <c r="CA3934" i="3"/>
  <c r="CF3933" i="3"/>
  <c r="BN3934" i="3"/>
  <c r="BO3934" i="3"/>
  <c r="BM3934" i="3"/>
  <c r="BQ3934" i="3" s="1"/>
  <c r="BL3934" i="3"/>
  <c r="BV3934" i="3" l="1"/>
  <c r="BT3934" i="3"/>
  <c r="BX3934" i="3" s="1"/>
  <c r="BP3934" i="3"/>
  <c r="BR3935" i="3"/>
  <c r="BS3935" i="3" s="1"/>
  <c r="BU3934" i="3" l="1"/>
  <c r="CB3934" i="3" s="1"/>
  <c r="CC3934" i="3" s="1"/>
  <c r="CD3934" i="3" s="1"/>
  <c r="BO3935" i="3"/>
  <c r="BL3935" i="3"/>
  <c r="BM3935" i="3"/>
  <c r="BQ3935" i="3" s="1"/>
  <c r="BN3935" i="3"/>
  <c r="BY3935" i="3" l="1"/>
  <c r="BZ3935" i="3"/>
  <c r="CA3935" i="3"/>
  <c r="CF3934" i="3"/>
  <c r="BV3935" i="3"/>
  <c r="BT3935" i="3"/>
  <c r="BX3935" i="3" s="1"/>
  <c r="BP3935" i="3"/>
  <c r="BU3935" i="3" s="1"/>
  <c r="CB3935" i="3" s="1"/>
  <c r="BR3936" i="3"/>
  <c r="BS3936" i="3" s="1"/>
  <c r="CC3935" i="3" l="1"/>
  <c r="CD3935" i="3" s="1"/>
  <c r="BN3936" i="3"/>
  <c r="BO3936" i="3"/>
  <c r="BL3936" i="3"/>
  <c r="BM3936" i="3"/>
  <c r="BQ3936" i="3" s="1"/>
  <c r="BY3936" i="3" l="1"/>
  <c r="BZ3936" i="3"/>
  <c r="CA3936" i="3"/>
  <c r="CF3935" i="3"/>
  <c r="BV3936" i="3"/>
  <c r="BT3936" i="3"/>
  <c r="BX3936" i="3" s="1"/>
  <c r="BP3936" i="3"/>
  <c r="BU3936" i="3" s="1"/>
  <c r="CB3936" i="3" s="1"/>
  <c r="BR3937" i="3"/>
  <c r="BS3937" i="3" s="1"/>
  <c r="CC3936" i="3" l="1"/>
  <c r="CD3936" i="3" s="1"/>
  <c r="CA3937" i="3"/>
  <c r="CF3936" i="3"/>
  <c r="BO3937" i="3"/>
  <c r="BM3937" i="3"/>
  <c r="BQ3937" i="3" s="1"/>
  <c r="BL3937" i="3"/>
  <c r="BN3937" i="3"/>
  <c r="BY3937" i="3" l="1"/>
  <c r="BZ3937" i="3"/>
  <c r="BV3937" i="3"/>
  <c r="BT3937" i="3"/>
  <c r="BX3937" i="3" s="1"/>
  <c r="CC3937" i="3" s="1"/>
  <c r="CD3937" i="3" s="1"/>
  <c r="BP3937" i="3"/>
  <c r="BU3937" i="3" s="1"/>
  <c r="CB3937" i="3" s="1"/>
  <c r="BR3938" i="3"/>
  <c r="BS3938" i="3" s="1"/>
  <c r="BY3938" i="3" l="1"/>
  <c r="BZ3938" i="3"/>
  <c r="CA3938" i="3"/>
  <c r="BN3938" i="3"/>
  <c r="BO3938" i="3"/>
  <c r="BM3938" i="3"/>
  <c r="BQ3938" i="3" s="1"/>
  <c r="BL3938" i="3"/>
  <c r="CF3937" i="3" l="1"/>
  <c r="BV3938" i="3"/>
  <c r="BT3938" i="3"/>
  <c r="BX3938" i="3" s="1"/>
  <c r="BP3938" i="3"/>
  <c r="BU3938" i="3" s="1"/>
  <c r="BR3939" i="3"/>
  <c r="BS3939" i="3" s="1"/>
  <c r="CB3938" i="3" l="1"/>
  <c r="CC3938" i="3" s="1"/>
  <c r="CD3938" i="3" s="1"/>
  <c r="BO3939" i="3"/>
  <c r="BL3939" i="3"/>
  <c r="BM3939" i="3"/>
  <c r="BQ3939" i="3" s="1"/>
  <c r="BN3939" i="3"/>
  <c r="BY3939" i="3" l="1"/>
  <c r="BZ3939" i="3"/>
  <c r="CA3939" i="3"/>
  <c r="CF3938" i="3"/>
  <c r="BV3939" i="3"/>
  <c r="BT3939" i="3"/>
  <c r="BX3939" i="3" s="1"/>
  <c r="BP3939" i="3"/>
  <c r="BU3939" i="3" s="1"/>
  <c r="CB3939" i="3" s="1"/>
  <c r="BR3940" i="3"/>
  <c r="BS3940" i="3" s="1"/>
  <c r="CC3939" i="3" l="1"/>
  <c r="CD3939" i="3" s="1"/>
  <c r="CF3939" i="3" s="1"/>
  <c r="BO3940" i="3"/>
  <c r="BN3940" i="3"/>
  <c r="BL3940" i="3"/>
  <c r="BM3940" i="3"/>
  <c r="BQ3940" i="3" s="1"/>
  <c r="BY3940" i="3" l="1"/>
  <c r="BZ3940" i="3"/>
  <c r="CA3940" i="3"/>
  <c r="BV3940" i="3"/>
  <c r="BT3940" i="3"/>
  <c r="BX3940" i="3" s="1"/>
  <c r="BP3940" i="3"/>
  <c r="BU3940" i="3" s="1"/>
  <c r="CB3940" i="3" s="1"/>
  <c r="BR3941" i="3"/>
  <c r="BS3941" i="3" s="1"/>
  <c r="CC3940" i="3" l="1"/>
  <c r="CD3940" i="3" s="1"/>
  <c r="CA3941" i="3"/>
  <c r="CF3940" i="3"/>
  <c r="BO3941" i="3"/>
  <c r="BL3941" i="3"/>
  <c r="BM3941" i="3"/>
  <c r="BQ3941" i="3" s="1"/>
  <c r="BN3941" i="3"/>
  <c r="BY3941" i="3" l="1"/>
  <c r="BZ3941" i="3"/>
  <c r="BV3941" i="3"/>
  <c r="BT3941" i="3"/>
  <c r="BX3941" i="3" s="1"/>
  <c r="BP3941" i="3"/>
  <c r="BU3941" i="3" s="1"/>
  <c r="BR3942" i="3"/>
  <c r="BS3942" i="3" s="1"/>
  <c r="CB3941" i="3" l="1"/>
  <c r="CC3941" i="3" s="1"/>
  <c r="CD3941" i="3" s="1"/>
  <c r="BO3942" i="3"/>
  <c r="BM3942" i="3"/>
  <c r="BQ3942" i="3" s="1"/>
  <c r="BL3942" i="3"/>
  <c r="BN3942" i="3"/>
  <c r="BY3942" i="3" l="1"/>
  <c r="BZ3942" i="3"/>
  <c r="CF3941" i="3"/>
  <c r="CA3942" i="3"/>
  <c r="BV3942" i="3"/>
  <c r="BT3942" i="3"/>
  <c r="BX3942" i="3" s="1"/>
  <c r="BP3942" i="3"/>
  <c r="BU3942" i="3" s="1"/>
  <c r="CB3942" i="3" s="1"/>
  <c r="BR3943" i="3"/>
  <c r="BS3943" i="3" s="1"/>
  <c r="CC3942" i="3" l="1"/>
  <c r="CD3942" i="3" s="1"/>
  <c r="CA3943" i="3"/>
  <c r="CF3942" i="3"/>
  <c r="BN3943" i="3"/>
  <c r="BL3943" i="3"/>
  <c r="BM3943" i="3"/>
  <c r="BQ3943" i="3" s="1"/>
  <c r="BO3943" i="3"/>
  <c r="BY3943" i="3" l="1"/>
  <c r="BZ3943" i="3"/>
  <c r="BV3943" i="3"/>
  <c r="BT3943" i="3"/>
  <c r="BX3943" i="3" s="1"/>
  <c r="BP3943" i="3"/>
  <c r="BR3944" i="3"/>
  <c r="BS3944" i="3" s="1"/>
  <c r="BU3943" i="3" l="1"/>
  <c r="CB3943" i="3" s="1"/>
  <c r="CC3943" i="3" s="1"/>
  <c r="CD3943" i="3" s="1"/>
  <c r="BO3944" i="3"/>
  <c r="BM3944" i="3"/>
  <c r="BQ3944" i="3" s="1"/>
  <c r="BL3944" i="3"/>
  <c r="BN3944" i="3"/>
  <c r="BY3944" i="3" l="1"/>
  <c r="BZ3944" i="3"/>
  <c r="CA3944" i="3"/>
  <c r="CF3943" i="3"/>
  <c r="BT3944" i="3"/>
  <c r="BX3944" i="3" s="1"/>
  <c r="BV3944" i="3"/>
  <c r="BP3944" i="3"/>
  <c r="BU3944" i="3" s="1"/>
  <c r="CB3944" i="3" s="1"/>
  <c r="BR3945" i="3"/>
  <c r="BS3945" i="3" s="1"/>
  <c r="CC3944" i="3" l="1"/>
  <c r="CD3944" i="3" s="1"/>
  <c r="BN3945" i="3"/>
  <c r="BO3945" i="3"/>
  <c r="BL3945" i="3"/>
  <c r="BM3945" i="3"/>
  <c r="BQ3945" i="3" s="1"/>
  <c r="BY3945" i="3" l="1"/>
  <c r="BZ3945" i="3"/>
  <c r="CA3945" i="3"/>
  <c r="CF3944" i="3"/>
  <c r="BV3945" i="3"/>
  <c r="BT3945" i="3"/>
  <c r="BX3945" i="3" s="1"/>
  <c r="BP3945" i="3"/>
  <c r="BU3945" i="3" s="1"/>
  <c r="CB3945" i="3" s="1"/>
  <c r="BR3946" i="3"/>
  <c r="BS3946" i="3" s="1"/>
  <c r="CC3945" i="3" l="1"/>
  <c r="CD3945" i="3" s="1"/>
  <c r="CA3946" i="3"/>
  <c r="CF3945" i="3"/>
  <c r="BO3946" i="3"/>
  <c r="BL3946" i="3"/>
  <c r="BM3946" i="3"/>
  <c r="BQ3946" i="3" s="1"/>
  <c r="BN3946" i="3"/>
  <c r="BY3946" i="3" l="1"/>
  <c r="BZ3946" i="3"/>
  <c r="BV3946" i="3"/>
  <c r="BT3946" i="3"/>
  <c r="BX3946" i="3" s="1"/>
  <c r="BP3946" i="3"/>
  <c r="BU3946" i="3" s="1"/>
  <c r="BR3947" i="3"/>
  <c r="BS3947" i="3" s="1"/>
  <c r="CB3946" i="3" l="1"/>
  <c r="CC3946" i="3" s="1"/>
  <c r="CD3946" i="3" s="1"/>
  <c r="BO3947" i="3"/>
  <c r="BN3947" i="3"/>
  <c r="BM3947" i="3"/>
  <c r="BQ3947" i="3" s="1"/>
  <c r="BL3947" i="3"/>
  <c r="BY3947" i="3" l="1"/>
  <c r="BZ3947" i="3"/>
  <c r="CA3947" i="3"/>
  <c r="CF3946" i="3"/>
  <c r="BT3947" i="3"/>
  <c r="BX3947" i="3" s="1"/>
  <c r="BV3947" i="3"/>
  <c r="BP3947" i="3"/>
  <c r="BU3947" i="3" s="1"/>
  <c r="CB3947" i="3" s="1"/>
  <c r="BR3948" i="3"/>
  <c r="BS3948" i="3" s="1"/>
  <c r="CC3947" i="3" l="1"/>
  <c r="CD3947" i="3" s="1"/>
  <c r="BN3948" i="3"/>
  <c r="BL3948" i="3"/>
  <c r="BM3948" i="3"/>
  <c r="BQ3948" i="3" s="1"/>
  <c r="BO3948" i="3"/>
  <c r="BY3948" i="3" l="1"/>
  <c r="BZ3948" i="3"/>
  <c r="CA3948" i="3"/>
  <c r="CF3947" i="3"/>
  <c r="BT3948" i="3"/>
  <c r="BX3948" i="3" s="1"/>
  <c r="BV3948" i="3"/>
  <c r="BP3948" i="3"/>
  <c r="BU3948" i="3" s="1"/>
  <c r="CB3948" i="3" s="1"/>
  <c r="BR3949" i="3"/>
  <c r="BS3949" i="3" s="1"/>
  <c r="CC3948" i="3" l="1"/>
  <c r="CD3948" i="3" s="1"/>
  <c r="BO3949" i="3"/>
  <c r="BL3949" i="3"/>
  <c r="BM3949" i="3"/>
  <c r="BQ3949" i="3" s="1"/>
  <c r="BN3949" i="3"/>
  <c r="BY3949" i="3" l="1"/>
  <c r="BZ3949" i="3"/>
  <c r="CA3949" i="3"/>
  <c r="CF3948" i="3"/>
  <c r="BV3949" i="3"/>
  <c r="BT3949" i="3"/>
  <c r="BX3949" i="3" s="1"/>
  <c r="BP3949" i="3"/>
  <c r="BU3949" i="3" s="1"/>
  <c r="CB3949" i="3" s="1"/>
  <c r="BR3950" i="3"/>
  <c r="BS3950" i="3" s="1"/>
  <c r="CC3949" i="3" l="1"/>
  <c r="CD3949" i="3" s="1"/>
  <c r="CF3949" i="3"/>
  <c r="BO3950" i="3"/>
  <c r="BN3950" i="3"/>
  <c r="BL3950" i="3"/>
  <c r="BM3950" i="3"/>
  <c r="BQ3950" i="3" s="1"/>
  <c r="BY3950" i="3" l="1"/>
  <c r="BZ3950" i="3"/>
  <c r="CA3950" i="3"/>
  <c r="BT3950" i="3"/>
  <c r="BX3950" i="3" s="1"/>
  <c r="BV3950" i="3"/>
  <c r="BP3950" i="3"/>
  <c r="BR3951" i="3"/>
  <c r="BS3951" i="3" s="1"/>
  <c r="BU3950" i="3" l="1"/>
  <c r="CB3950" i="3" s="1"/>
  <c r="CC3950" i="3" s="1"/>
  <c r="CD3950" i="3" s="1"/>
  <c r="BO3951" i="3"/>
  <c r="BM3951" i="3"/>
  <c r="BQ3951" i="3" s="1"/>
  <c r="BL3951" i="3"/>
  <c r="BN3951" i="3"/>
  <c r="BY3951" i="3" l="1"/>
  <c r="BZ3951" i="3"/>
  <c r="CA3951" i="3"/>
  <c r="CF3950" i="3"/>
  <c r="BT3951" i="3"/>
  <c r="BX3951" i="3" s="1"/>
  <c r="BV3951" i="3"/>
  <c r="BP3951" i="3"/>
  <c r="BR3952" i="3"/>
  <c r="BS3952" i="3" s="1"/>
  <c r="BU3951" i="3" l="1"/>
  <c r="CB3951" i="3" s="1"/>
  <c r="CC3951" i="3" s="1"/>
  <c r="CD3951" i="3" s="1"/>
  <c r="BO3952" i="3"/>
  <c r="BL3952" i="3"/>
  <c r="BM3952" i="3"/>
  <c r="BQ3952" i="3" s="1"/>
  <c r="BN3952" i="3"/>
  <c r="BY3952" i="3" l="1"/>
  <c r="BZ3952" i="3"/>
  <c r="CA3952" i="3"/>
  <c r="CF3951" i="3"/>
  <c r="BV3952" i="3"/>
  <c r="BT3952" i="3"/>
  <c r="BX3952" i="3" s="1"/>
  <c r="BP3952" i="3"/>
  <c r="BU3952" i="3" s="1"/>
  <c r="CB3952" i="3" s="1"/>
  <c r="BR3953" i="3"/>
  <c r="BS3953" i="3" s="1"/>
  <c r="CC3952" i="3" l="1"/>
  <c r="CD3952" i="3" s="1"/>
  <c r="BN3953" i="3"/>
  <c r="BL3953" i="3"/>
  <c r="BM3953" i="3"/>
  <c r="BQ3953" i="3" s="1"/>
  <c r="BO3953" i="3"/>
  <c r="BY3953" i="3" l="1"/>
  <c r="BZ3953" i="3"/>
  <c r="CA3953" i="3"/>
  <c r="CF3952" i="3"/>
  <c r="BT3953" i="3"/>
  <c r="BX3953" i="3" s="1"/>
  <c r="BV3953" i="3"/>
  <c r="BP3953" i="3"/>
  <c r="BU3953" i="3" s="1"/>
  <c r="CB3953" i="3" s="1"/>
  <c r="BR3954" i="3"/>
  <c r="BS3954" i="3" s="1"/>
  <c r="CC3953" i="3" l="1"/>
  <c r="CD3953" i="3" s="1"/>
  <c r="BN3954" i="3"/>
  <c r="BL3954" i="3"/>
  <c r="BM3954" i="3"/>
  <c r="BQ3954" i="3" s="1"/>
  <c r="BO3954" i="3"/>
  <c r="BY3954" i="3" l="1"/>
  <c r="BZ3954" i="3"/>
  <c r="CA3954" i="3"/>
  <c r="CF3953" i="3"/>
  <c r="BT3954" i="3"/>
  <c r="BX3954" i="3" s="1"/>
  <c r="BV3954" i="3"/>
  <c r="BP3954" i="3"/>
  <c r="BU3954" i="3" s="1"/>
  <c r="CB3954" i="3" s="1"/>
  <c r="BR3955" i="3"/>
  <c r="BS3955" i="3" s="1"/>
  <c r="CC3954" i="3" l="1"/>
  <c r="CD3954" i="3" s="1"/>
  <c r="BO3955" i="3"/>
  <c r="BN3955" i="3"/>
  <c r="BM3955" i="3"/>
  <c r="BQ3955" i="3" s="1"/>
  <c r="BL3955" i="3"/>
  <c r="BY3955" i="3" l="1"/>
  <c r="BZ3955" i="3"/>
  <c r="CA3955" i="3"/>
  <c r="CF3954" i="3"/>
  <c r="BV3955" i="3"/>
  <c r="BT3955" i="3"/>
  <c r="BX3955" i="3" s="1"/>
  <c r="BP3955" i="3"/>
  <c r="BR3956" i="3"/>
  <c r="BS3956" i="3" s="1"/>
  <c r="BU3955" i="3" l="1"/>
  <c r="CB3955" i="3" s="1"/>
  <c r="CC3955" i="3" s="1"/>
  <c r="CD3955" i="3" s="1"/>
  <c r="BO3956" i="3"/>
  <c r="BN3956" i="3"/>
  <c r="BL3956" i="3"/>
  <c r="BM3956" i="3"/>
  <c r="BQ3956" i="3" s="1"/>
  <c r="BY3956" i="3" l="1"/>
  <c r="BZ3956" i="3"/>
  <c r="CA3956" i="3"/>
  <c r="CF3955" i="3"/>
  <c r="BV3956" i="3"/>
  <c r="BT3956" i="3"/>
  <c r="BX3956" i="3" s="1"/>
  <c r="BP3956" i="3"/>
  <c r="BU3956" i="3" s="1"/>
  <c r="CB3956" i="3" s="1"/>
  <c r="BR3957" i="3"/>
  <c r="BS3957" i="3" s="1"/>
  <c r="CC3956" i="3" l="1"/>
  <c r="CD3956" i="3" s="1"/>
  <c r="CF3956" i="3" s="1"/>
  <c r="BO3957" i="3"/>
  <c r="BM3957" i="3"/>
  <c r="BQ3957" i="3" s="1"/>
  <c r="BL3957" i="3"/>
  <c r="BN3957" i="3"/>
  <c r="BY3957" i="3" l="1"/>
  <c r="BZ3957" i="3"/>
  <c r="CA3957" i="3"/>
  <c r="BV3957" i="3"/>
  <c r="BT3957" i="3"/>
  <c r="BX3957" i="3" s="1"/>
  <c r="BP3957" i="3"/>
  <c r="BU3957" i="3" s="1"/>
  <c r="BR3958" i="3"/>
  <c r="BS3958" i="3" s="1"/>
  <c r="CB3957" i="3" l="1"/>
  <c r="CC3957" i="3" s="1"/>
  <c r="CD3957" i="3" s="1"/>
  <c r="BO3958" i="3"/>
  <c r="BL3958" i="3"/>
  <c r="BM3958" i="3"/>
  <c r="BQ3958" i="3" s="1"/>
  <c r="BN3958" i="3"/>
  <c r="BY3958" i="3" l="1"/>
  <c r="BZ3958" i="3"/>
  <c r="CA3958" i="3"/>
  <c r="CF3957" i="3"/>
  <c r="BV3958" i="3"/>
  <c r="BT3958" i="3"/>
  <c r="BX3958" i="3" s="1"/>
  <c r="BP3958" i="3"/>
  <c r="BU3958" i="3" s="1"/>
  <c r="CB3958" i="3" s="1"/>
  <c r="BR3959" i="3"/>
  <c r="BS3959" i="3" s="1"/>
  <c r="CC3958" i="3" l="1"/>
  <c r="CD3958" i="3" s="1"/>
  <c r="CF3958" i="3" s="1"/>
  <c r="BN3959" i="3"/>
  <c r="BL3959" i="3"/>
  <c r="BM3959" i="3"/>
  <c r="BQ3959" i="3" s="1"/>
  <c r="BO3959" i="3"/>
  <c r="BY3959" i="3" l="1"/>
  <c r="BZ3959" i="3"/>
  <c r="CA3959" i="3"/>
  <c r="BT3959" i="3"/>
  <c r="BX3959" i="3" s="1"/>
  <c r="BV3959" i="3"/>
  <c r="BP3959" i="3"/>
  <c r="BU3959" i="3" s="1"/>
  <c r="CB3959" i="3" s="1"/>
  <c r="BR3960" i="3"/>
  <c r="BS3960" i="3" s="1"/>
  <c r="CC3959" i="3" l="1"/>
  <c r="CD3959" i="3" s="1"/>
  <c r="CA3960" i="3"/>
  <c r="BO3960" i="3"/>
  <c r="BM3960" i="3"/>
  <c r="BQ3960" i="3" s="1"/>
  <c r="BL3960" i="3"/>
  <c r="BN3960" i="3"/>
  <c r="BY3960" i="3" l="1"/>
  <c r="BZ3960" i="3"/>
  <c r="CF3959" i="3"/>
  <c r="BV3960" i="3"/>
  <c r="BT3960" i="3"/>
  <c r="BX3960" i="3" s="1"/>
  <c r="CC3960" i="3" s="1"/>
  <c r="CD3960" i="3" s="1"/>
  <c r="BP3960" i="3"/>
  <c r="BU3960" i="3" s="1"/>
  <c r="CB3960" i="3" s="1"/>
  <c r="BR3961" i="3"/>
  <c r="BS3961" i="3" s="1"/>
  <c r="BY3961" i="3" l="1"/>
  <c r="BZ3961" i="3"/>
  <c r="CA3961" i="3"/>
  <c r="BO3961" i="3"/>
  <c r="BN3961" i="3"/>
  <c r="BL3961" i="3"/>
  <c r="BM3961" i="3"/>
  <c r="BQ3961" i="3" s="1"/>
  <c r="CF3960" i="3" l="1"/>
  <c r="BV3961" i="3"/>
  <c r="BT3961" i="3"/>
  <c r="BX3961" i="3" s="1"/>
  <c r="BP3961" i="3"/>
  <c r="BU3961" i="3" s="1"/>
  <c r="BR3962" i="3"/>
  <c r="BS3962" i="3" s="1"/>
  <c r="CB3961" i="3" l="1"/>
  <c r="CC3961" i="3" s="1"/>
  <c r="CD3961" i="3" s="1"/>
  <c r="BO3962" i="3"/>
  <c r="BL3962" i="3"/>
  <c r="BM3962" i="3"/>
  <c r="BQ3962" i="3" s="1"/>
  <c r="BN3962" i="3"/>
  <c r="BY3962" i="3" l="1"/>
  <c r="BZ3962" i="3"/>
  <c r="CA3962" i="3"/>
  <c r="CF3961" i="3"/>
  <c r="BT3962" i="3"/>
  <c r="BX3962" i="3" s="1"/>
  <c r="BV3962" i="3"/>
  <c r="BP3962" i="3"/>
  <c r="BU3962" i="3" s="1"/>
  <c r="CB3962" i="3" s="1"/>
  <c r="BR3963" i="3"/>
  <c r="BS3963" i="3" s="1"/>
  <c r="CC3962" i="3" l="1"/>
  <c r="CD3962" i="3" s="1"/>
  <c r="BO3963" i="3"/>
  <c r="BL3963" i="3"/>
  <c r="BM3963" i="3"/>
  <c r="BQ3963" i="3" s="1"/>
  <c r="BN3963" i="3"/>
  <c r="BY3963" i="3" l="1"/>
  <c r="BZ3963" i="3"/>
  <c r="CA3963" i="3"/>
  <c r="CF3962" i="3"/>
  <c r="BV3963" i="3"/>
  <c r="BT3963" i="3"/>
  <c r="BX3963" i="3" s="1"/>
  <c r="BP3963" i="3"/>
  <c r="BU3963" i="3" s="1"/>
  <c r="CB3963" i="3" s="1"/>
  <c r="BR3964" i="3"/>
  <c r="BS3964" i="3" s="1"/>
  <c r="CC3963" i="3" l="1"/>
  <c r="CD3963" i="3" s="1"/>
  <c r="BO3964" i="3"/>
  <c r="BL3964" i="3"/>
  <c r="BM3964" i="3"/>
  <c r="BQ3964" i="3" s="1"/>
  <c r="BN3964" i="3"/>
  <c r="BY3964" i="3" l="1"/>
  <c r="BZ3964" i="3"/>
  <c r="CA3964" i="3"/>
  <c r="CF3963" i="3"/>
  <c r="BV3964" i="3"/>
  <c r="BT3964" i="3"/>
  <c r="BX3964" i="3" s="1"/>
  <c r="BP3964" i="3"/>
  <c r="BU3964" i="3" s="1"/>
  <c r="CB3964" i="3" s="1"/>
  <c r="BR3965" i="3"/>
  <c r="BS3965" i="3" s="1"/>
  <c r="CC3964" i="3" l="1"/>
  <c r="CD3964" i="3" s="1"/>
  <c r="BO3965" i="3"/>
  <c r="BM3965" i="3"/>
  <c r="BQ3965" i="3" s="1"/>
  <c r="BL3965" i="3"/>
  <c r="BN3965" i="3"/>
  <c r="BY3965" i="3" l="1"/>
  <c r="BZ3965" i="3"/>
  <c r="CA3965" i="3"/>
  <c r="CF3964" i="3"/>
  <c r="BV3965" i="3"/>
  <c r="BT3965" i="3"/>
  <c r="BX3965" i="3" s="1"/>
  <c r="BP3965" i="3"/>
  <c r="BU3965" i="3" s="1"/>
  <c r="CB3965" i="3" s="1"/>
  <c r="BR3966" i="3"/>
  <c r="BS3966" i="3" s="1"/>
  <c r="CC3965" i="3" l="1"/>
  <c r="CD3965" i="3" s="1"/>
  <c r="BN3966" i="3"/>
  <c r="BL3966" i="3"/>
  <c r="BM3966" i="3"/>
  <c r="BQ3966" i="3" s="1"/>
  <c r="BO3966" i="3"/>
  <c r="BY3966" i="3" l="1"/>
  <c r="BZ3966" i="3"/>
  <c r="CA3966" i="3"/>
  <c r="CF3965" i="3"/>
  <c r="BV3966" i="3"/>
  <c r="BT3966" i="3"/>
  <c r="BX3966" i="3" s="1"/>
  <c r="BP3966" i="3"/>
  <c r="BR3967" i="3"/>
  <c r="BS3967" i="3" s="1"/>
  <c r="BU3966" i="3" l="1"/>
  <c r="CB3966" i="3" s="1"/>
  <c r="CC3966" i="3" s="1"/>
  <c r="CD3966" i="3" s="1"/>
  <c r="BO3967" i="3"/>
  <c r="BM3967" i="3"/>
  <c r="BQ3967" i="3" s="1"/>
  <c r="BL3967" i="3"/>
  <c r="BN3967" i="3"/>
  <c r="BY3967" i="3" l="1"/>
  <c r="BZ3967" i="3"/>
  <c r="CA3967" i="3"/>
  <c r="CF3966" i="3"/>
  <c r="BV3967" i="3"/>
  <c r="BT3967" i="3"/>
  <c r="BX3967" i="3" s="1"/>
  <c r="BP3967" i="3"/>
  <c r="BU3967" i="3" s="1"/>
  <c r="CB3967" i="3" s="1"/>
  <c r="BR3968" i="3"/>
  <c r="BS3968" i="3" s="1"/>
  <c r="CC3967" i="3" l="1"/>
  <c r="CD3967" i="3" s="1"/>
  <c r="BN3968" i="3"/>
  <c r="BO3968" i="3"/>
  <c r="BM3968" i="3"/>
  <c r="BQ3968" i="3" s="1"/>
  <c r="BL3968" i="3"/>
  <c r="BY3968" i="3" l="1"/>
  <c r="BZ3968" i="3"/>
  <c r="CA3968" i="3"/>
  <c r="CF3967" i="3"/>
  <c r="BV3968" i="3"/>
  <c r="BT3968" i="3"/>
  <c r="BX3968" i="3" s="1"/>
  <c r="BP3968" i="3"/>
  <c r="BR3969" i="3"/>
  <c r="BS3969" i="3" s="1"/>
  <c r="BU3968" i="3" l="1"/>
  <c r="CB3968" i="3" s="1"/>
  <c r="CC3968" i="3" s="1"/>
  <c r="CD3968" i="3" s="1"/>
  <c r="BO3969" i="3"/>
  <c r="BL3969" i="3"/>
  <c r="BM3969" i="3"/>
  <c r="BQ3969" i="3" s="1"/>
  <c r="BN3969" i="3"/>
  <c r="BY3969" i="3" l="1"/>
  <c r="BZ3969" i="3"/>
  <c r="CA3969" i="3"/>
  <c r="CF3968" i="3"/>
  <c r="BV3969" i="3"/>
  <c r="BT3969" i="3"/>
  <c r="BX3969" i="3" s="1"/>
  <c r="BP3969" i="3"/>
  <c r="BU3969" i="3" s="1"/>
  <c r="CB3969" i="3" s="1"/>
  <c r="BR3970" i="3"/>
  <c r="BS3970" i="3" s="1"/>
  <c r="CC3969" i="3" l="1"/>
  <c r="CD3969" i="3" s="1"/>
  <c r="CF3969" i="3" s="1"/>
  <c r="BN3970" i="3"/>
  <c r="BO3970" i="3"/>
  <c r="BL3970" i="3"/>
  <c r="BM3970" i="3"/>
  <c r="BQ3970" i="3" s="1"/>
  <c r="BY3970" i="3" l="1"/>
  <c r="BZ3970" i="3"/>
  <c r="CA3970" i="3"/>
  <c r="BV3970" i="3"/>
  <c r="BT3970" i="3"/>
  <c r="BX3970" i="3" s="1"/>
  <c r="BP3970" i="3"/>
  <c r="BR3971" i="3"/>
  <c r="BS3971" i="3" s="1"/>
  <c r="BU3970" i="3" l="1"/>
  <c r="CB3970" i="3" s="1"/>
  <c r="CC3970" i="3" s="1"/>
  <c r="CD3970" i="3" s="1"/>
  <c r="BO3971" i="3"/>
  <c r="BM3971" i="3"/>
  <c r="BQ3971" i="3" s="1"/>
  <c r="BL3971" i="3"/>
  <c r="BN3971" i="3"/>
  <c r="BY3971" i="3" l="1"/>
  <c r="BZ3971" i="3"/>
  <c r="CA3971" i="3"/>
  <c r="CF3970" i="3"/>
  <c r="BV3971" i="3"/>
  <c r="BT3971" i="3"/>
  <c r="BX3971" i="3" s="1"/>
  <c r="BP3971" i="3"/>
  <c r="BU3971" i="3" s="1"/>
  <c r="CB3971" i="3" s="1"/>
  <c r="BR3972" i="3"/>
  <c r="BS3972" i="3" s="1"/>
  <c r="CC3971" i="3" l="1"/>
  <c r="CD3971" i="3" s="1"/>
  <c r="BN3972" i="3"/>
  <c r="BO3972" i="3"/>
  <c r="BL3972" i="3"/>
  <c r="BM3972" i="3"/>
  <c r="BQ3972" i="3" s="1"/>
  <c r="BY3972" i="3" l="1"/>
  <c r="BZ3972" i="3"/>
  <c r="CA3972" i="3"/>
  <c r="CF3971" i="3"/>
  <c r="BV3972" i="3"/>
  <c r="BT3972" i="3"/>
  <c r="BX3972" i="3" s="1"/>
  <c r="BP3972" i="3"/>
  <c r="BR3973" i="3"/>
  <c r="BS3973" i="3" s="1"/>
  <c r="BU3972" i="3" l="1"/>
  <c r="CB3972" i="3" s="1"/>
  <c r="CC3972" i="3" s="1"/>
  <c r="CD3972" i="3" s="1"/>
  <c r="BO3973" i="3"/>
  <c r="BM3973" i="3"/>
  <c r="BQ3973" i="3" s="1"/>
  <c r="BL3973" i="3"/>
  <c r="BN3973" i="3"/>
  <c r="BY3973" i="3" l="1"/>
  <c r="BZ3973" i="3"/>
  <c r="CA3973" i="3"/>
  <c r="CF3972" i="3"/>
  <c r="BV3973" i="3"/>
  <c r="BT3973" i="3"/>
  <c r="BX3973" i="3" s="1"/>
  <c r="BP3973" i="3"/>
  <c r="BU3973" i="3" s="1"/>
  <c r="CB3973" i="3" s="1"/>
  <c r="BR3974" i="3"/>
  <c r="BS3974" i="3" s="1"/>
  <c r="CC3973" i="3" l="1"/>
  <c r="CD3973" i="3" s="1"/>
  <c r="CA3974" i="3"/>
  <c r="BN3974" i="3"/>
  <c r="BO3974" i="3"/>
  <c r="BL3974" i="3"/>
  <c r="BM3974" i="3"/>
  <c r="BQ3974" i="3" s="1"/>
  <c r="BY3974" i="3" l="1"/>
  <c r="BZ3974" i="3"/>
  <c r="CF3973" i="3"/>
  <c r="BV3974" i="3"/>
  <c r="BT3974" i="3"/>
  <c r="BX3974" i="3" s="1"/>
  <c r="BP3974" i="3"/>
  <c r="BR3975" i="3"/>
  <c r="BS3975" i="3" s="1"/>
  <c r="BU3974" i="3" l="1"/>
  <c r="CB3974" i="3" s="1"/>
  <c r="CC3974" i="3" s="1"/>
  <c r="CD3974" i="3" s="1"/>
  <c r="BO3975" i="3"/>
  <c r="BL3975" i="3"/>
  <c r="BM3975" i="3"/>
  <c r="BQ3975" i="3" s="1"/>
  <c r="BN3975" i="3"/>
  <c r="BY3975" i="3" l="1"/>
  <c r="BZ3975" i="3"/>
  <c r="CA3975" i="3"/>
  <c r="CF3974" i="3"/>
  <c r="BV3975" i="3"/>
  <c r="BT3975" i="3"/>
  <c r="BX3975" i="3" s="1"/>
  <c r="BP3975" i="3"/>
  <c r="BU3975" i="3" s="1"/>
  <c r="CB3975" i="3" s="1"/>
  <c r="BR3976" i="3"/>
  <c r="BS3976" i="3" s="1"/>
  <c r="CC3975" i="3" l="1"/>
  <c r="CD3975" i="3" s="1"/>
  <c r="BN3976" i="3"/>
  <c r="BO3976" i="3"/>
  <c r="BM3976" i="3"/>
  <c r="BQ3976" i="3" s="1"/>
  <c r="BL3976" i="3"/>
  <c r="BY3976" i="3" l="1"/>
  <c r="BZ3976" i="3"/>
  <c r="CA3976" i="3"/>
  <c r="CF3975" i="3"/>
  <c r="BV3976" i="3"/>
  <c r="BT3976" i="3"/>
  <c r="BX3976" i="3" s="1"/>
  <c r="BP3976" i="3"/>
  <c r="BU3976" i="3" s="1"/>
  <c r="CB3976" i="3" s="1"/>
  <c r="BR3977" i="3"/>
  <c r="BS3977" i="3" s="1"/>
  <c r="CC3976" i="3" l="1"/>
  <c r="CD3976" i="3" s="1"/>
  <c r="CF3976" i="3"/>
  <c r="BO3977" i="3"/>
  <c r="BL3977" i="3"/>
  <c r="BM3977" i="3"/>
  <c r="BQ3977" i="3" s="1"/>
  <c r="BN3977" i="3"/>
  <c r="BY3977" i="3" l="1"/>
  <c r="BZ3977" i="3"/>
  <c r="CA3977" i="3"/>
  <c r="BT3977" i="3"/>
  <c r="BX3977" i="3" s="1"/>
  <c r="BV3977" i="3"/>
  <c r="BP3977" i="3"/>
  <c r="BU3977" i="3" s="1"/>
  <c r="CB3977" i="3" s="1"/>
  <c r="BR3978" i="3"/>
  <c r="BS3978" i="3" s="1"/>
  <c r="CC3977" i="3" l="1"/>
  <c r="CD3977" i="3" s="1"/>
  <c r="CA3978" i="3"/>
  <c r="BN3978" i="3"/>
  <c r="BO3978" i="3"/>
  <c r="BM3978" i="3"/>
  <c r="BQ3978" i="3" s="1"/>
  <c r="BL3978" i="3"/>
  <c r="BY3978" i="3" l="1"/>
  <c r="BZ3978" i="3"/>
  <c r="CF3977" i="3"/>
  <c r="BV3978" i="3"/>
  <c r="BT3978" i="3"/>
  <c r="BX3978" i="3" s="1"/>
  <c r="CC3978" i="3" s="1"/>
  <c r="CD3978" i="3" s="1"/>
  <c r="BP3978" i="3"/>
  <c r="BU3978" i="3" s="1"/>
  <c r="CB3978" i="3" s="1"/>
  <c r="BR3979" i="3"/>
  <c r="BS3979" i="3" s="1"/>
  <c r="BY3979" i="3" l="1"/>
  <c r="BZ3979" i="3"/>
  <c r="CA3979" i="3"/>
  <c r="BO3979" i="3"/>
  <c r="BL3979" i="3"/>
  <c r="BM3979" i="3"/>
  <c r="BQ3979" i="3" s="1"/>
  <c r="BN3979" i="3"/>
  <c r="CF3978" i="3" l="1"/>
  <c r="BV3979" i="3"/>
  <c r="BT3979" i="3"/>
  <c r="BX3979" i="3" s="1"/>
  <c r="BP3979" i="3"/>
  <c r="BU3979" i="3" s="1"/>
  <c r="BR3980" i="3"/>
  <c r="BS3980" i="3" s="1"/>
  <c r="CB3979" i="3" l="1"/>
  <c r="CC3979" i="3" s="1"/>
  <c r="CD3979" i="3" s="1"/>
  <c r="BN3980" i="3"/>
  <c r="BO3980" i="3"/>
  <c r="BL3980" i="3"/>
  <c r="BM3980" i="3"/>
  <c r="BQ3980" i="3" s="1"/>
  <c r="BY3980" i="3" l="1"/>
  <c r="BZ3980" i="3"/>
  <c r="CA3980" i="3"/>
  <c r="CF3979" i="3"/>
  <c r="BV3980" i="3"/>
  <c r="BT3980" i="3"/>
  <c r="BX3980" i="3" s="1"/>
  <c r="BP3980" i="3"/>
  <c r="BR3981" i="3"/>
  <c r="BU3980" i="3" l="1"/>
  <c r="CB3980" i="3" s="1"/>
  <c r="CC3980" i="3" s="1"/>
  <c r="CD3980" i="3" s="1"/>
  <c r="BN3981" i="3"/>
  <c r="BL3981" i="3"/>
  <c r="BM3981" i="3"/>
  <c r="BQ3981" i="3" s="1"/>
  <c r="BS3981" i="3"/>
  <c r="BO3981" i="3"/>
  <c r="BY3981" i="3" l="1"/>
  <c r="BZ3981" i="3"/>
  <c r="CA3981" i="3"/>
  <c r="CF3980" i="3"/>
  <c r="BV3981" i="3"/>
  <c r="BP3981" i="3"/>
  <c r="BU3981" i="3" s="1"/>
  <c r="CB3981" i="3" s="1"/>
  <c r="BR3982" i="3"/>
  <c r="BT3981" i="3"/>
  <c r="BX3981" i="3" s="1"/>
  <c r="CC3981" i="3" l="1"/>
  <c r="CD3981" i="3" s="1"/>
  <c r="BN3982" i="3"/>
  <c r="BO3982" i="3"/>
  <c r="BL3982" i="3"/>
  <c r="BS3982" i="3"/>
  <c r="CA3982" i="3" s="1"/>
  <c r="BM3982" i="3"/>
  <c r="BQ3982" i="3" s="1"/>
  <c r="BY3982" i="3" l="1"/>
  <c r="BZ3982" i="3"/>
  <c r="CF3981" i="3"/>
  <c r="BV3982" i="3"/>
  <c r="BP3982" i="3"/>
  <c r="BU3982" i="3" s="1"/>
  <c r="CB3982" i="3" s="1"/>
  <c r="BR3983" i="3"/>
  <c r="BT3982" i="3"/>
  <c r="BX3982" i="3" s="1"/>
  <c r="CC3982" i="3" s="1"/>
  <c r="CD3982" i="3" s="1"/>
  <c r="BY3983" i="3" l="1"/>
  <c r="BZ3983" i="3"/>
  <c r="BN3983" i="3"/>
  <c r="BO3983" i="3"/>
  <c r="BL3983" i="3"/>
  <c r="BS3983" i="3"/>
  <c r="CA3983" i="3" s="1"/>
  <c r="BM3983" i="3"/>
  <c r="BQ3983" i="3" s="1"/>
  <c r="CF3982" i="3" l="1"/>
  <c r="BV3983" i="3"/>
  <c r="BP3983" i="3"/>
  <c r="BU3983" i="3" s="1"/>
  <c r="CB3983" i="3" s="1"/>
  <c r="BR3984" i="3"/>
  <c r="BT3983" i="3"/>
  <c r="BX3983" i="3" s="1"/>
  <c r="CC3983" i="3" s="1"/>
  <c r="CD3983" i="3" s="1"/>
  <c r="BY3984" i="3" l="1"/>
  <c r="BZ3984" i="3"/>
  <c r="BN3984" i="3"/>
  <c r="BO3984" i="3"/>
  <c r="BM3984" i="3"/>
  <c r="BQ3984" i="3" s="1"/>
  <c r="BS3984" i="3"/>
  <c r="CA3984" i="3" s="1"/>
  <c r="BL3984" i="3"/>
  <c r="CF3983" i="3" l="1"/>
  <c r="BV3984" i="3"/>
  <c r="BP3984" i="3"/>
  <c r="BU3984" i="3" s="1"/>
  <c r="CB3984" i="3" s="1"/>
  <c r="BR3985" i="3"/>
  <c r="BT3984" i="3"/>
  <c r="BX3984" i="3" s="1"/>
  <c r="CC3984" i="3" s="1"/>
  <c r="CD3984" i="3" s="1"/>
  <c r="BY3985" i="3" l="1"/>
  <c r="BZ3985" i="3"/>
  <c r="BO3985" i="3"/>
  <c r="BN3985" i="3"/>
  <c r="BS3985" i="3"/>
  <c r="CA3985" i="3" s="1"/>
  <c r="BM3985" i="3"/>
  <c r="BQ3985" i="3" s="1"/>
  <c r="BL3985" i="3"/>
  <c r="CF3984" i="3" l="1"/>
  <c r="BV3985" i="3"/>
  <c r="BT3985" i="3"/>
  <c r="BX3985" i="3" s="1"/>
  <c r="BP3985" i="3"/>
  <c r="BR3986" i="3"/>
  <c r="BU3985" i="3" l="1"/>
  <c r="CB3985" i="3" s="1"/>
  <c r="CC3985" i="3" s="1"/>
  <c r="CD3985" i="3" s="1"/>
  <c r="BN3986" i="3"/>
  <c r="BO3986" i="3"/>
  <c r="BM3986" i="3"/>
  <c r="BQ3986" i="3" s="1"/>
  <c r="BL3986" i="3"/>
  <c r="BS3986" i="3"/>
  <c r="BY3986" i="3" l="1"/>
  <c r="BZ3986" i="3"/>
  <c r="CA3986" i="3"/>
  <c r="CF3985" i="3"/>
  <c r="BV3986" i="3"/>
  <c r="BP3986" i="3"/>
  <c r="BU3986" i="3" s="1"/>
  <c r="CB3986" i="3" s="1"/>
  <c r="BR3987" i="3"/>
  <c r="BT3986" i="3"/>
  <c r="BX3986" i="3" s="1"/>
  <c r="CC3986" i="3" l="1"/>
  <c r="CD3986" i="3" s="1"/>
  <c r="BO3987" i="3"/>
  <c r="BM3987" i="3"/>
  <c r="BQ3987" i="3" s="1"/>
  <c r="BS3987" i="3"/>
  <c r="CA3987" i="3" s="1"/>
  <c r="BL3987" i="3"/>
  <c r="BN3987" i="3"/>
  <c r="BY3987" i="3" l="1"/>
  <c r="BZ3987" i="3"/>
  <c r="CF3986" i="3"/>
  <c r="BV3987" i="3"/>
  <c r="BT3987" i="3"/>
  <c r="BX3987" i="3" s="1"/>
  <c r="CC3987" i="3" s="1"/>
  <c r="CD3987" i="3" s="1"/>
  <c r="BP3987" i="3"/>
  <c r="BU3987" i="3" s="1"/>
  <c r="CB3987" i="3" s="1"/>
  <c r="BR3988" i="3"/>
  <c r="BY3988" i="3" l="1"/>
  <c r="BZ3988" i="3"/>
  <c r="BO3988" i="3"/>
  <c r="BN3988" i="3"/>
  <c r="BL3988" i="3"/>
  <c r="BS3988" i="3"/>
  <c r="CA3988" i="3" s="1"/>
  <c r="BM3988" i="3"/>
  <c r="BQ3988" i="3" s="1"/>
  <c r="CF3987" i="3" l="1"/>
  <c r="BV3988" i="3"/>
  <c r="BT3988" i="3"/>
  <c r="BX3988" i="3" s="1"/>
  <c r="CC3988" i="3" s="1"/>
  <c r="CD3988" i="3" s="1"/>
  <c r="BP3988" i="3"/>
  <c r="BU3988" i="3" s="1"/>
  <c r="CB3988" i="3" s="1"/>
  <c r="BR3989" i="3"/>
  <c r="BY3989" i="3" l="1"/>
  <c r="BZ3989" i="3"/>
  <c r="BO3989" i="3"/>
  <c r="BM3989" i="3"/>
  <c r="BQ3989" i="3" s="1"/>
  <c r="BS3989" i="3"/>
  <c r="CA3989" i="3" s="1"/>
  <c r="BL3989" i="3"/>
  <c r="BN3989" i="3"/>
  <c r="CF3988" i="3" l="1"/>
  <c r="BV3989" i="3"/>
  <c r="BT3989" i="3"/>
  <c r="BX3989" i="3" s="1"/>
  <c r="BP3989" i="3"/>
  <c r="BU3989" i="3" s="1"/>
  <c r="BR3990" i="3"/>
  <c r="CB3989" i="3" l="1"/>
  <c r="CC3989" i="3" s="1"/>
  <c r="CD3989" i="3" s="1"/>
  <c r="BN3990" i="3"/>
  <c r="BM3990" i="3"/>
  <c r="BQ3990" i="3" s="1"/>
  <c r="BS3990" i="3"/>
  <c r="BL3990" i="3"/>
  <c r="BO3990" i="3"/>
  <c r="BY3990" i="3" l="1"/>
  <c r="BZ3990" i="3"/>
  <c r="CA3990" i="3"/>
  <c r="CF3989" i="3"/>
  <c r="BV3990" i="3"/>
  <c r="BP3990" i="3"/>
  <c r="BU3990" i="3" s="1"/>
  <c r="CB3990" i="3" s="1"/>
  <c r="BR3991" i="3"/>
  <c r="BT3990" i="3"/>
  <c r="BX3990" i="3" s="1"/>
  <c r="CC3990" i="3" l="1"/>
  <c r="CD3990" i="3" s="1"/>
  <c r="BO3991" i="3"/>
  <c r="BL3991" i="3"/>
  <c r="BS3991" i="3"/>
  <c r="CA3991" i="3" s="1"/>
  <c r="BM3991" i="3"/>
  <c r="BQ3991" i="3" s="1"/>
  <c r="BN3991" i="3"/>
  <c r="BY3991" i="3" l="1"/>
  <c r="BZ3991" i="3"/>
  <c r="CF3990" i="3"/>
  <c r="BV3991" i="3"/>
  <c r="BT3991" i="3"/>
  <c r="BX3991" i="3" s="1"/>
  <c r="BP3991" i="3"/>
  <c r="BR3992" i="3"/>
  <c r="BU3991" i="3" l="1"/>
  <c r="CB3991" i="3" s="1"/>
  <c r="CC3991" i="3" s="1"/>
  <c r="CD3991" i="3" s="1"/>
  <c r="BN3992" i="3"/>
  <c r="BO3992" i="3"/>
  <c r="BM3992" i="3"/>
  <c r="BQ3992" i="3" s="1"/>
  <c r="BS3992" i="3"/>
  <c r="BL3992" i="3"/>
  <c r="BY3992" i="3" l="1"/>
  <c r="BZ3992" i="3"/>
  <c r="CA3992" i="3"/>
  <c r="CF3991" i="3"/>
  <c r="BV3992" i="3"/>
  <c r="BP3992" i="3"/>
  <c r="BU3992" i="3" s="1"/>
  <c r="CB3992" i="3" s="1"/>
  <c r="BR3993" i="3"/>
  <c r="BT3992" i="3"/>
  <c r="BX3992" i="3" s="1"/>
  <c r="CC3992" i="3" l="1"/>
  <c r="CD3992" i="3" s="1"/>
  <c r="BN3993" i="3"/>
  <c r="BM3993" i="3"/>
  <c r="BQ3993" i="3" s="1"/>
  <c r="BS3993" i="3"/>
  <c r="CA3993" i="3" s="1"/>
  <c r="BL3993" i="3"/>
  <c r="BO3993" i="3"/>
  <c r="BY3993" i="3" l="1"/>
  <c r="BZ3993" i="3"/>
  <c r="CF3992" i="3"/>
  <c r="BV3993" i="3"/>
  <c r="BP3993" i="3"/>
  <c r="BU3993" i="3" s="1"/>
  <c r="CB3993" i="3" s="1"/>
  <c r="BR3994" i="3"/>
  <c r="BT3993" i="3"/>
  <c r="BX3993" i="3" s="1"/>
  <c r="CC3993" i="3" s="1"/>
  <c r="CD3993" i="3" s="1"/>
  <c r="BY3994" i="3" l="1"/>
  <c r="BZ3994" i="3"/>
  <c r="BN3994" i="3"/>
  <c r="BO3994" i="3"/>
  <c r="BS3994" i="3"/>
  <c r="CA3994" i="3" s="1"/>
  <c r="BL3994" i="3"/>
  <c r="BM3994" i="3"/>
  <c r="BQ3994" i="3" s="1"/>
  <c r="CF3993" i="3" l="1"/>
  <c r="BV3994" i="3"/>
  <c r="BP3994" i="3"/>
  <c r="BU3994" i="3" s="1"/>
  <c r="CB3994" i="3" s="1"/>
  <c r="BR3995" i="3"/>
  <c r="BT3994" i="3"/>
  <c r="BX3994" i="3" s="1"/>
  <c r="CC3994" i="3" s="1"/>
  <c r="CD3994" i="3" s="1"/>
  <c r="BY3995" i="3" l="1"/>
  <c r="BZ3995" i="3"/>
  <c r="BN3995" i="3"/>
  <c r="BO3995" i="3"/>
  <c r="BM3995" i="3"/>
  <c r="BQ3995" i="3" s="1"/>
  <c r="BL3995" i="3"/>
  <c r="BS3995" i="3"/>
  <c r="CA3995" i="3" s="1"/>
  <c r="CF3994" i="3" l="1"/>
  <c r="BV3995" i="3"/>
  <c r="BP3995" i="3"/>
  <c r="BU3995" i="3" s="1"/>
  <c r="CB3995" i="3" s="1"/>
  <c r="BR3996" i="3"/>
  <c r="BT3995" i="3"/>
  <c r="BX3995" i="3" s="1"/>
  <c r="CC3995" i="3" s="1"/>
  <c r="CD3995" i="3" s="1"/>
  <c r="BY3996" i="3" l="1"/>
  <c r="BZ3996" i="3"/>
  <c r="BO3996" i="3"/>
  <c r="BN3996" i="3"/>
  <c r="BS3996" i="3"/>
  <c r="CA3996" i="3" s="1"/>
  <c r="BL3996" i="3"/>
  <c r="BM3996" i="3"/>
  <c r="BQ3996" i="3" s="1"/>
  <c r="CF3995" i="3" l="1"/>
  <c r="BV3996" i="3"/>
  <c r="BT3996" i="3"/>
  <c r="BX3996" i="3" s="1"/>
  <c r="BP3996" i="3"/>
  <c r="BU3996" i="3" s="1"/>
  <c r="BR3997" i="3"/>
  <c r="CB3996" i="3" l="1"/>
  <c r="CC3996" i="3" s="1"/>
  <c r="CD3996" i="3" s="1"/>
  <c r="BN3997" i="3"/>
  <c r="BO3997" i="3"/>
  <c r="BM3997" i="3"/>
  <c r="BQ3997" i="3" s="1"/>
  <c r="BL3997" i="3"/>
  <c r="BS3997" i="3"/>
  <c r="BY3997" i="3" l="1"/>
  <c r="BZ3997" i="3"/>
  <c r="CA3997" i="3"/>
  <c r="CF3996" i="3"/>
  <c r="BV3997" i="3"/>
  <c r="BP3997" i="3"/>
  <c r="BU3997" i="3" s="1"/>
  <c r="CB3997" i="3" s="1"/>
  <c r="BR3998" i="3"/>
  <c r="BT3997" i="3"/>
  <c r="BX3997" i="3" s="1"/>
  <c r="CC3997" i="3" l="1"/>
  <c r="CD3997" i="3" s="1"/>
  <c r="BN3998" i="3"/>
  <c r="BM3998" i="3"/>
  <c r="BQ3998" i="3" s="1"/>
  <c r="BS3998" i="3"/>
  <c r="CA3998" i="3" s="1"/>
  <c r="BL3998" i="3"/>
  <c r="BO3998" i="3"/>
  <c r="BY3998" i="3" l="1"/>
  <c r="BZ3998" i="3"/>
  <c r="CF3997" i="3"/>
  <c r="BV3998" i="3"/>
  <c r="BP3998" i="3"/>
  <c r="BU3998" i="3" s="1"/>
  <c r="CB3998" i="3" s="1"/>
  <c r="BR3999" i="3"/>
  <c r="BT3998" i="3"/>
  <c r="BX3998" i="3" s="1"/>
  <c r="CC3998" i="3" s="1"/>
  <c r="CD3998" i="3" s="1"/>
  <c r="BY3999" i="3" l="1"/>
  <c r="BZ3999" i="3"/>
  <c r="BN3999" i="3"/>
  <c r="BO3999" i="3"/>
  <c r="BL3999" i="3"/>
  <c r="BS3999" i="3"/>
  <c r="CA3999" i="3" s="1"/>
  <c r="BM3999" i="3"/>
  <c r="BQ3999" i="3" s="1"/>
  <c r="CF3998" i="3" l="1"/>
  <c r="BV3999" i="3"/>
  <c r="BP3999" i="3"/>
  <c r="BU3999" i="3" s="1"/>
  <c r="CB3999" i="3" s="1"/>
  <c r="BR4000" i="3"/>
  <c r="BT3999" i="3"/>
  <c r="BX3999" i="3" s="1"/>
  <c r="CC3999" i="3" s="1"/>
  <c r="CD3999" i="3" s="1"/>
  <c r="BY4000" i="3" l="1"/>
  <c r="BZ4000" i="3"/>
  <c r="BN4000" i="3"/>
  <c r="BO4000" i="3"/>
  <c r="BM4000" i="3"/>
  <c r="BQ4000" i="3" s="1"/>
  <c r="BS4000" i="3"/>
  <c r="CA4000" i="3" s="1"/>
  <c r="BL4000" i="3"/>
  <c r="CF3999" i="3" l="1"/>
  <c r="BV4000" i="3"/>
  <c r="BP4000" i="3"/>
  <c r="BU4000" i="3" s="1"/>
  <c r="CB4000" i="3" s="1"/>
  <c r="BR4001" i="3"/>
  <c r="BT4000" i="3"/>
  <c r="BX4000" i="3" s="1"/>
  <c r="CC4000" i="3" s="1"/>
  <c r="CD4000" i="3" s="1"/>
  <c r="BY4001" i="3" l="1"/>
  <c r="BZ4001" i="3"/>
  <c r="BN4001" i="3"/>
  <c r="BO4001" i="3"/>
  <c r="BS4001" i="3"/>
  <c r="CA4001" i="3" s="1"/>
  <c r="BM4001" i="3"/>
  <c r="BQ4001" i="3" s="1"/>
  <c r="BL4001" i="3"/>
  <c r="CF4000" i="3" l="1"/>
  <c r="BV4001" i="3"/>
  <c r="BP4001" i="3"/>
  <c r="BU4001" i="3" s="1"/>
  <c r="CB4001" i="3" s="1"/>
  <c r="BR4002" i="3"/>
  <c r="BT4001" i="3"/>
  <c r="BX4001" i="3" s="1"/>
  <c r="CC4001" i="3" s="1"/>
  <c r="CD4001" i="3" s="1"/>
  <c r="BY4002" i="3" l="1"/>
  <c r="BZ4002" i="3"/>
  <c r="BN4002" i="3"/>
  <c r="BO4002" i="3"/>
  <c r="BM4002" i="3"/>
  <c r="BQ4002" i="3" s="1"/>
  <c r="BS4002" i="3"/>
  <c r="CA4002" i="3" s="1"/>
  <c r="BL4002" i="3"/>
  <c r="CF4001" i="3" l="1"/>
  <c r="BV4002" i="3"/>
  <c r="BP4002" i="3"/>
  <c r="BU4002" i="3" s="1"/>
  <c r="CB4002" i="3" s="1"/>
  <c r="BR4003" i="3"/>
  <c r="BT4002" i="3"/>
  <c r="BX4002" i="3" s="1"/>
  <c r="CC4002" i="3" s="1"/>
  <c r="CD4002" i="3" s="1"/>
  <c r="BY4003" i="3" l="1"/>
  <c r="BZ4003" i="3"/>
  <c r="BO4003" i="3"/>
  <c r="BN4003" i="3"/>
  <c r="BM4003" i="3"/>
  <c r="BQ4003" i="3" s="1"/>
  <c r="BS4003" i="3"/>
  <c r="CA4003" i="3" s="1"/>
  <c r="BL4003" i="3"/>
  <c r="CF4002" i="3" l="1"/>
  <c r="BV4003" i="3"/>
  <c r="BT4003" i="3"/>
  <c r="BX4003" i="3" s="1"/>
  <c r="BP4003" i="3"/>
  <c r="BU4003" i="3" s="1"/>
  <c r="BR4004" i="3"/>
  <c r="CB4003" i="3" l="1"/>
  <c r="CC4003" i="3" s="1"/>
  <c r="CD4003" i="3" s="1"/>
  <c r="BN4004" i="3"/>
  <c r="BO4004" i="3"/>
  <c r="BM4004" i="3"/>
  <c r="BQ4004" i="3" s="1"/>
  <c r="BS4004" i="3"/>
  <c r="BL4004" i="3"/>
  <c r="BY4004" i="3" l="1"/>
  <c r="BZ4004" i="3"/>
  <c r="CA4004" i="3"/>
  <c r="CF4003" i="3"/>
  <c r="BV4004" i="3"/>
  <c r="BP4004" i="3"/>
  <c r="BU4004" i="3" s="1"/>
  <c r="CB4004" i="3" s="1"/>
  <c r="BR4005" i="3"/>
  <c r="BT4004" i="3"/>
  <c r="BX4004" i="3" s="1"/>
  <c r="CC4004" i="3" l="1"/>
  <c r="CD4004" i="3" s="1"/>
  <c r="BO4005" i="3"/>
  <c r="BL4005" i="3"/>
  <c r="BS4005" i="3"/>
  <c r="CA4005" i="3" s="1"/>
  <c r="BM4005" i="3"/>
  <c r="BQ4005" i="3" s="1"/>
  <c r="BN4005" i="3"/>
  <c r="BY4005" i="3" l="1"/>
  <c r="BZ4005" i="3"/>
  <c r="CF4004" i="3"/>
  <c r="BV4005" i="3"/>
  <c r="BT4005" i="3"/>
  <c r="BX4005" i="3" s="1"/>
  <c r="CC4005" i="3" s="1"/>
  <c r="CD4005" i="3" s="1"/>
  <c r="BP4005" i="3"/>
  <c r="BU4005" i="3" s="1"/>
  <c r="CB4005" i="3" s="1"/>
  <c r="BR4006" i="3"/>
  <c r="BY4006" i="3" l="1"/>
  <c r="BZ4006" i="3"/>
  <c r="BN4006" i="3"/>
  <c r="BO4006" i="3"/>
  <c r="BM4006" i="3"/>
  <c r="BQ4006" i="3" s="1"/>
  <c r="BS4006" i="3"/>
  <c r="CA4006" i="3" s="1"/>
  <c r="BL4006" i="3"/>
  <c r="CF4005" i="3" l="1"/>
  <c r="BV4006" i="3"/>
  <c r="BP4006" i="3"/>
  <c r="BU4006" i="3" s="1"/>
  <c r="CB4006" i="3" s="1"/>
  <c r="BR4007" i="3"/>
  <c r="BT4006" i="3"/>
  <c r="BX4006" i="3" s="1"/>
  <c r="CC4006" i="3" s="1"/>
  <c r="CD4006" i="3" s="1"/>
  <c r="BY4007" i="3" l="1"/>
  <c r="BZ4007" i="3"/>
  <c r="BO4007" i="3"/>
  <c r="BL4007" i="3"/>
  <c r="BS4007" i="3"/>
  <c r="CA4007" i="3" s="1"/>
  <c r="BM4007" i="3"/>
  <c r="BQ4007" i="3" s="1"/>
  <c r="BN4007" i="3"/>
  <c r="CF4006" i="3" l="1"/>
  <c r="BV4007" i="3"/>
  <c r="BT4007" i="3"/>
  <c r="BX4007" i="3" s="1"/>
  <c r="BP4007" i="3"/>
  <c r="BU4007" i="3" s="1"/>
  <c r="BR4008" i="3"/>
  <c r="CB4007" i="3" l="1"/>
  <c r="CC4007" i="3" s="1"/>
  <c r="CD4007" i="3" s="1"/>
  <c r="BN4008" i="3"/>
  <c r="BO4008" i="3"/>
  <c r="BM4008" i="3"/>
  <c r="BQ4008" i="3" s="1"/>
  <c r="BS4008" i="3"/>
  <c r="BL4008" i="3"/>
  <c r="BY4008" i="3" l="1"/>
  <c r="BZ4008" i="3"/>
  <c r="CA4008" i="3"/>
  <c r="CF4007" i="3"/>
  <c r="BV4008" i="3"/>
  <c r="BP4008" i="3"/>
  <c r="BU4008" i="3" s="1"/>
  <c r="CB4008" i="3" s="1"/>
  <c r="BR4009" i="3"/>
  <c r="BT4008" i="3"/>
  <c r="BX4008" i="3" s="1"/>
  <c r="CC4008" i="3" l="1"/>
  <c r="CD4008" i="3" s="1"/>
  <c r="BN4009" i="3"/>
  <c r="BM4009" i="3"/>
  <c r="BQ4009" i="3" s="1"/>
  <c r="BS4009" i="3"/>
  <c r="CA4009" i="3" s="1"/>
  <c r="BL4009" i="3"/>
  <c r="BO4009" i="3"/>
  <c r="BY4009" i="3" l="1"/>
  <c r="BZ4009" i="3"/>
  <c r="CF4008" i="3"/>
  <c r="BV4009" i="3"/>
  <c r="BP4009" i="3"/>
  <c r="BU4009" i="3" s="1"/>
  <c r="CB4009" i="3" s="1"/>
  <c r="BR4010" i="3"/>
  <c r="BT4009" i="3"/>
  <c r="BX4009" i="3" s="1"/>
  <c r="CC4009" i="3" s="1"/>
  <c r="CD4009" i="3" s="1"/>
  <c r="BY4010" i="3" l="1"/>
  <c r="BZ4010" i="3"/>
  <c r="BN4010" i="3"/>
  <c r="BO4010" i="3"/>
  <c r="BL4010" i="3"/>
  <c r="BS4010" i="3"/>
  <c r="CA4010" i="3" s="1"/>
  <c r="BM4010" i="3"/>
  <c r="BQ4010" i="3" s="1"/>
  <c r="CF4009" i="3" l="1"/>
  <c r="BV4010" i="3"/>
  <c r="BP4010" i="3"/>
  <c r="BU4010" i="3" s="1"/>
  <c r="CB4010" i="3" s="1"/>
  <c r="BR4011" i="3"/>
  <c r="BT4010" i="3"/>
  <c r="BX4010" i="3" s="1"/>
  <c r="CC4010" i="3" s="1"/>
  <c r="CD4010" i="3" s="1"/>
  <c r="BY4011" i="3" l="1"/>
  <c r="BZ4011" i="3"/>
  <c r="BO4011" i="3"/>
  <c r="BN4011" i="3"/>
  <c r="BM4011" i="3"/>
  <c r="BQ4011" i="3" s="1"/>
  <c r="BS4011" i="3"/>
  <c r="CA4011" i="3" s="1"/>
  <c r="BL4011" i="3"/>
  <c r="CF4010" i="3" l="1"/>
  <c r="BV4011" i="3"/>
  <c r="BT4011" i="3"/>
  <c r="BX4011" i="3" s="1"/>
  <c r="BP4011" i="3"/>
  <c r="BU4011" i="3" s="1"/>
  <c r="BR4012" i="3"/>
  <c r="CB4011" i="3" l="1"/>
  <c r="CC4011" i="3" s="1"/>
  <c r="CD4011" i="3" s="1"/>
  <c r="BN4012" i="3"/>
  <c r="BO4012" i="3"/>
  <c r="BL4012" i="3"/>
  <c r="BS4012" i="3"/>
  <c r="BM4012" i="3"/>
  <c r="BQ4012" i="3" s="1"/>
  <c r="BY4012" i="3" l="1"/>
  <c r="BZ4012" i="3"/>
  <c r="CA4012" i="3"/>
  <c r="CF4011" i="3"/>
  <c r="BV4012" i="3"/>
  <c r="BP4012" i="3"/>
  <c r="BU4012" i="3" s="1"/>
  <c r="CB4012" i="3" s="1"/>
  <c r="BR4013" i="3"/>
  <c r="BT4012" i="3"/>
  <c r="BX4012" i="3" s="1"/>
  <c r="CC4012" i="3" l="1"/>
  <c r="CD4012" i="3" s="1"/>
  <c r="BO4013" i="3"/>
  <c r="BM4013" i="3"/>
  <c r="BQ4013" i="3" s="1"/>
  <c r="BS4013" i="3"/>
  <c r="CA4013" i="3" s="1"/>
  <c r="BL4013" i="3"/>
  <c r="BN4013" i="3"/>
  <c r="BY4013" i="3" l="1"/>
  <c r="BZ4013" i="3"/>
  <c r="CF4012" i="3"/>
  <c r="BV4013" i="3"/>
  <c r="BT4013" i="3"/>
  <c r="BX4013" i="3" s="1"/>
  <c r="CC4013" i="3" s="1"/>
  <c r="CD4013" i="3" s="1"/>
  <c r="BP4013" i="3"/>
  <c r="BU4013" i="3" s="1"/>
  <c r="CB4013" i="3" s="1"/>
  <c r="BR4014" i="3"/>
  <c r="BY4014" i="3" l="1"/>
  <c r="BZ4014" i="3"/>
  <c r="BO4014" i="3"/>
  <c r="BN4014" i="3"/>
  <c r="BM4014" i="3"/>
  <c r="BQ4014" i="3" s="1"/>
  <c r="BS4014" i="3"/>
  <c r="CA4014" i="3" s="1"/>
  <c r="BL4014" i="3"/>
  <c r="CF4013" i="3" l="1"/>
  <c r="BV4014" i="3"/>
  <c r="BT4014" i="3"/>
  <c r="BX4014" i="3" s="1"/>
  <c r="BP4014" i="3"/>
  <c r="BU4014" i="3" s="1"/>
  <c r="BR4015" i="3"/>
  <c r="CB4014" i="3" l="1"/>
  <c r="CC4014" i="3" s="1"/>
  <c r="CD4014" i="3" s="1"/>
  <c r="BO4015" i="3"/>
  <c r="BL4015" i="3"/>
  <c r="BS4015" i="3"/>
  <c r="BM4015" i="3"/>
  <c r="BQ4015" i="3" s="1"/>
  <c r="BN4015" i="3"/>
  <c r="BY4015" i="3" l="1"/>
  <c r="BZ4015" i="3"/>
  <c r="CA4015" i="3"/>
  <c r="CF4014" i="3"/>
  <c r="BV4015" i="3"/>
  <c r="BT4015" i="3"/>
  <c r="BX4015" i="3" s="1"/>
  <c r="BP4015" i="3"/>
  <c r="BU4015" i="3" s="1"/>
  <c r="CB4015" i="3" s="1"/>
  <c r="BR4016" i="3"/>
  <c r="CC4015" i="3" l="1"/>
  <c r="CD4015" i="3" s="1"/>
  <c r="BO4016" i="3"/>
  <c r="BM4016" i="3"/>
  <c r="BQ4016" i="3" s="1"/>
  <c r="BS4016" i="3"/>
  <c r="CA4016" i="3" s="1"/>
  <c r="BL4016" i="3"/>
  <c r="BN4016" i="3"/>
  <c r="BY4016" i="3" l="1"/>
  <c r="BZ4016" i="3"/>
  <c r="CF4015" i="3"/>
  <c r="BV4016" i="3"/>
  <c r="BT4016" i="3"/>
  <c r="BX4016" i="3" s="1"/>
  <c r="CC4016" i="3" s="1"/>
  <c r="CD4016" i="3" s="1"/>
  <c r="BP4016" i="3"/>
  <c r="BU4016" i="3" s="1"/>
  <c r="CB4016" i="3" s="1"/>
  <c r="BR4017" i="3"/>
  <c r="BY4017" i="3" l="1"/>
  <c r="BZ4017" i="3"/>
  <c r="BO4017" i="3"/>
  <c r="BL4017" i="3"/>
  <c r="BS4017" i="3"/>
  <c r="CA4017" i="3" s="1"/>
  <c r="BM4017" i="3"/>
  <c r="BQ4017" i="3" s="1"/>
  <c r="BN4017" i="3"/>
  <c r="CF4016" i="3" l="1"/>
  <c r="BV4017" i="3"/>
  <c r="BT4017" i="3"/>
  <c r="BX4017" i="3" s="1"/>
  <c r="BP4017" i="3"/>
  <c r="BU4017" i="3" s="1"/>
  <c r="BR4018" i="3"/>
  <c r="CB4017" i="3" l="1"/>
  <c r="CC4017" i="3" s="1"/>
  <c r="CD4017" i="3" s="1"/>
  <c r="BO4018" i="3"/>
  <c r="BM4018" i="3"/>
  <c r="BQ4018" i="3" s="1"/>
  <c r="BS4018" i="3"/>
  <c r="BL4018" i="3"/>
  <c r="BN4018" i="3"/>
  <c r="BY4018" i="3" l="1"/>
  <c r="BZ4018" i="3"/>
  <c r="CA4018" i="3"/>
  <c r="CF4017" i="3"/>
  <c r="BV4018" i="3"/>
  <c r="BT4018" i="3"/>
  <c r="BX4018" i="3" s="1"/>
  <c r="BP4018" i="3"/>
  <c r="BU4018" i="3" s="1"/>
  <c r="CB4018" i="3" s="1"/>
  <c r="BR4019" i="3"/>
  <c r="CC4018" i="3" l="1"/>
  <c r="CD4018" i="3" s="1"/>
  <c r="BN4019" i="3"/>
  <c r="BL4019" i="3"/>
  <c r="BS4019" i="3"/>
  <c r="CA4019" i="3" s="1"/>
  <c r="BM4019" i="3"/>
  <c r="BQ4019" i="3" s="1"/>
  <c r="BO4019" i="3"/>
  <c r="BY4019" i="3" l="1"/>
  <c r="BZ4019" i="3"/>
  <c r="CF4018" i="3"/>
  <c r="BV4019" i="3"/>
  <c r="BP4019" i="3"/>
  <c r="BU4019" i="3" s="1"/>
  <c r="CB4019" i="3" s="1"/>
  <c r="BR4020" i="3"/>
  <c r="BT4019" i="3"/>
  <c r="BX4019" i="3" s="1"/>
  <c r="CC4019" i="3" s="1"/>
  <c r="CD4019" i="3" s="1"/>
  <c r="BY4020" i="3" l="1"/>
  <c r="BZ4020" i="3"/>
  <c r="BO4020" i="3"/>
  <c r="BM4020" i="3"/>
  <c r="BQ4020" i="3" s="1"/>
  <c r="BS4020" i="3"/>
  <c r="CA4020" i="3" s="1"/>
  <c r="BL4020" i="3"/>
  <c r="BN4020" i="3"/>
  <c r="CF4019" i="3" l="1"/>
  <c r="BV4020" i="3"/>
  <c r="BT4020" i="3"/>
  <c r="BX4020" i="3" s="1"/>
  <c r="BP4020" i="3"/>
  <c r="BU4020" i="3" s="1"/>
  <c r="BR4021" i="3"/>
  <c r="CB4020" i="3" l="1"/>
  <c r="CC4020" i="3" s="1"/>
  <c r="CD4020" i="3" s="1"/>
  <c r="BN4021" i="3"/>
  <c r="BL4021" i="3"/>
  <c r="BO4021" i="3"/>
  <c r="BS4021" i="3"/>
  <c r="BM4021" i="3"/>
  <c r="BQ4021" i="3" s="1"/>
  <c r="BY4021" i="3" l="1"/>
  <c r="BZ4021" i="3"/>
  <c r="CA4021" i="3"/>
  <c r="CF4020" i="3"/>
  <c r="BV4021" i="3"/>
  <c r="BP4021" i="3"/>
  <c r="BU4021" i="3" s="1"/>
  <c r="CB4021" i="3" s="1"/>
  <c r="BR4022" i="3"/>
  <c r="BT4021" i="3"/>
  <c r="BX4021" i="3" s="1"/>
  <c r="CC4021" i="3" l="1"/>
  <c r="CD4021" i="3" s="1"/>
  <c r="BN4022" i="3"/>
  <c r="BL4022" i="3"/>
  <c r="BS4022" i="3"/>
  <c r="CA4022" i="3" s="1"/>
  <c r="BM4022" i="3"/>
  <c r="BQ4022" i="3" s="1"/>
  <c r="BO4022" i="3"/>
  <c r="BY4022" i="3" l="1"/>
  <c r="BZ4022" i="3"/>
  <c r="CF4021" i="3"/>
  <c r="BV4022" i="3"/>
  <c r="BP4022" i="3"/>
  <c r="BU4022" i="3" s="1"/>
  <c r="CB4022" i="3" s="1"/>
  <c r="BR4023" i="3"/>
  <c r="BT4022" i="3"/>
  <c r="BX4022" i="3" s="1"/>
  <c r="CC4022" i="3" s="1"/>
  <c r="CD4022" i="3" s="1"/>
  <c r="BY4023" i="3" l="1"/>
  <c r="BZ4023" i="3"/>
  <c r="BN4023" i="3"/>
  <c r="BO4023" i="3"/>
  <c r="BL4023" i="3"/>
  <c r="BS4023" i="3"/>
  <c r="CA4023" i="3" s="1"/>
  <c r="BM4023" i="3"/>
  <c r="BQ4023" i="3" s="1"/>
  <c r="CF4022" i="3" l="1"/>
  <c r="BV4023" i="3"/>
  <c r="BP4023" i="3"/>
  <c r="BU4023" i="3" s="1"/>
  <c r="CB4023" i="3" s="1"/>
  <c r="BR4024" i="3"/>
  <c r="BT4023" i="3"/>
  <c r="BX4023" i="3" s="1"/>
  <c r="CC4023" i="3" s="1"/>
  <c r="CD4023" i="3" s="1"/>
  <c r="BY4024" i="3" l="1"/>
  <c r="BZ4024" i="3"/>
  <c r="BO4024" i="3"/>
  <c r="BN4024" i="3"/>
  <c r="BS4024" i="3"/>
  <c r="CA4024" i="3" s="1"/>
  <c r="BM4024" i="3"/>
  <c r="BQ4024" i="3" s="1"/>
  <c r="BL4024" i="3"/>
  <c r="CF4023" i="3" l="1"/>
  <c r="BV4024" i="3"/>
  <c r="BT4024" i="3"/>
  <c r="BX4024" i="3" s="1"/>
  <c r="BP4024" i="3"/>
  <c r="BU4024" i="3" s="1"/>
  <c r="BR4025" i="3"/>
  <c r="CB4024" i="3" l="1"/>
  <c r="CC4024" i="3" s="1"/>
  <c r="CD4024" i="3" s="1"/>
  <c r="BO4025" i="3"/>
  <c r="BN4025" i="3"/>
  <c r="BM4025" i="3"/>
  <c r="BQ4025" i="3" s="1"/>
  <c r="BL4025" i="3"/>
  <c r="BS4025" i="3"/>
  <c r="BY4025" i="3" l="1"/>
  <c r="BZ4025" i="3"/>
  <c r="CA4025" i="3"/>
  <c r="CF4024" i="3"/>
  <c r="BV4025" i="3"/>
  <c r="BT4025" i="3"/>
  <c r="BX4025" i="3" s="1"/>
  <c r="BP4025" i="3"/>
  <c r="BR4026" i="3"/>
  <c r="BU4025" i="3" l="1"/>
  <c r="CB4025" i="3" s="1"/>
  <c r="CC4025" i="3" s="1"/>
  <c r="CD4025" i="3" s="1"/>
  <c r="BN4026" i="3"/>
  <c r="BL4026" i="3"/>
  <c r="BS4026" i="3"/>
  <c r="BM4026" i="3"/>
  <c r="BQ4026" i="3" s="1"/>
  <c r="BO4026" i="3"/>
  <c r="BY4026" i="3" l="1"/>
  <c r="BZ4026" i="3"/>
  <c r="CA4026" i="3"/>
  <c r="CF4025" i="3"/>
  <c r="BV4026" i="3"/>
  <c r="BP4026" i="3"/>
  <c r="BU4026" i="3" s="1"/>
  <c r="CB4026" i="3" s="1"/>
  <c r="BR4027" i="3"/>
  <c r="BT4026" i="3"/>
  <c r="BX4026" i="3" s="1"/>
  <c r="CC4026" i="3" l="1"/>
  <c r="CD4026" i="3" s="1"/>
  <c r="BO4027" i="3"/>
  <c r="BL4027" i="3"/>
  <c r="BS4027" i="3"/>
  <c r="CA4027" i="3" s="1"/>
  <c r="BM4027" i="3"/>
  <c r="BQ4027" i="3" s="1"/>
  <c r="BN4027" i="3"/>
  <c r="BY4027" i="3" l="1"/>
  <c r="BZ4027" i="3"/>
  <c r="CF4026" i="3"/>
  <c r="BV4027" i="3"/>
  <c r="BT4027" i="3"/>
  <c r="BX4027" i="3" s="1"/>
  <c r="CC4027" i="3" s="1"/>
  <c r="CD4027" i="3" s="1"/>
  <c r="BP4027" i="3"/>
  <c r="BU4027" i="3" s="1"/>
  <c r="CB4027" i="3" s="1"/>
  <c r="BR4028" i="3"/>
  <c r="BY4028" i="3" l="1"/>
  <c r="BZ4028" i="3"/>
  <c r="BN4028" i="3"/>
  <c r="BO4028" i="3"/>
  <c r="BM4028" i="3"/>
  <c r="BQ4028" i="3" s="1"/>
  <c r="BS4028" i="3"/>
  <c r="CA4028" i="3" s="1"/>
  <c r="BL4028" i="3"/>
  <c r="CF4027" i="3" l="1"/>
  <c r="BV4028" i="3"/>
  <c r="BP4028" i="3"/>
  <c r="BU4028" i="3" s="1"/>
  <c r="CB4028" i="3" s="1"/>
  <c r="BR4029" i="3"/>
  <c r="BT4028" i="3"/>
  <c r="BX4028" i="3" s="1"/>
  <c r="CC4028" i="3" s="1"/>
  <c r="CD4028" i="3" s="1"/>
  <c r="BY4029" i="3" l="1"/>
  <c r="BZ4029" i="3"/>
  <c r="BO4029" i="3"/>
  <c r="BL4029" i="3"/>
  <c r="BS4029" i="3"/>
  <c r="CA4029" i="3" s="1"/>
  <c r="BM4029" i="3"/>
  <c r="BQ4029" i="3" s="1"/>
  <c r="BN4029" i="3"/>
  <c r="CF4028" i="3" l="1"/>
  <c r="BV4029" i="3"/>
  <c r="BT4029" i="3"/>
  <c r="BX4029" i="3" s="1"/>
  <c r="BP4029" i="3"/>
  <c r="BU4029" i="3" s="1"/>
  <c r="BR4030" i="3"/>
  <c r="CB4029" i="3" l="1"/>
  <c r="CC4029" i="3" s="1"/>
  <c r="CD4029" i="3" s="1"/>
  <c r="BN4030" i="3"/>
  <c r="BO4030" i="3"/>
  <c r="BS4030" i="3"/>
  <c r="BL4030" i="3"/>
  <c r="BM4030" i="3"/>
  <c r="BQ4030" i="3" s="1"/>
  <c r="BY4030" i="3" l="1"/>
  <c r="BZ4030" i="3"/>
  <c r="CA4030" i="3"/>
  <c r="CF4029" i="3"/>
  <c r="BV4030" i="3"/>
  <c r="BP4030" i="3"/>
  <c r="BU4030" i="3" s="1"/>
  <c r="CB4030" i="3" s="1"/>
  <c r="BR4031" i="3"/>
  <c r="BT4030" i="3"/>
  <c r="BX4030" i="3" s="1"/>
  <c r="CC4030" i="3" l="1"/>
  <c r="CD4030" i="3" s="1"/>
  <c r="BN4031" i="3"/>
  <c r="BS4031" i="3"/>
  <c r="CA4031" i="3" s="1"/>
  <c r="BL4031" i="3"/>
  <c r="BO4031" i="3"/>
  <c r="BM4031" i="3"/>
  <c r="BQ4031" i="3" s="1"/>
  <c r="BY4031" i="3" l="1"/>
  <c r="BZ4031" i="3"/>
  <c r="CF4030" i="3"/>
  <c r="BV4031" i="3"/>
  <c r="BP4031" i="3"/>
  <c r="BU4031" i="3" s="1"/>
  <c r="CB4031" i="3" s="1"/>
  <c r="BR4032" i="3"/>
  <c r="BT4031" i="3"/>
  <c r="BX4031" i="3" s="1"/>
  <c r="CC4031" i="3" s="1"/>
  <c r="CD4031" i="3" s="1"/>
  <c r="BY4032" i="3" l="1"/>
  <c r="BZ4032" i="3"/>
  <c r="BO4032" i="3"/>
  <c r="BL4032" i="3"/>
  <c r="BN4032" i="3"/>
  <c r="BS4032" i="3"/>
  <c r="CA4032" i="3" s="1"/>
  <c r="BM4032" i="3"/>
  <c r="BQ4032" i="3" s="1"/>
  <c r="CF4031" i="3" l="1"/>
  <c r="BV4032" i="3"/>
  <c r="BT4032" i="3"/>
  <c r="BX4032" i="3" s="1"/>
  <c r="BP4032" i="3"/>
  <c r="BU4032" i="3" s="1"/>
  <c r="BR4033" i="3"/>
  <c r="CB4032" i="3" l="1"/>
  <c r="CC4032" i="3" s="1"/>
  <c r="CD4032" i="3" s="1"/>
  <c r="BN4033" i="3"/>
  <c r="BO4033" i="3"/>
  <c r="BL4033" i="3"/>
  <c r="BS4033" i="3"/>
  <c r="BM4033" i="3"/>
  <c r="BQ4033" i="3" s="1"/>
  <c r="BY4033" i="3" l="1"/>
  <c r="BZ4033" i="3"/>
  <c r="CA4033" i="3"/>
  <c r="CF4032" i="3"/>
  <c r="BV4033" i="3"/>
  <c r="BP4033" i="3"/>
  <c r="BU4033" i="3" s="1"/>
  <c r="CB4033" i="3" s="1"/>
  <c r="BR4034" i="3"/>
  <c r="BT4033" i="3"/>
  <c r="BX4033" i="3" s="1"/>
  <c r="CC4033" i="3" l="1"/>
  <c r="CD4033" i="3" s="1"/>
  <c r="BO4034" i="3"/>
  <c r="BL4034" i="3"/>
  <c r="BS4034" i="3"/>
  <c r="CA4034" i="3" s="1"/>
  <c r="BM4034" i="3"/>
  <c r="BQ4034" i="3" s="1"/>
  <c r="BN4034" i="3"/>
  <c r="BY4034" i="3" l="1"/>
  <c r="BZ4034" i="3"/>
  <c r="CF4033" i="3"/>
  <c r="BV4034" i="3"/>
  <c r="BT4034" i="3"/>
  <c r="BX4034" i="3" s="1"/>
  <c r="CC4034" i="3" s="1"/>
  <c r="CD4034" i="3" s="1"/>
  <c r="BP4034" i="3"/>
  <c r="BU4034" i="3" s="1"/>
  <c r="CB4034" i="3" s="1"/>
  <c r="BR4035" i="3"/>
  <c r="BY4035" i="3" l="1"/>
  <c r="BZ4035" i="3"/>
  <c r="BO4035" i="3"/>
  <c r="BN4035" i="3"/>
  <c r="BM4035" i="3"/>
  <c r="BQ4035" i="3" s="1"/>
  <c r="BS4035" i="3"/>
  <c r="CA4035" i="3" s="1"/>
  <c r="BL4035" i="3"/>
  <c r="CF4034" i="3" l="1"/>
  <c r="BV4035" i="3"/>
  <c r="BT4035" i="3"/>
  <c r="BX4035" i="3" s="1"/>
  <c r="BP4035" i="3"/>
  <c r="BR4036" i="3"/>
  <c r="BU4035" i="3" l="1"/>
  <c r="CB4035" i="3" s="1"/>
  <c r="CC4035" i="3" s="1"/>
  <c r="CD4035" i="3" s="1"/>
  <c r="BO4036" i="3"/>
  <c r="BL4036" i="3"/>
  <c r="BS4036" i="3"/>
  <c r="BM4036" i="3"/>
  <c r="BQ4036" i="3" s="1"/>
  <c r="BN4036" i="3"/>
  <c r="BY4036" i="3" l="1"/>
  <c r="BZ4036" i="3"/>
  <c r="CA4036" i="3"/>
  <c r="CF4035" i="3"/>
  <c r="BV4036" i="3"/>
  <c r="BT4036" i="3"/>
  <c r="BX4036" i="3" s="1"/>
  <c r="BP4036" i="3"/>
  <c r="BR4037" i="3"/>
  <c r="BU4036" i="3" l="1"/>
  <c r="CB4036" i="3" s="1"/>
  <c r="CC4036" i="3" s="1"/>
  <c r="CD4036" i="3" s="1"/>
  <c r="BN4037" i="3"/>
  <c r="BM4037" i="3"/>
  <c r="BQ4037" i="3" s="1"/>
  <c r="BS4037" i="3"/>
  <c r="BL4037" i="3"/>
  <c r="BO4037" i="3"/>
  <c r="BY4037" i="3" l="1"/>
  <c r="BZ4037" i="3"/>
  <c r="CA4037" i="3"/>
  <c r="CF4036" i="3"/>
  <c r="BV4037" i="3"/>
  <c r="BP4037" i="3"/>
  <c r="BU4037" i="3" s="1"/>
  <c r="CB4037" i="3" s="1"/>
  <c r="BR4038" i="3"/>
  <c r="BT4037" i="3"/>
  <c r="BX4037" i="3" s="1"/>
  <c r="CC4037" i="3" l="1"/>
  <c r="CD4037" i="3" s="1"/>
  <c r="BN4038" i="3"/>
  <c r="BS4038" i="3"/>
  <c r="CA4038" i="3" s="1"/>
  <c r="BM4038" i="3"/>
  <c r="BQ4038" i="3" s="1"/>
  <c r="BO4038" i="3"/>
  <c r="BL4038" i="3"/>
  <c r="BY4038" i="3" l="1"/>
  <c r="BZ4038" i="3"/>
  <c r="CF4037" i="3"/>
  <c r="BV4038" i="3"/>
  <c r="BT4038" i="3"/>
  <c r="BX4038" i="3" s="1"/>
  <c r="BP4038" i="3"/>
  <c r="BR4039" i="3"/>
  <c r="BU4038" i="3" l="1"/>
  <c r="CB4038" i="3" s="1"/>
  <c r="CC4038" i="3" s="1"/>
  <c r="CD4038" i="3" s="1"/>
  <c r="BO4039" i="3"/>
  <c r="BN4039" i="3"/>
  <c r="BS4039" i="3"/>
  <c r="BL4039" i="3"/>
  <c r="BM4039" i="3"/>
  <c r="BQ4039" i="3" s="1"/>
  <c r="BY4039" i="3" l="1"/>
  <c r="BZ4039" i="3"/>
  <c r="CA4039" i="3"/>
  <c r="CF4038" i="3"/>
  <c r="BV4039" i="3"/>
  <c r="BT4039" i="3"/>
  <c r="BX4039" i="3" s="1"/>
  <c r="BP4039" i="3"/>
  <c r="BR4040" i="3"/>
  <c r="BU4039" i="3" l="1"/>
  <c r="CB4039" i="3" s="1"/>
  <c r="CC4039" i="3" s="1"/>
  <c r="CD4039" i="3" s="1"/>
  <c r="BO4040" i="3"/>
  <c r="BM4040" i="3"/>
  <c r="BQ4040" i="3" s="1"/>
  <c r="BS4040" i="3"/>
  <c r="BL4040" i="3"/>
  <c r="BN4040" i="3"/>
  <c r="BY4040" i="3" l="1"/>
  <c r="BZ4040" i="3"/>
  <c r="CA4040" i="3"/>
  <c r="CF4039" i="3"/>
  <c r="BV4040" i="3"/>
  <c r="BT4040" i="3"/>
  <c r="BX4040" i="3" s="1"/>
  <c r="BP4040" i="3"/>
  <c r="BU4040" i="3" s="1"/>
  <c r="CB4040" i="3" s="1"/>
  <c r="BR4041" i="3"/>
  <c r="CC4040" i="3" l="1"/>
  <c r="CD4040" i="3" s="1"/>
  <c r="BO4041" i="3"/>
  <c r="BM4041" i="3"/>
  <c r="BQ4041" i="3" s="1"/>
  <c r="BS4041" i="3"/>
  <c r="CA4041" i="3" s="1"/>
  <c r="BN4041" i="3"/>
  <c r="BL4041" i="3"/>
  <c r="BY4041" i="3" l="1"/>
  <c r="BZ4041" i="3"/>
  <c r="CF4040" i="3"/>
  <c r="BV4041" i="3"/>
  <c r="BT4041" i="3"/>
  <c r="BX4041" i="3" s="1"/>
  <c r="BP4041" i="3"/>
  <c r="BR4042" i="3"/>
  <c r="BU4041" i="3" l="1"/>
  <c r="CB4041" i="3" s="1"/>
  <c r="CC4041" i="3" s="1"/>
  <c r="CD4041" i="3" s="1"/>
  <c r="BO4042" i="3"/>
  <c r="BM4042" i="3"/>
  <c r="BQ4042" i="3" s="1"/>
  <c r="BS4042" i="3"/>
  <c r="BL4042" i="3"/>
  <c r="BN4042" i="3"/>
  <c r="BY4042" i="3" l="1"/>
  <c r="BZ4042" i="3"/>
  <c r="CA4042" i="3"/>
  <c r="CF4041" i="3"/>
  <c r="BV4042" i="3"/>
  <c r="BT4042" i="3"/>
  <c r="BX4042" i="3" s="1"/>
  <c r="BP4042" i="3"/>
  <c r="BU4042" i="3" s="1"/>
  <c r="CB4042" i="3" s="1"/>
  <c r="BR4043" i="3"/>
  <c r="CC4042" i="3" l="1"/>
  <c r="CD4042" i="3" s="1"/>
  <c r="BO4043" i="3"/>
  <c r="BM4043" i="3"/>
  <c r="BQ4043" i="3" s="1"/>
  <c r="BS4043" i="3"/>
  <c r="CA4043" i="3" s="1"/>
  <c r="BL4043" i="3"/>
  <c r="BN4043" i="3"/>
  <c r="BY4043" i="3" l="1"/>
  <c r="BZ4043" i="3"/>
  <c r="CF4042" i="3"/>
  <c r="BV4043" i="3"/>
  <c r="BT4043" i="3"/>
  <c r="BX4043" i="3" s="1"/>
  <c r="BP4043" i="3"/>
  <c r="BR4044" i="3"/>
  <c r="BU4043" i="3" l="1"/>
  <c r="CB4043" i="3" s="1"/>
  <c r="CC4043" i="3" s="1"/>
  <c r="CD4043" i="3" s="1"/>
  <c r="BO4044" i="3"/>
  <c r="BM4044" i="3"/>
  <c r="BQ4044" i="3" s="1"/>
  <c r="BS4044" i="3"/>
  <c r="BL4044" i="3"/>
  <c r="BN4044" i="3"/>
  <c r="BY4044" i="3" l="1"/>
  <c r="BZ4044" i="3"/>
  <c r="CA4044" i="3"/>
  <c r="CF4043" i="3"/>
  <c r="BV4044" i="3"/>
  <c r="BT4044" i="3"/>
  <c r="BX4044" i="3" s="1"/>
  <c r="BP4044" i="3"/>
  <c r="BU4044" i="3" s="1"/>
  <c r="CB4044" i="3" s="1"/>
  <c r="BR4045" i="3"/>
  <c r="CC4044" i="3" l="1"/>
  <c r="CD4044" i="3" s="1"/>
  <c r="BO4045" i="3"/>
  <c r="BM4045" i="3"/>
  <c r="BQ4045" i="3" s="1"/>
  <c r="BS4045" i="3"/>
  <c r="CA4045" i="3" s="1"/>
  <c r="BL4045" i="3"/>
  <c r="BN4045" i="3"/>
  <c r="BY4045" i="3" l="1"/>
  <c r="BZ4045" i="3"/>
  <c r="CF4044" i="3"/>
  <c r="BV4045" i="3"/>
  <c r="BT4045" i="3"/>
  <c r="BX4045" i="3" s="1"/>
  <c r="BP4045" i="3"/>
  <c r="BR4046" i="3"/>
  <c r="BU4045" i="3" l="1"/>
  <c r="CB4045" i="3" s="1"/>
  <c r="CC4045" i="3" s="1"/>
  <c r="CD4045" i="3" s="1"/>
  <c r="BO4046" i="3"/>
  <c r="BS4046" i="3"/>
  <c r="BM4046" i="3"/>
  <c r="BQ4046" i="3" s="1"/>
  <c r="BL4046" i="3"/>
  <c r="BN4046" i="3"/>
  <c r="BY4046" i="3" l="1"/>
  <c r="BZ4046" i="3"/>
  <c r="CA4046" i="3"/>
  <c r="CF4045" i="3"/>
  <c r="BV4046" i="3"/>
  <c r="BT4046" i="3"/>
  <c r="BX4046" i="3" s="1"/>
  <c r="BP4046" i="3"/>
  <c r="BR4047" i="3"/>
  <c r="BU4046" i="3" l="1"/>
  <c r="CB4046" i="3" s="1"/>
  <c r="CC4046" i="3" s="1"/>
  <c r="CD4046" i="3" s="1"/>
  <c r="BO4047" i="3"/>
  <c r="BM4047" i="3"/>
  <c r="BQ4047" i="3" s="1"/>
  <c r="BS4047" i="3"/>
  <c r="BL4047" i="3"/>
  <c r="BN4047" i="3"/>
  <c r="BY4047" i="3" l="1"/>
  <c r="BZ4047" i="3"/>
  <c r="CA4047" i="3"/>
  <c r="CF4046" i="3"/>
  <c r="BV4047" i="3"/>
  <c r="BT4047" i="3"/>
  <c r="BX4047" i="3" s="1"/>
  <c r="BP4047" i="3"/>
  <c r="BR4048" i="3"/>
  <c r="BU4047" i="3" l="1"/>
  <c r="CB4047" i="3" s="1"/>
  <c r="CC4047" i="3" s="1"/>
  <c r="CD4047" i="3" s="1"/>
  <c r="BN4048" i="3"/>
  <c r="BM4048" i="3"/>
  <c r="BQ4048" i="3" s="1"/>
  <c r="BS4048" i="3"/>
  <c r="BL4048" i="3"/>
  <c r="BO4048" i="3"/>
  <c r="BY4048" i="3" l="1"/>
  <c r="BZ4048" i="3"/>
  <c r="CA4048" i="3"/>
  <c r="CF4047" i="3"/>
  <c r="BV4048" i="3"/>
  <c r="BT4048" i="3"/>
  <c r="BX4048" i="3" s="1"/>
  <c r="BP4048" i="3"/>
  <c r="BU4048" i="3" s="1"/>
  <c r="CB4048" i="3" s="1"/>
  <c r="BR4049" i="3"/>
  <c r="CC4048" i="3" l="1"/>
  <c r="CD4048" i="3" s="1"/>
  <c r="BN4049" i="3"/>
  <c r="BM4049" i="3"/>
  <c r="BQ4049" i="3" s="1"/>
  <c r="BS4049" i="3"/>
  <c r="CA4049" i="3" s="1"/>
  <c r="BL4049" i="3"/>
  <c r="BO4049" i="3"/>
  <c r="BY4049" i="3" l="1"/>
  <c r="BZ4049" i="3"/>
  <c r="CF4048" i="3"/>
  <c r="BV4049" i="3"/>
  <c r="BT4049" i="3"/>
  <c r="BX4049" i="3" s="1"/>
  <c r="CC4049" i="3" s="1"/>
  <c r="CD4049" i="3" s="1"/>
  <c r="BP4049" i="3"/>
  <c r="BU4049" i="3" s="1"/>
  <c r="CB4049" i="3" s="1"/>
  <c r="BR4050" i="3"/>
  <c r="BY4050" i="3" l="1"/>
  <c r="BZ4050" i="3"/>
  <c r="BN4050" i="3"/>
  <c r="BL4050" i="3"/>
  <c r="BS4050" i="3"/>
  <c r="CA4050" i="3" s="1"/>
  <c r="BM4050" i="3"/>
  <c r="BQ4050" i="3" s="1"/>
  <c r="BO4050" i="3"/>
  <c r="CF4049" i="3" l="1"/>
  <c r="BV4050" i="3"/>
  <c r="BT4050" i="3"/>
  <c r="BX4050" i="3" s="1"/>
  <c r="BP4050" i="3"/>
  <c r="BU4050" i="3" s="1"/>
  <c r="BR4051" i="3"/>
  <c r="CB4050" i="3" l="1"/>
  <c r="CC4050" i="3" s="1"/>
  <c r="CD4050" i="3" s="1"/>
  <c r="BN4051" i="3"/>
  <c r="BM4051" i="3"/>
  <c r="BQ4051" i="3" s="1"/>
  <c r="BS4051" i="3"/>
  <c r="BL4051" i="3"/>
  <c r="BO4051" i="3"/>
  <c r="BY4051" i="3" l="1"/>
  <c r="BZ4051" i="3"/>
  <c r="CA4051" i="3"/>
  <c r="CF4050" i="3"/>
  <c r="BV4051" i="3"/>
  <c r="BT4051" i="3"/>
  <c r="BX4051" i="3" s="1"/>
  <c r="BP4051" i="3"/>
  <c r="BU4051" i="3" s="1"/>
  <c r="CB4051" i="3" s="1"/>
  <c r="BR4052" i="3"/>
  <c r="CC4051" i="3" l="1"/>
  <c r="CD4051" i="3" s="1"/>
  <c r="BN4052" i="3"/>
  <c r="BM4052" i="3"/>
  <c r="BQ4052" i="3" s="1"/>
  <c r="BS4052" i="3"/>
  <c r="CA4052" i="3" s="1"/>
  <c r="BL4052" i="3"/>
  <c r="BO4052" i="3"/>
  <c r="BY4052" i="3" l="1"/>
  <c r="BZ4052" i="3"/>
  <c r="CF4051" i="3"/>
  <c r="BV4052" i="3"/>
  <c r="BT4052" i="3"/>
  <c r="BX4052" i="3" s="1"/>
  <c r="CC4052" i="3" s="1"/>
  <c r="CD4052" i="3" s="1"/>
  <c r="BP4052" i="3"/>
  <c r="BU4052" i="3" s="1"/>
  <c r="CB4052" i="3" s="1"/>
  <c r="BR4053" i="3"/>
  <c r="BY4053" i="3" l="1"/>
  <c r="BZ4053" i="3"/>
  <c r="BN4053" i="3"/>
  <c r="BM4053" i="3"/>
  <c r="BQ4053" i="3" s="1"/>
  <c r="BS4053" i="3"/>
  <c r="CA4053" i="3" s="1"/>
  <c r="BL4053" i="3"/>
  <c r="BO4053" i="3"/>
  <c r="CF4052" i="3" l="1"/>
  <c r="BV4053" i="3"/>
  <c r="BT4053" i="3"/>
  <c r="BX4053" i="3" s="1"/>
  <c r="BP4053" i="3"/>
  <c r="BU4053" i="3" s="1"/>
  <c r="BR4054" i="3"/>
  <c r="CB4053" i="3" l="1"/>
  <c r="CC4053" i="3" s="1"/>
  <c r="CD4053" i="3" s="1"/>
  <c r="BN4054" i="3"/>
  <c r="BM4054" i="3"/>
  <c r="BQ4054" i="3" s="1"/>
  <c r="BS4054" i="3"/>
  <c r="BL4054" i="3"/>
  <c r="BP4054" i="3" s="1"/>
  <c r="BO4054" i="3"/>
  <c r="BY4054" i="3" l="1"/>
  <c r="BZ4054" i="3"/>
  <c r="CA4054" i="3"/>
  <c r="CF4053" i="3"/>
  <c r="BV4054" i="3"/>
  <c r="BU4054" i="3"/>
  <c r="CB4054" i="3" s="1"/>
  <c r="BT4054" i="3"/>
  <c r="BX4054" i="3" s="1"/>
  <c r="CC4054" i="3" l="1"/>
  <c r="CD4054" i="3" s="1"/>
  <c r="CF4054" i="3"/>
</calcChain>
</file>

<file path=xl/sharedStrings.xml><?xml version="1.0" encoding="utf-8"?>
<sst xmlns="http://schemas.openxmlformats.org/spreadsheetml/2006/main" count="109" uniqueCount="82">
  <si>
    <t>MSUSHP5T Index</t>
  </si>
  <si>
    <t/>
  </si>
  <si>
    <t>HYG UP Equity</t>
  </si>
  <si>
    <t>TLT UP Equity</t>
  </si>
  <si>
    <t>VIX Index</t>
  </si>
  <si>
    <t>Carry Cost</t>
  </si>
  <si>
    <t>Rebalance Cost</t>
  </si>
  <si>
    <t>Underlying</t>
  </si>
  <si>
    <t>Servicing Fee</t>
  </si>
  <si>
    <t>Target Vol</t>
  </si>
  <si>
    <t>HYG UP</t>
  </si>
  <si>
    <t>TLT UP</t>
  </si>
  <si>
    <t>HYG UP DIV</t>
  </si>
  <si>
    <t>TLT UP DIV</t>
  </si>
  <si>
    <t>SI1</t>
  </si>
  <si>
    <t>SI2</t>
  </si>
  <si>
    <t>Inception</t>
  </si>
  <si>
    <t>Ln_returns</t>
  </si>
  <si>
    <t>S12</t>
  </si>
  <si>
    <t>Sigma(ST)</t>
  </si>
  <si>
    <t>Sigma(LT)</t>
  </si>
  <si>
    <t>Correl</t>
  </si>
  <si>
    <t>Det</t>
  </si>
  <si>
    <t>Rebal</t>
  </si>
  <si>
    <t>H20</t>
  </si>
  <si>
    <t>VIX</t>
  </si>
  <si>
    <t>V20</t>
  </si>
  <si>
    <t>Average</t>
  </si>
  <si>
    <t>H25</t>
  </si>
  <si>
    <t>H_Short</t>
  </si>
  <si>
    <t>H_Long</t>
  </si>
  <si>
    <t>V_short</t>
  </si>
  <si>
    <t>V25</t>
  </si>
  <si>
    <t>V_Long</t>
  </si>
  <si>
    <t>MA_H</t>
  </si>
  <si>
    <t>MA_V</t>
  </si>
  <si>
    <t>HY_Trend</t>
  </si>
  <si>
    <t>Vol_Trend</t>
  </si>
  <si>
    <t>Sigma</t>
  </si>
  <si>
    <t>Exposure_Theaoretical</t>
  </si>
  <si>
    <t>Adj_Exposure</t>
  </si>
  <si>
    <t>Underlying1</t>
  </si>
  <si>
    <t>Underlying2</t>
  </si>
  <si>
    <t>I(1)</t>
  </si>
  <si>
    <t>I(2)</t>
  </si>
  <si>
    <t>Current</t>
  </si>
  <si>
    <t>Prev</t>
  </si>
  <si>
    <t>Units1</t>
  </si>
  <si>
    <t>Units2</t>
  </si>
  <si>
    <t>Returns</t>
  </si>
  <si>
    <t>MSUSHP5T</t>
  </si>
  <si>
    <t>FEDL01</t>
  </si>
  <si>
    <t>FEDL01 Index</t>
  </si>
  <si>
    <t>Sigma_Short</t>
  </si>
  <si>
    <t>Sigma Long</t>
  </si>
  <si>
    <t>Underlying Asset Portfolio</t>
  </si>
  <si>
    <t>NbShares</t>
  </si>
  <si>
    <t>Adjusted Exposure</t>
  </si>
  <si>
    <t>Theoritical Exposure</t>
  </si>
  <si>
    <t>Aug Sep Oct</t>
  </si>
  <si>
    <t>Correlation_Short</t>
  </si>
  <si>
    <t>Sigma_Long term</t>
  </si>
  <si>
    <t>Sigma_Short term</t>
  </si>
  <si>
    <t>MSUSHP5T (unrounded levels)</t>
  </si>
  <si>
    <t>Correlation_Long</t>
  </si>
  <si>
    <t>Parameter</t>
  </si>
  <si>
    <t>EW(1)</t>
  </si>
  <si>
    <t>EW(2)</t>
  </si>
  <si>
    <t>EW(t+1)</t>
  </si>
  <si>
    <t>Client</t>
  </si>
  <si>
    <t>k1</t>
  </si>
  <si>
    <t>k2</t>
  </si>
  <si>
    <t>p1</t>
  </si>
  <si>
    <t>p2</t>
  </si>
  <si>
    <t>Rebal cost(2)</t>
  </si>
  <si>
    <t>Rebal cost(1)</t>
  </si>
  <si>
    <t>EVS_Carry</t>
  </si>
  <si>
    <t>EVS_MF</t>
  </si>
  <si>
    <t>EVS_Cash</t>
  </si>
  <si>
    <t>EVS_Return</t>
  </si>
  <si>
    <t>Delta</t>
  </si>
  <si>
    <t>EVS_Rebal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</si>
</sst>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dd\-mm\-yyyy"/>
    <numFmt numFmtId="165" formatCode="0.00000000"/>
    <numFmt numFmtId="166" formatCode="0.000%"/>
    <numFmt numFmtId="167" formatCode="0.00000%"/>
    <numFmt numFmtId="168" formatCode="0.000000"/>
    <numFmt numFmtId="169" formatCode="0.0000000"/>
    <numFmt numFmtId="170" formatCode="0.000000000"/>
    <numFmt numFmtId="171" formatCode="#,##0.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164" fontId="0" fillId="0" borderId="0" xfId="0" applyNumberFormat="1"/>
    <xf numFmtId="14" fontId="0" fillId="0" borderId="0" xfId="0" applyNumberFormat="1"/>
    <xf numFmtId="15" fontId="0" fillId="0" borderId="0" xfId="0" applyNumberFormat="1"/>
    <xf numFmtId="4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3" borderId="0" xfId="0" applyFill="1"/>
    <xf numFmtId="165" fontId="0" fillId="0" borderId="0" xfId="0" applyNumberFormat="1"/>
    <xf numFmtId="14" fontId="3" fillId="2" borderId="0" xfId="0" applyNumberFormat="1" applyFont="1" applyFill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3" fillId="5" borderId="0" xfId="0" applyFont="1" applyFill="1"/>
    <xf numFmtId="166" fontId="3" fillId="2" borderId="0" xfId="0" applyNumberFormat="1" applyFont="1" applyFill="1"/>
    <xf numFmtId="0" fontId="0" fillId="0" borderId="1" xfId="0" applyBorder="1"/>
    <xf numFmtId="0" fontId="2" fillId="4" borderId="1" xfId="0" applyFont="1" applyFill="1" applyBorder="1"/>
    <xf numFmtId="167" fontId="0" fillId="0" borderId="0" xfId="0" applyNumberFormat="1"/>
    <xf numFmtId="167" fontId="3" fillId="2" borderId="0" xfId="0" applyNumberFormat="1" applyFont="1" applyFill="1"/>
    <xf numFmtId="14" fontId="2" fillId="0" borderId="0" xfId="0" applyNumberFormat="1" applyFont="1"/>
    <xf numFmtId="0" fontId="2" fillId="3" borderId="0" xfId="0" applyFont="1" applyFill="1"/>
    <xf numFmtId="10" fontId="2" fillId="0" borderId="0" xfId="0" applyNumberFormat="1" applyFont="1"/>
    <xf numFmtId="167" fontId="2" fillId="0" borderId="0" xfId="0" applyNumberFormat="1" applyFont="1"/>
    <xf numFmtId="9" fontId="2" fillId="0" borderId="0" xfId="0" applyNumberFormat="1" applyFont="1"/>
    <xf numFmtId="0" fontId="0" fillId="4" borderId="0" xfId="0" applyFill="1"/>
    <xf numFmtId="0" fontId="2" fillId="4" borderId="0" xfId="0" applyFont="1" applyFill="1"/>
    <xf numFmtId="168" fontId="0" fillId="0" borderId="0" xfId="0" applyNumberFormat="1"/>
    <xf numFmtId="4" fontId="0" fillId="4" borderId="0" xfId="0" applyNumberFormat="1" applyFill="1"/>
    <xf numFmtId="169" fontId="0" fillId="0" borderId="0" xfId="0" applyNumberFormat="1"/>
    <xf numFmtId="170" fontId="0" fillId="0" borderId="0" xfId="0" applyNumberFormat="1"/>
    <xf numFmtId="170" fontId="3" fillId="2" borderId="0" xfId="0" applyNumberFormat="1" applyFont="1" applyFill="1"/>
    <xf numFmtId="170" fontId="2" fillId="0" borderId="0" xfId="0" applyNumberFormat="1" applyFont="1"/>
    <xf numFmtId="0" fontId="0" fillId="0" borderId="0" xfId="0" applyFont="1"/>
    <xf numFmtId="10" fontId="2" fillId="4" borderId="0" xfId="0" applyNumberFormat="1" applyFont="1" applyFill="1"/>
    <xf numFmtId="171" fontId="0" fillId="0" borderId="0" xfId="0" applyNumberFormat="1"/>
    <xf numFmtId="14" fontId="2" fillId="6" borderId="0" xfId="0" applyNumberFormat="1" applyFont="1" applyFill="1"/>
    <xf numFmtId="0" fontId="2" fillId="6" borderId="0" xfId="0" applyFont="1" applyFill="1"/>
    <xf numFmtId="170" fontId="2" fillId="6" borderId="0" xfId="0" applyNumberFormat="1" applyFont="1" applyFill="1"/>
    <xf numFmtId="10" fontId="2" fillId="6" borderId="0" xfId="0" applyNumberFormat="1" applyFont="1" applyFill="1"/>
    <xf numFmtId="167" fontId="2" fillId="6" borderId="0" xfId="0" applyNumberFormat="1" applyFont="1" applyFill="1"/>
    <xf numFmtId="9" fontId="2" fillId="6" borderId="0" xfId="0" applyNumberFormat="1" applyFont="1" applyFill="1"/>
    <xf numFmtId="165" fontId="2" fillId="6" borderId="0" xfId="0" applyNumberFormat="1" applyFont="1" applyFill="1"/>
    <xf numFmtId="171" fontId="2" fillId="6" borderId="0" xfId="0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wrapText="1"/>
    </xf>
    <xf numFmtId="170" fontId="2" fillId="0" borderId="0" xfId="0" applyNumberFormat="1" applyFont="1" applyAlignment="1">
      <alignment wrapText="1"/>
    </xf>
    <xf numFmtId="167" fontId="2" fillId="0" borderId="0" xfId="0" applyNumberFormat="1" applyFont="1" applyAlignment="1">
      <alignment wrapText="1"/>
    </xf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31"/>
  <sheetViews>
    <sheetView zoomScale="80" zoomScaleNormal="80" workbookViewId="0">
      <selection activeCell="H16" sqref="H16"/>
    </sheetView>
  </sheetViews>
  <sheetFormatPr defaultRowHeight="15" x14ac:dyDescent="0.25"/>
  <cols>
    <col min="1" max="1" width="16" bestFit="1" customWidth="1"/>
    <col min="2" max="2" width="11.28515625" style="4" bestFit="1" customWidth="1"/>
    <col min="3" max="3" width="10.140625" bestFit="1" customWidth="1"/>
    <col min="4" max="4" width="14.85546875" bestFit="1" customWidth="1"/>
    <col min="5" max="5" width="10.7109375" style="4" bestFit="1" customWidth="1"/>
    <col min="7" max="7" width="13.7109375" bestFit="1" customWidth="1"/>
    <col min="8" max="8" width="9.140625" style="4"/>
    <col min="10" max="10" width="11.5703125" bestFit="1" customWidth="1"/>
    <col min="11" max="11" width="9.140625" style="4"/>
    <col min="13" max="13" width="10.5703125" bestFit="1" customWidth="1"/>
    <col min="16" max="16" width="10.5703125" bestFit="1" customWidth="1"/>
    <col min="19" max="19" width="10.85546875" style="3" bestFit="1" customWidth="1"/>
  </cols>
  <sheetData>
    <row r="1" spans="1:20" x14ac:dyDescent="0.25">
      <c r="A1" t="s">
        <v>0</v>
      </c>
      <c r="B1" s="4" t="s">
        <v>1</v>
      </c>
      <c r="C1" t="s">
        <v>1</v>
      </c>
      <c r="D1" t="s">
        <v>2</v>
      </c>
      <c r="E1" s="4" t="s">
        <v>1</v>
      </c>
      <c r="F1" t="s">
        <v>1</v>
      </c>
      <c r="G1" t="s">
        <v>3</v>
      </c>
      <c r="H1" s="4" t="s">
        <v>1</v>
      </c>
      <c r="I1" t="s">
        <v>1</v>
      </c>
      <c r="J1" t="s">
        <v>4</v>
      </c>
      <c r="K1" s="4" t="s">
        <v>1</v>
      </c>
      <c r="M1" t="s">
        <v>12</v>
      </c>
      <c r="P1" t="s">
        <v>13</v>
      </c>
      <c r="S1" s="3" t="s">
        <v>52</v>
      </c>
    </row>
    <row r="2" spans="1:20" x14ac:dyDescent="0.25">
      <c r="A2" s="1">
        <v>37531</v>
      </c>
      <c r="B2" s="4">
        <v>416.18</v>
      </c>
      <c r="C2" s="1" t="s">
        <v>1</v>
      </c>
      <c r="D2" s="1">
        <v>39224</v>
      </c>
      <c r="E2" s="4">
        <v>106</v>
      </c>
      <c r="F2" s="1" t="s">
        <v>1</v>
      </c>
      <c r="G2" s="1">
        <v>37487</v>
      </c>
      <c r="H2" s="4">
        <v>84.99</v>
      </c>
      <c r="I2" s="1" t="s">
        <v>1</v>
      </c>
      <c r="J2" s="1">
        <v>32875</v>
      </c>
      <c r="K2" s="4">
        <v>17.239999999999998</v>
      </c>
      <c r="M2" s="3">
        <v>43374</v>
      </c>
      <c r="N2">
        <v>0.38913199999999998</v>
      </c>
      <c r="P2" s="3">
        <v>43374</v>
      </c>
      <c r="Q2">
        <v>0.26086799999999999</v>
      </c>
      <c r="S2" s="3">
        <v>32874</v>
      </c>
      <c r="T2">
        <v>7.97</v>
      </c>
    </row>
    <row r="3" spans="1:20" x14ac:dyDescent="0.25">
      <c r="A3" s="2">
        <v>37532</v>
      </c>
      <c r="B3" s="4">
        <v>416.23</v>
      </c>
      <c r="D3" s="2">
        <v>39225</v>
      </c>
      <c r="E3" s="4">
        <v>105.88</v>
      </c>
      <c r="G3" s="2">
        <v>37489</v>
      </c>
      <c r="H3" s="4">
        <v>85.85</v>
      </c>
      <c r="J3" s="2">
        <v>32876</v>
      </c>
      <c r="K3" s="4">
        <v>18.190000000000001</v>
      </c>
      <c r="M3" s="3">
        <v>43347</v>
      </c>
      <c r="N3">
        <v>0.371392</v>
      </c>
      <c r="P3" s="3">
        <v>43347</v>
      </c>
      <c r="Q3">
        <v>0.27233400000000002</v>
      </c>
      <c r="S3" s="3">
        <v>32875</v>
      </c>
      <c r="T3">
        <v>8.5399999999999991</v>
      </c>
    </row>
    <row r="4" spans="1:20" x14ac:dyDescent="0.25">
      <c r="A4" s="2">
        <v>37533</v>
      </c>
      <c r="B4" s="4">
        <v>413.79</v>
      </c>
      <c r="D4" s="2">
        <v>39226</v>
      </c>
      <c r="E4" s="4">
        <v>105.85</v>
      </c>
      <c r="G4" s="2">
        <v>37502</v>
      </c>
      <c r="H4" s="4">
        <v>87.86</v>
      </c>
      <c r="J4" s="2">
        <v>32877</v>
      </c>
      <c r="K4" s="4">
        <v>19.22</v>
      </c>
      <c r="M4" s="3">
        <v>43313</v>
      </c>
      <c r="N4">
        <v>0.36681000000000002</v>
      </c>
      <c r="P4" s="3">
        <v>43313</v>
      </c>
      <c r="Q4">
        <v>0.26681199999999999</v>
      </c>
      <c r="S4" s="3">
        <v>32876</v>
      </c>
      <c r="T4">
        <v>8.3699999999999992</v>
      </c>
    </row>
    <row r="5" spans="1:20" x14ac:dyDescent="0.25">
      <c r="A5" s="2">
        <v>37536</v>
      </c>
      <c r="B5" s="4">
        <v>414.04</v>
      </c>
      <c r="D5" s="2">
        <v>39227</v>
      </c>
      <c r="E5" s="4">
        <v>106.47</v>
      </c>
      <c r="G5" s="2">
        <v>37504</v>
      </c>
      <c r="H5" s="4">
        <v>88.42</v>
      </c>
      <c r="J5" s="2">
        <v>32878</v>
      </c>
      <c r="K5" s="4">
        <v>20.11</v>
      </c>
      <c r="M5" s="3">
        <v>43283</v>
      </c>
      <c r="N5">
        <v>0.381054</v>
      </c>
      <c r="P5" s="3">
        <v>43283</v>
      </c>
      <c r="Q5">
        <v>0.27494000000000002</v>
      </c>
      <c r="S5" s="3">
        <v>32877</v>
      </c>
      <c r="T5">
        <v>8.2899999999999991</v>
      </c>
    </row>
    <row r="6" spans="1:20" x14ac:dyDescent="0.25">
      <c r="A6" s="2">
        <v>37537</v>
      </c>
      <c r="B6" s="4">
        <v>412.74</v>
      </c>
      <c r="D6" s="2">
        <v>39231</v>
      </c>
      <c r="E6" s="4">
        <v>105.58</v>
      </c>
      <c r="G6" s="2">
        <v>37505</v>
      </c>
      <c r="H6" s="4">
        <v>87.27</v>
      </c>
      <c r="J6" s="2">
        <v>32881</v>
      </c>
      <c r="K6" s="4">
        <v>20.260000000000002</v>
      </c>
      <c r="M6" s="3">
        <v>43252</v>
      </c>
      <c r="N6">
        <v>0.38437100000000002</v>
      </c>
      <c r="P6" s="3">
        <v>43252</v>
      </c>
      <c r="Q6">
        <v>0.28068900000000002</v>
      </c>
      <c r="S6" s="3">
        <v>32878</v>
      </c>
      <c r="T6">
        <v>8.1999999999999993</v>
      </c>
    </row>
    <row r="7" spans="1:20" x14ac:dyDescent="0.25">
      <c r="A7" s="2">
        <v>37538</v>
      </c>
      <c r="B7" s="4">
        <v>412.04</v>
      </c>
      <c r="D7" s="2">
        <v>39232</v>
      </c>
      <c r="E7" s="4">
        <v>105.88</v>
      </c>
      <c r="G7" s="2">
        <v>37508</v>
      </c>
      <c r="H7" s="4">
        <v>87.56</v>
      </c>
      <c r="J7" s="2">
        <v>32882</v>
      </c>
      <c r="K7" s="4">
        <v>22.2</v>
      </c>
      <c r="M7" s="3">
        <v>43221</v>
      </c>
      <c r="N7">
        <v>0.36270599999999997</v>
      </c>
      <c r="P7" s="3">
        <v>43221</v>
      </c>
      <c r="Q7">
        <v>0.26208300000000001</v>
      </c>
      <c r="S7" s="3">
        <v>32881</v>
      </c>
      <c r="T7">
        <v>8.27</v>
      </c>
    </row>
    <row r="8" spans="1:20" x14ac:dyDescent="0.25">
      <c r="A8" s="2">
        <v>37539</v>
      </c>
      <c r="B8" s="4">
        <v>408.94</v>
      </c>
      <c r="D8" s="2">
        <v>39233</v>
      </c>
      <c r="E8" s="4">
        <v>105.81</v>
      </c>
      <c r="G8" s="2">
        <v>37511</v>
      </c>
      <c r="H8" s="4">
        <v>88.03</v>
      </c>
      <c r="J8" s="2">
        <v>32883</v>
      </c>
      <c r="K8" s="4">
        <v>22.44</v>
      </c>
      <c r="M8" s="3">
        <v>43192</v>
      </c>
      <c r="N8">
        <v>0.349414</v>
      </c>
      <c r="P8" s="3">
        <v>43192</v>
      </c>
      <c r="Q8">
        <v>0.260434</v>
      </c>
      <c r="S8" s="3">
        <v>32882</v>
      </c>
      <c r="T8">
        <v>8.25</v>
      </c>
    </row>
    <row r="9" spans="1:20" x14ac:dyDescent="0.25">
      <c r="A9" s="2">
        <v>37540</v>
      </c>
      <c r="B9" s="4">
        <v>408.9</v>
      </c>
      <c r="D9" s="2">
        <v>39234</v>
      </c>
      <c r="E9" s="4">
        <v>104.95</v>
      </c>
      <c r="G9" s="2">
        <v>37512</v>
      </c>
      <c r="H9" s="4">
        <v>88.77</v>
      </c>
      <c r="J9" s="2">
        <v>32884</v>
      </c>
      <c r="K9" s="4">
        <v>20.05</v>
      </c>
      <c r="M9" s="3">
        <v>43160</v>
      </c>
      <c r="N9">
        <v>0.34128199999999997</v>
      </c>
      <c r="P9" s="3">
        <v>43160</v>
      </c>
      <c r="Q9">
        <v>0.238982</v>
      </c>
      <c r="S9" s="3">
        <v>32883</v>
      </c>
      <c r="T9">
        <v>8.1199999999999992</v>
      </c>
    </row>
    <row r="10" spans="1:20" x14ac:dyDescent="0.25">
      <c r="A10" s="2">
        <v>37543</v>
      </c>
      <c r="B10" s="4">
        <v>408.9</v>
      </c>
      <c r="D10" s="2">
        <v>39237</v>
      </c>
      <c r="E10" s="4">
        <v>105.2</v>
      </c>
      <c r="G10" s="2">
        <v>37515</v>
      </c>
      <c r="H10" s="4">
        <v>89.07</v>
      </c>
      <c r="J10" s="2">
        <v>32885</v>
      </c>
      <c r="K10" s="4">
        <v>24.64</v>
      </c>
      <c r="M10" s="3">
        <v>43132</v>
      </c>
      <c r="N10">
        <v>0.36627999999999999</v>
      </c>
      <c r="P10" s="3">
        <v>43132</v>
      </c>
      <c r="Q10">
        <v>0.25455100000000003</v>
      </c>
      <c r="S10" s="3">
        <v>32884</v>
      </c>
      <c r="T10">
        <v>8.2100000000000009</v>
      </c>
    </row>
    <row r="11" spans="1:20" x14ac:dyDescent="0.25">
      <c r="A11" s="2">
        <v>37544</v>
      </c>
      <c r="B11" s="4">
        <v>409.93</v>
      </c>
      <c r="D11" s="2">
        <v>39238</v>
      </c>
      <c r="E11" s="4">
        <v>105.09</v>
      </c>
      <c r="G11" s="2">
        <v>37516</v>
      </c>
      <c r="H11" s="4">
        <v>88.92</v>
      </c>
      <c r="J11" s="2">
        <v>32888</v>
      </c>
      <c r="K11" s="4">
        <v>26.34</v>
      </c>
      <c r="M11" s="3">
        <v>43090</v>
      </c>
      <c r="N11">
        <v>0.36076200000000003</v>
      </c>
      <c r="P11" s="3">
        <v>43090</v>
      </c>
      <c r="Q11">
        <v>0.26155899999999999</v>
      </c>
      <c r="S11" s="3">
        <v>32885</v>
      </c>
      <c r="T11">
        <v>8.16</v>
      </c>
    </row>
    <row r="12" spans="1:20" x14ac:dyDescent="0.25">
      <c r="A12" s="2">
        <v>37545</v>
      </c>
      <c r="B12" s="4">
        <v>413.16</v>
      </c>
      <c r="D12" s="2">
        <v>39239</v>
      </c>
      <c r="E12" s="4">
        <v>105</v>
      </c>
      <c r="G12" s="2">
        <v>37517</v>
      </c>
      <c r="H12" s="4">
        <v>89.38</v>
      </c>
      <c r="J12" s="2">
        <v>32889</v>
      </c>
      <c r="K12" s="4">
        <v>24.18</v>
      </c>
      <c r="M12" s="3">
        <v>43070</v>
      </c>
      <c r="N12">
        <v>0.37226799999999999</v>
      </c>
      <c r="P12" s="3">
        <v>43070</v>
      </c>
      <c r="Q12">
        <v>0.25470399999999999</v>
      </c>
      <c r="S12" s="3">
        <v>32888</v>
      </c>
      <c r="T12">
        <v>8.16</v>
      </c>
    </row>
    <row r="13" spans="1:20" x14ac:dyDescent="0.25">
      <c r="A13" s="2">
        <v>37546</v>
      </c>
      <c r="B13" s="4">
        <v>412.14</v>
      </c>
      <c r="D13" s="2">
        <v>39240</v>
      </c>
      <c r="E13" s="4">
        <v>104.29</v>
      </c>
      <c r="G13" s="2">
        <v>37522</v>
      </c>
      <c r="H13" s="4">
        <v>90.05</v>
      </c>
      <c r="J13" s="2">
        <v>32890</v>
      </c>
      <c r="K13" s="4">
        <v>24.16</v>
      </c>
      <c r="M13" s="3">
        <v>43040</v>
      </c>
      <c r="N13">
        <v>0.36559700000000001</v>
      </c>
      <c r="P13" s="3">
        <v>43040</v>
      </c>
      <c r="Q13">
        <v>0.263073</v>
      </c>
      <c r="S13" s="3">
        <v>32889</v>
      </c>
      <c r="T13">
        <v>8.31</v>
      </c>
    </row>
    <row r="14" spans="1:20" x14ac:dyDescent="0.25">
      <c r="A14" s="2">
        <v>37547</v>
      </c>
      <c r="B14" s="4">
        <v>412.94</v>
      </c>
      <c r="D14" s="2">
        <v>39241</v>
      </c>
      <c r="E14" s="4">
        <v>104.06</v>
      </c>
      <c r="G14" s="2">
        <v>37523</v>
      </c>
      <c r="H14" s="4">
        <v>90.63</v>
      </c>
      <c r="J14" s="2">
        <v>32891</v>
      </c>
      <c r="K14" s="4">
        <v>24.34</v>
      </c>
      <c r="M14" s="3">
        <v>43010</v>
      </c>
      <c r="N14">
        <v>0.36501</v>
      </c>
      <c r="P14" s="3">
        <v>43010</v>
      </c>
      <c r="Q14">
        <v>0.252388</v>
      </c>
      <c r="S14" s="3">
        <v>32890</v>
      </c>
      <c r="T14">
        <v>8.26</v>
      </c>
    </row>
    <row r="15" spans="1:20" x14ac:dyDescent="0.25">
      <c r="A15" s="2">
        <v>37550</v>
      </c>
      <c r="B15" s="4">
        <v>412.91</v>
      </c>
      <c r="D15" s="2">
        <v>39244</v>
      </c>
      <c r="E15" s="4">
        <v>104</v>
      </c>
      <c r="G15" s="2">
        <v>37524</v>
      </c>
      <c r="H15" s="4">
        <v>89.95</v>
      </c>
      <c r="J15" s="2">
        <v>32892</v>
      </c>
      <c r="K15" s="4">
        <v>22.5</v>
      </c>
      <c r="M15" s="3">
        <v>42979</v>
      </c>
      <c r="N15">
        <v>0.37031199999999997</v>
      </c>
      <c r="P15" s="3">
        <v>42979</v>
      </c>
      <c r="Q15">
        <v>0.26263999999999998</v>
      </c>
      <c r="S15" s="3">
        <v>32891</v>
      </c>
      <c r="T15">
        <v>8.23</v>
      </c>
    </row>
    <row r="16" spans="1:20" x14ac:dyDescent="0.25">
      <c r="A16" s="2">
        <v>37551</v>
      </c>
      <c r="B16" s="4">
        <v>413.08</v>
      </c>
      <c r="D16" s="2">
        <v>39245</v>
      </c>
      <c r="E16" s="4">
        <v>103.2</v>
      </c>
      <c r="G16" s="2">
        <v>37525</v>
      </c>
      <c r="H16" s="4">
        <v>88.76</v>
      </c>
      <c r="J16" s="2">
        <v>32895</v>
      </c>
      <c r="K16" s="4">
        <v>26.7</v>
      </c>
      <c r="M16" s="3">
        <v>42948</v>
      </c>
      <c r="N16">
        <v>0.36769000000000002</v>
      </c>
      <c r="P16" s="3">
        <v>42948</v>
      </c>
      <c r="Q16">
        <v>0.26865499999999998</v>
      </c>
      <c r="S16" s="3">
        <v>32892</v>
      </c>
      <c r="T16">
        <v>8.19</v>
      </c>
    </row>
    <row r="17" spans="1:20" x14ac:dyDescent="0.25">
      <c r="A17" s="2">
        <v>37552</v>
      </c>
      <c r="B17" s="4">
        <v>412.31</v>
      </c>
      <c r="D17" s="2">
        <v>39246</v>
      </c>
      <c r="E17" s="4">
        <v>103.4</v>
      </c>
      <c r="G17" s="2">
        <v>37529</v>
      </c>
      <c r="H17" s="4">
        <v>90.55</v>
      </c>
      <c r="J17" s="2">
        <v>32896</v>
      </c>
      <c r="K17" s="4">
        <v>24.72</v>
      </c>
      <c r="M17" s="3">
        <v>42919</v>
      </c>
      <c r="N17">
        <v>0.37743900000000002</v>
      </c>
      <c r="P17" s="3">
        <v>42919</v>
      </c>
      <c r="Q17">
        <v>0.25763799999999998</v>
      </c>
      <c r="S17" s="3">
        <v>32895</v>
      </c>
      <c r="T17">
        <v>8.19</v>
      </c>
    </row>
    <row r="18" spans="1:20" x14ac:dyDescent="0.25">
      <c r="A18" s="2">
        <v>37553</v>
      </c>
      <c r="B18" s="4">
        <v>412.45</v>
      </c>
      <c r="D18" s="2">
        <v>39247</v>
      </c>
      <c r="E18" s="4">
        <v>103.57</v>
      </c>
      <c r="G18" s="2">
        <v>37531</v>
      </c>
      <c r="H18" s="4">
        <v>88.9</v>
      </c>
      <c r="J18" s="2">
        <v>32897</v>
      </c>
      <c r="K18" s="4">
        <v>25.39</v>
      </c>
      <c r="M18" s="3">
        <v>42887</v>
      </c>
      <c r="N18">
        <v>0.37717600000000001</v>
      </c>
      <c r="P18" s="3">
        <v>42887</v>
      </c>
      <c r="Q18">
        <v>0.262986</v>
      </c>
      <c r="S18" s="3">
        <v>32896</v>
      </c>
      <c r="T18">
        <v>8.19</v>
      </c>
    </row>
    <row r="19" spans="1:20" x14ac:dyDescent="0.25">
      <c r="A19" s="2">
        <v>37554</v>
      </c>
      <c r="B19" s="4">
        <v>412.81</v>
      </c>
      <c r="D19" s="2">
        <v>39248</v>
      </c>
      <c r="E19" s="4">
        <v>103.65</v>
      </c>
      <c r="G19" s="2">
        <v>37533</v>
      </c>
      <c r="H19" s="4">
        <v>88.94</v>
      </c>
      <c r="J19" s="2">
        <v>32898</v>
      </c>
      <c r="K19" s="4">
        <v>25.63</v>
      </c>
      <c r="M19" s="3">
        <v>42856</v>
      </c>
      <c r="N19">
        <v>0.37451600000000002</v>
      </c>
      <c r="P19" s="3">
        <v>42856</v>
      </c>
      <c r="Q19">
        <v>0.25480999999999998</v>
      </c>
      <c r="S19" s="3">
        <v>32897</v>
      </c>
      <c r="T19">
        <v>8.4</v>
      </c>
    </row>
    <row r="20" spans="1:20" x14ac:dyDescent="0.25">
      <c r="A20" s="2">
        <v>37557</v>
      </c>
      <c r="B20" s="4">
        <v>414.95</v>
      </c>
      <c r="D20" s="2">
        <v>39251</v>
      </c>
      <c r="E20" s="4">
        <v>103.4</v>
      </c>
      <c r="G20" s="2">
        <v>37536</v>
      </c>
      <c r="H20" s="4">
        <v>89.5</v>
      </c>
      <c r="J20" s="2">
        <v>32899</v>
      </c>
      <c r="K20" s="4">
        <v>26.28</v>
      </c>
      <c r="M20" s="3">
        <v>42828</v>
      </c>
      <c r="N20">
        <v>0.37258200000000002</v>
      </c>
      <c r="P20" s="3">
        <v>42828</v>
      </c>
      <c r="Q20">
        <v>0.25455800000000001</v>
      </c>
      <c r="S20" s="3">
        <v>32898</v>
      </c>
      <c r="T20">
        <v>8.24</v>
      </c>
    </row>
    <row r="21" spans="1:20" x14ac:dyDescent="0.25">
      <c r="A21" s="2">
        <v>37558</v>
      </c>
      <c r="B21" s="4">
        <v>415.38</v>
      </c>
      <c r="D21" s="2">
        <v>39252</v>
      </c>
      <c r="E21" s="4">
        <v>103.81</v>
      </c>
      <c r="G21" s="2">
        <v>37537</v>
      </c>
      <c r="H21" s="4">
        <v>89.62</v>
      </c>
      <c r="J21" s="2">
        <v>32902</v>
      </c>
      <c r="K21" s="4">
        <v>26.44</v>
      </c>
      <c r="M21" s="3">
        <v>42795</v>
      </c>
      <c r="N21">
        <v>0.38393500000000003</v>
      </c>
      <c r="P21" s="3">
        <v>42795</v>
      </c>
      <c r="Q21">
        <v>0.233877</v>
      </c>
      <c r="S21" s="3">
        <v>32899</v>
      </c>
      <c r="T21">
        <v>8.24</v>
      </c>
    </row>
    <row r="22" spans="1:20" x14ac:dyDescent="0.25">
      <c r="A22" s="2">
        <v>37559</v>
      </c>
      <c r="B22" s="4">
        <v>415.88</v>
      </c>
      <c r="D22" s="2">
        <v>39253</v>
      </c>
      <c r="E22" s="4">
        <v>103.21</v>
      </c>
      <c r="G22" s="2">
        <v>37538</v>
      </c>
      <c r="H22" s="4">
        <v>90.08</v>
      </c>
      <c r="J22" s="2">
        <v>32903</v>
      </c>
      <c r="K22" s="4">
        <v>27.25</v>
      </c>
      <c r="M22" s="3">
        <v>42767</v>
      </c>
      <c r="N22">
        <v>0.382193</v>
      </c>
      <c r="P22" s="3">
        <v>42767</v>
      </c>
      <c r="Q22">
        <v>0.25915899999999997</v>
      </c>
      <c r="S22" s="3">
        <v>32902</v>
      </c>
      <c r="T22">
        <v>8.24</v>
      </c>
    </row>
    <row r="23" spans="1:20" x14ac:dyDescent="0.25">
      <c r="A23" s="2">
        <v>37560</v>
      </c>
      <c r="B23" s="4">
        <v>417.04</v>
      </c>
      <c r="D23" s="2">
        <v>39254</v>
      </c>
      <c r="E23" s="4">
        <v>103.23</v>
      </c>
      <c r="G23" s="2">
        <v>37539</v>
      </c>
      <c r="H23" s="4">
        <v>89.47</v>
      </c>
      <c r="J23" s="2">
        <v>32904</v>
      </c>
      <c r="K23" s="4">
        <v>25.36</v>
      </c>
      <c r="M23" s="3">
        <v>42726</v>
      </c>
      <c r="N23">
        <v>0.28559200000000001</v>
      </c>
      <c r="P23" s="3">
        <v>42726</v>
      </c>
      <c r="Q23">
        <v>0.30857000000000001</v>
      </c>
      <c r="S23" s="3">
        <v>32903</v>
      </c>
      <c r="T23">
        <v>8.23</v>
      </c>
    </row>
    <row r="24" spans="1:20" x14ac:dyDescent="0.25">
      <c r="A24" s="2">
        <v>37561</v>
      </c>
      <c r="B24" s="4">
        <v>417.39</v>
      </c>
      <c r="D24" s="2">
        <v>39255</v>
      </c>
      <c r="E24" s="4">
        <v>103.04</v>
      </c>
      <c r="G24" s="2">
        <v>37540</v>
      </c>
      <c r="H24" s="4">
        <v>89.18</v>
      </c>
      <c r="J24" s="2">
        <v>32905</v>
      </c>
      <c r="K24" s="4">
        <v>24.87</v>
      </c>
      <c r="M24" s="3">
        <v>42705</v>
      </c>
      <c r="N24">
        <v>0.38067899999999999</v>
      </c>
      <c r="P24" s="3">
        <v>42705</v>
      </c>
      <c r="Q24">
        <v>0.24268000000000001</v>
      </c>
      <c r="S24" s="3">
        <v>32904</v>
      </c>
      <c r="T24">
        <v>8.26</v>
      </c>
    </row>
    <row r="25" spans="1:20" x14ac:dyDescent="0.25">
      <c r="A25" s="2">
        <v>37564</v>
      </c>
      <c r="B25" s="4">
        <v>417.45</v>
      </c>
      <c r="D25" s="2">
        <v>39258</v>
      </c>
      <c r="E25" s="4">
        <v>102.7</v>
      </c>
      <c r="G25" s="2">
        <v>37544</v>
      </c>
      <c r="H25" s="4">
        <v>86.77</v>
      </c>
      <c r="J25" s="2">
        <v>32906</v>
      </c>
      <c r="K25" s="4">
        <v>24.32</v>
      </c>
      <c r="M25" s="3">
        <v>42675</v>
      </c>
      <c r="N25">
        <v>0.38580999999999999</v>
      </c>
      <c r="P25" s="3">
        <v>42675</v>
      </c>
      <c r="Q25">
        <v>0.24986</v>
      </c>
      <c r="S25" s="3">
        <v>32905</v>
      </c>
      <c r="T25">
        <v>8.25</v>
      </c>
    </row>
    <row r="26" spans="1:20" x14ac:dyDescent="0.25">
      <c r="A26" s="2">
        <v>37565</v>
      </c>
      <c r="B26" s="4">
        <v>419.36</v>
      </c>
      <c r="D26" s="2">
        <v>39259</v>
      </c>
      <c r="E26" s="4">
        <v>102.7</v>
      </c>
      <c r="G26" s="2">
        <v>37545</v>
      </c>
      <c r="H26" s="4">
        <v>86.12</v>
      </c>
      <c r="J26" s="2">
        <v>32909</v>
      </c>
      <c r="K26" s="4">
        <v>24.54</v>
      </c>
      <c r="M26" s="3">
        <v>42646</v>
      </c>
      <c r="N26">
        <v>0.385741</v>
      </c>
      <c r="P26" s="3">
        <v>42646</v>
      </c>
      <c r="Q26">
        <v>0.24706700000000001</v>
      </c>
      <c r="S26" s="3">
        <v>32906</v>
      </c>
      <c r="T26">
        <v>8.23</v>
      </c>
    </row>
    <row r="27" spans="1:20" x14ac:dyDescent="0.25">
      <c r="A27" s="2">
        <v>37566</v>
      </c>
      <c r="B27" s="4">
        <v>419.31</v>
      </c>
      <c r="D27" s="2">
        <v>39260</v>
      </c>
      <c r="E27" s="4">
        <v>102.64</v>
      </c>
      <c r="G27" s="2">
        <v>37546</v>
      </c>
      <c r="H27" s="4">
        <v>85.3</v>
      </c>
      <c r="J27" s="2">
        <v>32910</v>
      </c>
      <c r="K27" s="4">
        <v>24.69</v>
      </c>
      <c r="M27" s="3">
        <v>42614</v>
      </c>
      <c r="N27">
        <v>0.37115799999999999</v>
      </c>
      <c r="P27" s="3">
        <v>42614</v>
      </c>
      <c r="Q27">
        <v>0.25417299999999998</v>
      </c>
      <c r="S27" s="3">
        <v>32909</v>
      </c>
      <c r="T27">
        <v>8.2200000000000006</v>
      </c>
    </row>
    <row r="28" spans="1:20" x14ac:dyDescent="0.25">
      <c r="A28" s="2">
        <v>37567</v>
      </c>
      <c r="B28" s="4">
        <v>419.4</v>
      </c>
      <c r="D28" s="2">
        <v>39261</v>
      </c>
      <c r="E28" s="4">
        <v>102</v>
      </c>
      <c r="G28" s="2">
        <v>37547</v>
      </c>
      <c r="H28" s="4">
        <v>84.89</v>
      </c>
      <c r="J28" s="2">
        <v>32911</v>
      </c>
      <c r="K28" s="4">
        <v>24.29</v>
      </c>
      <c r="M28" s="3">
        <v>42583</v>
      </c>
      <c r="N28">
        <v>0.38315300000000002</v>
      </c>
      <c r="P28" s="3">
        <v>42583</v>
      </c>
      <c r="Q28">
        <v>0.25814700000000002</v>
      </c>
      <c r="S28" s="3">
        <v>32910</v>
      </c>
      <c r="T28">
        <v>8.19</v>
      </c>
    </row>
    <row r="29" spans="1:20" x14ac:dyDescent="0.25">
      <c r="A29" s="2">
        <v>37568</v>
      </c>
      <c r="B29" s="4">
        <v>420.09</v>
      </c>
      <c r="D29" s="2">
        <v>39262</v>
      </c>
      <c r="E29" s="4">
        <v>101.85</v>
      </c>
      <c r="G29" s="2">
        <v>37550</v>
      </c>
      <c r="H29" s="4">
        <v>84.65</v>
      </c>
      <c r="J29" s="2">
        <v>32912</v>
      </c>
      <c r="K29" s="4">
        <v>23.77</v>
      </c>
      <c r="M29" s="3">
        <v>42552</v>
      </c>
      <c r="N29">
        <v>0.396762</v>
      </c>
      <c r="P29" s="3">
        <v>42552</v>
      </c>
      <c r="Q29">
        <v>0.25517899999999999</v>
      </c>
      <c r="S29" s="3">
        <v>32911</v>
      </c>
      <c r="T29">
        <v>8.2200000000000006</v>
      </c>
    </row>
    <row r="30" spans="1:20" x14ac:dyDescent="0.25">
      <c r="A30" s="2">
        <v>37571</v>
      </c>
      <c r="B30" s="4">
        <v>420.08</v>
      </c>
      <c r="D30" s="2">
        <v>39265</v>
      </c>
      <c r="E30" s="4">
        <v>101.87</v>
      </c>
      <c r="G30" s="2">
        <v>37551</v>
      </c>
      <c r="H30" s="4">
        <v>84.48</v>
      </c>
      <c r="J30" s="2">
        <v>32913</v>
      </c>
      <c r="K30" s="4">
        <v>23.69</v>
      </c>
      <c r="M30" s="3">
        <v>42522</v>
      </c>
      <c r="N30">
        <v>0.40157999999999999</v>
      </c>
      <c r="P30" s="3">
        <v>42522</v>
      </c>
      <c r="Q30">
        <v>0.26727299999999998</v>
      </c>
      <c r="S30" s="3">
        <v>32912</v>
      </c>
      <c r="T30">
        <v>8.2100000000000009</v>
      </c>
    </row>
    <row r="31" spans="1:20" x14ac:dyDescent="0.25">
      <c r="A31" s="2">
        <v>37572</v>
      </c>
      <c r="B31" s="4">
        <v>420.86</v>
      </c>
      <c r="D31" s="2">
        <v>39266</v>
      </c>
      <c r="E31" s="4">
        <v>101.81</v>
      </c>
      <c r="G31" s="2">
        <v>37552</v>
      </c>
      <c r="H31" s="4">
        <v>84.38</v>
      </c>
      <c r="J31" s="2">
        <v>32916</v>
      </c>
      <c r="K31" s="4">
        <v>24.38</v>
      </c>
      <c r="M31" s="3">
        <v>42492</v>
      </c>
      <c r="N31">
        <v>0.38191900000000001</v>
      </c>
      <c r="P31" s="3">
        <v>42492</v>
      </c>
      <c r="Q31">
        <v>0.260185</v>
      </c>
      <c r="S31" s="3">
        <v>32913</v>
      </c>
      <c r="T31">
        <v>8.2100000000000009</v>
      </c>
    </row>
    <row r="32" spans="1:20" x14ac:dyDescent="0.25">
      <c r="A32" s="2">
        <v>37573</v>
      </c>
      <c r="B32" s="4">
        <v>422.04</v>
      </c>
      <c r="D32" s="2">
        <v>39268</v>
      </c>
      <c r="E32" s="4">
        <v>101.08</v>
      </c>
      <c r="G32" s="2">
        <v>37557</v>
      </c>
      <c r="H32" s="4">
        <v>85.52</v>
      </c>
      <c r="J32" s="2">
        <v>32917</v>
      </c>
      <c r="K32" s="4">
        <v>23.76</v>
      </c>
      <c r="M32" s="3">
        <v>42461</v>
      </c>
      <c r="N32">
        <v>0.379276</v>
      </c>
      <c r="P32" s="3">
        <v>42461</v>
      </c>
      <c r="Q32">
        <v>0.27037099999999997</v>
      </c>
      <c r="S32" s="3">
        <v>32916</v>
      </c>
      <c r="T32">
        <v>8.2100000000000009</v>
      </c>
    </row>
    <row r="33" spans="1:20" x14ac:dyDescent="0.25">
      <c r="A33" s="2">
        <v>37574</v>
      </c>
      <c r="B33" s="4">
        <v>422</v>
      </c>
      <c r="D33" s="2">
        <v>39269</v>
      </c>
      <c r="E33" s="4">
        <v>101.5</v>
      </c>
      <c r="G33" s="2">
        <v>37558</v>
      </c>
      <c r="H33" s="4">
        <v>86.62</v>
      </c>
      <c r="J33" s="2">
        <v>32918</v>
      </c>
      <c r="K33" s="4">
        <v>22.05</v>
      </c>
      <c r="M33" s="3">
        <v>42430</v>
      </c>
      <c r="N33">
        <v>0.41870499999999999</v>
      </c>
      <c r="P33" s="3">
        <v>42430</v>
      </c>
      <c r="Q33">
        <v>0.24839900000000001</v>
      </c>
      <c r="S33" s="3">
        <v>32917</v>
      </c>
      <c r="T33">
        <v>8.2100000000000009</v>
      </c>
    </row>
    <row r="34" spans="1:20" x14ac:dyDescent="0.25">
      <c r="A34" s="2">
        <v>37575</v>
      </c>
      <c r="B34" s="4">
        <v>421.86</v>
      </c>
      <c r="D34" s="2">
        <v>39272</v>
      </c>
      <c r="E34" s="4">
        <v>101.39</v>
      </c>
      <c r="G34" s="2">
        <v>37559</v>
      </c>
      <c r="H34" s="4">
        <v>86.4</v>
      </c>
      <c r="J34" s="2">
        <v>32919</v>
      </c>
      <c r="K34" s="4">
        <v>19.71</v>
      </c>
      <c r="M34" s="3">
        <v>42401</v>
      </c>
      <c r="N34">
        <v>0.39105699999999999</v>
      </c>
      <c r="P34" s="3">
        <v>42401</v>
      </c>
      <c r="Q34">
        <v>0.241034</v>
      </c>
      <c r="S34" s="3">
        <v>32918</v>
      </c>
      <c r="T34">
        <v>8.2100000000000009</v>
      </c>
    </row>
    <row r="35" spans="1:20" x14ac:dyDescent="0.25">
      <c r="A35" s="2">
        <v>37578</v>
      </c>
      <c r="B35" s="4">
        <v>422.88</v>
      </c>
      <c r="D35" s="2">
        <v>39273</v>
      </c>
      <c r="E35" s="4">
        <v>101.39</v>
      </c>
      <c r="G35" s="2">
        <v>37561</v>
      </c>
      <c r="H35" s="4">
        <v>85.43</v>
      </c>
      <c r="J35" s="2">
        <v>32920</v>
      </c>
      <c r="K35" s="4">
        <v>20.78</v>
      </c>
      <c r="M35" s="3">
        <v>42362</v>
      </c>
      <c r="N35">
        <v>0.42383100000000001</v>
      </c>
      <c r="P35" s="3">
        <v>42362</v>
      </c>
      <c r="Q35">
        <v>0.25403199999999998</v>
      </c>
      <c r="S35" s="3">
        <v>32919</v>
      </c>
      <c r="T35">
        <v>8.32</v>
      </c>
    </row>
    <row r="36" spans="1:20" x14ac:dyDescent="0.25">
      <c r="A36" s="2">
        <v>37579</v>
      </c>
      <c r="B36" s="4">
        <v>423.88</v>
      </c>
      <c r="D36" s="2">
        <v>39274</v>
      </c>
      <c r="E36" s="4">
        <v>100.77</v>
      </c>
      <c r="G36" s="2">
        <v>37568</v>
      </c>
      <c r="H36" s="4">
        <v>88.51</v>
      </c>
      <c r="J36" s="2">
        <v>32924</v>
      </c>
      <c r="K36" s="4">
        <v>22.78</v>
      </c>
      <c r="M36" s="3">
        <v>42339</v>
      </c>
      <c r="N36">
        <v>0.39810200000000001</v>
      </c>
      <c r="P36" s="3">
        <v>42339</v>
      </c>
      <c r="Q36">
        <v>0.256517</v>
      </c>
      <c r="S36" s="3">
        <v>32920</v>
      </c>
      <c r="T36">
        <v>8.19</v>
      </c>
    </row>
    <row r="37" spans="1:20" x14ac:dyDescent="0.25">
      <c r="A37" s="2">
        <v>37580</v>
      </c>
      <c r="B37" s="4">
        <v>427.19</v>
      </c>
      <c r="D37" s="2">
        <v>39276</v>
      </c>
      <c r="E37" s="4">
        <v>101.56</v>
      </c>
      <c r="G37" s="2">
        <v>37571</v>
      </c>
      <c r="H37" s="4">
        <v>88.69</v>
      </c>
      <c r="J37" s="2">
        <v>32925</v>
      </c>
      <c r="K37" s="4">
        <v>23.89</v>
      </c>
      <c r="M37" s="3">
        <v>42310</v>
      </c>
      <c r="N37">
        <v>0.39380500000000002</v>
      </c>
      <c r="P37" s="3">
        <v>42310</v>
      </c>
      <c r="Q37">
        <v>0.26659699999999997</v>
      </c>
      <c r="S37" s="3">
        <v>32923</v>
      </c>
      <c r="T37">
        <v>8.19</v>
      </c>
    </row>
    <row r="38" spans="1:20" x14ac:dyDescent="0.25">
      <c r="A38" s="2">
        <v>37581</v>
      </c>
      <c r="B38" s="4">
        <v>428.69</v>
      </c>
      <c r="D38" s="2">
        <v>39279</v>
      </c>
      <c r="E38" s="4">
        <v>101.66</v>
      </c>
      <c r="G38" s="2">
        <v>37572</v>
      </c>
      <c r="H38" s="4">
        <v>88.82</v>
      </c>
      <c r="J38" s="2">
        <v>32926</v>
      </c>
      <c r="K38" s="4">
        <v>22.54</v>
      </c>
      <c r="M38" s="3">
        <v>42278</v>
      </c>
      <c r="N38">
        <v>0.398339</v>
      </c>
      <c r="P38" s="3">
        <v>42278</v>
      </c>
      <c r="Q38">
        <v>0.25626399999999999</v>
      </c>
      <c r="S38" s="3">
        <v>32924</v>
      </c>
      <c r="T38">
        <v>8.24</v>
      </c>
    </row>
    <row r="39" spans="1:20" x14ac:dyDescent="0.25">
      <c r="A39" s="2">
        <v>37582</v>
      </c>
      <c r="B39" s="4">
        <v>432.32</v>
      </c>
      <c r="D39" s="2">
        <v>39280</v>
      </c>
      <c r="E39" s="4">
        <v>101.52</v>
      </c>
      <c r="G39" s="2">
        <v>37575</v>
      </c>
      <c r="H39" s="4">
        <v>86.98</v>
      </c>
      <c r="J39" s="2">
        <v>32927</v>
      </c>
      <c r="K39" s="4">
        <v>23.69</v>
      </c>
      <c r="M39" s="3">
        <v>42248</v>
      </c>
      <c r="N39">
        <v>0.38335599999999997</v>
      </c>
      <c r="P39" s="3">
        <v>42248</v>
      </c>
      <c r="Q39">
        <v>0.26267000000000001</v>
      </c>
      <c r="S39" s="3">
        <v>32925</v>
      </c>
      <c r="T39">
        <v>8.41</v>
      </c>
    </row>
    <row r="40" spans="1:20" x14ac:dyDescent="0.25">
      <c r="A40" s="2">
        <v>37585</v>
      </c>
      <c r="B40" s="4">
        <v>432.74</v>
      </c>
      <c r="D40" s="2">
        <v>39281</v>
      </c>
      <c r="E40" s="4">
        <v>100.87</v>
      </c>
      <c r="G40" s="2">
        <v>37587</v>
      </c>
      <c r="H40" s="4">
        <v>85.07</v>
      </c>
      <c r="J40" s="2">
        <v>32930</v>
      </c>
      <c r="K40" s="4">
        <v>23.56</v>
      </c>
      <c r="M40" s="3">
        <v>42219</v>
      </c>
      <c r="N40">
        <v>0.396117</v>
      </c>
      <c r="P40" s="3">
        <v>42219</v>
      </c>
      <c r="Q40">
        <v>0.267426</v>
      </c>
      <c r="S40" s="3">
        <v>32926</v>
      </c>
      <c r="T40">
        <v>8.2799999999999994</v>
      </c>
    </row>
    <row r="41" spans="1:20" x14ac:dyDescent="0.25">
      <c r="A41" s="2">
        <v>37586</v>
      </c>
      <c r="B41" s="4">
        <v>433.32</v>
      </c>
      <c r="D41" s="2">
        <v>39282</v>
      </c>
      <c r="E41" s="4">
        <v>101.06</v>
      </c>
      <c r="G41" s="2">
        <v>37593</v>
      </c>
      <c r="H41" s="4">
        <v>85.52</v>
      </c>
      <c r="J41" s="2">
        <v>32931</v>
      </c>
      <c r="K41" s="4">
        <v>22.69</v>
      </c>
      <c r="M41" s="3">
        <v>42186</v>
      </c>
      <c r="N41">
        <v>0.39471499999999998</v>
      </c>
      <c r="P41" s="3">
        <v>42186</v>
      </c>
      <c r="Q41">
        <v>0.25816699999999998</v>
      </c>
      <c r="S41" s="3">
        <v>32927</v>
      </c>
      <c r="T41">
        <v>8.25</v>
      </c>
    </row>
    <row r="42" spans="1:20" x14ac:dyDescent="0.25">
      <c r="A42" s="2">
        <v>37587</v>
      </c>
      <c r="B42" s="4">
        <v>432.91</v>
      </c>
      <c r="D42" s="2">
        <v>39283</v>
      </c>
      <c r="E42" s="4">
        <v>100.83</v>
      </c>
      <c r="G42" s="2">
        <v>37594</v>
      </c>
      <c r="H42" s="4">
        <v>85.65</v>
      </c>
      <c r="J42" s="2">
        <v>32932</v>
      </c>
      <c r="K42" s="4">
        <v>21.99</v>
      </c>
      <c r="M42" s="3">
        <v>42156</v>
      </c>
      <c r="N42">
        <v>0.401837</v>
      </c>
      <c r="P42" s="3">
        <v>42156</v>
      </c>
      <c r="Q42">
        <v>0.26435599999999998</v>
      </c>
      <c r="S42" s="3">
        <v>32930</v>
      </c>
      <c r="T42">
        <v>8.2799999999999994</v>
      </c>
    </row>
    <row r="43" spans="1:20" x14ac:dyDescent="0.25">
      <c r="A43" s="2">
        <v>37589</v>
      </c>
      <c r="B43" s="4">
        <v>432.96</v>
      </c>
      <c r="D43" s="2">
        <v>39286</v>
      </c>
      <c r="E43" s="4">
        <v>100.5</v>
      </c>
      <c r="G43" s="2">
        <v>37595</v>
      </c>
      <c r="H43" s="4">
        <v>86.06</v>
      </c>
      <c r="J43" s="2">
        <v>32933</v>
      </c>
      <c r="K43" s="4">
        <v>21.9</v>
      </c>
      <c r="M43" s="3">
        <v>42125</v>
      </c>
      <c r="N43">
        <v>0.40243600000000002</v>
      </c>
      <c r="P43" s="3">
        <v>42125</v>
      </c>
      <c r="Q43">
        <v>0.25809900000000002</v>
      </c>
      <c r="S43" s="3">
        <v>32931</v>
      </c>
      <c r="T43">
        <v>8.27</v>
      </c>
    </row>
    <row r="44" spans="1:20" x14ac:dyDescent="0.25">
      <c r="A44" s="2">
        <v>37592</v>
      </c>
      <c r="B44" s="4">
        <v>433.6</v>
      </c>
      <c r="D44" s="2">
        <v>39287</v>
      </c>
      <c r="E44" s="4">
        <v>100.51</v>
      </c>
      <c r="G44" s="2">
        <v>37596</v>
      </c>
      <c r="H44" s="4">
        <v>86.27</v>
      </c>
      <c r="J44" s="2">
        <v>32934</v>
      </c>
      <c r="K44" s="4">
        <v>21.34</v>
      </c>
      <c r="M44" s="3">
        <v>42095</v>
      </c>
      <c r="N44">
        <v>0.405613</v>
      </c>
      <c r="P44" s="3">
        <v>42095</v>
      </c>
      <c r="Q44">
        <v>0.27307700000000001</v>
      </c>
      <c r="S44" s="3">
        <v>32932</v>
      </c>
      <c r="T44">
        <v>8.2899999999999991</v>
      </c>
    </row>
    <row r="45" spans="1:20" x14ac:dyDescent="0.25">
      <c r="A45" s="2">
        <v>37593</v>
      </c>
      <c r="B45" s="4">
        <v>433.99</v>
      </c>
      <c r="D45" s="2">
        <v>39288</v>
      </c>
      <c r="E45" s="4">
        <v>99.05</v>
      </c>
      <c r="G45" s="2">
        <v>37599</v>
      </c>
      <c r="H45" s="4">
        <v>86.49</v>
      </c>
      <c r="J45" s="2">
        <v>32937</v>
      </c>
      <c r="K45" s="4">
        <v>22.03</v>
      </c>
      <c r="M45" s="3">
        <v>42065</v>
      </c>
      <c r="N45">
        <v>0.39318799999999998</v>
      </c>
      <c r="P45" s="3">
        <v>42065</v>
      </c>
      <c r="Q45">
        <v>0.25208999999999998</v>
      </c>
      <c r="S45" s="3">
        <v>32933</v>
      </c>
      <c r="T45">
        <v>8.3000000000000007</v>
      </c>
    </row>
    <row r="46" spans="1:20" x14ac:dyDescent="0.25">
      <c r="A46" s="2">
        <v>37594</v>
      </c>
      <c r="B46" s="4">
        <v>434.19</v>
      </c>
      <c r="D46" s="2">
        <v>39289</v>
      </c>
      <c r="E46" s="4">
        <v>97.65</v>
      </c>
      <c r="G46" s="2">
        <v>37600</v>
      </c>
      <c r="H46" s="4">
        <v>86.67</v>
      </c>
      <c r="J46" s="2">
        <v>32938</v>
      </c>
      <c r="K46" s="4">
        <v>20.55</v>
      </c>
      <c r="M46" s="3">
        <v>42037</v>
      </c>
      <c r="N46">
        <v>0.36489100000000002</v>
      </c>
      <c r="P46" s="3">
        <v>42037</v>
      </c>
      <c r="Q46">
        <v>0.27901999999999999</v>
      </c>
      <c r="S46" s="3">
        <v>32934</v>
      </c>
      <c r="T46">
        <v>8.27</v>
      </c>
    </row>
    <row r="47" spans="1:20" x14ac:dyDescent="0.25">
      <c r="A47" s="2">
        <v>37595</v>
      </c>
      <c r="B47" s="4">
        <v>434.55</v>
      </c>
      <c r="D47" s="2">
        <v>39290</v>
      </c>
      <c r="E47" s="4">
        <v>96.02</v>
      </c>
      <c r="G47" s="2">
        <v>37602</v>
      </c>
      <c r="H47" s="4">
        <v>87.6</v>
      </c>
      <c r="J47" s="2">
        <v>32939</v>
      </c>
      <c r="K47" s="4">
        <v>19.100000000000001</v>
      </c>
      <c r="M47" s="3">
        <v>41997</v>
      </c>
      <c r="N47">
        <v>0.38611699999999999</v>
      </c>
      <c r="P47" s="3">
        <v>41997</v>
      </c>
      <c r="Q47">
        <v>0.261293</v>
      </c>
      <c r="S47" s="3">
        <v>32937</v>
      </c>
      <c r="T47">
        <v>8.24</v>
      </c>
    </row>
    <row r="48" spans="1:20" x14ac:dyDescent="0.25">
      <c r="A48" s="2">
        <v>37596</v>
      </c>
      <c r="B48" s="4">
        <v>434.06</v>
      </c>
      <c r="D48" s="2">
        <v>39293</v>
      </c>
      <c r="E48" s="4">
        <v>96.9</v>
      </c>
      <c r="G48" s="2">
        <v>37603</v>
      </c>
      <c r="H48" s="4">
        <v>86.8</v>
      </c>
      <c r="J48" s="2">
        <v>32940</v>
      </c>
      <c r="K48" s="4">
        <v>19.739999999999998</v>
      </c>
      <c r="M48" s="3">
        <v>41974</v>
      </c>
      <c r="N48">
        <v>0.41684900000000003</v>
      </c>
      <c r="P48" s="3">
        <v>41974</v>
      </c>
      <c r="Q48">
        <v>0.276557</v>
      </c>
      <c r="S48" s="3">
        <v>32938</v>
      </c>
      <c r="T48">
        <v>8.2100000000000009</v>
      </c>
    </row>
    <row r="49" spans="1:20" x14ac:dyDescent="0.25">
      <c r="A49" s="2">
        <v>37599</v>
      </c>
      <c r="B49" s="4">
        <v>434.13</v>
      </c>
      <c r="D49" s="2">
        <v>39294</v>
      </c>
      <c r="E49" s="4">
        <v>97</v>
      </c>
      <c r="G49" s="2">
        <v>37608</v>
      </c>
      <c r="H49" s="4">
        <v>86.51</v>
      </c>
      <c r="J49" s="2">
        <v>32941</v>
      </c>
      <c r="K49" s="4">
        <v>20.3</v>
      </c>
      <c r="M49" s="3">
        <v>41946</v>
      </c>
      <c r="N49">
        <v>0.40413300000000002</v>
      </c>
      <c r="P49" s="3">
        <v>41946</v>
      </c>
      <c r="Q49">
        <v>0.29000300000000001</v>
      </c>
      <c r="S49" s="3">
        <v>32939</v>
      </c>
      <c r="T49">
        <v>8.4</v>
      </c>
    </row>
    <row r="50" spans="1:20" x14ac:dyDescent="0.25">
      <c r="A50" s="2">
        <v>37600</v>
      </c>
      <c r="B50" s="4">
        <v>431.92</v>
      </c>
      <c r="D50" s="2">
        <v>39295</v>
      </c>
      <c r="E50" s="4">
        <v>95.5</v>
      </c>
      <c r="G50" s="2">
        <v>37630</v>
      </c>
      <c r="H50" s="4">
        <v>85.38</v>
      </c>
      <c r="J50" s="2">
        <v>32944</v>
      </c>
      <c r="K50" s="4">
        <v>20.07</v>
      </c>
      <c r="M50" s="3">
        <v>41913</v>
      </c>
      <c r="N50">
        <v>0.39084200000000002</v>
      </c>
      <c r="P50" s="3">
        <v>41913</v>
      </c>
      <c r="Q50">
        <v>0.28936600000000001</v>
      </c>
      <c r="S50" s="3">
        <v>32940</v>
      </c>
      <c r="T50">
        <v>8.3000000000000007</v>
      </c>
    </row>
    <row r="51" spans="1:20" x14ac:dyDescent="0.25">
      <c r="A51" s="2">
        <v>37601</v>
      </c>
      <c r="B51" s="4">
        <v>432.05</v>
      </c>
      <c r="D51" s="2">
        <v>39296</v>
      </c>
      <c r="E51" s="4">
        <v>97.1</v>
      </c>
      <c r="G51" s="2">
        <v>37921</v>
      </c>
      <c r="H51" s="4">
        <v>85.13</v>
      </c>
      <c r="J51" s="2">
        <v>32945</v>
      </c>
      <c r="K51" s="4">
        <v>21.05</v>
      </c>
      <c r="M51" s="3">
        <v>41884</v>
      </c>
      <c r="N51">
        <v>0.42990200000000001</v>
      </c>
      <c r="P51" s="3">
        <v>41884</v>
      </c>
      <c r="Q51">
        <v>0.27101599999999998</v>
      </c>
      <c r="S51" s="3">
        <v>32941</v>
      </c>
      <c r="T51">
        <v>8.2899999999999991</v>
      </c>
    </row>
    <row r="52" spans="1:20" x14ac:dyDescent="0.25">
      <c r="A52" s="2">
        <v>37602</v>
      </c>
      <c r="B52" s="4">
        <v>432.68</v>
      </c>
      <c r="D52" s="2">
        <v>39297</v>
      </c>
      <c r="E52" s="4">
        <v>96.87</v>
      </c>
      <c r="G52" s="2">
        <v>37922</v>
      </c>
      <c r="H52" s="4">
        <v>85.55</v>
      </c>
      <c r="J52" s="2">
        <v>32946</v>
      </c>
      <c r="K52" s="4">
        <v>19.649999999999999</v>
      </c>
      <c r="M52" s="3">
        <v>41852</v>
      </c>
      <c r="N52">
        <v>0.43091000000000002</v>
      </c>
      <c r="P52" s="3">
        <v>41852</v>
      </c>
      <c r="Q52">
        <v>0.29980299999999999</v>
      </c>
      <c r="S52" s="3">
        <v>32944</v>
      </c>
      <c r="T52">
        <v>8.2799999999999994</v>
      </c>
    </row>
    <row r="53" spans="1:20" x14ac:dyDescent="0.25">
      <c r="A53" s="2">
        <v>37603</v>
      </c>
      <c r="B53" s="4">
        <v>433.64</v>
      </c>
      <c r="D53" s="2">
        <v>39300</v>
      </c>
      <c r="E53" s="4">
        <v>96.75</v>
      </c>
      <c r="G53" s="2">
        <v>37923</v>
      </c>
      <c r="H53" s="4">
        <v>84.7</v>
      </c>
      <c r="J53" s="2">
        <v>32947</v>
      </c>
      <c r="K53" s="4">
        <v>18.809999999999999</v>
      </c>
      <c r="M53" s="3">
        <v>41821</v>
      </c>
      <c r="N53">
        <v>0.41504200000000002</v>
      </c>
      <c r="P53" s="3">
        <v>41821</v>
      </c>
      <c r="Q53">
        <v>0.291796</v>
      </c>
      <c r="S53" s="3">
        <v>32945</v>
      </c>
      <c r="T53">
        <v>8.23</v>
      </c>
    </row>
    <row r="54" spans="1:20" x14ac:dyDescent="0.25">
      <c r="A54" s="2">
        <v>37606</v>
      </c>
      <c r="B54" s="4">
        <v>433.51</v>
      </c>
      <c r="D54" s="2">
        <v>39301</v>
      </c>
      <c r="E54" s="4">
        <v>97.5</v>
      </c>
      <c r="G54" s="2">
        <v>37924</v>
      </c>
      <c r="H54" s="4">
        <v>84.18</v>
      </c>
      <c r="J54" s="2">
        <v>32948</v>
      </c>
      <c r="K54" s="4">
        <v>17.62</v>
      </c>
      <c r="M54" s="3">
        <v>41792</v>
      </c>
      <c r="N54">
        <v>0.42942399999999997</v>
      </c>
      <c r="P54" s="3">
        <v>41792</v>
      </c>
      <c r="Q54">
        <v>0.29384100000000002</v>
      </c>
      <c r="S54" s="3">
        <v>32946</v>
      </c>
      <c r="T54">
        <v>8.2100000000000009</v>
      </c>
    </row>
    <row r="55" spans="1:20" x14ac:dyDescent="0.25">
      <c r="A55" s="2">
        <v>37607</v>
      </c>
      <c r="B55" s="4">
        <v>433.07</v>
      </c>
      <c r="D55" s="2">
        <v>39302</v>
      </c>
      <c r="E55" s="4">
        <v>98.63</v>
      </c>
      <c r="G55" s="2">
        <v>37925</v>
      </c>
      <c r="H55" s="4">
        <v>85.11</v>
      </c>
      <c r="J55" s="2">
        <v>32951</v>
      </c>
      <c r="K55" s="4">
        <v>18.29</v>
      </c>
      <c r="M55" s="3">
        <v>41760</v>
      </c>
      <c r="N55">
        <v>0.423375</v>
      </c>
      <c r="P55" s="3">
        <v>41760</v>
      </c>
      <c r="Q55">
        <v>0.26930700000000002</v>
      </c>
      <c r="S55" s="3">
        <v>32947</v>
      </c>
      <c r="T55">
        <v>8.2899999999999991</v>
      </c>
    </row>
    <row r="56" spans="1:20" x14ac:dyDescent="0.25">
      <c r="A56" s="2">
        <v>37608</v>
      </c>
      <c r="B56" s="4">
        <v>433.03</v>
      </c>
      <c r="D56" s="2">
        <v>39303</v>
      </c>
      <c r="E56" s="4">
        <v>98.84</v>
      </c>
      <c r="G56" s="2">
        <v>37928</v>
      </c>
      <c r="H56" s="4">
        <v>84.37</v>
      </c>
      <c r="J56" s="2">
        <v>32952</v>
      </c>
      <c r="K56" s="4">
        <v>19.059999999999999</v>
      </c>
      <c r="M56" s="3">
        <v>41730</v>
      </c>
      <c r="N56">
        <v>0.44539499999999999</v>
      </c>
      <c r="P56" s="3">
        <v>41730</v>
      </c>
      <c r="Q56">
        <v>0.28022200000000003</v>
      </c>
      <c r="S56" s="3">
        <v>32948</v>
      </c>
      <c r="T56">
        <v>8.2200000000000006</v>
      </c>
    </row>
    <row r="57" spans="1:20" x14ac:dyDescent="0.25">
      <c r="A57" s="2">
        <v>37609</v>
      </c>
      <c r="B57" s="4">
        <v>433.09</v>
      </c>
      <c r="D57" s="2">
        <v>39304</v>
      </c>
      <c r="E57" s="4">
        <v>98.33</v>
      </c>
      <c r="G57" s="2">
        <v>37943</v>
      </c>
      <c r="H57" s="4">
        <v>86.53</v>
      </c>
      <c r="J57" s="2">
        <v>32953</v>
      </c>
      <c r="K57" s="4">
        <v>20.100000000000001</v>
      </c>
      <c r="M57" s="3">
        <v>41701</v>
      </c>
      <c r="N57">
        <v>0.46327800000000002</v>
      </c>
      <c r="P57" s="3">
        <v>41701</v>
      </c>
      <c r="Q57">
        <v>0.26327699999999998</v>
      </c>
      <c r="S57" s="3">
        <v>32951</v>
      </c>
      <c r="T57">
        <v>8.24</v>
      </c>
    </row>
    <row r="58" spans="1:20" x14ac:dyDescent="0.25">
      <c r="A58" s="2">
        <v>37610</v>
      </c>
      <c r="B58" s="4">
        <v>433.27</v>
      </c>
      <c r="D58" s="2">
        <v>39307</v>
      </c>
      <c r="E58" s="4">
        <v>98.99</v>
      </c>
      <c r="G58" s="2">
        <v>37944</v>
      </c>
      <c r="H58" s="4">
        <v>85.7</v>
      </c>
      <c r="J58" s="2">
        <v>32954</v>
      </c>
      <c r="K58" s="4">
        <v>22.74</v>
      </c>
      <c r="M58" s="3">
        <v>41673</v>
      </c>
      <c r="N58">
        <v>0.46152100000000001</v>
      </c>
      <c r="P58" s="3">
        <v>41673</v>
      </c>
      <c r="Q58">
        <v>0.275563</v>
      </c>
      <c r="S58" s="3">
        <v>32952</v>
      </c>
      <c r="T58">
        <v>8.26</v>
      </c>
    </row>
    <row r="59" spans="1:20" x14ac:dyDescent="0.25">
      <c r="A59" s="2">
        <v>37613</v>
      </c>
      <c r="B59" s="4">
        <v>434.78</v>
      </c>
      <c r="D59" s="2">
        <v>39308</v>
      </c>
      <c r="E59" s="4">
        <v>98.8</v>
      </c>
      <c r="G59" s="2">
        <v>37945</v>
      </c>
      <c r="H59" s="4">
        <v>86.44</v>
      </c>
      <c r="J59" s="2">
        <v>32955</v>
      </c>
      <c r="K59" s="4">
        <v>20.46</v>
      </c>
      <c r="M59" s="3">
        <v>41634</v>
      </c>
      <c r="N59">
        <v>0.46726800000000002</v>
      </c>
      <c r="P59" s="3">
        <v>41634</v>
      </c>
      <c r="Q59">
        <v>0.334675</v>
      </c>
      <c r="S59" s="3">
        <v>32953</v>
      </c>
      <c r="T59">
        <v>8.4700000000000006</v>
      </c>
    </row>
    <row r="60" spans="1:20" x14ac:dyDescent="0.25">
      <c r="A60" s="2">
        <v>37614</v>
      </c>
      <c r="B60" s="4">
        <v>435.6</v>
      </c>
      <c r="D60" s="2">
        <v>39309</v>
      </c>
      <c r="E60" s="4">
        <v>98.92</v>
      </c>
      <c r="G60" s="2">
        <v>37946</v>
      </c>
      <c r="H60" s="4">
        <v>86.63</v>
      </c>
      <c r="J60" s="2">
        <v>32958</v>
      </c>
      <c r="K60" s="4">
        <v>19.59</v>
      </c>
      <c r="M60" s="3">
        <v>41610</v>
      </c>
      <c r="N60">
        <v>0.45001400000000003</v>
      </c>
      <c r="P60" s="3">
        <v>41610</v>
      </c>
      <c r="Q60">
        <v>0.309998</v>
      </c>
      <c r="S60" s="3">
        <v>32954</v>
      </c>
      <c r="T60">
        <v>8.2799999999999994</v>
      </c>
    </row>
    <row r="61" spans="1:20" x14ac:dyDescent="0.25">
      <c r="A61" s="2">
        <v>37616</v>
      </c>
      <c r="B61" s="4">
        <v>434.84</v>
      </c>
      <c r="D61" s="2">
        <v>39310</v>
      </c>
      <c r="E61" s="4">
        <v>98.7</v>
      </c>
      <c r="G61" s="2">
        <v>37949</v>
      </c>
      <c r="H61" s="4">
        <v>85.9</v>
      </c>
      <c r="J61" s="2">
        <v>32959</v>
      </c>
      <c r="K61" s="4">
        <v>21.01</v>
      </c>
      <c r="M61" s="3">
        <v>41579</v>
      </c>
      <c r="N61">
        <v>0.45016200000000001</v>
      </c>
      <c r="P61" s="3">
        <v>41579</v>
      </c>
      <c r="Q61">
        <v>0.28786400000000001</v>
      </c>
      <c r="S61" s="3">
        <v>32955</v>
      </c>
      <c r="T61">
        <v>8.25</v>
      </c>
    </row>
    <row r="62" spans="1:20" x14ac:dyDescent="0.25">
      <c r="A62" s="2">
        <v>37617</v>
      </c>
      <c r="B62" s="4">
        <v>435.18</v>
      </c>
      <c r="D62" s="2">
        <v>39311</v>
      </c>
      <c r="E62" s="4">
        <v>99.7</v>
      </c>
      <c r="G62" s="2">
        <v>37950</v>
      </c>
      <c r="H62" s="4">
        <v>86.48</v>
      </c>
      <c r="J62" s="2">
        <v>32960</v>
      </c>
      <c r="K62" s="4">
        <v>19.77</v>
      </c>
      <c r="M62" s="3">
        <v>41548</v>
      </c>
      <c r="N62">
        <v>0.444772</v>
      </c>
      <c r="P62" s="3">
        <v>41548</v>
      </c>
      <c r="Q62">
        <v>0.27772400000000003</v>
      </c>
      <c r="S62" s="3">
        <v>32958</v>
      </c>
      <c r="T62">
        <v>8.25</v>
      </c>
    </row>
    <row r="63" spans="1:20" x14ac:dyDescent="0.25">
      <c r="A63" s="2">
        <v>37620</v>
      </c>
      <c r="B63" s="4">
        <v>435.24</v>
      </c>
      <c r="D63" s="2">
        <v>39314</v>
      </c>
      <c r="E63" s="4">
        <v>98.75</v>
      </c>
      <c r="G63" s="2">
        <v>37953</v>
      </c>
      <c r="H63" s="4">
        <v>85.25</v>
      </c>
      <c r="J63" s="2">
        <v>32961</v>
      </c>
      <c r="K63" s="4">
        <v>18.46</v>
      </c>
      <c r="M63" s="3">
        <v>41520</v>
      </c>
      <c r="N63">
        <v>0.479987</v>
      </c>
      <c r="P63" s="3">
        <v>41520</v>
      </c>
      <c r="Q63">
        <v>0.279034</v>
      </c>
      <c r="S63" s="3">
        <v>32959</v>
      </c>
      <c r="T63">
        <v>8.26</v>
      </c>
    </row>
    <row r="64" spans="1:20" x14ac:dyDescent="0.25">
      <c r="A64" s="2">
        <v>37621</v>
      </c>
      <c r="B64" s="4">
        <v>436.13</v>
      </c>
      <c r="D64" s="2">
        <v>39315</v>
      </c>
      <c r="E64" s="4">
        <v>98.38</v>
      </c>
      <c r="G64" s="2">
        <v>37956</v>
      </c>
      <c r="H64" s="4">
        <v>84.17</v>
      </c>
      <c r="J64" s="2">
        <v>32962</v>
      </c>
      <c r="K64" s="4">
        <v>19.73</v>
      </c>
      <c r="M64" s="3">
        <v>41487</v>
      </c>
      <c r="N64">
        <v>0.453073</v>
      </c>
      <c r="P64" s="3">
        <v>41487</v>
      </c>
      <c r="Q64">
        <v>0.26997599999999999</v>
      </c>
      <c r="S64" s="3">
        <v>32960</v>
      </c>
      <c r="T64">
        <v>8.3000000000000007</v>
      </c>
    </row>
    <row r="65" spans="1:20" x14ac:dyDescent="0.25">
      <c r="A65" s="2">
        <v>37623</v>
      </c>
      <c r="B65" s="4">
        <v>436.09</v>
      </c>
      <c r="D65" s="2">
        <v>39316</v>
      </c>
      <c r="E65" s="4">
        <v>99</v>
      </c>
      <c r="G65" s="2">
        <v>37957</v>
      </c>
      <c r="H65" s="4">
        <v>84.56</v>
      </c>
      <c r="J65" s="2">
        <v>32965</v>
      </c>
      <c r="K65" s="4">
        <v>22.84</v>
      </c>
      <c r="M65" s="3">
        <v>41456</v>
      </c>
      <c r="N65">
        <v>0.47970499999999999</v>
      </c>
      <c r="P65" s="3">
        <v>41456</v>
      </c>
      <c r="Q65">
        <v>0.25160700000000003</v>
      </c>
      <c r="S65" s="3">
        <v>32961</v>
      </c>
      <c r="T65">
        <v>8.3699999999999992</v>
      </c>
    </row>
    <row r="66" spans="1:20" x14ac:dyDescent="0.25">
      <c r="A66" s="2">
        <v>37624</v>
      </c>
      <c r="B66" s="4">
        <v>435.63</v>
      </c>
      <c r="D66" s="2">
        <v>39317</v>
      </c>
      <c r="E66" s="4">
        <v>99.6</v>
      </c>
      <c r="G66" s="2">
        <v>37958</v>
      </c>
      <c r="H66" s="4">
        <v>84.29</v>
      </c>
      <c r="J66" s="2">
        <v>32966</v>
      </c>
      <c r="K66" s="4">
        <v>20.440000000000001</v>
      </c>
      <c r="M66" s="3">
        <v>41428</v>
      </c>
      <c r="N66">
        <v>0.47908800000000001</v>
      </c>
      <c r="P66" s="3">
        <v>41428</v>
      </c>
      <c r="Q66">
        <v>0.27507999999999999</v>
      </c>
      <c r="S66" s="3">
        <v>32962</v>
      </c>
      <c r="T66">
        <v>8.3000000000000007</v>
      </c>
    </row>
    <row r="67" spans="1:20" x14ac:dyDescent="0.25">
      <c r="A67" s="2">
        <v>37627</v>
      </c>
      <c r="B67" s="4">
        <v>435.69</v>
      </c>
      <c r="D67" s="2">
        <v>39318</v>
      </c>
      <c r="E67" s="4">
        <v>99.8</v>
      </c>
      <c r="G67" s="2">
        <v>37959</v>
      </c>
      <c r="H67" s="4">
        <v>84.32</v>
      </c>
      <c r="J67" s="2">
        <v>32967</v>
      </c>
      <c r="K67" s="4">
        <v>22.03</v>
      </c>
      <c r="M67" s="3">
        <v>41395</v>
      </c>
      <c r="N67">
        <v>0.468136</v>
      </c>
      <c r="P67" s="3">
        <v>41395</v>
      </c>
      <c r="Q67">
        <v>0.26056699999999999</v>
      </c>
      <c r="S67" s="3">
        <v>32965</v>
      </c>
      <c r="T67">
        <v>8.34</v>
      </c>
    </row>
    <row r="68" spans="1:20" x14ac:dyDescent="0.25">
      <c r="A68" s="2">
        <v>37628</v>
      </c>
      <c r="B68" s="4">
        <v>435.86</v>
      </c>
      <c r="D68" s="2">
        <v>39321</v>
      </c>
      <c r="E68" s="4">
        <v>100.5</v>
      </c>
      <c r="G68" s="2">
        <v>37960</v>
      </c>
      <c r="H68" s="4">
        <v>85.9</v>
      </c>
      <c r="J68" s="2">
        <v>32968</v>
      </c>
      <c r="K68" s="4">
        <v>21.21</v>
      </c>
      <c r="M68" s="3">
        <v>41365</v>
      </c>
      <c r="N68">
        <v>0.48840299999999998</v>
      </c>
      <c r="P68" s="3">
        <v>41365</v>
      </c>
      <c r="Q68">
        <v>0.25512899999999999</v>
      </c>
      <c r="S68" s="3">
        <v>32966</v>
      </c>
      <c r="T68">
        <v>8.31</v>
      </c>
    </row>
    <row r="69" spans="1:20" x14ac:dyDescent="0.25">
      <c r="A69" s="2">
        <v>37629</v>
      </c>
      <c r="B69" s="4">
        <v>436.3</v>
      </c>
      <c r="D69" s="2">
        <v>39322</v>
      </c>
      <c r="E69" s="4">
        <v>100.7</v>
      </c>
      <c r="G69" s="2">
        <v>37963</v>
      </c>
      <c r="H69" s="4">
        <v>85.1</v>
      </c>
      <c r="J69" s="2">
        <v>32969</v>
      </c>
      <c r="K69" s="4">
        <v>21.76</v>
      </c>
      <c r="M69" s="3">
        <v>41334</v>
      </c>
      <c r="N69">
        <v>0.50598799999999999</v>
      </c>
      <c r="P69" s="3">
        <v>41334</v>
      </c>
      <c r="Q69">
        <v>0.253853</v>
      </c>
      <c r="S69" s="3">
        <v>32967</v>
      </c>
      <c r="T69">
        <v>8.3699999999999992</v>
      </c>
    </row>
    <row r="70" spans="1:20" x14ac:dyDescent="0.25">
      <c r="A70" s="2">
        <v>37630</v>
      </c>
      <c r="B70" s="4">
        <v>452.9</v>
      </c>
      <c r="D70" s="2">
        <v>39323</v>
      </c>
      <c r="E70" s="4">
        <v>100.55</v>
      </c>
      <c r="G70" s="2">
        <v>37964</v>
      </c>
      <c r="H70" s="4">
        <v>84.65</v>
      </c>
      <c r="J70" s="2">
        <v>32972</v>
      </c>
      <c r="K70" s="4">
        <v>22.3</v>
      </c>
      <c r="M70" s="3">
        <v>41306</v>
      </c>
      <c r="N70">
        <v>0.499338</v>
      </c>
      <c r="P70" s="3">
        <v>41306</v>
      </c>
      <c r="Q70">
        <v>0.260183</v>
      </c>
      <c r="S70" s="3">
        <v>32968</v>
      </c>
      <c r="T70">
        <v>8.31</v>
      </c>
    </row>
    <row r="71" spans="1:20" x14ac:dyDescent="0.25">
      <c r="A71" s="2">
        <v>37631</v>
      </c>
      <c r="B71" s="4">
        <v>452.44</v>
      </c>
      <c r="D71" s="2">
        <v>39324</v>
      </c>
      <c r="E71" s="4">
        <v>100.3</v>
      </c>
      <c r="G71" s="2">
        <v>37965</v>
      </c>
      <c r="H71" s="4">
        <v>84.8</v>
      </c>
      <c r="J71" s="2">
        <v>32973</v>
      </c>
      <c r="K71" s="4">
        <v>21.69</v>
      </c>
      <c r="M71" s="3">
        <v>41269</v>
      </c>
      <c r="N71">
        <v>0.50502100000000005</v>
      </c>
      <c r="P71" s="3">
        <v>41269</v>
      </c>
      <c r="Q71">
        <v>0.26824999999999999</v>
      </c>
      <c r="S71" s="3">
        <v>32969</v>
      </c>
      <c r="T71">
        <v>8.26</v>
      </c>
    </row>
    <row r="72" spans="1:20" x14ac:dyDescent="0.25">
      <c r="A72" s="2">
        <v>37634</v>
      </c>
      <c r="B72" s="4">
        <v>452.42</v>
      </c>
      <c r="D72" s="2">
        <v>39325</v>
      </c>
      <c r="E72" s="4">
        <v>101.59</v>
      </c>
      <c r="G72" s="2">
        <v>37966</v>
      </c>
      <c r="H72" s="4">
        <v>85.33</v>
      </c>
      <c r="J72" s="2">
        <v>32974</v>
      </c>
      <c r="K72" s="4">
        <v>17.73</v>
      </c>
      <c r="M72" s="3">
        <v>41246</v>
      </c>
      <c r="N72">
        <v>0.48900399999999999</v>
      </c>
      <c r="P72" s="3">
        <v>41246</v>
      </c>
      <c r="Q72">
        <v>0.24482300000000001</v>
      </c>
      <c r="S72" s="3">
        <v>32972</v>
      </c>
      <c r="T72">
        <v>8.24</v>
      </c>
    </row>
    <row r="73" spans="1:20" x14ac:dyDescent="0.25">
      <c r="A73" s="2">
        <v>37635</v>
      </c>
      <c r="B73" s="4">
        <v>452.96</v>
      </c>
      <c r="D73" s="2">
        <v>39329</v>
      </c>
      <c r="E73" s="4">
        <v>101.75</v>
      </c>
      <c r="G73" s="2">
        <v>37967</v>
      </c>
      <c r="H73" s="4">
        <v>85.62</v>
      </c>
      <c r="J73" s="2">
        <v>32975</v>
      </c>
      <c r="K73" s="4">
        <v>19.8</v>
      </c>
      <c r="M73" s="3">
        <v>41214</v>
      </c>
      <c r="N73">
        <v>0.510521</v>
      </c>
      <c r="P73" s="3">
        <v>41214</v>
      </c>
      <c r="Q73">
        <v>0.26955299999999999</v>
      </c>
      <c r="S73" s="3">
        <v>32973</v>
      </c>
      <c r="T73">
        <v>8.2100000000000009</v>
      </c>
    </row>
    <row r="74" spans="1:20" x14ac:dyDescent="0.25">
      <c r="A74" s="2">
        <v>37636</v>
      </c>
      <c r="B74" s="4">
        <v>453.93</v>
      </c>
      <c r="D74" s="2">
        <v>39330</v>
      </c>
      <c r="E74" s="4">
        <v>101.79</v>
      </c>
      <c r="G74" s="2">
        <v>37970</v>
      </c>
      <c r="H74" s="4">
        <v>85.23</v>
      </c>
      <c r="J74" s="2">
        <v>32979</v>
      </c>
      <c r="K74" s="4">
        <v>20.75</v>
      </c>
      <c r="M74" s="3">
        <v>41183</v>
      </c>
      <c r="N74">
        <v>0.48508400000000002</v>
      </c>
      <c r="P74" s="3">
        <v>41183</v>
      </c>
      <c r="Q74">
        <v>0.25968200000000002</v>
      </c>
      <c r="S74" s="3">
        <v>32974</v>
      </c>
      <c r="T74">
        <v>8.1999999999999993</v>
      </c>
    </row>
    <row r="75" spans="1:20" x14ac:dyDescent="0.25">
      <c r="A75" s="2">
        <v>37637</v>
      </c>
      <c r="B75" s="4">
        <v>453.93</v>
      </c>
      <c r="D75" s="2">
        <v>39331</v>
      </c>
      <c r="E75" s="4">
        <v>101.6</v>
      </c>
      <c r="G75" s="2">
        <v>37971</v>
      </c>
      <c r="H75" s="4">
        <v>85.79</v>
      </c>
      <c r="J75" s="2">
        <v>32980</v>
      </c>
      <c r="K75" s="4">
        <v>20.38</v>
      </c>
      <c r="M75" s="3">
        <v>41156</v>
      </c>
      <c r="N75">
        <v>0.50828899999999999</v>
      </c>
      <c r="P75" s="3">
        <v>41156</v>
      </c>
      <c r="Q75">
        <v>0.27173399999999998</v>
      </c>
      <c r="S75" s="3">
        <v>32975</v>
      </c>
      <c r="T75">
        <v>8.2100000000000009</v>
      </c>
    </row>
    <row r="76" spans="1:20" x14ac:dyDescent="0.25">
      <c r="A76" s="2">
        <v>37638</v>
      </c>
      <c r="B76" s="4">
        <v>453.7</v>
      </c>
      <c r="D76" s="2">
        <v>39332</v>
      </c>
      <c r="E76" s="4">
        <v>100.55</v>
      </c>
      <c r="G76" s="2">
        <v>37972</v>
      </c>
      <c r="H76" s="4">
        <v>86.32</v>
      </c>
      <c r="J76" s="2">
        <v>32981</v>
      </c>
      <c r="K76" s="4">
        <v>22.67</v>
      </c>
      <c r="M76" s="3">
        <v>41122</v>
      </c>
      <c r="N76">
        <v>0.50470000000000004</v>
      </c>
      <c r="P76" s="3">
        <v>41122</v>
      </c>
      <c r="Q76">
        <v>0.27251500000000001</v>
      </c>
      <c r="S76" s="3">
        <v>32976</v>
      </c>
      <c r="T76">
        <v>8.18</v>
      </c>
    </row>
    <row r="77" spans="1:20" x14ac:dyDescent="0.25">
      <c r="A77" s="2">
        <v>37642</v>
      </c>
      <c r="B77" s="4">
        <v>453.73</v>
      </c>
      <c r="D77" s="2">
        <v>39335</v>
      </c>
      <c r="E77" s="4">
        <v>101</v>
      </c>
      <c r="G77" s="2">
        <v>37973</v>
      </c>
      <c r="H77" s="4">
        <v>87.05</v>
      </c>
      <c r="J77" s="2">
        <v>32982</v>
      </c>
      <c r="K77" s="4">
        <v>22.46</v>
      </c>
      <c r="M77" s="3">
        <v>41092</v>
      </c>
      <c r="N77">
        <v>0.51789399999999997</v>
      </c>
      <c r="P77" s="3">
        <v>41092</v>
      </c>
      <c r="Q77">
        <v>0.26881899999999997</v>
      </c>
      <c r="S77" s="3">
        <v>32979</v>
      </c>
      <c r="T77">
        <v>8.31</v>
      </c>
    </row>
    <row r="78" spans="1:20" x14ac:dyDescent="0.25">
      <c r="A78" s="2">
        <v>37643</v>
      </c>
      <c r="B78" s="4">
        <v>453.37</v>
      </c>
      <c r="D78" s="2">
        <v>39336</v>
      </c>
      <c r="E78" s="4">
        <v>101.83</v>
      </c>
      <c r="G78" s="2">
        <v>37974</v>
      </c>
      <c r="H78" s="4">
        <v>86.72</v>
      </c>
      <c r="J78" s="2">
        <v>32983</v>
      </c>
      <c r="K78" s="4">
        <v>23.33</v>
      </c>
      <c r="M78" s="3">
        <v>41061</v>
      </c>
      <c r="N78">
        <v>0.54213</v>
      </c>
      <c r="P78" s="3">
        <v>41061</v>
      </c>
      <c r="Q78">
        <v>0.262652</v>
      </c>
      <c r="S78" s="3">
        <v>32980</v>
      </c>
      <c r="T78">
        <v>8.39</v>
      </c>
    </row>
    <row r="79" spans="1:20" x14ac:dyDescent="0.25">
      <c r="A79" s="2">
        <v>37644</v>
      </c>
      <c r="B79" s="4">
        <v>453.41</v>
      </c>
      <c r="D79" s="2">
        <v>39337</v>
      </c>
      <c r="E79" s="4">
        <v>101.8</v>
      </c>
      <c r="G79" s="2">
        <v>37977</v>
      </c>
      <c r="H79" s="4">
        <v>86.77</v>
      </c>
      <c r="J79" s="2">
        <v>32986</v>
      </c>
      <c r="K79" s="4">
        <v>24.16</v>
      </c>
      <c r="M79" s="3">
        <v>41030</v>
      </c>
      <c r="N79">
        <v>0.50881900000000002</v>
      </c>
      <c r="P79" s="3">
        <v>41030</v>
      </c>
      <c r="Q79">
        <v>0.28349600000000003</v>
      </c>
      <c r="S79" s="3">
        <v>32981</v>
      </c>
      <c r="T79">
        <v>8.4600000000000009</v>
      </c>
    </row>
    <row r="80" spans="1:20" x14ac:dyDescent="0.25">
      <c r="A80" s="2">
        <v>37645</v>
      </c>
      <c r="B80" s="4">
        <v>453.21</v>
      </c>
      <c r="D80" s="2">
        <v>39338</v>
      </c>
      <c r="E80" s="4">
        <v>101.93</v>
      </c>
      <c r="G80" s="2">
        <v>37978</v>
      </c>
      <c r="H80" s="4">
        <v>86.06</v>
      </c>
      <c r="J80" s="2">
        <v>32987</v>
      </c>
      <c r="K80" s="4">
        <v>21.7</v>
      </c>
      <c r="M80" s="3">
        <v>41001</v>
      </c>
      <c r="N80">
        <v>0.54511799999999999</v>
      </c>
      <c r="P80" s="3">
        <v>41001</v>
      </c>
      <c r="Q80">
        <v>0.29000199999999998</v>
      </c>
      <c r="S80" s="3">
        <v>32982</v>
      </c>
      <c r="T80">
        <v>8.31</v>
      </c>
    </row>
    <row r="81" spans="1:20" x14ac:dyDescent="0.25">
      <c r="A81" s="2">
        <v>37648</v>
      </c>
      <c r="B81" s="4">
        <v>452.93</v>
      </c>
      <c r="D81" s="2">
        <v>39339</v>
      </c>
      <c r="E81" s="4">
        <v>102.89</v>
      </c>
      <c r="G81" s="2">
        <v>37979</v>
      </c>
      <c r="H81" s="4">
        <v>86.44</v>
      </c>
      <c r="J81" s="2">
        <v>32988</v>
      </c>
      <c r="K81" s="4">
        <v>20.86</v>
      </c>
      <c r="M81" s="3">
        <v>40969</v>
      </c>
      <c r="N81">
        <v>0.53671899999999995</v>
      </c>
      <c r="P81" s="3">
        <v>40969</v>
      </c>
      <c r="Q81">
        <v>0.26678099999999999</v>
      </c>
      <c r="S81" s="3">
        <v>32983</v>
      </c>
      <c r="T81">
        <v>8.24</v>
      </c>
    </row>
    <row r="82" spans="1:20" x14ac:dyDescent="0.25">
      <c r="A82" s="2">
        <v>37649</v>
      </c>
      <c r="B82" s="4">
        <v>452.83</v>
      </c>
      <c r="D82" s="2">
        <v>39342</v>
      </c>
      <c r="E82" s="4">
        <v>103.36</v>
      </c>
      <c r="G82" s="2">
        <v>37981</v>
      </c>
      <c r="H82" s="4">
        <v>87</v>
      </c>
      <c r="J82" s="2">
        <v>32989</v>
      </c>
      <c r="K82" s="4">
        <v>20.25</v>
      </c>
      <c r="M82" s="3">
        <v>40940</v>
      </c>
      <c r="N82">
        <v>0.50680800000000004</v>
      </c>
      <c r="P82" s="3">
        <v>40940</v>
      </c>
      <c r="Q82">
        <v>0.28879300000000002</v>
      </c>
      <c r="S82" s="3">
        <v>32986</v>
      </c>
      <c r="T82">
        <v>8.25</v>
      </c>
    </row>
    <row r="83" spans="1:20" x14ac:dyDescent="0.25">
      <c r="A83" s="2">
        <v>37650</v>
      </c>
      <c r="B83" s="4">
        <v>452.95</v>
      </c>
      <c r="D83" s="2">
        <v>39343</v>
      </c>
      <c r="E83" s="4">
        <v>104.28</v>
      </c>
      <c r="G83" s="2">
        <v>37984</v>
      </c>
      <c r="H83" s="4">
        <v>86.24</v>
      </c>
      <c r="J83" s="2">
        <v>32990</v>
      </c>
      <c r="K83" s="4">
        <v>22.19</v>
      </c>
      <c r="M83" s="3">
        <v>40904</v>
      </c>
      <c r="N83">
        <v>0.534717</v>
      </c>
      <c r="P83" s="3">
        <v>40904</v>
      </c>
      <c r="Q83">
        <v>0.379859</v>
      </c>
      <c r="S83" s="3">
        <v>32987</v>
      </c>
      <c r="T83">
        <v>8.2100000000000009</v>
      </c>
    </row>
    <row r="84" spans="1:20" x14ac:dyDescent="0.25">
      <c r="A84" s="2">
        <v>37651</v>
      </c>
      <c r="B84" s="4">
        <v>453.17</v>
      </c>
      <c r="D84" s="2">
        <v>39344</v>
      </c>
      <c r="E84" s="4">
        <v>106.09</v>
      </c>
      <c r="G84" s="2">
        <v>37985</v>
      </c>
      <c r="H84" s="4">
        <v>85.74</v>
      </c>
      <c r="J84" s="2">
        <v>32993</v>
      </c>
      <c r="K84" s="4">
        <v>19.52</v>
      </c>
      <c r="M84" s="3">
        <v>40878</v>
      </c>
      <c r="N84">
        <v>0.54901100000000003</v>
      </c>
      <c r="P84" s="3">
        <v>40878</v>
      </c>
      <c r="Q84">
        <v>0.28983500000000001</v>
      </c>
      <c r="S84" s="3">
        <v>32988</v>
      </c>
      <c r="T84">
        <v>8.2100000000000009</v>
      </c>
    </row>
    <row r="85" spans="1:20" x14ac:dyDescent="0.25">
      <c r="A85" s="2">
        <v>37652</v>
      </c>
      <c r="B85" s="4">
        <v>451.5</v>
      </c>
      <c r="D85" s="2">
        <v>39345</v>
      </c>
      <c r="E85" s="4">
        <v>104.3</v>
      </c>
      <c r="G85" s="2">
        <v>37986</v>
      </c>
      <c r="H85" s="4">
        <v>85.55</v>
      </c>
      <c r="J85" s="2">
        <v>32994</v>
      </c>
      <c r="K85" s="4">
        <v>18.43</v>
      </c>
      <c r="M85" s="3">
        <v>40848</v>
      </c>
      <c r="N85">
        <v>0.52625200000000005</v>
      </c>
      <c r="P85" s="3">
        <v>40848</v>
      </c>
      <c r="Q85">
        <v>0.29945699999999997</v>
      </c>
      <c r="S85" s="3">
        <v>32989</v>
      </c>
      <c r="T85">
        <v>8.2100000000000009</v>
      </c>
    </row>
    <row r="86" spans="1:20" x14ac:dyDescent="0.25">
      <c r="A86" s="2">
        <v>37655</v>
      </c>
      <c r="B86" s="4">
        <v>451.27</v>
      </c>
      <c r="D86" s="2">
        <v>39346</v>
      </c>
      <c r="E86" s="4">
        <v>103.75</v>
      </c>
      <c r="G86" s="2">
        <v>37988</v>
      </c>
      <c r="H86" s="4">
        <v>84.4</v>
      </c>
      <c r="J86" s="2">
        <v>32995</v>
      </c>
      <c r="K86" s="4">
        <v>19.32</v>
      </c>
      <c r="M86" s="3">
        <v>40819</v>
      </c>
      <c r="N86">
        <v>0.53826600000000002</v>
      </c>
      <c r="P86" s="3">
        <v>40819</v>
      </c>
      <c r="Q86">
        <v>0.305898</v>
      </c>
      <c r="S86" s="3">
        <v>32990</v>
      </c>
      <c r="T86">
        <v>8.18</v>
      </c>
    </row>
    <row r="87" spans="1:20" x14ac:dyDescent="0.25">
      <c r="A87" s="2">
        <v>37656</v>
      </c>
      <c r="B87" s="4">
        <v>452.1</v>
      </c>
      <c r="D87" s="2">
        <v>39349</v>
      </c>
      <c r="E87" s="4">
        <v>104.45</v>
      </c>
      <c r="G87" s="2">
        <v>37991</v>
      </c>
      <c r="H87" s="4">
        <v>84.22</v>
      </c>
      <c r="J87" s="2">
        <v>32996</v>
      </c>
      <c r="K87" s="4">
        <v>17.809999999999999</v>
      </c>
      <c r="M87" s="3">
        <v>40787</v>
      </c>
      <c r="N87">
        <v>0.563357</v>
      </c>
      <c r="P87" s="3">
        <v>40787</v>
      </c>
      <c r="Q87">
        <v>0.32244800000000001</v>
      </c>
      <c r="S87" s="3">
        <v>32993</v>
      </c>
      <c r="T87">
        <v>8.23</v>
      </c>
    </row>
    <row r="88" spans="1:20" x14ac:dyDescent="0.25">
      <c r="A88" s="2">
        <v>37657</v>
      </c>
      <c r="B88" s="4">
        <v>452.19</v>
      </c>
      <c r="D88" s="2">
        <v>39350</v>
      </c>
      <c r="E88" s="4">
        <v>104.7</v>
      </c>
      <c r="G88" s="2">
        <v>37992</v>
      </c>
      <c r="H88" s="4">
        <v>85.27</v>
      </c>
      <c r="J88" s="2">
        <v>32997</v>
      </c>
      <c r="K88" s="4">
        <v>17.28</v>
      </c>
      <c r="M88" s="3">
        <v>40756</v>
      </c>
      <c r="N88">
        <v>0.550728</v>
      </c>
      <c r="P88" s="3">
        <v>40756</v>
      </c>
      <c r="Q88">
        <v>0.32516499999999998</v>
      </c>
      <c r="S88" s="3">
        <v>32994</v>
      </c>
      <c r="T88">
        <v>8.11</v>
      </c>
    </row>
    <row r="89" spans="1:20" x14ac:dyDescent="0.25">
      <c r="A89" s="2">
        <v>37658</v>
      </c>
      <c r="B89" s="4">
        <v>451.98</v>
      </c>
      <c r="D89" s="2">
        <v>39351</v>
      </c>
      <c r="E89" s="4">
        <v>104.32</v>
      </c>
      <c r="G89" s="2">
        <v>37993</v>
      </c>
      <c r="H89" s="4">
        <v>85.7</v>
      </c>
      <c r="J89" s="2">
        <v>33000</v>
      </c>
      <c r="K89" s="4">
        <v>17.649999999999999</v>
      </c>
      <c r="M89" s="3">
        <v>40725</v>
      </c>
      <c r="N89">
        <v>0.58151799999999998</v>
      </c>
      <c r="P89" s="3">
        <v>40725</v>
      </c>
      <c r="Q89">
        <v>0.31965900000000003</v>
      </c>
      <c r="S89" s="3">
        <v>32995</v>
      </c>
      <c r="T89">
        <v>7.73</v>
      </c>
    </row>
    <row r="90" spans="1:20" x14ac:dyDescent="0.25">
      <c r="A90" s="2">
        <v>37659</v>
      </c>
      <c r="B90" s="4">
        <v>451.93</v>
      </c>
      <c r="D90" s="2">
        <v>39352</v>
      </c>
      <c r="E90" s="4">
        <v>104</v>
      </c>
      <c r="G90" s="2">
        <v>37994</v>
      </c>
      <c r="H90" s="4">
        <v>85.44</v>
      </c>
      <c r="J90" s="2">
        <v>33001</v>
      </c>
      <c r="K90" s="4">
        <v>18.489999999999998</v>
      </c>
      <c r="M90" s="3">
        <v>40695</v>
      </c>
      <c r="N90">
        <v>0.56570600000000004</v>
      </c>
      <c r="P90" s="3">
        <v>40695</v>
      </c>
      <c r="Q90">
        <v>0.35199999999999998</v>
      </c>
      <c r="S90" s="3">
        <v>32996</v>
      </c>
      <c r="T90">
        <v>8.19</v>
      </c>
    </row>
    <row r="91" spans="1:20" x14ac:dyDescent="0.25">
      <c r="A91" s="2">
        <v>37662</v>
      </c>
      <c r="B91" s="4">
        <v>451.83</v>
      </c>
      <c r="D91" s="2">
        <v>39353</v>
      </c>
      <c r="E91" s="4">
        <v>104</v>
      </c>
      <c r="G91" s="2">
        <v>37995</v>
      </c>
      <c r="H91" s="4">
        <v>86.94</v>
      </c>
      <c r="J91" s="2">
        <v>33002</v>
      </c>
      <c r="K91" s="4">
        <v>18.64</v>
      </c>
      <c r="M91" s="3">
        <v>40665</v>
      </c>
      <c r="N91">
        <v>0.57294800000000001</v>
      </c>
      <c r="P91" s="3">
        <v>40665</v>
      </c>
      <c r="Q91">
        <v>0.40009499999999998</v>
      </c>
      <c r="S91" s="3">
        <v>32997</v>
      </c>
      <c r="T91">
        <v>8.2100000000000009</v>
      </c>
    </row>
    <row r="92" spans="1:20" x14ac:dyDescent="0.25">
      <c r="A92" s="2">
        <v>37663</v>
      </c>
      <c r="B92" s="4">
        <v>451.7</v>
      </c>
      <c r="D92" s="2">
        <v>39356</v>
      </c>
      <c r="E92" s="4">
        <v>103.75</v>
      </c>
      <c r="G92" s="2">
        <v>37998</v>
      </c>
      <c r="H92" s="4">
        <v>86.96</v>
      </c>
      <c r="J92" s="2">
        <v>33003</v>
      </c>
      <c r="K92" s="4">
        <v>18.59</v>
      </c>
      <c r="M92" s="3">
        <v>40634</v>
      </c>
      <c r="N92">
        <v>0.56962000000000002</v>
      </c>
      <c r="P92" s="3">
        <v>40634</v>
      </c>
      <c r="Q92">
        <v>0.385824</v>
      </c>
      <c r="S92" s="3">
        <v>33000</v>
      </c>
      <c r="T92">
        <v>8.23</v>
      </c>
    </row>
    <row r="93" spans="1:20" x14ac:dyDescent="0.25">
      <c r="A93" s="2">
        <v>37664</v>
      </c>
      <c r="B93" s="4">
        <v>451.45</v>
      </c>
      <c r="D93" s="2">
        <v>39357</v>
      </c>
      <c r="E93" s="4">
        <v>103.95</v>
      </c>
      <c r="G93" s="2">
        <v>37999</v>
      </c>
      <c r="H93" s="4">
        <v>87.38</v>
      </c>
      <c r="J93" s="2">
        <v>33004</v>
      </c>
      <c r="K93" s="4">
        <v>19.809999999999999</v>
      </c>
      <c r="M93" s="3">
        <v>40603</v>
      </c>
      <c r="N93">
        <v>0.57872400000000002</v>
      </c>
      <c r="P93" s="3">
        <v>40603</v>
      </c>
      <c r="Q93">
        <v>0.29688500000000001</v>
      </c>
      <c r="S93" s="3">
        <v>33001</v>
      </c>
      <c r="T93">
        <v>8.1999999999999993</v>
      </c>
    </row>
    <row r="94" spans="1:20" x14ac:dyDescent="0.25">
      <c r="A94" s="2">
        <v>37665</v>
      </c>
      <c r="B94" s="4">
        <v>451.6</v>
      </c>
      <c r="D94" s="2">
        <v>39358</v>
      </c>
      <c r="E94" s="4">
        <v>103.75</v>
      </c>
      <c r="G94" s="2">
        <v>38000</v>
      </c>
      <c r="H94" s="4">
        <v>87.9</v>
      </c>
      <c r="J94" s="2">
        <v>33007</v>
      </c>
      <c r="K94" s="4">
        <v>20.14</v>
      </c>
      <c r="M94" s="3">
        <v>40575</v>
      </c>
      <c r="N94">
        <v>0.58857700000000002</v>
      </c>
      <c r="P94" s="3">
        <v>40575</v>
      </c>
      <c r="Q94">
        <v>0.31995200000000001</v>
      </c>
      <c r="S94" s="3">
        <v>33002</v>
      </c>
      <c r="T94">
        <v>8.18</v>
      </c>
    </row>
    <row r="95" spans="1:20" x14ac:dyDescent="0.25">
      <c r="A95" s="2">
        <v>37666</v>
      </c>
      <c r="B95" s="4">
        <v>451.98</v>
      </c>
      <c r="D95" s="2">
        <v>39359</v>
      </c>
      <c r="E95" s="4">
        <v>103.85</v>
      </c>
      <c r="G95" s="2">
        <v>38001</v>
      </c>
      <c r="H95" s="4">
        <v>88.25</v>
      </c>
      <c r="J95" s="2">
        <v>33008</v>
      </c>
      <c r="K95" s="4">
        <v>19.489999999999998</v>
      </c>
      <c r="M95" s="3">
        <v>40540</v>
      </c>
      <c r="N95">
        <v>0.57664899999999997</v>
      </c>
      <c r="P95" s="3">
        <v>40540</v>
      </c>
      <c r="Q95">
        <v>0.32040000000000002</v>
      </c>
      <c r="S95" s="3">
        <v>33003</v>
      </c>
      <c r="T95">
        <v>8.23</v>
      </c>
    </row>
    <row r="96" spans="1:20" x14ac:dyDescent="0.25">
      <c r="A96" s="2">
        <v>37670</v>
      </c>
      <c r="B96" s="4">
        <v>452.27</v>
      </c>
      <c r="D96" s="2">
        <v>39360</v>
      </c>
      <c r="E96" s="4">
        <v>103.82</v>
      </c>
      <c r="G96" s="2">
        <v>38002</v>
      </c>
      <c r="H96" s="4">
        <v>87.93</v>
      </c>
      <c r="J96" s="2">
        <v>33009</v>
      </c>
      <c r="K96" s="4">
        <v>17.71</v>
      </c>
      <c r="M96" s="3">
        <v>40513</v>
      </c>
      <c r="N96">
        <v>0.58812200000000003</v>
      </c>
      <c r="P96" s="3">
        <v>40513</v>
      </c>
      <c r="Q96">
        <v>0.33977400000000002</v>
      </c>
      <c r="S96" s="3">
        <v>33004</v>
      </c>
      <c r="T96">
        <v>8.24</v>
      </c>
    </row>
    <row r="97" spans="1:20" x14ac:dyDescent="0.25">
      <c r="A97" s="2">
        <v>37671</v>
      </c>
      <c r="B97" s="4">
        <v>450.38</v>
      </c>
      <c r="D97" s="2">
        <v>39363</v>
      </c>
      <c r="E97" s="4">
        <v>104.3</v>
      </c>
      <c r="G97" s="2">
        <v>38006</v>
      </c>
      <c r="H97" s="4">
        <v>87.6</v>
      </c>
      <c r="J97" s="2">
        <v>33010</v>
      </c>
      <c r="K97" s="4">
        <v>17.27</v>
      </c>
      <c r="M97" s="3">
        <v>40483</v>
      </c>
      <c r="N97">
        <v>0.60137399999999996</v>
      </c>
      <c r="P97" s="3">
        <v>40483</v>
      </c>
      <c r="Q97">
        <v>0.319415</v>
      </c>
      <c r="S97" s="3">
        <v>33007</v>
      </c>
      <c r="T97">
        <v>8.27</v>
      </c>
    </row>
    <row r="98" spans="1:20" x14ac:dyDescent="0.25">
      <c r="A98" s="2">
        <v>37672</v>
      </c>
      <c r="B98" s="4">
        <v>450.49</v>
      </c>
      <c r="D98" s="2">
        <v>39364</v>
      </c>
      <c r="E98" s="4">
        <v>104.34</v>
      </c>
      <c r="G98" s="2">
        <v>38007</v>
      </c>
      <c r="H98" s="4">
        <v>87.69</v>
      </c>
      <c r="J98" s="2">
        <v>33011</v>
      </c>
      <c r="K98" s="4">
        <v>17.2</v>
      </c>
      <c r="M98" s="3">
        <v>40452</v>
      </c>
      <c r="N98">
        <v>0.586951</v>
      </c>
      <c r="P98" s="3">
        <v>40452</v>
      </c>
      <c r="Q98">
        <v>0.39222600000000002</v>
      </c>
      <c r="S98" s="3">
        <v>33008</v>
      </c>
      <c r="T98">
        <v>8.34</v>
      </c>
    </row>
    <row r="99" spans="1:20" x14ac:dyDescent="0.25">
      <c r="A99" s="2">
        <v>37673</v>
      </c>
      <c r="B99" s="4">
        <v>451.29</v>
      </c>
      <c r="D99" s="2">
        <v>39365</v>
      </c>
      <c r="E99" s="4">
        <v>104.3</v>
      </c>
      <c r="G99" s="2">
        <v>38008</v>
      </c>
      <c r="H99" s="4">
        <v>88.4</v>
      </c>
      <c r="J99" s="2">
        <v>33014</v>
      </c>
      <c r="K99" s="4">
        <v>16.72</v>
      </c>
      <c r="M99" s="3">
        <v>40422</v>
      </c>
      <c r="N99">
        <v>0.62518200000000002</v>
      </c>
      <c r="P99" s="3">
        <v>40422</v>
      </c>
      <c r="Q99">
        <v>0.32224799999999998</v>
      </c>
      <c r="S99" s="3">
        <v>33009</v>
      </c>
      <c r="T99">
        <v>7.53</v>
      </c>
    </row>
    <row r="100" spans="1:20" x14ac:dyDescent="0.25">
      <c r="A100" s="2">
        <v>37676</v>
      </c>
      <c r="B100" s="4">
        <v>451.63</v>
      </c>
      <c r="D100" s="2">
        <v>39366</v>
      </c>
      <c r="E100" s="4">
        <v>104.32</v>
      </c>
      <c r="G100" s="2">
        <v>38009</v>
      </c>
      <c r="H100" s="4">
        <v>87.56</v>
      </c>
      <c r="J100" s="2">
        <v>33015</v>
      </c>
      <c r="K100" s="4">
        <v>17.84</v>
      </c>
      <c r="M100" s="3">
        <v>40392</v>
      </c>
      <c r="N100">
        <v>0.59907999999999995</v>
      </c>
      <c r="P100" s="3">
        <v>40392</v>
      </c>
      <c r="Q100">
        <v>0.32442199999999999</v>
      </c>
      <c r="S100" s="3">
        <v>33010</v>
      </c>
      <c r="T100">
        <v>8.1999999999999993</v>
      </c>
    </row>
    <row r="101" spans="1:20" x14ac:dyDescent="0.25">
      <c r="A101" s="2">
        <v>37677</v>
      </c>
      <c r="B101" s="4">
        <v>452.29</v>
      </c>
      <c r="D101" s="2">
        <v>39367</v>
      </c>
      <c r="E101" s="4">
        <v>104.5</v>
      </c>
      <c r="G101" s="2">
        <v>38012</v>
      </c>
      <c r="H101" s="4">
        <v>86.74</v>
      </c>
      <c r="J101" s="2">
        <v>33016</v>
      </c>
      <c r="K101" s="4">
        <v>17.18</v>
      </c>
      <c r="M101" s="3">
        <v>40360</v>
      </c>
      <c r="N101">
        <v>0.62326999999999999</v>
      </c>
      <c r="P101" s="3">
        <v>40360</v>
      </c>
      <c r="Q101">
        <v>0.30953399999999998</v>
      </c>
      <c r="S101" s="3">
        <v>33011</v>
      </c>
      <c r="T101">
        <v>8.2200000000000006</v>
      </c>
    </row>
    <row r="102" spans="1:20" x14ac:dyDescent="0.25">
      <c r="A102" s="2">
        <v>37678</v>
      </c>
      <c r="B102" s="4">
        <v>458.25</v>
      </c>
      <c r="D102" s="2">
        <v>39370</v>
      </c>
      <c r="E102" s="4">
        <v>104.7</v>
      </c>
      <c r="G102" s="2">
        <v>38013</v>
      </c>
      <c r="H102" s="4">
        <v>87.28</v>
      </c>
      <c r="J102" s="2">
        <v>33017</v>
      </c>
      <c r="K102" s="4">
        <v>17.7</v>
      </c>
      <c r="M102" s="3">
        <v>40330</v>
      </c>
      <c r="N102">
        <v>0.64271999999999996</v>
      </c>
      <c r="P102" s="3">
        <v>40330</v>
      </c>
      <c r="Q102">
        <v>0.325851</v>
      </c>
      <c r="S102" s="3">
        <v>33014</v>
      </c>
      <c r="T102">
        <v>8.24</v>
      </c>
    </row>
    <row r="103" spans="1:20" x14ac:dyDescent="0.25">
      <c r="A103" s="2">
        <v>37679</v>
      </c>
      <c r="B103" s="4">
        <v>457.7</v>
      </c>
      <c r="D103" s="2">
        <v>39371</v>
      </c>
      <c r="E103" s="4">
        <v>104.6</v>
      </c>
      <c r="G103" s="2">
        <v>38014</v>
      </c>
      <c r="H103" s="4">
        <v>86.54</v>
      </c>
      <c r="J103" s="2">
        <v>33018</v>
      </c>
      <c r="K103" s="4">
        <v>17.32</v>
      </c>
      <c r="M103" s="3">
        <v>40301</v>
      </c>
      <c r="N103">
        <v>0.64035399999999998</v>
      </c>
      <c r="P103" s="3">
        <v>40301</v>
      </c>
      <c r="Q103">
        <v>0.32003700000000002</v>
      </c>
      <c r="S103" s="3">
        <v>33015</v>
      </c>
      <c r="T103">
        <v>8.2200000000000006</v>
      </c>
    </row>
    <row r="104" spans="1:20" x14ac:dyDescent="0.25">
      <c r="A104" s="2">
        <v>37680</v>
      </c>
      <c r="B104" s="4">
        <v>458.31</v>
      </c>
      <c r="D104" s="2">
        <v>39372</v>
      </c>
      <c r="E104" s="4">
        <v>104</v>
      </c>
      <c r="G104" s="2">
        <v>38015</v>
      </c>
      <c r="H104" s="4">
        <v>86.5</v>
      </c>
      <c r="J104" s="2">
        <v>33022</v>
      </c>
      <c r="K104" s="4">
        <v>18.75</v>
      </c>
      <c r="M104" s="3">
        <v>40269</v>
      </c>
      <c r="N104">
        <v>0.657779</v>
      </c>
      <c r="P104" s="3">
        <v>40269</v>
      </c>
      <c r="Q104">
        <v>0.33167000000000002</v>
      </c>
      <c r="S104" s="3">
        <v>33016</v>
      </c>
      <c r="T104">
        <v>8.24</v>
      </c>
    </row>
    <row r="105" spans="1:20" x14ac:dyDescent="0.25">
      <c r="A105" s="2">
        <v>37683</v>
      </c>
      <c r="B105" s="4">
        <v>457.92</v>
      </c>
      <c r="D105" s="2">
        <v>39373</v>
      </c>
      <c r="E105" s="4">
        <v>103.4</v>
      </c>
      <c r="G105" s="2">
        <v>38016</v>
      </c>
      <c r="H105" s="4">
        <v>87.17</v>
      </c>
      <c r="J105" s="2">
        <v>33023</v>
      </c>
      <c r="K105" s="4">
        <v>17.440000000000001</v>
      </c>
      <c r="M105" s="3">
        <v>40238</v>
      </c>
      <c r="N105">
        <v>0.64632800000000001</v>
      </c>
      <c r="P105" s="3">
        <v>40238</v>
      </c>
      <c r="Q105">
        <v>0.28964299999999998</v>
      </c>
      <c r="S105" s="3">
        <v>33017</v>
      </c>
      <c r="T105">
        <v>8.2899999999999991</v>
      </c>
    </row>
    <row r="106" spans="1:20" x14ac:dyDescent="0.25">
      <c r="A106" s="2">
        <v>37684</v>
      </c>
      <c r="B106" s="4">
        <v>458</v>
      </c>
      <c r="D106" s="2">
        <v>39374</v>
      </c>
      <c r="E106" s="4">
        <v>102.8</v>
      </c>
      <c r="G106" s="2">
        <v>38019</v>
      </c>
      <c r="H106" s="4">
        <v>86.47</v>
      </c>
      <c r="J106" s="2">
        <v>33024</v>
      </c>
      <c r="K106" s="4">
        <v>17.37</v>
      </c>
      <c r="M106" s="3">
        <v>40210</v>
      </c>
      <c r="N106">
        <v>0.66282099999999999</v>
      </c>
      <c r="P106" s="3">
        <v>40210</v>
      </c>
      <c r="Q106">
        <v>0.32478800000000002</v>
      </c>
      <c r="S106" s="3">
        <v>33018</v>
      </c>
      <c r="T106">
        <v>8.27</v>
      </c>
    </row>
    <row r="107" spans="1:20" x14ac:dyDescent="0.25">
      <c r="A107" s="2">
        <v>37685</v>
      </c>
      <c r="B107" s="4">
        <v>461.21</v>
      </c>
      <c r="D107" s="2">
        <v>39377</v>
      </c>
      <c r="E107" s="4">
        <v>101.85</v>
      </c>
      <c r="G107" s="2">
        <v>38020</v>
      </c>
      <c r="H107" s="4">
        <v>86.91</v>
      </c>
      <c r="J107" s="2">
        <v>33025</v>
      </c>
      <c r="K107" s="4">
        <v>17.09</v>
      </c>
      <c r="M107" s="3">
        <v>40176</v>
      </c>
      <c r="N107">
        <v>0.57988200000000001</v>
      </c>
      <c r="P107" s="3">
        <v>40176</v>
      </c>
      <c r="Q107">
        <v>0.31818400000000002</v>
      </c>
      <c r="S107" s="3">
        <v>33021</v>
      </c>
      <c r="T107">
        <v>8.27</v>
      </c>
    </row>
    <row r="108" spans="1:20" x14ac:dyDescent="0.25">
      <c r="A108" s="2">
        <v>37686</v>
      </c>
      <c r="B108" s="4">
        <v>464.17</v>
      </c>
      <c r="D108" s="2">
        <v>39378</v>
      </c>
      <c r="E108" s="4">
        <v>102.7</v>
      </c>
      <c r="G108" s="2">
        <v>38021</v>
      </c>
      <c r="H108" s="4">
        <v>86.77</v>
      </c>
      <c r="J108" s="2">
        <v>33028</v>
      </c>
      <c r="K108" s="4">
        <v>18.39</v>
      </c>
      <c r="M108" s="3">
        <v>40148</v>
      </c>
      <c r="N108">
        <v>0.62200200000000005</v>
      </c>
      <c r="P108" s="3">
        <v>40148</v>
      </c>
      <c r="Q108">
        <v>0.30658800000000003</v>
      </c>
      <c r="S108" s="3">
        <v>33022</v>
      </c>
      <c r="T108">
        <v>8.26</v>
      </c>
    </row>
    <row r="109" spans="1:20" x14ac:dyDescent="0.25">
      <c r="A109" s="2">
        <v>37687</v>
      </c>
      <c r="B109" s="4">
        <v>461.84</v>
      </c>
      <c r="D109" s="2">
        <v>39379</v>
      </c>
      <c r="E109" s="4">
        <v>102.75</v>
      </c>
      <c r="G109" s="2">
        <v>38022</v>
      </c>
      <c r="H109" s="4">
        <v>86.44</v>
      </c>
      <c r="J109" s="2">
        <v>33029</v>
      </c>
      <c r="K109" s="4">
        <v>18.97</v>
      </c>
      <c r="M109" s="3">
        <v>40119</v>
      </c>
      <c r="N109">
        <v>0.70335999999999999</v>
      </c>
      <c r="P109" s="3">
        <v>40119</v>
      </c>
      <c r="Q109">
        <v>0.308313</v>
      </c>
      <c r="S109" s="3">
        <v>33023</v>
      </c>
      <c r="T109">
        <v>7.6899999999999995</v>
      </c>
    </row>
    <row r="110" spans="1:20" x14ac:dyDescent="0.25">
      <c r="A110" s="2">
        <v>37690</v>
      </c>
      <c r="B110" s="4">
        <v>463.16</v>
      </c>
      <c r="D110" s="2">
        <v>39380</v>
      </c>
      <c r="E110" s="4">
        <v>102.64</v>
      </c>
      <c r="G110" s="2">
        <v>38023</v>
      </c>
      <c r="H110" s="4">
        <v>87.3</v>
      </c>
      <c r="J110" s="2">
        <v>33030</v>
      </c>
      <c r="K110" s="4">
        <v>17.420000000000002</v>
      </c>
      <c r="M110" s="3">
        <v>40087</v>
      </c>
      <c r="N110">
        <v>0.70457999999999998</v>
      </c>
      <c r="P110" s="3">
        <v>40087</v>
      </c>
      <c r="Q110">
        <v>0.30727199999999999</v>
      </c>
      <c r="S110" s="3">
        <v>33024</v>
      </c>
      <c r="T110">
        <v>8.23</v>
      </c>
    </row>
    <row r="111" spans="1:20" x14ac:dyDescent="0.25">
      <c r="A111" s="2">
        <v>37691</v>
      </c>
      <c r="B111" s="4">
        <v>462.5</v>
      </c>
      <c r="D111" s="2">
        <v>39381</v>
      </c>
      <c r="E111" s="4">
        <v>103.09</v>
      </c>
      <c r="G111" s="2">
        <v>38026</v>
      </c>
      <c r="H111" s="4">
        <v>87.56</v>
      </c>
      <c r="J111" s="2">
        <v>33031</v>
      </c>
      <c r="K111" s="4">
        <v>16.88</v>
      </c>
      <c r="M111" s="3">
        <v>40057</v>
      </c>
      <c r="N111">
        <v>0.70252999999999999</v>
      </c>
      <c r="P111" s="3">
        <v>40057</v>
      </c>
      <c r="Q111">
        <v>0.30747400000000003</v>
      </c>
      <c r="S111" s="3">
        <v>33025</v>
      </c>
      <c r="T111">
        <v>8.2799999999999994</v>
      </c>
    </row>
    <row r="112" spans="1:20" x14ac:dyDescent="0.25">
      <c r="A112" s="2">
        <v>37692</v>
      </c>
      <c r="B112" s="4">
        <v>463.7</v>
      </c>
      <c r="D112" s="2">
        <v>39384</v>
      </c>
      <c r="E112" s="4">
        <v>103.4</v>
      </c>
      <c r="G112" s="2">
        <v>38027</v>
      </c>
      <c r="H112" s="4">
        <v>87.16</v>
      </c>
      <c r="J112" s="2">
        <v>33032</v>
      </c>
      <c r="K112" s="4">
        <v>17.579999999999998</v>
      </c>
      <c r="M112" s="3">
        <v>40028</v>
      </c>
      <c r="N112">
        <v>0.70850000000000002</v>
      </c>
      <c r="P112" s="3">
        <v>40028</v>
      </c>
      <c r="Q112">
        <v>0.31848399999999999</v>
      </c>
      <c r="S112" s="3">
        <v>33028</v>
      </c>
      <c r="T112">
        <v>8.2799999999999994</v>
      </c>
    </row>
    <row r="113" spans="1:20" x14ac:dyDescent="0.25">
      <c r="A113" s="2">
        <v>37693</v>
      </c>
      <c r="B113" s="4">
        <v>463.71</v>
      </c>
      <c r="D113" s="2">
        <v>39385</v>
      </c>
      <c r="E113" s="4">
        <v>103.2</v>
      </c>
      <c r="G113" s="2">
        <v>38028</v>
      </c>
      <c r="H113" s="4">
        <v>87.8</v>
      </c>
      <c r="J113" s="2">
        <v>33035</v>
      </c>
      <c r="K113" s="4">
        <v>16.34</v>
      </c>
      <c r="M113" s="3">
        <v>39995</v>
      </c>
      <c r="N113">
        <v>0.724742</v>
      </c>
      <c r="P113" s="3">
        <v>39995</v>
      </c>
      <c r="Q113">
        <v>0.30331900000000001</v>
      </c>
      <c r="S113" s="3">
        <v>33029</v>
      </c>
      <c r="T113">
        <v>8.27</v>
      </c>
    </row>
    <row r="114" spans="1:20" x14ac:dyDescent="0.25">
      <c r="A114" s="2">
        <v>37694</v>
      </c>
      <c r="B114" s="4">
        <v>464.3</v>
      </c>
      <c r="D114" s="2">
        <v>39386</v>
      </c>
      <c r="E114" s="4">
        <v>103.85</v>
      </c>
      <c r="G114" s="2">
        <v>38029</v>
      </c>
      <c r="H114" s="4">
        <v>87.37</v>
      </c>
      <c r="J114" s="2">
        <v>33036</v>
      </c>
      <c r="K114" s="4">
        <v>16.600000000000001</v>
      </c>
      <c r="M114" s="3">
        <v>39965</v>
      </c>
      <c r="N114">
        <v>0.71464099999999997</v>
      </c>
      <c r="P114" s="3">
        <v>39965</v>
      </c>
      <c r="Q114">
        <v>0.30542799999999998</v>
      </c>
      <c r="S114" s="3">
        <v>33030</v>
      </c>
      <c r="T114">
        <v>8.2200000000000006</v>
      </c>
    </row>
    <row r="115" spans="1:20" x14ac:dyDescent="0.25">
      <c r="A115" s="2">
        <v>37697</v>
      </c>
      <c r="B115" s="4">
        <v>464.2</v>
      </c>
      <c r="D115" s="2">
        <v>39387</v>
      </c>
      <c r="E115" s="4">
        <v>102.5</v>
      </c>
      <c r="G115" s="2">
        <v>38030</v>
      </c>
      <c r="H115" s="4">
        <v>87.7</v>
      </c>
      <c r="J115" s="2">
        <v>33037</v>
      </c>
      <c r="K115" s="4">
        <v>17.38</v>
      </c>
      <c r="M115" s="3">
        <v>39934</v>
      </c>
      <c r="N115">
        <v>0.59058900000000003</v>
      </c>
      <c r="P115" s="3">
        <v>39934</v>
      </c>
      <c r="Q115">
        <v>0.296682</v>
      </c>
      <c r="S115" s="3">
        <v>33031</v>
      </c>
      <c r="T115">
        <v>8.25</v>
      </c>
    </row>
    <row r="116" spans="1:20" x14ac:dyDescent="0.25">
      <c r="A116" s="2">
        <v>37698</v>
      </c>
      <c r="B116" s="4">
        <v>464.56</v>
      </c>
      <c r="D116" s="2">
        <v>39388</v>
      </c>
      <c r="E116" s="4">
        <v>102.3</v>
      </c>
      <c r="G116" s="2">
        <v>38034</v>
      </c>
      <c r="H116" s="4">
        <v>87.7</v>
      </c>
      <c r="J116" s="2">
        <v>33038</v>
      </c>
      <c r="K116" s="4">
        <v>17.399999999999999</v>
      </c>
      <c r="M116" s="3">
        <v>39904</v>
      </c>
      <c r="N116">
        <v>0.80553799999999998</v>
      </c>
      <c r="P116" s="3">
        <v>39904</v>
      </c>
      <c r="Q116">
        <v>0.30213099999999998</v>
      </c>
      <c r="S116" s="3">
        <v>33032</v>
      </c>
      <c r="T116">
        <v>8.26</v>
      </c>
    </row>
    <row r="117" spans="1:20" x14ac:dyDescent="0.25">
      <c r="A117" s="2">
        <v>37699</v>
      </c>
      <c r="B117" s="4">
        <v>465.34</v>
      </c>
      <c r="D117" s="2">
        <v>39391</v>
      </c>
      <c r="E117" s="4">
        <v>102.18</v>
      </c>
      <c r="G117" s="2">
        <v>38035</v>
      </c>
      <c r="H117" s="4">
        <v>87.72</v>
      </c>
      <c r="J117" s="2">
        <v>33039</v>
      </c>
      <c r="K117" s="4">
        <v>15.9</v>
      </c>
      <c r="M117" s="3">
        <v>39874</v>
      </c>
      <c r="N117">
        <v>0.71872199999999997</v>
      </c>
      <c r="P117" s="3">
        <v>39874</v>
      </c>
      <c r="Q117">
        <v>0.28215000000000001</v>
      </c>
      <c r="S117" s="3">
        <v>33035</v>
      </c>
      <c r="T117">
        <v>8.26</v>
      </c>
    </row>
    <row r="118" spans="1:20" x14ac:dyDescent="0.25">
      <c r="A118" s="2">
        <v>37700</v>
      </c>
      <c r="B118" s="4">
        <v>466.59</v>
      </c>
      <c r="D118" s="2">
        <v>39392</v>
      </c>
      <c r="E118" s="4">
        <v>102.97</v>
      </c>
      <c r="G118" s="2">
        <v>38036</v>
      </c>
      <c r="H118" s="4">
        <v>87.83</v>
      </c>
      <c r="J118" s="2">
        <v>33042</v>
      </c>
      <c r="K118" s="4">
        <v>17.71</v>
      </c>
      <c r="M118" s="3">
        <v>39846</v>
      </c>
      <c r="N118">
        <v>0.75330900000000001</v>
      </c>
      <c r="P118" s="3">
        <v>39846</v>
      </c>
      <c r="Q118">
        <v>0.28525</v>
      </c>
      <c r="S118" s="3">
        <v>33036</v>
      </c>
      <c r="T118">
        <v>8.23</v>
      </c>
    </row>
    <row r="119" spans="1:20" x14ac:dyDescent="0.25">
      <c r="A119" s="2">
        <v>37701</v>
      </c>
      <c r="B119" s="4">
        <v>457.09</v>
      </c>
      <c r="D119" s="2">
        <v>39393</v>
      </c>
      <c r="E119" s="4">
        <v>102.6</v>
      </c>
      <c r="G119" s="2">
        <v>38037</v>
      </c>
      <c r="H119" s="4">
        <v>87.29</v>
      </c>
      <c r="J119" s="2">
        <v>33043</v>
      </c>
      <c r="K119" s="4">
        <v>15.23</v>
      </c>
      <c r="M119" s="3">
        <v>39811</v>
      </c>
      <c r="N119">
        <v>0.52432800000000002</v>
      </c>
      <c r="P119" s="3">
        <v>39811</v>
      </c>
      <c r="Q119">
        <v>0.40512500000000001</v>
      </c>
      <c r="S119" s="3">
        <v>33037</v>
      </c>
      <c r="T119">
        <v>8.61</v>
      </c>
    </row>
    <row r="120" spans="1:20" x14ac:dyDescent="0.25">
      <c r="A120" s="2">
        <v>37704</v>
      </c>
      <c r="B120" s="4">
        <v>457.18</v>
      </c>
      <c r="D120" s="2">
        <v>39394</v>
      </c>
      <c r="E120" s="4">
        <v>100.75</v>
      </c>
      <c r="G120" s="2">
        <v>38040</v>
      </c>
      <c r="H120" s="4">
        <v>87.79</v>
      </c>
      <c r="J120" s="2">
        <v>33044</v>
      </c>
      <c r="K120" s="4">
        <v>15.27</v>
      </c>
      <c r="M120" s="3">
        <v>39783</v>
      </c>
      <c r="N120">
        <v>0.69750000000000001</v>
      </c>
      <c r="P120" s="3">
        <v>39783</v>
      </c>
      <c r="Q120">
        <v>0.35499999999999998</v>
      </c>
      <c r="S120" s="3">
        <v>33038</v>
      </c>
      <c r="T120">
        <v>8.2899999999999991</v>
      </c>
    </row>
    <row r="121" spans="1:20" x14ac:dyDescent="0.25">
      <c r="A121" s="2">
        <v>37705</v>
      </c>
      <c r="B121" s="4">
        <v>458.5</v>
      </c>
      <c r="D121" s="2">
        <v>39395</v>
      </c>
      <c r="E121" s="4">
        <v>101.65</v>
      </c>
      <c r="G121" s="2">
        <v>38041</v>
      </c>
      <c r="H121" s="4">
        <v>87.95</v>
      </c>
      <c r="J121" s="2">
        <v>33045</v>
      </c>
      <c r="K121" s="4">
        <v>14.72</v>
      </c>
      <c r="M121" s="3">
        <v>39755</v>
      </c>
      <c r="N121">
        <v>0.69</v>
      </c>
      <c r="P121" s="3">
        <v>39755</v>
      </c>
      <c r="Q121">
        <v>0.37</v>
      </c>
      <c r="S121" s="3">
        <v>33039</v>
      </c>
      <c r="T121">
        <v>8.2899999999999991</v>
      </c>
    </row>
    <row r="122" spans="1:20" x14ac:dyDescent="0.25">
      <c r="A122" s="2">
        <v>37706</v>
      </c>
      <c r="B122" s="4">
        <v>458.71</v>
      </c>
      <c r="D122" s="2">
        <v>39398</v>
      </c>
      <c r="E122" s="4">
        <v>102.2</v>
      </c>
      <c r="G122" s="2">
        <v>38042</v>
      </c>
      <c r="H122" s="4">
        <v>88.04</v>
      </c>
      <c r="J122" s="2">
        <v>33046</v>
      </c>
      <c r="K122" s="4">
        <v>19.36</v>
      </c>
      <c r="M122" s="3">
        <v>39722</v>
      </c>
      <c r="N122">
        <v>0.69</v>
      </c>
      <c r="P122" s="3">
        <v>39722</v>
      </c>
      <c r="Q122">
        <v>0.28999999999999998</v>
      </c>
      <c r="S122" s="3">
        <v>33042</v>
      </c>
      <c r="T122">
        <v>8.2799999999999994</v>
      </c>
    </row>
    <row r="123" spans="1:20" x14ac:dyDescent="0.25">
      <c r="A123" s="2">
        <v>37707</v>
      </c>
      <c r="B123" s="4">
        <v>458.86</v>
      </c>
      <c r="D123" s="2">
        <v>39399</v>
      </c>
      <c r="E123" s="4">
        <v>102</v>
      </c>
      <c r="G123" s="2">
        <v>38043</v>
      </c>
      <c r="H123" s="4">
        <v>87.72</v>
      </c>
      <c r="J123" s="2">
        <v>33049</v>
      </c>
      <c r="K123" s="4">
        <v>17.059999999999999</v>
      </c>
      <c r="M123" s="3">
        <v>39693</v>
      </c>
      <c r="N123">
        <v>0.62</v>
      </c>
      <c r="P123" s="3">
        <v>39693</v>
      </c>
      <c r="Q123">
        <v>0.34</v>
      </c>
      <c r="S123" s="3">
        <v>33043</v>
      </c>
      <c r="T123">
        <v>8.25</v>
      </c>
    </row>
    <row r="124" spans="1:20" x14ac:dyDescent="0.25">
      <c r="A124" s="2">
        <v>37708</v>
      </c>
      <c r="B124" s="4">
        <v>459.52</v>
      </c>
      <c r="D124" s="2">
        <v>39400</v>
      </c>
      <c r="E124" s="4">
        <v>102</v>
      </c>
      <c r="G124" s="2">
        <v>38044</v>
      </c>
      <c r="H124" s="4">
        <v>88.61</v>
      </c>
      <c r="J124" s="2">
        <v>33050</v>
      </c>
      <c r="K124" s="4">
        <v>16.29</v>
      </c>
      <c r="M124" s="3">
        <v>39661</v>
      </c>
      <c r="N124">
        <v>0.663435</v>
      </c>
      <c r="P124" s="3">
        <v>39661</v>
      </c>
      <c r="Q124">
        <v>0.33248499999999998</v>
      </c>
      <c r="S124" s="3">
        <v>33044</v>
      </c>
      <c r="T124">
        <v>8.24</v>
      </c>
    </row>
    <row r="125" spans="1:20" x14ac:dyDescent="0.25">
      <c r="A125" s="2">
        <v>37711</v>
      </c>
      <c r="B125" s="4">
        <v>459.85</v>
      </c>
      <c r="D125" s="2">
        <v>39401</v>
      </c>
      <c r="E125" s="4">
        <v>102.3</v>
      </c>
      <c r="G125" s="2">
        <v>38047</v>
      </c>
      <c r="H125" s="4">
        <v>88.27</v>
      </c>
      <c r="J125" s="2">
        <v>33051</v>
      </c>
      <c r="K125" s="4">
        <v>16</v>
      </c>
      <c r="M125" s="3">
        <v>39630</v>
      </c>
      <c r="N125">
        <v>0.65060200000000001</v>
      </c>
      <c r="P125" s="3">
        <v>39630</v>
      </c>
      <c r="Q125">
        <v>0.33173999999999998</v>
      </c>
      <c r="S125" s="3">
        <v>33045</v>
      </c>
      <c r="T125">
        <v>8.25</v>
      </c>
    </row>
    <row r="126" spans="1:20" x14ac:dyDescent="0.25">
      <c r="A126" s="2">
        <v>37712</v>
      </c>
      <c r="B126" s="4">
        <v>458.4</v>
      </c>
      <c r="D126" s="2">
        <v>39402</v>
      </c>
      <c r="E126" s="4">
        <v>101.85</v>
      </c>
      <c r="G126" s="2">
        <v>38048</v>
      </c>
      <c r="H126" s="4">
        <v>87.76</v>
      </c>
      <c r="J126" s="2">
        <v>33052</v>
      </c>
      <c r="K126" s="4">
        <v>16.18</v>
      </c>
      <c r="M126" s="3">
        <v>39601</v>
      </c>
      <c r="N126">
        <v>0.63414599999999999</v>
      </c>
      <c r="P126" s="3">
        <v>39601</v>
      </c>
      <c r="Q126">
        <v>0.32663300000000001</v>
      </c>
      <c r="S126" s="3">
        <v>33046</v>
      </c>
      <c r="T126">
        <v>8.24</v>
      </c>
    </row>
    <row r="127" spans="1:20" x14ac:dyDescent="0.25">
      <c r="A127" s="2">
        <v>37713</v>
      </c>
      <c r="B127" s="4">
        <v>460.7</v>
      </c>
      <c r="D127" s="2">
        <v>39405</v>
      </c>
      <c r="E127" s="4">
        <v>101.9</v>
      </c>
      <c r="G127" s="2">
        <v>38049</v>
      </c>
      <c r="H127" s="4">
        <v>87.56</v>
      </c>
      <c r="J127" s="2">
        <v>33053</v>
      </c>
      <c r="K127" s="4">
        <v>15.5</v>
      </c>
      <c r="M127" s="3">
        <v>39569</v>
      </c>
      <c r="N127">
        <v>0.56765600000000005</v>
      </c>
      <c r="P127" s="3">
        <v>39569</v>
      </c>
      <c r="Q127">
        <v>0.33636899999999997</v>
      </c>
      <c r="S127" s="3">
        <v>33049</v>
      </c>
      <c r="T127">
        <v>8.3000000000000007</v>
      </c>
    </row>
    <row r="128" spans="1:20" x14ac:dyDescent="0.25">
      <c r="A128" s="2">
        <v>37714</v>
      </c>
      <c r="B128" s="4">
        <v>461</v>
      </c>
      <c r="D128" s="2">
        <v>39406</v>
      </c>
      <c r="E128" s="4">
        <v>101.1</v>
      </c>
      <c r="G128" s="2">
        <v>38050</v>
      </c>
      <c r="H128" s="4">
        <v>87.94</v>
      </c>
      <c r="J128" s="2">
        <v>33056</v>
      </c>
      <c r="K128" s="4">
        <v>16.260000000000002</v>
      </c>
      <c r="M128" s="3">
        <v>39539</v>
      </c>
      <c r="N128">
        <v>0.64153700000000002</v>
      </c>
      <c r="P128" s="3">
        <v>39539</v>
      </c>
      <c r="Q128">
        <v>0.40614499999999998</v>
      </c>
      <c r="S128" s="3">
        <v>33050</v>
      </c>
      <c r="T128">
        <v>8.33</v>
      </c>
    </row>
    <row r="129" spans="1:20" x14ac:dyDescent="0.25">
      <c r="A129" s="2">
        <v>37715</v>
      </c>
      <c r="B129" s="4">
        <v>461.16</v>
      </c>
      <c r="D129" s="2">
        <v>39407</v>
      </c>
      <c r="E129" s="4">
        <v>99.1</v>
      </c>
      <c r="G129" s="2">
        <v>38051</v>
      </c>
      <c r="H129" s="4">
        <v>89.55</v>
      </c>
      <c r="J129" s="2">
        <v>33057</v>
      </c>
      <c r="K129" s="4">
        <v>16.11</v>
      </c>
      <c r="M129" s="3">
        <v>39510</v>
      </c>
      <c r="N129">
        <v>0.61590299999999998</v>
      </c>
      <c r="P129" s="3">
        <v>39510</v>
      </c>
      <c r="Q129">
        <v>0.347943</v>
      </c>
      <c r="S129" s="3">
        <v>33051</v>
      </c>
      <c r="T129">
        <v>8.39</v>
      </c>
    </row>
    <row r="130" spans="1:20" x14ac:dyDescent="0.25">
      <c r="A130" s="2">
        <v>37718</v>
      </c>
      <c r="B130" s="4">
        <v>463</v>
      </c>
      <c r="D130" s="2">
        <v>39409</v>
      </c>
      <c r="E130" s="4">
        <v>100.4</v>
      </c>
      <c r="G130" s="2">
        <v>38054</v>
      </c>
      <c r="H130" s="4">
        <v>90.16</v>
      </c>
      <c r="J130" s="2">
        <v>33059</v>
      </c>
      <c r="K130" s="4">
        <v>17.25</v>
      </c>
      <c r="M130" s="3">
        <v>39479</v>
      </c>
      <c r="N130">
        <v>0.66383800000000004</v>
      </c>
      <c r="P130" s="3">
        <v>39479</v>
      </c>
      <c r="Q130">
        <v>0.32882099999999997</v>
      </c>
      <c r="S130" s="3">
        <v>33052</v>
      </c>
      <c r="T130">
        <v>8.36</v>
      </c>
    </row>
    <row r="131" spans="1:20" x14ac:dyDescent="0.25">
      <c r="A131" s="2">
        <v>37719</v>
      </c>
      <c r="B131" s="4">
        <v>463.08</v>
      </c>
      <c r="D131" s="2">
        <v>39412</v>
      </c>
      <c r="E131" s="4">
        <v>100</v>
      </c>
      <c r="G131" s="2">
        <v>38055</v>
      </c>
      <c r="H131" s="4">
        <v>90.75</v>
      </c>
      <c r="J131" s="2">
        <v>33060</v>
      </c>
      <c r="K131" s="4">
        <v>16.41</v>
      </c>
      <c r="M131" s="3">
        <v>39443</v>
      </c>
      <c r="N131">
        <v>0.56504600000000005</v>
      </c>
      <c r="P131" s="3">
        <v>39443</v>
      </c>
      <c r="Q131">
        <v>0.36173699999999998</v>
      </c>
      <c r="S131" s="3">
        <v>33053</v>
      </c>
      <c r="T131">
        <v>8.32</v>
      </c>
    </row>
    <row r="132" spans="1:20" x14ac:dyDescent="0.25">
      <c r="A132" s="2">
        <v>37720</v>
      </c>
      <c r="B132" s="4">
        <v>463.12</v>
      </c>
      <c r="D132" s="2">
        <v>39413</v>
      </c>
      <c r="E132" s="4">
        <v>100.15</v>
      </c>
      <c r="G132" s="2">
        <v>38056</v>
      </c>
      <c r="H132" s="4">
        <v>90.63</v>
      </c>
      <c r="J132" s="2">
        <v>33063</v>
      </c>
      <c r="K132" s="4">
        <v>16.66</v>
      </c>
      <c r="M132" s="3">
        <v>39419</v>
      </c>
      <c r="N132">
        <v>0.64234599999999997</v>
      </c>
      <c r="P132" s="3">
        <v>39419</v>
      </c>
      <c r="Q132">
        <v>0.37588700000000003</v>
      </c>
      <c r="S132" s="3">
        <v>33056</v>
      </c>
      <c r="T132">
        <v>8.35</v>
      </c>
    </row>
    <row r="133" spans="1:20" x14ac:dyDescent="0.25">
      <c r="A133" s="2">
        <v>37721</v>
      </c>
      <c r="B133" s="4">
        <v>462.56</v>
      </c>
      <c r="D133" s="2">
        <v>39414</v>
      </c>
      <c r="E133" s="4">
        <v>101.1</v>
      </c>
      <c r="G133" s="2">
        <v>38057</v>
      </c>
      <c r="H133" s="4">
        <v>90.79</v>
      </c>
      <c r="J133" s="2">
        <v>33064</v>
      </c>
      <c r="K133" s="4">
        <v>16.920000000000002</v>
      </c>
      <c r="M133" s="3">
        <v>39387</v>
      </c>
      <c r="N133">
        <v>0.67990799999999996</v>
      </c>
      <c r="P133" s="3">
        <v>39387</v>
      </c>
      <c r="Q133">
        <v>0.39376800000000001</v>
      </c>
      <c r="S133" s="3">
        <v>33057</v>
      </c>
      <c r="T133">
        <v>8.32</v>
      </c>
    </row>
    <row r="134" spans="1:20" x14ac:dyDescent="0.25">
      <c r="A134" s="2">
        <v>37722</v>
      </c>
      <c r="B134" s="4">
        <v>462.64</v>
      </c>
      <c r="D134" s="2">
        <v>39415</v>
      </c>
      <c r="E134" s="4">
        <v>101.6</v>
      </c>
      <c r="G134" s="2">
        <v>38058</v>
      </c>
      <c r="H134" s="4">
        <v>90.27</v>
      </c>
      <c r="J134" s="2">
        <v>33065</v>
      </c>
      <c r="K134" s="4">
        <v>16.68</v>
      </c>
      <c r="M134" s="3">
        <v>39356</v>
      </c>
      <c r="N134">
        <v>0.64524400000000004</v>
      </c>
      <c r="P134" s="3">
        <v>39356</v>
      </c>
      <c r="Q134">
        <v>0.34475899999999998</v>
      </c>
      <c r="S134" s="3">
        <v>33058</v>
      </c>
      <c r="T134">
        <v>8.32</v>
      </c>
    </row>
    <row r="135" spans="1:20" x14ac:dyDescent="0.25">
      <c r="A135" s="2">
        <v>37725</v>
      </c>
      <c r="B135" s="4">
        <v>462.91</v>
      </c>
      <c r="D135" s="2">
        <v>39416</v>
      </c>
      <c r="E135" s="4">
        <v>102.15</v>
      </c>
      <c r="G135" s="2">
        <v>38061</v>
      </c>
      <c r="H135" s="4">
        <v>90.4</v>
      </c>
      <c r="J135" s="2">
        <v>33066</v>
      </c>
      <c r="K135" s="4">
        <v>17.059999999999999</v>
      </c>
      <c r="M135" s="3">
        <v>39329</v>
      </c>
      <c r="N135">
        <v>0.62289700000000003</v>
      </c>
      <c r="P135" s="3">
        <v>39329</v>
      </c>
      <c r="Q135">
        <v>0.36178700000000003</v>
      </c>
      <c r="S135" s="3">
        <v>33059</v>
      </c>
      <c r="T135">
        <v>8.32</v>
      </c>
    </row>
    <row r="136" spans="1:20" x14ac:dyDescent="0.25">
      <c r="A136" s="2">
        <v>37726</v>
      </c>
      <c r="B136" s="4">
        <v>463.47</v>
      </c>
      <c r="D136" s="2">
        <v>39419</v>
      </c>
      <c r="E136" s="4">
        <v>102.4</v>
      </c>
      <c r="G136" s="2">
        <v>38062</v>
      </c>
      <c r="H136" s="4">
        <v>91.11</v>
      </c>
      <c r="J136" s="2">
        <v>33067</v>
      </c>
      <c r="K136" s="4">
        <v>17.09</v>
      </c>
      <c r="M136" s="3">
        <v>39295</v>
      </c>
      <c r="N136">
        <v>0.630162</v>
      </c>
      <c r="P136" s="3">
        <v>39295</v>
      </c>
      <c r="Q136">
        <v>0.34051399999999998</v>
      </c>
      <c r="S136" s="3">
        <v>33060</v>
      </c>
      <c r="T136">
        <v>8.32</v>
      </c>
    </row>
    <row r="137" spans="1:20" x14ac:dyDescent="0.25">
      <c r="A137" s="2">
        <v>37727</v>
      </c>
      <c r="B137" s="4">
        <v>464.59</v>
      </c>
      <c r="D137" s="2">
        <v>39420</v>
      </c>
      <c r="E137" s="4">
        <v>102.08</v>
      </c>
      <c r="G137" s="2">
        <v>38063</v>
      </c>
      <c r="H137" s="4">
        <v>90.99</v>
      </c>
      <c r="J137" s="2">
        <v>33070</v>
      </c>
      <c r="K137" s="4">
        <v>16.75</v>
      </c>
      <c r="M137" s="3">
        <v>39265</v>
      </c>
      <c r="N137">
        <v>0.60261799999999999</v>
      </c>
      <c r="P137" s="3">
        <v>39265</v>
      </c>
      <c r="Q137">
        <v>0.325687</v>
      </c>
      <c r="S137" s="3">
        <v>33063</v>
      </c>
      <c r="T137">
        <v>8.33</v>
      </c>
    </row>
    <row r="138" spans="1:20" x14ac:dyDescent="0.25">
      <c r="A138" s="2">
        <v>37728</v>
      </c>
      <c r="B138" s="4">
        <v>464.59</v>
      </c>
      <c r="D138" s="2">
        <v>39421</v>
      </c>
      <c r="E138" s="4">
        <v>100.26</v>
      </c>
      <c r="G138" s="2">
        <v>38064</v>
      </c>
      <c r="H138" s="4">
        <v>90.61</v>
      </c>
      <c r="J138" s="2">
        <v>33071</v>
      </c>
      <c r="K138" s="4">
        <v>16.66</v>
      </c>
      <c r="M138" s="3">
        <v>39234</v>
      </c>
      <c r="N138">
        <v>0.58550899999999995</v>
      </c>
      <c r="P138" s="3">
        <v>39234</v>
      </c>
      <c r="Q138">
        <v>0.33755200000000002</v>
      </c>
      <c r="S138" s="3">
        <v>33064</v>
      </c>
      <c r="T138">
        <v>8.34</v>
      </c>
    </row>
    <row r="139" spans="1:20" x14ac:dyDescent="0.25">
      <c r="A139" s="2">
        <v>37732</v>
      </c>
      <c r="B139" s="4">
        <v>464.5</v>
      </c>
      <c r="D139" s="2">
        <v>39422</v>
      </c>
      <c r="E139" s="4">
        <v>101.75</v>
      </c>
      <c r="G139" s="2">
        <v>38065</v>
      </c>
      <c r="H139" s="4">
        <v>90.32</v>
      </c>
      <c r="J139" s="2">
        <v>33072</v>
      </c>
      <c r="K139" s="4">
        <v>18.899999999999999</v>
      </c>
      <c r="M139" s="3">
        <v>39203</v>
      </c>
      <c r="N139">
        <v>0.29320499999999999</v>
      </c>
      <c r="P139" s="3">
        <v>39203</v>
      </c>
      <c r="Q139">
        <v>0.32401799999999997</v>
      </c>
      <c r="S139" s="3">
        <v>33065</v>
      </c>
      <c r="T139">
        <v>8.01</v>
      </c>
    </row>
    <row r="140" spans="1:20" x14ac:dyDescent="0.25">
      <c r="A140" s="2">
        <v>37733</v>
      </c>
      <c r="B140" s="4">
        <v>464.65</v>
      </c>
      <c r="D140" s="2">
        <v>39423</v>
      </c>
      <c r="E140" s="4">
        <v>101.65</v>
      </c>
      <c r="G140" s="2">
        <v>38068</v>
      </c>
      <c r="H140" s="4">
        <v>90.97</v>
      </c>
      <c r="J140" s="2">
        <v>33073</v>
      </c>
      <c r="K140" s="4">
        <v>18.559999999999999</v>
      </c>
      <c r="P140" s="3">
        <v>39174</v>
      </c>
      <c r="Q140">
        <v>0.32602900000000001</v>
      </c>
      <c r="S140" s="3">
        <v>33066</v>
      </c>
      <c r="T140">
        <v>8.2899999999999991</v>
      </c>
    </row>
    <row r="141" spans="1:20" x14ac:dyDescent="0.25">
      <c r="A141" s="2">
        <v>37734</v>
      </c>
      <c r="B141" s="4">
        <v>466.66</v>
      </c>
      <c r="D141" s="2">
        <v>39426</v>
      </c>
      <c r="E141" s="4">
        <v>101.5</v>
      </c>
      <c r="G141" s="2">
        <v>38069</v>
      </c>
      <c r="H141" s="4">
        <v>91</v>
      </c>
      <c r="J141" s="2">
        <v>33074</v>
      </c>
      <c r="K141" s="4">
        <v>15.63</v>
      </c>
      <c r="P141" s="3">
        <v>39142</v>
      </c>
      <c r="Q141">
        <v>0.342642</v>
      </c>
      <c r="S141" s="3">
        <v>33067</v>
      </c>
      <c r="T141">
        <v>8.18</v>
      </c>
    </row>
    <row r="142" spans="1:20" x14ac:dyDescent="0.25">
      <c r="A142" s="2">
        <v>37735</v>
      </c>
      <c r="B142" s="4">
        <v>468.48</v>
      </c>
      <c r="D142" s="2">
        <v>39427</v>
      </c>
      <c r="E142" s="4">
        <v>101.4</v>
      </c>
      <c r="G142" s="2">
        <v>38070</v>
      </c>
      <c r="H142" s="4">
        <v>91.08</v>
      </c>
      <c r="J142" s="2">
        <v>33077</v>
      </c>
      <c r="K142" s="4">
        <v>23.68</v>
      </c>
      <c r="P142" s="3">
        <v>39114</v>
      </c>
      <c r="Q142">
        <v>0.355292</v>
      </c>
      <c r="S142" s="3">
        <v>33070</v>
      </c>
      <c r="T142">
        <v>8.07</v>
      </c>
    </row>
    <row r="143" spans="1:20" x14ac:dyDescent="0.25">
      <c r="A143" s="2">
        <v>37736</v>
      </c>
      <c r="B143" s="4">
        <v>468.69</v>
      </c>
      <c r="D143" s="2">
        <v>39428</v>
      </c>
      <c r="E143" s="4">
        <v>101.95</v>
      </c>
      <c r="G143" s="2">
        <v>38071</v>
      </c>
      <c r="H143" s="4">
        <v>90.73</v>
      </c>
      <c r="J143" s="2">
        <v>33078</v>
      </c>
      <c r="K143" s="4">
        <v>21.79</v>
      </c>
      <c r="P143" s="3">
        <v>39078</v>
      </c>
      <c r="Q143">
        <v>0.30258600000000002</v>
      </c>
      <c r="S143" s="3">
        <v>33071</v>
      </c>
      <c r="T143">
        <v>8.0500000000000007</v>
      </c>
    </row>
    <row r="144" spans="1:20" x14ac:dyDescent="0.25">
      <c r="A144" s="2">
        <v>37739</v>
      </c>
      <c r="B144" s="4">
        <v>470.25</v>
      </c>
      <c r="D144" s="2">
        <v>39429</v>
      </c>
      <c r="E144" s="4">
        <v>101.9</v>
      </c>
      <c r="G144" s="2">
        <v>38072</v>
      </c>
      <c r="H144" s="4">
        <v>89.83</v>
      </c>
      <c r="J144" s="2">
        <v>33079</v>
      </c>
      <c r="K144" s="4">
        <v>20.190000000000001</v>
      </c>
      <c r="P144" s="3">
        <v>39052</v>
      </c>
      <c r="Q144">
        <v>0.34212599999999999</v>
      </c>
      <c r="S144" s="3">
        <v>33072</v>
      </c>
      <c r="T144">
        <v>8.02</v>
      </c>
    </row>
    <row r="145" spans="1:20" x14ac:dyDescent="0.25">
      <c r="A145" s="2">
        <v>37740</v>
      </c>
      <c r="B145" s="4">
        <v>470.25</v>
      </c>
      <c r="D145" s="2">
        <v>39430</v>
      </c>
      <c r="E145" s="4">
        <v>102.05</v>
      </c>
      <c r="G145" s="2">
        <v>38075</v>
      </c>
      <c r="H145" s="4">
        <v>89.21</v>
      </c>
      <c r="J145" s="2">
        <v>33080</v>
      </c>
      <c r="K145" s="4">
        <v>20.260000000000002</v>
      </c>
      <c r="P145" s="3">
        <v>39022</v>
      </c>
      <c r="Q145">
        <v>0.345447</v>
      </c>
      <c r="S145" s="3">
        <v>33073</v>
      </c>
      <c r="T145">
        <v>8.0399999999999991</v>
      </c>
    </row>
    <row r="146" spans="1:20" x14ac:dyDescent="0.25">
      <c r="A146" s="2">
        <v>37741</v>
      </c>
      <c r="B146" s="4">
        <v>472.09</v>
      </c>
      <c r="D146" s="2">
        <v>39433</v>
      </c>
      <c r="E146" s="4">
        <v>101.5</v>
      </c>
      <c r="G146" s="2">
        <v>38076</v>
      </c>
      <c r="H146" s="4">
        <v>89.11</v>
      </c>
      <c r="J146" s="2">
        <v>33081</v>
      </c>
      <c r="K146" s="4">
        <v>21.12</v>
      </c>
      <c r="P146" s="3">
        <v>38992</v>
      </c>
      <c r="Q146">
        <v>0.353682</v>
      </c>
      <c r="S146" s="3">
        <v>33074</v>
      </c>
      <c r="T146">
        <v>7.99</v>
      </c>
    </row>
    <row r="147" spans="1:20" x14ac:dyDescent="0.25">
      <c r="A147" s="2">
        <v>37742</v>
      </c>
      <c r="B147" s="4">
        <v>474.18</v>
      </c>
      <c r="D147" s="2">
        <v>39434</v>
      </c>
      <c r="E147" s="4">
        <v>101.6</v>
      </c>
      <c r="G147" s="2">
        <v>38077</v>
      </c>
      <c r="H147" s="4">
        <v>89.58</v>
      </c>
      <c r="J147" s="2">
        <v>33084</v>
      </c>
      <c r="K147" s="4">
        <v>21.16</v>
      </c>
      <c r="P147" s="3">
        <v>38961</v>
      </c>
      <c r="Q147">
        <v>0.35015400000000002</v>
      </c>
      <c r="S147" s="3">
        <v>33077</v>
      </c>
      <c r="T147">
        <v>8.02</v>
      </c>
    </row>
    <row r="148" spans="1:20" x14ac:dyDescent="0.25">
      <c r="A148" s="2">
        <v>37743</v>
      </c>
      <c r="B148" s="4">
        <v>474.17</v>
      </c>
      <c r="D148" s="2">
        <v>39435</v>
      </c>
      <c r="E148" s="4">
        <v>102.1</v>
      </c>
      <c r="G148" s="2">
        <v>38078</v>
      </c>
      <c r="H148" s="4">
        <v>88.9</v>
      </c>
      <c r="J148" s="2">
        <v>33085</v>
      </c>
      <c r="K148" s="4">
        <v>21.11</v>
      </c>
      <c r="P148" s="3">
        <v>38930</v>
      </c>
      <c r="Q148">
        <v>0.34205600000000003</v>
      </c>
      <c r="S148" s="3">
        <v>33078</v>
      </c>
      <c r="T148">
        <v>8.02</v>
      </c>
    </row>
    <row r="149" spans="1:20" x14ac:dyDescent="0.25">
      <c r="A149" s="2">
        <v>37746</v>
      </c>
      <c r="B149" s="4">
        <v>474.14</v>
      </c>
      <c r="D149" s="2">
        <v>39436</v>
      </c>
      <c r="E149" s="4">
        <v>101.88</v>
      </c>
      <c r="G149" s="2">
        <v>38079</v>
      </c>
      <c r="H149" s="4">
        <v>86.67</v>
      </c>
      <c r="J149" s="2">
        <v>33086</v>
      </c>
      <c r="K149" s="4">
        <v>21.64</v>
      </c>
      <c r="P149" s="3">
        <v>38901</v>
      </c>
      <c r="Q149">
        <v>0.32671899999999998</v>
      </c>
      <c r="S149" s="3">
        <v>33079</v>
      </c>
      <c r="T149">
        <v>8.2799999999999994</v>
      </c>
    </row>
    <row r="150" spans="1:20" x14ac:dyDescent="0.25">
      <c r="A150" s="2">
        <v>37747</v>
      </c>
      <c r="B150" s="4">
        <v>474.13</v>
      </c>
      <c r="D150" s="2">
        <v>39437</v>
      </c>
      <c r="E150" s="4">
        <v>102.2</v>
      </c>
      <c r="G150" s="2">
        <v>38082</v>
      </c>
      <c r="H150" s="4">
        <v>86</v>
      </c>
      <c r="J150" s="2">
        <v>33087</v>
      </c>
      <c r="K150" s="4">
        <v>20.43</v>
      </c>
      <c r="P150" s="3">
        <v>38869</v>
      </c>
      <c r="Q150">
        <v>0.33222699999999999</v>
      </c>
      <c r="S150" s="3">
        <v>33080</v>
      </c>
      <c r="T150">
        <v>8.0500000000000007</v>
      </c>
    </row>
    <row r="151" spans="1:20" x14ac:dyDescent="0.25">
      <c r="A151" s="2">
        <v>37748</v>
      </c>
      <c r="B151" s="4">
        <v>474.12</v>
      </c>
      <c r="D151" s="2">
        <v>39440</v>
      </c>
      <c r="E151" s="4">
        <v>101.84</v>
      </c>
      <c r="G151" s="2">
        <v>38083</v>
      </c>
      <c r="H151" s="4">
        <v>86.42</v>
      </c>
      <c r="J151" s="2">
        <v>33088</v>
      </c>
      <c r="K151" s="4">
        <v>28.74</v>
      </c>
      <c r="P151" s="3">
        <v>38838</v>
      </c>
      <c r="Q151">
        <v>0.32974100000000001</v>
      </c>
      <c r="S151" s="3">
        <v>33081</v>
      </c>
      <c r="T151">
        <v>8.01</v>
      </c>
    </row>
    <row r="152" spans="1:20" x14ac:dyDescent="0.25">
      <c r="A152" s="2">
        <v>37749</v>
      </c>
      <c r="B152" s="4">
        <v>474.1</v>
      </c>
      <c r="D152" s="2">
        <v>39442</v>
      </c>
      <c r="E152" s="4">
        <v>101.36</v>
      </c>
      <c r="G152" s="2">
        <v>38084</v>
      </c>
      <c r="H152" s="4">
        <v>86.32</v>
      </c>
      <c r="J152" s="2">
        <v>33091</v>
      </c>
      <c r="K152" s="4">
        <v>35.909999999999997</v>
      </c>
      <c r="P152" s="3">
        <v>38810</v>
      </c>
      <c r="Q152">
        <v>0.32835900000000001</v>
      </c>
      <c r="S152" s="3">
        <v>33084</v>
      </c>
      <c r="T152">
        <v>8.0299999999999994</v>
      </c>
    </row>
    <row r="153" spans="1:20" x14ac:dyDescent="0.25">
      <c r="A153" s="2">
        <v>37750</v>
      </c>
      <c r="B153" s="4">
        <v>474.24</v>
      </c>
      <c r="D153" s="2">
        <v>39443</v>
      </c>
      <c r="E153" s="4">
        <v>101.3</v>
      </c>
      <c r="G153" s="2">
        <v>38085</v>
      </c>
      <c r="H153" s="4">
        <v>86.05</v>
      </c>
      <c r="J153" s="2">
        <v>33092</v>
      </c>
      <c r="K153" s="4">
        <v>32.75</v>
      </c>
      <c r="P153" s="3">
        <v>38777</v>
      </c>
      <c r="Q153">
        <v>0.31973800000000002</v>
      </c>
      <c r="S153" s="3">
        <v>33085</v>
      </c>
      <c r="T153">
        <v>8.0500000000000007</v>
      </c>
    </row>
    <row r="154" spans="1:20" x14ac:dyDescent="0.25">
      <c r="A154" s="2">
        <v>37753</v>
      </c>
      <c r="B154" s="4">
        <v>474.66</v>
      </c>
      <c r="D154" s="2">
        <v>39444</v>
      </c>
      <c r="E154" s="4">
        <v>100.5</v>
      </c>
      <c r="G154" s="2">
        <v>38089</v>
      </c>
      <c r="H154" s="4">
        <v>85.75</v>
      </c>
      <c r="J154" s="2">
        <v>33093</v>
      </c>
      <c r="K154" s="4">
        <v>28.27</v>
      </c>
      <c r="P154" s="3">
        <v>38749</v>
      </c>
      <c r="Q154">
        <v>0.32053799999999999</v>
      </c>
      <c r="S154" s="3">
        <v>33086</v>
      </c>
      <c r="T154">
        <v>8.07</v>
      </c>
    </row>
    <row r="155" spans="1:20" x14ac:dyDescent="0.25">
      <c r="A155" s="2">
        <v>37754</v>
      </c>
      <c r="B155" s="4">
        <v>473.18</v>
      </c>
      <c r="D155" s="2">
        <v>39447</v>
      </c>
      <c r="E155" s="4">
        <v>100.55</v>
      </c>
      <c r="G155" s="2">
        <v>38090</v>
      </c>
      <c r="H155" s="4">
        <v>84.8</v>
      </c>
      <c r="J155" s="2">
        <v>33094</v>
      </c>
      <c r="K155" s="4">
        <v>24.39</v>
      </c>
      <c r="P155" s="3">
        <v>38714</v>
      </c>
      <c r="Q155">
        <v>0.382544</v>
      </c>
      <c r="S155" s="3">
        <v>33087</v>
      </c>
      <c r="T155">
        <v>8.09</v>
      </c>
    </row>
    <row r="156" spans="1:20" x14ac:dyDescent="0.25">
      <c r="A156" s="2">
        <v>37755</v>
      </c>
      <c r="B156" s="4">
        <v>473.98</v>
      </c>
      <c r="D156" s="2">
        <v>39449</v>
      </c>
      <c r="E156" s="4">
        <v>99.5</v>
      </c>
      <c r="G156" s="2">
        <v>38091</v>
      </c>
      <c r="H156" s="4">
        <v>84.73</v>
      </c>
      <c r="J156" s="2">
        <v>33095</v>
      </c>
      <c r="K156" s="4">
        <v>25.75</v>
      </c>
      <c r="P156" s="3">
        <v>38687</v>
      </c>
      <c r="Q156">
        <v>0.39014100000000002</v>
      </c>
      <c r="S156" s="3">
        <v>33088</v>
      </c>
      <c r="T156">
        <v>8.0299999999999994</v>
      </c>
    </row>
    <row r="157" spans="1:20" x14ac:dyDescent="0.25">
      <c r="A157" s="2">
        <v>37756</v>
      </c>
      <c r="B157" s="4">
        <v>474.88</v>
      </c>
      <c r="D157" s="2">
        <v>39450</v>
      </c>
      <c r="E157" s="4">
        <v>99.7</v>
      </c>
      <c r="G157" s="2">
        <v>38092</v>
      </c>
      <c r="H157" s="4">
        <v>84.25</v>
      </c>
      <c r="J157" s="2">
        <v>33098</v>
      </c>
      <c r="K157" s="4">
        <v>25.74</v>
      </c>
      <c r="P157" s="3">
        <v>38657</v>
      </c>
      <c r="Q157">
        <v>0.39651999999999998</v>
      </c>
      <c r="S157" s="3">
        <v>33091</v>
      </c>
      <c r="T157">
        <v>8.0399999999999991</v>
      </c>
    </row>
    <row r="158" spans="1:20" x14ac:dyDescent="0.25">
      <c r="A158" s="2">
        <v>37757</v>
      </c>
      <c r="B158" s="4">
        <v>474.52</v>
      </c>
      <c r="D158" s="2">
        <v>39451</v>
      </c>
      <c r="E158" s="4">
        <v>99.2</v>
      </c>
      <c r="G158" s="2">
        <v>38093</v>
      </c>
      <c r="H158" s="4">
        <v>84.64</v>
      </c>
      <c r="J158" s="2">
        <v>33099</v>
      </c>
      <c r="K158" s="4">
        <v>24.18</v>
      </c>
      <c r="P158" s="3">
        <v>38628</v>
      </c>
      <c r="Q158">
        <v>0.36183199999999999</v>
      </c>
      <c r="S158" s="3">
        <v>33092</v>
      </c>
      <c r="T158">
        <v>8.0500000000000007</v>
      </c>
    </row>
    <row r="159" spans="1:20" x14ac:dyDescent="0.25">
      <c r="A159" s="2">
        <v>37760</v>
      </c>
      <c r="B159" s="4">
        <v>474.47</v>
      </c>
      <c r="D159" s="2">
        <v>39454</v>
      </c>
      <c r="E159" s="4">
        <v>98.61</v>
      </c>
      <c r="G159" s="2">
        <v>38096</v>
      </c>
      <c r="H159" s="4">
        <v>84.35</v>
      </c>
      <c r="J159" s="2">
        <v>33100</v>
      </c>
      <c r="K159" s="4">
        <v>23.31</v>
      </c>
      <c r="P159" s="3">
        <v>38596</v>
      </c>
      <c r="Q159">
        <v>0.33421600000000001</v>
      </c>
      <c r="S159" s="3">
        <v>33093</v>
      </c>
      <c r="T159">
        <v>8.19</v>
      </c>
    </row>
    <row r="160" spans="1:20" x14ac:dyDescent="0.25">
      <c r="A160" s="2">
        <v>37761</v>
      </c>
      <c r="B160" s="4">
        <v>473.77</v>
      </c>
      <c r="D160" s="2">
        <v>39455</v>
      </c>
      <c r="E160" s="4">
        <v>98.2</v>
      </c>
      <c r="G160" s="2">
        <v>38097</v>
      </c>
      <c r="H160" s="4">
        <v>83.61</v>
      </c>
      <c r="J160" s="2">
        <v>33101</v>
      </c>
      <c r="K160" s="4">
        <v>27.16</v>
      </c>
      <c r="P160" s="3">
        <v>38565</v>
      </c>
      <c r="Q160">
        <v>0.34507300000000002</v>
      </c>
      <c r="S160" s="3">
        <v>33094</v>
      </c>
      <c r="T160">
        <v>8.1</v>
      </c>
    </row>
    <row r="161" spans="1:20" x14ac:dyDescent="0.25">
      <c r="A161" s="2">
        <v>37762</v>
      </c>
      <c r="B161" s="4">
        <v>473.75</v>
      </c>
      <c r="D161" s="2">
        <v>39456</v>
      </c>
      <c r="E161" s="4">
        <v>97</v>
      </c>
      <c r="G161" s="2">
        <v>38098</v>
      </c>
      <c r="H161" s="4">
        <v>84</v>
      </c>
      <c r="J161" s="2">
        <v>33102</v>
      </c>
      <c r="K161" s="4">
        <v>27.53</v>
      </c>
      <c r="P161" s="3">
        <v>38534</v>
      </c>
      <c r="Q161">
        <v>0.33156200000000002</v>
      </c>
      <c r="S161" s="3">
        <v>33095</v>
      </c>
      <c r="T161">
        <v>8.0500000000000007</v>
      </c>
    </row>
    <row r="162" spans="1:20" x14ac:dyDescent="0.25">
      <c r="A162" s="2">
        <v>37763</v>
      </c>
      <c r="B162" s="4">
        <v>471.96</v>
      </c>
      <c r="D162" s="2">
        <v>39457</v>
      </c>
      <c r="E162" s="4">
        <v>97.5</v>
      </c>
      <c r="G162" s="2">
        <v>38099</v>
      </c>
      <c r="H162" s="4">
        <v>84.56</v>
      </c>
      <c r="J162" s="2">
        <v>33105</v>
      </c>
      <c r="K162" s="4">
        <v>26.46</v>
      </c>
      <c r="P162" s="3">
        <v>38504</v>
      </c>
      <c r="Q162">
        <v>0.34923700000000002</v>
      </c>
      <c r="S162" s="3">
        <v>33098</v>
      </c>
      <c r="T162">
        <v>8.23</v>
      </c>
    </row>
    <row r="163" spans="1:20" x14ac:dyDescent="0.25">
      <c r="A163" s="2">
        <v>37764</v>
      </c>
      <c r="B163" s="4">
        <v>471.94</v>
      </c>
      <c r="D163" s="2">
        <v>39458</v>
      </c>
      <c r="E163" s="4">
        <v>98</v>
      </c>
      <c r="G163" s="2">
        <v>38100</v>
      </c>
      <c r="H163" s="4">
        <v>84.05</v>
      </c>
      <c r="J163" s="2">
        <v>33106</v>
      </c>
      <c r="K163" s="4">
        <v>28.9</v>
      </c>
      <c r="P163" s="3">
        <v>38474</v>
      </c>
      <c r="Q163">
        <v>0.33</v>
      </c>
      <c r="S163" s="3">
        <v>33099</v>
      </c>
      <c r="T163">
        <v>8.14</v>
      </c>
    </row>
    <row r="164" spans="1:20" x14ac:dyDescent="0.25">
      <c r="A164" s="2">
        <v>37768</v>
      </c>
      <c r="B164" s="4">
        <v>471.51</v>
      </c>
      <c r="D164" s="2">
        <v>39461</v>
      </c>
      <c r="E164" s="4">
        <v>97.8</v>
      </c>
      <c r="G164" s="2">
        <v>38103</v>
      </c>
      <c r="H164" s="4">
        <v>84.26</v>
      </c>
      <c r="J164" s="2">
        <v>33107</v>
      </c>
      <c r="K164" s="4">
        <v>30.55</v>
      </c>
      <c r="P164" s="3">
        <v>38443</v>
      </c>
      <c r="Q164">
        <v>0.33</v>
      </c>
      <c r="S164" s="3">
        <v>33100</v>
      </c>
      <c r="T164">
        <v>8.2799999999999994</v>
      </c>
    </row>
    <row r="165" spans="1:20" x14ac:dyDescent="0.25">
      <c r="A165" s="2">
        <v>37769</v>
      </c>
      <c r="B165" s="4">
        <v>471.53</v>
      </c>
      <c r="D165" s="2">
        <v>39462</v>
      </c>
      <c r="E165" s="4">
        <v>97.81</v>
      </c>
      <c r="G165" s="2">
        <v>38104</v>
      </c>
      <c r="H165" s="4">
        <v>84.5</v>
      </c>
      <c r="J165" s="2">
        <v>33108</v>
      </c>
      <c r="K165" s="4">
        <v>36.47</v>
      </c>
      <c r="P165" s="3">
        <v>38412</v>
      </c>
      <c r="Q165">
        <v>0.282331</v>
      </c>
      <c r="S165" s="3">
        <v>33101</v>
      </c>
      <c r="T165">
        <v>8.44</v>
      </c>
    </row>
    <row r="166" spans="1:20" x14ac:dyDescent="0.25">
      <c r="A166" s="2">
        <v>37770</v>
      </c>
      <c r="B166" s="4">
        <v>471.03</v>
      </c>
      <c r="D166" s="2">
        <v>39463</v>
      </c>
      <c r="E166" s="4">
        <v>97.41</v>
      </c>
      <c r="G166" s="2">
        <v>38105</v>
      </c>
      <c r="H166" s="4">
        <v>83.64</v>
      </c>
      <c r="J166" s="2">
        <v>33109</v>
      </c>
      <c r="K166" s="4">
        <v>33.93</v>
      </c>
      <c r="P166" s="3">
        <v>38384</v>
      </c>
      <c r="Q166">
        <v>0.34460499999999999</v>
      </c>
      <c r="S166" s="3">
        <v>33102</v>
      </c>
      <c r="T166">
        <v>8.1999999999999993</v>
      </c>
    </row>
    <row r="167" spans="1:20" x14ac:dyDescent="0.25">
      <c r="A167" s="2">
        <v>37771</v>
      </c>
      <c r="B167" s="4">
        <v>472.17</v>
      </c>
      <c r="D167" s="2">
        <v>39464</v>
      </c>
      <c r="E167" s="4">
        <v>97.25</v>
      </c>
      <c r="G167" s="2">
        <v>38106</v>
      </c>
      <c r="H167" s="4">
        <v>83.44</v>
      </c>
      <c r="J167" s="2">
        <v>33112</v>
      </c>
      <c r="K167" s="4">
        <v>29.63</v>
      </c>
      <c r="P167" s="3">
        <v>38352</v>
      </c>
      <c r="Q167">
        <v>0.33508900000000003</v>
      </c>
      <c r="S167" s="3">
        <v>33105</v>
      </c>
      <c r="T167">
        <v>8.08</v>
      </c>
    </row>
    <row r="168" spans="1:20" x14ac:dyDescent="0.25">
      <c r="A168" s="2">
        <v>37774</v>
      </c>
      <c r="B168" s="4">
        <v>470.89</v>
      </c>
      <c r="D168" s="2">
        <v>39465</v>
      </c>
      <c r="E168" s="4">
        <v>97.77</v>
      </c>
      <c r="G168" s="2">
        <v>38107</v>
      </c>
      <c r="H168" s="4">
        <v>83.65</v>
      </c>
      <c r="J168" s="2">
        <v>33113</v>
      </c>
      <c r="K168" s="4">
        <v>29.12</v>
      </c>
      <c r="P168" s="3">
        <v>38322</v>
      </c>
      <c r="Q168">
        <v>0.35458200000000001</v>
      </c>
      <c r="S168" s="3">
        <v>33106</v>
      </c>
      <c r="T168">
        <v>8</v>
      </c>
    </row>
    <row r="169" spans="1:20" x14ac:dyDescent="0.25">
      <c r="A169" s="2">
        <v>37775</v>
      </c>
      <c r="B169" s="4">
        <v>471.06</v>
      </c>
      <c r="D169" s="2">
        <v>39469</v>
      </c>
      <c r="E169" s="4">
        <v>97.17</v>
      </c>
      <c r="G169" s="2">
        <v>38110</v>
      </c>
      <c r="H169" s="4">
        <v>83.37</v>
      </c>
      <c r="J169" s="2">
        <v>33114</v>
      </c>
      <c r="K169" s="4">
        <v>27.38</v>
      </c>
      <c r="P169" s="3">
        <v>38292</v>
      </c>
      <c r="Q169">
        <v>0.36619699999999999</v>
      </c>
      <c r="S169" s="3">
        <v>33107</v>
      </c>
      <c r="T169">
        <v>8.9600000000000009</v>
      </c>
    </row>
    <row r="170" spans="1:20" x14ac:dyDescent="0.25">
      <c r="A170" s="2">
        <v>37776</v>
      </c>
      <c r="B170" s="4">
        <v>471.5</v>
      </c>
      <c r="D170" s="2">
        <v>39470</v>
      </c>
      <c r="E170" s="4">
        <v>97.01</v>
      </c>
      <c r="G170" s="2">
        <v>38111</v>
      </c>
      <c r="H170" s="4">
        <v>82.95</v>
      </c>
      <c r="J170" s="2">
        <v>33115</v>
      </c>
      <c r="K170" s="4">
        <v>29.89</v>
      </c>
      <c r="P170" s="3">
        <v>38261</v>
      </c>
      <c r="Q170">
        <v>0.36074400000000001</v>
      </c>
      <c r="S170" s="3">
        <v>33108</v>
      </c>
      <c r="T170">
        <v>8.1300000000000008</v>
      </c>
    </row>
    <row r="171" spans="1:20" x14ac:dyDescent="0.25">
      <c r="A171" s="2">
        <v>37777</v>
      </c>
      <c r="B171" s="4">
        <v>471.61</v>
      </c>
      <c r="D171" s="2">
        <v>39471</v>
      </c>
      <c r="E171" s="4">
        <v>98.12</v>
      </c>
      <c r="G171" s="2">
        <v>38112</v>
      </c>
      <c r="H171" s="4">
        <v>82.55</v>
      </c>
      <c r="J171" s="2">
        <v>33116</v>
      </c>
      <c r="K171" s="4">
        <v>29.9</v>
      </c>
      <c r="P171" s="3">
        <v>38231</v>
      </c>
      <c r="Q171">
        <v>0.35011700000000001</v>
      </c>
      <c r="S171" s="3">
        <v>33109</v>
      </c>
      <c r="T171">
        <v>8.07</v>
      </c>
    </row>
    <row r="172" spans="1:20" x14ac:dyDescent="0.25">
      <c r="A172" s="2">
        <v>37778</v>
      </c>
      <c r="B172" s="4">
        <v>471.78</v>
      </c>
      <c r="D172" s="2">
        <v>39472</v>
      </c>
      <c r="E172" s="4">
        <v>98.65</v>
      </c>
      <c r="G172" s="2">
        <v>38113</v>
      </c>
      <c r="H172" s="4">
        <v>82.43</v>
      </c>
      <c r="J172" s="2">
        <v>33120</v>
      </c>
      <c r="K172" s="4">
        <v>29.58</v>
      </c>
      <c r="P172" s="3">
        <v>38201</v>
      </c>
      <c r="Q172">
        <v>0.32989200000000002</v>
      </c>
      <c r="S172" s="3">
        <v>33112</v>
      </c>
      <c r="T172">
        <v>8.08</v>
      </c>
    </row>
    <row r="173" spans="1:20" x14ac:dyDescent="0.25">
      <c r="A173" s="2">
        <v>37781</v>
      </c>
      <c r="B173" s="4">
        <v>478.3</v>
      </c>
      <c r="D173" s="2">
        <v>39475</v>
      </c>
      <c r="E173" s="4">
        <v>98.08</v>
      </c>
      <c r="G173" s="2">
        <v>38114</v>
      </c>
      <c r="H173" s="4">
        <v>81.33</v>
      </c>
      <c r="J173" s="2">
        <v>33121</v>
      </c>
      <c r="K173" s="4">
        <v>28.52</v>
      </c>
      <c r="P173" s="3">
        <v>38169</v>
      </c>
      <c r="Q173">
        <v>0.33598800000000001</v>
      </c>
      <c r="S173" s="3">
        <v>33113</v>
      </c>
      <c r="T173">
        <v>8.07</v>
      </c>
    </row>
    <row r="174" spans="1:20" x14ac:dyDescent="0.25">
      <c r="A174" s="2">
        <v>37782</v>
      </c>
      <c r="B174" s="4">
        <v>478.42</v>
      </c>
      <c r="D174" s="2">
        <v>39476</v>
      </c>
      <c r="E174" s="4">
        <v>98.29</v>
      </c>
      <c r="G174" s="2">
        <v>38117</v>
      </c>
      <c r="H174" s="4">
        <v>81.209999999999994</v>
      </c>
      <c r="J174" s="2">
        <v>33122</v>
      </c>
      <c r="K174" s="4">
        <v>30.19</v>
      </c>
      <c r="P174" s="3">
        <v>38139</v>
      </c>
      <c r="Q174">
        <v>0.32150899999999999</v>
      </c>
      <c r="S174" s="3">
        <v>33114</v>
      </c>
      <c r="T174">
        <v>8.0399999999999991</v>
      </c>
    </row>
    <row r="175" spans="1:20" x14ac:dyDescent="0.25">
      <c r="A175" s="2">
        <v>37783</v>
      </c>
      <c r="B175" s="4">
        <v>478.73</v>
      </c>
      <c r="D175" s="2">
        <v>39477</v>
      </c>
      <c r="E175" s="4">
        <v>98.69</v>
      </c>
      <c r="G175" s="2">
        <v>38118</v>
      </c>
      <c r="H175" s="4">
        <v>81.45</v>
      </c>
      <c r="J175" s="2">
        <v>33123</v>
      </c>
      <c r="K175" s="4">
        <v>28.73</v>
      </c>
      <c r="P175" s="3">
        <v>38110</v>
      </c>
      <c r="Q175">
        <v>0.325098</v>
      </c>
      <c r="S175" s="3">
        <v>33115</v>
      </c>
      <c r="T175">
        <v>8.06</v>
      </c>
    </row>
    <row r="176" spans="1:20" x14ac:dyDescent="0.25">
      <c r="A176" s="2">
        <v>37784</v>
      </c>
      <c r="B176" s="4">
        <v>479.77</v>
      </c>
      <c r="D176" s="2">
        <v>39478</v>
      </c>
      <c r="E176" s="4">
        <v>98.85</v>
      </c>
      <c r="G176" s="2">
        <v>38119</v>
      </c>
      <c r="H176" s="4">
        <v>80.97</v>
      </c>
      <c r="J176" s="2">
        <v>33126</v>
      </c>
      <c r="K176" s="4">
        <v>29.34</v>
      </c>
      <c r="P176" s="3">
        <v>38078</v>
      </c>
      <c r="Q176">
        <v>0.34798000000000001</v>
      </c>
      <c r="S176" s="3">
        <v>33116</v>
      </c>
      <c r="T176">
        <v>8.06</v>
      </c>
    </row>
    <row r="177" spans="1:20" x14ac:dyDescent="0.25">
      <c r="A177" s="2">
        <v>37785</v>
      </c>
      <c r="B177" s="4">
        <v>479.84</v>
      </c>
      <c r="D177" s="2">
        <v>39479</v>
      </c>
      <c r="E177" s="4">
        <v>98.28</v>
      </c>
      <c r="G177" s="2">
        <v>38120</v>
      </c>
      <c r="H177" s="4">
        <v>80.61</v>
      </c>
      <c r="J177" s="2">
        <v>33127</v>
      </c>
      <c r="K177" s="4">
        <v>28.38</v>
      </c>
      <c r="P177" s="3">
        <v>38047</v>
      </c>
      <c r="Q177">
        <v>0.35558000000000001</v>
      </c>
      <c r="S177" s="3">
        <v>33119</v>
      </c>
      <c r="T177">
        <v>8.06</v>
      </c>
    </row>
    <row r="178" spans="1:20" x14ac:dyDescent="0.25">
      <c r="A178" s="2">
        <v>37788</v>
      </c>
      <c r="B178" s="4">
        <v>479.93</v>
      </c>
      <c r="D178" s="2">
        <v>39482</v>
      </c>
      <c r="E178" s="4">
        <v>98.31</v>
      </c>
      <c r="G178" s="2">
        <v>38121</v>
      </c>
      <c r="H178" s="4">
        <v>81.239999999999995</v>
      </c>
      <c r="J178" s="2">
        <v>33128</v>
      </c>
      <c r="K178" s="4">
        <v>28.12</v>
      </c>
      <c r="P178" s="3">
        <v>38019</v>
      </c>
      <c r="Q178">
        <v>0.35810199999999998</v>
      </c>
      <c r="S178" s="3">
        <v>33120</v>
      </c>
      <c r="T178">
        <v>8.17</v>
      </c>
    </row>
    <row r="179" spans="1:20" x14ac:dyDescent="0.25">
      <c r="A179" s="2">
        <v>37789</v>
      </c>
      <c r="B179" s="4">
        <v>482.07</v>
      </c>
      <c r="D179" s="2">
        <v>39483</v>
      </c>
      <c r="E179" s="4">
        <v>97.5</v>
      </c>
      <c r="G179" s="2">
        <v>38124</v>
      </c>
      <c r="H179" s="4">
        <v>82.03</v>
      </c>
      <c r="J179" s="2">
        <v>33129</v>
      </c>
      <c r="K179" s="4">
        <v>29.33</v>
      </c>
      <c r="P179" s="3">
        <v>37986</v>
      </c>
      <c r="Q179">
        <v>0.39974599999999999</v>
      </c>
      <c r="S179" s="3">
        <v>33121</v>
      </c>
      <c r="T179">
        <v>9.31</v>
      </c>
    </row>
    <row r="180" spans="1:20" x14ac:dyDescent="0.25">
      <c r="A180" s="2">
        <v>37790</v>
      </c>
      <c r="B180" s="4">
        <v>482.42</v>
      </c>
      <c r="D180" s="2">
        <v>39484</v>
      </c>
      <c r="E180" s="4">
        <v>97.44</v>
      </c>
      <c r="G180" s="2">
        <v>38125</v>
      </c>
      <c r="H180" s="4">
        <v>81.84</v>
      </c>
      <c r="J180" s="2">
        <v>33130</v>
      </c>
      <c r="K180" s="4">
        <v>30.56</v>
      </c>
      <c r="P180" s="3">
        <v>37956</v>
      </c>
      <c r="Q180">
        <v>0.41781400000000002</v>
      </c>
      <c r="S180" s="3">
        <v>33122</v>
      </c>
      <c r="T180">
        <v>8.1999999999999993</v>
      </c>
    </row>
    <row r="181" spans="1:20" x14ac:dyDescent="0.25">
      <c r="A181" s="2">
        <v>37791</v>
      </c>
      <c r="B181" s="4">
        <v>482.49</v>
      </c>
      <c r="D181" s="2">
        <v>39485</v>
      </c>
      <c r="E181" s="4">
        <v>96.9</v>
      </c>
      <c r="G181" s="2">
        <v>38126</v>
      </c>
      <c r="H181" s="4">
        <v>81.239999999999995</v>
      </c>
      <c r="J181" s="2">
        <v>33133</v>
      </c>
      <c r="K181" s="4">
        <v>29.55</v>
      </c>
      <c r="P181" s="3">
        <v>37928</v>
      </c>
      <c r="Q181">
        <v>0.34795599999999999</v>
      </c>
      <c r="S181" s="3">
        <v>33123</v>
      </c>
      <c r="T181">
        <v>8.1300000000000008</v>
      </c>
    </row>
    <row r="182" spans="1:20" x14ac:dyDescent="0.25">
      <c r="A182" s="2">
        <v>37792</v>
      </c>
      <c r="B182" s="4">
        <v>482.62</v>
      </c>
      <c r="D182" s="2">
        <v>39486</v>
      </c>
      <c r="E182" s="4">
        <v>96.17</v>
      </c>
      <c r="G182" s="2">
        <v>38127</v>
      </c>
      <c r="H182" s="4">
        <v>82.03</v>
      </c>
      <c r="J182" s="2">
        <v>33134</v>
      </c>
      <c r="K182" s="4">
        <v>28.82</v>
      </c>
      <c r="P182" s="3">
        <v>37895</v>
      </c>
      <c r="Q182">
        <v>0.36688300000000001</v>
      </c>
      <c r="S182" s="3">
        <v>33126</v>
      </c>
      <c r="T182">
        <v>8.1300000000000008</v>
      </c>
    </row>
    <row r="183" spans="1:20" x14ac:dyDescent="0.25">
      <c r="A183" s="2">
        <v>37795</v>
      </c>
      <c r="B183" s="4">
        <v>482.66</v>
      </c>
      <c r="D183" s="2">
        <v>39489</v>
      </c>
      <c r="E183" s="4">
        <v>95.41</v>
      </c>
      <c r="G183" s="2">
        <v>38128</v>
      </c>
      <c r="H183" s="4">
        <v>81.72</v>
      </c>
      <c r="J183" s="2">
        <v>33135</v>
      </c>
      <c r="K183" s="4">
        <v>27.88</v>
      </c>
      <c r="P183" s="3">
        <v>37866</v>
      </c>
      <c r="Q183">
        <v>0.37199399999999999</v>
      </c>
      <c r="S183" s="3">
        <v>33127</v>
      </c>
      <c r="T183">
        <v>8.08</v>
      </c>
    </row>
    <row r="184" spans="1:20" x14ac:dyDescent="0.25">
      <c r="A184" s="2">
        <v>37796</v>
      </c>
      <c r="B184" s="4">
        <v>482.71</v>
      </c>
      <c r="D184" s="2">
        <v>39490</v>
      </c>
      <c r="E184" s="4">
        <v>95.5</v>
      </c>
      <c r="G184" s="2">
        <v>38131</v>
      </c>
      <c r="H184" s="4">
        <v>81.98</v>
      </c>
      <c r="J184" s="2">
        <v>33136</v>
      </c>
      <c r="K184" s="4">
        <v>28.66</v>
      </c>
      <c r="P184" s="3">
        <v>37834</v>
      </c>
      <c r="Q184">
        <v>0.37798599999999999</v>
      </c>
      <c r="S184" s="3">
        <v>33128</v>
      </c>
      <c r="T184">
        <v>8.0299999999999994</v>
      </c>
    </row>
    <row r="185" spans="1:20" x14ac:dyDescent="0.25">
      <c r="A185" s="2">
        <v>37797</v>
      </c>
      <c r="B185" s="4">
        <v>483.15</v>
      </c>
      <c r="D185" s="2">
        <v>39491</v>
      </c>
      <c r="E185" s="4">
        <v>95.51</v>
      </c>
      <c r="G185" s="2">
        <v>38132</v>
      </c>
      <c r="H185" s="4">
        <v>82.15</v>
      </c>
      <c r="J185" s="2">
        <v>33137</v>
      </c>
      <c r="K185" s="4">
        <v>30.04</v>
      </c>
      <c r="P185" s="3">
        <v>37803</v>
      </c>
      <c r="Q185">
        <v>0.352885</v>
      </c>
      <c r="S185" s="3">
        <v>33129</v>
      </c>
      <c r="T185">
        <v>8.0299999999999994</v>
      </c>
    </row>
    <row r="186" spans="1:20" x14ac:dyDescent="0.25">
      <c r="A186" s="2">
        <v>37798</v>
      </c>
      <c r="B186" s="4">
        <v>483.24</v>
      </c>
      <c r="D186" s="2">
        <v>39492</v>
      </c>
      <c r="E186" s="4">
        <v>95.98</v>
      </c>
      <c r="G186" s="2">
        <v>38133</v>
      </c>
      <c r="H186" s="4">
        <v>82.69</v>
      </c>
      <c r="J186" s="2">
        <v>33140</v>
      </c>
      <c r="K186" s="4">
        <v>30.56</v>
      </c>
      <c r="P186" s="3">
        <v>37774</v>
      </c>
      <c r="Q186">
        <v>0.39839799999999997</v>
      </c>
      <c r="S186" s="3">
        <v>33130</v>
      </c>
      <c r="T186">
        <v>7.93</v>
      </c>
    </row>
    <row r="187" spans="1:20" x14ac:dyDescent="0.25">
      <c r="A187" s="2">
        <v>37799</v>
      </c>
      <c r="B187" s="4">
        <v>483.39</v>
      </c>
      <c r="D187" s="2">
        <v>39493</v>
      </c>
      <c r="E187" s="4">
        <v>95.74</v>
      </c>
      <c r="G187" s="2">
        <v>38134</v>
      </c>
      <c r="H187" s="4">
        <v>83.3</v>
      </c>
      <c r="J187" s="2">
        <v>33141</v>
      </c>
      <c r="K187" s="4">
        <v>28.81</v>
      </c>
      <c r="P187" s="3">
        <v>37742</v>
      </c>
      <c r="Q187">
        <v>0.47299200000000002</v>
      </c>
      <c r="S187" s="3">
        <v>33133</v>
      </c>
      <c r="T187">
        <v>8.0399999999999991</v>
      </c>
    </row>
    <row r="188" spans="1:20" x14ac:dyDescent="0.25">
      <c r="A188" s="2">
        <v>37802</v>
      </c>
      <c r="B188" s="4">
        <v>483.44</v>
      </c>
      <c r="D188" s="2">
        <v>39497</v>
      </c>
      <c r="E188" s="4">
        <v>95.19</v>
      </c>
      <c r="G188" s="2">
        <v>38135</v>
      </c>
      <c r="H188" s="4">
        <v>83.15</v>
      </c>
      <c r="J188" s="2">
        <v>33142</v>
      </c>
      <c r="K188" s="4">
        <v>28.19</v>
      </c>
      <c r="P188" s="3">
        <v>37712</v>
      </c>
      <c r="Q188">
        <v>0.37792900000000001</v>
      </c>
      <c r="S188" s="3">
        <v>33134</v>
      </c>
      <c r="T188">
        <v>7.87</v>
      </c>
    </row>
    <row r="189" spans="1:20" x14ac:dyDescent="0.25">
      <c r="A189" s="2">
        <v>37803</v>
      </c>
      <c r="B189" s="4">
        <v>482.32</v>
      </c>
      <c r="D189" s="2">
        <v>39498</v>
      </c>
      <c r="E189" s="4">
        <v>95.49</v>
      </c>
      <c r="G189" s="2">
        <v>38139</v>
      </c>
      <c r="H189" s="4">
        <v>82.07</v>
      </c>
      <c r="J189" s="2">
        <v>33143</v>
      </c>
      <c r="K189" s="4">
        <v>28.67</v>
      </c>
      <c r="P189" s="3">
        <v>37683</v>
      </c>
      <c r="Q189">
        <v>0.34031600000000001</v>
      </c>
      <c r="S189" s="3">
        <v>33135</v>
      </c>
      <c r="T189">
        <v>9.5299999999999994</v>
      </c>
    </row>
    <row r="190" spans="1:20" x14ac:dyDescent="0.25">
      <c r="A190" s="2">
        <v>37804</v>
      </c>
      <c r="B190" s="4">
        <v>483.62</v>
      </c>
      <c r="D190" s="2">
        <v>39499</v>
      </c>
      <c r="E190" s="4">
        <v>95.87</v>
      </c>
      <c r="G190" s="2">
        <v>38140</v>
      </c>
      <c r="H190" s="4">
        <v>81.819999999999993</v>
      </c>
      <c r="J190" s="2">
        <v>33144</v>
      </c>
      <c r="K190" s="4">
        <v>29.11</v>
      </c>
      <c r="P190" s="3">
        <v>37655</v>
      </c>
      <c r="Q190">
        <v>0.30755199999999999</v>
      </c>
      <c r="S190" s="3">
        <v>33136</v>
      </c>
      <c r="T190">
        <v>8.17</v>
      </c>
    </row>
    <row r="191" spans="1:20" x14ac:dyDescent="0.25">
      <c r="A191" s="2">
        <v>37805</v>
      </c>
      <c r="B191" s="4">
        <v>483.48</v>
      </c>
      <c r="D191" s="2">
        <v>39500</v>
      </c>
      <c r="E191" s="4">
        <v>95.75</v>
      </c>
      <c r="G191" s="2">
        <v>38141</v>
      </c>
      <c r="H191" s="4">
        <v>82.05</v>
      </c>
      <c r="J191" s="2">
        <v>33147</v>
      </c>
      <c r="K191" s="4">
        <v>28.06</v>
      </c>
      <c r="P191" s="3">
        <v>37621</v>
      </c>
      <c r="Q191">
        <v>0.44629400000000002</v>
      </c>
      <c r="S191" s="3">
        <v>33137</v>
      </c>
      <c r="T191">
        <v>8.2200000000000006</v>
      </c>
    </row>
    <row r="192" spans="1:20" x14ac:dyDescent="0.25">
      <c r="A192" s="2">
        <v>37809</v>
      </c>
      <c r="B192" s="4">
        <v>483.45</v>
      </c>
      <c r="D192" s="2">
        <v>39503</v>
      </c>
      <c r="E192" s="4">
        <v>96.09</v>
      </c>
      <c r="G192" s="2">
        <v>38142</v>
      </c>
      <c r="H192" s="4">
        <v>81.540000000000006</v>
      </c>
      <c r="J192" s="2">
        <v>33148</v>
      </c>
      <c r="K192" s="4">
        <v>27.28</v>
      </c>
      <c r="P192" s="3">
        <v>37592</v>
      </c>
      <c r="Q192">
        <v>0.389457</v>
      </c>
      <c r="S192" s="3">
        <v>33140</v>
      </c>
      <c r="T192">
        <v>8.33</v>
      </c>
    </row>
    <row r="193" spans="1:20" x14ac:dyDescent="0.25">
      <c r="A193" s="2">
        <v>37810</v>
      </c>
      <c r="B193" s="4">
        <v>483.08</v>
      </c>
      <c r="D193" s="2">
        <v>39504</v>
      </c>
      <c r="E193" s="4">
        <v>96.9</v>
      </c>
      <c r="G193" s="2">
        <v>38145</v>
      </c>
      <c r="H193" s="4">
        <v>81.5</v>
      </c>
      <c r="J193" s="2">
        <v>33149</v>
      </c>
      <c r="K193" s="4">
        <v>27.9</v>
      </c>
      <c r="P193" s="3">
        <v>37561</v>
      </c>
      <c r="Q193">
        <v>0.388845</v>
      </c>
      <c r="S193" s="3">
        <v>33141</v>
      </c>
      <c r="T193">
        <v>8.35</v>
      </c>
    </row>
    <row r="194" spans="1:20" x14ac:dyDescent="0.25">
      <c r="A194" s="2">
        <v>37811</v>
      </c>
      <c r="B194" s="4">
        <v>483.5</v>
      </c>
      <c r="D194" s="2">
        <v>39505</v>
      </c>
      <c r="E194" s="4">
        <v>96.9</v>
      </c>
      <c r="G194" s="2">
        <v>38146</v>
      </c>
      <c r="H194" s="4">
        <v>81.680000000000007</v>
      </c>
      <c r="J194" s="2">
        <v>33150</v>
      </c>
      <c r="K194" s="4">
        <v>27.51</v>
      </c>
      <c r="P194" s="3">
        <v>37530</v>
      </c>
      <c r="Q194">
        <v>0.34270299999999998</v>
      </c>
      <c r="S194" s="3">
        <v>33142</v>
      </c>
      <c r="T194">
        <v>8.2899999999999991</v>
      </c>
    </row>
    <row r="195" spans="1:20" x14ac:dyDescent="0.25">
      <c r="A195" s="2">
        <v>37812</v>
      </c>
      <c r="B195" s="4">
        <v>483.81</v>
      </c>
      <c r="D195" s="2">
        <v>39506</v>
      </c>
      <c r="E195" s="4">
        <v>96.74</v>
      </c>
      <c r="G195" s="2">
        <v>38147</v>
      </c>
      <c r="H195" s="4">
        <v>81.290000000000006</v>
      </c>
      <c r="J195" s="2">
        <v>33151</v>
      </c>
      <c r="K195" s="4">
        <v>27.85</v>
      </c>
      <c r="P195" s="3">
        <v>37502</v>
      </c>
      <c r="Q195">
        <v>0.37260799999999999</v>
      </c>
      <c r="S195" s="3">
        <v>33143</v>
      </c>
      <c r="T195">
        <v>8.2100000000000009</v>
      </c>
    </row>
    <row r="196" spans="1:20" x14ac:dyDescent="0.25">
      <c r="A196" s="2">
        <v>37813</v>
      </c>
      <c r="B196" s="4">
        <v>486.06</v>
      </c>
      <c r="D196" s="2">
        <v>39507</v>
      </c>
      <c r="E196" s="4">
        <v>96.38</v>
      </c>
      <c r="G196" s="2">
        <v>38148</v>
      </c>
      <c r="H196" s="4">
        <v>81.56</v>
      </c>
      <c r="J196" s="2">
        <v>33154</v>
      </c>
      <c r="K196" s="4">
        <v>28.04</v>
      </c>
      <c r="S196" s="3">
        <v>33144</v>
      </c>
      <c r="T196">
        <v>8.0299999999999994</v>
      </c>
    </row>
    <row r="197" spans="1:20" x14ac:dyDescent="0.25">
      <c r="A197" s="2">
        <v>37816</v>
      </c>
      <c r="B197" s="4">
        <v>486.52</v>
      </c>
      <c r="D197" s="2">
        <v>39510</v>
      </c>
      <c r="E197" s="4">
        <v>95.79</v>
      </c>
      <c r="G197" s="2">
        <v>38152</v>
      </c>
      <c r="H197" s="4">
        <v>80.819999999999993</v>
      </c>
      <c r="J197" s="2">
        <v>33155</v>
      </c>
      <c r="K197" s="4">
        <v>30.71</v>
      </c>
      <c r="S197" s="3">
        <v>33147</v>
      </c>
      <c r="T197">
        <v>8.25</v>
      </c>
    </row>
    <row r="198" spans="1:20" x14ac:dyDescent="0.25">
      <c r="A198" s="2">
        <v>37817</v>
      </c>
      <c r="B198" s="4">
        <v>486.76</v>
      </c>
      <c r="D198" s="2">
        <v>39511</v>
      </c>
      <c r="E198" s="4">
        <v>95.71</v>
      </c>
      <c r="G198" s="2">
        <v>38153</v>
      </c>
      <c r="H198" s="4">
        <v>82.53</v>
      </c>
      <c r="J198" s="2">
        <v>33156</v>
      </c>
      <c r="K198" s="4">
        <v>31.19</v>
      </c>
      <c r="S198" s="3">
        <v>33148</v>
      </c>
      <c r="T198">
        <v>8.32</v>
      </c>
    </row>
    <row r="199" spans="1:20" x14ac:dyDescent="0.25">
      <c r="A199" s="2">
        <v>37818</v>
      </c>
      <c r="B199" s="4">
        <v>486.26</v>
      </c>
      <c r="D199" s="2">
        <v>39512</v>
      </c>
      <c r="E199" s="4">
        <v>95.95</v>
      </c>
      <c r="G199" s="2">
        <v>38154</v>
      </c>
      <c r="H199" s="4">
        <v>82.23</v>
      </c>
      <c r="J199" s="2">
        <v>33157</v>
      </c>
      <c r="K199" s="4">
        <v>33.979999999999997</v>
      </c>
      <c r="S199" s="3">
        <v>33149</v>
      </c>
      <c r="T199">
        <v>8.7100000000000009</v>
      </c>
    </row>
    <row r="200" spans="1:20" x14ac:dyDescent="0.25">
      <c r="A200" s="2">
        <v>37819</v>
      </c>
      <c r="B200" s="4">
        <v>485.56</v>
      </c>
      <c r="D200" s="2">
        <v>39513</v>
      </c>
      <c r="E200" s="4">
        <v>95.78</v>
      </c>
      <c r="G200" s="2">
        <v>38155</v>
      </c>
      <c r="H200" s="4">
        <v>82.77</v>
      </c>
      <c r="J200" s="2">
        <v>33158</v>
      </c>
      <c r="K200" s="4">
        <v>31.94</v>
      </c>
      <c r="S200" s="3">
        <v>33150</v>
      </c>
      <c r="T200">
        <v>8.31</v>
      </c>
    </row>
    <row r="201" spans="1:20" x14ac:dyDescent="0.25">
      <c r="A201" s="2">
        <v>37820</v>
      </c>
      <c r="B201" s="4">
        <v>484.67</v>
      </c>
      <c r="D201" s="2">
        <v>39514</v>
      </c>
      <c r="E201" s="4">
        <v>95.4</v>
      </c>
      <c r="G201" s="2">
        <v>38156</v>
      </c>
      <c r="H201" s="4">
        <v>82.55</v>
      </c>
      <c r="J201" s="2">
        <v>33161</v>
      </c>
      <c r="K201" s="4">
        <v>31.64</v>
      </c>
      <c r="S201" s="3">
        <v>33151</v>
      </c>
      <c r="T201">
        <v>8.19</v>
      </c>
    </row>
    <row r="202" spans="1:20" x14ac:dyDescent="0.25">
      <c r="A202" s="2">
        <v>37823</v>
      </c>
      <c r="B202" s="4">
        <v>484.05</v>
      </c>
      <c r="D202" s="2">
        <v>39517</v>
      </c>
      <c r="E202" s="4">
        <v>95.37</v>
      </c>
      <c r="G202" s="2">
        <v>38159</v>
      </c>
      <c r="H202" s="4">
        <v>82.59</v>
      </c>
      <c r="J202" s="2">
        <v>33162</v>
      </c>
      <c r="K202" s="4">
        <v>31.45</v>
      </c>
      <c r="S202" s="3">
        <v>33154</v>
      </c>
      <c r="T202">
        <v>8.19</v>
      </c>
    </row>
    <row r="203" spans="1:20" x14ac:dyDescent="0.25">
      <c r="A203" s="2">
        <v>37824</v>
      </c>
      <c r="B203" s="4">
        <v>483.55</v>
      </c>
      <c r="D203" s="2">
        <v>39518</v>
      </c>
      <c r="E203" s="4">
        <v>95.5</v>
      </c>
      <c r="G203" s="2">
        <v>38160</v>
      </c>
      <c r="H203" s="4">
        <v>82.38</v>
      </c>
      <c r="J203" s="2">
        <v>33163</v>
      </c>
      <c r="K203" s="4">
        <v>31.37</v>
      </c>
      <c r="S203" s="3">
        <v>33155</v>
      </c>
      <c r="T203">
        <v>8.2100000000000009</v>
      </c>
    </row>
    <row r="204" spans="1:20" x14ac:dyDescent="0.25">
      <c r="A204" s="2">
        <v>37825</v>
      </c>
      <c r="B204" s="4">
        <v>481.32</v>
      </c>
      <c r="D204" s="2">
        <v>39519</v>
      </c>
      <c r="E204" s="4">
        <v>95.27</v>
      </c>
      <c r="G204" s="2">
        <v>38161</v>
      </c>
      <c r="H204" s="4">
        <v>82.59</v>
      </c>
      <c r="J204" s="2">
        <v>33164</v>
      </c>
      <c r="K204" s="4">
        <v>29.6</v>
      </c>
      <c r="S204" s="3">
        <v>33156</v>
      </c>
      <c r="T204">
        <v>8.11</v>
      </c>
    </row>
    <row r="205" spans="1:20" x14ac:dyDescent="0.25">
      <c r="A205" s="2">
        <v>37826</v>
      </c>
      <c r="B205" s="4">
        <v>480.89</v>
      </c>
      <c r="D205" s="2">
        <v>39520</v>
      </c>
      <c r="E205" s="4">
        <v>94.74</v>
      </c>
      <c r="G205" s="2">
        <v>38162</v>
      </c>
      <c r="H205" s="4">
        <v>83.04</v>
      </c>
      <c r="J205" s="2">
        <v>33165</v>
      </c>
      <c r="K205" s="4">
        <v>27.86</v>
      </c>
      <c r="S205" s="3">
        <v>33157</v>
      </c>
      <c r="T205">
        <v>8.02</v>
      </c>
    </row>
    <row r="206" spans="1:20" x14ac:dyDescent="0.25">
      <c r="A206" s="2">
        <v>37827</v>
      </c>
      <c r="B206" s="4">
        <v>481.2</v>
      </c>
      <c r="D206" s="2">
        <v>39521</v>
      </c>
      <c r="E206" s="4">
        <v>94.37</v>
      </c>
      <c r="G206" s="2">
        <v>38163</v>
      </c>
      <c r="H206" s="4">
        <v>83.13</v>
      </c>
      <c r="J206" s="2">
        <v>33168</v>
      </c>
      <c r="K206" s="4">
        <v>27.27</v>
      </c>
      <c r="S206" s="3">
        <v>33158</v>
      </c>
      <c r="T206">
        <v>7.98</v>
      </c>
    </row>
    <row r="207" spans="1:20" x14ac:dyDescent="0.25">
      <c r="A207" s="2">
        <v>37830</v>
      </c>
      <c r="B207" s="4">
        <v>479.65</v>
      </c>
      <c r="D207" s="2">
        <v>39524</v>
      </c>
      <c r="E207" s="4">
        <v>93.65</v>
      </c>
      <c r="G207" s="2">
        <v>38166</v>
      </c>
      <c r="H207" s="4">
        <v>82.3</v>
      </c>
      <c r="J207" s="2">
        <v>33169</v>
      </c>
      <c r="K207" s="4">
        <v>27.57</v>
      </c>
      <c r="S207" s="3">
        <v>33161</v>
      </c>
      <c r="T207">
        <v>8.07</v>
      </c>
    </row>
    <row r="208" spans="1:20" x14ac:dyDescent="0.25">
      <c r="A208" s="2">
        <v>37831</v>
      </c>
      <c r="B208" s="4">
        <v>476.29</v>
      </c>
      <c r="D208" s="2">
        <v>39525</v>
      </c>
      <c r="E208" s="4">
        <v>95.2</v>
      </c>
      <c r="G208" s="2">
        <v>38167</v>
      </c>
      <c r="H208" s="4">
        <v>82.75</v>
      </c>
      <c r="J208" s="2">
        <v>33170</v>
      </c>
      <c r="K208" s="4">
        <v>28.28</v>
      </c>
      <c r="S208" s="3">
        <v>33162</v>
      </c>
      <c r="T208">
        <v>8.01</v>
      </c>
    </row>
    <row r="209" spans="1:20" x14ac:dyDescent="0.25">
      <c r="A209" s="2">
        <v>37832</v>
      </c>
      <c r="B209" s="4">
        <v>472.93</v>
      </c>
      <c r="D209" s="2">
        <v>39526</v>
      </c>
      <c r="E209" s="4">
        <v>95.3</v>
      </c>
      <c r="G209" s="2">
        <v>38168</v>
      </c>
      <c r="H209" s="4">
        <v>83.61</v>
      </c>
      <c r="J209" s="2">
        <v>33171</v>
      </c>
      <c r="K209" s="4">
        <v>29.04</v>
      </c>
      <c r="S209" s="3">
        <v>33163</v>
      </c>
      <c r="T209">
        <v>7.6899999999999995</v>
      </c>
    </row>
    <row r="210" spans="1:20" x14ac:dyDescent="0.25">
      <c r="A210" s="2">
        <v>37833</v>
      </c>
      <c r="B210" s="4">
        <v>470.03</v>
      </c>
      <c r="D210" s="2">
        <v>39527</v>
      </c>
      <c r="E210" s="4">
        <v>95.48</v>
      </c>
      <c r="G210" s="2">
        <v>38169</v>
      </c>
      <c r="H210" s="4">
        <v>83.4</v>
      </c>
      <c r="J210" s="2">
        <v>33172</v>
      </c>
      <c r="K210" s="4">
        <v>30.75</v>
      </c>
      <c r="S210" s="3">
        <v>33164</v>
      </c>
      <c r="T210">
        <v>8.0399999999999991</v>
      </c>
    </row>
    <row r="211" spans="1:20" x14ac:dyDescent="0.25">
      <c r="A211" s="2">
        <v>37834</v>
      </c>
      <c r="B211" s="4">
        <v>466.38</v>
      </c>
      <c r="D211" s="2">
        <v>39531</v>
      </c>
      <c r="E211" s="4">
        <v>96.5</v>
      </c>
      <c r="G211" s="2">
        <v>38170</v>
      </c>
      <c r="H211" s="4">
        <v>84.39</v>
      </c>
      <c r="J211" s="2">
        <v>33175</v>
      </c>
      <c r="K211" s="4">
        <v>31.54</v>
      </c>
      <c r="S211" s="3">
        <v>33165</v>
      </c>
      <c r="T211">
        <v>8.01</v>
      </c>
    </row>
    <row r="212" spans="1:20" x14ac:dyDescent="0.25">
      <c r="A212" s="2">
        <v>37837</v>
      </c>
      <c r="B212" s="4">
        <v>465.85</v>
      </c>
      <c r="D212" s="2">
        <v>39532</v>
      </c>
      <c r="E212" s="4">
        <v>96.75</v>
      </c>
      <c r="G212" s="2">
        <v>38174</v>
      </c>
      <c r="H212" s="4">
        <v>84.21</v>
      </c>
      <c r="J212" s="2">
        <v>33176</v>
      </c>
      <c r="K212" s="4">
        <v>30.52</v>
      </c>
      <c r="S212" s="3">
        <v>33168</v>
      </c>
      <c r="T212">
        <v>7.99</v>
      </c>
    </row>
    <row r="213" spans="1:20" x14ac:dyDescent="0.25">
      <c r="A213" s="2">
        <v>37838</v>
      </c>
      <c r="B213" s="4">
        <v>465.01</v>
      </c>
      <c r="D213" s="2">
        <v>39533</v>
      </c>
      <c r="E213" s="4">
        <v>96.52</v>
      </c>
      <c r="G213" s="2">
        <v>38175</v>
      </c>
      <c r="H213" s="4">
        <v>84.2</v>
      </c>
      <c r="J213" s="2">
        <v>33177</v>
      </c>
      <c r="K213" s="4">
        <v>30.04</v>
      </c>
      <c r="S213" s="3">
        <v>33169</v>
      </c>
      <c r="T213">
        <v>7.93</v>
      </c>
    </row>
    <row r="214" spans="1:20" x14ac:dyDescent="0.25">
      <c r="A214" s="2">
        <v>37839</v>
      </c>
      <c r="B214" s="4">
        <v>462.95</v>
      </c>
      <c r="D214" s="2">
        <v>39534</v>
      </c>
      <c r="E214" s="4">
        <v>96.18</v>
      </c>
      <c r="G214" s="2">
        <v>38176</v>
      </c>
      <c r="H214" s="4">
        <v>84.27</v>
      </c>
      <c r="J214" s="2">
        <v>33178</v>
      </c>
      <c r="K214" s="4">
        <v>30.25</v>
      </c>
      <c r="S214" s="3">
        <v>33170</v>
      </c>
      <c r="T214">
        <v>7.9399999999999995</v>
      </c>
    </row>
    <row r="215" spans="1:20" x14ac:dyDescent="0.25">
      <c r="A215" s="2">
        <v>37840</v>
      </c>
      <c r="B215" s="4">
        <v>462.69</v>
      </c>
      <c r="D215" s="2">
        <v>39535</v>
      </c>
      <c r="E215" s="4">
        <v>96.19</v>
      </c>
      <c r="G215" s="2">
        <v>38177</v>
      </c>
      <c r="H215" s="4">
        <v>84.32</v>
      </c>
      <c r="J215" s="2">
        <v>33179</v>
      </c>
      <c r="K215" s="4">
        <v>30.03</v>
      </c>
      <c r="S215" s="3">
        <v>33171</v>
      </c>
      <c r="T215">
        <v>8.02</v>
      </c>
    </row>
    <row r="216" spans="1:20" x14ac:dyDescent="0.25">
      <c r="A216" s="2">
        <v>37841</v>
      </c>
      <c r="B216" s="4">
        <v>463.1</v>
      </c>
      <c r="D216" s="2">
        <v>39538</v>
      </c>
      <c r="E216" s="4">
        <v>96.68</v>
      </c>
      <c r="G216" s="2">
        <v>38180</v>
      </c>
      <c r="H216" s="4">
        <v>84.5</v>
      </c>
      <c r="J216" s="2">
        <v>33182</v>
      </c>
      <c r="K216" s="4">
        <v>29.85</v>
      </c>
      <c r="S216" s="3">
        <v>33172</v>
      </c>
      <c r="T216">
        <v>7.97</v>
      </c>
    </row>
    <row r="217" spans="1:20" x14ac:dyDescent="0.25">
      <c r="A217" s="2">
        <v>37844</v>
      </c>
      <c r="B217" s="4">
        <v>462.95</v>
      </c>
      <c r="D217" s="2">
        <v>39539</v>
      </c>
      <c r="E217" s="4">
        <v>96.45</v>
      </c>
      <c r="G217" s="2">
        <v>38181</v>
      </c>
      <c r="H217" s="4">
        <v>84.23</v>
      </c>
      <c r="J217" s="2">
        <v>33183</v>
      </c>
      <c r="K217" s="4">
        <v>29.11</v>
      </c>
      <c r="S217" s="3">
        <v>33175</v>
      </c>
      <c r="T217">
        <v>7.87</v>
      </c>
    </row>
    <row r="218" spans="1:20" x14ac:dyDescent="0.25">
      <c r="A218" s="2">
        <v>37845</v>
      </c>
      <c r="B218" s="4">
        <v>461.03</v>
      </c>
      <c r="D218" s="2">
        <v>39540</v>
      </c>
      <c r="E218" s="4">
        <v>96.5</v>
      </c>
      <c r="G218" s="2">
        <v>38182</v>
      </c>
      <c r="H218" s="4">
        <v>84.34</v>
      </c>
      <c r="J218" s="2">
        <v>33184</v>
      </c>
      <c r="K218" s="4">
        <v>30.87</v>
      </c>
      <c r="S218" s="3">
        <v>33176</v>
      </c>
      <c r="T218">
        <v>7.84</v>
      </c>
    </row>
    <row r="219" spans="1:20" x14ac:dyDescent="0.25">
      <c r="A219" s="2">
        <v>37846</v>
      </c>
      <c r="B219" s="4">
        <v>459.73</v>
      </c>
      <c r="D219" s="2">
        <v>39541</v>
      </c>
      <c r="E219" s="4">
        <v>96.34</v>
      </c>
      <c r="G219" s="2">
        <v>38183</v>
      </c>
      <c r="H219" s="4">
        <v>84.37</v>
      </c>
      <c r="J219" s="2">
        <v>33185</v>
      </c>
      <c r="K219" s="4">
        <v>30.79</v>
      </c>
      <c r="S219" s="3">
        <v>33177</v>
      </c>
      <c r="T219">
        <v>9.52</v>
      </c>
    </row>
    <row r="220" spans="1:20" x14ac:dyDescent="0.25">
      <c r="A220" s="2">
        <v>37847</v>
      </c>
      <c r="B220" s="4">
        <v>457.53</v>
      </c>
      <c r="D220" s="2">
        <v>39542</v>
      </c>
      <c r="E220" s="4">
        <v>96.69</v>
      </c>
      <c r="G220" s="2">
        <v>38184</v>
      </c>
      <c r="H220" s="4">
        <v>85.46</v>
      </c>
      <c r="J220" s="2">
        <v>33186</v>
      </c>
      <c r="K220" s="4">
        <v>26.96</v>
      </c>
      <c r="S220" s="3">
        <v>33178</v>
      </c>
      <c r="T220">
        <v>8.06</v>
      </c>
    </row>
    <row r="221" spans="1:20" x14ac:dyDescent="0.25">
      <c r="A221" s="2">
        <v>37848</v>
      </c>
      <c r="B221" s="4">
        <v>457.56</v>
      </c>
      <c r="D221" s="2">
        <v>39545</v>
      </c>
      <c r="E221" s="4">
        <v>97.47</v>
      </c>
      <c r="G221" s="2">
        <v>38187</v>
      </c>
      <c r="H221" s="4">
        <v>85.5</v>
      </c>
      <c r="J221" s="2">
        <v>33189</v>
      </c>
      <c r="K221" s="4">
        <v>25.6</v>
      </c>
      <c r="S221" s="3">
        <v>33179</v>
      </c>
      <c r="T221">
        <v>8.02</v>
      </c>
    </row>
    <row r="222" spans="1:20" x14ac:dyDescent="0.25">
      <c r="A222" s="2">
        <v>37851</v>
      </c>
      <c r="B222" s="4">
        <v>458.1</v>
      </c>
      <c r="D222" s="2">
        <v>39546</v>
      </c>
      <c r="E222" s="4">
        <v>97</v>
      </c>
      <c r="G222" s="2">
        <v>38188</v>
      </c>
      <c r="H222" s="4">
        <v>84.82</v>
      </c>
      <c r="J222" s="2">
        <v>33190</v>
      </c>
      <c r="K222" s="4">
        <v>24.58</v>
      </c>
      <c r="S222" s="3">
        <v>33182</v>
      </c>
      <c r="T222">
        <v>7.96</v>
      </c>
    </row>
    <row r="223" spans="1:20" x14ac:dyDescent="0.25">
      <c r="A223" s="2">
        <v>37852</v>
      </c>
      <c r="B223" s="4">
        <v>460.28</v>
      </c>
      <c r="D223" s="2">
        <v>39547</v>
      </c>
      <c r="E223" s="4">
        <v>96.95</v>
      </c>
      <c r="G223" s="2">
        <v>38189</v>
      </c>
      <c r="H223" s="4">
        <v>84.5</v>
      </c>
      <c r="J223" s="2">
        <v>33191</v>
      </c>
      <c r="K223" s="4">
        <v>22.89</v>
      </c>
      <c r="S223" s="3">
        <v>33183</v>
      </c>
      <c r="T223">
        <v>7.89</v>
      </c>
    </row>
    <row r="224" spans="1:20" x14ac:dyDescent="0.25">
      <c r="A224" s="2">
        <v>37853</v>
      </c>
      <c r="B224" s="4">
        <v>464.36</v>
      </c>
      <c r="D224" s="2">
        <v>39548</v>
      </c>
      <c r="E224" s="4">
        <v>97.3</v>
      </c>
      <c r="G224" s="2">
        <v>38190</v>
      </c>
      <c r="H224" s="4">
        <v>84.64</v>
      </c>
      <c r="J224" s="2">
        <v>33192</v>
      </c>
      <c r="K224" s="4">
        <v>22.57</v>
      </c>
      <c r="S224" s="3">
        <v>33184</v>
      </c>
      <c r="T224">
        <v>7.8</v>
      </c>
    </row>
    <row r="225" spans="1:20" x14ac:dyDescent="0.25">
      <c r="A225" s="2">
        <v>37854</v>
      </c>
      <c r="B225" s="4">
        <v>466.88</v>
      </c>
      <c r="D225" s="2">
        <v>39549</v>
      </c>
      <c r="E225" s="4">
        <v>96.52</v>
      </c>
      <c r="G225" s="2">
        <v>38191</v>
      </c>
      <c r="H225" s="4">
        <v>84.97</v>
      </c>
      <c r="J225" s="2">
        <v>33193</v>
      </c>
      <c r="K225" s="4">
        <v>21.34</v>
      </c>
      <c r="S225" s="3">
        <v>33185</v>
      </c>
      <c r="T225">
        <v>7.77</v>
      </c>
    </row>
    <row r="226" spans="1:20" x14ac:dyDescent="0.25">
      <c r="A226" s="2">
        <v>37855</v>
      </c>
      <c r="B226" s="4">
        <v>467.24</v>
      </c>
      <c r="D226" s="2">
        <v>39552</v>
      </c>
      <c r="E226" s="4">
        <v>96.86</v>
      </c>
      <c r="G226" s="2">
        <v>38194</v>
      </c>
      <c r="H226" s="4">
        <v>84.6</v>
      </c>
      <c r="J226" s="2">
        <v>33196</v>
      </c>
      <c r="K226" s="4">
        <v>20.95</v>
      </c>
      <c r="S226" s="3">
        <v>33186</v>
      </c>
      <c r="T226">
        <v>7.73</v>
      </c>
    </row>
    <row r="227" spans="1:20" x14ac:dyDescent="0.25">
      <c r="A227" s="2">
        <v>37858</v>
      </c>
      <c r="B227" s="4">
        <v>467.38</v>
      </c>
      <c r="D227" s="2">
        <v>39553</v>
      </c>
      <c r="E227" s="4">
        <v>96.87</v>
      </c>
      <c r="G227" s="2">
        <v>38195</v>
      </c>
      <c r="H227" s="4">
        <v>83.42</v>
      </c>
      <c r="J227" s="2">
        <v>33197</v>
      </c>
      <c r="K227" s="4">
        <v>20.09</v>
      </c>
      <c r="S227" s="3">
        <v>33189</v>
      </c>
      <c r="T227">
        <v>7.73</v>
      </c>
    </row>
    <row r="228" spans="1:20" x14ac:dyDescent="0.25">
      <c r="A228" s="2">
        <v>37859</v>
      </c>
      <c r="B228" s="4">
        <v>467.37</v>
      </c>
      <c r="D228" s="2">
        <v>39554</v>
      </c>
      <c r="E228" s="4">
        <v>97.36</v>
      </c>
      <c r="G228" s="2">
        <v>38196</v>
      </c>
      <c r="H228" s="4">
        <v>83.45</v>
      </c>
      <c r="J228" s="2">
        <v>33198</v>
      </c>
      <c r="K228" s="4">
        <v>21.09</v>
      </c>
      <c r="S228" s="3">
        <v>33190</v>
      </c>
      <c r="T228">
        <v>8</v>
      </c>
    </row>
    <row r="229" spans="1:20" x14ac:dyDescent="0.25">
      <c r="A229" s="2">
        <v>37860</v>
      </c>
      <c r="B229" s="4">
        <v>468.42</v>
      </c>
      <c r="D229" s="2">
        <v>39555</v>
      </c>
      <c r="E229" s="4">
        <v>97.19</v>
      </c>
      <c r="G229" s="2">
        <v>38197</v>
      </c>
      <c r="H229" s="4">
        <v>83.61</v>
      </c>
      <c r="J229" s="2">
        <v>33200</v>
      </c>
      <c r="K229" s="4">
        <v>20.98</v>
      </c>
      <c r="S229" s="3">
        <v>33191</v>
      </c>
      <c r="T229">
        <v>8.92</v>
      </c>
    </row>
    <row r="230" spans="1:20" x14ac:dyDescent="0.25">
      <c r="A230" s="2">
        <v>37861</v>
      </c>
      <c r="B230" s="4">
        <v>469.53</v>
      </c>
      <c r="D230" s="2">
        <v>39556</v>
      </c>
      <c r="E230" s="4">
        <v>98.03</v>
      </c>
      <c r="G230" s="2">
        <v>38198</v>
      </c>
      <c r="H230" s="4">
        <v>84.62</v>
      </c>
      <c r="J230" s="2">
        <v>33203</v>
      </c>
      <c r="K230" s="4">
        <v>22.76</v>
      </c>
      <c r="S230" s="3">
        <v>33192</v>
      </c>
      <c r="T230">
        <v>8.1199999999999992</v>
      </c>
    </row>
    <row r="231" spans="1:20" x14ac:dyDescent="0.25">
      <c r="A231" s="2">
        <v>37862</v>
      </c>
      <c r="B231" s="4">
        <v>471.53</v>
      </c>
      <c r="D231" s="2">
        <v>39559</v>
      </c>
      <c r="E231" s="4">
        <v>97.87</v>
      </c>
      <c r="G231" s="2">
        <v>38201</v>
      </c>
      <c r="H231" s="4">
        <v>84.4</v>
      </c>
      <c r="J231" s="2">
        <v>33204</v>
      </c>
      <c r="K231" s="4">
        <v>22.86</v>
      </c>
      <c r="S231" s="3">
        <v>33193</v>
      </c>
      <c r="T231">
        <v>7.85</v>
      </c>
    </row>
    <row r="232" spans="1:20" x14ac:dyDescent="0.25">
      <c r="A232" s="2">
        <v>37866</v>
      </c>
      <c r="B232" s="4">
        <v>472.41</v>
      </c>
      <c r="D232" s="2">
        <v>39560</v>
      </c>
      <c r="E232" s="4">
        <v>97.53</v>
      </c>
      <c r="G232" s="2">
        <v>38202</v>
      </c>
      <c r="H232" s="4">
        <v>84.67</v>
      </c>
      <c r="J232" s="2">
        <v>33205</v>
      </c>
      <c r="K232" s="4">
        <v>22.96</v>
      </c>
      <c r="S232" s="3">
        <v>33196</v>
      </c>
      <c r="T232">
        <v>7.72</v>
      </c>
    </row>
    <row r="233" spans="1:20" x14ac:dyDescent="0.25">
      <c r="A233" s="2">
        <v>37867</v>
      </c>
      <c r="B233" s="4">
        <v>472.87</v>
      </c>
      <c r="D233" s="2">
        <v>39561</v>
      </c>
      <c r="E233" s="4">
        <v>98.38</v>
      </c>
      <c r="G233" s="2">
        <v>38203</v>
      </c>
      <c r="H233" s="4">
        <v>84.7</v>
      </c>
      <c r="J233" s="2">
        <v>33206</v>
      </c>
      <c r="K233" s="4">
        <v>23.91</v>
      </c>
      <c r="S233" s="3">
        <v>33197</v>
      </c>
      <c r="T233">
        <v>7.65</v>
      </c>
    </row>
    <row r="234" spans="1:20" x14ac:dyDescent="0.25">
      <c r="A234" s="2">
        <v>37868</v>
      </c>
      <c r="B234" s="4">
        <v>473.68</v>
      </c>
      <c r="D234" s="2">
        <v>39562</v>
      </c>
      <c r="E234" s="4">
        <v>98.45</v>
      </c>
      <c r="G234" s="2">
        <v>38204</v>
      </c>
      <c r="H234" s="4">
        <v>84.98</v>
      </c>
      <c r="J234" s="2">
        <v>33207</v>
      </c>
      <c r="K234" s="4">
        <v>22.16</v>
      </c>
      <c r="S234" s="3">
        <v>33198</v>
      </c>
      <c r="T234">
        <v>7.59</v>
      </c>
    </row>
    <row r="235" spans="1:20" x14ac:dyDescent="0.25">
      <c r="A235" s="2">
        <v>37869</v>
      </c>
      <c r="B235" s="4">
        <v>473.73</v>
      </c>
      <c r="D235" s="2">
        <v>39563</v>
      </c>
      <c r="E235" s="4">
        <v>98.75</v>
      </c>
      <c r="G235" s="2">
        <v>38205</v>
      </c>
      <c r="H235" s="4">
        <v>86.37</v>
      </c>
      <c r="J235" s="2">
        <v>33210</v>
      </c>
      <c r="K235" s="4">
        <v>22.29</v>
      </c>
      <c r="S235" s="3">
        <v>33199</v>
      </c>
      <c r="T235">
        <v>7.59</v>
      </c>
    </row>
    <row r="236" spans="1:20" x14ac:dyDescent="0.25">
      <c r="A236" s="2">
        <v>37872</v>
      </c>
      <c r="B236" s="4">
        <v>473.73</v>
      </c>
      <c r="D236" s="2">
        <v>39566</v>
      </c>
      <c r="E236" s="4">
        <v>99.46</v>
      </c>
      <c r="G236" s="2">
        <v>38208</v>
      </c>
      <c r="H236" s="4">
        <v>86.19</v>
      </c>
      <c r="J236" s="2">
        <v>33211</v>
      </c>
      <c r="K236" s="4">
        <v>22.03</v>
      </c>
      <c r="S236" s="3">
        <v>33200</v>
      </c>
      <c r="T236">
        <v>7.5600000000000005</v>
      </c>
    </row>
    <row r="237" spans="1:20" x14ac:dyDescent="0.25">
      <c r="A237" s="2">
        <v>37873</v>
      </c>
      <c r="B237" s="4">
        <v>474.68</v>
      </c>
      <c r="D237" s="2">
        <v>39567</v>
      </c>
      <c r="E237" s="4">
        <v>99.24</v>
      </c>
      <c r="G237" s="2">
        <v>38209</v>
      </c>
      <c r="H237" s="4">
        <v>85.81</v>
      </c>
      <c r="J237" s="2">
        <v>33212</v>
      </c>
      <c r="K237" s="4">
        <v>20.94</v>
      </c>
      <c r="S237" s="3">
        <v>33203</v>
      </c>
      <c r="T237">
        <v>7.65</v>
      </c>
    </row>
    <row r="238" spans="1:20" x14ac:dyDescent="0.25">
      <c r="A238" s="2">
        <v>37874</v>
      </c>
      <c r="B238" s="4">
        <v>474.82</v>
      </c>
      <c r="D238" s="2">
        <v>39568</v>
      </c>
      <c r="E238" s="4">
        <v>99.29</v>
      </c>
      <c r="G238" s="2">
        <v>38210</v>
      </c>
      <c r="H238" s="4">
        <v>86.15</v>
      </c>
      <c r="J238" s="2">
        <v>33213</v>
      </c>
      <c r="K238" s="4">
        <v>22.62</v>
      </c>
      <c r="S238" s="3">
        <v>33204</v>
      </c>
      <c r="T238">
        <v>7.62</v>
      </c>
    </row>
    <row r="239" spans="1:20" x14ac:dyDescent="0.25">
      <c r="A239" s="2">
        <v>37875</v>
      </c>
      <c r="B239" s="4">
        <v>475.38</v>
      </c>
      <c r="D239" s="2">
        <v>39569</v>
      </c>
      <c r="E239" s="4">
        <v>100.58</v>
      </c>
      <c r="G239" s="2">
        <v>38211</v>
      </c>
      <c r="H239" s="4">
        <v>86.26</v>
      </c>
      <c r="J239" s="2">
        <v>33214</v>
      </c>
      <c r="K239" s="4">
        <v>22.59</v>
      </c>
      <c r="S239" s="3">
        <v>33205</v>
      </c>
      <c r="T239">
        <v>7.39</v>
      </c>
    </row>
    <row r="240" spans="1:20" x14ac:dyDescent="0.25">
      <c r="A240" s="2">
        <v>37876</v>
      </c>
      <c r="B240" s="4">
        <v>475.48</v>
      </c>
      <c r="D240" s="2">
        <v>39570</v>
      </c>
      <c r="E240" s="4">
        <v>99.8</v>
      </c>
      <c r="G240" s="2">
        <v>38212</v>
      </c>
      <c r="H240" s="4">
        <v>86.64</v>
      </c>
      <c r="J240" s="2">
        <v>33217</v>
      </c>
      <c r="K240" s="4">
        <v>23.58</v>
      </c>
      <c r="S240" s="3">
        <v>33206</v>
      </c>
      <c r="T240">
        <v>7.65</v>
      </c>
    </row>
    <row r="241" spans="1:20" x14ac:dyDescent="0.25">
      <c r="A241" s="2">
        <v>37879</v>
      </c>
      <c r="B241" s="4">
        <v>475.71</v>
      </c>
      <c r="D241" s="2">
        <v>39573</v>
      </c>
      <c r="E241" s="4">
        <v>99.64</v>
      </c>
      <c r="G241" s="2">
        <v>38215</v>
      </c>
      <c r="H241" s="4">
        <v>86.32</v>
      </c>
      <c r="J241" s="2">
        <v>33218</v>
      </c>
      <c r="K241" s="4">
        <v>23.75</v>
      </c>
      <c r="S241" s="3">
        <v>33207</v>
      </c>
      <c r="T241">
        <v>7.61</v>
      </c>
    </row>
    <row r="242" spans="1:20" x14ac:dyDescent="0.25">
      <c r="A242" s="2">
        <v>37880</v>
      </c>
      <c r="B242" s="4">
        <v>475.52</v>
      </c>
      <c r="D242" s="2">
        <v>39574</v>
      </c>
      <c r="E242" s="4">
        <v>98.93</v>
      </c>
      <c r="G242" s="2">
        <v>38216</v>
      </c>
      <c r="H242" s="4">
        <v>86.79</v>
      </c>
      <c r="J242" s="2">
        <v>33219</v>
      </c>
      <c r="K242" s="4">
        <v>21.28</v>
      </c>
      <c r="S242" s="3">
        <v>33210</v>
      </c>
      <c r="T242">
        <v>7.65</v>
      </c>
    </row>
    <row r="243" spans="1:20" x14ac:dyDescent="0.25">
      <c r="A243" s="2">
        <v>37881</v>
      </c>
      <c r="B243" s="4">
        <v>476.75</v>
      </c>
      <c r="D243" s="2">
        <v>39575</v>
      </c>
      <c r="E243" s="4">
        <v>98.96</v>
      </c>
      <c r="G243" s="2">
        <v>38217</v>
      </c>
      <c r="H243" s="4">
        <v>86.46</v>
      </c>
      <c r="J243" s="2">
        <v>33220</v>
      </c>
      <c r="K243" s="4">
        <v>23.05</v>
      </c>
      <c r="S243" s="3">
        <v>33211</v>
      </c>
      <c r="T243">
        <v>7.58</v>
      </c>
    </row>
    <row r="244" spans="1:20" x14ac:dyDescent="0.25">
      <c r="A244" s="2">
        <v>37882</v>
      </c>
      <c r="B244" s="4">
        <v>477.82</v>
      </c>
      <c r="D244" s="2">
        <v>39576</v>
      </c>
      <c r="E244" s="4">
        <v>98.79</v>
      </c>
      <c r="G244" s="2">
        <v>38218</v>
      </c>
      <c r="H244" s="4">
        <v>86.62</v>
      </c>
      <c r="J244" s="2">
        <v>33221</v>
      </c>
      <c r="K244" s="4">
        <v>23.85</v>
      </c>
      <c r="S244" s="3">
        <v>33212</v>
      </c>
      <c r="T244">
        <v>7.47</v>
      </c>
    </row>
    <row r="245" spans="1:20" x14ac:dyDescent="0.25">
      <c r="A245" s="2">
        <v>37883</v>
      </c>
      <c r="B245" s="4">
        <v>478.46</v>
      </c>
      <c r="D245" s="2">
        <v>39577</v>
      </c>
      <c r="E245" s="4">
        <v>98.79</v>
      </c>
      <c r="G245" s="2">
        <v>38219</v>
      </c>
      <c r="H245" s="4">
        <v>86.58</v>
      </c>
      <c r="J245" s="2">
        <v>33224</v>
      </c>
      <c r="K245" s="4">
        <v>24.85</v>
      </c>
      <c r="S245" s="3">
        <v>33213</v>
      </c>
      <c r="T245">
        <v>7.44</v>
      </c>
    </row>
    <row r="246" spans="1:20" x14ac:dyDescent="0.25">
      <c r="A246" s="2">
        <v>37886</v>
      </c>
      <c r="B246" s="4">
        <v>478.72</v>
      </c>
      <c r="D246" s="2">
        <v>39580</v>
      </c>
      <c r="E246" s="4">
        <v>98.86</v>
      </c>
      <c r="G246" s="2">
        <v>38222</v>
      </c>
      <c r="H246" s="4">
        <v>86.07</v>
      </c>
      <c r="J246" s="2">
        <v>33225</v>
      </c>
      <c r="K246" s="4">
        <v>23.11</v>
      </c>
      <c r="S246" s="3">
        <v>33214</v>
      </c>
      <c r="T246">
        <v>7.25</v>
      </c>
    </row>
    <row r="247" spans="1:20" x14ac:dyDescent="0.25">
      <c r="A247" s="2">
        <v>37887</v>
      </c>
      <c r="B247" s="4">
        <v>477.77</v>
      </c>
      <c r="D247" s="2">
        <v>39581</v>
      </c>
      <c r="E247" s="4">
        <v>98.77</v>
      </c>
      <c r="G247" s="2">
        <v>38223</v>
      </c>
      <c r="H247" s="4">
        <v>86.12</v>
      </c>
      <c r="J247" s="2">
        <v>33226</v>
      </c>
      <c r="K247" s="4">
        <v>23.08</v>
      </c>
      <c r="S247" s="3">
        <v>33217</v>
      </c>
      <c r="T247">
        <v>7.18</v>
      </c>
    </row>
    <row r="248" spans="1:20" x14ac:dyDescent="0.25">
      <c r="A248" s="2">
        <v>37888</v>
      </c>
      <c r="B248" s="4">
        <v>478.54</v>
      </c>
      <c r="D248" s="2">
        <v>39582</v>
      </c>
      <c r="E248" s="4">
        <v>98.1</v>
      </c>
      <c r="G248" s="2">
        <v>38224</v>
      </c>
      <c r="H248" s="4">
        <v>86.4</v>
      </c>
      <c r="J248" s="2">
        <v>33227</v>
      </c>
      <c r="K248" s="4">
        <v>23.13</v>
      </c>
      <c r="S248" s="3">
        <v>33218</v>
      </c>
      <c r="T248">
        <v>7.05</v>
      </c>
    </row>
    <row r="249" spans="1:20" x14ac:dyDescent="0.25">
      <c r="A249" s="2">
        <v>37889</v>
      </c>
      <c r="B249" s="4">
        <v>478.71</v>
      </c>
      <c r="D249" s="2">
        <v>39583</v>
      </c>
      <c r="E249" s="4">
        <v>98.96</v>
      </c>
      <c r="G249" s="2">
        <v>38225</v>
      </c>
      <c r="H249" s="4">
        <v>86.82</v>
      </c>
      <c r="J249" s="2">
        <v>33228</v>
      </c>
      <c r="K249" s="4">
        <v>22.66</v>
      </c>
      <c r="S249" s="3">
        <v>33219</v>
      </c>
      <c r="T249">
        <v>7.36</v>
      </c>
    </row>
    <row r="250" spans="1:20" x14ac:dyDescent="0.25">
      <c r="A250" s="2">
        <v>37890</v>
      </c>
      <c r="B250" s="4">
        <v>478.88</v>
      </c>
      <c r="D250" s="2">
        <v>39584</v>
      </c>
      <c r="E250" s="4">
        <v>99.1</v>
      </c>
      <c r="G250" s="2">
        <v>38226</v>
      </c>
      <c r="H250" s="4">
        <v>86.77</v>
      </c>
      <c r="J250" s="2">
        <v>33231</v>
      </c>
      <c r="K250" s="4">
        <v>24.03</v>
      </c>
      <c r="S250" s="3">
        <v>33220</v>
      </c>
      <c r="T250">
        <v>7.25</v>
      </c>
    </row>
    <row r="251" spans="1:20" x14ac:dyDescent="0.25">
      <c r="A251" s="2">
        <v>37893</v>
      </c>
      <c r="B251" s="4">
        <v>479.06</v>
      </c>
      <c r="D251" s="2">
        <v>39587</v>
      </c>
      <c r="E251" s="4">
        <v>99.49</v>
      </c>
      <c r="G251" s="2">
        <v>38229</v>
      </c>
      <c r="H251" s="4">
        <v>87.2</v>
      </c>
      <c r="J251" s="2">
        <v>33233</v>
      </c>
      <c r="K251" s="4">
        <v>24.18</v>
      </c>
      <c r="S251" s="3">
        <v>33221</v>
      </c>
      <c r="T251">
        <v>7.29</v>
      </c>
    </row>
    <row r="252" spans="1:20" x14ac:dyDescent="0.25">
      <c r="A252" s="2">
        <v>37894</v>
      </c>
      <c r="B252" s="4">
        <v>479.83</v>
      </c>
      <c r="D252" s="2">
        <v>39588</v>
      </c>
      <c r="E252" s="4">
        <v>99.3</v>
      </c>
      <c r="G252" s="2">
        <v>38230</v>
      </c>
      <c r="H252" s="4">
        <v>87.77</v>
      </c>
      <c r="J252" s="2">
        <v>33234</v>
      </c>
      <c r="K252" s="4">
        <v>24.81</v>
      </c>
      <c r="S252" s="3">
        <v>33224</v>
      </c>
      <c r="T252">
        <v>7.44</v>
      </c>
    </row>
    <row r="253" spans="1:20" x14ac:dyDescent="0.25">
      <c r="A253" s="2">
        <v>37895</v>
      </c>
      <c r="B253" s="4">
        <v>479.67</v>
      </c>
      <c r="D253" s="2">
        <v>39589</v>
      </c>
      <c r="E253" s="4">
        <v>99.15</v>
      </c>
      <c r="G253" s="2">
        <v>38231</v>
      </c>
      <c r="H253" s="4">
        <v>87.55</v>
      </c>
      <c r="J253" s="2">
        <v>33235</v>
      </c>
      <c r="K253" s="4">
        <v>25.05</v>
      </c>
      <c r="S253" s="3">
        <v>33225</v>
      </c>
      <c r="T253">
        <v>7.37</v>
      </c>
    </row>
    <row r="254" spans="1:20" x14ac:dyDescent="0.25">
      <c r="A254" s="2">
        <v>37896</v>
      </c>
      <c r="B254" s="4">
        <v>480.49</v>
      </c>
      <c r="D254" s="2">
        <v>39590</v>
      </c>
      <c r="E254" s="4">
        <v>98.97</v>
      </c>
      <c r="G254" s="2">
        <v>38232</v>
      </c>
      <c r="H254" s="4">
        <v>86.7</v>
      </c>
      <c r="J254" s="2">
        <v>33238</v>
      </c>
      <c r="K254" s="4">
        <v>26.38</v>
      </c>
      <c r="S254" s="3">
        <v>33226</v>
      </c>
      <c r="T254">
        <v>7.13</v>
      </c>
    </row>
    <row r="255" spans="1:20" x14ac:dyDescent="0.25">
      <c r="A255" s="2">
        <v>37897</v>
      </c>
      <c r="B255" s="4">
        <v>481.06</v>
      </c>
      <c r="D255" s="2">
        <v>39591</v>
      </c>
      <c r="E255" s="4">
        <v>97.79</v>
      </c>
      <c r="G255" s="2">
        <v>38233</v>
      </c>
      <c r="H255" s="4">
        <v>86.52</v>
      </c>
      <c r="J255" s="2">
        <v>33240</v>
      </c>
      <c r="K255" s="4">
        <v>26.62</v>
      </c>
      <c r="S255" s="3">
        <v>33227</v>
      </c>
      <c r="T255">
        <v>7.2</v>
      </c>
    </row>
    <row r="256" spans="1:20" x14ac:dyDescent="0.25">
      <c r="A256" s="2">
        <v>37900</v>
      </c>
      <c r="B256" s="4">
        <v>481.38</v>
      </c>
      <c r="D256" s="2">
        <v>39595</v>
      </c>
      <c r="E256" s="4">
        <v>97.83</v>
      </c>
      <c r="G256" s="2">
        <v>38237</v>
      </c>
      <c r="H256" s="4">
        <v>86.56</v>
      </c>
      <c r="J256" s="2">
        <v>33241</v>
      </c>
      <c r="K256" s="4">
        <v>27.93</v>
      </c>
      <c r="S256" s="3">
        <v>33228</v>
      </c>
      <c r="T256">
        <v>7.06</v>
      </c>
    </row>
    <row r="257" spans="1:20" x14ac:dyDescent="0.25">
      <c r="A257" s="2">
        <v>37901</v>
      </c>
      <c r="B257" s="4">
        <v>481.94</v>
      </c>
      <c r="D257" s="2">
        <v>39596</v>
      </c>
      <c r="E257" s="4">
        <v>98.09</v>
      </c>
      <c r="G257" s="2">
        <v>38238</v>
      </c>
      <c r="H257" s="4">
        <v>87.19</v>
      </c>
      <c r="J257" s="2">
        <v>33242</v>
      </c>
      <c r="K257" s="4">
        <v>27.19</v>
      </c>
      <c r="S257" s="3">
        <v>33231</v>
      </c>
      <c r="T257">
        <v>6.45</v>
      </c>
    </row>
    <row r="258" spans="1:20" x14ac:dyDescent="0.25">
      <c r="A258" s="2">
        <v>37902</v>
      </c>
      <c r="B258" s="4">
        <v>484.42</v>
      </c>
      <c r="D258" s="2">
        <v>39597</v>
      </c>
      <c r="E258" s="4">
        <v>98.24</v>
      </c>
      <c r="G258" s="2">
        <v>38239</v>
      </c>
      <c r="H258" s="4">
        <v>86.88</v>
      </c>
      <c r="J258" s="2">
        <v>33245</v>
      </c>
      <c r="K258" s="4">
        <v>28.95</v>
      </c>
      <c r="S258" s="3">
        <v>33232</v>
      </c>
      <c r="T258">
        <v>6.45</v>
      </c>
    </row>
    <row r="259" spans="1:20" x14ac:dyDescent="0.25">
      <c r="A259" s="2">
        <v>37903</v>
      </c>
      <c r="B259" s="4">
        <v>485.52</v>
      </c>
      <c r="D259" s="2">
        <v>39598</v>
      </c>
      <c r="E259" s="4">
        <v>98.2</v>
      </c>
      <c r="G259" s="2">
        <v>38240</v>
      </c>
      <c r="H259" s="4">
        <v>87.15</v>
      </c>
      <c r="J259" s="2">
        <v>33246</v>
      </c>
      <c r="K259" s="4">
        <v>30.38</v>
      </c>
      <c r="S259" s="3">
        <v>33233</v>
      </c>
      <c r="T259">
        <v>8.86</v>
      </c>
    </row>
    <row r="260" spans="1:20" x14ac:dyDescent="0.25">
      <c r="A260" s="2">
        <v>37904</v>
      </c>
      <c r="B260" s="4">
        <v>485.89</v>
      </c>
      <c r="D260" s="2">
        <v>39601</v>
      </c>
      <c r="E260" s="4">
        <v>96.77</v>
      </c>
      <c r="G260" s="2">
        <v>38243</v>
      </c>
      <c r="H260" s="4">
        <v>87.48</v>
      </c>
      <c r="J260" s="2">
        <v>33247</v>
      </c>
      <c r="K260" s="4">
        <v>33.299999999999997</v>
      </c>
      <c r="S260" s="3">
        <v>33234</v>
      </c>
      <c r="T260">
        <v>8.65</v>
      </c>
    </row>
    <row r="261" spans="1:20" x14ac:dyDescent="0.25">
      <c r="A261" s="2">
        <v>37907</v>
      </c>
      <c r="B261" s="4">
        <v>485.81</v>
      </c>
      <c r="D261" s="2">
        <v>39602</v>
      </c>
      <c r="E261" s="4">
        <v>96.84</v>
      </c>
      <c r="G261" s="2">
        <v>38244</v>
      </c>
      <c r="H261" s="4">
        <v>87.59</v>
      </c>
      <c r="J261" s="2">
        <v>33248</v>
      </c>
      <c r="K261" s="4">
        <v>31.33</v>
      </c>
      <c r="S261" s="3">
        <v>33235</v>
      </c>
      <c r="T261">
        <v>7.54</v>
      </c>
    </row>
    <row r="262" spans="1:20" x14ac:dyDescent="0.25">
      <c r="A262" s="2">
        <v>37908</v>
      </c>
      <c r="B262" s="4">
        <v>486.64</v>
      </c>
      <c r="D262" s="2">
        <v>39603</v>
      </c>
      <c r="E262" s="4">
        <v>96.7</v>
      </c>
      <c r="G262" s="2">
        <v>38245</v>
      </c>
      <c r="H262" s="4">
        <v>87.44</v>
      </c>
      <c r="J262" s="2">
        <v>33249</v>
      </c>
      <c r="K262" s="4">
        <v>32.630000000000003</v>
      </c>
      <c r="S262" s="3">
        <v>33238</v>
      </c>
      <c r="T262">
        <v>5.53</v>
      </c>
    </row>
    <row r="263" spans="1:20" x14ac:dyDescent="0.25">
      <c r="A263" s="2">
        <v>37909</v>
      </c>
      <c r="B263" s="4">
        <v>489.12</v>
      </c>
      <c r="D263" s="2">
        <v>39604</v>
      </c>
      <c r="E263" s="4">
        <v>97.19</v>
      </c>
      <c r="G263" s="2">
        <v>38246</v>
      </c>
      <c r="H263" s="4">
        <v>88.23</v>
      </c>
      <c r="J263" s="2">
        <v>33252</v>
      </c>
      <c r="K263" s="4">
        <v>36.200000000000003</v>
      </c>
      <c r="S263" s="3">
        <v>33239</v>
      </c>
      <c r="T263">
        <v>5.53</v>
      </c>
    </row>
    <row r="264" spans="1:20" x14ac:dyDescent="0.25">
      <c r="A264" s="2">
        <v>37910</v>
      </c>
      <c r="B264" s="4">
        <v>491.55</v>
      </c>
      <c r="D264" s="2">
        <v>39605</v>
      </c>
      <c r="E264" s="4">
        <v>96.86</v>
      </c>
      <c r="G264" s="2">
        <v>38247</v>
      </c>
      <c r="H264" s="4">
        <v>87.93</v>
      </c>
      <c r="J264" s="2">
        <v>33253</v>
      </c>
      <c r="K264" s="4">
        <v>36.159999999999997</v>
      </c>
      <c r="S264" s="3">
        <v>33240</v>
      </c>
      <c r="T264">
        <v>7.85</v>
      </c>
    </row>
    <row r="265" spans="1:20" x14ac:dyDescent="0.25">
      <c r="A265" s="2">
        <v>37911</v>
      </c>
      <c r="B265" s="4">
        <v>492.25</v>
      </c>
      <c r="D265" s="2">
        <v>39608</v>
      </c>
      <c r="E265" s="4">
        <v>97.18</v>
      </c>
      <c r="G265" s="2">
        <v>38250</v>
      </c>
      <c r="H265" s="4">
        <v>88.5</v>
      </c>
      <c r="J265" s="2">
        <v>33254</v>
      </c>
      <c r="K265" s="4">
        <v>33.200000000000003</v>
      </c>
      <c r="S265" s="3">
        <v>33241</v>
      </c>
      <c r="T265">
        <v>7.18</v>
      </c>
    </row>
    <row r="266" spans="1:20" x14ac:dyDescent="0.25">
      <c r="A266" s="2">
        <v>37914</v>
      </c>
      <c r="B266" s="4">
        <v>492.3</v>
      </c>
      <c r="D266" s="2">
        <v>39609</v>
      </c>
      <c r="E266" s="4">
        <v>97.23</v>
      </c>
      <c r="G266" s="2">
        <v>38251</v>
      </c>
      <c r="H266" s="4">
        <v>88.85</v>
      </c>
      <c r="J266" s="2">
        <v>33255</v>
      </c>
      <c r="K266" s="4">
        <v>27.45</v>
      </c>
      <c r="S266" s="3">
        <v>33242</v>
      </c>
      <c r="T266">
        <v>6.52</v>
      </c>
    </row>
    <row r="267" spans="1:20" x14ac:dyDescent="0.25">
      <c r="A267" s="2">
        <v>37915</v>
      </c>
      <c r="B267" s="4">
        <v>493.47</v>
      </c>
      <c r="D267" s="2">
        <v>39610</v>
      </c>
      <c r="E267" s="4">
        <v>97.01</v>
      </c>
      <c r="G267" s="2">
        <v>38252</v>
      </c>
      <c r="H267" s="4">
        <v>89.71</v>
      </c>
      <c r="J267" s="2">
        <v>33256</v>
      </c>
      <c r="K267" s="4">
        <v>25.39</v>
      </c>
      <c r="S267" s="3">
        <v>33245</v>
      </c>
      <c r="T267">
        <v>6.26</v>
      </c>
    </row>
    <row r="268" spans="1:20" x14ac:dyDescent="0.25">
      <c r="A268" s="2">
        <v>37916</v>
      </c>
      <c r="B268" s="4">
        <v>493.84</v>
      </c>
      <c r="D268" s="2">
        <v>39611</v>
      </c>
      <c r="E268" s="4">
        <v>96.92</v>
      </c>
      <c r="G268" s="2">
        <v>38253</v>
      </c>
      <c r="H268" s="4">
        <v>89.4</v>
      </c>
      <c r="J268" s="2">
        <v>33259</v>
      </c>
      <c r="K268" s="4">
        <v>24.33</v>
      </c>
      <c r="S268" s="3">
        <v>33246</v>
      </c>
      <c r="T268">
        <v>5.9399999999999995</v>
      </c>
    </row>
    <row r="269" spans="1:20" x14ac:dyDescent="0.25">
      <c r="A269" s="2">
        <v>37917</v>
      </c>
      <c r="B269" s="4">
        <v>492.48</v>
      </c>
      <c r="D269" s="2">
        <v>39612</v>
      </c>
      <c r="E269" s="4">
        <v>96.92</v>
      </c>
      <c r="G269" s="2">
        <v>38254</v>
      </c>
      <c r="H269" s="4">
        <v>89.46</v>
      </c>
      <c r="J269" s="2">
        <v>33260</v>
      </c>
      <c r="K269" s="4">
        <v>24.9</v>
      </c>
      <c r="S269" s="3">
        <v>33247</v>
      </c>
      <c r="T269">
        <v>5.88</v>
      </c>
    </row>
    <row r="270" spans="1:20" x14ac:dyDescent="0.25">
      <c r="A270" s="2">
        <v>37918</v>
      </c>
      <c r="B270" s="4">
        <v>492.12</v>
      </c>
      <c r="D270" s="2">
        <v>39615</v>
      </c>
      <c r="E270" s="4">
        <v>96.15</v>
      </c>
      <c r="G270" s="2">
        <v>38257</v>
      </c>
      <c r="H270" s="4">
        <v>89.75</v>
      </c>
      <c r="J270" s="2">
        <v>33261</v>
      </c>
      <c r="K270" s="4">
        <v>23.92</v>
      </c>
      <c r="S270" s="3">
        <v>33248</v>
      </c>
      <c r="T270">
        <v>6.8100000000000005</v>
      </c>
    </row>
    <row r="271" spans="1:20" x14ac:dyDescent="0.25">
      <c r="A271" s="2">
        <v>37921</v>
      </c>
      <c r="B271" s="4">
        <v>493.3</v>
      </c>
      <c r="D271" s="2">
        <v>39616</v>
      </c>
      <c r="E271" s="4">
        <v>96.15</v>
      </c>
      <c r="G271" s="2">
        <v>38258</v>
      </c>
      <c r="H271" s="4">
        <v>89.44</v>
      </c>
      <c r="J271" s="2">
        <v>33262</v>
      </c>
      <c r="K271" s="4">
        <v>22.86</v>
      </c>
      <c r="S271" s="3">
        <v>33249</v>
      </c>
      <c r="T271">
        <v>6.68</v>
      </c>
    </row>
    <row r="272" spans="1:20" x14ac:dyDescent="0.25">
      <c r="A272" s="2">
        <v>37922</v>
      </c>
      <c r="B272" s="4">
        <v>494.14</v>
      </c>
      <c r="D272" s="2">
        <v>39617</v>
      </c>
      <c r="E272" s="4">
        <v>96.05</v>
      </c>
      <c r="G272" s="2">
        <v>38259</v>
      </c>
      <c r="H272" s="4">
        <v>88.62</v>
      </c>
      <c r="J272" s="2">
        <v>33263</v>
      </c>
      <c r="K272" s="4">
        <v>22.2</v>
      </c>
      <c r="S272" s="3">
        <v>33252</v>
      </c>
      <c r="T272">
        <v>6.83</v>
      </c>
    </row>
    <row r="273" spans="1:20" x14ac:dyDescent="0.25">
      <c r="A273" s="2">
        <v>37923</v>
      </c>
      <c r="B273" s="4">
        <v>494.44</v>
      </c>
      <c r="D273" s="2">
        <v>39618</v>
      </c>
      <c r="E273" s="4">
        <v>95.92</v>
      </c>
      <c r="G273" s="2">
        <v>38260</v>
      </c>
      <c r="H273" s="4">
        <v>88.36</v>
      </c>
      <c r="J273" s="2">
        <v>33266</v>
      </c>
      <c r="K273" s="4">
        <v>23.05</v>
      </c>
      <c r="S273" s="3">
        <v>33253</v>
      </c>
      <c r="T273">
        <v>6.89</v>
      </c>
    </row>
    <row r="274" spans="1:20" x14ac:dyDescent="0.25">
      <c r="A274" s="2">
        <v>37924</v>
      </c>
      <c r="B274" s="4">
        <v>495.41</v>
      </c>
      <c r="D274" s="2">
        <v>39619</v>
      </c>
      <c r="E274" s="4">
        <v>95.45</v>
      </c>
      <c r="G274" s="2">
        <v>38261</v>
      </c>
      <c r="H274" s="4">
        <v>87.34</v>
      </c>
      <c r="J274" s="2">
        <v>33267</v>
      </c>
      <c r="K274" s="4">
        <v>23.17</v>
      </c>
      <c r="S274" s="3">
        <v>33254</v>
      </c>
      <c r="T274">
        <v>6.8100000000000005</v>
      </c>
    </row>
    <row r="275" spans="1:20" x14ac:dyDescent="0.25">
      <c r="A275" s="2">
        <v>37925</v>
      </c>
      <c r="B275" s="4">
        <v>495.92</v>
      </c>
      <c r="D275" s="2">
        <v>39622</v>
      </c>
      <c r="E275" s="4">
        <v>95.19</v>
      </c>
      <c r="G275" s="2">
        <v>38264</v>
      </c>
      <c r="H275" s="4">
        <v>87.58</v>
      </c>
      <c r="J275" s="2">
        <v>33268</v>
      </c>
      <c r="K275" s="4">
        <v>21.37</v>
      </c>
      <c r="S275" s="3">
        <v>33255</v>
      </c>
      <c r="T275">
        <v>6.6</v>
      </c>
    </row>
    <row r="276" spans="1:20" x14ac:dyDescent="0.25">
      <c r="A276" s="2">
        <v>37928</v>
      </c>
      <c r="B276" s="4">
        <v>495.44</v>
      </c>
      <c r="D276" s="2">
        <v>39623</v>
      </c>
      <c r="E276" s="4">
        <v>94.76</v>
      </c>
      <c r="G276" s="2">
        <v>38265</v>
      </c>
      <c r="H276" s="4">
        <v>87.63</v>
      </c>
      <c r="J276" s="2">
        <v>33269</v>
      </c>
      <c r="K276" s="4">
        <v>20.91</v>
      </c>
      <c r="S276" s="3">
        <v>33256</v>
      </c>
      <c r="T276">
        <v>5.9</v>
      </c>
    </row>
    <row r="277" spans="1:20" x14ac:dyDescent="0.25">
      <c r="A277" s="2">
        <v>37929</v>
      </c>
      <c r="B277" s="4">
        <v>495.81</v>
      </c>
      <c r="D277" s="2">
        <v>39624</v>
      </c>
      <c r="E277" s="4">
        <v>95.12</v>
      </c>
      <c r="G277" s="2">
        <v>38266</v>
      </c>
      <c r="H277" s="4">
        <v>87.2</v>
      </c>
      <c r="J277" s="2">
        <v>33270</v>
      </c>
      <c r="K277" s="4">
        <v>21.04</v>
      </c>
      <c r="S277" s="3">
        <v>33259</v>
      </c>
      <c r="T277">
        <v>5.9</v>
      </c>
    </row>
    <row r="278" spans="1:20" x14ac:dyDescent="0.25">
      <c r="A278" s="2">
        <v>37930</v>
      </c>
      <c r="B278" s="4">
        <v>495.78</v>
      </c>
      <c r="D278" s="2">
        <v>39625</v>
      </c>
      <c r="E278" s="4">
        <v>94.36</v>
      </c>
      <c r="G278" s="2">
        <v>38267</v>
      </c>
      <c r="H278" s="4">
        <v>86.83</v>
      </c>
      <c r="J278" s="2">
        <v>33273</v>
      </c>
      <c r="K278" s="4">
        <v>21.86</v>
      </c>
      <c r="S278" s="3">
        <v>33260</v>
      </c>
      <c r="T278">
        <v>7.5600000000000005</v>
      </c>
    </row>
    <row r="279" spans="1:20" x14ac:dyDescent="0.25">
      <c r="A279" s="2">
        <v>37931</v>
      </c>
      <c r="B279" s="4">
        <v>495.95</v>
      </c>
      <c r="D279" s="2">
        <v>39626</v>
      </c>
      <c r="E279" s="4">
        <v>93.81</v>
      </c>
      <c r="G279" s="2">
        <v>38268</v>
      </c>
      <c r="H279" s="4">
        <v>88.2</v>
      </c>
      <c r="J279" s="2">
        <v>33274</v>
      </c>
      <c r="K279" s="4">
        <v>21.46</v>
      </c>
      <c r="S279" s="3">
        <v>33261</v>
      </c>
      <c r="T279">
        <v>10.39</v>
      </c>
    </row>
    <row r="280" spans="1:20" x14ac:dyDescent="0.25">
      <c r="A280" s="2">
        <v>37932</v>
      </c>
      <c r="B280" s="4">
        <v>495.59</v>
      </c>
      <c r="D280" s="2">
        <v>39629</v>
      </c>
      <c r="E280" s="4">
        <v>94.06</v>
      </c>
      <c r="G280" s="2">
        <v>38271</v>
      </c>
      <c r="H280" s="4">
        <v>88.1</v>
      </c>
      <c r="J280" s="2">
        <v>33275</v>
      </c>
      <c r="K280" s="4">
        <v>22.68</v>
      </c>
      <c r="S280" s="3">
        <v>33262</v>
      </c>
      <c r="T280">
        <v>7.6899999999999995</v>
      </c>
    </row>
    <row r="281" spans="1:20" x14ac:dyDescent="0.25">
      <c r="A281" s="2">
        <v>37935</v>
      </c>
      <c r="B281" s="4">
        <v>495.45</v>
      </c>
      <c r="D281" s="2">
        <v>39630</v>
      </c>
      <c r="E281" s="4">
        <v>93.43</v>
      </c>
      <c r="G281" s="2">
        <v>38272</v>
      </c>
      <c r="H281" s="4">
        <v>88.24</v>
      </c>
      <c r="J281" s="2">
        <v>33276</v>
      </c>
      <c r="K281" s="4">
        <v>23.6</v>
      </c>
      <c r="S281" s="3">
        <v>33263</v>
      </c>
      <c r="T281">
        <v>7.59</v>
      </c>
    </row>
    <row r="282" spans="1:20" x14ac:dyDescent="0.25">
      <c r="A282" s="2">
        <v>37936</v>
      </c>
      <c r="B282" s="4">
        <v>495.42</v>
      </c>
      <c r="D282" s="2">
        <v>39631</v>
      </c>
      <c r="E282" s="4">
        <v>93.18</v>
      </c>
      <c r="G282" s="2">
        <v>38273</v>
      </c>
      <c r="H282" s="4">
        <v>88.48</v>
      </c>
      <c r="J282" s="2">
        <v>33277</v>
      </c>
      <c r="K282" s="4">
        <v>23.38</v>
      </c>
      <c r="S282" s="3">
        <v>33266</v>
      </c>
      <c r="T282">
        <v>7.61</v>
      </c>
    </row>
    <row r="283" spans="1:20" x14ac:dyDescent="0.25">
      <c r="A283" s="2">
        <v>37937</v>
      </c>
      <c r="B283" s="4">
        <v>495.66</v>
      </c>
      <c r="D283" s="2">
        <v>39632</v>
      </c>
      <c r="E283" s="4">
        <v>93.17</v>
      </c>
      <c r="G283" s="2">
        <v>38274</v>
      </c>
      <c r="H283" s="4">
        <v>88.96</v>
      </c>
      <c r="J283" s="2">
        <v>33280</v>
      </c>
      <c r="K283" s="4">
        <v>22.56</v>
      </c>
      <c r="S283" s="3">
        <v>33267</v>
      </c>
      <c r="T283">
        <v>7.16</v>
      </c>
    </row>
    <row r="284" spans="1:20" x14ac:dyDescent="0.25">
      <c r="A284" s="2">
        <v>37938</v>
      </c>
      <c r="B284" s="4">
        <v>497.02</v>
      </c>
      <c r="D284" s="2">
        <v>39636</v>
      </c>
      <c r="E284" s="4">
        <v>93.2</v>
      </c>
      <c r="G284" s="2">
        <v>38275</v>
      </c>
      <c r="H284" s="4">
        <v>88.66</v>
      </c>
      <c r="J284" s="2">
        <v>33281</v>
      </c>
      <c r="K284" s="4">
        <v>22.26</v>
      </c>
      <c r="S284" s="3">
        <v>33268</v>
      </c>
      <c r="T284">
        <v>6.96</v>
      </c>
    </row>
    <row r="285" spans="1:20" x14ac:dyDescent="0.25">
      <c r="A285" s="2">
        <v>37939</v>
      </c>
      <c r="B285" s="4">
        <v>497.13</v>
      </c>
      <c r="D285" s="2">
        <v>39637</v>
      </c>
      <c r="E285" s="4">
        <v>92.86</v>
      </c>
      <c r="G285" s="2">
        <v>38278</v>
      </c>
      <c r="H285" s="4">
        <v>88.79</v>
      </c>
      <c r="J285" s="2">
        <v>33282</v>
      </c>
      <c r="K285" s="4">
        <v>20.86</v>
      </c>
      <c r="S285" s="3">
        <v>33269</v>
      </c>
      <c r="T285">
        <v>8.18</v>
      </c>
    </row>
    <row r="286" spans="1:20" x14ac:dyDescent="0.25">
      <c r="A286" s="2">
        <v>37942</v>
      </c>
      <c r="B286" s="4">
        <v>497.51</v>
      </c>
      <c r="D286" s="2">
        <v>39638</v>
      </c>
      <c r="E286" s="4">
        <v>92.56</v>
      </c>
      <c r="G286" s="2">
        <v>38279</v>
      </c>
      <c r="H286" s="4">
        <v>88.97</v>
      </c>
      <c r="J286" s="2">
        <v>33283</v>
      </c>
      <c r="K286" s="4">
        <v>21.48</v>
      </c>
      <c r="S286" s="3">
        <v>33270</v>
      </c>
      <c r="T286">
        <v>6.3</v>
      </c>
    </row>
    <row r="287" spans="1:20" x14ac:dyDescent="0.25">
      <c r="A287" s="2">
        <v>37943</v>
      </c>
      <c r="B287" s="4">
        <v>497.75</v>
      </c>
      <c r="D287" s="2">
        <v>39639</v>
      </c>
      <c r="E287" s="4">
        <v>92.8</v>
      </c>
      <c r="G287" s="2">
        <v>38280</v>
      </c>
      <c r="H287" s="4">
        <v>89.53</v>
      </c>
      <c r="J287" s="2">
        <v>33284</v>
      </c>
      <c r="K287" s="4">
        <v>19.57</v>
      </c>
      <c r="S287" s="3">
        <v>33273</v>
      </c>
      <c r="T287">
        <v>6.1</v>
      </c>
    </row>
    <row r="288" spans="1:20" x14ac:dyDescent="0.25">
      <c r="A288" s="2">
        <v>37944</v>
      </c>
      <c r="B288" s="4">
        <v>498.39</v>
      </c>
      <c r="D288" s="2">
        <v>39640</v>
      </c>
      <c r="E288" s="4">
        <v>92.68</v>
      </c>
      <c r="G288" s="2">
        <v>38281</v>
      </c>
      <c r="H288" s="4">
        <v>89.61</v>
      </c>
      <c r="J288" s="2">
        <v>33288</v>
      </c>
      <c r="K288" s="4">
        <v>19.84</v>
      </c>
      <c r="S288" s="3">
        <v>33274</v>
      </c>
      <c r="T288">
        <v>5.49</v>
      </c>
    </row>
    <row r="289" spans="1:20" x14ac:dyDescent="0.25">
      <c r="A289" s="2">
        <v>37945</v>
      </c>
      <c r="B289" s="4">
        <v>498.7</v>
      </c>
      <c r="D289" s="2">
        <v>39643</v>
      </c>
      <c r="E289" s="4">
        <v>92.19</v>
      </c>
      <c r="G289" s="2">
        <v>38282</v>
      </c>
      <c r="H289" s="4">
        <v>89.81</v>
      </c>
      <c r="J289" s="2">
        <v>33289</v>
      </c>
      <c r="K289" s="4">
        <v>22.26</v>
      </c>
      <c r="S289" s="3">
        <v>33275</v>
      </c>
      <c r="T289">
        <v>5.57</v>
      </c>
    </row>
    <row r="290" spans="1:20" x14ac:dyDescent="0.25">
      <c r="A290" s="2">
        <v>37946</v>
      </c>
      <c r="B290" s="4">
        <v>498.67</v>
      </c>
      <c r="D290" s="2">
        <v>39644</v>
      </c>
      <c r="E290" s="4">
        <v>91.01</v>
      </c>
      <c r="G290" s="2">
        <v>38285</v>
      </c>
      <c r="H290" s="4">
        <v>89.88</v>
      </c>
      <c r="J290" s="2">
        <v>33290</v>
      </c>
      <c r="K290" s="4">
        <v>20.78</v>
      </c>
      <c r="S290" s="3">
        <v>33276</v>
      </c>
      <c r="T290">
        <v>6.38</v>
      </c>
    </row>
    <row r="291" spans="1:20" x14ac:dyDescent="0.25">
      <c r="A291" s="2">
        <v>37949</v>
      </c>
      <c r="B291" s="4">
        <v>498.92</v>
      </c>
      <c r="D291" s="2">
        <v>39645</v>
      </c>
      <c r="E291" s="4">
        <v>91.29</v>
      </c>
      <c r="G291" s="2">
        <v>38286</v>
      </c>
      <c r="H291" s="4">
        <v>89.66</v>
      </c>
      <c r="J291" s="2">
        <v>33291</v>
      </c>
      <c r="K291" s="4">
        <v>21.01</v>
      </c>
      <c r="S291" s="3">
        <v>33277</v>
      </c>
      <c r="T291">
        <v>6.27</v>
      </c>
    </row>
    <row r="292" spans="1:20" x14ac:dyDescent="0.25">
      <c r="A292" s="2">
        <v>37950</v>
      </c>
      <c r="B292" s="4">
        <v>500.56</v>
      </c>
      <c r="D292" s="2">
        <v>39646</v>
      </c>
      <c r="E292" s="4">
        <v>91.46</v>
      </c>
      <c r="G292" s="2">
        <v>38287</v>
      </c>
      <c r="H292" s="4">
        <v>88.76</v>
      </c>
      <c r="J292" s="2">
        <v>33294</v>
      </c>
      <c r="K292" s="4">
        <v>22.86</v>
      </c>
      <c r="S292" s="3">
        <v>33280</v>
      </c>
      <c r="T292">
        <v>6.37</v>
      </c>
    </row>
    <row r="293" spans="1:20" x14ac:dyDescent="0.25">
      <c r="A293" s="2">
        <v>37951</v>
      </c>
      <c r="B293" s="4">
        <v>501</v>
      </c>
      <c r="D293" s="2">
        <v>39647</v>
      </c>
      <c r="E293" s="4">
        <v>92.97</v>
      </c>
      <c r="G293" s="2">
        <v>38288</v>
      </c>
      <c r="H293" s="4">
        <v>89.03</v>
      </c>
      <c r="J293" s="2">
        <v>33295</v>
      </c>
      <c r="K293" s="4">
        <v>20.38</v>
      </c>
      <c r="S293" s="3">
        <v>33281</v>
      </c>
      <c r="T293">
        <v>6.26</v>
      </c>
    </row>
    <row r="294" spans="1:20" x14ac:dyDescent="0.25">
      <c r="A294" s="2">
        <v>37953</v>
      </c>
      <c r="B294" s="4">
        <v>500.81</v>
      </c>
      <c r="D294" s="2">
        <v>39650</v>
      </c>
      <c r="E294" s="4">
        <v>93.13</v>
      </c>
      <c r="G294" s="2">
        <v>38289</v>
      </c>
      <c r="H294" s="4">
        <v>89.46</v>
      </c>
      <c r="J294" s="2">
        <v>33296</v>
      </c>
      <c r="K294" s="4">
        <v>21.26</v>
      </c>
      <c r="S294" s="3">
        <v>33282</v>
      </c>
      <c r="T294">
        <v>6.24</v>
      </c>
    </row>
    <row r="295" spans="1:20" x14ac:dyDescent="0.25">
      <c r="A295" s="2">
        <v>37956</v>
      </c>
      <c r="B295" s="4">
        <v>500.59</v>
      </c>
      <c r="D295" s="2">
        <v>39651</v>
      </c>
      <c r="E295" s="4">
        <v>93.89</v>
      </c>
      <c r="G295" s="2">
        <v>38292</v>
      </c>
      <c r="H295" s="4">
        <v>88.48</v>
      </c>
      <c r="J295" s="2">
        <v>33297</v>
      </c>
      <c r="K295" s="4">
        <v>21.23</v>
      </c>
      <c r="S295" s="3">
        <v>33283</v>
      </c>
      <c r="T295">
        <v>6.37</v>
      </c>
    </row>
    <row r="296" spans="1:20" x14ac:dyDescent="0.25">
      <c r="A296" s="2">
        <v>37957</v>
      </c>
      <c r="B296" s="4">
        <v>502.03</v>
      </c>
      <c r="D296" s="2">
        <v>39652</v>
      </c>
      <c r="E296" s="4">
        <v>93.55</v>
      </c>
      <c r="G296" s="2">
        <v>38293</v>
      </c>
      <c r="H296" s="4">
        <v>88.68</v>
      </c>
      <c r="J296" s="2">
        <v>33301</v>
      </c>
      <c r="K296" s="4">
        <v>20.86</v>
      </c>
      <c r="S296" s="3">
        <v>33284</v>
      </c>
      <c r="T296">
        <v>6.02</v>
      </c>
    </row>
    <row r="297" spans="1:20" x14ac:dyDescent="0.25">
      <c r="A297" s="2">
        <v>37958</v>
      </c>
      <c r="B297" s="4">
        <v>503.73</v>
      </c>
      <c r="D297" s="2">
        <v>39653</v>
      </c>
      <c r="E297" s="4">
        <v>93.47</v>
      </c>
      <c r="G297" s="2">
        <v>38294</v>
      </c>
      <c r="H297" s="4">
        <v>88.63</v>
      </c>
      <c r="J297" s="2">
        <v>33302</v>
      </c>
      <c r="K297" s="4">
        <v>20.45</v>
      </c>
      <c r="S297" s="3">
        <v>33287</v>
      </c>
      <c r="T297">
        <v>6.02</v>
      </c>
    </row>
    <row r="298" spans="1:20" x14ac:dyDescent="0.25">
      <c r="A298" s="2">
        <v>37959</v>
      </c>
      <c r="B298" s="4">
        <v>504.64</v>
      </c>
      <c r="D298" s="2">
        <v>39654</v>
      </c>
      <c r="E298" s="4">
        <v>93.88</v>
      </c>
      <c r="G298" s="2">
        <v>38295</v>
      </c>
      <c r="H298" s="4">
        <v>88.79</v>
      </c>
      <c r="J298" s="2">
        <v>33303</v>
      </c>
      <c r="K298" s="4">
        <v>20.55</v>
      </c>
      <c r="S298" s="3">
        <v>33288</v>
      </c>
      <c r="T298">
        <v>6.24</v>
      </c>
    </row>
    <row r="299" spans="1:20" x14ac:dyDescent="0.25">
      <c r="A299" s="2">
        <v>37960</v>
      </c>
      <c r="B299" s="4">
        <v>507.15</v>
      </c>
      <c r="D299" s="2">
        <v>39657</v>
      </c>
      <c r="E299" s="4">
        <v>93.67</v>
      </c>
      <c r="G299" s="2">
        <v>38296</v>
      </c>
      <c r="H299" s="4">
        <v>87.83</v>
      </c>
      <c r="J299" s="2">
        <v>33304</v>
      </c>
      <c r="K299" s="4">
        <v>21.05</v>
      </c>
      <c r="S299" s="3">
        <v>33289</v>
      </c>
      <c r="T299">
        <v>7.11</v>
      </c>
    </row>
    <row r="300" spans="1:20" x14ac:dyDescent="0.25">
      <c r="A300" s="2">
        <v>37963</v>
      </c>
      <c r="B300" s="4">
        <v>507.27</v>
      </c>
      <c r="D300" s="2">
        <v>39658</v>
      </c>
      <c r="E300" s="4">
        <v>93.69</v>
      </c>
      <c r="G300" s="2">
        <v>38299</v>
      </c>
      <c r="H300" s="4">
        <v>87.53</v>
      </c>
      <c r="J300" s="2">
        <v>33305</v>
      </c>
      <c r="K300" s="4">
        <v>20.81</v>
      </c>
      <c r="S300" s="3">
        <v>33290</v>
      </c>
      <c r="T300">
        <v>6.54</v>
      </c>
    </row>
    <row r="301" spans="1:20" x14ac:dyDescent="0.25">
      <c r="A301" s="2">
        <v>37964</v>
      </c>
      <c r="B301" s="4">
        <v>508.18</v>
      </c>
      <c r="D301" s="2">
        <v>39659</v>
      </c>
      <c r="E301" s="4">
        <v>93.68</v>
      </c>
      <c r="G301" s="2">
        <v>38300</v>
      </c>
      <c r="H301" s="4">
        <v>87.44</v>
      </c>
      <c r="J301" s="2">
        <v>33308</v>
      </c>
      <c r="K301" s="4">
        <v>20.88</v>
      </c>
      <c r="S301" s="3">
        <v>33291</v>
      </c>
      <c r="T301">
        <v>6.27</v>
      </c>
    </row>
    <row r="302" spans="1:20" x14ac:dyDescent="0.25">
      <c r="A302" s="2">
        <v>37965</v>
      </c>
      <c r="B302" s="4">
        <v>508.75</v>
      </c>
      <c r="D302" s="2">
        <v>39660</v>
      </c>
      <c r="E302" s="4">
        <v>93.29</v>
      </c>
      <c r="G302" s="2">
        <v>38301</v>
      </c>
      <c r="H302" s="4">
        <v>87.15</v>
      </c>
      <c r="J302" s="2">
        <v>33309</v>
      </c>
      <c r="K302" s="4">
        <v>18.82</v>
      </c>
      <c r="S302" s="3">
        <v>33294</v>
      </c>
      <c r="T302">
        <v>6.43</v>
      </c>
    </row>
    <row r="303" spans="1:20" x14ac:dyDescent="0.25">
      <c r="A303" s="2">
        <v>37966</v>
      </c>
      <c r="B303" s="4">
        <v>508.99</v>
      </c>
      <c r="D303" s="2">
        <v>39661</v>
      </c>
      <c r="E303" s="4">
        <v>92.61</v>
      </c>
      <c r="G303" s="2">
        <v>38302</v>
      </c>
      <c r="H303" s="4">
        <v>86.93</v>
      </c>
      <c r="J303" s="2">
        <v>33310</v>
      </c>
      <c r="K303" s="4">
        <v>16.09</v>
      </c>
      <c r="S303" s="3">
        <v>33295</v>
      </c>
      <c r="T303">
        <v>6.12</v>
      </c>
    </row>
    <row r="304" spans="1:20" x14ac:dyDescent="0.25">
      <c r="A304" s="2">
        <v>37967</v>
      </c>
      <c r="B304" s="4">
        <v>508.5</v>
      </c>
      <c r="D304" s="2">
        <v>39664</v>
      </c>
      <c r="E304" s="4">
        <v>92.17</v>
      </c>
      <c r="G304" s="2">
        <v>38303</v>
      </c>
      <c r="H304" s="4">
        <v>87.93</v>
      </c>
      <c r="J304" s="2">
        <v>33311</v>
      </c>
      <c r="K304" s="4">
        <v>14.94</v>
      </c>
      <c r="S304" s="3">
        <v>33296</v>
      </c>
      <c r="T304">
        <v>6.26</v>
      </c>
    </row>
    <row r="305" spans="1:20" x14ac:dyDescent="0.25">
      <c r="A305" s="2">
        <v>37970</v>
      </c>
      <c r="B305" s="4">
        <v>508.41</v>
      </c>
      <c r="D305" s="2">
        <v>39665</v>
      </c>
      <c r="E305" s="4">
        <v>92.86</v>
      </c>
      <c r="G305" s="2">
        <v>38306</v>
      </c>
      <c r="H305" s="4">
        <v>88</v>
      </c>
      <c r="J305" s="2">
        <v>33312</v>
      </c>
      <c r="K305" s="4">
        <v>14.9</v>
      </c>
      <c r="S305" s="3">
        <v>33297</v>
      </c>
      <c r="T305">
        <v>6.99</v>
      </c>
    </row>
    <row r="306" spans="1:20" x14ac:dyDescent="0.25">
      <c r="A306" s="2">
        <v>37971</v>
      </c>
      <c r="B306" s="4">
        <v>508.45</v>
      </c>
      <c r="D306" s="2">
        <v>39666</v>
      </c>
      <c r="E306" s="4">
        <v>92.07</v>
      </c>
      <c r="G306" s="2">
        <v>38307</v>
      </c>
      <c r="H306" s="4">
        <v>87.91</v>
      </c>
      <c r="J306" s="2">
        <v>33315</v>
      </c>
      <c r="K306" s="4">
        <v>15.79</v>
      </c>
      <c r="S306" s="3">
        <v>33298</v>
      </c>
      <c r="T306">
        <v>6.35</v>
      </c>
    </row>
    <row r="307" spans="1:20" x14ac:dyDescent="0.25">
      <c r="A307" s="2">
        <v>37972</v>
      </c>
      <c r="B307" s="4">
        <v>508.69</v>
      </c>
      <c r="D307" s="2">
        <v>39667</v>
      </c>
      <c r="E307" s="4">
        <v>92.11</v>
      </c>
      <c r="G307" s="2">
        <v>38308</v>
      </c>
      <c r="H307" s="4">
        <v>88.71</v>
      </c>
      <c r="J307" s="2">
        <v>33316</v>
      </c>
      <c r="K307" s="4">
        <v>16.11</v>
      </c>
      <c r="S307" s="3">
        <v>33301</v>
      </c>
      <c r="T307">
        <v>6.36</v>
      </c>
    </row>
    <row r="308" spans="1:20" x14ac:dyDescent="0.25">
      <c r="A308" s="2">
        <v>37973</v>
      </c>
      <c r="B308" s="4">
        <v>509.53</v>
      </c>
      <c r="D308" s="2">
        <v>39668</v>
      </c>
      <c r="E308" s="4">
        <v>92.27</v>
      </c>
      <c r="G308" s="2">
        <v>38309</v>
      </c>
      <c r="H308" s="4">
        <v>89.05</v>
      </c>
      <c r="J308" s="2">
        <v>33317</v>
      </c>
      <c r="K308" s="4">
        <v>16.04</v>
      </c>
      <c r="S308" s="3">
        <v>33302</v>
      </c>
      <c r="T308">
        <v>6.31</v>
      </c>
    </row>
    <row r="309" spans="1:20" x14ac:dyDescent="0.25">
      <c r="A309" s="2">
        <v>37974</v>
      </c>
      <c r="B309" s="4">
        <v>511.31</v>
      </c>
      <c r="D309" s="2">
        <v>39671</v>
      </c>
      <c r="E309" s="4">
        <v>92.07</v>
      </c>
      <c r="G309" s="2">
        <v>38310</v>
      </c>
      <c r="H309" s="4">
        <v>88.28</v>
      </c>
      <c r="J309" s="2">
        <v>33318</v>
      </c>
      <c r="K309" s="4">
        <v>16.86</v>
      </c>
      <c r="S309" s="3">
        <v>33303</v>
      </c>
      <c r="T309">
        <v>6.55</v>
      </c>
    </row>
    <row r="310" spans="1:20" x14ac:dyDescent="0.25">
      <c r="A310" s="2">
        <v>37977</v>
      </c>
      <c r="B310" s="4">
        <v>511.83</v>
      </c>
      <c r="D310" s="2">
        <v>39672</v>
      </c>
      <c r="E310" s="4">
        <v>92.33</v>
      </c>
      <c r="G310" s="2">
        <v>38313</v>
      </c>
      <c r="H310" s="4">
        <v>88.65</v>
      </c>
      <c r="J310" s="2">
        <v>33319</v>
      </c>
      <c r="K310" s="4">
        <v>16.489999999999998</v>
      </c>
      <c r="S310" s="3">
        <v>33304</v>
      </c>
      <c r="T310">
        <v>6.46</v>
      </c>
    </row>
    <row r="311" spans="1:20" x14ac:dyDescent="0.25">
      <c r="A311" s="2">
        <v>37978</v>
      </c>
      <c r="B311" s="4">
        <v>512.07000000000005</v>
      </c>
      <c r="D311" s="2">
        <v>39673</v>
      </c>
      <c r="E311" s="4">
        <v>92.21</v>
      </c>
      <c r="G311" s="2">
        <v>38314</v>
      </c>
      <c r="H311" s="4">
        <v>88.84</v>
      </c>
      <c r="J311" s="2">
        <v>33322</v>
      </c>
      <c r="K311" s="4">
        <v>16.760000000000002</v>
      </c>
      <c r="S311" s="3">
        <v>33305</v>
      </c>
      <c r="T311">
        <v>6.2</v>
      </c>
    </row>
    <row r="312" spans="1:20" x14ac:dyDescent="0.25">
      <c r="A312" s="2">
        <v>37979</v>
      </c>
      <c r="B312" s="4">
        <v>512.38</v>
      </c>
      <c r="D312" s="2">
        <v>39674</v>
      </c>
      <c r="E312" s="4">
        <v>92.37</v>
      </c>
      <c r="G312" s="2">
        <v>38315</v>
      </c>
      <c r="H312" s="4">
        <v>88.83</v>
      </c>
      <c r="J312" s="2">
        <v>33323</v>
      </c>
      <c r="K312" s="4">
        <v>16.309999999999999</v>
      </c>
      <c r="S312" s="3">
        <v>33308</v>
      </c>
      <c r="T312">
        <v>6.1</v>
      </c>
    </row>
    <row r="313" spans="1:20" x14ac:dyDescent="0.25">
      <c r="A313" s="2">
        <v>37981</v>
      </c>
      <c r="B313" s="4">
        <v>512.39</v>
      </c>
      <c r="D313" s="2">
        <v>39675</v>
      </c>
      <c r="E313" s="4">
        <v>92.72</v>
      </c>
      <c r="G313" s="2">
        <v>38317</v>
      </c>
      <c r="H313" s="4">
        <v>88.25</v>
      </c>
      <c r="J313" s="2">
        <v>33324</v>
      </c>
      <c r="K313" s="4">
        <v>16.55</v>
      </c>
      <c r="S313" s="3">
        <v>33309</v>
      </c>
      <c r="T313">
        <v>6.03</v>
      </c>
    </row>
    <row r="314" spans="1:20" x14ac:dyDescent="0.25">
      <c r="A314" s="2">
        <v>37984</v>
      </c>
      <c r="B314" s="4">
        <v>513.25</v>
      </c>
      <c r="D314" s="2">
        <v>39678</v>
      </c>
      <c r="E314" s="4">
        <v>92.79</v>
      </c>
      <c r="G314" s="2">
        <v>38320</v>
      </c>
      <c r="H314" s="4">
        <v>87.31</v>
      </c>
      <c r="J314" s="2">
        <v>33325</v>
      </c>
      <c r="K314" s="4">
        <v>16.88</v>
      </c>
      <c r="S314" s="3">
        <v>33310</v>
      </c>
      <c r="T314">
        <v>5.98</v>
      </c>
    </row>
    <row r="315" spans="1:20" x14ac:dyDescent="0.25">
      <c r="A315" s="2">
        <v>37985</v>
      </c>
      <c r="B315" s="4">
        <v>514.63</v>
      </c>
      <c r="D315" s="2">
        <v>39679</v>
      </c>
      <c r="E315" s="4">
        <v>92.68</v>
      </c>
      <c r="G315" s="2">
        <v>38321</v>
      </c>
      <c r="H315" s="4">
        <v>86.9</v>
      </c>
      <c r="J315" s="2">
        <v>33329</v>
      </c>
      <c r="K315" s="4">
        <v>17.420000000000002</v>
      </c>
      <c r="S315" s="3">
        <v>33311</v>
      </c>
      <c r="T315">
        <v>5.93</v>
      </c>
    </row>
    <row r="316" spans="1:20" x14ac:dyDescent="0.25">
      <c r="A316" s="2">
        <v>37986</v>
      </c>
      <c r="B316" s="4">
        <v>514.6</v>
      </c>
      <c r="D316" s="2">
        <v>39680</v>
      </c>
      <c r="E316" s="4">
        <v>92.68</v>
      </c>
      <c r="G316" s="2">
        <v>38322</v>
      </c>
      <c r="H316" s="4">
        <v>86.41</v>
      </c>
      <c r="J316" s="2">
        <v>33330</v>
      </c>
      <c r="K316" s="4">
        <v>17.399999999999999</v>
      </c>
      <c r="S316" s="3">
        <v>33312</v>
      </c>
      <c r="T316">
        <v>5.96</v>
      </c>
    </row>
    <row r="317" spans="1:20" x14ac:dyDescent="0.25">
      <c r="A317" s="2">
        <v>37988</v>
      </c>
      <c r="B317" s="4">
        <v>513.94000000000005</v>
      </c>
      <c r="D317" s="2">
        <v>39681</v>
      </c>
      <c r="E317" s="4">
        <v>92.53</v>
      </c>
      <c r="G317" s="2">
        <v>38323</v>
      </c>
      <c r="H317" s="4">
        <v>86.11</v>
      </c>
      <c r="J317" s="2">
        <v>33331</v>
      </c>
      <c r="K317" s="4">
        <v>17.61</v>
      </c>
      <c r="S317" s="3">
        <v>33315</v>
      </c>
      <c r="T317">
        <v>6.03</v>
      </c>
    </row>
    <row r="318" spans="1:20" x14ac:dyDescent="0.25">
      <c r="A318" s="2">
        <v>37991</v>
      </c>
      <c r="B318" s="4">
        <v>514.59</v>
      </c>
      <c r="D318" s="2">
        <v>39682</v>
      </c>
      <c r="E318" s="4">
        <v>92.73</v>
      </c>
      <c r="G318" s="2">
        <v>38324</v>
      </c>
      <c r="H318" s="4">
        <v>87.44</v>
      </c>
      <c r="J318" s="2">
        <v>33332</v>
      </c>
      <c r="K318" s="4">
        <v>18.010000000000002</v>
      </c>
      <c r="S318" s="3">
        <v>33316</v>
      </c>
      <c r="T318">
        <v>6.16</v>
      </c>
    </row>
    <row r="319" spans="1:20" x14ac:dyDescent="0.25">
      <c r="A319" s="2">
        <v>37992</v>
      </c>
      <c r="B319" s="4">
        <v>517.32000000000005</v>
      </c>
      <c r="D319" s="2">
        <v>39685</v>
      </c>
      <c r="E319" s="4">
        <v>92.5</v>
      </c>
      <c r="G319" s="2">
        <v>38327</v>
      </c>
      <c r="H319" s="4">
        <v>87.71</v>
      </c>
      <c r="J319" s="2">
        <v>33333</v>
      </c>
      <c r="K319" s="4">
        <v>17.63</v>
      </c>
      <c r="S319" s="3">
        <v>33317</v>
      </c>
      <c r="T319">
        <v>6.67</v>
      </c>
    </row>
    <row r="320" spans="1:20" x14ac:dyDescent="0.25">
      <c r="A320" s="2">
        <v>37993</v>
      </c>
      <c r="B320" s="4">
        <v>518.77</v>
      </c>
      <c r="D320" s="2">
        <v>39686</v>
      </c>
      <c r="E320" s="4">
        <v>91.99</v>
      </c>
      <c r="G320" s="2">
        <v>38328</v>
      </c>
      <c r="H320" s="4">
        <v>87.88</v>
      </c>
      <c r="J320" s="2">
        <v>33336</v>
      </c>
      <c r="K320" s="4">
        <v>17.41</v>
      </c>
      <c r="S320" s="3">
        <v>33318</v>
      </c>
      <c r="T320">
        <v>6.22</v>
      </c>
    </row>
    <row r="321" spans="1:20" x14ac:dyDescent="0.25">
      <c r="A321" s="2">
        <v>37994</v>
      </c>
      <c r="B321" s="4">
        <v>520.09</v>
      </c>
      <c r="D321" s="2">
        <v>39687</v>
      </c>
      <c r="E321" s="4">
        <v>92.05</v>
      </c>
      <c r="G321" s="2">
        <v>38329</v>
      </c>
      <c r="H321" s="4">
        <v>89.17</v>
      </c>
      <c r="J321" s="2">
        <v>33337</v>
      </c>
      <c r="K321" s="4">
        <v>20.12</v>
      </c>
      <c r="S321" s="3">
        <v>33319</v>
      </c>
      <c r="T321">
        <v>6.05</v>
      </c>
    </row>
    <row r="322" spans="1:20" x14ac:dyDescent="0.25">
      <c r="A322" s="2">
        <v>37995</v>
      </c>
      <c r="B322" s="4">
        <v>520.92999999999995</v>
      </c>
      <c r="D322" s="2">
        <v>39688</v>
      </c>
      <c r="E322" s="4">
        <v>92.18</v>
      </c>
      <c r="G322" s="2">
        <v>38330</v>
      </c>
      <c r="H322" s="4">
        <v>88.63</v>
      </c>
      <c r="J322" s="2">
        <v>33338</v>
      </c>
      <c r="K322" s="4">
        <v>19.73</v>
      </c>
      <c r="S322" s="3">
        <v>33322</v>
      </c>
      <c r="T322">
        <v>6.08</v>
      </c>
    </row>
    <row r="323" spans="1:20" x14ac:dyDescent="0.25">
      <c r="A323" s="2">
        <v>37998</v>
      </c>
      <c r="B323" s="4">
        <v>520.71</v>
      </c>
      <c r="D323" s="2">
        <v>39689</v>
      </c>
      <c r="E323" s="4">
        <v>92.38</v>
      </c>
      <c r="G323" s="2">
        <v>38331</v>
      </c>
      <c r="H323" s="4">
        <v>88.87</v>
      </c>
      <c r="J323" s="2">
        <v>33339</v>
      </c>
      <c r="K323" s="4">
        <v>17.239999999999998</v>
      </c>
      <c r="S323" s="3">
        <v>33323</v>
      </c>
      <c r="T323">
        <v>6.17</v>
      </c>
    </row>
    <row r="324" spans="1:20" x14ac:dyDescent="0.25">
      <c r="A324" s="2">
        <v>37999</v>
      </c>
      <c r="B324" s="4">
        <v>522.29999999999995</v>
      </c>
      <c r="D324" s="2">
        <v>39693</v>
      </c>
      <c r="E324" s="4">
        <v>91.72</v>
      </c>
      <c r="G324" s="2">
        <v>38334</v>
      </c>
      <c r="H324" s="4">
        <v>89</v>
      </c>
      <c r="J324" s="2">
        <v>33340</v>
      </c>
      <c r="K324" s="4">
        <v>18.45</v>
      </c>
      <c r="S324" s="3">
        <v>33324</v>
      </c>
      <c r="T324">
        <v>6.11</v>
      </c>
    </row>
    <row r="325" spans="1:20" x14ac:dyDescent="0.25">
      <c r="A325" s="2">
        <v>38000</v>
      </c>
      <c r="B325" s="4">
        <v>525.78</v>
      </c>
      <c r="D325" s="2">
        <v>39694</v>
      </c>
      <c r="E325" s="4">
        <v>92.1</v>
      </c>
      <c r="G325" s="2">
        <v>38335</v>
      </c>
      <c r="H325" s="4">
        <v>89.4</v>
      </c>
      <c r="J325" s="2">
        <v>33343</v>
      </c>
      <c r="K325" s="4">
        <v>16.5</v>
      </c>
      <c r="S325" s="3">
        <v>33325</v>
      </c>
      <c r="T325">
        <v>6.14</v>
      </c>
    </row>
    <row r="326" spans="1:20" x14ac:dyDescent="0.25">
      <c r="A326" s="2">
        <v>38001</v>
      </c>
      <c r="B326" s="4">
        <v>526.09</v>
      </c>
      <c r="D326" s="2">
        <v>39695</v>
      </c>
      <c r="E326" s="4">
        <v>92.46</v>
      </c>
      <c r="G326" s="2">
        <v>38336</v>
      </c>
      <c r="H326" s="4">
        <v>90.23</v>
      </c>
      <c r="J326" s="2">
        <v>33344</v>
      </c>
      <c r="K326" s="4">
        <v>15.82</v>
      </c>
      <c r="S326" s="3">
        <v>33326</v>
      </c>
      <c r="T326">
        <v>5.53</v>
      </c>
    </row>
    <row r="327" spans="1:20" x14ac:dyDescent="0.25">
      <c r="A327" s="2">
        <v>38002</v>
      </c>
      <c r="B327" s="4">
        <v>526.79999999999995</v>
      </c>
      <c r="D327" s="2">
        <v>39696</v>
      </c>
      <c r="E327" s="4">
        <v>92.41</v>
      </c>
      <c r="G327" s="2">
        <v>38337</v>
      </c>
      <c r="H327" s="4">
        <v>88.91</v>
      </c>
      <c r="J327" s="2">
        <v>33345</v>
      </c>
      <c r="K327" s="4">
        <v>15.47</v>
      </c>
      <c r="S327" s="3">
        <v>33329</v>
      </c>
      <c r="T327">
        <v>6.48</v>
      </c>
    </row>
    <row r="328" spans="1:20" x14ac:dyDescent="0.25">
      <c r="A328" s="2">
        <v>38006</v>
      </c>
      <c r="B328" s="4">
        <v>527.29999999999995</v>
      </c>
      <c r="D328" s="2">
        <v>39699</v>
      </c>
      <c r="E328" s="4">
        <v>92.31</v>
      </c>
      <c r="G328" s="2">
        <v>38338</v>
      </c>
      <c r="H328" s="4">
        <v>88.75</v>
      </c>
      <c r="J328" s="2">
        <v>33346</v>
      </c>
      <c r="K328" s="4">
        <v>16.260000000000002</v>
      </c>
      <c r="S328" s="3">
        <v>33330</v>
      </c>
      <c r="T328">
        <v>6.46</v>
      </c>
    </row>
    <row r="329" spans="1:20" x14ac:dyDescent="0.25">
      <c r="A329" s="2">
        <v>38007</v>
      </c>
      <c r="B329" s="4">
        <v>533.83000000000004</v>
      </c>
      <c r="D329" s="2">
        <v>39700</v>
      </c>
      <c r="E329" s="4">
        <v>92.51</v>
      </c>
      <c r="G329" s="2">
        <v>38341</v>
      </c>
      <c r="H329" s="4">
        <v>88.92</v>
      </c>
      <c r="J329" s="2">
        <v>33347</v>
      </c>
      <c r="K329" s="4">
        <v>15.68</v>
      </c>
      <c r="S329" s="3">
        <v>33331</v>
      </c>
      <c r="T329">
        <v>6.36</v>
      </c>
    </row>
    <row r="330" spans="1:20" x14ac:dyDescent="0.25">
      <c r="A330" s="2">
        <v>38008</v>
      </c>
      <c r="B330" s="4">
        <v>534.09</v>
      </c>
      <c r="D330" s="2">
        <v>39701</v>
      </c>
      <c r="E330" s="4">
        <v>92.39</v>
      </c>
      <c r="G330" s="2">
        <v>38342</v>
      </c>
      <c r="H330" s="4">
        <v>89.18</v>
      </c>
      <c r="J330" s="2">
        <v>33350</v>
      </c>
      <c r="K330" s="4">
        <v>16.78</v>
      </c>
      <c r="S330" s="3">
        <v>33332</v>
      </c>
      <c r="T330">
        <v>6.22</v>
      </c>
    </row>
    <row r="331" spans="1:20" x14ac:dyDescent="0.25">
      <c r="A331" s="2">
        <v>38009</v>
      </c>
      <c r="B331" s="4">
        <v>533.98</v>
      </c>
      <c r="D331" s="2">
        <v>39702</v>
      </c>
      <c r="E331" s="4">
        <v>91.99</v>
      </c>
      <c r="G331" s="2">
        <v>38343</v>
      </c>
      <c r="H331" s="4">
        <v>88.88</v>
      </c>
      <c r="J331" s="2">
        <v>33351</v>
      </c>
      <c r="K331" s="4">
        <v>17.02</v>
      </c>
      <c r="S331" s="3">
        <v>33333</v>
      </c>
      <c r="T331">
        <v>5.92</v>
      </c>
    </row>
    <row r="332" spans="1:20" x14ac:dyDescent="0.25">
      <c r="A332" s="2">
        <v>38012</v>
      </c>
      <c r="B332" s="4">
        <v>533.13</v>
      </c>
      <c r="D332" s="2">
        <v>39703</v>
      </c>
      <c r="E332" s="4">
        <v>91.99</v>
      </c>
      <c r="G332" s="2">
        <v>38344</v>
      </c>
      <c r="H332" s="4">
        <v>88.59</v>
      </c>
      <c r="J332" s="2">
        <v>33352</v>
      </c>
      <c r="K332" s="4">
        <v>16.72</v>
      </c>
      <c r="S332" s="3">
        <v>33336</v>
      </c>
      <c r="T332">
        <v>5.89</v>
      </c>
    </row>
    <row r="333" spans="1:20" x14ac:dyDescent="0.25">
      <c r="A333" s="2">
        <v>38013</v>
      </c>
      <c r="B333" s="4">
        <v>532.53</v>
      </c>
      <c r="D333" s="2">
        <v>39706</v>
      </c>
      <c r="E333" s="4">
        <v>88.76</v>
      </c>
      <c r="G333" s="2">
        <v>38348</v>
      </c>
      <c r="H333" s="4">
        <v>87.9</v>
      </c>
      <c r="J333" s="2">
        <v>33353</v>
      </c>
      <c r="K333" s="4">
        <v>17.149999999999999</v>
      </c>
      <c r="S333" s="3">
        <v>33337</v>
      </c>
      <c r="T333">
        <v>5.66</v>
      </c>
    </row>
    <row r="334" spans="1:20" x14ac:dyDescent="0.25">
      <c r="A334" s="2">
        <v>38014</v>
      </c>
      <c r="B334" s="4">
        <v>530.54999999999995</v>
      </c>
      <c r="D334" s="2">
        <v>39707</v>
      </c>
      <c r="E334" s="4">
        <v>86.58</v>
      </c>
      <c r="G334" s="2">
        <v>38349</v>
      </c>
      <c r="H334" s="4">
        <v>87.84</v>
      </c>
      <c r="J334" s="2">
        <v>33354</v>
      </c>
      <c r="K334" s="4">
        <v>17.27</v>
      </c>
      <c r="S334" s="3">
        <v>33338</v>
      </c>
      <c r="T334">
        <v>5.75</v>
      </c>
    </row>
    <row r="335" spans="1:20" x14ac:dyDescent="0.25">
      <c r="A335" s="2">
        <v>38015</v>
      </c>
      <c r="B335" s="4">
        <v>527.99</v>
      </c>
      <c r="D335" s="2">
        <v>39708</v>
      </c>
      <c r="E335" s="4">
        <v>82.19</v>
      </c>
      <c r="G335" s="2">
        <v>38350</v>
      </c>
      <c r="H335" s="4">
        <v>87.68</v>
      </c>
      <c r="J335" s="2">
        <v>33357</v>
      </c>
      <c r="K335" s="4">
        <v>18.27</v>
      </c>
      <c r="S335" s="3">
        <v>33339</v>
      </c>
      <c r="T335">
        <v>5.71</v>
      </c>
    </row>
    <row r="336" spans="1:20" x14ac:dyDescent="0.25">
      <c r="A336" s="2">
        <v>38016</v>
      </c>
      <c r="B336" s="4">
        <v>527.88</v>
      </c>
      <c r="D336" s="2">
        <v>39709</v>
      </c>
      <c r="E336" s="4">
        <v>87.5</v>
      </c>
      <c r="G336" s="2">
        <v>38351</v>
      </c>
      <c r="H336" s="4">
        <v>88.33</v>
      </c>
      <c r="J336" s="2">
        <v>33358</v>
      </c>
      <c r="K336" s="4">
        <v>18.239999999999998</v>
      </c>
      <c r="S336" s="3">
        <v>33340</v>
      </c>
      <c r="T336">
        <v>5.36</v>
      </c>
    </row>
    <row r="337" spans="1:20" x14ac:dyDescent="0.25">
      <c r="A337" s="2">
        <v>38019</v>
      </c>
      <c r="B337" s="4">
        <v>524.44000000000005</v>
      </c>
      <c r="D337" s="2">
        <v>39710</v>
      </c>
      <c r="E337" s="4">
        <v>88.11</v>
      </c>
      <c r="G337" s="2">
        <v>38352</v>
      </c>
      <c r="H337" s="4">
        <v>88.52</v>
      </c>
      <c r="J337" s="2">
        <v>33359</v>
      </c>
      <c r="K337" s="4">
        <v>17.77</v>
      </c>
      <c r="S337" s="3">
        <v>33343</v>
      </c>
      <c r="T337">
        <v>6.04</v>
      </c>
    </row>
    <row r="338" spans="1:20" x14ac:dyDescent="0.25">
      <c r="A338" s="2">
        <v>38020</v>
      </c>
      <c r="B338" s="4">
        <v>523.64</v>
      </c>
      <c r="D338" s="2">
        <v>39713</v>
      </c>
      <c r="E338" s="4">
        <v>88.84</v>
      </c>
      <c r="G338" s="2">
        <v>38355</v>
      </c>
      <c r="H338" s="4">
        <v>88.69</v>
      </c>
      <c r="J338" s="2">
        <v>33360</v>
      </c>
      <c r="K338" s="4">
        <v>17.52</v>
      </c>
      <c r="S338" s="3">
        <v>33344</v>
      </c>
      <c r="T338">
        <v>6.05</v>
      </c>
    </row>
    <row r="339" spans="1:20" x14ac:dyDescent="0.25">
      <c r="A339" s="2">
        <v>38021</v>
      </c>
      <c r="B339" s="4">
        <v>522.65</v>
      </c>
      <c r="D339" s="2">
        <v>39714</v>
      </c>
      <c r="E339" s="4">
        <v>87.79</v>
      </c>
      <c r="G339" s="2">
        <v>38356</v>
      </c>
      <c r="H339" s="4">
        <v>87.86</v>
      </c>
      <c r="J339" s="2">
        <v>33361</v>
      </c>
      <c r="K339" s="4">
        <v>17.239999999999998</v>
      </c>
      <c r="S339" s="3">
        <v>33345</v>
      </c>
      <c r="T339">
        <v>5.95</v>
      </c>
    </row>
    <row r="340" spans="1:20" x14ac:dyDescent="0.25">
      <c r="A340" s="2">
        <v>38022</v>
      </c>
      <c r="B340" s="4">
        <v>521.82000000000005</v>
      </c>
      <c r="D340" s="2">
        <v>39715</v>
      </c>
      <c r="E340" s="4">
        <v>89.25</v>
      </c>
      <c r="G340" s="2">
        <v>38357</v>
      </c>
      <c r="H340" s="4">
        <v>88.26</v>
      </c>
      <c r="J340" s="2">
        <v>33364</v>
      </c>
      <c r="K340" s="4">
        <v>17.920000000000002</v>
      </c>
      <c r="S340" s="3">
        <v>33346</v>
      </c>
      <c r="T340">
        <v>6</v>
      </c>
    </row>
    <row r="341" spans="1:20" x14ac:dyDescent="0.25">
      <c r="A341" s="2">
        <v>38023</v>
      </c>
      <c r="B341" s="4">
        <v>522.16999999999996</v>
      </c>
      <c r="D341" s="2">
        <v>39716</v>
      </c>
      <c r="E341" s="4">
        <v>86.51</v>
      </c>
      <c r="G341" s="2">
        <v>38358</v>
      </c>
      <c r="H341" s="4">
        <v>88.31</v>
      </c>
      <c r="J341" s="2">
        <v>33365</v>
      </c>
      <c r="K341" s="4">
        <v>17.46</v>
      </c>
      <c r="S341" s="3">
        <v>33347</v>
      </c>
      <c r="T341">
        <v>5.89</v>
      </c>
    </row>
    <row r="342" spans="1:20" x14ac:dyDescent="0.25">
      <c r="A342" s="2">
        <v>38026</v>
      </c>
      <c r="B342" s="4">
        <v>524.36</v>
      </c>
      <c r="D342" s="2">
        <v>39717</v>
      </c>
      <c r="E342" s="4">
        <v>86.18</v>
      </c>
      <c r="G342" s="2">
        <v>38359</v>
      </c>
      <c r="H342" s="4">
        <v>88.54</v>
      </c>
      <c r="J342" s="2">
        <v>33366</v>
      </c>
      <c r="K342" s="4">
        <v>17.78</v>
      </c>
      <c r="S342" s="3">
        <v>33350</v>
      </c>
      <c r="T342">
        <v>5.95</v>
      </c>
    </row>
    <row r="343" spans="1:20" x14ac:dyDescent="0.25">
      <c r="A343" s="2">
        <v>38027</v>
      </c>
      <c r="B343" s="4">
        <v>524.11</v>
      </c>
      <c r="D343" s="2">
        <v>39720</v>
      </c>
      <c r="E343" s="4">
        <v>78.53</v>
      </c>
      <c r="G343" s="2">
        <v>38362</v>
      </c>
      <c r="H343" s="4">
        <v>88.7</v>
      </c>
      <c r="J343" s="2">
        <v>33367</v>
      </c>
      <c r="K343" s="4">
        <v>17.170000000000002</v>
      </c>
      <c r="S343" s="3">
        <v>33351</v>
      </c>
      <c r="T343">
        <v>5.92</v>
      </c>
    </row>
    <row r="344" spans="1:20" x14ac:dyDescent="0.25">
      <c r="A344" s="2">
        <v>38028</v>
      </c>
      <c r="B344" s="4">
        <v>525.42999999999995</v>
      </c>
      <c r="D344" s="2">
        <v>39721</v>
      </c>
      <c r="E344" s="4">
        <v>82.18</v>
      </c>
      <c r="G344" s="2">
        <v>38363</v>
      </c>
      <c r="H344" s="4">
        <v>89.2</v>
      </c>
      <c r="J344" s="2">
        <v>33368</v>
      </c>
      <c r="K344" s="4">
        <v>17.54</v>
      </c>
      <c r="S344" s="3">
        <v>33352</v>
      </c>
      <c r="T344">
        <v>5.89</v>
      </c>
    </row>
    <row r="345" spans="1:20" x14ac:dyDescent="0.25">
      <c r="A345" s="2">
        <v>38029</v>
      </c>
      <c r="B345" s="4">
        <v>526.70000000000005</v>
      </c>
      <c r="D345" s="2">
        <v>39722</v>
      </c>
      <c r="E345" s="4">
        <v>85.1</v>
      </c>
      <c r="G345" s="2">
        <v>38364</v>
      </c>
      <c r="H345" s="4">
        <v>89.32</v>
      </c>
      <c r="J345" s="2">
        <v>33371</v>
      </c>
      <c r="K345" s="4">
        <v>17.66</v>
      </c>
      <c r="S345" s="3">
        <v>33353</v>
      </c>
      <c r="T345">
        <v>5.95</v>
      </c>
    </row>
    <row r="346" spans="1:20" x14ac:dyDescent="0.25">
      <c r="A346" s="2">
        <v>38030</v>
      </c>
      <c r="B346" s="4">
        <v>528.21</v>
      </c>
      <c r="D346" s="2">
        <v>39723</v>
      </c>
      <c r="E346" s="4">
        <v>82.66</v>
      </c>
      <c r="G346" s="2">
        <v>38365</v>
      </c>
      <c r="H346" s="4">
        <v>90.11</v>
      </c>
      <c r="J346" s="2">
        <v>33372</v>
      </c>
      <c r="K346" s="4">
        <v>18</v>
      </c>
      <c r="S346" s="3">
        <v>33354</v>
      </c>
      <c r="T346">
        <v>5.89</v>
      </c>
    </row>
    <row r="347" spans="1:20" x14ac:dyDescent="0.25">
      <c r="A347" s="2">
        <v>38034</v>
      </c>
      <c r="B347" s="4">
        <v>528.78</v>
      </c>
      <c r="D347" s="2">
        <v>39724</v>
      </c>
      <c r="E347" s="4">
        <v>82.48</v>
      </c>
      <c r="G347" s="2">
        <v>38366</v>
      </c>
      <c r="H347" s="4">
        <v>90.13</v>
      </c>
      <c r="J347" s="2">
        <v>33373</v>
      </c>
      <c r="K347" s="4">
        <v>18.38</v>
      </c>
      <c r="S347" s="3">
        <v>33357</v>
      </c>
      <c r="T347">
        <v>5.93</v>
      </c>
    </row>
    <row r="348" spans="1:20" x14ac:dyDescent="0.25">
      <c r="A348" s="2">
        <v>38035</v>
      </c>
      <c r="B348" s="4">
        <v>527.71</v>
      </c>
      <c r="D348" s="2">
        <v>39727</v>
      </c>
      <c r="E348" s="4">
        <v>79.31</v>
      </c>
      <c r="G348" s="2">
        <v>38370</v>
      </c>
      <c r="H348" s="4">
        <v>90.41</v>
      </c>
      <c r="J348" s="2">
        <v>33374</v>
      </c>
      <c r="K348" s="4">
        <v>17.239999999999998</v>
      </c>
      <c r="S348" s="3">
        <v>33358</v>
      </c>
      <c r="T348">
        <v>5.98</v>
      </c>
    </row>
    <row r="349" spans="1:20" x14ac:dyDescent="0.25">
      <c r="A349" s="2">
        <v>38036</v>
      </c>
      <c r="B349" s="4">
        <v>527.91999999999996</v>
      </c>
      <c r="D349" s="2">
        <v>39728</v>
      </c>
      <c r="E349" s="4">
        <v>78.5</v>
      </c>
      <c r="G349" s="2">
        <v>38371</v>
      </c>
      <c r="H349" s="4">
        <v>90.73</v>
      </c>
      <c r="J349" s="2">
        <v>33375</v>
      </c>
      <c r="K349" s="4">
        <v>16.64</v>
      </c>
      <c r="S349" s="3">
        <v>33359</v>
      </c>
      <c r="T349">
        <v>5.9</v>
      </c>
    </row>
    <row r="350" spans="1:20" x14ac:dyDescent="0.25">
      <c r="A350" s="2">
        <v>38037</v>
      </c>
      <c r="B350" s="4">
        <v>527.74</v>
      </c>
      <c r="D350" s="2">
        <v>39729</v>
      </c>
      <c r="E350" s="4">
        <v>75</v>
      </c>
      <c r="G350" s="2">
        <v>38372</v>
      </c>
      <c r="H350" s="4">
        <v>90.91</v>
      </c>
      <c r="J350" s="2">
        <v>33378</v>
      </c>
      <c r="K350" s="4">
        <v>17.100000000000001</v>
      </c>
      <c r="S350" s="3">
        <v>33360</v>
      </c>
      <c r="T350">
        <v>5.86</v>
      </c>
    </row>
    <row r="351" spans="1:20" x14ac:dyDescent="0.25">
      <c r="A351" s="2">
        <v>38040</v>
      </c>
      <c r="B351" s="4">
        <v>527.36</v>
      </c>
      <c r="D351" s="2">
        <v>39730</v>
      </c>
      <c r="E351" s="4">
        <v>74</v>
      </c>
      <c r="G351" s="2">
        <v>38373</v>
      </c>
      <c r="H351" s="4">
        <v>91</v>
      </c>
      <c r="J351" s="2">
        <v>33379</v>
      </c>
      <c r="K351" s="4">
        <v>16.07</v>
      </c>
      <c r="S351" s="3">
        <v>33361</v>
      </c>
      <c r="T351">
        <v>5.76</v>
      </c>
    </row>
    <row r="352" spans="1:20" x14ac:dyDescent="0.25">
      <c r="A352" s="2">
        <v>38041</v>
      </c>
      <c r="B352" s="4">
        <v>524.59</v>
      </c>
      <c r="D352" s="2">
        <v>39731</v>
      </c>
      <c r="E352" s="4">
        <v>68.19</v>
      </c>
      <c r="G352" s="2">
        <v>38376</v>
      </c>
      <c r="H352" s="4">
        <v>91.4</v>
      </c>
      <c r="J352" s="2">
        <v>33380</v>
      </c>
      <c r="K352" s="4">
        <v>16.16</v>
      </c>
      <c r="S352" s="3">
        <v>33364</v>
      </c>
      <c r="T352">
        <v>5.82</v>
      </c>
    </row>
    <row r="353" spans="1:20" x14ac:dyDescent="0.25">
      <c r="A353" s="2">
        <v>38042</v>
      </c>
      <c r="B353" s="4">
        <v>526.02</v>
      </c>
      <c r="D353" s="2">
        <v>39734</v>
      </c>
      <c r="E353" s="4">
        <v>75.8</v>
      </c>
      <c r="G353" s="2">
        <v>38377</v>
      </c>
      <c r="H353" s="4">
        <v>90.54</v>
      </c>
      <c r="J353" s="2">
        <v>33381</v>
      </c>
      <c r="K353" s="4">
        <v>16.11</v>
      </c>
      <c r="S353" s="3">
        <v>33365</v>
      </c>
      <c r="T353">
        <v>5.79</v>
      </c>
    </row>
    <row r="354" spans="1:20" x14ac:dyDescent="0.25">
      <c r="A354" s="2">
        <v>38043</v>
      </c>
      <c r="B354" s="4">
        <v>525.66999999999996</v>
      </c>
      <c r="D354" s="2">
        <v>39735</v>
      </c>
      <c r="E354" s="4">
        <v>77.72</v>
      </c>
      <c r="G354" s="2">
        <v>38378</v>
      </c>
      <c r="H354" s="4">
        <v>90.71</v>
      </c>
      <c r="J354" s="2">
        <v>33382</v>
      </c>
      <c r="K354" s="4">
        <v>15.23</v>
      </c>
      <c r="S354" s="3">
        <v>33366</v>
      </c>
      <c r="T354">
        <v>5.75</v>
      </c>
    </row>
    <row r="355" spans="1:20" x14ac:dyDescent="0.25">
      <c r="A355" s="2">
        <v>38044</v>
      </c>
      <c r="B355" s="4">
        <v>525.87</v>
      </c>
      <c r="D355" s="2">
        <v>39736</v>
      </c>
      <c r="E355" s="4">
        <v>73.8</v>
      </c>
      <c r="G355" s="2">
        <v>38379</v>
      </c>
      <c r="H355" s="4">
        <v>90.57</v>
      </c>
      <c r="J355" s="2">
        <v>33386</v>
      </c>
      <c r="K355" s="4">
        <v>15.67</v>
      </c>
      <c r="S355" s="3">
        <v>33367</v>
      </c>
      <c r="T355">
        <v>5.76</v>
      </c>
    </row>
    <row r="356" spans="1:20" x14ac:dyDescent="0.25">
      <c r="A356" s="2">
        <v>38047</v>
      </c>
      <c r="B356" s="4">
        <v>526.17999999999995</v>
      </c>
      <c r="D356" s="2">
        <v>39737</v>
      </c>
      <c r="E356" s="4">
        <v>70.62</v>
      </c>
      <c r="G356" s="2">
        <v>38380</v>
      </c>
      <c r="H356" s="4">
        <v>91.47</v>
      </c>
      <c r="J356" s="2">
        <v>33387</v>
      </c>
      <c r="K356" s="4">
        <v>15.9</v>
      </c>
      <c r="S356" s="3">
        <v>33368</v>
      </c>
      <c r="T356">
        <v>5.6899999999999995</v>
      </c>
    </row>
    <row r="357" spans="1:20" x14ac:dyDescent="0.25">
      <c r="A357" s="2">
        <v>38048</v>
      </c>
      <c r="B357" s="4">
        <v>526.58000000000004</v>
      </c>
      <c r="D357" s="2">
        <v>39738</v>
      </c>
      <c r="E357" s="4">
        <v>70.260000000000005</v>
      </c>
      <c r="G357" s="2">
        <v>38383</v>
      </c>
      <c r="H357" s="4">
        <v>91.71</v>
      </c>
      <c r="J357" s="2">
        <v>33388</v>
      </c>
      <c r="K357" s="4">
        <v>16.02</v>
      </c>
      <c r="S357" s="3">
        <v>33371</v>
      </c>
      <c r="T357">
        <v>5.8</v>
      </c>
    </row>
    <row r="358" spans="1:20" x14ac:dyDescent="0.25">
      <c r="A358" s="2">
        <v>38049</v>
      </c>
      <c r="B358" s="4">
        <v>526.71</v>
      </c>
      <c r="D358" s="2">
        <v>39741</v>
      </c>
      <c r="E358" s="4">
        <v>71.400000000000006</v>
      </c>
      <c r="G358" s="2">
        <v>38384</v>
      </c>
      <c r="H358" s="4">
        <v>91.25</v>
      </c>
      <c r="J358" s="2">
        <v>33389</v>
      </c>
      <c r="K358" s="4">
        <v>15.93</v>
      </c>
      <c r="S358" s="3">
        <v>33372</v>
      </c>
      <c r="T358">
        <v>5.85</v>
      </c>
    </row>
    <row r="359" spans="1:20" x14ac:dyDescent="0.25">
      <c r="A359" s="2">
        <v>38050</v>
      </c>
      <c r="B359" s="4">
        <v>526.74</v>
      </c>
      <c r="D359" s="2">
        <v>39742</v>
      </c>
      <c r="E359" s="4">
        <v>70.989999999999995</v>
      </c>
      <c r="G359" s="2">
        <v>38385</v>
      </c>
      <c r="H359" s="4">
        <v>91.43</v>
      </c>
      <c r="J359" s="2">
        <v>33392</v>
      </c>
      <c r="K359" s="4">
        <v>16.87</v>
      </c>
      <c r="S359" s="3">
        <v>33373</v>
      </c>
      <c r="T359">
        <v>6.01</v>
      </c>
    </row>
    <row r="360" spans="1:20" x14ac:dyDescent="0.25">
      <c r="A360" s="2">
        <v>38051</v>
      </c>
      <c r="B360" s="4">
        <v>528.01</v>
      </c>
      <c r="D360" s="2">
        <v>39743</v>
      </c>
      <c r="E360" s="4">
        <v>70.400000000000006</v>
      </c>
      <c r="G360" s="2">
        <v>38386</v>
      </c>
      <c r="H360" s="4">
        <v>91.37</v>
      </c>
      <c r="J360" s="2">
        <v>33393</v>
      </c>
      <c r="K360" s="4">
        <v>16.170000000000002</v>
      </c>
      <c r="S360" s="3">
        <v>33374</v>
      </c>
      <c r="T360">
        <v>5.89</v>
      </c>
    </row>
    <row r="361" spans="1:20" x14ac:dyDescent="0.25">
      <c r="A361" s="2">
        <v>38054</v>
      </c>
      <c r="B361" s="4">
        <v>529.69000000000005</v>
      </c>
      <c r="D361" s="2">
        <v>39744</v>
      </c>
      <c r="E361" s="4">
        <v>71.41</v>
      </c>
      <c r="G361" s="2">
        <v>38387</v>
      </c>
      <c r="H361" s="4">
        <v>92.66</v>
      </c>
      <c r="J361" s="2">
        <v>33394</v>
      </c>
      <c r="K361" s="4">
        <v>16.399999999999999</v>
      </c>
      <c r="S361" s="3">
        <v>33375</v>
      </c>
      <c r="T361">
        <v>5.79</v>
      </c>
    </row>
    <row r="362" spans="1:20" x14ac:dyDescent="0.25">
      <c r="A362" s="2">
        <v>38055</v>
      </c>
      <c r="B362" s="4">
        <v>530.4</v>
      </c>
      <c r="D362" s="2">
        <v>39745</v>
      </c>
      <c r="E362" s="4">
        <v>69.849999999999994</v>
      </c>
      <c r="G362" s="2">
        <v>38390</v>
      </c>
      <c r="H362" s="4">
        <v>93.32</v>
      </c>
      <c r="J362" s="2">
        <v>33395</v>
      </c>
      <c r="K362" s="4">
        <v>16.93</v>
      </c>
      <c r="S362" s="3">
        <v>33378</v>
      </c>
      <c r="T362">
        <v>5.82</v>
      </c>
    </row>
    <row r="363" spans="1:20" x14ac:dyDescent="0.25">
      <c r="A363" s="2">
        <v>38056</v>
      </c>
      <c r="B363" s="4">
        <v>529.76</v>
      </c>
      <c r="D363" s="2">
        <v>39748</v>
      </c>
      <c r="E363" s="4">
        <v>66.25</v>
      </c>
      <c r="G363" s="2">
        <v>38391</v>
      </c>
      <c r="H363" s="4">
        <v>93.83</v>
      </c>
      <c r="J363" s="2">
        <v>33396</v>
      </c>
      <c r="K363" s="4">
        <v>16.98</v>
      </c>
      <c r="S363" s="3">
        <v>33379</v>
      </c>
      <c r="T363">
        <v>5.76</v>
      </c>
    </row>
    <row r="364" spans="1:20" x14ac:dyDescent="0.25">
      <c r="A364" s="2">
        <v>38057</v>
      </c>
      <c r="B364" s="4">
        <v>530.01</v>
      </c>
      <c r="D364" s="2">
        <v>39749</v>
      </c>
      <c r="E364" s="4">
        <v>67.5</v>
      </c>
      <c r="G364" s="2">
        <v>38392</v>
      </c>
      <c r="H364" s="4">
        <v>94.07</v>
      </c>
      <c r="J364" s="2">
        <v>33399</v>
      </c>
      <c r="K364" s="4">
        <v>17.47</v>
      </c>
      <c r="S364" s="3">
        <v>33380</v>
      </c>
      <c r="T364">
        <v>5.71</v>
      </c>
    </row>
    <row r="365" spans="1:20" x14ac:dyDescent="0.25">
      <c r="A365" s="2">
        <v>38058</v>
      </c>
      <c r="B365" s="4">
        <v>530.25</v>
      </c>
      <c r="D365" s="2">
        <v>39750</v>
      </c>
      <c r="E365" s="4">
        <v>69.959999999999994</v>
      </c>
      <c r="G365" s="2">
        <v>38393</v>
      </c>
      <c r="H365" s="4">
        <v>92.85</v>
      </c>
      <c r="J365" s="2">
        <v>33400</v>
      </c>
      <c r="K365" s="4">
        <v>17.32</v>
      </c>
      <c r="S365" s="3">
        <v>33381</v>
      </c>
      <c r="T365">
        <v>5.6899999999999995</v>
      </c>
    </row>
    <row r="366" spans="1:20" x14ac:dyDescent="0.25">
      <c r="A366" s="2">
        <v>38061</v>
      </c>
      <c r="B366" s="4">
        <v>529.75</v>
      </c>
      <c r="D366" s="2">
        <v>39751</v>
      </c>
      <c r="E366" s="4">
        <v>71.95</v>
      </c>
      <c r="G366" s="2">
        <v>38394</v>
      </c>
      <c r="H366" s="4">
        <v>92.79</v>
      </c>
      <c r="J366" s="2">
        <v>33401</v>
      </c>
      <c r="K366" s="4">
        <v>17.72</v>
      </c>
      <c r="S366" s="3">
        <v>33382</v>
      </c>
      <c r="T366">
        <v>5.65</v>
      </c>
    </row>
    <row r="367" spans="1:20" x14ac:dyDescent="0.25">
      <c r="A367" s="2">
        <v>38062</v>
      </c>
      <c r="B367" s="4">
        <v>527.82000000000005</v>
      </c>
      <c r="D367" s="2">
        <v>39752</v>
      </c>
      <c r="E367" s="4">
        <v>72</v>
      </c>
      <c r="G367" s="2">
        <v>38397</v>
      </c>
      <c r="H367" s="4">
        <v>93.02</v>
      </c>
      <c r="J367" s="2">
        <v>33402</v>
      </c>
      <c r="K367" s="4">
        <v>16.989999999999998</v>
      </c>
      <c r="S367" s="3">
        <v>33385</v>
      </c>
      <c r="T367">
        <v>5.65</v>
      </c>
    </row>
    <row r="368" spans="1:20" x14ac:dyDescent="0.25">
      <c r="A368" s="2">
        <v>38063</v>
      </c>
      <c r="B368" s="4">
        <v>538.52</v>
      </c>
      <c r="D368" s="2">
        <v>39755</v>
      </c>
      <c r="E368" s="4">
        <v>71.89</v>
      </c>
      <c r="G368" s="2">
        <v>38398</v>
      </c>
      <c r="H368" s="4">
        <v>92.64</v>
      </c>
      <c r="J368" s="2">
        <v>33403</v>
      </c>
      <c r="K368" s="4">
        <v>15.98</v>
      </c>
      <c r="S368" s="3">
        <v>33386</v>
      </c>
      <c r="T368">
        <v>5.99</v>
      </c>
    </row>
    <row r="369" spans="1:20" x14ac:dyDescent="0.25">
      <c r="A369" s="2">
        <v>38064</v>
      </c>
      <c r="B369" s="4">
        <v>537.72</v>
      </c>
      <c r="D369" s="2">
        <v>39756</v>
      </c>
      <c r="E369" s="4">
        <v>72.7</v>
      </c>
      <c r="G369" s="2">
        <v>38399</v>
      </c>
      <c r="H369" s="4">
        <v>92.21</v>
      </c>
      <c r="J369" s="2">
        <v>33406</v>
      </c>
      <c r="K369" s="4">
        <v>15.5</v>
      </c>
      <c r="S369" s="3">
        <v>33387</v>
      </c>
      <c r="T369">
        <v>5.79</v>
      </c>
    </row>
    <row r="370" spans="1:20" x14ac:dyDescent="0.25">
      <c r="A370" s="2">
        <v>38065</v>
      </c>
      <c r="B370" s="4">
        <v>536.97</v>
      </c>
      <c r="D370" s="2">
        <v>39757</v>
      </c>
      <c r="E370" s="4">
        <v>72.040000000000006</v>
      </c>
      <c r="G370" s="2">
        <v>38400</v>
      </c>
      <c r="H370" s="4">
        <v>91.64</v>
      </c>
      <c r="J370" s="2">
        <v>33407</v>
      </c>
      <c r="K370" s="4">
        <v>16.14</v>
      </c>
      <c r="S370" s="3">
        <v>33388</v>
      </c>
      <c r="T370">
        <v>5.84</v>
      </c>
    </row>
    <row r="371" spans="1:20" x14ac:dyDescent="0.25">
      <c r="A371" s="2">
        <v>38068</v>
      </c>
      <c r="B371" s="4">
        <v>537.1</v>
      </c>
      <c r="D371" s="2">
        <v>39758</v>
      </c>
      <c r="E371" s="4">
        <v>72.209999999999994</v>
      </c>
      <c r="G371" s="2">
        <v>38401</v>
      </c>
      <c r="H371" s="4">
        <v>90.88</v>
      </c>
      <c r="J371" s="2">
        <v>33408</v>
      </c>
      <c r="K371" s="4">
        <v>17.440000000000001</v>
      </c>
      <c r="S371" s="3">
        <v>33389</v>
      </c>
      <c r="T371">
        <v>5.92</v>
      </c>
    </row>
    <row r="372" spans="1:20" x14ac:dyDescent="0.25">
      <c r="A372" s="2">
        <v>38069</v>
      </c>
      <c r="B372" s="4">
        <v>537.19000000000005</v>
      </c>
      <c r="D372" s="2">
        <v>39759</v>
      </c>
      <c r="E372" s="4">
        <v>72.849999999999994</v>
      </c>
      <c r="G372" s="2">
        <v>38405</v>
      </c>
      <c r="H372" s="4">
        <v>90.43</v>
      </c>
      <c r="J372" s="2">
        <v>33409</v>
      </c>
      <c r="K372" s="4">
        <v>16.75</v>
      </c>
      <c r="S372" s="3">
        <v>33392</v>
      </c>
      <c r="T372">
        <v>5.96</v>
      </c>
    </row>
    <row r="373" spans="1:20" x14ac:dyDescent="0.25">
      <c r="A373" s="2">
        <v>38070</v>
      </c>
      <c r="B373" s="4">
        <v>537.14</v>
      </c>
      <c r="D373" s="2">
        <v>39762</v>
      </c>
      <c r="E373" s="4">
        <v>72.86</v>
      </c>
      <c r="G373" s="2">
        <v>38406</v>
      </c>
      <c r="H373" s="4">
        <v>90.75</v>
      </c>
      <c r="J373" s="2">
        <v>33410</v>
      </c>
      <c r="K373" s="4">
        <v>16.510000000000002</v>
      </c>
      <c r="S373" s="3">
        <v>33393</v>
      </c>
      <c r="T373">
        <v>5.96</v>
      </c>
    </row>
    <row r="374" spans="1:20" x14ac:dyDescent="0.25">
      <c r="A374" s="2">
        <v>38071</v>
      </c>
      <c r="B374" s="4">
        <v>533.48</v>
      </c>
      <c r="D374" s="2">
        <v>39763</v>
      </c>
      <c r="E374" s="4">
        <v>72.739999999999995</v>
      </c>
      <c r="G374" s="2">
        <v>38407</v>
      </c>
      <c r="H374" s="4">
        <v>90.61</v>
      </c>
      <c r="J374" s="2">
        <v>33413</v>
      </c>
      <c r="K374" s="4">
        <v>18.28</v>
      </c>
      <c r="S374" s="3">
        <v>33394</v>
      </c>
      <c r="T374">
        <v>5.88</v>
      </c>
    </row>
    <row r="375" spans="1:20" x14ac:dyDescent="0.25">
      <c r="A375" s="2">
        <v>38072</v>
      </c>
      <c r="B375" s="4">
        <v>533</v>
      </c>
      <c r="D375" s="2">
        <v>39764</v>
      </c>
      <c r="E375" s="4">
        <v>71.7</v>
      </c>
      <c r="G375" s="2">
        <v>38408</v>
      </c>
      <c r="H375" s="4">
        <v>90.99</v>
      </c>
      <c r="J375" s="2">
        <v>33414</v>
      </c>
      <c r="K375" s="4">
        <v>17.850000000000001</v>
      </c>
      <c r="S375" s="3">
        <v>33395</v>
      </c>
      <c r="T375">
        <v>5.82</v>
      </c>
    </row>
    <row r="376" spans="1:20" x14ac:dyDescent="0.25">
      <c r="A376" s="2">
        <v>38075</v>
      </c>
      <c r="B376" s="4">
        <v>532.74</v>
      </c>
      <c r="D376" s="2">
        <v>39765</v>
      </c>
      <c r="E376" s="4">
        <v>70.680000000000007</v>
      </c>
      <c r="G376" s="2">
        <v>38411</v>
      </c>
      <c r="H376" s="4">
        <v>90.05</v>
      </c>
      <c r="J376" s="2">
        <v>33415</v>
      </c>
      <c r="K376" s="4">
        <v>17.98</v>
      </c>
      <c r="S376" s="3">
        <v>33396</v>
      </c>
      <c r="T376">
        <v>5.71</v>
      </c>
    </row>
    <row r="377" spans="1:20" x14ac:dyDescent="0.25">
      <c r="A377" s="2">
        <v>38076</v>
      </c>
      <c r="B377" s="4">
        <v>532.80999999999995</v>
      </c>
      <c r="D377" s="2">
        <v>39766</v>
      </c>
      <c r="E377" s="4">
        <v>70.5</v>
      </c>
      <c r="G377" s="2">
        <v>38412</v>
      </c>
      <c r="H377" s="4">
        <v>89.74</v>
      </c>
      <c r="J377" s="2">
        <v>33416</v>
      </c>
      <c r="K377" s="4">
        <v>17.87</v>
      </c>
      <c r="S377" s="3">
        <v>33399</v>
      </c>
      <c r="T377">
        <v>5.83</v>
      </c>
    </row>
    <row r="378" spans="1:20" x14ac:dyDescent="0.25">
      <c r="A378" s="2">
        <v>38077</v>
      </c>
      <c r="B378" s="4">
        <v>532.86</v>
      </c>
      <c r="D378" s="2">
        <v>39769</v>
      </c>
      <c r="E378" s="4">
        <v>69.36</v>
      </c>
      <c r="G378" s="2">
        <v>38413</v>
      </c>
      <c r="H378" s="4">
        <v>89.59</v>
      </c>
      <c r="J378" s="2">
        <v>33417</v>
      </c>
      <c r="K378" s="4">
        <v>19.55</v>
      </c>
      <c r="S378" s="3">
        <v>33400</v>
      </c>
      <c r="T378">
        <v>5.79</v>
      </c>
    </row>
    <row r="379" spans="1:20" x14ac:dyDescent="0.25">
      <c r="A379" s="2">
        <v>38078</v>
      </c>
      <c r="B379" s="4">
        <v>532.07000000000005</v>
      </c>
      <c r="D379" s="2">
        <v>39770</v>
      </c>
      <c r="E379" s="4">
        <v>67.900000000000006</v>
      </c>
      <c r="G379" s="2">
        <v>38414</v>
      </c>
      <c r="H379" s="4">
        <v>89.55</v>
      </c>
      <c r="J379" s="2">
        <v>33420</v>
      </c>
      <c r="K379" s="4">
        <v>18.64</v>
      </c>
      <c r="S379" s="3">
        <v>33401</v>
      </c>
      <c r="T379">
        <v>5.67</v>
      </c>
    </row>
    <row r="380" spans="1:20" x14ac:dyDescent="0.25">
      <c r="A380" s="2">
        <v>38079</v>
      </c>
      <c r="B380" s="4">
        <v>532.78</v>
      </c>
      <c r="D380" s="2">
        <v>39771</v>
      </c>
      <c r="E380" s="4">
        <v>65.58</v>
      </c>
      <c r="G380" s="2">
        <v>38415</v>
      </c>
      <c r="H380" s="4">
        <v>90.44</v>
      </c>
      <c r="J380" s="2">
        <v>33421</v>
      </c>
      <c r="K380" s="4">
        <v>17.63</v>
      </c>
      <c r="S380" s="3">
        <v>33402</v>
      </c>
      <c r="T380">
        <v>5.79</v>
      </c>
    </row>
    <row r="381" spans="1:20" x14ac:dyDescent="0.25">
      <c r="A381" s="2">
        <v>38082</v>
      </c>
      <c r="B381" s="4">
        <v>531.85</v>
      </c>
      <c r="D381" s="2">
        <v>39772</v>
      </c>
      <c r="E381" s="4">
        <v>63.4</v>
      </c>
      <c r="G381" s="2">
        <v>38418</v>
      </c>
      <c r="H381" s="4">
        <v>90.87</v>
      </c>
      <c r="J381" s="2">
        <v>33422</v>
      </c>
      <c r="K381" s="4">
        <v>19.47</v>
      </c>
      <c r="S381" s="3">
        <v>33403</v>
      </c>
      <c r="T381">
        <v>5.71</v>
      </c>
    </row>
    <row r="382" spans="1:20" x14ac:dyDescent="0.25">
      <c r="A382" s="2">
        <v>38083</v>
      </c>
      <c r="B382" s="4">
        <v>532.94000000000005</v>
      </c>
      <c r="D382" s="2">
        <v>39773</v>
      </c>
      <c r="E382" s="4">
        <v>64.03</v>
      </c>
      <c r="G382" s="2">
        <v>38419</v>
      </c>
      <c r="H382" s="4">
        <v>89.98</v>
      </c>
      <c r="J382" s="2">
        <v>33424</v>
      </c>
      <c r="K382" s="4">
        <v>18.350000000000001</v>
      </c>
      <c r="S382" s="3">
        <v>33406</v>
      </c>
      <c r="T382">
        <v>5.9399999999999995</v>
      </c>
    </row>
    <row r="383" spans="1:20" x14ac:dyDescent="0.25">
      <c r="A383" s="2">
        <v>38084</v>
      </c>
      <c r="B383" s="4">
        <v>532.55999999999995</v>
      </c>
      <c r="D383" s="2">
        <v>39776</v>
      </c>
      <c r="E383" s="4">
        <v>64.319999999999993</v>
      </c>
      <c r="G383" s="2">
        <v>38420</v>
      </c>
      <c r="H383" s="4">
        <v>88.61</v>
      </c>
      <c r="J383" s="2">
        <v>33427</v>
      </c>
      <c r="K383" s="4">
        <v>20.29</v>
      </c>
      <c r="S383" s="3">
        <v>33407</v>
      </c>
      <c r="T383">
        <v>5.82</v>
      </c>
    </row>
    <row r="384" spans="1:20" x14ac:dyDescent="0.25">
      <c r="A384" s="2">
        <v>38085</v>
      </c>
      <c r="B384" s="4">
        <v>532.05999999999995</v>
      </c>
      <c r="D384" s="2">
        <v>39777</v>
      </c>
      <c r="E384" s="4">
        <v>64.989999999999995</v>
      </c>
      <c r="G384" s="2">
        <v>38421</v>
      </c>
      <c r="H384" s="4">
        <v>89.04</v>
      </c>
      <c r="J384" s="2">
        <v>33428</v>
      </c>
      <c r="K384" s="4">
        <v>19.760000000000002</v>
      </c>
      <c r="S384" s="3">
        <v>33408</v>
      </c>
      <c r="T384">
        <v>5.8</v>
      </c>
    </row>
    <row r="385" spans="1:20" x14ac:dyDescent="0.25">
      <c r="A385" s="2">
        <v>38089</v>
      </c>
      <c r="B385" s="4">
        <v>531.42999999999995</v>
      </c>
      <c r="D385" s="2">
        <v>39778</v>
      </c>
      <c r="E385" s="4">
        <v>66.53</v>
      </c>
      <c r="G385" s="2">
        <v>38422</v>
      </c>
      <c r="H385" s="4">
        <v>88.47</v>
      </c>
      <c r="J385" s="2">
        <v>33429</v>
      </c>
      <c r="K385" s="4">
        <v>19.190000000000001</v>
      </c>
      <c r="S385" s="3">
        <v>33409</v>
      </c>
      <c r="T385">
        <v>5.79</v>
      </c>
    </row>
    <row r="386" spans="1:20" x14ac:dyDescent="0.25">
      <c r="A386" s="2">
        <v>38090</v>
      </c>
      <c r="B386" s="4">
        <v>529.54999999999995</v>
      </c>
      <c r="D386" s="2">
        <v>39780</v>
      </c>
      <c r="E386" s="4">
        <v>66.25</v>
      </c>
      <c r="G386" s="2">
        <v>38425</v>
      </c>
      <c r="H386" s="4">
        <v>88.96</v>
      </c>
      <c r="J386" s="2">
        <v>33430</v>
      </c>
      <c r="K386" s="4">
        <v>17.39</v>
      </c>
      <c r="S386" s="3">
        <v>33410</v>
      </c>
      <c r="T386">
        <v>5.75</v>
      </c>
    </row>
    <row r="387" spans="1:20" x14ac:dyDescent="0.25">
      <c r="A387" s="2">
        <v>38091</v>
      </c>
      <c r="B387" s="4">
        <v>529.41</v>
      </c>
      <c r="D387" s="2">
        <v>39783</v>
      </c>
      <c r="E387" s="4">
        <v>64.2</v>
      </c>
      <c r="G387" s="2">
        <v>38426</v>
      </c>
      <c r="H387" s="4">
        <v>88.43</v>
      </c>
      <c r="J387" s="2">
        <v>33431</v>
      </c>
      <c r="K387" s="4">
        <v>18.29</v>
      </c>
      <c r="S387" s="3">
        <v>33413</v>
      </c>
      <c r="T387">
        <v>5.83</v>
      </c>
    </row>
    <row r="388" spans="1:20" x14ac:dyDescent="0.25">
      <c r="A388" s="2">
        <v>38092</v>
      </c>
      <c r="B388" s="4">
        <v>528.39</v>
      </c>
      <c r="D388" s="2">
        <v>39784</v>
      </c>
      <c r="E388" s="4">
        <v>64.89</v>
      </c>
      <c r="G388" s="2">
        <v>38427</v>
      </c>
      <c r="H388" s="4">
        <v>88.93</v>
      </c>
      <c r="J388" s="2">
        <v>33434</v>
      </c>
      <c r="K388" s="4">
        <v>17.78</v>
      </c>
      <c r="S388" s="3">
        <v>33414</v>
      </c>
      <c r="T388">
        <v>5.9</v>
      </c>
    </row>
    <row r="389" spans="1:20" x14ac:dyDescent="0.25">
      <c r="A389" s="2">
        <v>38093</v>
      </c>
      <c r="B389" s="4">
        <v>529.04</v>
      </c>
      <c r="D389" s="2">
        <v>39785</v>
      </c>
      <c r="E389" s="4">
        <v>64.900000000000006</v>
      </c>
      <c r="G389" s="2">
        <v>38428</v>
      </c>
      <c r="H389" s="4">
        <v>89.2</v>
      </c>
      <c r="J389" s="2">
        <v>33435</v>
      </c>
      <c r="K389" s="4">
        <v>17.489999999999998</v>
      </c>
      <c r="S389" s="3">
        <v>33415</v>
      </c>
      <c r="T389">
        <v>5.73</v>
      </c>
    </row>
    <row r="390" spans="1:20" x14ac:dyDescent="0.25">
      <c r="A390" s="2">
        <v>38096</v>
      </c>
      <c r="B390" s="4">
        <v>528.67999999999995</v>
      </c>
      <c r="D390" s="2">
        <v>39786</v>
      </c>
      <c r="E390" s="4">
        <v>64.52</v>
      </c>
      <c r="G390" s="2">
        <v>38429</v>
      </c>
      <c r="H390" s="4">
        <v>88.67</v>
      </c>
      <c r="J390" s="2">
        <v>33436</v>
      </c>
      <c r="K390" s="4">
        <v>17.52</v>
      </c>
      <c r="S390" s="3">
        <v>33416</v>
      </c>
      <c r="T390">
        <v>5.91</v>
      </c>
    </row>
    <row r="391" spans="1:20" x14ac:dyDescent="0.25">
      <c r="A391" s="2">
        <v>38097</v>
      </c>
      <c r="B391" s="4">
        <v>527.09</v>
      </c>
      <c r="D391" s="2">
        <v>39787</v>
      </c>
      <c r="E391" s="4">
        <v>64.55</v>
      </c>
      <c r="G391" s="2">
        <v>38432</v>
      </c>
      <c r="H391" s="4">
        <v>88.42</v>
      </c>
      <c r="J391" s="2">
        <v>33437</v>
      </c>
      <c r="K391" s="4">
        <v>15.77</v>
      </c>
      <c r="S391" s="3">
        <v>33417</v>
      </c>
      <c r="T391">
        <v>6.74</v>
      </c>
    </row>
    <row r="392" spans="1:20" x14ac:dyDescent="0.25">
      <c r="A392" s="2">
        <v>38098</v>
      </c>
      <c r="B392" s="4">
        <v>528.15</v>
      </c>
      <c r="D392" s="2">
        <v>39790</v>
      </c>
      <c r="E392" s="4">
        <v>65.3</v>
      </c>
      <c r="G392" s="2">
        <v>38433</v>
      </c>
      <c r="H392" s="4">
        <v>87.67</v>
      </c>
      <c r="J392" s="2">
        <v>33438</v>
      </c>
      <c r="K392" s="4">
        <v>15.5</v>
      </c>
      <c r="S392" s="3">
        <v>33420</v>
      </c>
      <c r="T392">
        <v>6.38</v>
      </c>
    </row>
    <row r="393" spans="1:20" x14ac:dyDescent="0.25">
      <c r="A393" s="2">
        <v>38099</v>
      </c>
      <c r="B393" s="4">
        <v>529.45000000000005</v>
      </c>
      <c r="D393" s="2">
        <v>39791</v>
      </c>
      <c r="E393" s="4">
        <v>64.81</v>
      </c>
      <c r="G393" s="2">
        <v>38434</v>
      </c>
      <c r="H393" s="4">
        <v>88.11</v>
      </c>
      <c r="J393" s="2">
        <v>33441</v>
      </c>
      <c r="K393" s="4">
        <v>16.899999999999999</v>
      </c>
      <c r="S393" s="3">
        <v>33421</v>
      </c>
      <c r="T393">
        <v>6.09</v>
      </c>
    </row>
    <row r="394" spans="1:20" x14ac:dyDescent="0.25">
      <c r="A394" s="2">
        <v>38100</v>
      </c>
      <c r="B394" s="4">
        <v>528.21</v>
      </c>
      <c r="D394" s="2">
        <v>39792</v>
      </c>
      <c r="E394" s="4">
        <v>64.760000000000005</v>
      </c>
      <c r="G394" s="2">
        <v>38435</v>
      </c>
      <c r="H394" s="4">
        <v>88.27</v>
      </c>
      <c r="J394" s="2">
        <v>33442</v>
      </c>
      <c r="K394" s="4">
        <v>16.579999999999998</v>
      </c>
      <c r="S394" s="3">
        <v>33422</v>
      </c>
      <c r="T394">
        <v>5.77</v>
      </c>
    </row>
    <row r="395" spans="1:20" x14ac:dyDescent="0.25">
      <c r="A395" s="2">
        <v>38103</v>
      </c>
      <c r="B395" s="4">
        <v>528.55999999999995</v>
      </c>
      <c r="D395" s="2">
        <v>39793</v>
      </c>
      <c r="E395" s="4">
        <v>64.260000000000005</v>
      </c>
      <c r="G395" s="2">
        <v>38439</v>
      </c>
      <c r="H395" s="4">
        <v>87.73</v>
      </c>
      <c r="J395" s="2">
        <v>33443</v>
      </c>
      <c r="K395" s="4">
        <v>16.41</v>
      </c>
      <c r="S395" s="3">
        <v>33423</v>
      </c>
      <c r="T395">
        <v>5.77</v>
      </c>
    </row>
    <row r="396" spans="1:20" x14ac:dyDescent="0.25">
      <c r="A396" s="2">
        <v>38104</v>
      </c>
      <c r="B396" s="4">
        <v>529.39</v>
      </c>
      <c r="D396" s="2">
        <v>39794</v>
      </c>
      <c r="E396" s="4">
        <v>65.150000000000006</v>
      </c>
      <c r="G396" s="2">
        <v>38440</v>
      </c>
      <c r="H396" s="4">
        <v>88.23</v>
      </c>
      <c r="J396" s="2">
        <v>33444</v>
      </c>
      <c r="K396" s="4">
        <v>15.74</v>
      </c>
      <c r="S396" s="3">
        <v>33424</v>
      </c>
      <c r="T396">
        <v>5.76</v>
      </c>
    </row>
    <row r="397" spans="1:20" x14ac:dyDescent="0.25">
      <c r="A397" s="2">
        <v>38105</v>
      </c>
      <c r="B397" s="4">
        <v>527.34</v>
      </c>
      <c r="D397" s="2">
        <v>39797</v>
      </c>
      <c r="E397" s="4">
        <v>64.81</v>
      </c>
      <c r="G397" s="2">
        <v>38441</v>
      </c>
      <c r="H397" s="4">
        <v>88.7</v>
      </c>
      <c r="J397" s="2">
        <v>33445</v>
      </c>
      <c r="K397" s="4">
        <v>15.45</v>
      </c>
      <c r="S397" s="3">
        <v>33427</v>
      </c>
      <c r="T397">
        <v>5.91</v>
      </c>
    </row>
    <row r="398" spans="1:20" x14ac:dyDescent="0.25">
      <c r="A398" s="2">
        <v>38106</v>
      </c>
      <c r="B398" s="4">
        <v>526.28</v>
      </c>
      <c r="D398" s="2">
        <v>39798</v>
      </c>
      <c r="E398" s="4">
        <v>66.03</v>
      </c>
      <c r="G398" s="2">
        <v>38442</v>
      </c>
      <c r="H398" s="4">
        <v>89.34</v>
      </c>
      <c r="J398" s="2">
        <v>33448</v>
      </c>
      <c r="K398" s="4">
        <v>15.67</v>
      </c>
      <c r="S398" s="3">
        <v>33428</v>
      </c>
      <c r="T398">
        <v>5.82</v>
      </c>
    </row>
    <row r="399" spans="1:20" x14ac:dyDescent="0.25">
      <c r="A399" s="2">
        <v>38107</v>
      </c>
      <c r="B399" s="4">
        <v>527.16</v>
      </c>
      <c r="D399" s="2">
        <v>39799</v>
      </c>
      <c r="E399" s="4">
        <v>67.7</v>
      </c>
      <c r="G399" s="2">
        <v>38443</v>
      </c>
      <c r="H399" s="4">
        <v>89.28</v>
      </c>
      <c r="J399" s="2">
        <v>33449</v>
      </c>
      <c r="K399" s="4">
        <v>15.47</v>
      </c>
      <c r="S399" s="3">
        <v>33429</v>
      </c>
      <c r="T399">
        <v>5.72</v>
      </c>
    </row>
    <row r="400" spans="1:20" x14ac:dyDescent="0.25">
      <c r="A400" s="2">
        <v>38110</v>
      </c>
      <c r="B400" s="4">
        <v>527.41999999999996</v>
      </c>
      <c r="D400" s="2">
        <v>39800</v>
      </c>
      <c r="E400" s="4">
        <v>71.400000000000006</v>
      </c>
      <c r="G400" s="2">
        <v>38446</v>
      </c>
      <c r="H400" s="4">
        <v>89.29</v>
      </c>
      <c r="J400" s="2">
        <v>33450</v>
      </c>
      <c r="K400" s="4">
        <v>15.18</v>
      </c>
      <c r="S400" s="3">
        <v>33430</v>
      </c>
      <c r="T400">
        <v>5.86</v>
      </c>
    </row>
    <row r="401" spans="1:20" x14ac:dyDescent="0.25">
      <c r="A401" s="2">
        <v>38111</v>
      </c>
      <c r="B401" s="4">
        <v>525.91</v>
      </c>
      <c r="D401" s="2">
        <v>39801</v>
      </c>
      <c r="E401" s="4">
        <v>71.150000000000006</v>
      </c>
      <c r="G401" s="2">
        <v>38447</v>
      </c>
      <c r="H401" s="4">
        <v>89.06</v>
      </c>
      <c r="J401" s="2">
        <v>33451</v>
      </c>
      <c r="K401" s="4">
        <v>15.47</v>
      </c>
      <c r="S401" s="3">
        <v>33431</v>
      </c>
      <c r="T401">
        <v>5.8</v>
      </c>
    </row>
    <row r="402" spans="1:20" x14ac:dyDescent="0.25">
      <c r="A402" s="2">
        <v>38112</v>
      </c>
      <c r="B402" s="4">
        <v>525.04999999999995</v>
      </c>
      <c r="D402" s="2">
        <v>39804</v>
      </c>
      <c r="E402" s="4">
        <v>74</v>
      </c>
      <c r="G402" s="2">
        <v>38448</v>
      </c>
      <c r="H402" s="4">
        <v>89.24</v>
      </c>
      <c r="J402" s="2">
        <v>33452</v>
      </c>
      <c r="K402" s="4">
        <v>15.26</v>
      </c>
      <c r="S402" s="3">
        <v>33434</v>
      </c>
      <c r="T402">
        <v>5.96</v>
      </c>
    </row>
    <row r="403" spans="1:20" x14ac:dyDescent="0.25">
      <c r="A403" s="2">
        <v>38113</v>
      </c>
      <c r="B403" s="4">
        <v>523.72</v>
      </c>
      <c r="D403" s="2">
        <v>39805</v>
      </c>
      <c r="E403" s="4">
        <v>75.08</v>
      </c>
      <c r="G403" s="2">
        <v>38449</v>
      </c>
      <c r="H403" s="4">
        <v>88.68</v>
      </c>
      <c r="J403" s="2">
        <v>33455</v>
      </c>
      <c r="K403" s="4">
        <v>15.92</v>
      </c>
      <c r="S403" s="3">
        <v>33435</v>
      </c>
      <c r="T403">
        <v>5.91</v>
      </c>
    </row>
    <row r="404" spans="1:20" x14ac:dyDescent="0.25">
      <c r="A404" s="2">
        <v>38114</v>
      </c>
      <c r="B404" s="4">
        <v>515.73</v>
      </c>
      <c r="D404" s="2">
        <v>39806</v>
      </c>
      <c r="E404" s="4">
        <v>73.900000000000006</v>
      </c>
      <c r="G404" s="2">
        <v>38450</v>
      </c>
      <c r="H404" s="4">
        <v>88.95</v>
      </c>
      <c r="J404" s="2">
        <v>33456</v>
      </c>
      <c r="K404" s="4">
        <v>15.54</v>
      </c>
      <c r="S404" s="3">
        <v>33436</v>
      </c>
      <c r="T404">
        <v>5.82</v>
      </c>
    </row>
    <row r="405" spans="1:20" x14ac:dyDescent="0.25">
      <c r="A405" s="2">
        <v>38117</v>
      </c>
      <c r="B405" s="4">
        <v>511.44</v>
      </c>
      <c r="D405" s="2">
        <v>39808</v>
      </c>
      <c r="E405" s="4">
        <v>75.290000000000006</v>
      </c>
      <c r="G405" s="2">
        <v>38453</v>
      </c>
      <c r="H405" s="4">
        <v>89.43</v>
      </c>
      <c r="J405" s="2">
        <v>33457</v>
      </c>
      <c r="K405" s="4">
        <v>15.56</v>
      </c>
      <c r="S405" s="3">
        <v>33437</v>
      </c>
      <c r="T405">
        <v>5.83</v>
      </c>
    </row>
    <row r="406" spans="1:20" x14ac:dyDescent="0.25">
      <c r="A406" s="2">
        <v>38118</v>
      </c>
      <c r="B406" s="4">
        <v>509.75</v>
      </c>
      <c r="D406" s="2">
        <v>39811</v>
      </c>
      <c r="E406" s="4">
        <v>75.290000000000006</v>
      </c>
      <c r="G406" s="2">
        <v>38454</v>
      </c>
      <c r="H406" s="4">
        <v>90.26</v>
      </c>
      <c r="J406" s="2">
        <v>33458</v>
      </c>
      <c r="K406" s="4">
        <v>15.98</v>
      </c>
      <c r="S406" s="3">
        <v>33438</v>
      </c>
      <c r="T406">
        <v>5.75</v>
      </c>
    </row>
    <row r="407" spans="1:20" x14ac:dyDescent="0.25">
      <c r="A407" s="2">
        <v>38119</v>
      </c>
      <c r="B407" s="4">
        <v>509.84</v>
      </c>
      <c r="D407" s="2">
        <v>39812</v>
      </c>
      <c r="E407" s="4">
        <v>75.52</v>
      </c>
      <c r="G407" s="2">
        <v>38455</v>
      </c>
      <c r="H407" s="4">
        <v>90.04</v>
      </c>
      <c r="J407" s="2">
        <v>33459</v>
      </c>
      <c r="K407" s="4">
        <v>15.45</v>
      </c>
      <c r="S407" s="3">
        <v>33441</v>
      </c>
      <c r="T407">
        <v>5.8100000000000005</v>
      </c>
    </row>
    <row r="408" spans="1:20" x14ac:dyDescent="0.25">
      <c r="A408" s="2">
        <v>38120</v>
      </c>
      <c r="B408" s="4">
        <v>509.2</v>
      </c>
      <c r="D408" s="2">
        <v>39813</v>
      </c>
      <c r="E408" s="4">
        <v>76.08</v>
      </c>
      <c r="G408" s="2">
        <v>38456</v>
      </c>
      <c r="H408" s="4">
        <v>89.91</v>
      </c>
      <c r="J408" s="2">
        <v>33462</v>
      </c>
      <c r="K408" s="4">
        <v>15.26</v>
      </c>
      <c r="S408" s="3">
        <v>33442</v>
      </c>
      <c r="T408">
        <v>5.74</v>
      </c>
    </row>
    <row r="409" spans="1:20" x14ac:dyDescent="0.25">
      <c r="A409" s="2">
        <v>38121</v>
      </c>
      <c r="B409" s="4">
        <v>508.7</v>
      </c>
      <c r="D409" s="2">
        <v>39815</v>
      </c>
      <c r="E409" s="4">
        <v>75.77</v>
      </c>
      <c r="G409" s="2">
        <v>38457</v>
      </c>
      <c r="H409" s="4">
        <v>91.12</v>
      </c>
      <c r="J409" s="2">
        <v>33463</v>
      </c>
      <c r="K409" s="4">
        <v>14.73</v>
      </c>
      <c r="S409" s="3">
        <v>33443</v>
      </c>
      <c r="T409">
        <v>5.63</v>
      </c>
    </row>
    <row r="410" spans="1:20" x14ac:dyDescent="0.25">
      <c r="A410" s="2">
        <v>38124</v>
      </c>
      <c r="B410" s="4">
        <v>508.51</v>
      </c>
      <c r="D410" s="2">
        <v>39818</v>
      </c>
      <c r="E410" s="4">
        <v>79.430000000000007</v>
      </c>
      <c r="G410" s="2">
        <v>38460</v>
      </c>
      <c r="H410" s="4">
        <v>91.02</v>
      </c>
      <c r="J410" s="2">
        <v>33464</v>
      </c>
      <c r="K410" s="4">
        <v>15.09</v>
      </c>
      <c r="S410" s="3">
        <v>33444</v>
      </c>
      <c r="T410">
        <v>5.82</v>
      </c>
    </row>
    <row r="411" spans="1:20" x14ac:dyDescent="0.25">
      <c r="A411" s="2">
        <v>38125</v>
      </c>
      <c r="B411" s="4">
        <v>508.72</v>
      </c>
      <c r="D411" s="2">
        <v>39819</v>
      </c>
      <c r="E411" s="4">
        <v>80.099999999999994</v>
      </c>
      <c r="G411" s="2">
        <v>38461</v>
      </c>
      <c r="H411" s="4">
        <v>91.86</v>
      </c>
      <c r="J411" s="2">
        <v>33465</v>
      </c>
      <c r="K411" s="4">
        <v>15.19</v>
      </c>
      <c r="S411" s="3">
        <v>33445</v>
      </c>
      <c r="T411">
        <v>5.76</v>
      </c>
    </row>
    <row r="412" spans="1:20" x14ac:dyDescent="0.25">
      <c r="A412" s="2">
        <v>38126</v>
      </c>
      <c r="B412" s="4">
        <v>509.64</v>
      </c>
      <c r="D412" s="2">
        <v>39820</v>
      </c>
      <c r="E412" s="4">
        <v>78.653999999999996</v>
      </c>
      <c r="G412" s="2">
        <v>38462</v>
      </c>
      <c r="H412" s="4">
        <v>91.65</v>
      </c>
      <c r="J412" s="2">
        <v>33466</v>
      </c>
      <c r="K412" s="4">
        <v>16.010000000000002</v>
      </c>
      <c r="S412" s="3">
        <v>33448</v>
      </c>
      <c r="T412">
        <v>5.8</v>
      </c>
    </row>
    <row r="413" spans="1:20" x14ac:dyDescent="0.25">
      <c r="A413" s="2">
        <v>38127</v>
      </c>
      <c r="B413" s="4">
        <v>509.89</v>
      </c>
      <c r="D413" s="2">
        <v>39821</v>
      </c>
      <c r="E413" s="4">
        <v>77.510000000000005</v>
      </c>
      <c r="G413" s="2">
        <v>38463</v>
      </c>
      <c r="H413" s="4">
        <v>90.76</v>
      </c>
      <c r="J413" s="2">
        <v>33469</v>
      </c>
      <c r="K413" s="4">
        <v>21.19</v>
      </c>
      <c r="S413" s="3">
        <v>33449</v>
      </c>
      <c r="T413">
        <v>5.75</v>
      </c>
    </row>
    <row r="414" spans="1:20" x14ac:dyDescent="0.25">
      <c r="A414" s="2">
        <v>38128</v>
      </c>
      <c r="B414" s="4">
        <v>509.88</v>
      </c>
      <c r="D414" s="2">
        <v>39822</v>
      </c>
      <c r="E414" s="4">
        <v>78.260000000000005</v>
      </c>
      <c r="G414" s="2">
        <v>38464</v>
      </c>
      <c r="H414" s="4">
        <v>91.47</v>
      </c>
      <c r="J414" s="2">
        <v>33470</v>
      </c>
      <c r="K414" s="4">
        <v>18.86</v>
      </c>
      <c r="S414" s="3">
        <v>33450</v>
      </c>
      <c r="T414">
        <v>5.85</v>
      </c>
    </row>
    <row r="415" spans="1:20" x14ac:dyDescent="0.25">
      <c r="A415" s="2">
        <v>38131</v>
      </c>
      <c r="B415" s="4">
        <v>510.34</v>
      </c>
      <c r="D415" s="2">
        <v>39825</v>
      </c>
      <c r="E415" s="4">
        <v>76.94</v>
      </c>
      <c r="G415" s="2">
        <v>38467</v>
      </c>
      <c r="H415" s="4">
        <v>91.7</v>
      </c>
      <c r="J415" s="2">
        <v>33471</v>
      </c>
      <c r="K415" s="4">
        <v>15.62</v>
      </c>
      <c r="S415" s="3">
        <v>33451</v>
      </c>
      <c r="T415">
        <v>5.86</v>
      </c>
    </row>
    <row r="416" spans="1:20" x14ac:dyDescent="0.25">
      <c r="A416" s="2">
        <v>38132</v>
      </c>
      <c r="B416" s="4">
        <v>510.47</v>
      </c>
      <c r="D416" s="2">
        <v>39826</v>
      </c>
      <c r="E416" s="4">
        <v>76.67</v>
      </c>
      <c r="G416" s="2">
        <v>38468</v>
      </c>
      <c r="H416" s="4">
        <v>91.61</v>
      </c>
      <c r="J416" s="2">
        <v>33472</v>
      </c>
      <c r="K416" s="4">
        <v>14.59</v>
      </c>
      <c r="S416" s="3">
        <v>33452</v>
      </c>
      <c r="T416">
        <v>5.72</v>
      </c>
    </row>
    <row r="417" spans="1:20" x14ac:dyDescent="0.25">
      <c r="A417" s="2">
        <v>38133</v>
      </c>
      <c r="B417" s="4">
        <v>510.79</v>
      </c>
      <c r="D417" s="2">
        <v>39827</v>
      </c>
      <c r="E417" s="4">
        <v>75.680000000000007</v>
      </c>
      <c r="G417" s="2">
        <v>38469</v>
      </c>
      <c r="H417" s="4">
        <v>91.92</v>
      </c>
      <c r="J417" s="2">
        <v>33473</v>
      </c>
      <c r="K417" s="4">
        <v>14.41</v>
      </c>
      <c r="S417" s="3">
        <v>33455</v>
      </c>
      <c r="T417">
        <v>5.79</v>
      </c>
    </row>
    <row r="418" spans="1:20" x14ac:dyDescent="0.25">
      <c r="A418" s="2">
        <v>38134</v>
      </c>
      <c r="B418" s="4">
        <v>511.12</v>
      </c>
      <c r="D418" s="2">
        <v>39828</v>
      </c>
      <c r="E418" s="4">
        <v>75.400000000000006</v>
      </c>
      <c r="G418" s="2">
        <v>38470</v>
      </c>
      <c r="H418" s="4">
        <v>92.6</v>
      </c>
      <c r="J418" s="2">
        <v>33476</v>
      </c>
      <c r="K418" s="4">
        <v>14.81</v>
      </c>
      <c r="S418" s="3">
        <v>33456</v>
      </c>
      <c r="T418">
        <v>5.7</v>
      </c>
    </row>
    <row r="419" spans="1:20" x14ac:dyDescent="0.25">
      <c r="A419" s="2">
        <v>38135</v>
      </c>
      <c r="B419" s="4">
        <v>511.25</v>
      </c>
      <c r="D419" s="2">
        <v>39829</v>
      </c>
      <c r="E419" s="4">
        <v>75.95</v>
      </c>
      <c r="G419" s="2">
        <v>38471</v>
      </c>
      <c r="H419" s="4">
        <v>92.41</v>
      </c>
      <c r="J419" s="2">
        <v>33477</v>
      </c>
      <c r="K419" s="4">
        <v>15.46</v>
      </c>
      <c r="S419" s="3">
        <v>33457</v>
      </c>
      <c r="T419">
        <v>6.29</v>
      </c>
    </row>
    <row r="420" spans="1:20" x14ac:dyDescent="0.25">
      <c r="A420" s="2">
        <v>38139</v>
      </c>
      <c r="B420" s="4">
        <v>511.17</v>
      </c>
      <c r="D420" s="2">
        <v>39833</v>
      </c>
      <c r="E420" s="4">
        <v>74.69</v>
      </c>
      <c r="G420" s="2">
        <v>38474</v>
      </c>
      <c r="H420" s="4">
        <v>92.09</v>
      </c>
      <c r="J420" s="2">
        <v>33478</v>
      </c>
      <c r="K420" s="4">
        <v>15.31</v>
      </c>
      <c r="S420" s="3">
        <v>33458</v>
      </c>
      <c r="T420">
        <v>5.71</v>
      </c>
    </row>
    <row r="421" spans="1:20" x14ac:dyDescent="0.25">
      <c r="A421" s="2">
        <v>38140</v>
      </c>
      <c r="B421" s="4">
        <v>512.49</v>
      </c>
      <c r="D421" s="2">
        <v>39834</v>
      </c>
      <c r="E421" s="4">
        <v>74.7</v>
      </c>
      <c r="G421" s="2">
        <v>38475</v>
      </c>
      <c r="H421" s="4">
        <v>92.38</v>
      </c>
      <c r="J421" s="2">
        <v>33479</v>
      </c>
      <c r="K421" s="4">
        <v>14.82</v>
      </c>
      <c r="S421" s="3">
        <v>33459</v>
      </c>
      <c r="T421">
        <v>5.59</v>
      </c>
    </row>
    <row r="422" spans="1:20" x14ac:dyDescent="0.25">
      <c r="A422" s="2">
        <v>38141</v>
      </c>
      <c r="B422" s="4">
        <v>511.97</v>
      </c>
      <c r="D422" s="2">
        <v>39835</v>
      </c>
      <c r="E422" s="4">
        <v>74.5</v>
      </c>
      <c r="G422" s="2">
        <v>38476</v>
      </c>
      <c r="H422" s="4">
        <v>91.53</v>
      </c>
      <c r="J422" s="2">
        <v>33480</v>
      </c>
      <c r="K422" s="4">
        <v>14.46</v>
      </c>
      <c r="S422" s="3">
        <v>33462</v>
      </c>
      <c r="T422">
        <v>5.66</v>
      </c>
    </row>
    <row r="423" spans="1:20" x14ac:dyDescent="0.25">
      <c r="A423" s="2">
        <v>38142</v>
      </c>
      <c r="B423" s="4">
        <v>510.63</v>
      </c>
      <c r="D423" s="2">
        <v>39836</v>
      </c>
      <c r="E423" s="4">
        <v>73.31</v>
      </c>
      <c r="G423" s="2">
        <v>38477</v>
      </c>
      <c r="H423" s="4">
        <v>91.74</v>
      </c>
      <c r="J423" s="2">
        <v>33484</v>
      </c>
      <c r="K423" s="4">
        <v>16.57</v>
      </c>
      <c r="S423" s="3">
        <v>33463</v>
      </c>
      <c r="T423">
        <v>5.64</v>
      </c>
    </row>
    <row r="424" spans="1:20" x14ac:dyDescent="0.25">
      <c r="A424" s="2">
        <v>38145</v>
      </c>
      <c r="B424" s="4">
        <v>510.67</v>
      </c>
      <c r="D424" s="2">
        <v>39839</v>
      </c>
      <c r="E424" s="4">
        <v>73.55</v>
      </c>
      <c r="G424" s="2">
        <v>38478</v>
      </c>
      <c r="H424" s="4">
        <v>91.06</v>
      </c>
      <c r="J424" s="2">
        <v>33485</v>
      </c>
      <c r="K424" s="4">
        <v>17.18</v>
      </c>
      <c r="S424" s="3">
        <v>33464</v>
      </c>
      <c r="T424">
        <v>5.58</v>
      </c>
    </row>
    <row r="425" spans="1:20" x14ac:dyDescent="0.25">
      <c r="A425" s="2">
        <v>38146</v>
      </c>
      <c r="B425" s="4">
        <v>511.2</v>
      </c>
      <c r="D425" s="2">
        <v>39840</v>
      </c>
      <c r="E425" s="4">
        <v>74.180000000000007</v>
      </c>
      <c r="G425" s="2">
        <v>38481</v>
      </c>
      <c r="H425" s="4">
        <v>91.16</v>
      </c>
      <c r="J425" s="2">
        <v>33486</v>
      </c>
      <c r="K425" s="4">
        <v>17.309999999999999</v>
      </c>
      <c r="S425" s="3">
        <v>33465</v>
      </c>
      <c r="T425">
        <v>5.77</v>
      </c>
    </row>
    <row r="426" spans="1:20" x14ac:dyDescent="0.25">
      <c r="A426" s="2">
        <v>38147</v>
      </c>
      <c r="B426" s="4">
        <v>509.91</v>
      </c>
      <c r="D426" s="2">
        <v>39841</v>
      </c>
      <c r="E426" s="4">
        <v>76.81</v>
      </c>
      <c r="G426" s="2">
        <v>38482</v>
      </c>
      <c r="H426" s="4">
        <v>91.77</v>
      </c>
      <c r="J426" s="2">
        <v>33487</v>
      </c>
      <c r="K426" s="4">
        <v>16.760000000000002</v>
      </c>
      <c r="S426" s="3">
        <v>33466</v>
      </c>
      <c r="T426">
        <v>5.55</v>
      </c>
    </row>
    <row r="427" spans="1:20" x14ac:dyDescent="0.25">
      <c r="A427" s="2">
        <v>38148</v>
      </c>
      <c r="B427" s="4">
        <v>510.49</v>
      </c>
      <c r="D427" s="2">
        <v>39842</v>
      </c>
      <c r="E427" s="4">
        <v>74.900000000000006</v>
      </c>
      <c r="G427" s="2">
        <v>38483</v>
      </c>
      <c r="H427" s="4">
        <v>92.07</v>
      </c>
      <c r="J427" s="2">
        <v>33490</v>
      </c>
      <c r="K427" s="4">
        <v>17.73</v>
      </c>
      <c r="S427" s="3">
        <v>33469</v>
      </c>
      <c r="T427">
        <v>5.54</v>
      </c>
    </row>
    <row r="428" spans="1:20" x14ac:dyDescent="0.25">
      <c r="A428" s="2">
        <v>38152</v>
      </c>
      <c r="B428" s="4">
        <v>508.08</v>
      </c>
      <c r="D428" s="2">
        <v>39843</v>
      </c>
      <c r="E428" s="4">
        <v>75.239999999999995</v>
      </c>
      <c r="G428" s="2">
        <v>38484</v>
      </c>
      <c r="H428" s="4">
        <v>92.44</v>
      </c>
      <c r="J428" s="2">
        <v>33491</v>
      </c>
      <c r="K428" s="4">
        <v>18.22</v>
      </c>
      <c r="S428" s="3">
        <v>33470</v>
      </c>
      <c r="T428">
        <v>5.57</v>
      </c>
    </row>
    <row r="429" spans="1:20" x14ac:dyDescent="0.25">
      <c r="A429" s="2">
        <v>38153</v>
      </c>
      <c r="B429" s="4">
        <v>514.38</v>
      </c>
      <c r="D429" s="2">
        <v>39846</v>
      </c>
      <c r="E429" s="4">
        <v>72.900000000000006</v>
      </c>
      <c r="G429" s="2">
        <v>38485</v>
      </c>
      <c r="H429" s="4">
        <v>92.8</v>
      </c>
      <c r="J429" s="2">
        <v>33492</v>
      </c>
      <c r="K429" s="4">
        <v>17.96</v>
      </c>
      <c r="S429" s="3">
        <v>33471</v>
      </c>
      <c r="T429">
        <v>6.24</v>
      </c>
    </row>
    <row r="430" spans="1:20" x14ac:dyDescent="0.25">
      <c r="A430" s="2">
        <v>38154</v>
      </c>
      <c r="B430" s="4">
        <v>513.17999999999995</v>
      </c>
      <c r="D430" s="2">
        <v>39847</v>
      </c>
      <c r="E430" s="4">
        <v>73.03</v>
      </c>
      <c r="G430" s="2">
        <v>38488</v>
      </c>
      <c r="H430" s="4">
        <v>92.7</v>
      </c>
      <c r="J430" s="2">
        <v>33493</v>
      </c>
      <c r="K430" s="4">
        <v>16.21</v>
      </c>
      <c r="S430" s="3">
        <v>33472</v>
      </c>
      <c r="T430">
        <v>5.6899999999999995</v>
      </c>
    </row>
    <row r="431" spans="1:20" x14ac:dyDescent="0.25">
      <c r="A431" s="2">
        <v>38155</v>
      </c>
      <c r="B431" s="4">
        <v>514.49</v>
      </c>
      <c r="D431" s="2">
        <v>39848</v>
      </c>
      <c r="E431" s="4">
        <v>72.97</v>
      </c>
      <c r="G431" s="2">
        <v>38489</v>
      </c>
      <c r="H431" s="4">
        <v>92.95</v>
      </c>
      <c r="J431" s="2">
        <v>33494</v>
      </c>
      <c r="K431" s="4">
        <v>17.88</v>
      </c>
      <c r="S431" s="3">
        <v>33473</v>
      </c>
      <c r="T431">
        <v>5.55</v>
      </c>
    </row>
    <row r="432" spans="1:20" x14ac:dyDescent="0.25">
      <c r="A432" s="2">
        <v>38156</v>
      </c>
      <c r="B432" s="4">
        <v>514.04999999999995</v>
      </c>
      <c r="D432" s="2">
        <v>39849</v>
      </c>
      <c r="E432" s="4">
        <v>72.37</v>
      </c>
      <c r="G432" s="2">
        <v>38490</v>
      </c>
      <c r="H432" s="4">
        <v>93.6</v>
      </c>
      <c r="J432" s="2">
        <v>33497</v>
      </c>
      <c r="K432" s="4">
        <v>17.82</v>
      </c>
      <c r="S432" s="3">
        <v>33476</v>
      </c>
      <c r="T432">
        <v>5.63</v>
      </c>
    </row>
    <row r="433" spans="1:20" x14ac:dyDescent="0.25">
      <c r="A433" s="2">
        <v>38159</v>
      </c>
      <c r="B433" s="4">
        <v>514.19000000000005</v>
      </c>
      <c r="D433" s="2">
        <v>39850</v>
      </c>
      <c r="E433" s="4">
        <v>73.83</v>
      </c>
      <c r="G433" s="2">
        <v>38491</v>
      </c>
      <c r="H433" s="4">
        <v>93.31</v>
      </c>
      <c r="J433" s="2">
        <v>33498</v>
      </c>
      <c r="K433" s="4">
        <v>17.68</v>
      </c>
      <c r="S433" s="3">
        <v>33477</v>
      </c>
      <c r="T433">
        <v>5.59</v>
      </c>
    </row>
    <row r="434" spans="1:20" x14ac:dyDescent="0.25">
      <c r="A434" s="2">
        <v>38160</v>
      </c>
      <c r="B434" s="4">
        <v>513.58000000000004</v>
      </c>
      <c r="D434" s="2">
        <v>39853</v>
      </c>
      <c r="E434" s="4">
        <v>74.400000000000006</v>
      </c>
      <c r="G434" s="2">
        <v>38492</v>
      </c>
      <c r="H434" s="4">
        <v>93.45</v>
      </c>
      <c r="J434" s="2">
        <v>33499</v>
      </c>
      <c r="K434" s="4">
        <v>17.559999999999999</v>
      </c>
      <c r="S434" s="3">
        <v>33478</v>
      </c>
      <c r="T434">
        <v>5.52</v>
      </c>
    </row>
    <row r="435" spans="1:20" x14ac:dyDescent="0.25">
      <c r="A435" s="2">
        <v>38161</v>
      </c>
      <c r="B435" s="4">
        <v>513.97</v>
      </c>
      <c r="D435" s="2">
        <v>39854</v>
      </c>
      <c r="E435" s="4">
        <v>73.849999999999994</v>
      </c>
      <c r="G435" s="2">
        <v>38495</v>
      </c>
      <c r="H435" s="4">
        <v>94.18</v>
      </c>
      <c r="J435" s="2">
        <v>33500</v>
      </c>
      <c r="K435" s="4">
        <v>17.559999999999999</v>
      </c>
      <c r="S435" s="3">
        <v>33479</v>
      </c>
      <c r="T435">
        <v>5.49</v>
      </c>
    </row>
    <row r="436" spans="1:20" x14ac:dyDescent="0.25">
      <c r="A436" s="2">
        <v>38162</v>
      </c>
      <c r="B436" s="4">
        <v>515.16999999999996</v>
      </c>
      <c r="D436" s="2">
        <v>39855</v>
      </c>
      <c r="E436" s="4">
        <v>73.75</v>
      </c>
      <c r="G436" s="2">
        <v>38496</v>
      </c>
      <c r="H436" s="4">
        <v>94.48</v>
      </c>
      <c r="J436" s="2">
        <v>33501</v>
      </c>
      <c r="K436" s="4">
        <v>17.079999999999998</v>
      </c>
      <c r="S436" s="3">
        <v>33480</v>
      </c>
      <c r="T436">
        <v>5.5</v>
      </c>
    </row>
    <row r="437" spans="1:20" x14ac:dyDescent="0.25">
      <c r="A437" s="2">
        <v>38163</v>
      </c>
      <c r="B437" s="4">
        <v>515.37</v>
      </c>
      <c r="D437" s="2">
        <v>39856</v>
      </c>
      <c r="E437" s="4">
        <v>73.510000000000005</v>
      </c>
      <c r="G437" s="2">
        <v>38497</v>
      </c>
      <c r="H437" s="4">
        <v>93.76</v>
      </c>
      <c r="J437" s="2">
        <v>33504</v>
      </c>
      <c r="K437" s="4">
        <v>16.38</v>
      </c>
      <c r="S437" s="3">
        <v>33483</v>
      </c>
      <c r="T437">
        <v>5.5</v>
      </c>
    </row>
    <row r="438" spans="1:20" x14ac:dyDescent="0.25">
      <c r="A438" s="2">
        <v>38166</v>
      </c>
      <c r="B438" s="4">
        <v>513.30999999999995</v>
      </c>
      <c r="D438" s="2">
        <v>39857</v>
      </c>
      <c r="E438" s="4">
        <v>73.8</v>
      </c>
      <c r="G438" s="2">
        <v>38498</v>
      </c>
      <c r="H438" s="4">
        <v>93.74</v>
      </c>
      <c r="J438" s="2">
        <v>33505</v>
      </c>
      <c r="K438" s="4">
        <v>16.04</v>
      </c>
      <c r="S438" s="3">
        <v>33484</v>
      </c>
      <c r="T438">
        <v>5.82</v>
      </c>
    </row>
    <row r="439" spans="1:20" x14ac:dyDescent="0.25">
      <c r="A439" s="2">
        <v>38167</v>
      </c>
      <c r="B439" s="4">
        <v>514.57000000000005</v>
      </c>
      <c r="D439" s="2">
        <v>39861</v>
      </c>
      <c r="E439" s="4">
        <v>71.92</v>
      </c>
      <c r="G439" s="2">
        <v>38499</v>
      </c>
      <c r="H439" s="4">
        <v>93.84</v>
      </c>
      <c r="J439" s="2">
        <v>33506</v>
      </c>
      <c r="K439" s="4">
        <v>15.68</v>
      </c>
      <c r="S439" s="3">
        <v>33485</v>
      </c>
      <c r="T439">
        <v>5.87</v>
      </c>
    </row>
    <row r="440" spans="1:20" x14ac:dyDescent="0.25">
      <c r="A440" s="2">
        <v>38168</v>
      </c>
      <c r="B440" s="4">
        <v>516.62</v>
      </c>
      <c r="D440" s="2">
        <v>39862</v>
      </c>
      <c r="E440" s="4">
        <v>71.489999999999995</v>
      </c>
      <c r="G440" s="2">
        <v>38503</v>
      </c>
      <c r="H440" s="4">
        <v>95.05</v>
      </c>
      <c r="J440" s="2">
        <v>33507</v>
      </c>
      <c r="K440" s="4">
        <v>15.35</v>
      </c>
      <c r="S440" s="3">
        <v>33486</v>
      </c>
      <c r="T440">
        <v>5.67</v>
      </c>
    </row>
    <row r="441" spans="1:20" x14ac:dyDescent="0.25">
      <c r="A441" s="2">
        <v>38169</v>
      </c>
      <c r="B441" s="4">
        <v>517.05999999999995</v>
      </c>
      <c r="D441" s="2">
        <v>39863</v>
      </c>
      <c r="E441" s="4">
        <v>71.849999999999994</v>
      </c>
      <c r="G441" s="2">
        <v>38504</v>
      </c>
      <c r="H441" s="4">
        <v>95.81</v>
      </c>
      <c r="J441" s="2">
        <v>33508</v>
      </c>
      <c r="K441" s="4">
        <v>16.309999999999999</v>
      </c>
      <c r="S441" s="3">
        <v>33487</v>
      </c>
      <c r="T441">
        <v>5.53</v>
      </c>
    </row>
    <row r="442" spans="1:20" x14ac:dyDescent="0.25">
      <c r="A442" s="2">
        <v>38170</v>
      </c>
      <c r="B442" s="4">
        <v>519.59</v>
      </c>
      <c r="D442" s="2">
        <v>39864</v>
      </c>
      <c r="E442" s="4">
        <v>70.790000000000006</v>
      </c>
      <c r="G442" s="2">
        <v>38505</v>
      </c>
      <c r="H442" s="4">
        <v>96</v>
      </c>
      <c r="J442" s="2">
        <v>33511</v>
      </c>
      <c r="K442" s="4">
        <v>15.85</v>
      </c>
      <c r="S442" s="3">
        <v>33490</v>
      </c>
      <c r="T442">
        <v>5.59</v>
      </c>
    </row>
    <row r="443" spans="1:20" x14ac:dyDescent="0.25">
      <c r="A443" s="2">
        <v>38174</v>
      </c>
      <c r="B443" s="4">
        <v>519.17999999999995</v>
      </c>
      <c r="D443" s="2">
        <v>39867</v>
      </c>
      <c r="E443" s="4">
        <v>69.02</v>
      </c>
      <c r="G443" s="2">
        <v>38506</v>
      </c>
      <c r="H443" s="4">
        <v>95.2</v>
      </c>
      <c r="J443" s="2">
        <v>33512</v>
      </c>
      <c r="K443" s="4">
        <v>14.81</v>
      </c>
      <c r="S443" s="3">
        <v>33491</v>
      </c>
      <c r="T443">
        <v>5.53</v>
      </c>
    </row>
    <row r="444" spans="1:20" x14ac:dyDescent="0.25">
      <c r="A444" s="2">
        <v>38175</v>
      </c>
      <c r="B444" s="4">
        <v>519.4</v>
      </c>
      <c r="D444" s="2">
        <v>39868</v>
      </c>
      <c r="E444" s="4">
        <v>70</v>
      </c>
      <c r="G444" s="2">
        <v>38509</v>
      </c>
      <c r="H444" s="4">
        <v>95.78</v>
      </c>
      <c r="J444" s="2">
        <v>33513</v>
      </c>
      <c r="K444" s="4">
        <v>15.81</v>
      </c>
      <c r="S444" s="3">
        <v>33492</v>
      </c>
      <c r="T444">
        <v>5.51</v>
      </c>
    </row>
    <row r="445" spans="1:20" x14ac:dyDescent="0.25">
      <c r="A445" s="2">
        <v>38176</v>
      </c>
      <c r="B445" s="4">
        <v>519.6</v>
      </c>
      <c r="D445" s="2">
        <v>39869</v>
      </c>
      <c r="E445" s="4">
        <v>69.66</v>
      </c>
      <c r="G445" s="2">
        <v>38510</v>
      </c>
      <c r="H445" s="4">
        <v>96.5</v>
      </c>
      <c r="J445" s="2">
        <v>33514</v>
      </c>
      <c r="K445" s="4">
        <v>17.04</v>
      </c>
      <c r="S445" s="3">
        <v>33493</v>
      </c>
      <c r="T445">
        <v>5.53</v>
      </c>
    </row>
    <row r="446" spans="1:20" x14ac:dyDescent="0.25">
      <c r="A446" s="2">
        <v>38177</v>
      </c>
      <c r="B446" s="4">
        <v>519.83000000000004</v>
      </c>
      <c r="D446" s="2">
        <v>39870</v>
      </c>
      <c r="E446" s="4">
        <v>68.28</v>
      </c>
      <c r="G446" s="2">
        <v>38511</v>
      </c>
      <c r="H446" s="4">
        <v>96.06</v>
      </c>
      <c r="J446" s="2">
        <v>33515</v>
      </c>
      <c r="K446" s="4">
        <v>15.63</v>
      </c>
      <c r="S446" s="3">
        <v>33494</v>
      </c>
      <c r="T446">
        <v>5.31</v>
      </c>
    </row>
    <row r="447" spans="1:20" x14ac:dyDescent="0.25">
      <c r="A447" s="2">
        <v>38180</v>
      </c>
      <c r="B447" s="4">
        <v>521.75</v>
      </c>
      <c r="D447" s="2">
        <v>39871</v>
      </c>
      <c r="E447" s="4">
        <v>67.25</v>
      </c>
      <c r="G447" s="2">
        <v>38512</v>
      </c>
      <c r="H447" s="4">
        <v>95.92</v>
      </c>
      <c r="J447" s="2">
        <v>33518</v>
      </c>
      <c r="K447" s="4">
        <v>18.579999999999998</v>
      </c>
      <c r="S447" s="3">
        <v>33497</v>
      </c>
      <c r="T447">
        <v>5.5600000000000005</v>
      </c>
    </row>
    <row r="448" spans="1:20" x14ac:dyDescent="0.25">
      <c r="A448" s="2">
        <v>38181</v>
      </c>
      <c r="B448" s="4">
        <v>523.12</v>
      </c>
      <c r="D448" s="2">
        <v>39874</v>
      </c>
      <c r="E448" s="4">
        <v>65.150000000000006</v>
      </c>
      <c r="G448" s="2">
        <v>38513</v>
      </c>
      <c r="H448" s="4">
        <v>94.87</v>
      </c>
      <c r="J448" s="2">
        <v>33519</v>
      </c>
      <c r="K448" s="4">
        <v>17.809999999999999</v>
      </c>
      <c r="S448" s="3">
        <v>33498</v>
      </c>
      <c r="T448">
        <v>5.61</v>
      </c>
    </row>
    <row r="449" spans="1:20" x14ac:dyDescent="0.25">
      <c r="A449" s="2">
        <v>38182</v>
      </c>
      <c r="B449" s="4">
        <v>523.76</v>
      </c>
      <c r="D449" s="2">
        <v>39875</v>
      </c>
      <c r="E449" s="4">
        <v>65.41</v>
      </c>
      <c r="G449" s="2">
        <v>38516</v>
      </c>
      <c r="H449" s="4">
        <v>94.32</v>
      </c>
      <c r="J449" s="2">
        <v>33520</v>
      </c>
      <c r="K449" s="4">
        <v>18.54</v>
      </c>
      <c r="S449" s="3">
        <v>33499</v>
      </c>
      <c r="T449">
        <v>5.43</v>
      </c>
    </row>
    <row r="450" spans="1:20" x14ac:dyDescent="0.25">
      <c r="A450" s="2">
        <v>38183</v>
      </c>
      <c r="B450" s="4">
        <v>524.47</v>
      </c>
      <c r="D450" s="2">
        <v>39876</v>
      </c>
      <c r="E450" s="4">
        <v>65.62</v>
      </c>
      <c r="G450" s="2">
        <v>38517</v>
      </c>
      <c r="H450" s="4">
        <v>93.74</v>
      </c>
      <c r="J450" s="2">
        <v>33521</v>
      </c>
      <c r="K450" s="4">
        <v>17.8</v>
      </c>
      <c r="S450" s="3">
        <v>33500</v>
      </c>
      <c r="T450">
        <v>5.37</v>
      </c>
    </row>
    <row r="451" spans="1:20" x14ac:dyDescent="0.25">
      <c r="A451" s="2">
        <v>38184</v>
      </c>
      <c r="B451" s="4">
        <v>527.73</v>
      </c>
      <c r="D451" s="2">
        <v>39877</v>
      </c>
      <c r="E451" s="4">
        <v>62.3</v>
      </c>
      <c r="G451" s="2">
        <v>38518</v>
      </c>
      <c r="H451" s="4">
        <v>93.79</v>
      </c>
      <c r="J451" s="2">
        <v>33522</v>
      </c>
      <c r="K451" s="4">
        <v>17.600000000000001</v>
      </c>
      <c r="S451" s="3">
        <v>33501</v>
      </c>
      <c r="T451">
        <v>5.24</v>
      </c>
    </row>
    <row r="452" spans="1:20" x14ac:dyDescent="0.25">
      <c r="A452" s="2">
        <v>38187</v>
      </c>
      <c r="B452" s="4">
        <v>529.25</v>
      </c>
      <c r="D452" s="2">
        <v>39878</v>
      </c>
      <c r="E452" s="4">
        <v>62</v>
      </c>
      <c r="G452" s="2">
        <v>38519</v>
      </c>
      <c r="H452" s="4">
        <v>94.37</v>
      </c>
      <c r="J452" s="2">
        <v>33525</v>
      </c>
      <c r="K452" s="4">
        <v>16.71</v>
      </c>
      <c r="S452" s="3">
        <v>33504</v>
      </c>
      <c r="T452">
        <v>5.32</v>
      </c>
    </row>
    <row r="453" spans="1:20" x14ac:dyDescent="0.25">
      <c r="A453" s="2">
        <v>38188</v>
      </c>
      <c r="B453" s="4">
        <v>531.11</v>
      </c>
      <c r="D453" s="2">
        <v>39881</v>
      </c>
      <c r="E453" s="4">
        <v>61.64</v>
      </c>
      <c r="G453" s="2">
        <v>38520</v>
      </c>
      <c r="H453" s="4">
        <v>94.37</v>
      </c>
      <c r="J453" s="2">
        <v>33526</v>
      </c>
      <c r="K453" s="4">
        <v>16.22</v>
      </c>
      <c r="S453" s="3">
        <v>33505</v>
      </c>
      <c r="T453">
        <v>5.32</v>
      </c>
    </row>
    <row r="454" spans="1:20" x14ac:dyDescent="0.25">
      <c r="A454" s="2">
        <v>38189</v>
      </c>
      <c r="B454" s="4">
        <v>531.54999999999995</v>
      </c>
      <c r="D454" s="2">
        <v>39882</v>
      </c>
      <c r="E454" s="4">
        <v>64.69</v>
      </c>
      <c r="G454" s="2">
        <v>38523</v>
      </c>
      <c r="H454" s="4">
        <v>94.2</v>
      </c>
      <c r="J454" s="2">
        <v>33527</v>
      </c>
      <c r="K454" s="4">
        <v>14.85</v>
      </c>
      <c r="S454" s="3">
        <v>33506</v>
      </c>
      <c r="T454">
        <v>5.32</v>
      </c>
    </row>
    <row r="455" spans="1:20" x14ac:dyDescent="0.25">
      <c r="A455" s="2">
        <v>38190</v>
      </c>
      <c r="B455" s="4">
        <v>530.64</v>
      </c>
      <c r="D455" s="2">
        <v>39883</v>
      </c>
      <c r="E455" s="4">
        <v>65.72</v>
      </c>
      <c r="G455" s="2">
        <v>38524</v>
      </c>
      <c r="H455" s="4">
        <v>94.83</v>
      </c>
      <c r="J455" s="2">
        <v>33528</v>
      </c>
      <c r="K455" s="4">
        <v>16.32</v>
      </c>
      <c r="S455" s="3">
        <v>33507</v>
      </c>
      <c r="T455">
        <v>5.4</v>
      </c>
    </row>
    <row r="456" spans="1:20" x14ac:dyDescent="0.25">
      <c r="A456" s="2">
        <v>38191</v>
      </c>
      <c r="B456" s="4">
        <v>528.99</v>
      </c>
      <c r="D456" s="2">
        <v>39884</v>
      </c>
      <c r="E456" s="4">
        <v>66.81</v>
      </c>
      <c r="G456" s="2">
        <v>38525</v>
      </c>
      <c r="H456" s="4">
        <v>96.01</v>
      </c>
      <c r="J456" s="2">
        <v>33529</v>
      </c>
      <c r="K456" s="4">
        <v>15.87</v>
      </c>
      <c r="S456" s="3">
        <v>33508</v>
      </c>
      <c r="T456">
        <v>5.24</v>
      </c>
    </row>
    <row r="457" spans="1:20" x14ac:dyDescent="0.25">
      <c r="A457" s="2">
        <v>38194</v>
      </c>
      <c r="B457" s="4">
        <v>527.76</v>
      </c>
      <c r="D457" s="2">
        <v>39885</v>
      </c>
      <c r="E457" s="4">
        <v>66.959999999999994</v>
      </c>
      <c r="G457" s="2">
        <v>38526</v>
      </c>
      <c r="H457" s="4">
        <v>95.93</v>
      </c>
      <c r="J457" s="2">
        <v>33532</v>
      </c>
      <c r="K457" s="4">
        <v>16.66</v>
      </c>
      <c r="S457" s="3">
        <v>33511</v>
      </c>
      <c r="T457">
        <v>5.6</v>
      </c>
    </row>
    <row r="458" spans="1:20" x14ac:dyDescent="0.25">
      <c r="A458" s="2">
        <v>38195</v>
      </c>
      <c r="B458" s="4">
        <v>525.71</v>
      </c>
      <c r="D458" s="2">
        <v>39888</v>
      </c>
      <c r="E458" s="4">
        <v>67.341999999999999</v>
      </c>
      <c r="G458" s="2">
        <v>38527</v>
      </c>
      <c r="H458" s="4">
        <v>96.39</v>
      </c>
      <c r="J458" s="2">
        <v>33533</v>
      </c>
      <c r="K458" s="4">
        <v>16.55</v>
      </c>
      <c r="S458" s="3">
        <v>33512</v>
      </c>
      <c r="T458">
        <v>5.4</v>
      </c>
    </row>
    <row r="459" spans="1:20" x14ac:dyDescent="0.25">
      <c r="A459" s="2">
        <v>38196</v>
      </c>
      <c r="B459" s="4">
        <v>526.62</v>
      </c>
      <c r="D459" s="2">
        <v>39889</v>
      </c>
      <c r="E459" s="4">
        <v>66.959999999999994</v>
      </c>
      <c r="G459" s="2">
        <v>38530</v>
      </c>
      <c r="H459" s="4">
        <v>96.63</v>
      </c>
      <c r="J459" s="2">
        <v>33534</v>
      </c>
      <c r="K459" s="4">
        <v>16.260000000000002</v>
      </c>
      <c r="S459" s="3">
        <v>33513</v>
      </c>
      <c r="T459">
        <v>5.2</v>
      </c>
    </row>
    <row r="460" spans="1:20" x14ac:dyDescent="0.25">
      <c r="A460" s="2">
        <v>38197</v>
      </c>
      <c r="B460" s="4">
        <v>525.98</v>
      </c>
      <c r="D460" s="2">
        <v>39890</v>
      </c>
      <c r="E460" s="4">
        <v>68.5</v>
      </c>
      <c r="G460" s="2">
        <v>38531</v>
      </c>
      <c r="H460" s="4">
        <v>95.99</v>
      </c>
      <c r="J460" s="2">
        <v>33535</v>
      </c>
      <c r="K460" s="4">
        <v>15.62</v>
      </c>
      <c r="S460" s="3">
        <v>33514</v>
      </c>
      <c r="T460">
        <v>5.33</v>
      </c>
    </row>
    <row r="461" spans="1:20" x14ac:dyDescent="0.25">
      <c r="A461" s="2">
        <v>38198</v>
      </c>
      <c r="B461" s="4">
        <v>525.95000000000005</v>
      </c>
      <c r="D461" s="2">
        <v>39891</v>
      </c>
      <c r="E461" s="4">
        <v>67.900000000000006</v>
      </c>
      <c r="G461" s="2">
        <v>38532</v>
      </c>
      <c r="H461" s="4">
        <v>95.78</v>
      </c>
      <c r="J461" s="2">
        <v>33536</v>
      </c>
      <c r="K461" s="4">
        <v>15.75</v>
      </c>
      <c r="S461" s="3">
        <v>33515</v>
      </c>
      <c r="T461">
        <v>5.16</v>
      </c>
    </row>
    <row r="462" spans="1:20" x14ac:dyDescent="0.25">
      <c r="A462" s="2">
        <v>38201</v>
      </c>
      <c r="B462" s="4">
        <v>526.05999999999995</v>
      </c>
      <c r="D462" s="2">
        <v>39892</v>
      </c>
      <c r="E462" s="4">
        <v>67.77</v>
      </c>
      <c r="G462" s="2">
        <v>38533</v>
      </c>
      <c r="H462" s="4">
        <v>96.72</v>
      </c>
      <c r="J462" s="2">
        <v>33539</v>
      </c>
      <c r="K462" s="4">
        <v>15.45</v>
      </c>
      <c r="S462" s="3">
        <v>33518</v>
      </c>
      <c r="T462">
        <v>5.22</v>
      </c>
    </row>
    <row r="463" spans="1:20" x14ac:dyDescent="0.25">
      <c r="A463" s="2">
        <v>38202</v>
      </c>
      <c r="B463" s="4">
        <v>526.42999999999995</v>
      </c>
      <c r="D463" s="2">
        <v>39895</v>
      </c>
      <c r="E463" s="4">
        <v>69.17</v>
      </c>
      <c r="G463" s="2">
        <v>38534</v>
      </c>
      <c r="H463" s="4">
        <v>95.2</v>
      </c>
      <c r="J463" s="2">
        <v>33540</v>
      </c>
      <c r="K463" s="4">
        <v>15.55</v>
      </c>
      <c r="S463" s="3">
        <v>33519</v>
      </c>
      <c r="T463">
        <v>5.18</v>
      </c>
    </row>
    <row r="464" spans="1:20" x14ac:dyDescent="0.25">
      <c r="A464" s="2">
        <v>38203</v>
      </c>
      <c r="B464" s="4">
        <v>526.87</v>
      </c>
      <c r="D464" s="2">
        <v>39896</v>
      </c>
      <c r="E464" s="4">
        <v>69.3</v>
      </c>
      <c r="G464" s="2">
        <v>38538</v>
      </c>
      <c r="H464" s="4">
        <v>94.3</v>
      </c>
      <c r="J464" s="2">
        <v>33541</v>
      </c>
      <c r="K464" s="4">
        <v>15.46</v>
      </c>
      <c r="S464" s="3">
        <v>33520</v>
      </c>
      <c r="T464">
        <v>5.15</v>
      </c>
    </row>
    <row r="465" spans="1:20" x14ac:dyDescent="0.25">
      <c r="A465" s="2">
        <v>38204</v>
      </c>
      <c r="B465" s="4">
        <v>527.16999999999996</v>
      </c>
      <c r="D465" s="2">
        <v>39897</v>
      </c>
      <c r="E465" s="4">
        <v>69.67</v>
      </c>
      <c r="G465" s="2">
        <v>38539</v>
      </c>
      <c r="H465" s="4">
        <v>94.83</v>
      </c>
      <c r="J465" s="2">
        <v>33542</v>
      </c>
      <c r="K465" s="4">
        <v>15.48</v>
      </c>
      <c r="S465" s="3">
        <v>33521</v>
      </c>
      <c r="T465">
        <v>5.17</v>
      </c>
    </row>
    <row r="466" spans="1:20" x14ac:dyDescent="0.25">
      <c r="A466" s="2">
        <v>38205</v>
      </c>
      <c r="B466" s="4">
        <v>529.23</v>
      </c>
      <c r="D466" s="2">
        <v>39898</v>
      </c>
      <c r="E466" s="4">
        <v>70.75</v>
      </c>
      <c r="G466" s="2">
        <v>38540</v>
      </c>
      <c r="H466" s="4">
        <v>95.02</v>
      </c>
      <c r="J466" s="2">
        <v>33543</v>
      </c>
      <c r="K466" s="4">
        <v>15.6</v>
      </c>
      <c r="S466" s="3">
        <v>33522</v>
      </c>
      <c r="T466">
        <v>5.03</v>
      </c>
    </row>
    <row r="467" spans="1:20" x14ac:dyDescent="0.25">
      <c r="A467" s="2">
        <v>38208</v>
      </c>
      <c r="B467" s="4">
        <v>529.87</v>
      </c>
      <c r="D467" s="2">
        <v>39899</v>
      </c>
      <c r="E467" s="4">
        <v>70.03</v>
      </c>
      <c r="G467" s="2">
        <v>38541</v>
      </c>
      <c r="H467" s="4">
        <v>94.62</v>
      </c>
      <c r="J467" s="2">
        <v>33546</v>
      </c>
      <c r="K467" s="4">
        <v>16.350000000000001</v>
      </c>
      <c r="S467" s="3">
        <v>33525</v>
      </c>
      <c r="T467">
        <v>5.03</v>
      </c>
    </row>
    <row r="468" spans="1:20" x14ac:dyDescent="0.25">
      <c r="A468" s="2">
        <v>38209</v>
      </c>
      <c r="B468" s="4">
        <v>529.5</v>
      </c>
      <c r="D468" s="2">
        <v>39902</v>
      </c>
      <c r="E468" s="4">
        <v>66.75</v>
      </c>
      <c r="G468" s="2">
        <v>38544</v>
      </c>
      <c r="H468" s="4">
        <v>94.62</v>
      </c>
      <c r="J468" s="2">
        <v>33547</v>
      </c>
      <c r="K468" s="4">
        <v>16.48</v>
      </c>
      <c r="S468" s="3">
        <v>33526</v>
      </c>
      <c r="T468">
        <v>5.58</v>
      </c>
    </row>
    <row r="469" spans="1:20" x14ac:dyDescent="0.25">
      <c r="A469" s="2">
        <v>38210</v>
      </c>
      <c r="B469" s="4">
        <v>529.4</v>
      </c>
      <c r="D469" s="2">
        <v>39903</v>
      </c>
      <c r="E469" s="4">
        <v>67.8</v>
      </c>
      <c r="G469" s="2">
        <v>38545</v>
      </c>
      <c r="H469" s="4">
        <v>94.14</v>
      </c>
      <c r="J469" s="2">
        <v>33548</v>
      </c>
      <c r="K469" s="4">
        <v>16.47</v>
      </c>
      <c r="S469" s="3">
        <v>33527</v>
      </c>
      <c r="T469">
        <v>6.11</v>
      </c>
    </row>
    <row r="470" spans="1:20" x14ac:dyDescent="0.25">
      <c r="A470" s="2">
        <v>38211</v>
      </c>
      <c r="B470" s="4">
        <v>528.9</v>
      </c>
      <c r="D470" s="2">
        <v>39904</v>
      </c>
      <c r="E470" s="4">
        <v>67.099999999999994</v>
      </c>
      <c r="G470" s="2">
        <v>38546</v>
      </c>
      <c r="H470" s="4">
        <v>93.96</v>
      </c>
      <c r="J470" s="2">
        <v>33549</v>
      </c>
      <c r="K470" s="4">
        <v>15.97</v>
      </c>
      <c r="S470" s="3">
        <v>33528</v>
      </c>
      <c r="T470">
        <v>5.33</v>
      </c>
    </row>
    <row r="471" spans="1:20" x14ac:dyDescent="0.25">
      <c r="A471" s="2">
        <v>38212</v>
      </c>
      <c r="B471" s="4">
        <v>529.27</v>
      </c>
      <c r="D471" s="2">
        <v>39905</v>
      </c>
      <c r="E471" s="4">
        <v>69.540000000000006</v>
      </c>
      <c r="G471" s="2">
        <v>38547</v>
      </c>
      <c r="H471" s="4">
        <v>93.72</v>
      </c>
      <c r="J471" s="2">
        <v>33550</v>
      </c>
      <c r="K471" s="4">
        <v>15.43</v>
      </c>
      <c r="S471" s="3">
        <v>33529</v>
      </c>
      <c r="T471">
        <v>5.2</v>
      </c>
    </row>
    <row r="472" spans="1:20" x14ac:dyDescent="0.25">
      <c r="A472" s="2">
        <v>38215</v>
      </c>
      <c r="B472" s="4">
        <v>529.38</v>
      </c>
      <c r="D472" s="2">
        <v>39906</v>
      </c>
      <c r="E472" s="4">
        <v>70.52</v>
      </c>
      <c r="G472" s="2">
        <v>38548</v>
      </c>
      <c r="H472" s="4">
        <v>94</v>
      </c>
      <c r="J472" s="2">
        <v>33553</v>
      </c>
      <c r="K472" s="4">
        <v>14.89</v>
      </c>
      <c r="S472" s="3">
        <v>33532</v>
      </c>
      <c r="T472">
        <v>5.27</v>
      </c>
    </row>
    <row r="473" spans="1:20" x14ac:dyDescent="0.25">
      <c r="A473" s="2">
        <v>38216</v>
      </c>
      <c r="B473" s="4">
        <v>529.88</v>
      </c>
      <c r="D473" s="2">
        <v>39909</v>
      </c>
      <c r="E473" s="4">
        <v>70.290000000000006</v>
      </c>
      <c r="G473" s="2">
        <v>38551</v>
      </c>
      <c r="H473" s="4">
        <v>93.26</v>
      </c>
      <c r="J473" s="2">
        <v>33554</v>
      </c>
      <c r="K473" s="4">
        <v>14.04</v>
      </c>
      <c r="S473" s="3">
        <v>33533</v>
      </c>
      <c r="T473">
        <v>5.25</v>
      </c>
    </row>
    <row r="474" spans="1:20" x14ac:dyDescent="0.25">
      <c r="A474" s="2">
        <v>38217</v>
      </c>
      <c r="B474" s="4">
        <v>532.27</v>
      </c>
      <c r="D474" s="2">
        <v>39910</v>
      </c>
      <c r="E474" s="4">
        <v>69.48</v>
      </c>
      <c r="G474" s="2">
        <v>38552</v>
      </c>
      <c r="H474" s="4">
        <v>93.6</v>
      </c>
      <c r="J474" s="2">
        <v>33555</v>
      </c>
      <c r="K474" s="4">
        <v>13.95</v>
      </c>
      <c r="S474" s="3">
        <v>33534</v>
      </c>
      <c r="T474">
        <v>5.21</v>
      </c>
    </row>
    <row r="475" spans="1:20" x14ac:dyDescent="0.25">
      <c r="A475" s="2">
        <v>38218</v>
      </c>
      <c r="B475" s="4">
        <v>533.86</v>
      </c>
      <c r="D475" s="2">
        <v>39911</v>
      </c>
      <c r="E475" s="4">
        <v>70.3</v>
      </c>
      <c r="G475" s="2">
        <v>38553</v>
      </c>
      <c r="H475" s="4">
        <v>94.08</v>
      </c>
      <c r="J475" s="2">
        <v>33556</v>
      </c>
      <c r="K475" s="4">
        <v>13.96</v>
      </c>
      <c r="S475" s="3">
        <v>33535</v>
      </c>
      <c r="T475">
        <v>5.22</v>
      </c>
    </row>
    <row r="476" spans="1:20" x14ac:dyDescent="0.25">
      <c r="A476" s="2">
        <v>38219</v>
      </c>
      <c r="B476" s="4">
        <v>535.85</v>
      </c>
      <c r="D476" s="2">
        <v>39912</v>
      </c>
      <c r="E476" s="4">
        <v>72.3</v>
      </c>
      <c r="G476" s="2">
        <v>38554</v>
      </c>
      <c r="H476" s="4">
        <v>92.79</v>
      </c>
      <c r="J476" s="2">
        <v>33557</v>
      </c>
      <c r="K476" s="4">
        <v>21.18</v>
      </c>
      <c r="S476" s="3">
        <v>33536</v>
      </c>
      <c r="T476">
        <v>5.21</v>
      </c>
    </row>
    <row r="477" spans="1:20" x14ac:dyDescent="0.25">
      <c r="A477" s="2">
        <v>38222</v>
      </c>
      <c r="B477" s="4">
        <v>536.76</v>
      </c>
      <c r="D477" s="2">
        <v>39916</v>
      </c>
      <c r="E477" s="4">
        <v>72.25</v>
      </c>
      <c r="G477" s="2">
        <v>38555</v>
      </c>
      <c r="H477" s="4">
        <v>93.49</v>
      </c>
      <c r="J477" s="2">
        <v>33560</v>
      </c>
      <c r="K477" s="4">
        <v>18.28</v>
      </c>
      <c r="S477" s="3">
        <v>33539</v>
      </c>
      <c r="T477">
        <v>5.27</v>
      </c>
    </row>
    <row r="478" spans="1:20" x14ac:dyDescent="0.25">
      <c r="A478" s="2">
        <v>38223</v>
      </c>
      <c r="B478" s="4">
        <v>538.01</v>
      </c>
      <c r="D478" s="2">
        <v>39917</v>
      </c>
      <c r="E478" s="4">
        <v>71.88</v>
      </c>
      <c r="G478" s="2">
        <v>38558</v>
      </c>
      <c r="H478" s="4">
        <v>93.23</v>
      </c>
      <c r="J478" s="2">
        <v>33561</v>
      </c>
      <c r="K478" s="4">
        <v>20.34</v>
      </c>
      <c r="S478" s="3">
        <v>33540</v>
      </c>
      <c r="T478">
        <v>5.1100000000000003</v>
      </c>
    </row>
    <row r="479" spans="1:20" x14ac:dyDescent="0.25">
      <c r="A479" s="2">
        <v>38224</v>
      </c>
      <c r="B479" s="4">
        <v>538.45000000000005</v>
      </c>
      <c r="D479" s="2">
        <v>39918</v>
      </c>
      <c r="E479" s="4">
        <v>72.489999999999995</v>
      </c>
      <c r="G479" s="2">
        <v>38559</v>
      </c>
      <c r="H479" s="4">
        <v>93.32</v>
      </c>
      <c r="J479" s="2">
        <v>33562</v>
      </c>
      <c r="K479" s="4">
        <v>20.399999999999999</v>
      </c>
      <c r="S479" s="3">
        <v>33541</v>
      </c>
      <c r="T479">
        <v>4.4400000000000004</v>
      </c>
    </row>
    <row r="480" spans="1:20" x14ac:dyDescent="0.25">
      <c r="A480" s="2">
        <v>38225</v>
      </c>
      <c r="B480" s="4">
        <v>539.16</v>
      </c>
      <c r="D480" s="2">
        <v>39919</v>
      </c>
      <c r="E480" s="4">
        <v>73.64</v>
      </c>
      <c r="G480" s="2">
        <v>38560</v>
      </c>
      <c r="H480" s="4">
        <v>93.22</v>
      </c>
      <c r="J480" s="2">
        <v>33563</v>
      </c>
      <c r="K480" s="4">
        <v>19.11</v>
      </c>
      <c r="S480" s="3">
        <v>33542</v>
      </c>
      <c r="T480">
        <v>5.23</v>
      </c>
    </row>
    <row r="481" spans="1:20" x14ac:dyDescent="0.25">
      <c r="A481" s="2">
        <v>38226</v>
      </c>
      <c r="B481" s="4">
        <v>539.53</v>
      </c>
      <c r="D481" s="2">
        <v>39920</v>
      </c>
      <c r="E481" s="4">
        <v>75.25</v>
      </c>
      <c r="G481" s="2">
        <v>38561</v>
      </c>
      <c r="H481" s="4">
        <v>94.04</v>
      </c>
      <c r="J481" s="2">
        <v>33564</v>
      </c>
      <c r="K481" s="4">
        <v>21.2</v>
      </c>
      <c r="S481" s="3">
        <v>33543</v>
      </c>
      <c r="T481">
        <v>5.03</v>
      </c>
    </row>
    <row r="482" spans="1:20" x14ac:dyDescent="0.25">
      <c r="A482" s="2">
        <v>38229</v>
      </c>
      <c r="B482" s="4">
        <v>539.09</v>
      </c>
      <c r="D482" s="2">
        <v>39923</v>
      </c>
      <c r="E482" s="4">
        <v>72.5</v>
      </c>
      <c r="G482" s="2">
        <v>38562</v>
      </c>
      <c r="H482" s="4">
        <v>93.11</v>
      </c>
      <c r="J482" s="2">
        <v>33567</v>
      </c>
      <c r="K482" s="4">
        <v>21.92</v>
      </c>
      <c r="S482" s="3">
        <v>33546</v>
      </c>
      <c r="T482">
        <v>5.09</v>
      </c>
    </row>
    <row r="483" spans="1:20" x14ac:dyDescent="0.25">
      <c r="A483" s="2">
        <v>38230</v>
      </c>
      <c r="B483" s="4">
        <v>541.76</v>
      </c>
      <c r="D483" s="2">
        <v>39924</v>
      </c>
      <c r="E483" s="4">
        <v>73.319999999999993</v>
      </c>
      <c r="G483" s="2">
        <v>38565</v>
      </c>
      <c r="H483" s="4">
        <v>92.4</v>
      </c>
      <c r="J483" s="2">
        <v>33568</v>
      </c>
      <c r="K483" s="4">
        <v>19.8</v>
      </c>
      <c r="S483" s="3">
        <v>33547</v>
      </c>
      <c r="T483">
        <v>5.0599999999999996</v>
      </c>
    </row>
    <row r="484" spans="1:20" x14ac:dyDescent="0.25">
      <c r="A484" s="2">
        <v>38231</v>
      </c>
      <c r="B484" s="4">
        <v>542.54</v>
      </c>
      <c r="D484" s="2">
        <v>39925</v>
      </c>
      <c r="E484" s="4">
        <v>73.67</v>
      </c>
      <c r="G484" s="2">
        <v>38566</v>
      </c>
      <c r="H484" s="4">
        <v>92.09</v>
      </c>
      <c r="J484" s="2">
        <v>33569</v>
      </c>
      <c r="K484" s="4">
        <v>19.84</v>
      </c>
      <c r="S484" s="3">
        <v>33548</v>
      </c>
      <c r="T484">
        <v>4.87</v>
      </c>
    </row>
    <row r="485" spans="1:20" x14ac:dyDescent="0.25">
      <c r="A485" s="2">
        <v>38232</v>
      </c>
      <c r="B485" s="4">
        <v>542.71</v>
      </c>
      <c r="D485" s="2">
        <v>39926</v>
      </c>
      <c r="E485" s="4">
        <v>73.59</v>
      </c>
      <c r="G485" s="2">
        <v>38567</v>
      </c>
      <c r="H485" s="4">
        <v>92.55</v>
      </c>
      <c r="J485" s="2">
        <v>33571</v>
      </c>
      <c r="K485" s="4">
        <v>20.260000000000002</v>
      </c>
      <c r="S485" s="3">
        <v>33549</v>
      </c>
      <c r="T485">
        <v>4.8</v>
      </c>
    </row>
    <row r="486" spans="1:20" x14ac:dyDescent="0.25">
      <c r="A486" s="2">
        <v>38233</v>
      </c>
      <c r="B486" s="4">
        <v>542.74</v>
      </c>
      <c r="D486" s="2">
        <v>39927</v>
      </c>
      <c r="E486" s="4">
        <v>74.73</v>
      </c>
      <c r="G486" s="2">
        <v>38568</v>
      </c>
      <c r="H486" s="4">
        <v>92.39</v>
      </c>
      <c r="J486" s="2">
        <v>33574</v>
      </c>
      <c r="K486" s="4">
        <v>20.18</v>
      </c>
      <c r="S486" s="3">
        <v>33550</v>
      </c>
      <c r="T486">
        <v>4.71</v>
      </c>
    </row>
    <row r="487" spans="1:20" x14ac:dyDescent="0.25">
      <c r="A487" s="2">
        <v>38237</v>
      </c>
      <c r="B487" s="4">
        <v>543.09</v>
      </c>
      <c r="D487" s="2">
        <v>39930</v>
      </c>
      <c r="E487" s="4">
        <v>74.14</v>
      </c>
      <c r="G487" s="2">
        <v>38569</v>
      </c>
      <c r="H487" s="4">
        <v>91.71</v>
      </c>
      <c r="J487" s="2">
        <v>33575</v>
      </c>
      <c r="K487" s="4">
        <v>19.7</v>
      </c>
      <c r="S487" s="3">
        <v>33553</v>
      </c>
      <c r="T487">
        <v>4.71</v>
      </c>
    </row>
    <row r="488" spans="1:20" x14ac:dyDescent="0.25">
      <c r="A488" s="2">
        <v>38238</v>
      </c>
      <c r="B488" s="4">
        <v>545.29</v>
      </c>
      <c r="D488" s="2">
        <v>39931</v>
      </c>
      <c r="E488" s="4">
        <v>74.3</v>
      </c>
      <c r="G488" s="2">
        <v>38572</v>
      </c>
      <c r="H488" s="4">
        <v>91.49</v>
      </c>
      <c r="J488" s="2">
        <v>33576</v>
      </c>
      <c r="K488" s="4">
        <v>19.54</v>
      </c>
      <c r="S488" s="3">
        <v>33554</v>
      </c>
      <c r="T488">
        <v>4.8899999999999997</v>
      </c>
    </row>
    <row r="489" spans="1:20" x14ac:dyDescent="0.25">
      <c r="A489" s="2">
        <v>38239</v>
      </c>
      <c r="B489" s="4">
        <v>548.1</v>
      </c>
      <c r="D489" s="2">
        <v>39932</v>
      </c>
      <c r="E489" s="4">
        <v>75.680000000000007</v>
      </c>
      <c r="G489" s="2">
        <v>38573</v>
      </c>
      <c r="H489" s="4">
        <v>91.8</v>
      </c>
      <c r="J489" s="2">
        <v>33577</v>
      </c>
      <c r="K489" s="4">
        <v>20.190000000000001</v>
      </c>
      <c r="S489" s="3">
        <v>33555</v>
      </c>
      <c r="T489">
        <v>4.62</v>
      </c>
    </row>
    <row r="490" spans="1:20" x14ac:dyDescent="0.25">
      <c r="A490" s="2">
        <v>38240</v>
      </c>
      <c r="B490" s="4">
        <v>549.09</v>
      </c>
      <c r="D490" s="2">
        <v>39933</v>
      </c>
      <c r="E490" s="4">
        <v>76.27</v>
      </c>
      <c r="G490" s="2">
        <v>38574</v>
      </c>
      <c r="H490" s="4">
        <v>91.71</v>
      </c>
      <c r="J490" s="2">
        <v>33578</v>
      </c>
      <c r="K490" s="4">
        <v>19.04</v>
      </c>
      <c r="S490" s="3">
        <v>33556</v>
      </c>
      <c r="T490">
        <v>4.8600000000000003</v>
      </c>
    </row>
    <row r="491" spans="1:20" x14ac:dyDescent="0.25">
      <c r="A491" s="2">
        <v>38243</v>
      </c>
      <c r="B491" s="4">
        <v>550.69000000000005</v>
      </c>
      <c r="D491" s="2">
        <v>39934</v>
      </c>
      <c r="E491" s="4">
        <v>75.56</v>
      </c>
      <c r="G491" s="2">
        <v>38575</v>
      </c>
      <c r="H491" s="4">
        <v>92.42</v>
      </c>
      <c r="J491" s="2">
        <v>33581</v>
      </c>
      <c r="K491" s="4">
        <v>19.739999999999998</v>
      </c>
      <c r="S491" s="3">
        <v>33557</v>
      </c>
      <c r="T491">
        <v>4.9800000000000004</v>
      </c>
    </row>
    <row r="492" spans="1:20" x14ac:dyDescent="0.25">
      <c r="A492" s="2">
        <v>38244</v>
      </c>
      <c r="B492" s="4">
        <v>551.26</v>
      </c>
      <c r="D492" s="2">
        <v>39937</v>
      </c>
      <c r="E492" s="4">
        <v>75.41</v>
      </c>
      <c r="G492" s="2">
        <v>38576</v>
      </c>
      <c r="H492" s="4">
        <v>93.31</v>
      </c>
      <c r="J492" s="2">
        <v>33582</v>
      </c>
      <c r="K492" s="4">
        <v>19.89</v>
      </c>
      <c r="S492" s="3">
        <v>33560</v>
      </c>
      <c r="T492">
        <v>4.88</v>
      </c>
    </row>
    <row r="493" spans="1:20" x14ac:dyDescent="0.25">
      <c r="A493" s="2">
        <v>38245</v>
      </c>
      <c r="B493" s="4">
        <v>551.98</v>
      </c>
      <c r="D493" s="2">
        <v>39938</v>
      </c>
      <c r="E493" s="4">
        <v>76.03</v>
      </c>
      <c r="G493" s="2">
        <v>38579</v>
      </c>
      <c r="H493" s="4">
        <v>93.07</v>
      </c>
      <c r="J493" s="2">
        <v>33583</v>
      </c>
      <c r="K493" s="4">
        <v>20.57</v>
      </c>
      <c r="S493" s="3">
        <v>33561</v>
      </c>
      <c r="T493">
        <v>4.78</v>
      </c>
    </row>
    <row r="494" spans="1:20" x14ac:dyDescent="0.25">
      <c r="A494" s="2">
        <v>38246</v>
      </c>
      <c r="B494" s="4">
        <v>551.95000000000005</v>
      </c>
      <c r="D494" s="2">
        <v>39939</v>
      </c>
      <c r="E494" s="4">
        <v>76.66</v>
      </c>
      <c r="G494" s="2">
        <v>38580</v>
      </c>
      <c r="H494" s="4">
        <v>93.65</v>
      </c>
      <c r="J494" s="2">
        <v>33584</v>
      </c>
      <c r="K494" s="4">
        <v>19.079999999999998</v>
      </c>
      <c r="S494" s="3">
        <v>33562</v>
      </c>
      <c r="T494">
        <v>4.74</v>
      </c>
    </row>
    <row r="495" spans="1:20" x14ac:dyDescent="0.25">
      <c r="A495" s="2">
        <v>38247</v>
      </c>
      <c r="B495" s="4">
        <v>552.39</v>
      </c>
      <c r="D495" s="2">
        <v>39940</v>
      </c>
      <c r="E495" s="4">
        <v>75.400000000000006</v>
      </c>
      <c r="G495" s="2">
        <v>38581</v>
      </c>
      <c r="H495" s="4">
        <v>93.1</v>
      </c>
      <c r="J495" s="2">
        <v>33585</v>
      </c>
      <c r="K495" s="4">
        <v>17.88</v>
      </c>
      <c r="S495" s="3">
        <v>33563</v>
      </c>
      <c r="T495">
        <v>4.74</v>
      </c>
    </row>
    <row r="496" spans="1:20" x14ac:dyDescent="0.25">
      <c r="A496" s="2">
        <v>38250</v>
      </c>
      <c r="B496" s="4">
        <v>552.83000000000004</v>
      </c>
      <c r="D496" s="2">
        <v>39941</v>
      </c>
      <c r="E496" s="4">
        <v>76.75</v>
      </c>
      <c r="G496" s="2">
        <v>38582</v>
      </c>
      <c r="H496" s="4">
        <v>93.81</v>
      </c>
      <c r="J496" s="2">
        <v>33588</v>
      </c>
      <c r="K496" s="4">
        <v>17.62</v>
      </c>
      <c r="S496" s="3">
        <v>33564</v>
      </c>
      <c r="T496">
        <v>4.75</v>
      </c>
    </row>
    <row r="497" spans="1:20" x14ac:dyDescent="0.25">
      <c r="A497" s="2">
        <v>38251</v>
      </c>
      <c r="B497" s="4">
        <v>553.27</v>
      </c>
      <c r="D497" s="2">
        <v>39944</v>
      </c>
      <c r="E497" s="4">
        <v>76.349999999999994</v>
      </c>
      <c r="G497" s="2">
        <v>38583</v>
      </c>
      <c r="H497" s="4">
        <v>93.78</v>
      </c>
      <c r="J497" s="2">
        <v>33589</v>
      </c>
      <c r="K497" s="4">
        <v>18.12</v>
      </c>
      <c r="S497" s="3">
        <v>33567</v>
      </c>
      <c r="T497">
        <v>4.8899999999999997</v>
      </c>
    </row>
    <row r="498" spans="1:20" x14ac:dyDescent="0.25">
      <c r="A498" s="2">
        <v>38252</v>
      </c>
      <c r="B498" s="4">
        <v>553.78</v>
      </c>
      <c r="D498" s="2">
        <v>39945</v>
      </c>
      <c r="E498" s="4">
        <v>76.650000000000006</v>
      </c>
      <c r="G498" s="2">
        <v>38586</v>
      </c>
      <c r="H498" s="4">
        <v>93.74</v>
      </c>
      <c r="J498" s="2">
        <v>33590</v>
      </c>
      <c r="K498" s="4">
        <v>17.78</v>
      </c>
      <c r="S498" s="3">
        <v>33568</v>
      </c>
      <c r="T498">
        <v>4.5199999999999996</v>
      </c>
    </row>
    <row r="499" spans="1:20" x14ac:dyDescent="0.25">
      <c r="A499" s="2">
        <v>38253</v>
      </c>
      <c r="B499" s="4">
        <v>553.74</v>
      </c>
      <c r="D499" s="2">
        <v>39946</v>
      </c>
      <c r="E499" s="4">
        <v>75.650000000000006</v>
      </c>
      <c r="G499" s="2">
        <v>38587</v>
      </c>
      <c r="H499" s="4">
        <v>94.06</v>
      </c>
      <c r="J499" s="2">
        <v>33591</v>
      </c>
      <c r="K499" s="4">
        <v>17.96</v>
      </c>
      <c r="S499" s="3">
        <v>33569</v>
      </c>
      <c r="T499">
        <v>4.38</v>
      </c>
    </row>
    <row r="500" spans="1:20" x14ac:dyDescent="0.25">
      <c r="A500" s="2">
        <v>38254</v>
      </c>
      <c r="B500" s="4">
        <v>553.98</v>
      </c>
      <c r="D500" s="2">
        <v>39947</v>
      </c>
      <c r="E500" s="4">
        <v>74.849999999999994</v>
      </c>
      <c r="G500" s="2">
        <v>38588</v>
      </c>
      <c r="H500" s="4">
        <v>94.17</v>
      </c>
      <c r="J500" s="2">
        <v>33592</v>
      </c>
      <c r="K500" s="4">
        <v>17.649999999999999</v>
      </c>
      <c r="S500" s="3">
        <v>33570</v>
      </c>
      <c r="T500">
        <v>4.38</v>
      </c>
    </row>
    <row r="501" spans="1:20" x14ac:dyDescent="0.25">
      <c r="A501" s="2">
        <v>38257</v>
      </c>
      <c r="B501" s="4">
        <v>553.66999999999996</v>
      </c>
      <c r="D501" s="2">
        <v>39948</v>
      </c>
      <c r="E501" s="4">
        <v>73.8</v>
      </c>
      <c r="G501" s="2">
        <v>38589</v>
      </c>
      <c r="H501" s="4">
        <v>94.51</v>
      </c>
      <c r="J501" s="2">
        <v>33595</v>
      </c>
      <c r="K501" s="4">
        <v>16.61</v>
      </c>
      <c r="S501" s="3">
        <v>33571</v>
      </c>
      <c r="T501">
        <v>4.8600000000000003</v>
      </c>
    </row>
    <row r="502" spans="1:20" x14ac:dyDescent="0.25">
      <c r="A502" s="2">
        <v>38258</v>
      </c>
      <c r="B502" s="4">
        <v>553.83000000000004</v>
      </c>
      <c r="D502" s="2">
        <v>39951</v>
      </c>
      <c r="E502" s="4">
        <v>75.37</v>
      </c>
      <c r="G502" s="2">
        <v>38590</v>
      </c>
      <c r="H502" s="4">
        <v>94.44</v>
      </c>
      <c r="J502" s="2">
        <v>33596</v>
      </c>
      <c r="K502" s="4">
        <v>15.67</v>
      </c>
      <c r="S502" s="3">
        <v>33574</v>
      </c>
      <c r="T502">
        <v>5</v>
      </c>
    </row>
    <row r="503" spans="1:20" x14ac:dyDescent="0.25">
      <c r="A503" s="2">
        <v>38259</v>
      </c>
      <c r="B503" s="4">
        <v>553.79999999999995</v>
      </c>
      <c r="D503" s="2">
        <v>39952</v>
      </c>
      <c r="E503" s="4">
        <v>75.87</v>
      </c>
      <c r="G503" s="2">
        <v>38593</v>
      </c>
      <c r="H503" s="4">
        <v>94.57</v>
      </c>
      <c r="J503" s="2">
        <v>33598</v>
      </c>
      <c r="K503" s="4">
        <v>15.44</v>
      </c>
      <c r="S503" s="3">
        <v>33575</v>
      </c>
      <c r="T503">
        <v>4.8600000000000003</v>
      </c>
    </row>
    <row r="504" spans="1:20" x14ac:dyDescent="0.25">
      <c r="A504" s="2">
        <v>38260</v>
      </c>
      <c r="B504" s="4">
        <v>553.69000000000005</v>
      </c>
      <c r="D504" s="2">
        <v>39953</v>
      </c>
      <c r="E504" s="4">
        <v>76.989999999999995</v>
      </c>
      <c r="G504" s="2">
        <v>38594</v>
      </c>
      <c r="H504" s="4">
        <v>95.17</v>
      </c>
      <c r="J504" s="2">
        <v>33599</v>
      </c>
      <c r="K504" s="4">
        <v>15.7</v>
      </c>
      <c r="S504" s="3">
        <v>33576</v>
      </c>
      <c r="T504">
        <v>4.71</v>
      </c>
    </row>
    <row r="505" spans="1:20" x14ac:dyDescent="0.25">
      <c r="A505" s="2">
        <v>38261</v>
      </c>
      <c r="B505" s="4">
        <v>553.86</v>
      </c>
      <c r="D505" s="2">
        <v>39954</v>
      </c>
      <c r="E505" s="4">
        <v>76</v>
      </c>
      <c r="G505" s="2">
        <v>38595</v>
      </c>
      <c r="H505" s="4">
        <v>95.95</v>
      </c>
      <c r="J505" s="2">
        <v>33602</v>
      </c>
      <c r="K505" s="4">
        <v>17.63</v>
      </c>
      <c r="S505" s="3">
        <v>33577</v>
      </c>
      <c r="T505">
        <v>4.72</v>
      </c>
    </row>
    <row r="506" spans="1:20" x14ac:dyDescent="0.25">
      <c r="A506" s="2">
        <v>38264</v>
      </c>
      <c r="B506" s="4">
        <v>555.32000000000005</v>
      </c>
      <c r="D506" s="2">
        <v>39955</v>
      </c>
      <c r="E506" s="4">
        <v>77.05</v>
      </c>
      <c r="G506" s="2">
        <v>38596</v>
      </c>
      <c r="H506" s="4">
        <v>95.07</v>
      </c>
      <c r="J506" s="2">
        <v>33603</v>
      </c>
      <c r="K506" s="4">
        <v>19.309999999999999</v>
      </c>
      <c r="S506" s="3">
        <v>33578</v>
      </c>
      <c r="T506">
        <v>4.5199999999999996</v>
      </c>
    </row>
    <row r="507" spans="1:20" x14ac:dyDescent="0.25">
      <c r="A507" s="2">
        <v>38265</v>
      </c>
      <c r="B507" s="4">
        <v>555.69000000000005</v>
      </c>
      <c r="D507" s="2">
        <v>39959</v>
      </c>
      <c r="E507" s="4">
        <v>76.849999999999994</v>
      </c>
      <c r="G507" s="2">
        <v>38597</v>
      </c>
      <c r="H507" s="4">
        <v>95.2</v>
      </c>
      <c r="J507" s="2">
        <v>33605</v>
      </c>
      <c r="K507" s="4">
        <v>18.95</v>
      </c>
      <c r="S507" s="3">
        <v>33581</v>
      </c>
      <c r="T507">
        <v>4.5199999999999996</v>
      </c>
    </row>
    <row r="508" spans="1:20" x14ac:dyDescent="0.25">
      <c r="A508" s="2">
        <v>38266</v>
      </c>
      <c r="B508" s="4">
        <v>556.80999999999995</v>
      </c>
      <c r="D508" s="2">
        <v>39960</v>
      </c>
      <c r="E508" s="4">
        <v>76.989999999999995</v>
      </c>
      <c r="G508" s="2">
        <v>38601</v>
      </c>
      <c r="H508" s="4">
        <v>94.5</v>
      </c>
      <c r="J508" s="2">
        <v>33606</v>
      </c>
      <c r="K508" s="4">
        <v>18.75</v>
      </c>
      <c r="S508" s="3">
        <v>33582</v>
      </c>
      <c r="T508">
        <v>4.4000000000000004</v>
      </c>
    </row>
    <row r="509" spans="1:20" x14ac:dyDescent="0.25">
      <c r="A509" s="2">
        <v>38267</v>
      </c>
      <c r="B509" s="4">
        <v>557.17999999999995</v>
      </c>
      <c r="D509" s="2">
        <v>39961</v>
      </c>
      <c r="E509" s="4">
        <v>77.260000000000005</v>
      </c>
      <c r="G509" s="2">
        <v>38602</v>
      </c>
      <c r="H509" s="4">
        <v>93.73</v>
      </c>
      <c r="J509" s="2">
        <v>33609</v>
      </c>
      <c r="K509" s="4">
        <v>18.96</v>
      </c>
      <c r="S509" s="3">
        <v>33583</v>
      </c>
      <c r="T509">
        <v>4.59</v>
      </c>
    </row>
    <row r="510" spans="1:20" x14ac:dyDescent="0.25">
      <c r="A510" s="2">
        <v>38268</v>
      </c>
      <c r="B510" s="4">
        <v>557.83000000000004</v>
      </c>
      <c r="D510" s="2">
        <v>39962</v>
      </c>
      <c r="E510" s="4">
        <v>78.17</v>
      </c>
      <c r="G510" s="2">
        <v>38603</v>
      </c>
      <c r="H510" s="4">
        <v>93.73</v>
      </c>
      <c r="J510" s="2">
        <v>33610</v>
      </c>
      <c r="K510" s="4">
        <v>19.23</v>
      </c>
      <c r="S510" s="3">
        <v>33584</v>
      </c>
      <c r="T510">
        <v>4.57</v>
      </c>
    </row>
    <row r="511" spans="1:20" x14ac:dyDescent="0.25">
      <c r="A511" s="2">
        <v>38271</v>
      </c>
      <c r="B511" s="4">
        <v>557.72</v>
      </c>
      <c r="D511" s="2">
        <v>39965</v>
      </c>
      <c r="E511" s="4">
        <v>78.95</v>
      </c>
      <c r="G511" s="2">
        <v>38604</v>
      </c>
      <c r="H511" s="4">
        <v>94.04</v>
      </c>
      <c r="J511" s="2">
        <v>33611</v>
      </c>
      <c r="K511" s="4">
        <v>18.72</v>
      </c>
      <c r="S511" s="3">
        <v>33585</v>
      </c>
      <c r="T511">
        <v>4.42</v>
      </c>
    </row>
    <row r="512" spans="1:20" x14ac:dyDescent="0.25">
      <c r="A512" s="2">
        <v>38272</v>
      </c>
      <c r="B512" s="4">
        <v>558.71</v>
      </c>
      <c r="D512" s="2">
        <v>39966</v>
      </c>
      <c r="E512" s="4">
        <v>78.72</v>
      </c>
      <c r="G512" s="2">
        <v>38607</v>
      </c>
      <c r="H512" s="4">
        <v>93.4</v>
      </c>
      <c r="J512" s="2">
        <v>33612</v>
      </c>
      <c r="K512" s="4">
        <v>18.96</v>
      </c>
      <c r="S512" s="3">
        <v>33588</v>
      </c>
      <c r="T512">
        <v>4.6500000000000004</v>
      </c>
    </row>
    <row r="513" spans="1:20" x14ac:dyDescent="0.25">
      <c r="A513" s="2">
        <v>38273</v>
      </c>
      <c r="B513" s="4">
        <v>560.11</v>
      </c>
      <c r="D513" s="2">
        <v>39967</v>
      </c>
      <c r="E513" s="4">
        <v>78.27</v>
      </c>
      <c r="G513" s="2">
        <v>38608</v>
      </c>
      <c r="H513" s="4">
        <v>93.86</v>
      </c>
      <c r="J513" s="2">
        <v>33613</v>
      </c>
      <c r="K513" s="4">
        <v>18.45</v>
      </c>
      <c r="S513" s="3">
        <v>33589</v>
      </c>
      <c r="T513">
        <v>4.5</v>
      </c>
    </row>
    <row r="514" spans="1:20" x14ac:dyDescent="0.25">
      <c r="A514" s="2">
        <v>38274</v>
      </c>
      <c r="B514" s="4">
        <v>561.16</v>
      </c>
      <c r="D514" s="2">
        <v>39968</v>
      </c>
      <c r="E514" s="4">
        <v>78.510000000000005</v>
      </c>
      <c r="G514" s="2">
        <v>38609</v>
      </c>
      <c r="H514" s="4">
        <v>93.47</v>
      </c>
      <c r="J514" s="2">
        <v>33616</v>
      </c>
      <c r="K514" s="4">
        <v>18.010000000000002</v>
      </c>
      <c r="S514" s="3">
        <v>33590</v>
      </c>
      <c r="T514">
        <v>4.47</v>
      </c>
    </row>
    <row r="515" spans="1:20" x14ac:dyDescent="0.25">
      <c r="A515" s="2">
        <v>38275</v>
      </c>
      <c r="B515" s="4">
        <v>560.91999999999996</v>
      </c>
      <c r="D515" s="2">
        <v>39969</v>
      </c>
      <c r="E515" s="4">
        <v>78.760000000000005</v>
      </c>
      <c r="G515" s="2">
        <v>38610</v>
      </c>
      <c r="H515" s="4">
        <v>92.68</v>
      </c>
      <c r="J515" s="2">
        <v>33617</v>
      </c>
      <c r="K515" s="4">
        <v>17.010000000000002</v>
      </c>
      <c r="S515" s="3">
        <v>33591</v>
      </c>
      <c r="T515">
        <v>4.5999999999999996</v>
      </c>
    </row>
    <row r="516" spans="1:20" x14ac:dyDescent="0.25">
      <c r="A516" s="2">
        <v>38278</v>
      </c>
      <c r="B516" s="4">
        <v>560.20000000000005</v>
      </c>
      <c r="D516" s="2">
        <v>39972</v>
      </c>
      <c r="E516" s="4">
        <v>78.900000000000006</v>
      </c>
      <c r="G516" s="2">
        <v>38611</v>
      </c>
      <c r="H516" s="4">
        <v>92.23</v>
      </c>
      <c r="J516" s="2">
        <v>33618</v>
      </c>
      <c r="K516" s="4">
        <v>17.39</v>
      </c>
      <c r="S516" s="3">
        <v>33592</v>
      </c>
      <c r="T516">
        <v>4.1100000000000003</v>
      </c>
    </row>
    <row r="517" spans="1:20" x14ac:dyDescent="0.25">
      <c r="A517" s="2">
        <v>38279</v>
      </c>
      <c r="B517" s="4">
        <v>559.54</v>
      </c>
      <c r="D517" s="2">
        <v>39973</v>
      </c>
      <c r="E517" s="4">
        <v>78.989999999999995</v>
      </c>
      <c r="G517" s="2">
        <v>38614</v>
      </c>
      <c r="H517" s="4">
        <v>92.3</v>
      </c>
      <c r="J517" s="2">
        <v>33619</v>
      </c>
      <c r="K517" s="4">
        <v>17.64</v>
      </c>
      <c r="S517" s="3">
        <v>33595</v>
      </c>
      <c r="T517">
        <v>4.26</v>
      </c>
    </row>
    <row r="518" spans="1:20" x14ac:dyDescent="0.25">
      <c r="A518" s="2">
        <v>38280</v>
      </c>
      <c r="B518" s="4">
        <v>559.99</v>
      </c>
      <c r="D518" s="2">
        <v>39974</v>
      </c>
      <c r="E518" s="4">
        <v>79.150000000000006</v>
      </c>
      <c r="G518" s="2">
        <v>38615</v>
      </c>
      <c r="H518" s="4">
        <v>92.54</v>
      </c>
      <c r="J518" s="2">
        <v>33620</v>
      </c>
      <c r="K518" s="4">
        <v>16.32</v>
      </c>
      <c r="S518" s="3">
        <v>33596</v>
      </c>
      <c r="T518">
        <v>4.1900000000000004</v>
      </c>
    </row>
    <row r="519" spans="1:20" x14ac:dyDescent="0.25">
      <c r="A519" s="2">
        <v>38281</v>
      </c>
      <c r="B519" s="4">
        <v>560.36</v>
      </c>
      <c r="D519" s="2">
        <v>39975</v>
      </c>
      <c r="E519" s="4">
        <v>79.33</v>
      </c>
      <c r="G519" s="2">
        <v>38616</v>
      </c>
      <c r="H519" s="4">
        <v>93.37</v>
      </c>
      <c r="J519" s="2">
        <v>33623</v>
      </c>
      <c r="K519" s="4">
        <v>16.420000000000002</v>
      </c>
      <c r="S519" s="3">
        <v>33597</v>
      </c>
      <c r="T519">
        <v>4.1900000000000004</v>
      </c>
    </row>
    <row r="520" spans="1:20" x14ac:dyDescent="0.25">
      <c r="A520" s="2">
        <v>38282</v>
      </c>
      <c r="B520" s="4">
        <v>560.66999999999996</v>
      </c>
      <c r="D520" s="2">
        <v>39976</v>
      </c>
      <c r="E520" s="4">
        <v>79.739999999999995</v>
      </c>
      <c r="G520" s="2">
        <v>38617</v>
      </c>
      <c r="H520" s="4">
        <v>93.37</v>
      </c>
      <c r="J520" s="2">
        <v>33624</v>
      </c>
      <c r="K520" s="4">
        <v>17.920000000000002</v>
      </c>
      <c r="S520" s="3">
        <v>33598</v>
      </c>
      <c r="T520">
        <v>4.59</v>
      </c>
    </row>
    <row r="521" spans="1:20" x14ac:dyDescent="0.25">
      <c r="A521" s="2">
        <v>38285</v>
      </c>
      <c r="B521" s="4">
        <v>561.65</v>
      </c>
      <c r="D521" s="2">
        <v>39979</v>
      </c>
      <c r="E521" s="4">
        <v>78.56</v>
      </c>
      <c r="G521" s="2">
        <v>38618</v>
      </c>
      <c r="H521" s="4">
        <v>92.63</v>
      </c>
      <c r="J521" s="2">
        <v>33625</v>
      </c>
      <c r="K521" s="4">
        <v>16.75</v>
      </c>
      <c r="S521" s="3">
        <v>33599</v>
      </c>
      <c r="T521">
        <v>4.1399999999999997</v>
      </c>
    </row>
    <row r="522" spans="1:20" x14ac:dyDescent="0.25">
      <c r="A522" s="2">
        <v>38286</v>
      </c>
      <c r="B522" s="4">
        <v>563.12</v>
      </c>
      <c r="D522" s="2">
        <v>39980</v>
      </c>
      <c r="E522" s="4">
        <v>77.81</v>
      </c>
      <c r="G522" s="2">
        <v>38621</v>
      </c>
      <c r="H522" s="4">
        <v>92.18</v>
      </c>
      <c r="J522" s="2">
        <v>33626</v>
      </c>
      <c r="K522" s="4">
        <v>16.46</v>
      </c>
      <c r="S522" s="3">
        <v>33602</v>
      </c>
      <c r="T522">
        <v>4.12</v>
      </c>
    </row>
    <row r="523" spans="1:20" x14ac:dyDescent="0.25">
      <c r="A523" s="2">
        <v>38287</v>
      </c>
      <c r="B523" s="4">
        <v>565.13</v>
      </c>
      <c r="D523" s="2">
        <v>39981</v>
      </c>
      <c r="E523" s="4">
        <v>77.36</v>
      </c>
      <c r="G523" s="2">
        <v>38622</v>
      </c>
      <c r="H523" s="4">
        <v>92.32</v>
      </c>
      <c r="J523" s="2">
        <v>33627</v>
      </c>
      <c r="K523" s="4">
        <v>16.239999999999998</v>
      </c>
      <c r="S523" s="3">
        <v>33603</v>
      </c>
      <c r="T523">
        <v>4.09</v>
      </c>
    </row>
    <row r="524" spans="1:20" x14ac:dyDescent="0.25">
      <c r="A524" s="2">
        <v>38288</v>
      </c>
      <c r="B524" s="4">
        <v>565.99</v>
      </c>
      <c r="D524" s="2">
        <v>39982</v>
      </c>
      <c r="E524" s="4">
        <v>78.099999999999994</v>
      </c>
      <c r="G524" s="2">
        <v>38623</v>
      </c>
      <c r="H524" s="4">
        <v>92.94</v>
      </c>
      <c r="J524" s="2">
        <v>33630</v>
      </c>
      <c r="K524" s="4">
        <v>16.670000000000002</v>
      </c>
      <c r="S524" s="3">
        <v>33604</v>
      </c>
      <c r="T524">
        <v>4.09</v>
      </c>
    </row>
    <row r="525" spans="1:20" x14ac:dyDescent="0.25">
      <c r="A525" s="2">
        <v>38289</v>
      </c>
      <c r="B525" s="4">
        <v>569.79</v>
      </c>
      <c r="D525" s="2">
        <v>39983</v>
      </c>
      <c r="E525" s="4">
        <v>78.180000000000007</v>
      </c>
      <c r="G525" s="2">
        <v>38624</v>
      </c>
      <c r="H525" s="4">
        <v>92.52</v>
      </c>
      <c r="J525" s="2">
        <v>33631</v>
      </c>
      <c r="K525" s="4">
        <v>17.670000000000002</v>
      </c>
      <c r="S525" s="3">
        <v>33605</v>
      </c>
      <c r="T525">
        <v>4.6100000000000003</v>
      </c>
    </row>
    <row r="526" spans="1:20" x14ac:dyDescent="0.25">
      <c r="A526" s="2">
        <v>38292</v>
      </c>
      <c r="B526" s="4">
        <v>569.67999999999995</v>
      </c>
      <c r="D526" s="2">
        <v>39986</v>
      </c>
      <c r="E526" s="4">
        <v>77.12</v>
      </c>
      <c r="G526" s="2">
        <v>38625</v>
      </c>
      <c r="H526" s="4">
        <v>92.23</v>
      </c>
      <c r="J526" s="2">
        <v>33632</v>
      </c>
      <c r="K526" s="4">
        <v>17.62</v>
      </c>
      <c r="S526" s="3">
        <v>33606</v>
      </c>
      <c r="T526">
        <v>4.0599999999999996</v>
      </c>
    </row>
    <row r="527" spans="1:20" x14ac:dyDescent="0.25">
      <c r="A527" s="2">
        <v>38293</v>
      </c>
      <c r="B527" s="4">
        <v>571.83000000000004</v>
      </c>
      <c r="D527" s="2">
        <v>39987</v>
      </c>
      <c r="E527" s="4">
        <v>77.25</v>
      </c>
      <c r="G527" s="2">
        <v>38628</v>
      </c>
      <c r="H527" s="4">
        <v>91.12</v>
      </c>
      <c r="J527" s="2">
        <v>33633</v>
      </c>
      <c r="K527" s="4">
        <v>17.489999999999998</v>
      </c>
      <c r="S527" s="3">
        <v>33609</v>
      </c>
      <c r="T527">
        <v>4.04</v>
      </c>
    </row>
    <row r="528" spans="1:20" x14ac:dyDescent="0.25">
      <c r="A528" s="2">
        <v>38294</v>
      </c>
      <c r="B528" s="4">
        <v>574.48</v>
      </c>
      <c r="D528" s="2">
        <v>39988</v>
      </c>
      <c r="E528" s="4">
        <v>77.64</v>
      </c>
      <c r="G528" s="2">
        <v>38629</v>
      </c>
      <c r="H528" s="4">
        <v>91.42</v>
      </c>
      <c r="J528" s="2">
        <v>33634</v>
      </c>
      <c r="K528" s="4">
        <v>17.399999999999999</v>
      </c>
      <c r="S528" s="3">
        <v>33610</v>
      </c>
      <c r="T528">
        <v>3.67</v>
      </c>
    </row>
    <row r="529" spans="1:20" x14ac:dyDescent="0.25">
      <c r="A529" s="2">
        <v>38295</v>
      </c>
      <c r="B529" s="4">
        <v>576.36</v>
      </c>
      <c r="D529" s="2">
        <v>39989</v>
      </c>
      <c r="E529" s="4">
        <v>78.38</v>
      </c>
      <c r="G529" s="2">
        <v>38630</v>
      </c>
      <c r="H529" s="4">
        <v>91.82</v>
      </c>
      <c r="J529" s="2">
        <v>33637</v>
      </c>
      <c r="K529" s="4">
        <v>18.2</v>
      </c>
      <c r="S529" s="3">
        <v>33611</v>
      </c>
      <c r="T529">
        <v>4.83</v>
      </c>
    </row>
    <row r="530" spans="1:20" x14ac:dyDescent="0.25">
      <c r="A530" s="2">
        <v>38296</v>
      </c>
      <c r="B530" s="4">
        <v>576.52</v>
      </c>
      <c r="D530" s="2">
        <v>39990</v>
      </c>
      <c r="E530" s="4">
        <v>78.36</v>
      </c>
      <c r="G530" s="2">
        <v>38631</v>
      </c>
      <c r="H530" s="4">
        <v>91.47</v>
      </c>
      <c r="J530" s="2">
        <v>33638</v>
      </c>
      <c r="K530" s="4">
        <v>17.96</v>
      </c>
      <c r="S530" s="3">
        <v>33612</v>
      </c>
      <c r="T530">
        <v>4.22</v>
      </c>
    </row>
    <row r="531" spans="1:20" x14ac:dyDescent="0.25">
      <c r="A531" s="2">
        <v>38299</v>
      </c>
      <c r="B531" s="4">
        <v>576.73</v>
      </c>
      <c r="D531" s="2">
        <v>39993</v>
      </c>
      <c r="E531" s="4">
        <v>79.34</v>
      </c>
      <c r="G531" s="2">
        <v>38632</v>
      </c>
      <c r="H531" s="4">
        <v>91.85</v>
      </c>
      <c r="J531" s="2">
        <v>33639</v>
      </c>
      <c r="K531" s="4">
        <v>18.22</v>
      </c>
      <c r="S531" s="3">
        <v>33613</v>
      </c>
      <c r="T531">
        <v>3.96</v>
      </c>
    </row>
    <row r="532" spans="1:20" x14ac:dyDescent="0.25">
      <c r="A532" s="2">
        <v>38300</v>
      </c>
      <c r="B532" s="4">
        <v>576.82000000000005</v>
      </c>
      <c r="D532" s="2">
        <v>39994</v>
      </c>
      <c r="E532" s="4">
        <v>79.709999999999994</v>
      </c>
      <c r="G532" s="2">
        <v>38635</v>
      </c>
      <c r="H532" s="4">
        <v>91.78</v>
      </c>
      <c r="J532" s="2">
        <v>33640</v>
      </c>
      <c r="K532" s="4">
        <v>18.79</v>
      </c>
      <c r="S532" s="3">
        <v>33616</v>
      </c>
      <c r="T532">
        <v>3.98</v>
      </c>
    </row>
    <row r="533" spans="1:20" x14ac:dyDescent="0.25">
      <c r="A533" s="2">
        <v>38301</v>
      </c>
      <c r="B533" s="4">
        <v>576.04</v>
      </c>
      <c r="D533" s="2">
        <v>39995</v>
      </c>
      <c r="E533" s="4">
        <v>79.180000000000007</v>
      </c>
      <c r="G533" s="2">
        <v>38636</v>
      </c>
      <c r="H533" s="4">
        <v>91.59</v>
      </c>
      <c r="J533" s="2">
        <v>33641</v>
      </c>
      <c r="K533" s="4">
        <v>18.510000000000002</v>
      </c>
      <c r="S533" s="3">
        <v>33617</v>
      </c>
      <c r="T533">
        <v>3.95</v>
      </c>
    </row>
    <row r="534" spans="1:20" x14ac:dyDescent="0.25">
      <c r="A534" s="2">
        <v>38302</v>
      </c>
      <c r="B534" s="4">
        <v>576.01</v>
      </c>
      <c r="D534" s="2">
        <v>39996</v>
      </c>
      <c r="E534" s="4">
        <v>77.849999999999994</v>
      </c>
      <c r="G534" s="2">
        <v>38637</v>
      </c>
      <c r="H534" s="4">
        <v>90.71</v>
      </c>
      <c r="J534" s="2">
        <v>33644</v>
      </c>
      <c r="K534" s="4">
        <v>18.559999999999999</v>
      </c>
      <c r="S534" s="3">
        <v>33618</v>
      </c>
      <c r="T534">
        <v>4.04</v>
      </c>
    </row>
    <row r="535" spans="1:20" x14ac:dyDescent="0.25">
      <c r="A535" s="2">
        <v>38303</v>
      </c>
      <c r="B535" s="4">
        <v>575.71</v>
      </c>
      <c r="D535" s="2">
        <v>40000</v>
      </c>
      <c r="E535" s="4">
        <v>76.62</v>
      </c>
      <c r="G535" s="2">
        <v>38638</v>
      </c>
      <c r="H535" s="4">
        <v>90.37</v>
      </c>
      <c r="J535" s="2">
        <v>33645</v>
      </c>
      <c r="K535" s="4">
        <v>17.7</v>
      </c>
      <c r="S535" s="3">
        <v>33619</v>
      </c>
      <c r="T535">
        <v>3.94</v>
      </c>
    </row>
    <row r="536" spans="1:20" x14ac:dyDescent="0.25">
      <c r="A536" s="2">
        <v>38306</v>
      </c>
      <c r="B536" s="4">
        <v>575.59</v>
      </c>
      <c r="D536" s="2">
        <v>40001</v>
      </c>
      <c r="E536" s="4">
        <v>75.569999999999993</v>
      </c>
      <c r="G536" s="2">
        <v>38639</v>
      </c>
      <c r="H536" s="4">
        <v>90.23</v>
      </c>
      <c r="J536" s="2">
        <v>33646</v>
      </c>
      <c r="K536" s="4">
        <v>17.37</v>
      </c>
      <c r="S536" s="3">
        <v>33620</v>
      </c>
      <c r="T536">
        <v>3.56</v>
      </c>
    </row>
    <row r="537" spans="1:20" x14ac:dyDescent="0.25">
      <c r="A537" s="2">
        <v>38307</v>
      </c>
      <c r="B537" s="4">
        <v>575.69000000000005</v>
      </c>
      <c r="D537" s="2">
        <v>40002</v>
      </c>
      <c r="E537" s="4">
        <v>76.03</v>
      </c>
      <c r="G537" s="2">
        <v>38642</v>
      </c>
      <c r="H537" s="4">
        <v>90.21</v>
      </c>
      <c r="J537" s="2">
        <v>33647</v>
      </c>
      <c r="K537" s="4">
        <v>17.45</v>
      </c>
      <c r="S537" s="3">
        <v>33623</v>
      </c>
      <c r="T537">
        <v>3.56</v>
      </c>
    </row>
    <row r="538" spans="1:20" x14ac:dyDescent="0.25">
      <c r="A538" s="2">
        <v>38308</v>
      </c>
      <c r="B538" s="4">
        <v>577.16</v>
      </c>
      <c r="D538" s="2">
        <v>40003</v>
      </c>
      <c r="E538" s="4">
        <v>77.12</v>
      </c>
      <c r="G538" s="2">
        <v>38643</v>
      </c>
      <c r="H538" s="4">
        <v>90.36</v>
      </c>
      <c r="J538" s="2">
        <v>33648</v>
      </c>
      <c r="K538" s="4">
        <v>17.03</v>
      </c>
      <c r="S538" s="3">
        <v>33624</v>
      </c>
      <c r="T538">
        <v>4.1100000000000003</v>
      </c>
    </row>
    <row r="539" spans="1:20" x14ac:dyDescent="0.25">
      <c r="A539" s="2">
        <v>38309</v>
      </c>
      <c r="B539" s="4">
        <v>577.54</v>
      </c>
      <c r="D539" s="2">
        <v>40004</v>
      </c>
      <c r="E539" s="4">
        <v>76.53</v>
      </c>
      <c r="G539" s="2">
        <v>38644</v>
      </c>
      <c r="H539" s="4">
        <v>90.36</v>
      </c>
      <c r="J539" s="2">
        <v>33652</v>
      </c>
      <c r="K539" s="4">
        <v>18.22</v>
      </c>
      <c r="S539" s="3">
        <v>33625</v>
      </c>
      <c r="T539">
        <v>4.82</v>
      </c>
    </row>
    <row r="540" spans="1:20" x14ac:dyDescent="0.25">
      <c r="A540" s="2">
        <v>38310</v>
      </c>
      <c r="B540" s="4">
        <v>577.36</v>
      </c>
      <c r="D540" s="2">
        <v>40007</v>
      </c>
      <c r="E540" s="4">
        <v>76.7</v>
      </c>
      <c r="G540" s="2">
        <v>38645</v>
      </c>
      <c r="H540" s="4">
        <v>90.6</v>
      </c>
      <c r="J540" s="2">
        <v>33653</v>
      </c>
      <c r="K540" s="4">
        <v>17.16</v>
      </c>
      <c r="S540" s="3">
        <v>33626</v>
      </c>
      <c r="T540">
        <v>4.1500000000000004</v>
      </c>
    </row>
    <row r="541" spans="1:20" x14ac:dyDescent="0.25">
      <c r="A541" s="2">
        <v>38313</v>
      </c>
      <c r="B541" s="4">
        <v>577.65</v>
      </c>
      <c r="D541" s="2">
        <v>40008</v>
      </c>
      <c r="E541" s="4">
        <v>77</v>
      </c>
      <c r="G541" s="2">
        <v>38646</v>
      </c>
      <c r="H541" s="4">
        <v>91.43</v>
      </c>
      <c r="J541" s="2">
        <v>33654</v>
      </c>
      <c r="K541" s="4">
        <v>16.72</v>
      </c>
      <c r="S541" s="3">
        <v>33627</v>
      </c>
      <c r="T541">
        <v>3.96</v>
      </c>
    </row>
    <row r="542" spans="1:20" x14ac:dyDescent="0.25">
      <c r="A542" s="2">
        <v>38314</v>
      </c>
      <c r="B542" s="4">
        <v>578.16</v>
      </c>
      <c r="D542" s="2">
        <v>40009</v>
      </c>
      <c r="E542" s="4">
        <v>78.7</v>
      </c>
      <c r="G542" s="2">
        <v>38649</v>
      </c>
      <c r="H542" s="4">
        <v>90.73</v>
      </c>
      <c r="J542" s="2">
        <v>33655</v>
      </c>
      <c r="K542" s="4">
        <v>16.87</v>
      </c>
      <c r="S542" s="3">
        <v>33630</v>
      </c>
      <c r="T542">
        <v>4.08</v>
      </c>
    </row>
    <row r="543" spans="1:20" x14ac:dyDescent="0.25">
      <c r="A543" s="2">
        <v>38315</v>
      </c>
      <c r="B543" s="4">
        <v>578.26</v>
      </c>
      <c r="D543" s="2">
        <v>40010</v>
      </c>
      <c r="E543" s="4">
        <v>78.94</v>
      </c>
      <c r="G543" s="2">
        <v>38650</v>
      </c>
      <c r="H543" s="4">
        <v>89.97</v>
      </c>
      <c r="J543" s="2">
        <v>33658</v>
      </c>
      <c r="K543" s="4">
        <v>17.13</v>
      </c>
      <c r="S543" s="3">
        <v>33631</v>
      </c>
      <c r="T543">
        <v>4</v>
      </c>
    </row>
    <row r="544" spans="1:20" x14ac:dyDescent="0.25">
      <c r="A544" s="2">
        <v>38317</v>
      </c>
      <c r="B544" s="4">
        <v>578.25</v>
      </c>
      <c r="D544" s="2">
        <v>40011</v>
      </c>
      <c r="E544" s="4">
        <v>79.010000000000005</v>
      </c>
      <c r="G544" s="2">
        <v>38651</v>
      </c>
      <c r="H544" s="4">
        <v>89.23</v>
      </c>
      <c r="J544" s="2">
        <v>33659</v>
      </c>
      <c r="K544" s="4">
        <v>16.350000000000001</v>
      </c>
      <c r="S544" s="3">
        <v>33632</v>
      </c>
      <c r="T544">
        <v>3.93</v>
      </c>
    </row>
    <row r="545" spans="1:20" x14ac:dyDescent="0.25">
      <c r="A545" s="2">
        <v>38320</v>
      </c>
      <c r="B545" s="4">
        <v>577.51</v>
      </c>
      <c r="D545" s="2">
        <v>40014</v>
      </c>
      <c r="E545" s="4">
        <v>80.11</v>
      </c>
      <c r="G545" s="2">
        <v>38652</v>
      </c>
      <c r="H545" s="4">
        <v>89.6</v>
      </c>
      <c r="J545" s="2">
        <v>33660</v>
      </c>
      <c r="K545" s="4">
        <v>16.64</v>
      </c>
      <c r="S545" s="3">
        <v>33633</v>
      </c>
      <c r="T545">
        <v>4.0199999999999996</v>
      </c>
    </row>
    <row r="546" spans="1:20" x14ac:dyDescent="0.25">
      <c r="A546" s="2">
        <v>38321</v>
      </c>
      <c r="B546" s="4">
        <v>574.37</v>
      </c>
      <c r="D546" s="2">
        <v>40015</v>
      </c>
      <c r="E546" s="4">
        <v>80.5</v>
      </c>
      <c r="G546" s="2">
        <v>38653</v>
      </c>
      <c r="H546" s="4">
        <v>89.61</v>
      </c>
      <c r="J546" s="2">
        <v>33661</v>
      </c>
      <c r="K546" s="4">
        <v>16.510000000000002</v>
      </c>
      <c r="S546" s="3">
        <v>33634</v>
      </c>
      <c r="T546">
        <v>4.4000000000000004</v>
      </c>
    </row>
    <row r="547" spans="1:20" x14ac:dyDescent="0.25">
      <c r="A547" s="2">
        <v>38322</v>
      </c>
      <c r="B547" s="4">
        <v>574.33000000000004</v>
      </c>
      <c r="D547" s="2">
        <v>40016</v>
      </c>
      <c r="E547" s="4">
        <v>80.599999999999994</v>
      </c>
      <c r="G547" s="2">
        <v>38656</v>
      </c>
      <c r="H547" s="4">
        <v>89.78</v>
      </c>
      <c r="J547" s="2">
        <v>33662</v>
      </c>
      <c r="K547" s="4">
        <v>16.68</v>
      </c>
      <c r="S547" s="3">
        <v>33637</v>
      </c>
      <c r="T547">
        <v>4</v>
      </c>
    </row>
    <row r="548" spans="1:20" x14ac:dyDescent="0.25">
      <c r="A548" s="2">
        <v>38323</v>
      </c>
      <c r="B548" s="4">
        <v>573.66999999999996</v>
      </c>
      <c r="D548" s="2">
        <v>40017</v>
      </c>
      <c r="E548" s="4">
        <v>81.42</v>
      </c>
      <c r="G548" s="2">
        <v>38657</v>
      </c>
      <c r="H548" s="4">
        <v>89.24</v>
      </c>
      <c r="J548" s="2">
        <v>33665</v>
      </c>
      <c r="K548" s="4">
        <v>16.88</v>
      </c>
      <c r="S548" s="3">
        <v>33638</v>
      </c>
      <c r="T548">
        <v>3.83</v>
      </c>
    </row>
    <row r="549" spans="1:20" x14ac:dyDescent="0.25">
      <c r="A549" s="2">
        <v>38324</v>
      </c>
      <c r="B549" s="4">
        <v>575.76</v>
      </c>
      <c r="D549" s="2">
        <v>40018</v>
      </c>
      <c r="E549" s="4">
        <v>81.900000000000006</v>
      </c>
      <c r="G549" s="2">
        <v>38658</v>
      </c>
      <c r="H549" s="4">
        <v>88.87</v>
      </c>
      <c r="J549" s="2">
        <v>33666</v>
      </c>
      <c r="K549" s="4">
        <v>17.260000000000002</v>
      </c>
      <c r="S549" s="3">
        <v>33639</v>
      </c>
      <c r="T549">
        <v>4.17</v>
      </c>
    </row>
    <row r="550" spans="1:20" x14ac:dyDescent="0.25">
      <c r="A550" s="2">
        <v>38327</v>
      </c>
      <c r="B550" s="4">
        <v>577.37</v>
      </c>
      <c r="D550" s="2">
        <v>40021</v>
      </c>
      <c r="E550" s="4">
        <v>82.05</v>
      </c>
      <c r="G550" s="2">
        <v>38659</v>
      </c>
      <c r="H550" s="4">
        <v>88.28</v>
      </c>
      <c r="J550" s="2">
        <v>33667</v>
      </c>
      <c r="K550" s="4">
        <v>17.89</v>
      </c>
      <c r="S550" s="3">
        <v>33640</v>
      </c>
      <c r="T550">
        <v>4.0999999999999996</v>
      </c>
    </row>
    <row r="551" spans="1:20" x14ac:dyDescent="0.25">
      <c r="A551" s="2">
        <v>38328</v>
      </c>
      <c r="B551" s="4">
        <v>577.80999999999995</v>
      </c>
      <c r="D551" s="2">
        <v>40022</v>
      </c>
      <c r="E551" s="4">
        <v>82.14</v>
      </c>
      <c r="G551" s="2">
        <v>38660</v>
      </c>
      <c r="H551" s="4">
        <v>88.08</v>
      </c>
      <c r="J551" s="2">
        <v>33668</v>
      </c>
      <c r="K551" s="4">
        <v>18.47</v>
      </c>
      <c r="S551" s="3">
        <v>33641</v>
      </c>
      <c r="T551">
        <v>3.89</v>
      </c>
    </row>
    <row r="552" spans="1:20" x14ac:dyDescent="0.25">
      <c r="A552" s="2">
        <v>38329</v>
      </c>
      <c r="B552" s="4">
        <v>579.08000000000004</v>
      </c>
      <c r="D552" s="2">
        <v>40023</v>
      </c>
      <c r="E552" s="4">
        <v>82.42</v>
      </c>
      <c r="G552" s="2">
        <v>38663</v>
      </c>
      <c r="H552" s="4">
        <v>88.43</v>
      </c>
      <c r="J552" s="2">
        <v>33669</v>
      </c>
      <c r="K552" s="4">
        <v>19.75</v>
      </c>
      <c r="S552" s="3">
        <v>33644</v>
      </c>
      <c r="T552">
        <v>3.95</v>
      </c>
    </row>
    <row r="553" spans="1:20" x14ac:dyDescent="0.25">
      <c r="A553" s="2">
        <v>38330</v>
      </c>
      <c r="B553" s="4">
        <v>579.59</v>
      </c>
      <c r="D553" s="2">
        <v>40024</v>
      </c>
      <c r="E553" s="4">
        <v>83.1</v>
      </c>
      <c r="G553" s="2">
        <v>38664</v>
      </c>
      <c r="H553" s="4">
        <v>89.3</v>
      </c>
      <c r="J553" s="2">
        <v>33672</v>
      </c>
      <c r="K553" s="4">
        <v>19.68</v>
      </c>
      <c r="S553" s="3">
        <v>33645</v>
      </c>
      <c r="T553">
        <v>3.91</v>
      </c>
    </row>
    <row r="554" spans="1:20" x14ac:dyDescent="0.25">
      <c r="A554" s="2">
        <v>38331</v>
      </c>
      <c r="B554" s="4">
        <v>579.48</v>
      </c>
      <c r="D554" s="2">
        <v>40025</v>
      </c>
      <c r="E554" s="4">
        <v>84.45</v>
      </c>
      <c r="G554" s="2">
        <v>38665</v>
      </c>
      <c r="H554" s="4">
        <v>88.4</v>
      </c>
      <c r="J554" s="2">
        <v>33673</v>
      </c>
      <c r="K554" s="4">
        <v>18.68</v>
      </c>
      <c r="S554" s="3">
        <v>33646</v>
      </c>
      <c r="T554">
        <v>3.9</v>
      </c>
    </row>
    <row r="555" spans="1:20" x14ac:dyDescent="0.25">
      <c r="A555" s="2">
        <v>38334</v>
      </c>
      <c r="B555" s="4">
        <v>579.91</v>
      </c>
      <c r="D555" s="2">
        <v>40028</v>
      </c>
      <c r="E555" s="4">
        <v>83.9</v>
      </c>
      <c r="G555" s="2">
        <v>38666</v>
      </c>
      <c r="H555" s="4">
        <v>89.39</v>
      </c>
      <c r="J555" s="2">
        <v>33674</v>
      </c>
      <c r="K555" s="4">
        <v>19.79</v>
      </c>
      <c r="S555" s="3">
        <v>33647</v>
      </c>
      <c r="T555">
        <v>4</v>
      </c>
    </row>
    <row r="556" spans="1:20" x14ac:dyDescent="0.25">
      <c r="A556" s="2">
        <v>38335</v>
      </c>
      <c r="B556" s="4">
        <v>580.35</v>
      </c>
      <c r="D556" s="2">
        <v>40029</v>
      </c>
      <c r="E556" s="4">
        <v>83.72</v>
      </c>
      <c r="G556" s="2">
        <v>38667</v>
      </c>
      <c r="H556" s="4">
        <v>89.47</v>
      </c>
      <c r="J556" s="2">
        <v>33675</v>
      </c>
      <c r="K556" s="4">
        <v>19.72</v>
      </c>
      <c r="S556" s="3">
        <v>33648</v>
      </c>
      <c r="T556">
        <v>4</v>
      </c>
    </row>
    <row r="557" spans="1:20" x14ac:dyDescent="0.25">
      <c r="A557" s="2">
        <v>38336</v>
      </c>
      <c r="B557" s="4">
        <v>581.9</v>
      </c>
      <c r="D557" s="2">
        <v>40030</v>
      </c>
      <c r="E557" s="4">
        <v>83.4</v>
      </c>
      <c r="G557" s="2">
        <v>38670</v>
      </c>
      <c r="H557" s="4">
        <v>88.82</v>
      </c>
      <c r="J557" s="2">
        <v>33676</v>
      </c>
      <c r="K557" s="4">
        <v>18.350000000000001</v>
      </c>
      <c r="S557" s="3">
        <v>33651</v>
      </c>
      <c r="T557">
        <v>4</v>
      </c>
    </row>
    <row r="558" spans="1:20" x14ac:dyDescent="0.25">
      <c r="A558" s="2">
        <v>38337</v>
      </c>
      <c r="B558" s="4">
        <v>580.96</v>
      </c>
      <c r="D558" s="2">
        <v>40031</v>
      </c>
      <c r="E558" s="4">
        <v>82.79</v>
      </c>
      <c r="G558" s="2">
        <v>38671</v>
      </c>
      <c r="H558" s="4">
        <v>89.39</v>
      </c>
      <c r="J558" s="2">
        <v>33679</v>
      </c>
      <c r="K558" s="4">
        <v>18.46</v>
      </c>
      <c r="S558" s="3">
        <v>33652</v>
      </c>
      <c r="T558">
        <v>4.8100000000000005</v>
      </c>
    </row>
    <row r="559" spans="1:20" x14ac:dyDescent="0.25">
      <c r="A559" s="2">
        <v>38338</v>
      </c>
      <c r="B559" s="4">
        <v>581.04999999999995</v>
      </c>
      <c r="D559" s="2">
        <v>40032</v>
      </c>
      <c r="E559" s="4">
        <v>83.37</v>
      </c>
      <c r="G559" s="2">
        <v>38672</v>
      </c>
      <c r="H559" s="4">
        <v>90.34</v>
      </c>
      <c r="J559" s="2">
        <v>33680</v>
      </c>
      <c r="K559" s="4">
        <v>16.79</v>
      </c>
      <c r="S559" s="3">
        <v>33653</v>
      </c>
      <c r="T559">
        <v>4.57</v>
      </c>
    </row>
    <row r="560" spans="1:20" x14ac:dyDescent="0.25">
      <c r="A560" s="2">
        <v>38341</v>
      </c>
      <c r="B560" s="4">
        <v>581.41</v>
      </c>
      <c r="D560" s="2">
        <v>40035</v>
      </c>
      <c r="E560" s="4">
        <v>83.75</v>
      </c>
      <c r="G560" s="2">
        <v>38673</v>
      </c>
      <c r="H560" s="4">
        <v>90.56</v>
      </c>
      <c r="J560" s="2">
        <v>33681</v>
      </c>
      <c r="K560" s="4">
        <v>16.690000000000001</v>
      </c>
      <c r="S560" s="3">
        <v>33654</v>
      </c>
      <c r="T560">
        <v>4.0999999999999996</v>
      </c>
    </row>
    <row r="561" spans="1:20" x14ac:dyDescent="0.25">
      <c r="A561" s="2">
        <v>38342</v>
      </c>
      <c r="B561" s="4">
        <v>582.33000000000004</v>
      </c>
      <c r="D561" s="2">
        <v>40036</v>
      </c>
      <c r="E561" s="4">
        <v>83.55</v>
      </c>
      <c r="G561" s="2">
        <v>38674</v>
      </c>
      <c r="H561" s="4">
        <v>90.17</v>
      </c>
      <c r="J561" s="2">
        <v>33682</v>
      </c>
      <c r="K561" s="4">
        <v>16.52</v>
      </c>
      <c r="S561" s="3">
        <v>33655</v>
      </c>
      <c r="T561">
        <v>3.9</v>
      </c>
    </row>
    <row r="562" spans="1:20" x14ac:dyDescent="0.25">
      <c r="A562" s="2">
        <v>38343</v>
      </c>
      <c r="B562" s="4">
        <v>582.36</v>
      </c>
      <c r="D562" s="2">
        <v>40037</v>
      </c>
      <c r="E562" s="4">
        <v>83.34</v>
      </c>
      <c r="G562" s="2">
        <v>38677</v>
      </c>
      <c r="H562" s="4">
        <v>90.42</v>
      </c>
      <c r="J562" s="2">
        <v>33683</v>
      </c>
      <c r="K562" s="4">
        <v>16.82</v>
      </c>
      <c r="S562" s="3">
        <v>33658</v>
      </c>
      <c r="T562">
        <v>4.04</v>
      </c>
    </row>
    <row r="563" spans="1:20" x14ac:dyDescent="0.25">
      <c r="A563" s="2">
        <v>38344</v>
      </c>
      <c r="B563" s="4">
        <v>582.32000000000005</v>
      </c>
      <c r="D563" s="2">
        <v>40038</v>
      </c>
      <c r="E563" s="4">
        <v>82.28</v>
      </c>
      <c r="G563" s="2">
        <v>38678</v>
      </c>
      <c r="H563" s="4">
        <v>90.53</v>
      </c>
      <c r="J563" s="2">
        <v>33686</v>
      </c>
      <c r="K563" s="4">
        <v>16.73</v>
      </c>
      <c r="S563" s="3">
        <v>33659</v>
      </c>
      <c r="T563">
        <v>3.9699999999999998</v>
      </c>
    </row>
    <row r="564" spans="1:20" x14ac:dyDescent="0.25">
      <c r="A564" s="2">
        <v>38348</v>
      </c>
      <c r="B564" s="4">
        <v>582.55999999999995</v>
      </c>
      <c r="D564" s="2">
        <v>40039</v>
      </c>
      <c r="E564" s="4">
        <v>81.87</v>
      </c>
      <c r="G564" s="2">
        <v>38679</v>
      </c>
      <c r="H564" s="4">
        <v>90.07</v>
      </c>
      <c r="J564" s="2">
        <v>33687</v>
      </c>
      <c r="K564" s="4">
        <v>16.32</v>
      </c>
      <c r="S564" s="3">
        <v>33660</v>
      </c>
      <c r="T564">
        <v>3.93</v>
      </c>
    </row>
    <row r="565" spans="1:20" x14ac:dyDescent="0.25">
      <c r="A565" s="2">
        <v>38349</v>
      </c>
      <c r="B565" s="4">
        <v>581.69000000000005</v>
      </c>
      <c r="D565" s="2">
        <v>40042</v>
      </c>
      <c r="E565" s="4">
        <v>79.87</v>
      </c>
      <c r="G565" s="2">
        <v>38681</v>
      </c>
      <c r="H565" s="4">
        <v>90.44</v>
      </c>
      <c r="J565" s="2">
        <v>33688</v>
      </c>
      <c r="K565" s="4">
        <v>16.190000000000001</v>
      </c>
      <c r="S565" s="3">
        <v>33661</v>
      </c>
      <c r="T565">
        <v>3.96</v>
      </c>
    </row>
    <row r="566" spans="1:20" x14ac:dyDescent="0.25">
      <c r="A566" s="2">
        <v>38350</v>
      </c>
      <c r="B566" s="4">
        <v>581.99</v>
      </c>
      <c r="D566" s="2">
        <v>40043</v>
      </c>
      <c r="E566" s="4">
        <v>81.25</v>
      </c>
      <c r="G566" s="2">
        <v>38684</v>
      </c>
      <c r="H566" s="4">
        <v>90.96</v>
      </c>
      <c r="J566" s="2">
        <v>33689</v>
      </c>
      <c r="K566" s="4">
        <v>16.29</v>
      </c>
      <c r="S566" s="3">
        <v>33662</v>
      </c>
      <c r="T566">
        <v>4.13</v>
      </c>
    </row>
    <row r="567" spans="1:20" x14ac:dyDescent="0.25">
      <c r="A567" s="2">
        <v>38351</v>
      </c>
      <c r="B567" s="4">
        <v>582.02</v>
      </c>
      <c r="D567" s="2">
        <v>40044</v>
      </c>
      <c r="E567" s="4">
        <v>81.58</v>
      </c>
      <c r="G567" s="2">
        <v>38685</v>
      </c>
      <c r="H567" s="4">
        <v>90.11</v>
      </c>
      <c r="J567" s="2">
        <v>33690</v>
      </c>
      <c r="K567" s="4">
        <v>16.02</v>
      </c>
      <c r="S567" s="3">
        <v>33665</v>
      </c>
      <c r="T567">
        <v>4.32</v>
      </c>
    </row>
    <row r="568" spans="1:20" x14ac:dyDescent="0.25">
      <c r="A568" s="2">
        <v>38352</v>
      </c>
      <c r="B568" s="4">
        <v>582.39</v>
      </c>
      <c r="D568" s="2">
        <v>40045</v>
      </c>
      <c r="E568" s="4">
        <v>81.33</v>
      </c>
      <c r="G568" s="2">
        <v>38686</v>
      </c>
      <c r="H568" s="4">
        <v>90</v>
      </c>
      <c r="J568" s="2">
        <v>33693</v>
      </c>
      <c r="K568" s="4">
        <v>15.97</v>
      </c>
      <c r="S568" s="3">
        <v>33666</v>
      </c>
      <c r="T568">
        <v>4.0199999999999996</v>
      </c>
    </row>
    <row r="569" spans="1:20" x14ac:dyDescent="0.25">
      <c r="A569" s="2">
        <v>38355</v>
      </c>
      <c r="B569" s="4">
        <v>582.76</v>
      </c>
      <c r="D569" s="2">
        <v>40046</v>
      </c>
      <c r="E569" s="4">
        <v>82.44</v>
      </c>
      <c r="G569" s="2">
        <v>38687</v>
      </c>
      <c r="H569" s="4">
        <v>89.46</v>
      </c>
      <c r="J569" s="2">
        <v>33694</v>
      </c>
      <c r="K569" s="4">
        <v>16.18</v>
      </c>
      <c r="S569" s="3">
        <v>33667</v>
      </c>
      <c r="T569">
        <v>3.86</v>
      </c>
    </row>
    <row r="570" spans="1:20" x14ac:dyDescent="0.25">
      <c r="A570" s="2">
        <v>38356</v>
      </c>
      <c r="B570" s="4">
        <v>582.71</v>
      </c>
      <c r="D570" s="2">
        <v>40049</v>
      </c>
      <c r="E570" s="4">
        <v>82.01</v>
      </c>
      <c r="G570" s="2">
        <v>38688</v>
      </c>
      <c r="H570" s="4">
        <v>89.5</v>
      </c>
      <c r="J570" s="2">
        <v>33695</v>
      </c>
      <c r="K570" s="4">
        <v>16.48</v>
      </c>
      <c r="S570" s="3">
        <v>33668</v>
      </c>
      <c r="T570">
        <v>4.08</v>
      </c>
    </row>
    <row r="571" spans="1:20" x14ac:dyDescent="0.25">
      <c r="A571" s="2">
        <v>38357</v>
      </c>
      <c r="B571" s="4">
        <v>581.5</v>
      </c>
      <c r="D571" s="2">
        <v>40050</v>
      </c>
      <c r="E571" s="4">
        <v>82</v>
      </c>
      <c r="G571" s="2">
        <v>38691</v>
      </c>
      <c r="H571" s="4">
        <v>89.02</v>
      </c>
      <c r="J571" s="2">
        <v>33696</v>
      </c>
      <c r="K571" s="4">
        <v>17.059999999999999</v>
      </c>
      <c r="S571" s="3">
        <v>33669</v>
      </c>
      <c r="T571">
        <v>3.95</v>
      </c>
    </row>
    <row r="572" spans="1:20" x14ac:dyDescent="0.25">
      <c r="A572" s="2">
        <v>38358</v>
      </c>
      <c r="B572" s="4">
        <v>580.77</v>
      </c>
      <c r="D572" s="2">
        <v>40051</v>
      </c>
      <c r="E572" s="4">
        <v>82.32</v>
      </c>
      <c r="G572" s="2">
        <v>38692</v>
      </c>
      <c r="H572" s="4">
        <v>90.05</v>
      </c>
      <c r="J572" s="2">
        <v>33697</v>
      </c>
      <c r="K572" s="4">
        <v>16.72</v>
      </c>
      <c r="S572" s="3">
        <v>33672</v>
      </c>
      <c r="T572">
        <v>4</v>
      </c>
    </row>
    <row r="573" spans="1:20" x14ac:dyDescent="0.25">
      <c r="A573" s="2">
        <v>38359</v>
      </c>
      <c r="B573" s="4">
        <v>580.52</v>
      </c>
      <c r="D573" s="2">
        <v>40052</v>
      </c>
      <c r="E573" s="4">
        <v>81.900000000000006</v>
      </c>
      <c r="G573" s="2">
        <v>38693</v>
      </c>
      <c r="H573" s="4">
        <v>89.67</v>
      </c>
      <c r="J573" s="2">
        <v>33700</v>
      </c>
      <c r="K573" s="4">
        <v>16.72</v>
      </c>
      <c r="S573" s="3">
        <v>33673</v>
      </c>
      <c r="T573">
        <v>3.87</v>
      </c>
    </row>
    <row r="574" spans="1:20" x14ac:dyDescent="0.25">
      <c r="A574" s="2">
        <v>38362</v>
      </c>
      <c r="B574" s="4">
        <v>579.29</v>
      </c>
      <c r="D574" s="2">
        <v>40053</v>
      </c>
      <c r="E574" s="4">
        <v>82.31</v>
      </c>
      <c r="G574" s="2">
        <v>38694</v>
      </c>
      <c r="H574" s="4">
        <v>90.34</v>
      </c>
      <c r="J574" s="2">
        <v>33701</v>
      </c>
      <c r="K574" s="4">
        <v>18.809999999999999</v>
      </c>
      <c r="S574" s="3">
        <v>33674</v>
      </c>
      <c r="T574">
        <v>3.83</v>
      </c>
    </row>
    <row r="575" spans="1:20" x14ac:dyDescent="0.25">
      <c r="A575" s="2">
        <v>38363</v>
      </c>
      <c r="B575" s="4">
        <v>576.57000000000005</v>
      </c>
      <c r="D575" s="2">
        <v>40056</v>
      </c>
      <c r="E575" s="4">
        <v>82.32</v>
      </c>
      <c r="G575" s="2">
        <v>38695</v>
      </c>
      <c r="H575" s="4">
        <v>89.53</v>
      </c>
      <c r="J575" s="2">
        <v>33702</v>
      </c>
      <c r="K575" s="4">
        <v>20.149999999999999</v>
      </c>
      <c r="S575" s="3">
        <v>33675</v>
      </c>
      <c r="T575">
        <v>3.94</v>
      </c>
    </row>
    <row r="576" spans="1:20" x14ac:dyDescent="0.25">
      <c r="A576" s="2">
        <v>38364</v>
      </c>
      <c r="B576" s="4">
        <v>577.07000000000005</v>
      </c>
      <c r="D576" s="2">
        <v>40057</v>
      </c>
      <c r="E576" s="4">
        <v>80.849999999999994</v>
      </c>
      <c r="G576" s="2">
        <v>38698</v>
      </c>
      <c r="H576" s="4">
        <v>89.38</v>
      </c>
      <c r="J576" s="2">
        <v>33703</v>
      </c>
      <c r="K576" s="4">
        <v>17.89</v>
      </c>
      <c r="S576" s="3">
        <v>33676</v>
      </c>
      <c r="T576">
        <v>3.85</v>
      </c>
    </row>
    <row r="577" spans="1:20" x14ac:dyDescent="0.25">
      <c r="A577" s="2">
        <v>38365</v>
      </c>
      <c r="B577" s="4">
        <v>577.16999999999996</v>
      </c>
      <c r="D577" s="2">
        <v>40058</v>
      </c>
      <c r="E577" s="4">
        <v>80.42</v>
      </c>
      <c r="G577" s="2">
        <v>38699</v>
      </c>
      <c r="H577" s="4">
        <v>89.68</v>
      </c>
      <c r="J577" s="2">
        <v>33704</v>
      </c>
      <c r="K577" s="4">
        <v>16.850000000000001</v>
      </c>
      <c r="S577" s="3">
        <v>33679</v>
      </c>
      <c r="T577">
        <v>4.28</v>
      </c>
    </row>
    <row r="578" spans="1:20" x14ac:dyDescent="0.25">
      <c r="A578" s="2">
        <v>38366</v>
      </c>
      <c r="B578" s="4">
        <v>572.52</v>
      </c>
      <c r="D578" s="2">
        <v>40059</v>
      </c>
      <c r="E578" s="4">
        <v>80.94</v>
      </c>
      <c r="G578" s="2">
        <v>38700</v>
      </c>
      <c r="H578" s="4">
        <v>90.6</v>
      </c>
      <c r="J578" s="2">
        <v>33707</v>
      </c>
      <c r="K578" s="4">
        <v>16.989999999999998</v>
      </c>
      <c r="S578" s="3">
        <v>33680</v>
      </c>
      <c r="T578">
        <v>4.1399999999999997</v>
      </c>
    </row>
    <row r="579" spans="1:20" x14ac:dyDescent="0.25">
      <c r="A579" s="2">
        <v>38370</v>
      </c>
      <c r="B579" s="4">
        <v>572.55999999999995</v>
      </c>
      <c r="D579" s="2">
        <v>40060</v>
      </c>
      <c r="E579" s="4">
        <v>81.56</v>
      </c>
      <c r="G579" s="2">
        <v>38701</v>
      </c>
      <c r="H579" s="4">
        <v>90.39</v>
      </c>
      <c r="J579" s="2">
        <v>33708</v>
      </c>
      <c r="K579" s="4">
        <v>15.98</v>
      </c>
      <c r="S579" s="3">
        <v>33681</v>
      </c>
      <c r="T579">
        <v>4.4000000000000004</v>
      </c>
    </row>
    <row r="580" spans="1:20" x14ac:dyDescent="0.25">
      <c r="A580" s="2">
        <v>38371</v>
      </c>
      <c r="B580" s="4">
        <v>573.07000000000005</v>
      </c>
      <c r="D580" s="2">
        <v>40064</v>
      </c>
      <c r="E580" s="4">
        <v>82.72</v>
      </c>
      <c r="G580" s="2">
        <v>38702</v>
      </c>
      <c r="H580" s="4">
        <v>90.74</v>
      </c>
      <c r="J580" s="2">
        <v>33709</v>
      </c>
      <c r="K580" s="4">
        <v>15.15</v>
      </c>
      <c r="S580" s="3">
        <v>33682</v>
      </c>
      <c r="T580">
        <v>4.09</v>
      </c>
    </row>
    <row r="581" spans="1:20" x14ac:dyDescent="0.25">
      <c r="A581" s="2">
        <v>38372</v>
      </c>
      <c r="B581" s="4">
        <v>573.16</v>
      </c>
      <c r="D581" s="2">
        <v>40065</v>
      </c>
      <c r="E581" s="4">
        <v>81.94</v>
      </c>
      <c r="G581" s="2">
        <v>38705</v>
      </c>
      <c r="H581" s="4">
        <v>90.84</v>
      </c>
      <c r="J581" s="2">
        <v>33710</v>
      </c>
      <c r="K581" s="4">
        <v>14.85</v>
      </c>
      <c r="S581" s="3">
        <v>33683</v>
      </c>
      <c r="T581">
        <v>3.9</v>
      </c>
    </row>
    <row r="582" spans="1:20" x14ac:dyDescent="0.25">
      <c r="A582" s="2">
        <v>38373</v>
      </c>
      <c r="B582" s="4">
        <v>573.12</v>
      </c>
      <c r="D582" s="2">
        <v>40066</v>
      </c>
      <c r="E582" s="4">
        <v>83.21</v>
      </c>
      <c r="G582" s="2">
        <v>38706</v>
      </c>
      <c r="H582" s="4">
        <v>90.67</v>
      </c>
      <c r="J582" s="2">
        <v>33714</v>
      </c>
      <c r="K582" s="4">
        <v>15.93</v>
      </c>
      <c r="S582" s="3">
        <v>33686</v>
      </c>
      <c r="T582">
        <v>3.98</v>
      </c>
    </row>
    <row r="583" spans="1:20" x14ac:dyDescent="0.25">
      <c r="A583" s="2">
        <v>38376</v>
      </c>
      <c r="B583" s="4">
        <v>573.34</v>
      </c>
      <c r="D583" s="2">
        <v>40067</v>
      </c>
      <c r="E583" s="4">
        <v>84</v>
      </c>
      <c r="G583" s="2">
        <v>38707</v>
      </c>
      <c r="H583" s="4">
        <v>90.52</v>
      </c>
      <c r="J583" s="2">
        <v>33715</v>
      </c>
      <c r="K583" s="4">
        <v>16.53</v>
      </c>
      <c r="S583" s="3">
        <v>33687</v>
      </c>
      <c r="T583">
        <v>3.86</v>
      </c>
    </row>
    <row r="584" spans="1:20" x14ac:dyDescent="0.25">
      <c r="A584" s="2">
        <v>38377</v>
      </c>
      <c r="B584" s="4">
        <v>573.78</v>
      </c>
      <c r="D584" s="2">
        <v>40070</v>
      </c>
      <c r="E584" s="4">
        <v>84.1</v>
      </c>
      <c r="G584" s="2">
        <v>38708</v>
      </c>
      <c r="H584" s="4">
        <v>91.23</v>
      </c>
      <c r="J584" s="2">
        <v>33716</v>
      </c>
      <c r="K584" s="4">
        <v>15.96</v>
      </c>
      <c r="S584" s="3">
        <v>33688</v>
      </c>
      <c r="T584">
        <v>3.95</v>
      </c>
    </row>
    <row r="585" spans="1:20" x14ac:dyDescent="0.25">
      <c r="A585" s="2">
        <v>38378</v>
      </c>
      <c r="B585" s="4">
        <v>574.49</v>
      </c>
      <c r="D585" s="2">
        <v>40071</v>
      </c>
      <c r="E585" s="4">
        <v>84.7</v>
      </c>
      <c r="G585" s="2">
        <v>38709</v>
      </c>
      <c r="H585" s="4">
        <v>91.87</v>
      </c>
      <c r="J585" s="2">
        <v>33717</v>
      </c>
      <c r="K585" s="4">
        <v>15.83</v>
      </c>
      <c r="S585" s="3">
        <v>33689</v>
      </c>
      <c r="T585">
        <v>4.07</v>
      </c>
    </row>
    <row r="586" spans="1:20" x14ac:dyDescent="0.25">
      <c r="A586" s="2">
        <v>38379</v>
      </c>
      <c r="B586" s="4">
        <v>573.83000000000004</v>
      </c>
      <c r="D586" s="2">
        <v>40072</v>
      </c>
      <c r="E586" s="4">
        <v>85.79</v>
      </c>
      <c r="G586" s="2">
        <v>38713</v>
      </c>
      <c r="H586" s="4">
        <v>92.55</v>
      </c>
      <c r="J586" s="2">
        <v>33718</v>
      </c>
      <c r="K586" s="4">
        <v>15.71</v>
      </c>
      <c r="S586" s="3">
        <v>33690</v>
      </c>
      <c r="T586">
        <v>3.85</v>
      </c>
    </row>
    <row r="587" spans="1:20" x14ac:dyDescent="0.25">
      <c r="A587" s="2">
        <v>38380</v>
      </c>
      <c r="B587" s="4">
        <v>572.49</v>
      </c>
      <c r="D587" s="2">
        <v>40073</v>
      </c>
      <c r="E587" s="4">
        <v>85.94</v>
      </c>
      <c r="G587" s="2">
        <v>38714</v>
      </c>
      <c r="H587" s="4">
        <v>91.91</v>
      </c>
      <c r="J587" s="2">
        <v>33721</v>
      </c>
      <c r="K587" s="4">
        <v>16.489999999999998</v>
      </c>
      <c r="S587" s="3">
        <v>33693</v>
      </c>
      <c r="T587">
        <v>3.94</v>
      </c>
    </row>
    <row r="588" spans="1:20" x14ac:dyDescent="0.25">
      <c r="A588" s="2">
        <v>38383</v>
      </c>
      <c r="B588" s="4">
        <v>574.48</v>
      </c>
      <c r="D588" s="2">
        <v>40074</v>
      </c>
      <c r="E588" s="4">
        <v>85.7</v>
      </c>
      <c r="G588" s="2">
        <v>38715</v>
      </c>
      <c r="H588" s="4">
        <v>92.11</v>
      </c>
      <c r="J588" s="2">
        <v>33722</v>
      </c>
      <c r="K588" s="4">
        <v>16.239999999999998</v>
      </c>
      <c r="S588" s="3">
        <v>33694</v>
      </c>
      <c r="T588">
        <v>4.07</v>
      </c>
    </row>
    <row r="589" spans="1:20" x14ac:dyDescent="0.25">
      <c r="A589" s="2">
        <v>38384</v>
      </c>
      <c r="B589" s="4">
        <v>573.13</v>
      </c>
      <c r="D589" s="2">
        <v>40077</v>
      </c>
      <c r="E589" s="4">
        <v>85.75</v>
      </c>
      <c r="G589" s="2">
        <v>38716</v>
      </c>
      <c r="H589" s="4">
        <v>91.83</v>
      </c>
      <c r="J589" s="2">
        <v>33723</v>
      </c>
      <c r="K589" s="4">
        <v>15.95</v>
      </c>
      <c r="S589" s="3">
        <v>33695</v>
      </c>
      <c r="T589">
        <v>4.9800000000000004</v>
      </c>
    </row>
    <row r="590" spans="1:20" x14ac:dyDescent="0.25">
      <c r="A590" s="2">
        <v>38385</v>
      </c>
      <c r="B590" s="4">
        <v>575.97</v>
      </c>
      <c r="D590" s="2">
        <v>40078</v>
      </c>
      <c r="E590" s="4">
        <v>85.65</v>
      </c>
      <c r="G590" s="2">
        <v>38720</v>
      </c>
      <c r="H590" s="4">
        <v>91.76</v>
      </c>
      <c r="J590" s="2">
        <v>33724</v>
      </c>
      <c r="K590" s="4">
        <v>15.53</v>
      </c>
      <c r="S590" s="3">
        <v>33696</v>
      </c>
      <c r="T590">
        <v>4.1500000000000004</v>
      </c>
    </row>
    <row r="591" spans="1:20" x14ac:dyDescent="0.25">
      <c r="A591" s="2">
        <v>38386</v>
      </c>
      <c r="B591" s="4">
        <v>576.30999999999995</v>
      </c>
      <c r="D591" s="2">
        <v>40079</v>
      </c>
      <c r="E591" s="4">
        <v>86.2</v>
      </c>
      <c r="G591" s="2">
        <v>38721</v>
      </c>
      <c r="H591" s="4">
        <v>92</v>
      </c>
      <c r="J591" s="2">
        <v>33725</v>
      </c>
      <c r="K591" s="4">
        <v>16.61</v>
      </c>
      <c r="S591" s="3">
        <v>33697</v>
      </c>
      <c r="T591">
        <v>3.9699999999999998</v>
      </c>
    </row>
    <row r="592" spans="1:20" x14ac:dyDescent="0.25">
      <c r="A592" s="2">
        <v>38387</v>
      </c>
      <c r="B592" s="4">
        <v>581.08000000000004</v>
      </c>
      <c r="D592" s="2">
        <v>40080</v>
      </c>
      <c r="E592" s="4">
        <v>86.07</v>
      </c>
      <c r="G592" s="2">
        <v>38722</v>
      </c>
      <c r="H592" s="4">
        <v>91.89</v>
      </c>
      <c r="J592" s="2">
        <v>33728</v>
      </c>
      <c r="K592" s="4">
        <v>16.920000000000002</v>
      </c>
      <c r="S592" s="3">
        <v>33700</v>
      </c>
      <c r="T592">
        <v>3.99</v>
      </c>
    </row>
    <row r="593" spans="1:20" x14ac:dyDescent="0.25">
      <c r="A593" s="2">
        <v>38390</v>
      </c>
      <c r="B593" s="4">
        <v>584.27</v>
      </c>
      <c r="D593" s="2">
        <v>40081</v>
      </c>
      <c r="E593" s="4">
        <v>85.79</v>
      </c>
      <c r="G593" s="2">
        <v>38723</v>
      </c>
      <c r="H593" s="4">
        <v>91.72</v>
      </c>
      <c r="J593" s="2">
        <v>33729</v>
      </c>
      <c r="K593" s="4">
        <v>16.66</v>
      </c>
      <c r="S593" s="3">
        <v>33701</v>
      </c>
      <c r="T593">
        <v>3.92</v>
      </c>
    </row>
    <row r="594" spans="1:20" x14ac:dyDescent="0.25">
      <c r="A594" s="2">
        <v>38391</v>
      </c>
      <c r="B594" s="4">
        <v>585.91</v>
      </c>
      <c r="D594" s="2">
        <v>40084</v>
      </c>
      <c r="E594" s="4">
        <v>86.47</v>
      </c>
      <c r="G594" s="2">
        <v>38726</v>
      </c>
      <c r="H594" s="4">
        <v>91.78</v>
      </c>
      <c r="J594" s="2">
        <v>33730</v>
      </c>
      <c r="K594" s="4">
        <v>16.809999999999999</v>
      </c>
      <c r="S594" s="3">
        <v>33702</v>
      </c>
      <c r="T594">
        <v>3.87</v>
      </c>
    </row>
    <row r="595" spans="1:20" x14ac:dyDescent="0.25">
      <c r="A595" s="2">
        <v>38392</v>
      </c>
      <c r="B595" s="4">
        <v>586.64</v>
      </c>
      <c r="D595" s="2">
        <v>40085</v>
      </c>
      <c r="E595" s="4">
        <v>86.37</v>
      </c>
      <c r="G595" s="2">
        <v>38727</v>
      </c>
      <c r="H595" s="4">
        <v>91.05</v>
      </c>
      <c r="J595" s="2">
        <v>33731</v>
      </c>
      <c r="K595" s="4">
        <v>16.54</v>
      </c>
      <c r="S595" s="3">
        <v>33703</v>
      </c>
      <c r="T595">
        <v>3.76</v>
      </c>
    </row>
    <row r="596" spans="1:20" x14ac:dyDescent="0.25">
      <c r="A596" s="2">
        <v>38393</v>
      </c>
      <c r="B596" s="4">
        <v>583</v>
      </c>
      <c r="D596" s="2">
        <v>40086</v>
      </c>
      <c r="E596" s="4">
        <v>86.35</v>
      </c>
      <c r="G596" s="2">
        <v>38728</v>
      </c>
      <c r="H596" s="4">
        <v>90.83</v>
      </c>
      <c r="J596" s="2">
        <v>33732</v>
      </c>
      <c r="K596" s="4">
        <v>15.65</v>
      </c>
      <c r="S596" s="3">
        <v>33704</v>
      </c>
      <c r="T596">
        <v>3.44</v>
      </c>
    </row>
    <row r="597" spans="1:20" x14ac:dyDescent="0.25">
      <c r="A597" s="2">
        <v>38394</v>
      </c>
      <c r="B597" s="4">
        <v>582.83000000000004</v>
      </c>
      <c r="D597" s="2">
        <v>40087</v>
      </c>
      <c r="E597" s="4">
        <v>83.39</v>
      </c>
      <c r="G597" s="2">
        <v>38729</v>
      </c>
      <c r="H597" s="4">
        <v>91.47</v>
      </c>
      <c r="J597" s="2">
        <v>33735</v>
      </c>
      <c r="K597" s="4">
        <v>15.17</v>
      </c>
      <c r="S597" s="3">
        <v>33707</v>
      </c>
      <c r="T597">
        <v>3.74</v>
      </c>
    </row>
    <row r="598" spans="1:20" x14ac:dyDescent="0.25">
      <c r="A598" s="2">
        <v>38397</v>
      </c>
      <c r="B598" s="4">
        <v>583.61</v>
      </c>
      <c r="D598" s="2">
        <v>40088</v>
      </c>
      <c r="E598" s="4">
        <v>83.42</v>
      </c>
      <c r="G598" s="2">
        <v>38730</v>
      </c>
      <c r="H598" s="4">
        <v>92.15</v>
      </c>
      <c r="J598" s="2">
        <v>33736</v>
      </c>
      <c r="K598" s="4">
        <v>15.68</v>
      </c>
      <c r="S598" s="3">
        <v>33708</v>
      </c>
      <c r="T598">
        <v>3.68</v>
      </c>
    </row>
    <row r="599" spans="1:20" x14ac:dyDescent="0.25">
      <c r="A599" s="2">
        <v>38398</v>
      </c>
      <c r="B599" s="4">
        <v>582.41999999999996</v>
      </c>
      <c r="D599" s="2">
        <v>40091</v>
      </c>
      <c r="E599" s="4">
        <v>84.54</v>
      </c>
      <c r="G599" s="2">
        <v>38734</v>
      </c>
      <c r="H599" s="4">
        <v>92.42</v>
      </c>
      <c r="J599" s="2">
        <v>33737</v>
      </c>
      <c r="K599" s="4">
        <v>15.19</v>
      </c>
      <c r="S599" s="3">
        <v>33709</v>
      </c>
      <c r="T599">
        <v>4.0199999999999996</v>
      </c>
    </row>
    <row r="600" spans="1:20" x14ac:dyDescent="0.25">
      <c r="A600" s="2">
        <v>38399</v>
      </c>
      <c r="B600" s="4">
        <v>581.53</v>
      </c>
      <c r="D600" s="2">
        <v>40092</v>
      </c>
      <c r="E600" s="4">
        <v>84.25</v>
      </c>
      <c r="G600" s="2">
        <v>38735</v>
      </c>
      <c r="H600" s="4">
        <v>92.47</v>
      </c>
      <c r="J600" s="2">
        <v>33738</v>
      </c>
      <c r="K600" s="4">
        <v>15.49</v>
      </c>
      <c r="S600" s="3">
        <v>33710</v>
      </c>
      <c r="T600">
        <v>3.7800000000000002</v>
      </c>
    </row>
    <row r="601" spans="1:20" x14ac:dyDescent="0.25">
      <c r="A601" s="2">
        <v>38400</v>
      </c>
      <c r="B601" s="4">
        <v>580.04999999999995</v>
      </c>
      <c r="D601" s="2">
        <v>40093</v>
      </c>
      <c r="E601" s="4">
        <v>84.87</v>
      </c>
      <c r="G601" s="2">
        <v>38736</v>
      </c>
      <c r="H601" s="4">
        <v>92.14</v>
      </c>
      <c r="J601" s="2">
        <v>33739</v>
      </c>
      <c r="K601" s="4">
        <v>14.82</v>
      </c>
      <c r="S601" s="3">
        <v>33711</v>
      </c>
      <c r="T601">
        <v>3.08</v>
      </c>
    </row>
    <row r="602" spans="1:20" x14ac:dyDescent="0.25">
      <c r="A602" s="2">
        <v>38401</v>
      </c>
      <c r="B602" s="4">
        <v>577.94000000000005</v>
      </c>
      <c r="D602" s="2">
        <v>40094</v>
      </c>
      <c r="E602" s="4">
        <v>85.41</v>
      </c>
      <c r="G602" s="2">
        <v>38737</v>
      </c>
      <c r="H602" s="4">
        <v>92.43</v>
      </c>
      <c r="J602" s="2">
        <v>33742</v>
      </c>
      <c r="K602" s="4">
        <v>14.62</v>
      </c>
      <c r="S602" s="3">
        <v>33714</v>
      </c>
      <c r="T602">
        <v>3.75</v>
      </c>
    </row>
    <row r="603" spans="1:20" x14ac:dyDescent="0.25">
      <c r="A603" s="2">
        <v>38405</v>
      </c>
      <c r="B603" s="4">
        <v>576.94000000000005</v>
      </c>
      <c r="D603" s="2">
        <v>40095</v>
      </c>
      <c r="E603" s="4">
        <v>85.74</v>
      </c>
      <c r="G603" s="2">
        <v>38740</v>
      </c>
      <c r="H603" s="4">
        <v>92.3</v>
      </c>
      <c r="J603" s="2">
        <v>33743</v>
      </c>
      <c r="K603" s="4">
        <v>13.57</v>
      </c>
      <c r="S603" s="3">
        <v>33715</v>
      </c>
      <c r="T603">
        <v>3.83</v>
      </c>
    </row>
    <row r="604" spans="1:20" x14ac:dyDescent="0.25">
      <c r="A604" s="2">
        <v>38406</v>
      </c>
      <c r="B604" s="4">
        <v>577.85</v>
      </c>
      <c r="D604" s="2">
        <v>40098</v>
      </c>
      <c r="E604" s="4">
        <v>85.72</v>
      </c>
      <c r="G604" s="2">
        <v>38741</v>
      </c>
      <c r="H604" s="4">
        <v>91.9</v>
      </c>
      <c r="J604" s="2">
        <v>33744</v>
      </c>
      <c r="K604" s="4">
        <v>13.62</v>
      </c>
      <c r="S604" s="3">
        <v>33716</v>
      </c>
      <c r="T604">
        <v>3.7199999999999998</v>
      </c>
    </row>
    <row r="605" spans="1:20" x14ac:dyDescent="0.25">
      <c r="A605" s="2">
        <v>38407</v>
      </c>
      <c r="B605" s="4">
        <v>577.26</v>
      </c>
      <c r="D605" s="2">
        <v>40099</v>
      </c>
      <c r="E605" s="4">
        <v>85.7</v>
      </c>
      <c r="G605" s="2">
        <v>38742</v>
      </c>
      <c r="H605" s="4">
        <v>90.96</v>
      </c>
      <c r="J605" s="2">
        <v>33745</v>
      </c>
      <c r="K605" s="4">
        <v>13.92</v>
      </c>
      <c r="S605" s="3">
        <v>33717</v>
      </c>
      <c r="T605">
        <v>3.68</v>
      </c>
    </row>
    <row r="606" spans="1:20" x14ac:dyDescent="0.25">
      <c r="A606" s="2">
        <v>38408</v>
      </c>
      <c r="B606" s="4">
        <v>578.59</v>
      </c>
      <c r="D606" s="2">
        <v>40100</v>
      </c>
      <c r="E606" s="4">
        <v>86.04</v>
      </c>
      <c r="G606" s="2">
        <v>38743</v>
      </c>
      <c r="H606" s="4">
        <v>90.5</v>
      </c>
      <c r="J606" s="2">
        <v>33746</v>
      </c>
      <c r="K606" s="4">
        <v>13.73</v>
      </c>
      <c r="S606" s="3">
        <v>33718</v>
      </c>
      <c r="T606">
        <v>3.63</v>
      </c>
    </row>
    <row r="607" spans="1:20" x14ac:dyDescent="0.25">
      <c r="A607" s="2">
        <v>38411</v>
      </c>
      <c r="B607" s="4">
        <v>575.67999999999995</v>
      </c>
      <c r="D607" s="2">
        <v>40101</v>
      </c>
      <c r="E607" s="4">
        <v>86.02</v>
      </c>
      <c r="G607" s="2">
        <v>38744</v>
      </c>
      <c r="H607" s="4">
        <v>90.55</v>
      </c>
      <c r="J607" s="2">
        <v>33750</v>
      </c>
      <c r="K607" s="4">
        <v>14.92</v>
      </c>
      <c r="S607" s="3">
        <v>33721</v>
      </c>
      <c r="T607">
        <v>3.84</v>
      </c>
    </row>
    <row r="608" spans="1:20" x14ac:dyDescent="0.25">
      <c r="A608" s="2">
        <v>38412</v>
      </c>
      <c r="B608" s="4">
        <v>575.61</v>
      </c>
      <c r="D608" s="2">
        <v>40102</v>
      </c>
      <c r="E608" s="4">
        <v>86.01</v>
      </c>
      <c r="G608" s="2">
        <v>38747</v>
      </c>
      <c r="H608" s="4">
        <v>90.44</v>
      </c>
      <c r="J608" s="2">
        <v>33751</v>
      </c>
      <c r="K608" s="4">
        <v>13.99</v>
      </c>
      <c r="S608" s="3">
        <v>33722</v>
      </c>
      <c r="T608">
        <v>3.5</v>
      </c>
    </row>
    <row r="609" spans="1:20" x14ac:dyDescent="0.25">
      <c r="A609" s="2">
        <v>38413</v>
      </c>
      <c r="B609" s="4">
        <v>575.24</v>
      </c>
      <c r="D609" s="2">
        <v>40105</v>
      </c>
      <c r="E609" s="4">
        <v>86.03</v>
      </c>
      <c r="G609" s="2">
        <v>38748</v>
      </c>
      <c r="H609" s="4">
        <v>90.71</v>
      </c>
      <c r="J609" s="2">
        <v>33752</v>
      </c>
      <c r="K609" s="4">
        <v>13.77</v>
      </c>
      <c r="S609" s="3">
        <v>33723</v>
      </c>
      <c r="T609">
        <v>3.62</v>
      </c>
    </row>
    <row r="610" spans="1:20" x14ac:dyDescent="0.25">
      <c r="A610" s="2">
        <v>38414</v>
      </c>
      <c r="B610" s="4">
        <v>575.04999999999995</v>
      </c>
      <c r="D610" s="2">
        <v>40106</v>
      </c>
      <c r="E610" s="4">
        <v>86.19</v>
      </c>
      <c r="G610" s="2">
        <v>38749</v>
      </c>
      <c r="H610" s="4">
        <v>90.03</v>
      </c>
      <c r="J610" s="2">
        <v>33753</v>
      </c>
      <c r="K610" s="4">
        <v>13.86</v>
      </c>
      <c r="S610" s="3">
        <v>33724</v>
      </c>
      <c r="T610">
        <v>3.85</v>
      </c>
    </row>
    <row r="611" spans="1:20" x14ac:dyDescent="0.25">
      <c r="A611" s="2">
        <v>38415</v>
      </c>
      <c r="B611" s="4">
        <v>578.03</v>
      </c>
      <c r="D611" s="2">
        <v>40107</v>
      </c>
      <c r="E611" s="4">
        <v>86.34</v>
      </c>
      <c r="G611" s="2">
        <v>38750</v>
      </c>
      <c r="H611" s="4">
        <v>90.21</v>
      </c>
      <c r="J611" s="2">
        <v>33756</v>
      </c>
      <c r="K611" s="4">
        <v>14.43</v>
      </c>
      <c r="S611" s="3">
        <v>33725</v>
      </c>
      <c r="T611">
        <v>3.75</v>
      </c>
    </row>
    <row r="612" spans="1:20" x14ac:dyDescent="0.25">
      <c r="A612" s="2">
        <v>38418</v>
      </c>
      <c r="B612" s="4">
        <v>579.30999999999995</v>
      </c>
      <c r="D612" s="2">
        <v>40108</v>
      </c>
      <c r="E612" s="4">
        <v>87</v>
      </c>
      <c r="G612" s="2">
        <v>38751</v>
      </c>
      <c r="H612" s="4">
        <v>90.93</v>
      </c>
      <c r="J612" s="2">
        <v>33757</v>
      </c>
      <c r="K612" s="4">
        <v>14.57</v>
      </c>
      <c r="S612" s="3">
        <v>33728</v>
      </c>
      <c r="T612">
        <v>3.8</v>
      </c>
    </row>
    <row r="613" spans="1:20" x14ac:dyDescent="0.25">
      <c r="A613" s="2">
        <v>38419</v>
      </c>
      <c r="B613" s="4">
        <v>577.88</v>
      </c>
      <c r="D613" s="2">
        <v>40109</v>
      </c>
      <c r="E613" s="4">
        <v>86.85</v>
      </c>
      <c r="G613" s="2">
        <v>38754</v>
      </c>
      <c r="H613" s="4">
        <v>90.96</v>
      </c>
      <c r="J613" s="2">
        <v>33758</v>
      </c>
      <c r="K613" s="4">
        <v>14.35</v>
      </c>
      <c r="S613" s="3">
        <v>33729</v>
      </c>
      <c r="T613">
        <v>3.77</v>
      </c>
    </row>
    <row r="614" spans="1:20" x14ac:dyDescent="0.25">
      <c r="A614" s="2">
        <v>38420</v>
      </c>
      <c r="B614" s="4">
        <v>577.29</v>
      </c>
      <c r="D614" s="2">
        <v>40112</v>
      </c>
      <c r="E614" s="4">
        <v>86.9</v>
      </c>
      <c r="G614" s="2">
        <v>38755</v>
      </c>
      <c r="H614" s="4">
        <v>90.51</v>
      </c>
      <c r="J614" s="2">
        <v>33759</v>
      </c>
      <c r="K614" s="4">
        <v>13.66</v>
      </c>
      <c r="S614" s="3">
        <v>33730</v>
      </c>
      <c r="T614">
        <v>3.71</v>
      </c>
    </row>
    <row r="615" spans="1:20" x14ac:dyDescent="0.25">
      <c r="A615" s="2">
        <v>38421</v>
      </c>
      <c r="B615" s="4">
        <v>577.17999999999995</v>
      </c>
      <c r="D615" s="2">
        <v>40113</v>
      </c>
      <c r="E615" s="4">
        <v>86.22</v>
      </c>
      <c r="G615" s="2">
        <v>38756</v>
      </c>
      <c r="H615" s="4">
        <v>90.37</v>
      </c>
      <c r="J615" s="2">
        <v>33760</v>
      </c>
      <c r="K615" s="4">
        <v>14.65</v>
      </c>
      <c r="S615" s="3">
        <v>33731</v>
      </c>
      <c r="T615">
        <v>3.74</v>
      </c>
    </row>
    <row r="616" spans="1:20" x14ac:dyDescent="0.25">
      <c r="A616" s="2">
        <v>38422</v>
      </c>
      <c r="B616" s="4">
        <v>576.04999999999995</v>
      </c>
      <c r="D616" s="2">
        <v>40114</v>
      </c>
      <c r="E616" s="4">
        <v>84.8</v>
      </c>
      <c r="G616" s="2">
        <v>38757</v>
      </c>
      <c r="H616" s="4">
        <v>90.72</v>
      </c>
      <c r="J616" s="2">
        <v>33763</v>
      </c>
      <c r="K616" s="4">
        <v>15.19</v>
      </c>
      <c r="S616" s="3">
        <v>33732</v>
      </c>
      <c r="T616">
        <v>3.71</v>
      </c>
    </row>
    <row r="617" spans="1:20" x14ac:dyDescent="0.25">
      <c r="A617" s="2">
        <v>38425</v>
      </c>
      <c r="B617" s="4">
        <v>574.5</v>
      </c>
      <c r="D617" s="2">
        <v>40115</v>
      </c>
      <c r="E617" s="4">
        <v>85.99</v>
      </c>
      <c r="G617" s="2">
        <v>38758</v>
      </c>
      <c r="H617" s="4">
        <v>90.35</v>
      </c>
      <c r="J617" s="2">
        <v>33764</v>
      </c>
      <c r="K617" s="4">
        <v>15.97</v>
      </c>
      <c r="S617" s="3">
        <v>33735</v>
      </c>
      <c r="T617">
        <v>3.88</v>
      </c>
    </row>
    <row r="618" spans="1:20" x14ac:dyDescent="0.25">
      <c r="A618" s="2">
        <v>38426</v>
      </c>
      <c r="B618" s="4">
        <v>573.91</v>
      </c>
      <c r="D618" s="2">
        <v>40116</v>
      </c>
      <c r="E618" s="4">
        <v>85.18</v>
      </c>
      <c r="G618" s="2">
        <v>38761</v>
      </c>
      <c r="H618" s="4">
        <v>90.25</v>
      </c>
      <c r="J618" s="2">
        <v>33765</v>
      </c>
      <c r="K618" s="4">
        <v>16.62</v>
      </c>
      <c r="S618" s="3">
        <v>33736</v>
      </c>
      <c r="T618">
        <v>3.75</v>
      </c>
    </row>
    <row r="619" spans="1:20" x14ac:dyDescent="0.25">
      <c r="A619" s="2">
        <v>38427</v>
      </c>
      <c r="B619" s="4">
        <v>570.96</v>
      </c>
      <c r="D619" s="2">
        <v>40119</v>
      </c>
      <c r="E619" s="4">
        <v>85.14</v>
      </c>
      <c r="G619" s="2">
        <v>38762</v>
      </c>
      <c r="H619" s="4">
        <v>89.88</v>
      </c>
      <c r="J619" s="2">
        <v>33766</v>
      </c>
      <c r="K619" s="4">
        <v>16.29</v>
      </c>
      <c r="S619" s="3">
        <v>33737</v>
      </c>
      <c r="T619">
        <v>4.37</v>
      </c>
    </row>
    <row r="620" spans="1:20" x14ac:dyDescent="0.25">
      <c r="A620" s="2">
        <v>38428</v>
      </c>
      <c r="B620" s="4">
        <v>568.41999999999996</v>
      </c>
      <c r="D620" s="2">
        <v>40120</v>
      </c>
      <c r="E620" s="4">
        <v>85.33</v>
      </c>
      <c r="G620" s="2">
        <v>38763</v>
      </c>
      <c r="H620" s="4">
        <v>90.22</v>
      </c>
      <c r="J620" s="2">
        <v>33767</v>
      </c>
      <c r="K620" s="4">
        <v>14.95</v>
      </c>
      <c r="S620" s="3">
        <v>33738</v>
      </c>
      <c r="T620">
        <v>3.93</v>
      </c>
    </row>
    <row r="621" spans="1:20" x14ac:dyDescent="0.25">
      <c r="A621" s="2">
        <v>38429</v>
      </c>
      <c r="B621" s="4">
        <v>568.44000000000005</v>
      </c>
      <c r="D621" s="2">
        <v>40121</v>
      </c>
      <c r="E621" s="4">
        <v>85.46</v>
      </c>
      <c r="G621" s="2">
        <v>38764</v>
      </c>
      <c r="H621" s="4">
        <v>90.27</v>
      </c>
      <c r="J621" s="2">
        <v>33770</v>
      </c>
      <c r="K621" s="4">
        <v>14.76</v>
      </c>
      <c r="S621" s="3">
        <v>33739</v>
      </c>
      <c r="T621">
        <v>3.96</v>
      </c>
    </row>
    <row r="622" spans="1:20" x14ac:dyDescent="0.25">
      <c r="A622" s="2">
        <v>38432</v>
      </c>
      <c r="B622" s="4">
        <v>565.28</v>
      </c>
      <c r="D622" s="2">
        <v>40122</v>
      </c>
      <c r="E622" s="4">
        <v>85.53</v>
      </c>
      <c r="G622" s="2">
        <v>38765</v>
      </c>
      <c r="H622" s="4">
        <v>91</v>
      </c>
      <c r="J622" s="2">
        <v>33771</v>
      </c>
      <c r="K622" s="4">
        <v>15.22</v>
      </c>
      <c r="S622" s="3">
        <v>33742</v>
      </c>
      <c r="T622">
        <v>3.88</v>
      </c>
    </row>
    <row r="623" spans="1:20" x14ac:dyDescent="0.25">
      <c r="A623" s="2">
        <v>38433</v>
      </c>
      <c r="B623" s="4">
        <v>563.15</v>
      </c>
      <c r="D623" s="2">
        <v>40123</v>
      </c>
      <c r="E623" s="4">
        <v>85.61</v>
      </c>
      <c r="G623" s="2">
        <v>38769</v>
      </c>
      <c r="H623" s="4">
        <v>90.83</v>
      </c>
      <c r="J623" s="2">
        <v>33772</v>
      </c>
      <c r="K623" s="4">
        <v>18.079999999999998</v>
      </c>
      <c r="S623" s="3">
        <v>33743</v>
      </c>
      <c r="T623">
        <v>3.8</v>
      </c>
    </row>
    <row r="624" spans="1:20" x14ac:dyDescent="0.25">
      <c r="A624" s="2">
        <v>38434</v>
      </c>
      <c r="B624" s="4">
        <v>555.17999999999995</v>
      </c>
      <c r="D624" s="2">
        <v>40126</v>
      </c>
      <c r="E624" s="4">
        <v>85.95</v>
      </c>
      <c r="G624" s="2">
        <v>38770</v>
      </c>
      <c r="H624" s="4">
        <v>91.4</v>
      </c>
      <c r="J624" s="2">
        <v>33773</v>
      </c>
      <c r="K624" s="4">
        <v>18.2</v>
      </c>
      <c r="S624" s="3">
        <v>33744</v>
      </c>
      <c r="T624">
        <v>3.75</v>
      </c>
    </row>
    <row r="625" spans="1:20" x14ac:dyDescent="0.25">
      <c r="A625" s="2">
        <v>38435</v>
      </c>
      <c r="B625" s="4">
        <v>557.87</v>
      </c>
      <c r="D625" s="2">
        <v>40127</v>
      </c>
      <c r="E625" s="4">
        <v>85.92</v>
      </c>
      <c r="G625" s="2">
        <v>38771</v>
      </c>
      <c r="H625" s="4">
        <v>91.23</v>
      </c>
      <c r="J625" s="2">
        <v>33774</v>
      </c>
      <c r="K625" s="4">
        <v>16.309999999999999</v>
      </c>
      <c r="S625" s="3">
        <v>33745</v>
      </c>
      <c r="T625">
        <v>3.85</v>
      </c>
    </row>
    <row r="626" spans="1:20" x14ac:dyDescent="0.25">
      <c r="A626" s="2">
        <v>38439</v>
      </c>
      <c r="B626" s="4">
        <v>557.29</v>
      </c>
      <c r="D626" s="2">
        <v>40128</v>
      </c>
      <c r="E626" s="4">
        <v>86</v>
      </c>
      <c r="G626" s="2">
        <v>38772</v>
      </c>
      <c r="H626" s="4">
        <v>91.08</v>
      </c>
      <c r="J626" s="2">
        <v>33777</v>
      </c>
      <c r="K626" s="4">
        <v>16.66</v>
      </c>
      <c r="S626" s="3">
        <v>33746</v>
      </c>
      <c r="T626">
        <v>3.74</v>
      </c>
    </row>
    <row r="627" spans="1:20" x14ac:dyDescent="0.25">
      <c r="A627" s="2">
        <v>38440</v>
      </c>
      <c r="B627" s="4">
        <v>556.24</v>
      </c>
      <c r="D627" s="2">
        <v>40129</v>
      </c>
      <c r="E627" s="4">
        <v>86.07</v>
      </c>
      <c r="G627" s="2">
        <v>38775</v>
      </c>
      <c r="H627" s="4">
        <v>90.9</v>
      </c>
      <c r="J627" s="2">
        <v>33778</v>
      </c>
      <c r="K627" s="4">
        <v>14.53</v>
      </c>
      <c r="S627" s="3">
        <v>33749</v>
      </c>
      <c r="T627">
        <v>3.74</v>
      </c>
    </row>
    <row r="628" spans="1:20" x14ac:dyDescent="0.25">
      <c r="A628" s="2">
        <v>38441</v>
      </c>
      <c r="B628" s="4">
        <v>555.95000000000005</v>
      </c>
      <c r="D628" s="2">
        <v>40130</v>
      </c>
      <c r="E628" s="4">
        <v>85.9</v>
      </c>
      <c r="G628" s="2">
        <v>38776</v>
      </c>
      <c r="H628" s="4">
        <v>91.34</v>
      </c>
      <c r="J628" s="2">
        <v>33779</v>
      </c>
      <c r="K628" s="4">
        <v>14.4</v>
      </c>
      <c r="S628" s="3">
        <v>33750</v>
      </c>
      <c r="T628">
        <v>4.0199999999999996</v>
      </c>
    </row>
    <row r="629" spans="1:20" x14ac:dyDescent="0.25">
      <c r="A629" s="2">
        <v>38442</v>
      </c>
      <c r="B629" s="4">
        <v>554.01</v>
      </c>
      <c r="D629" s="2">
        <v>40133</v>
      </c>
      <c r="E629" s="4">
        <v>86.3</v>
      </c>
      <c r="G629" s="2">
        <v>38777</v>
      </c>
      <c r="H629" s="4">
        <v>90.5</v>
      </c>
      <c r="J629" s="2">
        <v>33780</v>
      </c>
      <c r="K629" s="4">
        <v>14.4</v>
      </c>
      <c r="S629" s="3">
        <v>33751</v>
      </c>
      <c r="T629">
        <v>3.7800000000000002</v>
      </c>
    </row>
    <row r="630" spans="1:20" x14ac:dyDescent="0.25">
      <c r="A630" s="2">
        <v>38443</v>
      </c>
      <c r="B630" s="4">
        <v>553.80999999999995</v>
      </c>
      <c r="D630" s="2">
        <v>40134</v>
      </c>
      <c r="E630" s="4">
        <v>86.28</v>
      </c>
      <c r="G630" s="2">
        <v>38778</v>
      </c>
      <c r="H630" s="4">
        <v>89.82</v>
      </c>
      <c r="J630" s="2">
        <v>33781</v>
      </c>
      <c r="K630" s="4">
        <v>14.67</v>
      </c>
      <c r="S630" s="3">
        <v>33752</v>
      </c>
      <c r="T630">
        <v>3.87</v>
      </c>
    </row>
    <row r="631" spans="1:20" x14ac:dyDescent="0.25">
      <c r="A631" s="2">
        <v>38446</v>
      </c>
      <c r="B631" s="4">
        <v>552.94000000000005</v>
      </c>
      <c r="D631" s="2">
        <v>40135</v>
      </c>
      <c r="E631" s="4">
        <v>86.06</v>
      </c>
      <c r="G631" s="2">
        <v>38779</v>
      </c>
      <c r="H631" s="4">
        <v>89.31</v>
      </c>
      <c r="J631" s="2">
        <v>33784</v>
      </c>
      <c r="K631" s="4">
        <v>13.21</v>
      </c>
      <c r="S631" s="3">
        <v>33753</v>
      </c>
      <c r="T631">
        <v>3.8</v>
      </c>
    </row>
    <row r="632" spans="1:20" x14ac:dyDescent="0.25">
      <c r="A632" s="2">
        <v>38447</v>
      </c>
      <c r="B632" s="4">
        <v>553.52</v>
      </c>
      <c r="D632" s="2">
        <v>40136</v>
      </c>
      <c r="E632" s="4">
        <v>86.24</v>
      </c>
      <c r="G632" s="2">
        <v>38782</v>
      </c>
      <c r="H632" s="4">
        <v>88.52</v>
      </c>
      <c r="J632" s="2">
        <v>33785</v>
      </c>
      <c r="K632" s="4">
        <v>13.35</v>
      </c>
      <c r="S632" s="3">
        <v>33756</v>
      </c>
      <c r="T632">
        <v>3.96</v>
      </c>
    </row>
    <row r="633" spans="1:20" x14ac:dyDescent="0.25">
      <c r="A633" s="2">
        <v>38448</v>
      </c>
      <c r="B633" s="4">
        <v>555.64</v>
      </c>
      <c r="D633" s="2">
        <v>40137</v>
      </c>
      <c r="E633" s="4">
        <v>86.25</v>
      </c>
      <c r="G633" s="2">
        <v>38783</v>
      </c>
      <c r="H633" s="4">
        <v>88.65</v>
      </c>
      <c r="J633" s="2">
        <v>33786</v>
      </c>
      <c r="K633" s="4">
        <v>13.34</v>
      </c>
      <c r="S633" s="3">
        <v>33757</v>
      </c>
      <c r="T633">
        <v>3.89</v>
      </c>
    </row>
    <row r="634" spans="1:20" x14ac:dyDescent="0.25">
      <c r="A634" s="2">
        <v>38449</v>
      </c>
      <c r="B634" s="4">
        <v>553.79</v>
      </c>
      <c r="D634" s="2">
        <v>40140</v>
      </c>
      <c r="E634" s="4">
        <v>86.13</v>
      </c>
      <c r="G634" s="2">
        <v>38784</v>
      </c>
      <c r="H634" s="4">
        <v>88.54</v>
      </c>
      <c r="J634" s="2">
        <v>33787</v>
      </c>
      <c r="K634" s="4">
        <v>13.88</v>
      </c>
      <c r="S634" s="3">
        <v>33758</v>
      </c>
      <c r="T634">
        <v>3.82</v>
      </c>
    </row>
    <row r="635" spans="1:20" x14ac:dyDescent="0.25">
      <c r="A635" s="2">
        <v>38450</v>
      </c>
      <c r="B635" s="4">
        <v>554.79</v>
      </c>
      <c r="D635" s="2">
        <v>40141</v>
      </c>
      <c r="E635" s="4">
        <v>86.16</v>
      </c>
      <c r="G635" s="2">
        <v>38785</v>
      </c>
      <c r="H635" s="4">
        <v>88.67</v>
      </c>
      <c r="J635" s="2">
        <v>33791</v>
      </c>
      <c r="K635" s="4">
        <v>14.87</v>
      </c>
      <c r="S635" s="3">
        <v>33759</v>
      </c>
      <c r="T635">
        <v>3.7800000000000002</v>
      </c>
    </row>
    <row r="636" spans="1:20" x14ac:dyDescent="0.25">
      <c r="A636" s="2">
        <v>38453</v>
      </c>
      <c r="B636" s="4">
        <v>556.52</v>
      </c>
      <c r="D636" s="2">
        <v>40142</v>
      </c>
      <c r="E636" s="4">
        <v>86.22</v>
      </c>
      <c r="G636" s="2">
        <v>38786</v>
      </c>
      <c r="H636" s="4">
        <v>88.31</v>
      </c>
      <c r="J636" s="2">
        <v>33792</v>
      </c>
      <c r="K636" s="4">
        <v>15.83</v>
      </c>
      <c r="S636" s="3">
        <v>33760</v>
      </c>
      <c r="T636">
        <v>3.61</v>
      </c>
    </row>
    <row r="637" spans="1:20" x14ac:dyDescent="0.25">
      <c r="A637" s="2">
        <v>38454</v>
      </c>
      <c r="B637" s="4">
        <v>559.48</v>
      </c>
      <c r="D637" s="2">
        <v>40144</v>
      </c>
      <c r="E637" s="4">
        <v>85.62</v>
      </c>
      <c r="G637" s="2">
        <v>38789</v>
      </c>
      <c r="H637" s="4">
        <v>88.19</v>
      </c>
      <c r="J637" s="2">
        <v>33793</v>
      </c>
      <c r="K637" s="4">
        <v>15.53</v>
      </c>
      <c r="S637" s="3">
        <v>33763</v>
      </c>
      <c r="T637">
        <v>3.7199999999999998</v>
      </c>
    </row>
    <row r="638" spans="1:20" x14ac:dyDescent="0.25">
      <c r="A638" s="2">
        <v>38455</v>
      </c>
      <c r="B638" s="4">
        <v>558.70000000000005</v>
      </c>
      <c r="D638" s="2">
        <v>40147</v>
      </c>
      <c r="E638" s="4">
        <v>85.9</v>
      </c>
      <c r="G638" s="2">
        <v>38790</v>
      </c>
      <c r="H638" s="4">
        <v>88.85</v>
      </c>
      <c r="J638" s="2">
        <v>33794</v>
      </c>
      <c r="K638" s="4">
        <v>14.6</v>
      </c>
      <c r="S638" s="3">
        <v>33764</v>
      </c>
      <c r="T638">
        <v>3.57</v>
      </c>
    </row>
    <row r="639" spans="1:20" x14ac:dyDescent="0.25">
      <c r="A639" s="2">
        <v>38456</v>
      </c>
      <c r="B639" s="4">
        <v>558.21</v>
      </c>
      <c r="D639" s="2">
        <v>40148</v>
      </c>
      <c r="E639" s="4">
        <v>85.7</v>
      </c>
      <c r="G639" s="2">
        <v>38791</v>
      </c>
      <c r="H639" s="4">
        <v>88.35</v>
      </c>
      <c r="J639" s="2">
        <v>33795</v>
      </c>
      <c r="K639" s="4">
        <v>13.7</v>
      </c>
      <c r="S639" s="3">
        <v>33765</v>
      </c>
      <c r="T639">
        <v>3.96</v>
      </c>
    </row>
    <row r="640" spans="1:20" x14ac:dyDescent="0.25">
      <c r="A640" s="2">
        <v>38457</v>
      </c>
      <c r="B640" s="4">
        <v>562.45000000000005</v>
      </c>
      <c r="D640" s="2">
        <v>40149</v>
      </c>
      <c r="E640" s="4">
        <v>85.79</v>
      </c>
      <c r="G640" s="2">
        <v>38792</v>
      </c>
      <c r="H640" s="4">
        <v>89.12</v>
      </c>
      <c r="J640" s="2">
        <v>33798</v>
      </c>
      <c r="K640" s="4">
        <v>14.01</v>
      </c>
      <c r="S640" s="3">
        <v>33766</v>
      </c>
      <c r="T640">
        <v>3.8</v>
      </c>
    </row>
    <row r="641" spans="1:20" x14ac:dyDescent="0.25">
      <c r="A641" s="2">
        <v>38460</v>
      </c>
      <c r="B641" s="4">
        <v>562.21</v>
      </c>
      <c r="D641" s="2">
        <v>40150</v>
      </c>
      <c r="E641" s="4">
        <v>85.9</v>
      </c>
      <c r="G641" s="2">
        <v>38793</v>
      </c>
      <c r="H641" s="4">
        <v>88.85</v>
      </c>
      <c r="J641" s="2">
        <v>33799</v>
      </c>
      <c r="K641" s="4">
        <v>13.5</v>
      </c>
      <c r="S641" s="3">
        <v>33767</v>
      </c>
      <c r="T641">
        <v>3.65</v>
      </c>
    </row>
    <row r="642" spans="1:20" x14ac:dyDescent="0.25">
      <c r="A642" s="2">
        <v>38461</v>
      </c>
      <c r="B642" s="4">
        <v>564.95000000000005</v>
      </c>
      <c r="D642" s="2">
        <v>40151</v>
      </c>
      <c r="E642" s="4">
        <v>86.25</v>
      </c>
      <c r="G642" s="2">
        <v>38796</v>
      </c>
      <c r="H642" s="4">
        <v>88.99</v>
      </c>
      <c r="J642" s="2">
        <v>33800</v>
      </c>
      <c r="K642" s="4">
        <v>12.52</v>
      </c>
      <c r="S642" s="3">
        <v>33770</v>
      </c>
      <c r="T642">
        <v>3.88</v>
      </c>
    </row>
    <row r="643" spans="1:20" x14ac:dyDescent="0.25">
      <c r="A643" s="2">
        <v>38462</v>
      </c>
      <c r="B643" s="4">
        <v>564.24</v>
      </c>
      <c r="D643" s="2">
        <v>40154</v>
      </c>
      <c r="E643" s="4">
        <v>86.36</v>
      </c>
      <c r="G643" s="2">
        <v>38797</v>
      </c>
      <c r="H643" s="4">
        <v>88.52</v>
      </c>
      <c r="J643" s="2">
        <v>33801</v>
      </c>
      <c r="K643" s="4">
        <v>12.27</v>
      </c>
      <c r="S643" s="3">
        <v>33771</v>
      </c>
      <c r="T643">
        <v>3.74</v>
      </c>
    </row>
    <row r="644" spans="1:20" x14ac:dyDescent="0.25">
      <c r="A644" s="2">
        <v>38463</v>
      </c>
      <c r="B644" s="4">
        <v>561.55999999999995</v>
      </c>
      <c r="D644" s="2">
        <v>40155</v>
      </c>
      <c r="E644" s="4">
        <v>86.46</v>
      </c>
      <c r="G644" s="2">
        <v>38798</v>
      </c>
      <c r="H644" s="4">
        <v>88.71</v>
      </c>
      <c r="J644" s="2">
        <v>33802</v>
      </c>
      <c r="K644" s="4">
        <v>12.6</v>
      </c>
      <c r="S644" s="3">
        <v>33772</v>
      </c>
      <c r="T644">
        <v>3.7199999999999998</v>
      </c>
    </row>
    <row r="645" spans="1:20" x14ac:dyDescent="0.25">
      <c r="A645" s="2">
        <v>38464</v>
      </c>
      <c r="B645" s="4">
        <v>563.71</v>
      </c>
      <c r="D645" s="2">
        <v>40156</v>
      </c>
      <c r="E645" s="4">
        <v>86.46</v>
      </c>
      <c r="G645" s="2">
        <v>38799</v>
      </c>
      <c r="H645" s="4">
        <v>88.42</v>
      </c>
      <c r="J645" s="2">
        <v>33805</v>
      </c>
      <c r="K645" s="4">
        <v>12.66</v>
      </c>
      <c r="S645" s="3">
        <v>33773</v>
      </c>
      <c r="T645">
        <v>3.71</v>
      </c>
    </row>
    <row r="646" spans="1:20" x14ac:dyDescent="0.25">
      <c r="A646" s="2">
        <v>38467</v>
      </c>
      <c r="B646" s="4">
        <v>564.5</v>
      </c>
      <c r="D646" s="2">
        <v>40157</v>
      </c>
      <c r="E646" s="4">
        <v>86.89</v>
      </c>
      <c r="G646" s="2">
        <v>38800</v>
      </c>
      <c r="H646" s="4">
        <v>89.09</v>
      </c>
      <c r="J646" s="2">
        <v>33806</v>
      </c>
      <c r="K646" s="4">
        <v>12.6</v>
      </c>
      <c r="S646" s="3">
        <v>33774</v>
      </c>
      <c r="T646">
        <v>3.66</v>
      </c>
    </row>
    <row r="647" spans="1:20" x14ac:dyDescent="0.25">
      <c r="A647" s="2">
        <v>38468</v>
      </c>
      <c r="B647" s="4">
        <v>564.12</v>
      </c>
      <c r="D647" s="2">
        <v>40158</v>
      </c>
      <c r="E647" s="4">
        <v>86.94</v>
      </c>
      <c r="G647" s="2">
        <v>38803</v>
      </c>
      <c r="H647" s="4">
        <v>88.76</v>
      </c>
      <c r="J647" s="2">
        <v>33807</v>
      </c>
      <c r="K647" s="4">
        <v>13.57</v>
      </c>
      <c r="S647" s="3">
        <v>33777</v>
      </c>
      <c r="T647">
        <v>3.85</v>
      </c>
    </row>
    <row r="648" spans="1:20" x14ac:dyDescent="0.25">
      <c r="A648" s="2">
        <v>38469</v>
      </c>
      <c r="B648" s="4">
        <v>565.03</v>
      </c>
      <c r="D648" s="2">
        <v>40161</v>
      </c>
      <c r="E648" s="4">
        <v>87.64</v>
      </c>
      <c r="G648" s="2">
        <v>38804</v>
      </c>
      <c r="H648" s="4">
        <v>87.93</v>
      </c>
      <c r="J648" s="2">
        <v>33808</v>
      </c>
      <c r="K648" s="4">
        <v>13.33</v>
      </c>
      <c r="S648" s="3">
        <v>33778</v>
      </c>
      <c r="T648">
        <v>3.7</v>
      </c>
    </row>
    <row r="649" spans="1:20" x14ac:dyDescent="0.25">
      <c r="A649" s="2">
        <v>38470</v>
      </c>
      <c r="B649" s="4">
        <v>566.95000000000005</v>
      </c>
      <c r="D649" s="2">
        <v>40162</v>
      </c>
      <c r="E649" s="4">
        <v>87.55</v>
      </c>
      <c r="G649" s="2">
        <v>38805</v>
      </c>
      <c r="H649" s="4">
        <v>87.47</v>
      </c>
      <c r="J649" s="2">
        <v>33809</v>
      </c>
      <c r="K649" s="4">
        <v>13.37</v>
      </c>
      <c r="S649" s="3">
        <v>33779</v>
      </c>
      <c r="T649">
        <v>3.81</v>
      </c>
    </row>
    <row r="650" spans="1:20" x14ac:dyDescent="0.25">
      <c r="A650" s="2">
        <v>38471</v>
      </c>
      <c r="B650" s="4">
        <v>566.51</v>
      </c>
      <c r="D650" s="2">
        <v>40163</v>
      </c>
      <c r="E650" s="4">
        <v>87.75</v>
      </c>
      <c r="G650" s="2">
        <v>38806</v>
      </c>
      <c r="H650" s="4">
        <v>86.9</v>
      </c>
      <c r="J650" s="2">
        <v>33812</v>
      </c>
      <c r="K650" s="4">
        <v>13.9</v>
      </c>
      <c r="S650" s="3">
        <v>33780</v>
      </c>
      <c r="T650">
        <v>3.87</v>
      </c>
    </row>
    <row r="651" spans="1:20" x14ac:dyDescent="0.25">
      <c r="A651" s="2">
        <v>38474</v>
      </c>
      <c r="B651" s="4">
        <v>566.49</v>
      </c>
      <c r="D651" s="2">
        <v>40164</v>
      </c>
      <c r="E651" s="4">
        <v>87.7</v>
      </c>
      <c r="G651" s="2">
        <v>38807</v>
      </c>
      <c r="H651" s="4">
        <v>86.86</v>
      </c>
      <c r="J651" s="2">
        <v>33813</v>
      </c>
      <c r="K651" s="4">
        <v>13.05</v>
      </c>
      <c r="S651" s="3">
        <v>33781</v>
      </c>
      <c r="T651">
        <v>3.67</v>
      </c>
    </row>
    <row r="652" spans="1:20" x14ac:dyDescent="0.25">
      <c r="A652" s="2">
        <v>38475</v>
      </c>
      <c r="B652" s="4">
        <v>567.29</v>
      </c>
      <c r="D652" s="2">
        <v>40165</v>
      </c>
      <c r="E652" s="4">
        <v>87.65</v>
      </c>
      <c r="G652" s="2">
        <v>38810</v>
      </c>
      <c r="H652" s="4">
        <v>86.55</v>
      </c>
      <c r="J652" s="2">
        <v>33814</v>
      </c>
      <c r="K652" s="4">
        <v>13.44</v>
      </c>
      <c r="S652" s="3">
        <v>33784</v>
      </c>
      <c r="T652">
        <v>3.8</v>
      </c>
    </row>
    <row r="653" spans="1:20" x14ac:dyDescent="0.25">
      <c r="A653" s="2">
        <v>38476</v>
      </c>
      <c r="B653" s="4">
        <v>564.74</v>
      </c>
      <c r="D653" s="2">
        <v>40168</v>
      </c>
      <c r="E653" s="4">
        <v>87.91</v>
      </c>
      <c r="G653" s="2">
        <v>38811</v>
      </c>
      <c r="H653" s="4">
        <v>86.41</v>
      </c>
      <c r="J653" s="2">
        <v>33815</v>
      </c>
      <c r="K653" s="4">
        <v>13.5</v>
      </c>
      <c r="S653" s="3">
        <v>33785</v>
      </c>
      <c r="T653">
        <v>4.53</v>
      </c>
    </row>
    <row r="654" spans="1:20" x14ac:dyDescent="0.25">
      <c r="A654" s="2">
        <v>38477</v>
      </c>
      <c r="B654" s="4">
        <v>565.41</v>
      </c>
      <c r="D654" s="2">
        <v>40169</v>
      </c>
      <c r="E654" s="4">
        <v>88.1</v>
      </c>
      <c r="G654" s="2">
        <v>38812</v>
      </c>
      <c r="H654" s="4">
        <v>86.63</v>
      </c>
      <c r="J654" s="2">
        <v>33816</v>
      </c>
      <c r="K654" s="4">
        <v>13.17</v>
      </c>
      <c r="S654" s="3">
        <v>33786</v>
      </c>
      <c r="T654">
        <v>3.89</v>
      </c>
    </row>
    <row r="655" spans="1:20" x14ac:dyDescent="0.25">
      <c r="A655" s="2">
        <v>38478</v>
      </c>
      <c r="B655" s="4">
        <v>563.36</v>
      </c>
      <c r="D655" s="2">
        <v>40170</v>
      </c>
      <c r="E655" s="4">
        <v>88.31</v>
      </c>
      <c r="G655" s="2">
        <v>38813</v>
      </c>
      <c r="H655" s="4">
        <v>85.95</v>
      </c>
      <c r="J655" s="2">
        <v>33819</v>
      </c>
      <c r="K655" s="4">
        <v>13.83</v>
      </c>
      <c r="S655" s="3">
        <v>33787</v>
      </c>
      <c r="T655">
        <v>3.46</v>
      </c>
    </row>
    <row r="656" spans="1:20" x14ac:dyDescent="0.25">
      <c r="A656" s="2">
        <v>38481</v>
      </c>
      <c r="B656" s="4">
        <v>563.66999999999996</v>
      </c>
      <c r="D656" s="2">
        <v>40171</v>
      </c>
      <c r="E656" s="4">
        <v>88.54</v>
      </c>
      <c r="G656" s="2">
        <v>38814</v>
      </c>
      <c r="H656" s="4">
        <v>85.16</v>
      </c>
      <c r="J656" s="2">
        <v>33820</v>
      </c>
      <c r="K656" s="4">
        <v>13.58</v>
      </c>
      <c r="S656" s="3">
        <v>33788</v>
      </c>
      <c r="T656">
        <v>2.84</v>
      </c>
    </row>
    <row r="657" spans="1:20" x14ac:dyDescent="0.25">
      <c r="A657" s="2">
        <v>38482</v>
      </c>
      <c r="B657" s="4">
        <v>565.67999999999995</v>
      </c>
      <c r="D657" s="2">
        <v>40175</v>
      </c>
      <c r="E657" s="4">
        <v>88.38</v>
      </c>
      <c r="G657" s="2">
        <v>38817</v>
      </c>
      <c r="H657" s="4">
        <v>85.2</v>
      </c>
      <c r="J657" s="2">
        <v>33821</v>
      </c>
      <c r="K657" s="4">
        <v>13.82</v>
      </c>
      <c r="S657" s="3">
        <v>33791</v>
      </c>
      <c r="T657">
        <v>3.15</v>
      </c>
    </row>
    <row r="658" spans="1:20" x14ac:dyDescent="0.25">
      <c r="A658" s="2">
        <v>38483</v>
      </c>
      <c r="B658" s="4">
        <v>566.54999999999995</v>
      </c>
      <c r="D658" s="2">
        <v>40176</v>
      </c>
      <c r="E658" s="4">
        <v>87.3</v>
      </c>
      <c r="G658" s="2">
        <v>38818</v>
      </c>
      <c r="H658" s="4">
        <v>85.56</v>
      </c>
      <c r="J658" s="2">
        <v>33822</v>
      </c>
      <c r="K658" s="4">
        <v>14.23</v>
      </c>
      <c r="S658" s="3">
        <v>33792</v>
      </c>
      <c r="T658">
        <v>3.35</v>
      </c>
    </row>
    <row r="659" spans="1:20" x14ac:dyDescent="0.25">
      <c r="A659" s="2">
        <v>38484</v>
      </c>
      <c r="B659" s="4">
        <v>567.66</v>
      </c>
      <c r="D659" s="2">
        <v>40177</v>
      </c>
      <c r="E659" s="4">
        <v>87.7</v>
      </c>
      <c r="G659" s="2">
        <v>38819</v>
      </c>
      <c r="H659" s="4">
        <v>85.05</v>
      </c>
      <c r="J659" s="2">
        <v>33823</v>
      </c>
      <c r="K659" s="4">
        <v>13.94</v>
      </c>
      <c r="S659" s="3">
        <v>33793</v>
      </c>
      <c r="T659">
        <v>4.1900000000000004</v>
      </c>
    </row>
    <row r="660" spans="1:20" x14ac:dyDescent="0.25">
      <c r="A660" s="2">
        <v>38485</v>
      </c>
      <c r="B660" s="4">
        <v>568.77</v>
      </c>
      <c r="D660" s="2">
        <v>40178</v>
      </c>
      <c r="E660" s="4">
        <v>87.84</v>
      </c>
      <c r="G660" s="2">
        <v>38820</v>
      </c>
      <c r="H660" s="4">
        <v>84.43</v>
      </c>
      <c r="J660" s="2">
        <v>33826</v>
      </c>
      <c r="K660" s="4">
        <v>14.51</v>
      </c>
      <c r="S660" s="3">
        <v>33794</v>
      </c>
      <c r="T660">
        <v>3.46</v>
      </c>
    </row>
    <row r="661" spans="1:20" x14ac:dyDescent="0.25">
      <c r="A661" s="2">
        <v>38488</v>
      </c>
      <c r="B661" s="4">
        <v>568.46</v>
      </c>
      <c r="D661" s="2">
        <v>40182</v>
      </c>
      <c r="E661" s="4">
        <v>88.53</v>
      </c>
      <c r="G661" s="2">
        <v>38824</v>
      </c>
      <c r="H661" s="4">
        <v>84.75</v>
      </c>
      <c r="J661" s="2">
        <v>33827</v>
      </c>
      <c r="K661" s="4">
        <v>15.09</v>
      </c>
      <c r="S661" s="3">
        <v>33795</v>
      </c>
      <c r="T661">
        <v>3.2</v>
      </c>
    </row>
    <row r="662" spans="1:20" x14ac:dyDescent="0.25">
      <c r="A662" s="2">
        <v>38489</v>
      </c>
      <c r="B662" s="4">
        <v>569.39</v>
      </c>
      <c r="D662" s="2">
        <v>40183</v>
      </c>
      <c r="E662" s="4">
        <v>88.95</v>
      </c>
      <c r="G662" s="2">
        <v>38825</v>
      </c>
      <c r="H662" s="4">
        <v>84.93</v>
      </c>
      <c r="J662" s="2">
        <v>33828</v>
      </c>
      <c r="K662" s="4">
        <v>14.88</v>
      </c>
      <c r="S662" s="3">
        <v>33798</v>
      </c>
      <c r="T662">
        <v>3.2800000000000002</v>
      </c>
    </row>
    <row r="663" spans="1:20" x14ac:dyDescent="0.25">
      <c r="A663" s="2">
        <v>38490</v>
      </c>
      <c r="B663" s="4">
        <v>571.58000000000004</v>
      </c>
      <c r="D663" s="2">
        <v>40184</v>
      </c>
      <c r="E663" s="4">
        <v>89.18</v>
      </c>
      <c r="G663" s="2">
        <v>38826</v>
      </c>
      <c r="H663" s="4">
        <v>84.31</v>
      </c>
      <c r="J663" s="2">
        <v>33829</v>
      </c>
      <c r="K663" s="4">
        <v>15.34</v>
      </c>
      <c r="S663" s="3">
        <v>33799</v>
      </c>
      <c r="T663">
        <v>3.25</v>
      </c>
    </row>
    <row r="664" spans="1:20" x14ac:dyDescent="0.25">
      <c r="A664" s="2">
        <v>38491</v>
      </c>
      <c r="B664" s="4">
        <v>570.75</v>
      </c>
      <c r="D664" s="2">
        <v>40185</v>
      </c>
      <c r="E664" s="4">
        <v>89.54</v>
      </c>
      <c r="G664" s="2">
        <v>38827</v>
      </c>
      <c r="H664" s="4">
        <v>84.35</v>
      </c>
      <c r="J664" s="2">
        <v>33830</v>
      </c>
      <c r="K664" s="4">
        <v>14.66</v>
      </c>
      <c r="S664" s="3">
        <v>33800</v>
      </c>
      <c r="T664">
        <v>3.38</v>
      </c>
    </row>
    <row r="665" spans="1:20" x14ac:dyDescent="0.25">
      <c r="A665" s="2">
        <v>38492</v>
      </c>
      <c r="B665" s="4">
        <v>571.13</v>
      </c>
      <c r="D665" s="2">
        <v>40186</v>
      </c>
      <c r="E665" s="4">
        <v>89.68</v>
      </c>
      <c r="G665" s="2">
        <v>38828</v>
      </c>
      <c r="H665" s="4">
        <v>84.79</v>
      </c>
      <c r="J665" s="2">
        <v>33833</v>
      </c>
      <c r="K665" s="4">
        <v>14.61</v>
      </c>
      <c r="S665" s="3">
        <v>33801</v>
      </c>
      <c r="T665">
        <v>3.32</v>
      </c>
    </row>
    <row r="666" spans="1:20" x14ac:dyDescent="0.25">
      <c r="A666" s="2">
        <v>38495</v>
      </c>
      <c r="B666" s="4">
        <v>574.11</v>
      </c>
      <c r="D666" s="2">
        <v>40189</v>
      </c>
      <c r="E666" s="4">
        <v>89.6</v>
      </c>
      <c r="G666" s="2">
        <v>38831</v>
      </c>
      <c r="H666" s="4">
        <v>85.1</v>
      </c>
      <c r="J666" s="2">
        <v>33834</v>
      </c>
      <c r="K666" s="4">
        <v>13.84</v>
      </c>
      <c r="S666" s="3">
        <v>33802</v>
      </c>
      <c r="T666">
        <v>3.12</v>
      </c>
    </row>
    <row r="667" spans="1:20" x14ac:dyDescent="0.25">
      <c r="A667" s="2">
        <v>38496</v>
      </c>
      <c r="B667" s="4">
        <v>575.16</v>
      </c>
      <c r="D667" s="2">
        <v>40190</v>
      </c>
      <c r="E667" s="4">
        <v>89.14</v>
      </c>
      <c r="G667" s="2">
        <v>38832</v>
      </c>
      <c r="H667" s="4">
        <v>84.13</v>
      </c>
      <c r="J667" s="2">
        <v>33835</v>
      </c>
      <c r="K667" s="4">
        <v>14.35</v>
      </c>
      <c r="S667" s="3">
        <v>33805</v>
      </c>
      <c r="T667">
        <v>3.32</v>
      </c>
    </row>
    <row r="668" spans="1:20" x14ac:dyDescent="0.25">
      <c r="A668" s="2">
        <v>38497</v>
      </c>
      <c r="B668" s="4">
        <v>572.49</v>
      </c>
      <c r="D668" s="2">
        <v>40191</v>
      </c>
      <c r="E668" s="4">
        <v>89.34</v>
      </c>
      <c r="G668" s="2">
        <v>38833</v>
      </c>
      <c r="H668" s="4">
        <v>83.95</v>
      </c>
      <c r="J668" s="2">
        <v>33836</v>
      </c>
      <c r="K668" s="4">
        <v>14.48</v>
      </c>
      <c r="S668" s="3">
        <v>33806</v>
      </c>
      <c r="T668">
        <v>3.15</v>
      </c>
    </row>
    <row r="669" spans="1:20" x14ac:dyDescent="0.25">
      <c r="A669" s="2">
        <v>38498</v>
      </c>
      <c r="B669" s="4">
        <v>572.36</v>
      </c>
      <c r="D669" s="2">
        <v>40192</v>
      </c>
      <c r="E669" s="4">
        <v>89.44</v>
      </c>
      <c r="G669" s="2">
        <v>38834</v>
      </c>
      <c r="H669" s="4">
        <v>84.05</v>
      </c>
      <c r="J669" s="2">
        <v>33837</v>
      </c>
      <c r="K669" s="4">
        <v>15.01</v>
      </c>
      <c r="S669" s="3">
        <v>33807</v>
      </c>
      <c r="T669">
        <v>3.4</v>
      </c>
    </row>
    <row r="670" spans="1:20" x14ac:dyDescent="0.25">
      <c r="A670" s="2">
        <v>38499</v>
      </c>
      <c r="B670" s="4">
        <v>572.77</v>
      </c>
      <c r="D670" s="2">
        <v>40193</v>
      </c>
      <c r="E670" s="4">
        <v>89.08</v>
      </c>
      <c r="G670" s="2">
        <v>38835</v>
      </c>
      <c r="H670" s="4">
        <v>84.17</v>
      </c>
      <c r="J670" s="2">
        <v>33840</v>
      </c>
      <c r="K670" s="4">
        <v>16.190000000000001</v>
      </c>
      <c r="S670" s="3">
        <v>33808</v>
      </c>
      <c r="T670">
        <v>3.29</v>
      </c>
    </row>
    <row r="671" spans="1:20" x14ac:dyDescent="0.25">
      <c r="A671" s="2">
        <v>38503</v>
      </c>
      <c r="B671" s="4">
        <v>577.5</v>
      </c>
      <c r="D671" s="2">
        <v>40197</v>
      </c>
      <c r="E671" s="4">
        <v>89.13</v>
      </c>
      <c r="G671" s="2">
        <v>38838</v>
      </c>
      <c r="H671" s="4">
        <v>83.18</v>
      </c>
      <c r="J671" s="2">
        <v>33841</v>
      </c>
      <c r="K671" s="4">
        <v>15.62</v>
      </c>
      <c r="S671" s="3">
        <v>33809</v>
      </c>
      <c r="T671">
        <v>3.08</v>
      </c>
    </row>
    <row r="672" spans="1:20" x14ac:dyDescent="0.25">
      <c r="A672" s="2">
        <v>38504</v>
      </c>
      <c r="B672" s="4">
        <v>582.17999999999995</v>
      </c>
      <c r="D672" s="2">
        <v>40198</v>
      </c>
      <c r="E672" s="4">
        <v>88.99</v>
      </c>
      <c r="G672" s="2">
        <v>38839</v>
      </c>
      <c r="H672" s="4">
        <v>83.42</v>
      </c>
      <c r="J672" s="2">
        <v>33842</v>
      </c>
      <c r="K672" s="4">
        <v>14.5</v>
      </c>
      <c r="S672" s="3">
        <v>33812</v>
      </c>
      <c r="T672">
        <v>3.29</v>
      </c>
    </row>
    <row r="673" spans="1:20" x14ac:dyDescent="0.25">
      <c r="A673" s="2">
        <v>38505</v>
      </c>
      <c r="B673" s="4">
        <v>582.92999999999995</v>
      </c>
      <c r="D673" s="2">
        <v>40199</v>
      </c>
      <c r="E673" s="4">
        <v>87.6</v>
      </c>
      <c r="G673" s="2">
        <v>38840</v>
      </c>
      <c r="H673" s="4">
        <v>83.15</v>
      </c>
      <c r="J673" s="2">
        <v>33843</v>
      </c>
      <c r="K673" s="4">
        <v>13.66</v>
      </c>
      <c r="S673" s="3">
        <v>33813</v>
      </c>
      <c r="T673">
        <v>3.27</v>
      </c>
    </row>
    <row r="674" spans="1:20" x14ac:dyDescent="0.25">
      <c r="A674" s="2">
        <v>38506</v>
      </c>
      <c r="B674" s="4">
        <v>580.62</v>
      </c>
      <c r="D674" s="2">
        <v>40200</v>
      </c>
      <c r="E674" s="4">
        <v>86.77</v>
      </c>
      <c r="G674" s="2">
        <v>38841</v>
      </c>
      <c r="H674" s="4">
        <v>83.14</v>
      </c>
      <c r="J674" s="2">
        <v>33844</v>
      </c>
      <c r="K674" s="4">
        <v>13.14</v>
      </c>
      <c r="S674" s="3">
        <v>33814</v>
      </c>
      <c r="T674">
        <v>3.15</v>
      </c>
    </row>
    <row r="675" spans="1:20" x14ac:dyDescent="0.25">
      <c r="A675" s="2">
        <v>38509</v>
      </c>
      <c r="B675" s="4">
        <v>581.64</v>
      </c>
      <c r="D675" s="2">
        <v>40203</v>
      </c>
      <c r="E675" s="4">
        <v>86.9</v>
      </c>
      <c r="G675" s="2">
        <v>38842</v>
      </c>
      <c r="H675" s="4">
        <v>83.62</v>
      </c>
      <c r="J675" s="2">
        <v>33847</v>
      </c>
      <c r="K675" s="4">
        <v>13.58</v>
      </c>
      <c r="S675" s="3">
        <v>33815</v>
      </c>
      <c r="T675">
        <v>3.17</v>
      </c>
    </row>
    <row r="676" spans="1:20" x14ac:dyDescent="0.25">
      <c r="A676" s="2">
        <v>38510</v>
      </c>
      <c r="B676" s="4">
        <v>583.54999999999995</v>
      </c>
      <c r="D676" s="2">
        <v>40204</v>
      </c>
      <c r="E676" s="4">
        <v>87.01</v>
      </c>
      <c r="G676" s="2">
        <v>38845</v>
      </c>
      <c r="H676" s="4">
        <v>83.73</v>
      </c>
      <c r="J676" s="2">
        <v>33848</v>
      </c>
      <c r="K676" s="4">
        <v>13.4</v>
      </c>
      <c r="S676" s="3">
        <v>33816</v>
      </c>
      <c r="T676">
        <v>3.37</v>
      </c>
    </row>
    <row r="677" spans="1:20" x14ac:dyDescent="0.25">
      <c r="A677" s="2">
        <v>38511</v>
      </c>
      <c r="B677" s="4">
        <v>584.45000000000005</v>
      </c>
      <c r="D677" s="2">
        <v>40205</v>
      </c>
      <c r="E677" s="4">
        <v>87.04</v>
      </c>
      <c r="G677" s="2">
        <v>38846</v>
      </c>
      <c r="H677" s="4">
        <v>83.58</v>
      </c>
      <c r="J677" s="2">
        <v>33849</v>
      </c>
      <c r="K677" s="4">
        <v>12.73</v>
      </c>
      <c r="S677" s="3">
        <v>33819</v>
      </c>
      <c r="T677">
        <v>3.37</v>
      </c>
    </row>
    <row r="678" spans="1:20" x14ac:dyDescent="0.25">
      <c r="A678" s="2">
        <v>38512</v>
      </c>
      <c r="B678" s="4">
        <v>582.71</v>
      </c>
      <c r="D678" s="2">
        <v>40206</v>
      </c>
      <c r="E678" s="4">
        <v>86.67</v>
      </c>
      <c r="G678" s="2">
        <v>38847</v>
      </c>
      <c r="H678" s="4">
        <v>83.76</v>
      </c>
      <c r="J678" s="2">
        <v>33850</v>
      </c>
      <c r="K678" s="4">
        <v>12.88</v>
      </c>
      <c r="S678" s="3">
        <v>33820</v>
      </c>
      <c r="T678">
        <v>3.2800000000000002</v>
      </c>
    </row>
    <row r="679" spans="1:20" x14ac:dyDescent="0.25">
      <c r="A679" s="2">
        <v>38513</v>
      </c>
      <c r="B679" s="4">
        <v>583.29999999999995</v>
      </c>
      <c r="D679" s="2">
        <v>40207</v>
      </c>
      <c r="E679" s="4">
        <v>86.22</v>
      </c>
      <c r="G679" s="2">
        <v>38848</v>
      </c>
      <c r="H679" s="4">
        <v>83.34</v>
      </c>
      <c r="J679" s="2">
        <v>33851</v>
      </c>
      <c r="K679" s="4">
        <v>12.98</v>
      </c>
      <c r="S679" s="3">
        <v>33821</v>
      </c>
      <c r="T679">
        <v>3.35</v>
      </c>
    </row>
    <row r="680" spans="1:20" x14ac:dyDescent="0.25">
      <c r="A680" s="2">
        <v>38516</v>
      </c>
      <c r="B680" s="4">
        <v>583.26</v>
      </c>
      <c r="D680" s="2">
        <v>40210</v>
      </c>
      <c r="E680" s="4">
        <v>85.98</v>
      </c>
      <c r="G680" s="2">
        <v>38849</v>
      </c>
      <c r="H680" s="4">
        <v>82.65</v>
      </c>
      <c r="J680" s="2">
        <v>33855</v>
      </c>
      <c r="K680" s="4">
        <v>13.65</v>
      </c>
      <c r="S680" s="3">
        <v>33822</v>
      </c>
      <c r="T680">
        <v>3.34</v>
      </c>
    </row>
    <row r="681" spans="1:20" x14ac:dyDescent="0.25">
      <c r="A681" s="2">
        <v>38517</v>
      </c>
      <c r="B681" s="4">
        <v>583.46</v>
      </c>
      <c r="D681" s="2">
        <v>40211</v>
      </c>
      <c r="E681" s="4">
        <v>86.24</v>
      </c>
      <c r="G681" s="2">
        <v>38852</v>
      </c>
      <c r="H681" s="4">
        <v>82.96</v>
      </c>
      <c r="J681" s="2">
        <v>33856</v>
      </c>
      <c r="K681" s="4">
        <v>13.36</v>
      </c>
      <c r="S681" s="3">
        <v>33823</v>
      </c>
      <c r="T681">
        <v>3.2</v>
      </c>
    </row>
    <row r="682" spans="1:20" x14ac:dyDescent="0.25">
      <c r="A682" s="2">
        <v>38518</v>
      </c>
      <c r="B682" s="4">
        <v>584.13</v>
      </c>
      <c r="D682" s="2">
        <v>40212</v>
      </c>
      <c r="E682" s="4">
        <v>86.68</v>
      </c>
      <c r="G682" s="2">
        <v>38853</v>
      </c>
      <c r="H682" s="4">
        <v>83.6</v>
      </c>
      <c r="J682" s="2">
        <v>33857</v>
      </c>
      <c r="K682" s="4">
        <v>12.92</v>
      </c>
      <c r="S682" s="3">
        <v>33826</v>
      </c>
      <c r="T682">
        <v>3.32</v>
      </c>
    </row>
    <row r="683" spans="1:20" x14ac:dyDescent="0.25">
      <c r="A683" s="2">
        <v>38519</v>
      </c>
      <c r="B683" s="4">
        <v>584.28</v>
      </c>
      <c r="D683" s="2">
        <v>40213</v>
      </c>
      <c r="E683" s="4">
        <v>85.45</v>
      </c>
      <c r="G683" s="2">
        <v>38854</v>
      </c>
      <c r="H683" s="4">
        <v>82.97</v>
      </c>
      <c r="J683" s="2">
        <v>33858</v>
      </c>
      <c r="K683" s="4">
        <v>12.47</v>
      </c>
      <c r="S683" s="3">
        <v>33827</v>
      </c>
      <c r="T683">
        <v>3.23</v>
      </c>
    </row>
    <row r="684" spans="1:20" x14ac:dyDescent="0.25">
      <c r="A684" s="2">
        <v>38520</v>
      </c>
      <c r="B684" s="4">
        <v>584.5</v>
      </c>
      <c r="D684" s="2">
        <v>40214</v>
      </c>
      <c r="E684" s="4">
        <v>84.95</v>
      </c>
      <c r="G684" s="2">
        <v>38855</v>
      </c>
      <c r="H684" s="4">
        <v>84.19</v>
      </c>
      <c r="J684" s="2">
        <v>33861</v>
      </c>
      <c r="K684" s="4">
        <v>13</v>
      </c>
      <c r="S684" s="3">
        <v>33828</v>
      </c>
      <c r="T684">
        <v>3.22</v>
      </c>
    </row>
    <row r="685" spans="1:20" x14ac:dyDescent="0.25">
      <c r="A685" s="2">
        <v>38523</v>
      </c>
      <c r="B685" s="4">
        <v>584.04999999999995</v>
      </c>
      <c r="D685" s="2">
        <v>40217</v>
      </c>
      <c r="E685" s="4">
        <v>84.58</v>
      </c>
      <c r="G685" s="2">
        <v>38856</v>
      </c>
      <c r="H685" s="4">
        <v>84.52</v>
      </c>
      <c r="J685" s="2">
        <v>33862</v>
      </c>
      <c r="K685" s="4">
        <v>13.63</v>
      </c>
      <c r="S685" s="3">
        <v>33829</v>
      </c>
      <c r="T685">
        <v>3.3</v>
      </c>
    </row>
    <row r="686" spans="1:20" x14ac:dyDescent="0.25">
      <c r="A686" s="2">
        <v>38524</v>
      </c>
      <c r="B686" s="4">
        <v>584.65</v>
      </c>
      <c r="D686" s="2">
        <v>40218</v>
      </c>
      <c r="E686" s="4">
        <v>84.75</v>
      </c>
      <c r="G686" s="2">
        <v>38859</v>
      </c>
      <c r="H686" s="4">
        <v>84.55</v>
      </c>
      <c r="J686" s="2">
        <v>33863</v>
      </c>
      <c r="K686" s="4">
        <v>14.72</v>
      </c>
      <c r="S686" s="3">
        <v>33830</v>
      </c>
      <c r="T686">
        <v>3.22</v>
      </c>
    </row>
    <row r="687" spans="1:20" x14ac:dyDescent="0.25">
      <c r="A687" s="2">
        <v>38525</v>
      </c>
      <c r="B687" s="4">
        <v>585.72</v>
      </c>
      <c r="D687" s="2">
        <v>40219</v>
      </c>
      <c r="E687" s="4">
        <v>83.61</v>
      </c>
      <c r="G687" s="2">
        <v>38860</v>
      </c>
      <c r="H687" s="4">
        <v>84.56</v>
      </c>
      <c r="J687" s="2">
        <v>33864</v>
      </c>
      <c r="K687" s="4">
        <v>14.31</v>
      </c>
      <c r="S687" s="3">
        <v>33833</v>
      </c>
      <c r="T687">
        <v>3.54</v>
      </c>
    </row>
    <row r="688" spans="1:20" x14ac:dyDescent="0.25">
      <c r="A688" s="2">
        <v>38526</v>
      </c>
      <c r="B688" s="4">
        <v>585.91</v>
      </c>
      <c r="D688" s="2">
        <v>40220</v>
      </c>
      <c r="E688" s="4">
        <v>84.05</v>
      </c>
      <c r="G688" s="2">
        <v>38861</v>
      </c>
      <c r="H688" s="4">
        <v>84.61</v>
      </c>
      <c r="J688" s="2">
        <v>33865</v>
      </c>
      <c r="K688" s="4">
        <v>13.74</v>
      </c>
      <c r="S688" s="3">
        <v>33834</v>
      </c>
      <c r="T688">
        <v>3.26</v>
      </c>
    </row>
    <row r="689" spans="1:20" x14ac:dyDescent="0.25">
      <c r="A689" s="2">
        <v>38527</v>
      </c>
      <c r="B689" s="4">
        <v>585.91999999999996</v>
      </c>
      <c r="D689" s="2">
        <v>40221</v>
      </c>
      <c r="E689" s="4">
        <v>83.9</v>
      </c>
      <c r="G689" s="2">
        <v>38862</v>
      </c>
      <c r="H689" s="4">
        <v>84.2</v>
      </c>
      <c r="J689" s="2">
        <v>33868</v>
      </c>
      <c r="K689" s="4">
        <v>13.45</v>
      </c>
      <c r="S689" s="3">
        <v>33835</v>
      </c>
      <c r="T689">
        <v>3.56</v>
      </c>
    </row>
    <row r="690" spans="1:20" x14ac:dyDescent="0.25">
      <c r="A690" s="2">
        <v>38530</v>
      </c>
      <c r="B690" s="4">
        <v>584.89</v>
      </c>
      <c r="D690" s="2">
        <v>40225</v>
      </c>
      <c r="E690" s="4">
        <v>84.73</v>
      </c>
      <c r="G690" s="2">
        <v>38863</v>
      </c>
      <c r="H690" s="4">
        <v>84.29</v>
      </c>
      <c r="J690" s="2">
        <v>33869</v>
      </c>
      <c r="K690" s="4">
        <v>13.88</v>
      </c>
      <c r="S690" s="3">
        <v>33836</v>
      </c>
      <c r="T690">
        <v>3.37</v>
      </c>
    </row>
    <row r="691" spans="1:20" x14ac:dyDescent="0.25">
      <c r="A691" s="2">
        <v>38531</v>
      </c>
      <c r="B691" s="4">
        <v>584.97</v>
      </c>
      <c r="D691" s="2">
        <v>40226</v>
      </c>
      <c r="E691" s="4">
        <v>85.38</v>
      </c>
      <c r="G691" s="2">
        <v>38867</v>
      </c>
      <c r="H691" s="4">
        <v>84.17</v>
      </c>
      <c r="J691" s="2">
        <v>33870</v>
      </c>
      <c r="K691" s="4">
        <v>13.83</v>
      </c>
      <c r="S691" s="3">
        <v>33837</v>
      </c>
      <c r="T691">
        <v>3.2</v>
      </c>
    </row>
    <row r="692" spans="1:20" x14ac:dyDescent="0.25">
      <c r="A692" s="2">
        <v>38532</v>
      </c>
      <c r="B692" s="4">
        <v>586.4</v>
      </c>
      <c r="D692" s="2">
        <v>40227</v>
      </c>
      <c r="E692" s="4">
        <v>86.19</v>
      </c>
      <c r="G692" s="2">
        <v>38868</v>
      </c>
      <c r="H692" s="4">
        <v>83.65</v>
      </c>
      <c r="J692" s="2">
        <v>33871</v>
      </c>
      <c r="K692" s="4">
        <v>13.44</v>
      </c>
      <c r="S692" s="3">
        <v>33840</v>
      </c>
      <c r="T692">
        <v>3.35</v>
      </c>
    </row>
    <row r="693" spans="1:20" x14ac:dyDescent="0.25">
      <c r="A693" s="2">
        <v>38533</v>
      </c>
      <c r="B693" s="4">
        <v>586.34</v>
      </c>
      <c r="D693" s="2">
        <v>40228</v>
      </c>
      <c r="E693" s="4">
        <v>86.77</v>
      </c>
      <c r="G693" s="2">
        <v>38869</v>
      </c>
      <c r="H693" s="4">
        <v>83.69</v>
      </c>
      <c r="J693" s="2">
        <v>33872</v>
      </c>
      <c r="K693" s="4">
        <v>14.8</v>
      </c>
      <c r="S693" s="3">
        <v>33841</v>
      </c>
      <c r="T693">
        <v>3.29</v>
      </c>
    </row>
    <row r="694" spans="1:20" x14ac:dyDescent="0.25">
      <c r="A694" s="2">
        <v>38534</v>
      </c>
      <c r="B694" s="4">
        <v>585.53</v>
      </c>
      <c r="D694" s="2">
        <v>40231</v>
      </c>
      <c r="E694" s="4">
        <v>86.88</v>
      </c>
      <c r="G694" s="2">
        <v>38870</v>
      </c>
      <c r="H694" s="4">
        <v>84.78</v>
      </c>
      <c r="J694" s="2">
        <v>33875</v>
      </c>
      <c r="K694" s="4">
        <v>15.19</v>
      </c>
      <c r="S694" s="3">
        <v>33842</v>
      </c>
      <c r="T694">
        <v>3.31</v>
      </c>
    </row>
    <row r="695" spans="1:20" x14ac:dyDescent="0.25">
      <c r="A695" s="2">
        <v>38538</v>
      </c>
      <c r="B695" s="4">
        <v>584.77</v>
      </c>
      <c r="D695" s="2">
        <v>40232</v>
      </c>
      <c r="E695" s="4">
        <v>86.25</v>
      </c>
      <c r="G695" s="2">
        <v>38873</v>
      </c>
      <c r="H695" s="4">
        <v>84.74</v>
      </c>
      <c r="J695" s="2">
        <v>33876</v>
      </c>
      <c r="K695" s="4">
        <v>14.97</v>
      </c>
      <c r="S695" s="3">
        <v>33843</v>
      </c>
      <c r="T695">
        <v>3.36</v>
      </c>
    </row>
    <row r="696" spans="1:20" x14ac:dyDescent="0.25">
      <c r="A696" s="2">
        <v>38539</v>
      </c>
      <c r="B696" s="4">
        <v>586.45000000000005</v>
      </c>
      <c r="D696" s="2">
        <v>40233</v>
      </c>
      <c r="E696" s="4">
        <v>86.58</v>
      </c>
      <c r="G696" s="2">
        <v>38874</v>
      </c>
      <c r="H696" s="4">
        <v>85.08</v>
      </c>
      <c r="J696" s="2">
        <v>33877</v>
      </c>
      <c r="K696" s="4">
        <v>14.28</v>
      </c>
      <c r="S696" s="3">
        <v>33844</v>
      </c>
      <c r="T696">
        <v>3.2800000000000002</v>
      </c>
    </row>
    <row r="697" spans="1:20" x14ac:dyDescent="0.25">
      <c r="A697" s="2">
        <v>38540</v>
      </c>
      <c r="B697" s="4">
        <v>586.67999999999995</v>
      </c>
      <c r="D697" s="2">
        <v>40234</v>
      </c>
      <c r="E697" s="4">
        <v>86.59</v>
      </c>
      <c r="G697" s="2">
        <v>38875</v>
      </c>
      <c r="H697" s="4">
        <v>84.98</v>
      </c>
      <c r="J697" s="2">
        <v>33878</v>
      </c>
      <c r="K697" s="4">
        <v>16.309999999999999</v>
      </c>
      <c r="S697" s="3">
        <v>33847</v>
      </c>
      <c r="T697">
        <v>3.51</v>
      </c>
    </row>
    <row r="698" spans="1:20" x14ac:dyDescent="0.25">
      <c r="A698" s="2">
        <v>38541</v>
      </c>
      <c r="B698" s="4">
        <v>588.08000000000004</v>
      </c>
      <c r="D698" s="2">
        <v>40235</v>
      </c>
      <c r="E698" s="4">
        <v>87.17</v>
      </c>
      <c r="G698" s="2">
        <v>38876</v>
      </c>
      <c r="H698" s="4">
        <v>85.29</v>
      </c>
      <c r="J698" s="2">
        <v>33879</v>
      </c>
      <c r="K698" s="4">
        <v>17.79</v>
      </c>
      <c r="S698" s="3">
        <v>33848</v>
      </c>
      <c r="T698">
        <v>3.39</v>
      </c>
    </row>
    <row r="699" spans="1:20" x14ac:dyDescent="0.25">
      <c r="A699" s="2">
        <v>38544</v>
      </c>
      <c r="B699" s="4">
        <v>589.79999999999995</v>
      </c>
      <c r="D699" s="2">
        <v>40238</v>
      </c>
      <c r="E699" s="4">
        <v>86.59</v>
      </c>
      <c r="G699" s="2">
        <v>38877</v>
      </c>
      <c r="H699" s="4">
        <v>85.75</v>
      </c>
      <c r="J699" s="2">
        <v>33882</v>
      </c>
      <c r="K699" s="4">
        <v>20.010000000000002</v>
      </c>
      <c r="S699" s="3">
        <v>33849</v>
      </c>
      <c r="T699">
        <v>3.21</v>
      </c>
    </row>
    <row r="700" spans="1:20" x14ac:dyDescent="0.25">
      <c r="A700" s="2">
        <v>38545</v>
      </c>
      <c r="B700" s="4">
        <v>591.41999999999996</v>
      </c>
      <c r="D700" s="2">
        <v>40239</v>
      </c>
      <c r="E700" s="4">
        <v>87.15</v>
      </c>
      <c r="G700" s="2">
        <v>38880</v>
      </c>
      <c r="H700" s="4">
        <v>85.78</v>
      </c>
      <c r="J700" s="2">
        <v>33883</v>
      </c>
      <c r="K700" s="4">
        <v>19.95</v>
      </c>
      <c r="S700" s="3">
        <v>33850</v>
      </c>
      <c r="T700">
        <v>3.33</v>
      </c>
    </row>
    <row r="701" spans="1:20" x14ac:dyDescent="0.25">
      <c r="A701" s="2">
        <v>38546</v>
      </c>
      <c r="B701" s="4">
        <v>592.20000000000005</v>
      </c>
      <c r="D701" s="2">
        <v>40240</v>
      </c>
      <c r="E701" s="4">
        <v>87.23</v>
      </c>
      <c r="G701" s="2">
        <v>38881</v>
      </c>
      <c r="H701" s="4">
        <v>85.87</v>
      </c>
      <c r="J701" s="2">
        <v>33884</v>
      </c>
      <c r="K701" s="4">
        <v>21.02</v>
      </c>
      <c r="S701" s="3">
        <v>33851</v>
      </c>
      <c r="T701">
        <v>3.02</v>
      </c>
    </row>
    <row r="702" spans="1:20" x14ac:dyDescent="0.25">
      <c r="A702" s="2">
        <v>38547</v>
      </c>
      <c r="B702" s="4">
        <v>593.19000000000005</v>
      </c>
      <c r="D702" s="2">
        <v>40241</v>
      </c>
      <c r="E702" s="4">
        <v>87.31</v>
      </c>
      <c r="G702" s="2">
        <v>38882</v>
      </c>
      <c r="H702" s="4">
        <v>84.93</v>
      </c>
      <c r="J702" s="2">
        <v>33885</v>
      </c>
      <c r="K702" s="4">
        <v>19.260000000000002</v>
      </c>
      <c r="S702" s="3">
        <v>33854</v>
      </c>
      <c r="T702">
        <v>3.02</v>
      </c>
    </row>
    <row r="703" spans="1:20" x14ac:dyDescent="0.25">
      <c r="A703" s="2">
        <v>38548</v>
      </c>
      <c r="B703" s="4">
        <v>593.41999999999996</v>
      </c>
      <c r="D703" s="2">
        <v>40242</v>
      </c>
      <c r="E703" s="4">
        <v>87.84</v>
      </c>
      <c r="G703" s="2">
        <v>38883</v>
      </c>
      <c r="H703" s="4">
        <v>84.49</v>
      </c>
      <c r="J703" s="2">
        <v>33886</v>
      </c>
      <c r="K703" s="4">
        <v>20.51</v>
      </c>
      <c r="S703" s="3">
        <v>33855</v>
      </c>
      <c r="T703">
        <v>3.13</v>
      </c>
    </row>
    <row r="704" spans="1:20" x14ac:dyDescent="0.25">
      <c r="A704" s="2">
        <v>38551</v>
      </c>
      <c r="B704" s="4">
        <v>592.91999999999996</v>
      </c>
      <c r="D704" s="2">
        <v>40245</v>
      </c>
      <c r="E704" s="4">
        <v>87.85</v>
      </c>
      <c r="G704" s="2">
        <v>38884</v>
      </c>
      <c r="H704" s="4">
        <v>84.27</v>
      </c>
      <c r="J704" s="2">
        <v>33889</v>
      </c>
      <c r="K704" s="4">
        <v>19.489999999999998</v>
      </c>
      <c r="S704" s="3">
        <v>33856</v>
      </c>
      <c r="T704">
        <v>3.08</v>
      </c>
    </row>
    <row r="705" spans="1:20" x14ac:dyDescent="0.25">
      <c r="A705" s="2">
        <v>38552</v>
      </c>
      <c r="B705" s="4">
        <v>592.24</v>
      </c>
      <c r="D705" s="2">
        <v>40246</v>
      </c>
      <c r="E705" s="4">
        <v>88.23</v>
      </c>
      <c r="G705" s="2">
        <v>38887</v>
      </c>
      <c r="H705" s="4">
        <v>84.19</v>
      </c>
      <c r="J705" s="2">
        <v>33890</v>
      </c>
      <c r="K705" s="4">
        <v>17.899999999999999</v>
      </c>
      <c r="S705" s="3">
        <v>33857</v>
      </c>
      <c r="T705">
        <v>3.06</v>
      </c>
    </row>
    <row r="706" spans="1:20" x14ac:dyDescent="0.25">
      <c r="A706" s="2">
        <v>38553</v>
      </c>
      <c r="B706" s="4">
        <v>592.89</v>
      </c>
      <c r="D706" s="2">
        <v>40247</v>
      </c>
      <c r="E706" s="4">
        <v>88.26</v>
      </c>
      <c r="G706" s="2">
        <v>38888</v>
      </c>
      <c r="H706" s="4">
        <v>84.03</v>
      </c>
      <c r="J706" s="2">
        <v>33891</v>
      </c>
      <c r="K706" s="4">
        <v>18.420000000000002</v>
      </c>
      <c r="S706" s="3">
        <v>33858</v>
      </c>
      <c r="T706">
        <v>3.01</v>
      </c>
    </row>
    <row r="707" spans="1:20" x14ac:dyDescent="0.25">
      <c r="A707" s="2">
        <v>38554</v>
      </c>
      <c r="B707" s="4">
        <v>592.28</v>
      </c>
      <c r="D707" s="2">
        <v>40248</v>
      </c>
      <c r="E707" s="4">
        <v>88.18</v>
      </c>
      <c r="G707" s="2">
        <v>38889</v>
      </c>
      <c r="H707" s="4">
        <v>84.07</v>
      </c>
      <c r="J707" s="2">
        <v>33892</v>
      </c>
      <c r="K707" s="4">
        <v>17.11</v>
      </c>
      <c r="S707" s="3">
        <v>33861</v>
      </c>
      <c r="T707">
        <v>3.22</v>
      </c>
    </row>
    <row r="708" spans="1:20" x14ac:dyDescent="0.25">
      <c r="A708" s="2">
        <v>38555</v>
      </c>
      <c r="B708" s="4">
        <v>592.85</v>
      </c>
      <c r="D708" s="2">
        <v>40249</v>
      </c>
      <c r="E708" s="4">
        <v>88.2</v>
      </c>
      <c r="G708" s="2">
        <v>38890</v>
      </c>
      <c r="H708" s="4">
        <v>83.59</v>
      </c>
      <c r="J708" s="2">
        <v>33893</v>
      </c>
      <c r="K708" s="4">
        <v>17.010000000000002</v>
      </c>
      <c r="S708" s="3">
        <v>33862</v>
      </c>
      <c r="T708">
        <v>3.2</v>
      </c>
    </row>
    <row r="709" spans="1:20" x14ac:dyDescent="0.25">
      <c r="A709" s="2">
        <v>38558</v>
      </c>
      <c r="B709" s="4">
        <v>593.26</v>
      </c>
      <c r="D709" s="2">
        <v>40252</v>
      </c>
      <c r="E709" s="4">
        <v>88.1</v>
      </c>
      <c r="G709" s="2">
        <v>38891</v>
      </c>
      <c r="H709" s="4">
        <v>83.43</v>
      </c>
      <c r="J709" s="2">
        <v>33896</v>
      </c>
      <c r="K709" s="4">
        <v>17.309999999999999</v>
      </c>
      <c r="S709" s="3">
        <v>33863</v>
      </c>
      <c r="T709">
        <v>4.4800000000000004</v>
      </c>
    </row>
    <row r="710" spans="1:20" x14ac:dyDescent="0.25">
      <c r="A710" s="2">
        <v>38559</v>
      </c>
      <c r="B710" s="4">
        <v>593.34</v>
      </c>
      <c r="D710" s="2">
        <v>40253</v>
      </c>
      <c r="E710" s="4">
        <v>88.4</v>
      </c>
      <c r="G710" s="2">
        <v>38894</v>
      </c>
      <c r="H710" s="4">
        <v>83.16</v>
      </c>
      <c r="J710" s="2">
        <v>33897</v>
      </c>
      <c r="K710" s="4">
        <v>16.87</v>
      </c>
      <c r="S710" s="3">
        <v>33864</v>
      </c>
      <c r="T710">
        <v>3.22</v>
      </c>
    </row>
    <row r="711" spans="1:20" x14ac:dyDescent="0.25">
      <c r="A711" s="2">
        <v>38560</v>
      </c>
      <c r="B711" s="4">
        <v>593.78</v>
      </c>
      <c r="D711" s="2">
        <v>40254</v>
      </c>
      <c r="E711" s="4">
        <v>88.4</v>
      </c>
      <c r="G711" s="2">
        <v>38895</v>
      </c>
      <c r="H711" s="4">
        <v>83.69</v>
      </c>
      <c r="J711" s="2">
        <v>33898</v>
      </c>
      <c r="K711" s="4">
        <v>16.62</v>
      </c>
      <c r="S711" s="3">
        <v>33865</v>
      </c>
      <c r="T711">
        <v>3.02</v>
      </c>
    </row>
    <row r="712" spans="1:20" x14ac:dyDescent="0.25">
      <c r="A712" s="2">
        <v>38561</v>
      </c>
      <c r="B712" s="4">
        <v>594.77</v>
      </c>
      <c r="D712" s="2">
        <v>40255</v>
      </c>
      <c r="E712" s="4">
        <v>88.53</v>
      </c>
      <c r="G712" s="2">
        <v>38896</v>
      </c>
      <c r="H712" s="4">
        <v>83.23</v>
      </c>
      <c r="J712" s="2">
        <v>33899</v>
      </c>
      <c r="K712" s="4">
        <v>15.84</v>
      </c>
      <c r="S712" s="3">
        <v>33868</v>
      </c>
      <c r="T712">
        <v>3.1</v>
      </c>
    </row>
    <row r="713" spans="1:20" x14ac:dyDescent="0.25">
      <c r="A713" s="2">
        <v>38562</v>
      </c>
      <c r="B713" s="4">
        <v>595.14</v>
      </c>
      <c r="D713" s="2">
        <v>40256</v>
      </c>
      <c r="E713" s="4">
        <v>88.09</v>
      </c>
      <c r="G713" s="2">
        <v>38897</v>
      </c>
      <c r="H713" s="4">
        <v>83.51</v>
      </c>
      <c r="J713" s="2">
        <v>33900</v>
      </c>
      <c r="K713" s="4">
        <v>16.46</v>
      </c>
      <c r="S713" s="3">
        <v>33869</v>
      </c>
      <c r="T713">
        <v>3.04</v>
      </c>
    </row>
    <row r="714" spans="1:20" x14ac:dyDescent="0.25">
      <c r="A714" s="2">
        <v>38565</v>
      </c>
      <c r="B714" s="4">
        <v>594.08000000000004</v>
      </c>
      <c r="D714" s="2">
        <v>40259</v>
      </c>
      <c r="E714" s="4">
        <v>88.52</v>
      </c>
      <c r="G714" s="2">
        <v>38898</v>
      </c>
      <c r="H714" s="4">
        <v>84.39</v>
      </c>
      <c r="J714" s="2">
        <v>33903</v>
      </c>
      <c r="K714" s="4">
        <v>16.32</v>
      </c>
      <c r="S714" s="3">
        <v>33870</v>
      </c>
      <c r="T714">
        <v>3.06</v>
      </c>
    </row>
    <row r="715" spans="1:20" x14ac:dyDescent="0.25">
      <c r="A715" s="2">
        <v>38566</v>
      </c>
      <c r="B715" s="4">
        <v>594.16</v>
      </c>
      <c r="D715" s="2">
        <v>40260</v>
      </c>
      <c r="E715" s="4">
        <v>88.5</v>
      </c>
      <c r="G715" s="2">
        <v>38901</v>
      </c>
      <c r="H715" s="4">
        <v>83.88</v>
      </c>
      <c r="J715" s="2">
        <v>33904</v>
      </c>
      <c r="K715" s="4">
        <v>16.239999999999998</v>
      </c>
      <c r="S715" s="3">
        <v>33871</v>
      </c>
      <c r="T715">
        <v>3.15</v>
      </c>
    </row>
    <row r="716" spans="1:20" x14ac:dyDescent="0.25">
      <c r="A716" s="2">
        <v>38567</v>
      </c>
      <c r="B716" s="4">
        <v>595.57000000000005</v>
      </c>
      <c r="D716" s="2">
        <v>40261</v>
      </c>
      <c r="E716" s="4">
        <v>88.45</v>
      </c>
      <c r="G716" s="2">
        <v>38903</v>
      </c>
      <c r="H716" s="4">
        <v>83.19</v>
      </c>
      <c r="J716" s="2">
        <v>33905</v>
      </c>
      <c r="K716" s="4">
        <v>15.95</v>
      </c>
      <c r="S716" s="3">
        <v>33872</v>
      </c>
      <c r="T716">
        <v>3.19</v>
      </c>
    </row>
    <row r="717" spans="1:20" x14ac:dyDescent="0.25">
      <c r="A717" s="2">
        <v>38568</v>
      </c>
      <c r="B717" s="4">
        <v>595.38</v>
      </c>
      <c r="D717" s="2">
        <v>40262</v>
      </c>
      <c r="E717" s="4">
        <v>88.66</v>
      </c>
      <c r="G717" s="2">
        <v>38904</v>
      </c>
      <c r="H717" s="4">
        <v>83.75</v>
      </c>
      <c r="J717" s="2">
        <v>33906</v>
      </c>
      <c r="K717" s="4">
        <v>15.47</v>
      </c>
      <c r="S717" s="3">
        <v>33875</v>
      </c>
      <c r="T717">
        <v>3.45</v>
      </c>
    </row>
    <row r="718" spans="1:20" x14ac:dyDescent="0.25">
      <c r="A718" s="2">
        <v>38569</v>
      </c>
      <c r="B718" s="4">
        <v>593.52</v>
      </c>
      <c r="D718" s="2">
        <v>40263</v>
      </c>
      <c r="E718" s="4">
        <v>88.63</v>
      </c>
      <c r="G718" s="2">
        <v>38905</v>
      </c>
      <c r="H718" s="4">
        <v>84.26</v>
      </c>
      <c r="J718" s="2">
        <v>33907</v>
      </c>
      <c r="K718" s="4">
        <v>16.149999999999999</v>
      </c>
      <c r="S718" s="3">
        <v>33876</v>
      </c>
      <c r="T718">
        <v>3.26</v>
      </c>
    </row>
    <row r="719" spans="1:20" x14ac:dyDescent="0.25">
      <c r="A719" s="2">
        <v>38572</v>
      </c>
      <c r="B719" s="4">
        <v>591.83000000000004</v>
      </c>
      <c r="D719" s="2">
        <v>40266</v>
      </c>
      <c r="E719" s="4">
        <v>88.74</v>
      </c>
      <c r="G719" s="2">
        <v>38908</v>
      </c>
      <c r="H719" s="4">
        <v>84.39</v>
      </c>
      <c r="J719" s="2">
        <v>33910</v>
      </c>
      <c r="K719" s="4">
        <v>16.670000000000002</v>
      </c>
      <c r="S719" s="3">
        <v>33877</v>
      </c>
      <c r="T719">
        <v>4.47</v>
      </c>
    </row>
    <row r="720" spans="1:20" x14ac:dyDescent="0.25">
      <c r="A720" s="2">
        <v>38573</v>
      </c>
      <c r="B720" s="4">
        <v>591.29</v>
      </c>
      <c r="D720" s="2">
        <v>40267</v>
      </c>
      <c r="E720" s="4">
        <v>88.65</v>
      </c>
      <c r="G720" s="2">
        <v>38909</v>
      </c>
      <c r="H720" s="4">
        <v>84.64</v>
      </c>
      <c r="J720" s="2">
        <v>33911</v>
      </c>
      <c r="K720" s="4">
        <v>17.329999999999998</v>
      </c>
      <c r="S720" s="3">
        <v>33878</v>
      </c>
      <c r="T720">
        <v>3.58</v>
      </c>
    </row>
    <row r="721" spans="1:20" x14ac:dyDescent="0.25">
      <c r="A721" s="2">
        <v>38574</v>
      </c>
      <c r="B721" s="4">
        <v>592.77</v>
      </c>
      <c r="D721" s="2">
        <v>40268</v>
      </c>
      <c r="E721" s="4">
        <v>88.37</v>
      </c>
      <c r="G721" s="2">
        <v>38910</v>
      </c>
      <c r="H721" s="4">
        <v>84.66</v>
      </c>
      <c r="J721" s="2">
        <v>33912</v>
      </c>
      <c r="K721" s="4">
        <v>16.28</v>
      </c>
      <c r="S721" s="3">
        <v>33879</v>
      </c>
      <c r="T721">
        <v>3.15</v>
      </c>
    </row>
    <row r="722" spans="1:20" x14ac:dyDescent="0.25">
      <c r="A722" s="2">
        <v>38575</v>
      </c>
      <c r="B722" s="4">
        <v>592.78</v>
      </c>
      <c r="D722" s="2">
        <v>40269</v>
      </c>
      <c r="E722" s="4">
        <v>87.5</v>
      </c>
      <c r="G722" s="2">
        <v>38911</v>
      </c>
      <c r="H722" s="4">
        <v>84.99</v>
      </c>
      <c r="J722" s="2">
        <v>33913</v>
      </c>
      <c r="K722" s="4">
        <v>15.38</v>
      </c>
      <c r="S722" s="3">
        <v>33882</v>
      </c>
      <c r="T722">
        <v>3.22</v>
      </c>
    </row>
    <row r="723" spans="1:20" x14ac:dyDescent="0.25">
      <c r="A723" s="2">
        <v>38576</v>
      </c>
      <c r="B723" s="4">
        <v>593.29</v>
      </c>
      <c r="D723" s="2">
        <v>40273</v>
      </c>
      <c r="E723" s="4">
        <v>87.46</v>
      </c>
      <c r="G723" s="2">
        <v>38912</v>
      </c>
      <c r="H723" s="4">
        <v>85.04</v>
      </c>
      <c r="J723" s="2">
        <v>33914</v>
      </c>
      <c r="K723" s="4">
        <v>14.69</v>
      </c>
      <c r="S723" s="3">
        <v>33883</v>
      </c>
      <c r="T723">
        <v>3.1</v>
      </c>
    </row>
    <row r="724" spans="1:20" x14ac:dyDescent="0.25">
      <c r="A724" s="2">
        <v>38579</v>
      </c>
      <c r="B724" s="4">
        <v>593.20000000000005</v>
      </c>
      <c r="D724" s="2">
        <v>40274</v>
      </c>
      <c r="E724" s="4">
        <v>88.03</v>
      </c>
      <c r="G724" s="2">
        <v>38915</v>
      </c>
      <c r="H724" s="4">
        <v>85.16</v>
      </c>
      <c r="J724" s="2">
        <v>33917</v>
      </c>
      <c r="K724" s="4">
        <v>14.23</v>
      </c>
      <c r="S724" s="3">
        <v>33884</v>
      </c>
      <c r="T724">
        <v>3.06</v>
      </c>
    </row>
    <row r="725" spans="1:20" x14ac:dyDescent="0.25">
      <c r="A725" s="2">
        <v>38580</v>
      </c>
      <c r="B725" s="4">
        <v>593.49</v>
      </c>
      <c r="D725" s="2">
        <v>40275</v>
      </c>
      <c r="E725" s="4">
        <v>88.16</v>
      </c>
      <c r="G725" s="2">
        <v>38916</v>
      </c>
      <c r="H725" s="4">
        <v>84.47</v>
      </c>
      <c r="J725" s="2">
        <v>33918</v>
      </c>
      <c r="K725" s="4">
        <v>14.37</v>
      </c>
      <c r="S725" s="3">
        <v>33885</v>
      </c>
      <c r="T725">
        <v>3.04</v>
      </c>
    </row>
    <row r="726" spans="1:20" x14ac:dyDescent="0.25">
      <c r="A726" s="2">
        <v>38581</v>
      </c>
      <c r="B726" s="4">
        <v>593.71</v>
      </c>
      <c r="D726" s="2">
        <v>40276</v>
      </c>
      <c r="E726" s="4">
        <v>88.31</v>
      </c>
      <c r="G726" s="2">
        <v>38917</v>
      </c>
      <c r="H726" s="4">
        <v>85.24</v>
      </c>
      <c r="J726" s="2">
        <v>33919</v>
      </c>
      <c r="K726" s="4">
        <v>13.99</v>
      </c>
      <c r="S726" s="3">
        <v>33886</v>
      </c>
      <c r="T726">
        <v>2.9699999999999998</v>
      </c>
    </row>
    <row r="727" spans="1:20" x14ac:dyDescent="0.25">
      <c r="A727" s="2">
        <v>38582</v>
      </c>
      <c r="B727" s="4">
        <v>593.87</v>
      </c>
      <c r="D727" s="2">
        <v>40277</v>
      </c>
      <c r="E727" s="4">
        <v>88.44</v>
      </c>
      <c r="G727" s="2">
        <v>38918</v>
      </c>
      <c r="H727" s="4">
        <v>85.48</v>
      </c>
      <c r="J727" s="2">
        <v>33920</v>
      </c>
      <c r="K727" s="4">
        <v>14.37</v>
      </c>
      <c r="S727" s="3">
        <v>33889</v>
      </c>
      <c r="T727">
        <v>2.9699999999999998</v>
      </c>
    </row>
    <row r="728" spans="1:20" x14ac:dyDescent="0.25">
      <c r="A728" s="2">
        <v>38583</v>
      </c>
      <c r="B728" s="4">
        <v>594.72</v>
      </c>
      <c r="D728" s="2">
        <v>40280</v>
      </c>
      <c r="E728" s="4">
        <v>88.46</v>
      </c>
      <c r="G728" s="2">
        <v>38919</v>
      </c>
      <c r="H728" s="4">
        <v>85.33</v>
      </c>
      <c r="J728" s="2">
        <v>33921</v>
      </c>
      <c r="K728" s="4">
        <v>14.61</v>
      </c>
      <c r="S728" s="3">
        <v>33890</v>
      </c>
      <c r="T728">
        <v>3.5300000000000002</v>
      </c>
    </row>
    <row r="729" spans="1:20" x14ac:dyDescent="0.25">
      <c r="A729" s="2">
        <v>38586</v>
      </c>
      <c r="B729" s="4">
        <v>595.17999999999995</v>
      </c>
      <c r="D729" s="2">
        <v>40281</v>
      </c>
      <c r="E729" s="4">
        <v>88.7</v>
      </c>
      <c r="G729" s="2">
        <v>38922</v>
      </c>
      <c r="H729" s="4">
        <v>85.28</v>
      </c>
      <c r="J729" s="2">
        <v>33924</v>
      </c>
      <c r="K729" s="4">
        <v>14.86</v>
      </c>
      <c r="S729" s="3">
        <v>33891</v>
      </c>
      <c r="T729">
        <v>3.96</v>
      </c>
    </row>
    <row r="730" spans="1:20" x14ac:dyDescent="0.25">
      <c r="A730" s="2">
        <v>38587</v>
      </c>
      <c r="B730" s="4">
        <v>595.61</v>
      </c>
      <c r="D730" s="2">
        <v>40282</v>
      </c>
      <c r="E730" s="4">
        <v>88.94</v>
      </c>
      <c r="G730" s="2">
        <v>38923</v>
      </c>
      <c r="H730" s="4">
        <v>85</v>
      </c>
      <c r="J730" s="2">
        <v>33925</v>
      </c>
      <c r="K730" s="4">
        <v>15.01</v>
      </c>
      <c r="S730" s="3">
        <v>33892</v>
      </c>
      <c r="T730">
        <v>3.4</v>
      </c>
    </row>
    <row r="731" spans="1:20" x14ac:dyDescent="0.25">
      <c r="A731" s="2">
        <v>38588</v>
      </c>
      <c r="B731" s="4">
        <v>596.88</v>
      </c>
      <c r="D731" s="2">
        <v>40283</v>
      </c>
      <c r="E731" s="4">
        <v>89.18</v>
      </c>
      <c r="G731" s="2">
        <v>38924</v>
      </c>
      <c r="H731" s="4">
        <v>85.34</v>
      </c>
      <c r="J731" s="2">
        <v>33926</v>
      </c>
      <c r="K731" s="4">
        <v>14.55</v>
      </c>
      <c r="S731" s="3">
        <v>33893</v>
      </c>
      <c r="T731">
        <v>2.99</v>
      </c>
    </row>
    <row r="732" spans="1:20" x14ac:dyDescent="0.25">
      <c r="A732" s="2">
        <v>38589</v>
      </c>
      <c r="B732" s="4">
        <v>597.38</v>
      </c>
      <c r="D732" s="2">
        <v>40284</v>
      </c>
      <c r="E732" s="4">
        <v>88.42</v>
      </c>
      <c r="G732" s="2">
        <v>38925</v>
      </c>
      <c r="H732" s="4">
        <v>85.2</v>
      </c>
      <c r="J732" s="2">
        <v>33927</v>
      </c>
      <c r="K732" s="4">
        <v>14.33</v>
      </c>
      <c r="S732" s="3">
        <v>33896</v>
      </c>
      <c r="T732">
        <v>3.05</v>
      </c>
    </row>
    <row r="733" spans="1:20" x14ac:dyDescent="0.25">
      <c r="A733" s="2">
        <v>38590</v>
      </c>
      <c r="B733" s="4">
        <v>597.54</v>
      </c>
      <c r="D733" s="2">
        <v>40287</v>
      </c>
      <c r="E733" s="4">
        <v>88.31</v>
      </c>
      <c r="G733" s="2">
        <v>38926</v>
      </c>
      <c r="H733" s="4">
        <v>85.72</v>
      </c>
      <c r="J733" s="2">
        <v>33928</v>
      </c>
      <c r="K733" s="4">
        <v>13.67</v>
      </c>
      <c r="S733" s="3">
        <v>33897</v>
      </c>
      <c r="T733">
        <v>2.9699999999999998</v>
      </c>
    </row>
    <row r="734" spans="1:20" x14ac:dyDescent="0.25">
      <c r="A734" s="2">
        <v>38593</v>
      </c>
      <c r="B734" s="4">
        <v>597.03</v>
      </c>
      <c r="D734" s="2">
        <v>40288</v>
      </c>
      <c r="E734" s="4">
        <v>89.24</v>
      </c>
      <c r="G734" s="2">
        <v>38929</v>
      </c>
      <c r="H734" s="4">
        <v>85.73</v>
      </c>
      <c r="J734" s="2">
        <v>33931</v>
      </c>
      <c r="K734" s="4">
        <v>13.4</v>
      </c>
      <c r="S734" s="3">
        <v>33898</v>
      </c>
      <c r="T734">
        <v>2.95</v>
      </c>
    </row>
    <row r="735" spans="1:20" x14ac:dyDescent="0.25">
      <c r="A735" s="2">
        <v>38594</v>
      </c>
      <c r="B735" s="4">
        <v>596.77</v>
      </c>
      <c r="D735" s="2">
        <v>40289</v>
      </c>
      <c r="E735" s="4">
        <v>89.25</v>
      </c>
      <c r="G735" s="2">
        <v>38930</v>
      </c>
      <c r="H735" s="4">
        <v>85.46</v>
      </c>
      <c r="J735" s="2">
        <v>33932</v>
      </c>
      <c r="K735" s="4">
        <v>12.66</v>
      </c>
      <c r="S735" s="3">
        <v>33899</v>
      </c>
      <c r="T735">
        <v>2.96</v>
      </c>
    </row>
    <row r="736" spans="1:20" x14ac:dyDescent="0.25">
      <c r="A736" s="2">
        <v>38595</v>
      </c>
      <c r="B736" s="4">
        <v>595.32000000000005</v>
      </c>
      <c r="D736" s="2">
        <v>40290</v>
      </c>
      <c r="E736" s="4">
        <v>88.99</v>
      </c>
      <c r="G736" s="2">
        <v>38931</v>
      </c>
      <c r="H736" s="4">
        <v>85.75</v>
      </c>
      <c r="J736" s="2">
        <v>33933</v>
      </c>
      <c r="K736" s="4">
        <v>12.5</v>
      </c>
      <c r="S736" s="3">
        <v>33900</v>
      </c>
      <c r="T736">
        <v>2.9</v>
      </c>
    </row>
    <row r="737" spans="1:20" x14ac:dyDescent="0.25">
      <c r="A737" s="2">
        <v>38596</v>
      </c>
      <c r="B737" s="4">
        <v>593.74</v>
      </c>
      <c r="D737" s="2">
        <v>40291</v>
      </c>
      <c r="E737" s="4">
        <v>89.6</v>
      </c>
      <c r="G737" s="2">
        <v>38932</v>
      </c>
      <c r="H737" s="4">
        <v>85.77</v>
      </c>
      <c r="J737" s="2">
        <v>33935</v>
      </c>
      <c r="K737" s="4">
        <v>12.58</v>
      </c>
      <c r="S737" s="3">
        <v>33903</v>
      </c>
      <c r="T737">
        <v>3.12</v>
      </c>
    </row>
    <row r="738" spans="1:20" x14ac:dyDescent="0.25">
      <c r="A738" s="2">
        <v>38597</v>
      </c>
      <c r="B738" s="4">
        <v>592.99</v>
      </c>
      <c r="D738" s="2">
        <v>40294</v>
      </c>
      <c r="E738" s="4">
        <v>89.57</v>
      </c>
      <c r="G738" s="2">
        <v>38933</v>
      </c>
      <c r="H738" s="4">
        <v>86.39</v>
      </c>
      <c r="J738" s="2">
        <v>33938</v>
      </c>
      <c r="K738" s="4">
        <v>13.01</v>
      </c>
      <c r="S738" s="3">
        <v>33904</v>
      </c>
      <c r="T738">
        <v>2.91</v>
      </c>
    </row>
    <row r="739" spans="1:20" x14ac:dyDescent="0.25">
      <c r="A739" s="2">
        <v>38601</v>
      </c>
      <c r="B739" s="4">
        <v>591.07000000000005</v>
      </c>
      <c r="D739" s="2">
        <v>40295</v>
      </c>
      <c r="E739" s="4">
        <v>88.44</v>
      </c>
      <c r="G739" s="2">
        <v>38936</v>
      </c>
      <c r="H739" s="4">
        <v>86.32</v>
      </c>
      <c r="J739" s="2">
        <v>33939</v>
      </c>
      <c r="K739" s="4">
        <v>12.8</v>
      </c>
      <c r="S739" s="3">
        <v>33905</v>
      </c>
      <c r="T739">
        <v>3.06</v>
      </c>
    </row>
    <row r="740" spans="1:20" x14ac:dyDescent="0.25">
      <c r="A740" s="2">
        <v>38602</v>
      </c>
      <c r="B740" s="4">
        <v>587.79</v>
      </c>
      <c r="D740" s="2">
        <v>40296</v>
      </c>
      <c r="E740" s="4">
        <v>88.5</v>
      </c>
      <c r="G740" s="2">
        <v>38937</v>
      </c>
      <c r="H740" s="4">
        <v>86.18</v>
      </c>
      <c r="J740" s="2">
        <v>33940</v>
      </c>
      <c r="K740" s="4">
        <v>12.56</v>
      </c>
      <c r="S740" s="3">
        <v>33906</v>
      </c>
      <c r="T740">
        <v>3.08</v>
      </c>
    </row>
    <row r="741" spans="1:20" x14ac:dyDescent="0.25">
      <c r="A741" s="2">
        <v>38603</v>
      </c>
      <c r="B741" s="4">
        <v>588.16</v>
      </c>
      <c r="D741" s="2">
        <v>40297</v>
      </c>
      <c r="E741" s="4">
        <v>89.11</v>
      </c>
      <c r="G741" s="2">
        <v>38938</v>
      </c>
      <c r="H741" s="4">
        <v>85.89</v>
      </c>
      <c r="J741" s="2">
        <v>33941</v>
      </c>
      <c r="K741" s="4">
        <v>12.03</v>
      </c>
      <c r="S741" s="3">
        <v>33907</v>
      </c>
      <c r="T741">
        <v>3.04</v>
      </c>
    </row>
    <row r="742" spans="1:20" x14ac:dyDescent="0.25">
      <c r="A742" s="2">
        <v>38604</v>
      </c>
      <c r="B742" s="4">
        <v>589.21</v>
      </c>
      <c r="D742" s="2">
        <v>40298</v>
      </c>
      <c r="E742" s="4">
        <v>89.4</v>
      </c>
      <c r="G742" s="2">
        <v>38939</v>
      </c>
      <c r="H742" s="4">
        <v>85.76</v>
      </c>
      <c r="J742" s="2">
        <v>33942</v>
      </c>
      <c r="K742" s="4">
        <v>11.81</v>
      </c>
      <c r="S742" s="3">
        <v>33910</v>
      </c>
      <c r="T742">
        <v>3.21</v>
      </c>
    </row>
    <row r="743" spans="1:20" x14ac:dyDescent="0.25">
      <c r="A743" s="2">
        <v>38607</v>
      </c>
      <c r="B743" s="4">
        <v>586.95000000000005</v>
      </c>
      <c r="D743" s="2">
        <v>40301</v>
      </c>
      <c r="E743" s="4">
        <v>88.75</v>
      </c>
      <c r="G743" s="2">
        <v>38940</v>
      </c>
      <c r="H743" s="4">
        <v>85.4</v>
      </c>
      <c r="J743" s="2">
        <v>33945</v>
      </c>
      <c r="K743" s="4">
        <v>12</v>
      </c>
      <c r="S743" s="3">
        <v>33911</v>
      </c>
      <c r="T743">
        <v>3.09</v>
      </c>
    </row>
    <row r="744" spans="1:20" x14ac:dyDescent="0.25">
      <c r="A744" s="2">
        <v>38608</v>
      </c>
      <c r="B744" s="4">
        <v>588.69000000000005</v>
      </c>
      <c r="D744" s="2">
        <v>40302</v>
      </c>
      <c r="E744" s="4">
        <v>87.84</v>
      </c>
      <c r="G744" s="2">
        <v>38943</v>
      </c>
      <c r="H744" s="4">
        <v>85.2</v>
      </c>
      <c r="J744" s="2">
        <v>33946</v>
      </c>
      <c r="K744" s="4">
        <v>11.73</v>
      </c>
      <c r="S744" s="3">
        <v>33912</v>
      </c>
      <c r="T744">
        <v>2.98</v>
      </c>
    </row>
    <row r="745" spans="1:20" x14ac:dyDescent="0.25">
      <c r="A745" s="2">
        <v>38609</v>
      </c>
      <c r="B745" s="4">
        <v>587.42999999999995</v>
      </c>
      <c r="D745" s="2">
        <v>40303</v>
      </c>
      <c r="E745" s="4">
        <v>86.6</v>
      </c>
      <c r="G745" s="2">
        <v>38944</v>
      </c>
      <c r="H745" s="4">
        <v>85.96</v>
      </c>
      <c r="J745" s="2">
        <v>33947</v>
      </c>
      <c r="K745" s="4">
        <v>12.58</v>
      </c>
      <c r="S745" s="3">
        <v>33913</v>
      </c>
      <c r="T745">
        <v>2.92</v>
      </c>
    </row>
    <row r="746" spans="1:20" x14ac:dyDescent="0.25">
      <c r="A746" s="2">
        <v>38610</v>
      </c>
      <c r="B746" s="4">
        <v>584.72</v>
      </c>
      <c r="D746" s="2">
        <v>40304</v>
      </c>
      <c r="E746" s="4">
        <v>84.4</v>
      </c>
      <c r="G746" s="2">
        <v>38945</v>
      </c>
      <c r="H746" s="4">
        <v>86.55</v>
      </c>
      <c r="J746" s="2">
        <v>33948</v>
      </c>
      <c r="K746" s="4">
        <v>12.75</v>
      </c>
      <c r="S746" s="3">
        <v>33914</v>
      </c>
      <c r="T746">
        <v>2.86</v>
      </c>
    </row>
    <row r="747" spans="1:20" x14ac:dyDescent="0.25">
      <c r="A747" s="2">
        <v>38611</v>
      </c>
      <c r="B747" s="4">
        <v>582.57000000000005</v>
      </c>
      <c r="D747" s="2">
        <v>40305</v>
      </c>
      <c r="E747" s="4">
        <v>84.48</v>
      </c>
      <c r="G747" s="2">
        <v>38946</v>
      </c>
      <c r="H747" s="4">
        <v>86.52</v>
      </c>
      <c r="J747" s="2">
        <v>33949</v>
      </c>
      <c r="K747" s="4">
        <v>12.34</v>
      </c>
      <c r="S747" s="3">
        <v>33917</v>
      </c>
      <c r="T747">
        <v>2.98</v>
      </c>
    </row>
    <row r="748" spans="1:20" x14ac:dyDescent="0.25">
      <c r="A748" s="2">
        <v>38614</v>
      </c>
      <c r="B748" s="4">
        <v>583.32000000000005</v>
      </c>
      <c r="D748" s="2">
        <v>40308</v>
      </c>
      <c r="E748" s="4">
        <v>86.06</v>
      </c>
      <c r="G748" s="2">
        <v>38947</v>
      </c>
      <c r="H748" s="4">
        <v>86.86</v>
      </c>
      <c r="J748" s="2">
        <v>33952</v>
      </c>
      <c r="K748" s="4">
        <v>12.66</v>
      </c>
      <c r="S748" s="3">
        <v>33918</v>
      </c>
      <c r="T748">
        <v>2.93</v>
      </c>
    </row>
    <row r="749" spans="1:20" x14ac:dyDescent="0.25">
      <c r="A749" s="2">
        <v>38615</v>
      </c>
      <c r="B749" s="4">
        <v>584.17999999999995</v>
      </c>
      <c r="D749" s="2">
        <v>40309</v>
      </c>
      <c r="E749" s="4">
        <v>85.96</v>
      </c>
      <c r="G749" s="2">
        <v>38950</v>
      </c>
      <c r="H749" s="4">
        <v>87.08</v>
      </c>
      <c r="J749" s="2">
        <v>33953</v>
      </c>
      <c r="K749" s="4">
        <v>12.41</v>
      </c>
      <c r="S749" s="3">
        <v>33919</v>
      </c>
      <c r="T749">
        <v>2.93</v>
      </c>
    </row>
    <row r="750" spans="1:20" x14ac:dyDescent="0.25">
      <c r="A750" s="2">
        <v>38616</v>
      </c>
      <c r="B750" s="4">
        <v>587.25</v>
      </c>
      <c r="D750" s="2">
        <v>40310</v>
      </c>
      <c r="E750" s="4">
        <v>87.01</v>
      </c>
      <c r="G750" s="2">
        <v>38951</v>
      </c>
      <c r="H750" s="4">
        <v>87.11</v>
      </c>
      <c r="J750" s="2">
        <v>33954</v>
      </c>
      <c r="K750" s="4">
        <v>12.58</v>
      </c>
      <c r="S750" s="3">
        <v>33920</v>
      </c>
      <c r="T750">
        <v>3.04</v>
      </c>
    </row>
    <row r="751" spans="1:20" x14ac:dyDescent="0.25">
      <c r="A751" s="2">
        <v>38617</v>
      </c>
      <c r="B751" s="4">
        <v>586.94000000000005</v>
      </c>
      <c r="D751" s="2">
        <v>40311</v>
      </c>
      <c r="E751" s="4">
        <v>86.47</v>
      </c>
      <c r="G751" s="2">
        <v>38952</v>
      </c>
      <c r="H751" s="4">
        <v>87.13</v>
      </c>
      <c r="J751" s="2">
        <v>33955</v>
      </c>
      <c r="K751" s="4">
        <v>12.14</v>
      </c>
      <c r="S751" s="3">
        <v>33921</v>
      </c>
      <c r="T751">
        <v>2.85</v>
      </c>
    </row>
    <row r="752" spans="1:20" x14ac:dyDescent="0.25">
      <c r="A752" s="2">
        <v>38618</v>
      </c>
      <c r="B752" s="4">
        <v>584.48</v>
      </c>
      <c r="D752" s="2">
        <v>40312</v>
      </c>
      <c r="E752" s="4">
        <v>85.97</v>
      </c>
      <c r="G752" s="2">
        <v>38953</v>
      </c>
      <c r="H752" s="4">
        <v>87.31</v>
      </c>
      <c r="J752" s="2">
        <v>33956</v>
      </c>
      <c r="K752" s="4">
        <v>11.66</v>
      </c>
      <c r="S752" s="3">
        <v>33924</v>
      </c>
      <c r="T752">
        <v>3.2800000000000002</v>
      </c>
    </row>
    <row r="753" spans="1:20" x14ac:dyDescent="0.25">
      <c r="A753" s="2">
        <v>38621</v>
      </c>
      <c r="B753" s="4">
        <v>583.02</v>
      </c>
      <c r="D753" s="2">
        <v>40315</v>
      </c>
      <c r="E753" s="4">
        <v>85.86</v>
      </c>
      <c r="G753" s="2">
        <v>38954</v>
      </c>
      <c r="H753" s="4">
        <v>87.47</v>
      </c>
      <c r="J753" s="2">
        <v>33959</v>
      </c>
      <c r="K753" s="4">
        <v>11.65</v>
      </c>
      <c r="S753" s="3">
        <v>33925</v>
      </c>
      <c r="T753">
        <v>3.06</v>
      </c>
    </row>
    <row r="754" spans="1:20" x14ac:dyDescent="0.25">
      <c r="A754" s="2">
        <v>38622</v>
      </c>
      <c r="B754" s="4">
        <v>583.5</v>
      </c>
      <c r="D754" s="2">
        <v>40316</v>
      </c>
      <c r="E754" s="4">
        <v>85.68</v>
      </c>
      <c r="G754" s="2">
        <v>38957</v>
      </c>
      <c r="H754" s="4">
        <v>87.47</v>
      </c>
      <c r="J754" s="2">
        <v>33960</v>
      </c>
      <c r="K754" s="4">
        <v>11.75</v>
      </c>
      <c r="S754" s="3">
        <v>33926</v>
      </c>
      <c r="T754">
        <v>2.89</v>
      </c>
    </row>
    <row r="755" spans="1:20" x14ac:dyDescent="0.25">
      <c r="A755" s="2">
        <v>38623</v>
      </c>
      <c r="B755" s="4">
        <v>585.72</v>
      </c>
      <c r="D755" s="2">
        <v>40317</v>
      </c>
      <c r="E755" s="4">
        <v>85.18</v>
      </c>
      <c r="G755" s="2">
        <v>38958</v>
      </c>
      <c r="H755" s="4">
        <v>87.55</v>
      </c>
      <c r="J755" s="2">
        <v>33961</v>
      </c>
      <c r="K755" s="4">
        <v>11.51</v>
      </c>
      <c r="S755" s="3">
        <v>33927</v>
      </c>
      <c r="T755">
        <v>2.94</v>
      </c>
    </row>
    <row r="756" spans="1:20" x14ac:dyDescent="0.25">
      <c r="A756" s="2">
        <v>38624</v>
      </c>
      <c r="B756" s="4">
        <v>584.24</v>
      </c>
      <c r="D756" s="2">
        <v>40318</v>
      </c>
      <c r="E756" s="4">
        <v>82.64</v>
      </c>
      <c r="G756" s="2">
        <v>38959</v>
      </c>
      <c r="H756" s="4">
        <v>87.87</v>
      </c>
      <c r="J756" s="2">
        <v>33962</v>
      </c>
      <c r="K756" s="4">
        <v>11.57</v>
      </c>
      <c r="S756" s="3">
        <v>33928</v>
      </c>
      <c r="T756">
        <v>2.9</v>
      </c>
    </row>
    <row r="757" spans="1:20" x14ac:dyDescent="0.25">
      <c r="A757" s="2">
        <v>38625</v>
      </c>
      <c r="B757" s="4">
        <v>583.12</v>
      </c>
      <c r="D757" s="2">
        <v>40319</v>
      </c>
      <c r="E757" s="4">
        <v>84.3</v>
      </c>
      <c r="G757" s="2">
        <v>38960</v>
      </c>
      <c r="H757" s="4">
        <v>88.08</v>
      </c>
      <c r="J757" s="2">
        <v>33966</v>
      </c>
      <c r="K757" s="4">
        <v>12.22</v>
      </c>
      <c r="S757" s="3">
        <v>33931</v>
      </c>
      <c r="T757">
        <v>2.89</v>
      </c>
    </row>
    <row r="758" spans="1:20" x14ac:dyDescent="0.25">
      <c r="A758" s="2">
        <v>38628</v>
      </c>
      <c r="B758" s="4">
        <v>580.6</v>
      </c>
      <c r="D758" s="2">
        <v>40322</v>
      </c>
      <c r="E758" s="4">
        <v>84.43</v>
      </c>
      <c r="G758" s="2">
        <v>38961</v>
      </c>
      <c r="H758" s="4">
        <v>87.84</v>
      </c>
      <c r="J758" s="2">
        <v>33967</v>
      </c>
      <c r="K758" s="4">
        <v>12.29</v>
      </c>
      <c r="S758" s="3">
        <v>33932</v>
      </c>
      <c r="T758">
        <v>2.58</v>
      </c>
    </row>
    <row r="759" spans="1:20" x14ac:dyDescent="0.25">
      <c r="A759" s="2">
        <v>38629</v>
      </c>
      <c r="B759" s="4">
        <v>581.69000000000005</v>
      </c>
      <c r="D759" s="2">
        <v>40323</v>
      </c>
      <c r="E759" s="4">
        <v>84.33</v>
      </c>
      <c r="G759" s="2">
        <v>38965</v>
      </c>
      <c r="H759" s="4">
        <v>87.21</v>
      </c>
      <c r="J759" s="2">
        <v>33968</v>
      </c>
      <c r="K759" s="4">
        <v>12.6</v>
      </c>
      <c r="S759" s="3">
        <v>33933</v>
      </c>
      <c r="T759">
        <v>4.5999999999999996</v>
      </c>
    </row>
    <row r="760" spans="1:20" x14ac:dyDescent="0.25">
      <c r="A760" s="2">
        <v>38630</v>
      </c>
      <c r="B760" s="4">
        <v>583.09</v>
      </c>
      <c r="D760" s="2">
        <v>40324</v>
      </c>
      <c r="E760" s="4">
        <v>83.32</v>
      </c>
      <c r="G760" s="2">
        <v>38966</v>
      </c>
      <c r="H760" s="4">
        <v>87.03</v>
      </c>
      <c r="J760" s="2">
        <v>33969</v>
      </c>
      <c r="K760" s="4">
        <v>12.57</v>
      </c>
      <c r="S760" s="3">
        <v>33934</v>
      </c>
      <c r="T760">
        <v>4.5999999999999996</v>
      </c>
    </row>
    <row r="761" spans="1:20" x14ac:dyDescent="0.25">
      <c r="A761" s="2">
        <v>38631</v>
      </c>
      <c r="B761" s="4">
        <v>581.85</v>
      </c>
      <c r="D761" s="2">
        <v>40325</v>
      </c>
      <c r="E761" s="4">
        <v>84.54</v>
      </c>
      <c r="G761" s="2">
        <v>38967</v>
      </c>
      <c r="H761" s="4">
        <v>87.26</v>
      </c>
      <c r="J761" s="2">
        <v>33973</v>
      </c>
      <c r="K761" s="4">
        <v>13.36</v>
      </c>
      <c r="S761" s="3">
        <v>33935</v>
      </c>
      <c r="T761">
        <v>3.13</v>
      </c>
    </row>
    <row r="762" spans="1:20" x14ac:dyDescent="0.25">
      <c r="A762" s="2">
        <v>38632</v>
      </c>
      <c r="B762" s="4">
        <v>583.26</v>
      </c>
      <c r="D762" s="2">
        <v>40326</v>
      </c>
      <c r="E762" s="4">
        <v>84.61</v>
      </c>
      <c r="G762" s="2">
        <v>38968</v>
      </c>
      <c r="H762" s="4">
        <v>87.38</v>
      </c>
      <c r="J762" s="2">
        <v>33974</v>
      </c>
      <c r="K762" s="4">
        <v>13.35</v>
      </c>
      <c r="S762" s="3">
        <v>33938</v>
      </c>
      <c r="T762">
        <v>3.45</v>
      </c>
    </row>
    <row r="763" spans="1:20" x14ac:dyDescent="0.25">
      <c r="A763" s="2">
        <v>38635</v>
      </c>
      <c r="B763" s="4">
        <v>583.07000000000005</v>
      </c>
      <c r="D763" s="2">
        <v>40330</v>
      </c>
      <c r="E763" s="4">
        <v>83.57</v>
      </c>
      <c r="G763" s="2">
        <v>38971</v>
      </c>
      <c r="H763" s="4">
        <v>87.11</v>
      </c>
      <c r="J763" s="2">
        <v>33975</v>
      </c>
      <c r="K763" s="4">
        <v>13.37</v>
      </c>
      <c r="S763" s="3">
        <v>33939</v>
      </c>
      <c r="T763">
        <v>3.17</v>
      </c>
    </row>
    <row r="764" spans="1:20" x14ac:dyDescent="0.25">
      <c r="A764" s="2">
        <v>38636</v>
      </c>
      <c r="B764" s="4">
        <v>582.37</v>
      </c>
      <c r="D764" s="2">
        <v>40331</v>
      </c>
      <c r="E764" s="4">
        <v>84</v>
      </c>
      <c r="G764" s="2">
        <v>38972</v>
      </c>
      <c r="H764" s="4">
        <v>87.68</v>
      </c>
      <c r="J764" s="2">
        <v>33976</v>
      </c>
      <c r="K764" s="4">
        <v>14.72</v>
      </c>
      <c r="S764" s="3">
        <v>33940</v>
      </c>
      <c r="T764">
        <v>2.99</v>
      </c>
    </row>
    <row r="765" spans="1:20" x14ac:dyDescent="0.25">
      <c r="A765" s="2">
        <v>38637</v>
      </c>
      <c r="B765" s="4">
        <v>579.07000000000005</v>
      </c>
      <c r="D765" s="2">
        <v>40332</v>
      </c>
      <c r="E765" s="4">
        <v>84.03</v>
      </c>
      <c r="G765" s="2">
        <v>38973</v>
      </c>
      <c r="H765" s="4">
        <v>87.72</v>
      </c>
      <c r="J765" s="2">
        <v>33977</v>
      </c>
      <c r="K765" s="4">
        <v>13.77</v>
      </c>
      <c r="S765" s="3">
        <v>33941</v>
      </c>
      <c r="T765">
        <v>3</v>
      </c>
    </row>
    <row r="766" spans="1:20" x14ac:dyDescent="0.25">
      <c r="A766" s="2">
        <v>38638</v>
      </c>
      <c r="B766" s="4">
        <v>577.84</v>
      </c>
      <c r="D766" s="2">
        <v>40333</v>
      </c>
      <c r="E766" s="4">
        <v>83.56</v>
      </c>
      <c r="G766" s="2">
        <v>38974</v>
      </c>
      <c r="H766" s="4">
        <v>87.51</v>
      </c>
      <c r="J766" s="2">
        <v>33980</v>
      </c>
      <c r="K766" s="4">
        <v>12.86</v>
      </c>
      <c r="S766" s="3">
        <v>33942</v>
      </c>
      <c r="T766">
        <v>2.86</v>
      </c>
    </row>
    <row r="767" spans="1:20" x14ac:dyDescent="0.25">
      <c r="A767" s="2">
        <v>38639</v>
      </c>
      <c r="B767" s="4">
        <v>577.33000000000004</v>
      </c>
      <c r="D767" s="2">
        <v>40336</v>
      </c>
      <c r="E767" s="4">
        <v>83</v>
      </c>
      <c r="G767" s="2">
        <v>38975</v>
      </c>
      <c r="H767" s="4">
        <v>87.45</v>
      </c>
      <c r="J767" s="2">
        <v>33981</v>
      </c>
      <c r="K767" s="4">
        <v>12.78</v>
      </c>
      <c r="S767" s="3">
        <v>33945</v>
      </c>
      <c r="T767">
        <v>2.92</v>
      </c>
    </row>
    <row r="768" spans="1:20" x14ac:dyDescent="0.25">
      <c r="A768" s="2">
        <v>38642</v>
      </c>
      <c r="B768" s="4">
        <v>577.29</v>
      </c>
      <c r="D768" s="2">
        <v>40337</v>
      </c>
      <c r="E768" s="4">
        <v>83.11</v>
      </c>
      <c r="G768" s="2">
        <v>38978</v>
      </c>
      <c r="H768" s="4">
        <v>87.32</v>
      </c>
      <c r="J768" s="2">
        <v>33982</v>
      </c>
      <c r="K768" s="4">
        <v>12.42</v>
      </c>
      <c r="S768" s="3">
        <v>33946</v>
      </c>
      <c r="T768">
        <v>2.77</v>
      </c>
    </row>
    <row r="769" spans="1:20" x14ac:dyDescent="0.25">
      <c r="A769" s="2">
        <v>38643</v>
      </c>
      <c r="B769" s="4">
        <v>577.66999999999996</v>
      </c>
      <c r="D769" s="2">
        <v>40338</v>
      </c>
      <c r="E769" s="4">
        <v>83.33</v>
      </c>
      <c r="G769" s="2">
        <v>38979</v>
      </c>
      <c r="H769" s="4">
        <v>88.27</v>
      </c>
      <c r="J769" s="2">
        <v>33983</v>
      </c>
      <c r="K769" s="4">
        <v>11.99</v>
      </c>
      <c r="S769" s="3">
        <v>33947</v>
      </c>
      <c r="T769">
        <v>3.3</v>
      </c>
    </row>
    <row r="770" spans="1:20" x14ac:dyDescent="0.25">
      <c r="A770" s="2">
        <v>38644</v>
      </c>
      <c r="B770" s="4">
        <v>577.83000000000004</v>
      </c>
      <c r="D770" s="2">
        <v>40339</v>
      </c>
      <c r="E770" s="4">
        <v>83.96</v>
      </c>
      <c r="G770" s="2">
        <v>38980</v>
      </c>
      <c r="H770" s="4">
        <v>88.4</v>
      </c>
      <c r="J770" s="2">
        <v>33984</v>
      </c>
      <c r="K770" s="4">
        <v>11.57</v>
      </c>
      <c r="S770" s="3">
        <v>33948</v>
      </c>
      <c r="T770">
        <v>3.08</v>
      </c>
    </row>
    <row r="771" spans="1:20" x14ac:dyDescent="0.25">
      <c r="A771" s="2">
        <v>38645</v>
      </c>
      <c r="B771" s="4">
        <v>578.73</v>
      </c>
      <c r="D771" s="2">
        <v>40340</v>
      </c>
      <c r="E771" s="4">
        <v>84.27</v>
      </c>
      <c r="G771" s="2">
        <v>38981</v>
      </c>
      <c r="H771" s="4">
        <v>89.23</v>
      </c>
      <c r="J771" s="2">
        <v>33987</v>
      </c>
      <c r="K771" s="4">
        <v>11.49</v>
      </c>
      <c r="S771" s="3">
        <v>33949</v>
      </c>
      <c r="T771">
        <v>2.76</v>
      </c>
    </row>
    <row r="772" spans="1:20" x14ac:dyDescent="0.25">
      <c r="A772" s="2">
        <v>38646</v>
      </c>
      <c r="B772" s="4">
        <v>582.53</v>
      </c>
      <c r="D772" s="2">
        <v>40343</v>
      </c>
      <c r="E772" s="4">
        <v>84.37</v>
      </c>
      <c r="G772" s="2">
        <v>38982</v>
      </c>
      <c r="H772" s="4">
        <v>89.64</v>
      </c>
      <c r="J772" s="2">
        <v>33988</v>
      </c>
      <c r="K772" s="4">
        <v>12.06</v>
      </c>
      <c r="S772" s="3">
        <v>33952</v>
      </c>
      <c r="T772">
        <v>2.99</v>
      </c>
    </row>
    <row r="773" spans="1:20" x14ac:dyDescent="0.25">
      <c r="A773" s="2">
        <v>38649</v>
      </c>
      <c r="B773" s="4">
        <v>579.33000000000004</v>
      </c>
      <c r="D773" s="2">
        <v>40344</v>
      </c>
      <c r="E773" s="4">
        <v>85.19</v>
      </c>
      <c r="G773" s="2">
        <v>38985</v>
      </c>
      <c r="H773" s="4">
        <v>90.28</v>
      </c>
      <c r="J773" s="2">
        <v>33989</v>
      </c>
      <c r="K773" s="4">
        <v>12.15</v>
      </c>
      <c r="S773" s="3">
        <v>33953</v>
      </c>
      <c r="T773">
        <v>3.17</v>
      </c>
    </row>
    <row r="774" spans="1:20" x14ac:dyDescent="0.25">
      <c r="A774" s="2">
        <v>38650</v>
      </c>
      <c r="B774" s="4">
        <v>575.79999999999995</v>
      </c>
      <c r="D774" s="2">
        <v>40345</v>
      </c>
      <c r="E774" s="4">
        <v>85.26</v>
      </c>
      <c r="G774" s="2">
        <v>38986</v>
      </c>
      <c r="H774" s="4">
        <v>89.95</v>
      </c>
      <c r="J774" s="2">
        <v>33990</v>
      </c>
      <c r="K774" s="4">
        <v>11.69</v>
      </c>
      <c r="S774" s="3">
        <v>33954</v>
      </c>
      <c r="T774">
        <v>3.02</v>
      </c>
    </row>
    <row r="775" spans="1:20" x14ac:dyDescent="0.25">
      <c r="A775" s="2">
        <v>38651</v>
      </c>
      <c r="B775" s="4">
        <v>573.24</v>
      </c>
      <c r="D775" s="2">
        <v>40346</v>
      </c>
      <c r="E775" s="4">
        <v>85.87</v>
      </c>
      <c r="G775" s="2">
        <v>38987</v>
      </c>
      <c r="H775" s="4">
        <v>89.67</v>
      </c>
      <c r="J775" s="2">
        <v>33991</v>
      </c>
      <c r="K775" s="4">
        <v>11.3</v>
      </c>
      <c r="S775" s="3">
        <v>33955</v>
      </c>
      <c r="T775">
        <v>2.9699999999999998</v>
      </c>
    </row>
    <row r="776" spans="1:20" x14ac:dyDescent="0.25">
      <c r="A776" s="2">
        <v>38652</v>
      </c>
      <c r="B776" s="4">
        <v>574.36</v>
      </c>
      <c r="D776" s="2">
        <v>40347</v>
      </c>
      <c r="E776" s="4">
        <v>86.27</v>
      </c>
      <c r="G776" s="2">
        <v>38988</v>
      </c>
      <c r="H776" s="4">
        <v>89.44</v>
      </c>
      <c r="J776" s="2">
        <v>33994</v>
      </c>
      <c r="K776" s="4">
        <v>11.38</v>
      </c>
      <c r="S776" s="3">
        <v>33956</v>
      </c>
      <c r="T776">
        <v>2.73</v>
      </c>
    </row>
    <row r="777" spans="1:20" x14ac:dyDescent="0.25">
      <c r="A777" s="2">
        <v>38653</v>
      </c>
      <c r="B777" s="4">
        <v>574.41</v>
      </c>
      <c r="D777" s="2">
        <v>40350</v>
      </c>
      <c r="E777" s="4">
        <v>86.58</v>
      </c>
      <c r="G777" s="2">
        <v>38989</v>
      </c>
      <c r="H777" s="4">
        <v>89.41</v>
      </c>
      <c r="J777" s="2">
        <v>33995</v>
      </c>
      <c r="K777" s="4">
        <v>11.45</v>
      </c>
      <c r="S777" s="3">
        <v>33959</v>
      </c>
      <c r="T777">
        <v>3.06</v>
      </c>
    </row>
    <row r="778" spans="1:20" x14ac:dyDescent="0.25">
      <c r="A778" s="2">
        <v>38656</v>
      </c>
      <c r="B778" s="4">
        <v>575.04999999999995</v>
      </c>
      <c r="D778" s="2">
        <v>40351</v>
      </c>
      <c r="E778" s="4">
        <v>85.96</v>
      </c>
      <c r="G778" s="2">
        <v>38992</v>
      </c>
      <c r="H778" s="4">
        <v>89.26</v>
      </c>
      <c r="J778" s="2">
        <v>33996</v>
      </c>
      <c r="K778" s="4">
        <v>12.01</v>
      </c>
      <c r="S778" s="3">
        <v>33960</v>
      </c>
      <c r="T778">
        <v>2.9699999999999998</v>
      </c>
    </row>
    <row r="779" spans="1:20" x14ac:dyDescent="0.25">
      <c r="A779" s="2">
        <v>38657</v>
      </c>
      <c r="B779" s="4">
        <v>574.71</v>
      </c>
      <c r="D779" s="2">
        <v>40352</v>
      </c>
      <c r="E779" s="4">
        <v>85.9</v>
      </c>
      <c r="G779" s="2">
        <v>38993</v>
      </c>
      <c r="H779" s="4">
        <v>89.15</v>
      </c>
      <c r="J779" s="2">
        <v>33997</v>
      </c>
      <c r="K779" s="4">
        <v>12.04</v>
      </c>
      <c r="S779" s="3">
        <v>33961</v>
      </c>
      <c r="T779">
        <v>3.38</v>
      </c>
    </row>
    <row r="780" spans="1:20" x14ac:dyDescent="0.25">
      <c r="A780" s="2">
        <v>38658</v>
      </c>
      <c r="B780" s="4">
        <v>573.26</v>
      </c>
      <c r="D780" s="2">
        <v>40353</v>
      </c>
      <c r="E780" s="4">
        <v>85.31</v>
      </c>
      <c r="G780" s="2">
        <v>38994</v>
      </c>
      <c r="H780" s="4">
        <v>89.85</v>
      </c>
      <c r="J780" s="2">
        <v>33998</v>
      </c>
      <c r="K780" s="4">
        <v>12.42</v>
      </c>
      <c r="S780" s="3">
        <v>33962</v>
      </c>
      <c r="T780">
        <v>2.85</v>
      </c>
    </row>
    <row r="781" spans="1:20" x14ac:dyDescent="0.25">
      <c r="A781" s="2">
        <v>38659</v>
      </c>
      <c r="B781" s="4">
        <v>571.04</v>
      </c>
      <c r="D781" s="2">
        <v>40354</v>
      </c>
      <c r="E781" s="4">
        <v>85.56</v>
      </c>
      <c r="G781" s="2">
        <v>38995</v>
      </c>
      <c r="H781" s="4">
        <v>89.18</v>
      </c>
      <c r="J781" s="2">
        <v>34001</v>
      </c>
      <c r="K781" s="4">
        <v>12.33</v>
      </c>
      <c r="S781" s="3">
        <v>33963</v>
      </c>
      <c r="T781">
        <v>2.85</v>
      </c>
    </row>
    <row r="782" spans="1:20" x14ac:dyDescent="0.25">
      <c r="A782" s="2">
        <v>38660</v>
      </c>
      <c r="B782" s="4">
        <v>570.54999999999995</v>
      </c>
      <c r="D782" s="2">
        <v>40357</v>
      </c>
      <c r="E782" s="4">
        <v>85.89</v>
      </c>
      <c r="G782" s="2">
        <v>38996</v>
      </c>
      <c r="H782" s="4">
        <v>88.39</v>
      </c>
      <c r="J782" s="2">
        <v>34002</v>
      </c>
      <c r="K782" s="4">
        <v>12.25</v>
      </c>
      <c r="S782" s="3">
        <v>33966</v>
      </c>
      <c r="T782">
        <v>3.27</v>
      </c>
    </row>
    <row r="783" spans="1:20" x14ac:dyDescent="0.25">
      <c r="A783" s="2">
        <v>38663</v>
      </c>
      <c r="B783" s="4">
        <v>571.61</v>
      </c>
      <c r="D783" s="2">
        <v>40358</v>
      </c>
      <c r="E783" s="4">
        <v>85.03</v>
      </c>
      <c r="G783" s="2">
        <v>38999</v>
      </c>
      <c r="H783" s="4">
        <v>88.51</v>
      </c>
      <c r="J783" s="2">
        <v>34003</v>
      </c>
      <c r="K783" s="4">
        <v>12.12</v>
      </c>
      <c r="S783" s="3">
        <v>33967</v>
      </c>
      <c r="T783">
        <v>2.74</v>
      </c>
    </row>
    <row r="784" spans="1:20" x14ac:dyDescent="0.25">
      <c r="A784" s="2">
        <v>38664</v>
      </c>
      <c r="B784" s="4">
        <v>574.94000000000005</v>
      </c>
      <c r="D784" s="2">
        <v>40359</v>
      </c>
      <c r="E784" s="4">
        <v>84.9</v>
      </c>
      <c r="G784" s="2">
        <v>39000</v>
      </c>
      <c r="H784" s="4">
        <v>87.75</v>
      </c>
      <c r="J784" s="2">
        <v>34004</v>
      </c>
      <c r="K784" s="4">
        <v>12.29</v>
      </c>
      <c r="S784" s="3">
        <v>33968</v>
      </c>
      <c r="T784">
        <v>2.6</v>
      </c>
    </row>
    <row r="785" spans="1:20" x14ac:dyDescent="0.25">
      <c r="A785" s="2">
        <v>38665</v>
      </c>
      <c r="B785" s="4">
        <v>571.21</v>
      </c>
      <c r="D785" s="2">
        <v>40360</v>
      </c>
      <c r="E785" s="4">
        <v>84.68</v>
      </c>
      <c r="G785" s="2">
        <v>39001</v>
      </c>
      <c r="H785" s="4">
        <v>87.53</v>
      </c>
      <c r="J785" s="2">
        <v>34005</v>
      </c>
      <c r="K785" s="4">
        <v>12.9</v>
      </c>
      <c r="S785" s="3">
        <v>33969</v>
      </c>
      <c r="T785">
        <v>2.66</v>
      </c>
    </row>
    <row r="786" spans="1:20" x14ac:dyDescent="0.25">
      <c r="A786" s="2">
        <v>38666</v>
      </c>
      <c r="B786" s="4">
        <v>575.62</v>
      </c>
      <c r="D786" s="2">
        <v>40361</v>
      </c>
      <c r="E786" s="4">
        <v>84.7</v>
      </c>
      <c r="G786" s="2">
        <v>39002</v>
      </c>
      <c r="H786" s="4">
        <v>87.5</v>
      </c>
      <c r="J786" s="2">
        <v>34008</v>
      </c>
      <c r="K786" s="4">
        <v>13.22</v>
      </c>
      <c r="S786" s="3">
        <v>33970</v>
      </c>
      <c r="T786">
        <v>2.66</v>
      </c>
    </row>
    <row r="787" spans="1:20" x14ac:dyDescent="0.25">
      <c r="A787" s="2">
        <v>38667</v>
      </c>
      <c r="B787" s="4">
        <v>575.82000000000005</v>
      </c>
      <c r="D787" s="2">
        <v>40365</v>
      </c>
      <c r="E787" s="4">
        <v>85.37</v>
      </c>
      <c r="G787" s="2">
        <v>39003</v>
      </c>
      <c r="H787" s="4">
        <v>87.2</v>
      </c>
      <c r="J787" s="2">
        <v>34009</v>
      </c>
      <c r="K787" s="4">
        <v>13.48</v>
      </c>
      <c r="S787" s="3">
        <v>33973</v>
      </c>
      <c r="T787">
        <v>3.6</v>
      </c>
    </row>
    <row r="788" spans="1:20" x14ac:dyDescent="0.25">
      <c r="A788" s="2">
        <v>38670</v>
      </c>
      <c r="B788" s="4">
        <v>573.82000000000005</v>
      </c>
      <c r="D788" s="2">
        <v>40366</v>
      </c>
      <c r="E788" s="4">
        <v>86.4</v>
      </c>
      <c r="G788" s="2">
        <v>39006</v>
      </c>
      <c r="H788" s="4">
        <v>87.5</v>
      </c>
      <c r="J788" s="2">
        <v>34010</v>
      </c>
      <c r="K788" s="4">
        <v>13.43</v>
      </c>
      <c r="S788" s="3">
        <v>33974</v>
      </c>
      <c r="T788">
        <v>3.33</v>
      </c>
    </row>
    <row r="789" spans="1:20" x14ac:dyDescent="0.25">
      <c r="A789" s="2">
        <v>38671</v>
      </c>
      <c r="B789" s="4">
        <v>575.63</v>
      </c>
      <c r="D789" s="2">
        <v>40367</v>
      </c>
      <c r="E789" s="4">
        <v>86.8</v>
      </c>
      <c r="G789" s="2">
        <v>39007</v>
      </c>
      <c r="H789" s="4">
        <v>87.62</v>
      </c>
      <c r="J789" s="2">
        <v>34011</v>
      </c>
      <c r="K789" s="4">
        <v>12.69</v>
      </c>
      <c r="S789" s="3">
        <v>33975</v>
      </c>
      <c r="T789">
        <v>3.62</v>
      </c>
    </row>
    <row r="790" spans="1:20" x14ac:dyDescent="0.25">
      <c r="A790" s="2">
        <v>38672</v>
      </c>
      <c r="B790" s="4">
        <v>578.53</v>
      </c>
      <c r="D790" s="2">
        <v>40368</v>
      </c>
      <c r="E790" s="4">
        <v>86.6</v>
      </c>
      <c r="G790" s="2">
        <v>39008</v>
      </c>
      <c r="H790" s="4">
        <v>87.78</v>
      </c>
      <c r="J790" s="2">
        <v>34012</v>
      </c>
      <c r="K790" s="4">
        <v>12.38</v>
      </c>
      <c r="S790" s="3">
        <v>33976</v>
      </c>
      <c r="T790">
        <v>3.25</v>
      </c>
    </row>
    <row r="791" spans="1:20" x14ac:dyDescent="0.25">
      <c r="A791" s="2">
        <v>38673</v>
      </c>
      <c r="B791" s="4">
        <v>579.16999999999996</v>
      </c>
      <c r="D791" s="2">
        <v>40371</v>
      </c>
      <c r="E791" s="4">
        <v>86.53</v>
      </c>
      <c r="G791" s="2">
        <v>39009</v>
      </c>
      <c r="H791" s="4">
        <v>87.61</v>
      </c>
      <c r="J791" s="2">
        <v>34016</v>
      </c>
      <c r="K791" s="4">
        <v>15.76</v>
      </c>
      <c r="S791" s="3">
        <v>33977</v>
      </c>
      <c r="T791">
        <v>2.93</v>
      </c>
    </row>
    <row r="792" spans="1:20" x14ac:dyDescent="0.25">
      <c r="A792" s="2">
        <v>38674</v>
      </c>
      <c r="B792" s="4">
        <v>578.03</v>
      </c>
      <c r="D792" s="2">
        <v>40372</v>
      </c>
      <c r="E792" s="4">
        <v>87.2</v>
      </c>
      <c r="G792" s="2">
        <v>39010</v>
      </c>
      <c r="H792" s="4">
        <v>87.66</v>
      </c>
      <c r="J792" s="2">
        <v>34017</v>
      </c>
      <c r="K792" s="4">
        <v>15.9</v>
      </c>
      <c r="S792" s="3">
        <v>33980</v>
      </c>
      <c r="T792">
        <v>3.06</v>
      </c>
    </row>
    <row r="793" spans="1:20" x14ac:dyDescent="0.25">
      <c r="A793" s="2">
        <v>38677</v>
      </c>
      <c r="B793" s="4">
        <v>578.85</v>
      </c>
      <c r="D793" s="2">
        <v>40373</v>
      </c>
      <c r="E793" s="4">
        <v>87.12</v>
      </c>
      <c r="G793" s="2">
        <v>39013</v>
      </c>
      <c r="H793" s="4">
        <v>87.2</v>
      </c>
      <c r="J793" s="2">
        <v>34018</v>
      </c>
      <c r="K793" s="4">
        <v>15.56</v>
      </c>
      <c r="S793" s="3">
        <v>33981</v>
      </c>
      <c r="T793">
        <v>2.91</v>
      </c>
    </row>
    <row r="794" spans="1:20" x14ac:dyDescent="0.25">
      <c r="A794" s="2">
        <v>38678</v>
      </c>
      <c r="B794" s="4">
        <v>579.21</v>
      </c>
      <c r="D794" s="2">
        <v>40374</v>
      </c>
      <c r="E794" s="4">
        <v>87.25</v>
      </c>
      <c r="G794" s="2">
        <v>39014</v>
      </c>
      <c r="H794" s="4">
        <v>87.22</v>
      </c>
      <c r="J794" s="2">
        <v>34019</v>
      </c>
      <c r="K794" s="4">
        <v>15.02</v>
      </c>
      <c r="S794" s="3">
        <v>33982</v>
      </c>
      <c r="T794">
        <v>2.87</v>
      </c>
    </row>
    <row r="795" spans="1:20" x14ac:dyDescent="0.25">
      <c r="A795" s="2">
        <v>38679</v>
      </c>
      <c r="B795" s="4">
        <v>578.26</v>
      </c>
      <c r="D795" s="2">
        <v>40375</v>
      </c>
      <c r="E795" s="4">
        <v>86.72</v>
      </c>
      <c r="G795" s="2">
        <v>39015</v>
      </c>
      <c r="H795" s="4">
        <v>87.9</v>
      </c>
      <c r="J795" s="2">
        <v>34022</v>
      </c>
      <c r="K795" s="4">
        <v>14.7</v>
      </c>
      <c r="S795" s="3">
        <v>33983</v>
      </c>
      <c r="T795">
        <v>2.9699999999999998</v>
      </c>
    </row>
    <row r="796" spans="1:20" x14ac:dyDescent="0.25">
      <c r="A796" s="2">
        <v>38681</v>
      </c>
      <c r="B796" s="4">
        <v>579.22</v>
      </c>
      <c r="D796" s="2">
        <v>40378</v>
      </c>
      <c r="E796" s="4">
        <v>87.01</v>
      </c>
      <c r="G796" s="2">
        <v>39016</v>
      </c>
      <c r="H796" s="4">
        <v>88.52</v>
      </c>
      <c r="J796" s="2">
        <v>34023</v>
      </c>
      <c r="K796" s="4">
        <v>15.04</v>
      </c>
      <c r="S796" s="3">
        <v>33984</v>
      </c>
      <c r="T796">
        <v>2.96</v>
      </c>
    </row>
    <row r="797" spans="1:20" x14ac:dyDescent="0.25">
      <c r="A797" s="2">
        <v>38684</v>
      </c>
      <c r="B797" s="4">
        <v>580.69000000000005</v>
      </c>
      <c r="D797" s="2">
        <v>40379</v>
      </c>
      <c r="E797" s="4">
        <v>87.71</v>
      </c>
      <c r="G797" s="2">
        <v>39017</v>
      </c>
      <c r="H797" s="4">
        <v>88.96</v>
      </c>
      <c r="J797" s="2">
        <v>34024</v>
      </c>
      <c r="K797" s="4">
        <v>14.72</v>
      </c>
      <c r="S797" s="3">
        <v>33987</v>
      </c>
      <c r="T797">
        <v>2.96</v>
      </c>
    </row>
    <row r="798" spans="1:20" x14ac:dyDescent="0.25">
      <c r="A798" s="2">
        <v>38685</v>
      </c>
      <c r="B798" s="4">
        <v>578.01</v>
      </c>
      <c r="D798" s="2">
        <v>40380</v>
      </c>
      <c r="E798" s="4">
        <v>87.67</v>
      </c>
      <c r="G798" s="2">
        <v>39020</v>
      </c>
      <c r="H798" s="4">
        <v>89.05</v>
      </c>
      <c r="J798" s="2">
        <v>34025</v>
      </c>
      <c r="K798" s="4">
        <v>13.76</v>
      </c>
      <c r="S798" s="3">
        <v>33988</v>
      </c>
      <c r="T798">
        <v>3.35</v>
      </c>
    </row>
    <row r="799" spans="1:20" x14ac:dyDescent="0.25">
      <c r="A799" s="2">
        <v>38686</v>
      </c>
      <c r="B799" s="4">
        <v>577.71</v>
      </c>
      <c r="D799" s="2">
        <v>40381</v>
      </c>
      <c r="E799" s="4">
        <v>88.45</v>
      </c>
      <c r="G799" s="2">
        <v>39021</v>
      </c>
      <c r="H799" s="4">
        <v>89.86</v>
      </c>
      <c r="J799" s="2">
        <v>34026</v>
      </c>
      <c r="K799" s="4">
        <v>13.16</v>
      </c>
      <c r="S799" s="3">
        <v>33989</v>
      </c>
      <c r="T799">
        <v>3.56</v>
      </c>
    </row>
    <row r="800" spans="1:20" x14ac:dyDescent="0.25">
      <c r="A800" s="2">
        <v>38687</v>
      </c>
      <c r="B800" s="4">
        <v>577.29</v>
      </c>
      <c r="D800" s="2">
        <v>40382</v>
      </c>
      <c r="E800" s="4">
        <v>88.85</v>
      </c>
      <c r="G800" s="2">
        <v>39022</v>
      </c>
      <c r="H800" s="4">
        <v>89.97</v>
      </c>
      <c r="J800" s="2">
        <v>34029</v>
      </c>
      <c r="K800" s="4">
        <v>13.6</v>
      </c>
      <c r="S800" s="3">
        <v>33990</v>
      </c>
      <c r="T800">
        <v>3.05</v>
      </c>
    </row>
    <row r="801" spans="1:20" x14ac:dyDescent="0.25">
      <c r="A801" s="2">
        <v>38688</v>
      </c>
      <c r="B801" s="4">
        <v>577.39</v>
      </c>
      <c r="D801" s="2">
        <v>40385</v>
      </c>
      <c r="E801" s="4">
        <v>88.89</v>
      </c>
      <c r="G801" s="2">
        <v>39023</v>
      </c>
      <c r="H801" s="4">
        <v>89.63</v>
      </c>
      <c r="J801" s="2">
        <v>34030</v>
      </c>
      <c r="K801" s="4">
        <v>12.49</v>
      </c>
      <c r="S801" s="3">
        <v>33991</v>
      </c>
      <c r="T801">
        <v>2.86</v>
      </c>
    </row>
    <row r="802" spans="1:20" x14ac:dyDescent="0.25">
      <c r="A802" s="2">
        <v>38691</v>
      </c>
      <c r="B802" s="4">
        <v>576.12</v>
      </c>
      <c r="D802" s="2">
        <v>40386</v>
      </c>
      <c r="E802" s="4">
        <v>88.77</v>
      </c>
      <c r="G802" s="2">
        <v>39024</v>
      </c>
      <c r="H802" s="4">
        <v>88.53</v>
      </c>
      <c r="J802" s="2">
        <v>34031</v>
      </c>
      <c r="K802" s="4">
        <v>13.13</v>
      </c>
      <c r="S802" s="3">
        <v>33994</v>
      </c>
      <c r="T802">
        <v>3.06</v>
      </c>
    </row>
    <row r="803" spans="1:20" x14ac:dyDescent="0.25">
      <c r="A803" s="2">
        <v>38692</v>
      </c>
      <c r="B803" s="4">
        <v>579</v>
      </c>
      <c r="D803" s="2">
        <v>40387</v>
      </c>
      <c r="E803" s="4">
        <v>88.58</v>
      </c>
      <c r="G803" s="2">
        <v>39027</v>
      </c>
      <c r="H803" s="4">
        <v>88.69</v>
      </c>
      <c r="J803" s="2">
        <v>34032</v>
      </c>
      <c r="K803" s="4">
        <v>13.44</v>
      </c>
      <c r="S803" s="3">
        <v>33995</v>
      </c>
      <c r="T803">
        <v>2.96</v>
      </c>
    </row>
    <row r="804" spans="1:20" x14ac:dyDescent="0.25">
      <c r="A804" s="2">
        <v>38693</v>
      </c>
      <c r="B804" s="4">
        <v>578.01</v>
      </c>
      <c r="D804" s="2">
        <v>40388</v>
      </c>
      <c r="E804" s="4">
        <v>88.85</v>
      </c>
      <c r="G804" s="2">
        <v>39028</v>
      </c>
      <c r="H804" s="4">
        <v>89.2</v>
      </c>
      <c r="J804" s="2">
        <v>34033</v>
      </c>
      <c r="K804" s="4">
        <v>14.08</v>
      </c>
      <c r="S804" s="3">
        <v>33996</v>
      </c>
      <c r="T804">
        <v>2.94</v>
      </c>
    </row>
    <row r="805" spans="1:20" x14ac:dyDescent="0.25">
      <c r="A805" s="2">
        <v>38694</v>
      </c>
      <c r="B805" s="4">
        <v>579.28</v>
      </c>
      <c r="D805" s="2">
        <v>40389</v>
      </c>
      <c r="E805" s="4">
        <v>88.62</v>
      </c>
      <c r="G805" s="2">
        <v>39029</v>
      </c>
      <c r="H805" s="4">
        <v>89.52</v>
      </c>
      <c r="J805" s="2">
        <v>34036</v>
      </c>
      <c r="K805" s="4">
        <v>16.22</v>
      </c>
      <c r="S805" s="3">
        <v>33997</v>
      </c>
      <c r="T805">
        <v>2.9699999999999998</v>
      </c>
    </row>
    <row r="806" spans="1:20" x14ac:dyDescent="0.25">
      <c r="A806" s="2">
        <v>38695</v>
      </c>
      <c r="B806" s="4">
        <v>579.83000000000004</v>
      </c>
      <c r="D806" s="2">
        <v>40392</v>
      </c>
      <c r="E806" s="4">
        <v>88.48</v>
      </c>
      <c r="G806" s="2">
        <v>39030</v>
      </c>
      <c r="H806" s="4">
        <v>89.47</v>
      </c>
      <c r="J806" s="2">
        <v>34037</v>
      </c>
      <c r="K806" s="4">
        <v>14.17</v>
      </c>
      <c r="S806" s="3">
        <v>33998</v>
      </c>
      <c r="T806">
        <v>3.02</v>
      </c>
    </row>
    <row r="807" spans="1:20" x14ac:dyDescent="0.25">
      <c r="A807" s="2">
        <v>38698</v>
      </c>
      <c r="B807" s="4">
        <v>579.92999999999995</v>
      </c>
      <c r="D807" s="2">
        <v>40393</v>
      </c>
      <c r="E807" s="4">
        <v>88.48</v>
      </c>
      <c r="G807" s="2">
        <v>39031</v>
      </c>
      <c r="H807" s="4">
        <v>89.89</v>
      </c>
      <c r="J807" s="2">
        <v>34038</v>
      </c>
      <c r="K807" s="4">
        <v>13.91</v>
      </c>
      <c r="S807" s="3">
        <v>34001</v>
      </c>
      <c r="T807">
        <v>3.25</v>
      </c>
    </row>
    <row r="808" spans="1:20" x14ac:dyDescent="0.25">
      <c r="A808" s="2">
        <v>38699</v>
      </c>
      <c r="B808" s="4">
        <v>580.21</v>
      </c>
      <c r="D808" s="2">
        <v>40394</v>
      </c>
      <c r="E808" s="4">
        <v>88.43</v>
      </c>
      <c r="G808" s="2">
        <v>39034</v>
      </c>
      <c r="H808" s="4">
        <v>89.76</v>
      </c>
      <c r="J808" s="2">
        <v>34039</v>
      </c>
      <c r="K808" s="4">
        <v>14.26</v>
      </c>
      <c r="S808" s="3">
        <v>34002</v>
      </c>
      <c r="T808">
        <v>3.18</v>
      </c>
    </row>
    <row r="809" spans="1:20" x14ac:dyDescent="0.25">
      <c r="A809" s="2">
        <v>38700</v>
      </c>
      <c r="B809" s="4">
        <v>581.30999999999995</v>
      </c>
      <c r="D809" s="2">
        <v>40395</v>
      </c>
      <c r="E809" s="4">
        <v>88.39</v>
      </c>
      <c r="G809" s="2">
        <v>39035</v>
      </c>
      <c r="H809" s="4">
        <v>90.18</v>
      </c>
      <c r="J809" s="2">
        <v>34040</v>
      </c>
      <c r="K809" s="4">
        <v>15.66</v>
      </c>
      <c r="S809" s="3">
        <v>34003</v>
      </c>
      <c r="T809">
        <v>3.56</v>
      </c>
    </row>
    <row r="810" spans="1:20" x14ac:dyDescent="0.25">
      <c r="A810" s="2">
        <v>38701</v>
      </c>
      <c r="B810" s="4">
        <v>581.25</v>
      </c>
      <c r="D810" s="2">
        <v>40396</v>
      </c>
      <c r="E810" s="4">
        <v>88.37</v>
      </c>
      <c r="G810" s="2">
        <v>39036</v>
      </c>
      <c r="H810" s="4">
        <v>89.81</v>
      </c>
      <c r="J810" s="2">
        <v>34043</v>
      </c>
      <c r="K810" s="4">
        <v>14.74</v>
      </c>
      <c r="S810" s="3">
        <v>34004</v>
      </c>
      <c r="T810">
        <v>3.08</v>
      </c>
    </row>
    <row r="811" spans="1:20" x14ac:dyDescent="0.25">
      <c r="A811" s="2">
        <v>38702</v>
      </c>
      <c r="B811" s="4">
        <v>581.6</v>
      </c>
      <c r="D811" s="2">
        <v>40399</v>
      </c>
      <c r="E811" s="4">
        <v>88.21</v>
      </c>
      <c r="G811" s="2">
        <v>39037</v>
      </c>
      <c r="H811" s="4">
        <v>89.44</v>
      </c>
      <c r="J811" s="2">
        <v>34044</v>
      </c>
      <c r="K811" s="4">
        <v>14.51</v>
      </c>
      <c r="S811" s="3">
        <v>34005</v>
      </c>
      <c r="T811">
        <v>2.87</v>
      </c>
    </row>
    <row r="812" spans="1:20" x14ac:dyDescent="0.25">
      <c r="A812" s="2">
        <v>38705</v>
      </c>
      <c r="B812" s="4">
        <v>581.29</v>
      </c>
      <c r="D812" s="2">
        <v>40400</v>
      </c>
      <c r="E812" s="4">
        <v>88.18</v>
      </c>
      <c r="G812" s="2">
        <v>39038</v>
      </c>
      <c r="H812" s="4">
        <v>89.95</v>
      </c>
      <c r="J812" s="2">
        <v>34045</v>
      </c>
      <c r="K812" s="4">
        <v>14.53</v>
      </c>
      <c r="S812" s="3">
        <v>34008</v>
      </c>
      <c r="T812">
        <v>2.94</v>
      </c>
    </row>
    <row r="813" spans="1:20" x14ac:dyDescent="0.25">
      <c r="A813" s="2">
        <v>38706</v>
      </c>
      <c r="B813" s="4">
        <v>581.77</v>
      </c>
      <c r="D813" s="2">
        <v>40401</v>
      </c>
      <c r="E813" s="4">
        <v>87.03</v>
      </c>
      <c r="G813" s="2">
        <v>39041</v>
      </c>
      <c r="H813" s="4">
        <v>90.06</v>
      </c>
      <c r="J813" s="2">
        <v>34046</v>
      </c>
      <c r="K813" s="4">
        <v>14.17</v>
      </c>
      <c r="S813" s="3">
        <v>34009</v>
      </c>
      <c r="T813">
        <v>2.9</v>
      </c>
    </row>
    <row r="814" spans="1:20" x14ac:dyDescent="0.25">
      <c r="A814" s="2">
        <v>38707</v>
      </c>
      <c r="B814" s="4">
        <v>583.14</v>
      </c>
      <c r="D814" s="2">
        <v>40402</v>
      </c>
      <c r="E814" s="4">
        <v>86.73</v>
      </c>
      <c r="G814" s="2">
        <v>39042</v>
      </c>
      <c r="H814" s="4">
        <v>90.32</v>
      </c>
      <c r="J814" s="2">
        <v>34047</v>
      </c>
      <c r="K814" s="4">
        <v>13.23</v>
      </c>
      <c r="S814" s="3">
        <v>34010</v>
      </c>
      <c r="T814">
        <v>2.88</v>
      </c>
    </row>
    <row r="815" spans="1:20" x14ac:dyDescent="0.25">
      <c r="A815" s="2">
        <v>38708</v>
      </c>
      <c r="B815" s="4">
        <v>584.03</v>
      </c>
      <c r="D815" s="2">
        <v>40403</v>
      </c>
      <c r="E815" s="4">
        <v>87.11</v>
      </c>
      <c r="G815" s="2">
        <v>39043</v>
      </c>
      <c r="H815" s="4">
        <v>90.46</v>
      </c>
      <c r="J815" s="2">
        <v>34050</v>
      </c>
      <c r="K815" s="4">
        <v>13.66</v>
      </c>
      <c r="S815" s="3">
        <v>34011</v>
      </c>
      <c r="T815">
        <v>2.9699999999999998</v>
      </c>
    </row>
    <row r="816" spans="1:20" x14ac:dyDescent="0.25">
      <c r="A816" s="2">
        <v>38709</v>
      </c>
      <c r="B816" s="4">
        <v>584.52</v>
      </c>
      <c r="D816" s="2">
        <v>40406</v>
      </c>
      <c r="E816" s="4">
        <v>87.22</v>
      </c>
      <c r="G816" s="2">
        <v>39045</v>
      </c>
      <c r="H816" s="4">
        <v>90.68</v>
      </c>
      <c r="J816" s="2">
        <v>34051</v>
      </c>
      <c r="K816" s="4">
        <v>13.02</v>
      </c>
      <c r="S816" s="3">
        <v>34012</v>
      </c>
      <c r="T816">
        <v>2.95</v>
      </c>
    </row>
    <row r="817" spans="1:20" x14ac:dyDescent="0.25">
      <c r="A817" s="2">
        <v>38713</v>
      </c>
      <c r="B817" s="4">
        <v>584.83000000000004</v>
      </c>
      <c r="D817" s="2">
        <v>40407</v>
      </c>
      <c r="E817" s="4">
        <v>87.55</v>
      </c>
      <c r="G817" s="2">
        <v>39048</v>
      </c>
      <c r="H817" s="4">
        <v>90.91</v>
      </c>
      <c r="J817" s="2">
        <v>34052</v>
      </c>
      <c r="K817" s="4">
        <v>12.44</v>
      </c>
      <c r="S817" s="3">
        <v>34015</v>
      </c>
      <c r="T817">
        <v>2.95</v>
      </c>
    </row>
    <row r="818" spans="1:20" x14ac:dyDescent="0.25">
      <c r="A818" s="2">
        <v>38714</v>
      </c>
      <c r="B818" s="4">
        <v>585.11</v>
      </c>
      <c r="D818" s="2">
        <v>40408</v>
      </c>
      <c r="E818" s="4">
        <v>87.7</v>
      </c>
      <c r="G818" s="2">
        <v>39049</v>
      </c>
      <c r="H818" s="4">
        <v>91.15</v>
      </c>
      <c r="J818" s="2">
        <v>34053</v>
      </c>
      <c r="K818" s="4">
        <v>12.08</v>
      </c>
      <c r="S818" s="3">
        <v>34016</v>
      </c>
      <c r="T818">
        <v>3.59</v>
      </c>
    </row>
    <row r="819" spans="1:20" x14ac:dyDescent="0.25">
      <c r="A819" s="2">
        <v>38715</v>
      </c>
      <c r="B819" s="4">
        <v>585.39</v>
      </c>
      <c r="D819" s="2">
        <v>40409</v>
      </c>
      <c r="E819" s="4">
        <v>87.52</v>
      </c>
      <c r="G819" s="2">
        <v>39050</v>
      </c>
      <c r="H819" s="4">
        <v>90.94</v>
      </c>
      <c r="J819" s="2">
        <v>34054</v>
      </c>
      <c r="K819" s="4">
        <v>12.21</v>
      </c>
      <c r="S819" s="3">
        <v>34017</v>
      </c>
      <c r="T819">
        <v>3.09</v>
      </c>
    </row>
    <row r="820" spans="1:20" x14ac:dyDescent="0.25">
      <c r="A820" s="2">
        <v>38716</v>
      </c>
      <c r="B820" s="4">
        <v>585.05999999999995</v>
      </c>
      <c r="D820" s="2">
        <v>40410</v>
      </c>
      <c r="E820" s="4">
        <v>87.73</v>
      </c>
      <c r="G820" s="2">
        <v>39051</v>
      </c>
      <c r="H820" s="4">
        <v>91.59</v>
      </c>
      <c r="J820" s="2">
        <v>34057</v>
      </c>
      <c r="K820" s="4">
        <v>12.63</v>
      </c>
      <c r="S820" s="3">
        <v>34018</v>
      </c>
      <c r="T820">
        <v>2.98</v>
      </c>
    </row>
    <row r="821" spans="1:20" x14ac:dyDescent="0.25">
      <c r="A821" s="2">
        <v>38720</v>
      </c>
      <c r="B821" s="4">
        <v>586.26</v>
      </c>
      <c r="D821" s="2">
        <v>40413</v>
      </c>
      <c r="E821" s="4">
        <v>87.73</v>
      </c>
      <c r="G821" s="2">
        <v>39052</v>
      </c>
      <c r="H821" s="4">
        <v>91.48</v>
      </c>
      <c r="J821" s="2">
        <v>34058</v>
      </c>
      <c r="K821" s="4">
        <v>12.23</v>
      </c>
      <c r="S821" s="3">
        <v>34019</v>
      </c>
      <c r="T821">
        <v>2.86</v>
      </c>
    </row>
    <row r="822" spans="1:20" x14ac:dyDescent="0.25">
      <c r="A822" s="2">
        <v>38721</v>
      </c>
      <c r="B822" s="4">
        <v>587.49</v>
      </c>
      <c r="D822" s="2">
        <v>40414</v>
      </c>
      <c r="E822" s="4">
        <v>87.27</v>
      </c>
      <c r="G822" s="2">
        <v>39055</v>
      </c>
      <c r="H822" s="4">
        <v>91.56</v>
      </c>
      <c r="J822" s="2">
        <v>34059</v>
      </c>
      <c r="K822" s="4">
        <v>12.53</v>
      </c>
      <c r="S822" s="3">
        <v>34022</v>
      </c>
      <c r="T822">
        <v>2.96</v>
      </c>
    </row>
    <row r="823" spans="1:20" x14ac:dyDescent="0.25">
      <c r="A823" s="2">
        <v>38722</v>
      </c>
      <c r="B823" s="4">
        <v>588.65</v>
      </c>
      <c r="D823" s="2">
        <v>40415</v>
      </c>
      <c r="E823" s="4">
        <v>87.03</v>
      </c>
      <c r="G823" s="2">
        <v>39056</v>
      </c>
      <c r="H823" s="4">
        <v>91.16</v>
      </c>
      <c r="J823" s="2">
        <v>34060</v>
      </c>
      <c r="K823" s="4">
        <v>13.02</v>
      </c>
      <c r="S823" s="3">
        <v>34023</v>
      </c>
      <c r="T823">
        <v>2.91</v>
      </c>
    </row>
    <row r="824" spans="1:20" x14ac:dyDescent="0.25">
      <c r="A824" s="2">
        <v>38723</v>
      </c>
      <c r="B824" s="4">
        <v>589.54999999999995</v>
      </c>
      <c r="D824" s="2">
        <v>40416</v>
      </c>
      <c r="E824" s="4">
        <v>87.03</v>
      </c>
      <c r="G824" s="2">
        <v>39057</v>
      </c>
      <c r="H824" s="4">
        <v>90.94</v>
      </c>
      <c r="J824" s="2">
        <v>34061</v>
      </c>
      <c r="K824" s="4">
        <v>14.5</v>
      </c>
      <c r="S824" s="3">
        <v>34024</v>
      </c>
      <c r="T824">
        <v>2.91</v>
      </c>
    </row>
    <row r="825" spans="1:20" x14ac:dyDescent="0.25">
      <c r="A825" s="2">
        <v>38726</v>
      </c>
      <c r="B825" s="4">
        <v>590.73</v>
      </c>
      <c r="D825" s="2">
        <v>40417</v>
      </c>
      <c r="E825" s="4">
        <v>87.02</v>
      </c>
      <c r="G825" s="2">
        <v>39058</v>
      </c>
      <c r="H825" s="4">
        <v>90.9</v>
      </c>
      <c r="J825" s="2">
        <v>34064</v>
      </c>
      <c r="K825" s="4">
        <v>14.12</v>
      </c>
      <c r="S825" s="3">
        <v>34025</v>
      </c>
      <c r="T825">
        <v>3.03</v>
      </c>
    </row>
    <row r="826" spans="1:20" x14ac:dyDescent="0.25">
      <c r="A826" s="2">
        <v>38727</v>
      </c>
      <c r="B826" s="4">
        <v>590.54</v>
      </c>
      <c r="D826" s="2">
        <v>40420</v>
      </c>
      <c r="E826" s="4">
        <v>87.06</v>
      </c>
      <c r="G826" s="2">
        <v>39059</v>
      </c>
      <c r="H826" s="4">
        <v>90.2</v>
      </c>
      <c r="J826" s="2">
        <v>34065</v>
      </c>
      <c r="K826" s="4">
        <v>14.24</v>
      </c>
      <c r="S826" s="3">
        <v>34026</v>
      </c>
      <c r="T826">
        <v>3.18</v>
      </c>
    </row>
    <row r="827" spans="1:20" x14ac:dyDescent="0.25">
      <c r="A827" s="2">
        <v>38728</v>
      </c>
      <c r="B827" s="4">
        <v>590.48</v>
      </c>
      <c r="D827" s="2">
        <v>40421</v>
      </c>
      <c r="E827" s="4">
        <v>87.15</v>
      </c>
      <c r="G827" s="2">
        <v>39062</v>
      </c>
      <c r="H827" s="4">
        <v>90.63</v>
      </c>
      <c r="J827" s="2">
        <v>34066</v>
      </c>
      <c r="K827" s="4">
        <v>13.64</v>
      </c>
      <c r="S827" s="3">
        <v>34029</v>
      </c>
      <c r="T827">
        <v>3.65</v>
      </c>
    </row>
    <row r="828" spans="1:20" x14ac:dyDescent="0.25">
      <c r="A828" s="2">
        <v>38729</v>
      </c>
      <c r="B828" s="4">
        <v>589.94000000000005</v>
      </c>
      <c r="D828" s="2">
        <v>40422</v>
      </c>
      <c r="E828" s="4">
        <v>87.46</v>
      </c>
      <c r="G828" s="2">
        <v>39063</v>
      </c>
      <c r="H828" s="4">
        <v>90.84</v>
      </c>
      <c r="J828" s="2">
        <v>34067</v>
      </c>
      <c r="K828" s="4">
        <v>12.83</v>
      </c>
      <c r="S828" s="3">
        <v>34030</v>
      </c>
      <c r="T828">
        <v>3.19</v>
      </c>
    </row>
    <row r="829" spans="1:20" x14ac:dyDescent="0.25">
      <c r="A829" s="2">
        <v>38730</v>
      </c>
      <c r="B829" s="4">
        <v>590.5</v>
      </c>
      <c r="D829" s="2">
        <v>40423</v>
      </c>
      <c r="E829" s="4">
        <v>87.6</v>
      </c>
      <c r="G829" s="2">
        <v>39064</v>
      </c>
      <c r="H829" s="4">
        <v>90</v>
      </c>
      <c r="J829" s="2">
        <v>34071</v>
      </c>
      <c r="K829" s="4">
        <v>11.93</v>
      </c>
      <c r="S829" s="3">
        <v>34031</v>
      </c>
      <c r="T829">
        <v>3.29</v>
      </c>
    </row>
    <row r="830" spans="1:20" x14ac:dyDescent="0.25">
      <c r="A830" s="2">
        <v>38734</v>
      </c>
      <c r="B830" s="4">
        <v>589.85</v>
      </c>
      <c r="D830" s="2">
        <v>40424</v>
      </c>
      <c r="E830" s="4">
        <v>87.86</v>
      </c>
      <c r="G830" s="2">
        <v>39065</v>
      </c>
      <c r="H830" s="4">
        <v>89.68</v>
      </c>
      <c r="J830" s="2">
        <v>34072</v>
      </c>
      <c r="K830" s="4">
        <v>11.7</v>
      </c>
      <c r="S830" s="3">
        <v>34032</v>
      </c>
      <c r="T830">
        <v>3.1</v>
      </c>
    </row>
    <row r="831" spans="1:20" x14ac:dyDescent="0.25">
      <c r="A831" s="2">
        <v>38735</v>
      </c>
      <c r="B831" s="4">
        <v>589.59</v>
      </c>
      <c r="D831" s="2">
        <v>40428</v>
      </c>
      <c r="E831" s="4">
        <v>87.73</v>
      </c>
      <c r="G831" s="2">
        <v>39066</v>
      </c>
      <c r="H831" s="4">
        <v>89.75</v>
      </c>
      <c r="J831" s="2">
        <v>34073</v>
      </c>
      <c r="K831" s="4">
        <v>11.76</v>
      </c>
      <c r="S831" s="3">
        <v>34033</v>
      </c>
      <c r="T831">
        <v>3.02</v>
      </c>
    </row>
    <row r="832" spans="1:20" x14ac:dyDescent="0.25">
      <c r="A832" s="2">
        <v>38736</v>
      </c>
      <c r="B832" s="4">
        <v>590.07000000000005</v>
      </c>
      <c r="D832" s="2">
        <v>40429</v>
      </c>
      <c r="E832" s="4">
        <v>87.75</v>
      </c>
      <c r="G832" s="2">
        <v>39069</v>
      </c>
      <c r="H832" s="4">
        <v>89.74</v>
      </c>
      <c r="J832" s="2">
        <v>34074</v>
      </c>
      <c r="K832" s="4">
        <v>10.96</v>
      </c>
      <c r="S832" s="3">
        <v>34036</v>
      </c>
      <c r="T832">
        <v>3.06</v>
      </c>
    </row>
    <row r="833" spans="1:20" x14ac:dyDescent="0.25">
      <c r="A833" s="2">
        <v>38737</v>
      </c>
      <c r="B833" s="4">
        <v>590.49</v>
      </c>
      <c r="D833" s="2">
        <v>40430</v>
      </c>
      <c r="E833" s="4">
        <v>88.1</v>
      </c>
      <c r="G833" s="2">
        <v>39070</v>
      </c>
      <c r="H833" s="4">
        <v>89.6</v>
      </c>
      <c r="J833" s="2">
        <v>34075</v>
      </c>
      <c r="K833" s="4">
        <v>11.29</v>
      </c>
      <c r="S833" s="3">
        <v>34037</v>
      </c>
      <c r="T833">
        <v>2.98</v>
      </c>
    </row>
    <row r="834" spans="1:20" x14ac:dyDescent="0.25">
      <c r="A834" s="2">
        <v>38740</v>
      </c>
      <c r="B834" s="4">
        <v>588.82000000000005</v>
      </c>
      <c r="D834" s="2">
        <v>40431</v>
      </c>
      <c r="E834" s="4">
        <v>88.33</v>
      </c>
      <c r="G834" s="2">
        <v>39071</v>
      </c>
      <c r="H834" s="4">
        <v>89.64</v>
      </c>
      <c r="J834" s="2">
        <v>34078</v>
      </c>
      <c r="K834" s="4">
        <v>12.06</v>
      </c>
      <c r="S834" s="3">
        <v>34038</v>
      </c>
      <c r="T834">
        <v>2.96</v>
      </c>
    </row>
    <row r="835" spans="1:20" x14ac:dyDescent="0.25">
      <c r="A835" s="2">
        <v>38741</v>
      </c>
      <c r="B835" s="4">
        <v>588.76</v>
      </c>
      <c r="D835" s="2">
        <v>40434</v>
      </c>
      <c r="E835" s="4">
        <v>88.784999999999997</v>
      </c>
      <c r="G835" s="2">
        <v>39072</v>
      </c>
      <c r="H835" s="4">
        <v>90.08</v>
      </c>
      <c r="J835" s="2">
        <v>34079</v>
      </c>
      <c r="K835" s="4">
        <v>11.94</v>
      </c>
      <c r="S835" s="3">
        <v>34039</v>
      </c>
      <c r="T835">
        <v>3</v>
      </c>
    </row>
    <row r="836" spans="1:20" x14ac:dyDescent="0.25">
      <c r="A836" s="2">
        <v>38742</v>
      </c>
      <c r="B836" s="4">
        <v>588.97</v>
      </c>
      <c r="D836" s="2">
        <v>40435</v>
      </c>
      <c r="E836" s="4">
        <v>88.77</v>
      </c>
      <c r="G836" s="2">
        <v>39073</v>
      </c>
      <c r="H836" s="4">
        <v>89.38</v>
      </c>
      <c r="J836" s="2">
        <v>34080</v>
      </c>
      <c r="K836" s="4">
        <v>12.11</v>
      </c>
      <c r="S836" s="3">
        <v>34040</v>
      </c>
      <c r="T836">
        <v>2.93</v>
      </c>
    </row>
    <row r="837" spans="1:20" x14ac:dyDescent="0.25">
      <c r="A837" s="2">
        <v>38743</v>
      </c>
      <c r="B837" s="4">
        <v>588.57000000000005</v>
      </c>
      <c r="D837" s="2">
        <v>40436</v>
      </c>
      <c r="E837" s="4">
        <v>88.69</v>
      </c>
      <c r="G837" s="2">
        <v>39077</v>
      </c>
      <c r="H837" s="4">
        <v>89.66</v>
      </c>
      <c r="J837" s="2">
        <v>34081</v>
      </c>
      <c r="K837" s="4">
        <v>12.68</v>
      </c>
      <c r="S837" s="3">
        <v>34043</v>
      </c>
      <c r="T837">
        <v>3.16</v>
      </c>
    </row>
    <row r="838" spans="1:20" x14ac:dyDescent="0.25">
      <c r="A838" s="2">
        <v>38744</v>
      </c>
      <c r="B838" s="4">
        <v>588.65</v>
      </c>
      <c r="D838" s="2">
        <v>40437</v>
      </c>
      <c r="E838" s="4">
        <v>88.84</v>
      </c>
      <c r="G838" s="2">
        <v>39078</v>
      </c>
      <c r="H838" s="4">
        <v>88.8</v>
      </c>
      <c r="J838" s="2">
        <v>34082</v>
      </c>
      <c r="K838" s="4">
        <v>13.36</v>
      </c>
      <c r="S838" s="3">
        <v>34044</v>
      </c>
      <c r="T838">
        <v>2.7199999999999998</v>
      </c>
    </row>
    <row r="839" spans="1:20" x14ac:dyDescent="0.25">
      <c r="A839" s="2">
        <v>38747</v>
      </c>
      <c r="B839" s="4">
        <v>589.48</v>
      </c>
      <c r="D839" s="2">
        <v>40438</v>
      </c>
      <c r="E839" s="4">
        <v>89</v>
      </c>
      <c r="G839" s="2">
        <v>39079</v>
      </c>
      <c r="H839" s="4">
        <v>88.5</v>
      </c>
      <c r="J839" s="2">
        <v>34085</v>
      </c>
      <c r="K839" s="4">
        <v>15.25</v>
      </c>
      <c r="S839" s="3">
        <v>34045</v>
      </c>
      <c r="T839">
        <v>3.58</v>
      </c>
    </row>
    <row r="840" spans="1:20" x14ac:dyDescent="0.25">
      <c r="A840" s="2">
        <v>38748</v>
      </c>
      <c r="B840" s="4">
        <v>589.63</v>
      </c>
      <c r="D840" s="2">
        <v>40441</v>
      </c>
      <c r="E840" s="4">
        <v>89.14</v>
      </c>
      <c r="G840" s="2">
        <v>39080</v>
      </c>
      <c r="H840" s="4">
        <v>88.48</v>
      </c>
      <c r="J840" s="2">
        <v>34086</v>
      </c>
      <c r="K840" s="4">
        <v>13.93</v>
      </c>
      <c r="S840" s="3">
        <v>34046</v>
      </c>
      <c r="T840">
        <v>3.03</v>
      </c>
    </row>
    <row r="841" spans="1:20" x14ac:dyDescent="0.25">
      <c r="A841" s="2">
        <v>38749</v>
      </c>
      <c r="B841" s="4">
        <v>589.57000000000005</v>
      </c>
      <c r="D841" s="2">
        <v>40442</v>
      </c>
      <c r="E841" s="4">
        <v>88.99</v>
      </c>
      <c r="G841" s="2">
        <v>39085</v>
      </c>
      <c r="H841" s="4">
        <v>89.06</v>
      </c>
      <c r="J841" s="2">
        <v>34087</v>
      </c>
      <c r="K841" s="4">
        <v>13.12</v>
      </c>
      <c r="S841" s="3">
        <v>34047</v>
      </c>
      <c r="T841">
        <v>2.88</v>
      </c>
    </row>
    <row r="842" spans="1:20" x14ac:dyDescent="0.25">
      <c r="A842" s="2">
        <v>38750</v>
      </c>
      <c r="B842" s="4">
        <v>590.04999999999995</v>
      </c>
      <c r="D842" s="2">
        <v>40443</v>
      </c>
      <c r="E842" s="4">
        <v>88.63</v>
      </c>
      <c r="G842" s="2">
        <v>39086</v>
      </c>
      <c r="H842" s="4">
        <v>89.6</v>
      </c>
      <c r="J842" s="2">
        <v>34088</v>
      </c>
      <c r="K842" s="4">
        <v>12.8</v>
      </c>
      <c r="S842" s="3">
        <v>34050</v>
      </c>
      <c r="T842">
        <v>2.99</v>
      </c>
    </row>
    <row r="843" spans="1:20" x14ac:dyDescent="0.25">
      <c r="A843" s="2">
        <v>38751</v>
      </c>
      <c r="B843" s="4">
        <v>589.85</v>
      </c>
      <c r="D843" s="2">
        <v>40444</v>
      </c>
      <c r="E843" s="4">
        <v>88.4</v>
      </c>
      <c r="G843" s="2">
        <v>39087</v>
      </c>
      <c r="H843" s="4">
        <v>89.21</v>
      </c>
      <c r="J843" s="2">
        <v>34089</v>
      </c>
      <c r="K843" s="4">
        <v>12.42</v>
      </c>
      <c r="S843" s="3">
        <v>34051</v>
      </c>
      <c r="T843">
        <v>2.93</v>
      </c>
    </row>
    <row r="844" spans="1:20" x14ac:dyDescent="0.25">
      <c r="A844" s="2">
        <v>38754</v>
      </c>
      <c r="B844" s="4">
        <v>589.79999999999995</v>
      </c>
      <c r="D844" s="2">
        <v>40445</v>
      </c>
      <c r="E844" s="4">
        <v>88.75</v>
      </c>
      <c r="G844" s="2">
        <v>39090</v>
      </c>
      <c r="H844" s="4">
        <v>89.31</v>
      </c>
      <c r="J844" s="2">
        <v>34092</v>
      </c>
      <c r="K844" s="4">
        <v>12.9</v>
      </c>
      <c r="S844" s="3">
        <v>34052</v>
      </c>
      <c r="T844">
        <v>2.92</v>
      </c>
    </row>
    <row r="845" spans="1:20" x14ac:dyDescent="0.25">
      <c r="A845" s="2">
        <v>38755</v>
      </c>
      <c r="B845" s="4">
        <v>589</v>
      </c>
      <c r="D845" s="2">
        <v>40448</v>
      </c>
      <c r="E845" s="4">
        <v>88.9</v>
      </c>
      <c r="G845" s="2">
        <v>39091</v>
      </c>
      <c r="H845" s="4">
        <v>89.38</v>
      </c>
      <c r="J845" s="2">
        <v>34093</v>
      </c>
      <c r="K845" s="4">
        <v>12.14</v>
      </c>
      <c r="S845" s="3">
        <v>34053</v>
      </c>
      <c r="T845">
        <v>3.05</v>
      </c>
    </row>
    <row r="846" spans="1:20" x14ac:dyDescent="0.25">
      <c r="A846" s="2">
        <v>38756</v>
      </c>
      <c r="B846" s="4">
        <v>589.14</v>
      </c>
      <c r="D846" s="2">
        <v>40449</v>
      </c>
      <c r="E846" s="4">
        <v>89.03</v>
      </c>
      <c r="G846" s="2">
        <v>39092</v>
      </c>
      <c r="H846" s="4">
        <v>88.97</v>
      </c>
      <c r="J846" s="2">
        <v>34094</v>
      </c>
      <c r="K846" s="4">
        <v>12.38</v>
      </c>
      <c r="S846" s="3">
        <v>34054</v>
      </c>
      <c r="T846">
        <v>3.04</v>
      </c>
    </row>
    <row r="847" spans="1:20" x14ac:dyDescent="0.25">
      <c r="A847" s="2">
        <v>38757</v>
      </c>
      <c r="B847" s="4">
        <v>588.94000000000005</v>
      </c>
      <c r="D847" s="2">
        <v>40450</v>
      </c>
      <c r="E847" s="4">
        <v>89.24</v>
      </c>
      <c r="G847" s="2">
        <v>39093</v>
      </c>
      <c r="H847" s="4">
        <v>88.49</v>
      </c>
      <c r="J847" s="2">
        <v>34095</v>
      </c>
      <c r="K847" s="4">
        <v>13.22</v>
      </c>
      <c r="S847" s="3">
        <v>34057</v>
      </c>
      <c r="T847">
        <v>3.34</v>
      </c>
    </row>
    <row r="848" spans="1:20" x14ac:dyDescent="0.25">
      <c r="A848" s="2">
        <v>38758</v>
      </c>
      <c r="B848" s="4">
        <v>589.15</v>
      </c>
      <c r="D848" s="2">
        <v>40451</v>
      </c>
      <c r="E848" s="4">
        <v>89.69</v>
      </c>
      <c r="G848" s="2">
        <v>39094</v>
      </c>
      <c r="H848" s="4">
        <v>88</v>
      </c>
      <c r="J848" s="2">
        <v>34096</v>
      </c>
      <c r="K848" s="4">
        <v>13.01</v>
      </c>
      <c r="S848" s="3">
        <v>34058</v>
      </c>
      <c r="T848">
        <v>2.91</v>
      </c>
    </row>
    <row r="849" spans="1:20" x14ac:dyDescent="0.25">
      <c r="A849" s="2">
        <v>38761</v>
      </c>
      <c r="B849" s="4">
        <v>588.77</v>
      </c>
      <c r="D849" s="2">
        <v>40452</v>
      </c>
      <c r="E849" s="4">
        <v>89.22</v>
      </c>
      <c r="G849" s="2">
        <v>39098</v>
      </c>
      <c r="H849" s="4">
        <v>88.22</v>
      </c>
      <c r="J849" s="2">
        <v>34099</v>
      </c>
      <c r="K849" s="4">
        <v>13.72</v>
      </c>
      <c r="S849" s="3">
        <v>34059</v>
      </c>
      <c r="T849">
        <v>3.83</v>
      </c>
    </row>
    <row r="850" spans="1:20" x14ac:dyDescent="0.25">
      <c r="A850" s="2">
        <v>38762</v>
      </c>
      <c r="B850" s="4">
        <v>588.37</v>
      </c>
      <c r="D850" s="2">
        <v>40455</v>
      </c>
      <c r="E850" s="4">
        <v>88.91</v>
      </c>
      <c r="G850" s="2">
        <v>39099</v>
      </c>
      <c r="H850" s="4">
        <v>87.95</v>
      </c>
      <c r="J850" s="2">
        <v>34100</v>
      </c>
      <c r="K850" s="4">
        <v>13.35</v>
      </c>
      <c r="S850" s="3">
        <v>34060</v>
      </c>
      <c r="T850">
        <v>3.31</v>
      </c>
    </row>
    <row r="851" spans="1:20" x14ac:dyDescent="0.25">
      <c r="A851" s="2">
        <v>38763</v>
      </c>
      <c r="B851" s="4">
        <v>589.12</v>
      </c>
      <c r="D851" s="2">
        <v>40456</v>
      </c>
      <c r="E851" s="4">
        <v>89.23</v>
      </c>
      <c r="G851" s="2">
        <v>39100</v>
      </c>
      <c r="H851" s="4">
        <v>88.22</v>
      </c>
      <c r="J851" s="2">
        <v>34101</v>
      </c>
      <c r="K851" s="4">
        <v>13.56</v>
      </c>
      <c r="S851" s="3">
        <v>34061</v>
      </c>
      <c r="T851">
        <v>3.13</v>
      </c>
    </row>
    <row r="852" spans="1:20" x14ac:dyDescent="0.25">
      <c r="A852" s="2">
        <v>38764</v>
      </c>
      <c r="B852" s="4">
        <v>589.33000000000004</v>
      </c>
      <c r="D852" s="2">
        <v>40457</v>
      </c>
      <c r="E852" s="4">
        <v>89.15</v>
      </c>
      <c r="G852" s="2">
        <v>39101</v>
      </c>
      <c r="H852" s="4">
        <v>88.02</v>
      </c>
      <c r="J852" s="2">
        <v>34102</v>
      </c>
      <c r="K852" s="4">
        <v>14.76</v>
      </c>
      <c r="S852" s="3">
        <v>34064</v>
      </c>
      <c r="T852">
        <v>3.15</v>
      </c>
    </row>
    <row r="853" spans="1:20" x14ac:dyDescent="0.25">
      <c r="A853" s="2">
        <v>38765</v>
      </c>
      <c r="B853" s="4">
        <v>590.63</v>
      </c>
      <c r="D853" s="2">
        <v>40458</v>
      </c>
      <c r="E853" s="4">
        <v>89.33</v>
      </c>
      <c r="G853" s="2">
        <v>39104</v>
      </c>
      <c r="H853" s="4">
        <v>88.2</v>
      </c>
      <c r="J853" s="2">
        <v>34103</v>
      </c>
      <c r="K853" s="4">
        <v>14.39</v>
      </c>
      <c r="S853" s="3">
        <v>34065</v>
      </c>
      <c r="T853">
        <v>2.9699999999999998</v>
      </c>
    </row>
    <row r="854" spans="1:20" x14ac:dyDescent="0.25">
      <c r="A854" s="2">
        <v>38769</v>
      </c>
      <c r="B854" s="4">
        <v>590.99</v>
      </c>
      <c r="D854" s="2">
        <v>40459</v>
      </c>
      <c r="E854" s="4">
        <v>89.63</v>
      </c>
      <c r="G854" s="2">
        <v>39105</v>
      </c>
      <c r="H854" s="4">
        <v>87.63</v>
      </c>
      <c r="J854" s="2">
        <v>34106</v>
      </c>
      <c r="K854" s="4">
        <v>14.13</v>
      </c>
      <c r="S854" s="3">
        <v>34066</v>
      </c>
      <c r="T854">
        <v>2.93</v>
      </c>
    </row>
    <row r="855" spans="1:20" x14ac:dyDescent="0.25">
      <c r="A855" s="2">
        <v>38770</v>
      </c>
      <c r="B855" s="4">
        <v>591.95000000000005</v>
      </c>
      <c r="D855" s="2">
        <v>40462</v>
      </c>
      <c r="E855" s="4">
        <v>89.82</v>
      </c>
      <c r="G855" s="2">
        <v>39106</v>
      </c>
      <c r="H855" s="4">
        <v>87.58</v>
      </c>
      <c r="J855" s="2">
        <v>34107</v>
      </c>
      <c r="K855" s="4">
        <v>14.19</v>
      </c>
      <c r="S855" s="3">
        <v>34067</v>
      </c>
      <c r="T855">
        <v>2.94</v>
      </c>
    </row>
    <row r="856" spans="1:20" x14ac:dyDescent="0.25">
      <c r="A856" s="2">
        <v>38771</v>
      </c>
      <c r="B856" s="4">
        <v>591.28</v>
      </c>
      <c r="D856" s="2">
        <v>40463</v>
      </c>
      <c r="E856" s="4">
        <v>89.74</v>
      </c>
      <c r="G856" s="2">
        <v>39107</v>
      </c>
      <c r="H856" s="4">
        <v>86.95</v>
      </c>
      <c r="J856" s="2">
        <v>34108</v>
      </c>
      <c r="K856" s="4">
        <v>14.29</v>
      </c>
      <c r="S856" s="3">
        <v>34068</v>
      </c>
      <c r="T856">
        <v>2.82</v>
      </c>
    </row>
    <row r="857" spans="1:20" x14ac:dyDescent="0.25">
      <c r="A857" s="2">
        <v>38772</v>
      </c>
      <c r="B857" s="4">
        <v>592.71</v>
      </c>
      <c r="D857" s="2">
        <v>40464</v>
      </c>
      <c r="E857" s="4">
        <v>90.04</v>
      </c>
      <c r="G857" s="2">
        <v>39108</v>
      </c>
      <c r="H857" s="4">
        <v>86.88</v>
      </c>
      <c r="J857" s="2">
        <v>34109</v>
      </c>
      <c r="K857" s="4">
        <v>13.98</v>
      </c>
      <c r="S857" s="3">
        <v>34071</v>
      </c>
      <c r="T857">
        <v>3.11</v>
      </c>
    </row>
    <row r="858" spans="1:20" x14ac:dyDescent="0.25">
      <c r="A858" s="2">
        <v>38775</v>
      </c>
      <c r="B858" s="4">
        <v>592.46</v>
      </c>
      <c r="D858" s="2">
        <v>40465</v>
      </c>
      <c r="E858" s="4">
        <v>89.61</v>
      </c>
      <c r="G858" s="2">
        <v>39111</v>
      </c>
      <c r="H858" s="4">
        <v>86.72</v>
      </c>
      <c r="J858" s="2">
        <v>34110</v>
      </c>
      <c r="K858" s="4">
        <v>14.51</v>
      </c>
      <c r="S858" s="3">
        <v>34072</v>
      </c>
      <c r="T858">
        <v>2.98</v>
      </c>
    </row>
    <row r="859" spans="1:20" x14ac:dyDescent="0.25">
      <c r="A859" s="2">
        <v>38776</v>
      </c>
      <c r="B859" s="4">
        <v>593.54999999999995</v>
      </c>
      <c r="D859" s="2">
        <v>40466</v>
      </c>
      <c r="E859" s="4">
        <v>89.84</v>
      </c>
      <c r="G859" s="2">
        <v>39112</v>
      </c>
      <c r="H859" s="4">
        <v>86.82</v>
      </c>
      <c r="J859" s="2">
        <v>34113</v>
      </c>
      <c r="K859" s="4">
        <v>14.1</v>
      </c>
      <c r="S859" s="3">
        <v>34073</v>
      </c>
      <c r="T859">
        <v>3.03</v>
      </c>
    </row>
    <row r="860" spans="1:20" x14ac:dyDescent="0.25">
      <c r="A860" s="2">
        <v>38777</v>
      </c>
      <c r="B860" s="4">
        <v>592.95000000000005</v>
      </c>
      <c r="D860" s="2">
        <v>40469</v>
      </c>
      <c r="E860" s="4">
        <v>89.72</v>
      </c>
      <c r="G860" s="2">
        <v>39113</v>
      </c>
      <c r="H860" s="4">
        <v>87.56</v>
      </c>
      <c r="J860" s="2">
        <v>34114</v>
      </c>
      <c r="K860" s="4">
        <v>14.04</v>
      </c>
      <c r="S860" s="3">
        <v>34074</v>
      </c>
      <c r="T860">
        <v>3.15</v>
      </c>
    </row>
    <row r="861" spans="1:20" x14ac:dyDescent="0.25">
      <c r="A861" s="2">
        <v>38778</v>
      </c>
      <c r="B861" s="4">
        <v>592.48</v>
      </c>
      <c r="D861" s="2">
        <v>40470</v>
      </c>
      <c r="E861" s="4">
        <v>89.71</v>
      </c>
      <c r="G861" s="2">
        <v>39114</v>
      </c>
      <c r="H861" s="4">
        <v>87.05</v>
      </c>
      <c r="J861" s="2">
        <v>34115</v>
      </c>
      <c r="K861" s="4">
        <v>12.88</v>
      </c>
      <c r="S861" s="3">
        <v>34075</v>
      </c>
      <c r="T861">
        <v>2.84</v>
      </c>
    </row>
    <row r="862" spans="1:20" x14ac:dyDescent="0.25">
      <c r="A862" s="2">
        <v>38779</v>
      </c>
      <c r="B862" s="4">
        <v>591.47</v>
      </c>
      <c r="D862" s="2">
        <v>40471</v>
      </c>
      <c r="E862" s="4">
        <v>89.99</v>
      </c>
      <c r="G862" s="2">
        <v>39115</v>
      </c>
      <c r="H862" s="4">
        <v>87.19</v>
      </c>
      <c r="J862" s="2">
        <v>34116</v>
      </c>
      <c r="K862" s="4">
        <v>13.1</v>
      </c>
      <c r="S862" s="3">
        <v>34078</v>
      </c>
      <c r="T862">
        <v>2.94</v>
      </c>
    </row>
    <row r="863" spans="1:20" x14ac:dyDescent="0.25">
      <c r="A863" s="2">
        <v>38782</v>
      </c>
      <c r="B863" s="4">
        <v>590.94000000000005</v>
      </c>
      <c r="D863" s="2">
        <v>40472</v>
      </c>
      <c r="E863" s="4">
        <v>89.85</v>
      </c>
      <c r="G863" s="2">
        <v>39118</v>
      </c>
      <c r="H863" s="4">
        <v>87.32</v>
      </c>
      <c r="J863" s="2">
        <v>34117</v>
      </c>
      <c r="K863" s="4">
        <v>13.47</v>
      </c>
      <c r="S863" s="3">
        <v>34079</v>
      </c>
      <c r="T863">
        <v>2.84</v>
      </c>
    </row>
    <row r="864" spans="1:20" x14ac:dyDescent="0.25">
      <c r="A864" s="2">
        <v>38783</v>
      </c>
      <c r="B864" s="4">
        <v>590.14</v>
      </c>
      <c r="D864" s="2">
        <v>40473</v>
      </c>
      <c r="E864" s="4">
        <v>90.28</v>
      </c>
      <c r="G864" s="2">
        <v>39119</v>
      </c>
      <c r="H864" s="4">
        <v>87.8</v>
      </c>
      <c r="J864" s="2">
        <v>34121</v>
      </c>
      <c r="K864" s="4">
        <v>13.67</v>
      </c>
      <c r="S864" s="3">
        <v>34080</v>
      </c>
      <c r="T864">
        <v>2.95</v>
      </c>
    </row>
    <row r="865" spans="1:20" x14ac:dyDescent="0.25">
      <c r="A865" s="2">
        <v>38784</v>
      </c>
      <c r="B865" s="4">
        <v>589.33000000000004</v>
      </c>
      <c r="D865" s="2">
        <v>40476</v>
      </c>
      <c r="E865" s="4">
        <v>90.61</v>
      </c>
      <c r="G865" s="2">
        <v>39120</v>
      </c>
      <c r="H865" s="4">
        <v>88.06</v>
      </c>
      <c r="J865" s="2">
        <v>34122</v>
      </c>
      <c r="K865" s="4">
        <v>13.48</v>
      </c>
      <c r="S865" s="3">
        <v>34081</v>
      </c>
      <c r="T865">
        <v>2.9699999999999998</v>
      </c>
    </row>
    <row r="866" spans="1:20" x14ac:dyDescent="0.25">
      <c r="A866" s="2">
        <v>38785</v>
      </c>
      <c r="B866" s="4">
        <v>589.27</v>
      </c>
      <c r="D866" s="2">
        <v>40477</v>
      </c>
      <c r="E866" s="4">
        <v>90.75</v>
      </c>
      <c r="G866" s="2">
        <v>39121</v>
      </c>
      <c r="H866" s="4">
        <v>88.13</v>
      </c>
      <c r="J866" s="2">
        <v>34123</v>
      </c>
      <c r="K866" s="4">
        <v>13.54</v>
      </c>
      <c r="S866" s="3">
        <v>34082</v>
      </c>
      <c r="T866">
        <v>2.85</v>
      </c>
    </row>
    <row r="867" spans="1:20" x14ac:dyDescent="0.25">
      <c r="A867" s="2">
        <v>38786</v>
      </c>
      <c r="B867" s="4">
        <v>589</v>
      </c>
      <c r="D867" s="2">
        <v>40478</v>
      </c>
      <c r="E867" s="4">
        <v>90.65</v>
      </c>
      <c r="G867" s="2">
        <v>39122</v>
      </c>
      <c r="H867" s="4">
        <v>87.62</v>
      </c>
      <c r="J867" s="2">
        <v>34124</v>
      </c>
      <c r="K867" s="4">
        <v>12.86</v>
      </c>
      <c r="S867" s="3">
        <v>34085</v>
      </c>
      <c r="T867">
        <v>2.99</v>
      </c>
    </row>
    <row r="868" spans="1:20" x14ac:dyDescent="0.25">
      <c r="A868" s="2">
        <v>38789</v>
      </c>
      <c r="B868" s="4">
        <v>589.02</v>
      </c>
      <c r="D868" s="2">
        <v>40479</v>
      </c>
      <c r="E868" s="4">
        <v>90.7</v>
      </c>
      <c r="G868" s="2">
        <v>39125</v>
      </c>
      <c r="H868" s="4">
        <v>87.42</v>
      </c>
      <c r="J868" s="2">
        <v>34127</v>
      </c>
      <c r="K868" s="4">
        <v>14.07</v>
      </c>
      <c r="S868" s="3">
        <v>34086</v>
      </c>
      <c r="T868">
        <v>2.7199999999999998</v>
      </c>
    </row>
    <row r="869" spans="1:20" x14ac:dyDescent="0.25">
      <c r="A869" s="2">
        <v>38790</v>
      </c>
      <c r="B869" s="4">
        <v>590.59</v>
      </c>
      <c r="D869" s="2">
        <v>40480</v>
      </c>
      <c r="E869" s="4">
        <v>90.74</v>
      </c>
      <c r="G869" s="2">
        <v>39126</v>
      </c>
      <c r="H869" s="4">
        <v>87.24</v>
      </c>
      <c r="J869" s="2">
        <v>34128</v>
      </c>
      <c r="K869" s="4">
        <v>14.74</v>
      </c>
      <c r="S869" s="3">
        <v>34087</v>
      </c>
      <c r="T869">
        <v>2.88</v>
      </c>
    </row>
    <row r="870" spans="1:20" x14ac:dyDescent="0.25">
      <c r="A870" s="2">
        <v>38791</v>
      </c>
      <c r="B870" s="4">
        <v>591</v>
      </c>
      <c r="D870" s="2">
        <v>40483</v>
      </c>
      <c r="E870" s="4">
        <v>89.97</v>
      </c>
      <c r="G870" s="2">
        <v>39127</v>
      </c>
      <c r="H870" s="4">
        <v>88.08</v>
      </c>
      <c r="J870" s="2">
        <v>34129</v>
      </c>
      <c r="K870" s="4">
        <v>13.96</v>
      </c>
      <c r="S870" s="3">
        <v>34088</v>
      </c>
      <c r="T870">
        <v>2.94</v>
      </c>
    </row>
    <row r="871" spans="1:20" x14ac:dyDescent="0.25">
      <c r="A871" s="2">
        <v>38792</v>
      </c>
      <c r="B871" s="4">
        <v>593.38</v>
      </c>
      <c r="D871" s="2">
        <v>40484</v>
      </c>
      <c r="E871" s="4">
        <v>90.41</v>
      </c>
      <c r="G871" s="2">
        <v>39128</v>
      </c>
      <c r="H871" s="4">
        <v>88.34</v>
      </c>
      <c r="J871" s="2">
        <v>34130</v>
      </c>
      <c r="K871" s="4">
        <v>13.31</v>
      </c>
      <c r="S871" s="3">
        <v>34089</v>
      </c>
      <c r="T871">
        <v>3.01</v>
      </c>
    </row>
    <row r="872" spans="1:20" x14ac:dyDescent="0.25">
      <c r="A872" s="2">
        <v>38793</v>
      </c>
      <c r="B872" s="4">
        <v>593.73</v>
      </c>
      <c r="D872" s="2">
        <v>40485</v>
      </c>
      <c r="E872" s="4">
        <v>90.71</v>
      </c>
      <c r="G872" s="2">
        <v>39129</v>
      </c>
      <c r="H872" s="4">
        <v>88.56</v>
      </c>
      <c r="J872" s="2">
        <v>34131</v>
      </c>
      <c r="K872" s="4">
        <v>12.71</v>
      </c>
      <c r="S872" s="3">
        <v>34092</v>
      </c>
      <c r="T872">
        <v>3.03</v>
      </c>
    </row>
    <row r="873" spans="1:20" x14ac:dyDescent="0.25">
      <c r="A873" s="2">
        <v>38796</v>
      </c>
      <c r="B873" s="4">
        <v>593.74</v>
      </c>
      <c r="D873" s="2">
        <v>40486</v>
      </c>
      <c r="E873" s="4">
        <v>91.89</v>
      </c>
      <c r="G873" s="2">
        <v>39133</v>
      </c>
      <c r="H873" s="4">
        <v>88.84</v>
      </c>
      <c r="J873" s="2">
        <v>34134</v>
      </c>
      <c r="K873" s="4">
        <v>12.33</v>
      </c>
      <c r="S873" s="3">
        <v>34093</v>
      </c>
      <c r="T873">
        <v>2.94</v>
      </c>
    </row>
    <row r="874" spans="1:20" x14ac:dyDescent="0.25">
      <c r="A874" s="2">
        <v>38797</v>
      </c>
      <c r="B874" s="4">
        <v>594.29</v>
      </c>
      <c r="D874" s="2">
        <v>40487</v>
      </c>
      <c r="E874" s="4">
        <v>91.79</v>
      </c>
      <c r="G874" s="2">
        <v>39134</v>
      </c>
      <c r="H874" s="4">
        <v>88.65</v>
      </c>
      <c r="J874" s="2">
        <v>34135</v>
      </c>
      <c r="K874" s="4">
        <v>11.99</v>
      </c>
      <c r="S874" s="3">
        <v>34094</v>
      </c>
      <c r="T874">
        <v>2.9</v>
      </c>
    </row>
    <row r="875" spans="1:20" x14ac:dyDescent="0.25">
      <c r="A875" s="2">
        <v>38798</v>
      </c>
      <c r="B875" s="4">
        <v>594.71</v>
      </c>
      <c r="D875" s="2">
        <v>40490</v>
      </c>
      <c r="E875" s="4">
        <v>91.52</v>
      </c>
      <c r="G875" s="2">
        <v>39135</v>
      </c>
      <c r="H875" s="4">
        <v>88.21</v>
      </c>
      <c r="J875" s="2">
        <v>34136</v>
      </c>
      <c r="K875" s="4">
        <v>11.87</v>
      </c>
      <c r="S875" s="3">
        <v>34095</v>
      </c>
      <c r="T875">
        <v>2.88</v>
      </c>
    </row>
    <row r="876" spans="1:20" x14ac:dyDescent="0.25">
      <c r="A876" s="2">
        <v>38799</v>
      </c>
      <c r="B876" s="4">
        <v>595.39</v>
      </c>
      <c r="D876" s="2">
        <v>40491</v>
      </c>
      <c r="E876" s="4">
        <v>91.26</v>
      </c>
      <c r="G876" s="2">
        <v>39136</v>
      </c>
      <c r="H876" s="4">
        <v>88.82</v>
      </c>
      <c r="J876" s="2">
        <v>34137</v>
      </c>
      <c r="K876" s="4">
        <v>11.66</v>
      </c>
      <c r="S876" s="3">
        <v>34096</v>
      </c>
      <c r="T876">
        <v>2.83</v>
      </c>
    </row>
    <row r="877" spans="1:20" x14ac:dyDescent="0.25">
      <c r="A877" s="2">
        <v>38800</v>
      </c>
      <c r="B877" s="4">
        <v>596.48</v>
      </c>
      <c r="D877" s="2">
        <v>40492</v>
      </c>
      <c r="E877" s="4">
        <v>90.49</v>
      </c>
      <c r="G877" s="2">
        <v>39139</v>
      </c>
      <c r="H877" s="4">
        <v>89.43</v>
      </c>
      <c r="J877" s="2">
        <v>34138</v>
      </c>
      <c r="K877" s="4">
        <v>12.24</v>
      </c>
      <c r="S877" s="3">
        <v>34099</v>
      </c>
      <c r="T877">
        <v>2.99</v>
      </c>
    </row>
    <row r="878" spans="1:20" x14ac:dyDescent="0.25">
      <c r="A878" s="2">
        <v>38803</v>
      </c>
      <c r="B878" s="4">
        <v>596.57000000000005</v>
      </c>
      <c r="D878" s="2">
        <v>40493</v>
      </c>
      <c r="E878" s="4">
        <v>90.15</v>
      </c>
      <c r="G878" s="2">
        <v>39140</v>
      </c>
      <c r="H878" s="4">
        <v>90.66</v>
      </c>
      <c r="J878" s="2">
        <v>34141</v>
      </c>
      <c r="K878" s="4">
        <v>12.25</v>
      </c>
      <c r="S878" s="3">
        <v>34100</v>
      </c>
      <c r="T878">
        <v>2.98</v>
      </c>
    </row>
    <row r="879" spans="1:20" x14ac:dyDescent="0.25">
      <c r="A879" s="2">
        <v>38804</v>
      </c>
      <c r="B879" s="4">
        <v>597.17999999999995</v>
      </c>
      <c r="D879" s="2">
        <v>40494</v>
      </c>
      <c r="E879" s="4">
        <v>89.82</v>
      </c>
      <c r="G879" s="2">
        <v>39141</v>
      </c>
      <c r="H879" s="4">
        <v>90.16</v>
      </c>
      <c r="J879" s="2">
        <v>34142</v>
      </c>
      <c r="K879" s="4">
        <v>11.65</v>
      </c>
      <c r="S879" s="3">
        <v>34101</v>
      </c>
      <c r="T879">
        <v>2.95</v>
      </c>
    </row>
    <row r="880" spans="1:20" x14ac:dyDescent="0.25">
      <c r="A880" s="2">
        <v>38805</v>
      </c>
      <c r="B880" s="4">
        <v>596.64</v>
      </c>
      <c r="D880" s="2">
        <v>40497</v>
      </c>
      <c r="E880" s="4">
        <v>89.6</v>
      </c>
      <c r="G880" s="2">
        <v>39142</v>
      </c>
      <c r="H880" s="4">
        <v>89.75</v>
      </c>
      <c r="J880" s="2">
        <v>34143</v>
      </c>
      <c r="K880" s="4">
        <v>12.04</v>
      </c>
      <c r="S880" s="3">
        <v>34102</v>
      </c>
      <c r="T880">
        <v>2.9699999999999998</v>
      </c>
    </row>
    <row r="881" spans="1:20" x14ac:dyDescent="0.25">
      <c r="A881" s="2">
        <v>38806</v>
      </c>
      <c r="B881" s="4">
        <v>595.83000000000004</v>
      </c>
      <c r="D881" s="2">
        <v>40498</v>
      </c>
      <c r="E881" s="4">
        <v>88.66</v>
      </c>
      <c r="G881" s="2">
        <v>39143</v>
      </c>
      <c r="H881" s="4">
        <v>90.2</v>
      </c>
      <c r="J881" s="2">
        <v>34144</v>
      </c>
      <c r="K881" s="4">
        <v>12.25</v>
      </c>
      <c r="S881" s="3">
        <v>34103</v>
      </c>
      <c r="T881">
        <v>2.94</v>
      </c>
    </row>
    <row r="882" spans="1:20" x14ac:dyDescent="0.25">
      <c r="A882" s="2">
        <v>38807</v>
      </c>
      <c r="B882" s="4">
        <v>594.67999999999995</v>
      </c>
      <c r="D882" s="2">
        <v>40499</v>
      </c>
      <c r="E882" s="4">
        <v>89.11</v>
      </c>
      <c r="G882" s="2">
        <v>39146</v>
      </c>
      <c r="H882" s="4">
        <v>90.35</v>
      </c>
      <c r="J882" s="2">
        <v>34145</v>
      </c>
      <c r="K882" s="4">
        <v>11.25</v>
      </c>
      <c r="S882" s="3">
        <v>34106</v>
      </c>
      <c r="T882">
        <v>3.34</v>
      </c>
    </row>
    <row r="883" spans="1:20" x14ac:dyDescent="0.25">
      <c r="A883" s="2">
        <v>38810</v>
      </c>
      <c r="B883" s="4">
        <v>594.01</v>
      </c>
      <c r="D883" s="2">
        <v>40500</v>
      </c>
      <c r="E883" s="4">
        <v>90.24</v>
      </c>
      <c r="G883" s="2">
        <v>39147</v>
      </c>
      <c r="H883" s="4">
        <v>90.11</v>
      </c>
      <c r="J883" s="2">
        <v>34148</v>
      </c>
      <c r="K883" s="4">
        <v>11.11</v>
      </c>
      <c r="S883" s="3">
        <v>34107</v>
      </c>
      <c r="T883">
        <v>2.9699999999999998</v>
      </c>
    </row>
    <row r="884" spans="1:20" x14ac:dyDescent="0.25">
      <c r="A884" s="2">
        <v>38811</v>
      </c>
      <c r="B884" s="4">
        <v>594.49</v>
      </c>
      <c r="D884" s="2">
        <v>40501</v>
      </c>
      <c r="E884" s="4">
        <v>90.21</v>
      </c>
      <c r="G884" s="2">
        <v>39148</v>
      </c>
      <c r="H884" s="4">
        <v>90.44</v>
      </c>
      <c r="J884" s="2">
        <v>34149</v>
      </c>
      <c r="K884" s="4">
        <v>11.29</v>
      </c>
      <c r="S884" s="3">
        <v>34108</v>
      </c>
      <c r="T884">
        <v>2.94</v>
      </c>
    </row>
    <row r="885" spans="1:20" x14ac:dyDescent="0.25">
      <c r="A885" s="2">
        <v>38812</v>
      </c>
      <c r="B885" s="4">
        <v>595.24</v>
      </c>
      <c r="D885" s="2">
        <v>40504</v>
      </c>
      <c r="E885" s="4">
        <v>89.58</v>
      </c>
      <c r="G885" s="2">
        <v>39149</v>
      </c>
      <c r="H885" s="4">
        <v>90.29</v>
      </c>
      <c r="J885" s="2">
        <v>34150</v>
      </c>
      <c r="K885" s="4">
        <v>11.26</v>
      </c>
      <c r="S885" s="3">
        <v>34109</v>
      </c>
      <c r="T885">
        <v>2.9699999999999998</v>
      </c>
    </row>
    <row r="886" spans="1:20" x14ac:dyDescent="0.25">
      <c r="A886" s="2">
        <v>38813</v>
      </c>
      <c r="B886" s="4">
        <v>595.16999999999996</v>
      </c>
      <c r="D886" s="2">
        <v>40505</v>
      </c>
      <c r="E886" s="4">
        <v>88.35</v>
      </c>
      <c r="G886" s="2">
        <v>39150</v>
      </c>
      <c r="H886" s="4">
        <v>89.4</v>
      </c>
      <c r="J886" s="2">
        <v>34151</v>
      </c>
      <c r="K886" s="4">
        <v>11.51</v>
      </c>
      <c r="S886" s="3">
        <v>34110</v>
      </c>
      <c r="T886">
        <v>2.96</v>
      </c>
    </row>
    <row r="887" spans="1:20" x14ac:dyDescent="0.25">
      <c r="A887" s="2">
        <v>38814</v>
      </c>
      <c r="B887" s="4">
        <v>594.97</v>
      </c>
      <c r="D887" s="2">
        <v>40506</v>
      </c>
      <c r="E887" s="4">
        <v>88.88</v>
      </c>
      <c r="G887" s="2">
        <v>39153</v>
      </c>
      <c r="H887" s="4">
        <v>89.72</v>
      </c>
      <c r="J887" s="2">
        <v>34152</v>
      </c>
      <c r="K887" s="4">
        <v>11.33</v>
      </c>
      <c r="S887" s="3">
        <v>34113</v>
      </c>
      <c r="T887">
        <v>3.15</v>
      </c>
    </row>
    <row r="888" spans="1:20" x14ac:dyDescent="0.25">
      <c r="A888" s="2">
        <v>38817</v>
      </c>
      <c r="B888" s="4">
        <v>594.99</v>
      </c>
      <c r="D888" s="2">
        <v>40508</v>
      </c>
      <c r="E888" s="4">
        <v>88.51</v>
      </c>
      <c r="G888" s="2">
        <v>39154</v>
      </c>
      <c r="H888" s="4">
        <v>90.29</v>
      </c>
      <c r="J888" s="2">
        <v>34156</v>
      </c>
      <c r="K888" s="4">
        <v>13.87</v>
      </c>
      <c r="S888" s="3">
        <v>34114</v>
      </c>
      <c r="T888">
        <v>3.21</v>
      </c>
    </row>
    <row r="889" spans="1:20" x14ac:dyDescent="0.25">
      <c r="A889" s="2">
        <v>38818</v>
      </c>
      <c r="B889" s="4">
        <v>595.53</v>
      </c>
      <c r="D889" s="2">
        <v>40511</v>
      </c>
      <c r="E889" s="4">
        <v>88.79</v>
      </c>
      <c r="G889" s="2">
        <v>39155</v>
      </c>
      <c r="H889" s="4">
        <v>89.88</v>
      </c>
      <c r="J889" s="2">
        <v>34157</v>
      </c>
      <c r="K889" s="4">
        <v>13.05</v>
      </c>
      <c r="S889" s="3">
        <v>34115</v>
      </c>
      <c r="T889">
        <v>3.26</v>
      </c>
    </row>
    <row r="890" spans="1:20" x14ac:dyDescent="0.25">
      <c r="A890" s="2">
        <v>38819</v>
      </c>
      <c r="B890" s="4">
        <v>595.74</v>
      </c>
      <c r="D890" s="2">
        <v>40512</v>
      </c>
      <c r="E890" s="4">
        <v>88.99</v>
      </c>
      <c r="G890" s="2">
        <v>39156</v>
      </c>
      <c r="H890" s="4">
        <v>89.87</v>
      </c>
      <c r="J890" s="2">
        <v>34158</v>
      </c>
      <c r="K890" s="4">
        <v>12.24</v>
      </c>
      <c r="S890" s="3">
        <v>34116</v>
      </c>
      <c r="T890">
        <v>3.11</v>
      </c>
    </row>
    <row r="891" spans="1:20" x14ac:dyDescent="0.25">
      <c r="A891" s="2">
        <v>38820</v>
      </c>
      <c r="B891" s="4">
        <v>595.07000000000005</v>
      </c>
      <c r="D891" s="2">
        <v>40513</v>
      </c>
      <c r="E891" s="4">
        <v>89.22</v>
      </c>
      <c r="G891" s="2">
        <v>39157</v>
      </c>
      <c r="H891" s="4">
        <v>89.85</v>
      </c>
      <c r="J891" s="2">
        <v>34159</v>
      </c>
      <c r="K891" s="4">
        <v>10.8</v>
      </c>
      <c r="S891" s="3">
        <v>34117</v>
      </c>
      <c r="T891">
        <v>3.02</v>
      </c>
    </row>
    <row r="892" spans="1:20" x14ac:dyDescent="0.25">
      <c r="A892" s="2">
        <v>38824</v>
      </c>
      <c r="B892" s="4">
        <v>595.22</v>
      </c>
      <c r="D892" s="2">
        <v>40514</v>
      </c>
      <c r="E892" s="4">
        <v>89.27</v>
      </c>
      <c r="G892" s="2">
        <v>39160</v>
      </c>
      <c r="H892" s="4">
        <v>89.68</v>
      </c>
      <c r="J892" s="2">
        <v>34162</v>
      </c>
      <c r="K892" s="4">
        <v>10.85</v>
      </c>
      <c r="S892" s="3">
        <v>34120</v>
      </c>
      <c r="T892">
        <v>3.02</v>
      </c>
    </row>
    <row r="893" spans="1:20" x14ac:dyDescent="0.25">
      <c r="A893" s="2">
        <v>38825</v>
      </c>
      <c r="B893" s="4">
        <v>595.36</v>
      </c>
      <c r="D893" s="2">
        <v>40515</v>
      </c>
      <c r="E893" s="4">
        <v>89.42</v>
      </c>
      <c r="G893" s="2">
        <v>39161</v>
      </c>
      <c r="H893" s="4">
        <v>89.69</v>
      </c>
      <c r="J893" s="2">
        <v>34163</v>
      </c>
      <c r="K893" s="4">
        <v>11.02</v>
      </c>
      <c r="S893" s="3">
        <v>34121</v>
      </c>
      <c r="T893">
        <v>3.33</v>
      </c>
    </row>
    <row r="894" spans="1:20" x14ac:dyDescent="0.25">
      <c r="A894" s="2">
        <v>38826</v>
      </c>
      <c r="B894" s="4">
        <v>595.70000000000005</v>
      </c>
      <c r="D894" s="2">
        <v>40518</v>
      </c>
      <c r="E894" s="4">
        <v>89.41</v>
      </c>
      <c r="G894" s="2">
        <v>39162</v>
      </c>
      <c r="H894" s="4">
        <v>89.7</v>
      </c>
      <c r="J894" s="2">
        <v>34164</v>
      </c>
      <c r="K894" s="4">
        <v>10.78</v>
      </c>
      <c r="S894" s="3">
        <v>34122</v>
      </c>
      <c r="T894">
        <v>3.12</v>
      </c>
    </row>
    <row r="895" spans="1:20" x14ac:dyDescent="0.25">
      <c r="A895" s="2">
        <v>38827</v>
      </c>
      <c r="B895" s="4">
        <v>595.84</v>
      </c>
      <c r="D895" s="2">
        <v>40519</v>
      </c>
      <c r="E895" s="4">
        <v>89.83</v>
      </c>
      <c r="G895" s="2">
        <v>39163</v>
      </c>
      <c r="H895" s="4">
        <v>89.04</v>
      </c>
      <c r="J895" s="2">
        <v>34165</v>
      </c>
      <c r="K895" s="4">
        <v>10.6</v>
      </c>
      <c r="S895" s="3">
        <v>34123</v>
      </c>
      <c r="T895">
        <v>3.03</v>
      </c>
    </row>
    <row r="896" spans="1:20" x14ac:dyDescent="0.25">
      <c r="A896" s="2">
        <v>38828</v>
      </c>
      <c r="B896" s="4">
        <v>596.79</v>
      </c>
      <c r="D896" s="2">
        <v>40520</v>
      </c>
      <c r="E896" s="4">
        <v>89.56</v>
      </c>
      <c r="G896" s="2">
        <v>39164</v>
      </c>
      <c r="H896" s="4">
        <v>88.79</v>
      </c>
      <c r="J896" s="2">
        <v>34166</v>
      </c>
      <c r="K896" s="4">
        <v>10.96</v>
      </c>
      <c r="S896" s="3">
        <v>34124</v>
      </c>
      <c r="T896">
        <v>2.98</v>
      </c>
    </row>
    <row r="897" spans="1:20" x14ac:dyDescent="0.25">
      <c r="A897" s="2">
        <v>38831</v>
      </c>
      <c r="B897" s="4">
        <v>597.41999999999996</v>
      </c>
      <c r="D897" s="2">
        <v>40521</v>
      </c>
      <c r="E897" s="4">
        <v>89.35</v>
      </c>
      <c r="G897" s="2">
        <v>39167</v>
      </c>
      <c r="H897" s="4">
        <v>88.9</v>
      </c>
      <c r="J897" s="2">
        <v>34169</v>
      </c>
      <c r="K897" s="4">
        <v>11.46</v>
      </c>
      <c r="S897" s="3">
        <v>34127</v>
      </c>
      <c r="T897">
        <v>3.14</v>
      </c>
    </row>
    <row r="898" spans="1:20" x14ac:dyDescent="0.25">
      <c r="A898" s="2">
        <v>38832</v>
      </c>
      <c r="B898" s="4">
        <v>596.74</v>
      </c>
      <c r="D898" s="2">
        <v>40522</v>
      </c>
      <c r="E898" s="4">
        <v>89.39</v>
      </c>
      <c r="G898" s="2">
        <v>39168</v>
      </c>
      <c r="H898" s="4">
        <v>88.71</v>
      </c>
      <c r="J898" s="2">
        <v>34170</v>
      </c>
      <c r="K898" s="4">
        <v>11.05</v>
      </c>
      <c r="S898" s="3">
        <v>34128</v>
      </c>
      <c r="T898">
        <v>2.7199999999999998</v>
      </c>
    </row>
    <row r="899" spans="1:20" x14ac:dyDescent="0.25">
      <c r="A899" s="2">
        <v>38833</v>
      </c>
      <c r="B899" s="4">
        <v>598.24</v>
      </c>
      <c r="D899" s="2">
        <v>40525</v>
      </c>
      <c r="E899" s="4">
        <v>88.94</v>
      </c>
      <c r="G899" s="2">
        <v>39169</v>
      </c>
      <c r="H899" s="4">
        <v>88.55</v>
      </c>
      <c r="J899" s="2">
        <v>34171</v>
      </c>
      <c r="K899" s="4">
        <v>11.97</v>
      </c>
      <c r="S899" s="3">
        <v>34129</v>
      </c>
      <c r="T899">
        <v>2.92</v>
      </c>
    </row>
    <row r="900" spans="1:20" x14ac:dyDescent="0.25">
      <c r="A900" s="2">
        <v>38834</v>
      </c>
      <c r="B900" s="4">
        <v>598.11</v>
      </c>
      <c r="D900" s="2">
        <v>40526</v>
      </c>
      <c r="E900" s="4">
        <v>89.38</v>
      </c>
      <c r="G900" s="2">
        <v>39170</v>
      </c>
      <c r="H900" s="4">
        <v>88.44</v>
      </c>
      <c r="J900" s="2">
        <v>34172</v>
      </c>
      <c r="K900" s="4">
        <v>11.69</v>
      </c>
      <c r="S900" s="3">
        <v>34130</v>
      </c>
      <c r="T900">
        <v>3.01</v>
      </c>
    </row>
    <row r="901" spans="1:20" x14ac:dyDescent="0.25">
      <c r="A901" s="2">
        <v>38835</v>
      </c>
      <c r="B901" s="4">
        <v>597.63</v>
      </c>
      <c r="D901" s="2">
        <v>40527</v>
      </c>
      <c r="E901" s="4">
        <v>89.03</v>
      </c>
      <c r="G901" s="2">
        <v>39171</v>
      </c>
      <c r="H901" s="4">
        <v>88.35</v>
      </c>
      <c r="J901" s="2">
        <v>34173</v>
      </c>
      <c r="K901" s="4">
        <v>11.32</v>
      </c>
      <c r="S901" s="3">
        <v>34131</v>
      </c>
      <c r="T901">
        <v>2.93</v>
      </c>
    </row>
    <row r="902" spans="1:20" x14ac:dyDescent="0.25">
      <c r="A902" s="2">
        <v>38838</v>
      </c>
      <c r="B902" s="4">
        <v>598.59</v>
      </c>
      <c r="D902" s="2">
        <v>40528</v>
      </c>
      <c r="E902" s="4">
        <v>89.36</v>
      </c>
      <c r="G902" s="2">
        <v>39174</v>
      </c>
      <c r="H902" s="4">
        <v>88.09</v>
      </c>
      <c r="J902" s="2">
        <v>34176</v>
      </c>
      <c r="K902" s="4">
        <v>11.32</v>
      </c>
      <c r="S902" s="3">
        <v>34134</v>
      </c>
      <c r="T902">
        <v>3.06</v>
      </c>
    </row>
    <row r="903" spans="1:20" x14ac:dyDescent="0.25">
      <c r="A903" s="2">
        <v>38839</v>
      </c>
      <c r="B903" s="4">
        <v>598.53</v>
      </c>
      <c r="D903" s="2">
        <v>40529</v>
      </c>
      <c r="E903" s="4">
        <v>89.49</v>
      </c>
      <c r="G903" s="2">
        <v>39175</v>
      </c>
      <c r="H903" s="4">
        <v>88.02</v>
      </c>
      <c r="J903" s="2">
        <v>34177</v>
      </c>
      <c r="K903" s="4">
        <v>11.34</v>
      </c>
      <c r="S903" s="3">
        <v>34135</v>
      </c>
      <c r="T903">
        <v>3.14</v>
      </c>
    </row>
    <row r="904" spans="1:20" x14ac:dyDescent="0.25">
      <c r="A904" s="2">
        <v>38840</v>
      </c>
      <c r="B904" s="4">
        <v>598.94000000000005</v>
      </c>
      <c r="D904" s="2">
        <v>40532</v>
      </c>
      <c r="E904" s="4">
        <v>89.65</v>
      </c>
      <c r="G904" s="2">
        <v>39176</v>
      </c>
      <c r="H904" s="4">
        <v>88.08</v>
      </c>
      <c r="J904" s="2">
        <v>34178</v>
      </c>
      <c r="K904" s="4">
        <v>11.37</v>
      </c>
      <c r="S904" s="3">
        <v>34136</v>
      </c>
      <c r="T904">
        <v>3.04</v>
      </c>
    </row>
    <row r="905" spans="1:20" x14ac:dyDescent="0.25">
      <c r="A905" s="2">
        <v>38841</v>
      </c>
      <c r="B905" s="4">
        <v>598.26</v>
      </c>
      <c r="D905" s="2">
        <v>40533</v>
      </c>
      <c r="E905" s="4">
        <v>89.84</v>
      </c>
      <c r="G905" s="2">
        <v>39177</v>
      </c>
      <c r="H905" s="4">
        <v>87.77</v>
      </c>
      <c r="J905" s="2">
        <v>34179</v>
      </c>
      <c r="K905" s="4">
        <v>11.25</v>
      </c>
      <c r="S905" s="3">
        <v>34137</v>
      </c>
      <c r="T905">
        <v>3.02</v>
      </c>
    </row>
    <row r="906" spans="1:20" x14ac:dyDescent="0.25">
      <c r="A906" s="2">
        <v>38842</v>
      </c>
      <c r="B906" s="4">
        <v>598.27</v>
      </c>
      <c r="D906" s="2">
        <v>40534</v>
      </c>
      <c r="E906" s="4">
        <v>90.09</v>
      </c>
      <c r="G906" s="2">
        <v>39181</v>
      </c>
      <c r="H906" s="4">
        <v>87.21</v>
      </c>
      <c r="J906" s="2">
        <v>34180</v>
      </c>
      <c r="K906" s="4">
        <v>11.73</v>
      </c>
      <c r="S906" s="3">
        <v>34138</v>
      </c>
      <c r="T906">
        <v>2.91</v>
      </c>
    </row>
    <row r="907" spans="1:20" x14ac:dyDescent="0.25">
      <c r="A907" s="2">
        <v>38845</v>
      </c>
      <c r="B907" s="4">
        <v>598.21</v>
      </c>
      <c r="D907" s="2">
        <v>40535</v>
      </c>
      <c r="E907" s="4">
        <v>90.18</v>
      </c>
      <c r="G907" s="2">
        <v>39182</v>
      </c>
      <c r="H907" s="4">
        <v>87.43</v>
      </c>
      <c r="J907" s="2">
        <v>34183</v>
      </c>
      <c r="K907" s="4">
        <v>11.47</v>
      </c>
      <c r="S907" s="3">
        <v>34141</v>
      </c>
      <c r="T907">
        <v>3.03</v>
      </c>
    </row>
    <row r="908" spans="1:20" x14ac:dyDescent="0.25">
      <c r="A908" s="2">
        <v>38846</v>
      </c>
      <c r="B908" s="4">
        <v>598.41</v>
      </c>
      <c r="D908" s="2">
        <v>40539</v>
      </c>
      <c r="E908" s="4">
        <v>90.25</v>
      </c>
      <c r="G908" s="2">
        <v>39183</v>
      </c>
      <c r="H908" s="4">
        <v>87.37</v>
      </c>
      <c r="J908" s="2">
        <v>34184</v>
      </c>
      <c r="K908" s="4">
        <v>11.49</v>
      </c>
      <c r="S908" s="3">
        <v>34142</v>
      </c>
      <c r="T908">
        <v>2.98</v>
      </c>
    </row>
    <row r="909" spans="1:20" x14ac:dyDescent="0.25">
      <c r="A909" s="2">
        <v>38847</v>
      </c>
      <c r="B909" s="4">
        <v>598.69000000000005</v>
      </c>
      <c r="D909" s="2">
        <v>40540</v>
      </c>
      <c r="E909" s="4">
        <v>89.73</v>
      </c>
      <c r="G909" s="2">
        <v>39184</v>
      </c>
      <c r="H909" s="4">
        <v>87.39</v>
      </c>
      <c r="J909" s="2">
        <v>34185</v>
      </c>
      <c r="K909" s="4">
        <v>11.71</v>
      </c>
      <c r="S909" s="3">
        <v>34143</v>
      </c>
      <c r="T909">
        <v>3.24</v>
      </c>
    </row>
    <row r="910" spans="1:20" x14ac:dyDescent="0.25">
      <c r="A910" s="2">
        <v>38848</v>
      </c>
      <c r="B910" s="4">
        <v>598.55999999999995</v>
      </c>
      <c r="D910" s="2">
        <v>40541</v>
      </c>
      <c r="E910" s="4">
        <v>90.03</v>
      </c>
      <c r="G910" s="2">
        <v>39185</v>
      </c>
      <c r="H910" s="4">
        <v>87.12</v>
      </c>
      <c r="J910" s="2">
        <v>34186</v>
      </c>
      <c r="K910" s="4">
        <v>12.03</v>
      </c>
      <c r="S910" s="3">
        <v>34144</v>
      </c>
      <c r="T910">
        <v>3.02</v>
      </c>
    </row>
    <row r="911" spans="1:20" x14ac:dyDescent="0.25">
      <c r="A911" s="2">
        <v>38849</v>
      </c>
      <c r="B911" s="4">
        <v>597.07000000000005</v>
      </c>
      <c r="D911" s="2">
        <v>40542</v>
      </c>
      <c r="E911" s="4">
        <v>90.13</v>
      </c>
      <c r="G911" s="2">
        <v>39188</v>
      </c>
      <c r="H911" s="4">
        <v>87.6</v>
      </c>
      <c r="J911" s="2">
        <v>34187</v>
      </c>
      <c r="K911" s="4">
        <v>12.33</v>
      </c>
      <c r="S911" s="3">
        <v>34145</v>
      </c>
      <c r="T911">
        <v>2.96</v>
      </c>
    </row>
    <row r="912" spans="1:20" x14ac:dyDescent="0.25">
      <c r="A912" s="2">
        <v>38852</v>
      </c>
      <c r="B912" s="4">
        <v>596.12</v>
      </c>
      <c r="D912" s="2">
        <v>40543</v>
      </c>
      <c r="E912" s="4">
        <v>90.29</v>
      </c>
      <c r="G912" s="2">
        <v>39189</v>
      </c>
      <c r="H912" s="4">
        <v>88.1</v>
      </c>
      <c r="J912" s="2">
        <v>34190</v>
      </c>
      <c r="K912" s="4">
        <v>12.39</v>
      </c>
      <c r="S912" s="3">
        <v>34148</v>
      </c>
      <c r="T912">
        <v>3.08</v>
      </c>
    </row>
    <row r="913" spans="1:20" x14ac:dyDescent="0.25">
      <c r="A913" s="2">
        <v>38853</v>
      </c>
      <c r="B913" s="4">
        <v>595.58000000000004</v>
      </c>
      <c r="D913" s="2">
        <v>40546</v>
      </c>
      <c r="E913" s="4">
        <v>90.36</v>
      </c>
      <c r="G913" s="2">
        <v>39190</v>
      </c>
      <c r="H913" s="4">
        <v>88.49</v>
      </c>
      <c r="J913" s="2">
        <v>34191</v>
      </c>
      <c r="K913" s="4">
        <v>12.31</v>
      </c>
      <c r="S913" s="3">
        <v>34149</v>
      </c>
      <c r="T913">
        <v>3</v>
      </c>
    </row>
    <row r="914" spans="1:20" x14ac:dyDescent="0.25">
      <c r="A914" s="2">
        <v>38854</v>
      </c>
      <c r="B914" s="4">
        <v>594.5</v>
      </c>
      <c r="D914" s="2">
        <v>40547</v>
      </c>
      <c r="E914" s="4">
        <v>90.77</v>
      </c>
      <c r="G914" s="2">
        <v>39191</v>
      </c>
      <c r="H914" s="4">
        <v>88.38</v>
      </c>
      <c r="J914" s="2">
        <v>34192</v>
      </c>
      <c r="K914" s="4">
        <v>12.07</v>
      </c>
      <c r="S914" s="3">
        <v>34150</v>
      </c>
      <c r="T914">
        <v>3.92</v>
      </c>
    </row>
    <row r="915" spans="1:20" x14ac:dyDescent="0.25">
      <c r="A915" s="2">
        <v>38855</v>
      </c>
      <c r="B915" s="4">
        <v>592.34</v>
      </c>
      <c r="D915" s="2">
        <v>40548</v>
      </c>
      <c r="E915" s="4">
        <v>91</v>
      </c>
      <c r="G915" s="2">
        <v>39192</v>
      </c>
      <c r="H915" s="4">
        <v>88.2</v>
      </c>
      <c r="J915" s="2">
        <v>34193</v>
      </c>
      <c r="K915" s="4">
        <v>12.38</v>
      </c>
      <c r="S915" s="3">
        <v>34151</v>
      </c>
      <c r="T915">
        <v>3.27</v>
      </c>
    </row>
    <row r="916" spans="1:20" x14ac:dyDescent="0.25">
      <c r="A916" s="2">
        <v>38856</v>
      </c>
      <c r="B916" s="4">
        <v>592.75</v>
      </c>
      <c r="D916" s="2">
        <v>40549</v>
      </c>
      <c r="E916" s="4">
        <v>91.11</v>
      </c>
      <c r="G916" s="2">
        <v>39195</v>
      </c>
      <c r="H916" s="4">
        <v>88.43</v>
      </c>
      <c r="J916" s="2">
        <v>34194</v>
      </c>
      <c r="K916" s="4">
        <v>12.19</v>
      </c>
      <c r="S916" s="3">
        <v>34152</v>
      </c>
      <c r="T916">
        <v>2.96</v>
      </c>
    </row>
    <row r="917" spans="1:20" x14ac:dyDescent="0.25">
      <c r="A917" s="2">
        <v>38859</v>
      </c>
      <c r="B917" s="4">
        <v>591.54</v>
      </c>
      <c r="D917" s="2">
        <v>40550</v>
      </c>
      <c r="E917" s="4">
        <v>90.75</v>
      </c>
      <c r="G917" s="2">
        <v>39196</v>
      </c>
      <c r="H917" s="4">
        <v>88.79</v>
      </c>
      <c r="J917" s="2">
        <v>34197</v>
      </c>
      <c r="K917" s="4">
        <v>12.01</v>
      </c>
      <c r="S917" s="3">
        <v>34155</v>
      </c>
      <c r="T917">
        <v>2.96</v>
      </c>
    </row>
    <row r="918" spans="1:20" x14ac:dyDescent="0.25">
      <c r="A918" s="2">
        <v>38860</v>
      </c>
      <c r="B918" s="4">
        <v>590.66</v>
      </c>
      <c r="D918" s="2">
        <v>40553</v>
      </c>
      <c r="E918" s="4">
        <v>90.69</v>
      </c>
      <c r="G918" s="2">
        <v>39197</v>
      </c>
      <c r="H918" s="4">
        <v>88.47</v>
      </c>
      <c r="J918" s="2">
        <v>34198</v>
      </c>
      <c r="K918" s="4">
        <v>11.59</v>
      </c>
      <c r="S918" s="3">
        <v>34156</v>
      </c>
      <c r="T918">
        <v>3.19</v>
      </c>
    </row>
    <row r="919" spans="1:20" x14ac:dyDescent="0.25">
      <c r="A919" s="2">
        <v>38861</v>
      </c>
      <c r="B919" s="4">
        <v>590.46</v>
      </c>
      <c r="D919" s="2">
        <v>40554</v>
      </c>
      <c r="E919" s="4">
        <v>91.04</v>
      </c>
      <c r="G919" s="2">
        <v>39198</v>
      </c>
      <c r="H919" s="4">
        <v>87.91</v>
      </c>
      <c r="J919" s="2">
        <v>34199</v>
      </c>
      <c r="K919" s="4">
        <v>11.52</v>
      </c>
      <c r="S919" s="3">
        <v>34157</v>
      </c>
      <c r="T919">
        <v>3.39</v>
      </c>
    </row>
    <row r="920" spans="1:20" x14ac:dyDescent="0.25">
      <c r="A920" s="2">
        <v>38862</v>
      </c>
      <c r="B920" s="4">
        <v>590.66999999999996</v>
      </c>
      <c r="D920" s="2">
        <v>40555</v>
      </c>
      <c r="E920" s="4">
        <v>91.23</v>
      </c>
      <c r="G920" s="2">
        <v>39199</v>
      </c>
      <c r="H920" s="4">
        <v>87.85</v>
      </c>
      <c r="J920" s="2">
        <v>34200</v>
      </c>
      <c r="K920" s="4">
        <v>11.63</v>
      </c>
      <c r="S920" s="3">
        <v>34158</v>
      </c>
      <c r="T920">
        <v>3.09</v>
      </c>
    </row>
    <row r="921" spans="1:20" x14ac:dyDescent="0.25">
      <c r="A921" s="2">
        <v>38863</v>
      </c>
      <c r="B921" s="4">
        <v>588.85</v>
      </c>
      <c r="D921" s="2">
        <v>40556</v>
      </c>
      <c r="E921" s="4">
        <v>91.21</v>
      </c>
      <c r="G921" s="2">
        <v>39202</v>
      </c>
      <c r="H921" s="4">
        <v>88.72</v>
      </c>
      <c r="J921" s="2">
        <v>34201</v>
      </c>
      <c r="K921" s="4">
        <v>11.62</v>
      </c>
      <c r="S921" s="3">
        <v>34159</v>
      </c>
      <c r="T921">
        <v>2.96</v>
      </c>
    </row>
    <row r="922" spans="1:20" x14ac:dyDescent="0.25">
      <c r="A922" s="2">
        <v>38867</v>
      </c>
      <c r="B922" s="4">
        <v>588.86</v>
      </c>
      <c r="D922" s="2">
        <v>40557</v>
      </c>
      <c r="E922" s="4">
        <v>91.36</v>
      </c>
      <c r="G922" s="2">
        <v>39203</v>
      </c>
      <c r="H922" s="4">
        <v>88.47</v>
      </c>
      <c r="J922" s="2">
        <v>34204</v>
      </c>
      <c r="K922" s="4">
        <v>12.15</v>
      </c>
      <c r="S922" s="3">
        <v>34162</v>
      </c>
      <c r="T922">
        <v>3.12</v>
      </c>
    </row>
    <row r="923" spans="1:20" x14ac:dyDescent="0.25">
      <c r="A923" s="2">
        <v>38868</v>
      </c>
      <c r="B923" s="4">
        <v>588.59</v>
      </c>
      <c r="D923" s="2">
        <v>40561</v>
      </c>
      <c r="E923" s="4">
        <v>91.35</v>
      </c>
      <c r="G923" s="2">
        <v>39204</v>
      </c>
      <c r="H923" s="4">
        <v>88.44</v>
      </c>
      <c r="J923" s="2">
        <v>34205</v>
      </c>
      <c r="K923" s="4">
        <v>11.8</v>
      </c>
      <c r="S923" s="3">
        <v>34163</v>
      </c>
      <c r="T923">
        <v>2.99</v>
      </c>
    </row>
    <row r="924" spans="1:20" x14ac:dyDescent="0.25">
      <c r="A924" s="2">
        <v>38869</v>
      </c>
      <c r="B924" s="4">
        <v>588.86</v>
      </c>
      <c r="D924" s="2">
        <v>40562</v>
      </c>
      <c r="E924" s="4">
        <v>91.07</v>
      </c>
      <c r="G924" s="2">
        <v>39205</v>
      </c>
      <c r="H924" s="4">
        <v>88.23</v>
      </c>
      <c r="J924" s="2">
        <v>34206</v>
      </c>
      <c r="K924" s="4">
        <v>12.1</v>
      </c>
      <c r="S924" s="3">
        <v>34164</v>
      </c>
      <c r="T924">
        <v>2.9699999999999998</v>
      </c>
    </row>
    <row r="925" spans="1:20" x14ac:dyDescent="0.25">
      <c r="A925" s="2">
        <v>38870</v>
      </c>
      <c r="B925" s="4">
        <v>590.21</v>
      </c>
      <c r="D925" s="2">
        <v>40563</v>
      </c>
      <c r="E925" s="4">
        <v>90.89</v>
      </c>
      <c r="G925" s="2">
        <v>39206</v>
      </c>
      <c r="H925" s="4">
        <v>88.61</v>
      </c>
      <c r="J925" s="2">
        <v>34207</v>
      </c>
      <c r="K925" s="4">
        <v>12.14</v>
      </c>
      <c r="S925" s="3">
        <v>34165</v>
      </c>
      <c r="T925">
        <v>3.13</v>
      </c>
    </row>
    <row r="926" spans="1:20" x14ac:dyDescent="0.25">
      <c r="A926" s="2">
        <v>38873</v>
      </c>
      <c r="B926" s="4">
        <v>590.15</v>
      </c>
      <c r="D926" s="2">
        <v>40564</v>
      </c>
      <c r="E926" s="4">
        <v>91.26</v>
      </c>
      <c r="G926" s="2">
        <v>39209</v>
      </c>
      <c r="H926" s="4">
        <v>88.85</v>
      </c>
      <c r="J926" s="2">
        <v>34208</v>
      </c>
      <c r="K926" s="4">
        <v>11.91</v>
      </c>
      <c r="S926" s="3">
        <v>34166</v>
      </c>
      <c r="T926">
        <v>2.9699999999999998</v>
      </c>
    </row>
    <row r="927" spans="1:20" x14ac:dyDescent="0.25">
      <c r="A927" s="2">
        <v>38874</v>
      </c>
      <c r="B927" s="4">
        <v>588.4</v>
      </c>
      <c r="D927" s="2">
        <v>40567</v>
      </c>
      <c r="E927" s="4">
        <v>91.39</v>
      </c>
      <c r="G927" s="2">
        <v>39210</v>
      </c>
      <c r="H927" s="4">
        <v>88.68</v>
      </c>
      <c r="J927" s="2">
        <v>34211</v>
      </c>
      <c r="K927" s="4">
        <v>11.74</v>
      </c>
      <c r="S927" s="3">
        <v>34169</v>
      </c>
      <c r="T927">
        <v>3.13</v>
      </c>
    </row>
    <row r="928" spans="1:20" x14ac:dyDescent="0.25">
      <c r="A928" s="2">
        <v>38875</v>
      </c>
      <c r="B928" s="4">
        <v>588.54</v>
      </c>
      <c r="D928" s="2">
        <v>40568</v>
      </c>
      <c r="E928" s="4">
        <v>91.53</v>
      </c>
      <c r="G928" s="2">
        <v>39211</v>
      </c>
      <c r="H928" s="4">
        <v>88.33</v>
      </c>
      <c r="J928" s="2">
        <v>34212</v>
      </c>
      <c r="K928" s="4">
        <v>11.85</v>
      </c>
      <c r="S928" s="3">
        <v>34170</v>
      </c>
      <c r="T928">
        <v>3.08</v>
      </c>
    </row>
    <row r="929" spans="1:20" x14ac:dyDescent="0.25">
      <c r="A929" s="2">
        <v>38876</v>
      </c>
      <c r="B929" s="4">
        <v>588.61</v>
      </c>
      <c r="D929" s="2">
        <v>40569</v>
      </c>
      <c r="E929" s="4">
        <v>91.72</v>
      </c>
      <c r="G929" s="2">
        <v>39212</v>
      </c>
      <c r="H929" s="4">
        <v>88.5</v>
      </c>
      <c r="J929" s="2">
        <v>34213</v>
      </c>
      <c r="K929" s="4">
        <v>11.48</v>
      </c>
      <c r="S929" s="3">
        <v>34171</v>
      </c>
      <c r="T929">
        <v>3.36</v>
      </c>
    </row>
    <row r="930" spans="1:20" x14ac:dyDescent="0.25">
      <c r="A930" s="2">
        <v>38877</v>
      </c>
      <c r="B930" s="4">
        <v>588.61</v>
      </c>
      <c r="D930" s="2">
        <v>40570</v>
      </c>
      <c r="E930" s="4">
        <v>91.84</v>
      </c>
      <c r="G930" s="2">
        <v>39213</v>
      </c>
      <c r="H930" s="4">
        <v>88.17</v>
      </c>
      <c r="J930" s="2">
        <v>34214</v>
      </c>
      <c r="K930" s="4">
        <v>11.87</v>
      </c>
      <c r="S930" s="3">
        <v>34172</v>
      </c>
      <c r="T930">
        <v>3.12</v>
      </c>
    </row>
    <row r="931" spans="1:20" x14ac:dyDescent="0.25">
      <c r="A931" s="2">
        <v>38880</v>
      </c>
      <c r="B931" s="4">
        <v>588.75</v>
      </c>
      <c r="D931" s="2">
        <v>40571</v>
      </c>
      <c r="E931" s="4">
        <v>91.27</v>
      </c>
      <c r="G931" s="2">
        <v>39216</v>
      </c>
      <c r="H931" s="4">
        <v>87.98</v>
      </c>
      <c r="J931" s="2">
        <v>34215</v>
      </c>
      <c r="K931" s="4">
        <v>11.16</v>
      </c>
      <c r="S931" s="3">
        <v>34173</v>
      </c>
      <c r="T931">
        <v>2.99</v>
      </c>
    </row>
    <row r="932" spans="1:20" x14ac:dyDescent="0.25">
      <c r="A932" s="2">
        <v>38881</v>
      </c>
      <c r="B932" s="4">
        <v>588.15</v>
      </c>
      <c r="D932" s="2">
        <v>40574</v>
      </c>
      <c r="E932" s="4">
        <v>91.78</v>
      </c>
      <c r="G932" s="2">
        <v>39217</v>
      </c>
      <c r="H932" s="4">
        <v>87.88</v>
      </c>
      <c r="J932" s="2">
        <v>34219</v>
      </c>
      <c r="K932" s="4">
        <v>12.9</v>
      </c>
      <c r="S932" s="3">
        <v>34176</v>
      </c>
      <c r="T932">
        <v>3.11</v>
      </c>
    </row>
    <row r="933" spans="1:20" x14ac:dyDescent="0.25">
      <c r="A933" s="2">
        <v>38882</v>
      </c>
      <c r="B933" s="4">
        <v>584.72</v>
      </c>
      <c r="D933" s="2">
        <v>40575</v>
      </c>
      <c r="E933" s="4">
        <v>91.37</v>
      </c>
      <c r="G933" s="2">
        <v>39218</v>
      </c>
      <c r="H933" s="4">
        <v>87.92</v>
      </c>
      <c r="J933" s="2">
        <v>34220</v>
      </c>
      <c r="K933" s="4">
        <v>13.24</v>
      </c>
      <c r="S933" s="3">
        <v>34177</v>
      </c>
      <c r="T933">
        <v>3.01</v>
      </c>
    </row>
    <row r="934" spans="1:20" x14ac:dyDescent="0.25">
      <c r="A934" s="2">
        <v>38883</v>
      </c>
      <c r="B934" s="4">
        <v>582.51</v>
      </c>
      <c r="D934" s="2">
        <v>40576</v>
      </c>
      <c r="E934" s="4">
        <v>91.47</v>
      </c>
      <c r="G934" s="2">
        <v>39219</v>
      </c>
      <c r="H934" s="4">
        <v>87.46</v>
      </c>
      <c r="J934" s="2">
        <v>34221</v>
      </c>
      <c r="K934" s="4">
        <v>12.67</v>
      </c>
      <c r="S934" s="3">
        <v>34178</v>
      </c>
      <c r="T934">
        <v>2.98</v>
      </c>
    </row>
    <row r="935" spans="1:20" x14ac:dyDescent="0.25">
      <c r="A935" s="2">
        <v>38884</v>
      </c>
      <c r="B935" s="4">
        <v>582.58000000000004</v>
      </c>
      <c r="D935" s="2">
        <v>40577</v>
      </c>
      <c r="E935" s="4">
        <v>91.47</v>
      </c>
      <c r="G935" s="2">
        <v>39220</v>
      </c>
      <c r="H935" s="4">
        <v>86.99</v>
      </c>
      <c r="J935" s="2">
        <v>34222</v>
      </c>
      <c r="K935" s="4">
        <v>11.7</v>
      </c>
      <c r="S935" s="3">
        <v>34179</v>
      </c>
      <c r="T935">
        <v>3.04</v>
      </c>
    </row>
    <row r="936" spans="1:20" x14ac:dyDescent="0.25">
      <c r="A936" s="2">
        <v>38887</v>
      </c>
      <c r="B936" s="4">
        <v>582.19000000000005</v>
      </c>
      <c r="D936" s="2">
        <v>40578</v>
      </c>
      <c r="E936" s="4">
        <v>91.87</v>
      </c>
      <c r="G936" s="2">
        <v>39223</v>
      </c>
      <c r="H936" s="4">
        <v>86.87</v>
      </c>
      <c r="J936" s="2">
        <v>34225</v>
      </c>
      <c r="K936" s="4">
        <v>12.16</v>
      </c>
      <c r="S936" s="3">
        <v>34180</v>
      </c>
      <c r="T936">
        <v>3.07</v>
      </c>
    </row>
    <row r="937" spans="1:20" x14ac:dyDescent="0.25">
      <c r="A937" s="2">
        <v>38888</v>
      </c>
      <c r="B937" s="4">
        <v>580.91999999999996</v>
      </c>
      <c r="D937" s="2">
        <v>40581</v>
      </c>
      <c r="E937" s="4">
        <v>92.04</v>
      </c>
      <c r="G937" s="2">
        <v>39224</v>
      </c>
      <c r="H937" s="4">
        <v>86.75</v>
      </c>
      <c r="J937" s="2">
        <v>34226</v>
      </c>
      <c r="K937" s="4">
        <v>13.15</v>
      </c>
      <c r="S937" s="3">
        <v>34183</v>
      </c>
      <c r="T937">
        <v>3.26</v>
      </c>
    </row>
    <row r="938" spans="1:20" x14ac:dyDescent="0.25">
      <c r="A938" s="2">
        <v>38889</v>
      </c>
      <c r="B938" s="4">
        <v>579.04999999999995</v>
      </c>
      <c r="D938" s="2">
        <v>40582</v>
      </c>
      <c r="E938" s="4">
        <v>92.14</v>
      </c>
      <c r="G938" s="2">
        <v>39225</v>
      </c>
      <c r="H938" s="4">
        <v>86.41</v>
      </c>
      <c r="J938" s="2">
        <v>34227</v>
      </c>
      <c r="K938" s="4">
        <v>12.7</v>
      </c>
      <c r="S938" s="3">
        <v>34184</v>
      </c>
      <c r="T938">
        <v>3.06</v>
      </c>
    </row>
    <row r="939" spans="1:20" x14ac:dyDescent="0.25">
      <c r="A939" s="2">
        <v>38890</v>
      </c>
      <c r="B939" s="4">
        <v>578.12</v>
      </c>
      <c r="D939" s="2">
        <v>40583</v>
      </c>
      <c r="E939" s="4">
        <v>91.62</v>
      </c>
      <c r="G939" s="2">
        <v>39226</v>
      </c>
      <c r="H939" s="4">
        <v>86.58</v>
      </c>
      <c r="J939" s="2">
        <v>34228</v>
      </c>
      <c r="K939" s="4">
        <v>13.36</v>
      </c>
      <c r="S939" s="3">
        <v>34185</v>
      </c>
      <c r="T939">
        <v>3.14</v>
      </c>
    </row>
    <row r="940" spans="1:20" x14ac:dyDescent="0.25">
      <c r="A940" s="2">
        <v>38891</v>
      </c>
      <c r="B940" s="4">
        <v>576.38</v>
      </c>
      <c r="D940" s="2">
        <v>40584</v>
      </c>
      <c r="E940" s="4">
        <v>91.72</v>
      </c>
      <c r="G940" s="2">
        <v>39227</v>
      </c>
      <c r="H940" s="4">
        <v>86.47</v>
      </c>
      <c r="J940" s="2">
        <v>34229</v>
      </c>
      <c r="K940" s="4">
        <v>13.39</v>
      </c>
      <c r="S940" s="3">
        <v>34186</v>
      </c>
      <c r="T940">
        <v>3.05</v>
      </c>
    </row>
    <row r="941" spans="1:20" x14ac:dyDescent="0.25">
      <c r="A941" s="2">
        <v>38894</v>
      </c>
      <c r="B941" s="4">
        <v>575.26</v>
      </c>
      <c r="D941" s="2">
        <v>40585</v>
      </c>
      <c r="E941" s="4">
        <v>91.95</v>
      </c>
      <c r="G941" s="2">
        <v>39231</v>
      </c>
      <c r="H941" s="4">
        <v>86.38</v>
      </c>
      <c r="J941" s="2">
        <v>34232</v>
      </c>
      <c r="K941" s="4">
        <v>14.6</v>
      </c>
      <c r="S941" s="3">
        <v>34187</v>
      </c>
      <c r="T941">
        <v>2.96</v>
      </c>
    </row>
    <row r="942" spans="1:20" x14ac:dyDescent="0.25">
      <c r="A942" s="2">
        <v>38895</v>
      </c>
      <c r="B942" s="4">
        <v>575.86</v>
      </c>
      <c r="D942" s="2">
        <v>40588</v>
      </c>
      <c r="E942" s="4">
        <v>92.02</v>
      </c>
      <c r="G942" s="2">
        <v>39232</v>
      </c>
      <c r="H942" s="4">
        <v>86.51</v>
      </c>
      <c r="J942" s="2">
        <v>34233</v>
      </c>
      <c r="K942" s="4">
        <v>17.3</v>
      </c>
      <c r="S942" s="3">
        <v>34190</v>
      </c>
      <c r="T942">
        <v>3.04</v>
      </c>
    </row>
    <row r="943" spans="1:20" x14ac:dyDescent="0.25">
      <c r="A943" s="2">
        <v>38896</v>
      </c>
      <c r="B943" s="4">
        <v>576.86</v>
      </c>
      <c r="D943" s="2">
        <v>40589</v>
      </c>
      <c r="E943" s="4">
        <v>91.84</v>
      </c>
      <c r="G943" s="2">
        <v>39233</v>
      </c>
      <c r="H943" s="4">
        <v>86.38</v>
      </c>
      <c r="J943" s="2">
        <v>34234</v>
      </c>
      <c r="K943" s="4">
        <v>13.75</v>
      </c>
      <c r="S943" s="3">
        <v>34191</v>
      </c>
      <c r="T943">
        <v>2.96</v>
      </c>
    </row>
    <row r="944" spans="1:20" x14ac:dyDescent="0.25">
      <c r="A944" s="2">
        <v>38897</v>
      </c>
      <c r="B944" s="4">
        <v>578.6</v>
      </c>
      <c r="D944" s="2">
        <v>40590</v>
      </c>
      <c r="E944" s="4">
        <v>91.87</v>
      </c>
      <c r="G944" s="2">
        <v>39234</v>
      </c>
      <c r="H944" s="4">
        <v>85.61</v>
      </c>
      <c r="J944" s="2">
        <v>34235</v>
      </c>
      <c r="K944" s="4">
        <v>13.36</v>
      </c>
      <c r="S944" s="3">
        <v>34192</v>
      </c>
      <c r="T944">
        <v>2.92</v>
      </c>
    </row>
    <row r="945" spans="1:20" x14ac:dyDescent="0.25">
      <c r="A945" s="2">
        <v>38898</v>
      </c>
      <c r="B945" s="4">
        <v>581.94000000000005</v>
      </c>
      <c r="D945" s="2">
        <v>40591</v>
      </c>
      <c r="E945" s="4">
        <v>92.08</v>
      </c>
      <c r="G945" s="2">
        <v>39237</v>
      </c>
      <c r="H945" s="4">
        <v>85.98</v>
      </c>
      <c r="J945" s="2">
        <v>34236</v>
      </c>
      <c r="K945" s="4">
        <v>12.47</v>
      </c>
      <c r="S945" s="3">
        <v>34193</v>
      </c>
      <c r="T945">
        <v>2.9699999999999998</v>
      </c>
    </row>
    <row r="946" spans="1:20" x14ac:dyDescent="0.25">
      <c r="A946" s="2">
        <v>38901</v>
      </c>
      <c r="B946" s="4">
        <v>582.15</v>
      </c>
      <c r="D946" s="2">
        <v>40592</v>
      </c>
      <c r="E946" s="4">
        <v>92.36</v>
      </c>
      <c r="G946" s="2">
        <v>39238</v>
      </c>
      <c r="H946" s="4">
        <v>85.44</v>
      </c>
      <c r="J946" s="2">
        <v>34239</v>
      </c>
      <c r="K946" s="4">
        <v>12.49</v>
      </c>
      <c r="S946" s="3">
        <v>34194</v>
      </c>
      <c r="T946">
        <v>3</v>
      </c>
    </row>
    <row r="947" spans="1:20" x14ac:dyDescent="0.25">
      <c r="A947" s="2">
        <v>38903</v>
      </c>
      <c r="B947" s="4">
        <v>581.54</v>
      </c>
      <c r="D947" s="2">
        <v>40596</v>
      </c>
      <c r="E947" s="4">
        <v>91.6</v>
      </c>
      <c r="G947" s="2">
        <v>39239</v>
      </c>
      <c r="H947" s="4">
        <v>85.4</v>
      </c>
      <c r="J947" s="2">
        <v>34240</v>
      </c>
      <c r="K947" s="4">
        <v>12.19</v>
      </c>
      <c r="S947" s="3">
        <v>34197</v>
      </c>
      <c r="T947">
        <v>3.34</v>
      </c>
    </row>
    <row r="948" spans="1:20" x14ac:dyDescent="0.25">
      <c r="A948" s="2">
        <v>38904</v>
      </c>
      <c r="B948" s="4">
        <v>582.08000000000004</v>
      </c>
      <c r="D948" s="2">
        <v>40597</v>
      </c>
      <c r="E948" s="4">
        <v>91.69</v>
      </c>
      <c r="G948" s="2">
        <v>39240</v>
      </c>
      <c r="H948" s="4">
        <v>83.91</v>
      </c>
      <c r="J948" s="2">
        <v>34241</v>
      </c>
      <c r="K948" s="4">
        <v>12.63</v>
      </c>
      <c r="S948" s="3">
        <v>34198</v>
      </c>
      <c r="T948">
        <v>3.1</v>
      </c>
    </row>
    <row r="949" spans="1:20" x14ac:dyDescent="0.25">
      <c r="A949" s="2">
        <v>38905</v>
      </c>
      <c r="B949" s="4">
        <v>584.08000000000004</v>
      </c>
      <c r="D949" s="2">
        <v>40598</v>
      </c>
      <c r="E949" s="4">
        <v>91.76</v>
      </c>
      <c r="G949" s="2">
        <v>39241</v>
      </c>
      <c r="H949" s="4">
        <v>83.94</v>
      </c>
      <c r="J949" s="2">
        <v>34242</v>
      </c>
      <c r="K949" s="4">
        <v>12.99</v>
      </c>
      <c r="S949" s="3">
        <v>34199</v>
      </c>
      <c r="T949">
        <v>3.02</v>
      </c>
    </row>
    <row r="950" spans="1:20" x14ac:dyDescent="0.25">
      <c r="A950" s="2">
        <v>38908</v>
      </c>
      <c r="B950" s="4">
        <v>584.44000000000005</v>
      </c>
      <c r="D950" s="2">
        <v>40599</v>
      </c>
      <c r="E950" s="4">
        <v>92.04</v>
      </c>
      <c r="G950" s="2">
        <v>39244</v>
      </c>
      <c r="H950" s="4">
        <v>83.57</v>
      </c>
      <c r="J950" s="2">
        <v>34243</v>
      </c>
      <c r="K950" s="4">
        <v>11.83</v>
      </c>
      <c r="S950" s="3">
        <v>34200</v>
      </c>
      <c r="T950">
        <v>3.02</v>
      </c>
    </row>
    <row r="951" spans="1:20" x14ac:dyDescent="0.25">
      <c r="A951" s="2">
        <v>38909</v>
      </c>
      <c r="B951" s="4">
        <v>585.51</v>
      </c>
      <c r="D951" s="2">
        <v>40602</v>
      </c>
      <c r="E951" s="4">
        <v>92.5</v>
      </c>
      <c r="G951" s="2">
        <v>39245</v>
      </c>
      <c r="H951" s="4">
        <v>82.42</v>
      </c>
      <c r="J951" s="2">
        <v>34246</v>
      </c>
      <c r="K951" s="4">
        <v>12.85</v>
      </c>
      <c r="S951" s="3">
        <v>34201</v>
      </c>
      <c r="T951">
        <v>2.95</v>
      </c>
    </row>
    <row r="952" spans="1:20" x14ac:dyDescent="0.25">
      <c r="A952" s="2">
        <v>38910</v>
      </c>
      <c r="B952" s="4">
        <v>585.61</v>
      </c>
      <c r="D952" s="2">
        <v>40603</v>
      </c>
      <c r="E952" s="4">
        <v>91.78</v>
      </c>
      <c r="G952" s="2">
        <v>39246</v>
      </c>
      <c r="H952" s="4">
        <v>83.21</v>
      </c>
      <c r="J952" s="2">
        <v>34247</v>
      </c>
      <c r="K952" s="4">
        <v>12.97</v>
      </c>
      <c r="S952" s="3">
        <v>34204</v>
      </c>
      <c r="T952">
        <v>3.01</v>
      </c>
    </row>
    <row r="953" spans="1:20" x14ac:dyDescent="0.25">
      <c r="A953" s="2">
        <v>38911</v>
      </c>
      <c r="B953" s="4">
        <v>586.94000000000005</v>
      </c>
      <c r="D953" s="2">
        <v>40604</v>
      </c>
      <c r="E953" s="4">
        <v>91.86</v>
      </c>
      <c r="G953" s="2">
        <v>39247</v>
      </c>
      <c r="H953" s="4">
        <v>83.11</v>
      </c>
      <c r="J953" s="2">
        <v>34248</v>
      </c>
      <c r="K953" s="4">
        <v>12.68</v>
      </c>
      <c r="S953" s="3">
        <v>34205</v>
      </c>
      <c r="T953">
        <v>2.95</v>
      </c>
    </row>
    <row r="954" spans="1:20" x14ac:dyDescent="0.25">
      <c r="A954" s="2">
        <v>38912</v>
      </c>
      <c r="B954" s="4">
        <v>587.16</v>
      </c>
      <c r="D954" s="2">
        <v>40605</v>
      </c>
      <c r="E954" s="4">
        <v>92.19</v>
      </c>
      <c r="G954" s="2">
        <v>39248</v>
      </c>
      <c r="H954" s="4">
        <v>83.7</v>
      </c>
      <c r="J954" s="2">
        <v>34249</v>
      </c>
      <c r="K954" s="4">
        <v>13.14</v>
      </c>
      <c r="S954" s="3">
        <v>34206</v>
      </c>
      <c r="T954">
        <v>3.03</v>
      </c>
    </row>
    <row r="955" spans="1:20" x14ac:dyDescent="0.25">
      <c r="A955" s="2">
        <v>38915</v>
      </c>
      <c r="B955" s="4">
        <v>587.74</v>
      </c>
      <c r="D955" s="2">
        <v>40606</v>
      </c>
      <c r="E955" s="4">
        <v>92</v>
      </c>
      <c r="G955" s="2">
        <v>39251</v>
      </c>
      <c r="H955" s="4">
        <v>83.5</v>
      </c>
      <c r="J955" s="2">
        <v>34250</v>
      </c>
      <c r="K955" s="4">
        <v>12.04</v>
      </c>
      <c r="S955" s="3">
        <v>34207</v>
      </c>
      <c r="T955">
        <v>3.06</v>
      </c>
    </row>
    <row r="956" spans="1:20" x14ac:dyDescent="0.25">
      <c r="A956" s="2">
        <v>38916</v>
      </c>
      <c r="B956" s="4">
        <v>584.87</v>
      </c>
      <c r="D956" s="2">
        <v>40609</v>
      </c>
      <c r="E956" s="4">
        <v>92.02</v>
      </c>
      <c r="G956" s="2">
        <v>39252</v>
      </c>
      <c r="H956" s="4">
        <v>84.28</v>
      </c>
      <c r="J956" s="2">
        <v>34253</v>
      </c>
      <c r="K956" s="4">
        <v>12.26</v>
      </c>
      <c r="S956" s="3">
        <v>34208</v>
      </c>
      <c r="T956">
        <v>2.99</v>
      </c>
    </row>
    <row r="957" spans="1:20" x14ac:dyDescent="0.25">
      <c r="A957" s="2">
        <v>38917</v>
      </c>
      <c r="B957" s="4">
        <v>588.9</v>
      </c>
      <c r="D957" s="2">
        <v>40610</v>
      </c>
      <c r="E957" s="4">
        <v>91.94</v>
      </c>
      <c r="G957" s="2">
        <v>39253</v>
      </c>
      <c r="H957" s="4">
        <v>83.73</v>
      </c>
      <c r="J957" s="2">
        <v>34254</v>
      </c>
      <c r="K957" s="4">
        <v>12.41</v>
      </c>
      <c r="S957" s="3">
        <v>34211</v>
      </c>
      <c r="T957">
        <v>3.11</v>
      </c>
    </row>
    <row r="958" spans="1:20" x14ac:dyDescent="0.25">
      <c r="A958" s="2">
        <v>38918</v>
      </c>
      <c r="B958" s="4">
        <v>590.01</v>
      </c>
      <c r="D958" s="2">
        <v>40611</v>
      </c>
      <c r="E958" s="4">
        <v>91.68</v>
      </c>
      <c r="G958" s="2">
        <v>39254</v>
      </c>
      <c r="H958" s="4">
        <v>83.29</v>
      </c>
      <c r="J958" s="2">
        <v>34255</v>
      </c>
      <c r="K958" s="4">
        <v>11.38</v>
      </c>
      <c r="S958" s="3">
        <v>34212</v>
      </c>
      <c r="T958">
        <v>3.19</v>
      </c>
    </row>
    <row r="959" spans="1:20" x14ac:dyDescent="0.25">
      <c r="A959" s="2">
        <v>38919</v>
      </c>
      <c r="B959" s="4">
        <v>589.33000000000004</v>
      </c>
      <c r="D959" s="2">
        <v>40612</v>
      </c>
      <c r="E959" s="4">
        <v>91.2</v>
      </c>
      <c r="G959" s="2">
        <v>39255</v>
      </c>
      <c r="H959" s="4">
        <v>83.7</v>
      </c>
      <c r="J959" s="2">
        <v>34256</v>
      </c>
      <c r="K959" s="4">
        <v>11</v>
      </c>
      <c r="S959" s="3">
        <v>34213</v>
      </c>
      <c r="T959">
        <v>3.25</v>
      </c>
    </row>
    <row r="960" spans="1:20" x14ac:dyDescent="0.25">
      <c r="A960" s="2">
        <v>38922</v>
      </c>
      <c r="B960" s="4">
        <v>589.16</v>
      </c>
      <c r="D960" s="2">
        <v>40613</v>
      </c>
      <c r="E960" s="4">
        <v>91.18</v>
      </c>
      <c r="G960" s="2">
        <v>39258</v>
      </c>
      <c r="H960" s="4">
        <v>84.19</v>
      </c>
      <c r="J960" s="2">
        <v>34257</v>
      </c>
      <c r="K960" s="4">
        <v>10.87</v>
      </c>
      <c r="S960" s="3">
        <v>34214</v>
      </c>
      <c r="T960">
        <v>3.03</v>
      </c>
    </row>
    <row r="961" spans="1:20" x14ac:dyDescent="0.25">
      <c r="A961" s="2">
        <v>38923</v>
      </c>
      <c r="B961" s="4">
        <v>588.08000000000004</v>
      </c>
      <c r="D961" s="2">
        <v>40616</v>
      </c>
      <c r="E961" s="4">
        <v>90.81</v>
      </c>
      <c r="G961" s="2">
        <v>39259</v>
      </c>
      <c r="H961" s="4">
        <v>84.18</v>
      </c>
      <c r="J961" s="2">
        <v>34260</v>
      </c>
      <c r="K961" s="4">
        <v>11.33</v>
      </c>
      <c r="S961" s="3">
        <v>34215</v>
      </c>
      <c r="T961">
        <v>2.94</v>
      </c>
    </row>
    <row r="962" spans="1:20" x14ac:dyDescent="0.25">
      <c r="A962" s="2">
        <v>38924</v>
      </c>
      <c r="B962" s="4">
        <v>589.45000000000005</v>
      </c>
      <c r="D962" s="2">
        <v>40617</v>
      </c>
      <c r="E962" s="4">
        <v>90.34</v>
      </c>
      <c r="G962" s="2">
        <v>39260</v>
      </c>
      <c r="H962" s="4">
        <v>84.32</v>
      </c>
      <c r="J962" s="2">
        <v>34261</v>
      </c>
      <c r="K962" s="4">
        <v>11.61</v>
      </c>
      <c r="S962" s="3">
        <v>34218</v>
      </c>
      <c r="T962">
        <v>2.94</v>
      </c>
    </row>
    <row r="963" spans="1:20" x14ac:dyDescent="0.25">
      <c r="A963" s="2">
        <v>38925</v>
      </c>
      <c r="B963" s="4">
        <v>588.9</v>
      </c>
      <c r="D963" s="2">
        <v>40618</v>
      </c>
      <c r="E963" s="4">
        <v>89.78</v>
      </c>
      <c r="G963" s="2">
        <v>39261</v>
      </c>
      <c r="H963" s="4">
        <v>84.38</v>
      </c>
      <c r="J963" s="2">
        <v>34262</v>
      </c>
      <c r="K963" s="4">
        <v>11.32</v>
      </c>
      <c r="S963" s="3">
        <v>34219</v>
      </c>
      <c r="T963">
        <v>3.11</v>
      </c>
    </row>
    <row r="964" spans="1:20" x14ac:dyDescent="0.25">
      <c r="A964" s="2">
        <v>38926</v>
      </c>
      <c r="B964" s="4">
        <v>591.07000000000005</v>
      </c>
      <c r="D964" s="2">
        <v>40619</v>
      </c>
      <c r="E964" s="4">
        <v>90.75</v>
      </c>
      <c r="G964" s="2">
        <v>39262</v>
      </c>
      <c r="H964" s="4">
        <v>85.23</v>
      </c>
      <c r="J964" s="2">
        <v>34263</v>
      </c>
      <c r="K964" s="4">
        <v>11.2</v>
      </c>
      <c r="S964" s="3">
        <v>34220</v>
      </c>
      <c r="T964">
        <v>3.02</v>
      </c>
    </row>
    <row r="965" spans="1:20" x14ac:dyDescent="0.25">
      <c r="A965" s="2">
        <v>38929</v>
      </c>
      <c r="B965" s="4">
        <v>591.54999999999995</v>
      </c>
      <c r="D965" s="2">
        <v>40620</v>
      </c>
      <c r="E965" s="4">
        <v>91.18</v>
      </c>
      <c r="G965" s="2">
        <v>39265</v>
      </c>
      <c r="H965" s="4">
        <v>85.29</v>
      </c>
      <c r="J965" s="2">
        <v>34264</v>
      </c>
      <c r="K965" s="4">
        <v>11.48</v>
      </c>
      <c r="S965" s="3">
        <v>34221</v>
      </c>
      <c r="T965">
        <v>2.99</v>
      </c>
    </row>
    <row r="966" spans="1:20" x14ac:dyDescent="0.25">
      <c r="A966" s="2">
        <v>38930</v>
      </c>
      <c r="B966" s="4">
        <v>591.58000000000004</v>
      </c>
      <c r="D966" s="2">
        <v>40623</v>
      </c>
      <c r="E966" s="4">
        <v>91.74</v>
      </c>
      <c r="G966" s="2">
        <v>39266</v>
      </c>
      <c r="H966" s="4">
        <v>84.76</v>
      </c>
      <c r="J966" s="2">
        <v>34267</v>
      </c>
      <c r="K966" s="4">
        <v>11.83</v>
      </c>
      <c r="S966" s="3">
        <v>34222</v>
      </c>
      <c r="T966">
        <v>2.94</v>
      </c>
    </row>
    <row r="967" spans="1:20" x14ac:dyDescent="0.25">
      <c r="A967" s="2">
        <v>38931</v>
      </c>
      <c r="B967" s="4">
        <v>592.98</v>
      </c>
      <c r="D967" s="2">
        <v>40624</v>
      </c>
      <c r="E967" s="4">
        <v>91.79</v>
      </c>
      <c r="G967" s="2">
        <v>39268</v>
      </c>
      <c r="H967" s="4">
        <v>83.79</v>
      </c>
      <c r="J967" s="2">
        <v>34268</v>
      </c>
      <c r="K967" s="4">
        <v>11.83</v>
      </c>
      <c r="S967" s="3">
        <v>34225</v>
      </c>
      <c r="T967">
        <v>3.05</v>
      </c>
    </row>
    <row r="968" spans="1:20" x14ac:dyDescent="0.25">
      <c r="A968" s="2">
        <v>38932</v>
      </c>
      <c r="B968" s="4">
        <v>593.12</v>
      </c>
      <c r="D968" s="2">
        <v>40625</v>
      </c>
      <c r="E968" s="4">
        <v>91.68</v>
      </c>
      <c r="G968" s="2">
        <v>39269</v>
      </c>
      <c r="H968" s="4">
        <v>83.41</v>
      </c>
      <c r="J968" s="2">
        <v>34269</v>
      </c>
      <c r="K968" s="4">
        <v>12.01</v>
      </c>
      <c r="S968" s="3">
        <v>34226</v>
      </c>
      <c r="T968">
        <v>3</v>
      </c>
    </row>
    <row r="969" spans="1:20" x14ac:dyDescent="0.25">
      <c r="A969" s="2">
        <v>38933</v>
      </c>
      <c r="B969" s="4">
        <v>595.84</v>
      </c>
      <c r="D969" s="2">
        <v>40626</v>
      </c>
      <c r="E969" s="4">
        <v>91.76</v>
      </c>
      <c r="G969" s="2">
        <v>39272</v>
      </c>
      <c r="H969" s="4">
        <v>83.75</v>
      </c>
      <c r="J969" s="2">
        <v>34270</v>
      </c>
      <c r="K969" s="4">
        <v>11.88</v>
      </c>
      <c r="S969" s="3">
        <v>34227</v>
      </c>
      <c r="T969">
        <v>3.38</v>
      </c>
    </row>
    <row r="970" spans="1:20" x14ac:dyDescent="0.25">
      <c r="A970" s="2">
        <v>38936</v>
      </c>
      <c r="B970" s="4">
        <v>595.92999999999995</v>
      </c>
      <c r="D970" s="2">
        <v>40627</v>
      </c>
      <c r="E970" s="4">
        <v>91.79</v>
      </c>
      <c r="G970" s="2">
        <v>39273</v>
      </c>
      <c r="H970" s="4">
        <v>85.05</v>
      </c>
      <c r="J970" s="2">
        <v>34271</v>
      </c>
      <c r="K970" s="4">
        <v>11.46</v>
      </c>
      <c r="S970" s="3">
        <v>34228</v>
      </c>
      <c r="T970">
        <v>3.1</v>
      </c>
    </row>
    <row r="971" spans="1:20" x14ac:dyDescent="0.25">
      <c r="A971" s="2">
        <v>38937</v>
      </c>
      <c r="B971" s="4">
        <v>595.84</v>
      </c>
      <c r="D971" s="2">
        <v>40630</v>
      </c>
      <c r="E971" s="4">
        <v>91.82</v>
      </c>
      <c r="G971" s="2">
        <v>39274</v>
      </c>
      <c r="H971" s="4">
        <v>84.38</v>
      </c>
      <c r="J971" s="2">
        <v>34274</v>
      </c>
      <c r="K971" s="4">
        <v>11.78</v>
      </c>
      <c r="S971" s="3">
        <v>34229</v>
      </c>
      <c r="T971">
        <v>2.99</v>
      </c>
    </row>
    <row r="972" spans="1:20" x14ac:dyDescent="0.25">
      <c r="A972" s="2">
        <v>38938</v>
      </c>
      <c r="B972" s="4">
        <v>596.24</v>
      </c>
      <c r="D972" s="2">
        <v>40631</v>
      </c>
      <c r="E972" s="4">
        <v>91.87</v>
      </c>
      <c r="G972" s="2">
        <v>39275</v>
      </c>
      <c r="H972" s="4">
        <v>84.03</v>
      </c>
      <c r="J972" s="2">
        <v>34275</v>
      </c>
      <c r="K972" s="4">
        <v>11.74</v>
      </c>
      <c r="S972" s="3">
        <v>34232</v>
      </c>
      <c r="T972">
        <v>3.38</v>
      </c>
    </row>
    <row r="973" spans="1:20" x14ac:dyDescent="0.25">
      <c r="A973" s="2">
        <v>38939</v>
      </c>
      <c r="B973" s="4">
        <v>596.04</v>
      </c>
      <c r="D973" s="2">
        <v>40632</v>
      </c>
      <c r="E973" s="4">
        <v>92.01</v>
      </c>
      <c r="G973" s="2">
        <v>39276</v>
      </c>
      <c r="H973" s="4">
        <v>84.39</v>
      </c>
      <c r="J973" s="2">
        <v>34276</v>
      </c>
      <c r="K973" s="4">
        <v>13.26</v>
      </c>
      <c r="S973" s="3">
        <v>34233</v>
      </c>
      <c r="T973">
        <v>3.23</v>
      </c>
    </row>
    <row r="974" spans="1:20" x14ac:dyDescent="0.25">
      <c r="A974" s="2">
        <v>38940</v>
      </c>
      <c r="B974" s="4">
        <v>596.04</v>
      </c>
      <c r="D974" s="2">
        <v>40633</v>
      </c>
      <c r="E974" s="4">
        <v>91.96</v>
      </c>
      <c r="G974" s="2">
        <v>39279</v>
      </c>
      <c r="H974" s="4">
        <v>85.1</v>
      </c>
      <c r="J974" s="2">
        <v>34277</v>
      </c>
      <c r="K974" s="4">
        <v>14.68</v>
      </c>
      <c r="S974" s="3">
        <v>34234</v>
      </c>
      <c r="T974">
        <v>3.14</v>
      </c>
    </row>
    <row r="975" spans="1:20" x14ac:dyDescent="0.25">
      <c r="A975" s="2">
        <v>38943</v>
      </c>
      <c r="B975" s="4">
        <v>595.5</v>
      </c>
      <c r="D975" s="2">
        <v>40634</v>
      </c>
      <c r="E975" s="4">
        <v>91.28</v>
      </c>
      <c r="G975" s="2">
        <v>39280</v>
      </c>
      <c r="H975" s="4">
        <v>84.87</v>
      </c>
      <c r="J975" s="2">
        <v>34278</v>
      </c>
      <c r="K975" s="4">
        <v>14.97</v>
      </c>
      <c r="S975" s="3">
        <v>34235</v>
      </c>
      <c r="T975">
        <v>3.06</v>
      </c>
    </row>
    <row r="976" spans="1:20" x14ac:dyDescent="0.25">
      <c r="A976" s="2">
        <v>38944</v>
      </c>
      <c r="B976" s="4">
        <v>595.57000000000005</v>
      </c>
      <c r="D976" s="2">
        <v>40637</v>
      </c>
      <c r="E976" s="4">
        <v>91.84</v>
      </c>
      <c r="G976" s="2">
        <v>39281</v>
      </c>
      <c r="H976" s="4">
        <v>85.2</v>
      </c>
      <c r="J976" s="2">
        <v>34281</v>
      </c>
      <c r="K976" s="4">
        <v>14.31</v>
      </c>
      <c r="S976" s="3">
        <v>34236</v>
      </c>
      <c r="T976">
        <v>2.99</v>
      </c>
    </row>
    <row r="977" spans="1:20" x14ac:dyDescent="0.25">
      <c r="A977" s="2">
        <v>38945</v>
      </c>
      <c r="B977" s="4">
        <v>597.26</v>
      </c>
      <c r="D977" s="2">
        <v>40638</v>
      </c>
      <c r="E977" s="4">
        <v>91.74</v>
      </c>
      <c r="G977" s="2">
        <v>39282</v>
      </c>
      <c r="H977" s="4">
        <v>85.19</v>
      </c>
      <c r="J977" s="2">
        <v>34282</v>
      </c>
      <c r="K977" s="4">
        <v>13.94</v>
      </c>
      <c r="S977" s="3">
        <v>34239</v>
      </c>
      <c r="T977">
        <v>3.16</v>
      </c>
    </row>
    <row r="978" spans="1:20" x14ac:dyDescent="0.25">
      <c r="A978" s="2">
        <v>38946</v>
      </c>
      <c r="B978" s="4">
        <v>599.16999999999996</v>
      </c>
      <c r="D978" s="2">
        <v>40639</v>
      </c>
      <c r="E978" s="4">
        <v>91.94</v>
      </c>
      <c r="G978" s="2">
        <v>39283</v>
      </c>
      <c r="H978" s="4">
        <v>85.87</v>
      </c>
      <c r="J978" s="2">
        <v>34283</v>
      </c>
      <c r="K978" s="4">
        <v>13.72</v>
      </c>
      <c r="S978" s="3">
        <v>34240</v>
      </c>
      <c r="T978">
        <v>3.08</v>
      </c>
    </row>
    <row r="979" spans="1:20" x14ac:dyDescent="0.25">
      <c r="A979" s="2">
        <v>38947</v>
      </c>
      <c r="B979" s="4">
        <v>599.51</v>
      </c>
      <c r="D979" s="2">
        <v>40640</v>
      </c>
      <c r="E979" s="4">
        <v>92.03</v>
      </c>
      <c r="G979" s="2">
        <v>39286</v>
      </c>
      <c r="H979" s="4">
        <v>85.9</v>
      </c>
      <c r="J979" s="2">
        <v>34284</v>
      </c>
      <c r="K979" s="4">
        <v>13.88</v>
      </c>
      <c r="S979" s="3">
        <v>34241</v>
      </c>
      <c r="T979">
        <v>3.1</v>
      </c>
    </row>
    <row r="980" spans="1:20" x14ac:dyDescent="0.25">
      <c r="A980" s="2">
        <v>38950</v>
      </c>
      <c r="B980" s="4">
        <v>598.76</v>
      </c>
      <c r="D980" s="2">
        <v>40641</v>
      </c>
      <c r="E980" s="4">
        <v>92.03</v>
      </c>
      <c r="G980" s="2">
        <v>39287</v>
      </c>
      <c r="H980" s="4">
        <v>86.12</v>
      </c>
      <c r="J980" s="2">
        <v>34285</v>
      </c>
      <c r="K980" s="4">
        <v>13.33</v>
      </c>
      <c r="S980" s="3">
        <v>34242</v>
      </c>
      <c r="T980">
        <v>3.99</v>
      </c>
    </row>
    <row r="981" spans="1:20" x14ac:dyDescent="0.25">
      <c r="A981" s="2">
        <v>38951</v>
      </c>
      <c r="B981" s="4">
        <v>598.54999999999995</v>
      </c>
      <c r="D981" s="2">
        <v>40644</v>
      </c>
      <c r="E981" s="4">
        <v>91.93</v>
      </c>
      <c r="G981" s="2">
        <v>39288</v>
      </c>
      <c r="H981" s="4">
        <v>86.31</v>
      </c>
      <c r="J981" s="2">
        <v>34288</v>
      </c>
      <c r="K981" s="4">
        <v>14.46</v>
      </c>
      <c r="S981" s="3">
        <v>34243</v>
      </c>
      <c r="T981">
        <v>3.19</v>
      </c>
    </row>
    <row r="982" spans="1:20" x14ac:dyDescent="0.25">
      <c r="A982" s="2">
        <v>38952</v>
      </c>
      <c r="B982" s="4">
        <v>599.16</v>
      </c>
      <c r="D982" s="2">
        <v>40645</v>
      </c>
      <c r="E982" s="4">
        <v>91.65</v>
      </c>
      <c r="G982" s="2">
        <v>39289</v>
      </c>
      <c r="H982" s="4">
        <v>87.12</v>
      </c>
      <c r="J982" s="2">
        <v>34289</v>
      </c>
      <c r="K982" s="4">
        <v>15.11</v>
      </c>
      <c r="S982" s="3">
        <v>34246</v>
      </c>
      <c r="T982">
        <v>3.11</v>
      </c>
    </row>
    <row r="983" spans="1:20" x14ac:dyDescent="0.25">
      <c r="A983" s="2">
        <v>38953</v>
      </c>
      <c r="B983" s="4">
        <v>599.5</v>
      </c>
      <c r="D983" s="2">
        <v>40646</v>
      </c>
      <c r="E983" s="4">
        <v>92.09</v>
      </c>
      <c r="G983" s="2">
        <v>39290</v>
      </c>
      <c r="H983" s="4">
        <v>87.28</v>
      </c>
      <c r="J983" s="2">
        <v>34290</v>
      </c>
      <c r="K983" s="4">
        <v>15.57</v>
      </c>
      <c r="S983" s="3">
        <v>34247</v>
      </c>
      <c r="T983">
        <v>3.04</v>
      </c>
    </row>
    <row r="984" spans="1:20" x14ac:dyDescent="0.25">
      <c r="A984" s="2">
        <v>38954</v>
      </c>
      <c r="B984" s="4">
        <v>599.84</v>
      </c>
      <c r="D984" s="2">
        <v>40647</v>
      </c>
      <c r="E984" s="4">
        <v>91.71</v>
      </c>
      <c r="G984" s="2">
        <v>39293</v>
      </c>
      <c r="H984" s="4">
        <v>87.02</v>
      </c>
      <c r="J984" s="2">
        <v>34291</v>
      </c>
      <c r="K984" s="4">
        <v>14.65</v>
      </c>
      <c r="S984" s="3">
        <v>34248</v>
      </c>
      <c r="T984">
        <v>2.98</v>
      </c>
    </row>
    <row r="985" spans="1:20" x14ac:dyDescent="0.25">
      <c r="A985" s="2">
        <v>38957</v>
      </c>
      <c r="B985" s="4">
        <v>599.98</v>
      </c>
      <c r="D985" s="2">
        <v>40648</v>
      </c>
      <c r="E985" s="4">
        <v>91.84</v>
      </c>
      <c r="G985" s="2">
        <v>39294</v>
      </c>
      <c r="H985" s="4">
        <v>87.71</v>
      </c>
      <c r="J985" s="2">
        <v>34292</v>
      </c>
      <c r="K985" s="4">
        <v>15.03</v>
      </c>
      <c r="S985" s="3">
        <v>34249</v>
      </c>
      <c r="T985">
        <v>2.95</v>
      </c>
    </row>
    <row r="986" spans="1:20" x14ac:dyDescent="0.25">
      <c r="A986" s="2">
        <v>38958</v>
      </c>
      <c r="B986" s="4">
        <v>600.59</v>
      </c>
      <c r="D986" s="2">
        <v>40651</v>
      </c>
      <c r="E986" s="4">
        <v>91.52</v>
      </c>
      <c r="G986" s="2">
        <v>39295</v>
      </c>
      <c r="H986" s="4">
        <v>87.17</v>
      </c>
      <c r="J986" s="2">
        <v>34295</v>
      </c>
      <c r="K986" s="4">
        <v>15.9</v>
      </c>
      <c r="S986" s="3">
        <v>34250</v>
      </c>
      <c r="T986">
        <v>2.87</v>
      </c>
    </row>
    <row r="987" spans="1:20" x14ac:dyDescent="0.25">
      <c r="A987" s="2">
        <v>38959</v>
      </c>
      <c r="B987" s="4">
        <v>601.95000000000005</v>
      </c>
      <c r="D987" s="2">
        <v>40652</v>
      </c>
      <c r="E987" s="4">
        <v>91.83</v>
      </c>
      <c r="G987" s="2">
        <v>39296</v>
      </c>
      <c r="H987" s="4">
        <v>87.35</v>
      </c>
      <c r="J987" s="2">
        <v>34296</v>
      </c>
      <c r="K987" s="4">
        <v>14.27</v>
      </c>
      <c r="S987" s="3">
        <v>34253</v>
      </c>
      <c r="T987">
        <v>2.87</v>
      </c>
    </row>
    <row r="988" spans="1:20" x14ac:dyDescent="0.25">
      <c r="A988" s="2">
        <v>38960</v>
      </c>
      <c r="B988" s="4">
        <v>603.04</v>
      </c>
      <c r="D988" s="2">
        <v>40653</v>
      </c>
      <c r="E988" s="4">
        <v>92.19</v>
      </c>
      <c r="G988" s="2">
        <v>39297</v>
      </c>
      <c r="H988" s="4">
        <v>87.9</v>
      </c>
      <c r="J988" s="2">
        <v>34297</v>
      </c>
      <c r="K988" s="4">
        <v>13.51</v>
      </c>
      <c r="S988" s="3">
        <v>34254</v>
      </c>
      <c r="T988">
        <v>3.07</v>
      </c>
    </row>
    <row r="989" spans="1:20" x14ac:dyDescent="0.25">
      <c r="A989" s="2">
        <v>38961</v>
      </c>
      <c r="B989" s="4">
        <v>603.30999999999995</v>
      </c>
      <c r="D989" s="2">
        <v>40654</v>
      </c>
      <c r="E989" s="4">
        <v>92.43</v>
      </c>
      <c r="G989" s="2">
        <v>39300</v>
      </c>
      <c r="H989" s="4">
        <v>87.29</v>
      </c>
      <c r="J989" s="2">
        <v>34299</v>
      </c>
      <c r="K989" s="4">
        <v>13.77</v>
      </c>
      <c r="S989" s="3">
        <v>34255</v>
      </c>
      <c r="T989">
        <v>2.85</v>
      </c>
    </row>
    <row r="990" spans="1:20" x14ac:dyDescent="0.25">
      <c r="A990" s="2">
        <v>38965</v>
      </c>
      <c r="B990" s="4">
        <v>603.71</v>
      </c>
      <c r="D990" s="2">
        <v>40658</v>
      </c>
      <c r="E990" s="4">
        <v>92.31</v>
      </c>
      <c r="G990" s="2">
        <v>39301</v>
      </c>
      <c r="H990" s="4">
        <v>87.08</v>
      </c>
      <c r="J990" s="2">
        <v>34302</v>
      </c>
      <c r="K990" s="4">
        <v>14.12</v>
      </c>
      <c r="S990" s="3">
        <v>34256</v>
      </c>
      <c r="T990">
        <v>2.99</v>
      </c>
    </row>
    <row r="991" spans="1:20" x14ac:dyDescent="0.25">
      <c r="A991" s="2">
        <v>38966</v>
      </c>
      <c r="B991" s="4">
        <v>604.39</v>
      </c>
      <c r="D991" s="2">
        <v>40659</v>
      </c>
      <c r="E991" s="4">
        <v>92.52</v>
      </c>
      <c r="G991" s="2">
        <v>39302</v>
      </c>
      <c r="H991" s="4">
        <v>86.17</v>
      </c>
      <c r="J991" s="2">
        <v>34303</v>
      </c>
      <c r="K991" s="4">
        <v>13.76</v>
      </c>
      <c r="S991" s="3">
        <v>34257</v>
      </c>
      <c r="T991">
        <v>2.9699999999999998</v>
      </c>
    </row>
    <row r="992" spans="1:20" x14ac:dyDescent="0.25">
      <c r="A992" s="2">
        <v>38967</v>
      </c>
      <c r="B992" s="4">
        <v>604.39</v>
      </c>
      <c r="D992" s="2">
        <v>40660</v>
      </c>
      <c r="E992" s="4">
        <v>92.58</v>
      </c>
      <c r="G992" s="2">
        <v>39303</v>
      </c>
      <c r="H992" s="4">
        <v>86.21</v>
      </c>
      <c r="J992" s="2">
        <v>34304</v>
      </c>
      <c r="K992" s="4">
        <v>13.83</v>
      </c>
      <c r="S992" s="3">
        <v>34260</v>
      </c>
      <c r="T992">
        <v>3.03</v>
      </c>
    </row>
    <row r="993" spans="1:20" x14ac:dyDescent="0.25">
      <c r="A993" s="2">
        <v>38968</v>
      </c>
      <c r="B993" s="4">
        <v>604.87</v>
      </c>
      <c r="D993" s="2">
        <v>40661</v>
      </c>
      <c r="E993" s="4">
        <v>92.63</v>
      </c>
      <c r="G993" s="2">
        <v>39304</v>
      </c>
      <c r="H993" s="4">
        <v>86.06</v>
      </c>
      <c r="J993" s="2">
        <v>34305</v>
      </c>
      <c r="K993" s="4">
        <v>13.51</v>
      </c>
      <c r="S993" s="3">
        <v>34261</v>
      </c>
      <c r="T993">
        <v>2.94</v>
      </c>
    </row>
    <row r="994" spans="1:20" x14ac:dyDescent="0.25">
      <c r="A994" s="2">
        <v>38971</v>
      </c>
      <c r="B994" s="4">
        <v>605.82000000000005</v>
      </c>
      <c r="D994" s="2">
        <v>40662</v>
      </c>
      <c r="E994" s="4">
        <v>92.85</v>
      </c>
      <c r="G994" s="2">
        <v>39307</v>
      </c>
      <c r="H994" s="4">
        <v>86.32</v>
      </c>
      <c r="J994" s="2">
        <v>34306</v>
      </c>
      <c r="K994" s="4">
        <v>12.69</v>
      </c>
      <c r="S994" s="3">
        <v>34262</v>
      </c>
      <c r="T994">
        <v>2.91</v>
      </c>
    </row>
    <row r="995" spans="1:20" x14ac:dyDescent="0.25">
      <c r="A995" s="2">
        <v>38972</v>
      </c>
      <c r="B995" s="4">
        <v>607.52</v>
      </c>
      <c r="D995" s="2">
        <v>40665</v>
      </c>
      <c r="E995" s="4">
        <v>92.23</v>
      </c>
      <c r="G995" s="2">
        <v>39308</v>
      </c>
      <c r="H995" s="4">
        <v>86.6</v>
      </c>
      <c r="J995" s="2">
        <v>34309</v>
      </c>
      <c r="K995" s="4">
        <v>12.84</v>
      </c>
      <c r="S995" s="3">
        <v>34263</v>
      </c>
      <c r="T995">
        <v>2.94</v>
      </c>
    </row>
    <row r="996" spans="1:20" x14ac:dyDescent="0.25">
      <c r="A996" s="2">
        <v>38973</v>
      </c>
      <c r="B996" s="4">
        <v>609.23</v>
      </c>
      <c r="D996" s="2">
        <v>40666</v>
      </c>
      <c r="E996" s="4">
        <v>92.25</v>
      </c>
      <c r="G996" s="2">
        <v>39309</v>
      </c>
      <c r="H996" s="4">
        <v>86.34</v>
      </c>
      <c r="J996" s="2">
        <v>34310</v>
      </c>
      <c r="K996" s="4">
        <v>12.41</v>
      </c>
      <c r="S996" s="3">
        <v>34264</v>
      </c>
      <c r="T996">
        <v>2.95</v>
      </c>
    </row>
    <row r="997" spans="1:20" x14ac:dyDescent="0.25">
      <c r="A997" s="2">
        <v>38974</v>
      </c>
      <c r="B997" s="4">
        <v>608.95000000000005</v>
      </c>
      <c r="D997" s="2">
        <v>40667</v>
      </c>
      <c r="E997" s="4">
        <v>92.22</v>
      </c>
      <c r="G997" s="2">
        <v>39310</v>
      </c>
      <c r="H997" s="4">
        <v>87.14</v>
      </c>
      <c r="J997" s="2">
        <v>34311</v>
      </c>
      <c r="K997" s="4">
        <v>12.46</v>
      </c>
      <c r="S997" s="3">
        <v>34267</v>
      </c>
      <c r="T997">
        <v>3.17</v>
      </c>
    </row>
    <row r="998" spans="1:20" x14ac:dyDescent="0.25">
      <c r="A998" s="2">
        <v>38975</v>
      </c>
      <c r="B998" s="4">
        <v>609.23</v>
      </c>
      <c r="D998" s="2">
        <v>40668</v>
      </c>
      <c r="E998" s="4">
        <v>91.84</v>
      </c>
      <c r="G998" s="2">
        <v>39311</v>
      </c>
      <c r="H998" s="4">
        <v>86.79</v>
      </c>
      <c r="J998" s="2">
        <v>34312</v>
      </c>
      <c r="K998" s="4">
        <v>12.43</v>
      </c>
      <c r="S998" s="3">
        <v>34268</v>
      </c>
      <c r="T998">
        <v>3.03</v>
      </c>
    </row>
    <row r="999" spans="1:20" x14ac:dyDescent="0.25">
      <c r="A999" s="2">
        <v>38978</v>
      </c>
      <c r="B999" s="4">
        <v>609.36</v>
      </c>
      <c r="D999" s="2">
        <v>40669</v>
      </c>
      <c r="E999" s="4">
        <v>92.31</v>
      </c>
      <c r="G999" s="2">
        <v>39314</v>
      </c>
      <c r="H999" s="4">
        <v>86.87</v>
      </c>
      <c r="J999" s="2">
        <v>34313</v>
      </c>
      <c r="K999" s="4">
        <v>12.6</v>
      </c>
      <c r="S999" s="3">
        <v>34269</v>
      </c>
      <c r="T999">
        <v>2.82</v>
      </c>
    </row>
    <row r="1000" spans="1:20" x14ac:dyDescent="0.25">
      <c r="A1000" s="2">
        <v>38979</v>
      </c>
      <c r="B1000" s="4">
        <v>609.63</v>
      </c>
      <c r="D1000" s="2">
        <v>40672</v>
      </c>
      <c r="E1000" s="4">
        <v>92.43</v>
      </c>
      <c r="G1000" s="2">
        <v>39315</v>
      </c>
      <c r="H1000" s="4">
        <v>87.3</v>
      </c>
      <c r="J1000" s="2">
        <v>34316</v>
      </c>
      <c r="K1000" s="4">
        <v>10.98</v>
      </c>
      <c r="S1000" s="3">
        <v>34270</v>
      </c>
      <c r="T1000">
        <v>3.04</v>
      </c>
    </row>
    <row r="1001" spans="1:20" x14ac:dyDescent="0.25">
      <c r="A1001" s="2">
        <v>38980</v>
      </c>
      <c r="B1001" s="4">
        <v>610.17999999999995</v>
      </c>
      <c r="D1001" s="2">
        <v>40673</v>
      </c>
      <c r="E1001" s="4">
        <v>92.63</v>
      </c>
      <c r="G1001" s="2">
        <v>39316</v>
      </c>
      <c r="H1001" s="4">
        <v>87.12</v>
      </c>
      <c r="J1001" s="2">
        <v>34317</v>
      </c>
      <c r="K1001" s="4">
        <v>11.13</v>
      </c>
      <c r="S1001" s="3">
        <v>34271</v>
      </c>
      <c r="T1001">
        <v>3.03</v>
      </c>
    </row>
    <row r="1002" spans="1:20" x14ac:dyDescent="0.25">
      <c r="A1002" s="2">
        <v>38981</v>
      </c>
      <c r="B1002" s="4">
        <v>610.86</v>
      </c>
      <c r="D1002" s="2">
        <v>40674</v>
      </c>
      <c r="E1002" s="4">
        <v>92.53</v>
      </c>
      <c r="G1002" s="2">
        <v>39317</v>
      </c>
      <c r="H1002" s="4">
        <v>87.48</v>
      </c>
      <c r="J1002" s="2">
        <v>34318</v>
      </c>
      <c r="K1002" s="4">
        <v>11.03</v>
      </c>
      <c r="S1002" s="3">
        <v>34274</v>
      </c>
      <c r="T1002">
        <v>3.15</v>
      </c>
    </row>
    <row r="1003" spans="1:20" x14ac:dyDescent="0.25">
      <c r="A1003" s="2">
        <v>38982</v>
      </c>
      <c r="B1003" s="4">
        <v>610.79</v>
      </c>
      <c r="D1003" s="2">
        <v>40675</v>
      </c>
      <c r="E1003" s="4">
        <v>92.58</v>
      </c>
      <c r="G1003" s="2">
        <v>39318</v>
      </c>
      <c r="H1003" s="4">
        <v>87.92</v>
      </c>
      <c r="J1003" s="2">
        <v>34319</v>
      </c>
      <c r="K1003" s="4">
        <v>10.9</v>
      </c>
      <c r="S1003" s="3">
        <v>34275</v>
      </c>
      <c r="T1003">
        <v>3.02</v>
      </c>
    </row>
    <row r="1004" spans="1:20" x14ac:dyDescent="0.25">
      <c r="A1004" s="2">
        <v>38985</v>
      </c>
      <c r="B1004" s="4">
        <v>611.46</v>
      </c>
      <c r="D1004" s="2">
        <v>40676</v>
      </c>
      <c r="E1004" s="4">
        <v>92.2</v>
      </c>
      <c r="G1004" s="2">
        <v>39321</v>
      </c>
      <c r="H1004" s="4">
        <v>88.48</v>
      </c>
      <c r="J1004" s="2">
        <v>34320</v>
      </c>
      <c r="K1004" s="4">
        <v>11.08</v>
      </c>
      <c r="S1004" s="3">
        <v>34276</v>
      </c>
      <c r="T1004">
        <v>2.98</v>
      </c>
    </row>
    <row r="1005" spans="1:20" x14ac:dyDescent="0.25">
      <c r="A1005" s="2">
        <v>38986</v>
      </c>
      <c r="B1005" s="4">
        <v>611.6</v>
      </c>
      <c r="D1005" s="2">
        <v>40679</v>
      </c>
      <c r="E1005" s="4">
        <v>92.38</v>
      </c>
      <c r="G1005" s="2">
        <v>39322</v>
      </c>
      <c r="H1005" s="4">
        <v>88.46</v>
      </c>
      <c r="J1005" s="2">
        <v>34323</v>
      </c>
      <c r="K1005" s="4">
        <v>10.75</v>
      </c>
      <c r="S1005" s="3">
        <v>34277</v>
      </c>
      <c r="T1005">
        <v>2.99</v>
      </c>
    </row>
    <row r="1006" spans="1:20" x14ac:dyDescent="0.25">
      <c r="A1006" s="2">
        <v>38987</v>
      </c>
      <c r="B1006" s="4">
        <v>612.96</v>
      </c>
      <c r="D1006" s="2">
        <v>40680</v>
      </c>
      <c r="E1006" s="4">
        <v>92.54</v>
      </c>
      <c r="G1006" s="2">
        <v>39323</v>
      </c>
      <c r="H1006" s="4">
        <v>88.22</v>
      </c>
      <c r="J1006" s="2">
        <v>34324</v>
      </c>
      <c r="K1006" s="4">
        <v>10.08</v>
      </c>
      <c r="S1006" s="3">
        <v>34278</v>
      </c>
      <c r="T1006">
        <v>2.95</v>
      </c>
    </row>
    <row r="1007" spans="1:20" x14ac:dyDescent="0.25">
      <c r="A1007" s="2">
        <v>38988</v>
      </c>
      <c r="B1007" s="4">
        <v>613.1</v>
      </c>
      <c r="D1007" s="2">
        <v>40681</v>
      </c>
      <c r="E1007" s="4">
        <v>92.65</v>
      </c>
      <c r="G1007" s="2">
        <v>39324</v>
      </c>
      <c r="H1007" s="4">
        <v>88.79</v>
      </c>
      <c r="J1007" s="2">
        <v>34325</v>
      </c>
      <c r="K1007" s="4">
        <v>9.31</v>
      </c>
      <c r="S1007" s="3">
        <v>34281</v>
      </c>
      <c r="T1007">
        <v>3.04</v>
      </c>
    </row>
    <row r="1008" spans="1:20" x14ac:dyDescent="0.25">
      <c r="A1008" s="2">
        <v>38989</v>
      </c>
      <c r="B1008" s="4">
        <v>613.44000000000005</v>
      </c>
      <c r="D1008" s="2">
        <v>40682</v>
      </c>
      <c r="E1008" s="4">
        <v>92.61</v>
      </c>
      <c r="G1008" s="2">
        <v>39325</v>
      </c>
      <c r="H1008" s="4">
        <v>88.88</v>
      </c>
      <c r="J1008" s="2">
        <v>34326</v>
      </c>
      <c r="K1008" s="4">
        <v>9.48</v>
      </c>
      <c r="S1008" s="3">
        <v>34282</v>
      </c>
      <c r="T1008">
        <v>2.95</v>
      </c>
    </row>
    <row r="1009" spans="1:20" x14ac:dyDescent="0.25">
      <c r="A1009" s="2">
        <v>38992</v>
      </c>
      <c r="B1009" s="4">
        <v>631.53</v>
      </c>
      <c r="D1009" s="2">
        <v>40683</v>
      </c>
      <c r="E1009" s="4">
        <v>92.54</v>
      </c>
      <c r="G1009" s="2">
        <v>39329</v>
      </c>
      <c r="H1009" s="4">
        <v>88.56</v>
      </c>
      <c r="J1009" s="2">
        <v>34330</v>
      </c>
      <c r="K1009" s="4">
        <v>9.6999999999999993</v>
      </c>
      <c r="S1009" s="3">
        <v>34283</v>
      </c>
      <c r="T1009">
        <v>2.91</v>
      </c>
    </row>
    <row r="1010" spans="1:20" x14ac:dyDescent="0.25">
      <c r="A1010" s="2">
        <v>38993</v>
      </c>
      <c r="B1010" s="4">
        <v>631.89</v>
      </c>
      <c r="D1010" s="2">
        <v>40686</v>
      </c>
      <c r="E1010" s="4">
        <v>92.08</v>
      </c>
      <c r="G1010" s="2">
        <v>39330</v>
      </c>
      <c r="H1010" s="4">
        <v>89.27</v>
      </c>
      <c r="J1010" s="2">
        <v>34331</v>
      </c>
      <c r="K1010" s="4">
        <v>9.82</v>
      </c>
      <c r="S1010" s="3">
        <v>34284</v>
      </c>
      <c r="T1010">
        <v>2.91</v>
      </c>
    </row>
    <row r="1011" spans="1:20" x14ac:dyDescent="0.25">
      <c r="A1011" s="2">
        <v>38994</v>
      </c>
      <c r="B1011" s="4">
        <v>632.36</v>
      </c>
      <c r="D1011" s="2">
        <v>40687</v>
      </c>
      <c r="E1011" s="4">
        <v>91.93</v>
      </c>
      <c r="G1011" s="2">
        <v>39331</v>
      </c>
      <c r="H1011" s="4">
        <v>89.04</v>
      </c>
      <c r="J1011" s="2">
        <v>34332</v>
      </c>
      <c r="K1011" s="4">
        <v>10.46</v>
      </c>
      <c r="S1011" s="3">
        <v>34285</v>
      </c>
      <c r="T1011">
        <v>3.03</v>
      </c>
    </row>
    <row r="1012" spans="1:20" x14ac:dyDescent="0.25">
      <c r="A1012" s="2">
        <v>38995</v>
      </c>
      <c r="B1012" s="4">
        <v>633.08000000000004</v>
      </c>
      <c r="D1012" s="2">
        <v>40688</v>
      </c>
      <c r="E1012" s="4">
        <v>91.95</v>
      </c>
      <c r="G1012" s="2">
        <v>39332</v>
      </c>
      <c r="H1012" s="4">
        <v>90.33</v>
      </c>
      <c r="J1012" s="2">
        <v>34333</v>
      </c>
      <c r="K1012" s="4">
        <v>10.69</v>
      </c>
      <c r="S1012" s="3">
        <v>34288</v>
      </c>
      <c r="T1012">
        <v>3.23</v>
      </c>
    </row>
    <row r="1013" spans="1:20" x14ac:dyDescent="0.25">
      <c r="A1013" s="2">
        <v>38996</v>
      </c>
      <c r="B1013" s="4">
        <v>633.34</v>
      </c>
      <c r="D1013" s="2">
        <v>40689</v>
      </c>
      <c r="E1013" s="4">
        <v>91.87</v>
      </c>
      <c r="G1013" s="2">
        <v>39335</v>
      </c>
      <c r="H1013" s="4">
        <v>91</v>
      </c>
      <c r="J1013" s="2">
        <v>34334</v>
      </c>
      <c r="K1013" s="4">
        <v>11.66</v>
      </c>
      <c r="S1013" s="3">
        <v>34289</v>
      </c>
      <c r="T1013">
        <v>3.02</v>
      </c>
    </row>
    <row r="1014" spans="1:20" x14ac:dyDescent="0.25">
      <c r="A1014" s="2">
        <v>38999</v>
      </c>
      <c r="B1014" s="4">
        <v>633.44000000000005</v>
      </c>
      <c r="D1014" s="2">
        <v>40690</v>
      </c>
      <c r="E1014" s="4">
        <v>92.15</v>
      </c>
      <c r="G1014" s="2">
        <v>39336</v>
      </c>
      <c r="H1014" s="4">
        <v>90.93</v>
      </c>
      <c r="J1014" s="2">
        <v>34337</v>
      </c>
      <c r="K1014" s="4">
        <v>12.57</v>
      </c>
      <c r="S1014" s="3">
        <v>34290</v>
      </c>
      <c r="T1014">
        <v>2.99</v>
      </c>
    </row>
    <row r="1015" spans="1:20" x14ac:dyDescent="0.25">
      <c r="A1015" s="2">
        <v>39000</v>
      </c>
      <c r="B1015" s="4">
        <v>633.30999999999995</v>
      </c>
      <c r="D1015" s="2">
        <v>40694</v>
      </c>
      <c r="E1015" s="4">
        <v>92.4</v>
      </c>
      <c r="G1015" s="2">
        <v>39337</v>
      </c>
      <c r="H1015" s="4">
        <v>90.59</v>
      </c>
      <c r="J1015" s="2">
        <v>34338</v>
      </c>
      <c r="K1015" s="4">
        <v>11.91</v>
      </c>
      <c r="S1015" s="3">
        <v>34291</v>
      </c>
      <c r="T1015">
        <v>2.99</v>
      </c>
    </row>
    <row r="1016" spans="1:20" x14ac:dyDescent="0.25">
      <c r="A1016" s="2">
        <v>39001</v>
      </c>
      <c r="B1016" s="4">
        <v>633.32000000000005</v>
      </c>
      <c r="D1016" s="2">
        <v>40695</v>
      </c>
      <c r="E1016" s="4">
        <v>91.2</v>
      </c>
      <c r="G1016" s="2">
        <v>39338</v>
      </c>
      <c r="H1016" s="4">
        <v>89.78</v>
      </c>
      <c r="J1016" s="2">
        <v>34339</v>
      </c>
      <c r="K1016" s="4">
        <v>10.94</v>
      </c>
      <c r="S1016" s="3">
        <v>34292</v>
      </c>
      <c r="T1016">
        <v>2.94</v>
      </c>
    </row>
    <row r="1017" spans="1:20" x14ac:dyDescent="0.25">
      <c r="A1017" s="2">
        <v>39002</v>
      </c>
      <c r="B1017" s="4">
        <v>633.76</v>
      </c>
      <c r="D1017" s="2">
        <v>40696</v>
      </c>
      <c r="E1017" s="4">
        <v>91.29</v>
      </c>
      <c r="G1017" s="2">
        <v>39339</v>
      </c>
      <c r="H1017" s="4">
        <v>89.91</v>
      </c>
      <c r="J1017" s="2">
        <v>34340</v>
      </c>
      <c r="K1017" s="4">
        <v>11.27</v>
      </c>
      <c r="S1017" s="3">
        <v>34295</v>
      </c>
      <c r="T1017">
        <v>3.05</v>
      </c>
    </row>
    <row r="1018" spans="1:20" x14ac:dyDescent="0.25">
      <c r="A1018" s="2">
        <v>39003</v>
      </c>
      <c r="B1018" s="4">
        <v>633.92999999999995</v>
      </c>
      <c r="D1018" s="2">
        <v>40697</v>
      </c>
      <c r="E1018" s="4">
        <v>90.92</v>
      </c>
      <c r="G1018" s="2">
        <v>39342</v>
      </c>
      <c r="H1018" s="4">
        <v>90.34</v>
      </c>
      <c r="J1018" s="2">
        <v>34341</v>
      </c>
      <c r="K1018" s="4">
        <v>10.96</v>
      </c>
      <c r="S1018" s="3">
        <v>34296</v>
      </c>
      <c r="T1018">
        <v>2.94</v>
      </c>
    </row>
    <row r="1019" spans="1:20" x14ac:dyDescent="0.25">
      <c r="A1019" s="2">
        <v>39006</v>
      </c>
      <c r="B1019" s="4">
        <v>634.17999999999995</v>
      </c>
      <c r="D1019" s="2">
        <v>40700</v>
      </c>
      <c r="E1019" s="4">
        <v>90.66</v>
      </c>
      <c r="G1019" s="2">
        <v>39343</v>
      </c>
      <c r="H1019" s="4">
        <v>89.66</v>
      </c>
      <c r="J1019" s="2">
        <v>34344</v>
      </c>
      <c r="K1019" s="4">
        <v>10.74</v>
      </c>
      <c r="S1019" s="3">
        <v>34297</v>
      </c>
      <c r="T1019">
        <v>3.03</v>
      </c>
    </row>
    <row r="1020" spans="1:20" x14ac:dyDescent="0.25">
      <c r="A1020" s="2">
        <v>39007</v>
      </c>
      <c r="B1020" s="4">
        <v>634.4</v>
      </c>
      <c r="D1020" s="2">
        <v>40701</v>
      </c>
      <c r="E1020" s="4">
        <v>90.59</v>
      </c>
      <c r="G1020" s="2">
        <v>39344</v>
      </c>
      <c r="H1020" s="4">
        <v>88.83</v>
      </c>
      <c r="J1020" s="2">
        <v>34345</v>
      </c>
      <c r="K1020" s="4">
        <v>11.29</v>
      </c>
      <c r="S1020" s="3">
        <v>34298</v>
      </c>
      <c r="T1020">
        <v>3.03</v>
      </c>
    </row>
    <row r="1021" spans="1:20" x14ac:dyDescent="0.25">
      <c r="A1021" s="2">
        <v>39008</v>
      </c>
      <c r="B1021" s="4">
        <v>634.73</v>
      </c>
      <c r="D1021" s="2">
        <v>40702</v>
      </c>
      <c r="E1021" s="4">
        <v>90.16</v>
      </c>
      <c r="G1021" s="2">
        <v>39345</v>
      </c>
      <c r="H1021" s="4">
        <v>87.21</v>
      </c>
      <c r="J1021" s="2">
        <v>34346</v>
      </c>
      <c r="K1021" s="4">
        <v>11.65</v>
      </c>
      <c r="S1021" s="3">
        <v>34299</v>
      </c>
      <c r="T1021">
        <v>3.09</v>
      </c>
    </row>
    <row r="1022" spans="1:20" x14ac:dyDescent="0.25">
      <c r="A1022" s="2">
        <v>39009</v>
      </c>
      <c r="B1022" s="4">
        <v>634.61</v>
      </c>
      <c r="D1022" s="2">
        <v>40703</v>
      </c>
      <c r="E1022" s="4">
        <v>90.22</v>
      </c>
      <c r="G1022" s="2">
        <v>39346</v>
      </c>
      <c r="H1022" s="4">
        <v>87.89</v>
      </c>
      <c r="J1022" s="2">
        <v>34347</v>
      </c>
      <c r="K1022" s="4">
        <v>12.08</v>
      </c>
      <c r="S1022" s="3">
        <v>34302</v>
      </c>
      <c r="T1022">
        <v>3.12</v>
      </c>
    </row>
    <row r="1023" spans="1:20" x14ac:dyDescent="0.25">
      <c r="A1023" s="2">
        <v>39010</v>
      </c>
      <c r="B1023" s="4">
        <v>634.62</v>
      </c>
      <c r="D1023" s="2">
        <v>40704</v>
      </c>
      <c r="E1023" s="4">
        <v>89.6</v>
      </c>
      <c r="G1023" s="2">
        <v>39349</v>
      </c>
      <c r="H1023" s="4">
        <v>88.14</v>
      </c>
      <c r="J1023" s="2">
        <v>34348</v>
      </c>
      <c r="K1023" s="4">
        <v>11.15</v>
      </c>
      <c r="S1023" s="3">
        <v>34303</v>
      </c>
      <c r="T1023">
        <v>3.16</v>
      </c>
    </row>
    <row r="1024" spans="1:20" x14ac:dyDescent="0.25">
      <c r="A1024" s="2">
        <v>39013</v>
      </c>
      <c r="B1024" s="4">
        <v>634.4</v>
      </c>
      <c r="D1024" s="2">
        <v>40707</v>
      </c>
      <c r="E1024" s="4">
        <v>89.29</v>
      </c>
      <c r="G1024" s="2">
        <v>39350</v>
      </c>
      <c r="H1024" s="4">
        <v>87.83</v>
      </c>
      <c r="J1024" s="2">
        <v>34351</v>
      </c>
      <c r="K1024" s="4">
        <v>11.88</v>
      </c>
      <c r="S1024" s="3">
        <v>34304</v>
      </c>
      <c r="T1024">
        <v>3.07</v>
      </c>
    </row>
    <row r="1025" spans="1:20" x14ac:dyDescent="0.25">
      <c r="A1025" s="2">
        <v>39014</v>
      </c>
      <c r="B1025" s="4">
        <v>634.47</v>
      </c>
      <c r="D1025" s="2">
        <v>40708</v>
      </c>
      <c r="E1025" s="4">
        <v>89.85</v>
      </c>
      <c r="G1025" s="2">
        <v>39351</v>
      </c>
      <c r="H1025" s="4">
        <v>87.91</v>
      </c>
      <c r="J1025" s="2">
        <v>34352</v>
      </c>
      <c r="K1025" s="4">
        <v>11.63</v>
      </c>
      <c r="S1025" s="3">
        <v>34305</v>
      </c>
      <c r="T1025">
        <v>3.04</v>
      </c>
    </row>
    <row r="1026" spans="1:20" x14ac:dyDescent="0.25">
      <c r="A1026" s="2">
        <v>39015</v>
      </c>
      <c r="B1026" s="4">
        <v>634.77</v>
      </c>
      <c r="D1026" s="2">
        <v>40709</v>
      </c>
      <c r="E1026" s="4">
        <v>89.47</v>
      </c>
      <c r="G1026" s="2">
        <v>39352</v>
      </c>
      <c r="H1026" s="4">
        <v>88.52</v>
      </c>
      <c r="J1026" s="2">
        <v>34353</v>
      </c>
      <c r="K1026" s="4">
        <v>11.76</v>
      </c>
      <c r="S1026" s="3">
        <v>34306</v>
      </c>
      <c r="T1026">
        <v>2.96</v>
      </c>
    </row>
    <row r="1027" spans="1:20" x14ac:dyDescent="0.25">
      <c r="A1027" s="2">
        <v>39016</v>
      </c>
      <c r="B1027" s="4">
        <v>635.20000000000005</v>
      </c>
      <c r="D1027" s="2">
        <v>40710</v>
      </c>
      <c r="E1027" s="4">
        <v>87.89</v>
      </c>
      <c r="G1027" s="2">
        <v>39353</v>
      </c>
      <c r="H1027" s="4">
        <v>88.72</v>
      </c>
      <c r="J1027" s="2">
        <v>34354</v>
      </c>
      <c r="K1027" s="4">
        <v>11.16</v>
      </c>
      <c r="S1027" s="3">
        <v>34309</v>
      </c>
      <c r="T1027">
        <v>2.9699999999999998</v>
      </c>
    </row>
    <row r="1028" spans="1:20" x14ac:dyDescent="0.25">
      <c r="A1028" s="2">
        <v>39017</v>
      </c>
      <c r="B1028" s="4">
        <v>635.91999999999996</v>
      </c>
      <c r="D1028" s="2">
        <v>40711</v>
      </c>
      <c r="E1028" s="4">
        <v>88.85</v>
      </c>
      <c r="G1028" s="2">
        <v>39356</v>
      </c>
      <c r="H1028" s="4">
        <v>88.88</v>
      </c>
      <c r="J1028" s="2">
        <v>34355</v>
      </c>
      <c r="K1028" s="4">
        <v>11.09</v>
      </c>
      <c r="S1028" s="3">
        <v>34310</v>
      </c>
      <c r="T1028">
        <v>2.67</v>
      </c>
    </row>
    <row r="1029" spans="1:20" x14ac:dyDescent="0.25">
      <c r="A1029" s="2">
        <v>39020</v>
      </c>
      <c r="B1029" s="4">
        <v>636.46</v>
      </c>
      <c r="D1029" s="2">
        <v>40714</v>
      </c>
      <c r="E1029" s="4">
        <v>89.47</v>
      </c>
      <c r="G1029" s="2">
        <v>39357</v>
      </c>
      <c r="H1029" s="4">
        <v>89.16</v>
      </c>
      <c r="J1029" s="2">
        <v>34358</v>
      </c>
      <c r="K1029" s="4">
        <v>11.6</v>
      </c>
      <c r="S1029" s="3">
        <v>34311</v>
      </c>
      <c r="T1029">
        <v>2.87</v>
      </c>
    </row>
    <row r="1030" spans="1:20" x14ac:dyDescent="0.25">
      <c r="A1030" s="2">
        <v>39021</v>
      </c>
      <c r="B1030" s="4">
        <v>635.22</v>
      </c>
      <c r="D1030" s="2">
        <v>40715</v>
      </c>
      <c r="E1030" s="4">
        <v>90.07</v>
      </c>
      <c r="G1030" s="2">
        <v>39358</v>
      </c>
      <c r="H1030" s="4">
        <v>88.9</v>
      </c>
      <c r="J1030" s="2">
        <v>34359</v>
      </c>
      <c r="K1030" s="4">
        <v>11.38</v>
      </c>
      <c r="S1030" s="3">
        <v>34312</v>
      </c>
      <c r="T1030">
        <v>2.94</v>
      </c>
    </row>
    <row r="1031" spans="1:20" x14ac:dyDescent="0.25">
      <c r="A1031" s="2">
        <v>39022</v>
      </c>
      <c r="B1031" s="4">
        <v>634.87</v>
      </c>
      <c r="D1031" s="2">
        <v>40716</v>
      </c>
      <c r="E1031" s="4">
        <v>89.44</v>
      </c>
      <c r="G1031" s="2">
        <v>39359</v>
      </c>
      <c r="H1031" s="4">
        <v>89.24</v>
      </c>
      <c r="J1031" s="2">
        <v>34360</v>
      </c>
      <c r="K1031" s="4">
        <v>11.17</v>
      </c>
      <c r="S1031" s="3">
        <v>34313</v>
      </c>
      <c r="T1031">
        <v>2.9</v>
      </c>
    </row>
    <row r="1032" spans="1:20" x14ac:dyDescent="0.25">
      <c r="A1032" s="2">
        <v>39023</v>
      </c>
      <c r="B1032" s="4">
        <v>636.45000000000005</v>
      </c>
      <c r="D1032" s="2">
        <v>40717</v>
      </c>
      <c r="E1032" s="4">
        <v>89.9</v>
      </c>
      <c r="G1032" s="2">
        <v>39360</v>
      </c>
      <c r="H1032" s="4">
        <v>88.28</v>
      </c>
      <c r="J1032" s="2">
        <v>34361</v>
      </c>
      <c r="K1032" s="4">
        <v>10.3</v>
      </c>
      <c r="S1032" s="3">
        <v>34316</v>
      </c>
      <c r="T1032">
        <v>2.96</v>
      </c>
    </row>
    <row r="1033" spans="1:20" x14ac:dyDescent="0.25">
      <c r="A1033" s="2">
        <v>39024</v>
      </c>
      <c r="B1033" s="4">
        <v>636.03</v>
      </c>
      <c r="D1033" s="2">
        <v>40718</v>
      </c>
      <c r="E1033" s="4">
        <v>89.47</v>
      </c>
      <c r="G1033" s="2">
        <v>39363</v>
      </c>
      <c r="H1033" s="4">
        <v>88.21</v>
      </c>
      <c r="J1033" s="2">
        <v>34362</v>
      </c>
      <c r="K1033" s="4">
        <v>9.94</v>
      </c>
      <c r="S1033" s="3">
        <v>34317</v>
      </c>
      <c r="T1033">
        <v>2.95</v>
      </c>
    </row>
    <row r="1034" spans="1:20" x14ac:dyDescent="0.25">
      <c r="A1034" s="2">
        <v>39027</v>
      </c>
      <c r="B1034" s="4">
        <v>637.19000000000005</v>
      </c>
      <c r="D1034" s="2">
        <v>40721</v>
      </c>
      <c r="E1034" s="4">
        <v>89.5</v>
      </c>
      <c r="G1034" s="2">
        <v>39364</v>
      </c>
      <c r="H1034" s="4">
        <v>88.1</v>
      </c>
      <c r="J1034" s="2">
        <v>34365</v>
      </c>
      <c r="K1034" s="4">
        <v>10.63</v>
      </c>
      <c r="S1034" s="3">
        <v>34318</v>
      </c>
      <c r="T1034">
        <v>3.06</v>
      </c>
    </row>
    <row r="1035" spans="1:20" x14ac:dyDescent="0.25">
      <c r="A1035" s="2">
        <v>39028</v>
      </c>
      <c r="B1035" s="4">
        <v>638.70000000000005</v>
      </c>
      <c r="D1035" s="2">
        <v>40722</v>
      </c>
      <c r="E1035" s="4">
        <v>89.81</v>
      </c>
      <c r="G1035" s="2">
        <v>39365</v>
      </c>
      <c r="H1035" s="4">
        <v>88.15</v>
      </c>
      <c r="J1035" s="2">
        <v>34366</v>
      </c>
      <c r="K1035" s="4">
        <v>10.65</v>
      </c>
      <c r="S1035" s="3">
        <v>34319</v>
      </c>
      <c r="T1035">
        <v>3.03</v>
      </c>
    </row>
    <row r="1036" spans="1:20" x14ac:dyDescent="0.25">
      <c r="A1036" s="2">
        <v>39029</v>
      </c>
      <c r="B1036" s="4">
        <v>639.30999999999995</v>
      </c>
      <c r="D1036" s="2">
        <v>40723</v>
      </c>
      <c r="E1036" s="4">
        <v>90.7</v>
      </c>
      <c r="G1036" s="2">
        <v>39366</v>
      </c>
      <c r="H1036" s="4">
        <v>88.06</v>
      </c>
      <c r="J1036" s="2">
        <v>34367</v>
      </c>
      <c r="K1036" s="4">
        <v>10.61</v>
      </c>
      <c r="S1036" s="3">
        <v>34320</v>
      </c>
      <c r="T1036">
        <v>2.94</v>
      </c>
    </row>
    <row r="1037" spans="1:20" x14ac:dyDescent="0.25">
      <c r="A1037" s="2">
        <v>39030</v>
      </c>
      <c r="B1037" s="4">
        <v>640.27</v>
      </c>
      <c r="D1037" s="2">
        <v>40724</v>
      </c>
      <c r="E1037" s="4">
        <v>91.31</v>
      </c>
      <c r="G1037" s="2">
        <v>39367</v>
      </c>
      <c r="H1037" s="4">
        <v>87.63</v>
      </c>
      <c r="J1037" s="2">
        <v>34368</v>
      </c>
      <c r="K1037" s="4">
        <v>10.75</v>
      </c>
      <c r="S1037" s="3">
        <v>34323</v>
      </c>
      <c r="T1037">
        <v>3.03</v>
      </c>
    </row>
    <row r="1038" spans="1:20" x14ac:dyDescent="0.25">
      <c r="A1038" s="2">
        <v>39031</v>
      </c>
      <c r="B1038" s="4">
        <v>641.03</v>
      </c>
      <c r="D1038" s="2">
        <v>40725</v>
      </c>
      <c r="E1038" s="4">
        <v>91.2</v>
      </c>
      <c r="G1038" s="2">
        <v>39370</v>
      </c>
      <c r="H1038" s="4">
        <v>87.65</v>
      </c>
      <c r="J1038" s="2">
        <v>34369</v>
      </c>
      <c r="K1038" s="4">
        <v>15.25</v>
      </c>
      <c r="S1038" s="3">
        <v>34324</v>
      </c>
      <c r="T1038">
        <v>2.9699999999999998</v>
      </c>
    </row>
    <row r="1039" spans="1:20" x14ac:dyDescent="0.25">
      <c r="A1039" s="2">
        <v>39034</v>
      </c>
      <c r="B1039" s="4">
        <v>641.42999999999995</v>
      </c>
      <c r="D1039" s="2">
        <v>40729</v>
      </c>
      <c r="E1039" s="4">
        <v>91.33</v>
      </c>
      <c r="G1039" s="2">
        <v>39371</v>
      </c>
      <c r="H1039" s="4">
        <v>87.68</v>
      </c>
      <c r="J1039" s="2">
        <v>34372</v>
      </c>
      <c r="K1039" s="4">
        <v>13.96</v>
      </c>
      <c r="S1039" s="3">
        <v>34325</v>
      </c>
      <c r="T1039">
        <v>3.08</v>
      </c>
    </row>
    <row r="1040" spans="1:20" x14ac:dyDescent="0.25">
      <c r="A1040" s="2">
        <v>39035</v>
      </c>
      <c r="B1040" s="4">
        <v>642.32000000000005</v>
      </c>
      <c r="D1040" s="2">
        <v>40730</v>
      </c>
      <c r="E1040" s="4">
        <v>91.37</v>
      </c>
      <c r="G1040" s="2">
        <v>39372</v>
      </c>
      <c r="H1040" s="4">
        <v>88.64</v>
      </c>
      <c r="J1040" s="2">
        <v>34373</v>
      </c>
      <c r="K1040" s="4">
        <v>13.66</v>
      </c>
      <c r="S1040" s="3">
        <v>34326</v>
      </c>
      <c r="T1040">
        <v>3.05</v>
      </c>
    </row>
    <row r="1041" spans="1:20" x14ac:dyDescent="0.25">
      <c r="A1041" s="2">
        <v>39036</v>
      </c>
      <c r="B1041" s="4">
        <v>642.52</v>
      </c>
      <c r="D1041" s="2">
        <v>40731</v>
      </c>
      <c r="E1041" s="4">
        <v>91.73</v>
      </c>
      <c r="G1041" s="2">
        <v>39373</v>
      </c>
      <c r="H1041" s="4">
        <v>89.13</v>
      </c>
      <c r="J1041" s="2">
        <v>34374</v>
      </c>
      <c r="K1041" s="4">
        <v>13.3</v>
      </c>
      <c r="S1041" s="3">
        <v>34327</v>
      </c>
      <c r="T1041">
        <v>2.9699999999999998</v>
      </c>
    </row>
    <row r="1042" spans="1:20" x14ac:dyDescent="0.25">
      <c r="A1042" s="2">
        <v>39037</v>
      </c>
      <c r="B1042" s="4">
        <v>642.66</v>
      </c>
      <c r="D1042" s="2">
        <v>40732</v>
      </c>
      <c r="E1042" s="4">
        <v>91.48</v>
      </c>
      <c r="G1042" s="2">
        <v>39374</v>
      </c>
      <c r="H1042" s="4">
        <v>90.46</v>
      </c>
      <c r="J1042" s="2">
        <v>34375</v>
      </c>
      <c r="K1042" s="4">
        <v>14.24</v>
      </c>
      <c r="S1042" s="3">
        <v>34330</v>
      </c>
      <c r="T1042">
        <v>3.11</v>
      </c>
    </row>
    <row r="1043" spans="1:20" x14ac:dyDescent="0.25">
      <c r="A1043" s="2">
        <v>39038</v>
      </c>
      <c r="B1043" s="4">
        <v>642.72</v>
      </c>
      <c r="D1043" s="2">
        <v>40735</v>
      </c>
      <c r="E1043" s="4">
        <v>90.58</v>
      </c>
      <c r="G1043" s="2">
        <v>39377</v>
      </c>
      <c r="H1043" s="4">
        <v>90.47</v>
      </c>
      <c r="J1043" s="2">
        <v>34376</v>
      </c>
      <c r="K1043" s="4">
        <v>14.46</v>
      </c>
      <c r="S1043" s="3">
        <v>34331</v>
      </c>
      <c r="T1043">
        <v>2.98</v>
      </c>
    </row>
    <row r="1044" spans="1:20" x14ac:dyDescent="0.25">
      <c r="A1044" s="2">
        <v>39041</v>
      </c>
      <c r="B1044" s="4">
        <v>642.98</v>
      </c>
      <c r="D1044" s="2">
        <v>40736</v>
      </c>
      <c r="E1044" s="4">
        <v>90.32</v>
      </c>
      <c r="G1044" s="2">
        <v>39378</v>
      </c>
      <c r="H1044" s="4">
        <v>90.35</v>
      </c>
      <c r="J1044" s="2">
        <v>34379</v>
      </c>
      <c r="K1044" s="4">
        <v>14.28</v>
      </c>
      <c r="S1044" s="3">
        <v>34332</v>
      </c>
      <c r="T1044">
        <v>2.85</v>
      </c>
    </row>
    <row r="1045" spans="1:20" x14ac:dyDescent="0.25">
      <c r="A1045" s="2">
        <v>39042</v>
      </c>
      <c r="B1045" s="4">
        <v>642.77</v>
      </c>
      <c r="D1045" s="2">
        <v>40737</v>
      </c>
      <c r="E1045" s="4">
        <v>91.03</v>
      </c>
      <c r="G1045" s="2">
        <v>39379</v>
      </c>
      <c r="H1045" s="4">
        <v>91.02</v>
      </c>
      <c r="J1045" s="2">
        <v>34380</v>
      </c>
      <c r="K1045" s="4">
        <v>13.4</v>
      </c>
      <c r="S1045" s="3">
        <v>34333</v>
      </c>
      <c r="T1045">
        <v>2.82</v>
      </c>
    </row>
    <row r="1046" spans="1:20" x14ac:dyDescent="0.25">
      <c r="A1046" s="2">
        <v>39043</v>
      </c>
      <c r="B1046" s="4">
        <v>642.08000000000004</v>
      </c>
      <c r="D1046" s="2">
        <v>40738</v>
      </c>
      <c r="E1046" s="4">
        <v>90.98</v>
      </c>
      <c r="G1046" s="2">
        <v>39380</v>
      </c>
      <c r="H1046" s="4">
        <v>90.71</v>
      </c>
      <c r="J1046" s="2">
        <v>34381</v>
      </c>
      <c r="K1046" s="4">
        <v>13.13</v>
      </c>
      <c r="S1046" s="3">
        <v>34334</v>
      </c>
      <c r="T1046">
        <v>2.85</v>
      </c>
    </row>
    <row r="1047" spans="1:20" x14ac:dyDescent="0.25">
      <c r="A1047" s="2">
        <v>39045</v>
      </c>
      <c r="B1047" s="4">
        <v>642.54999999999995</v>
      </c>
      <c r="D1047" s="2">
        <v>40739</v>
      </c>
      <c r="E1047" s="4">
        <v>90.95</v>
      </c>
      <c r="G1047" s="2">
        <v>39381</v>
      </c>
      <c r="H1047" s="4">
        <v>90.5</v>
      </c>
      <c r="J1047" s="2">
        <v>34382</v>
      </c>
      <c r="K1047" s="4">
        <v>13.79</v>
      </c>
      <c r="S1047" s="3">
        <v>34337</v>
      </c>
      <c r="T1047">
        <v>3.15</v>
      </c>
    </row>
    <row r="1048" spans="1:20" x14ac:dyDescent="0.25">
      <c r="A1048" s="2">
        <v>39048</v>
      </c>
      <c r="B1048" s="4">
        <v>641.99</v>
      </c>
      <c r="D1048" s="2">
        <v>40742</v>
      </c>
      <c r="E1048" s="4">
        <v>90.79</v>
      </c>
      <c r="G1048" s="2">
        <v>39384</v>
      </c>
      <c r="H1048" s="4">
        <v>90.85</v>
      </c>
      <c r="J1048" s="2">
        <v>34383</v>
      </c>
      <c r="K1048" s="4">
        <v>14.7</v>
      </c>
      <c r="S1048" s="3">
        <v>34338</v>
      </c>
      <c r="T1048">
        <v>3.03</v>
      </c>
    </row>
    <row r="1049" spans="1:20" x14ac:dyDescent="0.25">
      <c r="A1049" s="2">
        <v>39049</v>
      </c>
      <c r="B1049" s="4">
        <v>641.64</v>
      </c>
      <c r="D1049" s="2">
        <v>40743</v>
      </c>
      <c r="E1049" s="4">
        <v>91.21</v>
      </c>
      <c r="G1049" s="2">
        <v>39385</v>
      </c>
      <c r="H1049" s="4">
        <v>90.8</v>
      </c>
      <c r="J1049" s="2">
        <v>34387</v>
      </c>
      <c r="K1049" s="4">
        <v>13.52</v>
      </c>
      <c r="S1049" s="3">
        <v>34339</v>
      </c>
      <c r="T1049">
        <v>3.46</v>
      </c>
    </row>
    <row r="1050" spans="1:20" x14ac:dyDescent="0.25">
      <c r="A1050" s="2">
        <v>39050</v>
      </c>
      <c r="B1050" s="4">
        <v>642.12</v>
      </c>
      <c r="D1050" s="2">
        <v>40744</v>
      </c>
      <c r="E1050" s="4">
        <v>91.28</v>
      </c>
      <c r="G1050" s="2">
        <v>39386</v>
      </c>
      <c r="H1050" s="4">
        <v>89.98</v>
      </c>
      <c r="J1050" s="2">
        <v>34388</v>
      </c>
      <c r="K1050" s="4">
        <v>13.91</v>
      </c>
      <c r="S1050" s="3">
        <v>34340</v>
      </c>
      <c r="T1050">
        <v>3.08</v>
      </c>
    </row>
    <row r="1051" spans="1:20" x14ac:dyDescent="0.25">
      <c r="A1051" s="2">
        <v>39051</v>
      </c>
      <c r="B1051" s="4">
        <v>645</v>
      </c>
      <c r="D1051" s="2">
        <v>40745</v>
      </c>
      <c r="E1051" s="4">
        <v>91.72</v>
      </c>
      <c r="G1051" s="2">
        <v>39387</v>
      </c>
      <c r="H1051" s="4">
        <v>90.75</v>
      </c>
      <c r="J1051" s="2">
        <v>34389</v>
      </c>
      <c r="K1051" s="4">
        <v>15.96</v>
      </c>
      <c r="S1051" s="3">
        <v>34341</v>
      </c>
      <c r="T1051">
        <v>2.96</v>
      </c>
    </row>
    <row r="1052" spans="1:20" x14ac:dyDescent="0.25">
      <c r="A1052" s="2">
        <v>39052</v>
      </c>
      <c r="B1052" s="4">
        <v>645.28</v>
      </c>
      <c r="D1052" s="2">
        <v>40746</v>
      </c>
      <c r="E1052" s="4">
        <v>91.84</v>
      </c>
      <c r="G1052" s="2">
        <v>39388</v>
      </c>
      <c r="H1052" s="4">
        <v>91.04</v>
      </c>
      <c r="J1052" s="2">
        <v>34390</v>
      </c>
      <c r="K1052" s="4">
        <v>14.8</v>
      </c>
      <c r="S1052" s="3">
        <v>34344</v>
      </c>
      <c r="T1052">
        <v>3.02</v>
      </c>
    </row>
    <row r="1053" spans="1:20" x14ac:dyDescent="0.25">
      <c r="A1053" s="2">
        <v>39055</v>
      </c>
      <c r="B1053" s="4">
        <v>646.42999999999995</v>
      </c>
      <c r="D1053" s="2">
        <v>40749</v>
      </c>
      <c r="E1053" s="4">
        <v>91.35</v>
      </c>
      <c r="G1053" s="2">
        <v>39391</v>
      </c>
      <c r="H1053" s="4">
        <v>91</v>
      </c>
      <c r="J1053" s="2">
        <v>34393</v>
      </c>
      <c r="K1053" s="4">
        <v>14.87</v>
      </c>
      <c r="S1053" s="3">
        <v>34345</v>
      </c>
      <c r="T1053">
        <v>2.9699999999999998</v>
      </c>
    </row>
    <row r="1054" spans="1:20" x14ac:dyDescent="0.25">
      <c r="A1054" s="2">
        <v>39056</v>
      </c>
      <c r="B1054" s="4">
        <v>648.42999999999995</v>
      </c>
      <c r="D1054" s="2">
        <v>40750</v>
      </c>
      <c r="E1054" s="4">
        <v>91.54</v>
      </c>
      <c r="G1054" s="2">
        <v>39392</v>
      </c>
      <c r="H1054" s="4">
        <v>90.56</v>
      </c>
      <c r="J1054" s="2">
        <v>34394</v>
      </c>
      <c r="K1054" s="4">
        <v>15.83</v>
      </c>
      <c r="S1054" s="3">
        <v>34346</v>
      </c>
      <c r="T1054">
        <v>2.93</v>
      </c>
    </row>
    <row r="1055" spans="1:20" x14ac:dyDescent="0.25">
      <c r="A1055" s="2">
        <v>39057</v>
      </c>
      <c r="B1055" s="4">
        <v>647.79999999999995</v>
      </c>
      <c r="D1055" s="2">
        <v>40751</v>
      </c>
      <c r="E1055" s="4">
        <v>90.82</v>
      </c>
      <c r="G1055" s="2">
        <v>39393</v>
      </c>
      <c r="H1055" s="4">
        <v>90.72</v>
      </c>
      <c r="J1055" s="2">
        <v>34395</v>
      </c>
      <c r="K1055" s="4">
        <v>16.079999999999998</v>
      </c>
      <c r="S1055" s="3">
        <v>34347</v>
      </c>
      <c r="T1055">
        <v>2.94</v>
      </c>
    </row>
    <row r="1056" spans="1:20" x14ac:dyDescent="0.25">
      <c r="A1056" s="2">
        <v>39058</v>
      </c>
      <c r="B1056" s="4">
        <v>649.32000000000005</v>
      </c>
      <c r="D1056" s="2">
        <v>40752</v>
      </c>
      <c r="E1056" s="4">
        <v>90.96</v>
      </c>
      <c r="G1056" s="2">
        <v>39394</v>
      </c>
      <c r="H1056" s="4">
        <v>90.56</v>
      </c>
      <c r="J1056" s="2">
        <v>34396</v>
      </c>
      <c r="K1056" s="4">
        <v>16.36</v>
      </c>
      <c r="S1056" s="3">
        <v>34348</v>
      </c>
      <c r="T1056">
        <v>2.95</v>
      </c>
    </row>
    <row r="1057" spans="1:20" x14ac:dyDescent="0.25">
      <c r="A1057" s="2">
        <v>39059</v>
      </c>
      <c r="B1057" s="4">
        <v>648.41</v>
      </c>
      <c r="D1057" s="2">
        <v>40753</v>
      </c>
      <c r="E1057" s="4">
        <v>91.05</v>
      </c>
      <c r="G1057" s="2">
        <v>39395</v>
      </c>
      <c r="H1057" s="4">
        <v>91.33</v>
      </c>
      <c r="J1057" s="2">
        <v>34397</v>
      </c>
      <c r="K1057" s="4">
        <v>16</v>
      </c>
      <c r="S1057" s="3">
        <v>34351</v>
      </c>
      <c r="T1057">
        <v>2.95</v>
      </c>
    </row>
    <row r="1058" spans="1:20" x14ac:dyDescent="0.25">
      <c r="A1058" s="2">
        <v>39062</v>
      </c>
      <c r="B1058" s="4">
        <v>649.85</v>
      </c>
      <c r="D1058" s="2">
        <v>40756</v>
      </c>
      <c r="E1058" s="4">
        <v>90.7</v>
      </c>
      <c r="G1058" s="2">
        <v>39398</v>
      </c>
      <c r="H1058" s="4">
        <v>91.66</v>
      </c>
      <c r="J1058" s="2">
        <v>34400</v>
      </c>
      <c r="K1058" s="4">
        <v>14.26</v>
      </c>
      <c r="S1058" s="3">
        <v>34352</v>
      </c>
      <c r="T1058">
        <v>3.9699999999999998</v>
      </c>
    </row>
    <row r="1059" spans="1:20" x14ac:dyDescent="0.25">
      <c r="A1059" s="2">
        <v>39063</v>
      </c>
      <c r="B1059" s="4">
        <v>651.71</v>
      </c>
      <c r="D1059" s="2">
        <v>40757</v>
      </c>
      <c r="E1059" s="4">
        <v>89.58</v>
      </c>
      <c r="G1059" s="2">
        <v>39399</v>
      </c>
      <c r="H1059" s="4">
        <v>91.32</v>
      </c>
      <c r="J1059" s="2">
        <v>34401</v>
      </c>
      <c r="K1059" s="4">
        <v>16.23</v>
      </c>
      <c r="S1059" s="3">
        <v>34353</v>
      </c>
      <c r="T1059">
        <v>3.2</v>
      </c>
    </row>
    <row r="1060" spans="1:20" x14ac:dyDescent="0.25">
      <c r="A1060" s="2">
        <v>39064</v>
      </c>
      <c r="B1060" s="4">
        <v>650.11</v>
      </c>
      <c r="D1060" s="2">
        <v>40758</v>
      </c>
      <c r="E1060" s="4">
        <v>89.53</v>
      </c>
      <c r="G1060" s="2">
        <v>39400</v>
      </c>
      <c r="H1060" s="4">
        <v>91.42</v>
      </c>
      <c r="J1060" s="2">
        <v>34402</v>
      </c>
      <c r="K1060" s="4">
        <v>14.41</v>
      </c>
      <c r="S1060" s="3">
        <v>34354</v>
      </c>
      <c r="T1060">
        <v>2.9699999999999998</v>
      </c>
    </row>
    <row r="1061" spans="1:20" x14ac:dyDescent="0.25">
      <c r="A1061" s="2">
        <v>39065</v>
      </c>
      <c r="B1061" s="4">
        <v>649.49</v>
      </c>
      <c r="D1061" s="2">
        <v>40759</v>
      </c>
      <c r="E1061" s="4">
        <v>86.95</v>
      </c>
      <c r="G1061" s="2">
        <v>39401</v>
      </c>
      <c r="H1061" s="4">
        <v>92.28</v>
      </c>
      <c r="J1061" s="2">
        <v>34403</v>
      </c>
      <c r="K1061" s="4">
        <v>16.55</v>
      </c>
      <c r="S1061" s="3">
        <v>34355</v>
      </c>
      <c r="T1061">
        <v>2.91</v>
      </c>
    </row>
    <row r="1062" spans="1:20" x14ac:dyDescent="0.25">
      <c r="A1062" s="2">
        <v>39066</v>
      </c>
      <c r="B1062" s="4">
        <v>649.9</v>
      </c>
      <c r="D1062" s="2">
        <v>40760</v>
      </c>
      <c r="E1062" s="4">
        <v>86.86</v>
      </c>
      <c r="G1062" s="2">
        <v>39402</v>
      </c>
      <c r="H1062" s="4">
        <v>92.41</v>
      </c>
      <c r="J1062" s="2">
        <v>34404</v>
      </c>
      <c r="K1062" s="4">
        <v>14.87</v>
      </c>
      <c r="S1062" s="3">
        <v>34358</v>
      </c>
      <c r="T1062">
        <v>3.04</v>
      </c>
    </row>
    <row r="1063" spans="1:20" x14ac:dyDescent="0.25">
      <c r="A1063" s="2">
        <v>39069</v>
      </c>
      <c r="B1063" s="4">
        <v>650.42999999999995</v>
      </c>
      <c r="D1063" s="2">
        <v>40763</v>
      </c>
      <c r="E1063" s="4">
        <v>83.16</v>
      </c>
      <c r="G1063" s="2">
        <v>39405</v>
      </c>
      <c r="H1063" s="4">
        <v>93.01</v>
      </c>
      <c r="J1063" s="2">
        <v>34407</v>
      </c>
      <c r="K1063" s="4">
        <v>16.61</v>
      </c>
      <c r="S1063" s="3">
        <v>34359</v>
      </c>
      <c r="T1063">
        <v>3.04</v>
      </c>
    </row>
    <row r="1064" spans="1:20" x14ac:dyDescent="0.25">
      <c r="A1064" s="2">
        <v>39070</v>
      </c>
      <c r="B1064" s="4">
        <v>650.5</v>
      </c>
      <c r="D1064" s="2">
        <v>40764</v>
      </c>
      <c r="E1064" s="4">
        <v>85.7</v>
      </c>
      <c r="G1064" s="2">
        <v>39406</v>
      </c>
      <c r="H1064" s="4">
        <v>92.91</v>
      </c>
      <c r="J1064" s="2">
        <v>34408</v>
      </c>
      <c r="K1064" s="4">
        <v>14.78</v>
      </c>
      <c r="S1064" s="3">
        <v>34360</v>
      </c>
      <c r="T1064">
        <v>3.04</v>
      </c>
    </row>
    <row r="1065" spans="1:20" x14ac:dyDescent="0.25">
      <c r="A1065" s="2">
        <v>39071</v>
      </c>
      <c r="B1065" s="4">
        <v>650.77</v>
      </c>
      <c r="D1065" s="2">
        <v>40765</v>
      </c>
      <c r="E1065" s="4">
        <v>84.25</v>
      </c>
      <c r="G1065" s="2">
        <v>39407</v>
      </c>
      <c r="H1065" s="4">
        <v>93.45</v>
      </c>
      <c r="J1065" s="2">
        <v>34409</v>
      </c>
      <c r="K1065" s="4">
        <v>14.51</v>
      </c>
      <c r="S1065" s="3">
        <v>34361</v>
      </c>
      <c r="T1065">
        <v>3</v>
      </c>
    </row>
    <row r="1066" spans="1:20" x14ac:dyDescent="0.25">
      <c r="A1066" s="2">
        <v>39072</v>
      </c>
      <c r="B1066" s="4">
        <v>651.79999999999995</v>
      </c>
      <c r="D1066" s="2">
        <v>40766</v>
      </c>
      <c r="E1066" s="4">
        <v>85.78</v>
      </c>
      <c r="G1066" s="2">
        <v>39409</v>
      </c>
      <c r="H1066" s="4">
        <v>93.73</v>
      </c>
      <c r="J1066" s="2">
        <v>34410</v>
      </c>
      <c r="K1066" s="4">
        <v>12.76</v>
      </c>
      <c r="S1066" s="3">
        <v>34362</v>
      </c>
      <c r="T1066">
        <v>2.98</v>
      </c>
    </row>
    <row r="1067" spans="1:20" x14ac:dyDescent="0.25">
      <c r="A1067" s="2">
        <v>39073</v>
      </c>
      <c r="B1067" s="4">
        <v>651.03</v>
      </c>
      <c r="D1067" s="2">
        <v>40767</v>
      </c>
      <c r="E1067" s="4">
        <v>85.38</v>
      </c>
      <c r="G1067" s="2">
        <v>39412</v>
      </c>
      <c r="H1067" s="4">
        <v>95.58</v>
      </c>
      <c r="J1067" s="2">
        <v>34411</v>
      </c>
      <c r="K1067" s="4">
        <v>13.32</v>
      </c>
      <c r="S1067" s="3">
        <v>34365</v>
      </c>
      <c r="T1067">
        <v>3.68</v>
      </c>
    </row>
    <row r="1068" spans="1:20" x14ac:dyDescent="0.25">
      <c r="A1068" s="2">
        <v>39077</v>
      </c>
      <c r="B1068" s="4">
        <v>652.04999999999995</v>
      </c>
      <c r="D1068" s="2">
        <v>40770</v>
      </c>
      <c r="E1068" s="4">
        <v>86.77</v>
      </c>
      <c r="G1068" s="2">
        <v>39413</v>
      </c>
      <c r="H1068" s="4">
        <v>94.67</v>
      </c>
      <c r="J1068" s="2">
        <v>34414</v>
      </c>
      <c r="K1068" s="4">
        <v>14.34</v>
      </c>
      <c r="S1068" s="3">
        <v>34366</v>
      </c>
      <c r="T1068">
        <v>3.25</v>
      </c>
    </row>
    <row r="1069" spans="1:20" x14ac:dyDescent="0.25">
      <c r="A1069" s="2">
        <v>39078</v>
      </c>
      <c r="B1069" s="4">
        <v>651.63</v>
      </c>
      <c r="D1069" s="2">
        <v>40771</v>
      </c>
      <c r="E1069" s="4">
        <v>86.22</v>
      </c>
      <c r="G1069" s="2">
        <v>39414</v>
      </c>
      <c r="H1069" s="4">
        <v>94.03</v>
      </c>
      <c r="J1069" s="2">
        <v>34415</v>
      </c>
      <c r="K1069" s="4">
        <v>13.39</v>
      </c>
      <c r="S1069" s="3">
        <v>34367</v>
      </c>
      <c r="T1069">
        <v>3.31</v>
      </c>
    </row>
    <row r="1070" spans="1:20" x14ac:dyDescent="0.25">
      <c r="A1070" s="2">
        <v>39079</v>
      </c>
      <c r="B1070" s="4">
        <v>651.49</v>
      </c>
      <c r="D1070" s="2">
        <v>40772</v>
      </c>
      <c r="E1070" s="4">
        <v>87.17</v>
      </c>
      <c r="G1070" s="2">
        <v>39415</v>
      </c>
      <c r="H1070" s="4">
        <v>94.84</v>
      </c>
      <c r="J1070" s="2">
        <v>34416</v>
      </c>
      <c r="K1070" s="4">
        <v>12.31</v>
      </c>
      <c r="S1070" s="3">
        <v>34368</v>
      </c>
      <c r="T1070">
        <v>3.12</v>
      </c>
    </row>
    <row r="1071" spans="1:20" x14ac:dyDescent="0.25">
      <c r="A1071" s="2">
        <v>39080</v>
      </c>
      <c r="B1071" s="4">
        <v>652.16999999999996</v>
      </c>
      <c r="D1071" s="2">
        <v>40773</v>
      </c>
      <c r="E1071" s="4">
        <v>86.11</v>
      </c>
      <c r="G1071" s="2">
        <v>39416</v>
      </c>
      <c r="H1071" s="4">
        <v>94.38</v>
      </c>
      <c r="J1071" s="2">
        <v>34417</v>
      </c>
      <c r="K1071" s="4">
        <v>13.43</v>
      </c>
      <c r="S1071" s="3">
        <v>34369</v>
      </c>
      <c r="T1071">
        <v>3.19</v>
      </c>
    </row>
    <row r="1072" spans="1:20" x14ac:dyDescent="0.25">
      <c r="A1072" s="2">
        <v>39085</v>
      </c>
      <c r="B1072" s="4">
        <v>653.19000000000005</v>
      </c>
      <c r="D1072" s="2">
        <v>40774</v>
      </c>
      <c r="E1072" s="4">
        <v>85.36</v>
      </c>
      <c r="G1072" s="2">
        <v>39419</v>
      </c>
      <c r="H1072" s="4">
        <v>94.78</v>
      </c>
      <c r="J1072" s="2">
        <v>34418</v>
      </c>
      <c r="K1072" s="4">
        <v>13.67</v>
      </c>
      <c r="S1072" s="3">
        <v>34372</v>
      </c>
      <c r="T1072">
        <v>3.31</v>
      </c>
    </row>
    <row r="1073" spans="1:20" x14ac:dyDescent="0.25">
      <c r="A1073" s="2">
        <v>39086</v>
      </c>
      <c r="B1073" s="4">
        <v>653.73</v>
      </c>
      <c r="D1073" s="2">
        <v>40777</v>
      </c>
      <c r="E1073" s="4">
        <v>85.46</v>
      </c>
      <c r="G1073" s="2">
        <v>39420</v>
      </c>
      <c r="H1073" s="4">
        <v>94.74</v>
      </c>
      <c r="J1073" s="2">
        <v>34421</v>
      </c>
      <c r="K1073" s="4">
        <v>14.9</v>
      </c>
      <c r="S1073" s="3">
        <v>34373</v>
      </c>
      <c r="T1073">
        <v>3.24</v>
      </c>
    </row>
    <row r="1074" spans="1:20" x14ac:dyDescent="0.25">
      <c r="A1074" s="2">
        <v>39087</v>
      </c>
      <c r="B1074" s="4">
        <v>653.30999999999995</v>
      </c>
      <c r="D1074" s="2">
        <v>40778</v>
      </c>
      <c r="E1074" s="4">
        <v>86.1</v>
      </c>
      <c r="G1074" s="2">
        <v>39421</v>
      </c>
      <c r="H1074" s="4">
        <v>93.62</v>
      </c>
      <c r="J1074" s="2">
        <v>34422</v>
      </c>
      <c r="K1074" s="4">
        <v>16.489999999999998</v>
      </c>
      <c r="S1074" s="3">
        <v>34374</v>
      </c>
      <c r="T1074">
        <v>3.15</v>
      </c>
    </row>
    <row r="1075" spans="1:20" x14ac:dyDescent="0.25">
      <c r="A1075" s="2">
        <v>39090</v>
      </c>
      <c r="B1075" s="4">
        <v>652.88</v>
      </c>
      <c r="D1075" s="2">
        <v>40779</v>
      </c>
      <c r="E1075" s="4">
        <v>85.71</v>
      </c>
      <c r="G1075" s="2">
        <v>39422</v>
      </c>
      <c r="H1075" s="4">
        <v>92.79</v>
      </c>
      <c r="J1075" s="2">
        <v>34423</v>
      </c>
      <c r="K1075" s="4">
        <v>18.59</v>
      </c>
      <c r="S1075" s="3">
        <v>34375</v>
      </c>
      <c r="T1075">
        <v>3.16</v>
      </c>
    </row>
    <row r="1076" spans="1:20" x14ac:dyDescent="0.25">
      <c r="A1076" s="2">
        <v>39091</v>
      </c>
      <c r="B1076" s="4">
        <v>653.36</v>
      </c>
      <c r="D1076" s="2">
        <v>40780</v>
      </c>
      <c r="E1076" s="4">
        <v>85.02</v>
      </c>
      <c r="G1076" s="2">
        <v>39423</v>
      </c>
      <c r="H1076" s="4">
        <v>91.75</v>
      </c>
      <c r="J1076" s="2">
        <v>34424</v>
      </c>
      <c r="K1076" s="4">
        <v>20.45</v>
      </c>
      <c r="S1076" s="3">
        <v>34376</v>
      </c>
      <c r="T1076">
        <v>3.14</v>
      </c>
    </row>
    <row r="1077" spans="1:20" x14ac:dyDescent="0.25">
      <c r="A1077" s="2">
        <v>39092</v>
      </c>
      <c r="B1077" s="4">
        <v>654.11</v>
      </c>
      <c r="D1077" s="2">
        <v>40781</v>
      </c>
      <c r="E1077" s="4">
        <v>85.88</v>
      </c>
      <c r="G1077" s="2">
        <v>39426</v>
      </c>
      <c r="H1077" s="4">
        <v>91.2</v>
      </c>
      <c r="J1077" s="2">
        <v>34428</v>
      </c>
      <c r="K1077" s="4">
        <v>23.87</v>
      </c>
      <c r="S1077" s="3">
        <v>34379</v>
      </c>
      <c r="T1077">
        <v>3.35</v>
      </c>
    </row>
    <row r="1078" spans="1:20" x14ac:dyDescent="0.25">
      <c r="A1078" s="2">
        <v>39093</v>
      </c>
      <c r="B1078" s="4">
        <v>653.49</v>
      </c>
      <c r="D1078" s="2">
        <v>40784</v>
      </c>
      <c r="E1078" s="4">
        <v>86.75</v>
      </c>
      <c r="G1078" s="2">
        <v>39427</v>
      </c>
      <c r="H1078" s="4">
        <v>92.99</v>
      </c>
      <c r="J1078" s="2">
        <v>34429</v>
      </c>
      <c r="K1078" s="4">
        <v>18.13</v>
      </c>
      <c r="S1078" s="3">
        <v>34380</v>
      </c>
      <c r="T1078">
        <v>3.49</v>
      </c>
    </row>
    <row r="1079" spans="1:20" x14ac:dyDescent="0.25">
      <c r="A1079" s="2">
        <v>39094</v>
      </c>
      <c r="B1079" s="4">
        <v>653.54999999999995</v>
      </c>
      <c r="D1079" s="2">
        <v>40785</v>
      </c>
      <c r="E1079" s="4">
        <v>86.86</v>
      </c>
      <c r="G1079" s="2">
        <v>39428</v>
      </c>
      <c r="H1079" s="4">
        <v>92.03</v>
      </c>
      <c r="J1079" s="2">
        <v>34430</v>
      </c>
      <c r="K1079" s="4">
        <v>17.38</v>
      </c>
      <c r="S1079" s="3">
        <v>34381</v>
      </c>
      <c r="T1079">
        <v>3.34</v>
      </c>
    </row>
    <row r="1080" spans="1:20" x14ac:dyDescent="0.25">
      <c r="A1080" s="2">
        <v>39098</v>
      </c>
      <c r="B1080" s="4">
        <v>654.5</v>
      </c>
      <c r="D1080" s="2">
        <v>40786</v>
      </c>
      <c r="E1080" s="4">
        <v>88.03</v>
      </c>
      <c r="G1080" s="2">
        <v>39429</v>
      </c>
      <c r="H1080" s="4">
        <v>91.03</v>
      </c>
      <c r="J1080" s="2">
        <v>34431</v>
      </c>
      <c r="K1080" s="4">
        <v>16.98</v>
      </c>
      <c r="S1080" s="3">
        <v>34382</v>
      </c>
      <c r="T1080">
        <v>3.3</v>
      </c>
    </row>
    <row r="1081" spans="1:20" x14ac:dyDescent="0.25">
      <c r="A1081" s="2">
        <v>39099</v>
      </c>
      <c r="B1081" s="4">
        <v>655.66</v>
      </c>
      <c r="D1081" s="2">
        <v>40787</v>
      </c>
      <c r="E1081" s="4">
        <v>87.41</v>
      </c>
      <c r="G1081" s="2">
        <v>39430</v>
      </c>
      <c r="H1081" s="4">
        <v>90.61</v>
      </c>
      <c r="J1081" s="2">
        <v>34432</v>
      </c>
      <c r="K1081" s="4">
        <v>16.920000000000002</v>
      </c>
      <c r="S1081" s="3">
        <v>34383</v>
      </c>
      <c r="T1081">
        <v>3.21</v>
      </c>
    </row>
    <row r="1082" spans="1:20" x14ac:dyDescent="0.25">
      <c r="A1082" s="2">
        <v>39100</v>
      </c>
      <c r="B1082" s="4">
        <v>656.83</v>
      </c>
      <c r="D1082" s="2">
        <v>40788</v>
      </c>
      <c r="E1082" s="4">
        <v>87</v>
      </c>
      <c r="G1082" s="2">
        <v>39433</v>
      </c>
      <c r="H1082" s="4">
        <v>91.42</v>
      </c>
      <c r="J1082" s="2">
        <v>34435</v>
      </c>
      <c r="K1082" s="4">
        <v>16.61</v>
      </c>
      <c r="S1082" s="3">
        <v>34386</v>
      </c>
      <c r="T1082">
        <v>3.21</v>
      </c>
    </row>
    <row r="1083" spans="1:20" x14ac:dyDescent="0.25">
      <c r="A1083" s="2">
        <v>39101</v>
      </c>
      <c r="B1083" s="4">
        <v>657.1</v>
      </c>
      <c r="D1083" s="2">
        <v>40792</v>
      </c>
      <c r="E1083" s="4">
        <v>85.97</v>
      </c>
      <c r="G1083" s="2">
        <v>39434</v>
      </c>
      <c r="H1083" s="4">
        <v>92.01</v>
      </c>
      <c r="J1083" s="2">
        <v>34436</v>
      </c>
      <c r="K1083" s="4">
        <v>16.420000000000002</v>
      </c>
      <c r="S1083" s="3">
        <v>34387</v>
      </c>
      <c r="T1083">
        <v>3.33</v>
      </c>
    </row>
    <row r="1084" spans="1:20" x14ac:dyDescent="0.25">
      <c r="A1084" s="2">
        <v>39104</v>
      </c>
      <c r="B1084" s="4">
        <v>658.19</v>
      </c>
      <c r="D1084" s="2">
        <v>40793</v>
      </c>
      <c r="E1084" s="4">
        <v>86.39</v>
      </c>
      <c r="G1084" s="2">
        <v>39435</v>
      </c>
      <c r="H1084" s="4">
        <v>93.23</v>
      </c>
      <c r="J1084" s="2">
        <v>34437</v>
      </c>
      <c r="K1084" s="4">
        <v>17.02</v>
      </c>
      <c r="S1084" s="3">
        <v>34388</v>
      </c>
      <c r="T1084">
        <v>3.25</v>
      </c>
    </row>
    <row r="1085" spans="1:20" x14ac:dyDescent="0.25">
      <c r="A1085" s="2">
        <v>39105</v>
      </c>
      <c r="B1085" s="4">
        <v>658.67</v>
      </c>
      <c r="D1085" s="2">
        <v>40794</v>
      </c>
      <c r="E1085" s="4">
        <v>86.66</v>
      </c>
      <c r="G1085" s="2">
        <v>39436</v>
      </c>
      <c r="H1085" s="4">
        <v>93.03</v>
      </c>
      <c r="J1085" s="2">
        <v>34438</v>
      </c>
      <c r="K1085" s="4">
        <v>16.27</v>
      </c>
      <c r="S1085" s="3">
        <v>34389</v>
      </c>
      <c r="T1085">
        <v>3.25</v>
      </c>
    </row>
    <row r="1086" spans="1:20" x14ac:dyDescent="0.25">
      <c r="A1086" s="2">
        <v>39106</v>
      </c>
      <c r="B1086" s="4">
        <v>659.15</v>
      </c>
      <c r="D1086" s="2">
        <v>40795</v>
      </c>
      <c r="E1086" s="4">
        <v>85.97</v>
      </c>
      <c r="G1086" s="2">
        <v>39437</v>
      </c>
      <c r="H1086" s="4">
        <v>91.67</v>
      </c>
      <c r="J1086" s="2">
        <v>34439</v>
      </c>
      <c r="K1086" s="4">
        <v>15.98</v>
      </c>
      <c r="S1086" s="3">
        <v>34390</v>
      </c>
      <c r="T1086">
        <v>3.23</v>
      </c>
    </row>
    <row r="1087" spans="1:20" x14ac:dyDescent="0.25">
      <c r="A1087" s="2">
        <v>39107</v>
      </c>
      <c r="B1087" s="4">
        <v>659.49</v>
      </c>
      <c r="D1087" s="2">
        <v>40798</v>
      </c>
      <c r="E1087" s="4">
        <v>85.14</v>
      </c>
      <c r="G1087" s="2">
        <v>39440</v>
      </c>
      <c r="H1087" s="4">
        <v>91.24</v>
      </c>
      <c r="J1087" s="2">
        <v>34442</v>
      </c>
      <c r="K1087" s="4">
        <v>17.22</v>
      </c>
      <c r="S1087" s="3">
        <v>34393</v>
      </c>
      <c r="T1087">
        <v>3.49</v>
      </c>
    </row>
    <row r="1088" spans="1:20" x14ac:dyDescent="0.25">
      <c r="A1088" s="2">
        <v>39108</v>
      </c>
      <c r="B1088" s="4">
        <v>658.93</v>
      </c>
      <c r="D1088" s="2">
        <v>40799</v>
      </c>
      <c r="E1088" s="4">
        <v>85.79</v>
      </c>
      <c r="G1088" s="2">
        <v>39442</v>
      </c>
      <c r="H1088" s="4">
        <v>90.44</v>
      </c>
      <c r="J1088" s="2">
        <v>34443</v>
      </c>
      <c r="K1088" s="4">
        <v>16.93</v>
      </c>
      <c r="S1088" s="3">
        <v>34394</v>
      </c>
      <c r="T1088">
        <v>3.31</v>
      </c>
    </row>
    <row r="1089" spans="1:20" x14ac:dyDescent="0.25">
      <c r="A1089" s="2">
        <v>39111</v>
      </c>
      <c r="B1089" s="4">
        <v>658.5</v>
      </c>
      <c r="D1089" s="2">
        <v>40800</v>
      </c>
      <c r="E1089" s="4">
        <v>86.36</v>
      </c>
      <c r="G1089" s="2">
        <v>39443</v>
      </c>
      <c r="H1089" s="4">
        <v>91.06</v>
      </c>
      <c r="J1089" s="2">
        <v>34444</v>
      </c>
      <c r="K1089" s="4">
        <v>17.010000000000002</v>
      </c>
      <c r="S1089" s="3">
        <v>34395</v>
      </c>
      <c r="T1089">
        <v>3.24</v>
      </c>
    </row>
    <row r="1090" spans="1:20" x14ac:dyDescent="0.25">
      <c r="A1090" s="2">
        <v>39112</v>
      </c>
      <c r="B1090" s="4">
        <v>658.28</v>
      </c>
      <c r="D1090" s="2">
        <v>40801</v>
      </c>
      <c r="E1090" s="4">
        <v>86.94</v>
      </c>
      <c r="G1090" s="2">
        <v>39444</v>
      </c>
      <c r="H1090" s="4">
        <v>92.48</v>
      </c>
      <c r="J1090" s="2">
        <v>34445</v>
      </c>
      <c r="K1090" s="4">
        <v>14.93</v>
      </c>
      <c r="S1090" s="3">
        <v>34396</v>
      </c>
      <c r="T1090">
        <v>3.26</v>
      </c>
    </row>
    <row r="1091" spans="1:20" x14ac:dyDescent="0.25">
      <c r="A1091" s="2">
        <v>39113</v>
      </c>
      <c r="B1091" s="4">
        <v>656.76</v>
      </c>
      <c r="D1091" s="2">
        <v>40802</v>
      </c>
      <c r="E1091" s="4">
        <v>86.89</v>
      </c>
      <c r="G1091" s="2">
        <v>39447</v>
      </c>
      <c r="H1091" s="4">
        <v>93.045000000000002</v>
      </c>
      <c r="J1091" s="2">
        <v>34446</v>
      </c>
      <c r="K1091" s="4">
        <v>14.94</v>
      </c>
      <c r="S1091" s="3">
        <v>34397</v>
      </c>
      <c r="T1091">
        <v>3.25</v>
      </c>
    </row>
    <row r="1092" spans="1:20" x14ac:dyDescent="0.25">
      <c r="A1092" s="2">
        <v>39114</v>
      </c>
      <c r="B1092" s="4">
        <v>656.27</v>
      </c>
      <c r="D1092" s="2">
        <v>40805</v>
      </c>
      <c r="E1092" s="4">
        <v>86.76</v>
      </c>
      <c r="G1092" s="2">
        <v>39449</v>
      </c>
      <c r="H1092" s="4">
        <v>94.38</v>
      </c>
      <c r="J1092" s="2">
        <v>34449</v>
      </c>
      <c r="K1092" s="4">
        <v>14.26</v>
      </c>
      <c r="S1092" s="3">
        <v>34400</v>
      </c>
      <c r="T1092">
        <v>3.29</v>
      </c>
    </row>
    <row r="1093" spans="1:20" x14ac:dyDescent="0.25">
      <c r="A1093" s="2">
        <v>39115</v>
      </c>
      <c r="B1093" s="4">
        <v>657.02</v>
      </c>
      <c r="D1093" s="2">
        <v>40806</v>
      </c>
      <c r="E1093" s="4">
        <v>86.9</v>
      </c>
      <c r="G1093" s="2">
        <v>39450</v>
      </c>
      <c r="H1093" s="4">
        <v>94.25</v>
      </c>
      <c r="J1093" s="2">
        <v>34450</v>
      </c>
      <c r="K1093" s="4">
        <v>13.8</v>
      </c>
      <c r="S1093" s="3">
        <v>34401</v>
      </c>
      <c r="T1093">
        <v>3.24</v>
      </c>
    </row>
    <row r="1094" spans="1:20" x14ac:dyDescent="0.25">
      <c r="A1094" s="2">
        <v>39118</v>
      </c>
      <c r="B1094" s="4">
        <v>657.76</v>
      </c>
      <c r="D1094" s="2">
        <v>40807</v>
      </c>
      <c r="E1094" s="4">
        <v>86.15</v>
      </c>
      <c r="G1094" s="2">
        <v>39451</v>
      </c>
      <c r="H1094" s="4">
        <v>94.35</v>
      </c>
      <c r="J1094" s="2">
        <v>34452</v>
      </c>
      <c r="K1094" s="4">
        <v>14.51</v>
      </c>
      <c r="S1094" s="3">
        <v>34402</v>
      </c>
      <c r="T1094">
        <v>3.22</v>
      </c>
    </row>
    <row r="1095" spans="1:20" x14ac:dyDescent="0.25">
      <c r="A1095" s="2">
        <v>39119</v>
      </c>
      <c r="B1095" s="4">
        <v>658.52</v>
      </c>
      <c r="D1095" s="2">
        <v>40808</v>
      </c>
      <c r="E1095" s="4">
        <v>84.98</v>
      </c>
      <c r="G1095" s="2">
        <v>39454</v>
      </c>
      <c r="H1095" s="4">
        <v>94.68</v>
      </c>
      <c r="J1095" s="2">
        <v>34453</v>
      </c>
      <c r="K1095" s="4">
        <v>13.77</v>
      </c>
      <c r="S1095" s="3">
        <v>34403</v>
      </c>
      <c r="T1095">
        <v>3.22</v>
      </c>
    </row>
    <row r="1096" spans="1:20" x14ac:dyDescent="0.25">
      <c r="A1096" s="2">
        <v>39120</v>
      </c>
      <c r="B1096" s="4">
        <v>660.1</v>
      </c>
      <c r="D1096" s="2">
        <v>40809</v>
      </c>
      <c r="E1096" s="4">
        <v>85.21</v>
      </c>
      <c r="G1096" s="2">
        <v>39455</v>
      </c>
      <c r="H1096" s="4">
        <v>94.71</v>
      </c>
      <c r="J1096" s="2">
        <v>34456</v>
      </c>
      <c r="K1096" s="4">
        <v>14.11</v>
      </c>
      <c r="S1096" s="3">
        <v>34404</v>
      </c>
      <c r="T1096">
        <v>3.17</v>
      </c>
    </row>
    <row r="1097" spans="1:20" x14ac:dyDescent="0.25">
      <c r="A1097" s="2">
        <v>39121</v>
      </c>
      <c r="B1097" s="4">
        <v>661.47</v>
      </c>
      <c r="D1097" s="2">
        <v>40812</v>
      </c>
      <c r="E1097" s="4">
        <v>85.53</v>
      </c>
      <c r="G1097" s="2">
        <v>39456</v>
      </c>
      <c r="H1097" s="4">
        <v>94.75</v>
      </c>
      <c r="J1097" s="2">
        <v>34457</v>
      </c>
      <c r="K1097" s="4">
        <v>13.81</v>
      </c>
      <c r="S1097" s="3">
        <v>34407</v>
      </c>
      <c r="T1097">
        <v>3.3</v>
      </c>
    </row>
    <row r="1098" spans="1:20" x14ac:dyDescent="0.25">
      <c r="A1098" s="2">
        <v>39122</v>
      </c>
      <c r="B1098" s="4">
        <v>661.74</v>
      </c>
      <c r="D1098" s="2">
        <v>40813</v>
      </c>
      <c r="E1098" s="4">
        <v>85.63</v>
      </c>
      <c r="G1098" s="2">
        <v>39457</v>
      </c>
      <c r="H1098" s="4">
        <v>93.47</v>
      </c>
      <c r="J1098" s="2">
        <v>34458</v>
      </c>
      <c r="K1098" s="4">
        <v>14.29</v>
      </c>
      <c r="S1098" s="3">
        <v>34408</v>
      </c>
      <c r="T1098">
        <v>3.25</v>
      </c>
    </row>
    <row r="1099" spans="1:20" x14ac:dyDescent="0.25">
      <c r="A1099" s="2">
        <v>39125</v>
      </c>
      <c r="B1099" s="4">
        <v>662.76</v>
      </c>
      <c r="D1099" s="2">
        <v>40814</v>
      </c>
      <c r="E1099" s="4">
        <v>84.67</v>
      </c>
      <c r="G1099" s="2">
        <v>39458</v>
      </c>
      <c r="H1099" s="4">
        <v>94.2</v>
      </c>
      <c r="J1099" s="2">
        <v>34459</v>
      </c>
      <c r="K1099" s="4">
        <v>14.56</v>
      </c>
      <c r="S1099" s="3">
        <v>34409</v>
      </c>
      <c r="T1099">
        <v>3.05</v>
      </c>
    </row>
    <row r="1100" spans="1:20" x14ac:dyDescent="0.25">
      <c r="A1100" s="2">
        <v>39126</v>
      </c>
      <c r="B1100" s="4">
        <v>663.79</v>
      </c>
      <c r="D1100" s="2">
        <v>40815</v>
      </c>
      <c r="E1100" s="4">
        <v>84.51</v>
      </c>
      <c r="G1100" s="2">
        <v>39461</v>
      </c>
      <c r="H1100" s="4">
        <v>94.55</v>
      </c>
      <c r="J1100" s="2">
        <v>34460</v>
      </c>
      <c r="K1100" s="4">
        <v>15.08</v>
      </c>
      <c r="S1100" s="3">
        <v>34410</v>
      </c>
      <c r="T1100">
        <v>3.24</v>
      </c>
    </row>
    <row r="1101" spans="1:20" x14ac:dyDescent="0.25">
      <c r="A1101" s="2">
        <v>39127</v>
      </c>
      <c r="B1101" s="4">
        <v>664.55</v>
      </c>
      <c r="D1101" s="2">
        <v>40816</v>
      </c>
      <c r="E1101" s="4">
        <v>82.73</v>
      </c>
      <c r="G1101" s="2">
        <v>39462</v>
      </c>
      <c r="H1101" s="4">
        <v>95.61</v>
      </c>
      <c r="J1101" s="2">
        <v>34463</v>
      </c>
      <c r="K1101" s="4">
        <v>16.16</v>
      </c>
      <c r="S1101" s="3">
        <v>34411</v>
      </c>
      <c r="T1101">
        <v>3.22</v>
      </c>
    </row>
    <row r="1102" spans="1:20" x14ac:dyDescent="0.25">
      <c r="A1102" s="2">
        <v>39128</v>
      </c>
      <c r="B1102" s="4">
        <v>666.2</v>
      </c>
      <c r="D1102" s="2">
        <v>40819</v>
      </c>
      <c r="E1102" s="4">
        <v>81.3</v>
      </c>
      <c r="G1102" s="2">
        <v>39463</v>
      </c>
      <c r="H1102" s="4">
        <v>94.92</v>
      </c>
      <c r="J1102" s="2">
        <v>34464</v>
      </c>
      <c r="K1102" s="4">
        <v>15.19</v>
      </c>
      <c r="S1102" s="3">
        <v>34414</v>
      </c>
      <c r="T1102">
        <v>3.36</v>
      </c>
    </row>
    <row r="1103" spans="1:20" x14ac:dyDescent="0.25">
      <c r="A1103" s="2">
        <v>39129</v>
      </c>
      <c r="B1103" s="4">
        <v>667.93</v>
      </c>
      <c r="D1103" s="2">
        <v>40820</v>
      </c>
      <c r="E1103" s="4">
        <v>81.05</v>
      </c>
      <c r="G1103" s="2">
        <v>39464</v>
      </c>
      <c r="H1103" s="4">
        <v>96.19</v>
      </c>
      <c r="J1103" s="2">
        <v>34465</v>
      </c>
      <c r="K1103" s="4">
        <v>15.55</v>
      </c>
      <c r="S1103" s="3">
        <v>34415</v>
      </c>
      <c r="T1103">
        <v>3.44</v>
      </c>
    </row>
    <row r="1104" spans="1:20" x14ac:dyDescent="0.25">
      <c r="A1104" s="2">
        <v>39133</v>
      </c>
      <c r="B1104" s="4">
        <v>669.98</v>
      </c>
      <c r="D1104" s="2">
        <v>40821</v>
      </c>
      <c r="E1104" s="4">
        <v>82.04</v>
      </c>
      <c r="G1104" s="2">
        <v>39465</v>
      </c>
      <c r="H1104" s="4">
        <v>95.48</v>
      </c>
      <c r="J1104" s="2">
        <v>34466</v>
      </c>
      <c r="K1104" s="4">
        <v>15.46</v>
      </c>
      <c r="S1104" s="3">
        <v>34416</v>
      </c>
      <c r="T1104">
        <v>3.4699999999999998</v>
      </c>
    </row>
    <row r="1105" spans="1:20" x14ac:dyDescent="0.25">
      <c r="A1105" s="2">
        <v>39134</v>
      </c>
      <c r="B1105" s="4">
        <v>670.39</v>
      </c>
      <c r="D1105" s="2">
        <v>40822</v>
      </c>
      <c r="E1105" s="4">
        <v>83.31</v>
      </c>
      <c r="G1105" s="2">
        <v>39469</v>
      </c>
      <c r="H1105" s="4">
        <v>96.44</v>
      </c>
      <c r="J1105" s="2">
        <v>34467</v>
      </c>
      <c r="K1105" s="4">
        <v>14.54</v>
      </c>
      <c r="S1105" s="3">
        <v>34417</v>
      </c>
      <c r="T1105">
        <v>3.49</v>
      </c>
    </row>
    <row r="1106" spans="1:20" x14ac:dyDescent="0.25">
      <c r="A1106" s="2">
        <v>39135</v>
      </c>
      <c r="B1106" s="4">
        <v>671.56</v>
      </c>
      <c r="D1106" s="2">
        <v>40823</v>
      </c>
      <c r="E1106" s="4">
        <v>83.38</v>
      </c>
      <c r="G1106" s="2">
        <v>39470</v>
      </c>
      <c r="H1106" s="4">
        <v>96.28</v>
      </c>
      <c r="J1106" s="2">
        <v>34470</v>
      </c>
      <c r="K1106" s="4">
        <v>14.67</v>
      </c>
      <c r="S1106" s="3">
        <v>34418</v>
      </c>
      <c r="T1106">
        <v>3.5300000000000002</v>
      </c>
    </row>
    <row r="1107" spans="1:20" x14ac:dyDescent="0.25">
      <c r="A1107" s="2">
        <v>39136</v>
      </c>
      <c r="B1107" s="4">
        <v>672.32</v>
      </c>
      <c r="D1107" s="2">
        <v>40826</v>
      </c>
      <c r="E1107" s="4">
        <v>85.17</v>
      </c>
      <c r="G1107" s="2">
        <v>39471</v>
      </c>
      <c r="H1107" s="4">
        <v>94.36</v>
      </c>
      <c r="J1107" s="2">
        <v>34471</v>
      </c>
      <c r="K1107" s="4">
        <v>14.08</v>
      </c>
      <c r="S1107" s="3">
        <v>34421</v>
      </c>
      <c r="T1107">
        <v>3.5300000000000002</v>
      </c>
    </row>
    <row r="1108" spans="1:20" x14ac:dyDescent="0.25">
      <c r="A1108" s="2">
        <v>39139</v>
      </c>
      <c r="B1108" s="4">
        <v>673.06</v>
      </c>
      <c r="D1108" s="2">
        <v>40827</v>
      </c>
      <c r="E1108" s="4">
        <v>84.23</v>
      </c>
      <c r="G1108" s="2">
        <v>39472</v>
      </c>
      <c r="H1108" s="4">
        <v>95.95</v>
      </c>
      <c r="J1108" s="2">
        <v>34472</v>
      </c>
      <c r="K1108" s="4">
        <v>12.55</v>
      </c>
      <c r="S1108" s="3">
        <v>34422</v>
      </c>
      <c r="T1108">
        <v>3.45</v>
      </c>
    </row>
    <row r="1109" spans="1:20" x14ac:dyDescent="0.25">
      <c r="A1109" s="2">
        <v>39140</v>
      </c>
      <c r="B1109" s="4">
        <v>672.78</v>
      </c>
      <c r="D1109" s="2">
        <v>40828</v>
      </c>
      <c r="E1109" s="4">
        <v>86.19</v>
      </c>
      <c r="G1109" s="2">
        <v>39475</v>
      </c>
      <c r="H1109" s="4">
        <v>95.59</v>
      </c>
      <c r="J1109" s="2">
        <v>34473</v>
      </c>
      <c r="K1109" s="4">
        <v>12.33</v>
      </c>
      <c r="S1109" s="3">
        <v>34423</v>
      </c>
      <c r="T1109">
        <v>3.36</v>
      </c>
    </row>
    <row r="1110" spans="1:20" x14ac:dyDescent="0.25">
      <c r="A1110" s="2">
        <v>39141</v>
      </c>
      <c r="B1110" s="4">
        <v>669.44</v>
      </c>
      <c r="D1110" s="2">
        <v>40829</v>
      </c>
      <c r="E1110" s="4">
        <v>85.83</v>
      </c>
      <c r="G1110" s="2">
        <v>39476</v>
      </c>
      <c r="H1110" s="4">
        <v>94.94</v>
      </c>
      <c r="J1110" s="2">
        <v>34474</v>
      </c>
      <c r="K1110" s="4">
        <v>12.79</v>
      </c>
      <c r="S1110" s="3">
        <v>34424</v>
      </c>
      <c r="T1110">
        <v>4.18</v>
      </c>
    </row>
    <row r="1111" spans="1:20" x14ac:dyDescent="0.25">
      <c r="A1111" s="2">
        <v>39142</v>
      </c>
      <c r="B1111" s="4">
        <v>669.5</v>
      </c>
      <c r="D1111" s="2">
        <v>40830</v>
      </c>
      <c r="E1111" s="4">
        <v>86.43</v>
      </c>
      <c r="G1111" s="2">
        <v>39477</v>
      </c>
      <c r="H1111" s="4">
        <v>94.32</v>
      </c>
      <c r="J1111" s="2">
        <v>34477</v>
      </c>
      <c r="K1111" s="4">
        <v>13.49</v>
      </c>
      <c r="S1111" s="3">
        <v>34425</v>
      </c>
      <c r="T1111">
        <v>3.64</v>
      </c>
    </row>
    <row r="1112" spans="1:20" x14ac:dyDescent="0.25">
      <c r="A1112" s="2">
        <v>39143</v>
      </c>
      <c r="B1112" s="4">
        <v>668.59</v>
      </c>
      <c r="D1112" s="2">
        <v>40833</v>
      </c>
      <c r="E1112" s="4">
        <v>85.93</v>
      </c>
      <c r="G1112" s="2">
        <v>39478</v>
      </c>
      <c r="H1112" s="4">
        <v>94.97</v>
      </c>
      <c r="J1112" s="2">
        <v>34478</v>
      </c>
      <c r="K1112" s="4">
        <v>12.73</v>
      </c>
      <c r="S1112" s="3">
        <v>34428</v>
      </c>
      <c r="T1112">
        <v>3.62</v>
      </c>
    </row>
    <row r="1113" spans="1:20" x14ac:dyDescent="0.25">
      <c r="A1113" s="2">
        <v>39146</v>
      </c>
      <c r="B1113" s="4">
        <v>666.63</v>
      </c>
      <c r="D1113" s="2">
        <v>40834</v>
      </c>
      <c r="E1113" s="4">
        <v>86.39</v>
      </c>
      <c r="G1113" s="2">
        <v>39479</v>
      </c>
      <c r="H1113" s="4">
        <v>95.23</v>
      </c>
      <c r="J1113" s="2">
        <v>34479</v>
      </c>
      <c r="K1113" s="4">
        <v>12.43</v>
      </c>
      <c r="S1113" s="3">
        <v>34429</v>
      </c>
      <c r="T1113">
        <v>3.6</v>
      </c>
    </row>
    <row r="1114" spans="1:20" x14ac:dyDescent="0.25">
      <c r="A1114" s="2">
        <v>39147</v>
      </c>
      <c r="B1114" s="4">
        <v>663.86</v>
      </c>
      <c r="D1114" s="2">
        <v>40835</v>
      </c>
      <c r="E1114" s="4">
        <v>86.11</v>
      </c>
      <c r="G1114" s="2">
        <v>39482</v>
      </c>
      <c r="H1114" s="4">
        <v>94.25</v>
      </c>
      <c r="J1114" s="2">
        <v>34480</v>
      </c>
      <c r="K1114" s="4">
        <v>12.5</v>
      </c>
      <c r="S1114" s="3">
        <v>34430</v>
      </c>
      <c r="T1114">
        <v>3.48</v>
      </c>
    </row>
    <row r="1115" spans="1:20" x14ac:dyDescent="0.25">
      <c r="A1115" s="2">
        <v>39148</v>
      </c>
      <c r="B1115" s="4">
        <v>666.61</v>
      </c>
      <c r="D1115" s="2">
        <v>40836</v>
      </c>
      <c r="E1115" s="4">
        <v>86.87</v>
      </c>
      <c r="G1115" s="2">
        <v>39483</v>
      </c>
      <c r="H1115" s="4">
        <v>94.97</v>
      </c>
      <c r="J1115" s="2">
        <v>34481</v>
      </c>
      <c r="K1115" s="4">
        <v>12.49</v>
      </c>
      <c r="S1115" s="3">
        <v>34431</v>
      </c>
      <c r="T1115">
        <v>3.46</v>
      </c>
    </row>
    <row r="1116" spans="1:20" x14ac:dyDescent="0.25">
      <c r="A1116" s="2">
        <v>39149</v>
      </c>
      <c r="B1116" s="4">
        <v>669.44</v>
      </c>
      <c r="D1116" s="2">
        <v>40837</v>
      </c>
      <c r="E1116" s="4">
        <v>87.92</v>
      </c>
      <c r="G1116" s="2">
        <v>39484</v>
      </c>
      <c r="H1116" s="4">
        <v>94.68</v>
      </c>
      <c r="J1116" s="2">
        <v>34485</v>
      </c>
      <c r="K1116" s="4">
        <v>13.03</v>
      </c>
      <c r="S1116" s="3">
        <v>34432</v>
      </c>
      <c r="T1116">
        <v>3.36</v>
      </c>
    </row>
    <row r="1117" spans="1:20" x14ac:dyDescent="0.25">
      <c r="A1117" s="2">
        <v>39150</v>
      </c>
      <c r="B1117" s="4">
        <v>670.41</v>
      </c>
      <c r="D1117" s="2">
        <v>40840</v>
      </c>
      <c r="E1117" s="4">
        <v>90.3</v>
      </c>
      <c r="G1117" s="2">
        <v>39485</v>
      </c>
      <c r="H1117" s="4">
        <v>92.64</v>
      </c>
      <c r="J1117" s="2">
        <v>34486</v>
      </c>
      <c r="K1117" s="4">
        <v>12.72</v>
      </c>
      <c r="S1117" s="3">
        <v>34435</v>
      </c>
      <c r="T1117">
        <v>3.41</v>
      </c>
    </row>
    <row r="1118" spans="1:20" x14ac:dyDescent="0.25">
      <c r="A1118" s="2">
        <v>39153</v>
      </c>
      <c r="B1118" s="4">
        <v>671.22</v>
      </c>
      <c r="D1118" s="2">
        <v>40841</v>
      </c>
      <c r="E1118" s="4">
        <v>88.7</v>
      </c>
      <c r="G1118" s="2">
        <v>39486</v>
      </c>
      <c r="H1118" s="4">
        <v>93.7</v>
      </c>
      <c r="J1118" s="2">
        <v>34487</v>
      </c>
      <c r="K1118" s="4">
        <v>12.73</v>
      </c>
      <c r="S1118" s="3">
        <v>34436</v>
      </c>
      <c r="T1118">
        <v>3.24</v>
      </c>
    </row>
    <row r="1119" spans="1:20" x14ac:dyDescent="0.25">
      <c r="A1119" s="2">
        <v>39154</v>
      </c>
      <c r="B1119" s="4">
        <v>670.45</v>
      </c>
      <c r="D1119" s="2">
        <v>40842</v>
      </c>
      <c r="E1119" s="4">
        <v>89.08</v>
      </c>
      <c r="G1119" s="2">
        <v>39489</v>
      </c>
      <c r="H1119" s="4">
        <v>94.09</v>
      </c>
      <c r="J1119" s="2">
        <v>34488</v>
      </c>
      <c r="K1119" s="4">
        <v>12.19</v>
      </c>
      <c r="S1119" s="3">
        <v>34437</v>
      </c>
      <c r="T1119">
        <v>3.43</v>
      </c>
    </row>
    <row r="1120" spans="1:20" x14ac:dyDescent="0.25">
      <c r="A1120" s="2">
        <v>39155</v>
      </c>
      <c r="B1120" s="4">
        <v>668.71</v>
      </c>
      <c r="D1120" s="2">
        <v>40843</v>
      </c>
      <c r="E1120" s="4">
        <v>90.39</v>
      </c>
      <c r="G1120" s="2">
        <v>39490</v>
      </c>
      <c r="H1120" s="4">
        <v>93.53</v>
      </c>
      <c r="J1120" s="2">
        <v>34491</v>
      </c>
      <c r="K1120" s="4">
        <v>13.03</v>
      </c>
      <c r="S1120" s="3">
        <v>34438</v>
      </c>
      <c r="T1120">
        <v>3.49</v>
      </c>
    </row>
    <row r="1121" spans="1:20" x14ac:dyDescent="0.25">
      <c r="A1121" s="2">
        <v>39156</v>
      </c>
      <c r="B1121" s="4">
        <v>668.01</v>
      </c>
      <c r="D1121" s="2">
        <v>40844</v>
      </c>
      <c r="E1121" s="4">
        <v>90.12</v>
      </c>
      <c r="G1121" s="2">
        <v>39491</v>
      </c>
      <c r="H1121" s="4">
        <v>92.53</v>
      </c>
      <c r="J1121" s="2">
        <v>34492</v>
      </c>
      <c r="K1121" s="4">
        <v>13.05</v>
      </c>
      <c r="S1121" s="3">
        <v>34439</v>
      </c>
      <c r="T1121">
        <v>3.51</v>
      </c>
    </row>
    <row r="1122" spans="1:20" x14ac:dyDescent="0.25">
      <c r="A1122" s="2">
        <v>39157</v>
      </c>
      <c r="B1122" s="4">
        <v>668.76</v>
      </c>
      <c r="D1122" s="2">
        <v>40847</v>
      </c>
      <c r="E1122" s="4">
        <v>89.28</v>
      </c>
      <c r="G1122" s="2">
        <v>39492</v>
      </c>
      <c r="H1122" s="4">
        <v>91.18</v>
      </c>
      <c r="J1122" s="2">
        <v>34493</v>
      </c>
      <c r="K1122" s="4">
        <v>13.32</v>
      </c>
      <c r="S1122" s="3">
        <v>34442</v>
      </c>
      <c r="T1122">
        <v>3.7</v>
      </c>
    </row>
    <row r="1123" spans="1:20" x14ac:dyDescent="0.25">
      <c r="A1123" s="2">
        <v>39160</v>
      </c>
      <c r="B1123" s="4">
        <v>668.67</v>
      </c>
      <c r="D1123" s="2">
        <v>40848</v>
      </c>
      <c r="E1123" s="4">
        <v>87.05</v>
      </c>
      <c r="G1123" s="2">
        <v>39493</v>
      </c>
      <c r="H1123" s="4">
        <v>91.93</v>
      </c>
      <c r="J1123" s="2">
        <v>34494</v>
      </c>
      <c r="K1123" s="4">
        <v>13.21</v>
      </c>
      <c r="S1123" s="3">
        <v>34443</v>
      </c>
      <c r="T1123">
        <v>3.71</v>
      </c>
    </row>
    <row r="1124" spans="1:20" x14ac:dyDescent="0.25">
      <c r="A1124" s="2">
        <v>39161</v>
      </c>
      <c r="B1124" s="4">
        <v>668.87</v>
      </c>
      <c r="D1124" s="2">
        <v>40849</v>
      </c>
      <c r="E1124" s="4">
        <v>88</v>
      </c>
      <c r="G1124" s="2">
        <v>39497</v>
      </c>
      <c r="H1124" s="4">
        <v>90.95</v>
      </c>
      <c r="J1124" s="2">
        <v>34495</v>
      </c>
      <c r="K1124" s="4">
        <v>12.69</v>
      </c>
      <c r="S1124" s="3">
        <v>34444</v>
      </c>
      <c r="T1124">
        <v>3.71</v>
      </c>
    </row>
    <row r="1125" spans="1:20" x14ac:dyDescent="0.25">
      <c r="A1125" s="2">
        <v>39162</v>
      </c>
      <c r="B1125" s="4">
        <v>668.38</v>
      </c>
      <c r="D1125" s="2">
        <v>40850</v>
      </c>
      <c r="E1125" s="4">
        <v>88.87</v>
      </c>
      <c r="G1125" s="2">
        <v>39498</v>
      </c>
      <c r="H1125" s="4">
        <v>91.54</v>
      </c>
      <c r="J1125" s="2">
        <v>34498</v>
      </c>
      <c r="K1125" s="4">
        <v>11.92</v>
      </c>
      <c r="S1125" s="3">
        <v>34445</v>
      </c>
      <c r="T1125">
        <v>3.7</v>
      </c>
    </row>
    <row r="1126" spans="1:20" x14ac:dyDescent="0.25">
      <c r="A1126" s="2">
        <v>39163</v>
      </c>
      <c r="B1126" s="4">
        <v>669.2</v>
      </c>
      <c r="D1126" s="2">
        <v>40851</v>
      </c>
      <c r="E1126" s="4">
        <v>88.78</v>
      </c>
      <c r="G1126" s="2">
        <v>39499</v>
      </c>
      <c r="H1126" s="4">
        <v>92.56</v>
      </c>
      <c r="J1126" s="2">
        <v>34499</v>
      </c>
      <c r="K1126" s="4">
        <v>11.6</v>
      </c>
      <c r="S1126" s="3">
        <v>34446</v>
      </c>
      <c r="T1126">
        <v>3.7</v>
      </c>
    </row>
    <row r="1127" spans="1:20" x14ac:dyDescent="0.25">
      <c r="A1127" s="2">
        <v>39164</v>
      </c>
      <c r="B1127" s="4">
        <v>670.3</v>
      </c>
      <c r="D1127" s="2">
        <v>40854</v>
      </c>
      <c r="E1127" s="4">
        <v>88.48</v>
      </c>
      <c r="G1127" s="2">
        <v>39500</v>
      </c>
      <c r="H1127" s="4">
        <v>92.02</v>
      </c>
      <c r="J1127" s="2">
        <v>34500</v>
      </c>
      <c r="K1127" s="4">
        <v>11.52</v>
      </c>
      <c r="S1127" s="3">
        <v>34449</v>
      </c>
      <c r="T1127">
        <v>3.7800000000000002</v>
      </c>
    </row>
    <row r="1128" spans="1:20" x14ac:dyDescent="0.25">
      <c r="A1128" s="2">
        <v>39167</v>
      </c>
      <c r="B1128" s="4">
        <v>670.7</v>
      </c>
      <c r="D1128" s="2">
        <v>40855</v>
      </c>
      <c r="E1128" s="4">
        <v>88.68</v>
      </c>
      <c r="G1128" s="2">
        <v>39503</v>
      </c>
      <c r="H1128" s="4">
        <v>91.08</v>
      </c>
      <c r="J1128" s="2">
        <v>34501</v>
      </c>
      <c r="K1128" s="4">
        <v>11.22</v>
      </c>
      <c r="S1128" s="3">
        <v>34450</v>
      </c>
      <c r="T1128">
        <v>3.42</v>
      </c>
    </row>
    <row r="1129" spans="1:20" x14ac:dyDescent="0.25">
      <c r="A1129" s="2">
        <v>39168</v>
      </c>
      <c r="B1129" s="4">
        <v>670.48</v>
      </c>
      <c r="D1129" s="2">
        <v>40856</v>
      </c>
      <c r="E1129" s="4">
        <v>86.8</v>
      </c>
      <c r="G1129" s="2">
        <v>39504</v>
      </c>
      <c r="H1129" s="4">
        <v>91.1</v>
      </c>
      <c r="J1129" s="2">
        <v>34502</v>
      </c>
      <c r="K1129" s="4">
        <v>12.31</v>
      </c>
      <c r="S1129" s="3">
        <v>34451</v>
      </c>
      <c r="T1129">
        <v>3.15</v>
      </c>
    </row>
    <row r="1130" spans="1:20" x14ac:dyDescent="0.25">
      <c r="A1130" s="2">
        <v>39169</v>
      </c>
      <c r="B1130" s="4">
        <v>670.13</v>
      </c>
      <c r="D1130" s="2">
        <v>40857</v>
      </c>
      <c r="E1130" s="4">
        <v>86.89</v>
      </c>
      <c r="G1130" s="2">
        <v>39505</v>
      </c>
      <c r="H1130" s="4">
        <v>91.19</v>
      </c>
      <c r="J1130" s="2">
        <v>34505</v>
      </c>
      <c r="K1130" s="4">
        <v>13.96</v>
      </c>
      <c r="S1130" s="3">
        <v>34452</v>
      </c>
      <c r="T1130">
        <v>3.66</v>
      </c>
    </row>
    <row r="1131" spans="1:20" x14ac:dyDescent="0.25">
      <c r="A1131" s="2">
        <v>39170</v>
      </c>
      <c r="B1131" s="4">
        <v>669.29</v>
      </c>
      <c r="D1131" s="2">
        <v>40858</v>
      </c>
      <c r="E1131" s="4">
        <v>88.04</v>
      </c>
      <c r="G1131" s="2">
        <v>39506</v>
      </c>
      <c r="H1131" s="4">
        <v>92.81</v>
      </c>
      <c r="J1131" s="2">
        <v>34506</v>
      </c>
      <c r="K1131" s="4">
        <v>14.7</v>
      </c>
      <c r="S1131" s="3">
        <v>34453</v>
      </c>
      <c r="T1131">
        <v>3.73</v>
      </c>
    </row>
    <row r="1132" spans="1:20" x14ac:dyDescent="0.25">
      <c r="A1132" s="2">
        <v>39171</v>
      </c>
      <c r="B1132" s="4">
        <v>669.91</v>
      </c>
      <c r="D1132" s="2">
        <v>40861</v>
      </c>
      <c r="E1132" s="4">
        <v>87.45</v>
      </c>
      <c r="G1132" s="2">
        <v>39507</v>
      </c>
      <c r="H1132" s="4">
        <v>94.19</v>
      </c>
      <c r="J1132" s="2">
        <v>34507</v>
      </c>
      <c r="K1132" s="4">
        <v>14.02</v>
      </c>
      <c r="S1132" s="3">
        <v>34456</v>
      </c>
      <c r="T1132">
        <v>3.86</v>
      </c>
    </row>
    <row r="1133" spans="1:20" x14ac:dyDescent="0.25">
      <c r="A1133" s="2">
        <v>39174</v>
      </c>
      <c r="B1133" s="4">
        <v>668.92</v>
      </c>
      <c r="D1133" s="2">
        <v>40862</v>
      </c>
      <c r="E1133" s="4">
        <v>87.22</v>
      </c>
      <c r="G1133" s="2">
        <v>39510</v>
      </c>
      <c r="H1133" s="4">
        <v>93.64</v>
      </c>
      <c r="J1133" s="2">
        <v>34508</v>
      </c>
      <c r="K1133" s="4">
        <v>14.12</v>
      </c>
      <c r="S1133" s="3">
        <v>34457</v>
      </c>
      <c r="T1133">
        <v>3.81</v>
      </c>
    </row>
    <row r="1134" spans="1:20" x14ac:dyDescent="0.25">
      <c r="A1134" s="2">
        <v>39175</v>
      </c>
      <c r="B1134" s="4">
        <v>668.43</v>
      </c>
      <c r="D1134" s="2">
        <v>40863</v>
      </c>
      <c r="E1134" s="4">
        <v>86.37</v>
      </c>
      <c r="G1134" s="2">
        <v>39511</v>
      </c>
      <c r="H1134" s="4">
        <v>92.73</v>
      </c>
      <c r="J1134" s="2">
        <v>34509</v>
      </c>
      <c r="K1134" s="4">
        <v>16.72</v>
      </c>
      <c r="S1134" s="3">
        <v>34458</v>
      </c>
      <c r="T1134">
        <v>3.7800000000000002</v>
      </c>
    </row>
    <row r="1135" spans="1:20" x14ac:dyDescent="0.25">
      <c r="A1135" s="2">
        <v>39176</v>
      </c>
      <c r="B1135" s="4">
        <v>668.7</v>
      </c>
      <c r="D1135" s="2">
        <v>40864</v>
      </c>
      <c r="E1135" s="4">
        <v>85.95</v>
      </c>
      <c r="G1135" s="2">
        <v>39512</v>
      </c>
      <c r="H1135" s="4">
        <v>91.62</v>
      </c>
      <c r="J1135" s="2">
        <v>34512</v>
      </c>
      <c r="K1135" s="4">
        <v>15.53</v>
      </c>
      <c r="S1135" s="3">
        <v>34459</v>
      </c>
      <c r="T1135">
        <v>3.77</v>
      </c>
    </row>
    <row r="1136" spans="1:20" x14ac:dyDescent="0.25">
      <c r="A1136" s="2">
        <v>39177</v>
      </c>
      <c r="B1136" s="4">
        <v>668.96</v>
      </c>
      <c r="D1136" s="2">
        <v>40865</v>
      </c>
      <c r="E1136" s="4">
        <v>85.89</v>
      </c>
      <c r="G1136" s="2">
        <v>39513</v>
      </c>
      <c r="H1136" s="4">
        <v>92.11</v>
      </c>
      <c r="J1136" s="2">
        <v>34513</v>
      </c>
      <c r="K1136" s="4">
        <v>15.04</v>
      </c>
      <c r="S1136" s="3">
        <v>34460</v>
      </c>
      <c r="T1136">
        <v>3.7800000000000002</v>
      </c>
    </row>
    <row r="1137" spans="1:20" x14ac:dyDescent="0.25">
      <c r="A1137" s="2">
        <v>39181</v>
      </c>
      <c r="B1137" s="4">
        <v>669.14</v>
      </c>
      <c r="D1137" s="2">
        <v>40868</v>
      </c>
      <c r="E1137" s="4">
        <v>84.92</v>
      </c>
      <c r="G1137" s="2">
        <v>39514</v>
      </c>
      <c r="H1137" s="4">
        <v>92.23</v>
      </c>
      <c r="J1137" s="2">
        <v>34514</v>
      </c>
      <c r="K1137" s="4">
        <v>14.42</v>
      </c>
      <c r="S1137" s="3">
        <v>34463</v>
      </c>
      <c r="T1137">
        <v>3.77</v>
      </c>
    </row>
    <row r="1138" spans="1:20" x14ac:dyDescent="0.25">
      <c r="A1138" s="2">
        <v>39182</v>
      </c>
      <c r="B1138" s="4">
        <v>669.34</v>
      </c>
      <c r="D1138" s="2">
        <v>40869</v>
      </c>
      <c r="E1138" s="4">
        <v>84.27</v>
      </c>
      <c r="G1138" s="2">
        <v>39517</v>
      </c>
      <c r="H1138" s="4">
        <v>93.59</v>
      </c>
      <c r="J1138" s="2">
        <v>34515</v>
      </c>
      <c r="K1138" s="4">
        <v>14.97</v>
      </c>
      <c r="S1138" s="3">
        <v>34464</v>
      </c>
      <c r="T1138">
        <v>3.58</v>
      </c>
    </row>
    <row r="1139" spans="1:20" x14ac:dyDescent="0.25">
      <c r="A1139" s="2">
        <v>39183</v>
      </c>
      <c r="B1139" s="4">
        <v>670.58</v>
      </c>
      <c r="D1139" s="2">
        <v>40870</v>
      </c>
      <c r="E1139" s="4">
        <v>82.75</v>
      </c>
      <c r="G1139" s="2">
        <v>39518</v>
      </c>
      <c r="H1139" s="4">
        <v>92.79</v>
      </c>
      <c r="J1139" s="2">
        <v>34516</v>
      </c>
      <c r="K1139" s="4">
        <v>14.36</v>
      </c>
      <c r="S1139" s="3">
        <v>34465</v>
      </c>
      <c r="T1139">
        <v>3.42</v>
      </c>
    </row>
    <row r="1140" spans="1:20" x14ac:dyDescent="0.25">
      <c r="A1140" s="2">
        <v>39184</v>
      </c>
      <c r="B1140" s="4">
        <v>671.18</v>
      </c>
      <c r="D1140" s="2">
        <v>40872</v>
      </c>
      <c r="E1140" s="4">
        <v>82.75</v>
      </c>
      <c r="G1140" s="2">
        <v>39519</v>
      </c>
      <c r="H1140" s="4">
        <v>94.58</v>
      </c>
      <c r="J1140" s="2">
        <v>34520</v>
      </c>
      <c r="K1140" s="4">
        <v>14.92</v>
      </c>
      <c r="S1140" s="3">
        <v>34466</v>
      </c>
      <c r="T1140">
        <v>3.7800000000000002</v>
      </c>
    </row>
    <row r="1141" spans="1:20" x14ac:dyDescent="0.25">
      <c r="A1141" s="2">
        <v>39185</v>
      </c>
      <c r="B1141" s="4">
        <v>669.27</v>
      </c>
      <c r="D1141" s="2">
        <v>40875</v>
      </c>
      <c r="E1141" s="4">
        <v>84.6</v>
      </c>
      <c r="G1141" s="2">
        <v>39520</v>
      </c>
      <c r="H1141" s="4">
        <v>93.84</v>
      </c>
      <c r="J1141" s="2">
        <v>34521</v>
      </c>
      <c r="K1141" s="4">
        <v>14.7</v>
      </c>
      <c r="S1141" s="3">
        <v>34467</v>
      </c>
      <c r="T1141">
        <v>3.84</v>
      </c>
    </row>
    <row r="1142" spans="1:20" x14ac:dyDescent="0.25">
      <c r="A1142" s="2">
        <v>39188</v>
      </c>
      <c r="B1142" s="4">
        <v>668.65</v>
      </c>
      <c r="D1142" s="2">
        <v>40876</v>
      </c>
      <c r="E1142" s="4">
        <v>85.15</v>
      </c>
      <c r="G1142" s="2">
        <v>39521</v>
      </c>
      <c r="H1142" s="4">
        <v>95</v>
      </c>
      <c r="J1142" s="2">
        <v>34522</v>
      </c>
      <c r="K1142" s="4">
        <v>14.01</v>
      </c>
      <c r="S1142" s="3">
        <v>34470</v>
      </c>
      <c r="T1142">
        <v>4.29</v>
      </c>
    </row>
    <row r="1143" spans="1:20" x14ac:dyDescent="0.25">
      <c r="A1143" s="2">
        <v>39189</v>
      </c>
      <c r="B1143" s="4">
        <v>668.1</v>
      </c>
      <c r="D1143" s="2">
        <v>40877</v>
      </c>
      <c r="E1143" s="4">
        <v>86.6</v>
      </c>
      <c r="G1143" s="2">
        <v>39524</v>
      </c>
      <c r="H1143" s="4">
        <v>95.73</v>
      </c>
      <c r="J1143" s="2">
        <v>34523</v>
      </c>
      <c r="K1143" s="4">
        <v>13.26</v>
      </c>
      <c r="S1143" s="3">
        <v>34471</v>
      </c>
      <c r="T1143">
        <v>4.2699999999999996</v>
      </c>
    </row>
    <row r="1144" spans="1:20" x14ac:dyDescent="0.25">
      <c r="A1144" s="2">
        <v>39190</v>
      </c>
      <c r="B1144" s="4">
        <v>668.31</v>
      </c>
      <c r="D1144" s="2">
        <v>40878</v>
      </c>
      <c r="E1144" s="4">
        <v>86.43</v>
      </c>
      <c r="G1144" s="2">
        <v>39525</v>
      </c>
      <c r="H1144" s="4">
        <v>95.44</v>
      </c>
      <c r="J1144" s="2">
        <v>34526</v>
      </c>
      <c r="K1144" s="4">
        <v>13.83</v>
      </c>
      <c r="S1144" s="3">
        <v>34472</v>
      </c>
      <c r="T1144">
        <v>4.26</v>
      </c>
    </row>
    <row r="1145" spans="1:20" x14ac:dyDescent="0.25">
      <c r="A1145" s="2">
        <v>39191</v>
      </c>
      <c r="B1145" s="4">
        <v>671.7</v>
      </c>
      <c r="D1145" s="2">
        <v>40879</v>
      </c>
      <c r="E1145" s="4">
        <v>86.92</v>
      </c>
      <c r="G1145" s="2">
        <v>39526</v>
      </c>
      <c r="H1145" s="4">
        <v>96.99</v>
      </c>
      <c r="J1145" s="2">
        <v>34527</v>
      </c>
      <c r="K1145" s="4">
        <v>13.4</v>
      </c>
      <c r="S1145" s="3">
        <v>34473</v>
      </c>
      <c r="T1145">
        <v>4.2300000000000004</v>
      </c>
    </row>
    <row r="1146" spans="1:20" x14ac:dyDescent="0.25">
      <c r="A1146" s="2">
        <v>39192</v>
      </c>
      <c r="B1146" s="4">
        <v>671.01</v>
      </c>
      <c r="D1146" s="2">
        <v>40882</v>
      </c>
      <c r="E1146" s="4">
        <v>87.41</v>
      </c>
      <c r="G1146" s="2">
        <v>39527</v>
      </c>
      <c r="H1146" s="4">
        <v>97.18</v>
      </c>
      <c r="J1146" s="2">
        <v>34528</v>
      </c>
      <c r="K1146" s="4">
        <v>12.42</v>
      </c>
      <c r="S1146" s="3">
        <v>34474</v>
      </c>
      <c r="T1146">
        <v>4.21</v>
      </c>
    </row>
    <row r="1147" spans="1:20" x14ac:dyDescent="0.25">
      <c r="A1147" s="2">
        <v>39195</v>
      </c>
      <c r="B1147" s="4">
        <v>671.39</v>
      </c>
      <c r="D1147" s="2">
        <v>40883</v>
      </c>
      <c r="E1147" s="4">
        <v>87.8</v>
      </c>
      <c r="G1147" s="2">
        <v>39531</v>
      </c>
      <c r="H1147" s="4">
        <v>95.3</v>
      </c>
      <c r="J1147" s="2">
        <v>34529</v>
      </c>
      <c r="K1147" s="4">
        <v>11.64</v>
      </c>
      <c r="S1147" s="3">
        <v>34477</v>
      </c>
      <c r="T1147">
        <v>4.28</v>
      </c>
    </row>
    <row r="1148" spans="1:20" x14ac:dyDescent="0.25">
      <c r="A1148" s="2">
        <v>39196</v>
      </c>
      <c r="B1148" s="4">
        <v>678.25</v>
      </c>
      <c r="D1148" s="2">
        <v>40884</v>
      </c>
      <c r="E1148" s="4">
        <v>87.52</v>
      </c>
      <c r="G1148" s="2">
        <v>39532</v>
      </c>
      <c r="H1148" s="4">
        <v>95.69</v>
      </c>
      <c r="J1148" s="2">
        <v>34530</v>
      </c>
      <c r="K1148" s="4">
        <v>11.28</v>
      </c>
      <c r="S1148" s="3">
        <v>34478</v>
      </c>
      <c r="T1148">
        <v>4.1900000000000004</v>
      </c>
    </row>
    <row r="1149" spans="1:20" x14ac:dyDescent="0.25">
      <c r="A1149" s="2">
        <v>39197</v>
      </c>
      <c r="B1149" s="4">
        <v>679.69</v>
      </c>
      <c r="D1149" s="2">
        <v>40885</v>
      </c>
      <c r="E1149" s="4">
        <v>86.95</v>
      </c>
      <c r="G1149" s="2">
        <v>39533</v>
      </c>
      <c r="H1149" s="4">
        <v>95.3</v>
      </c>
      <c r="J1149" s="2">
        <v>34533</v>
      </c>
      <c r="K1149" s="4">
        <v>11.44</v>
      </c>
      <c r="S1149" s="3">
        <v>34479</v>
      </c>
      <c r="T1149">
        <v>4.24</v>
      </c>
    </row>
    <row r="1150" spans="1:20" x14ac:dyDescent="0.25">
      <c r="A1150" s="2">
        <v>39198</v>
      </c>
      <c r="B1150" s="4">
        <v>681.14</v>
      </c>
      <c r="D1150" s="2">
        <v>40886</v>
      </c>
      <c r="E1150" s="4">
        <v>87.7</v>
      </c>
      <c r="G1150" s="2">
        <v>39534</v>
      </c>
      <c r="H1150" s="4">
        <v>94.63</v>
      </c>
      <c r="J1150" s="2">
        <v>34534</v>
      </c>
      <c r="K1150" s="4">
        <v>11.65</v>
      </c>
      <c r="S1150" s="3">
        <v>34480</v>
      </c>
      <c r="T1150">
        <v>4.2300000000000004</v>
      </c>
    </row>
    <row r="1151" spans="1:20" x14ac:dyDescent="0.25">
      <c r="A1151" s="2">
        <v>39199</v>
      </c>
      <c r="B1151" s="4">
        <v>681.1</v>
      </c>
      <c r="D1151" s="2">
        <v>40889</v>
      </c>
      <c r="E1151" s="4">
        <v>87.23</v>
      </c>
      <c r="G1151" s="2">
        <v>39535</v>
      </c>
      <c r="H1151" s="4">
        <v>95.55</v>
      </c>
      <c r="J1151" s="2">
        <v>34535</v>
      </c>
      <c r="K1151" s="4">
        <v>11.7</v>
      </c>
      <c r="S1151" s="3">
        <v>34481</v>
      </c>
      <c r="T1151">
        <v>4.1900000000000004</v>
      </c>
    </row>
    <row r="1152" spans="1:20" x14ac:dyDescent="0.25">
      <c r="A1152" s="2">
        <v>39202</v>
      </c>
      <c r="B1152" s="4">
        <v>681.04</v>
      </c>
      <c r="D1152" s="2">
        <v>40890</v>
      </c>
      <c r="E1152" s="4">
        <v>86.9</v>
      </c>
      <c r="G1152" s="2">
        <v>39538</v>
      </c>
      <c r="H1152" s="4">
        <v>95.89</v>
      </c>
      <c r="J1152" s="2">
        <v>34536</v>
      </c>
      <c r="K1152" s="4">
        <v>11.65</v>
      </c>
      <c r="S1152" s="3">
        <v>34484</v>
      </c>
      <c r="T1152">
        <v>4.1900000000000004</v>
      </c>
    </row>
    <row r="1153" spans="1:20" x14ac:dyDescent="0.25">
      <c r="A1153" s="2">
        <v>39203</v>
      </c>
      <c r="B1153" s="4">
        <v>681.09</v>
      </c>
      <c r="D1153" s="2">
        <v>40891</v>
      </c>
      <c r="E1153" s="4">
        <v>86.63</v>
      </c>
      <c r="G1153" s="2">
        <v>39539</v>
      </c>
      <c r="H1153" s="4">
        <v>93.94</v>
      </c>
      <c r="J1153" s="2">
        <v>34537</v>
      </c>
      <c r="K1153" s="4">
        <v>11.22</v>
      </c>
      <c r="S1153" s="3">
        <v>34485</v>
      </c>
      <c r="T1153">
        <v>4.5999999999999996</v>
      </c>
    </row>
    <row r="1154" spans="1:20" x14ac:dyDescent="0.25">
      <c r="A1154" s="2">
        <v>39204</v>
      </c>
      <c r="B1154" s="4">
        <v>680.73</v>
      </c>
      <c r="D1154" s="2">
        <v>40892</v>
      </c>
      <c r="E1154" s="4">
        <v>87.06</v>
      </c>
      <c r="G1154" s="2">
        <v>39540</v>
      </c>
      <c r="H1154" s="4">
        <v>94.13</v>
      </c>
      <c r="J1154" s="2">
        <v>34540</v>
      </c>
      <c r="K1154" s="4">
        <v>11.46</v>
      </c>
      <c r="S1154" s="3">
        <v>34486</v>
      </c>
      <c r="T1154">
        <v>4.33</v>
      </c>
    </row>
    <row r="1155" spans="1:20" x14ac:dyDescent="0.25">
      <c r="A1155" s="2">
        <v>39205</v>
      </c>
      <c r="B1155" s="4">
        <v>680.76</v>
      </c>
      <c r="D1155" s="2">
        <v>40893</v>
      </c>
      <c r="E1155" s="4">
        <v>87.47</v>
      </c>
      <c r="G1155" s="2">
        <v>39541</v>
      </c>
      <c r="H1155" s="4">
        <v>94.34</v>
      </c>
      <c r="J1155" s="2">
        <v>34541</v>
      </c>
      <c r="K1155" s="4">
        <v>11.66</v>
      </c>
      <c r="S1155" s="3">
        <v>34487</v>
      </c>
      <c r="T1155">
        <v>4.25</v>
      </c>
    </row>
    <row r="1156" spans="1:20" x14ac:dyDescent="0.25">
      <c r="A1156" s="2">
        <v>39206</v>
      </c>
      <c r="B1156" s="4">
        <v>681.73</v>
      </c>
      <c r="D1156" s="2">
        <v>40896</v>
      </c>
      <c r="E1156" s="4">
        <v>87.36</v>
      </c>
      <c r="G1156" s="2">
        <v>39542</v>
      </c>
      <c r="H1156" s="4">
        <v>95.2</v>
      </c>
      <c r="J1156" s="2">
        <v>34542</v>
      </c>
      <c r="K1156" s="4">
        <v>11.93</v>
      </c>
      <c r="S1156" s="3">
        <v>34488</v>
      </c>
      <c r="T1156">
        <v>4.16</v>
      </c>
    </row>
    <row r="1157" spans="1:20" x14ac:dyDescent="0.25">
      <c r="A1157" s="2">
        <v>39209</v>
      </c>
      <c r="B1157" s="4">
        <v>681.45</v>
      </c>
      <c r="D1157" s="2">
        <v>40897</v>
      </c>
      <c r="E1157" s="4">
        <v>88.45</v>
      </c>
      <c r="G1157" s="2">
        <v>39545</v>
      </c>
      <c r="H1157" s="4">
        <v>94.7</v>
      </c>
      <c r="J1157" s="2">
        <v>34543</v>
      </c>
      <c r="K1157" s="4">
        <v>12.03</v>
      </c>
      <c r="S1157" s="3">
        <v>34491</v>
      </c>
      <c r="T1157">
        <v>4.17</v>
      </c>
    </row>
    <row r="1158" spans="1:20" x14ac:dyDescent="0.25">
      <c r="A1158" s="2">
        <v>39210</v>
      </c>
      <c r="B1158" s="4">
        <v>682.09</v>
      </c>
      <c r="D1158" s="2">
        <v>40898</v>
      </c>
      <c r="E1158" s="4">
        <v>88.7</v>
      </c>
      <c r="G1158" s="2">
        <v>39546</v>
      </c>
      <c r="H1158" s="4">
        <v>94.37</v>
      </c>
      <c r="J1158" s="2">
        <v>34544</v>
      </c>
      <c r="K1158" s="4">
        <v>11.13</v>
      </c>
      <c r="S1158" s="3">
        <v>34492</v>
      </c>
      <c r="T1158">
        <v>4.03</v>
      </c>
    </row>
    <row r="1159" spans="1:20" x14ac:dyDescent="0.25">
      <c r="A1159" s="2">
        <v>39211</v>
      </c>
      <c r="B1159" s="4">
        <v>679.56</v>
      </c>
      <c r="D1159" s="2">
        <v>40899</v>
      </c>
      <c r="E1159" s="4">
        <v>89.04</v>
      </c>
      <c r="G1159" s="2">
        <v>39547</v>
      </c>
      <c r="H1159" s="4">
        <v>95.35</v>
      </c>
      <c r="J1159" s="2">
        <v>34547</v>
      </c>
      <c r="K1159" s="4">
        <v>11.17</v>
      </c>
      <c r="S1159" s="3">
        <v>34493</v>
      </c>
      <c r="T1159">
        <v>4</v>
      </c>
    </row>
    <row r="1160" spans="1:20" x14ac:dyDescent="0.25">
      <c r="A1160" s="2">
        <v>39212</v>
      </c>
      <c r="B1160" s="4">
        <v>683.17</v>
      </c>
      <c r="D1160" s="2">
        <v>40900</v>
      </c>
      <c r="E1160" s="4">
        <v>89.45</v>
      </c>
      <c r="G1160" s="2">
        <v>39548</v>
      </c>
      <c r="H1160" s="4">
        <v>95.04</v>
      </c>
      <c r="J1160" s="2">
        <v>34548</v>
      </c>
      <c r="K1160" s="4">
        <v>11.27</v>
      </c>
      <c r="S1160" s="3">
        <v>34494</v>
      </c>
      <c r="T1160">
        <v>4.17</v>
      </c>
    </row>
    <row r="1161" spans="1:20" x14ac:dyDescent="0.25">
      <c r="A1161" s="2">
        <v>39213</v>
      </c>
      <c r="B1161" s="4">
        <v>683.67</v>
      </c>
      <c r="D1161" s="2">
        <v>40904</v>
      </c>
      <c r="E1161" s="4">
        <v>89.27</v>
      </c>
      <c r="G1161" s="2">
        <v>39549</v>
      </c>
      <c r="H1161" s="4">
        <v>95.67</v>
      </c>
      <c r="J1161" s="2">
        <v>34549</v>
      </c>
      <c r="K1161" s="4">
        <v>11.35</v>
      </c>
      <c r="S1161" s="3">
        <v>34495</v>
      </c>
      <c r="T1161">
        <v>4.18</v>
      </c>
    </row>
    <row r="1162" spans="1:20" x14ac:dyDescent="0.25">
      <c r="A1162" s="2">
        <v>39216</v>
      </c>
      <c r="B1162" s="4">
        <v>683.34</v>
      </c>
      <c r="D1162" s="2">
        <v>40905</v>
      </c>
      <c r="E1162" s="4">
        <v>88.85</v>
      </c>
      <c r="G1162" s="2">
        <v>39552</v>
      </c>
      <c r="H1162" s="4">
        <v>95.11</v>
      </c>
      <c r="J1162" s="2">
        <v>34550</v>
      </c>
      <c r="K1162" s="4">
        <v>12.18</v>
      </c>
      <c r="S1162" s="3">
        <v>34498</v>
      </c>
      <c r="T1162">
        <v>4.24</v>
      </c>
    </row>
    <row r="1163" spans="1:20" x14ac:dyDescent="0.25">
      <c r="A1163" s="2">
        <v>39217</v>
      </c>
      <c r="B1163" s="4">
        <v>682.48</v>
      </c>
      <c r="D1163" s="2">
        <v>40906</v>
      </c>
      <c r="E1163" s="4">
        <v>89.38</v>
      </c>
      <c r="G1163" s="2">
        <v>39553</v>
      </c>
      <c r="H1163" s="4">
        <v>93.93</v>
      </c>
      <c r="J1163" s="2">
        <v>34551</v>
      </c>
      <c r="K1163" s="4">
        <v>12.34</v>
      </c>
      <c r="S1163" s="3">
        <v>34499</v>
      </c>
      <c r="T1163">
        <v>4.2300000000000004</v>
      </c>
    </row>
    <row r="1164" spans="1:20" x14ac:dyDescent="0.25">
      <c r="A1164" s="2">
        <v>39218</v>
      </c>
      <c r="B1164" s="4">
        <v>685.12</v>
      </c>
      <c r="D1164" s="2">
        <v>40907</v>
      </c>
      <c r="E1164" s="4">
        <v>89.43</v>
      </c>
      <c r="G1164" s="2">
        <v>39554</v>
      </c>
      <c r="H1164" s="4">
        <v>92.99</v>
      </c>
      <c r="J1164" s="2">
        <v>34554</v>
      </c>
      <c r="K1164" s="4">
        <v>12.41</v>
      </c>
      <c r="S1164" s="3">
        <v>34500</v>
      </c>
      <c r="T1164">
        <v>4.3</v>
      </c>
    </row>
    <row r="1165" spans="1:20" x14ac:dyDescent="0.25">
      <c r="A1165" s="2">
        <v>39219</v>
      </c>
      <c r="B1165" s="4">
        <v>684.75</v>
      </c>
      <c r="D1165" s="2">
        <v>40911</v>
      </c>
      <c r="E1165" s="4">
        <v>89.72</v>
      </c>
      <c r="G1165" s="2">
        <v>39555</v>
      </c>
      <c r="H1165" s="4">
        <v>92.86</v>
      </c>
      <c r="J1165" s="2">
        <v>34555</v>
      </c>
      <c r="K1165" s="4">
        <v>12.54</v>
      </c>
      <c r="S1165" s="3">
        <v>34501</v>
      </c>
      <c r="T1165">
        <v>4.26</v>
      </c>
    </row>
    <row r="1166" spans="1:20" x14ac:dyDescent="0.25">
      <c r="A1166" s="2">
        <v>39220</v>
      </c>
      <c r="B1166" s="4">
        <v>684.97</v>
      </c>
      <c r="D1166" s="2">
        <v>40912</v>
      </c>
      <c r="E1166" s="4">
        <v>89.57</v>
      </c>
      <c r="G1166" s="2">
        <v>39556</v>
      </c>
      <c r="H1166" s="4">
        <v>92.76</v>
      </c>
      <c r="J1166" s="2">
        <v>34556</v>
      </c>
      <c r="K1166" s="4">
        <v>11.91</v>
      </c>
      <c r="S1166" s="3">
        <v>34502</v>
      </c>
      <c r="T1166">
        <v>4.17</v>
      </c>
    </row>
    <row r="1167" spans="1:20" x14ac:dyDescent="0.25">
      <c r="A1167" s="2">
        <v>39223</v>
      </c>
      <c r="B1167" s="4">
        <v>685.7</v>
      </c>
      <c r="D1167" s="2">
        <v>40913</v>
      </c>
      <c r="E1167" s="4">
        <v>89.18</v>
      </c>
      <c r="G1167" s="2">
        <v>39559</v>
      </c>
      <c r="H1167" s="4">
        <v>93.14</v>
      </c>
      <c r="J1167" s="2">
        <v>34557</v>
      </c>
      <c r="K1167" s="4">
        <v>12.13</v>
      </c>
      <c r="S1167" s="3">
        <v>34505</v>
      </c>
      <c r="T1167">
        <v>4.24</v>
      </c>
    </row>
    <row r="1168" spans="1:20" x14ac:dyDescent="0.25">
      <c r="A1168" s="2">
        <v>39224</v>
      </c>
      <c r="B1168" s="4">
        <v>685.72</v>
      </c>
      <c r="D1168" s="2">
        <v>40914</v>
      </c>
      <c r="E1168" s="4">
        <v>88.9</v>
      </c>
      <c r="G1168" s="2">
        <v>39560</v>
      </c>
      <c r="H1168" s="4">
        <v>93.46</v>
      </c>
      <c r="J1168" s="2">
        <v>34558</v>
      </c>
      <c r="K1168" s="4">
        <v>11.09</v>
      </c>
      <c r="S1168" s="3">
        <v>34506</v>
      </c>
      <c r="T1168">
        <v>4.1399999999999997</v>
      </c>
    </row>
    <row r="1169" spans="1:20" x14ac:dyDescent="0.25">
      <c r="A1169" s="2">
        <v>39225</v>
      </c>
      <c r="B1169" s="4">
        <v>684.87</v>
      </c>
      <c r="D1169" s="2">
        <v>40917</v>
      </c>
      <c r="E1169" s="4">
        <v>88.98</v>
      </c>
      <c r="G1169" s="2">
        <v>39561</v>
      </c>
      <c r="H1169" s="4">
        <v>93.15</v>
      </c>
      <c r="J1169" s="2">
        <v>34561</v>
      </c>
      <c r="K1169" s="4">
        <v>12.06</v>
      </c>
      <c r="S1169" s="3">
        <v>34507</v>
      </c>
      <c r="T1169">
        <v>4.18</v>
      </c>
    </row>
    <row r="1170" spans="1:20" x14ac:dyDescent="0.25">
      <c r="A1170" s="2">
        <v>39226</v>
      </c>
      <c r="B1170" s="4">
        <v>685.08</v>
      </c>
      <c r="D1170" s="2">
        <v>40918</v>
      </c>
      <c r="E1170" s="4">
        <v>89.33</v>
      </c>
      <c r="G1170" s="2">
        <v>39562</v>
      </c>
      <c r="H1170" s="4">
        <v>92.36</v>
      </c>
      <c r="J1170" s="2">
        <v>34562</v>
      </c>
      <c r="K1170" s="4">
        <v>11.39</v>
      </c>
      <c r="S1170" s="3">
        <v>34508</v>
      </c>
      <c r="T1170">
        <v>4.18</v>
      </c>
    </row>
    <row r="1171" spans="1:20" x14ac:dyDescent="0.25">
      <c r="A1171" s="2">
        <v>39227</v>
      </c>
      <c r="B1171" s="4">
        <v>686.46</v>
      </c>
      <c r="D1171" s="2">
        <v>40919</v>
      </c>
      <c r="E1171" s="4">
        <v>89.24</v>
      </c>
      <c r="G1171" s="2">
        <v>39563</v>
      </c>
      <c r="H1171" s="4">
        <v>91.8</v>
      </c>
      <c r="J1171" s="2">
        <v>34563</v>
      </c>
      <c r="K1171" s="4">
        <v>11.54</v>
      </c>
      <c r="S1171" s="3">
        <v>34509</v>
      </c>
      <c r="T1171">
        <v>4.17</v>
      </c>
    </row>
    <row r="1172" spans="1:20" x14ac:dyDescent="0.25">
      <c r="A1172" s="2">
        <v>39231</v>
      </c>
      <c r="B1172" s="4">
        <v>682.07</v>
      </c>
      <c r="D1172" s="2">
        <v>40920</v>
      </c>
      <c r="E1172" s="4">
        <v>89.12</v>
      </c>
      <c r="G1172" s="2">
        <v>39566</v>
      </c>
      <c r="H1172" s="4">
        <v>92.13</v>
      </c>
      <c r="J1172" s="2">
        <v>34564</v>
      </c>
      <c r="K1172" s="4">
        <v>12.07</v>
      </c>
      <c r="S1172" s="3">
        <v>34512</v>
      </c>
      <c r="T1172">
        <v>4.29</v>
      </c>
    </row>
    <row r="1173" spans="1:20" x14ac:dyDescent="0.25">
      <c r="A1173" s="2">
        <v>39232</v>
      </c>
      <c r="B1173" s="4">
        <v>684.31</v>
      </c>
      <c r="D1173" s="2">
        <v>40921</v>
      </c>
      <c r="E1173" s="4">
        <v>89.02</v>
      </c>
      <c r="G1173" s="2">
        <v>39567</v>
      </c>
      <c r="H1173" s="4">
        <v>92.45</v>
      </c>
      <c r="J1173" s="2">
        <v>34565</v>
      </c>
      <c r="K1173" s="4">
        <v>12.83</v>
      </c>
      <c r="S1173" s="3">
        <v>34513</v>
      </c>
      <c r="T1173">
        <v>4.21</v>
      </c>
    </row>
    <row r="1174" spans="1:20" x14ac:dyDescent="0.25">
      <c r="A1174" s="2">
        <v>39233</v>
      </c>
      <c r="B1174" s="4">
        <v>682.59</v>
      </c>
      <c r="D1174" s="2">
        <v>40925</v>
      </c>
      <c r="E1174" s="4">
        <v>89.2</v>
      </c>
      <c r="G1174" s="2">
        <v>39568</v>
      </c>
      <c r="H1174" s="4">
        <v>93.13</v>
      </c>
      <c r="J1174" s="2">
        <v>34568</v>
      </c>
      <c r="K1174" s="4">
        <v>12.62</v>
      </c>
      <c r="S1174" s="3">
        <v>34514</v>
      </c>
      <c r="T1174">
        <v>4.1500000000000004</v>
      </c>
    </row>
    <row r="1175" spans="1:20" x14ac:dyDescent="0.25">
      <c r="A1175" s="2">
        <v>39234</v>
      </c>
      <c r="B1175" s="4">
        <v>682.37</v>
      </c>
      <c r="D1175" s="2">
        <v>40926</v>
      </c>
      <c r="E1175" s="4">
        <v>89.45</v>
      </c>
      <c r="G1175" s="2">
        <v>39569</v>
      </c>
      <c r="H1175" s="4">
        <v>92.82</v>
      </c>
      <c r="J1175" s="2">
        <v>34569</v>
      </c>
      <c r="K1175" s="4">
        <v>11.75</v>
      </c>
      <c r="S1175" s="3">
        <v>34515</v>
      </c>
      <c r="T1175">
        <v>5.96</v>
      </c>
    </row>
    <row r="1176" spans="1:20" x14ac:dyDescent="0.25">
      <c r="A1176" s="2">
        <v>39237</v>
      </c>
      <c r="B1176" s="4">
        <v>682.93</v>
      </c>
      <c r="D1176" s="2">
        <v>40927</v>
      </c>
      <c r="E1176" s="4">
        <v>89.58</v>
      </c>
      <c r="G1176" s="2">
        <v>39570</v>
      </c>
      <c r="H1176" s="4">
        <v>91.62</v>
      </c>
      <c r="J1176" s="2">
        <v>34570</v>
      </c>
      <c r="K1176" s="4">
        <v>11.57</v>
      </c>
      <c r="S1176" s="3">
        <v>34516</v>
      </c>
      <c r="T1176">
        <v>3.82</v>
      </c>
    </row>
    <row r="1177" spans="1:20" x14ac:dyDescent="0.25">
      <c r="A1177" s="2">
        <v>39238</v>
      </c>
      <c r="B1177" s="4">
        <v>680.31</v>
      </c>
      <c r="D1177" s="2">
        <v>40928</v>
      </c>
      <c r="E1177" s="4">
        <v>89.58</v>
      </c>
      <c r="G1177" s="2">
        <v>39573</v>
      </c>
      <c r="H1177" s="4">
        <v>91.61</v>
      </c>
      <c r="J1177" s="2">
        <v>34571</v>
      </c>
      <c r="K1177" s="4">
        <v>12.02</v>
      </c>
      <c r="S1177" s="3">
        <v>34519</v>
      </c>
      <c r="T1177">
        <v>3.82</v>
      </c>
    </row>
    <row r="1178" spans="1:20" x14ac:dyDescent="0.25">
      <c r="A1178" s="2">
        <v>39239</v>
      </c>
      <c r="B1178" s="4">
        <v>679.21</v>
      </c>
      <c r="D1178" s="2">
        <v>40931</v>
      </c>
      <c r="E1178" s="4">
        <v>89.89</v>
      </c>
      <c r="G1178" s="2">
        <v>39574</v>
      </c>
      <c r="H1178" s="4">
        <v>90.95</v>
      </c>
      <c r="J1178" s="2">
        <v>34572</v>
      </c>
      <c r="K1178" s="4">
        <v>12.19</v>
      </c>
      <c r="S1178" s="3">
        <v>34520</v>
      </c>
      <c r="T1178">
        <v>4.37</v>
      </c>
    </row>
    <row r="1179" spans="1:20" x14ac:dyDescent="0.25">
      <c r="A1179" s="2">
        <v>39240</v>
      </c>
      <c r="B1179" s="4">
        <v>668.42</v>
      </c>
      <c r="D1179" s="2">
        <v>40932</v>
      </c>
      <c r="E1179" s="4">
        <v>90.12</v>
      </c>
      <c r="G1179" s="2">
        <v>39575</v>
      </c>
      <c r="H1179" s="4">
        <v>91.38</v>
      </c>
      <c r="J1179" s="2">
        <v>34575</v>
      </c>
      <c r="K1179" s="4">
        <v>11.82</v>
      </c>
      <c r="S1179" s="3">
        <v>34521</v>
      </c>
      <c r="T1179">
        <v>5.0199999999999996</v>
      </c>
    </row>
    <row r="1180" spans="1:20" x14ac:dyDescent="0.25">
      <c r="A1180" s="2">
        <v>39241</v>
      </c>
      <c r="B1180" s="4">
        <v>667.45</v>
      </c>
      <c r="D1180" s="2">
        <v>40933</v>
      </c>
      <c r="E1180" s="4">
        <v>90.91</v>
      </c>
      <c r="G1180" s="2">
        <v>39576</v>
      </c>
      <c r="H1180" s="4">
        <v>92.13</v>
      </c>
      <c r="J1180" s="2">
        <v>34576</v>
      </c>
      <c r="K1180" s="4">
        <v>11.23</v>
      </c>
      <c r="S1180" s="3">
        <v>34522</v>
      </c>
      <c r="T1180">
        <v>4.3600000000000003</v>
      </c>
    </row>
    <row r="1181" spans="1:20" x14ac:dyDescent="0.25">
      <c r="A1181" s="2">
        <v>39244</v>
      </c>
      <c r="B1181" s="4">
        <v>666.64</v>
      </c>
      <c r="D1181" s="2">
        <v>40934</v>
      </c>
      <c r="E1181" s="4">
        <v>91.13</v>
      </c>
      <c r="G1181" s="2">
        <v>39577</v>
      </c>
      <c r="H1181" s="4">
        <v>92.5</v>
      </c>
      <c r="J1181" s="2">
        <v>34577</v>
      </c>
      <c r="K1181" s="4">
        <v>11.97</v>
      </c>
      <c r="S1181" s="3">
        <v>34523</v>
      </c>
      <c r="T1181">
        <v>4.32</v>
      </c>
    </row>
    <row r="1182" spans="1:20" x14ac:dyDescent="0.25">
      <c r="A1182" s="2">
        <v>39245</v>
      </c>
      <c r="B1182" s="4">
        <v>662.03</v>
      </c>
      <c r="D1182" s="2">
        <v>40935</v>
      </c>
      <c r="E1182" s="4">
        <v>90.8</v>
      </c>
      <c r="G1182" s="2">
        <v>39580</v>
      </c>
      <c r="H1182" s="4">
        <v>92.37</v>
      </c>
      <c r="J1182" s="2">
        <v>34578</v>
      </c>
      <c r="K1182" s="4">
        <v>11.86</v>
      </c>
      <c r="S1182" s="3">
        <v>34526</v>
      </c>
      <c r="T1182">
        <v>4.3099999999999996</v>
      </c>
    </row>
    <row r="1183" spans="1:20" x14ac:dyDescent="0.25">
      <c r="A1183" s="2">
        <v>39246</v>
      </c>
      <c r="B1183" s="4">
        <v>665.85</v>
      </c>
      <c r="D1183" s="2">
        <v>40938</v>
      </c>
      <c r="E1183" s="4">
        <v>90.51</v>
      </c>
      <c r="G1183" s="2">
        <v>39581</v>
      </c>
      <c r="H1183" s="4">
        <v>91.35</v>
      </c>
      <c r="J1183" s="2">
        <v>34579</v>
      </c>
      <c r="K1183" s="4">
        <v>11.4</v>
      </c>
      <c r="S1183" s="3">
        <v>34527</v>
      </c>
      <c r="T1183">
        <v>4.2300000000000004</v>
      </c>
    </row>
    <row r="1184" spans="1:20" x14ac:dyDescent="0.25">
      <c r="A1184" s="2">
        <v>39247</v>
      </c>
      <c r="B1184" s="4">
        <v>665.23</v>
      </c>
      <c r="D1184" s="2">
        <v>40939</v>
      </c>
      <c r="E1184" s="4">
        <v>90.74</v>
      </c>
      <c r="G1184" s="2">
        <v>39582</v>
      </c>
      <c r="H1184" s="4">
        <v>91.39</v>
      </c>
      <c r="J1184" s="2">
        <v>34583</v>
      </c>
      <c r="K1184" s="4">
        <v>11.69</v>
      </c>
      <c r="S1184" s="3">
        <v>34528</v>
      </c>
      <c r="T1184">
        <v>4.22</v>
      </c>
    </row>
    <row r="1185" spans="1:20" x14ac:dyDescent="0.25">
      <c r="A1185" s="2">
        <v>39248</v>
      </c>
      <c r="B1185" s="4">
        <v>666.9</v>
      </c>
      <c r="D1185" s="2">
        <v>40940</v>
      </c>
      <c r="E1185" s="4">
        <v>90.4</v>
      </c>
      <c r="G1185" s="2">
        <v>39583</v>
      </c>
      <c r="H1185" s="4">
        <v>92.24</v>
      </c>
      <c r="J1185" s="2">
        <v>34584</v>
      </c>
      <c r="K1185" s="4">
        <v>11.81</v>
      </c>
      <c r="S1185" s="3">
        <v>34529</v>
      </c>
      <c r="T1185">
        <v>4.22</v>
      </c>
    </row>
    <row r="1186" spans="1:20" x14ac:dyDescent="0.25">
      <c r="A1186" s="2">
        <v>39251</v>
      </c>
      <c r="B1186" s="4">
        <v>666.57</v>
      </c>
      <c r="D1186" s="2">
        <v>40941</v>
      </c>
      <c r="E1186" s="4">
        <v>90.46</v>
      </c>
      <c r="G1186" s="2">
        <v>39584</v>
      </c>
      <c r="H1186" s="4">
        <v>91.84</v>
      </c>
      <c r="J1186" s="2">
        <v>34585</v>
      </c>
      <c r="K1186" s="4">
        <v>11.86</v>
      </c>
      <c r="S1186" s="3">
        <v>34530</v>
      </c>
      <c r="T1186">
        <v>4.22</v>
      </c>
    </row>
    <row r="1187" spans="1:20" x14ac:dyDescent="0.25">
      <c r="A1187" s="2">
        <v>39252</v>
      </c>
      <c r="B1187" s="4">
        <v>668.84</v>
      </c>
      <c r="D1187" s="2">
        <v>40942</v>
      </c>
      <c r="E1187" s="4">
        <v>90.72</v>
      </c>
      <c r="G1187" s="2">
        <v>39587</v>
      </c>
      <c r="H1187" s="4">
        <v>91.96</v>
      </c>
      <c r="J1187" s="2">
        <v>34586</v>
      </c>
      <c r="K1187" s="4">
        <v>13.12</v>
      </c>
      <c r="S1187" s="3">
        <v>34533</v>
      </c>
      <c r="T1187">
        <v>4.2300000000000004</v>
      </c>
    </row>
    <row r="1188" spans="1:20" x14ac:dyDescent="0.25">
      <c r="A1188" s="2">
        <v>39253</v>
      </c>
      <c r="B1188" s="4">
        <v>666.96</v>
      </c>
      <c r="D1188" s="2">
        <v>40945</v>
      </c>
      <c r="E1188" s="4">
        <v>90.74</v>
      </c>
      <c r="G1188" s="2">
        <v>39588</v>
      </c>
      <c r="H1188" s="4">
        <v>92.44</v>
      </c>
      <c r="J1188" s="2">
        <v>34589</v>
      </c>
      <c r="K1188" s="4">
        <v>14.01</v>
      </c>
      <c r="S1188" s="3">
        <v>34534</v>
      </c>
      <c r="T1188">
        <v>4.1900000000000004</v>
      </c>
    </row>
    <row r="1189" spans="1:20" x14ac:dyDescent="0.25">
      <c r="A1189" s="2">
        <v>39254</v>
      </c>
      <c r="B1189" s="4">
        <v>665.87</v>
      </c>
      <c r="D1189" s="2">
        <v>40946</v>
      </c>
      <c r="E1189" s="4">
        <v>90.92</v>
      </c>
      <c r="G1189" s="2">
        <v>39589</v>
      </c>
      <c r="H1189" s="4">
        <v>92.46</v>
      </c>
      <c r="J1189" s="2">
        <v>34590</v>
      </c>
      <c r="K1189" s="4">
        <v>13.77</v>
      </c>
      <c r="S1189" s="3">
        <v>34535</v>
      </c>
      <c r="T1189">
        <v>4.78</v>
      </c>
    </row>
    <row r="1190" spans="1:20" x14ac:dyDescent="0.25">
      <c r="A1190" s="2">
        <v>39255</v>
      </c>
      <c r="B1190" s="4">
        <v>667.46</v>
      </c>
      <c r="D1190" s="2">
        <v>40947</v>
      </c>
      <c r="E1190" s="4">
        <v>91</v>
      </c>
      <c r="G1190" s="2">
        <v>39590</v>
      </c>
      <c r="H1190" s="4">
        <v>91.39</v>
      </c>
      <c r="J1190" s="2">
        <v>34591</v>
      </c>
      <c r="K1190" s="4">
        <v>13.09</v>
      </c>
      <c r="S1190" s="3">
        <v>34536</v>
      </c>
      <c r="T1190">
        <v>4.3</v>
      </c>
    </row>
    <row r="1191" spans="1:20" x14ac:dyDescent="0.25">
      <c r="A1191" s="2">
        <v>39258</v>
      </c>
      <c r="B1191" s="4">
        <v>669.08</v>
      </c>
      <c r="D1191" s="2">
        <v>40948</v>
      </c>
      <c r="E1191" s="4">
        <v>91.04</v>
      </c>
      <c r="G1191" s="2">
        <v>39591</v>
      </c>
      <c r="H1191" s="4">
        <v>91.77</v>
      </c>
      <c r="J1191" s="2">
        <v>34592</v>
      </c>
      <c r="K1191" s="4">
        <v>11.88</v>
      </c>
      <c r="S1191" s="3">
        <v>34537</v>
      </c>
      <c r="T1191">
        <v>4.26</v>
      </c>
    </row>
    <row r="1192" spans="1:20" x14ac:dyDescent="0.25">
      <c r="A1192" s="2">
        <v>39259</v>
      </c>
      <c r="B1192" s="4">
        <v>669.19</v>
      </c>
      <c r="D1192" s="2">
        <v>40949</v>
      </c>
      <c r="E1192" s="4">
        <v>90.25</v>
      </c>
      <c r="G1192" s="2">
        <v>39595</v>
      </c>
      <c r="H1192" s="4">
        <v>91.15</v>
      </c>
      <c r="J1192" s="2">
        <v>34593</v>
      </c>
      <c r="K1192" s="4">
        <v>12.8</v>
      </c>
      <c r="S1192" s="3">
        <v>34540</v>
      </c>
      <c r="T1192">
        <v>4.32</v>
      </c>
    </row>
    <row r="1193" spans="1:20" x14ac:dyDescent="0.25">
      <c r="A1193" s="2">
        <v>39260</v>
      </c>
      <c r="B1193" s="4">
        <v>669.5</v>
      </c>
      <c r="D1193" s="2">
        <v>40952</v>
      </c>
      <c r="E1193" s="4">
        <v>90.51</v>
      </c>
      <c r="G1193" s="2">
        <v>39596</v>
      </c>
      <c r="H1193" s="4">
        <v>90.33</v>
      </c>
      <c r="J1193" s="2">
        <v>34596</v>
      </c>
      <c r="K1193" s="4">
        <v>13.06</v>
      </c>
      <c r="S1193" s="3">
        <v>34541</v>
      </c>
      <c r="T1193">
        <v>4.26</v>
      </c>
    </row>
    <row r="1194" spans="1:20" x14ac:dyDescent="0.25">
      <c r="A1194" s="2">
        <v>39261</v>
      </c>
      <c r="B1194" s="4">
        <v>669.48</v>
      </c>
      <c r="D1194" s="2">
        <v>40953</v>
      </c>
      <c r="E1194" s="4">
        <v>90.51</v>
      </c>
      <c r="G1194" s="2">
        <v>39597</v>
      </c>
      <c r="H1194" s="4">
        <v>89.69</v>
      </c>
      <c r="J1194" s="2">
        <v>34597</v>
      </c>
      <c r="K1194" s="4">
        <v>14.45</v>
      </c>
      <c r="S1194" s="3">
        <v>34542</v>
      </c>
      <c r="T1194">
        <v>4.28</v>
      </c>
    </row>
    <row r="1195" spans="1:20" x14ac:dyDescent="0.25">
      <c r="A1195" s="2">
        <v>39262</v>
      </c>
      <c r="B1195" s="4">
        <v>672.34</v>
      </c>
      <c r="D1195" s="2">
        <v>40954</v>
      </c>
      <c r="E1195" s="4">
        <v>90.22</v>
      </c>
      <c r="G1195" s="2">
        <v>39598</v>
      </c>
      <c r="H1195" s="4">
        <v>90.28</v>
      </c>
      <c r="J1195" s="2">
        <v>34598</v>
      </c>
      <c r="K1195" s="4">
        <v>14.49</v>
      </c>
      <c r="S1195" s="3">
        <v>34543</v>
      </c>
      <c r="T1195">
        <v>4.3</v>
      </c>
    </row>
    <row r="1196" spans="1:20" x14ac:dyDescent="0.25">
      <c r="A1196" s="2">
        <v>39265</v>
      </c>
      <c r="B1196" s="4">
        <v>673.91</v>
      </c>
      <c r="D1196" s="2">
        <v>40955</v>
      </c>
      <c r="E1196" s="4">
        <v>90.6</v>
      </c>
      <c r="G1196" s="2">
        <v>39601</v>
      </c>
      <c r="H1196" s="4">
        <v>90.32</v>
      </c>
      <c r="J1196" s="2">
        <v>34599</v>
      </c>
      <c r="K1196" s="4">
        <v>13.89</v>
      </c>
      <c r="S1196" s="3">
        <v>34544</v>
      </c>
      <c r="T1196">
        <v>4.29</v>
      </c>
    </row>
    <row r="1197" spans="1:20" x14ac:dyDescent="0.25">
      <c r="A1197" s="2">
        <v>39266</v>
      </c>
      <c r="B1197" s="4">
        <v>672.28</v>
      </c>
      <c r="D1197" s="2">
        <v>40956</v>
      </c>
      <c r="E1197" s="4">
        <v>90.6</v>
      </c>
      <c r="G1197" s="2">
        <v>39602</v>
      </c>
      <c r="H1197" s="4">
        <v>90.95</v>
      </c>
      <c r="J1197" s="2">
        <v>34600</v>
      </c>
      <c r="K1197" s="4">
        <v>14.53</v>
      </c>
      <c r="S1197" s="3">
        <v>34547</v>
      </c>
      <c r="T1197">
        <v>4.34</v>
      </c>
    </row>
    <row r="1198" spans="1:20" x14ac:dyDescent="0.25">
      <c r="A1198" s="2">
        <v>39268</v>
      </c>
      <c r="B1198" s="4">
        <v>669.26</v>
      </c>
      <c r="D1198" s="2">
        <v>40960</v>
      </c>
      <c r="E1198" s="4">
        <v>90.91</v>
      </c>
      <c r="G1198" s="2">
        <v>39603</v>
      </c>
      <c r="H1198" s="4">
        <v>90.14</v>
      </c>
      <c r="J1198" s="2">
        <v>34603</v>
      </c>
      <c r="K1198" s="4">
        <v>14.56</v>
      </c>
      <c r="S1198" s="3">
        <v>34548</v>
      </c>
      <c r="T1198">
        <v>4.21</v>
      </c>
    </row>
    <row r="1199" spans="1:20" x14ac:dyDescent="0.25">
      <c r="A1199" s="2">
        <v>39269</v>
      </c>
      <c r="B1199" s="4">
        <v>668.18</v>
      </c>
      <c r="D1199" s="2">
        <v>40961</v>
      </c>
      <c r="E1199" s="4">
        <v>91.2</v>
      </c>
      <c r="G1199" s="2">
        <v>39604</v>
      </c>
      <c r="H1199" s="4">
        <v>89.6</v>
      </c>
      <c r="J1199" s="2">
        <v>34604</v>
      </c>
      <c r="K1199" s="4">
        <v>14.13</v>
      </c>
      <c r="S1199" s="3">
        <v>34549</v>
      </c>
      <c r="T1199">
        <v>4.25</v>
      </c>
    </row>
    <row r="1200" spans="1:20" x14ac:dyDescent="0.25">
      <c r="A1200" s="2">
        <v>39272</v>
      </c>
      <c r="B1200" s="4">
        <v>669.24</v>
      </c>
      <c r="D1200" s="2">
        <v>40962</v>
      </c>
      <c r="E1200" s="4">
        <v>91.53</v>
      </c>
      <c r="G1200" s="2">
        <v>39605</v>
      </c>
      <c r="H1200" s="4">
        <v>90.76</v>
      </c>
      <c r="J1200" s="2">
        <v>34605</v>
      </c>
      <c r="K1200" s="4">
        <v>13.25</v>
      </c>
      <c r="S1200" s="3">
        <v>34550</v>
      </c>
      <c r="T1200">
        <v>4.28</v>
      </c>
    </row>
    <row r="1201" spans="1:20" x14ac:dyDescent="0.25">
      <c r="A1201" s="2">
        <v>39273</v>
      </c>
      <c r="B1201" s="4">
        <v>674.39</v>
      </c>
      <c r="D1201" s="2">
        <v>40963</v>
      </c>
      <c r="E1201" s="4">
        <v>91.81</v>
      </c>
      <c r="G1201" s="2">
        <v>39608</v>
      </c>
      <c r="H1201" s="4">
        <v>90.76</v>
      </c>
      <c r="J1201" s="2">
        <v>34606</v>
      </c>
      <c r="K1201" s="4">
        <v>13.97</v>
      </c>
      <c r="S1201" s="3">
        <v>34551</v>
      </c>
      <c r="T1201">
        <v>4.28</v>
      </c>
    </row>
    <row r="1202" spans="1:20" x14ac:dyDescent="0.25">
      <c r="A1202" s="2">
        <v>39274</v>
      </c>
      <c r="B1202" s="4">
        <v>671.3</v>
      </c>
      <c r="D1202" s="2">
        <v>40966</v>
      </c>
      <c r="E1202" s="4">
        <v>91.83</v>
      </c>
      <c r="G1202" s="2">
        <v>39609</v>
      </c>
      <c r="H1202" s="4">
        <v>90.17</v>
      </c>
      <c r="J1202" s="2">
        <v>34607</v>
      </c>
      <c r="K1202" s="4">
        <v>14.28</v>
      </c>
      <c r="S1202" s="3">
        <v>34554</v>
      </c>
      <c r="T1202">
        <v>4.3</v>
      </c>
    </row>
    <row r="1203" spans="1:20" x14ac:dyDescent="0.25">
      <c r="A1203" s="2">
        <v>39275</v>
      </c>
      <c r="B1203" s="4">
        <v>670.44</v>
      </c>
      <c r="D1203" s="2">
        <v>40967</v>
      </c>
      <c r="E1203" s="4">
        <v>92.01</v>
      </c>
      <c r="G1203" s="2">
        <v>39610</v>
      </c>
      <c r="H1203" s="4">
        <v>89.97</v>
      </c>
      <c r="J1203" s="2">
        <v>34610</v>
      </c>
      <c r="K1203" s="4">
        <v>15.44</v>
      </c>
      <c r="S1203" s="3">
        <v>34555</v>
      </c>
      <c r="T1203">
        <v>4.2300000000000004</v>
      </c>
    </row>
    <row r="1204" spans="1:20" x14ac:dyDescent="0.25">
      <c r="A1204" s="2">
        <v>39276</v>
      </c>
      <c r="B1204" s="4">
        <v>671.21</v>
      </c>
      <c r="D1204" s="2">
        <v>40968</v>
      </c>
      <c r="E1204" s="4">
        <v>92.13</v>
      </c>
      <c r="G1204" s="2">
        <v>39611</v>
      </c>
      <c r="H1204" s="4">
        <v>89.06</v>
      </c>
      <c r="J1204" s="2">
        <v>34611</v>
      </c>
      <c r="K1204" s="4">
        <v>16.66</v>
      </c>
      <c r="S1204" s="3">
        <v>34556</v>
      </c>
      <c r="T1204">
        <v>4.1900000000000004</v>
      </c>
    </row>
    <row r="1205" spans="1:20" x14ac:dyDescent="0.25">
      <c r="A1205" s="2">
        <v>39279</v>
      </c>
      <c r="B1205" s="4">
        <v>673.9</v>
      </c>
      <c r="D1205" s="2">
        <v>40969</v>
      </c>
      <c r="E1205" s="4">
        <v>91.75</v>
      </c>
      <c r="G1205" s="2">
        <v>39612</v>
      </c>
      <c r="H1205" s="4">
        <v>88.87</v>
      </c>
      <c r="J1205" s="2">
        <v>34612</v>
      </c>
      <c r="K1205" s="4">
        <v>15.92</v>
      </c>
      <c r="S1205" s="3">
        <v>34557</v>
      </c>
      <c r="T1205">
        <v>4.22</v>
      </c>
    </row>
    <row r="1206" spans="1:20" x14ac:dyDescent="0.25">
      <c r="A1206" s="2">
        <v>39280</v>
      </c>
      <c r="B1206" s="4">
        <v>673.38</v>
      </c>
      <c r="D1206" s="2">
        <v>40970</v>
      </c>
      <c r="E1206" s="4">
        <v>91.37</v>
      </c>
      <c r="G1206" s="2">
        <v>39615</v>
      </c>
      <c r="H1206" s="4">
        <v>88.91</v>
      </c>
      <c r="J1206" s="2">
        <v>34613</v>
      </c>
      <c r="K1206" s="4">
        <v>16.239999999999998</v>
      </c>
      <c r="S1206" s="3">
        <v>34558</v>
      </c>
      <c r="T1206">
        <v>4.22</v>
      </c>
    </row>
    <row r="1207" spans="1:20" x14ac:dyDescent="0.25">
      <c r="A1207" s="2">
        <v>39281</v>
      </c>
      <c r="B1207" s="4">
        <v>674.43</v>
      </c>
      <c r="D1207" s="2">
        <v>40973</v>
      </c>
      <c r="E1207" s="4">
        <v>90.86</v>
      </c>
      <c r="G1207" s="2">
        <v>39616</v>
      </c>
      <c r="H1207" s="4">
        <v>89.07</v>
      </c>
      <c r="J1207" s="2">
        <v>34614</v>
      </c>
      <c r="K1207" s="4">
        <v>14.92</v>
      </c>
      <c r="S1207" s="3">
        <v>34561</v>
      </c>
      <c r="T1207">
        <v>4.5</v>
      </c>
    </row>
    <row r="1208" spans="1:20" x14ac:dyDescent="0.25">
      <c r="A1208" s="2">
        <v>39282</v>
      </c>
      <c r="B1208" s="4">
        <v>674.41</v>
      </c>
      <c r="D1208" s="2">
        <v>40974</v>
      </c>
      <c r="E1208" s="4">
        <v>89.65</v>
      </c>
      <c r="G1208" s="2">
        <v>39617</v>
      </c>
      <c r="H1208" s="4">
        <v>89.82</v>
      </c>
      <c r="J1208" s="2">
        <v>34617</v>
      </c>
      <c r="K1208" s="4">
        <v>14.72</v>
      </c>
      <c r="S1208" s="3">
        <v>34562</v>
      </c>
      <c r="T1208">
        <v>4.3499999999999996</v>
      </c>
    </row>
    <row r="1209" spans="1:20" x14ac:dyDescent="0.25">
      <c r="A1209" s="2">
        <v>39283</v>
      </c>
      <c r="B1209" s="4">
        <v>676.87</v>
      </c>
      <c r="D1209" s="2">
        <v>40975</v>
      </c>
      <c r="E1209" s="4">
        <v>89.9</v>
      </c>
      <c r="G1209" s="2">
        <v>39618</v>
      </c>
      <c r="H1209" s="4">
        <v>89.29</v>
      </c>
      <c r="J1209" s="2">
        <v>34618</v>
      </c>
      <c r="K1209" s="4">
        <v>13.55</v>
      </c>
      <c r="S1209" s="3">
        <v>34563</v>
      </c>
      <c r="T1209">
        <v>4.72</v>
      </c>
    </row>
    <row r="1210" spans="1:20" x14ac:dyDescent="0.25">
      <c r="A1210" s="2">
        <v>39286</v>
      </c>
      <c r="B1210" s="4">
        <v>676.57</v>
      </c>
      <c r="D1210" s="2">
        <v>40976</v>
      </c>
      <c r="E1210" s="4">
        <v>90.62</v>
      </c>
      <c r="G1210" s="2">
        <v>39619</v>
      </c>
      <c r="H1210" s="4">
        <v>89.81</v>
      </c>
      <c r="J1210" s="2">
        <v>34619</v>
      </c>
      <c r="K1210" s="4">
        <v>14.51</v>
      </c>
      <c r="S1210" s="3">
        <v>34564</v>
      </c>
      <c r="T1210">
        <v>4.7</v>
      </c>
    </row>
    <row r="1211" spans="1:20" x14ac:dyDescent="0.25">
      <c r="A1211" s="2">
        <v>39287</v>
      </c>
      <c r="B1211" s="4">
        <v>677.61</v>
      </c>
      <c r="D1211" s="2">
        <v>40977</v>
      </c>
      <c r="E1211" s="4">
        <v>90.69</v>
      </c>
      <c r="G1211" s="2">
        <v>39622</v>
      </c>
      <c r="H1211" s="4">
        <v>90</v>
      </c>
      <c r="J1211" s="2">
        <v>34620</v>
      </c>
      <c r="K1211" s="4">
        <v>14.9</v>
      </c>
      <c r="S1211" s="3">
        <v>34565</v>
      </c>
      <c r="T1211">
        <v>4.6399999999999997</v>
      </c>
    </row>
    <row r="1212" spans="1:20" x14ac:dyDescent="0.25">
      <c r="A1212" s="2">
        <v>39288</v>
      </c>
      <c r="B1212" s="4">
        <v>678.18</v>
      </c>
      <c r="D1212" s="2">
        <v>40980</v>
      </c>
      <c r="E1212" s="4">
        <v>90.7</v>
      </c>
      <c r="G1212" s="2">
        <v>39623</v>
      </c>
      <c r="H1212" s="4">
        <v>90.57</v>
      </c>
      <c r="J1212" s="2">
        <v>34621</v>
      </c>
      <c r="K1212" s="4">
        <v>13.32</v>
      </c>
      <c r="S1212" s="3">
        <v>34568</v>
      </c>
      <c r="T1212">
        <v>4.6899999999999995</v>
      </c>
    </row>
    <row r="1213" spans="1:20" x14ac:dyDescent="0.25">
      <c r="A1213" s="2">
        <v>39289</v>
      </c>
      <c r="B1213" s="4">
        <v>680.81</v>
      </c>
      <c r="D1213" s="2">
        <v>40981</v>
      </c>
      <c r="E1213" s="4">
        <v>91.36</v>
      </c>
      <c r="G1213" s="2">
        <v>39624</v>
      </c>
      <c r="H1213" s="4">
        <v>90.64</v>
      </c>
      <c r="J1213" s="2">
        <v>34624</v>
      </c>
      <c r="K1213" s="4">
        <v>14.76</v>
      </c>
      <c r="S1213" s="3">
        <v>34569</v>
      </c>
      <c r="T1213">
        <v>4.6399999999999997</v>
      </c>
    </row>
    <row r="1214" spans="1:20" x14ac:dyDescent="0.25">
      <c r="A1214" s="2">
        <v>39290</v>
      </c>
      <c r="B1214" s="4">
        <v>681.75</v>
      </c>
      <c r="D1214" s="2">
        <v>40982</v>
      </c>
      <c r="E1214" s="4">
        <v>91.13</v>
      </c>
      <c r="G1214" s="2">
        <v>39625</v>
      </c>
      <c r="H1214" s="4">
        <v>91.25</v>
      </c>
      <c r="J1214" s="2">
        <v>34625</v>
      </c>
      <c r="K1214" s="4">
        <v>14.59</v>
      </c>
      <c r="S1214" s="3">
        <v>34570</v>
      </c>
      <c r="T1214">
        <v>4.6399999999999997</v>
      </c>
    </row>
    <row r="1215" spans="1:20" x14ac:dyDescent="0.25">
      <c r="A1215" s="2">
        <v>39293</v>
      </c>
      <c r="B1215" s="4">
        <v>680.97</v>
      </c>
      <c r="D1215" s="2">
        <v>40983</v>
      </c>
      <c r="E1215" s="4">
        <v>90.82</v>
      </c>
      <c r="G1215" s="2">
        <v>39626</v>
      </c>
      <c r="H1215" s="4">
        <v>92.31</v>
      </c>
      <c r="J1215" s="2">
        <v>34626</v>
      </c>
      <c r="K1215" s="4">
        <v>15.13</v>
      </c>
      <c r="S1215" s="3">
        <v>34571</v>
      </c>
      <c r="T1215">
        <v>4.75</v>
      </c>
    </row>
    <row r="1216" spans="1:20" x14ac:dyDescent="0.25">
      <c r="A1216" s="2">
        <v>39294</v>
      </c>
      <c r="B1216" s="4">
        <v>683.26</v>
      </c>
      <c r="D1216" s="2">
        <v>40984</v>
      </c>
      <c r="E1216" s="4">
        <v>90.47</v>
      </c>
      <c r="G1216" s="2">
        <v>39629</v>
      </c>
      <c r="H1216" s="4">
        <v>92.34</v>
      </c>
      <c r="J1216" s="2">
        <v>34627</v>
      </c>
      <c r="K1216" s="4">
        <v>15.99</v>
      </c>
      <c r="S1216" s="3">
        <v>34572</v>
      </c>
      <c r="T1216">
        <v>4.71</v>
      </c>
    </row>
    <row r="1217" spans="1:20" x14ac:dyDescent="0.25">
      <c r="A1217" s="2">
        <v>39295</v>
      </c>
      <c r="B1217" s="4">
        <v>682.63</v>
      </c>
      <c r="D1217" s="2">
        <v>40987</v>
      </c>
      <c r="E1217" s="4">
        <v>90.83</v>
      </c>
      <c r="G1217" s="2">
        <v>39630</v>
      </c>
      <c r="H1217" s="4">
        <v>91.79</v>
      </c>
      <c r="J1217" s="2">
        <v>34628</v>
      </c>
      <c r="K1217" s="4">
        <v>15.91</v>
      </c>
      <c r="S1217" s="3">
        <v>34575</v>
      </c>
      <c r="T1217">
        <v>4.78</v>
      </c>
    </row>
    <row r="1218" spans="1:20" x14ac:dyDescent="0.25">
      <c r="A1218" s="2">
        <v>39296</v>
      </c>
      <c r="B1218" s="4">
        <v>683.46</v>
      </c>
      <c r="D1218" s="2">
        <v>40988</v>
      </c>
      <c r="E1218" s="4">
        <v>90.76</v>
      </c>
      <c r="G1218" s="2">
        <v>39631</v>
      </c>
      <c r="H1218" s="4">
        <v>92.27</v>
      </c>
      <c r="J1218" s="2">
        <v>34631</v>
      </c>
      <c r="K1218" s="4">
        <v>16.97</v>
      </c>
      <c r="S1218" s="3">
        <v>34576</v>
      </c>
      <c r="T1218">
        <v>4.67</v>
      </c>
    </row>
    <row r="1219" spans="1:20" x14ac:dyDescent="0.25">
      <c r="A1219" s="2">
        <v>39297</v>
      </c>
      <c r="B1219" s="4">
        <v>685.6</v>
      </c>
      <c r="D1219" s="2">
        <v>40989</v>
      </c>
      <c r="E1219" s="4">
        <v>90.47</v>
      </c>
      <c r="G1219" s="2">
        <v>39632</v>
      </c>
      <c r="H1219" s="4">
        <v>92.07</v>
      </c>
      <c r="J1219" s="2">
        <v>34632</v>
      </c>
      <c r="K1219" s="4">
        <v>16.13</v>
      </c>
      <c r="S1219" s="3">
        <v>34577</v>
      </c>
      <c r="T1219">
        <v>4.7</v>
      </c>
    </row>
    <row r="1220" spans="1:20" x14ac:dyDescent="0.25">
      <c r="A1220" s="2">
        <v>39300</v>
      </c>
      <c r="B1220" s="4">
        <v>683.21</v>
      </c>
      <c r="D1220" s="2">
        <v>40990</v>
      </c>
      <c r="E1220" s="4">
        <v>90.69</v>
      </c>
      <c r="G1220" s="2">
        <v>39636</v>
      </c>
      <c r="H1220" s="4">
        <v>92.48</v>
      </c>
      <c r="J1220" s="2">
        <v>34633</v>
      </c>
      <c r="K1220" s="4">
        <v>15.7</v>
      </c>
      <c r="S1220" s="3">
        <v>34578</v>
      </c>
      <c r="T1220">
        <v>4.76</v>
      </c>
    </row>
    <row r="1221" spans="1:20" x14ac:dyDescent="0.25">
      <c r="A1221" s="2">
        <v>39301</v>
      </c>
      <c r="B1221" s="4">
        <v>682.98</v>
      </c>
      <c r="D1221" s="2">
        <v>40991</v>
      </c>
      <c r="E1221" s="4">
        <v>90.5</v>
      </c>
      <c r="G1221" s="2">
        <v>39637</v>
      </c>
      <c r="H1221" s="4">
        <v>93.09</v>
      </c>
      <c r="J1221" s="2">
        <v>34634</v>
      </c>
      <c r="K1221" s="4">
        <v>15.67</v>
      </c>
      <c r="S1221" s="3">
        <v>34579</v>
      </c>
      <c r="T1221">
        <v>4.72</v>
      </c>
    </row>
    <row r="1222" spans="1:20" x14ac:dyDescent="0.25">
      <c r="A1222" s="2">
        <v>39302</v>
      </c>
      <c r="B1222" s="4">
        <v>679.03</v>
      </c>
      <c r="D1222" s="2">
        <v>40994</v>
      </c>
      <c r="E1222" s="4">
        <v>91.05</v>
      </c>
      <c r="G1222" s="2">
        <v>39638</v>
      </c>
      <c r="H1222" s="4">
        <v>93.5</v>
      </c>
      <c r="J1222" s="2">
        <v>34635</v>
      </c>
      <c r="K1222" s="4">
        <v>14.56</v>
      </c>
      <c r="S1222" s="3">
        <v>34582</v>
      </c>
      <c r="T1222">
        <v>4.72</v>
      </c>
    </row>
    <row r="1223" spans="1:20" x14ac:dyDescent="0.25">
      <c r="A1223" s="2">
        <v>39303</v>
      </c>
      <c r="B1223" s="4">
        <v>679.59</v>
      </c>
      <c r="D1223" s="2">
        <v>40995</v>
      </c>
      <c r="E1223" s="4">
        <v>91.21</v>
      </c>
      <c r="G1223" s="2">
        <v>39639</v>
      </c>
      <c r="H1223" s="4">
        <v>93.49</v>
      </c>
      <c r="J1223" s="2">
        <v>34638</v>
      </c>
      <c r="K1223" s="4">
        <v>14.56</v>
      </c>
      <c r="S1223" s="3">
        <v>34583</v>
      </c>
      <c r="T1223">
        <v>4.8100000000000005</v>
      </c>
    </row>
    <row r="1224" spans="1:20" x14ac:dyDescent="0.25">
      <c r="A1224" s="2">
        <v>39304</v>
      </c>
      <c r="B1224" s="4">
        <v>678.84</v>
      </c>
      <c r="D1224" s="2">
        <v>40996</v>
      </c>
      <c r="E1224" s="4">
        <v>90.97</v>
      </c>
      <c r="G1224" s="2">
        <v>39640</v>
      </c>
      <c r="H1224" s="4">
        <v>92.16</v>
      </c>
      <c r="J1224" s="2">
        <v>34639</v>
      </c>
      <c r="K1224" s="4">
        <v>14.84</v>
      </c>
      <c r="S1224" s="3">
        <v>34584</v>
      </c>
      <c r="T1224">
        <v>4.74</v>
      </c>
    </row>
    <row r="1225" spans="1:20" x14ac:dyDescent="0.25">
      <c r="A1225" s="2">
        <v>39307</v>
      </c>
      <c r="B1225" s="4">
        <v>679.91</v>
      </c>
      <c r="D1225" s="2">
        <v>40997</v>
      </c>
      <c r="E1225" s="4">
        <v>90.9</v>
      </c>
      <c r="G1225" s="2">
        <v>39643</v>
      </c>
      <c r="H1225" s="4">
        <v>92.98</v>
      </c>
      <c r="J1225" s="2">
        <v>34640</v>
      </c>
      <c r="K1225" s="4">
        <v>15.34</v>
      </c>
      <c r="S1225" s="3">
        <v>34585</v>
      </c>
      <c r="T1225">
        <v>4.72</v>
      </c>
    </row>
    <row r="1226" spans="1:20" x14ac:dyDescent="0.25">
      <c r="A1226" s="2">
        <v>39308</v>
      </c>
      <c r="B1226" s="4">
        <v>680.85</v>
      </c>
      <c r="D1226" s="2">
        <v>40998</v>
      </c>
      <c r="E1226" s="4">
        <v>90.84</v>
      </c>
      <c r="G1226" s="2">
        <v>39644</v>
      </c>
      <c r="H1226" s="4">
        <v>92.94</v>
      </c>
      <c r="J1226" s="2">
        <v>34641</v>
      </c>
      <c r="K1226" s="4">
        <v>15.58</v>
      </c>
      <c r="S1226" s="3">
        <v>34586</v>
      </c>
      <c r="T1226">
        <v>4.68</v>
      </c>
    </row>
    <row r="1227" spans="1:20" x14ac:dyDescent="0.25">
      <c r="A1227" s="2">
        <v>39309</v>
      </c>
      <c r="B1227" s="4">
        <v>679.64</v>
      </c>
      <c r="D1227" s="2">
        <v>41001</v>
      </c>
      <c r="E1227" s="4">
        <v>90.33</v>
      </c>
      <c r="G1227" s="2">
        <v>39645</v>
      </c>
      <c r="H1227" s="4">
        <v>91.26</v>
      </c>
      <c r="J1227" s="2">
        <v>34642</v>
      </c>
      <c r="K1227" s="4">
        <v>16.75</v>
      </c>
      <c r="S1227" s="3">
        <v>34589</v>
      </c>
      <c r="T1227">
        <v>4.7300000000000004</v>
      </c>
    </row>
    <row r="1228" spans="1:20" x14ac:dyDescent="0.25">
      <c r="A1228" s="2">
        <v>39310</v>
      </c>
      <c r="B1228" s="4">
        <v>683.83</v>
      </c>
      <c r="D1228" s="2">
        <v>41002</v>
      </c>
      <c r="E1228" s="4">
        <v>90.25</v>
      </c>
      <c r="G1228" s="2">
        <v>39646</v>
      </c>
      <c r="H1228" s="4">
        <v>90.79</v>
      </c>
      <c r="J1228" s="2">
        <v>34645</v>
      </c>
      <c r="K1228" s="4">
        <v>17.37</v>
      </c>
      <c r="S1228" s="3">
        <v>34590</v>
      </c>
      <c r="T1228">
        <v>4.6399999999999997</v>
      </c>
    </row>
    <row r="1229" spans="1:20" x14ac:dyDescent="0.25">
      <c r="A1229" s="2">
        <v>39311</v>
      </c>
      <c r="B1229" s="4">
        <v>682.21</v>
      </c>
      <c r="D1229" s="2">
        <v>41003</v>
      </c>
      <c r="E1229" s="4">
        <v>89.92</v>
      </c>
      <c r="G1229" s="2">
        <v>39647</v>
      </c>
      <c r="H1229" s="4">
        <v>90.45</v>
      </c>
      <c r="J1229" s="2">
        <v>34646</v>
      </c>
      <c r="K1229" s="4">
        <v>16.3</v>
      </c>
      <c r="S1229" s="3">
        <v>34591</v>
      </c>
      <c r="T1229">
        <v>4.78</v>
      </c>
    </row>
    <row r="1230" spans="1:20" x14ac:dyDescent="0.25">
      <c r="A1230" s="2">
        <v>39314</v>
      </c>
      <c r="B1230" s="4">
        <v>682.5</v>
      </c>
      <c r="D1230" s="2">
        <v>41004</v>
      </c>
      <c r="E1230" s="4">
        <v>89.7</v>
      </c>
      <c r="G1230" s="2">
        <v>39650</v>
      </c>
      <c r="H1230" s="4">
        <v>90.83</v>
      </c>
      <c r="J1230" s="2">
        <v>34647</v>
      </c>
      <c r="K1230" s="4">
        <v>16.420000000000002</v>
      </c>
      <c r="S1230" s="3">
        <v>34592</v>
      </c>
      <c r="T1230">
        <v>4.79</v>
      </c>
    </row>
    <row r="1231" spans="1:20" x14ac:dyDescent="0.25">
      <c r="A1231" s="2">
        <v>39315</v>
      </c>
      <c r="B1231" s="4">
        <v>684.19</v>
      </c>
      <c r="D1231" s="2">
        <v>41008</v>
      </c>
      <c r="E1231" s="4">
        <v>89.24</v>
      </c>
      <c r="G1231" s="2">
        <v>39651</v>
      </c>
      <c r="H1231" s="4">
        <v>90.31</v>
      </c>
      <c r="J1231" s="2">
        <v>34648</v>
      </c>
      <c r="K1231" s="4">
        <v>16</v>
      </c>
      <c r="S1231" s="3">
        <v>34593</v>
      </c>
      <c r="T1231">
        <v>4.68</v>
      </c>
    </row>
    <row r="1232" spans="1:20" x14ac:dyDescent="0.25">
      <c r="A1232" s="2">
        <v>39316</v>
      </c>
      <c r="B1232" s="4">
        <v>683.59</v>
      </c>
      <c r="D1232" s="2">
        <v>41009</v>
      </c>
      <c r="E1232" s="4">
        <v>88.78</v>
      </c>
      <c r="G1232" s="2">
        <v>39652</v>
      </c>
      <c r="H1232" s="4">
        <v>90.17</v>
      </c>
      <c r="J1232" s="2">
        <v>34649</v>
      </c>
      <c r="K1232" s="4">
        <v>16.5</v>
      </c>
      <c r="S1232" s="3">
        <v>34596</v>
      </c>
      <c r="T1232">
        <v>4.71</v>
      </c>
    </row>
    <row r="1233" spans="1:20" x14ac:dyDescent="0.25">
      <c r="A1233" s="2">
        <v>39317</v>
      </c>
      <c r="B1233" s="4">
        <v>684.95</v>
      </c>
      <c r="D1233" s="2">
        <v>41010</v>
      </c>
      <c r="E1233" s="4">
        <v>89.36</v>
      </c>
      <c r="G1233" s="2">
        <v>39653</v>
      </c>
      <c r="H1233" s="4">
        <v>91.05</v>
      </c>
      <c r="J1233" s="2">
        <v>34652</v>
      </c>
      <c r="K1233" s="4">
        <v>16.68</v>
      </c>
      <c r="S1233" s="3">
        <v>34597</v>
      </c>
      <c r="T1233">
        <v>4.7</v>
      </c>
    </row>
    <row r="1234" spans="1:20" x14ac:dyDescent="0.25">
      <c r="A1234" s="2">
        <v>39318</v>
      </c>
      <c r="B1234" s="4">
        <v>686.88</v>
      </c>
      <c r="D1234" s="2">
        <v>41011</v>
      </c>
      <c r="E1234" s="4">
        <v>90.14</v>
      </c>
      <c r="G1234" s="2">
        <v>39654</v>
      </c>
      <c r="H1234" s="4">
        <v>90.14</v>
      </c>
      <c r="J1234" s="2">
        <v>34653</v>
      </c>
      <c r="K1234" s="4">
        <v>16.66</v>
      </c>
      <c r="S1234" s="3">
        <v>34598</v>
      </c>
      <c r="T1234">
        <v>4.87</v>
      </c>
    </row>
    <row r="1235" spans="1:20" x14ac:dyDescent="0.25">
      <c r="A1235" s="2">
        <v>39321</v>
      </c>
      <c r="B1235" s="4">
        <v>689</v>
      </c>
      <c r="D1235" s="2">
        <v>41012</v>
      </c>
      <c r="E1235" s="4">
        <v>89.85</v>
      </c>
      <c r="G1235" s="2">
        <v>39657</v>
      </c>
      <c r="H1235" s="4">
        <v>91.05</v>
      </c>
      <c r="J1235" s="2">
        <v>34654</v>
      </c>
      <c r="K1235" s="4">
        <v>15.56</v>
      </c>
      <c r="S1235" s="3">
        <v>34599</v>
      </c>
      <c r="T1235">
        <v>4.78</v>
      </c>
    </row>
    <row r="1236" spans="1:20" x14ac:dyDescent="0.25">
      <c r="A1236" s="2">
        <v>39322</v>
      </c>
      <c r="B1236" s="4">
        <v>689.69</v>
      </c>
      <c r="D1236" s="2">
        <v>41015</v>
      </c>
      <c r="E1236" s="4">
        <v>89.99</v>
      </c>
      <c r="G1236" s="2">
        <v>39658</v>
      </c>
      <c r="H1236" s="4">
        <v>90.68</v>
      </c>
      <c r="J1236" s="2">
        <v>34655</v>
      </c>
      <c r="K1236" s="4">
        <v>15.91</v>
      </c>
      <c r="S1236" s="3">
        <v>34600</v>
      </c>
      <c r="T1236">
        <v>4.71</v>
      </c>
    </row>
    <row r="1237" spans="1:20" x14ac:dyDescent="0.25">
      <c r="A1237" s="2">
        <v>39323</v>
      </c>
      <c r="B1237" s="4">
        <v>688.66</v>
      </c>
      <c r="D1237" s="2">
        <v>41016</v>
      </c>
      <c r="E1237" s="4">
        <v>90.38</v>
      </c>
      <c r="G1237" s="2">
        <v>39659</v>
      </c>
      <c r="H1237" s="4">
        <v>90.77</v>
      </c>
      <c r="J1237" s="2">
        <v>34656</v>
      </c>
      <c r="K1237" s="4">
        <v>16</v>
      </c>
      <c r="S1237" s="3">
        <v>34603</v>
      </c>
      <c r="T1237">
        <v>4.78</v>
      </c>
    </row>
    <row r="1238" spans="1:20" x14ac:dyDescent="0.25">
      <c r="A1238" s="2">
        <v>39324</v>
      </c>
      <c r="B1238" s="4">
        <v>691.3</v>
      </c>
      <c r="D1238" s="2">
        <v>41017</v>
      </c>
      <c r="E1238" s="4">
        <v>90.35</v>
      </c>
      <c r="G1238" s="2">
        <v>39660</v>
      </c>
      <c r="H1238" s="4">
        <v>91.67</v>
      </c>
      <c r="J1238" s="2">
        <v>34659</v>
      </c>
      <c r="K1238" s="4">
        <v>16.13</v>
      </c>
      <c r="S1238" s="3">
        <v>34604</v>
      </c>
      <c r="T1238">
        <v>4.29</v>
      </c>
    </row>
    <row r="1239" spans="1:20" x14ac:dyDescent="0.25">
      <c r="A1239" s="2">
        <v>39325</v>
      </c>
      <c r="B1239" s="4">
        <v>691.63</v>
      </c>
      <c r="D1239" s="2">
        <v>41018</v>
      </c>
      <c r="E1239" s="4">
        <v>90.18</v>
      </c>
      <c r="G1239" s="2">
        <v>39661</v>
      </c>
      <c r="H1239" s="4">
        <v>91.56</v>
      </c>
      <c r="J1239" s="2">
        <v>34660</v>
      </c>
      <c r="K1239" s="4">
        <v>17.239999999999998</v>
      </c>
      <c r="S1239" s="3">
        <v>34605</v>
      </c>
      <c r="T1239">
        <v>4.6100000000000003</v>
      </c>
    </row>
    <row r="1240" spans="1:20" x14ac:dyDescent="0.25">
      <c r="A1240" s="2">
        <v>39329</v>
      </c>
      <c r="B1240" s="4">
        <v>691.91</v>
      </c>
      <c r="D1240" s="2">
        <v>41019</v>
      </c>
      <c r="E1240" s="4">
        <v>90.32</v>
      </c>
      <c r="G1240" s="2">
        <v>39664</v>
      </c>
      <c r="H1240" s="4">
        <v>91.33</v>
      </c>
      <c r="J1240" s="2">
        <v>34661</v>
      </c>
      <c r="K1240" s="4">
        <v>18.41</v>
      </c>
      <c r="S1240" s="3">
        <v>34606</v>
      </c>
      <c r="T1240">
        <v>4.7699999999999996</v>
      </c>
    </row>
    <row r="1241" spans="1:20" x14ac:dyDescent="0.25">
      <c r="A1241" s="2">
        <v>39330</v>
      </c>
      <c r="B1241" s="4">
        <v>695.08</v>
      </c>
      <c r="D1241" s="2">
        <v>41022</v>
      </c>
      <c r="E1241" s="4">
        <v>90.13</v>
      </c>
      <c r="G1241" s="2">
        <v>39665</v>
      </c>
      <c r="H1241" s="4">
        <v>90.65</v>
      </c>
      <c r="J1241" s="2">
        <v>34663</v>
      </c>
      <c r="K1241" s="4">
        <v>17.440000000000001</v>
      </c>
      <c r="S1241" s="3">
        <v>34607</v>
      </c>
      <c r="T1241">
        <v>5.44</v>
      </c>
    </row>
    <row r="1242" spans="1:20" x14ac:dyDescent="0.25">
      <c r="A1242" s="2">
        <v>39331</v>
      </c>
      <c r="B1242" s="4">
        <v>693.9</v>
      </c>
      <c r="D1242" s="2">
        <v>41023</v>
      </c>
      <c r="E1242" s="4">
        <v>90.34</v>
      </c>
      <c r="G1242" s="2">
        <v>39666</v>
      </c>
      <c r="H1242" s="4">
        <v>90.28</v>
      </c>
      <c r="J1242" s="2">
        <v>34666</v>
      </c>
      <c r="K1242" s="4">
        <v>16.829999999999998</v>
      </c>
      <c r="S1242" s="3">
        <v>34610</v>
      </c>
      <c r="T1242">
        <v>4.83</v>
      </c>
    </row>
    <row r="1243" spans="1:20" x14ac:dyDescent="0.25">
      <c r="A1243" s="2">
        <v>39332</v>
      </c>
      <c r="B1243" s="4">
        <v>700</v>
      </c>
      <c r="D1243" s="2">
        <v>41024</v>
      </c>
      <c r="E1243" s="4">
        <v>91</v>
      </c>
      <c r="G1243" s="2">
        <v>39667</v>
      </c>
      <c r="H1243" s="4">
        <v>91.75</v>
      </c>
      <c r="J1243" s="2">
        <v>34667</v>
      </c>
      <c r="K1243" s="4">
        <v>16.149999999999999</v>
      </c>
      <c r="S1243" s="3">
        <v>34611</v>
      </c>
      <c r="T1243">
        <v>4.78</v>
      </c>
    </row>
    <row r="1244" spans="1:20" x14ac:dyDescent="0.25">
      <c r="A1244" s="2">
        <v>39335</v>
      </c>
      <c r="B1244" s="4">
        <v>703.92</v>
      </c>
      <c r="D1244" s="2">
        <v>41025</v>
      </c>
      <c r="E1244" s="4">
        <v>91.06</v>
      </c>
      <c r="G1244" s="2">
        <v>39668</v>
      </c>
      <c r="H1244" s="4">
        <v>92</v>
      </c>
      <c r="J1244" s="2">
        <v>34668</v>
      </c>
      <c r="K1244" s="4">
        <v>15.95</v>
      </c>
      <c r="S1244" s="3">
        <v>34612</v>
      </c>
      <c r="T1244">
        <v>4.7699999999999996</v>
      </c>
    </row>
    <row r="1245" spans="1:20" x14ac:dyDescent="0.25">
      <c r="A1245" s="2">
        <v>39336</v>
      </c>
      <c r="B1245" s="4">
        <v>703.67</v>
      </c>
      <c r="D1245" s="2">
        <v>41026</v>
      </c>
      <c r="E1245" s="4">
        <v>91.01</v>
      </c>
      <c r="G1245" s="2">
        <v>39671</v>
      </c>
      <c r="H1245" s="4">
        <v>91.12</v>
      </c>
      <c r="J1245" s="2">
        <v>34669</v>
      </c>
      <c r="K1245" s="4">
        <v>16.690000000000001</v>
      </c>
      <c r="S1245" s="3">
        <v>34613</v>
      </c>
      <c r="T1245">
        <v>4.7699999999999996</v>
      </c>
    </row>
    <row r="1246" spans="1:20" x14ac:dyDescent="0.25">
      <c r="A1246" s="2">
        <v>39337</v>
      </c>
      <c r="B1246" s="4">
        <v>702.41</v>
      </c>
      <c r="D1246" s="2">
        <v>41029</v>
      </c>
      <c r="E1246" s="4">
        <v>91.2</v>
      </c>
      <c r="G1246" s="2">
        <v>39672</v>
      </c>
      <c r="H1246" s="4">
        <v>91.99</v>
      </c>
      <c r="J1246" s="2">
        <v>34670</v>
      </c>
      <c r="K1246" s="4">
        <v>16.55</v>
      </c>
      <c r="S1246" s="3">
        <v>34614</v>
      </c>
      <c r="T1246">
        <v>4.57</v>
      </c>
    </row>
    <row r="1247" spans="1:20" x14ac:dyDescent="0.25">
      <c r="A1247" s="2">
        <v>39338</v>
      </c>
      <c r="B1247" s="4">
        <v>699.36</v>
      </c>
      <c r="D1247" s="2">
        <v>41030</v>
      </c>
      <c r="E1247" s="4">
        <v>90.8</v>
      </c>
      <c r="G1247" s="2">
        <v>39673</v>
      </c>
      <c r="H1247" s="4">
        <v>91.65</v>
      </c>
      <c r="J1247" s="2">
        <v>34673</v>
      </c>
      <c r="K1247" s="4">
        <v>16.100000000000001</v>
      </c>
      <c r="S1247" s="3">
        <v>34617</v>
      </c>
      <c r="T1247">
        <v>4.57</v>
      </c>
    </row>
    <row r="1248" spans="1:20" x14ac:dyDescent="0.25">
      <c r="A1248" s="2">
        <v>39339</v>
      </c>
      <c r="B1248" s="4">
        <v>699.89</v>
      </c>
      <c r="D1248" s="2">
        <v>41031</v>
      </c>
      <c r="E1248" s="4">
        <v>91.11</v>
      </c>
      <c r="G1248" s="2">
        <v>39674</v>
      </c>
      <c r="H1248" s="4">
        <v>92.24</v>
      </c>
      <c r="J1248" s="2">
        <v>34674</v>
      </c>
      <c r="K1248" s="4">
        <v>16.05</v>
      </c>
      <c r="S1248" s="3">
        <v>34618</v>
      </c>
      <c r="T1248">
        <v>4.71</v>
      </c>
    </row>
    <row r="1249" spans="1:20" x14ac:dyDescent="0.25">
      <c r="A1249" s="2">
        <v>39342</v>
      </c>
      <c r="B1249" s="4">
        <v>701.64</v>
      </c>
      <c r="D1249" s="2">
        <v>41032</v>
      </c>
      <c r="E1249" s="4">
        <v>91.05</v>
      </c>
      <c r="G1249" s="2">
        <v>39675</v>
      </c>
      <c r="H1249" s="4">
        <v>93.04</v>
      </c>
      <c r="J1249" s="2">
        <v>34675</v>
      </c>
      <c r="K1249" s="4">
        <v>16.28</v>
      </c>
      <c r="S1249" s="3">
        <v>34619</v>
      </c>
      <c r="T1249">
        <v>4.5600000000000005</v>
      </c>
    </row>
    <row r="1250" spans="1:20" x14ac:dyDescent="0.25">
      <c r="A1250" s="2">
        <v>39343</v>
      </c>
      <c r="B1250" s="4">
        <v>699.08</v>
      </c>
      <c r="D1250" s="2">
        <v>41033</v>
      </c>
      <c r="E1250" s="4">
        <v>90.87</v>
      </c>
      <c r="G1250" s="2">
        <v>39678</v>
      </c>
      <c r="H1250" s="4">
        <v>93.41</v>
      </c>
      <c r="J1250" s="2">
        <v>34676</v>
      </c>
      <c r="K1250" s="4">
        <v>18.149999999999999</v>
      </c>
      <c r="S1250" s="3">
        <v>34620</v>
      </c>
      <c r="T1250">
        <v>4.71</v>
      </c>
    </row>
    <row r="1251" spans="1:20" x14ac:dyDescent="0.25">
      <c r="A1251" s="2">
        <v>39344</v>
      </c>
      <c r="B1251" s="4">
        <v>695.93</v>
      </c>
      <c r="D1251" s="2">
        <v>41036</v>
      </c>
      <c r="E1251" s="4">
        <v>91.02</v>
      </c>
      <c r="G1251" s="2">
        <v>39679</v>
      </c>
      <c r="H1251" s="4">
        <v>93.03</v>
      </c>
      <c r="J1251" s="2">
        <v>34677</v>
      </c>
      <c r="K1251" s="4">
        <v>16.04</v>
      </c>
      <c r="S1251" s="3">
        <v>34621</v>
      </c>
      <c r="T1251">
        <v>4.71</v>
      </c>
    </row>
    <row r="1252" spans="1:20" x14ac:dyDescent="0.25">
      <c r="A1252" s="2">
        <v>39345</v>
      </c>
      <c r="B1252" s="4">
        <v>690.13</v>
      </c>
      <c r="D1252" s="2">
        <v>41037</v>
      </c>
      <c r="E1252" s="4">
        <v>91</v>
      </c>
      <c r="G1252" s="2">
        <v>39680</v>
      </c>
      <c r="H1252" s="4">
        <v>93.31</v>
      </c>
      <c r="J1252" s="2">
        <v>34680</v>
      </c>
      <c r="K1252" s="4">
        <v>15.46</v>
      </c>
      <c r="S1252" s="3">
        <v>34624</v>
      </c>
      <c r="T1252">
        <v>4.78</v>
      </c>
    </row>
    <row r="1253" spans="1:20" x14ac:dyDescent="0.25">
      <c r="A1253" s="2">
        <v>39346</v>
      </c>
      <c r="B1253" s="4">
        <v>692.75</v>
      </c>
      <c r="D1253" s="2">
        <v>41038</v>
      </c>
      <c r="E1253" s="4">
        <v>90.68</v>
      </c>
      <c r="G1253" s="2">
        <v>39681</v>
      </c>
      <c r="H1253" s="4">
        <v>93.14</v>
      </c>
      <c r="J1253" s="2">
        <v>34681</v>
      </c>
      <c r="K1253" s="4">
        <v>14.48</v>
      </c>
      <c r="S1253" s="3">
        <v>34625</v>
      </c>
      <c r="T1253">
        <v>4.71</v>
      </c>
    </row>
    <row r="1254" spans="1:20" x14ac:dyDescent="0.25">
      <c r="A1254" s="2">
        <v>39349</v>
      </c>
      <c r="B1254" s="4">
        <v>693.55</v>
      </c>
      <c r="D1254" s="2">
        <v>41039</v>
      </c>
      <c r="E1254" s="4">
        <v>90.58</v>
      </c>
      <c r="G1254" s="2">
        <v>39682</v>
      </c>
      <c r="H1254" s="4">
        <v>93.08</v>
      </c>
      <c r="J1254" s="2">
        <v>34682</v>
      </c>
      <c r="K1254" s="4">
        <v>13.03</v>
      </c>
      <c r="S1254" s="3">
        <v>34626</v>
      </c>
      <c r="T1254">
        <v>4.6899999999999995</v>
      </c>
    </row>
    <row r="1255" spans="1:20" x14ac:dyDescent="0.25">
      <c r="A1255" s="2">
        <v>39350</v>
      </c>
      <c r="B1255" s="4">
        <v>692.77</v>
      </c>
      <c r="D1255" s="2">
        <v>41040</v>
      </c>
      <c r="E1255" s="4">
        <v>90.81</v>
      </c>
      <c r="G1255" s="2">
        <v>39685</v>
      </c>
      <c r="H1255" s="4">
        <v>94.01</v>
      </c>
      <c r="J1255" s="2">
        <v>34683</v>
      </c>
      <c r="K1255" s="4">
        <v>12.87</v>
      </c>
      <c r="S1255" s="3">
        <v>34627</v>
      </c>
      <c r="T1255">
        <v>4.7</v>
      </c>
    </row>
    <row r="1256" spans="1:20" x14ac:dyDescent="0.25">
      <c r="A1256" s="2">
        <v>39351</v>
      </c>
      <c r="B1256" s="4">
        <v>693.05</v>
      </c>
      <c r="D1256" s="2">
        <v>41043</v>
      </c>
      <c r="E1256" s="4">
        <v>90.14</v>
      </c>
      <c r="G1256" s="2">
        <v>39686</v>
      </c>
      <c r="H1256" s="4">
        <v>94.1</v>
      </c>
      <c r="J1256" s="2">
        <v>34684</v>
      </c>
      <c r="K1256" s="4">
        <v>12.79</v>
      </c>
      <c r="S1256" s="3">
        <v>34628</v>
      </c>
      <c r="T1256">
        <v>4.68</v>
      </c>
    </row>
    <row r="1257" spans="1:20" x14ac:dyDescent="0.25">
      <c r="A1257" s="2">
        <v>39352</v>
      </c>
      <c r="B1257" s="4">
        <v>694.9</v>
      </c>
      <c r="D1257" s="2">
        <v>41044</v>
      </c>
      <c r="E1257" s="4">
        <v>89.7</v>
      </c>
      <c r="G1257" s="2">
        <v>39687</v>
      </c>
      <c r="H1257" s="4">
        <v>94.25</v>
      </c>
      <c r="J1257" s="2">
        <v>34687</v>
      </c>
      <c r="K1257" s="4">
        <v>13.02</v>
      </c>
      <c r="S1257" s="3">
        <v>34631</v>
      </c>
      <c r="T1257">
        <v>4.72</v>
      </c>
    </row>
    <row r="1258" spans="1:20" x14ac:dyDescent="0.25">
      <c r="A1258" s="2">
        <v>39353</v>
      </c>
      <c r="B1258" s="4">
        <v>695.53</v>
      </c>
      <c r="D1258" s="2">
        <v>41045</v>
      </c>
      <c r="E1258" s="4">
        <v>88.82</v>
      </c>
      <c r="G1258" s="2">
        <v>39688</v>
      </c>
      <c r="H1258" s="4">
        <v>94.26</v>
      </c>
      <c r="J1258" s="2">
        <v>34688</v>
      </c>
      <c r="K1258" s="4">
        <v>12.98</v>
      </c>
      <c r="S1258" s="3">
        <v>34632</v>
      </c>
      <c r="T1258">
        <v>4.67</v>
      </c>
    </row>
    <row r="1259" spans="1:20" x14ac:dyDescent="0.25">
      <c r="A1259" s="2">
        <v>39356</v>
      </c>
      <c r="B1259" s="4">
        <v>697.14</v>
      </c>
      <c r="D1259" s="2">
        <v>41046</v>
      </c>
      <c r="E1259" s="4">
        <v>87.59</v>
      </c>
      <c r="G1259" s="2">
        <v>39689</v>
      </c>
      <c r="H1259" s="4">
        <v>93.85</v>
      </c>
      <c r="J1259" s="2">
        <v>34689</v>
      </c>
      <c r="K1259" s="4">
        <v>12.05</v>
      </c>
      <c r="S1259" s="3">
        <v>34633</v>
      </c>
      <c r="T1259">
        <v>4.88</v>
      </c>
    </row>
    <row r="1260" spans="1:20" x14ac:dyDescent="0.25">
      <c r="A1260" s="2">
        <v>39357</v>
      </c>
      <c r="B1260" s="4">
        <v>697.99</v>
      </c>
      <c r="D1260" s="2">
        <v>41047</v>
      </c>
      <c r="E1260" s="4">
        <v>87.58</v>
      </c>
      <c r="G1260" s="2">
        <v>39693</v>
      </c>
      <c r="H1260" s="4">
        <v>94.37</v>
      </c>
      <c r="J1260" s="2">
        <v>34690</v>
      </c>
      <c r="K1260" s="4">
        <v>12.42</v>
      </c>
      <c r="S1260" s="3">
        <v>34634</v>
      </c>
      <c r="T1260">
        <v>4.7699999999999996</v>
      </c>
    </row>
    <row r="1261" spans="1:20" x14ac:dyDescent="0.25">
      <c r="A1261" s="2">
        <v>39358</v>
      </c>
      <c r="B1261" s="4">
        <v>697.01</v>
      </c>
      <c r="D1261" s="2">
        <v>41050</v>
      </c>
      <c r="E1261" s="4">
        <v>88.5</v>
      </c>
      <c r="G1261" s="2">
        <v>39694</v>
      </c>
      <c r="H1261" s="4">
        <v>94.77</v>
      </c>
      <c r="J1261" s="2">
        <v>34691</v>
      </c>
      <c r="K1261" s="4">
        <v>11.82</v>
      </c>
      <c r="S1261" s="3">
        <v>34635</v>
      </c>
      <c r="T1261">
        <v>4.76</v>
      </c>
    </row>
    <row r="1262" spans="1:20" x14ac:dyDescent="0.25">
      <c r="A1262" s="2">
        <v>39359</v>
      </c>
      <c r="B1262" s="4">
        <v>698.2</v>
      </c>
      <c r="D1262" s="2">
        <v>41051</v>
      </c>
      <c r="E1262" s="4">
        <v>88.49</v>
      </c>
      <c r="G1262" s="2">
        <v>39695</v>
      </c>
      <c r="H1262" s="4">
        <v>95.5</v>
      </c>
      <c r="J1262" s="2">
        <v>34695</v>
      </c>
      <c r="K1262" s="4">
        <v>12.07</v>
      </c>
      <c r="S1262" s="3">
        <v>34638</v>
      </c>
      <c r="T1262">
        <v>4.9000000000000004</v>
      </c>
    </row>
    <row r="1263" spans="1:20" x14ac:dyDescent="0.25">
      <c r="A1263" s="2">
        <v>39360</v>
      </c>
      <c r="B1263" s="4">
        <v>697.1</v>
      </c>
      <c r="D1263" s="2">
        <v>41052</v>
      </c>
      <c r="E1263" s="4">
        <v>88.4</v>
      </c>
      <c r="G1263" s="2">
        <v>39696</v>
      </c>
      <c r="H1263" s="4">
        <v>95.48</v>
      </c>
      <c r="J1263" s="2">
        <v>34696</v>
      </c>
      <c r="K1263" s="4">
        <v>12.81</v>
      </c>
      <c r="S1263" s="3">
        <v>34639</v>
      </c>
      <c r="T1263">
        <v>4.76</v>
      </c>
    </row>
    <row r="1264" spans="1:20" x14ac:dyDescent="0.25">
      <c r="A1264" s="2">
        <v>39363</v>
      </c>
      <c r="B1264" s="4">
        <v>697.95</v>
      </c>
      <c r="D1264" s="2">
        <v>41053</v>
      </c>
      <c r="E1264" s="4">
        <v>88.42</v>
      </c>
      <c r="G1264" s="2">
        <v>39699</v>
      </c>
      <c r="H1264" s="4">
        <v>95.88</v>
      </c>
      <c r="J1264" s="2">
        <v>34697</v>
      </c>
      <c r="K1264" s="4">
        <v>12.86</v>
      </c>
      <c r="S1264" s="3">
        <v>34640</v>
      </c>
      <c r="T1264">
        <v>4.67</v>
      </c>
    </row>
    <row r="1265" spans="1:20" x14ac:dyDescent="0.25">
      <c r="A1265" s="2">
        <v>39364</v>
      </c>
      <c r="B1265" s="4">
        <v>698.2</v>
      </c>
      <c r="D1265" s="2">
        <v>41054</v>
      </c>
      <c r="E1265" s="4">
        <v>88.14</v>
      </c>
      <c r="G1265" s="2">
        <v>39700</v>
      </c>
      <c r="H1265" s="4">
        <v>96.87</v>
      </c>
      <c r="J1265" s="2">
        <v>34698</v>
      </c>
      <c r="K1265" s="4">
        <v>13.2</v>
      </c>
      <c r="S1265" s="3">
        <v>34641</v>
      </c>
      <c r="T1265">
        <v>4.71</v>
      </c>
    </row>
    <row r="1266" spans="1:20" x14ac:dyDescent="0.25">
      <c r="A1266" s="2">
        <v>39365</v>
      </c>
      <c r="B1266" s="4">
        <v>698.01</v>
      </c>
      <c r="D1266" s="2">
        <v>41058</v>
      </c>
      <c r="E1266" s="4">
        <v>89.11</v>
      </c>
      <c r="G1266" s="2">
        <v>39701</v>
      </c>
      <c r="H1266" s="4">
        <v>96.23</v>
      </c>
      <c r="J1266" s="2">
        <v>34702</v>
      </c>
      <c r="K1266" s="4">
        <v>14.25</v>
      </c>
      <c r="S1266" s="3">
        <v>34642</v>
      </c>
      <c r="T1266">
        <v>4.66</v>
      </c>
    </row>
    <row r="1267" spans="1:20" x14ac:dyDescent="0.25">
      <c r="A1267" s="2">
        <v>39366</v>
      </c>
      <c r="B1267" s="4">
        <v>698.43</v>
      </c>
      <c r="D1267" s="2">
        <v>41059</v>
      </c>
      <c r="E1267" s="4">
        <v>88.71</v>
      </c>
      <c r="G1267" s="2">
        <v>39702</v>
      </c>
      <c r="H1267" s="4">
        <v>96.21</v>
      </c>
      <c r="J1267" s="2">
        <v>34703</v>
      </c>
      <c r="K1267" s="4">
        <v>13.53</v>
      </c>
      <c r="S1267" s="3">
        <v>34645</v>
      </c>
      <c r="T1267">
        <v>4.6899999999999995</v>
      </c>
    </row>
    <row r="1268" spans="1:20" x14ac:dyDescent="0.25">
      <c r="A1268" s="2">
        <v>39367</v>
      </c>
      <c r="B1268" s="4">
        <v>698.75</v>
      </c>
      <c r="D1268" s="2">
        <v>41060</v>
      </c>
      <c r="E1268" s="4">
        <v>87.77</v>
      </c>
      <c r="G1268" s="2">
        <v>39703</v>
      </c>
      <c r="H1268" s="4">
        <v>94.94</v>
      </c>
      <c r="J1268" s="2">
        <v>34704</v>
      </c>
      <c r="K1268" s="4">
        <v>13.5</v>
      </c>
      <c r="S1268" s="3">
        <v>34646</v>
      </c>
      <c r="T1268">
        <v>4.51</v>
      </c>
    </row>
    <row r="1269" spans="1:20" x14ac:dyDescent="0.25">
      <c r="A1269" s="2">
        <v>39370</v>
      </c>
      <c r="B1269" s="4">
        <v>700.14</v>
      </c>
      <c r="D1269" s="2">
        <v>41061</v>
      </c>
      <c r="E1269" s="4">
        <v>86.47</v>
      </c>
      <c r="G1269" s="2">
        <v>39706</v>
      </c>
      <c r="H1269" s="4">
        <v>98.05</v>
      </c>
      <c r="J1269" s="2">
        <v>34705</v>
      </c>
      <c r="K1269" s="4">
        <v>13.13</v>
      </c>
      <c r="S1269" s="3">
        <v>34647</v>
      </c>
      <c r="T1269">
        <v>5.28</v>
      </c>
    </row>
    <row r="1270" spans="1:20" x14ac:dyDescent="0.25">
      <c r="A1270" s="2">
        <v>39371</v>
      </c>
      <c r="B1270" s="4">
        <v>699.18</v>
      </c>
      <c r="D1270" s="2">
        <v>41064</v>
      </c>
      <c r="E1270" s="4">
        <v>86.54</v>
      </c>
      <c r="G1270" s="2">
        <v>39707</v>
      </c>
      <c r="H1270" s="4">
        <v>98</v>
      </c>
      <c r="J1270" s="2">
        <v>34708</v>
      </c>
      <c r="K1270" s="4">
        <v>13.33</v>
      </c>
      <c r="S1270" s="3">
        <v>34648</v>
      </c>
      <c r="T1270">
        <v>4.99</v>
      </c>
    </row>
    <row r="1271" spans="1:20" x14ac:dyDescent="0.25">
      <c r="A1271" s="2">
        <v>39372</v>
      </c>
      <c r="B1271" s="4">
        <v>695.97</v>
      </c>
      <c r="D1271" s="2">
        <v>41065</v>
      </c>
      <c r="E1271" s="4">
        <v>87.09</v>
      </c>
      <c r="G1271" s="2">
        <v>39708</v>
      </c>
      <c r="H1271" s="4">
        <v>98.49</v>
      </c>
      <c r="J1271" s="2">
        <v>34709</v>
      </c>
      <c r="K1271" s="4">
        <v>12.52</v>
      </c>
      <c r="S1271" s="3">
        <v>34649</v>
      </c>
      <c r="T1271">
        <v>4.99</v>
      </c>
    </row>
    <row r="1272" spans="1:20" x14ac:dyDescent="0.25">
      <c r="A1272" s="2">
        <v>39373</v>
      </c>
      <c r="B1272" s="4">
        <v>695.88</v>
      </c>
      <c r="D1272" s="2">
        <v>41066</v>
      </c>
      <c r="E1272" s="4">
        <v>88.02</v>
      </c>
      <c r="G1272" s="2">
        <v>39709</v>
      </c>
      <c r="H1272" s="4">
        <v>97.11</v>
      </c>
      <c r="J1272" s="2">
        <v>34710</v>
      </c>
      <c r="K1272" s="4">
        <v>12.15</v>
      </c>
      <c r="S1272" s="3">
        <v>34652</v>
      </c>
      <c r="T1272">
        <v>5.48</v>
      </c>
    </row>
    <row r="1273" spans="1:20" x14ac:dyDescent="0.25">
      <c r="A1273" s="2">
        <v>39374</v>
      </c>
      <c r="B1273" s="4">
        <v>694.47</v>
      </c>
      <c r="D1273" s="2">
        <v>41067</v>
      </c>
      <c r="E1273" s="4">
        <v>88.35</v>
      </c>
      <c r="G1273" s="2">
        <v>39710</v>
      </c>
      <c r="H1273" s="4">
        <v>93.97</v>
      </c>
      <c r="J1273" s="2">
        <v>34711</v>
      </c>
      <c r="K1273" s="4">
        <v>12.83</v>
      </c>
      <c r="S1273" s="3">
        <v>34653</v>
      </c>
      <c r="T1273">
        <v>5.59</v>
      </c>
    </row>
    <row r="1274" spans="1:20" x14ac:dyDescent="0.25">
      <c r="A1274" s="2">
        <v>39377</v>
      </c>
      <c r="B1274" s="4">
        <v>690.07</v>
      </c>
      <c r="D1274" s="2">
        <v>41068</v>
      </c>
      <c r="E1274" s="4">
        <v>88.69</v>
      </c>
      <c r="G1274" s="2">
        <v>39713</v>
      </c>
      <c r="H1274" s="4">
        <v>93.96</v>
      </c>
      <c r="J1274" s="2">
        <v>34712</v>
      </c>
      <c r="K1274" s="4">
        <v>11.1</v>
      </c>
      <c r="S1274" s="3">
        <v>34654</v>
      </c>
      <c r="T1274">
        <v>5.53</v>
      </c>
    </row>
    <row r="1275" spans="1:20" x14ac:dyDescent="0.25">
      <c r="A1275" s="2">
        <v>39378</v>
      </c>
      <c r="B1275" s="4">
        <v>694.04</v>
      </c>
      <c r="D1275" s="2">
        <v>41071</v>
      </c>
      <c r="E1275" s="4">
        <v>88.13</v>
      </c>
      <c r="G1275" s="2">
        <v>39714</v>
      </c>
      <c r="H1275" s="4">
        <v>93.6</v>
      </c>
      <c r="J1275" s="2">
        <v>34715</v>
      </c>
      <c r="K1275" s="4">
        <v>11.14</v>
      </c>
      <c r="S1275" s="3">
        <v>34655</v>
      </c>
      <c r="T1275">
        <v>5.51</v>
      </c>
    </row>
    <row r="1276" spans="1:20" x14ac:dyDescent="0.25">
      <c r="A1276" s="2">
        <v>39379</v>
      </c>
      <c r="B1276" s="4">
        <v>694.06</v>
      </c>
      <c r="D1276" s="2">
        <v>41072</v>
      </c>
      <c r="E1276" s="4">
        <v>88.73</v>
      </c>
      <c r="G1276" s="2">
        <v>39715</v>
      </c>
      <c r="H1276" s="4">
        <v>94.01</v>
      </c>
      <c r="J1276" s="2">
        <v>34716</v>
      </c>
      <c r="K1276" s="4">
        <v>11.79</v>
      </c>
      <c r="S1276" s="3">
        <v>34656</v>
      </c>
      <c r="T1276">
        <v>5.43</v>
      </c>
    </row>
    <row r="1277" spans="1:20" x14ac:dyDescent="0.25">
      <c r="A1277" s="2">
        <v>39380</v>
      </c>
      <c r="B1277" s="4">
        <v>694.61</v>
      </c>
      <c r="D1277" s="2">
        <v>41073</v>
      </c>
      <c r="E1277" s="4">
        <v>88.47</v>
      </c>
      <c r="G1277" s="2">
        <v>39716</v>
      </c>
      <c r="H1277" s="4">
        <v>93.77</v>
      </c>
      <c r="J1277" s="2">
        <v>34717</v>
      </c>
      <c r="K1277" s="4">
        <v>11.57</v>
      </c>
      <c r="S1277" s="3">
        <v>34659</v>
      </c>
      <c r="T1277">
        <v>5.49</v>
      </c>
    </row>
    <row r="1278" spans="1:20" x14ac:dyDescent="0.25">
      <c r="A1278" s="2">
        <v>39381</v>
      </c>
      <c r="B1278" s="4">
        <v>695.48</v>
      </c>
      <c r="D1278" s="2">
        <v>41074</v>
      </c>
      <c r="E1278" s="4">
        <v>89.13</v>
      </c>
      <c r="G1278" s="2">
        <v>39717</v>
      </c>
      <c r="H1278" s="4">
        <v>94.5</v>
      </c>
      <c r="J1278" s="2">
        <v>34718</v>
      </c>
      <c r="K1278" s="4">
        <v>11.86</v>
      </c>
      <c r="S1278" s="3">
        <v>34660</v>
      </c>
      <c r="T1278">
        <v>5.43</v>
      </c>
    </row>
    <row r="1279" spans="1:20" x14ac:dyDescent="0.25">
      <c r="A1279" s="2">
        <v>39384</v>
      </c>
      <c r="B1279" s="4">
        <v>696.64</v>
      </c>
      <c r="D1279" s="2">
        <v>41075</v>
      </c>
      <c r="E1279" s="4">
        <v>89.29</v>
      </c>
      <c r="G1279" s="2">
        <v>39720</v>
      </c>
      <c r="H1279" s="4">
        <v>97.25</v>
      </c>
      <c r="J1279" s="2">
        <v>34719</v>
      </c>
      <c r="K1279" s="4">
        <v>12.15</v>
      </c>
      <c r="S1279" s="3">
        <v>34661</v>
      </c>
      <c r="T1279">
        <v>6</v>
      </c>
    </row>
    <row r="1280" spans="1:20" x14ac:dyDescent="0.25">
      <c r="A1280" s="2">
        <v>39385</v>
      </c>
      <c r="B1280" s="4">
        <v>695.98</v>
      </c>
      <c r="D1280" s="2">
        <v>41078</v>
      </c>
      <c r="E1280" s="4">
        <v>89.32</v>
      </c>
      <c r="G1280" s="2">
        <v>39721</v>
      </c>
      <c r="H1280" s="4">
        <v>94.88</v>
      </c>
      <c r="J1280" s="2">
        <v>34722</v>
      </c>
      <c r="K1280" s="4">
        <v>12.79</v>
      </c>
      <c r="S1280" s="3">
        <v>34662</v>
      </c>
      <c r="T1280">
        <v>6</v>
      </c>
    </row>
    <row r="1281" spans="1:20" x14ac:dyDescent="0.25">
      <c r="A1281" s="2">
        <v>39386</v>
      </c>
      <c r="B1281" s="4">
        <v>698.27</v>
      </c>
      <c r="D1281" s="2">
        <v>41079</v>
      </c>
      <c r="E1281" s="4">
        <v>89.95</v>
      </c>
      <c r="G1281" s="2">
        <v>39722</v>
      </c>
      <c r="H1281" s="4">
        <v>95.78</v>
      </c>
      <c r="J1281" s="2">
        <v>34723</v>
      </c>
      <c r="K1281" s="4">
        <v>11.94</v>
      </c>
      <c r="S1281" s="3">
        <v>34663</v>
      </c>
      <c r="T1281">
        <v>6.03</v>
      </c>
    </row>
    <row r="1282" spans="1:20" x14ac:dyDescent="0.25">
      <c r="A1282" s="2">
        <v>39387</v>
      </c>
      <c r="B1282" s="4">
        <v>695.95</v>
      </c>
      <c r="D1282" s="2">
        <v>41080</v>
      </c>
      <c r="E1282" s="4">
        <v>90.3</v>
      </c>
      <c r="G1282" s="2">
        <v>39723</v>
      </c>
      <c r="H1282" s="4">
        <v>96.55</v>
      </c>
      <c r="J1282" s="2">
        <v>34724</v>
      </c>
      <c r="K1282" s="4">
        <v>11.46</v>
      </c>
      <c r="S1282" s="3">
        <v>34666</v>
      </c>
      <c r="T1282">
        <v>5.67</v>
      </c>
    </row>
    <row r="1283" spans="1:20" x14ac:dyDescent="0.25">
      <c r="A1283" s="2">
        <v>39388</v>
      </c>
      <c r="B1283" s="4">
        <v>694.85</v>
      </c>
      <c r="D1283" s="2">
        <v>41081</v>
      </c>
      <c r="E1283" s="4">
        <v>89.55</v>
      </c>
      <c r="G1283" s="2">
        <v>39724</v>
      </c>
      <c r="H1283" s="4">
        <v>97.28</v>
      </c>
      <c r="J1283" s="2">
        <v>34725</v>
      </c>
      <c r="K1283" s="4">
        <v>11.25</v>
      </c>
      <c r="S1283" s="3">
        <v>34667</v>
      </c>
      <c r="T1283">
        <v>5.54</v>
      </c>
    </row>
    <row r="1284" spans="1:20" x14ac:dyDescent="0.25">
      <c r="A1284" s="2">
        <v>39391</v>
      </c>
      <c r="B1284" s="4">
        <v>694.7</v>
      </c>
      <c r="D1284" s="2">
        <v>41082</v>
      </c>
      <c r="E1284" s="4">
        <v>90.17</v>
      </c>
      <c r="G1284" s="2">
        <v>39727</v>
      </c>
      <c r="H1284" s="4">
        <v>99.22</v>
      </c>
      <c r="J1284" s="2">
        <v>34726</v>
      </c>
      <c r="K1284" s="4">
        <v>11.25</v>
      </c>
      <c r="S1284" s="3">
        <v>34668</v>
      </c>
      <c r="T1284">
        <v>5.66</v>
      </c>
    </row>
    <row r="1285" spans="1:20" x14ac:dyDescent="0.25">
      <c r="A1285" s="2">
        <v>39392</v>
      </c>
      <c r="B1285" s="4">
        <v>696.92</v>
      </c>
      <c r="D1285" s="2">
        <v>41085</v>
      </c>
      <c r="E1285" s="4">
        <v>90.04</v>
      </c>
      <c r="G1285" s="2">
        <v>39728</v>
      </c>
      <c r="H1285" s="4">
        <v>98.87</v>
      </c>
      <c r="J1285" s="2">
        <v>34729</v>
      </c>
      <c r="K1285" s="4">
        <v>12.26</v>
      </c>
      <c r="S1285" s="3">
        <v>34669</v>
      </c>
      <c r="T1285">
        <v>5.49</v>
      </c>
    </row>
    <row r="1286" spans="1:20" x14ac:dyDescent="0.25">
      <c r="A1286" s="2">
        <v>39393</v>
      </c>
      <c r="B1286" s="4">
        <v>696.36</v>
      </c>
      <c r="D1286" s="2">
        <v>41086</v>
      </c>
      <c r="E1286" s="4">
        <v>89.9</v>
      </c>
      <c r="G1286" s="2">
        <v>39729</v>
      </c>
      <c r="H1286" s="4">
        <v>97.45</v>
      </c>
      <c r="J1286" s="2">
        <v>34730</v>
      </c>
      <c r="K1286" s="4">
        <v>11.96</v>
      </c>
      <c r="S1286" s="3">
        <v>34670</v>
      </c>
      <c r="T1286">
        <v>5.42</v>
      </c>
    </row>
    <row r="1287" spans="1:20" x14ac:dyDescent="0.25">
      <c r="A1287" s="2">
        <v>39394</v>
      </c>
      <c r="B1287" s="4">
        <v>690.85</v>
      </c>
      <c r="D1287" s="2">
        <v>41087</v>
      </c>
      <c r="E1287" s="4">
        <v>90.44</v>
      </c>
      <c r="G1287" s="2">
        <v>39730</v>
      </c>
      <c r="H1287" s="4">
        <v>96.63</v>
      </c>
      <c r="J1287" s="2">
        <v>34731</v>
      </c>
      <c r="K1287" s="4">
        <v>11.73</v>
      </c>
      <c r="S1287" s="3">
        <v>34673</v>
      </c>
      <c r="T1287">
        <v>5.4</v>
      </c>
    </row>
    <row r="1288" spans="1:20" x14ac:dyDescent="0.25">
      <c r="A1288" s="2">
        <v>39395</v>
      </c>
      <c r="B1288" s="4">
        <v>692.77</v>
      </c>
      <c r="D1288" s="2">
        <v>41088</v>
      </c>
      <c r="E1288" s="4">
        <v>90.43</v>
      </c>
      <c r="G1288" s="2">
        <v>39731</v>
      </c>
      <c r="H1288" s="4">
        <v>95.95</v>
      </c>
      <c r="J1288" s="2">
        <v>34732</v>
      </c>
      <c r="K1288" s="4">
        <v>11.13</v>
      </c>
      <c r="S1288" s="3">
        <v>34674</v>
      </c>
      <c r="T1288">
        <v>5.07</v>
      </c>
    </row>
    <row r="1289" spans="1:20" x14ac:dyDescent="0.25">
      <c r="A1289" s="2">
        <v>39398</v>
      </c>
      <c r="B1289" s="4">
        <v>694.33</v>
      </c>
      <c r="D1289" s="2">
        <v>41089</v>
      </c>
      <c r="E1289" s="4">
        <v>91.22</v>
      </c>
      <c r="G1289" s="2">
        <v>39734</v>
      </c>
      <c r="H1289" s="4">
        <v>94.4</v>
      </c>
      <c r="J1289" s="2">
        <v>34733</v>
      </c>
      <c r="K1289" s="4">
        <v>10.98</v>
      </c>
      <c r="S1289" s="3">
        <v>34675</v>
      </c>
      <c r="T1289">
        <v>6.09</v>
      </c>
    </row>
    <row r="1290" spans="1:20" x14ac:dyDescent="0.25">
      <c r="A1290" s="2">
        <v>39399</v>
      </c>
      <c r="B1290" s="4">
        <v>692.87</v>
      </c>
      <c r="D1290" s="2">
        <v>41092</v>
      </c>
      <c r="E1290" s="4">
        <v>90.87</v>
      </c>
      <c r="G1290" s="2">
        <v>39735</v>
      </c>
      <c r="H1290" s="4">
        <v>94.11</v>
      </c>
      <c r="J1290" s="2">
        <v>34736</v>
      </c>
      <c r="K1290" s="4">
        <v>11.22</v>
      </c>
      <c r="S1290" s="3">
        <v>34676</v>
      </c>
      <c r="T1290">
        <v>5.53</v>
      </c>
    </row>
    <row r="1291" spans="1:20" x14ac:dyDescent="0.25">
      <c r="A1291" s="2">
        <v>39400</v>
      </c>
      <c r="B1291" s="4">
        <v>693.82</v>
      </c>
      <c r="D1291" s="2">
        <v>41093</v>
      </c>
      <c r="E1291" s="4">
        <v>91.2</v>
      </c>
      <c r="G1291" s="2">
        <v>39736</v>
      </c>
      <c r="H1291" s="4">
        <v>95.03</v>
      </c>
      <c r="J1291" s="2">
        <v>34737</v>
      </c>
      <c r="K1291" s="4">
        <v>11.17</v>
      </c>
      <c r="S1291" s="3">
        <v>34677</v>
      </c>
      <c r="T1291">
        <v>5.48</v>
      </c>
    </row>
    <row r="1292" spans="1:20" x14ac:dyDescent="0.25">
      <c r="A1292" s="2">
        <v>39401</v>
      </c>
      <c r="B1292" s="4">
        <v>693.73</v>
      </c>
      <c r="D1292" s="2">
        <v>41095</v>
      </c>
      <c r="E1292" s="4">
        <v>91.21</v>
      </c>
      <c r="G1292" s="2">
        <v>39737</v>
      </c>
      <c r="H1292" s="4">
        <v>94.54</v>
      </c>
      <c r="J1292" s="2">
        <v>34738</v>
      </c>
      <c r="K1292" s="4">
        <v>11.42</v>
      </c>
      <c r="S1292" s="3">
        <v>34680</v>
      </c>
      <c r="T1292">
        <v>5.52</v>
      </c>
    </row>
    <row r="1293" spans="1:20" x14ac:dyDescent="0.25">
      <c r="A1293" s="2">
        <v>39402</v>
      </c>
      <c r="B1293" s="4">
        <v>693.86</v>
      </c>
      <c r="D1293" s="2">
        <v>41096</v>
      </c>
      <c r="E1293" s="4">
        <v>91.09</v>
      </c>
      <c r="G1293" s="2">
        <v>39738</v>
      </c>
      <c r="H1293" s="4">
        <v>93.87</v>
      </c>
      <c r="J1293" s="2">
        <v>34739</v>
      </c>
      <c r="K1293" s="4">
        <v>11.63</v>
      </c>
      <c r="S1293" s="3">
        <v>34681</v>
      </c>
      <c r="T1293">
        <v>5.41</v>
      </c>
    </row>
    <row r="1294" spans="1:20" x14ac:dyDescent="0.25">
      <c r="A1294" s="2">
        <v>39405</v>
      </c>
      <c r="B1294" s="4">
        <v>693.91</v>
      </c>
      <c r="D1294" s="2">
        <v>41099</v>
      </c>
      <c r="E1294" s="4">
        <v>91.12</v>
      </c>
      <c r="G1294" s="2">
        <v>39741</v>
      </c>
      <c r="H1294" s="4">
        <v>94.62</v>
      </c>
      <c r="J1294" s="2">
        <v>34740</v>
      </c>
      <c r="K1294" s="4">
        <v>11.28</v>
      </c>
      <c r="S1294" s="3">
        <v>34682</v>
      </c>
      <c r="T1294">
        <v>5.46</v>
      </c>
    </row>
    <row r="1295" spans="1:20" x14ac:dyDescent="0.25">
      <c r="A1295" s="2">
        <v>39406</v>
      </c>
      <c r="B1295" s="4">
        <v>689.76</v>
      </c>
      <c r="D1295" s="2">
        <v>41100</v>
      </c>
      <c r="E1295" s="4">
        <v>90.72</v>
      </c>
      <c r="G1295" s="2">
        <v>39742</v>
      </c>
      <c r="H1295" s="4">
        <v>95.29</v>
      </c>
      <c r="J1295" s="2">
        <v>34743</v>
      </c>
      <c r="K1295" s="4">
        <v>11.41</v>
      </c>
      <c r="S1295" s="3">
        <v>34683</v>
      </c>
      <c r="T1295">
        <v>5.61</v>
      </c>
    </row>
    <row r="1296" spans="1:20" x14ac:dyDescent="0.25">
      <c r="A1296" s="2">
        <v>39407</v>
      </c>
      <c r="B1296" s="4">
        <v>681.84</v>
      </c>
      <c r="D1296" s="2">
        <v>41101</v>
      </c>
      <c r="E1296" s="4">
        <v>91.01</v>
      </c>
      <c r="G1296" s="2">
        <v>39743</v>
      </c>
      <c r="H1296" s="4">
        <v>97.33</v>
      </c>
      <c r="J1296" s="2">
        <v>34744</v>
      </c>
      <c r="K1296" s="4">
        <v>11.43</v>
      </c>
      <c r="S1296" s="3">
        <v>34684</v>
      </c>
      <c r="T1296">
        <v>5.34</v>
      </c>
    </row>
    <row r="1297" spans="1:20" x14ac:dyDescent="0.25">
      <c r="A1297" s="2">
        <v>39409</v>
      </c>
      <c r="B1297" s="4">
        <v>681.05</v>
      </c>
      <c r="D1297" s="2">
        <v>41102</v>
      </c>
      <c r="E1297" s="4">
        <v>90.81</v>
      </c>
      <c r="G1297" s="2">
        <v>39744</v>
      </c>
      <c r="H1297" s="4">
        <v>97.77</v>
      </c>
      <c r="J1297" s="2">
        <v>34745</v>
      </c>
      <c r="K1297" s="4">
        <v>11.52</v>
      </c>
      <c r="S1297" s="3">
        <v>34687</v>
      </c>
      <c r="T1297">
        <v>5.27</v>
      </c>
    </row>
    <row r="1298" spans="1:20" x14ac:dyDescent="0.25">
      <c r="A1298" s="2">
        <v>39412</v>
      </c>
      <c r="B1298" s="4">
        <v>684.03</v>
      </c>
      <c r="D1298" s="2">
        <v>41103</v>
      </c>
      <c r="E1298" s="4">
        <v>91.09</v>
      </c>
      <c r="G1298" s="2">
        <v>39745</v>
      </c>
      <c r="H1298" s="4">
        <v>96.73</v>
      </c>
      <c r="J1298" s="2">
        <v>34746</v>
      </c>
      <c r="K1298" s="4">
        <v>11.61</v>
      </c>
      <c r="S1298" s="3">
        <v>34688</v>
      </c>
      <c r="T1298">
        <v>5.43</v>
      </c>
    </row>
    <row r="1299" spans="1:20" x14ac:dyDescent="0.25">
      <c r="A1299" s="2">
        <v>39413</v>
      </c>
      <c r="B1299" s="4">
        <v>684.51</v>
      </c>
      <c r="D1299" s="2">
        <v>41106</v>
      </c>
      <c r="E1299" s="4">
        <v>90.74</v>
      </c>
      <c r="G1299" s="2">
        <v>39748</v>
      </c>
      <c r="H1299" s="4">
        <v>96.8</v>
      </c>
      <c r="J1299" s="2">
        <v>34747</v>
      </c>
      <c r="K1299" s="4">
        <v>11.71</v>
      </c>
      <c r="S1299" s="3">
        <v>34689</v>
      </c>
      <c r="T1299">
        <v>6.5600000000000005</v>
      </c>
    </row>
    <row r="1300" spans="1:20" x14ac:dyDescent="0.25">
      <c r="A1300" s="2">
        <v>39414</v>
      </c>
      <c r="B1300" s="4">
        <v>687.39</v>
      </c>
      <c r="D1300" s="2">
        <v>41107</v>
      </c>
      <c r="E1300" s="4">
        <v>91.17</v>
      </c>
      <c r="G1300" s="2">
        <v>39749</v>
      </c>
      <c r="H1300" s="4">
        <v>95.15</v>
      </c>
      <c r="J1300" s="2">
        <v>34751</v>
      </c>
      <c r="K1300" s="4">
        <v>12.05</v>
      </c>
      <c r="S1300" s="3">
        <v>34690</v>
      </c>
      <c r="T1300">
        <v>5.8</v>
      </c>
    </row>
    <row r="1301" spans="1:20" x14ac:dyDescent="0.25">
      <c r="A1301" s="2">
        <v>39415</v>
      </c>
      <c r="B1301" s="4">
        <v>688.9</v>
      </c>
      <c r="D1301" s="2">
        <v>41108</v>
      </c>
      <c r="E1301" s="4">
        <v>91.55</v>
      </c>
      <c r="G1301" s="2">
        <v>39750</v>
      </c>
      <c r="H1301" s="4">
        <v>94.91</v>
      </c>
      <c r="J1301" s="2">
        <v>34752</v>
      </c>
      <c r="K1301" s="4">
        <v>11.39</v>
      </c>
      <c r="S1301" s="3">
        <v>34691</v>
      </c>
      <c r="T1301">
        <v>5.31</v>
      </c>
    </row>
    <row r="1302" spans="1:20" x14ac:dyDescent="0.25">
      <c r="A1302" s="2">
        <v>39416</v>
      </c>
      <c r="B1302" s="4">
        <v>690</v>
      </c>
      <c r="D1302" s="2">
        <v>41109</v>
      </c>
      <c r="E1302" s="4">
        <v>91.78</v>
      </c>
      <c r="G1302" s="2">
        <v>39751</v>
      </c>
      <c r="H1302" s="4">
        <v>93.92</v>
      </c>
      <c r="J1302" s="2">
        <v>34753</v>
      </c>
      <c r="K1302" s="4">
        <v>11.15</v>
      </c>
      <c r="S1302" s="3">
        <v>34694</v>
      </c>
      <c r="T1302">
        <v>5.31</v>
      </c>
    </row>
    <row r="1303" spans="1:20" x14ac:dyDescent="0.25">
      <c r="A1303" s="2">
        <v>39419</v>
      </c>
      <c r="B1303" s="4">
        <v>692.77</v>
      </c>
      <c r="D1303" s="2">
        <v>41110</v>
      </c>
      <c r="E1303" s="4">
        <v>91.35</v>
      </c>
      <c r="G1303" s="2">
        <v>39752</v>
      </c>
      <c r="H1303" s="4">
        <v>92.79</v>
      </c>
      <c r="J1303" s="2">
        <v>34754</v>
      </c>
      <c r="K1303" s="4">
        <v>10.84</v>
      </c>
      <c r="S1303" s="3">
        <v>34695</v>
      </c>
      <c r="T1303">
        <v>5.6</v>
      </c>
    </row>
    <row r="1304" spans="1:20" x14ac:dyDescent="0.25">
      <c r="A1304" s="2">
        <v>39420</v>
      </c>
      <c r="B1304" s="4">
        <v>691.78</v>
      </c>
      <c r="D1304" s="2">
        <v>41113</v>
      </c>
      <c r="E1304" s="4">
        <v>91.2</v>
      </c>
      <c r="G1304" s="2">
        <v>39755</v>
      </c>
      <c r="H1304" s="4">
        <v>92.74</v>
      </c>
      <c r="J1304" s="2">
        <v>34757</v>
      </c>
      <c r="K1304" s="4">
        <v>12.51</v>
      </c>
      <c r="S1304" s="3">
        <v>34696</v>
      </c>
      <c r="T1304">
        <v>5.48</v>
      </c>
    </row>
    <row r="1305" spans="1:20" x14ac:dyDescent="0.25">
      <c r="A1305" s="2">
        <v>39421</v>
      </c>
      <c r="B1305" s="4">
        <v>688.46</v>
      </c>
      <c r="D1305" s="2">
        <v>41114</v>
      </c>
      <c r="E1305" s="4">
        <v>90.64</v>
      </c>
      <c r="G1305" s="2">
        <v>39756</v>
      </c>
      <c r="H1305" s="4">
        <v>94.45</v>
      </c>
      <c r="J1305" s="2">
        <v>34758</v>
      </c>
      <c r="K1305" s="4">
        <v>11.75</v>
      </c>
      <c r="S1305" s="3">
        <v>34697</v>
      </c>
      <c r="T1305">
        <v>5.49</v>
      </c>
    </row>
    <row r="1306" spans="1:20" x14ac:dyDescent="0.25">
      <c r="A1306" s="2">
        <v>39422</v>
      </c>
      <c r="B1306" s="4">
        <v>689.04</v>
      </c>
      <c r="D1306" s="2">
        <v>41115</v>
      </c>
      <c r="E1306" s="4">
        <v>90.45</v>
      </c>
      <c r="G1306" s="2">
        <v>39757</v>
      </c>
      <c r="H1306" s="4">
        <v>95.57</v>
      </c>
      <c r="J1306" s="2">
        <v>34759</v>
      </c>
      <c r="K1306" s="4">
        <v>11.65</v>
      </c>
      <c r="S1306" s="3">
        <v>34698</v>
      </c>
      <c r="T1306">
        <v>4.9399999999999995</v>
      </c>
    </row>
    <row r="1307" spans="1:20" x14ac:dyDescent="0.25">
      <c r="A1307" s="2">
        <v>39423</v>
      </c>
      <c r="B1307" s="4">
        <v>687.08</v>
      </c>
      <c r="D1307" s="2">
        <v>41116</v>
      </c>
      <c r="E1307" s="4">
        <v>91.38</v>
      </c>
      <c r="G1307" s="2">
        <v>39758</v>
      </c>
      <c r="H1307" s="4">
        <v>94.88</v>
      </c>
      <c r="J1307" s="2">
        <v>34760</v>
      </c>
      <c r="K1307" s="4">
        <v>12.02</v>
      </c>
      <c r="S1307" s="3">
        <v>34701</v>
      </c>
      <c r="T1307">
        <v>4.9399999999999995</v>
      </c>
    </row>
    <row r="1308" spans="1:20" x14ac:dyDescent="0.25">
      <c r="A1308" s="2">
        <v>39426</v>
      </c>
      <c r="B1308" s="4">
        <v>685.87</v>
      </c>
      <c r="D1308" s="2">
        <v>41117</v>
      </c>
      <c r="E1308" s="4">
        <v>91.92</v>
      </c>
      <c r="G1308" s="2">
        <v>39759</v>
      </c>
      <c r="H1308" s="4">
        <v>94.22</v>
      </c>
      <c r="J1308" s="2">
        <v>34761</v>
      </c>
      <c r="K1308" s="4">
        <v>11.45</v>
      </c>
      <c r="S1308" s="3">
        <v>34702</v>
      </c>
      <c r="T1308">
        <v>5.98</v>
      </c>
    </row>
    <row r="1309" spans="1:20" x14ac:dyDescent="0.25">
      <c r="A1309" s="2">
        <v>39427</v>
      </c>
      <c r="B1309" s="4">
        <v>690.09</v>
      </c>
      <c r="D1309" s="2">
        <v>41120</v>
      </c>
      <c r="E1309" s="4">
        <v>91.92</v>
      </c>
      <c r="G1309" s="2">
        <v>39762</v>
      </c>
      <c r="H1309" s="4">
        <v>94.74</v>
      </c>
      <c r="J1309" s="2">
        <v>34764</v>
      </c>
      <c r="K1309" s="4">
        <v>12.17</v>
      </c>
      <c r="S1309" s="3">
        <v>34703</v>
      </c>
      <c r="T1309">
        <v>6.59</v>
      </c>
    </row>
    <row r="1310" spans="1:20" x14ac:dyDescent="0.25">
      <c r="A1310" s="2">
        <v>39428</v>
      </c>
      <c r="B1310" s="4">
        <v>687.4</v>
      </c>
      <c r="D1310" s="2">
        <v>41121</v>
      </c>
      <c r="E1310" s="4">
        <v>91.7</v>
      </c>
      <c r="G1310" s="2">
        <v>39763</v>
      </c>
      <c r="H1310" s="4">
        <v>95.01</v>
      </c>
      <c r="J1310" s="2">
        <v>34765</v>
      </c>
      <c r="K1310" s="4">
        <v>14.22</v>
      </c>
      <c r="S1310" s="3">
        <v>34704</v>
      </c>
      <c r="T1310">
        <v>5.72</v>
      </c>
    </row>
    <row r="1311" spans="1:20" x14ac:dyDescent="0.25">
      <c r="A1311" s="2">
        <v>39429</v>
      </c>
      <c r="B1311" s="4">
        <v>685.05</v>
      </c>
      <c r="D1311" s="2">
        <v>41122</v>
      </c>
      <c r="E1311" s="4">
        <v>91.69</v>
      </c>
      <c r="G1311" s="2">
        <v>39764</v>
      </c>
      <c r="H1311" s="4">
        <v>95.61</v>
      </c>
      <c r="J1311" s="2">
        <v>34766</v>
      </c>
      <c r="K1311" s="4">
        <v>13.72</v>
      </c>
      <c r="S1311" s="3">
        <v>34705</v>
      </c>
      <c r="T1311">
        <v>5.52</v>
      </c>
    </row>
    <row r="1312" spans="1:20" x14ac:dyDescent="0.25">
      <c r="A1312" s="2">
        <v>39430</v>
      </c>
      <c r="B1312" s="4">
        <v>684.08</v>
      </c>
      <c r="D1312" s="2">
        <v>41123</v>
      </c>
      <c r="E1312" s="4">
        <v>91.32</v>
      </c>
      <c r="G1312" s="2">
        <v>39765</v>
      </c>
      <c r="H1312" s="4">
        <v>93.32</v>
      </c>
      <c r="J1312" s="2">
        <v>34767</v>
      </c>
      <c r="K1312" s="4">
        <v>13.36</v>
      </c>
      <c r="S1312" s="3">
        <v>34708</v>
      </c>
      <c r="T1312">
        <v>5.52</v>
      </c>
    </row>
    <row r="1313" spans="1:20" x14ac:dyDescent="0.25">
      <c r="A1313" s="2">
        <v>39433</v>
      </c>
      <c r="B1313" s="4">
        <v>686.16</v>
      </c>
      <c r="D1313" s="2">
        <v>41124</v>
      </c>
      <c r="E1313" s="4">
        <v>91.7</v>
      </c>
      <c r="G1313" s="2">
        <v>39766</v>
      </c>
      <c r="H1313" s="4">
        <v>95.17</v>
      </c>
      <c r="J1313" s="2">
        <v>34768</v>
      </c>
      <c r="K1313" s="4">
        <v>12.38</v>
      </c>
      <c r="S1313" s="3">
        <v>34709</v>
      </c>
      <c r="T1313">
        <v>5.44</v>
      </c>
    </row>
    <row r="1314" spans="1:20" x14ac:dyDescent="0.25">
      <c r="A1314" s="2">
        <v>39434</v>
      </c>
      <c r="B1314" s="4">
        <v>687.62</v>
      </c>
      <c r="D1314" s="2">
        <v>41127</v>
      </c>
      <c r="E1314" s="4">
        <v>91.64</v>
      </c>
      <c r="G1314" s="2">
        <v>39769</v>
      </c>
      <c r="H1314" s="4">
        <v>95.6</v>
      </c>
      <c r="J1314" s="2">
        <v>34771</v>
      </c>
      <c r="K1314" s="4">
        <v>12.15</v>
      </c>
      <c r="S1314" s="3">
        <v>34710</v>
      </c>
      <c r="T1314">
        <v>5.44</v>
      </c>
    </row>
    <row r="1315" spans="1:20" x14ac:dyDescent="0.25">
      <c r="A1315" s="2">
        <v>39435</v>
      </c>
      <c r="B1315" s="4">
        <v>690.58</v>
      </c>
      <c r="D1315" s="2">
        <v>41128</v>
      </c>
      <c r="E1315" s="4">
        <v>91.46</v>
      </c>
      <c r="G1315" s="2">
        <v>39770</v>
      </c>
      <c r="H1315" s="4">
        <v>96.82</v>
      </c>
      <c r="J1315" s="2">
        <v>34772</v>
      </c>
      <c r="K1315" s="4">
        <v>12.1</v>
      </c>
      <c r="S1315" s="3">
        <v>34711</v>
      </c>
      <c r="T1315">
        <v>5.5</v>
      </c>
    </row>
    <row r="1316" spans="1:20" x14ac:dyDescent="0.25">
      <c r="A1316" s="2">
        <v>39436</v>
      </c>
      <c r="B1316" s="4">
        <v>690.14</v>
      </c>
      <c r="D1316" s="2">
        <v>41129</v>
      </c>
      <c r="E1316" s="4">
        <v>91.52</v>
      </c>
      <c r="G1316" s="2">
        <v>39771</v>
      </c>
      <c r="H1316" s="4">
        <v>99.3</v>
      </c>
      <c r="J1316" s="2">
        <v>34773</v>
      </c>
      <c r="K1316" s="4">
        <v>12.42</v>
      </c>
      <c r="S1316" s="3">
        <v>34712</v>
      </c>
      <c r="T1316">
        <v>5.47</v>
      </c>
    </row>
    <row r="1317" spans="1:20" x14ac:dyDescent="0.25">
      <c r="A1317" s="2">
        <v>39437</v>
      </c>
      <c r="B1317" s="4">
        <v>686.96</v>
      </c>
      <c r="D1317" s="2">
        <v>41130</v>
      </c>
      <c r="E1317" s="4">
        <v>91.53</v>
      </c>
      <c r="G1317" s="2">
        <v>39772</v>
      </c>
      <c r="H1317" s="4">
        <v>104.43</v>
      </c>
      <c r="J1317" s="2">
        <v>34774</v>
      </c>
      <c r="K1317" s="4">
        <v>11.95</v>
      </c>
      <c r="S1317" s="3">
        <v>34715</v>
      </c>
      <c r="T1317">
        <v>5.47</v>
      </c>
    </row>
    <row r="1318" spans="1:20" x14ac:dyDescent="0.25">
      <c r="A1318" s="2">
        <v>39440</v>
      </c>
      <c r="B1318" s="4">
        <v>686.05</v>
      </c>
      <c r="D1318" s="2">
        <v>41131</v>
      </c>
      <c r="E1318" s="4">
        <v>91.45</v>
      </c>
      <c r="G1318" s="2">
        <v>39773</v>
      </c>
      <c r="H1318" s="4">
        <v>102.92</v>
      </c>
      <c r="J1318" s="2">
        <v>34775</v>
      </c>
      <c r="K1318" s="4">
        <v>11.8</v>
      </c>
      <c r="S1318" s="3">
        <v>34716</v>
      </c>
      <c r="T1318">
        <v>5.6899999999999995</v>
      </c>
    </row>
    <row r="1319" spans="1:20" x14ac:dyDescent="0.25">
      <c r="A1319" s="2">
        <v>39442</v>
      </c>
      <c r="B1319" s="4">
        <v>684.38</v>
      </c>
      <c r="D1319" s="2">
        <v>41134</v>
      </c>
      <c r="E1319" s="4">
        <v>91.5</v>
      </c>
      <c r="G1319" s="2">
        <v>39776</v>
      </c>
      <c r="H1319" s="4">
        <v>101.31</v>
      </c>
      <c r="J1319" s="2">
        <v>34778</v>
      </c>
      <c r="K1319" s="4">
        <v>11.34</v>
      </c>
      <c r="S1319" s="3">
        <v>34717</v>
      </c>
      <c r="T1319">
        <v>5.0599999999999996</v>
      </c>
    </row>
    <row r="1320" spans="1:20" x14ac:dyDescent="0.25">
      <c r="A1320" s="2">
        <v>39443</v>
      </c>
      <c r="B1320" s="4">
        <v>686.58</v>
      </c>
      <c r="D1320" s="2">
        <v>41135</v>
      </c>
      <c r="E1320" s="4">
        <v>91.64</v>
      </c>
      <c r="G1320" s="2">
        <v>39777</v>
      </c>
      <c r="H1320" s="4">
        <v>104.29</v>
      </c>
      <c r="J1320" s="2">
        <v>34779</v>
      </c>
      <c r="K1320" s="4">
        <v>11.53</v>
      </c>
      <c r="S1320" s="3">
        <v>34718</v>
      </c>
      <c r="T1320">
        <v>5.44</v>
      </c>
    </row>
    <row r="1321" spans="1:20" x14ac:dyDescent="0.25">
      <c r="A1321" s="2">
        <v>39444</v>
      </c>
      <c r="B1321" s="4">
        <v>690.14</v>
      </c>
      <c r="D1321" s="2">
        <v>41136</v>
      </c>
      <c r="E1321" s="4">
        <v>91.2</v>
      </c>
      <c r="G1321" s="2">
        <v>39778</v>
      </c>
      <c r="H1321" s="4">
        <v>104.43</v>
      </c>
      <c r="J1321" s="2">
        <v>34780</v>
      </c>
      <c r="K1321" s="4">
        <v>11.29</v>
      </c>
      <c r="S1321" s="3">
        <v>34719</v>
      </c>
      <c r="T1321">
        <v>5.37</v>
      </c>
    </row>
    <row r="1322" spans="1:20" x14ac:dyDescent="0.25">
      <c r="A1322" s="2">
        <v>39447</v>
      </c>
      <c r="B1322" s="4">
        <v>691.64</v>
      </c>
      <c r="D1322" s="2">
        <v>41137</v>
      </c>
      <c r="E1322" s="4">
        <v>91.54</v>
      </c>
      <c r="G1322" s="2">
        <v>39780</v>
      </c>
      <c r="H1322" s="4">
        <v>105.72</v>
      </c>
      <c r="J1322" s="2">
        <v>34781</v>
      </c>
      <c r="K1322" s="4">
        <v>11.43</v>
      </c>
      <c r="S1322" s="3">
        <v>34722</v>
      </c>
      <c r="T1322">
        <v>5.47</v>
      </c>
    </row>
    <row r="1323" spans="1:20" x14ac:dyDescent="0.25">
      <c r="A1323" s="2">
        <v>39449</v>
      </c>
      <c r="B1323" s="4">
        <v>694.96</v>
      </c>
      <c r="D1323" s="2">
        <v>41138</v>
      </c>
      <c r="E1323" s="4">
        <v>91.54</v>
      </c>
      <c r="G1323" s="2">
        <v>39783</v>
      </c>
      <c r="H1323" s="4">
        <v>109.4</v>
      </c>
      <c r="J1323" s="2">
        <v>34782</v>
      </c>
      <c r="K1323" s="4">
        <v>11.19</v>
      </c>
      <c r="S1323" s="3">
        <v>34723</v>
      </c>
      <c r="T1323">
        <v>5.45</v>
      </c>
    </row>
    <row r="1324" spans="1:20" x14ac:dyDescent="0.25">
      <c r="A1324" s="2">
        <v>39450</v>
      </c>
      <c r="B1324" s="4">
        <v>694.67</v>
      </c>
      <c r="D1324" s="2">
        <v>41141</v>
      </c>
      <c r="E1324" s="4">
        <v>91.65</v>
      </c>
      <c r="G1324" s="2">
        <v>39784</v>
      </c>
      <c r="H1324" s="4">
        <v>109.82</v>
      </c>
      <c r="J1324" s="2">
        <v>34785</v>
      </c>
      <c r="K1324" s="4">
        <v>11.83</v>
      </c>
      <c r="S1324" s="3">
        <v>34724</v>
      </c>
      <c r="T1324">
        <v>5.46</v>
      </c>
    </row>
    <row r="1325" spans="1:20" x14ac:dyDescent="0.25">
      <c r="A1325" s="2">
        <v>39451</v>
      </c>
      <c r="B1325" s="4">
        <v>694.67</v>
      </c>
      <c r="D1325" s="2">
        <v>41142</v>
      </c>
      <c r="E1325" s="4">
        <v>91.85</v>
      </c>
      <c r="G1325" s="2">
        <v>39785</v>
      </c>
      <c r="H1325" s="4">
        <v>110.13</v>
      </c>
      <c r="J1325" s="2">
        <v>34786</v>
      </c>
      <c r="K1325" s="4">
        <v>11.33</v>
      </c>
      <c r="S1325" s="3">
        <v>34725</v>
      </c>
      <c r="T1325">
        <v>5.53</v>
      </c>
    </row>
    <row r="1326" spans="1:20" x14ac:dyDescent="0.25">
      <c r="A1326" s="2">
        <v>39454</v>
      </c>
      <c r="B1326" s="4">
        <v>694.79</v>
      </c>
      <c r="D1326" s="2">
        <v>41143</v>
      </c>
      <c r="E1326" s="4">
        <v>91.76</v>
      </c>
      <c r="G1326" s="2">
        <v>39786</v>
      </c>
      <c r="H1326" s="4">
        <v>112.3</v>
      </c>
      <c r="J1326" s="2">
        <v>34787</v>
      </c>
      <c r="K1326" s="4">
        <v>12.51</v>
      </c>
      <c r="S1326" s="3">
        <v>34726</v>
      </c>
      <c r="T1326">
        <v>5.67</v>
      </c>
    </row>
    <row r="1327" spans="1:20" x14ac:dyDescent="0.25">
      <c r="A1327" s="2">
        <v>39455</v>
      </c>
      <c r="B1327" s="4">
        <v>692.71</v>
      </c>
      <c r="D1327" s="2">
        <v>41144</v>
      </c>
      <c r="E1327" s="4">
        <v>91.74</v>
      </c>
      <c r="G1327" s="2">
        <v>39787</v>
      </c>
      <c r="H1327" s="4">
        <v>110.48</v>
      </c>
      <c r="J1327" s="2">
        <v>34788</v>
      </c>
      <c r="K1327" s="4">
        <v>12.62</v>
      </c>
      <c r="S1327" s="3">
        <v>34729</v>
      </c>
      <c r="T1327">
        <v>5.76</v>
      </c>
    </row>
    <row r="1328" spans="1:20" x14ac:dyDescent="0.25">
      <c r="A1328" s="2">
        <v>39456</v>
      </c>
      <c r="B1328" s="4">
        <v>688.56</v>
      </c>
      <c r="D1328" s="2">
        <v>41145</v>
      </c>
      <c r="E1328" s="4">
        <v>92.15</v>
      </c>
      <c r="G1328" s="2">
        <v>39790</v>
      </c>
      <c r="H1328" s="4">
        <v>110.24</v>
      </c>
      <c r="J1328" s="2">
        <v>34789</v>
      </c>
      <c r="K1328" s="4">
        <v>13.37</v>
      </c>
      <c r="S1328" s="3">
        <v>34730</v>
      </c>
      <c r="T1328">
        <v>5.86</v>
      </c>
    </row>
    <row r="1329" spans="1:20" x14ac:dyDescent="0.25">
      <c r="A1329" s="2">
        <v>39457</v>
      </c>
      <c r="B1329" s="4">
        <v>691.13</v>
      </c>
      <c r="D1329" s="2">
        <v>41148</v>
      </c>
      <c r="E1329" s="4">
        <v>92.08</v>
      </c>
      <c r="G1329" s="2">
        <v>39791</v>
      </c>
      <c r="H1329" s="4">
        <v>112.42</v>
      </c>
      <c r="J1329" s="2">
        <v>34792</v>
      </c>
      <c r="K1329" s="4">
        <v>13.5</v>
      </c>
      <c r="S1329" s="3">
        <v>34731</v>
      </c>
      <c r="T1329">
        <v>5.25</v>
      </c>
    </row>
    <row r="1330" spans="1:20" x14ac:dyDescent="0.25">
      <c r="A1330" s="2">
        <v>39458</v>
      </c>
      <c r="B1330" s="4">
        <v>691.82</v>
      </c>
      <c r="D1330" s="2">
        <v>41149</v>
      </c>
      <c r="E1330" s="4">
        <v>92</v>
      </c>
      <c r="G1330" s="2">
        <v>39792</v>
      </c>
      <c r="H1330" s="4">
        <v>112.15</v>
      </c>
      <c r="J1330" s="2">
        <v>34793</v>
      </c>
      <c r="K1330" s="4">
        <v>12.62</v>
      </c>
      <c r="S1330" s="3">
        <v>34732</v>
      </c>
      <c r="T1330">
        <v>5.98</v>
      </c>
    </row>
    <row r="1331" spans="1:20" x14ac:dyDescent="0.25">
      <c r="A1331" s="2">
        <v>39461</v>
      </c>
      <c r="B1331" s="4">
        <v>690.83</v>
      </c>
      <c r="D1331" s="2">
        <v>41150</v>
      </c>
      <c r="E1331" s="4">
        <v>92.13</v>
      </c>
      <c r="G1331" s="2">
        <v>39793</v>
      </c>
      <c r="H1331" s="4">
        <v>112.37</v>
      </c>
      <c r="J1331" s="2">
        <v>34794</v>
      </c>
      <c r="K1331" s="4">
        <v>12.96</v>
      </c>
      <c r="S1331" s="3">
        <v>34733</v>
      </c>
      <c r="T1331">
        <v>5.9399999999999995</v>
      </c>
    </row>
    <row r="1332" spans="1:20" x14ac:dyDescent="0.25">
      <c r="A1332" s="2">
        <v>39462</v>
      </c>
      <c r="B1332" s="4">
        <v>691.66</v>
      </c>
      <c r="D1332" s="2">
        <v>41151</v>
      </c>
      <c r="E1332" s="4">
        <v>92.09</v>
      </c>
      <c r="G1332" s="2">
        <v>39794</v>
      </c>
      <c r="H1332" s="4">
        <v>112.37</v>
      </c>
      <c r="J1332" s="2">
        <v>34795</v>
      </c>
      <c r="K1332" s="4">
        <v>12.81</v>
      </c>
      <c r="S1332" s="3">
        <v>34736</v>
      </c>
      <c r="T1332">
        <v>5.99</v>
      </c>
    </row>
    <row r="1333" spans="1:20" x14ac:dyDescent="0.25">
      <c r="A1333" s="2">
        <v>39463</v>
      </c>
      <c r="B1333" s="4">
        <v>691.34</v>
      </c>
      <c r="D1333" s="2">
        <v>41152</v>
      </c>
      <c r="E1333" s="4">
        <v>92.33</v>
      </c>
      <c r="G1333" s="2">
        <v>39797</v>
      </c>
      <c r="H1333" s="4">
        <v>113.65</v>
      </c>
      <c r="J1333" s="2">
        <v>34796</v>
      </c>
      <c r="K1333" s="4">
        <v>12.85</v>
      </c>
      <c r="S1333" s="3">
        <v>34737</v>
      </c>
      <c r="T1333">
        <v>5.9399999999999995</v>
      </c>
    </row>
    <row r="1334" spans="1:20" x14ac:dyDescent="0.25">
      <c r="A1334" s="2">
        <v>39464</v>
      </c>
      <c r="B1334" s="4">
        <v>689.2</v>
      </c>
      <c r="D1334" s="2">
        <v>41156</v>
      </c>
      <c r="E1334" s="4">
        <v>91.82</v>
      </c>
      <c r="G1334" s="2">
        <v>39798</v>
      </c>
      <c r="H1334" s="4">
        <v>116.46</v>
      </c>
      <c r="J1334" s="2">
        <v>34799</v>
      </c>
      <c r="K1334" s="4">
        <v>12.79</v>
      </c>
      <c r="S1334" s="3">
        <v>34738</v>
      </c>
      <c r="T1334">
        <v>5.93</v>
      </c>
    </row>
    <row r="1335" spans="1:20" x14ac:dyDescent="0.25">
      <c r="A1335" s="2">
        <v>39465</v>
      </c>
      <c r="B1335" s="4">
        <v>692.23</v>
      </c>
      <c r="D1335" s="2">
        <v>41157</v>
      </c>
      <c r="E1335" s="4">
        <v>91.83</v>
      </c>
      <c r="G1335" s="2">
        <v>39799</v>
      </c>
      <c r="H1335" s="4">
        <v>120.18</v>
      </c>
      <c r="J1335" s="2">
        <v>34800</v>
      </c>
      <c r="K1335" s="4">
        <v>12.73</v>
      </c>
      <c r="S1335" s="3">
        <v>34739</v>
      </c>
      <c r="T1335">
        <v>5.95</v>
      </c>
    </row>
    <row r="1336" spans="1:20" x14ac:dyDescent="0.25">
      <c r="A1336" s="2">
        <v>39469</v>
      </c>
      <c r="B1336" s="4">
        <v>689.62</v>
      </c>
      <c r="D1336" s="2">
        <v>41158</v>
      </c>
      <c r="E1336" s="4">
        <v>92.37</v>
      </c>
      <c r="G1336" s="2">
        <v>39800</v>
      </c>
      <c r="H1336" s="4">
        <v>122.13</v>
      </c>
      <c r="J1336" s="2">
        <v>34801</v>
      </c>
      <c r="K1336" s="4">
        <v>12.04</v>
      </c>
      <c r="S1336" s="3">
        <v>34740</v>
      </c>
      <c r="T1336">
        <v>5.9399999999999995</v>
      </c>
    </row>
    <row r="1337" spans="1:20" x14ac:dyDescent="0.25">
      <c r="A1337" s="2">
        <v>39470</v>
      </c>
      <c r="B1337" s="4">
        <v>690.38</v>
      </c>
      <c r="D1337" s="2">
        <v>41159</v>
      </c>
      <c r="E1337" s="4">
        <v>92.53</v>
      </c>
      <c r="G1337" s="2">
        <v>39801</v>
      </c>
      <c r="H1337" s="4">
        <v>122.45</v>
      </c>
      <c r="J1337" s="2">
        <v>34802</v>
      </c>
      <c r="K1337" s="4">
        <v>11.48</v>
      </c>
      <c r="S1337" s="3">
        <v>34743</v>
      </c>
      <c r="T1337">
        <v>6</v>
      </c>
    </row>
    <row r="1338" spans="1:20" x14ac:dyDescent="0.25">
      <c r="A1338" s="2">
        <v>39471</v>
      </c>
      <c r="B1338" s="4">
        <v>694.74</v>
      </c>
      <c r="D1338" s="2">
        <v>41162</v>
      </c>
      <c r="E1338" s="4">
        <v>92.38</v>
      </c>
      <c r="G1338" s="2">
        <v>39804</v>
      </c>
      <c r="H1338" s="4">
        <v>121.32</v>
      </c>
      <c r="J1338" s="2">
        <v>34806</v>
      </c>
      <c r="K1338" s="4">
        <v>12.33</v>
      </c>
      <c r="S1338" s="3">
        <v>34744</v>
      </c>
      <c r="T1338">
        <v>5.82</v>
      </c>
    </row>
    <row r="1339" spans="1:20" x14ac:dyDescent="0.25">
      <c r="A1339" s="2">
        <v>39472</v>
      </c>
      <c r="B1339" s="4">
        <v>695.29</v>
      </c>
      <c r="D1339" s="2">
        <v>41163</v>
      </c>
      <c r="E1339" s="4">
        <v>93.01</v>
      </c>
      <c r="G1339" s="2">
        <v>39805</v>
      </c>
      <c r="H1339" s="4">
        <v>121.16</v>
      </c>
      <c r="J1339" s="2">
        <v>34807</v>
      </c>
      <c r="K1339" s="4">
        <v>12.96</v>
      </c>
      <c r="S1339" s="3">
        <v>34745</v>
      </c>
      <c r="T1339">
        <v>5.95</v>
      </c>
    </row>
    <row r="1340" spans="1:20" x14ac:dyDescent="0.25">
      <c r="A1340" s="2">
        <v>39475</v>
      </c>
      <c r="B1340" s="4">
        <v>693.75</v>
      </c>
      <c r="D1340" s="2">
        <v>41164</v>
      </c>
      <c r="E1340" s="4">
        <v>93.29</v>
      </c>
      <c r="G1340" s="2">
        <v>39806</v>
      </c>
      <c r="H1340" s="4">
        <v>120.9</v>
      </c>
      <c r="J1340" s="2">
        <v>34808</v>
      </c>
      <c r="K1340" s="4">
        <v>13.09</v>
      </c>
      <c r="S1340" s="3">
        <v>34746</v>
      </c>
      <c r="T1340">
        <v>5.96</v>
      </c>
    </row>
    <row r="1341" spans="1:20" x14ac:dyDescent="0.25">
      <c r="A1341" s="2">
        <v>39476</v>
      </c>
      <c r="B1341" s="4">
        <v>694.12</v>
      </c>
      <c r="D1341" s="2">
        <v>41165</v>
      </c>
      <c r="E1341" s="4">
        <v>93.91</v>
      </c>
      <c r="G1341" s="2">
        <v>39808</v>
      </c>
      <c r="H1341" s="4">
        <v>121.3</v>
      </c>
      <c r="J1341" s="2">
        <v>34809</v>
      </c>
      <c r="K1341" s="4">
        <v>12.1</v>
      </c>
      <c r="S1341" s="3">
        <v>34747</v>
      </c>
      <c r="T1341">
        <v>5.93</v>
      </c>
    </row>
    <row r="1342" spans="1:20" x14ac:dyDescent="0.25">
      <c r="A1342" s="2">
        <v>39477</v>
      </c>
      <c r="B1342" s="4">
        <v>695.49</v>
      </c>
      <c r="D1342" s="2">
        <v>41166</v>
      </c>
      <c r="E1342" s="4">
        <v>93.88</v>
      </c>
      <c r="G1342" s="2">
        <v>39811</v>
      </c>
      <c r="H1342" s="4">
        <v>120.75</v>
      </c>
      <c r="J1342" s="2">
        <v>34810</v>
      </c>
      <c r="K1342" s="4">
        <v>11.86</v>
      </c>
      <c r="S1342" s="3">
        <v>34750</v>
      </c>
      <c r="T1342">
        <v>5.93</v>
      </c>
    </row>
    <row r="1343" spans="1:20" x14ac:dyDescent="0.25">
      <c r="A1343" s="2">
        <v>39478</v>
      </c>
      <c r="B1343" s="4">
        <v>696.21</v>
      </c>
      <c r="D1343" s="2">
        <v>41169</v>
      </c>
      <c r="E1343" s="4">
        <v>93.8</v>
      </c>
      <c r="G1343" s="2">
        <v>39812</v>
      </c>
      <c r="H1343" s="4">
        <v>121.9</v>
      </c>
      <c r="J1343" s="2">
        <v>34813</v>
      </c>
      <c r="K1343" s="4">
        <v>11.92</v>
      </c>
      <c r="S1343" s="3">
        <v>34751</v>
      </c>
      <c r="T1343">
        <v>5.99</v>
      </c>
    </row>
    <row r="1344" spans="1:20" x14ac:dyDescent="0.25">
      <c r="A1344" s="2">
        <v>39479</v>
      </c>
      <c r="B1344" s="4">
        <v>696.42</v>
      </c>
      <c r="D1344" s="2">
        <v>41170</v>
      </c>
      <c r="E1344" s="4">
        <v>93.84</v>
      </c>
      <c r="G1344" s="2">
        <v>39813</v>
      </c>
      <c r="H1344" s="4">
        <v>119.35</v>
      </c>
      <c r="J1344" s="2">
        <v>34814</v>
      </c>
      <c r="K1344" s="4">
        <v>12.41</v>
      </c>
      <c r="S1344" s="3">
        <v>34752</v>
      </c>
      <c r="T1344">
        <v>5.9</v>
      </c>
    </row>
    <row r="1345" spans="1:20" x14ac:dyDescent="0.25">
      <c r="A1345" s="2">
        <v>39482</v>
      </c>
      <c r="B1345" s="4">
        <v>696.5</v>
      </c>
      <c r="D1345" s="2">
        <v>41171</v>
      </c>
      <c r="E1345" s="4">
        <v>93.72</v>
      </c>
      <c r="G1345" s="2">
        <v>39815</v>
      </c>
      <c r="H1345" s="4">
        <v>116.65</v>
      </c>
      <c r="J1345" s="2">
        <v>34815</v>
      </c>
      <c r="K1345" s="4">
        <v>12.28</v>
      </c>
      <c r="S1345" s="3">
        <v>34753</v>
      </c>
      <c r="T1345">
        <v>5.91</v>
      </c>
    </row>
    <row r="1346" spans="1:20" x14ac:dyDescent="0.25">
      <c r="A1346" s="2">
        <v>39483</v>
      </c>
      <c r="B1346" s="4">
        <v>693.64</v>
      </c>
      <c r="D1346" s="2">
        <v>41172</v>
      </c>
      <c r="E1346" s="4">
        <v>93.28</v>
      </c>
      <c r="G1346" s="2">
        <v>39818</v>
      </c>
      <c r="H1346" s="4">
        <v>113.35</v>
      </c>
      <c r="J1346" s="2">
        <v>34816</v>
      </c>
      <c r="K1346" s="4">
        <v>11.93</v>
      </c>
      <c r="S1346" s="3">
        <v>34754</v>
      </c>
      <c r="T1346">
        <v>5.87</v>
      </c>
    </row>
    <row r="1347" spans="1:20" x14ac:dyDescent="0.25">
      <c r="A1347" s="2">
        <v>39484</v>
      </c>
      <c r="B1347" s="4">
        <v>692.06</v>
      </c>
      <c r="D1347" s="2">
        <v>41173</v>
      </c>
      <c r="E1347" s="4">
        <v>93.15</v>
      </c>
      <c r="G1347" s="2">
        <v>39819</v>
      </c>
      <c r="H1347" s="4">
        <v>112.21</v>
      </c>
      <c r="J1347" s="2">
        <v>34817</v>
      </c>
      <c r="K1347" s="4">
        <v>11.75</v>
      </c>
      <c r="S1347" s="3">
        <v>34757</v>
      </c>
      <c r="T1347">
        <v>5.99</v>
      </c>
    </row>
    <row r="1348" spans="1:20" x14ac:dyDescent="0.25">
      <c r="A1348" s="2">
        <v>39485</v>
      </c>
      <c r="B1348" s="4">
        <v>686.01</v>
      </c>
      <c r="D1348" s="2">
        <v>41176</v>
      </c>
      <c r="E1348" s="4">
        <v>93.03</v>
      </c>
      <c r="G1348" s="2">
        <v>39820</v>
      </c>
      <c r="H1348" s="4">
        <v>112.65</v>
      </c>
      <c r="J1348" s="2">
        <v>34820</v>
      </c>
      <c r="K1348" s="4">
        <v>12.14</v>
      </c>
      <c r="S1348" s="3">
        <v>34758</v>
      </c>
      <c r="T1348">
        <v>6.1</v>
      </c>
    </row>
    <row r="1349" spans="1:20" x14ac:dyDescent="0.25">
      <c r="A1349" s="2">
        <v>39486</v>
      </c>
      <c r="B1349" s="4">
        <v>688.16</v>
      </c>
      <c r="D1349" s="2">
        <v>41177</v>
      </c>
      <c r="E1349" s="4">
        <v>92.23</v>
      </c>
      <c r="G1349" s="2">
        <v>39821</v>
      </c>
      <c r="H1349" s="4">
        <v>112.56</v>
      </c>
      <c r="J1349" s="2">
        <v>34821</v>
      </c>
      <c r="K1349" s="4">
        <v>11.88</v>
      </c>
      <c r="S1349" s="3">
        <v>34759</v>
      </c>
      <c r="T1349">
        <v>5.5600000000000005</v>
      </c>
    </row>
    <row r="1350" spans="1:20" x14ac:dyDescent="0.25">
      <c r="A1350" s="2">
        <v>39489</v>
      </c>
      <c r="B1350" s="4">
        <v>689.09</v>
      </c>
      <c r="D1350" s="2">
        <v>41178</v>
      </c>
      <c r="E1350" s="4">
        <v>91.74</v>
      </c>
      <c r="G1350" s="2">
        <v>39822</v>
      </c>
      <c r="H1350" s="4">
        <v>112.73</v>
      </c>
      <c r="J1350" s="2">
        <v>34822</v>
      </c>
      <c r="K1350" s="4">
        <v>11.69</v>
      </c>
      <c r="S1350" s="3">
        <v>34760</v>
      </c>
      <c r="T1350">
        <v>5.9399999999999995</v>
      </c>
    </row>
    <row r="1351" spans="1:20" x14ac:dyDescent="0.25">
      <c r="A1351" s="2">
        <v>39490</v>
      </c>
      <c r="B1351" s="4">
        <v>687.91</v>
      </c>
      <c r="D1351" s="2">
        <v>41179</v>
      </c>
      <c r="E1351" s="4">
        <v>92.74</v>
      </c>
      <c r="G1351" s="2">
        <v>39825</v>
      </c>
      <c r="H1351" s="4">
        <v>113.9</v>
      </c>
      <c r="J1351" s="2">
        <v>34823</v>
      </c>
      <c r="K1351" s="4">
        <v>12.64</v>
      </c>
      <c r="S1351" s="3">
        <v>34761</v>
      </c>
      <c r="T1351">
        <v>5.93</v>
      </c>
    </row>
    <row r="1352" spans="1:20" x14ac:dyDescent="0.25">
      <c r="A1352" s="2">
        <v>39491</v>
      </c>
      <c r="B1352" s="4">
        <v>685.79</v>
      </c>
      <c r="D1352" s="2">
        <v>41180</v>
      </c>
      <c r="E1352" s="4">
        <v>92.37</v>
      </c>
      <c r="G1352" s="2">
        <v>39826</v>
      </c>
      <c r="H1352" s="4">
        <v>114.02</v>
      </c>
      <c r="J1352" s="2">
        <v>34824</v>
      </c>
      <c r="K1352" s="4">
        <v>12.06</v>
      </c>
      <c r="S1352" s="3">
        <v>34764</v>
      </c>
      <c r="T1352">
        <v>5.95</v>
      </c>
    </row>
    <row r="1353" spans="1:20" x14ac:dyDescent="0.25">
      <c r="A1353" s="2">
        <v>39492</v>
      </c>
      <c r="B1353" s="4">
        <v>682.85</v>
      </c>
      <c r="D1353" s="2">
        <v>41183</v>
      </c>
      <c r="E1353" s="4">
        <v>91.67</v>
      </c>
      <c r="G1353" s="2">
        <v>39827</v>
      </c>
      <c r="H1353" s="4">
        <v>116</v>
      </c>
      <c r="J1353" s="2">
        <v>34827</v>
      </c>
      <c r="K1353" s="4">
        <v>12.22</v>
      </c>
      <c r="S1353" s="3">
        <v>34765</v>
      </c>
      <c r="T1353">
        <v>5.93</v>
      </c>
    </row>
    <row r="1354" spans="1:20" x14ac:dyDescent="0.25">
      <c r="A1354" s="2">
        <v>39493</v>
      </c>
      <c r="B1354" s="4">
        <v>684.42</v>
      </c>
      <c r="D1354" s="2">
        <v>41184</v>
      </c>
      <c r="E1354" s="4">
        <v>91.89</v>
      </c>
      <c r="G1354" s="2">
        <v>39828</v>
      </c>
      <c r="H1354" s="4">
        <v>116.09</v>
      </c>
      <c r="J1354" s="2">
        <v>34828</v>
      </c>
      <c r="K1354" s="4">
        <v>12.75</v>
      </c>
      <c r="S1354" s="3">
        <v>34766</v>
      </c>
      <c r="T1354">
        <v>5.91</v>
      </c>
    </row>
    <row r="1355" spans="1:20" x14ac:dyDescent="0.25">
      <c r="A1355" s="2">
        <v>39497</v>
      </c>
      <c r="B1355" s="4">
        <v>682.49</v>
      </c>
      <c r="D1355" s="2">
        <v>41185</v>
      </c>
      <c r="E1355" s="4">
        <v>92.12</v>
      </c>
      <c r="G1355" s="2">
        <v>39829</v>
      </c>
      <c r="H1355" s="4">
        <v>114.3</v>
      </c>
      <c r="J1355" s="2">
        <v>34829</v>
      </c>
      <c r="K1355" s="4">
        <v>13.08</v>
      </c>
      <c r="S1355" s="3">
        <v>34767</v>
      </c>
      <c r="T1355">
        <v>5.92</v>
      </c>
    </row>
    <row r="1356" spans="1:20" x14ac:dyDescent="0.25">
      <c r="A1356" s="2">
        <v>39498</v>
      </c>
      <c r="B1356" s="4">
        <v>683.91</v>
      </c>
      <c r="D1356" s="2">
        <v>41186</v>
      </c>
      <c r="E1356" s="4">
        <v>92.51</v>
      </c>
      <c r="G1356" s="2">
        <v>39833</v>
      </c>
      <c r="H1356" s="4">
        <v>114.28</v>
      </c>
      <c r="J1356" s="2">
        <v>34830</v>
      </c>
      <c r="K1356" s="4">
        <v>12.98</v>
      </c>
      <c r="S1356" s="3">
        <v>34768</v>
      </c>
      <c r="T1356">
        <v>5.9</v>
      </c>
    </row>
    <row r="1357" spans="1:20" x14ac:dyDescent="0.25">
      <c r="A1357" s="2">
        <v>39499</v>
      </c>
      <c r="B1357" s="4">
        <v>686.07</v>
      </c>
      <c r="D1357" s="2">
        <v>41187</v>
      </c>
      <c r="E1357" s="4">
        <v>92.46</v>
      </c>
      <c r="G1357" s="2">
        <v>39834</v>
      </c>
      <c r="H1357" s="4">
        <v>110.67</v>
      </c>
      <c r="J1357" s="2">
        <v>34831</v>
      </c>
      <c r="K1357" s="4">
        <v>11.84</v>
      </c>
      <c r="S1357" s="3">
        <v>34771</v>
      </c>
      <c r="T1357">
        <v>5.96</v>
      </c>
    </row>
    <row r="1358" spans="1:20" x14ac:dyDescent="0.25">
      <c r="A1358" s="2">
        <v>39500</v>
      </c>
      <c r="B1358" s="4">
        <v>684.94</v>
      </c>
      <c r="D1358" s="2">
        <v>41190</v>
      </c>
      <c r="E1358" s="4">
        <v>92.33</v>
      </c>
      <c r="G1358" s="2">
        <v>39835</v>
      </c>
      <c r="H1358" s="4">
        <v>108.53</v>
      </c>
      <c r="J1358" s="2">
        <v>34834</v>
      </c>
      <c r="K1358" s="4">
        <v>12.38</v>
      </c>
      <c r="S1358" s="3">
        <v>34772</v>
      </c>
      <c r="T1358">
        <v>5.93</v>
      </c>
    </row>
    <row r="1359" spans="1:20" x14ac:dyDescent="0.25">
      <c r="A1359" s="2">
        <v>39503</v>
      </c>
      <c r="B1359" s="4">
        <v>682.96</v>
      </c>
      <c r="D1359" s="2">
        <v>41191</v>
      </c>
      <c r="E1359" s="4">
        <v>92.07</v>
      </c>
      <c r="G1359" s="2">
        <v>39836</v>
      </c>
      <c r="H1359" s="4">
        <v>107.69</v>
      </c>
      <c r="J1359" s="2">
        <v>34835</v>
      </c>
      <c r="K1359" s="4">
        <v>12.2</v>
      </c>
      <c r="S1359" s="3">
        <v>34773</v>
      </c>
      <c r="T1359">
        <v>6.06</v>
      </c>
    </row>
    <row r="1360" spans="1:20" x14ac:dyDescent="0.25">
      <c r="A1360" s="2">
        <v>39504</v>
      </c>
      <c r="B1360" s="4">
        <v>683.05</v>
      </c>
      <c r="D1360" s="2">
        <v>41192</v>
      </c>
      <c r="E1360" s="4">
        <v>91.85</v>
      </c>
      <c r="G1360" s="2">
        <v>39839</v>
      </c>
      <c r="H1360" s="4">
        <v>106.75</v>
      </c>
      <c r="J1360" s="2">
        <v>34836</v>
      </c>
      <c r="K1360" s="4">
        <v>12.36</v>
      </c>
      <c r="S1360" s="3">
        <v>34774</v>
      </c>
      <c r="T1360">
        <v>5.97</v>
      </c>
    </row>
    <row r="1361" spans="1:20" x14ac:dyDescent="0.25">
      <c r="A1361" s="2">
        <v>39505</v>
      </c>
      <c r="B1361" s="4">
        <v>683.27</v>
      </c>
      <c r="D1361" s="2">
        <v>41193</v>
      </c>
      <c r="E1361" s="4">
        <v>92.35</v>
      </c>
      <c r="G1361" s="2">
        <v>39840</v>
      </c>
      <c r="H1361" s="4">
        <v>109.25</v>
      </c>
      <c r="J1361" s="2">
        <v>34837</v>
      </c>
      <c r="K1361" s="4">
        <v>13.13</v>
      </c>
      <c r="S1361" s="3">
        <v>34775</v>
      </c>
      <c r="T1361">
        <v>5.95</v>
      </c>
    </row>
    <row r="1362" spans="1:20" x14ac:dyDescent="0.25">
      <c r="A1362" s="2">
        <v>39506</v>
      </c>
      <c r="B1362" s="4">
        <v>687.31</v>
      </c>
      <c r="D1362" s="2">
        <v>41194</v>
      </c>
      <c r="E1362" s="4">
        <v>92.51</v>
      </c>
      <c r="G1362" s="2">
        <v>39841</v>
      </c>
      <c r="H1362" s="4">
        <v>106.53</v>
      </c>
      <c r="J1362" s="2">
        <v>34838</v>
      </c>
      <c r="K1362" s="4">
        <v>12.81</v>
      </c>
      <c r="S1362" s="3">
        <v>34778</v>
      </c>
      <c r="T1362">
        <v>6</v>
      </c>
    </row>
    <row r="1363" spans="1:20" x14ac:dyDescent="0.25">
      <c r="A1363" s="2">
        <v>39507</v>
      </c>
      <c r="B1363" s="4">
        <v>690.82</v>
      </c>
      <c r="D1363" s="2">
        <v>41197</v>
      </c>
      <c r="E1363" s="4">
        <v>92.93</v>
      </c>
      <c r="G1363" s="2">
        <v>39842</v>
      </c>
      <c r="H1363" s="4">
        <v>104.08</v>
      </c>
      <c r="J1363" s="2">
        <v>34841</v>
      </c>
      <c r="K1363" s="4">
        <v>11.68</v>
      </c>
      <c r="S1363" s="3">
        <v>34779</v>
      </c>
      <c r="T1363">
        <v>5.97</v>
      </c>
    </row>
    <row r="1364" spans="1:20" x14ac:dyDescent="0.25">
      <c r="A1364" s="2">
        <v>39510</v>
      </c>
      <c r="B1364" s="4">
        <v>690.3</v>
      </c>
      <c r="D1364" s="2">
        <v>41198</v>
      </c>
      <c r="E1364" s="4">
        <v>93.27</v>
      </c>
      <c r="G1364" s="2">
        <v>39843</v>
      </c>
      <c r="H1364" s="4">
        <v>103.75</v>
      </c>
      <c r="J1364" s="2">
        <v>34842</v>
      </c>
      <c r="K1364" s="4">
        <v>11.55</v>
      </c>
      <c r="S1364" s="3">
        <v>34780</v>
      </c>
      <c r="T1364">
        <v>5.97</v>
      </c>
    </row>
    <row r="1365" spans="1:20" x14ac:dyDescent="0.25">
      <c r="A1365" s="2">
        <v>39511</v>
      </c>
      <c r="B1365" s="4">
        <v>688.3</v>
      </c>
      <c r="D1365" s="2">
        <v>41199</v>
      </c>
      <c r="E1365" s="4">
        <v>93.48</v>
      </c>
      <c r="G1365" s="2">
        <v>39846</v>
      </c>
      <c r="H1365" s="4">
        <v>105.39</v>
      </c>
      <c r="J1365" s="2">
        <v>34843</v>
      </c>
      <c r="K1365" s="4">
        <v>11.26</v>
      </c>
      <c r="S1365" s="3">
        <v>34781</v>
      </c>
      <c r="T1365">
        <v>6.01</v>
      </c>
    </row>
    <row r="1366" spans="1:20" x14ac:dyDescent="0.25">
      <c r="A1366" s="2">
        <v>39512</v>
      </c>
      <c r="B1366" s="4">
        <v>685.92</v>
      </c>
      <c r="D1366" s="2">
        <v>41200</v>
      </c>
      <c r="E1366" s="4">
        <v>93.43</v>
      </c>
      <c r="G1366" s="2">
        <v>39847</v>
      </c>
      <c r="H1366" s="4">
        <v>102.88</v>
      </c>
      <c r="J1366" s="2">
        <v>34844</v>
      </c>
      <c r="K1366" s="4">
        <v>11.63</v>
      </c>
      <c r="S1366" s="3">
        <v>34782</v>
      </c>
      <c r="T1366">
        <v>6.03</v>
      </c>
    </row>
    <row r="1367" spans="1:20" x14ac:dyDescent="0.25">
      <c r="A1367" s="2">
        <v>39513</v>
      </c>
      <c r="B1367" s="4">
        <v>686.67</v>
      </c>
      <c r="D1367" s="2">
        <v>41201</v>
      </c>
      <c r="E1367" s="4">
        <v>92.96</v>
      </c>
      <c r="G1367" s="2">
        <v>39848</v>
      </c>
      <c r="H1367" s="4">
        <v>102.61</v>
      </c>
      <c r="J1367" s="2">
        <v>34845</v>
      </c>
      <c r="K1367" s="4">
        <v>12.2</v>
      </c>
      <c r="S1367" s="3">
        <v>34785</v>
      </c>
      <c r="T1367">
        <v>6.13</v>
      </c>
    </row>
    <row r="1368" spans="1:20" x14ac:dyDescent="0.25">
      <c r="A1368" s="2">
        <v>39514</v>
      </c>
      <c r="B1368" s="4">
        <v>686.26</v>
      </c>
      <c r="D1368" s="2">
        <v>41204</v>
      </c>
      <c r="E1368" s="4">
        <v>92.98</v>
      </c>
      <c r="G1368" s="2">
        <v>39849</v>
      </c>
      <c r="H1368" s="4">
        <v>102.61</v>
      </c>
      <c r="J1368" s="2">
        <v>34849</v>
      </c>
      <c r="K1368" s="4">
        <v>12.52</v>
      </c>
      <c r="S1368" s="3">
        <v>34786</v>
      </c>
      <c r="T1368">
        <v>6.1</v>
      </c>
    </row>
    <row r="1369" spans="1:20" x14ac:dyDescent="0.25">
      <c r="A1369" s="2">
        <v>39517</v>
      </c>
      <c r="B1369" s="4">
        <v>686.86</v>
      </c>
      <c r="D1369" s="2">
        <v>41205</v>
      </c>
      <c r="E1369" s="4">
        <v>92.66</v>
      </c>
      <c r="G1369" s="2">
        <v>39850</v>
      </c>
      <c r="H1369" s="4">
        <v>102.29</v>
      </c>
      <c r="J1369" s="2">
        <v>34850</v>
      </c>
      <c r="K1369" s="4">
        <v>12.85</v>
      </c>
      <c r="S1369" s="3">
        <v>34787</v>
      </c>
      <c r="T1369">
        <v>6.07</v>
      </c>
    </row>
    <row r="1370" spans="1:20" x14ac:dyDescent="0.25">
      <c r="A1370" s="2">
        <v>39518</v>
      </c>
      <c r="B1370" s="4">
        <v>688.24</v>
      </c>
      <c r="D1370" s="2">
        <v>41206</v>
      </c>
      <c r="E1370" s="4">
        <v>92.55</v>
      </c>
      <c r="G1370" s="2">
        <v>39853</v>
      </c>
      <c r="H1370" s="4">
        <v>102.62</v>
      </c>
      <c r="J1370" s="2">
        <v>34851</v>
      </c>
      <c r="K1370" s="4">
        <v>12.21</v>
      </c>
      <c r="S1370" s="3">
        <v>34788</v>
      </c>
      <c r="T1370">
        <v>6.16</v>
      </c>
    </row>
    <row r="1371" spans="1:20" x14ac:dyDescent="0.25">
      <c r="A1371" s="2">
        <v>39519</v>
      </c>
      <c r="B1371" s="4">
        <v>688.09</v>
      </c>
      <c r="D1371" s="2">
        <v>41207</v>
      </c>
      <c r="E1371" s="4">
        <v>92.7</v>
      </c>
      <c r="G1371" s="2">
        <v>39854</v>
      </c>
      <c r="H1371" s="4">
        <v>104.73</v>
      </c>
      <c r="J1371" s="2">
        <v>34852</v>
      </c>
      <c r="K1371" s="4">
        <v>12.98</v>
      </c>
      <c r="S1371" s="3">
        <v>34789</v>
      </c>
      <c r="T1371">
        <v>6.3</v>
      </c>
    </row>
    <row r="1372" spans="1:20" x14ac:dyDescent="0.25">
      <c r="A1372" s="2">
        <v>39520</v>
      </c>
      <c r="B1372" s="4">
        <v>683.24</v>
      </c>
      <c r="D1372" s="2">
        <v>41208</v>
      </c>
      <c r="E1372" s="4">
        <v>92.48</v>
      </c>
      <c r="G1372" s="2">
        <v>39855</v>
      </c>
      <c r="H1372" s="4">
        <v>106.21</v>
      </c>
      <c r="J1372" s="2">
        <v>34855</v>
      </c>
      <c r="K1372" s="4">
        <v>13.45</v>
      </c>
      <c r="S1372" s="3">
        <v>34792</v>
      </c>
      <c r="T1372">
        <v>6.28</v>
      </c>
    </row>
    <row r="1373" spans="1:20" x14ac:dyDescent="0.25">
      <c r="A1373" s="2">
        <v>39521</v>
      </c>
      <c r="B1373" s="4">
        <v>679.11</v>
      </c>
      <c r="D1373" s="2">
        <v>41213</v>
      </c>
      <c r="E1373" s="4">
        <v>92.63</v>
      </c>
      <c r="G1373" s="2">
        <v>39856</v>
      </c>
      <c r="H1373" s="4">
        <v>105.21</v>
      </c>
      <c r="J1373" s="2">
        <v>34856</v>
      </c>
      <c r="K1373" s="4">
        <v>13</v>
      </c>
      <c r="S1373" s="3">
        <v>34793</v>
      </c>
      <c r="T1373">
        <v>6.08</v>
      </c>
    </row>
    <row r="1374" spans="1:20" x14ac:dyDescent="0.25">
      <c r="A1374" s="2">
        <v>39524</v>
      </c>
      <c r="B1374" s="4">
        <v>675.88</v>
      </c>
      <c r="D1374" s="2">
        <v>41214</v>
      </c>
      <c r="E1374" s="4">
        <v>92.54</v>
      </c>
      <c r="G1374" s="2">
        <v>39857</v>
      </c>
      <c r="H1374" s="4">
        <v>102.41</v>
      </c>
      <c r="J1374" s="2">
        <v>34857</v>
      </c>
      <c r="K1374" s="4">
        <v>12.84</v>
      </c>
      <c r="S1374" s="3">
        <v>34794</v>
      </c>
      <c r="T1374">
        <v>5.98</v>
      </c>
    </row>
    <row r="1375" spans="1:20" x14ac:dyDescent="0.25">
      <c r="A1375" s="2">
        <v>39525</v>
      </c>
      <c r="B1375" s="4">
        <v>685.78</v>
      </c>
      <c r="D1375" s="2">
        <v>41215</v>
      </c>
      <c r="E1375" s="4">
        <v>92.41</v>
      </c>
      <c r="G1375" s="2">
        <v>39861</v>
      </c>
      <c r="H1375" s="4">
        <v>105.6</v>
      </c>
      <c r="J1375" s="2">
        <v>34858</v>
      </c>
      <c r="K1375" s="4">
        <v>12.89</v>
      </c>
      <c r="S1375" s="3">
        <v>34795</v>
      </c>
      <c r="T1375">
        <v>5.95</v>
      </c>
    </row>
    <row r="1376" spans="1:20" x14ac:dyDescent="0.25">
      <c r="A1376" s="2">
        <v>39526</v>
      </c>
      <c r="B1376" s="4">
        <v>686.33</v>
      </c>
      <c r="D1376" s="2">
        <v>41218</v>
      </c>
      <c r="E1376" s="4">
        <v>92.26</v>
      </c>
      <c r="G1376" s="2">
        <v>39862</v>
      </c>
      <c r="H1376" s="4">
        <v>104.7</v>
      </c>
      <c r="J1376" s="2">
        <v>34859</v>
      </c>
      <c r="K1376" s="4">
        <v>12.76</v>
      </c>
      <c r="S1376" s="3">
        <v>34796</v>
      </c>
      <c r="T1376">
        <v>5.9399999999999995</v>
      </c>
    </row>
    <row r="1377" spans="1:20" x14ac:dyDescent="0.25">
      <c r="A1377" s="2">
        <v>39527</v>
      </c>
      <c r="B1377" s="4">
        <v>688.05</v>
      </c>
      <c r="D1377" s="2">
        <v>41219</v>
      </c>
      <c r="E1377" s="4">
        <v>92.4</v>
      </c>
      <c r="G1377" s="2">
        <v>39863</v>
      </c>
      <c r="H1377" s="4">
        <v>102.91</v>
      </c>
      <c r="J1377" s="2">
        <v>34862</v>
      </c>
      <c r="K1377" s="4">
        <v>11.91</v>
      </c>
      <c r="S1377" s="3">
        <v>34799</v>
      </c>
      <c r="T1377">
        <v>6</v>
      </c>
    </row>
    <row r="1378" spans="1:20" x14ac:dyDescent="0.25">
      <c r="A1378" s="2">
        <v>39531</v>
      </c>
      <c r="B1378" s="4">
        <v>690.86</v>
      </c>
      <c r="D1378" s="2">
        <v>41220</v>
      </c>
      <c r="E1378" s="4">
        <v>91.85</v>
      </c>
      <c r="G1378" s="2">
        <v>39864</v>
      </c>
      <c r="H1378" s="4">
        <v>103.92</v>
      </c>
      <c r="J1378" s="2">
        <v>34863</v>
      </c>
      <c r="K1378" s="4">
        <v>11.29</v>
      </c>
      <c r="S1378" s="3">
        <v>34800</v>
      </c>
      <c r="T1378">
        <v>5.91</v>
      </c>
    </row>
    <row r="1379" spans="1:20" x14ac:dyDescent="0.25">
      <c r="A1379" s="2">
        <v>39532</v>
      </c>
      <c r="B1379" s="4">
        <v>691.81</v>
      </c>
      <c r="D1379" s="2">
        <v>41221</v>
      </c>
      <c r="E1379" s="4">
        <v>91.55</v>
      </c>
      <c r="G1379" s="2">
        <v>39867</v>
      </c>
      <c r="H1379" s="4">
        <v>104.88</v>
      </c>
      <c r="J1379" s="2">
        <v>34864</v>
      </c>
      <c r="K1379" s="4">
        <v>11.29</v>
      </c>
      <c r="S1379" s="3">
        <v>34801</v>
      </c>
      <c r="T1379">
        <v>6.17</v>
      </c>
    </row>
    <row r="1380" spans="1:20" x14ac:dyDescent="0.25">
      <c r="A1380" s="2">
        <v>39533</v>
      </c>
      <c r="B1380" s="4">
        <v>690.96</v>
      </c>
      <c r="D1380" s="2">
        <v>41222</v>
      </c>
      <c r="E1380" s="4">
        <v>91.39</v>
      </c>
      <c r="G1380" s="2">
        <v>39868</v>
      </c>
      <c r="H1380" s="4">
        <v>104.77</v>
      </c>
      <c r="J1380" s="2">
        <v>34865</v>
      </c>
      <c r="K1380" s="4">
        <v>11.23</v>
      </c>
      <c r="S1380" s="3">
        <v>34802</v>
      </c>
      <c r="T1380">
        <v>6.17</v>
      </c>
    </row>
    <row r="1381" spans="1:20" x14ac:dyDescent="0.25">
      <c r="A1381" s="2">
        <v>39534</v>
      </c>
      <c r="B1381" s="4">
        <v>689.77</v>
      </c>
      <c r="D1381" s="2">
        <v>41225</v>
      </c>
      <c r="E1381" s="4">
        <v>91.42</v>
      </c>
      <c r="G1381" s="2">
        <v>39869</v>
      </c>
      <c r="H1381" s="4">
        <v>103.55</v>
      </c>
      <c r="J1381" s="2">
        <v>34866</v>
      </c>
      <c r="K1381" s="4">
        <v>10.75</v>
      </c>
      <c r="S1381" s="3">
        <v>34803</v>
      </c>
      <c r="T1381">
        <v>6.09</v>
      </c>
    </row>
    <row r="1382" spans="1:20" x14ac:dyDescent="0.25">
      <c r="A1382" s="2">
        <v>39535</v>
      </c>
      <c r="B1382" s="4">
        <v>689.96</v>
      </c>
      <c r="D1382" s="2">
        <v>41226</v>
      </c>
      <c r="E1382" s="4">
        <v>91.21</v>
      </c>
      <c r="G1382" s="2">
        <v>39870</v>
      </c>
      <c r="H1382" s="4">
        <v>102.47</v>
      </c>
      <c r="J1382" s="2">
        <v>34869</v>
      </c>
      <c r="K1382" s="4">
        <v>11.21</v>
      </c>
      <c r="S1382" s="3">
        <v>34806</v>
      </c>
      <c r="T1382">
        <v>6.14</v>
      </c>
    </row>
    <row r="1383" spans="1:20" x14ac:dyDescent="0.25">
      <c r="A1383" s="2">
        <v>39538</v>
      </c>
      <c r="B1383" s="4">
        <v>691.59</v>
      </c>
      <c r="D1383" s="2">
        <v>41227</v>
      </c>
      <c r="E1383" s="4">
        <v>90.7</v>
      </c>
      <c r="G1383" s="2">
        <v>39871</v>
      </c>
      <c r="H1383" s="4">
        <v>101.88</v>
      </c>
      <c r="J1383" s="2">
        <v>34870</v>
      </c>
      <c r="K1383" s="4">
        <v>11.16</v>
      </c>
      <c r="S1383" s="3">
        <v>34807</v>
      </c>
      <c r="T1383">
        <v>5.98</v>
      </c>
    </row>
    <row r="1384" spans="1:20" x14ac:dyDescent="0.25">
      <c r="A1384" s="2">
        <v>39539</v>
      </c>
      <c r="B1384" s="4">
        <v>693.22</v>
      </c>
      <c r="D1384" s="2">
        <v>41228</v>
      </c>
      <c r="E1384" s="4">
        <v>90.67</v>
      </c>
      <c r="G1384" s="2">
        <v>39874</v>
      </c>
      <c r="H1384" s="4">
        <v>103.28</v>
      </c>
      <c r="J1384" s="2">
        <v>34871</v>
      </c>
      <c r="K1384" s="4">
        <v>11.32</v>
      </c>
      <c r="S1384" s="3">
        <v>34808</v>
      </c>
      <c r="T1384">
        <v>5.92</v>
      </c>
    </row>
    <row r="1385" spans="1:20" x14ac:dyDescent="0.25">
      <c r="A1385" s="2">
        <v>39540</v>
      </c>
      <c r="B1385" s="4">
        <v>693.41</v>
      </c>
      <c r="D1385" s="2">
        <v>41229</v>
      </c>
      <c r="E1385" s="4">
        <v>90.93</v>
      </c>
      <c r="G1385" s="2">
        <v>39875</v>
      </c>
      <c r="H1385" s="4">
        <v>102.63</v>
      </c>
      <c r="J1385" s="2">
        <v>34872</v>
      </c>
      <c r="K1385" s="4">
        <v>11.44</v>
      </c>
      <c r="S1385" s="3">
        <v>34809</v>
      </c>
      <c r="T1385">
        <v>5.96</v>
      </c>
    </row>
    <row r="1386" spans="1:20" x14ac:dyDescent="0.25">
      <c r="A1386" s="2">
        <v>39541</v>
      </c>
      <c r="B1386" s="4">
        <v>692.76</v>
      </c>
      <c r="D1386" s="2">
        <v>41232</v>
      </c>
      <c r="E1386" s="4">
        <v>92.01</v>
      </c>
      <c r="G1386" s="2">
        <v>39876</v>
      </c>
      <c r="H1386" s="4">
        <v>102.12</v>
      </c>
      <c r="J1386" s="2">
        <v>34873</v>
      </c>
      <c r="K1386" s="4">
        <v>11.12</v>
      </c>
      <c r="S1386" s="3">
        <v>34810</v>
      </c>
      <c r="T1386">
        <v>5.93</v>
      </c>
    </row>
    <row r="1387" spans="1:20" x14ac:dyDescent="0.25">
      <c r="A1387" s="2">
        <v>39542</v>
      </c>
      <c r="B1387" s="4">
        <v>694.44</v>
      </c>
      <c r="D1387" s="2">
        <v>41233</v>
      </c>
      <c r="E1387" s="4">
        <v>92.09</v>
      </c>
      <c r="G1387" s="2">
        <v>39877</v>
      </c>
      <c r="H1387" s="4">
        <v>104.96</v>
      </c>
      <c r="J1387" s="2">
        <v>34876</v>
      </c>
      <c r="K1387" s="4">
        <v>11.8</v>
      </c>
      <c r="S1387" s="3">
        <v>34813</v>
      </c>
      <c r="T1387">
        <v>5.98</v>
      </c>
    </row>
    <row r="1388" spans="1:20" x14ac:dyDescent="0.25">
      <c r="A1388" s="2">
        <v>39545</v>
      </c>
      <c r="B1388" s="4">
        <v>697.95</v>
      </c>
      <c r="D1388" s="2">
        <v>41234</v>
      </c>
      <c r="E1388" s="4">
        <v>92.06</v>
      </c>
      <c r="G1388" s="2">
        <v>39878</v>
      </c>
      <c r="H1388" s="4">
        <v>104.26</v>
      </c>
      <c r="J1388" s="2">
        <v>34877</v>
      </c>
      <c r="K1388" s="4">
        <v>12.37</v>
      </c>
      <c r="S1388" s="3">
        <v>34814</v>
      </c>
      <c r="T1388">
        <v>5.97</v>
      </c>
    </row>
    <row r="1389" spans="1:20" x14ac:dyDescent="0.25">
      <c r="A1389" s="2">
        <v>39546</v>
      </c>
      <c r="B1389" s="4">
        <v>699.44</v>
      </c>
      <c r="D1389" s="2">
        <v>41236</v>
      </c>
      <c r="E1389" s="4">
        <v>92.37</v>
      </c>
      <c r="G1389" s="2">
        <v>39881</v>
      </c>
      <c r="H1389" s="4">
        <v>103.64</v>
      </c>
      <c r="J1389" s="2">
        <v>34878</v>
      </c>
      <c r="K1389" s="4">
        <v>11.74</v>
      </c>
      <c r="S1389" s="3">
        <v>34815</v>
      </c>
      <c r="T1389">
        <v>6.23</v>
      </c>
    </row>
    <row r="1390" spans="1:20" x14ac:dyDescent="0.25">
      <c r="A1390" s="2">
        <v>39547</v>
      </c>
      <c r="B1390" s="4">
        <v>695.81</v>
      </c>
      <c r="D1390" s="2">
        <v>41239</v>
      </c>
      <c r="E1390" s="4">
        <v>92.39</v>
      </c>
      <c r="G1390" s="2">
        <v>39882</v>
      </c>
      <c r="H1390" s="4">
        <v>101.66</v>
      </c>
      <c r="J1390" s="2">
        <v>34879</v>
      </c>
      <c r="K1390" s="4">
        <v>11.59</v>
      </c>
      <c r="S1390" s="3">
        <v>34816</v>
      </c>
      <c r="T1390">
        <v>6.04</v>
      </c>
    </row>
    <row r="1391" spans="1:20" x14ac:dyDescent="0.25">
      <c r="A1391" s="2">
        <v>39548</v>
      </c>
      <c r="B1391" s="4">
        <v>697.31</v>
      </c>
      <c r="D1391" s="2">
        <v>41240</v>
      </c>
      <c r="E1391" s="4">
        <v>92.48</v>
      </c>
      <c r="G1391" s="2">
        <v>39883</v>
      </c>
      <c r="H1391" s="4">
        <v>102.76</v>
      </c>
      <c r="J1391" s="2">
        <v>34880</v>
      </c>
      <c r="K1391" s="4">
        <v>11.38</v>
      </c>
      <c r="S1391" s="3">
        <v>34817</v>
      </c>
      <c r="T1391">
        <v>6.06</v>
      </c>
    </row>
    <row r="1392" spans="1:20" x14ac:dyDescent="0.25">
      <c r="A1392" s="2">
        <v>39549</v>
      </c>
      <c r="B1392" s="4">
        <v>693.97</v>
      </c>
      <c r="D1392" s="2">
        <v>41241</v>
      </c>
      <c r="E1392" s="4">
        <v>92.5</v>
      </c>
      <c r="G1392" s="2">
        <v>39884</v>
      </c>
      <c r="H1392" s="4">
        <v>103.25</v>
      </c>
      <c r="J1392" s="2">
        <v>34883</v>
      </c>
      <c r="K1392" s="4">
        <v>11.57</v>
      </c>
      <c r="S1392" s="3">
        <v>34820</v>
      </c>
      <c r="T1392">
        <v>6.1</v>
      </c>
    </row>
    <row r="1393" spans="1:20" x14ac:dyDescent="0.25">
      <c r="A1393" s="2">
        <v>39552</v>
      </c>
      <c r="B1393" s="4">
        <v>695.43</v>
      </c>
      <c r="D1393" s="2">
        <v>41242</v>
      </c>
      <c r="E1393" s="4">
        <v>92.91</v>
      </c>
      <c r="G1393" s="2">
        <v>39885</v>
      </c>
      <c r="H1393" s="4">
        <v>102.73</v>
      </c>
      <c r="J1393" s="2">
        <v>34885</v>
      </c>
      <c r="K1393" s="4">
        <v>12.1</v>
      </c>
      <c r="S1393" s="3">
        <v>34821</v>
      </c>
      <c r="T1393">
        <v>6.01</v>
      </c>
    </row>
    <row r="1394" spans="1:20" x14ac:dyDescent="0.25">
      <c r="A1394" s="2">
        <v>39553</v>
      </c>
      <c r="B1394" s="4">
        <v>695.39</v>
      </c>
      <c r="D1394" s="2">
        <v>41243</v>
      </c>
      <c r="E1394" s="4">
        <v>93.05</v>
      </c>
      <c r="G1394" s="2">
        <v>39888</v>
      </c>
      <c r="H1394" s="4">
        <v>101.11</v>
      </c>
      <c r="J1394" s="2">
        <v>34886</v>
      </c>
      <c r="K1394" s="4">
        <v>11.52</v>
      </c>
      <c r="S1394" s="3">
        <v>34822</v>
      </c>
      <c r="T1394">
        <v>6</v>
      </c>
    </row>
    <row r="1395" spans="1:20" x14ac:dyDescent="0.25">
      <c r="A1395" s="2">
        <v>39554</v>
      </c>
      <c r="B1395" s="4">
        <v>697.2</v>
      </c>
      <c r="D1395" s="2">
        <v>41246</v>
      </c>
      <c r="E1395" s="4">
        <v>93.03</v>
      </c>
      <c r="G1395" s="2">
        <v>39889</v>
      </c>
      <c r="H1395" s="4">
        <v>100.56</v>
      </c>
      <c r="J1395" s="2">
        <v>34887</v>
      </c>
      <c r="K1395" s="4">
        <v>11.77</v>
      </c>
      <c r="S1395" s="3">
        <v>34823</v>
      </c>
      <c r="T1395">
        <v>6.01</v>
      </c>
    </row>
    <row r="1396" spans="1:20" x14ac:dyDescent="0.25">
      <c r="A1396" s="2">
        <v>39555</v>
      </c>
      <c r="B1396" s="4">
        <v>697.62</v>
      </c>
      <c r="D1396" s="2">
        <v>41247</v>
      </c>
      <c r="E1396" s="4">
        <v>93.01</v>
      </c>
      <c r="G1396" s="2">
        <v>39890</v>
      </c>
      <c r="H1396" s="4">
        <v>104.37</v>
      </c>
      <c r="J1396" s="2">
        <v>34890</v>
      </c>
      <c r="K1396" s="4">
        <v>12.19</v>
      </c>
      <c r="S1396" s="3">
        <v>34824</v>
      </c>
      <c r="T1396">
        <v>5.98</v>
      </c>
    </row>
    <row r="1397" spans="1:20" x14ac:dyDescent="0.25">
      <c r="A1397" s="2">
        <v>39556</v>
      </c>
      <c r="B1397" s="4">
        <v>700.45</v>
      </c>
      <c r="D1397" s="2">
        <v>41248</v>
      </c>
      <c r="E1397" s="4">
        <v>93.13</v>
      </c>
      <c r="G1397" s="2">
        <v>39891</v>
      </c>
      <c r="H1397" s="4">
        <v>104.5</v>
      </c>
      <c r="J1397" s="2">
        <v>34891</v>
      </c>
      <c r="K1397" s="4">
        <v>12.25</v>
      </c>
      <c r="S1397" s="3">
        <v>34827</v>
      </c>
      <c r="T1397">
        <v>6.04</v>
      </c>
    </row>
    <row r="1398" spans="1:20" x14ac:dyDescent="0.25">
      <c r="A1398" s="2">
        <v>39559</v>
      </c>
      <c r="B1398" s="4">
        <v>699.77</v>
      </c>
      <c r="D1398" s="2">
        <v>41249</v>
      </c>
      <c r="E1398" s="4">
        <v>93.35</v>
      </c>
      <c r="G1398" s="2">
        <v>39892</v>
      </c>
      <c r="H1398" s="4">
        <v>103.92</v>
      </c>
      <c r="J1398" s="2">
        <v>34892</v>
      </c>
      <c r="K1398" s="4">
        <v>12.31</v>
      </c>
      <c r="S1398" s="3">
        <v>34828</v>
      </c>
      <c r="T1398">
        <v>5.95</v>
      </c>
    </row>
    <row r="1399" spans="1:20" x14ac:dyDescent="0.25">
      <c r="A1399" s="2">
        <v>39560</v>
      </c>
      <c r="B1399" s="4">
        <v>700.32</v>
      </c>
      <c r="D1399" s="2">
        <v>41250</v>
      </c>
      <c r="E1399" s="4">
        <v>93.27</v>
      </c>
      <c r="G1399" s="2">
        <v>39895</v>
      </c>
      <c r="H1399" s="4">
        <v>103.02</v>
      </c>
      <c r="J1399" s="2">
        <v>34893</v>
      </c>
      <c r="K1399" s="4">
        <v>12.56</v>
      </c>
      <c r="S1399" s="3">
        <v>34829</v>
      </c>
      <c r="T1399">
        <v>6.03</v>
      </c>
    </row>
    <row r="1400" spans="1:20" x14ac:dyDescent="0.25">
      <c r="A1400" s="2">
        <v>39561</v>
      </c>
      <c r="B1400" s="4">
        <v>702.03</v>
      </c>
      <c r="D1400" s="2">
        <v>41253</v>
      </c>
      <c r="E1400" s="4">
        <v>93.29</v>
      </c>
      <c r="G1400" s="2">
        <v>39896</v>
      </c>
      <c r="H1400" s="4">
        <v>103.66</v>
      </c>
      <c r="J1400" s="2">
        <v>34894</v>
      </c>
      <c r="K1400" s="4">
        <v>12.08</v>
      </c>
      <c r="S1400" s="3">
        <v>34830</v>
      </c>
      <c r="T1400">
        <v>6</v>
      </c>
    </row>
    <row r="1401" spans="1:20" x14ac:dyDescent="0.25">
      <c r="A1401" s="2">
        <v>39562</v>
      </c>
      <c r="B1401" s="4">
        <v>702.14</v>
      </c>
      <c r="D1401" s="2">
        <v>41254</v>
      </c>
      <c r="E1401" s="4">
        <v>93.38</v>
      </c>
      <c r="G1401" s="2">
        <v>39897</v>
      </c>
      <c r="H1401" s="4">
        <v>102.6</v>
      </c>
      <c r="J1401" s="2">
        <v>34897</v>
      </c>
      <c r="K1401" s="4">
        <v>12.26</v>
      </c>
      <c r="S1401" s="3">
        <v>34831</v>
      </c>
      <c r="T1401">
        <v>5.99</v>
      </c>
    </row>
    <row r="1402" spans="1:20" x14ac:dyDescent="0.25">
      <c r="A1402" s="2">
        <v>39563</v>
      </c>
      <c r="B1402" s="4">
        <v>704.51</v>
      </c>
      <c r="D1402" s="2">
        <v>41255</v>
      </c>
      <c r="E1402" s="4">
        <v>93.65</v>
      </c>
      <c r="G1402" s="2">
        <v>39898</v>
      </c>
      <c r="H1402" s="4">
        <v>103.79</v>
      </c>
      <c r="J1402" s="2">
        <v>34898</v>
      </c>
      <c r="K1402" s="4">
        <v>12.68</v>
      </c>
      <c r="S1402" s="3">
        <v>34834</v>
      </c>
      <c r="T1402">
        <v>6.17</v>
      </c>
    </row>
    <row r="1403" spans="1:20" x14ac:dyDescent="0.25">
      <c r="A1403" s="2">
        <v>39566</v>
      </c>
      <c r="B1403" s="4">
        <v>707.42</v>
      </c>
      <c r="D1403" s="2">
        <v>41256</v>
      </c>
      <c r="E1403" s="4">
        <v>93.33</v>
      </c>
      <c r="G1403" s="2">
        <v>39899</v>
      </c>
      <c r="H1403" s="4">
        <v>104.56</v>
      </c>
      <c r="J1403" s="2">
        <v>34899</v>
      </c>
      <c r="K1403" s="4">
        <v>13.49</v>
      </c>
      <c r="S1403" s="3">
        <v>34835</v>
      </c>
      <c r="T1403">
        <v>6.01</v>
      </c>
    </row>
    <row r="1404" spans="1:20" x14ac:dyDescent="0.25">
      <c r="A1404" s="2">
        <v>39567</v>
      </c>
      <c r="B1404" s="4">
        <v>705.95</v>
      </c>
      <c r="D1404" s="2">
        <v>41257</v>
      </c>
      <c r="E1404" s="4">
        <v>93.26</v>
      </c>
      <c r="G1404" s="2">
        <v>39902</v>
      </c>
      <c r="H1404" s="4">
        <v>104.96</v>
      </c>
      <c r="J1404" s="2">
        <v>34900</v>
      </c>
      <c r="K1404" s="4">
        <v>12.78</v>
      </c>
      <c r="S1404" s="3">
        <v>34836</v>
      </c>
      <c r="T1404">
        <v>5.97</v>
      </c>
    </row>
    <row r="1405" spans="1:20" x14ac:dyDescent="0.25">
      <c r="A1405" s="2">
        <v>39568</v>
      </c>
      <c r="B1405" s="4">
        <v>706.45</v>
      </c>
      <c r="D1405" s="2">
        <v>41260</v>
      </c>
      <c r="E1405" s="4">
        <v>93.62</v>
      </c>
      <c r="G1405" s="2">
        <v>39903</v>
      </c>
      <c r="H1405" s="4">
        <v>105.71</v>
      </c>
      <c r="J1405" s="2">
        <v>34901</v>
      </c>
      <c r="K1405" s="4">
        <v>12.37</v>
      </c>
      <c r="S1405" s="3">
        <v>34837</v>
      </c>
      <c r="T1405">
        <v>5.98</v>
      </c>
    </row>
    <row r="1406" spans="1:20" x14ac:dyDescent="0.25">
      <c r="A1406" s="2">
        <v>39569</v>
      </c>
      <c r="B1406" s="4">
        <v>717.02</v>
      </c>
      <c r="D1406" s="2">
        <v>41261</v>
      </c>
      <c r="E1406" s="4">
        <v>93.68</v>
      </c>
      <c r="G1406" s="2">
        <v>39904</v>
      </c>
      <c r="H1406" s="4">
        <v>106.37</v>
      </c>
      <c r="J1406" s="2">
        <v>34904</v>
      </c>
      <c r="K1406" s="4">
        <v>12.55</v>
      </c>
      <c r="S1406" s="3">
        <v>34838</v>
      </c>
      <c r="T1406">
        <v>5.9399999999999995</v>
      </c>
    </row>
    <row r="1407" spans="1:20" x14ac:dyDescent="0.25">
      <c r="A1407" s="2">
        <v>39570</v>
      </c>
      <c r="B1407" s="4">
        <v>711.83</v>
      </c>
      <c r="D1407" s="2">
        <v>41262</v>
      </c>
      <c r="E1407" s="4">
        <v>93.57</v>
      </c>
      <c r="G1407" s="2">
        <v>39905</v>
      </c>
      <c r="H1407" s="4">
        <v>105.07</v>
      </c>
      <c r="J1407" s="2">
        <v>34905</v>
      </c>
      <c r="K1407" s="4">
        <v>12.77</v>
      </c>
      <c r="S1407" s="3">
        <v>34841</v>
      </c>
      <c r="T1407">
        <v>6</v>
      </c>
    </row>
    <row r="1408" spans="1:20" x14ac:dyDescent="0.25">
      <c r="A1408" s="2">
        <v>39573</v>
      </c>
      <c r="B1408" s="4">
        <v>711.37</v>
      </c>
      <c r="D1408" s="2">
        <v>41263</v>
      </c>
      <c r="E1408" s="4">
        <v>93.9</v>
      </c>
      <c r="G1408" s="2">
        <v>39906</v>
      </c>
      <c r="H1408" s="4">
        <v>102.92</v>
      </c>
      <c r="J1408" s="2">
        <v>34906</v>
      </c>
      <c r="K1408" s="4">
        <v>13.18</v>
      </c>
      <c r="S1408" s="3">
        <v>34842</v>
      </c>
      <c r="T1408">
        <v>5.96</v>
      </c>
    </row>
    <row r="1409" spans="1:20" x14ac:dyDescent="0.25">
      <c r="A1409" s="2">
        <v>39574</v>
      </c>
      <c r="B1409" s="4">
        <v>709.36</v>
      </c>
      <c r="D1409" s="2">
        <v>41264</v>
      </c>
      <c r="E1409" s="4">
        <v>93.63</v>
      </c>
      <c r="G1409" s="2">
        <v>39909</v>
      </c>
      <c r="H1409" s="4">
        <v>102.48</v>
      </c>
      <c r="J1409" s="2">
        <v>34907</v>
      </c>
      <c r="K1409" s="4">
        <v>13.18</v>
      </c>
      <c r="S1409" s="3">
        <v>34843</v>
      </c>
      <c r="T1409">
        <v>6.16</v>
      </c>
    </row>
    <row r="1410" spans="1:20" x14ac:dyDescent="0.25">
      <c r="A1410" s="2">
        <v>39575</v>
      </c>
      <c r="B1410" s="4">
        <v>709.57</v>
      </c>
      <c r="D1410" s="2">
        <v>41267</v>
      </c>
      <c r="E1410" s="4">
        <v>93.29</v>
      </c>
      <c r="G1410" s="2">
        <v>39910</v>
      </c>
      <c r="H1410" s="4">
        <v>102.74</v>
      </c>
      <c r="J1410" s="2">
        <v>34908</v>
      </c>
      <c r="K1410" s="4">
        <v>13.18</v>
      </c>
      <c r="S1410" s="3">
        <v>34844</v>
      </c>
      <c r="T1410">
        <v>6.04</v>
      </c>
    </row>
    <row r="1411" spans="1:20" x14ac:dyDescent="0.25">
      <c r="A1411" s="2">
        <v>39576</v>
      </c>
      <c r="B1411" s="4">
        <v>709</v>
      </c>
      <c r="D1411" s="2">
        <v>41269</v>
      </c>
      <c r="E1411" s="4">
        <v>93.02</v>
      </c>
      <c r="G1411" s="2">
        <v>39911</v>
      </c>
      <c r="H1411" s="4">
        <v>103.65</v>
      </c>
      <c r="J1411" s="2">
        <v>34911</v>
      </c>
      <c r="K1411" s="4">
        <v>13.49</v>
      </c>
      <c r="S1411" s="3">
        <v>34845</v>
      </c>
      <c r="T1411">
        <v>5.97</v>
      </c>
    </row>
    <row r="1412" spans="1:20" x14ac:dyDescent="0.25">
      <c r="A1412" s="2">
        <v>39577</v>
      </c>
      <c r="B1412" s="4">
        <v>709.6</v>
      </c>
      <c r="D1412" s="2">
        <v>41270</v>
      </c>
      <c r="E1412" s="4">
        <v>93.16</v>
      </c>
      <c r="G1412" s="2">
        <v>39912</v>
      </c>
      <c r="H1412" s="4">
        <v>102.35</v>
      </c>
      <c r="J1412" s="2">
        <v>34912</v>
      </c>
      <c r="K1412" s="4">
        <v>13.56</v>
      </c>
      <c r="S1412" s="3">
        <v>34848</v>
      </c>
      <c r="T1412">
        <v>5.97</v>
      </c>
    </row>
    <row r="1413" spans="1:20" x14ac:dyDescent="0.25">
      <c r="A1413" s="2">
        <v>39580</v>
      </c>
      <c r="B1413" s="4">
        <v>709.26</v>
      </c>
      <c r="D1413" s="2">
        <v>41271</v>
      </c>
      <c r="E1413" s="4">
        <v>92.93</v>
      </c>
      <c r="G1413" s="2">
        <v>39916</v>
      </c>
      <c r="H1413" s="4">
        <v>103.29</v>
      </c>
      <c r="J1413" s="2">
        <v>34913</v>
      </c>
      <c r="K1413" s="4">
        <v>13.66</v>
      </c>
      <c r="S1413" s="3">
        <v>34849</v>
      </c>
      <c r="T1413">
        <v>6.07</v>
      </c>
    </row>
    <row r="1414" spans="1:20" x14ac:dyDescent="0.25">
      <c r="A1414" s="2">
        <v>39581</v>
      </c>
      <c r="B1414" s="4">
        <v>709.19</v>
      </c>
      <c r="D1414" s="2">
        <v>41274</v>
      </c>
      <c r="E1414" s="4">
        <v>93.35</v>
      </c>
      <c r="G1414" s="2">
        <v>39917</v>
      </c>
      <c r="H1414" s="4">
        <v>103.83</v>
      </c>
      <c r="J1414" s="2">
        <v>34914</v>
      </c>
      <c r="K1414" s="4">
        <v>13.78</v>
      </c>
      <c r="S1414" s="3">
        <v>34850</v>
      </c>
      <c r="T1414">
        <v>6.17</v>
      </c>
    </row>
    <row r="1415" spans="1:20" x14ac:dyDescent="0.25">
      <c r="A1415" s="2">
        <v>39582</v>
      </c>
      <c r="B1415" s="4">
        <v>708.81</v>
      </c>
      <c r="D1415" s="2">
        <v>41276</v>
      </c>
      <c r="E1415" s="4">
        <v>94.23</v>
      </c>
      <c r="G1415" s="2">
        <v>39918</v>
      </c>
      <c r="H1415" s="4">
        <v>103.65</v>
      </c>
      <c r="J1415" s="2">
        <v>34915</v>
      </c>
      <c r="K1415" s="4">
        <v>13.21</v>
      </c>
      <c r="S1415" s="3">
        <v>34851</v>
      </c>
      <c r="T1415">
        <v>6.04</v>
      </c>
    </row>
    <row r="1416" spans="1:20" x14ac:dyDescent="0.25">
      <c r="A1416" s="2">
        <v>39583</v>
      </c>
      <c r="B1416" s="4">
        <v>709.54</v>
      </c>
      <c r="D1416" s="2">
        <v>41277</v>
      </c>
      <c r="E1416" s="4">
        <v>93.92</v>
      </c>
      <c r="G1416" s="2">
        <v>39919</v>
      </c>
      <c r="H1416" s="4">
        <v>102.83</v>
      </c>
      <c r="J1416" s="2">
        <v>34918</v>
      </c>
      <c r="K1416" s="4">
        <v>13.1</v>
      </c>
      <c r="S1416" s="3">
        <v>34852</v>
      </c>
      <c r="T1416">
        <v>6.02</v>
      </c>
    </row>
    <row r="1417" spans="1:20" x14ac:dyDescent="0.25">
      <c r="A1417" s="2">
        <v>39584</v>
      </c>
      <c r="B1417" s="4">
        <v>709.92</v>
      </c>
      <c r="D1417" s="2">
        <v>41278</v>
      </c>
      <c r="E1417" s="4">
        <v>93.99</v>
      </c>
      <c r="G1417" s="2">
        <v>39920</v>
      </c>
      <c r="H1417" s="4">
        <v>101.74</v>
      </c>
      <c r="J1417" s="2">
        <v>34919</v>
      </c>
      <c r="K1417" s="4">
        <v>13.06</v>
      </c>
      <c r="S1417" s="3">
        <v>34855</v>
      </c>
      <c r="T1417">
        <v>5.99</v>
      </c>
    </row>
    <row r="1418" spans="1:20" x14ac:dyDescent="0.25">
      <c r="A1418" s="2">
        <v>39587</v>
      </c>
      <c r="B1418" s="4">
        <v>711.36</v>
      </c>
      <c r="D1418" s="2">
        <v>41281</v>
      </c>
      <c r="E1418" s="4">
        <v>94.08</v>
      </c>
      <c r="G1418" s="2">
        <v>39923</v>
      </c>
      <c r="H1418" s="4">
        <v>103.19</v>
      </c>
      <c r="J1418" s="2">
        <v>34920</v>
      </c>
      <c r="K1418" s="4">
        <v>12.75</v>
      </c>
      <c r="S1418" s="3">
        <v>34856</v>
      </c>
      <c r="T1418">
        <v>5.96</v>
      </c>
    </row>
    <row r="1419" spans="1:20" x14ac:dyDescent="0.25">
      <c r="A1419" s="2">
        <v>39588</v>
      </c>
      <c r="B1419" s="4">
        <v>710.67</v>
      </c>
      <c r="D1419" s="2">
        <v>41282</v>
      </c>
      <c r="E1419" s="4">
        <v>94.02</v>
      </c>
      <c r="G1419" s="2">
        <v>39924</v>
      </c>
      <c r="H1419" s="4">
        <v>102.22</v>
      </c>
      <c r="J1419" s="2">
        <v>34921</v>
      </c>
      <c r="K1419" s="4">
        <v>13</v>
      </c>
      <c r="S1419" s="3">
        <v>34857</v>
      </c>
      <c r="T1419">
        <v>6.15</v>
      </c>
    </row>
    <row r="1420" spans="1:20" x14ac:dyDescent="0.25">
      <c r="A1420" s="2">
        <v>39589</v>
      </c>
      <c r="B1420" s="4">
        <v>710.01</v>
      </c>
      <c r="D1420" s="2">
        <v>41283</v>
      </c>
      <c r="E1420" s="4">
        <v>94.19</v>
      </c>
      <c r="G1420" s="2">
        <v>39925</v>
      </c>
      <c r="H1420" s="4">
        <v>101.6</v>
      </c>
      <c r="J1420" s="2">
        <v>34922</v>
      </c>
      <c r="K1420" s="4">
        <v>12.9</v>
      </c>
      <c r="S1420" s="3">
        <v>34858</v>
      </c>
      <c r="T1420">
        <v>6.08</v>
      </c>
    </row>
    <row r="1421" spans="1:20" x14ac:dyDescent="0.25">
      <c r="A1421" s="2">
        <v>39590</v>
      </c>
      <c r="B1421" s="4">
        <v>709.45</v>
      </c>
      <c r="D1421" s="2">
        <v>41284</v>
      </c>
      <c r="E1421" s="4">
        <v>94.35</v>
      </c>
      <c r="G1421" s="2">
        <v>39926</v>
      </c>
      <c r="H1421" s="4">
        <v>101.59</v>
      </c>
      <c r="J1421" s="2">
        <v>34925</v>
      </c>
      <c r="K1421" s="4">
        <v>13.24</v>
      </c>
      <c r="S1421" s="3">
        <v>34859</v>
      </c>
      <c r="T1421">
        <v>6.02</v>
      </c>
    </row>
    <row r="1422" spans="1:20" x14ac:dyDescent="0.25">
      <c r="A1422" s="2">
        <v>39591</v>
      </c>
      <c r="B1422" s="4">
        <v>707.28</v>
      </c>
      <c r="D1422" s="2">
        <v>41285</v>
      </c>
      <c r="E1422" s="4">
        <v>94.52</v>
      </c>
      <c r="G1422" s="2">
        <v>39927</v>
      </c>
      <c r="H1422" s="4">
        <v>100.57</v>
      </c>
      <c r="J1422" s="2">
        <v>34926</v>
      </c>
      <c r="K1422" s="4">
        <v>12.35</v>
      </c>
      <c r="S1422" s="3">
        <v>34862</v>
      </c>
      <c r="T1422">
        <v>6.02</v>
      </c>
    </row>
    <row r="1423" spans="1:20" x14ac:dyDescent="0.25">
      <c r="A1423" s="2">
        <v>39595</v>
      </c>
      <c r="B1423" s="4">
        <v>705.25</v>
      </c>
      <c r="D1423" s="2">
        <v>41288</v>
      </c>
      <c r="E1423" s="4">
        <v>94.39</v>
      </c>
      <c r="G1423" s="2">
        <v>39930</v>
      </c>
      <c r="H1423" s="4">
        <v>101</v>
      </c>
      <c r="J1423" s="2">
        <v>34927</v>
      </c>
      <c r="K1423" s="4">
        <v>12.45</v>
      </c>
      <c r="S1423" s="3">
        <v>34863</v>
      </c>
      <c r="T1423">
        <v>5.97</v>
      </c>
    </row>
    <row r="1424" spans="1:20" x14ac:dyDescent="0.25">
      <c r="A1424" s="2">
        <v>39596</v>
      </c>
      <c r="B1424" s="4">
        <v>707.04</v>
      </c>
      <c r="D1424" s="2">
        <v>41289</v>
      </c>
      <c r="E1424" s="4">
        <v>94.41</v>
      </c>
      <c r="G1424" s="2">
        <v>39931</v>
      </c>
      <c r="H1424" s="4">
        <v>99.35</v>
      </c>
      <c r="J1424" s="2">
        <v>34928</v>
      </c>
      <c r="K1424" s="4">
        <v>12.13</v>
      </c>
      <c r="S1424" s="3">
        <v>34864</v>
      </c>
      <c r="T1424">
        <v>5.99</v>
      </c>
    </row>
    <row r="1425" spans="1:20" x14ac:dyDescent="0.25">
      <c r="A1425" s="2">
        <v>39597</v>
      </c>
      <c r="B1425" s="4">
        <v>706.69</v>
      </c>
      <c r="D1425" s="2">
        <v>41290</v>
      </c>
      <c r="E1425" s="4">
        <v>94.25</v>
      </c>
      <c r="G1425" s="2">
        <v>39932</v>
      </c>
      <c r="H1425" s="4">
        <v>98.47</v>
      </c>
      <c r="J1425" s="2">
        <v>34929</v>
      </c>
      <c r="K1425" s="4">
        <v>12.03</v>
      </c>
      <c r="S1425" s="3">
        <v>34865</v>
      </c>
      <c r="T1425">
        <v>6.1</v>
      </c>
    </row>
    <row r="1426" spans="1:20" x14ac:dyDescent="0.25">
      <c r="A1426" s="2">
        <v>39598</v>
      </c>
      <c r="B1426" s="4">
        <v>706.71</v>
      </c>
      <c r="D1426" s="2">
        <v>41291</v>
      </c>
      <c r="E1426" s="4">
        <v>94.59</v>
      </c>
      <c r="G1426" s="2">
        <v>39933</v>
      </c>
      <c r="H1426" s="4">
        <v>98.08</v>
      </c>
      <c r="J1426" s="2">
        <v>34932</v>
      </c>
      <c r="K1426" s="4">
        <v>13.42</v>
      </c>
      <c r="S1426" s="3">
        <v>34866</v>
      </c>
      <c r="T1426">
        <v>6.02</v>
      </c>
    </row>
    <row r="1427" spans="1:20" x14ac:dyDescent="0.25">
      <c r="A1427" s="2">
        <v>39601</v>
      </c>
      <c r="B1427" s="4">
        <v>703.69</v>
      </c>
      <c r="D1427" s="2">
        <v>41292</v>
      </c>
      <c r="E1427" s="4">
        <v>94.72</v>
      </c>
      <c r="G1427" s="2">
        <v>39934</v>
      </c>
      <c r="H1427" s="4">
        <v>97.11</v>
      </c>
      <c r="J1427" s="2">
        <v>34933</v>
      </c>
      <c r="K1427" s="4">
        <v>12.6</v>
      </c>
      <c r="S1427" s="3">
        <v>34869</v>
      </c>
      <c r="T1427">
        <v>6.05</v>
      </c>
    </row>
    <row r="1428" spans="1:20" x14ac:dyDescent="0.25">
      <c r="A1428" s="2">
        <v>39602</v>
      </c>
      <c r="B1428" s="4">
        <v>704.08</v>
      </c>
      <c r="D1428" s="2">
        <v>41296</v>
      </c>
      <c r="E1428" s="4">
        <v>94.78</v>
      </c>
      <c r="G1428" s="2">
        <v>39937</v>
      </c>
      <c r="H1428" s="4">
        <v>97.43</v>
      </c>
      <c r="J1428" s="2">
        <v>34934</v>
      </c>
      <c r="K1428" s="4">
        <v>13.17</v>
      </c>
      <c r="S1428" s="3">
        <v>34870</v>
      </c>
      <c r="T1428">
        <v>6.01</v>
      </c>
    </row>
    <row r="1429" spans="1:20" x14ac:dyDescent="0.25">
      <c r="A1429" s="2">
        <v>39603</v>
      </c>
      <c r="B1429" s="4">
        <v>703.54</v>
      </c>
      <c r="D1429" s="2">
        <v>41297</v>
      </c>
      <c r="E1429" s="4">
        <v>94.67</v>
      </c>
      <c r="G1429" s="2">
        <v>39938</v>
      </c>
      <c r="H1429" s="4">
        <v>97.31</v>
      </c>
      <c r="J1429" s="2">
        <v>34935</v>
      </c>
      <c r="K1429" s="4">
        <v>12.94</v>
      </c>
      <c r="S1429" s="3">
        <v>34871</v>
      </c>
      <c r="T1429">
        <v>5.77</v>
      </c>
    </row>
    <row r="1430" spans="1:20" x14ac:dyDescent="0.25">
      <c r="A1430" s="2">
        <v>39604</v>
      </c>
      <c r="B1430" s="4">
        <v>705.86</v>
      </c>
      <c r="D1430" s="2">
        <v>41298</v>
      </c>
      <c r="E1430" s="4">
        <v>94.88</v>
      </c>
      <c r="G1430" s="2">
        <v>39939</v>
      </c>
      <c r="H1430" s="4">
        <v>97.08</v>
      </c>
      <c r="J1430" s="2">
        <v>34936</v>
      </c>
      <c r="K1430" s="4">
        <v>12.33</v>
      </c>
      <c r="S1430" s="3">
        <v>34872</v>
      </c>
      <c r="T1430">
        <v>5.99</v>
      </c>
    </row>
    <row r="1431" spans="1:20" x14ac:dyDescent="0.25">
      <c r="A1431" s="2">
        <v>39605</v>
      </c>
      <c r="B1431" s="4">
        <v>704.36</v>
      </c>
      <c r="D1431" s="2">
        <v>41299</v>
      </c>
      <c r="E1431" s="4">
        <v>94.82</v>
      </c>
      <c r="G1431" s="2">
        <v>39940</v>
      </c>
      <c r="H1431" s="4">
        <v>94.71</v>
      </c>
      <c r="J1431" s="2">
        <v>34939</v>
      </c>
      <c r="K1431" s="4">
        <v>12.48</v>
      </c>
      <c r="S1431" s="3">
        <v>34873</v>
      </c>
      <c r="T1431">
        <v>5.9399999999999995</v>
      </c>
    </row>
    <row r="1432" spans="1:20" x14ac:dyDescent="0.25">
      <c r="A1432" s="2">
        <v>39608</v>
      </c>
      <c r="B1432" s="4">
        <v>705.97</v>
      </c>
      <c r="D1432" s="2">
        <v>41302</v>
      </c>
      <c r="E1432" s="4">
        <v>94.8</v>
      </c>
      <c r="G1432" s="2">
        <v>39941</v>
      </c>
      <c r="H1432" s="4">
        <v>94.94</v>
      </c>
      <c r="J1432" s="2">
        <v>34940</v>
      </c>
      <c r="K1432" s="4">
        <v>12.65</v>
      </c>
      <c r="S1432" s="3">
        <v>34876</v>
      </c>
      <c r="T1432">
        <v>5.99</v>
      </c>
    </row>
    <row r="1433" spans="1:20" x14ac:dyDescent="0.25">
      <c r="A1433" s="2">
        <v>39609</v>
      </c>
      <c r="B1433" s="4">
        <v>706.17</v>
      </c>
      <c r="D1433" s="2">
        <v>41303</v>
      </c>
      <c r="E1433" s="4">
        <v>94.64</v>
      </c>
      <c r="G1433" s="2">
        <v>39944</v>
      </c>
      <c r="H1433" s="4">
        <v>96.29</v>
      </c>
      <c r="J1433" s="2">
        <v>34941</v>
      </c>
      <c r="K1433" s="4">
        <v>12.03</v>
      </c>
      <c r="S1433" s="3">
        <v>34877</v>
      </c>
      <c r="T1433">
        <v>5.9399999999999995</v>
      </c>
    </row>
    <row r="1434" spans="1:20" x14ac:dyDescent="0.25">
      <c r="A1434" s="2">
        <v>39610</v>
      </c>
      <c r="B1434" s="4">
        <v>706.03</v>
      </c>
      <c r="D1434" s="2">
        <v>41304</v>
      </c>
      <c r="E1434" s="4">
        <v>93.96</v>
      </c>
      <c r="G1434" s="2">
        <v>39945</v>
      </c>
      <c r="H1434" s="4">
        <v>96.64</v>
      </c>
      <c r="J1434" s="2">
        <v>34942</v>
      </c>
      <c r="K1434" s="4">
        <v>11.52</v>
      </c>
      <c r="S1434" s="3">
        <v>34878</v>
      </c>
      <c r="T1434">
        <v>5.92</v>
      </c>
    </row>
    <row r="1435" spans="1:20" x14ac:dyDescent="0.25">
      <c r="A1435" s="2">
        <v>39611</v>
      </c>
      <c r="B1435" s="4">
        <v>705.01</v>
      </c>
      <c r="D1435" s="2">
        <v>41305</v>
      </c>
      <c r="E1435" s="4">
        <v>93.67</v>
      </c>
      <c r="G1435" s="2">
        <v>39946</v>
      </c>
      <c r="H1435" s="4">
        <v>97.69</v>
      </c>
      <c r="J1435" s="2">
        <v>34943</v>
      </c>
      <c r="K1435" s="4">
        <v>11.29</v>
      </c>
      <c r="S1435" s="3">
        <v>34879</v>
      </c>
      <c r="T1435">
        <v>5.96</v>
      </c>
    </row>
    <row r="1436" spans="1:20" x14ac:dyDescent="0.25">
      <c r="A1436" s="2">
        <v>39612</v>
      </c>
      <c r="B1436" s="4">
        <v>707.71</v>
      </c>
      <c r="D1436" s="2">
        <v>41306</v>
      </c>
      <c r="E1436" s="4">
        <v>93.48</v>
      </c>
      <c r="G1436" s="2">
        <v>39947</v>
      </c>
      <c r="H1436" s="4">
        <v>98.07</v>
      </c>
      <c r="J1436" s="2">
        <v>34947</v>
      </c>
      <c r="K1436" s="4">
        <v>11.65</v>
      </c>
      <c r="S1436" s="3">
        <v>34880</v>
      </c>
      <c r="T1436">
        <v>6.11</v>
      </c>
    </row>
    <row r="1437" spans="1:20" x14ac:dyDescent="0.25">
      <c r="A1437" s="2">
        <v>39615</v>
      </c>
      <c r="B1437" s="4">
        <v>699.12</v>
      </c>
      <c r="D1437" s="2">
        <v>41309</v>
      </c>
      <c r="E1437" s="4">
        <v>93.09</v>
      </c>
      <c r="G1437" s="2">
        <v>39948</v>
      </c>
      <c r="H1437" s="4">
        <v>98.04</v>
      </c>
      <c r="J1437" s="2">
        <v>34948</v>
      </c>
      <c r="K1437" s="4">
        <v>11.65</v>
      </c>
      <c r="S1437" s="3">
        <v>34883</v>
      </c>
      <c r="T1437">
        <v>5.89</v>
      </c>
    </row>
    <row r="1438" spans="1:20" x14ac:dyDescent="0.25">
      <c r="A1438" s="2">
        <v>39616</v>
      </c>
      <c r="B1438" s="4">
        <v>700.15</v>
      </c>
      <c r="D1438" s="2">
        <v>41310</v>
      </c>
      <c r="E1438" s="4">
        <v>93.3</v>
      </c>
      <c r="G1438" s="2">
        <v>39951</v>
      </c>
      <c r="H1438" s="4">
        <v>96.5</v>
      </c>
      <c r="J1438" s="2">
        <v>34949</v>
      </c>
      <c r="K1438" s="4">
        <v>11.85</v>
      </c>
      <c r="S1438" s="3">
        <v>34884</v>
      </c>
      <c r="T1438">
        <v>5.89</v>
      </c>
    </row>
    <row r="1439" spans="1:20" x14ac:dyDescent="0.25">
      <c r="A1439" s="2">
        <v>39617</v>
      </c>
      <c r="B1439" s="4">
        <v>701.1</v>
      </c>
      <c r="D1439" s="2">
        <v>41311</v>
      </c>
      <c r="E1439" s="4">
        <v>93.16</v>
      </c>
      <c r="G1439" s="2">
        <v>39952</v>
      </c>
      <c r="H1439" s="4">
        <v>96.01</v>
      </c>
      <c r="J1439" s="2">
        <v>34950</v>
      </c>
      <c r="K1439" s="4">
        <v>11.16</v>
      </c>
      <c r="S1439" s="3">
        <v>34885</v>
      </c>
      <c r="T1439">
        <v>7.41</v>
      </c>
    </row>
    <row r="1440" spans="1:20" x14ac:dyDescent="0.25">
      <c r="A1440" s="2">
        <v>39618</v>
      </c>
      <c r="B1440" s="4">
        <v>698.33</v>
      </c>
      <c r="D1440" s="2">
        <v>41312</v>
      </c>
      <c r="E1440" s="4">
        <v>92.98</v>
      </c>
      <c r="G1440" s="2">
        <v>39953</v>
      </c>
      <c r="H1440" s="4">
        <v>97.02</v>
      </c>
      <c r="J1440" s="2">
        <v>34953</v>
      </c>
      <c r="K1440" s="4">
        <v>11.51</v>
      </c>
      <c r="S1440" s="3">
        <v>34886</v>
      </c>
      <c r="T1440">
        <v>6.06</v>
      </c>
    </row>
    <row r="1441" spans="1:20" x14ac:dyDescent="0.25">
      <c r="A1441" s="2">
        <v>39619</v>
      </c>
      <c r="B1441" s="4">
        <v>696.6</v>
      </c>
      <c r="D1441" s="2">
        <v>41313</v>
      </c>
      <c r="E1441" s="4">
        <v>93</v>
      </c>
      <c r="G1441" s="2">
        <v>39954</v>
      </c>
      <c r="H1441" s="4">
        <v>94.58</v>
      </c>
      <c r="J1441" s="2">
        <v>34954</v>
      </c>
      <c r="K1441" s="4">
        <v>11.46</v>
      </c>
      <c r="S1441" s="3">
        <v>34887</v>
      </c>
      <c r="T1441">
        <v>5.77</v>
      </c>
    </row>
    <row r="1442" spans="1:20" x14ac:dyDescent="0.25">
      <c r="A1442" s="2">
        <v>39622</v>
      </c>
      <c r="B1442" s="4">
        <v>695</v>
      </c>
      <c r="D1442" s="2">
        <v>41316</v>
      </c>
      <c r="E1442" s="4">
        <v>92.99</v>
      </c>
      <c r="G1442" s="2">
        <v>39955</v>
      </c>
      <c r="H1442" s="4">
        <v>93.53</v>
      </c>
      <c r="J1442" s="2">
        <v>34955</v>
      </c>
      <c r="K1442" s="4">
        <v>11.35</v>
      </c>
      <c r="S1442" s="3">
        <v>34890</v>
      </c>
      <c r="T1442">
        <v>5.78</v>
      </c>
    </row>
    <row r="1443" spans="1:20" x14ac:dyDescent="0.25">
      <c r="A1443" s="2">
        <v>39623</v>
      </c>
      <c r="B1443" s="4">
        <v>693.17</v>
      </c>
      <c r="D1443" s="2">
        <v>41317</v>
      </c>
      <c r="E1443" s="4">
        <v>93.31</v>
      </c>
      <c r="G1443" s="2">
        <v>39959</v>
      </c>
      <c r="H1443" s="4">
        <v>92.12</v>
      </c>
      <c r="J1443" s="2">
        <v>34956</v>
      </c>
      <c r="K1443" s="4">
        <v>11.1</v>
      </c>
      <c r="S1443" s="3">
        <v>34891</v>
      </c>
      <c r="T1443">
        <v>5.75</v>
      </c>
    </row>
    <row r="1444" spans="1:20" x14ac:dyDescent="0.25">
      <c r="A1444" s="2">
        <v>39624</v>
      </c>
      <c r="B1444" s="4">
        <v>694.6</v>
      </c>
      <c r="D1444" s="2">
        <v>41318</v>
      </c>
      <c r="E1444" s="4">
        <v>93.45</v>
      </c>
      <c r="G1444" s="2">
        <v>39960</v>
      </c>
      <c r="H1444" s="4">
        <v>90.55</v>
      </c>
      <c r="J1444" s="2">
        <v>34957</v>
      </c>
      <c r="K1444" s="4">
        <v>11.58</v>
      </c>
      <c r="S1444" s="3">
        <v>34892</v>
      </c>
      <c r="T1444">
        <v>5.74</v>
      </c>
    </row>
    <row r="1445" spans="1:20" x14ac:dyDescent="0.25">
      <c r="A1445" s="2">
        <v>39625</v>
      </c>
      <c r="B1445" s="4">
        <v>691.53</v>
      </c>
      <c r="D1445" s="2">
        <v>41319</v>
      </c>
      <c r="E1445" s="4">
        <v>93.41</v>
      </c>
      <c r="G1445" s="2">
        <v>39961</v>
      </c>
      <c r="H1445" s="4">
        <v>91.8</v>
      </c>
      <c r="J1445" s="2">
        <v>34960</v>
      </c>
      <c r="K1445" s="4">
        <v>12.34</v>
      </c>
      <c r="S1445" s="3">
        <v>34893</v>
      </c>
      <c r="T1445">
        <v>5.75</v>
      </c>
    </row>
    <row r="1446" spans="1:20" x14ac:dyDescent="0.25">
      <c r="A1446" s="2">
        <v>39626</v>
      </c>
      <c r="B1446" s="4">
        <v>690.45</v>
      </c>
      <c r="D1446" s="2">
        <v>41320</v>
      </c>
      <c r="E1446" s="4">
        <v>93.42</v>
      </c>
      <c r="G1446" s="2">
        <v>39962</v>
      </c>
      <c r="H1446" s="4">
        <v>94.12</v>
      </c>
      <c r="J1446" s="2">
        <v>34961</v>
      </c>
      <c r="K1446" s="4">
        <v>12.67</v>
      </c>
      <c r="S1446" s="3">
        <v>34894</v>
      </c>
      <c r="T1446">
        <v>5.68</v>
      </c>
    </row>
    <row r="1447" spans="1:20" x14ac:dyDescent="0.25">
      <c r="A1447" s="2">
        <v>39629</v>
      </c>
      <c r="B1447" s="4">
        <v>690.08</v>
      </c>
      <c r="D1447" s="2">
        <v>41324</v>
      </c>
      <c r="E1447" s="4">
        <v>93.52</v>
      </c>
      <c r="G1447" s="2">
        <v>39965</v>
      </c>
      <c r="H1447" s="4">
        <v>91.09</v>
      </c>
      <c r="J1447" s="2">
        <v>34962</v>
      </c>
      <c r="K1447" s="4">
        <v>12.35</v>
      </c>
      <c r="S1447" s="3">
        <v>34897</v>
      </c>
      <c r="T1447">
        <v>5.76</v>
      </c>
    </row>
    <row r="1448" spans="1:20" x14ac:dyDescent="0.25">
      <c r="A1448" s="2">
        <v>39630</v>
      </c>
      <c r="B1448" s="4">
        <v>689.69</v>
      </c>
      <c r="D1448" s="2">
        <v>41325</v>
      </c>
      <c r="E1448" s="4">
        <v>93.42</v>
      </c>
      <c r="G1448" s="2">
        <v>39966</v>
      </c>
      <c r="H1448" s="4">
        <v>91.58</v>
      </c>
      <c r="J1448" s="2">
        <v>34963</v>
      </c>
      <c r="K1448" s="4">
        <v>12.5</v>
      </c>
      <c r="S1448" s="3">
        <v>34898</v>
      </c>
      <c r="T1448">
        <v>5.67</v>
      </c>
    </row>
    <row r="1449" spans="1:20" x14ac:dyDescent="0.25">
      <c r="A1449" s="2">
        <v>39631</v>
      </c>
      <c r="B1449" s="4">
        <v>689.31</v>
      </c>
      <c r="D1449" s="2">
        <v>41326</v>
      </c>
      <c r="E1449" s="4">
        <v>93.52</v>
      </c>
      <c r="G1449" s="2">
        <v>39967</v>
      </c>
      <c r="H1449" s="4">
        <v>92.47</v>
      </c>
      <c r="J1449" s="2">
        <v>34964</v>
      </c>
      <c r="K1449" s="4">
        <v>12.46</v>
      </c>
      <c r="S1449" s="3">
        <v>34899</v>
      </c>
      <c r="T1449">
        <v>5.82</v>
      </c>
    </row>
    <row r="1450" spans="1:20" x14ac:dyDescent="0.25">
      <c r="A1450" s="2">
        <v>39632</v>
      </c>
      <c r="B1450" s="4">
        <v>688.78</v>
      </c>
      <c r="D1450" s="2">
        <v>41327</v>
      </c>
      <c r="E1450" s="4">
        <v>93.75</v>
      </c>
      <c r="G1450" s="2">
        <v>39968</v>
      </c>
      <c r="H1450" s="4">
        <v>90.53</v>
      </c>
      <c r="J1450" s="2">
        <v>34967</v>
      </c>
      <c r="K1450" s="4">
        <v>13.22</v>
      </c>
      <c r="S1450" s="3">
        <v>34900</v>
      </c>
      <c r="T1450">
        <v>5.8</v>
      </c>
    </row>
    <row r="1451" spans="1:20" x14ac:dyDescent="0.25">
      <c r="A1451" s="2">
        <v>39636</v>
      </c>
      <c r="B1451" s="4">
        <v>690.23</v>
      </c>
      <c r="D1451" s="2">
        <v>41330</v>
      </c>
      <c r="E1451" s="4">
        <v>93.46</v>
      </c>
      <c r="G1451" s="2">
        <v>39969</v>
      </c>
      <c r="H1451" s="4">
        <v>89.84</v>
      </c>
      <c r="J1451" s="2">
        <v>34968</v>
      </c>
      <c r="K1451" s="4">
        <v>12.9</v>
      </c>
      <c r="S1451" s="3">
        <v>34901</v>
      </c>
      <c r="T1451">
        <v>5.74</v>
      </c>
    </row>
    <row r="1452" spans="1:20" x14ac:dyDescent="0.25">
      <c r="A1452" s="2">
        <v>39637</v>
      </c>
      <c r="B1452" s="4">
        <v>691.84</v>
      </c>
      <c r="D1452" s="2">
        <v>41331</v>
      </c>
      <c r="E1452" s="4">
        <v>93.92</v>
      </c>
      <c r="G1452" s="2">
        <v>39972</v>
      </c>
      <c r="H1452" s="4">
        <v>89.61</v>
      </c>
      <c r="J1452" s="2">
        <v>34969</v>
      </c>
      <c r="K1452" s="4">
        <v>12.9</v>
      </c>
      <c r="S1452" s="3">
        <v>34904</v>
      </c>
      <c r="T1452">
        <v>5.75</v>
      </c>
    </row>
    <row r="1453" spans="1:20" x14ac:dyDescent="0.25">
      <c r="A1453" s="2">
        <v>39638</v>
      </c>
      <c r="B1453" s="4">
        <v>693.25</v>
      </c>
      <c r="D1453" s="2">
        <v>41332</v>
      </c>
      <c r="E1453" s="4">
        <v>94.08</v>
      </c>
      <c r="G1453" s="2">
        <v>39973</v>
      </c>
      <c r="H1453" s="4">
        <v>89.61</v>
      </c>
      <c r="J1453" s="2">
        <v>34970</v>
      </c>
      <c r="K1453" s="4">
        <v>12.46</v>
      </c>
      <c r="S1453" s="3">
        <v>34905</v>
      </c>
      <c r="T1453">
        <v>5.73</v>
      </c>
    </row>
    <row r="1454" spans="1:20" x14ac:dyDescent="0.25">
      <c r="A1454" s="2">
        <v>39639</v>
      </c>
      <c r="B1454" s="4">
        <v>693.21</v>
      </c>
      <c r="D1454" s="2">
        <v>41333</v>
      </c>
      <c r="E1454" s="4">
        <v>94.04</v>
      </c>
      <c r="G1454" s="2">
        <v>39974</v>
      </c>
      <c r="H1454" s="4">
        <v>88.19</v>
      </c>
      <c r="J1454" s="2">
        <v>34971</v>
      </c>
      <c r="K1454" s="4">
        <v>12.74</v>
      </c>
      <c r="S1454" s="3">
        <v>34906</v>
      </c>
      <c r="T1454">
        <v>5.76</v>
      </c>
    </row>
    <row r="1455" spans="1:20" x14ac:dyDescent="0.25">
      <c r="A1455" s="2">
        <v>39640</v>
      </c>
      <c r="B1455" s="4">
        <v>687.76</v>
      </c>
      <c r="D1455" s="2">
        <v>41334</v>
      </c>
      <c r="E1455" s="4">
        <v>93.63</v>
      </c>
      <c r="G1455" s="2">
        <v>39975</v>
      </c>
      <c r="H1455" s="4">
        <v>89.14</v>
      </c>
      <c r="J1455" s="2">
        <v>34974</v>
      </c>
      <c r="K1455" s="4">
        <v>13.95</v>
      </c>
      <c r="S1455" s="3">
        <v>34907</v>
      </c>
      <c r="T1455">
        <v>5.78</v>
      </c>
    </row>
    <row r="1456" spans="1:20" x14ac:dyDescent="0.25">
      <c r="A1456" s="2">
        <v>39643</v>
      </c>
      <c r="B1456" s="4">
        <v>691.09</v>
      </c>
      <c r="D1456" s="2">
        <v>41337</v>
      </c>
      <c r="E1456" s="4">
        <v>93.73</v>
      </c>
      <c r="G1456" s="2">
        <v>39976</v>
      </c>
      <c r="H1456" s="4">
        <v>89.97</v>
      </c>
      <c r="J1456" s="2">
        <v>34975</v>
      </c>
      <c r="K1456" s="4">
        <v>14.5</v>
      </c>
      <c r="S1456" s="3">
        <v>34908</v>
      </c>
      <c r="T1456">
        <v>5.77</v>
      </c>
    </row>
    <row r="1457" spans="1:20" x14ac:dyDescent="0.25">
      <c r="A1457" s="2">
        <v>39644</v>
      </c>
      <c r="B1457" s="4">
        <v>690.99</v>
      </c>
      <c r="D1457" s="2">
        <v>41338</v>
      </c>
      <c r="E1457" s="4">
        <v>93.92</v>
      </c>
      <c r="G1457" s="2">
        <v>39979</v>
      </c>
      <c r="H1457" s="4">
        <v>90.78</v>
      </c>
      <c r="J1457" s="2">
        <v>34976</v>
      </c>
      <c r="K1457" s="4">
        <v>14.86</v>
      </c>
      <c r="S1457" s="3">
        <v>34911</v>
      </c>
      <c r="T1457">
        <v>5.97</v>
      </c>
    </row>
    <row r="1458" spans="1:20" x14ac:dyDescent="0.25">
      <c r="A1458" s="2">
        <v>39645</v>
      </c>
      <c r="B1458" s="4">
        <v>685.2</v>
      </c>
      <c r="D1458" s="2">
        <v>41339</v>
      </c>
      <c r="E1458" s="4">
        <v>93.86</v>
      </c>
      <c r="G1458" s="2">
        <v>39980</v>
      </c>
      <c r="H1458" s="4">
        <v>92.36</v>
      </c>
      <c r="J1458" s="2">
        <v>34977</v>
      </c>
      <c r="K1458" s="4">
        <v>15.74</v>
      </c>
      <c r="S1458" s="3">
        <v>34912</v>
      </c>
      <c r="T1458">
        <v>5.55</v>
      </c>
    </row>
    <row r="1459" spans="1:20" x14ac:dyDescent="0.25">
      <c r="A1459" s="2">
        <v>39646</v>
      </c>
      <c r="B1459" s="4">
        <v>683.55</v>
      </c>
      <c r="D1459" s="2">
        <v>41340</v>
      </c>
      <c r="E1459" s="4">
        <v>94</v>
      </c>
      <c r="G1459" s="2">
        <v>39981</v>
      </c>
      <c r="H1459" s="4">
        <v>91.84</v>
      </c>
      <c r="J1459" s="2">
        <v>34978</v>
      </c>
      <c r="K1459" s="4">
        <v>13.98</v>
      </c>
      <c r="S1459" s="3">
        <v>34913</v>
      </c>
      <c r="T1459">
        <v>6.21</v>
      </c>
    </row>
    <row r="1460" spans="1:20" x14ac:dyDescent="0.25">
      <c r="A1460" s="2">
        <v>39647</v>
      </c>
      <c r="B1460" s="4">
        <v>682.62</v>
      </c>
      <c r="D1460" s="2">
        <v>41341</v>
      </c>
      <c r="E1460" s="4">
        <v>94.11</v>
      </c>
      <c r="G1460" s="2">
        <v>39982</v>
      </c>
      <c r="H1460" s="4">
        <v>90.45</v>
      </c>
      <c r="J1460" s="2">
        <v>34981</v>
      </c>
      <c r="K1460" s="4">
        <v>14.85</v>
      </c>
      <c r="S1460" s="3">
        <v>34914</v>
      </c>
      <c r="T1460">
        <v>5.79</v>
      </c>
    </row>
    <row r="1461" spans="1:20" x14ac:dyDescent="0.25">
      <c r="A1461" s="2">
        <v>39650</v>
      </c>
      <c r="B1461" s="4">
        <v>683.62</v>
      </c>
      <c r="D1461" s="2">
        <v>41344</v>
      </c>
      <c r="E1461" s="4">
        <v>94.05</v>
      </c>
      <c r="G1461" s="2">
        <v>39983</v>
      </c>
      <c r="H1461" s="4">
        <v>91.69</v>
      </c>
      <c r="J1461" s="2">
        <v>34982</v>
      </c>
      <c r="K1461" s="4">
        <v>14.97</v>
      </c>
      <c r="S1461" s="3">
        <v>34915</v>
      </c>
      <c r="T1461">
        <v>5.72</v>
      </c>
    </row>
    <row r="1462" spans="1:20" x14ac:dyDescent="0.25">
      <c r="A1462" s="2">
        <v>39651</v>
      </c>
      <c r="B1462" s="4">
        <v>682.38</v>
      </c>
      <c r="D1462" s="2">
        <v>41345</v>
      </c>
      <c r="E1462" s="4">
        <v>94.01</v>
      </c>
      <c r="G1462" s="2">
        <v>39986</v>
      </c>
      <c r="H1462" s="4">
        <v>92.58</v>
      </c>
      <c r="J1462" s="2">
        <v>34983</v>
      </c>
      <c r="K1462" s="4">
        <v>14.57</v>
      </c>
      <c r="S1462" s="3">
        <v>34918</v>
      </c>
      <c r="T1462">
        <v>5.76</v>
      </c>
    </row>
    <row r="1463" spans="1:20" x14ac:dyDescent="0.25">
      <c r="A1463" s="2">
        <v>39652</v>
      </c>
      <c r="B1463" s="4">
        <v>681.89</v>
      </c>
      <c r="D1463" s="2">
        <v>41346</v>
      </c>
      <c r="E1463" s="4">
        <v>94.03</v>
      </c>
      <c r="G1463" s="2">
        <v>39987</v>
      </c>
      <c r="H1463" s="4">
        <v>93.67</v>
      </c>
      <c r="J1463" s="2">
        <v>34984</v>
      </c>
      <c r="K1463" s="4">
        <v>14.24</v>
      </c>
      <c r="S1463" s="3">
        <v>34919</v>
      </c>
      <c r="T1463">
        <v>5.7</v>
      </c>
    </row>
    <row r="1464" spans="1:20" x14ac:dyDescent="0.25">
      <c r="A1464" s="2">
        <v>39653</v>
      </c>
      <c r="B1464" s="4">
        <v>684.36</v>
      </c>
      <c r="D1464" s="2">
        <v>41347</v>
      </c>
      <c r="E1464" s="4">
        <v>94.39</v>
      </c>
      <c r="G1464" s="2">
        <v>39988</v>
      </c>
      <c r="H1464" s="4">
        <v>92.73</v>
      </c>
      <c r="J1464" s="2">
        <v>34985</v>
      </c>
      <c r="K1464" s="4">
        <v>13.67</v>
      </c>
      <c r="S1464" s="3">
        <v>34920</v>
      </c>
      <c r="T1464">
        <v>5.67</v>
      </c>
    </row>
    <row r="1465" spans="1:20" x14ac:dyDescent="0.25">
      <c r="A1465" s="2">
        <v>39654</v>
      </c>
      <c r="B1465" s="4">
        <v>681.84</v>
      </c>
      <c r="D1465" s="2">
        <v>41348</v>
      </c>
      <c r="E1465" s="4">
        <v>94.38</v>
      </c>
      <c r="G1465" s="2">
        <v>39989</v>
      </c>
      <c r="H1465" s="4">
        <v>94.39</v>
      </c>
      <c r="J1465" s="2">
        <v>34988</v>
      </c>
      <c r="K1465" s="4">
        <v>14.62</v>
      </c>
      <c r="S1465" s="3">
        <v>34921</v>
      </c>
      <c r="T1465">
        <v>5.68</v>
      </c>
    </row>
    <row r="1466" spans="1:20" x14ac:dyDescent="0.25">
      <c r="A1466" s="2">
        <v>39657</v>
      </c>
      <c r="B1466" s="4">
        <v>684.42</v>
      </c>
      <c r="D1466" s="2">
        <v>41351</v>
      </c>
      <c r="E1466" s="4">
        <v>94.41</v>
      </c>
      <c r="G1466" s="2">
        <v>39990</v>
      </c>
      <c r="H1466" s="4">
        <v>94.59</v>
      </c>
      <c r="J1466" s="2">
        <v>34989</v>
      </c>
      <c r="K1466" s="4">
        <v>14.03</v>
      </c>
      <c r="S1466" s="3">
        <v>34922</v>
      </c>
      <c r="T1466">
        <v>5.67</v>
      </c>
    </row>
    <row r="1467" spans="1:20" x14ac:dyDescent="0.25">
      <c r="A1467" s="2">
        <v>39658</v>
      </c>
      <c r="B1467" s="4">
        <v>683.4</v>
      </c>
      <c r="D1467" s="2">
        <v>41352</v>
      </c>
      <c r="E1467" s="4">
        <v>94.24</v>
      </c>
      <c r="G1467" s="2">
        <v>39993</v>
      </c>
      <c r="H1467" s="4">
        <v>94.73</v>
      </c>
      <c r="J1467" s="2">
        <v>34990</v>
      </c>
      <c r="K1467" s="4">
        <v>14.05</v>
      </c>
      <c r="S1467" s="3">
        <v>34925</v>
      </c>
      <c r="T1467">
        <v>5.76</v>
      </c>
    </row>
    <row r="1468" spans="1:20" x14ac:dyDescent="0.25">
      <c r="A1468" s="2">
        <v>39659</v>
      </c>
      <c r="B1468" s="4">
        <v>683.66</v>
      </c>
      <c r="D1468" s="2">
        <v>41353</v>
      </c>
      <c r="E1468" s="4">
        <v>94.55</v>
      </c>
      <c r="G1468" s="2">
        <v>39994</v>
      </c>
      <c r="H1468" s="4">
        <v>94.57</v>
      </c>
      <c r="J1468" s="2">
        <v>34991</v>
      </c>
      <c r="K1468" s="4">
        <v>13.55</v>
      </c>
      <c r="S1468" s="3">
        <v>34926</v>
      </c>
      <c r="T1468">
        <v>5.9</v>
      </c>
    </row>
    <row r="1469" spans="1:20" x14ac:dyDescent="0.25">
      <c r="A1469" s="2">
        <v>39660</v>
      </c>
      <c r="B1469" s="4">
        <v>686.17</v>
      </c>
      <c r="D1469" s="2">
        <v>41354</v>
      </c>
      <c r="E1469" s="4">
        <v>94.38</v>
      </c>
      <c r="G1469" s="2">
        <v>39995</v>
      </c>
      <c r="H1469" s="4">
        <v>94.08</v>
      </c>
      <c r="J1469" s="2">
        <v>34992</v>
      </c>
      <c r="K1469" s="4">
        <v>13.46</v>
      </c>
      <c r="S1469" s="3">
        <v>34927</v>
      </c>
      <c r="T1469">
        <v>5.86</v>
      </c>
    </row>
    <row r="1470" spans="1:20" x14ac:dyDescent="0.25">
      <c r="A1470" s="2">
        <v>39661</v>
      </c>
      <c r="B1470" s="4">
        <v>686.81</v>
      </c>
      <c r="D1470" s="2">
        <v>41355</v>
      </c>
      <c r="E1470" s="4">
        <v>94.25</v>
      </c>
      <c r="G1470" s="2">
        <v>39996</v>
      </c>
      <c r="H1470" s="4">
        <v>94.33</v>
      </c>
      <c r="J1470" s="2">
        <v>34995</v>
      </c>
      <c r="K1470" s="4">
        <v>14.17</v>
      </c>
      <c r="S1470" s="3">
        <v>34928</v>
      </c>
      <c r="T1470">
        <v>5.76</v>
      </c>
    </row>
    <row r="1471" spans="1:20" x14ac:dyDescent="0.25">
      <c r="A1471" s="2">
        <v>39664</v>
      </c>
      <c r="B1471" s="4">
        <v>686.16</v>
      </c>
      <c r="D1471" s="2">
        <v>41358</v>
      </c>
      <c r="E1471" s="4">
        <v>94.17</v>
      </c>
      <c r="G1471" s="2">
        <v>40000</v>
      </c>
      <c r="H1471" s="4">
        <v>94.18</v>
      </c>
      <c r="J1471" s="2">
        <v>34996</v>
      </c>
      <c r="K1471" s="4">
        <v>13.85</v>
      </c>
      <c r="S1471" s="3">
        <v>34929</v>
      </c>
      <c r="T1471">
        <v>5.68</v>
      </c>
    </row>
    <row r="1472" spans="1:20" x14ac:dyDescent="0.25">
      <c r="A1472" s="2">
        <v>39665</v>
      </c>
      <c r="B1472" s="4">
        <v>684.52</v>
      </c>
      <c r="D1472" s="2">
        <v>41359</v>
      </c>
      <c r="E1472" s="4">
        <v>94.34</v>
      </c>
      <c r="G1472" s="2">
        <v>40001</v>
      </c>
      <c r="H1472" s="4">
        <v>94.75</v>
      </c>
      <c r="J1472" s="2">
        <v>34997</v>
      </c>
      <c r="K1472" s="4">
        <v>14.49</v>
      </c>
      <c r="S1472" s="3">
        <v>34932</v>
      </c>
      <c r="T1472">
        <v>5.71</v>
      </c>
    </row>
    <row r="1473" spans="1:20" x14ac:dyDescent="0.25">
      <c r="A1473" s="2">
        <v>39666</v>
      </c>
      <c r="B1473" s="4">
        <v>682.16</v>
      </c>
      <c r="D1473" s="2">
        <v>41360</v>
      </c>
      <c r="E1473" s="4">
        <v>94.18</v>
      </c>
      <c r="G1473" s="2">
        <v>40002</v>
      </c>
      <c r="H1473" s="4">
        <v>96.5</v>
      </c>
      <c r="J1473" s="2">
        <v>34998</v>
      </c>
      <c r="K1473" s="4">
        <v>15.59</v>
      </c>
      <c r="S1473" s="3">
        <v>34933</v>
      </c>
      <c r="T1473">
        <v>5.68</v>
      </c>
    </row>
    <row r="1474" spans="1:20" x14ac:dyDescent="0.25">
      <c r="A1474" s="2">
        <v>39667</v>
      </c>
      <c r="B1474" s="4">
        <v>685.05</v>
      </c>
      <c r="D1474" s="2">
        <v>41361</v>
      </c>
      <c r="E1474" s="4">
        <v>94.35</v>
      </c>
      <c r="G1474" s="2">
        <v>40003</v>
      </c>
      <c r="H1474" s="4">
        <v>95.35</v>
      </c>
      <c r="J1474" s="2">
        <v>34999</v>
      </c>
      <c r="K1474" s="4">
        <v>14.63</v>
      </c>
      <c r="S1474" s="3">
        <v>34934</v>
      </c>
      <c r="T1474">
        <v>5.68</v>
      </c>
    </row>
    <row r="1475" spans="1:20" x14ac:dyDescent="0.25">
      <c r="A1475" s="2">
        <v>39668</v>
      </c>
      <c r="B1475" s="4">
        <v>685.9</v>
      </c>
      <c r="D1475" s="2">
        <v>41365</v>
      </c>
      <c r="E1475" s="4">
        <v>94.03</v>
      </c>
      <c r="G1475" s="2">
        <v>40004</v>
      </c>
      <c r="H1475" s="4">
        <v>96.23</v>
      </c>
      <c r="J1475" s="2">
        <v>35002</v>
      </c>
      <c r="K1475" s="4">
        <v>14.26</v>
      </c>
      <c r="S1475" s="3">
        <v>34935</v>
      </c>
      <c r="T1475">
        <v>5.71</v>
      </c>
    </row>
    <row r="1476" spans="1:20" x14ac:dyDescent="0.25">
      <c r="A1476" s="2">
        <v>39671</v>
      </c>
      <c r="B1476" s="4">
        <v>684.92</v>
      </c>
      <c r="D1476" s="2">
        <v>41366</v>
      </c>
      <c r="E1476" s="4">
        <v>93.96</v>
      </c>
      <c r="G1476" s="2">
        <v>40007</v>
      </c>
      <c r="H1476" s="4">
        <v>95.69</v>
      </c>
      <c r="J1476" s="2">
        <v>35003</v>
      </c>
      <c r="K1476" s="4">
        <v>13.83</v>
      </c>
      <c r="S1476" s="3">
        <v>34936</v>
      </c>
      <c r="T1476">
        <v>5.71</v>
      </c>
    </row>
    <row r="1477" spans="1:20" x14ac:dyDescent="0.25">
      <c r="A1477" s="2">
        <v>39672</v>
      </c>
      <c r="B1477" s="4">
        <v>686.3</v>
      </c>
      <c r="D1477" s="2">
        <v>41367</v>
      </c>
      <c r="E1477" s="4">
        <v>93.96</v>
      </c>
      <c r="G1477" s="2">
        <v>40008</v>
      </c>
      <c r="H1477" s="4">
        <v>94.1</v>
      </c>
      <c r="J1477" s="2">
        <v>35004</v>
      </c>
      <c r="K1477" s="4">
        <v>13.41</v>
      </c>
      <c r="S1477" s="3">
        <v>34939</v>
      </c>
      <c r="T1477">
        <v>5.72</v>
      </c>
    </row>
    <row r="1478" spans="1:20" x14ac:dyDescent="0.25">
      <c r="A1478" s="2">
        <v>39673</v>
      </c>
      <c r="B1478" s="4">
        <v>686.82</v>
      </c>
      <c r="D1478" s="2">
        <v>41368</v>
      </c>
      <c r="E1478" s="4">
        <v>93.93</v>
      </c>
      <c r="G1478" s="2">
        <v>40009</v>
      </c>
      <c r="H1478" s="4">
        <v>91.71</v>
      </c>
      <c r="J1478" s="2">
        <v>35005</v>
      </c>
      <c r="K1478" s="4">
        <v>13.19</v>
      </c>
      <c r="S1478" s="3">
        <v>34940</v>
      </c>
      <c r="T1478">
        <v>5.48</v>
      </c>
    </row>
    <row r="1479" spans="1:20" x14ac:dyDescent="0.25">
      <c r="A1479" s="2">
        <v>39674</v>
      </c>
      <c r="B1479" s="4">
        <v>686.82</v>
      </c>
      <c r="D1479" s="2">
        <v>41369</v>
      </c>
      <c r="E1479" s="4">
        <v>94.02</v>
      </c>
      <c r="G1479" s="2">
        <v>40010</v>
      </c>
      <c r="H1479" s="4">
        <v>92.68</v>
      </c>
      <c r="J1479" s="2">
        <v>35006</v>
      </c>
      <c r="K1479" s="4">
        <v>12.26</v>
      </c>
      <c r="S1479" s="3">
        <v>34941</v>
      </c>
      <c r="T1479">
        <v>5.9</v>
      </c>
    </row>
    <row r="1480" spans="1:20" x14ac:dyDescent="0.25">
      <c r="A1480" s="2">
        <v>39675</v>
      </c>
      <c r="B1480" s="4">
        <v>687.79</v>
      </c>
      <c r="D1480" s="2">
        <v>41372</v>
      </c>
      <c r="E1480" s="4">
        <v>94.12</v>
      </c>
      <c r="G1480" s="2">
        <v>40011</v>
      </c>
      <c r="H1480" s="4">
        <v>91.24</v>
      </c>
      <c r="J1480" s="2">
        <v>35009</v>
      </c>
      <c r="K1480" s="4">
        <v>12.74</v>
      </c>
      <c r="S1480" s="3">
        <v>34942</v>
      </c>
      <c r="T1480">
        <v>5.93</v>
      </c>
    </row>
    <row r="1481" spans="1:20" x14ac:dyDescent="0.25">
      <c r="A1481" s="2">
        <v>39678</v>
      </c>
      <c r="B1481" s="4">
        <v>686.79</v>
      </c>
      <c r="D1481" s="2">
        <v>41373</v>
      </c>
      <c r="E1481" s="4">
        <v>94.42</v>
      </c>
      <c r="G1481" s="2">
        <v>40014</v>
      </c>
      <c r="H1481" s="4">
        <v>91.72</v>
      </c>
      <c r="J1481" s="2">
        <v>35010</v>
      </c>
      <c r="K1481" s="4">
        <v>13.05</v>
      </c>
      <c r="S1481" s="3">
        <v>34943</v>
      </c>
      <c r="T1481">
        <v>5.72</v>
      </c>
    </row>
    <row r="1482" spans="1:20" x14ac:dyDescent="0.25">
      <c r="A1482" s="2">
        <v>39679</v>
      </c>
      <c r="B1482" s="4">
        <v>687.77</v>
      </c>
      <c r="D1482" s="2">
        <v>41374</v>
      </c>
      <c r="E1482" s="4">
        <v>94.72</v>
      </c>
      <c r="G1482" s="2">
        <v>40015</v>
      </c>
      <c r="H1482" s="4">
        <v>93.55</v>
      </c>
      <c r="J1482" s="2">
        <v>35011</v>
      </c>
      <c r="K1482" s="4">
        <v>12.16</v>
      </c>
      <c r="S1482" s="3">
        <v>34946</v>
      </c>
      <c r="T1482">
        <v>5.72</v>
      </c>
    </row>
    <row r="1483" spans="1:20" x14ac:dyDescent="0.25">
      <c r="A1483" s="2">
        <v>39680</v>
      </c>
      <c r="B1483" s="4">
        <v>687.63</v>
      </c>
      <c r="D1483" s="2">
        <v>41375</v>
      </c>
      <c r="E1483" s="4">
        <v>94.7</v>
      </c>
      <c r="G1483" s="2">
        <v>40016</v>
      </c>
      <c r="H1483" s="4">
        <v>92.71</v>
      </c>
      <c r="J1483" s="2">
        <v>35012</v>
      </c>
      <c r="K1483" s="4">
        <v>12.46</v>
      </c>
      <c r="S1483" s="3">
        <v>34947</v>
      </c>
      <c r="T1483">
        <v>5.86</v>
      </c>
    </row>
    <row r="1484" spans="1:20" x14ac:dyDescent="0.25">
      <c r="A1484" s="2">
        <v>39681</v>
      </c>
      <c r="B1484" s="4">
        <v>686.75</v>
      </c>
      <c r="D1484" s="2">
        <v>41376</v>
      </c>
      <c r="E1484" s="4">
        <v>94.75</v>
      </c>
      <c r="G1484" s="2">
        <v>40017</v>
      </c>
      <c r="H1484" s="4">
        <v>91.01</v>
      </c>
      <c r="J1484" s="2">
        <v>35013</v>
      </c>
      <c r="K1484" s="4">
        <v>12.97</v>
      </c>
      <c r="S1484" s="3">
        <v>34948</v>
      </c>
      <c r="T1484">
        <v>5.75</v>
      </c>
    </row>
    <row r="1485" spans="1:20" x14ac:dyDescent="0.25">
      <c r="A1485" s="2">
        <v>39682</v>
      </c>
      <c r="B1485" s="4">
        <v>683.4</v>
      </c>
      <c r="D1485" s="2">
        <v>41379</v>
      </c>
      <c r="E1485" s="4">
        <v>94.15</v>
      </c>
      <c r="G1485" s="2">
        <v>40018</v>
      </c>
      <c r="H1485" s="4">
        <v>91.45</v>
      </c>
      <c r="J1485" s="2">
        <v>35016</v>
      </c>
      <c r="K1485" s="4">
        <v>13.2</v>
      </c>
      <c r="S1485" s="3">
        <v>34949</v>
      </c>
      <c r="T1485">
        <v>5.74</v>
      </c>
    </row>
    <row r="1486" spans="1:20" x14ac:dyDescent="0.25">
      <c r="A1486" s="2">
        <v>39685</v>
      </c>
      <c r="B1486" s="4">
        <v>686.54</v>
      </c>
      <c r="D1486" s="2">
        <v>41380</v>
      </c>
      <c r="E1486" s="4">
        <v>94.8</v>
      </c>
      <c r="G1486" s="2">
        <v>40021</v>
      </c>
      <c r="H1486" s="4">
        <v>90.4</v>
      </c>
      <c r="J1486" s="2">
        <v>35017</v>
      </c>
      <c r="K1486" s="4">
        <v>13.38</v>
      </c>
      <c r="S1486" s="3">
        <v>34950</v>
      </c>
      <c r="T1486">
        <v>5.67</v>
      </c>
    </row>
    <row r="1487" spans="1:20" x14ac:dyDescent="0.25">
      <c r="A1487" s="2">
        <v>39686</v>
      </c>
      <c r="B1487" s="4">
        <v>683.35</v>
      </c>
      <c r="D1487" s="2">
        <v>41381</v>
      </c>
      <c r="E1487" s="4">
        <v>94.58</v>
      </c>
      <c r="G1487" s="2">
        <v>40022</v>
      </c>
      <c r="H1487" s="4">
        <v>91.2</v>
      </c>
      <c r="J1487" s="2">
        <v>35018</v>
      </c>
      <c r="K1487" s="4">
        <v>12.95</v>
      </c>
      <c r="S1487" s="3">
        <v>34953</v>
      </c>
      <c r="T1487">
        <v>5.73</v>
      </c>
    </row>
    <row r="1488" spans="1:20" x14ac:dyDescent="0.25">
      <c r="A1488" s="2">
        <v>39687</v>
      </c>
      <c r="B1488" s="4">
        <v>683.97</v>
      </c>
      <c r="D1488" s="2">
        <v>41382</v>
      </c>
      <c r="E1488" s="4">
        <v>94.5</v>
      </c>
      <c r="G1488" s="2">
        <v>40023</v>
      </c>
      <c r="H1488" s="4">
        <v>91.7</v>
      </c>
      <c r="J1488" s="2">
        <v>35019</v>
      </c>
      <c r="K1488" s="4">
        <v>12.57</v>
      </c>
      <c r="S1488" s="3">
        <v>34954</v>
      </c>
      <c r="T1488">
        <v>5.65</v>
      </c>
    </row>
    <row r="1489" spans="1:20" x14ac:dyDescent="0.25">
      <c r="A1489" s="2">
        <v>39688</v>
      </c>
      <c r="B1489" s="4">
        <v>684.78</v>
      </c>
      <c r="D1489" s="2">
        <v>41383</v>
      </c>
      <c r="E1489" s="4">
        <v>94.44</v>
      </c>
      <c r="G1489" s="2">
        <v>40024</v>
      </c>
      <c r="H1489" s="4">
        <v>93</v>
      </c>
      <c r="J1489" s="2">
        <v>35020</v>
      </c>
      <c r="K1489" s="4">
        <v>12.49</v>
      </c>
      <c r="S1489" s="3">
        <v>34955</v>
      </c>
      <c r="T1489">
        <v>5.96</v>
      </c>
    </row>
    <row r="1490" spans="1:20" x14ac:dyDescent="0.25">
      <c r="A1490" s="2">
        <v>39689</v>
      </c>
      <c r="B1490" s="4">
        <v>685.85</v>
      </c>
      <c r="D1490" s="2">
        <v>41386</v>
      </c>
      <c r="E1490" s="4">
        <v>94.67</v>
      </c>
      <c r="G1490" s="2">
        <v>40025</v>
      </c>
      <c r="H1490" s="4">
        <v>94.81</v>
      </c>
      <c r="J1490" s="2">
        <v>35023</v>
      </c>
      <c r="K1490" s="4">
        <v>12.37</v>
      </c>
      <c r="S1490" s="3">
        <v>34956</v>
      </c>
      <c r="T1490">
        <v>5.88</v>
      </c>
    </row>
    <row r="1491" spans="1:20" x14ac:dyDescent="0.25">
      <c r="A1491" s="2">
        <v>39693</v>
      </c>
      <c r="B1491" s="4">
        <v>685.91</v>
      </c>
      <c r="D1491" s="2">
        <v>41387</v>
      </c>
      <c r="E1491" s="4">
        <v>95.04</v>
      </c>
      <c r="G1491" s="2">
        <v>40028</v>
      </c>
      <c r="H1491" s="4">
        <v>93.06</v>
      </c>
      <c r="J1491" s="2">
        <v>35024</v>
      </c>
      <c r="K1491" s="4">
        <v>11.74</v>
      </c>
      <c r="S1491" s="3">
        <v>34957</v>
      </c>
      <c r="T1491">
        <v>5.8</v>
      </c>
    </row>
    <row r="1492" spans="1:20" x14ac:dyDescent="0.25">
      <c r="A1492" s="2">
        <v>39694</v>
      </c>
      <c r="B1492" s="4">
        <v>687.78</v>
      </c>
      <c r="D1492" s="2">
        <v>41388</v>
      </c>
      <c r="E1492" s="4">
        <v>95.21</v>
      </c>
      <c r="G1492" s="2">
        <v>40029</v>
      </c>
      <c r="H1492" s="4">
        <v>92.32</v>
      </c>
      <c r="J1492" s="2">
        <v>35025</v>
      </c>
      <c r="K1492" s="4">
        <v>11.81</v>
      </c>
      <c r="S1492" s="3">
        <v>34960</v>
      </c>
      <c r="T1492">
        <v>5.76</v>
      </c>
    </row>
    <row r="1493" spans="1:20" x14ac:dyDescent="0.25">
      <c r="A1493" s="2">
        <v>39695</v>
      </c>
      <c r="B1493" s="4">
        <v>691.08</v>
      </c>
      <c r="D1493" s="2">
        <v>41389</v>
      </c>
      <c r="E1493" s="4">
        <v>95.47</v>
      </c>
      <c r="G1493" s="2">
        <v>40030</v>
      </c>
      <c r="H1493" s="4">
        <v>90.94</v>
      </c>
      <c r="J1493" s="2">
        <v>35027</v>
      </c>
      <c r="K1493" s="4">
        <v>11.87</v>
      </c>
      <c r="S1493" s="3">
        <v>34961</v>
      </c>
      <c r="T1493">
        <v>5.73</v>
      </c>
    </row>
    <row r="1494" spans="1:20" x14ac:dyDescent="0.25">
      <c r="A1494" s="2">
        <v>39696</v>
      </c>
      <c r="B1494" s="4">
        <v>690.6</v>
      </c>
      <c r="D1494" s="2">
        <v>41390</v>
      </c>
      <c r="E1494" s="4">
        <v>95.37</v>
      </c>
      <c r="G1494" s="2">
        <v>40031</v>
      </c>
      <c r="H1494" s="4">
        <v>91.22</v>
      </c>
      <c r="J1494" s="2">
        <v>35030</v>
      </c>
      <c r="K1494" s="4">
        <v>12.43</v>
      </c>
      <c r="S1494" s="3">
        <v>34962</v>
      </c>
      <c r="T1494">
        <v>5.72</v>
      </c>
    </row>
    <row r="1495" spans="1:20" x14ac:dyDescent="0.25">
      <c r="A1495" s="2">
        <v>39699</v>
      </c>
      <c r="B1495" s="4">
        <v>691.51</v>
      </c>
      <c r="D1495" s="2">
        <v>41393</v>
      </c>
      <c r="E1495" s="4">
        <v>95.55</v>
      </c>
      <c r="G1495" s="2">
        <v>40032</v>
      </c>
      <c r="H1495" s="4">
        <v>90.44</v>
      </c>
      <c r="J1495" s="2">
        <v>35031</v>
      </c>
      <c r="K1495" s="4">
        <v>11.57</v>
      </c>
      <c r="S1495" s="3">
        <v>34963</v>
      </c>
      <c r="T1495">
        <v>5.71</v>
      </c>
    </row>
    <row r="1496" spans="1:20" x14ac:dyDescent="0.25">
      <c r="A1496" s="2">
        <v>39700</v>
      </c>
      <c r="B1496" s="4">
        <v>695.23</v>
      </c>
      <c r="D1496" s="2">
        <v>41394</v>
      </c>
      <c r="E1496" s="4">
        <v>95.85</v>
      </c>
      <c r="G1496" s="2">
        <v>40035</v>
      </c>
      <c r="H1496" s="4">
        <v>91.62</v>
      </c>
      <c r="J1496" s="2">
        <v>35032</v>
      </c>
      <c r="K1496" s="4">
        <v>11.65</v>
      </c>
      <c r="S1496" s="3">
        <v>34964</v>
      </c>
      <c r="T1496">
        <v>5.66</v>
      </c>
    </row>
    <row r="1497" spans="1:20" x14ac:dyDescent="0.25">
      <c r="A1497" s="2">
        <v>39701</v>
      </c>
      <c r="B1497" s="4">
        <v>692.86</v>
      </c>
      <c r="D1497" s="2">
        <v>41395</v>
      </c>
      <c r="E1497" s="4">
        <v>95.2</v>
      </c>
      <c r="G1497" s="2">
        <v>40036</v>
      </c>
      <c r="H1497" s="4">
        <v>92.68</v>
      </c>
      <c r="J1497" s="2">
        <v>35033</v>
      </c>
      <c r="K1497" s="4">
        <v>11.58</v>
      </c>
      <c r="S1497" s="3">
        <v>34967</v>
      </c>
      <c r="T1497">
        <v>5.75</v>
      </c>
    </row>
    <row r="1498" spans="1:20" x14ac:dyDescent="0.25">
      <c r="A1498" s="2">
        <v>39702</v>
      </c>
      <c r="B1498" s="4">
        <v>692.67</v>
      </c>
      <c r="D1498" s="2">
        <v>41396</v>
      </c>
      <c r="E1498" s="4">
        <v>95.8</v>
      </c>
      <c r="G1498" s="2">
        <v>40037</v>
      </c>
      <c r="H1498" s="4">
        <v>91.69</v>
      </c>
      <c r="J1498" s="2">
        <v>35034</v>
      </c>
      <c r="K1498" s="4">
        <v>11.11</v>
      </c>
      <c r="S1498" s="3">
        <v>34968</v>
      </c>
      <c r="T1498">
        <v>5.73</v>
      </c>
    </row>
    <row r="1499" spans="1:20" x14ac:dyDescent="0.25">
      <c r="A1499" s="2">
        <v>39703</v>
      </c>
      <c r="B1499" s="4">
        <v>687.75</v>
      </c>
      <c r="D1499" s="2">
        <v>41397</v>
      </c>
      <c r="E1499" s="4">
        <v>95.96</v>
      </c>
      <c r="G1499" s="2">
        <v>40038</v>
      </c>
      <c r="H1499" s="4">
        <v>92.99</v>
      </c>
      <c r="J1499" s="2">
        <v>35037</v>
      </c>
      <c r="K1499" s="4">
        <v>10.66</v>
      </c>
      <c r="S1499" s="3">
        <v>34969</v>
      </c>
      <c r="T1499">
        <v>6.45</v>
      </c>
    </row>
    <row r="1500" spans="1:20" x14ac:dyDescent="0.25">
      <c r="A1500" s="2">
        <v>39706</v>
      </c>
      <c r="B1500" s="4">
        <v>700.02</v>
      </c>
      <c r="D1500" s="2">
        <v>41400</v>
      </c>
      <c r="E1500" s="4">
        <v>96.02</v>
      </c>
      <c r="G1500" s="2">
        <v>40039</v>
      </c>
      <c r="H1500" s="4">
        <v>93.35</v>
      </c>
      <c r="J1500" s="2">
        <v>35038</v>
      </c>
      <c r="K1500" s="4">
        <v>11.65</v>
      </c>
      <c r="S1500" s="3">
        <v>34970</v>
      </c>
      <c r="T1500">
        <v>6.05</v>
      </c>
    </row>
    <row r="1501" spans="1:20" x14ac:dyDescent="0.25">
      <c r="A1501" s="2">
        <v>39707</v>
      </c>
      <c r="B1501" s="4">
        <v>699.95</v>
      </c>
      <c r="D1501" s="2">
        <v>41401</v>
      </c>
      <c r="E1501" s="4">
        <v>95.95</v>
      </c>
      <c r="G1501" s="2">
        <v>40042</v>
      </c>
      <c r="H1501" s="4">
        <v>94.73</v>
      </c>
      <c r="J1501" s="2">
        <v>35039</v>
      </c>
      <c r="K1501" s="4">
        <v>12.7</v>
      </c>
      <c r="S1501" s="3">
        <v>34971</v>
      </c>
      <c r="T1501">
        <v>6.2</v>
      </c>
    </row>
    <row r="1502" spans="1:20" x14ac:dyDescent="0.25">
      <c r="A1502" s="2">
        <v>39708</v>
      </c>
      <c r="B1502" s="4">
        <v>700.86</v>
      </c>
      <c r="D1502" s="2">
        <v>41402</v>
      </c>
      <c r="E1502" s="4">
        <v>96.29</v>
      </c>
      <c r="G1502" s="2">
        <v>40043</v>
      </c>
      <c r="H1502" s="4">
        <v>94.19</v>
      </c>
      <c r="J1502" s="2">
        <v>35040</v>
      </c>
      <c r="K1502" s="4">
        <v>12.74</v>
      </c>
      <c r="S1502" s="3">
        <v>34974</v>
      </c>
      <c r="T1502">
        <v>5.93</v>
      </c>
    </row>
    <row r="1503" spans="1:20" x14ac:dyDescent="0.25">
      <c r="A1503" s="2">
        <v>39709</v>
      </c>
      <c r="B1503" s="4">
        <v>698.26</v>
      </c>
      <c r="D1503" s="2">
        <v>41403</v>
      </c>
      <c r="E1503" s="4">
        <v>96.01</v>
      </c>
      <c r="G1503" s="2">
        <v>40044</v>
      </c>
      <c r="H1503" s="4">
        <v>94.96</v>
      </c>
      <c r="J1503" s="2">
        <v>35041</v>
      </c>
      <c r="K1503" s="4">
        <v>11.12</v>
      </c>
      <c r="S1503" s="3">
        <v>34975</v>
      </c>
      <c r="T1503">
        <v>5.75</v>
      </c>
    </row>
    <row r="1504" spans="1:20" x14ac:dyDescent="0.25">
      <c r="A1504" s="2">
        <v>39710</v>
      </c>
      <c r="B1504" s="4">
        <v>692.59</v>
      </c>
      <c r="D1504" s="2">
        <v>41404</v>
      </c>
      <c r="E1504" s="4">
        <v>95.51</v>
      </c>
      <c r="G1504" s="2">
        <v>40045</v>
      </c>
      <c r="H1504" s="4">
        <v>95.74</v>
      </c>
      <c r="J1504" s="2">
        <v>35044</v>
      </c>
      <c r="K1504" s="4">
        <v>11.06</v>
      </c>
      <c r="S1504" s="3">
        <v>34976</v>
      </c>
      <c r="T1504">
        <v>5.6899999999999995</v>
      </c>
    </row>
    <row r="1505" spans="1:20" x14ac:dyDescent="0.25">
      <c r="A1505" s="2">
        <v>39713</v>
      </c>
      <c r="B1505" s="4">
        <v>692.59</v>
      </c>
      <c r="D1505" s="2">
        <v>41407</v>
      </c>
      <c r="E1505" s="4">
        <v>95.12</v>
      </c>
      <c r="G1505" s="2">
        <v>40046</v>
      </c>
      <c r="H1505" s="4">
        <v>93.77</v>
      </c>
      <c r="J1505" s="2">
        <v>35045</v>
      </c>
      <c r="K1505" s="4">
        <v>10.63</v>
      </c>
      <c r="S1505" s="3">
        <v>34977</v>
      </c>
      <c r="T1505">
        <v>5.6899999999999995</v>
      </c>
    </row>
    <row r="1506" spans="1:20" x14ac:dyDescent="0.25">
      <c r="A1506" s="2">
        <v>39714</v>
      </c>
      <c r="B1506" s="4">
        <v>692.08</v>
      </c>
      <c r="D1506" s="2">
        <v>41408</v>
      </c>
      <c r="E1506" s="4">
        <v>95.22</v>
      </c>
      <c r="G1506" s="2">
        <v>40049</v>
      </c>
      <c r="H1506" s="4">
        <v>95.47</v>
      </c>
      <c r="J1506" s="2">
        <v>35046</v>
      </c>
      <c r="K1506" s="4">
        <v>10.36</v>
      </c>
      <c r="S1506" s="3">
        <v>34978</v>
      </c>
      <c r="T1506">
        <v>5.65</v>
      </c>
    </row>
    <row r="1507" spans="1:20" x14ac:dyDescent="0.25">
      <c r="A1507" s="2">
        <v>39715</v>
      </c>
      <c r="B1507" s="4">
        <v>692.68</v>
      </c>
      <c r="D1507" s="2">
        <v>41409</v>
      </c>
      <c r="E1507" s="4">
        <v>95.23</v>
      </c>
      <c r="G1507" s="2">
        <v>40050</v>
      </c>
      <c r="H1507" s="4">
        <v>96.01</v>
      </c>
      <c r="J1507" s="2">
        <v>35047</v>
      </c>
      <c r="K1507" s="4">
        <v>11.07</v>
      </c>
      <c r="S1507" s="3">
        <v>34981</v>
      </c>
      <c r="T1507">
        <v>5.65</v>
      </c>
    </row>
    <row r="1508" spans="1:20" x14ac:dyDescent="0.25">
      <c r="A1508" s="2">
        <v>39716</v>
      </c>
      <c r="B1508" s="4">
        <v>692.42</v>
      </c>
      <c r="D1508" s="2">
        <v>41410</v>
      </c>
      <c r="E1508" s="4">
        <v>95.46</v>
      </c>
      <c r="G1508" s="2">
        <v>40051</v>
      </c>
      <c r="H1508" s="4">
        <v>96.45</v>
      </c>
      <c r="J1508" s="2">
        <v>35048</v>
      </c>
      <c r="K1508" s="4">
        <v>11.44</v>
      </c>
      <c r="S1508" s="3">
        <v>34982</v>
      </c>
      <c r="T1508">
        <v>5.74</v>
      </c>
    </row>
    <row r="1509" spans="1:20" x14ac:dyDescent="0.25">
      <c r="A1509" s="2">
        <v>39717</v>
      </c>
      <c r="B1509" s="4">
        <v>693.4</v>
      </c>
      <c r="D1509" s="2">
        <v>41411</v>
      </c>
      <c r="E1509" s="4">
        <v>95.46</v>
      </c>
      <c r="G1509" s="2">
        <v>40052</v>
      </c>
      <c r="H1509" s="4">
        <v>96.07</v>
      </c>
      <c r="J1509" s="2">
        <v>35051</v>
      </c>
      <c r="K1509" s="4">
        <v>14.55</v>
      </c>
      <c r="S1509" s="3">
        <v>34983</v>
      </c>
      <c r="T1509">
        <v>6.01</v>
      </c>
    </row>
    <row r="1510" spans="1:20" x14ac:dyDescent="0.25">
      <c r="A1510" s="2">
        <v>39720</v>
      </c>
      <c r="B1510" s="4">
        <v>697.34</v>
      </c>
      <c r="D1510" s="2">
        <v>41414</v>
      </c>
      <c r="E1510" s="4">
        <v>95.56</v>
      </c>
      <c r="G1510" s="2">
        <v>40053</v>
      </c>
      <c r="H1510" s="4">
        <v>96.49</v>
      </c>
      <c r="J1510" s="2">
        <v>35052</v>
      </c>
      <c r="K1510" s="4">
        <v>13.16</v>
      </c>
      <c r="S1510" s="3">
        <v>34984</v>
      </c>
      <c r="T1510">
        <v>5.8</v>
      </c>
    </row>
    <row r="1511" spans="1:20" x14ac:dyDescent="0.25">
      <c r="A1511" s="2">
        <v>39721</v>
      </c>
      <c r="B1511" s="4">
        <v>694.05</v>
      </c>
      <c r="D1511" s="2">
        <v>41415</v>
      </c>
      <c r="E1511" s="4">
        <v>95.74</v>
      </c>
      <c r="G1511" s="2">
        <v>40056</v>
      </c>
      <c r="H1511" s="4">
        <v>96.6</v>
      </c>
      <c r="J1511" s="2">
        <v>35053</v>
      </c>
      <c r="K1511" s="4">
        <v>12.2</v>
      </c>
      <c r="S1511" s="3">
        <v>34985</v>
      </c>
      <c r="T1511">
        <v>5.7</v>
      </c>
    </row>
    <row r="1512" spans="1:20" x14ac:dyDescent="0.25">
      <c r="A1512" s="2">
        <v>39722</v>
      </c>
      <c r="B1512" s="4">
        <v>695.76</v>
      </c>
      <c r="D1512" s="2">
        <v>41416</v>
      </c>
      <c r="E1512" s="4">
        <v>95.15</v>
      </c>
      <c r="G1512" s="2">
        <v>40057</v>
      </c>
      <c r="H1512" s="4">
        <v>96.06</v>
      </c>
      <c r="J1512" s="2">
        <v>35054</v>
      </c>
      <c r="K1512" s="4">
        <v>10.77</v>
      </c>
      <c r="S1512" s="3">
        <v>34988</v>
      </c>
      <c r="T1512">
        <v>5.74</v>
      </c>
    </row>
    <row r="1513" spans="1:20" x14ac:dyDescent="0.25">
      <c r="A1513" s="2">
        <v>39723</v>
      </c>
      <c r="B1513" s="4">
        <v>696.85</v>
      </c>
      <c r="D1513" s="2">
        <v>41417</v>
      </c>
      <c r="E1513" s="4">
        <v>94.89</v>
      </c>
      <c r="G1513" s="2">
        <v>40058</v>
      </c>
      <c r="H1513" s="4">
        <v>97.46</v>
      </c>
      <c r="J1513" s="2">
        <v>35055</v>
      </c>
      <c r="K1513" s="4">
        <v>11.51</v>
      </c>
      <c r="S1513" s="3">
        <v>34989</v>
      </c>
      <c r="T1513">
        <v>5.66</v>
      </c>
    </row>
    <row r="1514" spans="1:20" x14ac:dyDescent="0.25">
      <c r="A1514" s="2">
        <v>39724</v>
      </c>
      <c r="B1514" s="4">
        <v>697.98</v>
      </c>
      <c r="D1514" s="2">
        <v>41418</v>
      </c>
      <c r="E1514" s="4">
        <v>94.71</v>
      </c>
      <c r="G1514" s="2">
        <v>40059</v>
      </c>
      <c r="H1514" s="4">
        <v>96.86</v>
      </c>
      <c r="J1514" s="2">
        <v>35059</v>
      </c>
      <c r="K1514" s="4">
        <v>11.49</v>
      </c>
      <c r="S1514" s="3">
        <v>34990</v>
      </c>
      <c r="T1514">
        <v>5.65</v>
      </c>
    </row>
    <row r="1515" spans="1:20" x14ac:dyDescent="0.25">
      <c r="A1515" s="2">
        <v>39727</v>
      </c>
      <c r="B1515" s="4">
        <v>700.39</v>
      </c>
      <c r="D1515" s="2">
        <v>41422</v>
      </c>
      <c r="E1515" s="4">
        <v>94.36</v>
      </c>
      <c r="G1515" s="2">
        <v>40060</v>
      </c>
      <c r="H1515" s="4">
        <v>95.21</v>
      </c>
      <c r="J1515" s="2">
        <v>35060</v>
      </c>
      <c r="K1515" s="4">
        <v>11.98</v>
      </c>
      <c r="S1515" s="3">
        <v>34991</v>
      </c>
      <c r="T1515">
        <v>5.7</v>
      </c>
    </row>
    <row r="1516" spans="1:20" x14ac:dyDescent="0.25">
      <c r="A1516" s="2">
        <v>39728</v>
      </c>
      <c r="B1516" s="4">
        <v>699.95</v>
      </c>
      <c r="D1516" s="2">
        <v>41423</v>
      </c>
      <c r="E1516" s="4">
        <v>93.98</v>
      </c>
      <c r="G1516" s="2">
        <v>40064</v>
      </c>
      <c r="H1516" s="4">
        <v>94.54</v>
      </c>
      <c r="J1516" s="2">
        <v>35061</v>
      </c>
      <c r="K1516" s="4">
        <v>12.25</v>
      </c>
      <c r="S1516" s="3">
        <v>34992</v>
      </c>
      <c r="T1516">
        <v>5.7</v>
      </c>
    </row>
    <row r="1517" spans="1:20" x14ac:dyDescent="0.25">
      <c r="A1517" s="2">
        <v>39729</v>
      </c>
      <c r="B1517" s="4">
        <v>697.93</v>
      </c>
      <c r="D1517" s="2">
        <v>41424</v>
      </c>
      <c r="E1517" s="4">
        <v>94.17</v>
      </c>
      <c r="G1517" s="2">
        <v>40065</v>
      </c>
      <c r="H1517" s="4">
        <v>94.43</v>
      </c>
      <c r="J1517" s="2">
        <v>35062</v>
      </c>
      <c r="K1517" s="4">
        <v>12.52</v>
      </c>
      <c r="S1517" s="3">
        <v>34995</v>
      </c>
      <c r="T1517">
        <v>5.74</v>
      </c>
    </row>
    <row r="1518" spans="1:20" x14ac:dyDescent="0.25">
      <c r="A1518" s="2">
        <v>39730</v>
      </c>
      <c r="B1518" s="4">
        <v>696.74</v>
      </c>
      <c r="D1518" s="2">
        <v>41425</v>
      </c>
      <c r="E1518" s="4">
        <v>92.92</v>
      </c>
      <c r="G1518" s="2">
        <v>40066</v>
      </c>
      <c r="H1518" s="4">
        <v>96.17</v>
      </c>
      <c r="J1518" s="2">
        <v>35066</v>
      </c>
      <c r="K1518" s="4">
        <v>12.19</v>
      </c>
      <c r="S1518" s="3">
        <v>34996</v>
      </c>
      <c r="T1518">
        <v>5.7</v>
      </c>
    </row>
    <row r="1519" spans="1:20" x14ac:dyDescent="0.25">
      <c r="A1519" s="2">
        <v>39731</v>
      </c>
      <c r="B1519" s="4">
        <v>695.74</v>
      </c>
      <c r="D1519" s="2">
        <v>41428</v>
      </c>
      <c r="E1519" s="4">
        <v>92.36</v>
      </c>
      <c r="G1519" s="2">
        <v>40067</v>
      </c>
      <c r="H1519" s="4">
        <v>96.7</v>
      </c>
      <c r="J1519" s="2">
        <v>35067</v>
      </c>
      <c r="K1519" s="4">
        <v>12.1</v>
      </c>
      <c r="S1519" s="3">
        <v>34997</v>
      </c>
      <c r="T1519">
        <v>6.09</v>
      </c>
    </row>
    <row r="1520" spans="1:20" x14ac:dyDescent="0.25">
      <c r="A1520" s="2">
        <v>39734</v>
      </c>
      <c r="B1520" s="4">
        <v>693.9</v>
      </c>
      <c r="D1520" s="2">
        <v>41429</v>
      </c>
      <c r="E1520" s="4">
        <v>92.36</v>
      </c>
      <c r="G1520" s="2">
        <v>40070</v>
      </c>
      <c r="H1520" s="4">
        <v>95.74</v>
      </c>
      <c r="J1520" s="2">
        <v>35068</v>
      </c>
      <c r="K1520" s="4">
        <v>13.78</v>
      </c>
      <c r="S1520" s="3">
        <v>34998</v>
      </c>
      <c r="T1520">
        <v>5.76</v>
      </c>
    </row>
    <row r="1521" spans="1:20" x14ac:dyDescent="0.25">
      <c r="A1521" s="2">
        <v>39735</v>
      </c>
      <c r="B1521" s="4">
        <v>692.98</v>
      </c>
      <c r="D1521" s="2">
        <v>41430</v>
      </c>
      <c r="E1521" s="4">
        <v>91.56</v>
      </c>
      <c r="G1521" s="2">
        <v>40071</v>
      </c>
      <c r="H1521" s="4">
        <v>95.25</v>
      </c>
      <c r="J1521" s="2">
        <v>35069</v>
      </c>
      <c r="K1521" s="4">
        <v>13.58</v>
      </c>
      <c r="S1521" s="3">
        <v>34999</v>
      </c>
      <c r="T1521">
        <v>5.68</v>
      </c>
    </row>
    <row r="1522" spans="1:20" x14ac:dyDescent="0.25">
      <c r="A1522" s="2">
        <v>39736</v>
      </c>
      <c r="B1522" s="4">
        <v>694.35</v>
      </c>
      <c r="D1522" s="2">
        <v>41431</v>
      </c>
      <c r="E1522" s="4">
        <v>92.28</v>
      </c>
      <c r="G1522" s="2">
        <v>40072</v>
      </c>
      <c r="H1522" s="4">
        <v>95.42</v>
      </c>
      <c r="J1522" s="2">
        <v>35072</v>
      </c>
      <c r="K1522" s="4">
        <v>13.11</v>
      </c>
      <c r="S1522" s="3">
        <v>35002</v>
      </c>
      <c r="T1522">
        <v>5.78</v>
      </c>
    </row>
    <row r="1523" spans="1:20" x14ac:dyDescent="0.25">
      <c r="A1523" s="2">
        <v>39737</v>
      </c>
      <c r="B1523" s="4">
        <v>693.61</v>
      </c>
      <c r="D1523" s="2">
        <v>41432</v>
      </c>
      <c r="E1523" s="4">
        <v>92.34</v>
      </c>
      <c r="G1523" s="2">
        <v>40073</v>
      </c>
      <c r="H1523" s="4">
        <v>96.62</v>
      </c>
      <c r="J1523" s="2">
        <v>35073</v>
      </c>
      <c r="K1523" s="4">
        <v>15.21</v>
      </c>
      <c r="S1523" s="3">
        <v>35003</v>
      </c>
      <c r="T1523">
        <v>5.97</v>
      </c>
    </row>
    <row r="1524" spans="1:20" x14ac:dyDescent="0.25">
      <c r="A1524" s="2">
        <v>39738</v>
      </c>
      <c r="B1524" s="4">
        <v>692.63</v>
      </c>
      <c r="D1524" s="2">
        <v>41435</v>
      </c>
      <c r="E1524" s="4">
        <v>92.15</v>
      </c>
      <c r="G1524" s="2">
        <v>40074</v>
      </c>
      <c r="H1524" s="4">
        <v>95.76</v>
      </c>
      <c r="J1524" s="2">
        <v>35074</v>
      </c>
      <c r="K1524" s="4">
        <v>16.399999999999999</v>
      </c>
      <c r="S1524" s="3">
        <v>35004</v>
      </c>
      <c r="T1524">
        <v>5.76</v>
      </c>
    </row>
    <row r="1525" spans="1:20" x14ac:dyDescent="0.25">
      <c r="A1525" s="2">
        <v>39741</v>
      </c>
      <c r="B1525" s="4">
        <v>693.76</v>
      </c>
      <c r="D1525" s="2">
        <v>41436</v>
      </c>
      <c r="E1525" s="4">
        <v>91.58</v>
      </c>
      <c r="G1525" s="2">
        <v>40077</v>
      </c>
      <c r="H1525" s="4">
        <v>95.98</v>
      </c>
      <c r="J1525" s="2">
        <v>35075</v>
      </c>
      <c r="K1525" s="4">
        <v>14.69</v>
      </c>
      <c r="S1525" s="3">
        <v>35005</v>
      </c>
      <c r="T1525">
        <v>5.72</v>
      </c>
    </row>
    <row r="1526" spans="1:20" x14ac:dyDescent="0.25">
      <c r="A1526" s="2">
        <v>39742</v>
      </c>
      <c r="B1526" s="4">
        <v>694.72</v>
      </c>
      <c r="D1526" s="2">
        <v>41437</v>
      </c>
      <c r="E1526" s="4">
        <v>91.65</v>
      </c>
      <c r="G1526" s="2">
        <v>40078</v>
      </c>
      <c r="H1526" s="4">
        <v>96.18</v>
      </c>
      <c r="J1526" s="2">
        <v>35076</v>
      </c>
      <c r="K1526" s="4">
        <v>14.23</v>
      </c>
      <c r="S1526" s="3">
        <v>35006</v>
      </c>
      <c r="T1526">
        <v>5.66</v>
      </c>
    </row>
    <row r="1527" spans="1:20" x14ac:dyDescent="0.25">
      <c r="A1527" s="2">
        <v>39743</v>
      </c>
      <c r="B1527" s="4">
        <v>698.43</v>
      </c>
      <c r="D1527" s="2">
        <v>41438</v>
      </c>
      <c r="E1527" s="4">
        <v>92.81</v>
      </c>
      <c r="G1527" s="2">
        <v>40079</v>
      </c>
      <c r="H1527" s="4">
        <v>96.47</v>
      </c>
      <c r="J1527" s="2">
        <v>35079</v>
      </c>
      <c r="K1527" s="4">
        <v>14.99</v>
      </c>
      <c r="S1527" s="3">
        <v>35009</v>
      </c>
      <c r="T1527">
        <v>5.71</v>
      </c>
    </row>
    <row r="1528" spans="1:20" x14ac:dyDescent="0.25">
      <c r="A1528" s="2">
        <v>39744</v>
      </c>
      <c r="B1528" s="4">
        <v>699.8</v>
      </c>
      <c r="D1528" s="2">
        <v>41439</v>
      </c>
      <c r="E1528" s="4">
        <v>92.81</v>
      </c>
      <c r="G1528" s="2">
        <v>40080</v>
      </c>
      <c r="H1528" s="4">
        <v>96.75</v>
      </c>
      <c r="J1528" s="2">
        <v>35080</v>
      </c>
      <c r="K1528" s="4">
        <v>14.09</v>
      </c>
      <c r="S1528" s="3">
        <v>35010</v>
      </c>
      <c r="T1528">
        <v>5.65</v>
      </c>
    </row>
    <row r="1529" spans="1:20" x14ac:dyDescent="0.25">
      <c r="A1529" s="2">
        <v>39745</v>
      </c>
      <c r="B1529" s="4">
        <v>697.83</v>
      </c>
      <c r="D1529" s="2">
        <v>41442</v>
      </c>
      <c r="E1529" s="4">
        <v>92.8</v>
      </c>
      <c r="G1529" s="2">
        <v>40081</v>
      </c>
      <c r="H1529" s="4">
        <v>98.02</v>
      </c>
      <c r="J1529" s="2">
        <v>35081</v>
      </c>
      <c r="K1529" s="4">
        <v>14.25</v>
      </c>
      <c r="S1529" s="3">
        <v>35011</v>
      </c>
      <c r="T1529">
        <v>5.93</v>
      </c>
    </row>
    <row r="1530" spans="1:20" x14ac:dyDescent="0.25">
      <c r="A1530" s="2">
        <v>39748</v>
      </c>
      <c r="B1530" s="4">
        <v>697.97</v>
      </c>
      <c r="D1530" s="2">
        <v>41443</v>
      </c>
      <c r="E1530" s="4">
        <v>93.03</v>
      </c>
      <c r="G1530" s="2">
        <v>40084</v>
      </c>
      <c r="H1530" s="4">
        <v>98.84</v>
      </c>
      <c r="J1530" s="2">
        <v>35082</v>
      </c>
      <c r="K1530" s="4">
        <v>13.58</v>
      </c>
      <c r="S1530" s="3">
        <v>35012</v>
      </c>
      <c r="T1530">
        <v>5.74</v>
      </c>
    </row>
    <row r="1531" spans="1:20" x14ac:dyDescent="0.25">
      <c r="A1531" s="2">
        <v>39749</v>
      </c>
      <c r="B1531" s="4">
        <v>695.29</v>
      </c>
      <c r="D1531" s="2">
        <v>41444</v>
      </c>
      <c r="E1531" s="4">
        <v>91.64</v>
      </c>
      <c r="G1531" s="2">
        <v>40085</v>
      </c>
      <c r="H1531" s="4">
        <v>98.75</v>
      </c>
      <c r="J1531" s="2">
        <v>35083</v>
      </c>
      <c r="K1531" s="4">
        <v>12.7</v>
      </c>
      <c r="S1531" s="3">
        <v>35013</v>
      </c>
      <c r="T1531">
        <v>5.68</v>
      </c>
    </row>
    <row r="1532" spans="1:20" x14ac:dyDescent="0.25">
      <c r="A1532" s="2">
        <v>39750</v>
      </c>
      <c r="B1532" s="4">
        <v>694.36</v>
      </c>
      <c r="D1532" s="2">
        <v>41445</v>
      </c>
      <c r="E1532" s="4">
        <v>90.54</v>
      </c>
      <c r="G1532" s="2">
        <v>40086</v>
      </c>
      <c r="H1532" s="4">
        <v>98.66</v>
      </c>
      <c r="J1532" s="2">
        <v>35086</v>
      </c>
      <c r="K1532" s="4">
        <v>13.34</v>
      </c>
      <c r="S1532" s="3">
        <v>35016</v>
      </c>
      <c r="T1532">
        <v>5.74</v>
      </c>
    </row>
    <row r="1533" spans="1:20" x14ac:dyDescent="0.25">
      <c r="A1533" s="2">
        <v>39751</v>
      </c>
      <c r="B1533" s="4">
        <v>692.47</v>
      </c>
      <c r="D1533" s="2">
        <v>41446</v>
      </c>
      <c r="E1533" s="4">
        <v>90.15</v>
      </c>
      <c r="G1533" s="2">
        <v>40087</v>
      </c>
      <c r="H1533" s="4">
        <v>99.7</v>
      </c>
      <c r="J1533" s="2">
        <v>35087</v>
      </c>
      <c r="K1533" s="4">
        <v>13.56</v>
      </c>
      <c r="S1533" s="3">
        <v>35017</v>
      </c>
      <c r="T1533">
        <v>5.71</v>
      </c>
    </row>
    <row r="1534" spans="1:20" x14ac:dyDescent="0.25">
      <c r="A1534" s="2">
        <v>39752</v>
      </c>
      <c r="B1534" s="4">
        <v>689.77</v>
      </c>
      <c r="D1534" s="2">
        <v>41449</v>
      </c>
      <c r="E1534" s="4">
        <v>89.04</v>
      </c>
      <c r="G1534" s="2">
        <v>40088</v>
      </c>
      <c r="H1534" s="4">
        <v>99.01</v>
      </c>
      <c r="J1534" s="2">
        <v>35088</v>
      </c>
      <c r="K1534" s="4">
        <v>12.54</v>
      </c>
      <c r="S1534" s="3">
        <v>35018</v>
      </c>
      <c r="T1534">
        <v>5.9399999999999995</v>
      </c>
    </row>
    <row r="1535" spans="1:20" x14ac:dyDescent="0.25">
      <c r="A1535" s="2">
        <v>39755</v>
      </c>
      <c r="B1535" s="4">
        <v>690.29</v>
      </c>
      <c r="D1535" s="2">
        <v>41450</v>
      </c>
      <c r="E1535" s="4">
        <v>90.31</v>
      </c>
      <c r="G1535" s="2">
        <v>40091</v>
      </c>
      <c r="H1535" s="4">
        <v>99.02</v>
      </c>
      <c r="J1535" s="2">
        <v>35089</v>
      </c>
      <c r="K1535" s="4">
        <v>12.94</v>
      </c>
      <c r="S1535" s="3">
        <v>35019</v>
      </c>
      <c r="T1535">
        <v>5.84</v>
      </c>
    </row>
    <row r="1536" spans="1:20" x14ac:dyDescent="0.25">
      <c r="A1536" s="2">
        <v>39756</v>
      </c>
      <c r="B1536" s="4">
        <v>694.16</v>
      </c>
      <c r="D1536" s="2">
        <v>41451</v>
      </c>
      <c r="E1536" s="4">
        <v>91.06</v>
      </c>
      <c r="G1536" s="2">
        <v>40092</v>
      </c>
      <c r="H1536" s="4">
        <v>98.04</v>
      </c>
      <c r="J1536" s="2">
        <v>35090</v>
      </c>
      <c r="K1536" s="4">
        <v>12</v>
      </c>
      <c r="S1536" s="3">
        <v>35020</v>
      </c>
      <c r="T1536">
        <v>5.7</v>
      </c>
    </row>
    <row r="1537" spans="1:20" x14ac:dyDescent="0.25">
      <c r="A1537" s="2">
        <v>39757</v>
      </c>
      <c r="B1537" s="4">
        <v>696.62</v>
      </c>
      <c r="D1537" s="2">
        <v>41452</v>
      </c>
      <c r="E1537" s="4">
        <v>91.5</v>
      </c>
      <c r="G1537" s="2">
        <v>40093</v>
      </c>
      <c r="H1537" s="4">
        <v>99.19</v>
      </c>
      <c r="J1537" s="2">
        <v>35093</v>
      </c>
      <c r="K1537" s="4">
        <v>12.19</v>
      </c>
      <c r="S1537" s="3">
        <v>35023</v>
      </c>
      <c r="T1537">
        <v>5.73</v>
      </c>
    </row>
    <row r="1538" spans="1:20" x14ac:dyDescent="0.25">
      <c r="A1538" s="2">
        <v>39758</v>
      </c>
      <c r="B1538" s="4">
        <v>695.27</v>
      </c>
      <c r="D1538" s="2">
        <v>41453</v>
      </c>
      <c r="E1538" s="4">
        <v>90.86</v>
      </c>
      <c r="G1538" s="2">
        <v>40094</v>
      </c>
      <c r="H1538" s="4">
        <v>98.15</v>
      </c>
      <c r="J1538" s="2">
        <v>35094</v>
      </c>
      <c r="K1538" s="4">
        <v>12.42</v>
      </c>
      <c r="S1538" s="3">
        <v>35024</v>
      </c>
      <c r="T1538">
        <v>5.68</v>
      </c>
    </row>
    <row r="1539" spans="1:20" x14ac:dyDescent="0.25">
      <c r="A1539" s="2">
        <v>39759</v>
      </c>
      <c r="B1539" s="4">
        <v>693.93</v>
      </c>
      <c r="D1539" s="2">
        <v>41456</v>
      </c>
      <c r="E1539" s="4">
        <v>90.89</v>
      </c>
      <c r="G1539" s="2">
        <v>40095</v>
      </c>
      <c r="H1539" s="4">
        <v>95.9</v>
      </c>
      <c r="J1539" s="2">
        <v>35095</v>
      </c>
      <c r="K1539" s="4">
        <v>12.53</v>
      </c>
      <c r="S1539" s="3">
        <v>35025</v>
      </c>
      <c r="T1539">
        <v>6.31</v>
      </c>
    </row>
    <row r="1540" spans="1:20" x14ac:dyDescent="0.25">
      <c r="A1540" s="2">
        <v>39762</v>
      </c>
      <c r="B1540" s="4">
        <v>694.89</v>
      </c>
      <c r="D1540" s="2">
        <v>41457</v>
      </c>
      <c r="E1540" s="4">
        <v>90.61</v>
      </c>
      <c r="G1540" s="2">
        <v>40098</v>
      </c>
      <c r="H1540" s="4">
        <v>96.05</v>
      </c>
      <c r="J1540" s="2">
        <v>35096</v>
      </c>
      <c r="K1540" s="4">
        <v>12.65</v>
      </c>
      <c r="S1540" s="3">
        <v>35026</v>
      </c>
      <c r="T1540">
        <v>6.31</v>
      </c>
    </row>
    <row r="1541" spans="1:20" x14ac:dyDescent="0.25">
      <c r="A1541" s="2">
        <v>39763</v>
      </c>
      <c r="B1541" s="4">
        <v>695.51</v>
      </c>
      <c r="D1541" s="2">
        <v>41458</v>
      </c>
      <c r="E1541" s="4">
        <v>90.82</v>
      </c>
      <c r="G1541" s="2">
        <v>40099</v>
      </c>
      <c r="H1541" s="4">
        <v>96.42</v>
      </c>
      <c r="J1541" s="2">
        <v>35097</v>
      </c>
      <c r="K1541" s="4">
        <v>13.23</v>
      </c>
      <c r="S1541" s="3">
        <v>35027</v>
      </c>
      <c r="T1541">
        <v>5.97</v>
      </c>
    </row>
    <row r="1542" spans="1:20" x14ac:dyDescent="0.25">
      <c r="A1542" s="2">
        <v>39764</v>
      </c>
      <c r="B1542" s="4">
        <v>696.85</v>
      </c>
      <c r="D1542" s="2">
        <v>41460</v>
      </c>
      <c r="E1542" s="4">
        <v>89.85</v>
      </c>
      <c r="G1542" s="2">
        <v>40100</v>
      </c>
      <c r="H1542" s="4">
        <v>95.12</v>
      </c>
      <c r="J1542" s="2">
        <v>35100</v>
      </c>
      <c r="K1542" s="4">
        <v>13.46</v>
      </c>
      <c r="S1542" s="3">
        <v>35030</v>
      </c>
      <c r="T1542">
        <v>5.77</v>
      </c>
    </row>
    <row r="1543" spans="1:20" x14ac:dyDescent="0.25">
      <c r="A1543" s="2">
        <v>39765</v>
      </c>
      <c r="B1543" s="4">
        <v>691.79</v>
      </c>
      <c r="D1543" s="2">
        <v>41463</v>
      </c>
      <c r="E1543" s="4">
        <v>91.03</v>
      </c>
      <c r="G1543" s="2">
        <v>40101</v>
      </c>
      <c r="H1543" s="4">
        <v>94.61</v>
      </c>
      <c r="J1543" s="2">
        <v>35101</v>
      </c>
      <c r="K1543" s="4">
        <v>14.59</v>
      </c>
      <c r="S1543" s="3">
        <v>35031</v>
      </c>
      <c r="T1543">
        <v>5.6899999999999995</v>
      </c>
    </row>
    <row r="1544" spans="1:20" x14ac:dyDescent="0.25">
      <c r="A1544" s="2">
        <v>39766</v>
      </c>
      <c r="B1544" s="4">
        <v>695.92</v>
      </c>
      <c r="D1544" s="2">
        <v>41464</v>
      </c>
      <c r="E1544" s="4">
        <v>91.16</v>
      </c>
      <c r="G1544" s="2">
        <v>40102</v>
      </c>
      <c r="H1544" s="4">
        <v>95.45</v>
      </c>
      <c r="J1544" s="2">
        <v>35102</v>
      </c>
      <c r="K1544" s="4">
        <v>14.11</v>
      </c>
      <c r="S1544" s="3">
        <v>35032</v>
      </c>
      <c r="T1544">
        <v>5.72</v>
      </c>
    </row>
    <row r="1545" spans="1:20" x14ac:dyDescent="0.25">
      <c r="A1545" s="2">
        <v>39769</v>
      </c>
      <c r="B1545" s="4">
        <v>696.71</v>
      </c>
      <c r="D1545" s="2">
        <v>41465</v>
      </c>
      <c r="E1545" s="4">
        <v>91.5</v>
      </c>
      <c r="G1545" s="2">
        <v>40105</v>
      </c>
      <c r="H1545" s="4">
        <v>96.18</v>
      </c>
      <c r="J1545" s="2">
        <v>35103</v>
      </c>
      <c r="K1545" s="4">
        <v>13.89</v>
      </c>
      <c r="S1545" s="3">
        <v>35033</v>
      </c>
      <c r="T1545">
        <v>6.11</v>
      </c>
    </row>
    <row r="1546" spans="1:20" x14ac:dyDescent="0.25">
      <c r="A1546" s="2">
        <v>39770</v>
      </c>
      <c r="B1546" s="4">
        <v>699.08</v>
      </c>
      <c r="D1546" s="2">
        <v>41466</v>
      </c>
      <c r="E1546" s="4">
        <v>92.66</v>
      </c>
      <c r="G1546" s="2">
        <v>40106</v>
      </c>
      <c r="H1546" s="4">
        <v>96.72</v>
      </c>
      <c r="J1546" s="2">
        <v>35104</v>
      </c>
      <c r="K1546" s="4">
        <v>14.63</v>
      </c>
      <c r="S1546" s="3">
        <v>35034</v>
      </c>
      <c r="T1546">
        <v>5.5600000000000005</v>
      </c>
    </row>
    <row r="1547" spans="1:20" x14ac:dyDescent="0.25">
      <c r="A1547" s="2">
        <v>39771</v>
      </c>
      <c r="B1547" s="4">
        <v>703.8</v>
      </c>
      <c r="D1547" s="2">
        <v>41467</v>
      </c>
      <c r="E1547" s="4">
        <v>92.56</v>
      </c>
      <c r="G1547" s="2">
        <v>40107</v>
      </c>
      <c r="H1547" s="4">
        <v>96.17</v>
      </c>
      <c r="J1547" s="2">
        <v>35107</v>
      </c>
      <c r="K1547" s="4">
        <v>14.69</v>
      </c>
      <c r="S1547" s="3">
        <v>35037</v>
      </c>
      <c r="T1547">
        <v>5.74</v>
      </c>
    </row>
    <row r="1548" spans="1:20" x14ac:dyDescent="0.25">
      <c r="A1548" s="2">
        <v>39772</v>
      </c>
      <c r="B1548" s="4">
        <v>713.4</v>
      </c>
      <c r="D1548" s="2">
        <v>41470</v>
      </c>
      <c r="E1548" s="4">
        <v>92.95</v>
      </c>
      <c r="G1548" s="2">
        <v>40108</v>
      </c>
      <c r="H1548" s="4">
        <v>95.67</v>
      </c>
      <c r="J1548" s="2">
        <v>35108</v>
      </c>
      <c r="K1548" s="4">
        <v>14.94</v>
      </c>
      <c r="S1548" s="3">
        <v>35038</v>
      </c>
      <c r="T1548">
        <v>5.72</v>
      </c>
    </row>
    <row r="1549" spans="1:20" x14ac:dyDescent="0.25">
      <c r="A1549" s="2">
        <v>39773</v>
      </c>
      <c r="B1549" s="4">
        <v>711.07</v>
      </c>
      <c r="D1549" s="2">
        <v>41471</v>
      </c>
      <c r="E1549" s="4">
        <v>92.72</v>
      </c>
      <c r="G1549" s="2">
        <v>40109</v>
      </c>
      <c r="H1549" s="4">
        <v>94.95</v>
      </c>
      <c r="J1549" s="2">
        <v>35109</v>
      </c>
      <c r="K1549" s="4">
        <v>15.59</v>
      </c>
      <c r="S1549" s="3">
        <v>35039</v>
      </c>
      <c r="T1549">
        <v>5.99</v>
      </c>
    </row>
    <row r="1550" spans="1:20" x14ac:dyDescent="0.25">
      <c r="A1550" s="2">
        <v>39776</v>
      </c>
      <c r="B1550" s="4">
        <v>709.4</v>
      </c>
      <c r="D1550" s="2">
        <v>41472</v>
      </c>
      <c r="E1550" s="4">
        <v>93.4</v>
      </c>
      <c r="G1550" s="2">
        <v>40112</v>
      </c>
      <c r="H1550" s="4">
        <v>93.72</v>
      </c>
      <c r="J1550" s="2">
        <v>35110</v>
      </c>
      <c r="K1550" s="4">
        <v>16.13</v>
      </c>
      <c r="S1550" s="3">
        <v>35040</v>
      </c>
      <c r="T1550">
        <v>5.82</v>
      </c>
    </row>
    <row r="1551" spans="1:20" x14ac:dyDescent="0.25">
      <c r="A1551" s="2">
        <v>39777</v>
      </c>
      <c r="B1551" s="4">
        <v>712.52</v>
      </c>
      <c r="D1551" s="2">
        <v>41473</v>
      </c>
      <c r="E1551" s="4">
        <v>93.96</v>
      </c>
      <c r="G1551" s="2">
        <v>40113</v>
      </c>
      <c r="H1551" s="4">
        <v>95</v>
      </c>
      <c r="J1551" s="2">
        <v>35111</v>
      </c>
      <c r="K1551" s="4">
        <v>15.37</v>
      </c>
      <c r="S1551" s="3">
        <v>35041</v>
      </c>
      <c r="T1551">
        <v>5.73</v>
      </c>
    </row>
    <row r="1552" spans="1:20" x14ac:dyDescent="0.25">
      <c r="A1552" s="2">
        <v>39778</v>
      </c>
      <c r="B1552" s="4">
        <v>712.65</v>
      </c>
      <c r="D1552" s="2">
        <v>41474</v>
      </c>
      <c r="E1552" s="4">
        <v>93.91</v>
      </c>
      <c r="G1552" s="2">
        <v>40114</v>
      </c>
      <c r="H1552" s="4">
        <v>95.43</v>
      </c>
      <c r="J1552" s="2">
        <v>35115</v>
      </c>
      <c r="K1552" s="4">
        <v>16.8</v>
      </c>
      <c r="S1552" s="3">
        <v>35044</v>
      </c>
      <c r="T1552">
        <v>5.73</v>
      </c>
    </row>
    <row r="1553" spans="1:20" x14ac:dyDescent="0.25">
      <c r="A1553" s="2">
        <v>39780</v>
      </c>
      <c r="B1553" s="4">
        <v>713.81</v>
      </c>
      <c r="D1553" s="2">
        <v>41477</v>
      </c>
      <c r="E1553" s="4">
        <v>93.97</v>
      </c>
      <c r="G1553" s="2">
        <v>40115</v>
      </c>
      <c r="H1553" s="4">
        <v>94.41</v>
      </c>
      <c r="J1553" s="2">
        <v>35116</v>
      </c>
      <c r="K1553" s="4">
        <v>14.47</v>
      </c>
      <c r="S1553" s="3">
        <v>35045</v>
      </c>
      <c r="T1553">
        <v>5.6899999999999995</v>
      </c>
    </row>
    <row r="1554" spans="1:20" x14ac:dyDescent="0.25">
      <c r="A1554" s="2">
        <v>39783</v>
      </c>
      <c r="B1554" s="4">
        <v>717.41</v>
      </c>
      <c r="D1554" s="2">
        <v>41478</v>
      </c>
      <c r="E1554" s="4">
        <v>93.74</v>
      </c>
      <c r="G1554" s="2">
        <v>40116</v>
      </c>
      <c r="H1554" s="4">
        <v>95.78</v>
      </c>
      <c r="J1554" s="2">
        <v>35117</v>
      </c>
      <c r="K1554" s="4">
        <v>14.56</v>
      </c>
      <c r="S1554" s="3">
        <v>35046</v>
      </c>
      <c r="T1554">
        <v>5.7</v>
      </c>
    </row>
    <row r="1555" spans="1:20" x14ac:dyDescent="0.25">
      <c r="A1555" s="2">
        <v>39784</v>
      </c>
      <c r="B1555" s="4">
        <v>717.76</v>
      </c>
      <c r="D1555" s="2">
        <v>41479</v>
      </c>
      <c r="E1555" s="4">
        <v>92.96</v>
      </c>
      <c r="G1555" s="2">
        <v>40119</v>
      </c>
      <c r="H1555" s="4">
        <v>95.05</v>
      </c>
      <c r="J1555" s="2">
        <v>35118</v>
      </c>
      <c r="K1555" s="4">
        <v>14.78</v>
      </c>
      <c r="S1555" s="3">
        <v>35047</v>
      </c>
      <c r="T1555">
        <v>5.82</v>
      </c>
    </row>
    <row r="1556" spans="1:20" x14ac:dyDescent="0.25">
      <c r="A1556" s="2">
        <v>39785</v>
      </c>
      <c r="B1556" s="4">
        <v>718.04</v>
      </c>
      <c r="D1556" s="2">
        <v>41480</v>
      </c>
      <c r="E1556" s="4">
        <v>92.74</v>
      </c>
      <c r="G1556" s="2">
        <v>40120</v>
      </c>
      <c r="H1556" s="4">
        <v>94.1</v>
      </c>
      <c r="J1556" s="2">
        <v>35121</v>
      </c>
      <c r="K1556" s="4">
        <v>16.38</v>
      </c>
      <c r="S1556" s="3">
        <v>35048</v>
      </c>
      <c r="T1556">
        <v>5.78</v>
      </c>
    </row>
    <row r="1557" spans="1:20" x14ac:dyDescent="0.25">
      <c r="A1557" s="2">
        <v>39786</v>
      </c>
      <c r="B1557" s="4">
        <v>719.97</v>
      </c>
      <c r="D1557" s="2">
        <v>41481</v>
      </c>
      <c r="E1557" s="4">
        <v>92.78</v>
      </c>
      <c r="G1557" s="2">
        <v>40121</v>
      </c>
      <c r="H1557" s="4">
        <v>93.24</v>
      </c>
      <c r="J1557" s="2">
        <v>35122</v>
      </c>
      <c r="K1557" s="4">
        <v>16.63</v>
      </c>
      <c r="S1557" s="3">
        <v>35051</v>
      </c>
      <c r="T1557">
        <v>5.76</v>
      </c>
    </row>
    <row r="1558" spans="1:20" x14ac:dyDescent="0.25">
      <c r="A1558" s="2">
        <v>39787</v>
      </c>
      <c r="B1558" s="4">
        <v>718.29</v>
      </c>
      <c r="D1558" s="2">
        <v>41484</v>
      </c>
      <c r="E1558" s="4">
        <v>92.58</v>
      </c>
      <c r="G1558" s="2">
        <v>40122</v>
      </c>
      <c r="H1558" s="4">
        <v>93.24</v>
      </c>
      <c r="J1558" s="2">
        <v>35123</v>
      </c>
      <c r="K1558" s="4">
        <v>16.72</v>
      </c>
      <c r="S1558" s="3">
        <v>35052</v>
      </c>
      <c r="T1558">
        <v>5.63</v>
      </c>
    </row>
    <row r="1559" spans="1:20" x14ac:dyDescent="0.25">
      <c r="A1559" s="2">
        <v>39790</v>
      </c>
      <c r="B1559" s="4">
        <v>720.17</v>
      </c>
      <c r="D1559" s="2">
        <v>41485</v>
      </c>
      <c r="E1559" s="4">
        <v>92.71</v>
      </c>
      <c r="G1559" s="2">
        <v>40123</v>
      </c>
      <c r="H1559" s="4">
        <v>93.33</v>
      </c>
      <c r="J1559" s="2">
        <v>35124</v>
      </c>
      <c r="K1559" s="4">
        <v>17.04</v>
      </c>
      <c r="S1559" s="3">
        <v>35053</v>
      </c>
      <c r="T1559">
        <v>6.74</v>
      </c>
    </row>
    <row r="1560" spans="1:20" x14ac:dyDescent="0.25">
      <c r="A1560" s="2">
        <v>39791</v>
      </c>
      <c r="B1560" s="4">
        <v>719.07</v>
      </c>
      <c r="D1560" s="2">
        <v>41486</v>
      </c>
      <c r="E1560" s="4">
        <v>92.98</v>
      </c>
      <c r="G1560" s="2">
        <v>40126</v>
      </c>
      <c r="H1560" s="4">
        <v>93.48</v>
      </c>
      <c r="J1560" s="2">
        <v>35125</v>
      </c>
      <c r="K1560" s="4">
        <v>16.72</v>
      </c>
      <c r="S1560" s="3">
        <v>35054</v>
      </c>
      <c r="T1560">
        <v>5.74</v>
      </c>
    </row>
    <row r="1561" spans="1:20" x14ac:dyDescent="0.25">
      <c r="A1561" s="2">
        <v>39792</v>
      </c>
      <c r="B1561" s="4">
        <v>718.94</v>
      </c>
      <c r="D1561" s="2">
        <v>41487</v>
      </c>
      <c r="E1561" s="4">
        <v>91.65</v>
      </c>
      <c r="G1561" s="2">
        <v>40127</v>
      </c>
      <c r="H1561" s="4">
        <v>93.27</v>
      </c>
      <c r="J1561" s="2">
        <v>35128</v>
      </c>
      <c r="K1561" s="4">
        <v>16.670000000000002</v>
      </c>
      <c r="S1561" s="3">
        <v>35055</v>
      </c>
      <c r="T1561">
        <v>5.44</v>
      </c>
    </row>
    <row r="1562" spans="1:20" x14ac:dyDescent="0.25">
      <c r="A1562" s="2">
        <v>39793</v>
      </c>
      <c r="B1562" s="4">
        <v>717.81</v>
      </c>
      <c r="D1562" s="2">
        <v>41488</v>
      </c>
      <c r="E1562" s="4">
        <v>92.21</v>
      </c>
      <c r="G1562" s="2">
        <v>40128</v>
      </c>
      <c r="H1562" s="4">
        <v>93.66</v>
      </c>
      <c r="J1562" s="2">
        <v>35129</v>
      </c>
      <c r="K1562" s="4">
        <v>16.100000000000001</v>
      </c>
      <c r="S1562" s="3">
        <v>35058</v>
      </c>
      <c r="T1562">
        <v>5.44</v>
      </c>
    </row>
    <row r="1563" spans="1:20" x14ac:dyDescent="0.25">
      <c r="A1563" s="2">
        <v>39794</v>
      </c>
      <c r="B1563" s="4">
        <v>719.81</v>
      </c>
      <c r="D1563" s="2">
        <v>41491</v>
      </c>
      <c r="E1563" s="4">
        <v>91.7</v>
      </c>
      <c r="G1563" s="2">
        <v>40129</v>
      </c>
      <c r="H1563" s="4">
        <v>93.49</v>
      </c>
      <c r="J1563" s="2">
        <v>35130</v>
      </c>
      <c r="K1563" s="4">
        <v>16.559999999999999</v>
      </c>
      <c r="S1563" s="3">
        <v>35059</v>
      </c>
      <c r="T1563">
        <v>5.5</v>
      </c>
    </row>
    <row r="1564" spans="1:20" x14ac:dyDescent="0.25">
      <c r="A1564" s="2">
        <v>39797</v>
      </c>
      <c r="B1564" s="4">
        <v>719.01</v>
      </c>
      <c r="D1564" s="2">
        <v>41492</v>
      </c>
      <c r="E1564" s="4">
        <v>91.65</v>
      </c>
      <c r="G1564" s="2">
        <v>40130</v>
      </c>
      <c r="H1564" s="4">
        <v>93.92</v>
      </c>
      <c r="J1564" s="2">
        <v>35131</v>
      </c>
      <c r="K1564" s="4">
        <v>16.489999999999998</v>
      </c>
      <c r="S1564" s="3">
        <v>35060</v>
      </c>
      <c r="T1564">
        <v>5.39</v>
      </c>
    </row>
    <row r="1565" spans="1:20" x14ac:dyDescent="0.25">
      <c r="A1565" s="2">
        <v>39798</v>
      </c>
      <c r="B1565" s="4">
        <v>721.7</v>
      </c>
      <c r="D1565" s="2">
        <v>41493</v>
      </c>
      <c r="E1565" s="4">
        <v>91.36</v>
      </c>
      <c r="G1565" s="2">
        <v>40133</v>
      </c>
      <c r="H1565" s="4">
        <v>95</v>
      </c>
      <c r="J1565" s="2">
        <v>35132</v>
      </c>
      <c r="K1565" s="4">
        <v>20.7</v>
      </c>
      <c r="S1565" s="3">
        <v>35061</v>
      </c>
      <c r="T1565">
        <v>5.53</v>
      </c>
    </row>
    <row r="1566" spans="1:20" x14ac:dyDescent="0.25">
      <c r="A1566" s="2">
        <v>39799</v>
      </c>
      <c r="B1566" s="4">
        <v>725.41</v>
      </c>
      <c r="D1566" s="2">
        <v>41494</v>
      </c>
      <c r="E1566" s="4">
        <v>91.56</v>
      </c>
      <c r="G1566" s="2">
        <v>40134</v>
      </c>
      <c r="H1566" s="4">
        <v>95.53</v>
      </c>
      <c r="J1566" s="2">
        <v>35135</v>
      </c>
      <c r="K1566" s="4">
        <v>19.399999999999999</v>
      </c>
      <c r="S1566" s="3">
        <v>35062</v>
      </c>
      <c r="T1566">
        <v>4.7300000000000004</v>
      </c>
    </row>
    <row r="1567" spans="1:20" x14ac:dyDescent="0.25">
      <c r="A1567" s="2">
        <v>39800</v>
      </c>
      <c r="B1567" s="4">
        <v>733.89</v>
      </c>
      <c r="D1567" s="2">
        <v>41495</v>
      </c>
      <c r="E1567" s="4">
        <v>91.57</v>
      </c>
      <c r="G1567" s="2">
        <v>40135</v>
      </c>
      <c r="H1567" s="4">
        <v>94.97</v>
      </c>
      <c r="J1567" s="2">
        <v>35136</v>
      </c>
      <c r="K1567" s="4">
        <v>19.09</v>
      </c>
      <c r="S1567" s="3">
        <v>35065</v>
      </c>
      <c r="T1567">
        <v>4.7300000000000004</v>
      </c>
    </row>
    <row r="1568" spans="1:20" x14ac:dyDescent="0.25">
      <c r="A1568" s="2">
        <v>39801</v>
      </c>
      <c r="B1568" s="4">
        <v>732.88</v>
      </c>
      <c r="D1568" s="2">
        <v>41498</v>
      </c>
      <c r="E1568" s="4">
        <v>91.49</v>
      </c>
      <c r="G1568" s="2">
        <v>40136</v>
      </c>
      <c r="H1568" s="4">
        <v>95.14</v>
      </c>
      <c r="J1568" s="2">
        <v>35137</v>
      </c>
      <c r="K1568" s="4">
        <v>18.13</v>
      </c>
      <c r="S1568" s="3">
        <v>35066</v>
      </c>
      <c r="T1568">
        <v>6.06</v>
      </c>
    </row>
    <row r="1569" spans="1:20" x14ac:dyDescent="0.25">
      <c r="A1569" s="2">
        <v>39804</v>
      </c>
      <c r="B1569" s="4">
        <v>737.15</v>
      </c>
      <c r="D1569" s="2">
        <v>41499</v>
      </c>
      <c r="E1569" s="4">
        <v>91.49</v>
      </c>
      <c r="G1569" s="2">
        <v>40137</v>
      </c>
      <c r="H1569" s="4">
        <v>95.14</v>
      </c>
      <c r="J1569" s="2">
        <v>35138</v>
      </c>
      <c r="K1569" s="4">
        <v>16.93</v>
      </c>
      <c r="S1569" s="3">
        <v>35067</v>
      </c>
      <c r="T1569">
        <v>6.93</v>
      </c>
    </row>
    <row r="1570" spans="1:20" x14ac:dyDescent="0.25">
      <c r="A1570" s="2">
        <v>39805</v>
      </c>
      <c r="B1570" s="4">
        <v>738.71</v>
      </c>
      <c r="D1570" s="2">
        <v>41500</v>
      </c>
      <c r="E1570" s="4">
        <v>91.31</v>
      </c>
      <c r="G1570" s="2">
        <v>40140</v>
      </c>
      <c r="H1570" s="4">
        <v>95</v>
      </c>
      <c r="J1570" s="2">
        <v>35139</v>
      </c>
      <c r="K1570" s="4">
        <v>16.54</v>
      </c>
      <c r="S1570" s="3">
        <v>35068</v>
      </c>
      <c r="T1570">
        <v>5.6899999999999995</v>
      </c>
    </row>
    <row r="1571" spans="1:20" x14ac:dyDescent="0.25">
      <c r="A1571" s="2">
        <v>39806</v>
      </c>
      <c r="B1571" s="4">
        <v>737.21</v>
      </c>
      <c r="D1571" s="2">
        <v>41501</v>
      </c>
      <c r="E1571" s="4">
        <v>90.83</v>
      </c>
      <c r="G1571" s="2">
        <v>40141</v>
      </c>
      <c r="H1571" s="4">
        <v>95.6</v>
      </c>
      <c r="J1571" s="2">
        <v>35142</v>
      </c>
      <c r="K1571" s="4">
        <v>17.309999999999999</v>
      </c>
      <c r="S1571" s="3">
        <v>35069</v>
      </c>
      <c r="T1571">
        <v>5.46</v>
      </c>
    </row>
    <row r="1572" spans="1:20" x14ac:dyDescent="0.25">
      <c r="A1572" s="2">
        <v>39808</v>
      </c>
      <c r="B1572" s="4">
        <v>738.99</v>
      </c>
      <c r="D1572" s="2">
        <v>41502</v>
      </c>
      <c r="E1572" s="4">
        <v>90.53</v>
      </c>
      <c r="G1572" s="2">
        <v>40142</v>
      </c>
      <c r="H1572" s="4">
        <v>96.04</v>
      </c>
      <c r="J1572" s="2">
        <v>35143</v>
      </c>
      <c r="K1572" s="4">
        <v>18.350000000000001</v>
      </c>
      <c r="S1572" s="3">
        <v>35072</v>
      </c>
      <c r="T1572">
        <v>6.01</v>
      </c>
    </row>
    <row r="1573" spans="1:20" x14ac:dyDescent="0.25">
      <c r="A1573" s="2">
        <v>39811</v>
      </c>
      <c r="B1573" s="4">
        <v>739.59</v>
      </c>
      <c r="D1573" s="2">
        <v>41505</v>
      </c>
      <c r="E1573" s="4">
        <v>89.93</v>
      </c>
      <c r="G1573" s="2">
        <v>40144</v>
      </c>
      <c r="H1573" s="4">
        <v>96.4</v>
      </c>
      <c r="J1573" s="2">
        <v>35144</v>
      </c>
      <c r="K1573" s="4">
        <v>18.66</v>
      </c>
      <c r="S1573" s="3">
        <v>35073</v>
      </c>
      <c r="T1573">
        <v>5.28</v>
      </c>
    </row>
    <row r="1574" spans="1:20" x14ac:dyDescent="0.25">
      <c r="A1574" s="2">
        <v>39812</v>
      </c>
      <c r="B1574" s="4">
        <v>739.87</v>
      </c>
      <c r="D1574" s="2">
        <v>41506</v>
      </c>
      <c r="E1574" s="4">
        <v>90.76</v>
      </c>
      <c r="G1574" s="2">
        <v>40147</v>
      </c>
      <c r="H1574" s="4">
        <v>96.63</v>
      </c>
      <c r="J1574" s="2">
        <v>35145</v>
      </c>
      <c r="K1574" s="4">
        <v>17.739999999999998</v>
      </c>
      <c r="S1574" s="3">
        <v>35074</v>
      </c>
      <c r="T1574">
        <v>5.35</v>
      </c>
    </row>
    <row r="1575" spans="1:20" x14ac:dyDescent="0.25">
      <c r="A1575" s="2">
        <v>39813</v>
      </c>
      <c r="B1575" s="4">
        <v>740.47</v>
      </c>
      <c r="D1575" s="2">
        <v>41507</v>
      </c>
      <c r="E1575" s="4">
        <v>90.43</v>
      </c>
      <c r="G1575" s="2">
        <v>40148</v>
      </c>
      <c r="H1575" s="4">
        <v>95.25</v>
      </c>
      <c r="J1575" s="2">
        <v>35146</v>
      </c>
      <c r="K1575" s="4">
        <v>17.05</v>
      </c>
      <c r="S1575" s="3">
        <v>35075</v>
      </c>
      <c r="T1575">
        <v>5.52</v>
      </c>
    </row>
    <row r="1576" spans="1:20" x14ac:dyDescent="0.25">
      <c r="A1576" s="2">
        <v>39815</v>
      </c>
      <c r="B1576" s="4">
        <v>740.16</v>
      </c>
      <c r="D1576" s="2">
        <v>41508</v>
      </c>
      <c r="E1576" s="4">
        <v>90.92</v>
      </c>
      <c r="G1576" s="2">
        <v>40149</v>
      </c>
      <c r="H1576" s="4">
        <v>95.33</v>
      </c>
      <c r="J1576" s="2">
        <v>35149</v>
      </c>
      <c r="K1576" s="4">
        <v>17.84</v>
      </c>
      <c r="S1576" s="3">
        <v>35076</v>
      </c>
      <c r="T1576">
        <v>5.5</v>
      </c>
    </row>
    <row r="1577" spans="1:20" x14ac:dyDescent="0.25">
      <c r="A1577" s="2">
        <v>39818</v>
      </c>
      <c r="B1577" s="4">
        <v>744.69</v>
      </c>
      <c r="D1577" s="2">
        <v>41509</v>
      </c>
      <c r="E1577" s="4">
        <v>91.3</v>
      </c>
      <c r="G1577" s="2">
        <v>40150</v>
      </c>
      <c r="H1577" s="4">
        <v>94.33</v>
      </c>
      <c r="J1577" s="2">
        <v>35150</v>
      </c>
      <c r="K1577" s="4">
        <v>17.8</v>
      </c>
      <c r="S1577" s="3">
        <v>35079</v>
      </c>
      <c r="T1577">
        <v>5.5</v>
      </c>
    </row>
    <row r="1578" spans="1:20" x14ac:dyDescent="0.25">
      <c r="A1578" s="2">
        <v>39819</v>
      </c>
      <c r="B1578" s="4">
        <v>745.51</v>
      </c>
      <c r="D1578" s="2">
        <v>41512</v>
      </c>
      <c r="E1578" s="4">
        <v>91.31</v>
      </c>
      <c r="G1578" s="2">
        <v>40151</v>
      </c>
      <c r="H1578" s="4">
        <v>93.35</v>
      </c>
      <c r="J1578" s="2">
        <v>35151</v>
      </c>
      <c r="K1578" s="4">
        <v>17.89</v>
      </c>
      <c r="S1578" s="3">
        <v>35080</v>
      </c>
      <c r="T1578">
        <v>5.84</v>
      </c>
    </row>
    <row r="1579" spans="1:20" x14ac:dyDescent="0.25">
      <c r="A1579" s="2">
        <v>39820</v>
      </c>
      <c r="B1579" s="4">
        <v>743.55</v>
      </c>
      <c r="D1579" s="2">
        <v>41513</v>
      </c>
      <c r="E1579" s="4">
        <v>90.72</v>
      </c>
      <c r="G1579" s="2">
        <v>40154</v>
      </c>
      <c r="H1579" s="4">
        <v>93.46</v>
      </c>
      <c r="J1579" s="2">
        <v>35152</v>
      </c>
      <c r="K1579" s="4">
        <v>18.16</v>
      </c>
      <c r="S1579" s="3">
        <v>35081</v>
      </c>
      <c r="T1579">
        <v>5.91</v>
      </c>
    </row>
    <row r="1580" spans="1:20" x14ac:dyDescent="0.25">
      <c r="A1580" s="2">
        <v>39821</v>
      </c>
      <c r="B1580" s="4">
        <v>741.98</v>
      </c>
      <c r="D1580" s="2">
        <v>41514</v>
      </c>
      <c r="E1580" s="4">
        <v>91.06</v>
      </c>
      <c r="G1580" s="2">
        <v>40155</v>
      </c>
      <c r="H1580" s="4">
        <v>93.6</v>
      </c>
      <c r="J1580" s="2">
        <v>35153</v>
      </c>
      <c r="K1580" s="4">
        <v>18.88</v>
      </c>
      <c r="S1580" s="3">
        <v>35082</v>
      </c>
      <c r="T1580">
        <v>5.51</v>
      </c>
    </row>
    <row r="1581" spans="1:20" x14ac:dyDescent="0.25">
      <c r="A1581" s="2">
        <v>39822</v>
      </c>
      <c r="B1581" s="4">
        <v>743.53</v>
      </c>
      <c r="D1581" s="2">
        <v>41515</v>
      </c>
      <c r="E1581" s="4">
        <v>91.43</v>
      </c>
      <c r="G1581" s="2">
        <v>40156</v>
      </c>
      <c r="H1581" s="4">
        <v>93.17</v>
      </c>
      <c r="J1581" s="2">
        <v>35156</v>
      </c>
      <c r="K1581" s="4">
        <v>17.899999999999999</v>
      </c>
      <c r="S1581" s="3">
        <v>35083</v>
      </c>
      <c r="T1581">
        <v>5.4</v>
      </c>
    </row>
    <row r="1582" spans="1:20" x14ac:dyDescent="0.25">
      <c r="A1582" s="2">
        <v>39825</v>
      </c>
      <c r="B1582" s="4">
        <v>741.2</v>
      </c>
      <c r="D1582" s="2">
        <v>41516</v>
      </c>
      <c r="E1582" s="4">
        <v>91.35</v>
      </c>
      <c r="G1582" s="2">
        <v>40157</v>
      </c>
      <c r="H1582" s="4">
        <v>92.1</v>
      </c>
      <c r="J1582" s="2">
        <v>35157</v>
      </c>
      <c r="K1582" s="4">
        <v>16.45</v>
      </c>
      <c r="S1582" s="3">
        <v>35086</v>
      </c>
      <c r="T1582">
        <v>5.46</v>
      </c>
    </row>
    <row r="1583" spans="1:20" x14ac:dyDescent="0.25">
      <c r="A1583" s="2">
        <v>39826</v>
      </c>
      <c r="B1583" s="4">
        <v>740.8</v>
      </c>
      <c r="D1583" s="2">
        <v>41520</v>
      </c>
      <c r="E1583" s="4">
        <v>90.33</v>
      </c>
      <c r="G1583" s="2">
        <v>40158</v>
      </c>
      <c r="H1583" s="4">
        <v>92.09</v>
      </c>
      <c r="J1583" s="2">
        <v>35158</v>
      </c>
      <c r="K1583" s="4">
        <v>16.329999999999998</v>
      </c>
      <c r="S1583" s="3">
        <v>35087</v>
      </c>
      <c r="T1583">
        <v>5.44</v>
      </c>
    </row>
    <row r="1584" spans="1:20" x14ac:dyDescent="0.25">
      <c r="A1584" s="2">
        <v>39827</v>
      </c>
      <c r="B1584" s="4">
        <v>739.45</v>
      </c>
      <c r="D1584" s="2">
        <v>41521</v>
      </c>
      <c r="E1584" s="4">
        <v>90.73</v>
      </c>
      <c r="G1584" s="2">
        <v>40161</v>
      </c>
      <c r="H1584" s="4">
        <v>92.2</v>
      </c>
      <c r="J1584" s="2">
        <v>35159</v>
      </c>
      <c r="K1584" s="4">
        <v>16.18</v>
      </c>
      <c r="S1584" s="3">
        <v>35088</v>
      </c>
      <c r="T1584">
        <v>5.5</v>
      </c>
    </row>
    <row r="1585" spans="1:20" x14ac:dyDescent="0.25">
      <c r="A1585" s="2">
        <v>39828</v>
      </c>
      <c r="B1585" s="4">
        <v>739.02</v>
      </c>
      <c r="D1585" s="2">
        <v>41522</v>
      </c>
      <c r="E1585" s="4">
        <v>90.27</v>
      </c>
      <c r="G1585" s="2">
        <v>40162</v>
      </c>
      <c r="H1585" s="4">
        <v>91.79</v>
      </c>
      <c r="J1585" s="2">
        <v>35163</v>
      </c>
      <c r="K1585" s="4">
        <v>18.72</v>
      </c>
      <c r="S1585" s="3">
        <v>35089</v>
      </c>
      <c r="T1585">
        <v>5.5600000000000005</v>
      </c>
    </row>
    <row r="1586" spans="1:20" x14ac:dyDescent="0.25">
      <c r="A1586" s="2">
        <v>39829</v>
      </c>
      <c r="B1586" s="4">
        <v>739.86</v>
      </c>
      <c r="D1586" s="2">
        <v>41523</v>
      </c>
      <c r="E1586" s="4">
        <v>90.57</v>
      </c>
      <c r="G1586" s="2">
        <v>40163</v>
      </c>
      <c r="H1586" s="4">
        <v>91.68</v>
      </c>
      <c r="J1586" s="2">
        <v>35164</v>
      </c>
      <c r="K1586" s="4">
        <v>17.32</v>
      </c>
      <c r="S1586" s="3">
        <v>35090</v>
      </c>
      <c r="T1586">
        <v>5.51</v>
      </c>
    </row>
    <row r="1587" spans="1:20" x14ac:dyDescent="0.25">
      <c r="A1587" s="2">
        <v>39833</v>
      </c>
      <c r="B1587" s="4">
        <v>738.02</v>
      </c>
      <c r="D1587" s="2">
        <v>41526</v>
      </c>
      <c r="E1587" s="4">
        <v>90.84</v>
      </c>
      <c r="G1587" s="2">
        <v>40164</v>
      </c>
      <c r="H1587" s="4">
        <v>93.19</v>
      </c>
      <c r="J1587" s="2">
        <v>35165</v>
      </c>
      <c r="K1587" s="4">
        <v>20.22</v>
      </c>
      <c r="S1587" s="3">
        <v>35093</v>
      </c>
      <c r="T1587">
        <v>5.53</v>
      </c>
    </row>
    <row r="1588" spans="1:20" x14ac:dyDescent="0.25">
      <c r="A1588" s="2">
        <v>39834</v>
      </c>
      <c r="B1588" s="4">
        <v>738.02</v>
      </c>
      <c r="D1588" s="2">
        <v>41527</v>
      </c>
      <c r="E1588" s="4">
        <v>91.12</v>
      </c>
      <c r="G1588" s="2">
        <v>40165</v>
      </c>
      <c r="H1588" s="4">
        <v>92.79</v>
      </c>
      <c r="J1588" s="2">
        <v>35166</v>
      </c>
      <c r="K1588" s="4">
        <v>19.649999999999999</v>
      </c>
      <c r="S1588" s="3">
        <v>35094</v>
      </c>
      <c r="T1588">
        <v>5.37</v>
      </c>
    </row>
    <row r="1589" spans="1:20" x14ac:dyDescent="0.25">
      <c r="A1589" s="2">
        <v>39835</v>
      </c>
      <c r="B1589" s="4">
        <v>737.67</v>
      </c>
      <c r="D1589" s="2">
        <v>41528</v>
      </c>
      <c r="E1589" s="4">
        <v>91.24</v>
      </c>
      <c r="G1589" s="2">
        <v>40168</v>
      </c>
      <c r="H1589" s="4">
        <v>91.14</v>
      </c>
      <c r="J1589" s="2">
        <v>35167</v>
      </c>
      <c r="K1589" s="4">
        <v>17.38</v>
      </c>
      <c r="S1589" s="3">
        <v>35095</v>
      </c>
      <c r="T1589">
        <v>5.71</v>
      </c>
    </row>
    <row r="1590" spans="1:20" x14ac:dyDescent="0.25">
      <c r="A1590" s="2">
        <v>39836</v>
      </c>
      <c r="B1590" s="4">
        <v>735.62</v>
      </c>
      <c r="D1590" s="2">
        <v>41529</v>
      </c>
      <c r="E1590" s="4">
        <v>91.13</v>
      </c>
      <c r="G1590" s="2">
        <v>40169</v>
      </c>
      <c r="H1590" s="4">
        <v>90.62</v>
      </c>
      <c r="J1590" s="2">
        <v>35170</v>
      </c>
      <c r="K1590" s="4">
        <v>16.829999999999998</v>
      </c>
      <c r="S1590" s="3">
        <v>35096</v>
      </c>
      <c r="T1590">
        <v>5.27</v>
      </c>
    </row>
    <row r="1591" spans="1:20" x14ac:dyDescent="0.25">
      <c r="A1591" s="2">
        <v>39839</v>
      </c>
      <c r="B1591" s="4">
        <v>735.97</v>
      </c>
      <c r="D1591" s="2">
        <v>41530</v>
      </c>
      <c r="E1591" s="4">
        <v>91.06</v>
      </c>
      <c r="G1591" s="2">
        <v>40170</v>
      </c>
      <c r="H1591" s="4">
        <v>90.65</v>
      </c>
      <c r="J1591" s="2">
        <v>35171</v>
      </c>
      <c r="K1591" s="4">
        <v>16.45</v>
      </c>
      <c r="S1591" s="3">
        <v>35097</v>
      </c>
      <c r="T1591">
        <v>5.23</v>
      </c>
    </row>
    <row r="1592" spans="1:20" x14ac:dyDescent="0.25">
      <c r="A1592" s="2">
        <v>39840</v>
      </c>
      <c r="B1592" s="4">
        <v>737.31</v>
      </c>
      <c r="D1592" s="2">
        <v>41533</v>
      </c>
      <c r="E1592" s="4">
        <v>91.56</v>
      </c>
      <c r="G1592" s="2">
        <v>40171</v>
      </c>
      <c r="H1592" s="4">
        <v>89.67</v>
      </c>
      <c r="J1592" s="2">
        <v>35172</v>
      </c>
      <c r="K1592" s="4">
        <v>17.07</v>
      </c>
      <c r="S1592" s="3">
        <v>35100</v>
      </c>
      <c r="T1592">
        <v>5.23</v>
      </c>
    </row>
    <row r="1593" spans="1:20" x14ac:dyDescent="0.25">
      <c r="A1593" s="2">
        <v>39841</v>
      </c>
      <c r="B1593" s="4">
        <v>742.49</v>
      </c>
      <c r="D1593" s="2">
        <v>41534</v>
      </c>
      <c r="E1593" s="4">
        <v>91.86</v>
      </c>
      <c r="G1593" s="2">
        <v>40175</v>
      </c>
      <c r="H1593" s="4">
        <v>89.46</v>
      </c>
      <c r="J1593" s="2">
        <v>35173</v>
      </c>
      <c r="K1593" s="4">
        <v>16.41</v>
      </c>
      <c r="S1593" s="3">
        <v>35101</v>
      </c>
      <c r="T1593">
        <v>5.16</v>
      </c>
    </row>
    <row r="1594" spans="1:20" x14ac:dyDescent="0.25">
      <c r="A1594" s="2">
        <v>39842</v>
      </c>
      <c r="B1594" s="4">
        <v>738.82</v>
      </c>
      <c r="D1594" s="2">
        <v>41535</v>
      </c>
      <c r="E1594" s="4">
        <v>92.74</v>
      </c>
      <c r="G1594" s="2">
        <v>40176</v>
      </c>
      <c r="H1594" s="4">
        <v>89.73</v>
      </c>
      <c r="J1594" s="2">
        <v>35174</v>
      </c>
      <c r="K1594" s="4">
        <v>15.12</v>
      </c>
      <c r="S1594" s="3">
        <v>35102</v>
      </c>
      <c r="T1594">
        <v>5.13</v>
      </c>
    </row>
    <row r="1595" spans="1:20" x14ac:dyDescent="0.25">
      <c r="A1595" s="2">
        <v>39843</v>
      </c>
      <c r="B1595" s="4">
        <v>739.47</v>
      </c>
      <c r="D1595" s="2">
        <v>41536</v>
      </c>
      <c r="E1595" s="4">
        <v>92.47</v>
      </c>
      <c r="G1595" s="2">
        <v>40177</v>
      </c>
      <c r="H1595" s="4">
        <v>90.32</v>
      </c>
      <c r="J1595" s="2">
        <v>35177</v>
      </c>
      <c r="K1595" s="4">
        <v>15.38</v>
      </c>
      <c r="S1595" s="3">
        <v>35103</v>
      </c>
      <c r="T1595">
        <v>5.18</v>
      </c>
    </row>
    <row r="1596" spans="1:20" x14ac:dyDescent="0.25">
      <c r="A1596" s="2">
        <v>39846</v>
      </c>
      <c r="B1596" s="4">
        <v>736.69</v>
      </c>
      <c r="D1596" s="2">
        <v>41537</v>
      </c>
      <c r="E1596" s="4">
        <v>92.35</v>
      </c>
      <c r="G1596" s="2">
        <v>40178</v>
      </c>
      <c r="H1596" s="4">
        <v>89.87</v>
      </c>
      <c r="J1596" s="2">
        <v>35178</v>
      </c>
      <c r="K1596" s="4">
        <v>15.01</v>
      </c>
      <c r="S1596" s="3">
        <v>35104</v>
      </c>
      <c r="T1596">
        <v>5.17</v>
      </c>
    </row>
    <row r="1597" spans="1:20" x14ac:dyDescent="0.25">
      <c r="A1597" s="2">
        <v>39847</v>
      </c>
      <c r="B1597" s="4">
        <v>736.91</v>
      </c>
      <c r="D1597" s="2">
        <v>41540</v>
      </c>
      <c r="E1597" s="4">
        <v>92.35</v>
      </c>
      <c r="G1597" s="2">
        <v>40182</v>
      </c>
      <c r="H1597" s="4">
        <v>89.81</v>
      </c>
      <c r="J1597" s="2">
        <v>35179</v>
      </c>
      <c r="K1597" s="4">
        <v>14.91</v>
      </c>
      <c r="S1597" s="3">
        <v>35107</v>
      </c>
      <c r="T1597">
        <v>5.12</v>
      </c>
    </row>
    <row r="1598" spans="1:20" x14ac:dyDescent="0.25">
      <c r="A1598" s="2">
        <v>39848</v>
      </c>
      <c r="B1598" s="4">
        <v>736.8</v>
      </c>
      <c r="D1598" s="2">
        <v>41541</v>
      </c>
      <c r="E1598" s="4">
        <v>92.15</v>
      </c>
      <c r="G1598" s="2">
        <v>40183</v>
      </c>
      <c r="H1598" s="4">
        <v>90.39</v>
      </c>
      <c r="J1598" s="2">
        <v>35180</v>
      </c>
      <c r="K1598" s="4">
        <v>14.72</v>
      </c>
      <c r="S1598" s="3">
        <v>35108</v>
      </c>
      <c r="T1598">
        <v>4.93</v>
      </c>
    </row>
    <row r="1599" spans="1:20" x14ac:dyDescent="0.25">
      <c r="A1599" s="2">
        <v>39849</v>
      </c>
      <c r="B1599" s="4">
        <v>735.62</v>
      </c>
      <c r="D1599" s="2">
        <v>41542</v>
      </c>
      <c r="E1599" s="4">
        <v>91.99</v>
      </c>
      <c r="G1599" s="2">
        <v>40184</v>
      </c>
      <c r="H1599" s="4">
        <v>89.18</v>
      </c>
      <c r="J1599" s="2">
        <v>35181</v>
      </c>
      <c r="K1599" s="4">
        <v>14.75</v>
      </c>
      <c r="S1599" s="3">
        <v>35109</v>
      </c>
      <c r="T1599">
        <v>4.92</v>
      </c>
    </row>
    <row r="1600" spans="1:20" x14ac:dyDescent="0.25">
      <c r="A1600" s="2">
        <v>39850</v>
      </c>
      <c r="B1600" s="4">
        <v>738.47</v>
      </c>
      <c r="D1600" s="2">
        <v>41543</v>
      </c>
      <c r="E1600" s="4">
        <v>91.94</v>
      </c>
      <c r="G1600" s="2">
        <v>40185</v>
      </c>
      <c r="H1600" s="4">
        <v>89.33</v>
      </c>
      <c r="J1600" s="2">
        <v>35184</v>
      </c>
      <c r="K1600" s="4">
        <v>15.45</v>
      </c>
      <c r="S1600" s="3">
        <v>35110</v>
      </c>
      <c r="T1600">
        <v>5.36</v>
      </c>
    </row>
    <row r="1601" spans="1:20" x14ac:dyDescent="0.25">
      <c r="A1601" s="2">
        <v>39853</v>
      </c>
      <c r="B1601" s="4">
        <v>739.52</v>
      </c>
      <c r="D1601" s="2">
        <v>41544</v>
      </c>
      <c r="E1601" s="4">
        <v>91.84</v>
      </c>
      <c r="G1601" s="2">
        <v>40186</v>
      </c>
      <c r="H1601" s="4">
        <v>89.3</v>
      </c>
      <c r="J1601" s="2">
        <v>35185</v>
      </c>
      <c r="K1601" s="4">
        <v>15.83</v>
      </c>
      <c r="S1601" s="3">
        <v>35111</v>
      </c>
      <c r="T1601">
        <v>5.13</v>
      </c>
    </row>
    <row r="1602" spans="1:20" x14ac:dyDescent="0.25">
      <c r="A1602" s="2">
        <v>39854</v>
      </c>
      <c r="B1602" s="4">
        <v>738.61</v>
      </c>
      <c r="D1602" s="2">
        <v>41547</v>
      </c>
      <c r="E1602" s="4">
        <v>91.56</v>
      </c>
      <c r="G1602" s="2">
        <v>40189</v>
      </c>
      <c r="H1602" s="4">
        <v>88.8</v>
      </c>
      <c r="J1602" s="2">
        <v>35186</v>
      </c>
      <c r="K1602" s="4">
        <v>16.07</v>
      </c>
      <c r="S1602" s="3">
        <v>35114</v>
      </c>
      <c r="T1602">
        <v>5.13</v>
      </c>
    </row>
    <row r="1603" spans="1:20" x14ac:dyDescent="0.25">
      <c r="A1603" s="2">
        <v>39855</v>
      </c>
      <c r="B1603" s="4">
        <v>738.29</v>
      </c>
      <c r="D1603" s="2">
        <v>41548</v>
      </c>
      <c r="E1603" s="4">
        <v>91.53</v>
      </c>
      <c r="G1603" s="2">
        <v>40190</v>
      </c>
      <c r="H1603" s="4">
        <v>90.32</v>
      </c>
      <c r="J1603" s="2">
        <v>35187</v>
      </c>
      <c r="K1603" s="4">
        <v>18.62</v>
      </c>
      <c r="S1603" s="3">
        <v>35115</v>
      </c>
      <c r="T1603">
        <v>5.2</v>
      </c>
    </row>
    <row r="1604" spans="1:20" x14ac:dyDescent="0.25">
      <c r="A1604" s="2">
        <v>39856</v>
      </c>
      <c r="B1604" s="4">
        <v>737.84</v>
      </c>
      <c r="D1604" s="2">
        <v>41549</v>
      </c>
      <c r="E1604" s="4">
        <v>91.57</v>
      </c>
      <c r="G1604" s="2">
        <v>40191</v>
      </c>
      <c r="H1604" s="4">
        <v>89.27</v>
      </c>
      <c r="J1604" s="2">
        <v>35188</v>
      </c>
      <c r="K1604" s="4">
        <v>16.7</v>
      </c>
      <c r="S1604" s="3">
        <v>35116</v>
      </c>
      <c r="T1604">
        <v>5.0999999999999996</v>
      </c>
    </row>
    <row r="1605" spans="1:20" x14ac:dyDescent="0.25">
      <c r="A1605" s="2">
        <v>39857</v>
      </c>
      <c r="B1605" s="4">
        <v>738.5</v>
      </c>
      <c r="D1605" s="2">
        <v>41550</v>
      </c>
      <c r="E1605" s="4">
        <v>91.64</v>
      </c>
      <c r="G1605" s="2">
        <v>40192</v>
      </c>
      <c r="H1605" s="4">
        <v>90.52</v>
      </c>
      <c r="J1605" s="2">
        <v>35191</v>
      </c>
      <c r="K1605" s="4">
        <v>16.920000000000002</v>
      </c>
      <c r="S1605" s="3">
        <v>35117</v>
      </c>
      <c r="T1605">
        <v>5.15</v>
      </c>
    </row>
    <row r="1606" spans="1:20" x14ac:dyDescent="0.25">
      <c r="A1606" s="2">
        <v>39861</v>
      </c>
      <c r="B1606" s="4">
        <v>734.16</v>
      </c>
      <c r="D1606" s="2">
        <v>41551</v>
      </c>
      <c r="E1606" s="4">
        <v>91.79</v>
      </c>
      <c r="G1606" s="2">
        <v>40193</v>
      </c>
      <c r="H1606" s="4">
        <v>91.08</v>
      </c>
      <c r="J1606" s="2">
        <v>35192</v>
      </c>
      <c r="K1606" s="4">
        <v>16.87</v>
      </c>
      <c r="S1606" s="3">
        <v>35118</v>
      </c>
      <c r="T1606">
        <v>5.14</v>
      </c>
    </row>
    <row r="1607" spans="1:20" x14ac:dyDescent="0.25">
      <c r="A1607" s="2">
        <v>39862</v>
      </c>
      <c r="B1607" s="4">
        <v>733.15</v>
      </c>
      <c r="D1607" s="2">
        <v>41554</v>
      </c>
      <c r="E1607" s="4">
        <v>91.55</v>
      </c>
      <c r="G1607" s="2">
        <v>40197</v>
      </c>
      <c r="H1607" s="4">
        <v>90.82</v>
      </c>
      <c r="J1607" s="2">
        <v>35193</v>
      </c>
      <c r="K1607" s="4">
        <v>15.78</v>
      </c>
      <c r="S1607" s="3">
        <v>35121</v>
      </c>
      <c r="T1607">
        <v>5.19</v>
      </c>
    </row>
    <row r="1608" spans="1:20" x14ac:dyDescent="0.25">
      <c r="A1608" s="2">
        <v>39863</v>
      </c>
      <c r="B1608" s="4">
        <v>733.98</v>
      </c>
      <c r="D1608" s="2">
        <v>41555</v>
      </c>
      <c r="E1608" s="4">
        <v>91.51</v>
      </c>
      <c r="G1608" s="2">
        <v>40198</v>
      </c>
      <c r="H1608" s="4">
        <v>91.74</v>
      </c>
      <c r="J1608" s="2">
        <v>35194</v>
      </c>
      <c r="K1608" s="4">
        <v>16.989999999999998</v>
      </c>
      <c r="S1608" s="3">
        <v>35122</v>
      </c>
      <c r="T1608">
        <v>5.2</v>
      </c>
    </row>
    <row r="1609" spans="1:20" x14ac:dyDescent="0.25">
      <c r="A1609" s="2">
        <v>39864</v>
      </c>
      <c r="B1609" s="4">
        <v>731.52</v>
      </c>
      <c r="D1609" s="2">
        <v>41556</v>
      </c>
      <c r="E1609" s="4">
        <v>91.59</v>
      </c>
      <c r="G1609" s="2">
        <v>40199</v>
      </c>
      <c r="H1609" s="4">
        <v>92.16</v>
      </c>
      <c r="J1609" s="2">
        <v>35195</v>
      </c>
      <c r="K1609" s="4">
        <v>15.61</v>
      </c>
      <c r="S1609" s="3">
        <v>35123</v>
      </c>
      <c r="T1609">
        <v>6.18</v>
      </c>
    </row>
    <row r="1610" spans="1:20" x14ac:dyDescent="0.25">
      <c r="A1610" s="2">
        <v>39867</v>
      </c>
      <c r="B1610" s="4">
        <v>727.29</v>
      </c>
      <c r="D1610" s="2">
        <v>41557</v>
      </c>
      <c r="E1610" s="4">
        <v>92.01</v>
      </c>
      <c r="G1610" s="2">
        <v>40200</v>
      </c>
      <c r="H1610" s="4">
        <v>92</v>
      </c>
      <c r="J1610" s="2">
        <v>35198</v>
      </c>
      <c r="K1610" s="4">
        <v>15.16</v>
      </c>
      <c r="S1610" s="3">
        <v>35124</v>
      </c>
      <c r="T1610">
        <v>6.05</v>
      </c>
    </row>
    <row r="1611" spans="1:20" x14ac:dyDescent="0.25">
      <c r="A1611" s="2">
        <v>39868</v>
      </c>
      <c r="B1611" s="4">
        <v>729.64</v>
      </c>
      <c r="D1611" s="2">
        <v>41558</v>
      </c>
      <c r="E1611" s="4">
        <v>92.18</v>
      </c>
      <c r="G1611" s="2">
        <v>40203</v>
      </c>
      <c r="H1611" s="4">
        <v>91.58</v>
      </c>
      <c r="J1611" s="2">
        <v>35199</v>
      </c>
      <c r="K1611" s="4">
        <v>14.9</v>
      </c>
      <c r="S1611" s="3">
        <v>35125</v>
      </c>
      <c r="T1611">
        <v>5.8100000000000005</v>
      </c>
    </row>
    <row r="1612" spans="1:20" x14ac:dyDescent="0.25">
      <c r="A1612" s="2">
        <v>39869</v>
      </c>
      <c r="B1612" s="4">
        <v>728.89</v>
      </c>
      <c r="D1612" s="2">
        <v>41561</v>
      </c>
      <c r="E1612" s="4">
        <v>92.32</v>
      </c>
      <c r="G1612" s="2">
        <v>40204</v>
      </c>
      <c r="H1612" s="4">
        <v>91.61</v>
      </c>
      <c r="J1612" s="2">
        <v>35200</v>
      </c>
      <c r="K1612" s="4">
        <v>15.59</v>
      </c>
      <c r="S1612" s="3">
        <v>35128</v>
      </c>
      <c r="T1612">
        <v>5.33</v>
      </c>
    </row>
    <row r="1613" spans="1:20" x14ac:dyDescent="0.25">
      <c r="A1613" s="2">
        <v>39870</v>
      </c>
      <c r="B1613" s="4">
        <v>725.89</v>
      </c>
      <c r="D1613" s="2">
        <v>41562</v>
      </c>
      <c r="E1613" s="4">
        <v>92.29</v>
      </c>
      <c r="G1613" s="2">
        <v>40205</v>
      </c>
      <c r="H1613" s="4">
        <v>91.56</v>
      </c>
      <c r="J1613" s="2">
        <v>35201</v>
      </c>
      <c r="K1613" s="4">
        <v>15.71</v>
      </c>
      <c r="S1613" s="3">
        <v>35129</v>
      </c>
      <c r="T1613">
        <v>5.13</v>
      </c>
    </row>
    <row r="1614" spans="1:20" x14ac:dyDescent="0.25">
      <c r="A1614" s="2">
        <v>39871</v>
      </c>
      <c r="B1614" s="4">
        <v>723.61</v>
      </c>
      <c r="D1614" s="2">
        <v>41563</v>
      </c>
      <c r="E1614" s="4">
        <v>92.78</v>
      </c>
      <c r="G1614" s="2">
        <v>40206</v>
      </c>
      <c r="H1614" s="4">
        <v>91.42</v>
      </c>
      <c r="J1614" s="2">
        <v>35202</v>
      </c>
      <c r="K1614" s="4">
        <v>15.13</v>
      </c>
      <c r="S1614" s="3">
        <v>35130</v>
      </c>
      <c r="T1614">
        <v>5.08</v>
      </c>
    </row>
    <row r="1615" spans="1:20" x14ac:dyDescent="0.25">
      <c r="A1615" s="2">
        <v>39874</v>
      </c>
      <c r="B1615" s="4">
        <v>720.5</v>
      </c>
      <c r="D1615" s="2">
        <v>41564</v>
      </c>
      <c r="E1615" s="4">
        <v>93.22</v>
      </c>
      <c r="G1615" s="2">
        <v>40207</v>
      </c>
      <c r="H1615" s="4">
        <v>92.31</v>
      </c>
      <c r="J1615" s="2">
        <v>35205</v>
      </c>
      <c r="K1615" s="4">
        <v>15.8</v>
      </c>
      <c r="S1615" s="3">
        <v>35131</v>
      </c>
      <c r="T1615">
        <v>5.21</v>
      </c>
    </row>
    <row r="1616" spans="1:20" x14ac:dyDescent="0.25">
      <c r="A1616" s="2">
        <v>39875</v>
      </c>
      <c r="B1616" s="4">
        <v>721.08</v>
      </c>
      <c r="D1616" s="2">
        <v>41565</v>
      </c>
      <c r="E1616" s="4">
        <v>93.42</v>
      </c>
      <c r="G1616" s="2">
        <v>40210</v>
      </c>
      <c r="H1616" s="4">
        <v>91.15</v>
      </c>
      <c r="J1616" s="2">
        <v>35206</v>
      </c>
      <c r="K1616" s="4">
        <v>16</v>
      </c>
      <c r="S1616" s="3">
        <v>35132</v>
      </c>
      <c r="T1616">
        <v>5.16</v>
      </c>
    </row>
    <row r="1617" spans="1:20" x14ac:dyDescent="0.25">
      <c r="A1617" s="2">
        <v>39876</v>
      </c>
      <c r="B1617" s="4">
        <v>720.86</v>
      </c>
      <c r="D1617" s="2">
        <v>41568</v>
      </c>
      <c r="E1617" s="4">
        <v>93.21</v>
      </c>
      <c r="G1617" s="2">
        <v>40211</v>
      </c>
      <c r="H1617" s="4">
        <v>91.36</v>
      </c>
      <c r="J1617" s="2">
        <v>35207</v>
      </c>
      <c r="K1617" s="4">
        <v>15.5</v>
      </c>
      <c r="S1617" s="3">
        <v>35135</v>
      </c>
      <c r="T1617">
        <v>5.25</v>
      </c>
    </row>
    <row r="1618" spans="1:20" x14ac:dyDescent="0.25">
      <c r="A1618" s="2">
        <v>39877</v>
      </c>
      <c r="B1618" s="4">
        <v>716.36</v>
      </c>
      <c r="D1618" s="2">
        <v>41569</v>
      </c>
      <c r="E1618" s="4">
        <v>93.49</v>
      </c>
      <c r="G1618" s="2">
        <v>40212</v>
      </c>
      <c r="H1618" s="4">
        <v>90.35</v>
      </c>
      <c r="J1618" s="2">
        <v>35208</v>
      </c>
      <c r="K1618" s="4">
        <v>16.170000000000002</v>
      </c>
      <c r="S1618" s="3">
        <v>35136</v>
      </c>
      <c r="T1618">
        <v>5.25</v>
      </c>
    </row>
    <row r="1619" spans="1:20" x14ac:dyDescent="0.25">
      <c r="A1619" s="2">
        <v>39878</v>
      </c>
      <c r="B1619" s="4">
        <v>714.54</v>
      </c>
      <c r="D1619" s="2">
        <v>41570</v>
      </c>
      <c r="E1619" s="4">
        <v>93.57</v>
      </c>
      <c r="G1619" s="2">
        <v>40213</v>
      </c>
      <c r="H1619" s="4">
        <v>91.78</v>
      </c>
      <c r="J1619" s="2">
        <v>35209</v>
      </c>
      <c r="K1619" s="4">
        <v>15.54</v>
      </c>
      <c r="S1619" s="3">
        <v>35137</v>
      </c>
      <c r="T1619">
        <v>5.49</v>
      </c>
    </row>
    <row r="1620" spans="1:20" x14ac:dyDescent="0.25">
      <c r="A1620" s="2">
        <v>39881</v>
      </c>
      <c r="B1620" s="4">
        <v>713.21</v>
      </c>
      <c r="D1620" s="2">
        <v>41571</v>
      </c>
      <c r="E1620" s="4">
        <v>93.61</v>
      </c>
      <c r="G1620" s="2">
        <v>40214</v>
      </c>
      <c r="H1620" s="4">
        <v>91.98</v>
      </c>
      <c r="J1620" s="2">
        <v>35213</v>
      </c>
      <c r="K1620" s="4">
        <v>16.920000000000002</v>
      </c>
      <c r="S1620" s="3">
        <v>35138</v>
      </c>
      <c r="T1620">
        <v>5.5600000000000005</v>
      </c>
    </row>
    <row r="1621" spans="1:20" x14ac:dyDescent="0.25">
      <c r="A1621" s="2">
        <v>39882</v>
      </c>
      <c r="B1621" s="4">
        <v>710.28</v>
      </c>
      <c r="D1621" s="2">
        <v>41572</v>
      </c>
      <c r="E1621" s="4">
        <v>93.63</v>
      </c>
      <c r="G1621" s="2">
        <v>40217</v>
      </c>
      <c r="H1621" s="4">
        <v>92.1</v>
      </c>
      <c r="J1621" s="2">
        <v>35214</v>
      </c>
      <c r="K1621" s="4">
        <v>17.149999999999999</v>
      </c>
      <c r="S1621" s="3">
        <v>35139</v>
      </c>
      <c r="T1621">
        <v>5.42</v>
      </c>
    </row>
    <row r="1622" spans="1:20" x14ac:dyDescent="0.25">
      <c r="A1622" s="2">
        <v>39883</v>
      </c>
      <c r="B1622" s="4">
        <v>711.91</v>
      </c>
      <c r="D1622" s="2">
        <v>41575</v>
      </c>
      <c r="E1622" s="4">
        <v>93.61</v>
      </c>
      <c r="G1622" s="2">
        <v>40218</v>
      </c>
      <c r="H1622" s="4">
        <v>91.18</v>
      </c>
      <c r="J1622" s="2">
        <v>35215</v>
      </c>
      <c r="K1622" s="4">
        <v>16.02</v>
      </c>
      <c r="S1622" s="3">
        <v>35142</v>
      </c>
      <c r="T1622">
        <v>5.27</v>
      </c>
    </row>
    <row r="1623" spans="1:20" x14ac:dyDescent="0.25">
      <c r="A1623" s="2">
        <v>39884</v>
      </c>
      <c r="B1623" s="4">
        <v>712.62</v>
      </c>
      <c r="D1623" s="2">
        <v>41576</v>
      </c>
      <c r="E1623" s="4">
        <v>93.79</v>
      </c>
      <c r="G1623" s="2">
        <v>40219</v>
      </c>
      <c r="H1623" s="4">
        <v>90.31</v>
      </c>
      <c r="J1623" s="2">
        <v>35216</v>
      </c>
      <c r="K1623" s="4">
        <v>16.07</v>
      </c>
      <c r="S1623" s="3">
        <v>35143</v>
      </c>
      <c r="T1623">
        <v>5.2</v>
      </c>
    </row>
    <row r="1624" spans="1:20" x14ac:dyDescent="0.25">
      <c r="A1624" s="2">
        <v>39885</v>
      </c>
      <c r="B1624" s="4">
        <v>711.85</v>
      </c>
      <c r="D1624" s="2">
        <v>41577</v>
      </c>
      <c r="E1624" s="4">
        <v>93.38</v>
      </c>
      <c r="G1624" s="2">
        <v>40220</v>
      </c>
      <c r="H1624" s="4">
        <v>89.82</v>
      </c>
      <c r="J1624" s="2">
        <v>35219</v>
      </c>
      <c r="K1624" s="4">
        <v>16.86</v>
      </c>
      <c r="S1624" s="3">
        <v>35144</v>
      </c>
      <c r="T1624">
        <v>5.21</v>
      </c>
    </row>
    <row r="1625" spans="1:20" x14ac:dyDescent="0.25">
      <c r="A1625" s="2">
        <v>39888</v>
      </c>
      <c r="B1625" s="4">
        <v>709.42</v>
      </c>
      <c r="D1625" s="2">
        <v>41578</v>
      </c>
      <c r="E1625" s="4">
        <v>93.4</v>
      </c>
      <c r="G1625" s="2">
        <v>40221</v>
      </c>
      <c r="H1625" s="4">
        <v>90.19</v>
      </c>
      <c r="J1625" s="2">
        <v>35220</v>
      </c>
      <c r="K1625" s="4">
        <v>16.18</v>
      </c>
      <c r="S1625" s="3">
        <v>35145</v>
      </c>
      <c r="T1625">
        <v>5.21</v>
      </c>
    </row>
    <row r="1626" spans="1:20" x14ac:dyDescent="0.25">
      <c r="A1626" s="2">
        <v>39889</v>
      </c>
      <c r="B1626" s="4">
        <v>708.59</v>
      </c>
      <c r="D1626" s="2">
        <v>41579</v>
      </c>
      <c r="E1626" s="4">
        <v>92.8</v>
      </c>
      <c r="G1626" s="2">
        <v>40225</v>
      </c>
      <c r="H1626" s="4">
        <v>90.36</v>
      </c>
      <c r="J1626" s="2">
        <v>35221</v>
      </c>
      <c r="K1626" s="4">
        <v>16.04</v>
      </c>
      <c r="S1626" s="3">
        <v>35146</v>
      </c>
      <c r="T1626">
        <v>5.17</v>
      </c>
    </row>
    <row r="1627" spans="1:20" x14ac:dyDescent="0.25">
      <c r="A1627" s="2">
        <v>39890</v>
      </c>
      <c r="B1627" s="4">
        <v>714.3</v>
      </c>
      <c r="D1627" s="2">
        <v>41582</v>
      </c>
      <c r="E1627" s="4">
        <v>92.98</v>
      </c>
      <c r="G1627" s="2">
        <v>40226</v>
      </c>
      <c r="H1627" s="4">
        <v>89.33</v>
      </c>
      <c r="J1627" s="2">
        <v>35222</v>
      </c>
      <c r="K1627" s="4">
        <v>16.84</v>
      </c>
      <c r="S1627" s="3">
        <v>35149</v>
      </c>
      <c r="T1627">
        <v>5.29</v>
      </c>
    </row>
    <row r="1628" spans="1:20" x14ac:dyDescent="0.25">
      <c r="A1628" s="2">
        <v>39891</v>
      </c>
      <c r="B1628" s="4">
        <v>714.5</v>
      </c>
      <c r="D1628" s="2">
        <v>41583</v>
      </c>
      <c r="E1628" s="4">
        <v>92.73</v>
      </c>
      <c r="G1628" s="2">
        <v>40227</v>
      </c>
      <c r="H1628" s="4">
        <v>88.97</v>
      </c>
      <c r="J1628" s="2">
        <v>35223</v>
      </c>
      <c r="K1628" s="4">
        <v>16.100000000000001</v>
      </c>
      <c r="S1628" s="3">
        <v>35150</v>
      </c>
      <c r="T1628">
        <v>5.23</v>
      </c>
    </row>
    <row r="1629" spans="1:20" x14ac:dyDescent="0.25">
      <c r="A1629" s="2">
        <v>39892</v>
      </c>
      <c r="B1629" s="4">
        <v>713.77</v>
      </c>
      <c r="D1629" s="2">
        <v>41584</v>
      </c>
      <c r="E1629" s="4">
        <v>93</v>
      </c>
      <c r="G1629" s="2">
        <v>40228</v>
      </c>
      <c r="H1629" s="4">
        <v>89.47</v>
      </c>
      <c r="J1629" s="2">
        <v>35226</v>
      </c>
      <c r="K1629" s="4">
        <v>16.78</v>
      </c>
      <c r="S1629" s="3">
        <v>35151</v>
      </c>
      <c r="T1629">
        <v>5.29</v>
      </c>
    </row>
    <row r="1630" spans="1:20" x14ac:dyDescent="0.25">
      <c r="A1630" s="2">
        <v>39895</v>
      </c>
      <c r="B1630" s="4">
        <v>712.45</v>
      </c>
      <c r="D1630" s="2">
        <v>41585</v>
      </c>
      <c r="E1630" s="4">
        <v>93.06</v>
      </c>
      <c r="G1630" s="2">
        <v>40231</v>
      </c>
      <c r="H1630" s="4">
        <v>89.08</v>
      </c>
      <c r="J1630" s="2">
        <v>35227</v>
      </c>
      <c r="K1630" s="4">
        <v>16.68</v>
      </c>
      <c r="S1630" s="3">
        <v>35152</v>
      </c>
      <c r="T1630">
        <v>5.31</v>
      </c>
    </row>
    <row r="1631" spans="1:20" x14ac:dyDescent="0.25">
      <c r="A1631" s="2">
        <v>39896</v>
      </c>
      <c r="B1631" s="4">
        <v>713.86</v>
      </c>
      <c r="D1631" s="2">
        <v>41586</v>
      </c>
      <c r="E1631" s="4">
        <v>92.9</v>
      </c>
      <c r="G1631" s="2">
        <v>40232</v>
      </c>
      <c r="H1631" s="4">
        <v>90.46</v>
      </c>
      <c r="J1631" s="2">
        <v>35228</v>
      </c>
      <c r="K1631" s="4">
        <v>17</v>
      </c>
      <c r="S1631" s="3">
        <v>35153</v>
      </c>
      <c r="T1631">
        <v>5.25</v>
      </c>
    </row>
    <row r="1632" spans="1:20" x14ac:dyDescent="0.25">
      <c r="A1632" s="2">
        <v>39897</v>
      </c>
      <c r="B1632" s="4">
        <v>711.84</v>
      </c>
      <c r="D1632" s="2">
        <v>41589</v>
      </c>
      <c r="E1632" s="4">
        <v>92.54</v>
      </c>
      <c r="G1632" s="2">
        <v>40233</v>
      </c>
      <c r="H1632" s="4">
        <v>90.69</v>
      </c>
      <c r="J1632" s="2">
        <v>35229</v>
      </c>
      <c r="K1632" s="4">
        <v>17.12</v>
      </c>
      <c r="S1632" s="3">
        <v>35156</v>
      </c>
      <c r="T1632">
        <v>5.53</v>
      </c>
    </row>
    <row r="1633" spans="1:20" x14ac:dyDescent="0.25">
      <c r="A1633" s="2">
        <v>39898</v>
      </c>
      <c r="B1633" s="4">
        <v>713.55</v>
      </c>
      <c r="D1633" s="2">
        <v>41590</v>
      </c>
      <c r="E1633" s="4">
        <v>92.42</v>
      </c>
      <c r="G1633" s="2">
        <v>40234</v>
      </c>
      <c r="H1633" s="4">
        <v>91.2</v>
      </c>
      <c r="J1633" s="2">
        <v>35230</v>
      </c>
      <c r="K1633" s="4">
        <v>18.64</v>
      </c>
      <c r="S1633" s="3">
        <v>35157</v>
      </c>
      <c r="T1633">
        <v>5.29</v>
      </c>
    </row>
    <row r="1634" spans="1:20" x14ac:dyDescent="0.25">
      <c r="A1634" s="2">
        <v>39899</v>
      </c>
      <c r="B1634" s="4">
        <v>714.65</v>
      </c>
      <c r="D1634" s="2">
        <v>41591</v>
      </c>
      <c r="E1634" s="4">
        <v>92.77</v>
      </c>
      <c r="G1634" s="2">
        <v>40235</v>
      </c>
      <c r="H1634" s="4">
        <v>91.67</v>
      </c>
      <c r="J1634" s="2">
        <v>35233</v>
      </c>
      <c r="K1634" s="4">
        <v>17.46</v>
      </c>
      <c r="S1634" s="3">
        <v>35158</v>
      </c>
      <c r="T1634">
        <v>5.25</v>
      </c>
    </row>
    <row r="1635" spans="1:20" x14ac:dyDescent="0.25">
      <c r="A1635" s="2">
        <v>39902</v>
      </c>
      <c r="B1635" s="4">
        <v>715.18</v>
      </c>
      <c r="D1635" s="2">
        <v>41592</v>
      </c>
      <c r="E1635" s="4">
        <v>93.05</v>
      </c>
      <c r="G1635" s="2">
        <v>40238</v>
      </c>
      <c r="H1635" s="4">
        <v>91.34</v>
      </c>
      <c r="J1635" s="2">
        <v>35234</v>
      </c>
      <c r="K1635" s="4">
        <v>17.45</v>
      </c>
      <c r="S1635" s="3">
        <v>35159</v>
      </c>
      <c r="T1635">
        <v>5.25</v>
      </c>
    </row>
    <row r="1636" spans="1:20" x14ac:dyDescent="0.25">
      <c r="A1636" s="2">
        <v>39903</v>
      </c>
      <c r="B1636" s="4">
        <v>716.24</v>
      </c>
      <c r="D1636" s="2">
        <v>41593</v>
      </c>
      <c r="E1636" s="4">
        <v>93.18</v>
      </c>
      <c r="G1636" s="2">
        <v>40239</v>
      </c>
      <c r="H1636" s="4">
        <v>91.22</v>
      </c>
      <c r="J1636" s="2">
        <v>35235</v>
      </c>
      <c r="K1636" s="4">
        <v>17.54</v>
      </c>
      <c r="S1636" s="3">
        <v>35160</v>
      </c>
      <c r="T1636">
        <v>4.8899999999999997</v>
      </c>
    </row>
    <row r="1637" spans="1:20" x14ac:dyDescent="0.25">
      <c r="A1637" s="2">
        <v>39904</v>
      </c>
      <c r="B1637" s="4">
        <v>717.59</v>
      </c>
      <c r="D1637" s="2">
        <v>41596</v>
      </c>
      <c r="E1637" s="4">
        <v>92.95</v>
      </c>
      <c r="G1637" s="2">
        <v>40240</v>
      </c>
      <c r="H1637" s="4">
        <v>90.99</v>
      </c>
      <c r="J1637" s="2">
        <v>35236</v>
      </c>
      <c r="K1637" s="4">
        <v>16.97</v>
      </c>
      <c r="S1637" s="3">
        <v>35163</v>
      </c>
      <c r="T1637">
        <v>5.14</v>
      </c>
    </row>
    <row r="1638" spans="1:20" x14ac:dyDescent="0.25">
      <c r="A1638" s="2">
        <v>39905</v>
      </c>
      <c r="B1638" s="4">
        <v>715.74</v>
      </c>
      <c r="D1638" s="2">
        <v>41597</v>
      </c>
      <c r="E1638" s="4">
        <v>92.89</v>
      </c>
      <c r="G1638" s="2">
        <v>40241</v>
      </c>
      <c r="H1638" s="4">
        <v>91.47</v>
      </c>
      <c r="J1638" s="2">
        <v>35237</v>
      </c>
      <c r="K1638" s="4">
        <v>15.8</v>
      </c>
      <c r="S1638" s="3">
        <v>35164</v>
      </c>
      <c r="T1638">
        <v>5.07</v>
      </c>
    </row>
    <row r="1639" spans="1:20" x14ac:dyDescent="0.25">
      <c r="A1639" s="2">
        <v>39906</v>
      </c>
      <c r="B1639" s="4">
        <v>712.88</v>
      </c>
      <c r="D1639" s="2">
        <v>41598</v>
      </c>
      <c r="E1639" s="4">
        <v>92.78</v>
      </c>
      <c r="G1639" s="2">
        <v>40242</v>
      </c>
      <c r="H1639" s="4">
        <v>90.27</v>
      </c>
      <c r="J1639" s="2">
        <v>35240</v>
      </c>
      <c r="K1639" s="4">
        <v>15.91</v>
      </c>
      <c r="S1639" s="3">
        <v>35165</v>
      </c>
      <c r="T1639">
        <v>5.46</v>
      </c>
    </row>
    <row r="1640" spans="1:20" x14ac:dyDescent="0.25">
      <c r="A1640" s="2">
        <v>39909</v>
      </c>
      <c r="B1640" s="4">
        <v>712.01</v>
      </c>
      <c r="D1640" s="2">
        <v>41599</v>
      </c>
      <c r="E1640" s="4">
        <v>93.1</v>
      </c>
      <c r="G1640" s="2">
        <v>40245</v>
      </c>
      <c r="H1640" s="4">
        <v>89.8</v>
      </c>
      <c r="J1640" s="2">
        <v>35241</v>
      </c>
      <c r="K1640" s="4">
        <v>15.43</v>
      </c>
      <c r="S1640" s="3">
        <v>35166</v>
      </c>
      <c r="T1640">
        <v>5.33</v>
      </c>
    </row>
    <row r="1641" spans="1:20" x14ac:dyDescent="0.25">
      <c r="A1641" s="2">
        <v>39910</v>
      </c>
      <c r="B1641" s="4">
        <v>710.94</v>
      </c>
      <c r="D1641" s="2">
        <v>41600</v>
      </c>
      <c r="E1641" s="4">
        <v>93.17</v>
      </c>
      <c r="G1641" s="2">
        <v>40246</v>
      </c>
      <c r="H1641" s="4">
        <v>89.81</v>
      </c>
      <c r="J1641" s="2">
        <v>35242</v>
      </c>
      <c r="K1641" s="4">
        <v>15.23</v>
      </c>
      <c r="S1641" s="3">
        <v>35167</v>
      </c>
      <c r="T1641">
        <v>5.22</v>
      </c>
    </row>
    <row r="1642" spans="1:20" x14ac:dyDescent="0.25">
      <c r="A1642" s="2">
        <v>39911</v>
      </c>
      <c r="B1642" s="4">
        <v>712.47</v>
      </c>
      <c r="D1642" s="2">
        <v>41603</v>
      </c>
      <c r="E1642" s="4">
        <v>93.31</v>
      </c>
      <c r="G1642" s="2">
        <v>40247</v>
      </c>
      <c r="H1642" s="4">
        <v>89.59</v>
      </c>
      <c r="J1642" s="2">
        <v>35243</v>
      </c>
      <c r="K1642" s="4">
        <v>14.19</v>
      </c>
      <c r="S1642" s="3">
        <v>35170</v>
      </c>
      <c r="T1642">
        <v>5.33</v>
      </c>
    </row>
    <row r="1643" spans="1:20" x14ac:dyDescent="0.25">
      <c r="A1643" s="2">
        <v>39912</v>
      </c>
      <c r="B1643" s="4">
        <v>715.46</v>
      </c>
      <c r="D1643" s="2">
        <v>41604</v>
      </c>
      <c r="E1643" s="4">
        <v>93.38</v>
      </c>
      <c r="G1643" s="2">
        <v>40248</v>
      </c>
      <c r="H1643" s="4">
        <v>89.96</v>
      </c>
      <c r="J1643" s="2">
        <v>35244</v>
      </c>
      <c r="K1643" s="4">
        <v>13.68</v>
      </c>
      <c r="S1643" s="3">
        <v>35171</v>
      </c>
      <c r="T1643">
        <v>5.17</v>
      </c>
    </row>
    <row r="1644" spans="1:20" x14ac:dyDescent="0.25">
      <c r="A1644" s="2">
        <v>39916</v>
      </c>
      <c r="B1644" s="4">
        <v>715.35</v>
      </c>
      <c r="D1644" s="2">
        <v>41605</v>
      </c>
      <c r="E1644" s="4">
        <v>93.32</v>
      </c>
      <c r="G1644" s="2">
        <v>40249</v>
      </c>
      <c r="H1644" s="4">
        <v>90.5</v>
      </c>
      <c r="J1644" s="2">
        <v>35247</v>
      </c>
      <c r="K1644" s="4">
        <v>13.78</v>
      </c>
      <c r="S1644" s="3">
        <v>35172</v>
      </c>
      <c r="T1644">
        <v>5.17</v>
      </c>
    </row>
    <row r="1645" spans="1:20" x14ac:dyDescent="0.25">
      <c r="A1645" s="2">
        <v>39917</v>
      </c>
      <c r="B1645" s="4">
        <v>714.8</v>
      </c>
      <c r="D1645" s="2">
        <v>41607</v>
      </c>
      <c r="E1645" s="4">
        <v>93.42</v>
      </c>
      <c r="G1645" s="2">
        <v>40252</v>
      </c>
      <c r="H1645" s="4">
        <v>90.36</v>
      </c>
      <c r="J1645" s="2">
        <v>35248</v>
      </c>
      <c r="K1645" s="4">
        <v>14.19</v>
      </c>
      <c r="S1645" s="3">
        <v>35173</v>
      </c>
      <c r="T1645">
        <v>5.19</v>
      </c>
    </row>
    <row r="1646" spans="1:20" x14ac:dyDescent="0.25">
      <c r="A1646" s="2">
        <v>39918</v>
      </c>
      <c r="B1646" s="4">
        <v>715.68</v>
      </c>
      <c r="D1646" s="2">
        <v>41610</v>
      </c>
      <c r="E1646" s="4">
        <v>93</v>
      </c>
      <c r="G1646" s="2">
        <v>40253</v>
      </c>
      <c r="H1646" s="4">
        <v>91.08</v>
      </c>
      <c r="J1646" s="2">
        <v>35249</v>
      </c>
      <c r="K1646" s="4">
        <v>14.21</v>
      </c>
      <c r="S1646" s="3">
        <v>35174</v>
      </c>
      <c r="T1646">
        <v>5.0999999999999996</v>
      </c>
    </row>
    <row r="1647" spans="1:20" x14ac:dyDescent="0.25">
      <c r="A1647" s="2">
        <v>39919</v>
      </c>
      <c r="B1647" s="4">
        <v>717.65</v>
      </c>
      <c r="D1647" s="2">
        <v>41611</v>
      </c>
      <c r="E1647" s="4">
        <v>92.91</v>
      </c>
      <c r="G1647" s="2">
        <v>40254</v>
      </c>
      <c r="H1647" s="4">
        <v>91.47</v>
      </c>
      <c r="J1647" s="2">
        <v>35251</v>
      </c>
      <c r="K1647" s="4">
        <v>16.09</v>
      </c>
      <c r="S1647" s="3">
        <v>35177</v>
      </c>
      <c r="T1647">
        <v>5.23</v>
      </c>
    </row>
    <row r="1648" spans="1:20" x14ac:dyDescent="0.25">
      <c r="A1648" s="2">
        <v>39920</v>
      </c>
      <c r="B1648" s="4">
        <v>720.37</v>
      </c>
      <c r="D1648" s="2">
        <v>41612</v>
      </c>
      <c r="E1648" s="4">
        <v>92.67</v>
      </c>
      <c r="G1648" s="2">
        <v>40255</v>
      </c>
      <c r="H1648" s="4">
        <v>91.17</v>
      </c>
      <c r="J1648" s="2">
        <v>35254</v>
      </c>
      <c r="K1648" s="4">
        <v>16.420000000000002</v>
      </c>
      <c r="S1648" s="3">
        <v>35178</v>
      </c>
      <c r="T1648">
        <v>5.38</v>
      </c>
    </row>
    <row r="1649" spans="1:20" x14ac:dyDescent="0.25">
      <c r="A1649" s="2">
        <v>39923</v>
      </c>
      <c r="B1649" s="4">
        <v>715.76</v>
      </c>
      <c r="D1649" s="2">
        <v>41613</v>
      </c>
      <c r="E1649" s="4">
        <v>92.6</v>
      </c>
      <c r="G1649" s="2">
        <v>40256</v>
      </c>
      <c r="H1649" s="4">
        <v>91.27</v>
      </c>
      <c r="J1649" s="2">
        <v>35255</v>
      </c>
      <c r="K1649" s="4">
        <v>15.49</v>
      </c>
      <c r="S1649" s="3">
        <v>35179</v>
      </c>
      <c r="T1649">
        <v>5.57</v>
      </c>
    </row>
    <row r="1650" spans="1:20" x14ac:dyDescent="0.25">
      <c r="A1650" s="2">
        <v>39924</v>
      </c>
      <c r="B1650" s="4">
        <v>717.15</v>
      </c>
      <c r="D1650" s="2">
        <v>41614</v>
      </c>
      <c r="E1650" s="4">
        <v>92.86</v>
      </c>
      <c r="G1650" s="2">
        <v>40259</v>
      </c>
      <c r="H1650" s="4">
        <v>91.36</v>
      </c>
      <c r="J1650" s="2">
        <v>35256</v>
      </c>
      <c r="K1650" s="4">
        <v>15.51</v>
      </c>
      <c r="S1650" s="3">
        <v>35180</v>
      </c>
      <c r="T1650">
        <v>5.34</v>
      </c>
    </row>
    <row r="1651" spans="1:20" x14ac:dyDescent="0.25">
      <c r="A1651" s="2">
        <v>39925</v>
      </c>
      <c r="B1651" s="4">
        <v>717.68</v>
      </c>
      <c r="D1651" s="2">
        <v>41617</v>
      </c>
      <c r="E1651" s="4">
        <v>93.2</v>
      </c>
      <c r="G1651" s="2">
        <v>40260</v>
      </c>
      <c r="H1651" s="4">
        <v>90.93</v>
      </c>
      <c r="J1651" s="2">
        <v>35257</v>
      </c>
      <c r="K1651" s="4">
        <v>17.809999999999999</v>
      </c>
      <c r="S1651" s="3">
        <v>35181</v>
      </c>
      <c r="T1651">
        <v>5.21</v>
      </c>
    </row>
    <row r="1652" spans="1:20" x14ac:dyDescent="0.25">
      <c r="A1652" s="2">
        <v>39926</v>
      </c>
      <c r="B1652" s="4">
        <v>717.55</v>
      </c>
      <c r="D1652" s="2">
        <v>41618</v>
      </c>
      <c r="E1652" s="4">
        <v>93.2</v>
      </c>
      <c r="G1652" s="2">
        <v>40261</v>
      </c>
      <c r="H1652" s="4">
        <v>89.26</v>
      </c>
      <c r="J1652" s="2">
        <v>35258</v>
      </c>
      <c r="K1652" s="4">
        <v>17.09</v>
      </c>
      <c r="S1652" s="3">
        <v>35184</v>
      </c>
      <c r="T1652">
        <v>5.25</v>
      </c>
    </row>
    <row r="1653" spans="1:20" x14ac:dyDescent="0.25">
      <c r="A1653" s="2">
        <v>39927</v>
      </c>
      <c r="B1653" s="4">
        <v>719.28</v>
      </c>
      <c r="D1653" s="2">
        <v>41619</v>
      </c>
      <c r="E1653" s="4">
        <v>92.9</v>
      </c>
      <c r="G1653" s="2">
        <v>40262</v>
      </c>
      <c r="H1653" s="4">
        <v>88.7</v>
      </c>
      <c r="J1653" s="2">
        <v>35261</v>
      </c>
      <c r="K1653" s="4">
        <v>20.11</v>
      </c>
      <c r="S1653" s="3">
        <v>35185</v>
      </c>
      <c r="T1653">
        <v>5.5</v>
      </c>
    </row>
    <row r="1654" spans="1:20" x14ac:dyDescent="0.25">
      <c r="A1654" s="2">
        <v>39930</v>
      </c>
      <c r="B1654" s="4">
        <v>718.36</v>
      </c>
      <c r="D1654" s="2">
        <v>41620</v>
      </c>
      <c r="E1654" s="4">
        <v>92.75</v>
      </c>
      <c r="G1654" s="2">
        <v>40263</v>
      </c>
      <c r="H1654" s="4">
        <v>88.95</v>
      </c>
      <c r="J1654" s="2">
        <v>35262</v>
      </c>
      <c r="K1654" s="4">
        <v>20.100000000000001</v>
      </c>
      <c r="S1654" s="3">
        <v>35186</v>
      </c>
      <c r="T1654">
        <v>5.41</v>
      </c>
    </row>
    <row r="1655" spans="1:20" x14ac:dyDescent="0.25">
      <c r="A1655" s="2">
        <v>39931</v>
      </c>
      <c r="B1655" s="4">
        <v>718.6</v>
      </c>
      <c r="D1655" s="2">
        <v>41621</v>
      </c>
      <c r="E1655" s="4">
        <v>92.9</v>
      </c>
      <c r="G1655" s="2">
        <v>40266</v>
      </c>
      <c r="H1655" s="4">
        <v>88.61</v>
      </c>
      <c r="J1655" s="2">
        <v>35263</v>
      </c>
      <c r="K1655" s="4">
        <v>19.22</v>
      </c>
      <c r="S1655" s="3">
        <v>35187</v>
      </c>
      <c r="T1655">
        <v>5.28</v>
      </c>
    </row>
    <row r="1656" spans="1:20" x14ac:dyDescent="0.25">
      <c r="A1656" s="2">
        <v>39932</v>
      </c>
      <c r="B1656" s="4">
        <v>720.68</v>
      </c>
      <c r="D1656" s="2">
        <v>41624</v>
      </c>
      <c r="E1656" s="4">
        <v>92.98</v>
      </c>
      <c r="G1656" s="2">
        <v>40267</v>
      </c>
      <c r="H1656" s="4">
        <v>88.89</v>
      </c>
      <c r="J1656" s="2">
        <v>35264</v>
      </c>
      <c r="K1656" s="4">
        <v>17.93</v>
      </c>
      <c r="S1656" s="3">
        <v>35188</v>
      </c>
      <c r="T1656">
        <v>5.14</v>
      </c>
    </row>
    <row r="1657" spans="1:20" x14ac:dyDescent="0.25">
      <c r="A1657" s="2">
        <v>39933</v>
      </c>
      <c r="B1657" s="4">
        <v>721.74</v>
      </c>
      <c r="D1657" s="2">
        <v>41625</v>
      </c>
      <c r="E1657" s="4">
        <v>92.96</v>
      </c>
      <c r="G1657" s="2">
        <v>40268</v>
      </c>
      <c r="H1657" s="4">
        <v>89.46</v>
      </c>
      <c r="J1657" s="2">
        <v>35265</v>
      </c>
      <c r="K1657" s="4">
        <v>17.260000000000002</v>
      </c>
      <c r="S1657" s="3">
        <v>35191</v>
      </c>
      <c r="T1657">
        <v>5.26</v>
      </c>
    </row>
    <row r="1658" spans="1:20" x14ac:dyDescent="0.25">
      <c r="A1658" s="2">
        <v>39934</v>
      </c>
      <c r="B1658" s="4">
        <v>721.51</v>
      </c>
      <c r="D1658" s="2">
        <v>41626</v>
      </c>
      <c r="E1658" s="4">
        <v>93.15</v>
      </c>
      <c r="G1658" s="2">
        <v>40269</v>
      </c>
      <c r="H1658" s="4">
        <v>88.95</v>
      </c>
      <c r="J1658" s="2">
        <v>35268</v>
      </c>
      <c r="K1658" s="4">
        <v>20.41</v>
      </c>
      <c r="S1658" s="3">
        <v>35192</v>
      </c>
      <c r="T1658">
        <v>5.24</v>
      </c>
    </row>
    <row r="1659" spans="1:20" x14ac:dyDescent="0.25">
      <c r="A1659" s="2">
        <v>39937</v>
      </c>
      <c r="B1659" s="4">
        <v>721.15</v>
      </c>
      <c r="D1659" s="2">
        <v>41627</v>
      </c>
      <c r="E1659" s="4">
        <v>93.05</v>
      </c>
      <c r="G1659" s="2">
        <v>40273</v>
      </c>
      <c r="H1659" s="4">
        <v>87.47</v>
      </c>
      <c r="J1659" s="2">
        <v>35269</v>
      </c>
      <c r="K1659" s="4">
        <v>21.55</v>
      </c>
      <c r="S1659" s="3">
        <v>35193</v>
      </c>
      <c r="T1659">
        <v>5.31</v>
      </c>
    </row>
    <row r="1660" spans="1:20" x14ac:dyDescent="0.25">
      <c r="A1660" s="2">
        <v>39938</v>
      </c>
      <c r="B1660" s="4">
        <v>722.45</v>
      </c>
      <c r="D1660" s="2">
        <v>41628</v>
      </c>
      <c r="E1660" s="4">
        <v>93.11</v>
      </c>
      <c r="G1660" s="2">
        <v>40274</v>
      </c>
      <c r="H1660" s="4">
        <v>87.58</v>
      </c>
      <c r="J1660" s="2">
        <v>35270</v>
      </c>
      <c r="K1660" s="4">
        <v>21.44</v>
      </c>
      <c r="S1660" s="3">
        <v>35194</v>
      </c>
      <c r="T1660">
        <v>5.28</v>
      </c>
    </row>
    <row r="1661" spans="1:20" x14ac:dyDescent="0.25">
      <c r="A1661" s="2">
        <v>39939</v>
      </c>
      <c r="B1661" s="4">
        <v>723.76</v>
      </c>
      <c r="D1661" s="2">
        <v>41631</v>
      </c>
      <c r="E1661" s="4">
        <v>93.18</v>
      </c>
      <c r="G1661" s="2">
        <v>40275</v>
      </c>
      <c r="H1661" s="4">
        <v>88.73</v>
      </c>
      <c r="J1661" s="2">
        <v>35271</v>
      </c>
      <c r="K1661" s="4">
        <v>19.39</v>
      </c>
      <c r="S1661" s="3">
        <v>35195</v>
      </c>
      <c r="T1661">
        <v>5.2</v>
      </c>
    </row>
    <row r="1662" spans="1:20" x14ac:dyDescent="0.25">
      <c r="A1662" s="2">
        <v>39940</v>
      </c>
      <c r="B1662" s="4">
        <v>721.16</v>
      </c>
      <c r="D1662" s="2">
        <v>41632</v>
      </c>
      <c r="E1662" s="4">
        <v>93.13</v>
      </c>
      <c r="G1662" s="2">
        <v>40276</v>
      </c>
      <c r="H1662" s="4">
        <v>88.77</v>
      </c>
      <c r="J1662" s="2">
        <v>35272</v>
      </c>
      <c r="K1662" s="4">
        <v>17.45</v>
      </c>
      <c r="S1662" s="3">
        <v>35198</v>
      </c>
      <c r="T1662">
        <v>5.25</v>
      </c>
    </row>
    <row r="1663" spans="1:20" x14ac:dyDescent="0.25">
      <c r="A1663" s="2">
        <v>39941</v>
      </c>
      <c r="B1663" s="4">
        <v>723.98</v>
      </c>
      <c r="D1663" s="2">
        <v>41634</v>
      </c>
      <c r="E1663" s="4">
        <v>92.75</v>
      </c>
      <c r="G1663" s="2">
        <v>40277</v>
      </c>
      <c r="H1663" s="4">
        <v>88.98</v>
      </c>
      <c r="J1663" s="2">
        <v>35275</v>
      </c>
      <c r="K1663" s="4">
        <v>20.09</v>
      </c>
      <c r="S1663" s="3">
        <v>35199</v>
      </c>
      <c r="T1663">
        <v>5.25</v>
      </c>
    </row>
    <row r="1664" spans="1:20" x14ac:dyDescent="0.25">
      <c r="A1664" s="2">
        <v>39944</v>
      </c>
      <c r="B1664" s="4">
        <v>723.13</v>
      </c>
      <c r="D1664" s="2">
        <v>41635</v>
      </c>
      <c r="E1664" s="4">
        <v>92.74</v>
      </c>
      <c r="G1664" s="2">
        <v>40280</v>
      </c>
      <c r="H1664" s="4">
        <v>89.45</v>
      </c>
      <c r="J1664" s="2">
        <v>35276</v>
      </c>
      <c r="K1664" s="4">
        <v>20.53</v>
      </c>
      <c r="S1664" s="3">
        <v>35200</v>
      </c>
      <c r="T1664">
        <v>5.47</v>
      </c>
    </row>
    <row r="1665" spans="1:20" x14ac:dyDescent="0.25">
      <c r="A1665" s="2">
        <v>39945</v>
      </c>
      <c r="B1665" s="4">
        <v>723.74</v>
      </c>
      <c r="D1665" s="2">
        <v>41638</v>
      </c>
      <c r="E1665" s="4">
        <v>92.82</v>
      </c>
      <c r="G1665" s="2">
        <v>40281</v>
      </c>
      <c r="H1665" s="4">
        <v>89.74</v>
      </c>
      <c r="J1665" s="2">
        <v>35277</v>
      </c>
      <c r="K1665" s="4">
        <v>19.46</v>
      </c>
      <c r="S1665" s="3">
        <v>35201</v>
      </c>
      <c r="T1665">
        <v>5.24</v>
      </c>
    </row>
    <row r="1666" spans="1:20" x14ac:dyDescent="0.25">
      <c r="A1666" s="2">
        <v>39946</v>
      </c>
      <c r="B1666" s="4">
        <v>721.69</v>
      </c>
      <c r="D1666" s="2">
        <v>41639</v>
      </c>
      <c r="E1666" s="4">
        <v>92.88</v>
      </c>
      <c r="G1666" s="2">
        <v>40282</v>
      </c>
      <c r="H1666" s="4">
        <v>89.11</v>
      </c>
      <c r="J1666" s="2">
        <v>35278</v>
      </c>
      <c r="K1666" s="4">
        <v>18.760000000000002</v>
      </c>
      <c r="S1666" s="3">
        <v>35202</v>
      </c>
      <c r="T1666">
        <v>5.15</v>
      </c>
    </row>
    <row r="1667" spans="1:20" x14ac:dyDescent="0.25">
      <c r="A1667" s="2">
        <v>39947</v>
      </c>
      <c r="B1667" s="4">
        <v>720.03</v>
      </c>
      <c r="D1667" s="2">
        <v>41641</v>
      </c>
      <c r="E1667" s="4">
        <v>93.04</v>
      </c>
      <c r="G1667" s="2">
        <v>40283</v>
      </c>
      <c r="H1667" s="4">
        <v>89.2</v>
      </c>
      <c r="J1667" s="2">
        <v>35279</v>
      </c>
      <c r="K1667" s="4">
        <v>16.190000000000001</v>
      </c>
      <c r="S1667" s="3">
        <v>35205</v>
      </c>
      <c r="T1667">
        <v>5.21</v>
      </c>
    </row>
    <row r="1668" spans="1:20" x14ac:dyDescent="0.25">
      <c r="A1668" s="2">
        <v>39948</v>
      </c>
      <c r="B1668" s="4">
        <v>717.85</v>
      </c>
      <c r="D1668" s="2">
        <v>41642</v>
      </c>
      <c r="E1668" s="4">
        <v>93.01</v>
      </c>
      <c r="G1668" s="2">
        <v>40284</v>
      </c>
      <c r="H1668" s="4">
        <v>89.86</v>
      </c>
      <c r="J1668" s="2">
        <v>35282</v>
      </c>
      <c r="K1668" s="4">
        <v>17.36</v>
      </c>
      <c r="S1668" s="3">
        <v>35206</v>
      </c>
      <c r="T1668">
        <v>5.23</v>
      </c>
    </row>
    <row r="1669" spans="1:20" x14ac:dyDescent="0.25">
      <c r="A1669" s="2">
        <v>39951</v>
      </c>
      <c r="B1669" s="4">
        <v>721.11</v>
      </c>
      <c r="D1669" s="2">
        <v>41645</v>
      </c>
      <c r="E1669" s="4">
        <v>93.21</v>
      </c>
      <c r="G1669" s="2">
        <v>40287</v>
      </c>
      <c r="H1669" s="4">
        <v>89.64</v>
      </c>
      <c r="J1669" s="2">
        <v>35283</v>
      </c>
      <c r="K1669" s="4">
        <v>16.93</v>
      </c>
      <c r="S1669" s="3">
        <v>35207</v>
      </c>
      <c r="T1669">
        <v>5.41</v>
      </c>
    </row>
    <row r="1670" spans="1:20" x14ac:dyDescent="0.25">
      <c r="A1670" s="2">
        <v>39952</v>
      </c>
      <c r="B1670" s="4">
        <v>722.13</v>
      </c>
      <c r="D1670" s="2">
        <v>41646</v>
      </c>
      <c r="E1670" s="4">
        <v>93.22</v>
      </c>
      <c r="G1670" s="2">
        <v>40288</v>
      </c>
      <c r="H1670" s="4">
        <v>89.96</v>
      </c>
      <c r="J1670" s="2">
        <v>35284</v>
      </c>
      <c r="K1670" s="4">
        <v>16.239999999999998</v>
      </c>
      <c r="S1670" s="3">
        <v>35208</v>
      </c>
      <c r="T1670">
        <v>5.2</v>
      </c>
    </row>
    <row r="1671" spans="1:20" x14ac:dyDescent="0.25">
      <c r="A1671" s="2">
        <v>39953</v>
      </c>
      <c r="B1671" s="4">
        <v>724.69</v>
      </c>
      <c r="D1671" s="2">
        <v>41647</v>
      </c>
      <c r="E1671" s="4">
        <v>93.15</v>
      </c>
      <c r="G1671" s="2">
        <v>40289</v>
      </c>
      <c r="H1671" s="4">
        <v>90.7</v>
      </c>
      <c r="J1671" s="2">
        <v>35285</v>
      </c>
      <c r="K1671" s="4">
        <v>16.04</v>
      </c>
      <c r="S1671" s="3">
        <v>35209</v>
      </c>
      <c r="T1671">
        <v>5.14</v>
      </c>
    </row>
    <row r="1672" spans="1:20" x14ac:dyDescent="0.25">
      <c r="A1672" s="2">
        <v>39954</v>
      </c>
      <c r="B1672" s="4">
        <v>722.43</v>
      </c>
      <c r="D1672" s="2">
        <v>41648</v>
      </c>
      <c r="E1672" s="4">
        <v>93.29</v>
      </c>
      <c r="G1672" s="2">
        <v>40290</v>
      </c>
      <c r="H1672" s="4">
        <v>90.43</v>
      </c>
      <c r="J1672" s="2">
        <v>35286</v>
      </c>
      <c r="K1672" s="4">
        <v>15.77</v>
      </c>
      <c r="S1672" s="3">
        <v>35212</v>
      </c>
      <c r="T1672">
        <v>5.14</v>
      </c>
    </row>
    <row r="1673" spans="1:20" x14ac:dyDescent="0.25">
      <c r="A1673" s="2">
        <v>39955</v>
      </c>
      <c r="B1673" s="4">
        <v>724.83</v>
      </c>
      <c r="D1673" s="2">
        <v>41649</v>
      </c>
      <c r="E1673" s="4">
        <v>93.57</v>
      </c>
      <c r="G1673" s="2">
        <v>40291</v>
      </c>
      <c r="H1673" s="4">
        <v>90.11</v>
      </c>
      <c r="J1673" s="2">
        <v>35289</v>
      </c>
      <c r="K1673" s="4">
        <v>15.57</v>
      </c>
      <c r="S1673" s="3">
        <v>35213</v>
      </c>
      <c r="T1673">
        <v>5.33</v>
      </c>
    </row>
    <row r="1674" spans="1:20" x14ac:dyDescent="0.25">
      <c r="A1674" s="2">
        <v>39959</v>
      </c>
      <c r="B1674" s="4">
        <v>724.33</v>
      </c>
      <c r="D1674" s="2">
        <v>41652</v>
      </c>
      <c r="E1674" s="4">
        <v>93.47</v>
      </c>
      <c r="G1674" s="2">
        <v>40294</v>
      </c>
      <c r="H1674" s="4">
        <v>90.21</v>
      </c>
      <c r="J1674" s="2">
        <v>35290</v>
      </c>
      <c r="K1674" s="4">
        <v>16.41</v>
      </c>
      <c r="S1674" s="3">
        <v>35214</v>
      </c>
      <c r="T1674">
        <v>5.24</v>
      </c>
    </row>
    <row r="1675" spans="1:20" x14ac:dyDescent="0.25">
      <c r="A1675" s="2">
        <v>39960</v>
      </c>
      <c r="B1675" s="4">
        <v>724.64</v>
      </c>
      <c r="D1675" s="2">
        <v>41653</v>
      </c>
      <c r="E1675" s="4">
        <v>93.61</v>
      </c>
      <c r="G1675" s="2">
        <v>40295</v>
      </c>
      <c r="H1675" s="4">
        <v>91.48</v>
      </c>
      <c r="J1675" s="2">
        <v>35291</v>
      </c>
      <c r="K1675" s="4">
        <v>15.96</v>
      </c>
      <c r="S1675" s="3">
        <v>35215</v>
      </c>
      <c r="T1675">
        <v>5.34</v>
      </c>
    </row>
    <row r="1676" spans="1:20" x14ac:dyDescent="0.25">
      <c r="A1676" s="2">
        <v>39961</v>
      </c>
      <c r="B1676" s="4">
        <v>725.24</v>
      </c>
      <c r="D1676" s="2">
        <v>41654</v>
      </c>
      <c r="E1676" s="4">
        <v>93.76</v>
      </c>
      <c r="G1676" s="2">
        <v>40296</v>
      </c>
      <c r="H1676" s="4">
        <v>90.68</v>
      </c>
      <c r="J1676" s="2">
        <v>35292</v>
      </c>
      <c r="K1676" s="4">
        <v>15.46</v>
      </c>
      <c r="S1676" s="3">
        <v>35216</v>
      </c>
      <c r="T1676">
        <v>5.31</v>
      </c>
    </row>
    <row r="1677" spans="1:20" x14ac:dyDescent="0.25">
      <c r="A1677" s="2">
        <v>39962</v>
      </c>
      <c r="B1677" s="4">
        <v>726.53</v>
      </c>
      <c r="D1677" s="2">
        <v>41655</v>
      </c>
      <c r="E1677" s="4">
        <v>93.76</v>
      </c>
      <c r="G1677" s="2">
        <v>40297</v>
      </c>
      <c r="H1677" s="4">
        <v>91.08</v>
      </c>
      <c r="J1677" s="2">
        <v>35293</v>
      </c>
      <c r="K1677" s="4">
        <v>14.81</v>
      </c>
      <c r="S1677" s="3">
        <v>35219</v>
      </c>
      <c r="T1677">
        <v>5.44</v>
      </c>
    </row>
    <row r="1678" spans="1:20" x14ac:dyDescent="0.25">
      <c r="A1678" s="2">
        <v>39965</v>
      </c>
      <c r="B1678" s="4">
        <v>730.62</v>
      </c>
      <c r="D1678" s="2">
        <v>41656</v>
      </c>
      <c r="E1678" s="4">
        <v>93.78</v>
      </c>
      <c r="G1678" s="2">
        <v>40298</v>
      </c>
      <c r="H1678" s="4">
        <v>92.17</v>
      </c>
      <c r="J1678" s="2">
        <v>35296</v>
      </c>
      <c r="K1678" s="4">
        <v>15.27</v>
      </c>
      <c r="S1678" s="3">
        <v>35220</v>
      </c>
      <c r="T1678">
        <v>5.23</v>
      </c>
    </row>
    <row r="1679" spans="1:20" x14ac:dyDescent="0.25">
      <c r="A1679" s="2">
        <v>39966</v>
      </c>
      <c r="B1679" s="4">
        <v>730.02</v>
      </c>
      <c r="D1679" s="2">
        <v>41660</v>
      </c>
      <c r="E1679" s="4">
        <v>93.9</v>
      </c>
      <c r="G1679" s="2">
        <v>40301</v>
      </c>
      <c r="H1679" s="4">
        <v>91.69</v>
      </c>
      <c r="J1679" s="2">
        <v>35297</v>
      </c>
      <c r="K1679" s="4">
        <v>14.73</v>
      </c>
      <c r="S1679" s="3">
        <v>35221</v>
      </c>
      <c r="T1679">
        <v>5.34</v>
      </c>
    </row>
    <row r="1680" spans="1:20" x14ac:dyDescent="0.25">
      <c r="A1680" s="2">
        <v>39967</v>
      </c>
      <c r="B1680" s="4">
        <v>728.99</v>
      </c>
      <c r="D1680" s="2">
        <v>41661</v>
      </c>
      <c r="E1680" s="4">
        <v>93.76</v>
      </c>
      <c r="G1680" s="2">
        <v>40302</v>
      </c>
      <c r="H1680" s="4">
        <v>93.35</v>
      </c>
      <c r="J1680" s="2">
        <v>35298</v>
      </c>
      <c r="K1680" s="4">
        <v>14.52</v>
      </c>
      <c r="S1680" s="3">
        <v>35222</v>
      </c>
      <c r="T1680">
        <v>5.29</v>
      </c>
    </row>
    <row r="1681" spans="1:20" x14ac:dyDescent="0.25">
      <c r="A1681" s="2">
        <v>39968</v>
      </c>
      <c r="B1681" s="4">
        <v>729.56</v>
      </c>
      <c r="D1681" s="2">
        <v>41662</v>
      </c>
      <c r="E1681" s="4">
        <v>93.64</v>
      </c>
      <c r="G1681" s="2">
        <v>40303</v>
      </c>
      <c r="H1681" s="4">
        <v>93.89</v>
      </c>
      <c r="J1681" s="2">
        <v>35299</v>
      </c>
      <c r="K1681" s="4">
        <v>13.71</v>
      </c>
      <c r="S1681" s="3">
        <v>35223</v>
      </c>
      <c r="T1681">
        <v>5.21</v>
      </c>
    </row>
    <row r="1682" spans="1:20" x14ac:dyDescent="0.25">
      <c r="A1682" s="2">
        <v>39969</v>
      </c>
      <c r="B1682" s="4">
        <v>730.16</v>
      </c>
      <c r="D1682" s="2">
        <v>41663</v>
      </c>
      <c r="E1682" s="4">
        <v>93.02</v>
      </c>
      <c r="G1682" s="2">
        <v>40304</v>
      </c>
      <c r="H1682" s="4">
        <v>96.77</v>
      </c>
      <c r="J1682" s="2">
        <v>35300</v>
      </c>
      <c r="K1682" s="4">
        <v>14.18</v>
      </c>
      <c r="S1682" s="3">
        <v>35226</v>
      </c>
      <c r="T1682">
        <v>5.28</v>
      </c>
    </row>
    <row r="1683" spans="1:20" x14ac:dyDescent="0.25">
      <c r="A1683" s="2">
        <v>39972</v>
      </c>
      <c r="B1683" s="4">
        <v>730.47</v>
      </c>
      <c r="D1683" s="2">
        <v>41666</v>
      </c>
      <c r="E1683" s="4">
        <v>92.99</v>
      </c>
      <c r="G1683" s="2">
        <v>40305</v>
      </c>
      <c r="H1683" s="4">
        <v>95.64</v>
      </c>
      <c r="J1683" s="2">
        <v>35303</v>
      </c>
      <c r="K1683" s="4">
        <v>15.38</v>
      </c>
      <c r="S1683" s="3">
        <v>35227</v>
      </c>
      <c r="T1683">
        <v>5.24</v>
      </c>
    </row>
    <row r="1684" spans="1:20" x14ac:dyDescent="0.25">
      <c r="A1684" s="2">
        <v>39973</v>
      </c>
      <c r="B1684" s="4">
        <v>730.85</v>
      </c>
      <c r="D1684" s="2">
        <v>41667</v>
      </c>
      <c r="E1684" s="4">
        <v>93.4</v>
      </c>
      <c r="G1684" s="2">
        <v>40308</v>
      </c>
      <c r="H1684" s="4">
        <v>93.6</v>
      </c>
      <c r="J1684" s="2">
        <v>35304</v>
      </c>
      <c r="K1684" s="4">
        <v>15.11</v>
      </c>
      <c r="S1684" s="3">
        <v>35228</v>
      </c>
      <c r="T1684">
        <v>5.25</v>
      </c>
    </row>
    <row r="1685" spans="1:20" x14ac:dyDescent="0.25">
      <c r="A1685" s="2">
        <v>39974</v>
      </c>
      <c r="B1685" s="4">
        <v>731.09</v>
      </c>
      <c r="D1685" s="2">
        <v>41668</v>
      </c>
      <c r="E1685" s="4">
        <v>93.12</v>
      </c>
      <c r="G1685" s="2">
        <v>40309</v>
      </c>
      <c r="H1685" s="4">
        <v>93.36</v>
      </c>
      <c r="J1685" s="2">
        <v>35305</v>
      </c>
      <c r="K1685" s="4">
        <v>15.1</v>
      </c>
      <c r="S1685" s="3">
        <v>35229</v>
      </c>
      <c r="T1685">
        <v>5.27</v>
      </c>
    </row>
    <row r="1686" spans="1:20" x14ac:dyDescent="0.25">
      <c r="A1686" s="2">
        <v>39975</v>
      </c>
      <c r="B1686" s="4">
        <v>731.54</v>
      </c>
      <c r="D1686" s="2">
        <v>41669</v>
      </c>
      <c r="E1686" s="4">
        <v>93.28</v>
      </c>
      <c r="G1686" s="2">
        <v>40310</v>
      </c>
      <c r="H1686" s="4">
        <v>92.65</v>
      </c>
      <c r="J1686" s="2">
        <v>35306</v>
      </c>
      <c r="K1686" s="4">
        <v>16.22</v>
      </c>
      <c r="S1686" s="3">
        <v>35230</v>
      </c>
      <c r="T1686">
        <v>5.3</v>
      </c>
    </row>
    <row r="1687" spans="1:20" x14ac:dyDescent="0.25">
      <c r="A1687" s="2">
        <v>39976</v>
      </c>
      <c r="B1687" s="4">
        <v>732.57</v>
      </c>
      <c r="D1687" s="2">
        <v>41670</v>
      </c>
      <c r="E1687" s="4">
        <v>93.25</v>
      </c>
      <c r="G1687" s="2">
        <v>40311</v>
      </c>
      <c r="H1687" s="4">
        <v>93.25</v>
      </c>
      <c r="J1687" s="2">
        <v>35307</v>
      </c>
      <c r="K1687" s="4">
        <v>17.010000000000002</v>
      </c>
      <c r="S1687" s="3">
        <v>35233</v>
      </c>
      <c r="T1687">
        <v>5.47</v>
      </c>
    </row>
    <row r="1688" spans="1:20" x14ac:dyDescent="0.25">
      <c r="A1688" s="2">
        <v>39979</v>
      </c>
      <c r="B1688" s="4">
        <v>729.17</v>
      </c>
      <c r="D1688" s="2">
        <v>41673</v>
      </c>
      <c r="E1688" s="4">
        <v>92.51</v>
      </c>
      <c r="G1688" s="2">
        <v>40312</v>
      </c>
      <c r="H1688" s="4">
        <v>94.88</v>
      </c>
      <c r="J1688" s="2">
        <v>35311</v>
      </c>
      <c r="K1688" s="4">
        <v>18.47</v>
      </c>
      <c r="S1688" s="3">
        <v>35234</v>
      </c>
      <c r="T1688">
        <v>5.27</v>
      </c>
    </row>
    <row r="1689" spans="1:20" x14ac:dyDescent="0.25">
      <c r="A1689" s="2">
        <v>39980</v>
      </c>
      <c r="B1689" s="4">
        <v>727</v>
      </c>
      <c r="D1689" s="2">
        <v>41674</v>
      </c>
      <c r="E1689" s="4">
        <v>92.62</v>
      </c>
      <c r="G1689" s="2">
        <v>40315</v>
      </c>
      <c r="H1689" s="4">
        <v>94.53</v>
      </c>
      <c r="J1689" s="2">
        <v>35312</v>
      </c>
      <c r="K1689" s="4">
        <v>18.64</v>
      </c>
      <c r="S1689" s="3">
        <v>35235</v>
      </c>
      <c r="T1689">
        <v>6.25</v>
      </c>
    </row>
    <row r="1690" spans="1:20" x14ac:dyDescent="0.25">
      <c r="A1690" s="2">
        <v>39981</v>
      </c>
      <c r="B1690" s="4">
        <v>725.68</v>
      </c>
      <c r="D1690" s="2">
        <v>41675</v>
      </c>
      <c r="E1690" s="4">
        <v>92.62</v>
      </c>
      <c r="G1690" s="2">
        <v>40316</v>
      </c>
      <c r="H1690" s="4">
        <v>95.98</v>
      </c>
      <c r="J1690" s="2">
        <v>35313</v>
      </c>
      <c r="K1690" s="4">
        <v>20.51</v>
      </c>
      <c r="S1690" s="3">
        <v>35236</v>
      </c>
      <c r="T1690">
        <v>5.37</v>
      </c>
    </row>
    <row r="1691" spans="1:20" x14ac:dyDescent="0.25">
      <c r="A1691" s="2">
        <v>39982</v>
      </c>
      <c r="B1691" s="4">
        <v>728.08</v>
      </c>
      <c r="D1691" s="2">
        <v>41676</v>
      </c>
      <c r="E1691" s="4">
        <v>92.95</v>
      </c>
      <c r="G1691" s="2">
        <v>40317</v>
      </c>
      <c r="H1691" s="4">
        <v>96.3</v>
      </c>
      <c r="J1691" s="2">
        <v>35314</v>
      </c>
      <c r="K1691" s="4">
        <v>17.100000000000001</v>
      </c>
      <c r="S1691" s="3">
        <v>35237</v>
      </c>
      <c r="T1691">
        <v>5.19</v>
      </c>
    </row>
    <row r="1692" spans="1:20" x14ac:dyDescent="0.25">
      <c r="A1692" s="2">
        <v>39983</v>
      </c>
      <c r="B1692" s="4">
        <v>728.33</v>
      </c>
      <c r="D1692" s="2">
        <v>41677</v>
      </c>
      <c r="E1692" s="4">
        <v>93.42</v>
      </c>
      <c r="G1692" s="2">
        <v>40318</v>
      </c>
      <c r="H1692" s="4">
        <v>98.33</v>
      </c>
      <c r="J1692" s="2">
        <v>35317</v>
      </c>
      <c r="K1692" s="4">
        <v>16.36</v>
      </c>
      <c r="S1692" s="3">
        <v>35240</v>
      </c>
      <c r="T1692">
        <v>5.18</v>
      </c>
    </row>
    <row r="1693" spans="1:20" x14ac:dyDescent="0.25">
      <c r="A1693" s="2">
        <v>39986</v>
      </c>
      <c r="B1693" s="4">
        <v>724.87</v>
      </c>
      <c r="D1693" s="2">
        <v>41680</v>
      </c>
      <c r="E1693" s="4">
        <v>93.48</v>
      </c>
      <c r="G1693" s="2">
        <v>40319</v>
      </c>
      <c r="H1693" s="4">
        <v>98.43</v>
      </c>
      <c r="J1693" s="2">
        <v>35318</v>
      </c>
      <c r="K1693" s="4">
        <v>16.25</v>
      </c>
      <c r="S1693" s="3">
        <v>35241</v>
      </c>
      <c r="T1693">
        <v>5.15</v>
      </c>
    </row>
    <row r="1694" spans="1:20" x14ac:dyDescent="0.25">
      <c r="A1694" s="2">
        <v>39987</v>
      </c>
      <c r="B1694" s="4">
        <v>725.28</v>
      </c>
      <c r="D1694" s="2">
        <v>41681</v>
      </c>
      <c r="E1694" s="4">
        <v>93.64</v>
      </c>
      <c r="G1694" s="2">
        <v>40322</v>
      </c>
      <c r="H1694" s="4">
        <v>98.09</v>
      </c>
      <c r="J1694" s="2">
        <v>35319</v>
      </c>
      <c r="K1694" s="4">
        <v>16.059999999999999</v>
      </c>
      <c r="S1694" s="3">
        <v>35242</v>
      </c>
      <c r="T1694">
        <v>5.18</v>
      </c>
    </row>
    <row r="1695" spans="1:20" x14ac:dyDescent="0.25">
      <c r="A1695" s="2">
        <v>39988</v>
      </c>
      <c r="B1695" s="4">
        <v>726.54</v>
      </c>
      <c r="D1695" s="2">
        <v>41682</v>
      </c>
      <c r="E1695" s="4">
        <v>93.49</v>
      </c>
      <c r="G1695" s="2">
        <v>40323</v>
      </c>
      <c r="H1695" s="4">
        <v>98.57</v>
      </c>
      <c r="J1695" s="2">
        <v>35320</v>
      </c>
      <c r="K1695" s="4">
        <v>15.97</v>
      </c>
      <c r="S1695" s="3">
        <v>35243</v>
      </c>
      <c r="T1695">
        <v>5.27</v>
      </c>
    </row>
    <row r="1696" spans="1:20" x14ac:dyDescent="0.25">
      <c r="A1696" s="2">
        <v>39989</v>
      </c>
      <c r="B1696" s="4">
        <v>728.93</v>
      </c>
      <c r="D1696" s="2">
        <v>41683</v>
      </c>
      <c r="E1696" s="4">
        <v>93.76</v>
      </c>
      <c r="G1696" s="2">
        <v>40324</v>
      </c>
      <c r="H1696" s="4">
        <v>98.29</v>
      </c>
      <c r="J1696" s="2">
        <v>35321</v>
      </c>
      <c r="K1696" s="4">
        <v>15.2</v>
      </c>
      <c r="S1696" s="3">
        <v>35244</v>
      </c>
      <c r="T1696">
        <v>5</v>
      </c>
    </row>
    <row r="1697" spans="1:20" x14ac:dyDescent="0.25">
      <c r="A1697" s="2">
        <v>39990</v>
      </c>
      <c r="B1697" s="4">
        <v>728.85</v>
      </c>
      <c r="D1697" s="2">
        <v>41684</v>
      </c>
      <c r="E1697" s="4">
        <v>93.91</v>
      </c>
      <c r="G1697" s="2">
        <v>40325</v>
      </c>
      <c r="H1697" s="4">
        <v>96.09</v>
      </c>
      <c r="J1697" s="2">
        <v>35324</v>
      </c>
      <c r="K1697" s="4">
        <v>15.43</v>
      </c>
      <c r="S1697" s="3">
        <v>35247</v>
      </c>
      <c r="T1697">
        <v>7.8</v>
      </c>
    </row>
    <row r="1698" spans="1:20" x14ac:dyDescent="0.25">
      <c r="A1698" s="2">
        <v>39993</v>
      </c>
      <c r="B1698" s="4">
        <v>731.98</v>
      </c>
      <c r="D1698" s="2">
        <v>41688</v>
      </c>
      <c r="E1698" s="4">
        <v>94.04</v>
      </c>
      <c r="G1698" s="2">
        <v>40326</v>
      </c>
      <c r="H1698" s="4">
        <v>96.5</v>
      </c>
      <c r="J1698" s="2">
        <v>35325</v>
      </c>
      <c r="K1698" s="4">
        <v>15.74</v>
      </c>
      <c r="S1698" s="3">
        <v>35248</v>
      </c>
      <c r="T1698">
        <v>5.29</v>
      </c>
    </row>
    <row r="1699" spans="1:20" x14ac:dyDescent="0.25">
      <c r="A1699" s="2">
        <v>39994</v>
      </c>
      <c r="B1699" s="4">
        <v>733.15</v>
      </c>
      <c r="D1699" s="2">
        <v>41689</v>
      </c>
      <c r="E1699" s="4">
        <v>93.8</v>
      </c>
      <c r="G1699" s="2">
        <v>40330</v>
      </c>
      <c r="H1699" s="4">
        <v>96.85</v>
      </c>
      <c r="J1699" s="2">
        <v>35326</v>
      </c>
      <c r="K1699" s="4">
        <v>15.86</v>
      </c>
      <c r="S1699" s="3">
        <v>35249</v>
      </c>
      <c r="T1699">
        <v>5.38</v>
      </c>
    </row>
    <row r="1700" spans="1:20" x14ac:dyDescent="0.25">
      <c r="A1700" s="2">
        <v>39995</v>
      </c>
      <c r="B1700" s="4">
        <v>733.75</v>
      </c>
      <c r="D1700" s="2">
        <v>41690</v>
      </c>
      <c r="E1700" s="4">
        <v>94.09</v>
      </c>
      <c r="G1700" s="2">
        <v>40331</v>
      </c>
      <c r="H1700" s="4">
        <v>95.93</v>
      </c>
      <c r="J1700" s="2">
        <v>35327</v>
      </c>
      <c r="K1700" s="4">
        <v>16.03</v>
      </c>
      <c r="S1700" s="3">
        <v>35250</v>
      </c>
      <c r="T1700">
        <v>5.38</v>
      </c>
    </row>
    <row r="1701" spans="1:20" x14ac:dyDescent="0.25">
      <c r="A1701" s="2">
        <v>39996</v>
      </c>
      <c r="B1701" s="4">
        <v>728.57</v>
      </c>
      <c r="D1701" s="2">
        <v>41691</v>
      </c>
      <c r="E1701" s="4">
        <v>94.17</v>
      </c>
      <c r="G1701" s="2">
        <v>40332</v>
      </c>
      <c r="H1701" s="4">
        <v>95.23</v>
      </c>
      <c r="J1701" s="2">
        <v>35328</v>
      </c>
      <c r="K1701" s="4">
        <v>15.65</v>
      </c>
      <c r="S1701" s="3">
        <v>35251</v>
      </c>
      <c r="T1701">
        <v>5.28</v>
      </c>
    </row>
    <row r="1702" spans="1:20" x14ac:dyDescent="0.25">
      <c r="A1702" s="2">
        <v>40000</v>
      </c>
      <c r="B1702" s="4">
        <v>724</v>
      </c>
      <c r="D1702" s="2">
        <v>41694</v>
      </c>
      <c r="E1702" s="4">
        <v>94.38</v>
      </c>
      <c r="G1702" s="2">
        <v>40333</v>
      </c>
      <c r="H1702" s="4">
        <v>97.79</v>
      </c>
      <c r="J1702" s="2">
        <v>35331</v>
      </c>
      <c r="K1702" s="4">
        <v>16.46</v>
      </c>
      <c r="S1702" s="3">
        <v>35254</v>
      </c>
      <c r="T1702">
        <v>5.27</v>
      </c>
    </row>
    <row r="1703" spans="1:20" x14ac:dyDescent="0.25">
      <c r="A1703" s="2">
        <v>40001</v>
      </c>
      <c r="B1703" s="4">
        <v>720.42</v>
      </c>
      <c r="D1703" s="2">
        <v>41695</v>
      </c>
      <c r="E1703" s="4">
        <v>94.49</v>
      </c>
      <c r="G1703" s="2">
        <v>40336</v>
      </c>
      <c r="H1703" s="4">
        <v>98.54</v>
      </c>
      <c r="J1703" s="2">
        <v>35332</v>
      </c>
      <c r="K1703" s="4">
        <v>16.45</v>
      </c>
      <c r="S1703" s="3">
        <v>35255</v>
      </c>
      <c r="T1703">
        <v>5.14</v>
      </c>
    </row>
    <row r="1704" spans="1:20" x14ac:dyDescent="0.25">
      <c r="A1704" s="2">
        <v>40002</v>
      </c>
      <c r="B1704" s="4">
        <v>721.77</v>
      </c>
      <c r="D1704" s="2">
        <v>41696</v>
      </c>
      <c r="E1704" s="4">
        <v>94.65</v>
      </c>
      <c r="G1704" s="2">
        <v>40337</v>
      </c>
      <c r="H1704" s="4">
        <v>98.05</v>
      </c>
      <c r="J1704" s="2">
        <v>35333</v>
      </c>
      <c r="K1704" s="4">
        <v>16.22</v>
      </c>
      <c r="S1704" s="3">
        <v>35256</v>
      </c>
      <c r="T1704">
        <v>5.16</v>
      </c>
    </row>
    <row r="1705" spans="1:20" x14ac:dyDescent="0.25">
      <c r="A1705" s="2">
        <v>40003</v>
      </c>
      <c r="B1705" s="4">
        <v>724.97</v>
      </c>
      <c r="D1705" s="2">
        <v>41697</v>
      </c>
      <c r="E1705" s="4">
        <v>94.83</v>
      </c>
      <c r="G1705" s="2">
        <v>40338</v>
      </c>
      <c r="H1705" s="4">
        <v>97.94</v>
      </c>
      <c r="J1705" s="2">
        <v>35334</v>
      </c>
      <c r="K1705" s="4">
        <v>16.11</v>
      </c>
      <c r="S1705" s="3">
        <v>35257</v>
      </c>
      <c r="T1705">
        <v>5.21</v>
      </c>
    </row>
    <row r="1706" spans="1:20" x14ac:dyDescent="0.25">
      <c r="A1706" s="2">
        <v>40004</v>
      </c>
      <c r="B1706" s="4">
        <v>723.26</v>
      </c>
      <c r="D1706" s="2">
        <v>41698</v>
      </c>
      <c r="E1706" s="4">
        <v>94.93</v>
      </c>
      <c r="G1706" s="2">
        <v>40339</v>
      </c>
      <c r="H1706" s="4">
        <v>96.19</v>
      </c>
      <c r="J1706" s="2">
        <v>35335</v>
      </c>
      <c r="K1706" s="4">
        <v>16.100000000000001</v>
      </c>
      <c r="S1706" s="3">
        <v>35258</v>
      </c>
      <c r="T1706">
        <v>5.18</v>
      </c>
    </row>
    <row r="1707" spans="1:20" x14ac:dyDescent="0.25">
      <c r="A1707" s="2">
        <v>40007</v>
      </c>
      <c r="B1707" s="4">
        <v>723.72</v>
      </c>
      <c r="D1707" s="2">
        <v>41701</v>
      </c>
      <c r="E1707" s="4">
        <v>94.38</v>
      </c>
      <c r="G1707" s="2">
        <v>40340</v>
      </c>
      <c r="H1707" s="4">
        <v>97.41</v>
      </c>
      <c r="J1707" s="2">
        <v>35338</v>
      </c>
      <c r="K1707" s="4">
        <v>16.95</v>
      </c>
      <c r="S1707" s="3">
        <v>35261</v>
      </c>
      <c r="T1707">
        <v>5.42</v>
      </c>
    </row>
    <row r="1708" spans="1:20" x14ac:dyDescent="0.25">
      <c r="A1708" s="2">
        <v>40008</v>
      </c>
      <c r="B1708" s="4">
        <v>724.57</v>
      </c>
      <c r="D1708" s="2">
        <v>41702</v>
      </c>
      <c r="E1708" s="4">
        <v>94.72</v>
      </c>
      <c r="G1708" s="2">
        <v>40343</v>
      </c>
      <c r="H1708" s="4">
        <v>96.91</v>
      </c>
      <c r="J1708" s="2">
        <v>35339</v>
      </c>
      <c r="K1708" s="4">
        <v>17.05</v>
      </c>
      <c r="S1708" s="3">
        <v>35262</v>
      </c>
      <c r="T1708">
        <v>5.2</v>
      </c>
    </row>
    <row r="1709" spans="1:20" x14ac:dyDescent="0.25">
      <c r="A1709" s="2">
        <v>40009</v>
      </c>
      <c r="B1709" s="4">
        <v>729.44</v>
      </c>
      <c r="D1709" s="2">
        <v>41703</v>
      </c>
      <c r="E1709" s="4">
        <v>94.55</v>
      </c>
      <c r="G1709" s="2">
        <v>40344</v>
      </c>
      <c r="H1709" s="4">
        <v>96.5</v>
      </c>
      <c r="J1709" s="2">
        <v>35340</v>
      </c>
      <c r="K1709" s="4">
        <v>16.78</v>
      </c>
      <c r="S1709" s="3">
        <v>35263</v>
      </c>
      <c r="T1709">
        <v>5.25</v>
      </c>
    </row>
    <row r="1710" spans="1:20" x14ac:dyDescent="0.25">
      <c r="A1710" s="2">
        <v>40010</v>
      </c>
      <c r="B1710" s="4">
        <v>730.09</v>
      </c>
      <c r="D1710" s="2">
        <v>41704</v>
      </c>
      <c r="E1710" s="4">
        <v>94.41</v>
      </c>
      <c r="G1710" s="2">
        <v>40345</v>
      </c>
      <c r="H1710" s="4">
        <v>97.06</v>
      </c>
      <c r="J1710" s="2">
        <v>35341</v>
      </c>
      <c r="K1710" s="4">
        <v>16.77</v>
      </c>
      <c r="S1710" s="3">
        <v>35264</v>
      </c>
      <c r="T1710">
        <v>5.28</v>
      </c>
    </row>
    <row r="1711" spans="1:20" x14ac:dyDescent="0.25">
      <c r="A1711" s="2">
        <v>40011</v>
      </c>
      <c r="B1711" s="4">
        <v>730.25</v>
      </c>
      <c r="D1711" s="2">
        <v>41705</v>
      </c>
      <c r="E1711" s="4">
        <v>94.05</v>
      </c>
      <c r="G1711" s="2">
        <v>40346</v>
      </c>
      <c r="H1711" s="4">
        <v>97.85</v>
      </c>
      <c r="J1711" s="2">
        <v>35342</v>
      </c>
      <c r="K1711" s="4">
        <v>14.8</v>
      </c>
      <c r="S1711" s="3">
        <v>35265</v>
      </c>
      <c r="T1711">
        <v>5.22</v>
      </c>
    </row>
    <row r="1712" spans="1:20" x14ac:dyDescent="0.25">
      <c r="A1712" s="2">
        <v>40014</v>
      </c>
      <c r="B1712" s="4">
        <v>732.8</v>
      </c>
      <c r="D1712" s="2">
        <v>41708</v>
      </c>
      <c r="E1712" s="4">
        <v>94.06</v>
      </c>
      <c r="G1712" s="2">
        <v>40347</v>
      </c>
      <c r="H1712" s="4">
        <v>97.71</v>
      </c>
      <c r="J1712" s="2">
        <v>35345</v>
      </c>
      <c r="K1712" s="4">
        <v>15.11</v>
      </c>
      <c r="S1712" s="3">
        <v>35268</v>
      </c>
      <c r="T1712">
        <v>5.25</v>
      </c>
    </row>
    <row r="1713" spans="1:20" x14ac:dyDescent="0.25">
      <c r="A1713" s="2">
        <v>40015</v>
      </c>
      <c r="B1713" s="4">
        <v>733.8</v>
      </c>
      <c r="D1713" s="2">
        <v>41709</v>
      </c>
      <c r="E1713" s="4">
        <v>93.96</v>
      </c>
      <c r="G1713" s="2">
        <v>40350</v>
      </c>
      <c r="H1713" s="4">
        <v>97.41</v>
      </c>
      <c r="J1713" s="2">
        <v>35346</v>
      </c>
      <c r="K1713" s="4">
        <v>15.58</v>
      </c>
      <c r="S1713" s="3">
        <v>35269</v>
      </c>
      <c r="T1713">
        <v>5.25</v>
      </c>
    </row>
    <row r="1714" spans="1:20" x14ac:dyDescent="0.25">
      <c r="A1714" s="2">
        <v>40016</v>
      </c>
      <c r="B1714" s="4">
        <v>734.04</v>
      </c>
      <c r="D1714" s="2">
        <v>41710</v>
      </c>
      <c r="E1714" s="4">
        <v>94.12</v>
      </c>
      <c r="G1714" s="2">
        <v>40351</v>
      </c>
      <c r="H1714" s="4">
        <v>98.57</v>
      </c>
      <c r="J1714" s="2">
        <v>35347</v>
      </c>
      <c r="K1714" s="4">
        <v>16.09</v>
      </c>
      <c r="S1714" s="3">
        <v>35270</v>
      </c>
      <c r="T1714">
        <v>5.29</v>
      </c>
    </row>
    <row r="1715" spans="1:20" x14ac:dyDescent="0.25">
      <c r="A1715" s="2">
        <v>40017</v>
      </c>
      <c r="B1715" s="4">
        <v>736.15</v>
      </c>
      <c r="D1715" s="2">
        <v>41711</v>
      </c>
      <c r="E1715" s="4">
        <v>93.87</v>
      </c>
      <c r="G1715" s="2">
        <v>40352</v>
      </c>
      <c r="H1715" s="4">
        <v>99.24</v>
      </c>
      <c r="J1715" s="2">
        <v>35348</v>
      </c>
      <c r="K1715" s="4">
        <v>16.260000000000002</v>
      </c>
      <c r="S1715" s="3">
        <v>35271</v>
      </c>
      <c r="T1715">
        <v>5.45</v>
      </c>
    </row>
    <row r="1716" spans="1:20" x14ac:dyDescent="0.25">
      <c r="A1716" s="2">
        <v>40018</v>
      </c>
      <c r="B1716" s="4">
        <v>737.38</v>
      </c>
      <c r="D1716" s="2">
        <v>41712</v>
      </c>
      <c r="E1716" s="4">
        <v>93.8</v>
      </c>
      <c r="G1716" s="2">
        <v>40353</v>
      </c>
      <c r="H1716" s="4">
        <v>98.65</v>
      </c>
      <c r="J1716" s="2">
        <v>35349</v>
      </c>
      <c r="K1716" s="4">
        <v>15.07</v>
      </c>
      <c r="S1716" s="3">
        <v>35272</v>
      </c>
      <c r="T1716">
        <v>5.26</v>
      </c>
    </row>
    <row r="1717" spans="1:20" x14ac:dyDescent="0.25">
      <c r="A1717" s="2">
        <v>40021</v>
      </c>
      <c r="B1717" s="4">
        <v>737.72</v>
      </c>
      <c r="D1717" s="2">
        <v>41715</v>
      </c>
      <c r="E1717" s="4">
        <v>93.93</v>
      </c>
      <c r="G1717" s="2">
        <v>40354</v>
      </c>
      <c r="H1717" s="4">
        <v>99.05</v>
      </c>
      <c r="J1717" s="2">
        <v>35352</v>
      </c>
      <c r="K1717" s="4">
        <v>15.13</v>
      </c>
      <c r="S1717" s="3">
        <v>35275</v>
      </c>
      <c r="T1717">
        <v>5.37</v>
      </c>
    </row>
    <row r="1718" spans="1:20" x14ac:dyDescent="0.25">
      <c r="A1718" s="2">
        <v>40022</v>
      </c>
      <c r="B1718" s="4">
        <v>737.94</v>
      </c>
      <c r="D1718" s="2">
        <v>41716</v>
      </c>
      <c r="E1718" s="4">
        <v>94.21</v>
      </c>
      <c r="G1718" s="2">
        <v>40357</v>
      </c>
      <c r="H1718" s="4">
        <v>99.98</v>
      </c>
      <c r="J1718" s="2">
        <v>35353</v>
      </c>
      <c r="K1718" s="4">
        <v>15.83</v>
      </c>
      <c r="S1718" s="3">
        <v>35276</v>
      </c>
      <c r="T1718">
        <v>5.33</v>
      </c>
    </row>
    <row r="1719" spans="1:20" x14ac:dyDescent="0.25">
      <c r="A1719" s="2">
        <v>40023</v>
      </c>
      <c r="B1719" s="4">
        <v>738.64</v>
      </c>
      <c r="D1719" s="2">
        <v>41717</v>
      </c>
      <c r="E1719" s="4">
        <v>93.73</v>
      </c>
      <c r="G1719" s="2">
        <v>40358</v>
      </c>
      <c r="H1719" s="4">
        <v>101.07</v>
      </c>
      <c r="J1719" s="2">
        <v>35354</v>
      </c>
      <c r="K1719" s="4">
        <v>15.6</v>
      </c>
      <c r="S1719" s="3">
        <v>35277</v>
      </c>
      <c r="T1719">
        <v>6.75</v>
      </c>
    </row>
    <row r="1720" spans="1:20" x14ac:dyDescent="0.25">
      <c r="A1720" s="2">
        <v>40024</v>
      </c>
      <c r="B1720" s="4">
        <v>740.59</v>
      </c>
      <c r="D1720" s="2">
        <v>41718</v>
      </c>
      <c r="E1720" s="4">
        <v>94.05</v>
      </c>
      <c r="G1720" s="2">
        <v>40359</v>
      </c>
      <c r="H1720" s="4">
        <v>101.75</v>
      </c>
      <c r="J1720" s="2">
        <v>35355</v>
      </c>
      <c r="K1720" s="4">
        <v>15.41</v>
      </c>
      <c r="S1720" s="3">
        <v>35278</v>
      </c>
      <c r="T1720">
        <v>6.29</v>
      </c>
    </row>
    <row r="1721" spans="1:20" x14ac:dyDescent="0.25">
      <c r="A1721" s="2">
        <v>40025</v>
      </c>
      <c r="B1721" s="4">
        <v>744.44</v>
      </c>
      <c r="D1721" s="2">
        <v>41719</v>
      </c>
      <c r="E1721" s="4">
        <v>93.99</v>
      </c>
      <c r="G1721" s="2">
        <v>40360</v>
      </c>
      <c r="H1721" s="4">
        <v>101.6</v>
      </c>
      <c r="J1721" s="2">
        <v>35356</v>
      </c>
      <c r="K1721" s="4">
        <v>15.08</v>
      </c>
      <c r="S1721" s="3">
        <v>35279</v>
      </c>
      <c r="T1721">
        <v>5.34</v>
      </c>
    </row>
    <row r="1722" spans="1:20" x14ac:dyDescent="0.25">
      <c r="A1722" s="2">
        <v>40028</v>
      </c>
      <c r="B1722" s="4">
        <v>744.85</v>
      </c>
      <c r="D1722" s="2">
        <v>41722</v>
      </c>
      <c r="E1722" s="4">
        <v>94.01</v>
      </c>
      <c r="G1722" s="2">
        <v>40361</v>
      </c>
      <c r="H1722" s="4">
        <v>100.81</v>
      </c>
      <c r="J1722" s="2">
        <v>35359</v>
      </c>
      <c r="K1722" s="4">
        <v>15.98</v>
      </c>
      <c r="S1722" s="3">
        <v>35282</v>
      </c>
      <c r="T1722">
        <v>5.15</v>
      </c>
    </row>
    <row r="1723" spans="1:20" x14ac:dyDescent="0.25">
      <c r="A1723" s="2">
        <v>40029</v>
      </c>
      <c r="B1723" s="4">
        <v>744.32</v>
      </c>
      <c r="D1723" s="2">
        <v>41723</v>
      </c>
      <c r="E1723" s="4">
        <v>94.21</v>
      </c>
      <c r="G1723" s="2">
        <v>40365</v>
      </c>
      <c r="H1723" s="4">
        <v>101.62</v>
      </c>
      <c r="J1723" s="2">
        <v>35360</v>
      </c>
      <c r="K1723" s="4">
        <v>16.399999999999999</v>
      </c>
      <c r="S1723" s="3">
        <v>35283</v>
      </c>
      <c r="T1723">
        <v>5.0999999999999996</v>
      </c>
    </row>
    <row r="1724" spans="1:20" x14ac:dyDescent="0.25">
      <c r="A1724" s="2">
        <v>40030</v>
      </c>
      <c r="B1724" s="4">
        <v>743.49</v>
      </c>
      <c r="D1724" s="2">
        <v>41724</v>
      </c>
      <c r="E1724" s="4">
        <v>94.23</v>
      </c>
      <c r="G1724" s="2">
        <v>40366</v>
      </c>
      <c r="H1724" s="4">
        <v>100.43</v>
      </c>
      <c r="J1724" s="2">
        <v>35361</v>
      </c>
      <c r="K1724" s="4">
        <v>16.45</v>
      </c>
      <c r="S1724" s="3">
        <v>35284</v>
      </c>
      <c r="T1724">
        <v>5.07</v>
      </c>
    </row>
    <row r="1725" spans="1:20" x14ac:dyDescent="0.25">
      <c r="A1725" s="2">
        <v>40031</v>
      </c>
      <c r="B1725" s="4">
        <v>741.34</v>
      </c>
      <c r="D1725" s="2">
        <v>41725</v>
      </c>
      <c r="E1725" s="4">
        <v>94.09</v>
      </c>
      <c r="G1725" s="2">
        <v>40367</v>
      </c>
      <c r="H1725" s="4">
        <v>99.79</v>
      </c>
      <c r="J1725" s="2">
        <v>35362</v>
      </c>
      <c r="K1725" s="4">
        <v>16.89</v>
      </c>
      <c r="S1725" s="3">
        <v>35285</v>
      </c>
      <c r="T1725">
        <v>5.15</v>
      </c>
    </row>
    <row r="1726" spans="1:20" x14ac:dyDescent="0.25">
      <c r="A1726" s="2">
        <v>40032</v>
      </c>
      <c r="B1726" s="4">
        <v>743.22</v>
      </c>
      <c r="D1726" s="2">
        <v>41726</v>
      </c>
      <c r="E1726" s="4">
        <v>94.25</v>
      </c>
      <c r="G1726" s="2">
        <v>40368</v>
      </c>
      <c r="H1726" s="4">
        <v>99.22</v>
      </c>
      <c r="J1726" s="2">
        <v>35363</v>
      </c>
      <c r="K1726" s="4">
        <v>17.29</v>
      </c>
      <c r="S1726" s="3">
        <v>35286</v>
      </c>
      <c r="T1726">
        <v>5.0999999999999996</v>
      </c>
    </row>
    <row r="1727" spans="1:20" x14ac:dyDescent="0.25">
      <c r="A1727" s="2">
        <v>40035</v>
      </c>
      <c r="B1727" s="4">
        <v>744.49</v>
      </c>
      <c r="D1727" s="2">
        <v>41729</v>
      </c>
      <c r="E1727" s="4">
        <v>94.39</v>
      </c>
      <c r="G1727" s="2">
        <v>40371</v>
      </c>
      <c r="H1727" s="4">
        <v>99.18</v>
      </c>
      <c r="J1727" s="2">
        <v>35366</v>
      </c>
      <c r="K1727" s="4">
        <v>18.34</v>
      </c>
      <c r="S1727" s="3">
        <v>35289</v>
      </c>
      <c r="T1727">
        <v>5.17</v>
      </c>
    </row>
    <row r="1728" spans="1:20" x14ac:dyDescent="0.25">
      <c r="A1728" s="2">
        <v>40036</v>
      </c>
      <c r="B1728" s="4">
        <v>743.79</v>
      </c>
      <c r="D1728" s="2">
        <v>41730</v>
      </c>
      <c r="E1728" s="4">
        <v>94.12</v>
      </c>
      <c r="G1728" s="2">
        <v>40372</v>
      </c>
      <c r="H1728" s="4">
        <v>98.33</v>
      </c>
      <c r="J1728" s="2">
        <v>35367</v>
      </c>
      <c r="K1728" s="4">
        <v>18.28</v>
      </c>
      <c r="S1728" s="3">
        <v>35290</v>
      </c>
      <c r="T1728">
        <v>4.8899999999999997</v>
      </c>
    </row>
    <row r="1729" spans="1:20" x14ac:dyDescent="0.25">
      <c r="A1729" s="2">
        <v>40037</v>
      </c>
      <c r="B1729" s="4">
        <v>743.05</v>
      </c>
      <c r="D1729" s="2">
        <v>41731</v>
      </c>
      <c r="E1729" s="4">
        <v>94.02</v>
      </c>
      <c r="G1729" s="2">
        <v>40373</v>
      </c>
      <c r="H1729" s="4">
        <v>99.32</v>
      </c>
      <c r="J1729" s="2">
        <v>35368</v>
      </c>
      <c r="K1729" s="4">
        <v>18.48</v>
      </c>
      <c r="S1729" s="3">
        <v>35291</v>
      </c>
      <c r="T1729">
        <v>5.22</v>
      </c>
    </row>
    <row r="1730" spans="1:20" x14ac:dyDescent="0.25">
      <c r="A1730" s="2">
        <v>40038</v>
      </c>
      <c r="B1730" s="4">
        <v>739.38</v>
      </c>
      <c r="D1730" s="2">
        <v>41732</v>
      </c>
      <c r="E1730" s="4">
        <v>94.06</v>
      </c>
      <c r="G1730" s="2">
        <v>40374</v>
      </c>
      <c r="H1730" s="4">
        <v>100.28</v>
      </c>
      <c r="J1730" s="2">
        <v>35369</v>
      </c>
      <c r="K1730" s="4">
        <v>18.11</v>
      </c>
      <c r="S1730" s="3">
        <v>35292</v>
      </c>
      <c r="T1730">
        <v>5.48</v>
      </c>
    </row>
    <row r="1731" spans="1:20" x14ac:dyDescent="0.25">
      <c r="A1731" s="2">
        <v>40039</v>
      </c>
      <c r="B1731" s="4">
        <v>737.71</v>
      </c>
      <c r="D1731" s="2">
        <v>41733</v>
      </c>
      <c r="E1731" s="4">
        <v>94.28</v>
      </c>
      <c r="G1731" s="2">
        <v>40375</v>
      </c>
      <c r="H1731" s="4">
        <v>100.8</v>
      </c>
      <c r="J1731" s="2">
        <v>35370</v>
      </c>
      <c r="K1731" s="4">
        <v>17.89</v>
      </c>
      <c r="S1731" s="3">
        <v>35293</v>
      </c>
      <c r="T1731">
        <v>5.15</v>
      </c>
    </row>
    <row r="1732" spans="1:20" x14ac:dyDescent="0.25">
      <c r="A1732" s="2">
        <v>40042</v>
      </c>
      <c r="B1732" s="4">
        <v>729.56</v>
      </c>
      <c r="D1732" s="2">
        <v>41736</v>
      </c>
      <c r="E1732" s="4">
        <v>94.08</v>
      </c>
      <c r="G1732" s="2">
        <v>40378</v>
      </c>
      <c r="H1732" s="4">
        <v>100.18</v>
      </c>
      <c r="J1732" s="2">
        <v>35373</v>
      </c>
      <c r="K1732" s="4">
        <v>18.04</v>
      </c>
      <c r="S1732" s="3">
        <v>35296</v>
      </c>
      <c r="T1732">
        <v>5.17</v>
      </c>
    </row>
    <row r="1733" spans="1:20" x14ac:dyDescent="0.25">
      <c r="A1733" s="2">
        <v>40043</v>
      </c>
      <c r="B1733" s="4">
        <v>735.2</v>
      </c>
      <c r="D1733" s="2">
        <v>41737</v>
      </c>
      <c r="E1733" s="4">
        <v>94.3</v>
      </c>
      <c r="G1733" s="2">
        <v>40379</v>
      </c>
      <c r="H1733" s="4">
        <v>100.33</v>
      </c>
      <c r="J1733" s="2">
        <v>35374</v>
      </c>
      <c r="K1733" s="4">
        <v>17.649999999999999</v>
      </c>
      <c r="S1733" s="3">
        <v>35297</v>
      </c>
      <c r="T1733">
        <v>5.08</v>
      </c>
    </row>
    <row r="1734" spans="1:20" x14ac:dyDescent="0.25">
      <c r="A1734" s="2">
        <v>40044</v>
      </c>
      <c r="B1734" s="4">
        <v>736.14</v>
      </c>
      <c r="D1734" s="2">
        <v>41738</v>
      </c>
      <c r="E1734" s="4">
        <v>94.45</v>
      </c>
      <c r="G1734" s="2">
        <v>40380</v>
      </c>
      <c r="H1734" s="4">
        <v>102.03</v>
      </c>
      <c r="J1734" s="2">
        <v>35375</v>
      </c>
      <c r="K1734" s="4">
        <v>16.97</v>
      </c>
      <c r="S1734" s="3">
        <v>35298</v>
      </c>
      <c r="T1734">
        <v>5.09</v>
      </c>
    </row>
    <row r="1735" spans="1:20" x14ac:dyDescent="0.25">
      <c r="A1735" s="2">
        <v>40045</v>
      </c>
      <c r="B1735" s="4">
        <v>735.49</v>
      </c>
      <c r="D1735" s="2">
        <v>41739</v>
      </c>
      <c r="E1735" s="4">
        <v>94.18</v>
      </c>
      <c r="G1735" s="2">
        <v>40381</v>
      </c>
      <c r="H1735" s="4">
        <v>100.85</v>
      </c>
      <c r="J1735" s="2">
        <v>35376</v>
      </c>
      <c r="K1735" s="4">
        <v>17.21</v>
      </c>
      <c r="S1735" s="3">
        <v>35299</v>
      </c>
      <c r="T1735">
        <v>5.17</v>
      </c>
    </row>
    <row r="1736" spans="1:20" x14ac:dyDescent="0.25">
      <c r="A1736" s="2">
        <v>40046</v>
      </c>
      <c r="B1736" s="4">
        <v>738.31</v>
      </c>
      <c r="D1736" s="2">
        <v>41740</v>
      </c>
      <c r="E1736" s="4">
        <v>93.78</v>
      </c>
      <c r="G1736" s="2">
        <v>40382</v>
      </c>
      <c r="H1736" s="4">
        <v>99.78</v>
      </c>
      <c r="J1736" s="2">
        <v>35377</v>
      </c>
      <c r="K1736" s="4">
        <v>15.78</v>
      </c>
      <c r="S1736" s="3">
        <v>35300</v>
      </c>
      <c r="T1736">
        <v>5.22</v>
      </c>
    </row>
    <row r="1737" spans="1:20" x14ac:dyDescent="0.25">
      <c r="A1737" s="2">
        <v>40049</v>
      </c>
      <c r="B1737" s="4">
        <v>737.19</v>
      </c>
      <c r="D1737" s="2">
        <v>41743</v>
      </c>
      <c r="E1737" s="4">
        <v>94.08</v>
      </c>
      <c r="G1737" s="2">
        <v>40385</v>
      </c>
      <c r="H1737" s="4">
        <v>99.61</v>
      </c>
      <c r="J1737" s="2">
        <v>35380</v>
      </c>
      <c r="K1737" s="4">
        <v>14.04</v>
      </c>
      <c r="S1737" s="3">
        <v>35303</v>
      </c>
      <c r="T1737">
        <v>5.28</v>
      </c>
    </row>
    <row r="1738" spans="1:20" x14ac:dyDescent="0.25">
      <c r="A1738" s="2">
        <v>40050</v>
      </c>
      <c r="B1738" s="4">
        <v>737.15</v>
      </c>
      <c r="D1738" s="2">
        <v>41744</v>
      </c>
      <c r="E1738" s="4">
        <v>94.18</v>
      </c>
      <c r="G1738" s="2">
        <v>40386</v>
      </c>
      <c r="H1738" s="4">
        <v>98.65</v>
      </c>
      <c r="J1738" s="2">
        <v>35381</v>
      </c>
      <c r="K1738" s="4">
        <v>15.36</v>
      </c>
      <c r="S1738" s="3">
        <v>35304</v>
      </c>
      <c r="T1738">
        <v>5.13</v>
      </c>
    </row>
    <row r="1739" spans="1:20" x14ac:dyDescent="0.25">
      <c r="A1739" s="2">
        <v>40051</v>
      </c>
      <c r="B1739" s="4">
        <v>737.95</v>
      </c>
      <c r="D1739" s="2">
        <v>41745</v>
      </c>
      <c r="E1739" s="4">
        <v>94.23</v>
      </c>
      <c r="G1739" s="2">
        <v>40387</v>
      </c>
      <c r="H1739" s="4">
        <v>98.97</v>
      </c>
      <c r="J1739" s="2">
        <v>35382</v>
      </c>
      <c r="K1739" s="4">
        <v>14.89</v>
      </c>
      <c r="S1739" s="3">
        <v>35305</v>
      </c>
      <c r="T1739">
        <v>5.24</v>
      </c>
    </row>
    <row r="1740" spans="1:20" x14ac:dyDescent="0.25">
      <c r="A1740" s="2">
        <v>40052</v>
      </c>
      <c r="B1740" s="4">
        <v>736.88</v>
      </c>
      <c r="D1740" s="2">
        <v>41746</v>
      </c>
      <c r="E1740" s="4">
        <v>94.12</v>
      </c>
      <c r="G1740" s="2">
        <v>40388</v>
      </c>
      <c r="H1740" s="4">
        <v>98.94</v>
      </c>
      <c r="J1740" s="2">
        <v>35383</v>
      </c>
      <c r="K1740" s="4">
        <v>13.79</v>
      </c>
      <c r="S1740" s="3">
        <v>35306</v>
      </c>
      <c r="T1740">
        <v>5.24</v>
      </c>
    </row>
    <row r="1741" spans="1:20" x14ac:dyDescent="0.25">
      <c r="A1741" s="2">
        <v>40053</v>
      </c>
      <c r="B1741" s="4">
        <v>737.91</v>
      </c>
      <c r="D1741" s="2">
        <v>41750</v>
      </c>
      <c r="E1741" s="4">
        <v>94.12</v>
      </c>
      <c r="G1741" s="2">
        <v>40389</v>
      </c>
      <c r="H1741" s="4">
        <v>100.48</v>
      </c>
      <c r="J1741" s="2">
        <v>35384</v>
      </c>
      <c r="K1741" s="4">
        <v>14.36</v>
      </c>
      <c r="S1741" s="3">
        <v>35307</v>
      </c>
      <c r="T1741">
        <v>5.28</v>
      </c>
    </row>
    <row r="1742" spans="1:20" x14ac:dyDescent="0.25">
      <c r="A1742" s="2">
        <v>40056</v>
      </c>
      <c r="B1742" s="4">
        <v>737.9</v>
      </c>
      <c r="D1742" s="2">
        <v>41751</v>
      </c>
      <c r="E1742" s="4">
        <v>94.22</v>
      </c>
      <c r="G1742" s="2">
        <v>40392</v>
      </c>
      <c r="H1742" s="4">
        <v>98.75</v>
      </c>
      <c r="J1742" s="2">
        <v>35387</v>
      </c>
      <c r="K1742" s="4">
        <v>15.12</v>
      </c>
      <c r="S1742" s="3">
        <v>35310</v>
      </c>
      <c r="T1742">
        <v>5.28</v>
      </c>
    </row>
    <row r="1743" spans="1:20" x14ac:dyDescent="0.25">
      <c r="A1743" s="2">
        <v>40057</v>
      </c>
      <c r="B1743" s="4">
        <v>735.94</v>
      </c>
      <c r="D1743" s="2">
        <v>41752</v>
      </c>
      <c r="E1743" s="4">
        <v>94.25</v>
      </c>
      <c r="G1743" s="2">
        <v>40393</v>
      </c>
      <c r="H1743" s="4">
        <v>99.32</v>
      </c>
      <c r="J1743" s="2">
        <v>35388</v>
      </c>
      <c r="K1743" s="4">
        <v>15.23</v>
      </c>
      <c r="S1743" s="3">
        <v>35311</v>
      </c>
      <c r="T1743">
        <v>6.01</v>
      </c>
    </row>
    <row r="1744" spans="1:20" x14ac:dyDescent="0.25">
      <c r="A1744" s="2">
        <v>40058</v>
      </c>
      <c r="B1744" s="4">
        <v>734.52</v>
      </c>
      <c r="D1744" s="2">
        <v>41753</v>
      </c>
      <c r="E1744" s="4">
        <v>94.29</v>
      </c>
      <c r="G1744" s="2">
        <v>40394</v>
      </c>
      <c r="H1744" s="4">
        <v>98.56</v>
      </c>
      <c r="J1744" s="2">
        <v>35389</v>
      </c>
      <c r="K1744" s="4">
        <v>15.94</v>
      </c>
      <c r="S1744" s="3">
        <v>35312</v>
      </c>
      <c r="T1744">
        <v>5.35</v>
      </c>
    </row>
    <row r="1745" spans="1:20" x14ac:dyDescent="0.25">
      <c r="A1745" s="2">
        <v>40059</v>
      </c>
      <c r="B1745" s="4">
        <v>736.16</v>
      </c>
      <c r="D1745" s="2">
        <v>41754</v>
      </c>
      <c r="E1745" s="4">
        <v>94.24</v>
      </c>
      <c r="G1745" s="2">
        <v>40395</v>
      </c>
      <c r="H1745" s="4">
        <v>99.02</v>
      </c>
      <c r="J1745" s="2">
        <v>35390</v>
      </c>
      <c r="K1745" s="4">
        <v>15.77</v>
      </c>
      <c r="S1745" s="3">
        <v>35313</v>
      </c>
      <c r="T1745">
        <v>5.19</v>
      </c>
    </row>
    <row r="1746" spans="1:20" x14ac:dyDescent="0.25">
      <c r="A1746" s="2">
        <v>40060</v>
      </c>
      <c r="B1746" s="4">
        <v>738.1</v>
      </c>
      <c r="D1746" s="2">
        <v>41757</v>
      </c>
      <c r="E1746" s="4">
        <v>94.22</v>
      </c>
      <c r="G1746" s="2">
        <v>40396</v>
      </c>
      <c r="H1746" s="4">
        <v>100.1</v>
      </c>
      <c r="J1746" s="2">
        <v>35391</v>
      </c>
      <c r="K1746" s="4">
        <v>14.92</v>
      </c>
      <c r="S1746" s="3">
        <v>35314</v>
      </c>
      <c r="T1746">
        <v>5.13</v>
      </c>
    </row>
    <row r="1747" spans="1:20" x14ac:dyDescent="0.25">
      <c r="A1747" s="2">
        <v>40064</v>
      </c>
      <c r="B1747" s="4">
        <v>741.71</v>
      </c>
      <c r="D1747" s="2">
        <v>41758</v>
      </c>
      <c r="E1747" s="4">
        <v>94.36</v>
      </c>
      <c r="G1747" s="2">
        <v>40399</v>
      </c>
      <c r="H1747" s="4">
        <v>99.73</v>
      </c>
      <c r="J1747" s="2">
        <v>35394</v>
      </c>
      <c r="K1747" s="4">
        <v>15.91</v>
      </c>
      <c r="S1747" s="3">
        <v>35317</v>
      </c>
      <c r="T1747">
        <v>5.2</v>
      </c>
    </row>
    <row r="1748" spans="1:20" x14ac:dyDescent="0.25">
      <c r="A1748" s="2">
        <v>40065</v>
      </c>
      <c r="B1748" s="4">
        <v>739.26</v>
      </c>
      <c r="D1748" s="2">
        <v>41759</v>
      </c>
      <c r="E1748" s="4">
        <v>94.34</v>
      </c>
      <c r="G1748" s="2">
        <v>40400</v>
      </c>
      <c r="H1748" s="4">
        <v>99.94</v>
      </c>
      <c r="J1748" s="2">
        <v>35395</v>
      </c>
      <c r="K1748" s="4">
        <v>16.97</v>
      </c>
      <c r="S1748" s="3">
        <v>35318</v>
      </c>
      <c r="T1748">
        <v>5.0999999999999996</v>
      </c>
    </row>
    <row r="1749" spans="1:20" x14ac:dyDescent="0.25">
      <c r="A1749" s="2">
        <v>40066</v>
      </c>
      <c r="B1749" s="4">
        <v>743.03</v>
      </c>
      <c r="D1749" s="2">
        <v>41760</v>
      </c>
      <c r="E1749" s="4">
        <v>93.82</v>
      </c>
      <c r="G1749" s="2">
        <v>40401</v>
      </c>
      <c r="H1749" s="4">
        <v>101.28</v>
      </c>
      <c r="J1749" s="2">
        <v>35396</v>
      </c>
      <c r="K1749" s="4">
        <v>16.96</v>
      </c>
      <c r="S1749" s="3">
        <v>35319</v>
      </c>
      <c r="T1749">
        <v>5.26</v>
      </c>
    </row>
    <row r="1750" spans="1:20" x14ac:dyDescent="0.25">
      <c r="A1750" s="2">
        <v>40067</v>
      </c>
      <c r="B1750" s="4">
        <v>745.34</v>
      </c>
      <c r="D1750" s="2">
        <v>41761</v>
      </c>
      <c r="E1750" s="4">
        <v>94.04</v>
      </c>
      <c r="G1750" s="2">
        <v>40402</v>
      </c>
      <c r="H1750" s="4">
        <v>101.03</v>
      </c>
      <c r="J1750" s="2">
        <v>35398</v>
      </c>
      <c r="K1750" s="4">
        <v>17.14</v>
      </c>
      <c r="S1750" s="3">
        <v>35320</v>
      </c>
      <c r="T1750">
        <v>5.33</v>
      </c>
    </row>
    <row r="1751" spans="1:20" x14ac:dyDescent="0.25">
      <c r="A1751" s="2">
        <v>40070</v>
      </c>
      <c r="B1751" s="4">
        <v>745.6</v>
      </c>
      <c r="D1751" s="2">
        <v>41764</v>
      </c>
      <c r="E1751" s="4">
        <v>94</v>
      </c>
      <c r="G1751" s="2">
        <v>40403</v>
      </c>
      <c r="H1751" s="4">
        <v>102.29</v>
      </c>
      <c r="J1751" s="2">
        <v>35401</v>
      </c>
      <c r="K1751" s="4">
        <v>17.93</v>
      </c>
      <c r="S1751" s="3">
        <v>35321</v>
      </c>
      <c r="T1751">
        <v>5.29</v>
      </c>
    </row>
    <row r="1752" spans="1:20" x14ac:dyDescent="0.25">
      <c r="A1752" s="2">
        <v>40071</v>
      </c>
      <c r="B1752" s="4">
        <v>747.34</v>
      </c>
      <c r="D1752" s="2">
        <v>41765</v>
      </c>
      <c r="E1752" s="4">
        <v>94.02</v>
      </c>
      <c r="G1752" s="2">
        <v>40406</v>
      </c>
      <c r="H1752" s="4">
        <v>104.85</v>
      </c>
      <c r="J1752" s="2">
        <v>35402</v>
      </c>
      <c r="K1752" s="4">
        <v>18.68</v>
      </c>
      <c r="S1752" s="3">
        <v>35324</v>
      </c>
      <c r="T1752">
        <v>5.38</v>
      </c>
    </row>
    <row r="1753" spans="1:20" x14ac:dyDescent="0.25">
      <c r="A1753" s="2">
        <v>40072</v>
      </c>
      <c r="B1753" s="4">
        <v>750.5</v>
      </c>
      <c r="D1753" s="2">
        <v>41766</v>
      </c>
      <c r="E1753" s="4">
        <v>94.16</v>
      </c>
      <c r="G1753" s="2">
        <v>40407</v>
      </c>
      <c r="H1753" s="4">
        <v>104.25</v>
      </c>
      <c r="J1753" s="2">
        <v>35403</v>
      </c>
      <c r="K1753" s="4">
        <v>17.93</v>
      </c>
      <c r="S1753" s="3">
        <v>35325</v>
      </c>
      <c r="T1753">
        <v>5.0199999999999996</v>
      </c>
    </row>
    <row r="1754" spans="1:20" x14ac:dyDescent="0.25">
      <c r="A1754" s="2">
        <v>40073</v>
      </c>
      <c r="B1754" s="4">
        <v>750.92</v>
      </c>
      <c r="D1754" s="2">
        <v>41767</v>
      </c>
      <c r="E1754" s="4">
        <v>94.14</v>
      </c>
      <c r="G1754" s="2">
        <v>40408</v>
      </c>
      <c r="H1754" s="4">
        <v>104.53</v>
      </c>
      <c r="J1754" s="2">
        <v>35404</v>
      </c>
      <c r="K1754" s="4">
        <v>18.14</v>
      </c>
      <c r="S1754" s="3">
        <v>35326</v>
      </c>
      <c r="T1754">
        <v>4.96</v>
      </c>
    </row>
    <row r="1755" spans="1:20" x14ac:dyDescent="0.25">
      <c r="A1755" s="2">
        <v>40074</v>
      </c>
      <c r="B1755" s="4">
        <v>750.21</v>
      </c>
      <c r="D1755" s="2">
        <v>41768</v>
      </c>
      <c r="E1755" s="4">
        <v>94.23</v>
      </c>
      <c r="G1755" s="2">
        <v>40409</v>
      </c>
      <c r="H1755" s="4">
        <v>106.16</v>
      </c>
      <c r="J1755" s="2">
        <v>35405</v>
      </c>
      <c r="K1755" s="4">
        <v>18.82</v>
      </c>
      <c r="S1755" s="3">
        <v>35327</v>
      </c>
      <c r="T1755">
        <v>5.29</v>
      </c>
    </row>
    <row r="1756" spans="1:20" x14ac:dyDescent="0.25">
      <c r="A1756" s="2">
        <v>40077</v>
      </c>
      <c r="B1756" s="4">
        <v>750.32</v>
      </c>
      <c r="D1756" s="2">
        <v>41771</v>
      </c>
      <c r="E1756" s="4">
        <v>94.33</v>
      </c>
      <c r="G1756" s="2">
        <v>40410</v>
      </c>
      <c r="H1756" s="4">
        <v>106.04</v>
      </c>
      <c r="J1756" s="2">
        <v>35408</v>
      </c>
      <c r="K1756" s="4">
        <v>17.75</v>
      </c>
      <c r="S1756" s="3">
        <v>35328</v>
      </c>
      <c r="T1756">
        <v>5.3</v>
      </c>
    </row>
    <row r="1757" spans="1:20" x14ac:dyDescent="0.25">
      <c r="A1757" s="2">
        <v>40078</v>
      </c>
      <c r="B1757" s="4">
        <v>750.02</v>
      </c>
      <c r="D1757" s="2">
        <v>41772</v>
      </c>
      <c r="E1757" s="4">
        <v>94.48</v>
      </c>
      <c r="G1757" s="2">
        <v>40413</v>
      </c>
      <c r="H1757" s="4">
        <v>106.06</v>
      </c>
      <c r="J1757" s="2">
        <v>35409</v>
      </c>
      <c r="K1757" s="4">
        <v>17.88</v>
      </c>
      <c r="S1757" s="3">
        <v>35331</v>
      </c>
      <c r="T1757">
        <v>5.32</v>
      </c>
    </row>
    <row r="1758" spans="1:20" x14ac:dyDescent="0.25">
      <c r="A1758" s="2">
        <v>40079</v>
      </c>
      <c r="B1758" s="4">
        <v>750.75</v>
      </c>
      <c r="D1758" s="2">
        <v>41773</v>
      </c>
      <c r="E1758" s="4">
        <v>94.53</v>
      </c>
      <c r="G1758" s="2">
        <v>40414</v>
      </c>
      <c r="H1758" s="4">
        <v>107.76</v>
      </c>
      <c r="J1758" s="2">
        <v>35410</v>
      </c>
      <c r="K1758" s="4">
        <v>19.68</v>
      </c>
      <c r="S1758" s="3">
        <v>35332</v>
      </c>
      <c r="T1758">
        <v>5.28</v>
      </c>
    </row>
    <row r="1759" spans="1:20" x14ac:dyDescent="0.25">
      <c r="A1759" s="2">
        <v>40080</v>
      </c>
      <c r="B1759" s="4">
        <v>751.28</v>
      </c>
      <c r="D1759" s="2">
        <v>41774</v>
      </c>
      <c r="E1759" s="4">
        <v>94.44</v>
      </c>
      <c r="G1759" s="2">
        <v>40415</v>
      </c>
      <c r="H1759" s="4">
        <v>107.41</v>
      </c>
      <c r="J1759" s="2">
        <v>35411</v>
      </c>
      <c r="K1759" s="4">
        <v>20.45</v>
      </c>
      <c r="S1759" s="3">
        <v>35333</v>
      </c>
      <c r="T1759">
        <v>5.5600000000000005</v>
      </c>
    </row>
    <row r="1760" spans="1:20" x14ac:dyDescent="0.25">
      <c r="A1760" s="2">
        <v>40081</v>
      </c>
      <c r="B1760" s="4">
        <v>750.31</v>
      </c>
      <c r="D1760" s="2">
        <v>41775</v>
      </c>
      <c r="E1760" s="4">
        <v>94.6</v>
      </c>
      <c r="G1760" s="2">
        <v>40416</v>
      </c>
      <c r="H1760" s="4">
        <v>108.42</v>
      </c>
      <c r="J1760" s="2">
        <v>35412</v>
      </c>
      <c r="K1760" s="4">
        <v>21.09</v>
      </c>
      <c r="S1760" s="3">
        <v>35334</v>
      </c>
      <c r="T1760">
        <v>5.28</v>
      </c>
    </row>
    <row r="1761" spans="1:20" x14ac:dyDescent="0.25">
      <c r="A1761" s="2">
        <v>40084</v>
      </c>
      <c r="B1761" s="4">
        <v>752.6</v>
      </c>
      <c r="D1761" s="2">
        <v>41778</v>
      </c>
      <c r="E1761" s="4">
        <v>94.77</v>
      </c>
      <c r="G1761" s="2">
        <v>40417</v>
      </c>
      <c r="H1761" s="4">
        <v>105.35</v>
      </c>
      <c r="J1761" s="2">
        <v>35415</v>
      </c>
      <c r="K1761" s="4">
        <v>21.99</v>
      </c>
      <c r="S1761" s="3">
        <v>35335</v>
      </c>
      <c r="T1761">
        <v>5.21</v>
      </c>
    </row>
    <row r="1762" spans="1:20" x14ac:dyDescent="0.25">
      <c r="A1762" s="2">
        <v>40085</v>
      </c>
      <c r="B1762" s="4">
        <v>752.24</v>
      </c>
      <c r="D1762" s="2">
        <v>41779</v>
      </c>
      <c r="E1762" s="4">
        <v>94.65</v>
      </c>
      <c r="G1762" s="2">
        <v>40420</v>
      </c>
      <c r="H1762" s="4">
        <v>107.33</v>
      </c>
      <c r="J1762" s="2">
        <v>35416</v>
      </c>
      <c r="K1762" s="4">
        <v>20.77</v>
      </c>
      <c r="S1762" s="3">
        <v>35338</v>
      </c>
      <c r="T1762">
        <v>6.09</v>
      </c>
    </row>
    <row r="1763" spans="1:20" x14ac:dyDescent="0.25">
      <c r="A1763" s="2">
        <v>40086</v>
      </c>
      <c r="B1763" s="4">
        <v>752.16</v>
      </c>
      <c r="D1763" s="2">
        <v>41780</v>
      </c>
      <c r="E1763" s="4">
        <v>94.64</v>
      </c>
      <c r="G1763" s="2">
        <v>40421</v>
      </c>
      <c r="H1763" s="4">
        <v>108.56</v>
      </c>
      <c r="J1763" s="2">
        <v>35417</v>
      </c>
      <c r="K1763" s="4">
        <v>19.420000000000002</v>
      </c>
      <c r="S1763" s="3">
        <v>35339</v>
      </c>
      <c r="T1763">
        <v>5.53</v>
      </c>
    </row>
    <row r="1764" spans="1:20" x14ac:dyDescent="0.25">
      <c r="A1764" s="2">
        <v>40087</v>
      </c>
      <c r="B1764" s="4">
        <v>744.43</v>
      </c>
      <c r="D1764" s="2">
        <v>41781</v>
      </c>
      <c r="E1764" s="4">
        <v>94.71</v>
      </c>
      <c r="G1764" s="2">
        <v>40422</v>
      </c>
      <c r="H1764" s="4">
        <v>106</v>
      </c>
      <c r="J1764" s="2">
        <v>35418</v>
      </c>
      <c r="K1764" s="4">
        <v>18.77</v>
      </c>
      <c r="S1764" s="3">
        <v>35340</v>
      </c>
      <c r="T1764">
        <v>5.24</v>
      </c>
    </row>
    <row r="1765" spans="1:20" x14ac:dyDescent="0.25">
      <c r="A1765" s="2">
        <v>40088</v>
      </c>
      <c r="B1765" s="4">
        <v>744.52</v>
      </c>
      <c r="D1765" s="2">
        <v>41782</v>
      </c>
      <c r="E1765" s="4">
        <v>94.74</v>
      </c>
      <c r="G1765" s="2">
        <v>40423</v>
      </c>
      <c r="H1765" s="4">
        <v>104.88</v>
      </c>
      <c r="J1765" s="2">
        <v>35419</v>
      </c>
      <c r="K1765" s="4">
        <v>18.850000000000001</v>
      </c>
      <c r="S1765" s="3">
        <v>35341</v>
      </c>
      <c r="T1765">
        <v>5.17</v>
      </c>
    </row>
    <row r="1766" spans="1:20" x14ac:dyDescent="0.25">
      <c r="A1766" s="2">
        <v>40091</v>
      </c>
      <c r="B1766" s="4">
        <v>747.86</v>
      </c>
      <c r="D1766" s="2">
        <v>41786</v>
      </c>
      <c r="E1766" s="4">
        <v>94.83</v>
      </c>
      <c r="G1766" s="2">
        <v>40424</v>
      </c>
      <c r="H1766" s="4">
        <v>103.68</v>
      </c>
      <c r="J1766" s="2">
        <v>35422</v>
      </c>
      <c r="K1766" s="4">
        <v>19.5</v>
      </c>
      <c r="S1766" s="3">
        <v>35342</v>
      </c>
      <c r="T1766">
        <v>5.04</v>
      </c>
    </row>
    <row r="1767" spans="1:20" x14ac:dyDescent="0.25">
      <c r="A1767" s="2">
        <v>40092</v>
      </c>
      <c r="B1767" s="4">
        <v>746.96</v>
      </c>
      <c r="D1767" s="2">
        <v>41787</v>
      </c>
      <c r="E1767" s="4">
        <v>94.86</v>
      </c>
      <c r="G1767" s="2">
        <v>40428</v>
      </c>
      <c r="H1767" s="4">
        <v>105.7</v>
      </c>
      <c r="J1767" s="2">
        <v>35423</v>
      </c>
      <c r="K1767" s="4">
        <v>18.68</v>
      </c>
      <c r="S1767" s="3">
        <v>35345</v>
      </c>
      <c r="T1767">
        <v>5.16</v>
      </c>
    </row>
    <row r="1768" spans="1:20" x14ac:dyDescent="0.25">
      <c r="A1768" s="2">
        <v>40093</v>
      </c>
      <c r="B1768" s="4">
        <v>748.71</v>
      </c>
      <c r="D1768" s="2">
        <v>41788</v>
      </c>
      <c r="E1768" s="4">
        <v>94.95</v>
      </c>
      <c r="G1768" s="2">
        <v>40429</v>
      </c>
      <c r="H1768" s="4">
        <v>104.86</v>
      </c>
      <c r="J1768" s="2">
        <v>35425</v>
      </c>
      <c r="K1768" s="4">
        <v>18.59</v>
      </c>
      <c r="S1768" s="3">
        <v>35346</v>
      </c>
      <c r="T1768">
        <v>5.1100000000000003</v>
      </c>
    </row>
    <row r="1769" spans="1:20" x14ac:dyDescent="0.25">
      <c r="A1769" s="2">
        <v>40094</v>
      </c>
      <c r="B1769" s="4">
        <v>750.22</v>
      </c>
      <c r="D1769" s="2">
        <v>41789</v>
      </c>
      <c r="E1769" s="4">
        <v>95.05</v>
      </c>
      <c r="G1769" s="2">
        <v>40430</v>
      </c>
      <c r="H1769" s="4">
        <v>102.79</v>
      </c>
      <c r="J1769" s="2">
        <v>35426</v>
      </c>
      <c r="K1769" s="4">
        <v>19.13</v>
      </c>
      <c r="S1769" s="3">
        <v>35347</v>
      </c>
      <c r="T1769">
        <v>5.43</v>
      </c>
    </row>
    <row r="1770" spans="1:20" x14ac:dyDescent="0.25">
      <c r="A1770" s="2">
        <v>40095</v>
      </c>
      <c r="B1770" s="4">
        <v>751.11</v>
      </c>
      <c r="D1770" s="2">
        <v>41792</v>
      </c>
      <c r="E1770" s="4">
        <v>94.32</v>
      </c>
      <c r="G1770" s="2">
        <v>40431</v>
      </c>
      <c r="H1770" s="4">
        <v>102.32</v>
      </c>
      <c r="J1770" s="2">
        <v>35429</v>
      </c>
      <c r="K1770" s="4">
        <v>19.510000000000002</v>
      </c>
      <c r="S1770" s="3">
        <v>35348</v>
      </c>
      <c r="T1770">
        <v>5.29</v>
      </c>
    </row>
    <row r="1771" spans="1:20" x14ac:dyDescent="0.25">
      <c r="A1771" s="2">
        <v>40098</v>
      </c>
      <c r="B1771" s="4">
        <v>751.01</v>
      </c>
      <c r="D1771" s="2">
        <v>41793</v>
      </c>
      <c r="E1771" s="4">
        <v>94.33</v>
      </c>
      <c r="G1771" s="2">
        <v>40434</v>
      </c>
      <c r="H1771" s="4">
        <v>102.82</v>
      </c>
      <c r="J1771" s="2">
        <v>35430</v>
      </c>
      <c r="K1771" s="4">
        <v>20.92</v>
      </c>
      <c r="S1771" s="3">
        <v>35349</v>
      </c>
      <c r="T1771">
        <v>5.16</v>
      </c>
    </row>
    <row r="1772" spans="1:20" x14ac:dyDescent="0.25">
      <c r="A1772" s="2">
        <v>40099</v>
      </c>
      <c r="B1772" s="4">
        <v>750.95</v>
      </c>
      <c r="D1772" s="2">
        <v>41794</v>
      </c>
      <c r="E1772" s="4">
        <v>94.33</v>
      </c>
      <c r="G1772" s="2">
        <v>40435</v>
      </c>
      <c r="H1772" s="4">
        <v>103.81</v>
      </c>
      <c r="J1772" s="2">
        <v>35432</v>
      </c>
      <c r="K1772" s="4">
        <v>21.14</v>
      </c>
      <c r="S1772" s="3">
        <v>35352</v>
      </c>
      <c r="T1772">
        <v>5.16</v>
      </c>
    </row>
    <row r="1773" spans="1:20" x14ac:dyDescent="0.25">
      <c r="A1773" s="2">
        <v>40100</v>
      </c>
      <c r="B1773" s="4">
        <v>751.86</v>
      </c>
      <c r="D1773" s="2">
        <v>41795</v>
      </c>
      <c r="E1773" s="4">
        <v>94.56</v>
      </c>
      <c r="G1773" s="2">
        <v>40436</v>
      </c>
      <c r="H1773" s="4">
        <v>102.27</v>
      </c>
      <c r="J1773" s="2">
        <v>35433</v>
      </c>
      <c r="K1773" s="4">
        <v>19.13</v>
      </c>
      <c r="S1773" s="3">
        <v>35353</v>
      </c>
      <c r="T1773">
        <v>5.41</v>
      </c>
    </row>
    <row r="1774" spans="1:20" x14ac:dyDescent="0.25">
      <c r="A1774" s="2">
        <v>40101</v>
      </c>
      <c r="B1774" s="4">
        <v>751.79</v>
      </c>
      <c r="D1774" s="2">
        <v>41796</v>
      </c>
      <c r="E1774" s="4">
        <v>94.83</v>
      </c>
      <c r="G1774" s="2">
        <v>40437</v>
      </c>
      <c r="H1774" s="4">
        <v>101.26</v>
      </c>
      <c r="J1774" s="2">
        <v>35436</v>
      </c>
      <c r="K1774" s="4">
        <v>19.89</v>
      </c>
      <c r="S1774" s="3">
        <v>35354</v>
      </c>
      <c r="T1774">
        <v>5.2</v>
      </c>
    </row>
    <row r="1775" spans="1:20" x14ac:dyDescent="0.25">
      <c r="A1775" s="2">
        <v>40102</v>
      </c>
      <c r="B1775" s="4">
        <v>751.74</v>
      </c>
      <c r="D1775" s="2">
        <v>41799</v>
      </c>
      <c r="E1775" s="4">
        <v>94.94</v>
      </c>
      <c r="G1775" s="2">
        <v>40438</v>
      </c>
      <c r="H1775" s="4">
        <v>101.67</v>
      </c>
      <c r="J1775" s="2">
        <v>35437</v>
      </c>
      <c r="K1775" s="4">
        <v>19.350000000000001</v>
      </c>
      <c r="S1775" s="3">
        <v>35355</v>
      </c>
      <c r="T1775">
        <v>5.19</v>
      </c>
    </row>
    <row r="1776" spans="1:20" x14ac:dyDescent="0.25">
      <c r="A1776" s="2">
        <v>40105</v>
      </c>
      <c r="B1776" s="4">
        <v>751.77</v>
      </c>
      <c r="D1776" s="2">
        <v>41800</v>
      </c>
      <c r="E1776" s="4">
        <v>94.89</v>
      </c>
      <c r="G1776" s="2">
        <v>40441</v>
      </c>
      <c r="H1776" s="4">
        <v>102.26</v>
      </c>
      <c r="J1776" s="2">
        <v>35438</v>
      </c>
      <c r="K1776" s="4">
        <v>20.239999999999998</v>
      </c>
      <c r="S1776" s="3">
        <v>35356</v>
      </c>
      <c r="T1776">
        <v>5.12</v>
      </c>
    </row>
    <row r="1777" spans="1:20" x14ac:dyDescent="0.25">
      <c r="A1777" s="2">
        <v>40106</v>
      </c>
      <c r="B1777" s="4">
        <v>752.34</v>
      </c>
      <c r="D1777" s="2">
        <v>41801</v>
      </c>
      <c r="E1777" s="4">
        <v>94.9</v>
      </c>
      <c r="G1777" s="2">
        <v>40442</v>
      </c>
      <c r="H1777" s="4">
        <v>103.68</v>
      </c>
      <c r="J1777" s="2">
        <v>35439</v>
      </c>
      <c r="K1777" s="4">
        <v>20.91</v>
      </c>
      <c r="S1777" s="3">
        <v>35359</v>
      </c>
      <c r="T1777">
        <v>5.21</v>
      </c>
    </row>
    <row r="1778" spans="1:20" x14ac:dyDescent="0.25">
      <c r="A1778" s="2">
        <v>40107</v>
      </c>
      <c r="B1778" s="4">
        <v>752.88</v>
      </c>
      <c r="D1778" s="2">
        <v>41802</v>
      </c>
      <c r="E1778" s="4">
        <v>94.84</v>
      </c>
      <c r="G1778" s="2">
        <v>40443</v>
      </c>
      <c r="H1778" s="4">
        <v>104.61</v>
      </c>
      <c r="J1778" s="2">
        <v>35440</v>
      </c>
      <c r="K1778" s="4">
        <v>19.63</v>
      </c>
      <c r="S1778" s="3">
        <v>35360</v>
      </c>
      <c r="T1778">
        <v>5.19</v>
      </c>
    </row>
    <row r="1779" spans="1:20" x14ac:dyDescent="0.25">
      <c r="A1779" s="2">
        <v>40108</v>
      </c>
      <c r="B1779" s="4">
        <v>755.3</v>
      </c>
      <c r="D1779" s="2">
        <v>41803</v>
      </c>
      <c r="E1779" s="4">
        <v>94.95</v>
      </c>
      <c r="G1779" s="2">
        <v>40444</v>
      </c>
      <c r="H1779" s="4">
        <v>104.94</v>
      </c>
      <c r="J1779" s="2">
        <v>35443</v>
      </c>
      <c r="K1779" s="4">
        <v>19.84</v>
      </c>
      <c r="S1779" s="3">
        <v>35361</v>
      </c>
      <c r="T1779">
        <v>5.58</v>
      </c>
    </row>
    <row r="1780" spans="1:20" x14ac:dyDescent="0.25">
      <c r="A1780" s="2">
        <v>40109</v>
      </c>
      <c r="B1780" s="4">
        <v>754.73</v>
      </c>
      <c r="D1780" s="2">
        <v>41806</v>
      </c>
      <c r="E1780" s="4">
        <v>94.9</v>
      </c>
      <c r="G1780" s="2">
        <v>40445</v>
      </c>
      <c r="H1780" s="4">
        <v>103.5</v>
      </c>
      <c r="J1780" s="2">
        <v>35444</v>
      </c>
      <c r="K1780" s="4">
        <v>19.27</v>
      </c>
      <c r="S1780" s="3">
        <v>35362</v>
      </c>
      <c r="T1780">
        <v>5.29</v>
      </c>
    </row>
    <row r="1781" spans="1:20" x14ac:dyDescent="0.25">
      <c r="A1781" s="2">
        <v>40112</v>
      </c>
      <c r="B1781" s="4">
        <v>754.87</v>
      </c>
      <c r="D1781" s="2">
        <v>41807</v>
      </c>
      <c r="E1781" s="4">
        <v>94.83</v>
      </c>
      <c r="G1781" s="2">
        <v>40448</v>
      </c>
      <c r="H1781" s="4">
        <v>105.3</v>
      </c>
      <c r="J1781" s="2">
        <v>35445</v>
      </c>
      <c r="K1781" s="4">
        <v>19.399999999999999</v>
      </c>
      <c r="S1781" s="3">
        <v>35363</v>
      </c>
      <c r="T1781">
        <v>5.27</v>
      </c>
    </row>
    <row r="1782" spans="1:20" x14ac:dyDescent="0.25">
      <c r="A1782" s="2">
        <v>40113</v>
      </c>
      <c r="B1782" s="4">
        <v>752.36</v>
      </c>
      <c r="D1782" s="2">
        <v>41808</v>
      </c>
      <c r="E1782" s="4">
        <v>95.26</v>
      </c>
      <c r="G1782" s="2">
        <v>40449</v>
      </c>
      <c r="H1782" s="4">
        <v>106.02</v>
      </c>
      <c r="J1782" s="2">
        <v>35446</v>
      </c>
      <c r="K1782" s="4">
        <v>19.61</v>
      </c>
      <c r="S1782" s="3">
        <v>35366</v>
      </c>
      <c r="T1782">
        <v>5.29</v>
      </c>
    </row>
    <row r="1783" spans="1:20" x14ac:dyDescent="0.25">
      <c r="A1783" s="2">
        <v>40114</v>
      </c>
      <c r="B1783" s="4">
        <v>747.11</v>
      </c>
      <c r="D1783" s="2">
        <v>41809</v>
      </c>
      <c r="E1783" s="4">
        <v>95.24</v>
      </c>
      <c r="G1783" s="2">
        <v>40450</v>
      </c>
      <c r="H1783" s="4">
        <v>105.58</v>
      </c>
      <c r="J1783" s="2">
        <v>35447</v>
      </c>
      <c r="K1783" s="4">
        <v>18.63</v>
      </c>
      <c r="S1783" s="3">
        <v>35367</v>
      </c>
      <c r="T1783">
        <v>5.22</v>
      </c>
    </row>
    <row r="1784" spans="1:20" x14ac:dyDescent="0.25">
      <c r="A1784" s="2">
        <v>40115</v>
      </c>
      <c r="B1784" s="4">
        <v>751.52</v>
      </c>
      <c r="D1784" s="2">
        <v>41810</v>
      </c>
      <c r="E1784" s="4">
        <v>95.33</v>
      </c>
      <c r="G1784" s="2">
        <v>40451</v>
      </c>
      <c r="H1784" s="4">
        <v>105.51</v>
      </c>
      <c r="J1784" s="2">
        <v>35450</v>
      </c>
      <c r="K1784" s="4">
        <v>18.600000000000001</v>
      </c>
      <c r="S1784" s="3">
        <v>35368</v>
      </c>
      <c r="T1784">
        <v>5.31</v>
      </c>
    </row>
    <row r="1785" spans="1:20" x14ac:dyDescent="0.25">
      <c r="A1785" s="2">
        <v>40116</v>
      </c>
      <c r="B1785" s="4">
        <v>748.86</v>
      </c>
      <c r="D1785" s="2">
        <v>41813</v>
      </c>
      <c r="E1785" s="4">
        <v>95.32</v>
      </c>
      <c r="G1785" s="2">
        <v>40452</v>
      </c>
      <c r="H1785" s="4">
        <v>104.61</v>
      </c>
      <c r="J1785" s="2">
        <v>35451</v>
      </c>
      <c r="K1785" s="4">
        <v>17.809999999999999</v>
      </c>
      <c r="S1785" s="3">
        <v>35369</v>
      </c>
      <c r="T1785">
        <v>5.63</v>
      </c>
    </row>
    <row r="1786" spans="1:20" x14ac:dyDescent="0.25">
      <c r="A1786" s="2">
        <v>40119</v>
      </c>
      <c r="B1786" s="4">
        <v>751</v>
      </c>
      <c r="D1786" s="2">
        <v>41814</v>
      </c>
      <c r="E1786" s="4">
        <v>95.24</v>
      </c>
      <c r="G1786" s="2">
        <v>40455</v>
      </c>
      <c r="H1786" s="4">
        <v>104.93</v>
      </c>
      <c r="J1786" s="2">
        <v>35452</v>
      </c>
      <c r="K1786" s="4">
        <v>17.09</v>
      </c>
      <c r="S1786" s="3">
        <v>35370</v>
      </c>
      <c r="T1786">
        <v>5.19</v>
      </c>
    </row>
    <row r="1787" spans="1:20" x14ac:dyDescent="0.25">
      <c r="A1787" s="2">
        <v>40120</v>
      </c>
      <c r="B1787" s="4">
        <v>751.61</v>
      </c>
      <c r="D1787" s="2">
        <v>41815</v>
      </c>
      <c r="E1787" s="4">
        <v>95.38</v>
      </c>
      <c r="G1787" s="2">
        <v>40456</v>
      </c>
      <c r="H1787" s="4">
        <v>104.25</v>
      </c>
      <c r="J1787" s="2">
        <v>35453</v>
      </c>
      <c r="K1787" s="4">
        <v>18.47</v>
      </c>
      <c r="S1787" s="3">
        <v>35373</v>
      </c>
      <c r="T1787">
        <v>5.21</v>
      </c>
    </row>
    <row r="1788" spans="1:20" x14ac:dyDescent="0.25">
      <c r="A1788" s="2">
        <v>40121</v>
      </c>
      <c r="B1788" s="4">
        <v>752.01</v>
      </c>
      <c r="D1788" s="2">
        <v>41816</v>
      </c>
      <c r="E1788" s="4">
        <v>95.28</v>
      </c>
      <c r="G1788" s="2">
        <v>40457</v>
      </c>
      <c r="H1788" s="4">
        <v>105.56</v>
      </c>
      <c r="J1788" s="2">
        <v>35454</v>
      </c>
      <c r="K1788" s="4">
        <v>19.329999999999998</v>
      </c>
      <c r="S1788" s="3">
        <v>35374</v>
      </c>
      <c r="T1788">
        <v>5.34</v>
      </c>
    </row>
    <row r="1789" spans="1:20" x14ac:dyDescent="0.25">
      <c r="A1789" s="2">
        <v>40122</v>
      </c>
      <c r="B1789" s="4">
        <v>752.22</v>
      </c>
      <c r="D1789" s="2">
        <v>41817</v>
      </c>
      <c r="E1789" s="4">
        <v>95.28</v>
      </c>
      <c r="G1789" s="2">
        <v>40458</v>
      </c>
      <c r="H1789" s="4">
        <v>104.67</v>
      </c>
      <c r="J1789" s="2">
        <v>35457</v>
      </c>
      <c r="K1789" s="4">
        <v>20.16</v>
      </c>
      <c r="S1789" s="3">
        <v>35375</v>
      </c>
      <c r="T1789">
        <v>5.46</v>
      </c>
    </row>
    <row r="1790" spans="1:20" x14ac:dyDescent="0.25">
      <c r="A1790" s="2">
        <v>40123</v>
      </c>
      <c r="B1790" s="4">
        <v>752.46</v>
      </c>
      <c r="D1790" s="2">
        <v>41820</v>
      </c>
      <c r="E1790" s="4">
        <v>95.2</v>
      </c>
      <c r="G1790" s="2">
        <v>40459</v>
      </c>
      <c r="H1790" s="4">
        <v>104.22</v>
      </c>
      <c r="J1790" s="2">
        <v>35458</v>
      </c>
      <c r="K1790" s="4">
        <v>20.74</v>
      </c>
      <c r="S1790" s="3">
        <v>35376</v>
      </c>
      <c r="T1790">
        <v>5.28</v>
      </c>
    </row>
    <row r="1791" spans="1:20" x14ac:dyDescent="0.25">
      <c r="A1791" s="2">
        <v>40126</v>
      </c>
      <c r="B1791" s="4">
        <v>753.55</v>
      </c>
      <c r="D1791" s="2">
        <v>41821</v>
      </c>
      <c r="E1791" s="4">
        <v>94.81</v>
      </c>
      <c r="G1791" s="2">
        <v>40462</v>
      </c>
      <c r="H1791" s="4">
        <v>104.24</v>
      </c>
      <c r="J1791" s="2">
        <v>35459</v>
      </c>
      <c r="K1791" s="4">
        <v>20.23</v>
      </c>
      <c r="S1791" s="3">
        <v>35377</v>
      </c>
      <c r="T1791">
        <v>5.17</v>
      </c>
    </row>
    <row r="1792" spans="1:20" x14ac:dyDescent="0.25">
      <c r="A1792" s="2">
        <v>40127</v>
      </c>
      <c r="B1792" s="4">
        <v>753.43</v>
      </c>
      <c r="D1792" s="2">
        <v>41822</v>
      </c>
      <c r="E1792" s="4">
        <v>94.87</v>
      </c>
      <c r="G1792" s="2">
        <v>40463</v>
      </c>
      <c r="H1792" s="4">
        <v>103.19</v>
      </c>
      <c r="J1792" s="2">
        <v>35460</v>
      </c>
      <c r="K1792" s="4">
        <v>19.47</v>
      </c>
      <c r="S1792" s="3">
        <v>35380</v>
      </c>
      <c r="T1792">
        <v>5.17</v>
      </c>
    </row>
    <row r="1793" spans="1:20" x14ac:dyDescent="0.25">
      <c r="A1793" s="2">
        <v>40128</v>
      </c>
      <c r="B1793" s="4">
        <v>753.59</v>
      </c>
      <c r="D1793" s="2">
        <v>41823</v>
      </c>
      <c r="E1793" s="4">
        <v>94.73</v>
      </c>
      <c r="G1793" s="2">
        <v>40464</v>
      </c>
      <c r="H1793" s="4">
        <v>103.05</v>
      </c>
      <c r="J1793" s="2">
        <v>35464</v>
      </c>
      <c r="K1793" s="4">
        <v>19.579999999999998</v>
      </c>
      <c r="S1793" s="3">
        <v>35381</v>
      </c>
      <c r="T1793">
        <v>5.3</v>
      </c>
    </row>
    <row r="1794" spans="1:20" x14ac:dyDescent="0.25">
      <c r="A1794" s="2">
        <v>40129</v>
      </c>
      <c r="B1794" s="4">
        <v>753.89</v>
      </c>
      <c r="D1794" s="2">
        <v>41827</v>
      </c>
      <c r="E1794" s="4">
        <v>94.66</v>
      </c>
      <c r="G1794" s="2">
        <v>40465</v>
      </c>
      <c r="H1794" s="4">
        <v>101.48</v>
      </c>
      <c r="J1794" s="2">
        <v>35465</v>
      </c>
      <c r="K1794" s="4">
        <v>19.43</v>
      </c>
      <c r="S1794" s="3">
        <v>35382</v>
      </c>
      <c r="T1794">
        <v>5.21</v>
      </c>
    </row>
    <row r="1795" spans="1:20" x14ac:dyDescent="0.25">
      <c r="A1795" s="2">
        <v>40130</v>
      </c>
      <c r="B1795" s="4">
        <v>753.12</v>
      </c>
      <c r="D1795" s="2">
        <v>41828</v>
      </c>
      <c r="E1795" s="4">
        <v>94.68</v>
      </c>
      <c r="G1795" s="2">
        <v>40466</v>
      </c>
      <c r="H1795" s="4">
        <v>100.28</v>
      </c>
      <c r="J1795" s="2">
        <v>35466</v>
      </c>
      <c r="K1795" s="4">
        <v>21.06</v>
      </c>
      <c r="S1795" s="3">
        <v>35383</v>
      </c>
      <c r="T1795">
        <v>5.34</v>
      </c>
    </row>
    <row r="1796" spans="1:20" x14ac:dyDescent="0.25">
      <c r="A1796" s="2">
        <v>40133</v>
      </c>
      <c r="B1796" s="4">
        <v>754.84</v>
      </c>
      <c r="D1796" s="2">
        <v>41829</v>
      </c>
      <c r="E1796" s="4">
        <v>94.61</v>
      </c>
      <c r="G1796" s="2">
        <v>40469</v>
      </c>
      <c r="H1796" s="4">
        <v>101.08</v>
      </c>
      <c r="J1796" s="2">
        <v>35467</v>
      </c>
      <c r="K1796" s="4">
        <v>20.16</v>
      </c>
      <c r="S1796" s="3">
        <v>35384</v>
      </c>
      <c r="T1796">
        <v>5.53</v>
      </c>
    </row>
    <row r="1797" spans="1:20" x14ac:dyDescent="0.25">
      <c r="A1797" s="2">
        <v>40134</v>
      </c>
      <c r="B1797" s="4">
        <v>754.74</v>
      </c>
      <c r="D1797" s="2">
        <v>41830</v>
      </c>
      <c r="E1797" s="4">
        <v>94.32</v>
      </c>
      <c r="G1797" s="2">
        <v>40470</v>
      </c>
      <c r="H1797" s="4">
        <v>101.69</v>
      </c>
      <c r="J1797" s="2">
        <v>35468</v>
      </c>
      <c r="K1797" s="4">
        <v>18.899999999999999</v>
      </c>
      <c r="S1797" s="3">
        <v>35387</v>
      </c>
      <c r="T1797">
        <v>5.15</v>
      </c>
    </row>
    <row r="1798" spans="1:20" x14ac:dyDescent="0.25">
      <c r="A1798" s="2">
        <v>40135</v>
      </c>
      <c r="B1798" s="4">
        <v>753.75</v>
      </c>
      <c r="D1798" s="2">
        <v>41831</v>
      </c>
      <c r="E1798" s="4">
        <v>94.48</v>
      </c>
      <c r="G1798" s="2">
        <v>40471</v>
      </c>
      <c r="H1798" s="4">
        <v>101.92</v>
      </c>
      <c r="J1798" s="2">
        <v>35471</v>
      </c>
      <c r="K1798" s="4">
        <v>20.65</v>
      </c>
      <c r="S1798" s="3">
        <v>35388</v>
      </c>
      <c r="T1798">
        <v>5.29</v>
      </c>
    </row>
    <row r="1799" spans="1:20" x14ac:dyDescent="0.25">
      <c r="A1799" s="2">
        <v>40136</v>
      </c>
      <c r="B1799" s="4">
        <v>754.53</v>
      </c>
      <c r="D1799" s="2">
        <v>41834</v>
      </c>
      <c r="E1799" s="4">
        <v>94.45</v>
      </c>
      <c r="G1799" s="2">
        <v>40472</v>
      </c>
      <c r="H1799" s="4">
        <v>100.75</v>
      </c>
      <c r="J1799" s="2">
        <v>35472</v>
      </c>
      <c r="K1799" s="4">
        <v>19.97</v>
      </c>
      <c r="S1799" s="3">
        <v>35389</v>
      </c>
      <c r="T1799">
        <v>5.53</v>
      </c>
    </row>
    <row r="1800" spans="1:20" x14ac:dyDescent="0.25">
      <c r="A1800" s="2">
        <v>40137</v>
      </c>
      <c r="B1800" s="4">
        <v>754.43</v>
      </c>
      <c r="D1800" s="2">
        <v>41835</v>
      </c>
      <c r="E1800" s="4">
        <v>94.3</v>
      </c>
      <c r="G1800" s="2">
        <v>40473</v>
      </c>
      <c r="H1800" s="4">
        <v>101.38</v>
      </c>
      <c r="J1800" s="2">
        <v>35473</v>
      </c>
      <c r="K1800" s="4">
        <v>19.48</v>
      </c>
      <c r="S1800" s="3">
        <v>35390</v>
      </c>
      <c r="T1800">
        <v>5.28</v>
      </c>
    </row>
    <row r="1801" spans="1:20" x14ac:dyDescent="0.25">
      <c r="A1801" s="2">
        <v>40140</v>
      </c>
      <c r="B1801" s="4">
        <v>753.98</v>
      </c>
      <c r="D1801" s="2">
        <v>41836</v>
      </c>
      <c r="E1801" s="4">
        <v>94.15</v>
      </c>
      <c r="G1801" s="2">
        <v>40476</v>
      </c>
      <c r="H1801" s="4">
        <v>101.67</v>
      </c>
      <c r="J1801" s="2">
        <v>35474</v>
      </c>
      <c r="K1801" s="4">
        <v>19.23</v>
      </c>
      <c r="S1801" s="3">
        <v>35391</v>
      </c>
      <c r="T1801">
        <v>5.24</v>
      </c>
    </row>
    <row r="1802" spans="1:20" x14ac:dyDescent="0.25">
      <c r="A1802" s="2">
        <v>40141</v>
      </c>
      <c r="B1802" s="4">
        <v>754.18</v>
      </c>
      <c r="D1802" s="2">
        <v>41837</v>
      </c>
      <c r="E1802" s="4">
        <v>93.49</v>
      </c>
      <c r="G1802" s="2">
        <v>40477</v>
      </c>
      <c r="H1802" s="4">
        <v>100.1</v>
      </c>
      <c r="J1802" s="2">
        <v>35475</v>
      </c>
      <c r="K1802" s="4">
        <v>19.18</v>
      </c>
      <c r="S1802" s="3">
        <v>35394</v>
      </c>
      <c r="T1802">
        <v>5.38</v>
      </c>
    </row>
    <row r="1803" spans="1:20" x14ac:dyDescent="0.25">
      <c r="A1803" s="2">
        <v>40142</v>
      </c>
      <c r="B1803" s="4">
        <v>754.34</v>
      </c>
      <c r="D1803" s="2">
        <v>41838</v>
      </c>
      <c r="E1803" s="4">
        <v>93.88</v>
      </c>
      <c r="G1803" s="2">
        <v>40478</v>
      </c>
      <c r="H1803" s="4">
        <v>99.22</v>
      </c>
      <c r="J1803" s="2">
        <v>35479</v>
      </c>
      <c r="K1803" s="4">
        <v>19.7</v>
      </c>
      <c r="S1803" s="3">
        <v>35395</v>
      </c>
      <c r="T1803">
        <v>5.28</v>
      </c>
    </row>
    <row r="1804" spans="1:20" x14ac:dyDescent="0.25">
      <c r="A1804" s="2">
        <v>40144</v>
      </c>
      <c r="B1804" s="4">
        <v>751.63</v>
      </c>
      <c r="D1804" s="2">
        <v>41841</v>
      </c>
      <c r="E1804" s="4">
        <v>93.72</v>
      </c>
      <c r="G1804" s="2">
        <v>40479</v>
      </c>
      <c r="H1804" s="4">
        <v>99.49</v>
      </c>
      <c r="J1804" s="2">
        <v>35480</v>
      </c>
      <c r="K1804" s="4">
        <v>20.61</v>
      </c>
      <c r="S1804" s="3">
        <v>35396</v>
      </c>
      <c r="T1804">
        <v>5.42</v>
      </c>
    </row>
    <row r="1805" spans="1:20" x14ac:dyDescent="0.25">
      <c r="A1805" s="2">
        <v>40147</v>
      </c>
      <c r="B1805" s="4">
        <v>753.26</v>
      </c>
      <c r="D1805" s="2">
        <v>41842</v>
      </c>
      <c r="E1805" s="4">
        <v>93.85</v>
      </c>
      <c r="G1805" s="2">
        <v>40480</v>
      </c>
      <c r="H1805" s="4">
        <v>100.42</v>
      </c>
      <c r="J1805" s="2">
        <v>35481</v>
      </c>
      <c r="K1805" s="4">
        <v>21.41</v>
      </c>
      <c r="S1805" s="3">
        <v>35397</v>
      </c>
      <c r="T1805">
        <v>5.42</v>
      </c>
    </row>
    <row r="1806" spans="1:20" x14ac:dyDescent="0.25">
      <c r="A1806" s="2">
        <v>40148</v>
      </c>
      <c r="B1806" s="4">
        <v>756.42</v>
      </c>
      <c r="D1806" s="2">
        <v>41843</v>
      </c>
      <c r="E1806" s="4">
        <v>94.03</v>
      </c>
      <c r="G1806" s="2">
        <v>40483</v>
      </c>
      <c r="H1806" s="4">
        <v>99.67</v>
      </c>
      <c r="J1806" s="2">
        <v>35482</v>
      </c>
      <c r="K1806" s="4">
        <v>20.55</v>
      </c>
      <c r="S1806" s="3">
        <v>35398</v>
      </c>
      <c r="T1806">
        <v>5.44</v>
      </c>
    </row>
    <row r="1807" spans="1:20" x14ac:dyDescent="0.25">
      <c r="A1807" s="2">
        <v>40149</v>
      </c>
      <c r="B1807" s="4">
        <v>757.22</v>
      </c>
      <c r="D1807" s="2">
        <v>41844</v>
      </c>
      <c r="E1807" s="4">
        <v>94.2</v>
      </c>
      <c r="G1807" s="2">
        <v>40484</v>
      </c>
      <c r="H1807" s="4">
        <v>100.98</v>
      </c>
      <c r="J1807" s="2">
        <v>35485</v>
      </c>
      <c r="K1807" s="4">
        <v>19.84</v>
      </c>
      <c r="S1807" s="3">
        <v>35401</v>
      </c>
      <c r="T1807">
        <v>5.67</v>
      </c>
    </row>
    <row r="1808" spans="1:20" x14ac:dyDescent="0.25">
      <c r="A1808" s="2">
        <v>40150</v>
      </c>
      <c r="B1808" s="4">
        <v>758.18</v>
      </c>
      <c r="D1808" s="2">
        <v>41845</v>
      </c>
      <c r="E1808" s="4">
        <v>94.04</v>
      </c>
      <c r="G1808" s="2">
        <v>40485</v>
      </c>
      <c r="H1808" s="4">
        <v>98.92</v>
      </c>
      <c r="J1808" s="2">
        <v>35486</v>
      </c>
      <c r="K1808" s="4">
        <v>19.98</v>
      </c>
      <c r="S1808" s="3">
        <v>35402</v>
      </c>
      <c r="T1808">
        <v>5.09</v>
      </c>
    </row>
    <row r="1809" spans="1:20" x14ac:dyDescent="0.25">
      <c r="A1809" s="2">
        <v>40151</v>
      </c>
      <c r="B1809" s="4">
        <v>761.27</v>
      </c>
      <c r="D1809" s="2">
        <v>41848</v>
      </c>
      <c r="E1809" s="4">
        <v>93.76</v>
      </c>
      <c r="G1809" s="2">
        <v>40486</v>
      </c>
      <c r="H1809" s="4">
        <v>99.69</v>
      </c>
      <c r="J1809" s="2">
        <v>35487</v>
      </c>
      <c r="K1809" s="4">
        <v>20.74</v>
      </c>
      <c r="S1809" s="3">
        <v>35403</v>
      </c>
      <c r="T1809">
        <v>6.12</v>
      </c>
    </row>
    <row r="1810" spans="1:20" x14ac:dyDescent="0.25">
      <c r="A1810" s="2">
        <v>40154</v>
      </c>
      <c r="B1810" s="4">
        <v>762.19</v>
      </c>
      <c r="D1810" s="2">
        <v>41849</v>
      </c>
      <c r="E1810" s="4">
        <v>93.63</v>
      </c>
      <c r="G1810" s="2">
        <v>40487</v>
      </c>
      <c r="H1810" s="4">
        <v>97.98</v>
      </c>
      <c r="J1810" s="2">
        <v>35488</v>
      </c>
      <c r="K1810" s="4">
        <v>21.08</v>
      </c>
      <c r="S1810" s="3">
        <v>35404</v>
      </c>
      <c r="T1810">
        <v>5.36</v>
      </c>
    </row>
    <row r="1811" spans="1:20" x14ac:dyDescent="0.25">
      <c r="A1811" s="2">
        <v>40155</v>
      </c>
      <c r="B1811" s="4">
        <v>763.03</v>
      </c>
      <c r="D1811" s="2">
        <v>41850</v>
      </c>
      <c r="E1811" s="4">
        <v>93.24</v>
      </c>
      <c r="G1811" s="2">
        <v>40490</v>
      </c>
      <c r="H1811" s="4">
        <v>98.42</v>
      </c>
      <c r="J1811" s="2">
        <v>35489</v>
      </c>
      <c r="K1811" s="4">
        <v>21.1</v>
      </c>
      <c r="S1811" s="3">
        <v>35405</v>
      </c>
      <c r="T1811">
        <v>5.21</v>
      </c>
    </row>
    <row r="1812" spans="1:20" x14ac:dyDescent="0.25">
      <c r="A1812" s="2">
        <v>40156</v>
      </c>
      <c r="B1812" s="4">
        <v>763</v>
      </c>
      <c r="D1812" s="2">
        <v>41851</v>
      </c>
      <c r="E1812" s="4">
        <v>92.44</v>
      </c>
      <c r="G1812" s="2">
        <v>40491</v>
      </c>
      <c r="H1812" s="4">
        <v>96.25</v>
      </c>
      <c r="J1812" s="2">
        <v>35492</v>
      </c>
      <c r="K1812" s="4">
        <v>20.89</v>
      </c>
      <c r="S1812" s="3">
        <v>35408</v>
      </c>
      <c r="T1812">
        <v>5.19</v>
      </c>
    </row>
    <row r="1813" spans="1:20" x14ac:dyDescent="0.25">
      <c r="A1813" s="2">
        <v>40157</v>
      </c>
      <c r="B1813" s="4">
        <v>766.65</v>
      </c>
      <c r="D1813" s="2">
        <v>41852</v>
      </c>
      <c r="E1813" s="4">
        <v>92.05</v>
      </c>
      <c r="G1813" s="2">
        <v>40492</v>
      </c>
      <c r="H1813" s="4">
        <v>96.38</v>
      </c>
      <c r="J1813" s="2">
        <v>35493</v>
      </c>
      <c r="K1813" s="4">
        <v>20.62</v>
      </c>
      <c r="S1813" s="3">
        <v>35409</v>
      </c>
      <c r="T1813">
        <v>5.17</v>
      </c>
    </row>
    <row r="1814" spans="1:20" x14ac:dyDescent="0.25">
      <c r="A1814" s="2">
        <v>40158</v>
      </c>
      <c r="B1814" s="4">
        <v>767.04</v>
      </c>
      <c r="D1814" s="2">
        <v>41855</v>
      </c>
      <c r="E1814" s="4">
        <v>92.6</v>
      </c>
      <c r="G1814" s="2">
        <v>40493</v>
      </c>
      <c r="H1814" s="4">
        <v>96.33</v>
      </c>
      <c r="J1814" s="2">
        <v>35494</v>
      </c>
      <c r="K1814" s="4">
        <v>19.489999999999998</v>
      </c>
      <c r="S1814" s="3">
        <v>35410</v>
      </c>
      <c r="T1814">
        <v>5.19</v>
      </c>
    </row>
    <row r="1815" spans="1:20" x14ac:dyDescent="0.25">
      <c r="A1815" s="2">
        <v>40161</v>
      </c>
      <c r="B1815" s="4">
        <v>772.33</v>
      </c>
      <c r="D1815" s="2">
        <v>41856</v>
      </c>
      <c r="E1815" s="4">
        <v>92.42</v>
      </c>
      <c r="G1815" s="2">
        <v>40494</v>
      </c>
      <c r="H1815" s="4">
        <v>95.81</v>
      </c>
      <c r="J1815" s="2">
        <v>35495</v>
      </c>
      <c r="K1815" s="4">
        <v>20.48</v>
      </c>
      <c r="S1815" s="3">
        <v>35411</v>
      </c>
      <c r="T1815">
        <v>5.25</v>
      </c>
    </row>
    <row r="1816" spans="1:20" x14ac:dyDescent="0.25">
      <c r="A1816" s="2">
        <v>40162</v>
      </c>
      <c r="B1816" s="4">
        <v>771.41</v>
      </c>
      <c r="D1816" s="2">
        <v>41857</v>
      </c>
      <c r="E1816" s="4">
        <v>92.64</v>
      </c>
      <c r="G1816" s="2">
        <v>40497</v>
      </c>
      <c r="H1816" s="4">
        <v>93.81</v>
      </c>
      <c r="J1816" s="2">
        <v>35496</v>
      </c>
      <c r="K1816" s="4">
        <v>19.32</v>
      </c>
      <c r="S1816" s="3">
        <v>35412</v>
      </c>
      <c r="T1816">
        <v>5.28</v>
      </c>
    </row>
    <row r="1817" spans="1:20" x14ac:dyDescent="0.25">
      <c r="A1817" s="2">
        <v>40163</v>
      </c>
      <c r="B1817" s="4">
        <v>772.89</v>
      </c>
      <c r="D1817" s="2">
        <v>41858</v>
      </c>
      <c r="E1817" s="4">
        <v>92.7</v>
      </c>
      <c r="G1817" s="2">
        <v>40498</v>
      </c>
      <c r="H1817" s="4">
        <v>96.25</v>
      </c>
      <c r="J1817" s="2">
        <v>35499</v>
      </c>
      <c r="K1817" s="4">
        <v>19</v>
      </c>
      <c r="S1817" s="3">
        <v>35415</v>
      </c>
      <c r="T1817">
        <v>5.5600000000000005</v>
      </c>
    </row>
    <row r="1818" spans="1:20" x14ac:dyDescent="0.25">
      <c r="A1818" s="2">
        <v>40164</v>
      </c>
      <c r="B1818" s="4">
        <v>772.49</v>
      </c>
      <c r="D1818" s="2">
        <v>41859</v>
      </c>
      <c r="E1818" s="4">
        <v>92.99</v>
      </c>
      <c r="G1818" s="2">
        <v>40499</v>
      </c>
      <c r="H1818" s="4">
        <v>95.61</v>
      </c>
      <c r="J1818" s="2">
        <v>35500</v>
      </c>
      <c r="K1818" s="4">
        <v>19.25</v>
      </c>
      <c r="S1818" s="3">
        <v>35416</v>
      </c>
      <c r="T1818">
        <v>5.38</v>
      </c>
    </row>
    <row r="1819" spans="1:20" x14ac:dyDescent="0.25">
      <c r="A1819" s="2">
        <v>40165</v>
      </c>
      <c r="B1819" s="4">
        <v>772.1</v>
      </c>
      <c r="D1819" s="2">
        <v>41862</v>
      </c>
      <c r="E1819" s="4">
        <v>93.43</v>
      </c>
      <c r="G1819" s="2">
        <v>40500</v>
      </c>
      <c r="H1819" s="4">
        <v>96</v>
      </c>
      <c r="J1819" s="2">
        <v>35501</v>
      </c>
      <c r="K1819" s="4">
        <v>19.61</v>
      </c>
      <c r="S1819" s="3">
        <v>35417</v>
      </c>
      <c r="T1819">
        <v>5.6</v>
      </c>
    </row>
    <row r="1820" spans="1:20" x14ac:dyDescent="0.25">
      <c r="A1820" s="2">
        <v>40168</v>
      </c>
      <c r="B1820" s="4">
        <v>773.97</v>
      </c>
      <c r="D1820" s="2">
        <v>41863</v>
      </c>
      <c r="E1820" s="4">
        <v>93.41</v>
      </c>
      <c r="G1820" s="2">
        <v>40501</v>
      </c>
      <c r="H1820" s="4">
        <v>96.59</v>
      </c>
      <c r="J1820" s="2">
        <v>35502</v>
      </c>
      <c r="K1820" s="4">
        <v>19.79</v>
      </c>
      <c r="S1820" s="3">
        <v>35418</v>
      </c>
      <c r="T1820">
        <v>5.29</v>
      </c>
    </row>
    <row r="1821" spans="1:20" x14ac:dyDescent="0.25">
      <c r="A1821" s="2">
        <v>40169</v>
      </c>
      <c r="B1821" s="4">
        <v>775.6</v>
      </c>
      <c r="D1821" s="2">
        <v>41864</v>
      </c>
      <c r="E1821" s="4">
        <v>93.68</v>
      </c>
      <c r="G1821" s="2">
        <v>40504</v>
      </c>
      <c r="H1821" s="4">
        <v>97</v>
      </c>
      <c r="J1821" s="2">
        <v>35503</v>
      </c>
      <c r="K1821" s="4">
        <v>19.809999999999999</v>
      </c>
      <c r="S1821" s="3">
        <v>35419</v>
      </c>
      <c r="T1821">
        <v>5.15</v>
      </c>
    </row>
    <row r="1822" spans="1:20" x14ac:dyDescent="0.25">
      <c r="A1822" s="2">
        <v>40170</v>
      </c>
      <c r="B1822" s="4">
        <v>777.4</v>
      </c>
      <c r="D1822" s="2">
        <v>41865</v>
      </c>
      <c r="E1822" s="4">
        <v>93.86</v>
      </c>
      <c r="G1822" s="2">
        <v>40505</v>
      </c>
      <c r="H1822" s="4">
        <v>97.48</v>
      </c>
      <c r="J1822" s="2">
        <v>35506</v>
      </c>
      <c r="K1822" s="4">
        <v>20.95</v>
      </c>
      <c r="S1822" s="3">
        <v>35422</v>
      </c>
      <c r="T1822">
        <v>5.26</v>
      </c>
    </row>
    <row r="1823" spans="1:20" x14ac:dyDescent="0.25">
      <c r="A1823" s="2">
        <v>40171</v>
      </c>
      <c r="B1823" s="4">
        <v>780.24</v>
      </c>
      <c r="D1823" s="2">
        <v>41866</v>
      </c>
      <c r="E1823" s="4">
        <v>94.05</v>
      </c>
      <c r="G1823" s="2">
        <v>40506</v>
      </c>
      <c r="H1823" s="4">
        <v>95.67</v>
      </c>
      <c r="J1823" s="2">
        <v>35507</v>
      </c>
      <c r="K1823" s="4">
        <v>21.26</v>
      </c>
      <c r="S1823" s="3">
        <v>35423</v>
      </c>
      <c r="T1823">
        <v>5.14</v>
      </c>
    </row>
    <row r="1824" spans="1:20" x14ac:dyDescent="0.25">
      <c r="A1824" s="2">
        <v>40175</v>
      </c>
      <c r="B1824" s="4">
        <v>777.88</v>
      </c>
      <c r="D1824" s="2">
        <v>41869</v>
      </c>
      <c r="E1824" s="4">
        <v>94.32</v>
      </c>
      <c r="G1824" s="2">
        <v>40508</v>
      </c>
      <c r="H1824" s="4">
        <v>97.12</v>
      </c>
      <c r="J1824" s="2">
        <v>35508</v>
      </c>
      <c r="K1824" s="4">
        <v>21.74</v>
      </c>
      <c r="S1824" s="3">
        <v>35424</v>
      </c>
      <c r="T1824">
        <v>5.14</v>
      </c>
    </row>
    <row r="1825" spans="1:20" x14ac:dyDescent="0.25">
      <c r="A1825" s="2">
        <v>40176</v>
      </c>
      <c r="B1825" s="4">
        <v>773.77</v>
      </c>
      <c r="D1825" s="2">
        <v>41870</v>
      </c>
      <c r="E1825" s="4">
        <v>94.29</v>
      </c>
      <c r="G1825" s="2">
        <v>40511</v>
      </c>
      <c r="H1825" s="4">
        <v>97.9</v>
      </c>
      <c r="J1825" s="2">
        <v>35509</v>
      </c>
      <c r="K1825" s="4">
        <v>21.22</v>
      </c>
      <c r="S1825" s="3">
        <v>35425</v>
      </c>
      <c r="T1825">
        <v>5.26</v>
      </c>
    </row>
    <row r="1826" spans="1:20" x14ac:dyDescent="0.25">
      <c r="A1826" s="2">
        <v>40177</v>
      </c>
      <c r="B1826" s="4">
        <v>776.98</v>
      </c>
      <c r="D1826" s="2">
        <v>41871</v>
      </c>
      <c r="E1826" s="4">
        <v>94.36</v>
      </c>
      <c r="G1826" s="2">
        <v>40512</v>
      </c>
      <c r="H1826" s="4">
        <v>98.42</v>
      </c>
      <c r="J1826" s="2">
        <v>35510</v>
      </c>
      <c r="K1826" s="4">
        <v>19.690000000000001</v>
      </c>
      <c r="S1826" s="3">
        <v>35426</v>
      </c>
      <c r="T1826">
        <v>4.7699999999999996</v>
      </c>
    </row>
    <row r="1827" spans="1:20" x14ac:dyDescent="0.25">
      <c r="A1827" s="2">
        <v>40178</v>
      </c>
      <c r="B1827" s="4">
        <v>778.18</v>
      </c>
      <c r="D1827" s="2">
        <v>41872</v>
      </c>
      <c r="E1827" s="4">
        <v>94.36</v>
      </c>
      <c r="G1827" s="2">
        <v>40513</v>
      </c>
      <c r="H1827" s="4">
        <v>95.89</v>
      </c>
      <c r="J1827" s="2">
        <v>35513</v>
      </c>
      <c r="K1827" s="4">
        <v>20.059999999999999</v>
      </c>
      <c r="S1827" s="3">
        <v>35429</v>
      </c>
      <c r="T1827">
        <v>5.53</v>
      </c>
    </row>
    <row r="1828" spans="1:20" x14ac:dyDescent="0.25">
      <c r="A1828" s="2">
        <v>40182</v>
      </c>
      <c r="B1828" s="4">
        <v>784.12</v>
      </c>
      <c r="D1828" s="2">
        <v>41873</v>
      </c>
      <c r="E1828" s="4">
        <v>94.13</v>
      </c>
      <c r="G1828" s="2">
        <v>40514</v>
      </c>
      <c r="H1828" s="4">
        <v>95.64</v>
      </c>
      <c r="J1828" s="2">
        <v>35514</v>
      </c>
      <c r="K1828" s="4">
        <v>19.260000000000002</v>
      </c>
      <c r="S1828" s="3">
        <v>35430</v>
      </c>
      <c r="T1828">
        <v>6.26</v>
      </c>
    </row>
    <row r="1829" spans="1:20" x14ac:dyDescent="0.25">
      <c r="A1829" s="2">
        <v>40183</v>
      </c>
      <c r="B1829" s="4">
        <v>787.74</v>
      </c>
      <c r="D1829" s="2">
        <v>41876</v>
      </c>
      <c r="E1829" s="4">
        <v>94.33</v>
      </c>
      <c r="G1829" s="2">
        <v>40515</v>
      </c>
      <c r="H1829" s="4">
        <v>94.89</v>
      </c>
      <c r="J1829" s="2">
        <v>35515</v>
      </c>
      <c r="K1829" s="4">
        <v>18.32</v>
      </c>
      <c r="S1829" s="3">
        <v>35431</v>
      </c>
      <c r="T1829">
        <v>6.26</v>
      </c>
    </row>
    <row r="1830" spans="1:20" x14ac:dyDescent="0.25">
      <c r="A1830" s="2">
        <v>40184</v>
      </c>
      <c r="B1830" s="4">
        <v>789.35</v>
      </c>
      <c r="D1830" s="2">
        <v>41877</v>
      </c>
      <c r="E1830" s="4">
        <v>94.4</v>
      </c>
      <c r="G1830" s="2">
        <v>40518</v>
      </c>
      <c r="H1830" s="4">
        <v>96.24</v>
      </c>
      <c r="J1830" s="2">
        <v>35516</v>
      </c>
      <c r="K1830" s="4">
        <v>20.5</v>
      </c>
      <c r="S1830" s="3">
        <v>35432</v>
      </c>
      <c r="T1830">
        <v>5.79</v>
      </c>
    </row>
    <row r="1831" spans="1:20" x14ac:dyDescent="0.25">
      <c r="A1831" s="2">
        <v>40185</v>
      </c>
      <c r="B1831" s="4">
        <v>791.74</v>
      </c>
      <c r="D1831" s="2">
        <v>41878</v>
      </c>
      <c r="E1831" s="4">
        <v>94.31</v>
      </c>
      <c r="G1831" s="2">
        <v>40519</v>
      </c>
      <c r="H1831" s="4">
        <v>94.17</v>
      </c>
      <c r="J1831" s="2">
        <v>35520</v>
      </c>
      <c r="K1831" s="4">
        <v>22.14</v>
      </c>
      <c r="S1831" s="3">
        <v>35433</v>
      </c>
      <c r="T1831">
        <v>5.17</v>
      </c>
    </row>
    <row r="1832" spans="1:20" x14ac:dyDescent="0.25">
      <c r="A1832" s="2">
        <v>40186</v>
      </c>
      <c r="B1832" s="4">
        <v>792.65</v>
      </c>
      <c r="D1832" s="2">
        <v>41879</v>
      </c>
      <c r="E1832" s="4">
        <v>94.17</v>
      </c>
      <c r="G1832" s="2">
        <v>40520</v>
      </c>
      <c r="H1832" s="4">
        <v>93.26</v>
      </c>
      <c r="J1832" s="2">
        <v>35521</v>
      </c>
      <c r="K1832" s="4">
        <v>20.84</v>
      </c>
      <c r="S1832" s="3">
        <v>35436</v>
      </c>
      <c r="T1832">
        <v>5.26</v>
      </c>
    </row>
    <row r="1833" spans="1:20" x14ac:dyDescent="0.25">
      <c r="A1833" s="2">
        <v>40189</v>
      </c>
      <c r="B1833" s="4">
        <v>792.07</v>
      </c>
      <c r="D1833" s="2">
        <v>41880</v>
      </c>
      <c r="E1833" s="4">
        <v>94.24</v>
      </c>
      <c r="G1833" s="2">
        <v>40521</v>
      </c>
      <c r="H1833" s="4">
        <v>93.72</v>
      </c>
      <c r="J1833" s="2">
        <v>35522</v>
      </c>
      <c r="K1833" s="4">
        <v>21.3</v>
      </c>
      <c r="S1833" s="3">
        <v>35437</v>
      </c>
      <c r="T1833">
        <v>5.2</v>
      </c>
    </row>
    <row r="1834" spans="1:20" x14ac:dyDescent="0.25">
      <c r="A1834" s="2">
        <v>40190</v>
      </c>
      <c r="B1834" s="4">
        <v>789.03</v>
      </c>
      <c r="D1834" s="2">
        <v>41884</v>
      </c>
      <c r="E1834" s="4">
        <v>93.92</v>
      </c>
      <c r="G1834" s="2">
        <v>40522</v>
      </c>
      <c r="H1834" s="4">
        <v>93.15</v>
      </c>
      <c r="J1834" s="2">
        <v>35523</v>
      </c>
      <c r="K1834" s="4">
        <v>21.19</v>
      </c>
      <c r="S1834" s="3">
        <v>35438</v>
      </c>
      <c r="T1834">
        <v>5.2</v>
      </c>
    </row>
    <row r="1835" spans="1:20" x14ac:dyDescent="0.25">
      <c r="A1835" s="2">
        <v>40191</v>
      </c>
      <c r="B1835" s="4">
        <v>790.32</v>
      </c>
      <c r="D1835" s="2">
        <v>41885</v>
      </c>
      <c r="E1835" s="4">
        <v>93.68</v>
      </c>
      <c r="G1835" s="2">
        <v>40525</v>
      </c>
      <c r="H1835" s="4">
        <v>93.48</v>
      </c>
      <c r="J1835" s="2">
        <v>35524</v>
      </c>
      <c r="K1835" s="4">
        <v>19.23</v>
      </c>
      <c r="S1835" s="3">
        <v>35439</v>
      </c>
      <c r="T1835">
        <v>5.25</v>
      </c>
    </row>
    <row r="1836" spans="1:20" x14ac:dyDescent="0.25">
      <c r="A1836" s="2">
        <v>40192</v>
      </c>
      <c r="B1836" s="4">
        <v>790.96</v>
      </c>
      <c r="D1836" s="2">
        <v>41886</v>
      </c>
      <c r="E1836" s="4">
        <v>93.37</v>
      </c>
      <c r="G1836" s="2">
        <v>40526</v>
      </c>
      <c r="H1836" s="4">
        <v>92.13</v>
      </c>
      <c r="J1836" s="2">
        <v>35527</v>
      </c>
      <c r="K1836" s="4">
        <v>18.510000000000002</v>
      </c>
      <c r="S1836" s="3">
        <v>35440</v>
      </c>
      <c r="T1836">
        <v>5.17</v>
      </c>
    </row>
    <row r="1837" spans="1:20" x14ac:dyDescent="0.25">
      <c r="A1837" s="2">
        <v>40193</v>
      </c>
      <c r="B1837" s="4">
        <v>788.56</v>
      </c>
      <c r="D1837" s="2">
        <v>41887</v>
      </c>
      <c r="E1837" s="4">
        <v>93.26</v>
      </c>
      <c r="G1837" s="2">
        <v>40527</v>
      </c>
      <c r="H1837" s="4">
        <v>90.94</v>
      </c>
      <c r="J1837" s="2">
        <v>35528</v>
      </c>
      <c r="K1837" s="4">
        <v>18.440000000000001</v>
      </c>
      <c r="S1837" s="3">
        <v>35443</v>
      </c>
      <c r="T1837">
        <v>5.24</v>
      </c>
    </row>
    <row r="1838" spans="1:20" x14ac:dyDescent="0.25">
      <c r="A1838" s="2">
        <v>40197</v>
      </c>
      <c r="B1838" s="4">
        <v>788.75</v>
      </c>
      <c r="D1838" s="2">
        <v>41890</v>
      </c>
      <c r="E1838" s="4">
        <v>93.17</v>
      </c>
      <c r="G1838" s="2">
        <v>40528</v>
      </c>
      <c r="H1838" s="4">
        <v>91.57</v>
      </c>
      <c r="J1838" s="2">
        <v>35529</v>
      </c>
      <c r="K1838" s="4">
        <v>18.559999999999999</v>
      </c>
      <c r="S1838" s="3">
        <v>35444</v>
      </c>
      <c r="T1838">
        <v>5.14</v>
      </c>
    </row>
    <row r="1839" spans="1:20" x14ac:dyDescent="0.25">
      <c r="A1839" s="2">
        <v>40198</v>
      </c>
      <c r="B1839" s="4">
        <v>787.79</v>
      </c>
      <c r="D1839" s="2">
        <v>41891</v>
      </c>
      <c r="E1839" s="4">
        <v>92.74</v>
      </c>
      <c r="G1839" s="2">
        <v>40529</v>
      </c>
      <c r="H1839" s="4">
        <v>93.24</v>
      </c>
      <c r="J1839" s="2">
        <v>35530</v>
      </c>
      <c r="K1839" s="4">
        <v>19.010000000000002</v>
      </c>
      <c r="S1839" s="3">
        <v>35445</v>
      </c>
      <c r="T1839">
        <v>5.22</v>
      </c>
    </row>
    <row r="1840" spans="1:20" x14ac:dyDescent="0.25">
      <c r="A1840" s="2">
        <v>40199</v>
      </c>
      <c r="B1840" s="4">
        <v>777.6</v>
      </c>
      <c r="D1840" s="2">
        <v>41892</v>
      </c>
      <c r="E1840" s="4">
        <v>92.78</v>
      </c>
      <c r="G1840" s="2">
        <v>40532</v>
      </c>
      <c r="H1840" s="4">
        <v>93.14</v>
      </c>
      <c r="J1840" s="2">
        <v>35531</v>
      </c>
      <c r="K1840" s="4">
        <v>19.760000000000002</v>
      </c>
      <c r="S1840" s="3">
        <v>35446</v>
      </c>
      <c r="T1840">
        <v>5.26</v>
      </c>
    </row>
    <row r="1841" spans="1:20" x14ac:dyDescent="0.25">
      <c r="A1841" s="2">
        <v>40200</v>
      </c>
      <c r="B1841" s="4">
        <v>771.44</v>
      </c>
      <c r="D1841" s="2">
        <v>41893</v>
      </c>
      <c r="E1841" s="4">
        <v>92.78</v>
      </c>
      <c r="G1841" s="2">
        <v>40533</v>
      </c>
      <c r="H1841" s="4">
        <v>93.79</v>
      </c>
      <c r="J1841" s="2">
        <v>35534</v>
      </c>
      <c r="K1841" s="4">
        <v>19.09</v>
      </c>
      <c r="S1841" s="3">
        <v>35447</v>
      </c>
      <c r="T1841">
        <v>5.14</v>
      </c>
    </row>
    <row r="1842" spans="1:20" x14ac:dyDescent="0.25">
      <c r="A1842" s="2">
        <v>40203</v>
      </c>
      <c r="B1842" s="4">
        <v>772.02</v>
      </c>
      <c r="D1842" s="2">
        <v>41894</v>
      </c>
      <c r="E1842" s="4">
        <v>92.67</v>
      </c>
      <c r="G1842" s="2">
        <v>40534</v>
      </c>
      <c r="H1842" s="4">
        <v>93.12</v>
      </c>
      <c r="J1842" s="2">
        <v>35535</v>
      </c>
      <c r="K1842" s="4">
        <v>18.25</v>
      </c>
      <c r="S1842" s="3">
        <v>35450</v>
      </c>
      <c r="T1842">
        <v>5.14</v>
      </c>
    </row>
    <row r="1843" spans="1:20" x14ac:dyDescent="0.25">
      <c r="A1843" s="2">
        <v>40204</v>
      </c>
      <c r="B1843" s="4">
        <v>772.5</v>
      </c>
      <c r="D1843" s="2">
        <v>41897</v>
      </c>
      <c r="E1843" s="4">
        <v>92.5</v>
      </c>
      <c r="G1843" s="2">
        <v>40535</v>
      </c>
      <c r="H1843" s="4">
        <v>92.93</v>
      </c>
      <c r="J1843" s="2">
        <v>35536</v>
      </c>
      <c r="K1843" s="4">
        <v>17.64</v>
      </c>
      <c r="S1843" s="3">
        <v>35451</v>
      </c>
      <c r="T1843">
        <v>5.33</v>
      </c>
    </row>
    <row r="1844" spans="1:20" x14ac:dyDescent="0.25">
      <c r="A1844" s="2">
        <v>40205</v>
      </c>
      <c r="B1844" s="4">
        <v>772.62</v>
      </c>
      <c r="D1844" s="2">
        <v>41898</v>
      </c>
      <c r="E1844" s="4">
        <v>92.69</v>
      </c>
      <c r="G1844" s="2">
        <v>40539</v>
      </c>
      <c r="H1844" s="4">
        <v>93.76</v>
      </c>
      <c r="J1844" s="2">
        <v>35537</v>
      </c>
      <c r="K1844" s="4">
        <v>18.71</v>
      </c>
      <c r="S1844" s="3">
        <v>35452</v>
      </c>
      <c r="T1844">
        <v>5.21</v>
      </c>
    </row>
    <row r="1845" spans="1:20" x14ac:dyDescent="0.25">
      <c r="A1845" s="2">
        <v>40206</v>
      </c>
      <c r="B1845" s="4">
        <v>770.95</v>
      </c>
      <c r="D1845" s="2">
        <v>41899</v>
      </c>
      <c r="E1845" s="4">
        <v>92.99</v>
      </c>
      <c r="G1845" s="2">
        <v>40540</v>
      </c>
      <c r="H1845" s="4">
        <v>91.56</v>
      </c>
      <c r="J1845" s="2">
        <v>35538</v>
      </c>
      <c r="K1845" s="4">
        <v>18.75</v>
      </c>
      <c r="S1845" s="3">
        <v>35453</v>
      </c>
      <c r="T1845">
        <v>5.24</v>
      </c>
    </row>
    <row r="1846" spans="1:20" x14ac:dyDescent="0.25">
      <c r="A1846" s="2">
        <v>40207</v>
      </c>
      <c r="B1846" s="4">
        <v>768.97</v>
      </c>
      <c r="D1846" s="2">
        <v>41900</v>
      </c>
      <c r="E1846" s="4">
        <v>93.02</v>
      </c>
      <c r="G1846" s="2">
        <v>40541</v>
      </c>
      <c r="H1846" s="4">
        <v>93.16</v>
      </c>
      <c r="J1846" s="2">
        <v>35541</v>
      </c>
      <c r="K1846" s="4">
        <v>20.100000000000001</v>
      </c>
      <c r="S1846" s="3">
        <v>35454</v>
      </c>
      <c r="T1846">
        <v>5.13</v>
      </c>
    </row>
    <row r="1847" spans="1:20" x14ac:dyDescent="0.25">
      <c r="A1847" s="2">
        <v>40210</v>
      </c>
      <c r="B1847" s="4">
        <v>770.77</v>
      </c>
      <c r="D1847" s="2">
        <v>41901</v>
      </c>
      <c r="E1847" s="4">
        <v>93.18</v>
      </c>
      <c r="G1847" s="2">
        <v>40542</v>
      </c>
      <c r="H1847" s="4">
        <v>93.13</v>
      </c>
      <c r="J1847" s="2">
        <v>35542</v>
      </c>
      <c r="K1847" s="4">
        <v>19.52</v>
      </c>
      <c r="S1847" s="3">
        <v>35457</v>
      </c>
      <c r="T1847">
        <v>5.33</v>
      </c>
    </row>
    <row r="1848" spans="1:20" x14ac:dyDescent="0.25">
      <c r="A1848" s="2">
        <v>40211</v>
      </c>
      <c r="B1848" s="4">
        <v>771.92</v>
      </c>
      <c r="D1848" s="2">
        <v>41904</v>
      </c>
      <c r="E1848" s="4">
        <v>92.99</v>
      </c>
      <c r="G1848" s="2">
        <v>40543</v>
      </c>
      <c r="H1848" s="4">
        <v>94.12</v>
      </c>
      <c r="J1848" s="2">
        <v>35543</v>
      </c>
      <c r="K1848" s="4">
        <v>20.48</v>
      </c>
      <c r="S1848" s="3">
        <v>35458</v>
      </c>
      <c r="T1848">
        <v>5.27</v>
      </c>
    </row>
    <row r="1849" spans="1:20" x14ac:dyDescent="0.25">
      <c r="A1849" s="2">
        <v>40212</v>
      </c>
      <c r="B1849" s="4">
        <v>773.84</v>
      </c>
      <c r="D1849" s="2">
        <v>41905</v>
      </c>
      <c r="E1849" s="4">
        <v>92.52</v>
      </c>
      <c r="G1849" s="2">
        <v>40546</v>
      </c>
      <c r="H1849" s="4">
        <v>93.41</v>
      </c>
      <c r="J1849" s="2">
        <v>35544</v>
      </c>
      <c r="K1849" s="4">
        <v>20.83</v>
      </c>
      <c r="S1849" s="3">
        <v>35459</v>
      </c>
      <c r="T1849">
        <v>5.05</v>
      </c>
    </row>
    <row r="1850" spans="1:20" x14ac:dyDescent="0.25">
      <c r="A1850" s="2">
        <v>40213</v>
      </c>
      <c r="B1850" s="4">
        <v>768.49</v>
      </c>
      <c r="D1850" s="2">
        <v>41906</v>
      </c>
      <c r="E1850" s="4">
        <v>92.24</v>
      </c>
      <c r="G1850" s="2">
        <v>40547</v>
      </c>
      <c r="H1850" s="4">
        <v>93.5</v>
      </c>
      <c r="J1850" s="2">
        <v>35545</v>
      </c>
      <c r="K1850" s="4">
        <v>21.15</v>
      </c>
      <c r="S1850" s="3">
        <v>35460</v>
      </c>
      <c r="T1850">
        <v>5.3</v>
      </c>
    </row>
    <row r="1851" spans="1:20" x14ac:dyDescent="0.25">
      <c r="A1851" s="2">
        <v>40214</v>
      </c>
      <c r="B1851" s="4">
        <v>766.34</v>
      </c>
      <c r="D1851" s="2">
        <v>41907</v>
      </c>
      <c r="E1851" s="4">
        <v>91.61</v>
      </c>
      <c r="G1851" s="2">
        <v>40548</v>
      </c>
      <c r="H1851" s="4">
        <v>91.46</v>
      </c>
      <c r="J1851" s="2">
        <v>35548</v>
      </c>
      <c r="K1851" s="4">
        <v>21.34</v>
      </c>
      <c r="S1851" s="3">
        <v>35461</v>
      </c>
      <c r="T1851">
        <v>5.37</v>
      </c>
    </row>
    <row r="1852" spans="1:20" x14ac:dyDescent="0.25">
      <c r="A1852" s="2">
        <v>40217</v>
      </c>
      <c r="B1852" s="4">
        <v>764.63</v>
      </c>
      <c r="D1852" s="2">
        <v>41908</v>
      </c>
      <c r="E1852" s="4">
        <v>91.55</v>
      </c>
      <c r="G1852" s="2">
        <v>40549</v>
      </c>
      <c r="H1852" s="4">
        <v>91.86</v>
      </c>
      <c r="J1852" s="2">
        <v>35549</v>
      </c>
      <c r="K1852" s="4">
        <v>19.809999999999999</v>
      </c>
      <c r="S1852" s="3">
        <v>35464</v>
      </c>
      <c r="T1852">
        <v>5.36</v>
      </c>
    </row>
    <row r="1853" spans="1:20" x14ac:dyDescent="0.25">
      <c r="A1853" s="2">
        <v>40218</v>
      </c>
      <c r="B1853" s="4">
        <v>765.41</v>
      </c>
      <c r="D1853" s="2">
        <v>41911</v>
      </c>
      <c r="E1853" s="4">
        <v>91.36</v>
      </c>
      <c r="G1853" s="2">
        <v>40550</v>
      </c>
      <c r="H1853" s="4">
        <v>92.35</v>
      </c>
      <c r="J1853" s="2">
        <v>35550</v>
      </c>
      <c r="K1853" s="4">
        <v>20.059999999999999</v>
      </c>
      <c r="S1853" s="3">
        <v>35465</v>
      </c>
      <c r="T1853">
        <v>5.18</v>
      </c>
    </row>
    <row r="1854" spans="1:20" x14ac:dyDescent="0.25">
      <c r="A1854" s="2">
        <v>40219</v>
      </c>
      <c r="B1854" s="4">
        <v>760.05</v>
      </c>
      <c r="D1854" s="2">
        <v>41912</v>
      </c>
      <c r="E1854" s="4">
        <v>91.95</v>
      </c>
      <c r="G1854" s="2">
        <v>40553</v>
      </c>
      <c r="H1854" s="4">
        <v>92.85</v>
      </c>
      <c r="J1854" s="2">
        <v>35551</v>
      </c>
      <c r="K1854" s="4">
        <v>19.87</v>
      </c>
      <c r="S1854" s="3">
        <v>35466</v>
      </c>
      <c r="T1854">
        <v>5.17</v>
      </c>
    </row>
    <row r="1855" spans="1:20" x14ac:dyDescent="0.25">
      <c r="A1855" s="2">
        <v>40220</v>
      </c>
      <c r="B1855" s="4">
        <v>761.62</v>
      </c>
      <c r="D1855" s="2">
        <v>41913</v>
      </c>
      <c r="E1855" s="4">
        <v>91.66</v>
      </c>
      <c r="G1855" s="2">
        <v>40554</v>
      </c>
      <c r="H1855" s="4">
        <v>92.31</v>
      </c>
      <c r="J1855" s="2">
        <v>35552</v>
      </c>
      <c r="K1855" s="4">
        <v>17.510000000000002</v>
      </c>
      <c r="S1855" s="3">
        <v>35467</v>
      </c>
      <c r="T1855">
        <v>5.22</v>
      </c>
    </row>
    <row r="1856" spans="1:20" x14ac:dyDescent="0.25">
      <c r="A1856" s="2">
        <v>40221</v>
      </c>
      <c r="B1856" s="4">
        <v>761.42</v>
      </c>
      <c r="D1856" s="2">
        <v>41914</v>
      </c>
      <c r="E1856" s="4">
        <v>91.84</v>
      </c>
      <c r="G1856" s="2">
        <v>40555</v>
      </c>
      <c r="H1856" s="4">
        <v>91.61</v>
      </c>
      <c r="J1856" s="2">
        <v>35555</v>
      </c>
      <c r="K1856" s="4">
        <v>20.13</v>
      </c>
      <c r="S1856" s="3">
        <v>35468</v>
      </c>
      <c r="T1856">
        <v>5.08</v>
      </c>
    </row>
    <row r="1857" spans="1:20" x14ac:dyDescent="0.25">
      <c r="A1857" s="2">
        <v>40225</v>
      </c>
      <c r="B1857" s="4">
        <v>764.56</v>
      </c>
      <c r="D1857" s="2">
        <v>41915</v>
      </c>
      <c r="E1857" s="4">
        <v>92.15</v>
      </c>
      <c r="G1857" s="2">
        <v>40556</v>
      </c>
      <c r="H1857" s="4">
        <v>92.43</v>
      </c>
      <c r="J1857" s="2">
        <v>35556</v>
      </c>
      <c r="K1857" s="4">
        <v>20.85</v>
      </c>
      <c r="S1857" s="3">
        <v>35471</v>
      </c>
      <c r="T1857">
        <v>5.18</v>
      </c>
    </row>
    <row r="1858" spans="1:20" x14ac:dyDescent="0.25">
      <c r="A1858" s="2">
        <v>40226</v>
      </c>
      <c r="B1858" s="4">
        <v>767.05</v>
      </c>
      <c r="D1858" s="2">
        <v>41918</v>
      </c>
      <c r="E1858" s="4">
        <v>92.25</v>
      </c>
      <c r="G1858" s="2">
        <v>40557</v>
      </c>
      <c r="H1858" s="4">
        <v>91.81</v>
      </c>
      <c r="J1858" s="2">
        <v>35557</v>
      </c>
      <c r="K1858" s="4">
        <v>21.34</v>
      </c>
      <c r="S1858" s="3">
        <v>35472</v>
      </c>
      <c r="T1858">
        <v>5.07</v>
      </c>
    </row>
    <row r="1859" spans="1:20" x14ac:dyDescent="0.25">
      <c r="A1859" s="2">
        <v>40227</v>
      </c>
      <c r="B1859" s="4">
        <v>770.13</v>
      </c>
      <c r="D1859" s="2">
        <v>41919</v>
      </c>
      <c r="E1859" s="4">
        <v>91.9</v>
      </c>
      <c r="G1859" s="2">
        <v>40561</v>
      </c>
      <c r="H1859" s="4">
        <v>91.4</v>
      </c>
      <c r="J1859" s="2">
        <v>35558</v>
      </c>
      <c r="K1859" s="4">
        <v>21.26</v>
      </c>
      <c r="S1859" s="3">
        <v>35473</v>
      </c>
      <c r="T1859">
        <v>4.63</v>
      </c>
    </row>
    <row r="1860" spans="1:20" x14ac:dyDescent="0.25">
      <c r="A1860" s="2">
        <v>40228</v>
      </c>
      <c r="B1860" s="4">
        <v>772.31</v>
      </c>
      <c r="D1860" s="2">
        <v>41920</v>
      </c>
      <c r="E1860" s="4">
        <v>92.34</v>
      </c>
      <c r="G1860" s="2">
        <v>40562</v>
      </c>
      <c r="H1860" s="4">
        <v>92.07</v>
      </c>
      <c r="J1860" s="2">
        <v>35559</v>
      </c>
      <c r="K1860" s="4">
        <v>20.11</v>
      </c>
      <c r="S1860" s="3">
        <v>35474</v>
      </c>
      <c r="T1860">
        <v>5.19</v>
      </c>
    </row>
    <row r="1861" spans="1:20" x14ac:dyDescent="0.25">
      <c r="A1861" s="2">
        <v>40231</v>
      </c>
      <c r="B1861" s="4">
        <v>772.63</v>
      </c>
      <c r="D1861" s="2">
        <v>41921</v>
      </c>
      <c r="E1861" s="4">
        <v>91.44</v>
      </c>
      <c r="G1861" s="2">
        <v>40563</v>
      </c>
      <c r="H1861" s="4">
        <v>90.8</v>
      </c>
      <c r="J1861" s="2">
        <v>35562</v>
      </c>
      <c r="K1861" s="4">
        <v>20.25</v>
      </c>
      <c r="S1861" s="3">
        <v>35475</v>
      </c>
      <c r="T1861">
        <v>5.15</v>
      </c>
    </row>
    <row r="1862" spans="1:20" x14ac:dyDescent="0.25">
      <c r="A1862" s="2">
        <v>40232</v>
      </c>
      <c r="B1862" s="4">
        <v>770.23</v>
      </c>
      <c r="D1862" s="2">
        <v>41922</v>
      </c>
      <c r="E1862" s="4">
        <v>90.62</v>
      </c>
      <c r="G1862" s="2">
        <v>40564</v>
      </c>
      <c r="H1862" s="4">
        <v>91.52</v>
      </c>
      <c r="J1862" s="2">
        <v>35563</v>
      </c>
      <c r="K1862" s="4">
        <v>20.81</v>
      </c>
      <c r="S1862" s="3">
        <v>35478</v>
      </c>
      <c r="T1862">
        <v>5.15</v>
      </c>
    </row>
    <row r="1863" spans="1:20" x14ac:dyDescent="0.25">
      <c r="A1863" s="2">
        <v>40233</v>
      </c>
      <c r="B1863" s="4">
        <v>771.47</v>
      </c>
      <c r="D1863" s="2">
        <v>41925</v>
      </c>
      <c r="E1863" s="4">
        <v>90.17</v>
      </c>
      <c r="G1863" s="2">
        <v>40567</v>
      </c>
      <c r="H1863" s="4">
        <v>91.56</v>
      </c>
      <c r="J1863" s="2">
        <v>35564</v>
      </c>
      <c r="K1863" s="4">
        <v>21.09</v>
      </c>
      <c r="S1863" s="3">
        <v>35479</v>
      </c>
      <c r="T1863">
        <v>5.55</v>
      </c>
    </row>
    <row r="1864" spans="1:20" x14ac:dyDescent="0.25">
      <c r="A1864" s="2">
        <v>40234</v>
      </c>
      <c r="B1864" s="4">
        <v>771.49</v>
      </c>
      <c r="D1864" s="2">
        <v>41926</v>
      </c>
      <c r="E1864" s="4">
        <v>90.47</v>
      </c>
      <c r="G1864" s="2">
        <v>40568</v>
      </c>
      <c r="H1864" s="4">
        <v>92.43</v>
      </c>
      <c r="J1864" s="2">
        <v>35565</v>
      </c>
      <c r="K1864" s="4">
        <v>19.91</v>
      </c>
      <c r="S1864" s="3">
        <v>35480</v>
      </c>
      <c r="T1864">
        <v>5.19</v>
      </c>
    </row>
    <row r="1865" spans="1:20" x14ac:dyDescent="0.25">
      <c r="A1865" s="2">
        <v>40235</v>
      </c>
      <c r="B1865" s="4">
        <v>773.68</v>
      </c>
      <c r="D1865" s="2">
        <v>41927</v>
      </c>
      <c r="E1865" s="4">
        <v>90.49</v>
      </c>
      <c r="G1865" s="2">
        <v>40569</v>
      </c>
      <c r="H1865" s="4">
        <v>91.03</v>
      </c>
      <c r="J1865" s="2">
        <v>35566</v>
      </c>
      <c r="K1865" s="4">
        <v>21.57</v>
      </c>
      <c r="S1865" s="3">
        <v>35481</v>
      </c>
      <c r="T1865">
        <v>5.15</v>
      </c>
    </row>
    <row r="1866" spans="1:20" x14ac:dyDescent="0.25">
      <c r="A1866" s="2">
        <v>40238</v>
      </c>
      <c r="B1866" s="4">
        <v>773.88</v>
      </c>
      <c r="D1866" s="2">
        <v>41928</v>
      </c>
      <c r="E1866" s="4">
        <v>91</v>
      </c>
      <c r="G1866" s="2">
        <v>40570</v>
      </c>
      <c r="H1866" s="4">
        <v>91.44</v>
      </c>
      <c r="J1866" s="2">
        <v>35569</v>
      </c>
      <c r="K1866" s="4">
        <v>21.48</v>
      </c>
      <c r="S1866" s="3">
        <v>35482</v>
      </c>
      <c r="T1866">
        <v>5.08</v>
      </c>
    </row>
    <row r="1867" spans="1:20" x14ac:dyDescent="0.25">
      <c r="A1867" s="2">
        <v>40239</v>
      </c>
      <c r="B1867" s="4">
        <v>775.99</v>
      </c>
      <c r="D1867" s="2">
        <v>41929</v>
      </c>
      <c r="E1867" s="4">
        <v>91.77</v>
      </c>
      <c r="G1867" s="2">
        <v>40571</v>
      </c>
      <c r="H1867" s="4">
        <v>91.92</v>
      </c>
      <c r="J1867" s="2">
        <v>35570</v>
      </c>
      <c r="K1867" s="4">
        <v>19.260000000000002</v>
      </c>
      <c r="S1867" s="3">
        <v>35485</v>
      </c>
      <c r="T1867">
        <v>5.22</v>
      </c>
    </row>
    <row r="1868" spans="1:20" x14ac:dyDescent="0.25">
      <c r="A1868" s="2">
        <v>40240</v>
      </c>
      <c r="B1868" s="4">
        <v>776.35</v>
      </c>
      <c r="D1868" s="2">
        <v>41932</v>
      </c>
      <c r="E1868" s="4">
        <v>92.48</v>
      </c>
      <c r="G1868" s="2">
        <v>40574</v>
      </c>
      <c r="H1868" s="4">
        <v>91.22</v>
      </c>
      <c r="J1868" s="2">
        <v>35571</v>
      </c>
      <c r="K1868" s="4">
        <v>19.28</v>
      </c>
      <c r="S1868" s="3">
        <v>35486</v>
      </c>
      <c r="T1868">
        <v>5.28</v>
      </c>
    </row>
    <row r="1869" spans="1:20" x14ac:dyDescent="0.25">
      <c r="A1869" s="2">
        <v>40241</v>
      </c>
      <c r="B1869" s="4">
        <v>776.62</v>
      </c>
      <c r="D1869" s="2">
        <v>41933</v>
      </c>
      <c r="E1869" s="4">
        <v>93.18</v>
      </c>
      <c r="G1869" s="2">
        <v>40575</v>
      </c>
      <c r="H1869" s="4">
        <v>90.45</v>
      </c>
      <c r="J1869" s="2">
        <v>35572</v>
      </c>
      <c r="K1869" s="4">
        <v>18.77</v>
      </c>
      <c r="S1869" s="3">
        <v>35487</v>
      </c>
      <c r="T1869">
        <v>5.2</v>
      </c>
    </row>
    <row r="1870" spans="1:20" x14ac:dyDescent="0.25">
      <c r="A1870" s="2">
        <v>40242</v>
      </c>
      <c r="B1870" s="4">
        <v>778.73</v>
      </c>
      <c r="D1870" s="2">
        <v>41934</v>
      </c>
      <c r="E1870" s="4">
        <v>92.57</v>
      </c>
      <c r="G1870" s="2">
        <v>40576</v>
      </c>
      <c r="H1870" s="4">
        <v>90.47</v>
      </c>
      <c r="J1870" s="2">
        <v>35573</v>
      </c>
      <c r="K1870" s="4">
        <v>18.079999999999998</v>
      </c>
      <c r="S1870" s="3">
        <v>35488</v>
      </c>
      <c r="T1870">
        <v>5.29</v>
      </c>
    </row>
    <row r="1871" spans="1:20" x14ac:dyDescent="0.25">
      <c r="A1871" s="2">
        <v>40245</v>
      </c>
      <c r="B1871" s="4">
        <v>778.76</v>
      </c>
      <c r="D1871" s="2">
        <v>41935</v>
      </c>
      <c r="E1871" s="4">
        <v>92.53</v>
      </c>
      <c r="G1871" s="2">
        <v>40577</v>
      </c>
      <c r="H1871" s="4">
        <v>89.72</v>
      </c>
      <c r="J1871" s="2">
        <v>35577</v>
      </c>
      <c r="K1871" s="4">
        <v>19.36</v>
      </c>
      <c r="S1871" s="3">
        <v>35489</v>
      </c>
      <c r="T1871">
        <v>5.5</v>
      </c>
    </row>
    <row r="1872" spans="1:20" x14ac:dyDescent="0.25">
      <c r="A1872" s="2">
        <v>40246</v>
      </c>
      <c r="B1872" s="4">
        <v>780.49</v>
      </c>
      <c r="D1872" s="2">
        <v>41936</v>
      </c>
      <c r="E1872" s="4">
        <v>92.79</v>
      </c>
      <c r="G1872" s="2">
        <v>40578</v>
      </c>
      <c r="H1872" s="4">
        <v>88.81</v>
      </c>
      <c r="J1872" s="2">
        <v>35578</v>
      </c>
      <c r="K1872" s="4">
        <v>19.28</v>
      </c>
      <c r="S1872" s="3">
        <v>35492</v>
      </c>
      <c r="T1872">
        <v>5.4</v>
      </c>
    </row>
    <row r="1873" spans="1:20" x14ac:dyDescent="0.25">
      <c r="A1873" s="2">
        <v>40247</v>
      </c>
      <c r="B1873" s="4">
        <v>780.61</v>
      </c>
      <c r="D1873" s="2">
        <v>41939</v>
      </c>
      <c r="E1873" s="4">
        <v>92.41</v>
      </c>
      <c r="G1873" s="2">
        <v>40581</v>
      </c>
      <c r="H1873" s="4">
        <v>89.23</v>
      </c>
      <c r="J1873" s="2">
        <v>35579</v>
      </c>
      <c r="K1873" s="4">
        <v>19.02</v>
      </c>
      <c r="S1873" s="3">
        <v>35493</v>
      </c>
      <c r="T1873">
        <v>5.16</v>
      </c>
    </row>
    <row r="1874" spans="1:20" x14ac:dyDescent="0.25">
      <c r="A1874" s="2">
        <v>40248</v>
      </c>
      <c r="B1874" s="4">
        <v>780.23</v>
      </c>
      <c r="D1874" s="2">
        <v>41940</v>
      </c>
      <c r="E1874" s="4">
        <v>92.56</v>
      </c>
      <c r="G1874" s="2">
        <v>40582</v>
      </c>
      <c r="H1874" s="4">
        <v>88.43</v>
      </c>
      <c r="J1874" s="2">
        <v>35580</v>
      </c>
      <c r="K1874" s="4">
        <v>19.190000000000001</v>
      </c>
      <c r="S1874" s="3">
        <v>35494</v>
      </c>
      <c r="T1874">
        <v>5.15</v>
      </c>
    </row>
    <row r="1875" spans="1:20" x14ac:dyDescent="0.25">
      <c r="A1875" s="2">
        <v>40249</v>
      </c>
      <c r="B1875" s="4">
        <v>780.29</v>
      </c>
      <c r="D1875" s="2">
        <v>41941</v>
      </c>
      <c r="E1875" s="4">
        <v>92.49</v>
      </c>
      <c r="G1875" s="2">
        <v>40583</v>
      </c>
      <c r="H1875" s="4">
        <v>89.22</v>
      </c>
      <c r="J1875" s="2">
        <v>35583</v>
      </c>
      <c r="K1875" s="4">
        <v>20.85</v>
      </c>
      <c r="S1875" s="3">
        <v>35495</v>
      </c>
      <c r="T1875">
        <v>5.22</v>
      </c>
    </row>
    <row r="1876" spans="1:20" x14ac:dyDescent="0.25">
      <c r="A1876" s="2">
        <v>40252</v>
      </c>
      <c r="B1876" s="4">
        <v>779.69</v>
      </c>
      <c r="D1876" s="2">
        <v>41942</v>
      </c>
      <c r="E1876" s="4">
        <v>92.45</v>
      </c>
      <c r="G1876" s="2">
        <v>40584</v>
      </c>
      <c r="H1876" s="4">
        <v>88.19</v>
      </c>
      <c r="J1876" s="2">
        <v>35584</v>
      </c>
      <c r="K1876" s="4">
        <v>20.010000000000002</v>
      </c>
      <c r="S1876" s="3">
        <v>35496</v>
      </c>
      <c r="T1876">
        <v>5.21</v>
      </c>
    </row>
    <row r="1877" spans="1:20" x14ac:dyDescent="0.25">
      <c r="A1877" s="2">
        <v>40253</v>
      </c>
      <c r="B1877" s="4">
        <v>781.29</v>
      </c>
      <c r="D1877" s="2">
        <v>41943</v>
      </c>
      <c r="E1877" s="4">
        <v>92.53</v>
      </c>
      <c r="G1877" s="2">
        <v>40585</v>
      </c>
      <c r="H1877" s="4">
        <v>89.43</v>
      </c>
      <c r="J1877" s="2">
        <v>35585</v>
      </c>
      <c r="K1877" s="4">
        <v>20.100000000000001</v>
      </c>
      <c r="S1877" s="3">
        <v>35499</v>
      </c>
      <c r="T1877">
        <v>5.24</v>
      </c>
    </row>
    <row r="1878" spans="1:20" x14ac:dyDescent="0.25">
      <c r="A1878" s="2">
        <v>40254</v>
      </c>
      <c r="B1878" s="4">
        <v>781.28</v>
      </c>
      <c r="D1878" s="2">
        <v>41946</v>
      </c>
      <c r="E1878" s="4">
        <v>92.32</v>
      </c>
      <c r="G1878" s="2">
        <v>40588</v>
      </c>
      <c r="H1878" s="4">
        <v>89.57</v>
      </c>
      <c r="J1878" s="2">
        <v>35586</v>
      </c>
      <c r="K1878" s="4">
        <v>20.36</v>
      </c>
      <c r="S1878" s="3">
        <v>35500</v>
      </c>
      <c r="T1878">
        <v>5.21</v>
      </c>
    </row>
    <row r="1879" spans="1:20" x14ac:dyDescent="0.25">
      <c r="A1879" s="2">
        <v>40255</v>
      </c>
      <c r="B1879" s="4">
        <v>782.05</v>
      </c>
      <c r="D1879" s="2">
        <v>41947</v>
      </c>
      <c r="E1879" s="4">
        <v>92.03</v>
      </c>
      <c r="G1879" s="2">
        <v>40589</v>
      </c>
      <c r="H1879" s="4">
        <v>89.92</v>
      </c>
      <c r="J1879" s="2">
        <v>35587</v>
      </c>
      <c r="K1879" s="4">
        <v>18.940000000000001</v>
      </c>
      <c r="S1879" s="3">
        <v>35501</v>
      </c>
      <c r="T1879">
        <v>5.01</v>
      </c>
    </row>
    <row r="1880" spans="1:20" x14ac:dyDescent="0.25">
      <c r="A1880" s="2">
        <v>40256</v>
      </c>
      <c r="B1880" s="4">
        <v>779.33</v>
      </c>
      <c r="D1880" s="2">
        <v>41948</v>
      </c>
      <c r="E1880" s="4">
        <v>92.01</v>
      </c>
      <c r="G1880" s="2">
        <v>40590</v>
      </c>
      <c r="H1880" s="4">
        <v>89.62</v>
      </c>
      <c r="J1880" s="2">
        <v>35590</v>
      </c>
      <c r="K1880" s="4">
        <v>19.46</v>
      </c>
      <c r="S1880" s="3">
        <v>35502</v>
      </c>
      <c r="T1880">
        <v>5.21</v>
      </c>
    </row>
    <row r="1881" spans="1:20" x14ac:dyDescent="0.25">
      <c r="A1881" s="2">
        <v>40259</v>
      </c>
      <c r="B1881" s="4">
        <v>782.44</v>
      </c>
      <c r="D1881" s="2">
        <v>41949</v>
      </c>
      <c r="E1881" s="4">
        <v>92.25</v>
      </c>
      <c r="G1881" s="2">
        <v>40591</v>
      </c>
      <c r="H1881" s="4">
        <v>89.79</v>
      </c>
      <c r="J1881" s="2">
        <v>35591</v>
      </c>
      <c r="K1881" s="4">
        <v>19.04</v>
      </c>
      <c r="S1881" s="3">
        <v>35503</v>
      </c>
      <c r="T1881">
        <v>5.15</v>
      </c>
    </row>
    <row r="1882" spans="1:20" x14ac:dyDescent="0.25">
      <c r="A1882" s="2">
        <v>40260</v>
      </c>
      <c r="B1882" s="4">
        <v>782.34</v>
      </c>
      <c r="D1882" s="2">
        <v>41950</v>
      </c>
      <c r="E1882" s="4">
        <v>92.34</v>
      </c>
      <c r="G1882" s="2">
        <v>40592</v>
      </c>
      <c r="H1882" s="4">
        <v>89.49</v>
      </c>
      <c r="J1882" s="2">
        <v>35592</v>
      </c>
      <c r="K1882" s="4">
        <v>18.850000000000001</v>
      </c>
      <c r="S1882" s="3">
        <v>35506</v>
      </c>
      <c r="T1882">
        <v>5.39</v>
      </c>
    </row>
    <row r="1883" spans="1:20" x14ac:dyDescent="0.25">
      <c r="A1883" s="2">
        <v>40261</v>
      </c>
      <c r="B1883" s="4">
        <v>781.92</v>
      </c>
      <c r="D1883" s="2">
        <v>41953</v>
      </c>
      <c r="E1883" s="4">
        <v>92.38</v>
      </c>
      <c r="G1883" s="2">
        <v>40596</v>
      </c>
      <c r="H1883" s="4">
        <v>90.85</v>
      </c>
      <c r="J1883" s="2">
        <v>35593</v>
      </c>
      <c r="K1883" s="4">
        <v>18.510000000000002</v>
      </c>
      <c r="S1883" s="3">
        <v>35507</v>
      </c>
      <c r="T1883">
        <v>5.42</v>
      </c>
    </row>
    <row r="1884" spans="1:20" x14ac:dyDescent="0.25">
      <c r="A1884" s="2">
        <v>40262</v>
      </c>
      <c r="B1884" s="4">
        <v>783.66</v>
      </c>
      <c r="D1884" s="2">
        <v>41954</v>
      </c>
      <c r="E1884" s="4">
        <v>92.59</v>
      </c>
      <c r="G1884" s="2">
        <v>40597</v>
      </c>
      <c r="H1884" s="4">
        <v>91.21</v>
      </c>
      <c r="J1884" s="2">
        <v>35594</v>
      </c>
      <c r="K1884" s="4">
        <v>19.27</v>
      </c>
      <c r="S1884" s="3">
        <v>35508</v>
      </c>
      <c r="T1884">
        <v>5.36</v>
      </c>
    </row>
    <row r="1885" spans="1:20" x14ac:dyDescent="0.25">
      <c r="A1885" s="2">
        <v>40263</v>
      </c>
      <c r="B1885" s="4">
        <v>783.39</v>
      </c>
      <c r="D1885" s="2">
        <v>41955</v>
      </c>
      <c r="E1885" s="4">
        <v>92.29</v>
      </c>
      <c r="G1885" s="2">
        <v>40598</v>
      </c>
      <c r="H1885" s="4">
        <v>91.75</v>
      </c>
      <c r="J1885" s="2">
        <v>35597</v>
      </c>
      <c r="K1885" s="4">
        <v>19.77</v>
      </c>
      <c r="S1885" s="3">
        <v>35509</v>
      </c>
      <c r="T1885">
        <v>5.32</v>
      </c>
    </row>
    <row r="1886" spans="1:20" x14ac:dyDescent="0.25">
      <c r="A1886" s="2">
        <v>40266</v>
      </c>
      <c r="B1886" s="4">
        <v>784.21</v>
      </c>
      <c r="D1886" s="2">
        <v>41956</v>
      </c>
      <c r="E1886" s="4">
        <v>91.91</v>
      </c>
      <c r="G1886" s="2">
        <v>40599</v>
      </c>
      <c r="H1886" s="4">
        <v>92.28</v>
      </c>
      <c r="J1886" s="2">
        <v>35598</v>
      </c>
      <c r="K1886" s="4">
        <v>20.170000000000002</v>
      </c>
      <c r="S1886" s="3">
        <v>35510</v>
      </c>
      <c r="T1886">
        <v>5.28</v>
      </c>
    </row>
    <row r="1887" spans="1:20" x14ac:dyDescent="0.25">
      <c r="A1887" s="2">
        <v>40267</v>
      </c>
      <c r="B1887" s="4">
        <v>783.32</v>
      </c>
      <c r="D1887" s="2">
        <v>41957</v>
      </c>
      <c r="E1887" s="4">
        <v>91.45</v>
      </c>
      <c r="G1887" s="2">
        <v>40602</v>
      </c>
      <c r="H1887" s="4">
        <v>92.4</v>
      </c>
      <c r="J1887" s="2">
        <v>35599</v>
      </c>
      <c r="K1887" s="4">
        <v>20.45</v>
      </c>
      <c r="S1887" s="3">
        <v>35513</v>
      </c>
      <c r="T1887">
        <v>5.47</v>
      </c>
    </row>
    <row r="1888" spans="1:20" x14ac:dyDescent="0.25">
      <c r="A1888" s="2">
        <v>40268</v>
      </c>
      <c r="B1888" s="4">
        <v>780.57</v>
      </c>
      <c r="D1888" s="2">
        <v>41960</v>
      </c>
      <c r="E1888" s="4">
        <v>91.44</v>
      </c>
      <c r="G1888" s="2">
        <v>40603</v>
      </c>
      <c r="H1888" s="4">
        <v>92.38</v>
      </c>
      <c r="J1888" s="2">
        <v>35600</v>
      </c>
      <c r="K1888" s="4">
        <v>20.100000000000001</v>
      </c>
      <c r="S1888" s="3">
        <v>35514</v>
      </c>
      <c r="T1888">
        <v>5.57</v>
      </c>
    </row>
    <row r="1889" spans="1:20" x14ac:dyDescent="0.25">
      <c r="A1889" s="2">
        <v>40269</v>
      </c>
      <c r="B1889" s="4">
        <v>778.2</v>
      </c>
      <c r="D1889" s="2">
        <v>41961</v>
      </c>
      <c r="E1889" s="4">
        <v>91.26</v>
      </c>
      <c r="G1889" s="2">
        <v>40604</v>
      </c>
      <c r="H1889" s="4">
        <v>90.94</v>
      </c>
      <c r="J1889" s="2">
        <v>35601</v>
      </c>
      <c r="K1889" s="4">
        <v>20.2</v>
      </c>
      <c r="S1889" s="3">
        <v>35515</v>
      </c>
      <c r="T1889">
        <v>5.61</v>
      </c>
    </row>
    <row r="1890" spans="1:20" x14ac:dyDescent="0.25">
      <c r="A1890" s="2">
        <v>40273</v>
      </c>
      <c r="B1890" s="4">
        <v>777.63</v>
      </c>
      <c r="D1890" s="2">
        <v>41962</v>
      </c>
      <c r="E1890" s="4">
        <v>91.24</v>
      </c>
      <c r="G1890" s="2">
        <v>40605</v>
      </c>
      <c r="H1890" s="4">
        <v>90.06</v>
      </c>
      <c r="J1890" s="2">
        <v>35604</v>
      </c>
      <c r="K1890" s="4">
        <v>21.19</v>
      </c>
      <c r="S1890" s="3">
        <v>35516</v>
      </c>
      <c r="T1890">
        <v>5.68</v>
      </c>
    </row>
    <row r="1891" spans="1:20" x14ac:dyDescent="0.25">
      <c r="A1891" s="2">
        <v>40274</v>
      </c>
      <c r="B1891" s="4">
        <v>783.53</v>
      </c>
      <c r="D1891" s="2">
        <v>41963</v>
      </c>
      <c r="E1891" s="4">
        <v>91.25</v>
      </c>
      <c r="G1891" s="2">
        <v>40606</v>
      </c>
      <c r="H1891" s="4">
        <v>90.81</v>
      </c>
      <c r="J1891" s="2">
        <v>35605</v>
      </c>
      <c r="K1891" s="4">
        <v>20.74</v>
      </c>
      <c r="S1891" s="3">
        <v>35517</v>
      </c>
      <c r="T1891">
        <v>5.52</v>
      </c>
    </row>
    <row r="1892" spans="1:20" x14ac:dyDescent="0.25">
      <c r="A1892" s="2">
        <v>40275</v>
      </c>
      <c r="B1892" s="4">
        <v>785.04</v>
      </c>
      <c r="D1892" s="2">
        <v>41964</v>
      </c>
      <c r="E1892" s="4">
        <v>91.78</v>
      </c>
      <c r="G1892" s="2">
        <v>40609</v>
      </c>
      <c r="H1892" s="4">
        <v>90.23</v>
      </c>
      <c r="J1892" s="2">
        <v>35606</v>
      </c>
      <c r="K1892" s="4">
        <v>21.5</v>
      </c>
      <c r="S1892" s="3">
        <v>35520</v>
      </c>
      <c r="T1892">
        <v>7.07</v>
      </c>
    </row>
    <row r="1893" spans="1:20" x14ac:dyDescent="0.25">
      <c r="A1893" s="2">
        <v>40276</v>
      </c>
      <c r="B1893" s="4">
        <v>786.55</v>
      </c>
      <c r="D1893" s="2">
        <v>41967</v>
      </c>
      <c r="E1893" s="4">
        <v>91.74</v>
      </c>
      <c r="G1893" s="2">
        <v>40610</v>
      </c>
      <c r="H1893" s="4">
        <v>89.65</v>
      </c>
      <c r="J1893" s="2">
        <v>35607</v>
      </c>
      <c r="K1893" s="4">
        <v>21.82</v>
      </c>
      <c r="S1893" s="3">
        <v>35521</v>
      </c>
      <c r="T1893">
        <v>6.18</v>
      </c>
    </row>
    <row r="1894" spans="1:20" x14ac:dyDescent="0.25">
      <c r="A1894" s="2">
        <v>40277</v>
      </c>
      <c r="B1894" s="4">
        <v>787.91</v>
      </c>
      <c r="D1894" s="2">
        <v>41968</v>
      </c>
      <c r="E1894" s="4">
        <v>91.89</v>
      </c>
      <c r="G1894" s="2">
        <v>40611</v>
      </c>
      <c r="H1894" s="4">
        <v>90.55</v>
      </c>
      <c r="J1894" s="2">
        <v>35608</v>
      </c>
      <c r="K1894" s="4">
        <v>21.22</v>
      </c>
      <c r="S1894" s="3">
        <v>35522</v>
      </c>
      <c r="T1894">
        <v>5.5</v>
      </c>
    </row>
    <row r="1895" spans="1:20" x14ac:dyDescent="0.25">
      <c r="A1895" s="2">
        <v>40280</v>
      </c>
      <c r="B1895" s="4">
        <v>788.03</v>
      </c>
      <c r="D1895" s="2">
        <v>41969</v>
      </c>
      <c r="E1895" s="4">
        <v>92.04</v>
      </c>
      <c r="G1895" s="2">
        <v>40612</v>
      </c>
      <c r="H1895" s="4">
        <v>92.09</v>
      </c>
      <c r="J1895" s="2">
        <v>35611</v>
      </c>
      <c r="K1895" s="4">
        <v>21.53</v>
      </c>
      <c r="S1895" s="3">
        <v>35523</v>
      </c>
      <c r="T1895">
        <v>5.52</v>
      </c>
    </row>
    <row r="1896" spans="1:20" x14ac:dyDescent="0.25">
      <c r="A1896" s="2">
        <v>40281</v>
      </c>
      <c r="B1896" s="4">
        <v>790.52</v>
      </c>
      <c r="D1896" s="2">
        <v>41971</v>
      </c>
      <c r="E1896" s="4">
        <v>91.13</v>
      </c>
      <c r="G1896" s="2">
        <v>40613</v>
      </c>
      <c r="H1896" s="4">
        <v>91.55</v>
      </c>
      <c r="J1896" s="2">
        <v>35612</v>
      </c>
      <c r="K1896" s="4">
        <v>21</v>
      </c>
      <c r="S1896" s="3">
        <v>35524</v>
      </c>
      <c r="T1896">
        <v>5.32</v>
      </c>
    </row>
    <row r="1897" spans="1:20" x14ac:dyDescent="0.25">
      <c r="A1897" s="2">
        <v>40282</v>
      </c>
      <c r="B1897" s="4">
        <v>793.01</v>
      </c>
      <c r="D1897" s="2">
        <v>41974</v>
      </c>
      <c r="E1897" s="4">
        <v>89.8</v>
      </c>
      <c r="G1897" s="2">
        <v>40616</v>
      </c>
      <c r="H1897" s="4">
        <v>91.51</v>
      </c>
      <c r="J1897" s="2">
        <v>35613</v>
      </c>
      <c r="K1897" s="4">
        <v>19.7</v>
      </c>
      <c r="S1897" s="3">
        <v>35527</v>
      </c>
      <c r="T1897">
        <v>5.43</v>
      </c>
    </row>
    <row r="1898" spans="1:20" x14ac:dyDescent="0.25">
      <c r="A1898" s="2">
        <v>40283</v>
      </c>
      <c r="B1898" s="4">
        <v>795.5</v>
      </c>
      <c r="D1898" s="2">
        <v>41975</v>
      </c>
      <c r="E1898" s="4">
        <v>90.29</v>
      </c>
      <c r="G1898" s="2">
        <v>40617</v>
      </c>
      <c r="H1898" s="4">
        <v>92.88</v>
      </c>
      <c r="J1898" s="2">
        <v>35614</v>
      </c>
      <c r="K1898" s="4">
        <v>17.82</v>
      </c>
      <c r="S1898" s="3">
        <v>35528</v>
      </c>
      <c r="T1898">
        <v>5.34</v>
      </c>
    </row>
    <row r="1899" spans="1:20" x14ac:dyDescent="0.25">
      <c r="A1899" s="2">
        <v>40284</v>
      </c>
      <c r="B1899" s="4">
        <v>787.91</v>
      </c>
      <c r="D1899" s="2">
        <v>41976</v>
      </c>
      <c r="E1899" s="4">
        <v>90.44</v>
      </c>
      <c r="G1899" s="2">
        <v>40618</v>
      </c>
      <c r="H1899" s="4">
        <v>93.92</v>
      </c>
      <c r="J1899" s="2">
        <v>35618</v>
      </c>
      <c r="K1899" s="4">
        <v>19.13</v>
      </c>
      <c r="S1899" s="3">
        <v>35529</v>
      </c>
      <c r="T1899">
        <v>5.31</v>
      </c>
    </row>
    <row r="1900" spans="1:20" x14ac:dyDescent="0.25">
      <c r="A1900" s="2">
        <v>40287</v>
      </c>
      <c r="B1900" s="4">
        <v>785.99</v>
      </c>
      <c r="D1900" s="2">
        <v>41977</v>
      </c>
      <c r="E1900" s="4">
        <v>90.38</v>
      </c>
      <c r="G1900" s="2">
        <v>40619</v>
      </c>
      <c r="H1900" s="4">
        <v>93.21</v>
      </c>
      <c r="J1900" s="2">
        <v>35619</v>
      </c>
      <c r="K1900" s="4">
        <v>18.760000000000002</v>
      </c>
      <c r="S1900" s="3">
        <v>35530</v>
      </c>
      <c r="T1900">
        <v>5.51</v>
      </c>
    </row>
    <row r="1901" spans="1:20" x14ac:dyDescent="0.25">
      <c r="A1901" s="2">
        <v>40288</v>
      </c>
      <c r="B1901" s="4">
        <v>793.16</v>
      </c>
      <c r="D1901" s="2">
        <v>41978</v>
      </c>
      <c r="E1901" s="4">
        <v>90.31</v>
      </c>
      <c r="G1901" s="2">
        <v>40620</v>
      </c>
      <c r="H1901" s="4">
        <v>93.45</v>
      </c>
      <c r="J1901" s="2">
        <v>35620</v>
      </c>
      <c r="K1901" s="4">
        <v>20.399999999999999</v>
      </c>
      <c r="S1901" s="3">
        <v>35531</v>
      </c>
      <c r="T1901">
        <v>5.4</v>
      </c>
    </row>
    <row r="1902" spans="1:20" x14ac:dyDescent="0.25">
      <c r="A1902" s="2">
        <v>40289</v>
      </c>
      <c r="B1902" s="4">
        <v>793.18</v>
      </c>
      <c r="D1902" s="2">
        <v>41981</v>
      </c>
      <c r="E1902" s="4">
        <v>89.85</v>
      </c>
      <c r="G1902" s="2">
        <v>40623</v>
      </c>
      <c r="H1902" s="4">
        <v>92.89</v>
      </c>
      <c r="J1902" s="2">
        <v>35621</v>
      </c>
      <c r="K1902" s="4">
        <v>19.920000000000002</v>
      </c>
      <c r="S1902" s="3">
        <v>35534</v>
      </c>
      <c r="T1902">
        <v>5.49</v>
      </c>
    </row>
    <row r="1903" spans="1:20" x14ac:dyDescent="0.25">
      <c r="A1903" s="2">
        <v>40290</v>
      </c>
      <c r="B1903" s="4">
        <v>791.59</v>
      </c>
      <c r="D1903" s="2">
        <v>41982</v>
      </c>
      <c r="E1903" s="4">
        <v>89.8</v>
      </c>
      <c r="G1903" s="2">
        <v>40624</v>
      </c>
      <c r="H1903" s="4">
        <v>93.22</v>
      </c>
      <c r="J1903" s="2">
        <v>35622</v>
      </c>
      <c r="K1903" s="4">
        <v>19.059999999999999</v>
      </c>
      <c r="S1903" s="3">
        <v>35535</v>
      </c>
      <c r="T1903">
        <v>5.61</v>
      </c>
    </row>
    <row r="1904" spans="1:20" x14ac:dyDescent="0.25">
      <c r="A1904" s="2">
        <v>40291</v>
      </c>
      <c r="B1904" s="4">
        <v>795.09</v>
      </c>
      <c r="D1904" s="2">
        <v>41983</v>
      </c>
      <c r="E1904" s="4">
        <v>88.77</v>
      </c>
      <c r="G1904" s="2">
        <v>40625</v>
      </c>
      <c r="H1904" s="4">
        <v>93.1</v>
      </c>
      <c r="J1904" s="2">
        <v>35625</v>
      </c>
      <c r="K1904" s="4">
        <v>19.579999999999998</v>
      </c>
      <c r="S1904" s="3">
        <v>35536</v>
      </c>
      <c r="T1904">
        <v>5.5600000000000005</v>
      </c>
    </row>
    <row r="1905" spans="1:20" x14ac:dyDescent="0.25">
      <c r="A1905" s="2">
        <v>40294</v>
      </c>
      <c r="B1905" s="4">
        <v>795.03</v>
      </c>
      <c r="D1905" s="2">
        <v>41984</v>
      </c>
      <c r="E1905" s="4">
        <v>88.45</v>
      </c>
      <c r="G1905" s="2">
        <v>40626</v>
      </c>
      <c r="H1905" s="4">
        <v>92.41</v>
      </c>
      <c r="J1905" s="2">
        <v>35626</v>
      </c>
      <c r="K1905" s="4">
        <v>19</v>
      </c>
      <c r="S1905" s="3">
        <v>35537</v>
      </c>
      <c r="T1905">
        <v>5.49</v>
      </c>
    </row>
    <row r="1906" spans="1:20" x14ac:dyDescent="0.25">
      <c r="A1906" s="2">
        <v>40295</v>
      </c>
      <c r="B1906" s="4">
        <v>788.17</v>
      </c>
      <c r="D1906" s="2">
        <v>41985</v>
      </c>
      <c r="E1906" s="4">
        <v>87.25</v>
      </c>
      <c r="G1906" s="2">
        <v>40627</v>
      </c>
      <c r="H1906" s="4">
        <v>92.17</v>
      </c>
      <c r="J1906" s="2">
        <v>35627</v>
      </c>
      <c r="K1906" s="4">
        <v>19.36</v>
      </c>
      <c r="S1906" s="3">
        <v>35538</v>
      </c>
      <c r="T1906">
        <v>5.35</v>
      </c>
    </row>
    <row r="1907" spans="1:20" x14ac:dyDescent="0.25">
      <c r="A1907" s="2">
        <v>40296</v>
      </c>
      <c r="B1907" s="4">
        <v>788.48</v>
      </c>
      <c r="D1907" s="2">
        <v>41988</v>
      </c>
      <c r="E1907" s="4">
        <v>87.2</v>
      </c>
      <c r="G1907" s="2">
        <v>40630</v>
      </c>
      <c r="H1907" s="4">
        <v>92.3</v>
      </c>
      <c r="J1907" s="2">
        <v>35628</v>
      </c>
      <c r="K1907" s="4">
        <v>20.54</v>
      </c>
      <c r="S1907" s="3">
        <v>35541</v>
      </c>
      <c r="T1907">
        <v>5.34</v>
      </c>
    </row>
    <row r="1908" spans="1:20" x14ac:dyDescent="0.25">
      <c r="A1908" s="2">
        <v>40297</v>
      </c>
      <c r="B1908" s="4">
        <v>791.14</v>
      </c>
      <c r="D1908" s="2">
        <v>41989</v>
      </c>
      <c r="E1908" s="4">
        <v>86.89</v>
      </c>
      <c r="G1908" s="2">
        <v>40631</v>
      </c>
      <c r="H1908" s="4">
        <v>91.62</v>
      </c>
      <c r="J1908" s="2">
        <v>35629</v>
      </c>
      <c r="K1908" s="4">
        <v>22.28</v>
      </c>
      <c r="S1908" s="3">
        <v>35542</v>
      </c>
      <c r="T1908">
        <v>5.5</v>
      </c>
    </row>
    <row r="1909" spans="1:20" x14ac:dyDescent="0.25">
      <c r="A1909" s="2">
        <v>40298</v>
      </c>
      <c r="B1909" s="4">
        <v>792.39</v>
      </c>
      <c r="D1909" s="2">
        <v>41990</v>
      </c>
      <c r="E1909" s="4">
        <v>88.72</v>
      </c>
      <c r="G1909" s="2">
        <v>40632</v>
      </c>
      <c r="H1909" s="4">
        <v>92.32</v>
      </c>
      <c r="J1909" s="2">
        <v>35632</v>
      </c>
      <c r="K1909" s="4">
        <v>23.51</v>
      </c>
      <c r="S1909" s="3">
        <v>35543</v>
      </c>
      <c r="T1909">
        <v>5.95</v>
      </c>
    </row>
    <row r="1910" spans="1:20" x14ac:dyDescent="0.25">
      <c r="A1910" s="2">
        <v>40301</v>
      </c>
      <c r="B1910" s="4">
        <v>792.3</v>
      </c>
      <c r="D1910" s="2">
        <v>41991</v>
      </c>
      <c r="E1910" s="4">
        <v>89.37</v>
      </c>
      <c r="G1910" s="2">
        <v>40633</v>
      </c>
      <c r="H1910" s="4">
        <v>92.12</v>
      </c>
      <c r="J1910" s="2">
        <v>35633</v>
      </c>
      <c r="K1910" s="4">
        <v>21.77</v>
      </c>
      <c r="S1910" s="3">
        <v>35544</v>
      </c>
      <c r="T1910">
        <v>5.62</v>
      </c>
    </row>
    <row r="1911" spans="1:20" x14ac:dyDescent="0.25">
      <c r="A1911" s="2">
        <v>40302</v>
      </c>
      <c r="B1911" s="4">
        <v>788.29</v>
      </c>
      <c r="D1911" s="2">
        <v>41992</v>
      </c>
      <c r="E1911" s="4">
        <v>90.3</v>
      </c>
      <c r="G1911" s="2">
        <v>40634</v>
      </c>
      <c r="H1911" s="4">
        <v>92.19</v>
      </c>
      <c r="J1911" s="2">
        <v>35634</v>
      </c>
      <c r="K1911" s="4">
        <v>21.3</v>
      </c>
      <c r="S1911" s="3">
        <v>35545</v>
      </c>
      <c r="T1911">
        <v>5.53</v>
      </c>
    </row>
    <row r="1912" spans="1:20" x14ac:dyDescent="0.25">
      <c r="A1912" s="2">
        <v>40303</v>
      </c>
      <c r="B1912" s="4">
        <v>782.8</v>
      </c>
      <c r="D1912" s="2">
        <v>41995</v>
      </c>
      <c r="E1912" s="4">
        <v>90</v>
      </c>
      <c r="G1912" s="2">
        <v>40637</v>
      </c>
      <c r="H1912" s="4">
        <v>92.29</v>
      </c>
      <c r="J1912" s="2">
        <v>35635</v>
      </c>
      <c r="K1912" s="4">
        <v>20.96</v>
      </c>
      <c r="S1912" s="3">
        <v>35548</v>
      </c>
      <c r="T1912">
        <v>5.72</v>
      </c>
    </row>
    <row r="1913" spans="1:20" x14ac:dyDescent="0.25">
      <c r="A1913" s="2">
        <v>40304</v>
      </c>
      <c r="B1913" s="4">
        <v>772.78</v>
      </c>
      <c r="D1913" s="2">
        <v>41996</v>
      </c>
      <c r="E1913" s="4">
        <v>90.33</v>
      </c>
      <c r="G1913" s="2">
        <v>40638</v>
      </c>
      <c r="H1913" s="4">
        <v>91.92</v>
      </c>
      <c r="J1913" s="2">
        <v>35636</v>
      </c>
      <c r="K1913" s="4">
        <v>20.82</v>
      </c>
      <c r="S1913" s="3">
        <v>35549</v>
      </c>
      <c r="T1913">
        <v>5.53</v>
      </c>
    </row>
    <row r="1914" spans="1:20" x14ac:dyDescent="0.25">
      <c r="A1914" s="2">
        <v>40305</v>
      </c>
      <c r="B1914" s="4">
        <v>772.72</v>
      </c>
      <c r="D1914" s="2">
        <v>41997</v>
      </c>
      <c r="E1914" s="4">
        <v>90.25</v>
      </c>
      <c r="G1914" s="2">
        <v>40639</v>
      </c>
      <c r="H1914" s="4">
        <v>90.54</v>
      </c>
      <c r="J1914" s="2">
        <v>35639</v>
      </c>
      <c r="K1914" s="4">
        <v>21.84</v>
      </c>
      <c r="S1914" s="3">
        <v>35550</v>
      </c>
      <c r="T1914">
        <v>5.82</v>
      </c>
    </row>
    <row r="1915" spans="1:20" x14ac:dyDescent="0.25">
      <c r="A1915" s="2">
        <v>40308</v>
      </c>
      <c r="B1915" s="4">
        <v>776.86</v>
      </c>
      <c r="D1915" s="2">
        <v>41999</v>
      </c>
      <c r="E1915" s="4">
        <v>89.97</v>
      </c>
      <c r="G1915" s="2">
        <v>40640</v>
      </c>
      <c r="H1915" s="4">
        <v>90.36</v>
      </c>
      <c r="J1915" s="2">
        <v>35640</v>
      </c>
      <c r="K1915" s="4">
        <v>22.02</v>
      </c>
      <c r="S1915" s="3">
        <v>35551</v>
      </c>
      <c r="T1915">
        <v>5.73</v>
      </c>
    </row>
    <row r="1916" spans="1:20" x14ac:dyDescent="0.25">
      <c r="A1916" s="2">
        <v>40309</v>
      </c>
      <c r="B1916" s="4">
        <v>776.58</v>
      </c>
      <c r="D1916" s="2">
        <v>42002</v>
      </c>
      <c r="E1916" s="4">
        <v>90.02</v>
      </c>
      <c r="G1916" s="2">
        <v>40641</v>
      </c>
      <c r="H1916" s="4">
        <v>89.88</v>
      </c>
      <c r="J1916" s="2">
        <v>35641</v>
      </c>
      <c r="K1916" s="4">
        <v>21.39</v>
      </c>
      <c r="S1916" s="3">
        <v>35552</v>
      </c>
      <c r="T1916">
        <v>5.47</v>
      </c>
    </row>
    <row r="1917" spans="1:20" x14ac:dyDescent="0.25">
      <c r="A1917" s="2">
        <v>40310</v>
      </c>
      <c r="B1917" s="4">
        <v>779.01</v>
      </c>
      <c r="D1917" s="2">
        <v>42003</v>
      </c>
      <c r="E1917" s="4">
        <v>89.84</v>
      </c>
      <c r="G1917" s="2">
        <v>40644</v>
      </c>
      <c r="H1917" s="4">
        <v>89.96</v>
      </c>
      <c r="J1917" s="2">
        <v>35642</v>
      </c>
      <c r="K1917" s="4">
        <v>21.48</v>
      </c>
      <c r="S1917" s="3">
        <v>35555</v>
      </c>
      <c r="T1917">
        <v>5.49</v>
      </c>
    </row>
    <row r="1918" spans="1:20" x14ac:dyDescent="0.25">
      <c r="A1918" s="2">
        <v>40311</v>
      </c>
      <c r="B1918" s="4">
        <v>777.75</v>
      </c>
      <c r="D1918" s="2">
        <v>42004</v>
      </c>
      <c r="E1918" s="4">
        <v>89.6</v>
      </c>
      <c r="G1918" s="2">
        <v>40645</v>
      </c>
      <c r="H1918" s="4">
        <v>90.93</v>
      </c>
      <c r="J1918" s="2">
        <v>35643</v>
      </c>
      <c r="K1918" s="4">
        <v>22.29</v>
      </c>
      <c r="S1918" s="3">
        <v>35556</v>
      </c>
      <c r="T1918">
        <v>5.5</v>
      </c>
    </row>
    <row r="1919" spans="1:20" x14ac:dyDescent="0.25">
      <c r="A1919" s="2">
        <v>40312</v>
      </c>
      <c r="B1919" s="4">
        <v>776.58</v>
      </c>
      <c r="D1919" s="2">
        <v>42006</v>
      </c>
      <c r="E1919" s="4">
        <v>89.6</v>
      </c>
      <c r="G1919" s="2">
        <v>40646</v>
      </c>
      <c r="H1919" s="4">
        <v>91.49</v>
      </c>
      <c r="J1919" s="2">
        <v>35646</v>
      </c>
      <c r="K1919" s="4">
        <v>21.94</v>
      </c>
      <c r="S1919" s="3">
        <v>35557</v>
      </c>
      <c r="T1919">
        <v>5.7</v>
      </c>
    </row>
    <row r="1920" spans="1:20" x14ac:dyDescent="0.25">
      <c r="A1920" s="2">
        <v>40315</v>
      </c>
      <c r="B1920" s="4">
        <v>776.29</v>
      </c>
      <c r="D1920" s="2">
        <v>42009</v>
      </c>
      <c r="E1920" s="4">
        <v>88.77</v>
      </c>
      <c r="G1920" s="2">
        <v>40647</v>
      </c>
      <c r="H1920" s="4">
        <v>91.43</v>
      </c>
      <c r="J1920" s="2">
        <v>35647</v>
      </c>
      <c r="K1920" s="4">
        <v>20.64</v>
      </c>
      <c r="S1920" s="3">
        <v>35558</v>
      </c>
      <c r="T1920">
        <v>5.66</v>
      </c>
    </row>
    <row r="1921" spans="1:20" x14ac:dyDescent="0.25">
      <c r="A1921" s="2">
        <v>40316</v>
      </c>
      <c r="B1921" s="4">
        <v>775.86</v>
      </c>
      <c r="D1921" s="2">
        <v>42010</v>
      </c>
      <c r="E1921" s="4">
        <v>88.43</v>
      </c>
      <c r="G1921" s="2">
        <v>40648</v>
      </c>
      <c r="H1921" s="4">
        <v>92.67</v>
      </c>
      <c r="J1921" s="2">
        <v>35648</v>
      </c>
      <c r="K1921" s="4">
        <v>20.05</v>
      </c>
      <c r="S1921" s="3">
        <v>35559</v>
      </c>
      <c r="T1921">
        <v>5.46</v>
      </c>
    </row>
    <row r="1922" spans="1:20" x14ac:dyDescent="0.25">
      <c r="A1922" s="2">
        <v>40317</v>
      </c>
      <c r="B1922" s="4">
        <v>774.68</v>
      </c>
      <c r="D1922" s="2">
        <v>42011</v>
      </c>
      <c r="E1922" s="4">
        <v>88.98</v>
      </c>
      <c r="G1922" s="2">
        <v>40651</v>
      </c>
      <c r="H1922" s="4">
        <v>92.88</v>
      </c>
      <c r="J1922" s="2">
        <v>35649</v>
      </c>
      <c r="K1922" s="4">
        <v>19.77</v>
      </c>
      <c r="S1922" s="3">
        <v>35562</v>
      </c>
      <c r="T1922">
        <v>5.49</v>
      </c>
    </row>
    <row r="1923" spans="1:20" x14ac:dyDescent="0.25">
      <c r="A1923" s="2">
        <v>40318</v>
      </c>
      <c r="B1923" s="4">
        <v>768.71</v>
      </c>
      <c r="D1923" s="2">
        <v>42012</v>
      </c>
      <c r="E1923" s="4">
        <v>89.65</v>
      </c>
      <c r="G1923" s="2">
        <v>40652</v>
      </c>
      <c r="H1923" s="4">
        <v>93.28</v>
      </c>
      <c r="J1923" s="2">
        <v>35650</v>
      </c>
      <c r="K1923" s="4">
        <v>22.46</v>
      </c>
      <c r="S1923" s="3">
        <v>35563</v>
      </c>
      <c r="T1923">
        <v>5.42</v>
      </c>
    </row>
    <row r="1924" spans="1:20" x14ac:dyDescent="0.25">
      <c r="A1924" s="2">
        <v>40319</v>
      </c>
      <c r="B1924" s="4">
        <v>772.68</v>
      </c>
      <c r="D1924" s="2">
        <v>42013</v>
      </c>
      <c r="E1924" s="4">
        <v>90.1</v>
      </c>
      <c r="G1924" s="2">
        <v>40653</v>
      </c>
      <c r="H1924" s="4">
        <v>92.64</v>
      </c>
      <c r="J1924" s="2">
        <v>35653</v>
      </c>
      <c r="K1924" s="4">
        <v>22.77</v>
      </c>
      <c r="S1924" s="3">
        <v>35564</v>
      </c>
      <c r="T1924">
        <v>5.45</v>
      </c>
    </row>
    <row r="1925" spans="1:20" x14ac:dyDescent="0.25">
      <c r="A1925" s="2">
        <v>40322</v>
      </c>
      <c r="B1925" s="4">
        <v>772.95</v>
      </c>
      <c r="D1925" s="2">
        <v>42016</v>
      </c>
      <c r="E1925" s="4">
        <v>89.99</v>
      </c>
      <c r="G1925" s="2">
        <v>40654</v>
      </c>
      <c r="H1925" s="4">
        <v>92.62</v>
      </c>
      <c r="J1925" s="2">
        <v>35654</v>
      </c>
      <c r="K1925" s="4">
        <v>23.75</v>
      </c>
      <c r="S1925" s="3">
        <v>35565</v>
      </c>
      <c r="T1925">
        <v>5.71</v>
      </c>
    </row>
    <row r="1926" spans="1:20" x14ac:dyDescent="0.25">
      <c r="A1926" s="2">
        <v>40323</v>
      </c>
      <c r="B1926" s="4">
        <v>772.74</v>
      </c>
      <c r="D1926" s="2">
        <v>42017</v>
      </c>
      <c r="E1926" s="4">
        <v>89.99</v>
      </c>
      <c r="G1926" s="2">
        <v>40658</v>
      </c>
      <c r="H1926" s="4">
        <v>92.95</v>
      </c>
      <c r="J1926" s="2">
        <v>35655</v>
      </c>
      <c r="K1926" s="4">
        <v>24.52</v>
      </c>
      <c r="S1926" s="3">
        <v>35566</v>
      </c>
      <c r="T1926">
        <v>5.44</v>
      </c>
    </row>
    <row r="1927" spans="1:20" x14ac:dyDescent="0.25">
      <c r="A1927" s="2">
        <v>40324</v>
      </c>
      <c r="B1927" s="4">
        <v>770.62</v>
      </c>
      <c r="D1927" s="2">
        <v>42018</v>
      </c>
      <c r="E1927" s="4">
        <v>89.78</v>
      </c>
      <c r="G1927" s="2">
        <v>40659</v>
      </c>
      <c r="H1927" s="4">
        <v>93.87</v>
      </c>
      <c r="J1927" s="2">
        <v>35656</v>
      </c>
      <c r="K1927" s="4">
        <v>23.11</v>
      </c>
      <c r="S1927" s="3">
        <v>35569</v>
      </c>
      <c r="T1927">
        <v>5.55</v>
      </c>
    </row>
    <row r="1928" spans="1:20" x14ac:dyDescent="0.25">
      <c r="A1928" s="2">
        <v>40325</v>
      </c>
      <c r="B1928" s="4">
        <v>773.03</v>
      </c>
      <c r="D1928" s="2">
        <v>42019</v>
      </c>
      <c r="E1928" s="4">
        <v>89.23</v>
      </c>
      <c r="G1928" s="2">
        <v>40660</v>
      </c>
      <c r="H1928" s="4">
        <v>92.85</v>
      </c>
      <c r="J1928" s="2">
        <v>35657</v>
      </c>
      <c r="K1928" s="4">
        <v>24.45</v>
      </c>
      <c r="S1928" s="3">
        <v>35570</v>
      </c>
      <c r="T1928">
        <v>5.51</v>
      </c>
    </row>
    <row r="1929" spans="1:20" x14ac:dyDescent="0.25">
      <c r="A1929" s="2">
        <v>40326</v>
      </c>
      <c r="B1929" s="4">
        <v>773.31</v>
      </c>
      <c r="D1929" s="2">
        <v>42020</v>
      </c>
      <c r="E1929" s="4">
        <v>89.57</v>
      </c>
      <c r="G1929" s="2">
        <v>40661</v>
      </c>
      <c r="H1929" s="4">
        <v>93.6</v>
      </c>
      <c r="J1929" s="2">
        <v>35660</v>
      </c>
      <c r="K1929" s="4">
        <v>24.37</v>
      </c>
      <c r="S1929" s="3">
        <v>35571</v>
      </c>
      <c r="T1929">
        <v>5.5600000000000005</v>
      </c>
    </row>
    <row r="1930" spans="1:20" x14ac:dyDescent="0.25">
      <c r="A1930" s="2">
        <v>40330</v>
      </c>
      <c r="B1930" s="4">
        <v>772.44</v>
      </c>
      <c r="D1930" s="2">
        <v>42024</v>
      </c>
      <c r="E1930" s="4">
        <v>89.41</v>
      </c>
      <c r="G1930" s="2">
        <v>40662</v>
      </c>
      <c r="H1930" s="4">
        <v>93.9</v>
      </c>
      <c r="J1930" s="2">
        <v>35661</v>
      </c>
      <c r="K1930" s="4">
        <v>22.64</v>
      </c>
      <c r="S1930" s="3">
        <v>35572</v>
      </c>
      <c r="T1930">
        <v>5.48</v>
      </c>
    </row>
    <row r="1931" spans="1:20" x14ac:dyDescent="0.25">
      <c r="A1931" s="2">
        <v>40331</v>
      </c>
      <c r="B1931" s="4">
        <v>773.32</v>
      </c>
      <c r="D1931" s="2">
        <v>42025</v>
      </c>
      <c r="E1931" s="4">
        <v>89.89</v>
      </c>
      <c r="G1931" s="2">
        <v>40665</v>
      </c>
      <c r="H1931" s="4">
        <v>93.65</v>
      </c>
      <c r="J1931" s="2">
        <v>35662</v>
      </c>
      <c r="K1931" s="4">
        <v>21.09</v>
      </c>
      <c r="S1931" s="3">
        <v>35573</v>
      </c>
      <c r="T1931">
        <v>5.36</v>
      </c>
    </row>
    <row r="1932" spans="1:20" x14ac:dyDescent="0.25">
      <c r="A1932" s="2">
        <v>40332</v>
      </c>
      <c r="B1932" s="4">
        <v>772.96</v>
      </c>
      <c r="D1932" s="2">
        <v>42026</v>
      </c>
      <c r="E1932" s="4">
        <v>90.01</v>
      </c>
      <c r="G1932" s="2">
        <v>40666</v>
      </c>
      <c r="H1932" s="4">
        <v>94.17</v>
      </c>
      <c r="J1932" s="2">
        <v>35663</v>
      </c>
      <c r="K1932" s="4">
        <v>23.83</v>
      </c>
      <c r="S1932" s="3">
        <v>35576</v>
      </c>
      <c r="T1932">
        <v>5.36</v>
      </c>
    </row>
    <row r="1933" spans="1:20" x14ac:dyDescent="0.25">
      <c r="A1933" s="2">
        <v>40333</v>
      </c>
      <c r="B1933" s="4">
        <v>776.02</v>
      </c>
      <c r="D1933" s="2">
        <v>42027</v>
      </c>
      <c r="E1933" s="4">
        <v>90.01</v>
      </c>
      <c r="G1933" s="2">
        <v>40667</v>
      </c>
      <c r="H1933" s="4">
        <v>94.61</v>
      </c>
      <c r="J1933" s="2">
        <v>35664</v>
      </c>
      <c r="K1933" s="4">
        <v>24.74</v>
      </c>
      <c r="S1933" s="3">
        <v>35577</v>
      </c>
      <c r="T1933">
        <v>5.59</v>
      </c>
    </row>
    <row r="1934" spans="1:20" x14ac:dyDescent="0.25">
      <c r="A1934" s="2">
        <v>40336</v>
      </c>
      <c r="B1934" s="4">
        <v>776.79</v>
      </c>
      <c r="D1934" s="2">
        <v>42030</v>
      </c>
      <c r="E1934" s="4">
        <v>90.42</v>
      </c>
      <c r="G1934" s="2">
        <v>40668</v>
      </c>
      <c r="H1934" s="4">
        <v>95.5</v>
      </c>
      <c r="J1934" s="2">
        <v>35667</v>
      </c>
      <c r="K1934" s="4">
        <v>24.1</v>
      </c>
      <c r="S1934" s="3">
        <v>35578</v>
      </c>
      <c r="T1934">
        <v>5.52</v>
      </c>
    </row>
    <row r="1935" spans="1:20" x14ac:dyDescent="0.25">
      <c r="A1935" s="2">
        <v>40337</v>
      </c>
      <c r="B1935" s="4">
        <v>775.77</v>
      </c>
      <c r="D1935" s="2">
        <v>42031</v>
      </c>
      <c r="E1935" s="4">
        <v>90.35</v>
      </c>
      <c r="G1935" s="2">
        <v>40669</v>
      </c>
      <c r="H1935" s="4">
        <v>95.07</v>
      </c>
      <c r="J1935" s="2">
        <v>35668</v>
      </c>
      <c r="K1935" s="4">
        <v>24.73</v>
      </c>
      <c r="S1935" s="3">
        <v>35579</v>
      </c>
      <c r="T1935">
        <v>5.5600000000000005</v>
      </c>
    </row>
    <row r="1936" spans="1:20" x14ac:dyDescent="0.25">
      <c r="A1936" s="2">
        <v>40338</v>
      </c>
      <c r="B1936" s="4">
        <v>775.54</v>
      </c>
      <c r="D1936" s="2">
        <v>42032</v>
      </c>
      <c r="E1936" s="4">
        <v>90.16</v>
      </c>
      <c r="G1936" s="2">
        <v>40672</v>
      </c>
      <c r="H1936" s="4">
        <v>94.97</v>
      </c>
      <c r="J1936" s="2">
        <v>35669</v>
      </c>
      <c r="K1936" s="4">
        <v>24.26</v>
      </c>
      <c r="S1936" s="3">
        <v>35580</v>
      </c>
      <c r="T1936">
        <v>5.58</v>
      </c>
    </row>
    <row r="1937" spans="1:20" x14ac:dyDescent="0.25">
      <c r="A1937" s="2">
        <v>40339</v>
      </c>
      <c r="B1937" s="4">
        <v>772.02</v>
      </c>
      <c r="D1937" s="2">
        <v>42033</v>
      </c>
      <c r="E1937" s="4">
        <v>90.48</v>
      </c>
      <c r="G1937" s="2">
        <v>40673</v>
      </c>
      <c r="H1937" s="4">
        <v>94.29</v>
      </c>
      <c r="J1937" s="2">
        <v>35670</v>
      </c>
      <c r="K1937" s="4">
        <v>24.51</v>
      </c>
      <c r="S1937" s="3">
        <v>35583</v>
      </c>
      <c r="T1937">
        <v>5.63</v>
      </c>
    </row>
    <row r="1938" spans="1:20" x14ac:dyDescent="0.25">
      <c r="A1938" s="2">
        <v>40340</v>
      </c>
      <c r="B1938" s="4">
        <v>774.49</v>
      </c>
      <c r="D1938" s="2">
        <v>42034</v>
      </c>
      <c r="E1938" s="4">
        <v>90.23</v>
      </c>
      <c r="G1938" s="2">
        <v>40674</v>
      </c>
      <c r="H1938" s="4">
        <v>94.83</v>
      </c>
      <c r="J1938" s="2">
        <v>35671</v>
      </c>
      <c r="K1938" s="4">
        <v>24.76</v>
      </c>
      <c r="S1938" s="3">
        <v>35584</v>
      </c>
      <c r="T1938">
        <v>5.42</v>
      </c>
    </row>
    <row r="1939" spans="1:20" x14ac:dyDescent="0.25">
      <c r="A1939" s="2">
        <v>40343</v>
      </c>
      <c r="B1939" s="4">
        <v>773.45</v>
      </c>
      <c r="D1939" s="2">
        <v>42037</v>
      </c>
      <c r="E1939" s="4">
        <v>90.21</v>
      </c>
      <c r="G1939" s="2">
        <v>40675</v>
      </c>
      <c r="H1939" s="4">
        <v>94.23</v>
      </c>
      <c r="J1939" s="2">
        <v>35675</v>
      </c>
      <c r="K1939" s="4">
        <v>24.53</v>
      </c>
      <c r="S1939" s="3">
        <v>35585</v>
      </c>
      <c r="T1939">
        <v>5.4</v>
      </c>
    </row>
    <row r="1940" spans="1:20" x14ac:dyDescent="0.25">
      <c r="A1940" s="2">
        <v>40344</v>
      </c>
      <c r="B1940" s="4">
        <v>772.63</v>
      </c>
      <c r="D1940" s="2">
        <v>42038</v>
      </c>
      <c r="E1940" s="4">
        <v>90.72</v>
      </c>
      <c r="G1940" s="2">
        <v>40676</v>
      </c>
      <c r="H1940" s="4">
        <v>95.08</v>
      </c>
      <c r="J1940" s="2">
        <v>35676</v>
      </c>
      <c r="K1940" s="4">
        <v>24.95</v>
      </c>
      <c r="S1940" s="3">
        <v>35586</v>
      </c>
      <c r="T1940">
        <v>5.51</v>
      </c>
    </row>
    <row r="1941" spans="1:20" x14ac:dyDescent="0.25">
      <c r="A1941" s="2">
        <v>40345</v>
      </c>
      <c r="B1941" s="4">
        <v>773.73</v>
      </c>
      <c r="D1941" s="2">
        <v>42039</v>
      </c>
      <c r="E1941" s="4">
        <v>90.34</v>
      </c>
      <c r="G1941" s="2">
        <v>40679</v>
      </c>
      <c r="H1941" s="4">
        <v>95.61</v>
      </c>
      <c r="J1941" s="2">
        <v>35677</v>
      </c>
      <c r="K1941" s="4">
        <v>25.27</v>
      </c>
      <c r="S1941" s="3">
        <v>35587</v>
      </c>
      <c r="T1941">
        <v>5.42</v>
      </c>
    </row>
    <row r="1942" spans="1:20" x14ac:dyDescent="0.25">
      <c r="A1942" s="2">
        <v>40346</v>
      </c>
      <c r="B1942" s="4">
        <v>775.32</v>
      </c>
      <c r="D1942" s="2">
        <v>42040</v>
      </c>
      <c r="E1942" s="4">
        <v>90.87</v>
      </c>
      <c r="G1942" s="2">
        <v>40680</v>
      </c>
      <c r="H1942" s="4">
        <v>96.59</v>
      </c>
      <c r="J1942" s="2">
        <v>35678</v>
      </c>
      <c r="K1942" s="4">
        <v>24.31</v>
      </c>
      <c r="S1942" s="3">
        <v>35590</v>
      </c>
      <c r="T1942">
        <v>5.51</v>
      </c>
    </row>
    <row r="1943" spans="1:20" x14ac:dyDescent="0.25">
      <c r="A1943" s="2">
        <v>40347</v>
      </c>
      <c r="B1943" s="4">
        <v>774.98</v>
      </c>
      <c r="D1943" s="2">
        <v>42041</v>
      </c>
      <c r="E1943" s="4">
        <v>90.94</v>
      </c>
      <c r="G1943" s="2">
        <v>40681</v>
      </c>
      <c r="H1943" s="4">
        <v>95.29</v>
      </c>
      <c r="J1943" s="2">
        <v>35681</v>
      </c>
      <c r="K1943" s="4">
        <v>24.4</v>
      </c>
      <c r="S1943" s="3">
        <v>35591</v>
      </c>
      <c r="T1943">
        <v>5.59</v>
      </c>
    </row>
    <row r="1944" spans="1:20" x14ac:dyDescent="0.25">
      <c r="A1944" s="2">
        <v>40350</v>
      </c>
      <c r="B1944" s="4">
        <v>774.38</v>
      </c>
      <c r="D1944" s="2">
        <v>42044</v>
      </c>
      <c r="E1944" s="4">
        <v>90.72</v>
      </c>
      <c r="G1944" s="2">
        <v>40682</v>
      </c>
      <c r="H1944" s="4">
        <v>95.27</v>
      </c>
      <c r="J1944" s="2">
        <v>35682</v>
      </c>
      <c r="K1944" s="4">
        <v>23.89</v>
      </c>
      <c r="S1944" s="3">
        <v>35592</v>
      </c>
      <c r="T1944">
        <v>5.5</v>
      </c>
    </row>
    <row r="1945" spans="1:20" x14ac:dyDescent="0.25">
      <c r="A1945" s="2">
        <v>40351</v>
      </c>
      <c r="B1945" s="4">
        <v>777.14</v>
      </c>
      <c r="D1945" s="2">
        <v>42045</v>
      </c>
      <c r="E1945" s="4">
        <v>91.03</v>
      </c>
      <c r="G1945" s="2">
        <v>40683</v>
      </c>
      <c r="H1945" s="4">
        <v>95.32</v>
      </c>
      <c r="J1945" s="2">
        <v>35683</v>
      </c>
      <c r="K1945" s="4">
        <v>24.64</v>
      </c>
      <c r="S1945" s="3">
        <v>35593</v>
      </c>
      <c r="T1945">
        <v>5.58</v>
      </c>
    </row>
    <row r="1946" spans="1:20" x14ac:dyDescent="0.25">
      <c r="A1946" s="2">
        <v>40352</v>
      </c>
      <c r="B1946" s="4">
        <v>778.71</v>
      </c>
      <c r="D1946" s="2">
        <v>42046</v>
      </c>
      <c r="E1946" s="4">
        <v>91</v>
      </c>
      <c r="G1946" s="2">
        <v>40686</v>
      </c>
      <c r="H1946" s="4">
        <v>95.78</v>
      </c>
      <c r="J1946" s="2">
        <v>35684</v>
      </c>
      <c r="K1946" s="4">
        <v>25.99</v>
      </c>
      <c r="S1946" s="3">
        <v>35594</v>
      </c>
      <c r="T1946">
        <v>5.5600000000000005</v>
      </c>
    </row>
    <row r="1947" spans="1:20" x14ac:dyDescent="0.25">
      <c r="A1947" s="2">
        <v>40353</v>
      </c>
      <c r="B1947" s="4">
        <v>777.31</v>
      </c>
      <c r="D1947" s="2">
        <v>42047</v>
      </c>
      <c r="E1947" s="4">
        <v>90.99</v>
      </c>
      <c r="G1947" s="2">
        <v>40687</v>
      </c>
      <c r="H1947" s="4">
        <v>96.14</v>
      </c>
      <c r="J1947" s="2">
        <v>35685</v>
      </c>
      <c r="K1947" s="4">
        <v>25.17</v>
      </c>
      <c r="S1947" s="3">
        <v>35597</v>
      </c>
      <c r="T1947">
        <v>6.22</v>
      </c>
    </row>
    <row r="1948" spans="1:20" x14ac:dyDescent="0.25">
      <c r="A1948" s="2">
        <v>40354</v>
      </c>
      <c r="B1948" s="4">
        <v>778.24</v>
      </c>
      <c r="D1948" s="2">
        <v>42048</v>
      </c>
      <c r="E1948" s="4">
        <v>91.12</v>
      </c>
      <c r="G1948" s="2">
        <v>40688</v>
      </c>
      <c r="H1948" s="4">
        <v>95.69</v>
      </c>
      <c r="J1948" s="2">
        <v>35688</v>
      </c>
      <c r="K1948" s="4">
        <v>25.74</v>
      </c>
      <c r="S1948" s="3">
        <v>35598</v>
      </c>
      <c r="T1948">
        <v>5.46</v>
      </c>
    </row>
    <row r="1949" spans="1:20" x14ac:dyDescent="0.25">
      <c r="A1949" s="2">
        <v>40357</v>
      </c>
      <c r="B1949" s="4">
        <v>780.4</v>
      </c>
      <c r="D1949" s="2">
        <v>42052</v>
      </c>
      <c r="E1949" s="4">
        <v>91.06</v>
      </c>
      <c r="G1949" s="2">
        <v>40689</v>
      </c>
      <c r="H1949" s="4">
        <v>96.51</v>
      </c>
      <c r="J1949" s="2">
        <v>35689</v>
      </c>
      <c r="K1949" s="4">
        <v>23.77</v>
      </c>
      <c r="S1949" s="3">
        <v>35599</v>
      </c>
      <c r="T1949">
        <v>5.43</v>
      </c>
    </row>
    <row r="1950" spans="1:20" x14ac:dyDescent="0.25">
      <c r="A1950" s="2">
        <v>40358</v>
      </c>
      <c r="B1950" s="4">
        <v>782.94</v>
      </c>
      <c r="D1950" s="2">
        <v>42053</v>
      </c>
      <c r="E1950" s="4">
        <v>91.37</v>
      </c>
      <c r="G1950" s="2">
        <v>40690</v>
      </c>
      <c r="H1950" s="4">
        <v>96.47</v>
      </c>
      <c r="J1950" s="2">
        <v>35690</v>
      </c>
      <c r="K1950" s="4">
        <v>24.1</v>
      </c>
      <c r="S1950" s="3">
        <v>35600</v>
      </c>
      <c r="T1950">
        <v>5.5</v>
      </c>
    </row>
    <row r="1951" spans="1:20" x14ac:dyDescent="0.25">
      <c r="A1951" s="2">
        <v>40359</v>
      </c>
      <c r="B1951" s="4">
        <v>784.51</v>
      </c>
      <c r="D1951" s="2">
        <v>42054</v>
      </c>
      <c r="E1951" s="4">
        <v>91.16</v>
      </c>
      <c r="G1951" s="2">
        <v>40694</v>
      </c>
      <c r="H1951" s="4">
        <v>96.69</v>
      </c>
      <c r="J1951" s="2">
        <v>35691</v>
      </c>
      <c r="K1951" s="4">
        <v>23.48</v>
      </c>
      <c r="S1951" s="3">
        <v>35601</v>
      </c>
      <c r="T1951">
        <v>5.39</v>
      </c>
    </row>
    <row r="1952" spans="1:20" x14ac:dyDescent="0.25">
      <c r="A1952" s="2">
        <v>40360</v>
      </c>
      <c r="B1952" s="4">
        <v>784.86</v>
      </c>
      <c r="D1952" s="2">
        <v>42055</v>
      </c>
      <c r="E1952" s="4">
        <v>91.41</v>
      </c>
      <c r="G1952" s="2">
        <v>40695</v>
      </c>
      <c r="H1952" s="4">
        <v>97.64</v>
      </c>
      <c r="J1952" s="2">
        <v>35692</v>
      </c>
      <c r="K1952" s="4">
        <v>22.74</v>
      </c>
      <c r="S1952" s="3">
        <v>35604</v>
      </c>
      <c r="T1952">
        <v>5.45</v>
      </c>
    </row>
    <row r="1953" spans="1:20" x14ac:dyDescent="0.25">
      <c r="A1953" s="2">
        <v>40361</v>
      </c>
      <c r="B1953" s="4">
        <v>782.95</v>
      </c>
      <c r="D1953" s="2">
        <v>42058</v>
      </c>
      <c r="E1953" s="4">
        <v>91.48</v>
      </c>
      <c r="G1953" s="2">
        <v>40696</v>
      </c>
      <c r="H1953" s="4">
        <v>95.78</v>
      </c>
      <c r="J1953" s="2">
        <v>35695</v>
      </c>
      <c r="K1953" s="4">
        <v>22.08</v>
      </c>
      <c r="S1953" s="3">
        <v>35605</v>
      </c>
      <c r="T1953">
        <v>5.39</v>
      </c>
    </row>
    <row r="1954" spans="1:20" x14ac:dyDescent="0.25">
      <c r="A1954" s="2">
        <v>40365</v>
      </c>
      <c r="B1954" s="4">
        <v>785.57</v>
      </c>
      <c r="D1954" s="2">
        <v>42059</v>
      </c>
      <c r="E1954" s="4">
        <v>91.57</v>
      </c>
      <c r="G1954" s="2">
        <v>40697</v>
      </c>
      <c r="H1954" s="4">
        <v>96.33</v>
      </c>
      <c r="J1954" s="2">
        <v>35696</v>
      </c>
      <c r="K1954" s="4">
        <v>22</v>
      </c>
      <c r="S1954" s="3">
        <v>35606</v>
      </c>
      <c r="T1954">
        <v>5.46</v>
      </c>
    </row>
    <row r="1955" spans="1:20" x14ac:dyDescent="0.25">
      <c r="A1955" s="2">
        <v>40366</v>
      </c>
      <c r="B1955" s="4">
        <v>784.27</v>
      </c>
      <c r="D1955" s="2">
        <v>42060</v>
      </c>
      <c r="E1955" s="4">
        <v>91.89</v>
      </c>
      <c r="G1955" s="2">
        <v>40700</v>
      </c>
      <c r="H1955" s="4">
        <v>95.6</v>
      </c>
      <c r="J1955" s="2">
        <v>35697</v>
      </c>
      <c r="K1955" s="4">
        <v>22.64</v>
      </c>
      <c r="S1955" s="3">
        <v>35607</v>
      </c>
      <c r="T1955">
        <v>5.5</v>
      </c>
    </row>
    <row r="1956" spans="1:20" x14ac:dyDescent="0.25">
      <c r="A1956" s="2">
        <v>40367</v>
      </c>
      <c r="B1956" s="4">
        <v>784.35</v>
      </c>
      <c r="D1956" s="2">
        <v>42061</v>
      </c>
      <c r="E1956" s="4">
        <v>91.85</v>
      </c>
      <c r="G1956" s="2">
        <v>40701</v>
      </c>
      <c r="H1956" s="4">
        <v>96.04</v>
      </c>
      <c r="J1956" s="2">
        <v>35698</v>
      </c>
      <c r="K1956" s="4">
        <v>22.96</v>
      </c>
      <c r="S1956" s="3">
        <v>35608</v>
      </c>
      <c r="T1956">
        <v>5.52</v>
      </c>
    </row>
    <row r="1957" spans="1:20" x14ac:dyDescent="0.25">
      <c r="A1957" s="2">
        <v>40368</v>
      </c>
      <c r="B1957" s="4">
        <v>782.82</v>
      </c>
      <c r="D1957" s="2">
        <v>42062</v>
      </c>
      <c r="E1957" s="4">
        <v>91.9</v>
      </c>
      <c r="G1957" s="2">
        <v>40702</v>
      </c>
      <c r="H1957" s="4">
        <v>96.79</v>
      </c>
      <c r="J1957" s="2">
        <v>35699</v>
      </c>
      <c r="K1957" s="4">
        <v>22.26</v>
      </c>
      <c r="S1957" s="3">
        <v>35611</v>
      </c>
      <c r="T1957">
        <v>6.87</v>
      </c>
    </row>
    <row r="1958" spans="1:20" x14ac:dyDescent="0.25">
      <c r="A1958" s="2">
        <v>40371</v>
      </c>
      <c r="B1958" s="4">
        <v>782.47</v>
      </c>
      <c r="D1958" s="2">
        <v>42065</v>
      </c>
      <c r="E1958" s="4">
        <v>91.46</v>
      </c>
      <c r="G1958" s="2">
        <v>40703</v>
      </c>
      <c r="H1958" s="4">
        <v>96.4</v>
      </c>
      <c r="J1958" s="2">
        <v>35702</v>
      </c>
      <c r="K1958" s="4">
        <v>22.23</v>
      </c>
      <c r="S1958" s="3">
        <v>35612</v>
      </c>
      <c r="T1958">
        <v>6.24</v>
      </c>
    </row>
    <row r="1959" spans="1:20" x14ac:dyDescent="0.25">
      <c r="A1959" s="2">
        <v>40372</v>
      </c>
      <c r="B1959" s="4">
        <v>785.38</v>
      </c>
      <c r="D1959" s="2">
        <v>42066</v>
      </c>
      <c r="E1959" s="4">
        <v>91.2</v>
      </c>
      <c r="G1959" s="2">
        <v>40704</v>
      </c>
      <c r="H1959" s="4">
        <v>97.14</v>
      </c>
      <c r="J1959" s="2">
        <v>35703</v>
      </c>
      <c r="K1959" s="4">
        <v>22.91</v>
      </c>
      <c r="S1959" s="3">
        <v>35613</v>
      </c>
      <c r="T1959">
        <v>5.54</v>
      </c>
    </row>
    <row r="1960" spans="1:20" x14ac:dyDescent="0.25">
      <c r="A1960" s="2">
        <v>40373</v>
      </c>
      <c r="B1960" s="4">
        <v>785.01</v>
      </c>
      <c r="D1960" s="2">
        <v>42067</v>
      </c>
      <c r="E1960" s="4">
        <v>91.03</v>
      </c>
      <c r="G1960" s="2">
        <v>40707</v>
      </c>
      <c r="H1960" s="4">
        <v>96.65</v>
      </c>
      <c r="J1960" s="2">
        <v>35704</v>
      </c>
      <c r="K1960" s="4">
        <v>22.32</v>
      </c>
      <c r="S1960" s="3">
        <v>35614</v>
      </c>
      <c r="T1960">
        <v>5.46</v>
      </c>
    </row>
    <row r="1961" spans="1:20" x14ac:dyDescent="0.25">
      <c r="A1961" s="2">
        <v>40374</v>
      </c>
      <c r="B1961" s="4">
        <v>785.55</v>
      </c>
      <c r="D1961" s="2">
        <v>42068</v>
      </c>
      <c r="E1961" s="4">
        <v>91.2</v>
      </c>
      <c r="G1961" s="2">
        <v>40708</v>
      </c>
      <c r="H1961" s="4">
        <v>95.19</v>
      </c>
      <c r="J1961" s="2">
        <v>35705</v>
      </c>
      <c r="K1961" s="4">
        <v>22.27</v>
      </c>
      <c r="S1961" s="3">
        <v>35615</v>
      </c>
      <c r="T1961">
        <v>5.46</v>
      </c>
    </row>
    <row r="1962" spans="1:20" x14ac:dyDescent="0.25">
      <c r="A1962" s="2">
        <v>40375</v>
      </c>
      <c r="B1962" s="4">
        <v>782.87</v>
      </c>
      <c r="D1962" s="2">
        <v>42069</v>
      </c>
      <c r="E1962" s="4">
        <v>90.62</v>
      </c>
      <c r="G1962" s="2">
        <v>40709</v>
      </c>
      <c r="H1962" s="4">
        <v>96.92</v>
      </c>
      <c r="J1962" s="2">
        <v>35706</v>
      </c>
      <c r="K1962" s="4">
        <v>21.54</v>
      </c>
      <c r="S1962" s="3">
        <v>35618</v>
      </c>
      <c r="T1962">
        <v>5.62</v>
      </c>
    </row>
    <row r="1963" spans="1:20" x14ac:dyDescent="0.25">
      <c r="A1963" s="2">
        <v>40378</v>
      </c>
      <c r="B1963" s="4">
        <v>784.28</v>
      </c>
      <c r="D1963" s="2">
        <v>42072</v>
      </c>
      <c r="E1963" s="4">
        <v>90.43</v>
      </c>
      <c r="G1963" s="2">
        <v>40710</v>
      </c>
      <c r="H1963" s="4">
        <v>97.36</v>
      </c>
      <c r="J1963" s="2">
        <v>35709</v>
      </c>
      <c r="K1963" s="4">
        <v>21.61</v>
      </c>
      <c r="S1963" s="3">
        <v>35619</v>
      </c>
      <c r="T1963">
        <v>5.46</v>
      </c>
    </row>
    <row r="1964" spans="1:20" x14ac:dyDescent="0.25">
      <c r="A1964" s="2">
        <v>40379</v>
      </c>
      <c r="B1964" s="4">
        <v>787.78</v>
      </c>
      <c r="D1964" s="2">
        <v>42073</v>
      </c>
      <c r="E1964" s="4">
        <v>90.08</v>
      </c>
      <c r="G1964" s="2">
        <v>40711</v>
      </c>
      <c r="H1964" s="4">
        <v>96.87</v>
      </c>
      <c r="J1964" s="2">
        <v>35710</v>
      </c>
      <c r="K1964" s="4">
        <v>20.29</v>
      </c>
      <c r="S1964" s="3">
        <v>35620</v>
      </c>
      <c r="T1964">
        <v>5.44</v>
      </c>
    </row>
    <row r="1965" spans="1:20" x14ac:dyDescent="0.25">
      <c r="A1965" s="2">
        <v>40380</v>
      </c>
      <c r="B1965" s="4">
        <v>787.57</v>
      </c>
      <c r="D1965" s="2">
        <v>42074</v>
      </c>
      <c r="E1965" s="4">
        <v>90.33</v>
      </c>
      <c r="G1965" s="2">
        <v>40714</v>
      </c>
      <c r="H1965" s="4">
        <v>97.02</v>
      </c>
      <c r="J1965" s="2">
        <v>35711</v>
      </c>
      <c r="K1965" s="4">
        <v>20.77</v>
      </c>
      <c r="S1965" s="3">
        <v>35621</v>
      </c>
      <c r="T1965">
        <v>5.45</v>
      </c>
    </row>
    <row r="1966" spans="1:20" x14ac:dyDescent="0.25">
      <c r="A1966" s="2">
        <v>40381</v>
      </c>
      <c r="B1966" s="4">
        <v>791.46</v>
      </c>
      <c r="D1966" s="2">
        <v>42075</v>
      </c>
      <c r="E1966" s="4">
        <v>90.51</v>
      </c>
      <c r="G1966" s="2">
        <v>40715</v>
      </c>
      <c r="H1966" s="4">
        <v>96.59</v>
      </c>
      <c r="J1966" s="2">
        <v>35712</v>
      </c>
      <c r="K1966" s="4">
        <v>22.31</v>
      </c>
      <c r="S1966" s="3">
        <v>35622</v>
      </c>
      <c r="T1966">
        <v>5.33</v>
      </c>
    </row>
    <row r="1967" spans="1:20" x14ac:dyDescent="0.25">
      <c r="A1967" s="2">
        <v>40382</v>
      </c>
      <c r="B1967" s="4">
        <v>793.44</v>
      </c>
      <c r="D1967" s="2">
        <v>42076</v>
      </c>
      <c r="E1967" s="4">
        <v>90.2</v>
      </c>
      <c r="G1967" s="2">
        <v>40716</v>
      </c>
      <c r="H1967" s="4">
        <v>96.65</v>
      </c>
      <c r="J1967" s="2">
        <v>35713</v>
      </c>
      <c r="K1967" s="4">
        <v>19.75</v>
      </c>
      <c r="S1967" s="3">
        <v>35625</v>
      </c>
      <c r="T1967">
        <v>5.5</v>
      </c>
    </row>
    <row r="1968" spans="1:20" x14ac:dyDescent="0.25">
      <c r="A1968" s="2">
        <v>40385</v>
      </c>
      <c r="B1968" s="4">
        <v>793.59</v>
      </c>
      <c r="D1968" s="2">
        <v>42079</v>
      </c>
      <c r="E1968" s="4">
        <v>90.11</v>
      </c>
      <c r="G1968" s="2">
        <v>40717</v>
      </c>
      <c r="H1968" s="4">
        <v>97.39</v>
      </c>
      <c r="J1968" s="2">
        <v>35716</v>
      </c>
      <c r="K1968" s="4">
        <v>20.260000000000002</v>
      </c>
      <c r="S1968" s="3">
        <v>35626</v>
      </c>
      <c r="T1968">
        <v>5.47</v>
      </c>
    </row>
    <row r="1969" spans="1:20" x14ac:dyDescent="0.25">
      <c r="A1969" s="2">
        <v>40386</v>
      </c>
      <c r="B1969" s="4">
        <v>792.97</v>
      </c>
      <c r="D1969" s="2">
        <v>42080</v>
      </c>
      <c r="E1969" s="4">
        <v>89.66</v>
      </c>
      <c r="G1969" s="2">
        <v>40718</v>
      </c>
      <c r="H1969" s="4">
        <v>96.98</v>
      </c>
      <c r="J1969" s="2">
        <v>35717</v>
      </c>
      <c r="K1969" s="4">
        <v>19.989999999999998</v>
      </c>
      <c r="S1969" s="3">
        <v>35627</v>
      </c>
      <c r="T1969">
        <v>5.64</v>
      </c>
    </row>
    <row r="1970" spans="1:20" x14ac:dyDescent="0.25">
      <c r="A1970" s="2">
        <v>40387</v>
      </c>
      <c r="B1970" s="4">
        <v>792.01</v>
      </c>
      <c r="D1970" s="2">
        <v>42081</v>
      </c>
      <c r="E1970" s="4">
        <v>90.45</v>
      </c>
      <c r="G1970" s="2">
        <v>40721</v>
      </c>
      <c r="H1970" s="4">
        <v>95.65</v>
      </c>
      <c r="J1970" s="2">
        <v>35718</v>
      </c>
      <c r="K1970" s="4">
        <v>20.05</v>
      </c>
      <c r="S1970" s="3">
        <v>35628</v>
      </c>
      <c r="T1970">
        <v>5.49</v>
      </c>
    </row>
    <row r="1971" spans="1:20" x14ac:dyDescent="0.25">
      <c r="A1971" s="2">
        <v>40388</v>
      </c>
      <c r="B1971" s="4">
        <v>793.34</v>
      </c>
      <c r="D1971" s="2">
        <v>42082</v>
      </c>
      <c r="E1971" s="4">
        <v>89.74</v>
      </c>
      <c r="G1971" s="2">
        <v>40722</v>
      </c>
      <c r="H1971" s="4">
        <v>94.88</v>
      </c>
      <c r="J1971" s="2">
        <v>35719</v>
      </c>
      <c r="K1971" s="4">
        <v>20.53</v>
      </c>
      <c r="S1971" s="3">
        <v>35629</v>
      </c>
      <c r="T1971">
        <v>5.37</v>
      </c>
    </row>
    <row r="1972" spans="1:20" x14ac:dyDescent="0.25">
      <c r="A1972" s="2">
        <v>40389</v>
      </c>
      <c r="B1972" s="4">
        <v>792.18</v>
      </c>
      <c r="D1972" s="2">
        <v>42083</v>
      </c>
      <c r="E1972" s="4">
        <v>90.44</v>
      </c>
      <c r="G1972" s="2">
        <v>40723</v>
      </c>
      <c r="H1972" s="4">
        <v>94.25</v>
      </c>
      <c r="J1972" s="2">
        <v>35720</v>
      </c>
      <c r="K1972" s="4">
        <v>21.69</v>
      </c>
      <c r="S1972" s="3">
        <v>35632</v>
      </c>
      <c r="T1972">
        <v>5.5</v>
      </c>
    </row>
    <row r="1973" spans="1:20" x14ac:dyDescent="0.25">
      <c r="A1973" s="2">
        <v>40392</v>
      </c>
      <c r="B1973" s="4">
        <v>794.42</v>
      </c>
      <c r="D1973" s="2">
        <v>42086</v>
      </c>
      <c r="E1973" s="4">
        <v>90.51</v>
      </c>
      <c r="G1973" s="2">
        <v>40724</v>
      </c>
      <c r="H1973" s="4">
        <v>94.1</v>
      </c>
      <c r="J1973" s="2">
        <v>35723</v>
      </c>
      <c r="K1973" s="4">
        <v>20.72</v>
      </c>
      <c r="S1973" s="3">
        <v>35633</v>
      </c>
      <c r="T1973">
        <v>5.44</v>
      </c>
    </row>
    <row r="1974" spans="1:20" x14ac:dyDescent="0.25">
      <c r="A1974" s="2">
        <v>40393</v>
      </c>
      <c r="B1974" s="4">
        <v>794.39</v>
      </c>
      <c r="D1974" s="2">
        <v>42087</v>
      </c>
      <c r="E1974" s="4">
        <v>90.65</v>
      </c>
      <c r="G1974" s="2">
        <v>40725</v>
      </c>
      <c r="H1974" s="4">
        <v>93.61</v>
      </c>
      <c r="J1974" s="2">
        <v>35724</v>
      </c>
      <c r="K1974" s="4">
        <v>19.53</v>
      </c>
      <c r="S1974" s="3">
        <v>35634</v>
      </c>
      <c r="T1974">
        <v>5.48</v>
      </c>
    </row>
    <row r="1975" spans="1:20" x14ac:dyDescent="0.25">
      <c r="A1975" s="2">
        <v>40394</v>
      </c>
      <c r="B1975" s="4">
        <v>794.1</v>
      </c>
      <c r="D1975" s="2">
        <v>42088</v>
      </c>
      <c r="E1975" s="4">
        <v>90.41</v>
      </c>
      <c r="G1975" s="2">
        <v>40729</v>
      </c>
      <c r="H1975" s="4">
        <v>93.84</v>
      </c>
      <c r="J1975" s="2">
        <v>35725</v>
      </c>
      <c r="K1975" s="4">
        <v>19.86</v>
      </c>
      <c r="S1975" s="3">
        <v>35635</v>
      </c>
      <c r="T1975">
        <v>5.57</v>
      </c>
    </row>
    <row r="1976" spans="1:20" x14ac:dyDescent="0.25">
      <c r="A1976" s="2">
        <v>40395</v>
      </c>
      <c r="B1976" s="4">
        <v>793.84</v>
      </c>
      <c r="D1976" s="2">
        <v>42089</v>
      </c>
      <c r="E1976" s="4">
        <v>90.4</v>
      </c>
      <c r="G1976" s="2">
        <v>40730</v>
      </c>
      <c r="H1976" s="4">
        <v>94.32</v>
      </c>
      <c r="J1976" s="2">
        <v>35726</v>
      </c>
      <c r="K1976" s="4">
        <v>22.99</v>
      </c>
      <c r="S1976" s="3">
        <v>35636</v>
      </c>
      <c r="T1976">
        <v>5.51</v>
      </c>
    </row>
    <row r="1977" spans="1:20" x14ac:dyDescent="0.25">
      <c r="A1977" s="2">
        <v>40396</v>
      </c>
      <c r="B1977" s="4">
        <v>793.68</v>
      </c>
      <c r="D1977" s="2">
        <v>42090</v>
      </c>
      <c r="E1977" s="4">
        <v>90.47</v>
      </c>
      <c r="G1977" s="2">
        <v>40731</v>
      </c>
      <c r="H1977" s="4">
        <v>94.04</v>
      </c>
      <c r="J1977" s="2">
        <v>35727</v>
      </c>
      <c r="K1977" s="4">
        <v>23.17</v>
      </c>
      <c r="S1977" s="3">
        <v>35639</v>
      </c>
      <c r="T1977">
        <v>5.59</v>
      </c>
    </row>
    <row r="1978" spans="1:20" x14ac:dyDescent="0.25">
      <c r="A1978" s="2">
        <v>40399</v>
      </c>
      <c r="B1978" s="4">
        <v>792.5</v>
      </c>
      <c r="D1978" s="2">
        <v>42093</v>
      </c>
      <c r="E1978" s="4">
        <v>90.72</v>
      </c>
      <c r="G1978" s="2">
        <v>40732</v>
      </c>
      <c r="H1978" s="4">
        <v>95.37</v>
      </c>
      <c r="J1978" s="2">
        <v>35730</v>
      </c>
      <c r="K1978" s="4">
        <v>31.12</v>
      </c>
      <c r="S1978" s="3">
        <v>35640</v>
      </c>
      <c r="T1978">
        <v>5.52</v>
      </c>
    </row>
    <row r="1979" spans="1:20" x14ac:dyDescent="0.25">
      <c r="A1979" s="2">
        <v>40400</v>
      </c>
      <c r="B1979" s="4">
        <v>792.27</v>
      </c>
      <c r="D1979" s="2">
        <v>42094</v>
      </c>
      <c r="E1979" s="4">
        <v>90.61</v>
      </c>
      <c r="G1979" s="2">
        <v>40735</v>
      </c>
      <c r="H1979" s="4">
        <v>96.8</v>
      </c>
      <c r="J1979" s="2">
        <v>35731</v>
      </c>
      <c r="K1979" s="4">
        <v>31.22</v>
      </c>
      <c r="S1979" s="3">
        <v>35641</v>
      </c>
      <c r="T1979">
        <v>5.78</v>
      </c>
    </row>
    <row r="1980" spans="1:20" x14ac:dyDescent="0.25">
      <c r="A1980" s="2">
        <v>40401</v>
      </c>
      <c r="B1980" s="4">
        <v>784.17</v>
      </c>
      <c r="D1980" s="2">
        <v>42095</v>
      </c>
      <c r="E1980" s="4">
        <v>90.39</v>
      </c>
      <c r="G1980" s="2">
        <v>40736</v>
      </c>
      <c r="H1980" s="4">
        <v>97.13</v>
      </c>
      <c r="J1980" s="2">
        <v>35732</v>
      </c>
      <c r="K1980" s="4">
        <v>33.75</v>
      </c>
      <c r="S1980" s="3">
        <v>35642</v>
      </c>
      <c r="T1980">
        <v>5.96</v>
      </c>
    </row>
    <row r="1981" spans="1:20" x14ac:dyDescent="0.25">
      <c r="A1981" s="2">
        <v>40402</v>
      </c>
      <c r="B1981" s="4">
        <v>782.01</v>
      </c>
      <c r="D1981" s="2">
        <v>42096</v>
      </c>
      <c r="E1981" s="4">
        <v>90.46</v>
      </c>
      <c r="G1981" s="2">
        <v>40737</v>
      </c>
      <c r="H1981" s="4">
        <v>97.4</v>
      </c>
      <c r="J1981" s="2">
        <v>35733</v>
      </c>
      <c r="K1981" s="4">
        <v>38.200000000000003</v>
      </c>
      <c r="S1981" s="3">
        <v>35643</v>
      </c>
      <c r="T1981">
        <v>5.65</v>
      </c>
    </row>
    <row r="1982" spans="1:20" x14ac:dyDescent="0.25">
      <c r="A1982" s="2">
        <v>40403</v>
      </c>
      <c r="B1982" s="4">
        <v>784.3</v>
      </c>
      <c r="D1982" s="2">
        <v>42100</v>
      </c>
      <c r="E1982" s="4">
        <v>90.69</v>
      </c>
      <c r="G1982" s="2">
        <v>40738</v>
      </c>
      <c r="H1982" s="4">
        <v>96.01</v>
      </c>
      <c r="J1982" s="2">
        <v>35734</v>
      </c>
      <c r="K1982" s="4">
        <v>35.090000000000003</v>
      </c>
      <c r="S1982" s="3">
        <v>35646</v>
      </c>
      <c r="T1982">
        <v>5.53</v>
      </c>
    </row>
    <row r="1983" spans="1:20" x14ac:dyDescent="0.25">
      <c r="A1983" s="2">
        <v>40406</v>
      </c>
      <c r="B1983" s="4">
        <v>784.91</v>
      </c>
      <c r="D1983" s="2">
        <v>42101</v>
      </c>
      <c r="E1983" s="4">
        <v>91.17</v>
      </c>
      <c r="G1983" s="2">
        <v>40739</v>
      </c>
      <c r="H1983" s="4">
        <v>96.17</v>
      </c>
      <c r="J1983" s="2">
        <v>35737</v>
      </c>
      <c r="K1983" s="4">
        <v>32.090000000000003</v>
      </c>
      <c r="S1983" s="3">
        <v>35647</v>
      </c>
      <c r="T1983">
        <v>5.48</v>
      </c>
    </row>
    <row r="1984" spans="1:20" x14ac:dyDescent="0.25">
      <c r="A1984" s="2">
        <v>40407</v>
      </c>
      <c r="B1984" s="4">
        <v>786.88</v>
      </c>
      <c r="D1984" s="2">
        <v>42102</v>
      </c>
      <c r="E1984" s="4">
        <v>91.15</v>
      </c>
      <c r="G1984" s="2">
        <v>40742</v>
      </c>
      <c r="H1984" s="4">
        <v>95.22</v>
      </c>
      <c r="J1984" s="2">
        <v>35738</v>
      </c>
      <c r="K1984" s="4">
        <v>32.24</v>
      </c>
      <c r="S1984" s="3">
        <v>35648</v>
      </c>
      <c r="T1984">
        <v>5.45</v>
      </c>
    </row>
    <row r="1985" spans="1:20" x14ac:dyDescent="0.25">
      <c r="A1985" s="2">
        <v>40408</v>
      </c>
      <c r="B1985" s="4">
        <v>787.77</v>
      </c>
      <c r="D1985" s="2">
        <v>42103</v>
      </c>
      <c r="E1985" s="4">
        <v>91.06</v>
      </c>
      <c r="G1985" s="2">
        <v>40743</v>
      </c>
      <c r="H1985" s="4">
        <v>97.26</v>
      </c>
      <c r="J1985" s="2">
        <v>35739</v>
      </c>
      <c r="K1985" s="4">
        <v>32.18</v>
      </c>
      <c r="S1985" s="3">
        <v>35649</v>
      </c>
      <c r="T1985">
        <v>5.48</v>
      </c>
    </row>
    <row r="1986" spans="1:20" x14ac:dyDescent="0.25">
      <c r="A1986" s="2">
        <v>40409</v>
      </c>
      <c r="B1986" s="4">
        <v>786.66</v>
      </c>
      <c r="D1986" s="2">
        <v>42104</v>
      </c>
      <c r="E1986" s="4">
        <v>91.27</v>
      </c>
      <c r="G1986" s="2">
        <v>40744</v>
      </c>
      <c r="H1986" s="4">
        <v>96.07</v>
      </c>
      <c r="J1986" s="2">
        <v>35740</v>
      </c>
      <c r="K1986" s="4">
        <v>32.57</v>
      </c>
      <c r="S1986" s="3">
        <v>35650</v>
      </c>
      <c r="T1986">
        <v>5.34</v>
      </c>
    </row>
    <row r="1987" spans="1:20" x14ac:dyDescent="0.25">
      <c r="A1987" s="2">
        <v>40410</v>
      </c>
      <c r="B1987" s="4">
        <v>787.91</v>
      </c>
      <c r="D1987" s="2">
        <v>42107</v>
      </c>
      <c r="E1987" s="4">
        <v>91.1</v>
      </c>
      <c r="G1987" s="2">
        <v>40745</v>
      </c>
      <c r="H1987" s="4">
        <v>95.33</v>
      </c>
      <c r="J1987" s="2">
        <v>35741</v>
      </c>
      <c r="K1987" s="4">
        <v>36.270000000000003</v>
      </c>
      <c r="S1987" s="3">
        <v>35653</v>
      </c>
      <c r="T1987">
        <v>5.5600000000000005</v>
      </c>
    </row>
    <row r="1988" spans="1:20" x14ac:dyDescent="0.25">
      <c r="A1988" s="2">
        <v>40413</v>
      </c>
      <c r="B1988" s="4">
        <v>787.86</v>
      </c>
      <c r="D1988" s="2">
        <v>42108</v>
      </c>
      <c r="E1988" s="4">
        <v>91.14</v>
      </c>
      <c r="G1988" s="2">
        <v>40746</v>
      </c>
      <c r="H1988" s="4">
        <v>96.05</v>
      </c>
      <c r="J1988" s="2">
        <v>35744</v>
      </c>
      <c r="K1988" s="4">
        <v>36.630000000000003</v>
      </c>
      <c r="S1988" s="3">
        <v>35654</v>
      </c>
      <c r="T1988">
        <v>5.52</v>
      </c>
    </row>
    <row r="1989" spans="1:20" x14ac:dyDescent="0.25">
      <c r="A1989" s="2">
        <v>40414</v>
      </c>
      <c r="B1989" s="4">
        <v>785.06</v>
      </c>
      <c r="D1989" s="2">
        <v>42109</v>
      </c>
      <c r="E1989" s="4">
        <v>91.5</v>
      </c>
      <c r="G1989" s="2">
        <v>40749</v>
      </c>
      <c r="H1989" s="4">
        <v>95.02</v>
      </c>
      <c r="J1989" s="2">
        <v>35745</v>
      </c>
      <c r="K1989" s="4">
        <v>36.380000000000003</v>
      </c>
      <c r="S1989" s="3">
        <v>35655</v>
      </c>
      <c r="T1989">
        <v>5.5600000000000005</v>
      </c>
    </row>
    <row r="1990" spans="1:20" x14ac:dyDescent="0.25">
      <c r="A1990" s="2">
        <v>40415</v>
      </c>
      <c r="B1990" s="4">
        <v>784.34</v>
      </c>
      <c r="D1990" s="2">
        <v>42110</v>
      </c>
      <c r="E1990" s="4">
        <v>91.31</v>
      </c>
      <c r="G1990" s="2">
        <v>40750</v>
      </c>
      <c r="H1990" s="4">
        <v>95.68</v>
      </c>
      <c r="J1990" s="2">
        <v>35746</v>
      </c>
      <c r="K1990" s="4">
        <v>37.840000000000003</v>
      </c>
      <c r="S1990" s="3">
        <v>35656</v>
      </c>
      <c r="T1990">
        <v>5.63</v>
      </c>
    </row>
    <row r="1991" spans="1:20" x14ac:dyDescent="0.25">
      <c r="A1991" s="2">
        <v>40416</v>
      </c>
      <c r="B1991" s="4">
        <v>783.55</v>
      </c>
      <c r="D1991" s="2">
        <v>42111</v>
      </c>
      <c r="E1991" s="4">
        <v>91.03</v>
      </c>
      <c r="G1991" s="2">
        <v>40751</v>
      </c>
      <c r="H1991" s="4">
        <v>95.66</v>
      </c>
      <c r="J1991" s="2">
        <v>35747</v>
      </c>
      <c r="K1991" s="4">
        <v>36.64</v>
      </c>
      <c r="S1991" s="3">
        <v>35657</v>
      </c>
      <c r="T1991">
        <v>5.59</v>
      </c>
    </row>
    <row r="1992" spans="1:20" x14ac:dyDescent="0.25">
      <c r="A1992" s="2">
        <v>40417</v>
      </c>
      <c r="B1992" s="4">
        <v>783.46</v>
      </c>
      <c r="D1992" s="2">
        <v>42114</v>
      </c>
      <c r="E1992" s="4">
        <v>91.23</v>
      </c>
      <c r="G1992" s="2">
        <v>40752</v>
      </c>
      <c r="H1992" s="4">
        <v>96.02</v>
      </c>
      <c r="J1992" s="2">
        <v>35748</v>
      </c>
      <c r="K1992" s="4">
        <v>33.659999999999997</v>
      </c>
      <c r="S1992" s="3">
        <v>35660</v>
      </c>
      <c r="T1992">
        <v>5.49</v>
      </c>
    </row>
    <row r="1993" spans="1:20" x14ac:dyDescent="0.25">
      <c r="A1993" s="2">
        <v>40420</v>
      </c>
      <c r="B1993" s="4">
        <v>784.52</v>
      </c>
      <c r="D1993" s="2">
        <v>42115</v>
      </c>
      <c r="E1993" s="4">
        <v>91.29</v>
      </c>
      <c r="G1993" s="2">
        <v>40753</v>
      </c>
      <c r="H1993" s="4">
        <v>97.94</v>
      </c>
      <c r="J1993" s="2">
        <v>35751</v>
      </c>
      <c r="K1993" s="4">
        <v>31.58</v>
      </c>
      <c r="S1993" s="3">
        <v>35661</v>
      </c>
      <c r="T1993">
        <v>5.47</v>
      </c>
    </row>
    <row r="1994" spans="1:20" x14ac:dyDescent="0.25">
      <c r="A1994" s="2">
        <v>40421</v>
      </c>
      <c r="B1994" s="4">
        <v>784.31</v>
      </c>
      <c r="D1994" s="2">
        <v>42116</v>
      </c>
      <c r="E1994" s="4">
        <v>91.2</v>
      </c>
      <c r="G1994" s="2">
        <v>40756</v>
      </c>
      <c r="H1994" s="4">
        <v>98.58</v>
      </c>
      <c r="J1994" s="2">
        <v>35752</v>
      </c>
      <c r="K1994" s="4">
        <v>31.55</v>
      </c>
      <c r="S1994" s="3">
        <v>35662</v>
      </c>
      <c r="T1994">
        <v>5.8</v>
      </c>
    </row>
    <row r="1995" spans="1:20" x14ac:dyDescent="0.25">
      <c r="A1995" s="2">
        <v>40422</v>
      </c>
      <c r="B1995" s="4">
        <v>791.04</v>
      </c>
      <c r="D1995" s="2">
        <v>42117</v>
      </c>
      <c r="E1995" s="4">
        <v>91.17</v>
      </c>
      <c r="G1995" s="2">
        <v>40757</v>
      </c>
      <c r="H1995" s="4">
        <v>101.54</v>
      </c>
      <c r="J1995" s="2">
        <v>35753</v>
      </c>
      <c r="K1995" s="4">
        <v>29.93</v>
      </c>
      <c r="S1995" s="3">
        <v>35663</v>
      </c>
      <c r="T1995">
        <v>5.64</v>
      </c>
    </row>
    <row r="1996" spans="1:20" x14ac:dyDescent="0.25">
      <c r="A1996" s="2">
        <v>40423</v>
      </c>
      <c r="B1996" s="4">
        <v>792.02</v>
      </c>
      <c r="D1996" s="2">
        <v>42118</v>
      </c>
      <c r="E1996" s="4">
        <v>91.32</v>
      </c>
      <c r="G1996" s="2">
        <v>40758</v>
      </c>
      <c r="H1996" s="4">
        <v>101.76</v>
      </c>
      <c r="J1996" s="2">
        <v>35754</v>
      </c>
      <c r="K1996" s="4">
        <v>27.32</v>
      </c>
      <c r="S1996" s="3">
        <v>35664</v>
      </c>
      <c r="T1996">
        <v>5.49</v>
      </c>
    </row>
    <row r="1997" spans="1:20" x14ac:dyDescent="0.25">
      <c r="A1997" s="2">
        <v>40424</v>
      </c>
      <c r="B1997" s="4">
        <v>793.69</v>
      </c>
      <c r="D1997" s="2">
        <v>42121</v>
      </c>
      <c r="E1997" s="4">
        <v>91.35</v>
      </c>
      <c r="G1997" s="2">
        <v>40759</v>
      </c>
      <c r="H1997" s="4">
        <v>105.55</v>
      </c>
      <c r="J1997" s="2">
        <v>35755</v>
      </c>
      <c r="K1997" s="4">
        <v>26.65</v>
      </c>
      <c r="S1997" s="3">
        <v>35667</v>
      </c>
      <c r="T1997">
        <v>5.65</v>
      </c>
    </row>
    <row r="1998" spans="1:20" x14ac:dyDescent="0.25">
      <c r="A1998" s="2">
        <v>40428</v>
      </c>
      <c r="B1998" s="4">
        <v>792.77</v>
      </c>
      <c r="D1998" s="2">
        <v>42122</v>
      </c>
      <c r="E1998" s="4">
        <v>91.21</v>
      </c>
      <c r="G1998" s="2">
        <v>40760</v>
      </c>
      <c r="H1998" s="4">
        <v>102.29</v>
      </c>
      <c r="J1998" s="2">
        <v>35758</v>
      </c>
      <c r="K1998" s="4">
        <v>29.8</v>
      </c>
      <c r="S1998" s="3">
        <v>35668</v>
      </c>
      <c r="T1998">
        <v>5.62</v>
      </c>
    </row>
    <row r="1999" spans="1:20" x14ac:dyDescent="0.25">
      <c r="A1999" s="2">
        <v>40429</v>
      </c>
      <c r="B1999" s="4">
        <v>792.88</v>
      </c>
      <c r="D1999" s="2">
        <v>42123</v>
      </c>
      <c r="E1999" s="4">
        <v>91.04</v>
      </c>
      <c r="G1999" s="2">
        <v>40763</v>
      </c>
      <c r="H1999" s="4">
        <v>105.57</v>
      </c>
      <c r="J1999" s="2">
        <v>35759</v>
      </c>
      <c r="K1999" s="4">
        <v>28.95</v>
      </c>
      <c r="S1999" s="3">
        <v>35669</v>
      </c>
      <c r="T1999">
        <v>5.52</v>
      </c>
    </row>
    <row r="2000" spans="1:20" x14ac:dyDescent="0.25">
      <c r="A2000" s="2">
        <v>40430</v>
      </c>
      <c r="B2000" s="4">
        <v>795.1</v>
      </c>
      <c r="D2000" s="2">
        <v>42124</v>
      </c>
      <c r="E2000" s="4">
        <v>90.99</v>
      </c>
      <c r="G2000" s="2">
        <v>40764</v>
      </c>
      <c r="H2000" s="4">
        <v>105.87</v>
      </c>
      <c r="J2000" s="2">
        <v>35762</v>
      </c>
      <c r="K2000" s="4">
        <v>27.43</v>
      </c>
      <c r="S2000" s="3">
        <v>35670</v>
      </c>
      <c r="T2000">
        <v>5.64</v>
      </c>
    </row>
    <row r="2001" spans="1:20" x14ac:dyDescent="0.25">
      <c r="A2001" s="2">
        <v>40431</v>
      </c>
      <c r="B2001" s="4">
        <v>796.53</v>
      </c>
      <c r="D2001" s="2">
        <v>42125</v>
      </c>
      <c r="E2001" s="4">
        <v>90.79</v>
      </c>
      <c r="G2001" s="2">
        <v>40765</v>
      </c>
      <c r="H2001" s="4">
        <v>109.06</v>
      </c>
      <c r="J2001" s="2">
        <v>35765</v>
      </c>
      <c r="K2001" s="4">
        <v>26.01</v>
      </c>
      <c r="S2001" s="3">
        <v>35671</v>
      </c>
      <c r="T2001">
        <v>5.52</v>
      </c>
    </row>
    <row r="2002" spans="1:20" x14ac:dyDescent="0.25">
      <c r="A2002" s="2">
        <v>40434</v>
      </c>
      <c r="B2002" s="4">
        <v>799.82</v>
      </c>
      <c r="D2002" s="2">
        <v>42128</v>
      </c>
      <c r="E2002" s="4">
        <v>90.77</v>
      </c>
      <c r="G2002" s="2">
        <v>40766</v>
      </c>
      <c r="H2002" s="4">
        <v>103.52</v>
      </c>
      <c r="J2002" s="2">
        <v>35766</v>
      </c>
      <c r="K2002" s="4">
        <v>25.66</v>
      </c>
      <c r="S2002" s="3">
        <v>35674</v>
      </c>
      <c r="T2002">
        <v>5.52</v>
      </c>
    </row>
    <row r="2003" spans="1:20" x14ac:dyDescent="0.25">
      <c r="A2003" s="2">
        <v>40435</v>
      </c>
      <c r="B2003" s="4">
        <v>799.69</v>
      </c>
      <c r="D2003" s="2">
        <v>42129</v>
      </c>
      <c r="E2003" s="4">
        <v>90.65</v>
      </c>
      <c r="G2003" s="2">
        <v>40767</v>
      </c>
      <c r="H2003" s="4">
        <v>105.6</v>
      </c>
      <c r="J2003" s="2">
        <v>35767</v>
      </c>
      <c r="K2003" s="4">
        <v>23.92</v>
      </c>
      <c r="S2003" s="3">
        <v>35675</v>
      </c>
      <c r="T2003">
        <v>6.23</v>
      </c>
    </row>
    <row r="2004" spans="1:20" x14ac:dyDescent="0.25">
      <c r="A2004" s="2">
        <v>40436</v>
      </c>
      <c r="B2004" s="4">
        <v>799.08</v>
      </c>
      <c r="D2004" s="2">
        <v>42130</v>
      </c>
      <c r="E2004" s="4">
        <v>90.38</v>
      </c>
      <c r="G2004" s="2">
        <v>40770</v>
      </c>
      <c r="H2004" s="4">
        <v>104.5</v>
      </c>
      <c r="J2004" s="2">
        <v>35768</v>
      </c>
      <c r="K2004" s="4">
        <v>23.84</v>
      </c>
      <c r="S2004" s="3">
        <v>35676</v>
      </c>
      <c r="T2004">
        <v>5.54</v>
      </c>
    </row>
    <row r="2005" spans="1:20" x14ac:dyDescent="0.25">
      <c r="A2005" s="2">
        <v>40437</v>
      </c>
      <c r="B2005" s="4">
        <v>800.16</v>
      </c>
      <c r="D2005" s="2">
        <v>42131</v>
      </c>
      <c r="E2005" s="4">
        <v>90.37</v>
      </c>
      <c r="G2005" s="2">
        <v>40771</v>
      </c>
      <c r="H2005" s="4">
        <v>106.23</v>
      </c>
      <c r="J2005" s="2">
        <v>35769</v>
      </c>
      <c r="K2005" s="4">
        <v>22.65</v>
      </c>
      <c r="S2005" s="3">
        <v>35677</v>
      </c>
      <c r="T2005">
        <v>5.48</v>
      </c>
    </row>
    <row r="2006" spans="1:20" x14ac:dyDescent="0.25">
      <c r="A2006" s="2">
        <v>40438</v>
      </c>
      <c r="B2006" s="4">
        <v>801.29</v>
      </c>
      <c r="D2006" s="2">
        <v>42132</v>
      </c>
      <c r="E2006" s="4">
        <v>91.08</v>
      </c>
      <c r="G2006" s="2">
        <v>40772</v>
      </c>
      <c r="H2006" s="4">
        <v>108.09</v>
      </c>
      <c r="J2006" s="2">
        <v>35772</v>
      </c>
      <c r="K2006" s="4">
        <v>23.22</v>
      </c>
      <c r="S2006" s="3">
        <v>35678</v>
      </c>
      <c r="T2006">
        <v>5.39</v>
      </c>
    </row>
    <row r="2007" spans="1:20" x14ac:dyDescent="0.25">
      <c r="A2007" s="2">
        <v>40441</v>
      </c>
      <c r="B2007" s="4">
        <v>802.4</v>
      </c>
      <c r="D2007" s="2">
        <v>42135</v>
      </c>
      <c r="E2007" s="4">
        <v>90.51</v>
      </c>
      <c r="G2007" s="2">
        <v>40773</v>
      </c>
      <c r="H2007" s="4">
        <v>110.31</v>
      </c>
      <c r="J2007" s="2">
        <v>35773</v>
      </c>
      <c r="K2007" s="4">
        <v>23.36</v>
      </c>
      <c r="S2007" s="3">
        <v>35681</v>
      </c>
      <c r="T2007">
        <v>5.58</v>
      </c>
    </row>
    <row r="2008" spans="1:20" x14ac:dyDescent="0.25">
      <c r="A2008" s="2">
        <v>40442</v>
      </c>
      <c r="B2008" s="4">
        <v>801.11</v>
      </c>
      <c r="D2008" s="2">
        <v>42136</v>
      </c>
      <c r="E2008" s="4">
        <v>90.5</v>
      </c>
      <c r="G2008" s="2">
        <v>40774</v>
      </c>
      <c r="H2008" s="4">
        <v>111.24</v>
      </c>
      <c r="J2008" s="2">
        <v>35774</v>
      </c>
      <c r="K2008" s="4">
        <v>24.55</v>
      </c>
      <c r="S2008" s="3">
        <v>35682</v>
      </c>
      <c r="T2008">
        <v>5.5</v>
      </c>
    </row>
    <row r="2009" spans="1:20" x14ac:dyDescent="0.25">
      <c r="A2009" s="2">
        <v>40443</v>
      </c>
      <c r="B2009" s="4">
        <v>798.04</v>
      </c>
      <c r="D2009" s="2">
        <v>42137</v>
      </c>
      <c r="E2009" s="4">
        <v>90.37</v>
      </c>
      <c r="G2009" s="2">
        <v>40777</v>
      </c>
      <c r="H2009" s="4">
        <v>110.92</v>
      </c>
      <c r="J2009" s="2">
        <v>35775</v>
      </c>
      <c r="K2009" s="4">
        <v>27.63</v>
      </c>
      <c r="S2009" s="3">
        <v>35683</v>
      </c>
      <c r="T2009">
        <v>5.61</v>
      </c>
    </row>
    <row r="2010" spans="1:20" x14ac:dyDescent="0.25">
      <c r="A2010" s="2">
        <v>40444</v>
      </c>
      <c r="B2010" s="4">
        <v>796.07</v>
      </c>
      <c r="D2010" s="2">
        <v>42138</v>
      </c>
      <c r="E2010" s="4">
        <v>90.79</v>
      </c>
      <c r="G2010" s="2">
        <v>40778</v>
      </c>
      <c r="H2010" s="4">
        <v>109.39</v>
      </c>
      <c r="J2010" s="2">
        <v>35776</v>
      </c>
      <c r="K2010" s="4">
        <v>27.92</v>
      </c>
      <c r="S2010" s="3">
        <v>35684</v>
      </c>
      <c r="T2010">
        <v>5.55</v>
      </c>
    </row>
    <row r="2011" spans="1:20" x14ac:dyDescent="0.25">
      <c r="A2011" s="2">
        <v>40445</v>
      </c>
      <c r="B2011" s="4">
        <v>799.01</v>
      </c>
      <c r="D2011" s="2">
        <v>42139</v>
      </c>
      <c r="E2011" s="4">
        <v>91.01</v>
      </c>
      <c r="G2011" s="2">
        <v>40779</v>
      </c>
      <c r="H2011" s="4">
        <v>106.28</v>
      </c>
      <c r="J2011" s="2">
        <v>35779</v>
      </c>
      <c r="K2011" s="4">
        <v>27.37</v>
      </c>
      <c r="S2011" s="3">
        <v>35685</v>
      </c>
      <c r="T2011">
        <v>5.49</v>
      </c>
    </row>
    <row r="2012" spans="1:20" x14ac:dyDescent="0.25">
      <c r="A2012" s="2">
        <v>40448</v>
      </c>
      <c r="B2012" s="4">
        <v>800.21</v>
      </c>
      <c r="D2012" s="2">
        <v>42142</v>
      </c>
      <c r="E2012" s="4">
        <v>90.86</v>
      </c>
      <c r="G2012" s="2">
        <v>40780</v>
      </c>
      <c r="H2012" s="4">
        <v>107.45</v>
      </c>
      <c r="J2012" s="2">
        <v>35780</v>
      </c>
      <c r="K2012" s="4">
        <v>26.11</v>
      </c>
      <c r="S2012" s="3">
        <v>35688</v>
      </c>
      <c r="T2012">
        <v>5.77</v>
      </c>
    </row>
    <row r="2013" spans="1:20" x14ac:dyDescent="0.25">
      <c r="A2013" s="2">
        <v>40449</v>
      </c>
      <c r="B2013" s="4">
        <v>801.28</v>
      </c>
      <c r="D2013" s="2">
        <v>42143</v>
      </c>
      <c r="E2013" s="4">
        <v>90.72</v>
      </c>
      <c r="G2013" s="2">
        <v>40781</v>
      </c>
      <c r="H2013" s="4">
        <v>108.49</v>
      </c>
      <c r="J2013" s="2">
        <v>35781</v>
      </c>
      <c r="K2013" s="4">
        <v>26.33</v>
      </c>
      <c r="S2013" s="3">
        <v>35689</v>
      </c>
      <c r="T2013">
        <v>5.52</v>
      </c>
    </row>
    <row r="2014" spans="1:20" x14ac:dyDescent="0.25">
      <c r="A2014" s="2">
        <v>40450</v>
      </c>
      <c r="B2014" s="4">
        <v>803.03</v>
      </c>
      <c r="D2014" s="2">
        <v>42144</v>
      </c>
      <c r="E2014" s="4">
        <v>90.61</v>
      </c>
      <c r="G2014" s="2">
        <v>40784</v>
      </c>
      <c r="H2014" s="4">
        <v>106.99</v>
      </c>
      <c r="J2014" s="2">
        <v>35782</v>
      </c>
      <c r="K2014" s="4">
        <v>27.19</v>
      </c>
      <c r="S2014" s="3">
        <v>35690</v>
      </c>
      <c r="T2014">
        <v>5.74</v>
      </c>
    </row>
    <row r="2015" spans="1:20" x14ac:dyDescent="0.25">
      <c r="A2015" s="2">
        <v>40451</v>
      </c>
      <c r="B2015" s="4">
        <v>806.81</v>
      </c>
      <c r="D2015" s="2">
        <v>42145</v>
      </c>
      <c r="E2015" s="4">
        <v>90.74</v>
      </c>
      <c r="G2015" s="2">
        <v>40785</v>
      </c>
      <c r="H2015" s="4">
        <v>108.72</v>
      </c>
      <c r="J2015" s="2">
        <v>35783</v>
      </c>
      <c r="K2015" s="4">
        <v>29.18</v>
      </c>
      <c r="S2015" s="3">
        <v>35691</v>
      </c>
      <c r="T2015">
        <v>5.53</v>
      </c>
    </row>
    <row r="2016" spans="1:20" x14ac:dyDescent="0.25">
      <c r="A2016" s="2">
        <v>40452</v>
      </c>
      <c r="B2016" s="4">
        <v>807.75</v>
      </c>
      <c r="D2016" s="2">
        <v>42146</v>
      </c>
      <c r="E2016" s="4">
        <v>90.81</v>
      </c>
      <c r="G2016" s="2">
        <v>40786</v>
      </c>
      <c r="H2016" s="4">
        <v>107.03</v>
      </c>
      <c r="J2016" s="2">
        <v>35786</v>
      </c>
      <c r="K2016" s="4">
        <v>28.56</v>
      </c>
      <c r="S2016" s="3">
        <v>35692</v>
      </c>
      <c r="T2016">
        <v>5.36</v>
      </c>
    </row>
    <row r="2017" spans="1:20" x14ac:dyDescent="0.25">
      <c r="A2017" s="2">
        <v>40455</v>
      </c>
      <c r="B2017" s="4">
        <v>804.6</v>
      </c>
      <c r="D2017" s="2">
        <v>42150</v>
      </c>
      <c r="E2017" s="4">
        <v>90.62</v>
      </c>
      <c r="G2017" s="2">
        <v>40787</v>
      </c>
      <c r="H2017" s="4">
        <v>108.97</v>
      </c>
      <c r="J2017" s="2">
        <v>35787</v>
      </c>
      <c r="K2017" s="4">
        <v>29.86</v>
      </c>
      <c r="S2017" s="3">
        <v>35695</v>
      </c>
      <c r="T2017">
        <v>5.51</v>
      </c>
    </row>
    <row r="2018" spans="1:20" x14ac:dyDescent="0.25">
      <c r="A2018" s="2">
        <v>40456</v>
      </c>
      <c r="B2018" s="4">
        <v>807.75</v>
      </c>
      <c r="D2018" s="2">
        <v>42151</v>
      </c>
      <c r="E2018" s="4">
        <v>90.82</v>
      </c>
      <c r="G2018" s="2">
        <v>40788</v>
      </c>
      <c r="H2018" s="4">
        <v>112.51</v>
      </c>
      <c r="J2018" s="2">
        <v>35788</v>
      </c>
      <c r="K2018" s="4">
        <v>30.27</v>
      </c>
      <c r="S2018" s="3">
        <v>35696</v>
      </c>
      <c r="T2018">
        <v>5.45</v>
      </c>
    </row>
    <row r="2019" spans="1:20" x14ac:dyDescent="0.25">
      <c r="A2019" s="2">
        <v>40457</v>
      </c>
      <c r="B2019" s="4">
        <v>806.96</v>
      </c>
      <c r="D2019" s="2">
        <v>42152</v>
      </c>
      <c r="E2019" s="4">
        <v>90.78</v>
      </c>
      <c r="G2019" s="2">
        <v>40792</v>
      </c>
      <c r="H2019" s="4">
        <v>113.68</v>
      </c>
      <c r="J2019" s="2">
        <v>35790</v>
      </c>
      <c r="K2019" s="4">
        <v>29.27</v>
      </c>
      <c r="S2019" s="3">
        <v>35697</v>
      </c>
      <c r="T2019">
        <v>5.57</v>
      </c>
    </row>
    <row r="2020" spans="1:20" x14ac:dyDescent="0.25">
      <c r="A2020" s="2">
        <v>40458</v>
      </c>
      <c r="B2020" s="4">
        <v>808.53</v>
      </c>
      <c r="D2020" s="2">
        <v>42153</v>
      </c>
      <c r="E2020" s="4">
        <v>90.91</v>
      </c>
      <c r="G2020" s="2">
        <v>40793</v>
      </c>
      <c r="H2020" s="4">
        <v>111.51</v>
      </c>
      <c r="J2020" s="2">
        <v>35793</v>
      </c>
      <c r="K2020" s="4">
        <v>26.79</v>
      </c>
      <c r="S2020" s="3">
        <v>35698</v>
      </c>
      <c r="T2020">
        <v>5.59</v>
      </c>
    </row>
    <row r="2021" spans="1:20" x14ac:dyDescent="0.25">
      <c r="A2021" s="2">
        <v>40459</v>
      </c>
      <c r="B2021" s="4">
        <v>811.43</v>
      </c>
      <c r="D2021" s="2">
        <v>42156</v>
      </c>
      <c r="E2021" s="4">
        <v>90.66</v>
      </c>
      <c r="G2021" s="2">
        <v>40794</v>
      </c>
      <c r="H2021" s="4">
        <v>112.48</v>
      </c>
      <c r="J2021" s="2">
        <v>35794</v>
      </c>
      <c r="K2021" s="4">
        <v>24.38</v>
      </c>
      <c r="S2021" s="3">
        <v>35699</v>
      </c>
      <c r="T2021">
        <v>5.44</v>
      </c>
    </row>
    <row r="2022" spans="1:20" x14ac:dyDescent="0.25">
      <c r="A2022" s="2">
        <v>40462</v>
      </c>
      <c r="B2022" s="4">
        <v>813.22</v>
      </c>
      <c r="D2022" s="2">
        <v>42157</v>
      </c>
      <c r="E2022" s="4">
        <v>90.49</v>
      </c>
      <c r="G2022" s="2">
        <v>40795</v>
      </c>
      <c r="H2022" s="4">
        <v>113.76</v>
      </c>
      <c r="J2022" s="2">
        <v>35795</v>
      </c>
      <c r="K2022" s="4">
        <v>24.01</v>
      </c>
      <c r="S2022" s="3">
        <v>35702</v>
      </c>
      <c r="T2022">
        <v>5.68</v>
      </c>
    </row>
    <row r="2023" spans="1:20" x14ac:dyDescent="0.25">
      <c r="A2023" s="2">
        <v>40463</v>
      </c>
      <c r="B2023" s="4">
        <v>812.4</v>
      </c>
      <c r="D2023" s="2">
        <v>42158</v>
      </c>
      <c r="E2023" s="4">
        <v>90</v>
      </c>
      <c r="G2023" s="2">
        <v>40798</v>
      </c>
      <c r="H2023" s="4">
        <v>113.83</v>
      </c>
      <c r="J2023" s="2">
        <v>35797</v>
      </c>
      <c r="K2023" s="4">
        <v>23.42</v>
      </c>
      <c r="S2023" s="3">
        <v>35703</v>
      </c>
      <c r="T2023">
        <v>5.8100000000000005</v>
      </c>
    </row>
    <row r="2024" spans="1:20" x14ac:dyDescent="0.25">
      <c r="A2024" s="2">
        <v>40464</v>
      </c>
      <c r="B2024" s="4">
        <v>815.34</v>
      </c>
      <c r="D2024" s="2">
        <v>42159</v>
      </c>
      <c r="E2024" s="4">
        <v>89.71</v>
      </c>
      <c r="G2024" s="2">
        <v>40799</v>
      </c>
      <c r="H2024" s="4">
        <v>112.21</v>
      </c>
      <c r="J2024" s="2">
        <v>35800</v>
      </c>
      <c r="K2024" s="4">
        <v>24.36</v>
      </c>
      <c r="S2024" s="3">
        <v>35704</v>
      </c>
      <c r="T2024">
        <v>5.65</v>
      </c>
    </row>
    <row r="2025" spans="1:20" x14ac:dyDescent="0.25">
      <c r="A2025" s="2">
        <v>40465</v>
      </c>
      <c r="B2025" s="4">
        <v>811.06</v>
      </c>
      <c r="D2025" s="2">
        <v>42160</v>
      </c>
      <c r="E2025" s="4">
        <v>89.44</v>
      </c>
      <c r="G2025" s="2">
        <v>40800</v>
      </c>
      <c r="H2025" s="4">
        <v>113.18</v>
      </c>
      <c r="J2025" s="2">
        <v>35801</v>
      </c>
      <c r="K2025" s="4">
        <v>25.66</v>
      </c>
      <c r="S2025" s="3">
        <v>35705</v>
      </c>
      <c r="T2025">
        <v>5.52</v>
      </c>
    </row>
    <row r="2026" spans="1:20" x14ac:dyDescent="0.25">
      <c r="A2026" s="2">
        <v>40466</v>
      </c>
      <c r="B2026" s="4">
        <v>813.31</v>
      </c>
      <c r="D2026" s="2">
        <v>42163</v>
      </c>
      <c r="E2026" s="4">
        <v>89.44</v>
      </c>
      <c r="G2026" s="2">
        <v>40801</v>
      </c>
      <c r="H2026" s="4">
        <v>111.49</v>
      </c>
      <c r="J2026" s="2">
        <v>35802</v>
      </c>
      <c r="K2026" s="4">
        <v>25.07</v>
      </c>
      <c r="S2026" s="3">
        <v>35706</v>
      </c>
      <c r="T2026">
        <v>5.42</v>
      </c>
    </row>
    <row r="2027" spans="1:20" x14ac:dyDescent="0.25">
      <c r="A2027" s="2">
        <v>40469</v>
      </c>
      <c r="B2027" s="4">
        <v>812.04</v>
      </c>
      <c r="D2027" s="2">
        <v>42164</v>
      </c>
      <c r="E2027" s="4">
        <v>89.29</v>
      </c>
      <c r="G2027" s="2">
        <v>40802</v>
      </c>
      <c r="H2027" s="4">
        <v>112.24</v>
      </c>
      <c r="J2027" s="2">
        <v>35803</v>
      </c>
      <c r="K2027" s="4">
        <v>26.01</v>
      </c>
      <c r="S2027" s="3">
        <v>35709</v>
      </c>
      <c r="T2027">
        <v>5.48</v>
      </c>
    </row>
    <row r="2028" spans="1:20" x14ac:dyDescent="0.25">
      <c r="A2028" s="2">
        <v>40470</v>
      </c>
      <c r="B2028" s="4">
        <v>811.91</v>
      </c>
      <c r="D2028" s="2">
        <v>42165</v>
      </c>
      <c r="E2028" s="4">
        <v>89.41</v>
      </c>
      <c r="G2028" s="2">
        <v>40805</v>
      </c>
      <c r="H2028" s="4">
        <v>114.38</v>
      </c>
      <c r="J2028" s="2">
        <v>35804</v>
      </c>
      <c r="K2028" s="4">
        <v>28.69</v>
      </c>
      <c r="S2028" s="3">
        <v>35710</v>
      </c>
      <c r="T2028">
        <v>5.42</v>
      </c>
    </row>
    <row r="2029" spans="1:20" x14ac:dyDescent="0.25">
      <c r="A2029" s="2">
        <v>40471</v>
      </c>
      <c r="B2029" s="4">
        <v>814.65</v>
      </c>
      <c r="D2029" s="2">
        <v>42166</v>
      </c>
      <c r="E2029" s="4">
        <v>89.59</v>
      </c>
      <c r="G2029" s="2">
        <v>40806</v>
      </c>
      <c r="H2029" s="4">
        <v>114.87</v>
      </c>
      <c r="J2029" s="2">
        <v>35807</v>
      </c>
      <c r="K2029" s="4">
        <v>28.02</v>
      </c>
      <c r="S2029" s="3">
        <v>35711</v>
      </c>
      <c r="T2029">
        <v>5.52</v>
      </c>
    </row>
    <row r="2030" spans="1:20" x14ac:dyDescent="0.25">
      <c r="A2030" s="2">
        <v>40472</v>
      </c>
      <c r="B2030" s="4">
        <v>813.24</v>
      </c>
      <c r="D2030" s="2">
        <v>42167</v>
      </c>
      <c r="E2030" s="4">
        <v>89.26</v>
      </c>
      <c r="G2030" s="2">
        <v>40807</v>
      </c>
      <c r="H2030" s="4">
        <v>118.66</v>
      </c>
      <c r="J2030" s="2">
        <v>35808</v>
      </c>
      <c r="K2030" s="4">
        <v>25.17</v>
      </c>
      <c r="S2030" s="3">
        <v>35712</v>
      </c>
      <c r="T2030">
        <v>5.45</v>
      </c>
    </row>
    <row r="2031" spans="1:20" x14ac:dyDescent="0.25">
      <c r="A2031" s="2">
        <v>40473</v>
      </c>
      <c r="B2031" s="4">
        <v>817.27</v>
      </c>
      <c r="D2031" s="2">
        <v>42170</v>
      </c>
      <c r="E2031" s="4">
        <v>88.84</v>
      </c>
      <c r="G2031" s="2">
        <v>40808</v>
      </c>
      <c r="H2031" s="4">
        <v>123.13</v>
      </c>
      <c r="J2031" s="2">
        <v>35809</v>
      </c>
      <c r="K2031" s="4">
        <v>23.75</v>
      </c>
      <c r="S2031" s="3">
        <v>35713</v>
      </c>
      <c r="T2031">
        <v>5.37</v>
      </c>
    </row>
    <row r="2032" spans="1:20" x14ac:dyDescent="0.25">
      <c r="A2032" s="2">
        <v>40476</v>
      </c>
      <c r="B2032" s="4">
        <v>820.65</v>
      </c>
      <c r="D2032" s="2">
        <v>42171</v>
      </c>
      <c r="E2032" s="4">
        <v>89.34</v>
      </c>
      <c r="G2032" s="2">
        <v>40809</v>
      </c>
      <c r="H2032" s="4">
        <v>120.83</v>
      </c>
      <c r="J2032" s="2">
        <v>35810</v>
      </c>
      <c r="K2032" s="4">
        <v>23.45</v>
      </c>
      <c r="S2032" s="3">
        <v>35716</v>
      </c>
      <c r="T2032">
        <v>5.37</v>
      </c>
    </row>
    <row r="2033" spans="1:20" x14ac:dyDescent="0.25">
      <c r="A2033" s="2">
        <v>40477</v>
      </c>
      <c r="B2033" s="4">
        <v>822.01</v>
      </c>
      <c r="D2033" s="2">
        <v>42172</v>
      </c>
      <c r="E2033" s="4">
        <v>89.26</v>
      </c>
      <c r="G2033" s="2">
        <v>40812</v>
      </c>
      <c r="H2033" s="4">
        <v>118.84</v>
      </c>
      <c r="J2033" s="2">
        <v>35811</v>
      </c>
      <c r="K2033" s="4">
        <v>21.65</v>
      </c>
      <c r="S2033" s="3">
        <v>35717</v>
      </c>
      <c r="T2033">
        <v>5.61</v>
      </c>
    </row>
    <row r="2034" spans="1:20" x14ac:dyDescent="0.25">
      <c r="A2034" s="2">
        <v>40478</v>
      </c>
      <c r="B2034" s="4">
        <v>820.99</v>
      </c>
      <c r="D2034" s="2">
        <v>42173</v>
      </c>
      <c r="E2034" s="4">
        <v>89.59</v>
      </c>
      <c r="G2034" s="2">
        <v>40813</v>
      </c>
      <c r="H2034" s="4">
        <v>117.07</v>
      </c>
      <c r="J2034" s="2">
        <v>35815</v>
      </c>
      <c r="K2034" s="4">
        <v>21.65</v>
      </c>
      <c r="S2034" s="3">
        <v>35718</v>
      </c>
      <c r="T2034">
        <v>5.64</v>
      </c>
    </row>
    <row r="2035" spans="1:20" x14ac:dyDescent="0.25">
      <c r="A2035" s="2">
        <v>40479</v>
      </c>
      <c r="B2035" s="4">
        <v>821.46</v>
      </c>
      <c r="D2035" s="2">
        <v>42174</v>
      </c>
      <c r="E2035" s="4">
        <v>89.64</v>
      </c>
      <c r="G2035" s="2">
        <v>40814</v>
      </c>
      <c r="H2035" s="4">
        <v>117.01</v>
      </c>
      <c r="J2035" s="2">
        <v>35816</v>
      </c>
      <c r="K2035" s="4">
        <v>22.53</v>
      </c>
      <c r="S2035" s="3">
        <v>35719</v>
      </c>
      <c r="T2035">
        <v>5.5</v>
      </c>
    </row>
    <row r="2036" spans="1:20" x14ac:dyDescent="0.25">
      <c r="A2036" s="2">
        <v>40480</v>
      </c>
      <c r="B2036" s="4">
        <v>821.82</v>
      </c>
      <c r="D2036" s="2">
        <v>42177</v>
      </c>
      <c r="E2036" s="4">
        <v>89.82</v>
      </c>
      <c r="G2036" s="2">
        <v>40815</v>
      </c>
      <c r="H2036" s="4">
        <v>117.84</v>
      </c>
      <c r="J2036" s="2">
        <v>35817</v>
      </c>
      <c r="K2036" s="4">
        <v>23.16</v>
      </c>
      <c r="S2036" s="3">
        <v>35720</v>
      </c>
      <c r="T2036">
        <v>5.47</v>
      </c>
    </row>
    <row r="2037" spans="1:20" x14ac:dyDescent="0.25">
      <c r="A2037" s="2">
        <v>40483</v>
      </c>
      <c r="B2037" s="4">
        <v>820.07</v>
      </c>
      <c r="D2037" s="2">
        <v>42178</v>
      </c>
      <c r="E2037" s="4">
        <v>89.76</v>
      </c>
      <c r="G2037" s="2">
        <v>40816</v>
      </c>
      <c r="H2037" s="4">
        <v>120.8</v>
      </c>
      <c r="J2037" s="2">
        <v>35818</v>
      </c>
      <c r="K2037" s="4">
        <v>23.32</v>
      </c>
      <c r="S2037" s="3">
        <v>35723</v>
      </c>
      <c r="T2037">
        <v>5.57</v>
      </c>
    </row>
    <row r="2038" spans="1:20" x14ac:dyDescent="0.25">
      <c r="A2038" s="2">
        <v>40484</v>
      </c>
      <c r="B2038" s="4">
        <v>824.4</v>
      </c>
      <c r="D2038" s="2">
        <v>42179</v>
      </c>
      <c r="E2038" s="4">
        <v>89.52</v>
      </c>
      <c r="G2038" s="2">
        <v>40819</v>
      </c>
      <c r="H2038" s="4">
        <v>123.81</v>
      </c>
      <c r="J2038" s="2">
        <v>35821</v>
      </c>
      <c r="K2038" s="4">
        <v>23.97</v>
      </c>
      <c r="S2038" s="3">
        <v>35724</v>
      </c>
      <c r="T2038">
        <v>5.53</v>
      </c>
    </row>
    <row r="2039" spans="1:20" x14ac:dyDescent="0.25">
      <c r="A2039" s="2">
        <v>40485</v>
      </c>
      <c r="B2039" s="4">
        <v>827.71</v>
      </c>
      <c r="D2039" s="2">
        <v>42180</v>
      </c>
      <c r="E2039" s="4">
        <v>89.25</v>
      </c>
      <c r="G2039" s="2">
        <v>40820</v>
      </c>
      <c r="H2039" s="4">
        <v>122.24</v>
      </c>
      <c r="J2039" s="2">
        <v>35822</v>
      </c>
      <c r="K2039" s="4">
        <v>22.27</v>
      </c>
      <c r="S2039" s="3">
        <v>35725</v>
      </c>
      <c r="T2039">
        <v>5.76</v>
      </c>
    </row>
    <row r="2040" spans="1:20" x14ac:dyDescent="0.25">
      <c r="A2040" s="2">
        <v>40486</v>
      </c>
      <c r="B2040" s="4">
        <v>839.73</v>
      </c>
      <c r="D2040" s="2">
        <v>42181</v>
      </c>
      <c r="E2040" s="4">
        <v>88.99</v>
      </c>
      <c r="G2040" s="2">
        <v>40821</v>
      </c>
      <c r="H2040" s="4">
        <v>121.36</v>
      </c>
      <c r="J2040" s="2">
        <v>35823</v>
      </c>
      <c r="K2040" s="4">
        <v>22.06</v>
      </c>
      <c r="S2040" s="3">
        <v>35726</v>
      </c>
      <c r="T2040">
        <v>5.57</v>
      </c>
    </row>
    <row r="2041" spans="1:20" x14ac:dyDescent="0.25">
      <c r="A2041" s="2">
        <v>40487</v>
      </c>
      <c r="B2041" s="4">
        <v>838.6</v>
      </c>
      <c r="D2041" s="2">
        <v>42184</v>
      </c>
      <c r="E2041" s="4">
        <v>88.38</v>
      </c>
      <c r="G2041" s="2">
        <v>40822</v>
      </c>
      <c r="H2041" s="4">
        <v>119.12</v>
      </c>
      <c r="J2041" s="2">
        <v>35824</v>
      </c>
      <c r="K2041" s="4">
        <v>21.65</v>
      </c>
      <c r="S2041" s="3">
        <v>35727</v>
      </c>
      <c r="T2041">
        <v>5.47</v>
      </c>
    </row>
    <row r="2042" spans="1:20" x14ac:dyDescent="0.25">
      <c r="A2042" s="2">
        <v>40490</v>
      </c>
      <c r="B2042" s="4">
        <v>836.97</v>
      </c>
      <c r="D2042" s="2">
        <v>42185</v>
      </c>
      <c r="E2042" s="4">
        <v>88.8</v>
      </c>
      <c r="G2042" s="2">
        <v>40823</v>
      </c>
      <c r="H2042" s="4">
        <v>118.24</v>
      </c>
      <c r="J2042" s="2">
        <v>35825</v>
      </c>
      <c r="K2042" s="4">
        <v>21.47</v>
      </c>
      <c r="S2042" s="3">
        <v>35730</v>
      </c>
      <c r="T2042">
        <v>5.58</v>
      </c>
    </row>
    <row r="2043" spans="1:20" x14ac:dyDescent="0.25">
      <c r="A2043" s="2">
        <v>40491</v>
      </c>
      <c r="B2043" s="4">
        <v>835.37</v>
      </c>
      <c r="D2043" s="2">
        <v>42186</v>
      </c>
      <c r="E2043" s="4">
        <v>88.42</v>
      </c>
      <c r="G2043" s="2">
        <v>40826</v>
      </c>
      <c r="H2043" s="4">
        <v>116.57</v>
      </c>
      <c r="J2043" s="2">
        <v>35828</v>
      </c>
      <c r="K2043" s="4">
        <v>21.36</v>
      </c>
      <c r="S2043" s="3">
        <v>35731</v>
      </c>
      <c r="T2043">
        <v>5.49</v>
      </c>
    </row>
    <row r="2044" spans="1:20" x14ac:dyDescent="0.25">
      <c r="A2044" s="2">
        <v>40492</v>
      </c>
      <c r="B2044" s="4">
        <v>830.8</v>
      </c>
      <c r="D2044" s="2">
        <v>42187</v>
      </c>
      <c r="E2044" s="4">
        <v>88.75</v>
      </c>
      <c r="G2044" s="2">
        <v>40827</v>
      </c>
      <c r="H2044" s="4">
        <v>116.18</v>
      </c>
      <c r="J2044" s="2">
        <v>35829</v>
      </c>
      <c r="K2044" s="4">
        <v>20.67</v>
      </c>
      <c r="S2044" s="3">
        <v>35732</v>
      </c>
      <c r="T2044">
        <v>5.43</v>
      </c>
    </row>
    <row r="2045" spans="1:20" x14ac:dyDescent="0.25">
      <c r="A2045" s="2">
        <v>40493</v>
      </c>
      <c r="B2045" s="4">
        <v>828.58</v>
      </c>
      <c r="D2045" s="2">
        <v>42191</v>
      </c>
      <c r="E2045" s="4">
        <v>88.46</v>
      </c>
      <c r="G2045" s="2">
        <v>40828</v>
      </c>
      <c r="H2045" s="4">
        <v>114.49</v>
      </c>
      <c r="J2045" s="2">
        <v>35830</v>
      </c>
      <c r="K2045" s="4">
        <v>20.55</v>
      </c>
      <c r="S2045" s="3">
        <v>35733</v>
      </c>
      <c r="T2045">
        <v>5.54</v>
      </c>
    </row>
    <row r="2046" spans="1:20" x14ac:dyDescent="0.25">
      <c r="A2046" s="2">
        <v>40494</v>
      </c>
      <c r="B2046" s="4">
        <v>826.79</v>
      </c>
      <c r="D2046" s="2">
        <v>42192</v>
      </c>
      <c r="E2046" s="4">
        <v>88.53</v>
      </c>
      <c r="G2046" s="2">
        <v>40829</v>
      </c>
      <c r="H2046" s="4">
        <v>115.63</v>
      </c>
      <c r="J2046" s="2">
        <v>35831</v>
      </c>
      <c r="K2046" s="4">
        <v>21.29</v>
      </c>
      <c r="S2046" s="3">
        <v>35734</v>
      </c>
      <c r="T2046">
        <v>5.5600000000000005</v>
      </c>
    </row>
    <row r="2047" spans="1:20" x14ac:dyDescent="0.25">
      <c r="A2047" s="2">
        <v>40497</v>
      </c>
      <c r="B2047" s="4">
        <v>825.82</v>
      </c>
      <c r="D2047" s="2">
        <v>42193</v>
      </c>
      <c r="E2047" s="4">
        <v>88.09</v>
      </c>
      <c r="G2047" s="2">
        <v>40830</v>
      </c>
      <c r="H2047" s="4">
        <v>113.94</v>
      </c>
      <c r="J2047" s="2">
        <v>35832</v>
      </c>
      <c r="K2047" s="4">
        <v>20.51</v>
      </c>
      <c r="S2047" s="3">
        <v>35737</v>
      </c>
      <c r="T2047">
        <v>5.72</v>
      </c>
    </row>
    <row r="2048" spans="1:20" x14ac:dyDescent="0.25">
      <c r="A2048" s="2">
        <v>40498</v>
      </c>
      <c r="B2048" s="4">
        <v>820.49</v>
      </c>
      <c r="D2048" s="2">
        <v>42194</v>
      </c>
      <c r="E2048" s="4">
        <v>88.29</v>
      </c>
      <c r="G2048" s="2">
        <v>40833</v>
      </c>
      <c r="H2048" s="4">
        <v>115.92</v>
      </c>
      <c r="J2048" s="2">
        <v>35835</v>
      </c>
      <c r="K2048" s="4">
        <v>21.55</v>
      </c>
      <c r="S2048" s="3">
        <v>35738</v>
      </c>
      <c r="T2048">
        <v>5.54</v>
      </c>
    </row>
    <row r="2049" spans="1:20" x14ac:dyDescent="0.25">
      <c r="A2049" s="2">
        <v>40499</v>
      </c>
      <c r="B2049" s="4">
        <v>822.88</v>
      </c>
      <c r="D2049" s="2">
        <v>42195</v>
      </c>
      <c r="E2049" s="4">
        <v>88.8</v>
      </c>
      <c r="G2049" s="2">
        <v>40834</v>
      </c>
      <c r="H2049" s="4">
        <v>115.19</v>
      </c>
      <c r="J2049" s="2">
        <v>35836</v>
      </c>
      <c r="K2049" s="4">
        <v>20.66</v>
      </c>
      <c r="S2049" s="3">
        <v>35739</v>
      </c>
      <c r="T2049">
        <v>5.75</v>
      </c>
    </row>
    <row r="2050" spans="1:20" x14ac:dyDescent="0.25">
      <c r="A2050" s="2">
        <v>40500</v>
      </c>
      <c r="B2050" s="4">
        <v>827.93</v>
      </c>
      <c r="D2050" s="2">
        <v>42198</v>
      </c>
      <c r="E2050" s="4">
        <v>88.88</v>
      </c>
      <c r="G2050" s="2">
        <v>40835</v>
      </c>
      <c r="H2050" s="4">
        <v>115.15</v>
      </c>
      <c r="J2050" s="2">
        <v>35837</v>
      </c>
      <c r="K2050" s="4">
        <v>20.38</v>
      </c>
      <c r="S2050" s="3">
        <v>35740</v>
      </c>
      <c r="T2050">
        <v>5.6</v>
      </c>
    </row>
    <row r="2051" spans="1:20" x14ac:dyDescent="0.25">
      <c r="A2051" s="2">
        <v>40501</v>
      </c>
      <c r="B2051" s="4">
        <v>827.78</v>
      </c>
      <c r="D2051" s="2">
        <v>42199</v>
      </c>
      <c r="E2051" s="4">
        <v>88.79</v>
      </c>
      <c r="G2051" s="2">
        <v>40836</v>
      </c>
      <c r="H2051" s="4">
        <v>114.34</v>
      </c>
      <c r="J2051" s="2">
        <v>35838</v>
      </c>
      <c r="K2051" s="4">
        <v>19.73</v>
      </c>
      <c r="S2051" s="3">
        <v>35741</v>
      </c>
      <c r="T2051">
        <v>5.45</v>
      </c>
    </row>
    <row r="2052" spans="1:20" x14ac:dyDescent="0.25">
      <c r="A2052" s="2">
        <v>40504</v>
      </c>
      <c r="B2052" s="4">
        <v>824.93</v>
      </c>
      <c r="D2052" s="2">
        <v>42200</v>
      </c>
      <c r="E2052" s="4">
        <v>88.79</v>
      </c>
      <c r="G2052" s="2">
        <v>40837</v>
      </c>
      <c r="H2052" s="4">
        <v>113.13</v>
      </c>
      <c r="J2052" s="2">
        <v>35839</v>
      </c>
      <c r="K2052" s="4">
        <v>19.84</v>
      </c>
      <c r="S2052" s="3">
        <v>35744</v>
      </c>
      <c r="T2052">
        <v>5.5</v>
      </c>
    </row>
    <row r="2053" spans="1:20" x14ac:dyDescent="0.25">
      <c r="A2053" s="2">
        <v>40505</v>
      </c>
      <c r="B2053" s="4">
        <v>819.41</v>
      </c>
      <c r="D2053" s="2">
        <v>42201</v>
      </c>
      <c r="E2053" s="4">
        <v>88.93</v>
      </c>
      <c r="G2053" s="2">
        <v>40840</v>
      </c>
      <c r="H2053" s="4">
        <v>113.32</v>
      </c>
      <c r="J2053" s="2">
        <v>35843</v>
      </c>
      <c r="K2053" s="4">
        <v>20.76</v>
      </c>
      <c r="S2053" s="3">
        <v>35745</v>
      </c>
      <c r="T2053">
        <v>5.5</v>
      </c>
    </row>
    <row r="2054" spans="1:20" x14ac:dyDescent="0.25">
      <c r="A2054" s="2">
        <v>40506</v>
      </c>
      <c r="B2054" s="4">
        <v>821.76</v>
      </c>
      <c r="D2054" s="2">
        <v>42202</v>
      </c>
      <c r="E2054" s="4">
        <v>88.69</v>
      </c>
      <c r="G2054" s="2">
        <v>40841</v>
      </c>
      <c r="H2054" s="4">
        <v>116.2</v>
      </c>
      <c r="J2054" s="2">
        <v>35844</v>
      </c>
      <c r="K2054" s="4">
        <v>19.66</v>
      </c>
      <c r="S2054" s="3">
        <v>35746</v>
      </c>
      <c r="T2054">
        <v>5.53</v>
      </c>
    </row>
    <row r="2055" spans="1:20" x14ac:dyDescent="0.25">
      <c r="A2055" s="2">
        <v>40508</v>
      </c>
      <c r="B2055" s="4">
        <v>820.58</v>
      </c>
      <c r="D2055" s="2">
        <v>42205</v>
      </c>
      <c r="E2055" s="4">
        <v>88.28</v>
      </c>
      <c r="G2055" s="2">
        <v>40842</v>
      </c>
      <c r="H2055" s="4">
        <v>114.16</v>
      </c>
      <c r="J2055" s="2">
        <v>35845</v>
      </c>
      <c r="K2055" s="4">
        <v>19.88</v>
      </c>
      <c r="S2055" s="3">
        <v>35747</v>
      </c>
      <c r="T2055">
        <v>5.5</v>
      </c>
    </row>
    <row r="2056" spans="1:20" x14ac:dyDescent="0.25">
      <c r="A2056" s="2">
        <v>40511</v>
      </c>
      <c r="B2056" s="4">
        <v>821.37</v>
      </c>
      <c r="D2056" s="2">
        <v>42206</v>
      </c>
      <c r="E2056" s="4">
        <v>88.12</v>
      </c>
      <c r="G2056" s="2">
        <v>40843</v>
      </c>
      <c r="H2056" s="4">
        <v>110.24</v>
      </c>
      <c r="J2056" s="2">
        <v>35846</v>
      </c>
      <c r="K2056" s="4">
        <v>19</v>
      </c>
      <c r="S2056" s="3">
        <v>35748</v>
      </c>
      <c r="T2056">
        <v>5.44</v>
      </c>
    </row>
    <row r="2057" spans="1:20" x14ac:dyDescent="0.25">
      <c r="A2057" s="2">
        <v>40512</v>
      </c>
      <c r="B2057" s="4">
        <v>822.08</v>
      </c>
      <c r="D2057" s="2">
        <v>42207</v>
      </c>
      <c r="E2057" s="4">
        <v>87.55</v>
      </c>
      <c r="G2057" s="2">
        <v>40844</v>
      </c>
      <c r="H2057" s="4">
        <v>111.46</v>
      </c>
      <c r="J2057" s="2">
        <v>35849</v>
      </c>
      <c r="K2057" s="4">
        <v>18.989999999999998</v>
      </c>
      <c r="S2057" s="3">
        <v>35751</v>
      </c>
      <c r="T2057">
        <v>5.68</v>
      </c>
    </row>
    <row r="2058" spans="1:20" x14ac:dyDescent="0.25">
      <c r="A2058" s="2">
        <v>40513</v>
      </c>
      <c r="B2058" s="4">
        <v>825.02</v>
      </c>
      <c r="D2058" s="2">
        <v>42208</v>
      </c>
      <c r="E2058" s="4">
        <v>87.5</v>
      </c>
      <c r="G2058" s="2">
        <v>40847</v>
      </c>
      <c r="H2058" s="4">
        <v>115.88</v>
      </c>
      <c r="J2058" s="2">
        <v>35850</v>
      </c>
      <c r="K2058" s="4">
        <v>19.350000000000001</v>
      </c>
      <c r="S2058" s="3">
        <v>35752</v>
      </c>
      <c r="T2058">
        <v>5.45</v>
      </c>
    </row>
    <row r="2059" spans="1:20" x14ac:dyDescent="0.25">
      <c r="A2059" s="2">
        <v>40514</v>
      </c>
      <c r="B2059" s="4">
        <v>825.18</v>
      </c>
      <c r="D2059" s="2">
        <v>42209</v>
      </c>
      <c r="E2059" s="4">
        <v>87.25</v>
      </c>
      <c r="G2059" s="2">
        <v>40848</v>
      </c>
      <c r="H2059" s="4">
        <v>119.49</v>
      </c>
      <c r="J2059" s="2">
        <v>35851</v>
      </c>
      <c r="K2059" s="4">
        <v>18.62</v>
      </c>
      <c r="S2059" s="3">
        <v>35753</v>
      </c>
      <c r="T2059">
        <v>5.59</v>
      </c>
    </row>
    <row r="2060" spans="1:20" x14ac:dyDescent="0.25">
      <c r="A2060" s="2">
        <v>40515</v>
      </c>
      <c r="B2060" s="4">
        <v>825.74</v>
      </c>
      <c r="D2060" s="2">
        <v>42212</v>
      </c>
      <c r="E2060" s="4">
        <v>86.88</v>
      </c>
      <c r="G2060" s="2">
        <v>40849</v>
      </c>
      <c r="H2060" s="4">
        <v>117.96</v>
      </c>
      <c r="J2060" s="2">
        <v>35852</v>
      </c>
      <c r="K2060" s="4">
        <v>18.63</v>
      </c>
      <c r="S2060" s="3">
        <v>35754</v>
      </c>
      <c r="T2060">
        <v>5.57</v>
      </c>
    </row>
    <row r="2061" spans="1:20" x14ac:dyDescent="0.25">
      <c r="A2061" s="2">
        <v>40518</v>
      </c>
      <c r="B2061" s="4">
        <v>825.48</v>
      </c>
      <c r="D2061" s="2">
        <v>42213</v>
      </c>
      <c r="E2061" s="4">
        <v>87.35</v>
      </c>
      <c r="G2061" s="2">
        <v>40850</v>
      </c>
      <c r="H2061" s="4">
        <v>116.34</v>
      </c>
      <c r="J2061" s="2">
        <v>35853</v>
      </c>
      <c r="K2061" s="4">
        <v>18.55</v>
      </c>
      <c r="S2061" s="3">
        <v>35755</v>
      </c>
      <c r="T2061">
        <v>5.41</v>
      </c>
    </row>
    <row r="2062" spans="1:20" x14ac:dyDescent="0.25">
      <c r="A2062" s="2">
        <v>40519</v>
      </c>
      <c r="B2062" s="4">
        <v>827.57</v>
      </c>
      <c r="D2062" s="2">
        <v>42214</v>
      </c>
      <c r="E2062" s="4">
        <v>87.86</v>
      </c>
      <c r="G2062" s="2">
        <v>40851</v>
      </c>
      <c r="H2062" s="4">
        <v>116.48</v>
      </c>
      <c r="J2062" s="2">
        <v>35856</v>
      </c>
      <c r="K2062" s="4">
        <v>19.190000000000001</v>
      </c>
      <c r="S2062" s="3">
        <v>35758</v>
      </c>
      <c r="T2062">
        <v>5.51</v>
      </c>
    </row>
    <row r="2063" spans="1:20" x14ac:dyDescent="0.25">
      <c r="A2063" s="2">
        <v>40520</v>
      </c>
      <c r="B2063" s="4">
        <v>826.23</v>
      </c>
      <c r="D2063" s="2">
        <v>42215</v>
      </c>
      <c r="E2063" s="4">
        <v>88.12</v>
      </c>
      <c r="G2063" s="2">
        <v>40854</v>
      </c>
      <c r="H2063" s="4">
        <v>117.22</v>
      </c>
      <c r="J2063" s="2">
        <v>35857</v>
      </c>
      <c r="K2063" s="4">
        <v>19.04</v>
      </c>
      <c r="S2063" s="3">
        <v>35759</v>
      </c>
      <c r="T2063">
        <v>5.55</v>
      </c>
    </row>
    <row r="2064" spans="1:20" x14ac:dyDescent="0.25">
      <c r="A2064" s="2">
        <v>40521</v>
      </c>
      <c r="B2064" s="4">
        <v>825.36</v>
      </c>
      <c r="D2064" s="2">
        <v>42216</v>
      </c>
      <c r="E2064" s="4">
        <v>87.97</v>
      </c>
      <c r="G2064" s="2">
        <v>40855</v>
      </c>
      <c r="H2064" s="4">
        <v>115.72</v>
      </c>
      <c r="J2064" s="2">
        <v>35858</v>
      </c>
      <c r="K2064" s="4">
        <v>19.579999999999998</v>
      </c>
      <c r="S2064" s="3">
        <v>35760</v>
      </c>
      <c r="T2064">
        <v>5.57</v>
      </c>
    </row>
    <row r="2065" spans="1:20" x14ac:dyDescent="0.25">
      <c r="A2065" s="2">
        <v>40522</v>
      </c>
      <c r="B2065" s="4">
        <v>825.52</v>
      </c>
      <c r="D2065" s="2">
        <v>42219</v>
      </c>
      <c r="E2065" s="4">
        <v>87.41</v>
      </c>
      <c r="G2065" s="2">
        <v>40856</v>
      </c>
      <c r="H2065" s="4">
        <v>118.14</v>
      </c>
      <c r="J2065" s="2">
        <v>35859</v>
      </c>
      <c r="K2065" s="4">
        <v>20.93</v>
      </c>
      <c r="S2065" s="3">
        <v>35761</v>
      </c>
      <c r="T2065">
        <v>5.57</v>
      </c>
    </row>
    <row r="2066" spans="1:20" x14ac:dyDescent="0.25">
      <c r="A2066" s="2">
        <v>40525</v>
      </c>
      <c r="B2066" s="4">
        <v>823.44</v>
      </c>
      <c r="D2066" s="2">
        <v>42220</v>
      </c>
      <c r="E2066" s="4">
        <v>87.46</v>
      </c>
      <c r="G2066" s="2">
        <v>40857</v>
      </c>
      <c r="H2066" s="4">
        <v>116.36</v>
      </c>
      <c r="J2066" s="2">
        <v>35860</v>
      </c>
      <c r="K2066" s="4">
        <v>19.14</v>
      </c>
      <c r="S2066" s="3">
        <v>35762</v>
      </c>
      <c r="T2066">
        <v>5.5</v>
      </c>
    </row>
    <row r="2067" spans="1:20" x14ac:dyDescent="0.25">
      <c r="A2067" s="2">
        <v>40526</v>
      </c>
      <c r="B2067" s="4">
        <v>825.41</v>
      </c>
      <c r="D2067" s="2">
        <v>42221</v>
      </c>
      <c r="E2067" s="4">
        <v>87.34</v>
      </c>
      <c r="G2067" s="2">
        <v>40858</v>
      </c>
      <c r="H2067" s="4">
        <v>115.65</v>
      </c>
      <c r="J2067" s="2">
        <v>35863</v>
      </c>
      <c r="K2067" s="4">
        <v>20.23</v>
      </c>
      <c r="S2067" s="3">
        <v>35765</v>
      </c>
      <c r="T2067">
        <v>5.92</v>
      </c>
    </row>
    <row r="2068" spans="1:20" x14ac:dyDescent="0.25">
      <c r="A2068" s="2">
        <v>40527</v>
      </c>
      <c r="B2068" s="4">
        <v>823.82</v>
      </c>
      <c r="D2068" s="2">
        <v>42222</v>
      </c>
      <c r="E2068" s="4">
        <v>86.98</v>
      </c>
      <c r="G2068" s="2">
        <v>40861</v>
      </c>
      <c r="H2068" s="4">
        <v>117.51</v>
      </c>
      <c r="J2068" s="2">
        <v>35864</v>
      </c>
      <c r="K2068" s="4">
        <v>19.43</v>
      </c>
      <c r="S2068" s="3">
        <v>35766</v>
      </c>
      <c r="T2068">
        <v>5.55</v>
      </c>
    </row>
    <row r="2069" spans="1:20" x14ac:dyDescent="0.25">
      <c r="A2069" s="2">
        <v>40528</v>
      </c>
      <c r="B2069" s="4">
        <v>825.29</v>
      </c>
      <c r="D2069" s="2">
        <v>42223</v>
      </c>
      <c r="E2069" s="4">
        <v>86.71</v>
      </c>
      <c r="G2069" s="2">
        <v>40862</v>
      </c>
      <c r="H2069" s="4">
        <v>117.35</v>
      </c>
      <c r="J2069" s="2">
        <v>35865</v>
      </c>
      <c r="K2069" s="4">
        <v>18.89</v>
      </c>
      <c r="S2069" s="3">
        <v>35767</v>
      </c>
      <c r="T2069">
        <v>5.5</v>
      </c>
    </row>
    <row r="2070" spans="1:20" x14ac:dyDescent="0.25">
      <c r="A2070" s="2">
        <v>40529</v>
      </c>
      <c r="B2070" s="4">
        <v>825.85</v>
      </c>
      <c r="D2070" s="2">
        <v>42226</v>
      </c>
      <c r="E2070" s="4">
        <v>86.96</v>
      </c>
      <c r="G2070" s="2">
        <v>40863</v>
      </c>
      <c r="H2070" s="4">
        <v>118.42</v>
      </c>
      <c r="J2070" s="2">
        <v>35866</v>
      </c>
      <c r="K2070" s="4">
        <v>18.25</v>
      </c>
      <c r="S2070" s="3">
        <v>35768</v>
      </c>
      <c r="T2070">
        <v>5.51</v>
      </c>
    </row>
    <row r="2071" spans="1:20" x14ac:dyDescent="0.25">
      <c r="A2071" s="2">
        <v>40532</v>
      </c>
      <c r="B2071" s="4">
        <v>826.59</v>
      </c>
      <c r="D2071" s="2">
        <v>42227</v>
      </c>
      <c r="E2071" s="4">
        <v>86.56</v>
      </c>
      <c r="G2071" s="2">
        <v>40864</v>
      </c>
      <c r="H2071" s="4">
        <v>119.37</v>
      </c>
      <c r="J2071" s="2">
        <v>35867</v>
      </c>
      <c r="K2071" s="4">
        <v>18.71</v>
      </c>
      <c r="S2071" s="3">
        <v>35769</v>
      </c>
      <c r="T2071">
        <v>5.39</v>
      </c>
    </row>
    <row r="2072" spans="1:20" x14ac:dyDescent="0.25">
      <c r="A2072" s="2">
        <v>40533</v>
      </c>
      <c r="B2072" s="4">
        <v>827.67</v>
      </c>
      <c r="D2072" s="2">
        <v>42228</v>
      </c>
      <c r="E2072" s="4">
        <v>86.44</v>
      </c>
      <c r="G2072" s="2">
        <v>40865</v>
      </c>
      <c r="H2072" s="4">
        <v>119.36</v>
      </c>
      <c r="J2072" s="2">
        <v>35870</v>
      </c>
      <c r="K2072" s="4">
        <v>18.510000000000002</v>
      </c>
      <c r="S2072" s="3">
        <v>35772</v>
      </c>
      <c r="T2072">
        <v>5.41</v>
      </c>
    </row>
    <row r="2073" spans="1:20" x14ac:dyDescent="0.25">
      <c r="A2073" s="2">
        <v>40534</v>
      </c>
      <c r="B2073" s="4">
        <v>829.08</v>
      </c>
      <c r="D2073" s="2">
        <v>42229</v>
      </c>
      <c r="E2073" s="4">
        <v>86.33</v>
      </c>
      <c r="G2073" s="2">
        <v>40868</v>
      </c>
      <c r="H2073" s="4">
        <v>120.05</v>
      </c>
      <c r="J2073" s="2">
        <v>35871</v>
      </c>
      <c r="K2073" s="4">
        <v>18.66</v>
      </c>
      <c r="S2073" s="3">
        <v>35773</v>
      </c>
      <c r="T2073">
        <v>5.29</v>
      </c>
    </row>
    <row r="2074" spans="1:20" x14ac:dyDescent="0.25">
      <c r="A2074" s="2">
        <v>40535</v>
      </c>
      <c r="B2074" s="4">
        <v>829.54</v>
      </c>
      <c r="D2074" s="2">
        <v>42230</v>
      </c>
      <c r="E2074" s="4">
        <v>86.38</v>
      </c>
      <c r="G2074" s="2">
        <v>40869</v>
      </c>
      <c r="H2074" s="4">
        <v>121.37</v>
      </c>
      <c r="J2074" s="2">
        <v>35872</v>
      </c>
      <c r="K2074" s="4">
        <v>18.29</v>
      </c>
      <c r="S2074" s="3">
        <v>35774</v>
      </c>
      <c r="T2074">
        <v>5.43</v>
      </c>
    </row>
    <row r="2075" spans="1:20" x14ac:dyDescent="0.25">
      <c r="A2075" s="2">
        <v>40539</v>
      </c>
      <c r="B2075" s="4">
        <v>829.99</v>
      </c>
      <c r="D2075" s="2">
        <v>42233</v>
      </c>
      <c r="E2075" s="4">
        <v>86.38</v>
      </c>
      <c r="G2075" s="2">
        <v>40870</v>
      </c>
      <c r="H2075" s="4">
        <v>122.58</v>
      </c>
      <c r="J2075" s="2">
        <v>35873</v>
      </c>
      <c r="K2075" s="4">
        <v>17.760000000000002</v>
      </c>
      <c r="S2075" s="3">
        <v>35775</v>
      </c>
      <c r="T2075">
        <v>5.52</v>
      </c>
    </row>
    <row r="2076" spans="1:20" x14ac:dyDescent="0.25">
      <c r="A2076" s="2">
        <v>40540</v>
      </c>
      <c r="B2076" s="4">
        <v>830.4</v>
      </c>
      <c r="D2076" s="2">
        <v>42234</v>
      </c>
      <c r="E2076" s="4">
        <v>86.27</v>
      </c>
      <c r="G2076" s="2">
        <v>40872</v>
      </c>
      <c r="H2076" s="4">
        <v>120.79</v>
      </c>
      <c r="J2076" s="2">
        <v>35874</v>
      </c>
      <c r="K2076" s="4">
        <v>18.690000000000001</v>
      </c>
      <c r="S2076" s="3">
        <v>35776</v>
      </c>
      <c r="T2076">
        <v>5.55</v>
      </c>
    </row>
    <row r="2077" spans="1:20" x14ac:dyDescent="0.25">
      <c r="A2077" s="2">
        <v>40541</v>
      </c>
      <c r="B2077" s="4">
        <v>832.69</v>
      </c>
      <c r="D2077" s="2">
        <v>42235</v>
      </c>
      <c r="E2077" s="4">
        <v>86.19</v>
      </c>
      <c r="G2077" s="2">
        <v>40875</v>
      </c>
      <c r="H2077" s="4">
        <v>120.74</v>
      </c>
      <c r="J2077" s="2">
        <v>35877</v>
      </c>
      <c r="K2077" s="4">
        <v>19.98</v>
      </c>
      <c r="S2077" s="3">
        <v>35779</v>
      </c>
      <c r="T2077">
        <v>5.97</v>
      </c>
    </row>
    <row r="2078" spans="1:20" x14ac:dyDescent="0.25">
      <c r="A2078" s="2">
        <v>40542</v>
      </c>
      <c r="B2078" s="4">
        <v>833.43</v>
      </c>
      <c r="D2078" s="2">
        <v>42236</v>
      </c>
      <c r="E2078" s="4">
        <v>85.77</v>
      </c>
      <c r="G2078" s="2">
        <v>40876</v>
      </c>
      <c r="H2078" s="4">
        <v>119.76</v>
      </c>
      <c r="J2078" s="2">
        <v>35878</v>
      </c>
      <c r="K2078" s="4">
        <v>20.51</v>
      </c>
      <c r="S2078" s="3">
        <v>35780</v>
      </c>
      <c r="T2078">
        <v>5.5600000000000005</v>
      </c>
    </row>
    <row r="2079" spans="1:20" x14ac:dyDescent="0.25">
      <c r="A2079" s="2">
        <v>40543</v>
      </c>
      <c r="B2079" s="4">
        <v>834.59</v>
      </c>
      <c r="D2079" s="2">
        <v>42237</v>
      </c>
      <c r="E2079" s="4">
        <v>85.46</v>
      </c>
      <c r="G2079" s="2">
        <v>40877</v>
      </c>
      <c r="H2079" s="4">
        <v>117.88</v>
      </c>
      <c r="J2079" s="2">
        <v>35879</v>
      </c>
      <c r="K2079" s="4">
        <v>22.54</v>
      </c>
      <c r="S2079" s="3">
        <v>35781</v>
      </c>
      <c r="T2079">
        <v>5.95</v>
      </c>
    </row>
    <row r="2080" spans="1:20" x14ac:dyDescent="0.25">
      <c r="A2080" s="2">
        <v>40546</v>
      </c>
      <c r="B2080" s="4">
        <v>835.24</v>
      </c>
      <c r="D2080" s="2">
        <v>42240</v>
      </c>
      <c r="E2080" s="4">
        <v>84.76</v>
      </c>
      <c r="G2080" s="2">
        <v>40878</v>
      </c>
      <c r="H2080" s="4">
        <v>117</v>
      </c>
      <c r="J2080" s="2">
        <v>35880</v>
      </c>
      <c r="K2080" s="4">
        <v>22.81</v>
      </c>
      <c r="S2080" s="3">
        <v>35782</v>
      </c>
      <c r="T2080">
        <v>5.63</v>
      </c>
    </row>
    <row r="2081" spans="1:20" x14ac:dyDescent="0.25">
      <c r="A2081" s="2">
        <v>40547</v>
      </c>
      <c r="B2081" s="4">
        <v>839.48</v>
      </c>
      <c r="D2081" s="2">
        <v>42241</v>
      </c>
      <c r="E2081" s="4">
        <v>84.93</v>
      </c>
      <c r="G2081" s="2">
        <v>40879</v>
      </c>
      <c r="H2081" s="4">
        <v>118.67</v>
      </c>
      <c r="J2081" s="2">
        <v>35881</v>
      </c>
      <c r="K2081" s="4">
        <v>23.47</v>
      </c>
      <c r="S2081" s="3">
        <v>35783</v>
      </c>
      <c r="T2081">
        <v>5.46</v>
      </c>
    </row>
    <row r="2082" spans="1:20" x14ac:dyDescent="0.25">
      <c r="A2082" s="2">
        <v>40548</v>
      </c>
      <c r="B2082" s="4">
        <v>841.84</v>
      </c>
      <c r="D2082" s="2">
        <v>42242</v>
      </c>
      <c r="E2082" s="4">
        <v>85.64</v>
      </c>
      <c r="G2082" s="2">
        <v>40882</v>
      </c>
      <c r="H2082" s="4">
        <v>118.4</v>
      </c>
      <c r="J2082" s="2">
        <v>35884</v>
      </c>
      <c r="K2082" s="4">
        <v>24.66</v>
      </c>
      <c r="S2082" s="3">
        <v>35786</v>
      </c>
      <c r="T2082">
        <v>5.55</v>
      </c>
    </row>
    <row r="2083" spans="1:20" x14ac:dyDescent="0.25">
      <c r="A2083" s="2">
        <v>40549</v>
      </c>
      <c r="B2083" s="4">
        <v>842.87</v>
      </c>
      <c r="D2083" s="2">
        <v>42243</v>
      </c>
      <c r="E2083" s="4">
        <v>86.28</v>
      </c>
      <c r="G2083" s="2">
        <v>40883</v>
      </c>
      <c r="H2083" s="4">
        <v>117.27</v>
      </c>
      <c r="J2083" s="2">
        <v>35885</v>
      </c>
      <c r="K2083" s="4">
        <v>24.22</v>
      </c>
      <c r="S2083" s="3">
        <v>35787</v>
      </c>
      <c r="T2083">
        <v>5.45</v>
      </c>
    </row>
    <row r="2084" spans="1:20" x14ac:dyDescent="0.25">
      <c r="A2084" s="2">
        <v>40550</v>
      </c>
      <c r="B2084" s="4">
        <v>839.19</v>
      </c>
      <c r="D2084" s="2">
        <v>42244</v>
      </c>
      <c r="E2084" s="4">
        <v>86.36</v>
      </c>
      <c r="G2084" s="2">
        <v>40884</v>
      </c>
      <c r="H2084" s="4">
        <v>117.69</v>
      </c>
      <c r="J2084" s="2">
        <v>35886</v>
      </c>
      <c r="K2084" s="4">
        <v>23.37</v>
      </c>
      <c r="S2084" s="3">
        <v>35788</v>
      </c>
      <c r="T2084">
        <v>5.08</v>
      </c>
    </row>
    <row r="2085" spans="1:20" x14ac:dyDescent="0.25">
      <c r="A2085" s="2">
        <v>40553</v>
      </c>
      <c r="B2085" s="4">
        <v>838.35</v>
      </c>
      <c r="D2085" s="2">
        <v>42247</v>
      </c>
      <c r="E2085" s="4">
        <v>86.24</v>
      </c>
      <c r="G2085" s="2">
        <v>40885</v>
      </c>
      <c r="H2085" s="4">
        <v>119.16</v>
      </c>
      <c r="J2085" s="2">
        <v>35887</v>
      </c>
      <c r="K2085" s="4">
        <v>21.98</v>
      </c>
      <c r="S2085" s="3">
        <v>35789</v>
      </c>
      <c r="T2085">
        <v>5.08</v>
      </c>
    </row>
    <row r="2086" spans="1:20" x14ac:dyDescent="0.25">
      <c r="A2086" s="2">
        <v>40554</v>
      </c>
      <c r="B2086" s="4">
        <v>841.95</v>
      </c>
      <c r="D2086" s="2">
        <v>42248</v>
      </c>
      <c r="E2086" s="4">
        <v>85.58</v>
      </c>
      <c r="G2086" s="2">
        <v>40886</v>
      </c>
      <c r="H2086" s="4">
        <v>116.73</v>
      </c>
      <c r="J2086" s="2">
        <v>35888</v>
      </c>
      <c r="K2086" s="4">
        <v>21.82</v>
      </c>
      <c r="S2086" s="3">
        <v>35790</v>
      </c>
      <c r="T2086">
        <v>5.19</v>
      </c>
    </row>
    <row r="2087" spans="1:20" x14ac:dyDescent="0.25">
      <c r="A2087" s="2">
        <v>40555</v>
      </c>
      <c r="B2087" s="4">
        <v>843.89</v>
      </c>
      <c r="D2087" s="2">
        <v>42249</v>
      </c>
      <c r="E2087" s="4">
        <v>85.93</v>
      </c>
      <c r="G2087" s="2">
        <v>40889</v>
      </c>
      <c r="H2087" s="4">
        <v>118.01</v>
      </c>
      <c r="J2087" s="2">
        <v>35891</v>
      </c>
      <c r="K2087" s="4">
        <v>22.47</v>
      </c>
      <c r="S2087" s="3">
        <v>35793</v>
      </c>
      <c r="T2087">
        <v>5.57</v>
      </c>
    </row>
    <row r="2088" spans="1:20" x14ac:dyDescent="0.25">
      <c r="A2088" s="2">
        <v>40556</v>
      </c>
      <c r="B2088" s="4">
        <v>843.65</v>
      </c>
      <c r="D2088" s="2">
        <v>42250</v>
      </c>
      <c r="E2088" s="4">
        <v>86.05</v>
      </c>
      <c r="G2088" s="2">
        <v>40890</v>
      </c>
      <c r="H2088" s="4">
        <v>119.14</v>
      </c>
      <c r="J2088" s="2">
        <v>35892</v>
      </c>
      <c r="K2088" s="4">
        <v>23.66</v>
      </c>
      <c r="S2088" s="3">
        <v>35794</v>
      </c>
      <c r="T2088">
        <v>6.07</v>
      </c>
    </row>
    <row r="2089" spans="1:20" x14ac:dyDescent="0.25">
      <c r="A2089" s="2">
        <v>40557</v>
      </c>
      <c r="B2089" s="4">
        <v>845.18</v>
      </c>
      <c r="D2089" s="2">
        <v>42251</v>
      </c>
      <c r="E2089" s="4">
        <v>85.96</v>
      </c>
      <c r="G2089" s="2">
        <v>40891</v>
      </c>
      <c r="H2089" s="4">
        <v>121.39</v>
      </c>
      <c r="J2089" s="2">
        <v>35893</v>
      </c>
      <c r="K2089" s="4">
        <v>23.17</v>
      </c>
      <c r="S2089" s="3">
        <v>35795</v>
      </c>
      <c r="T2089">
        <v>5.84</v>
      </c>
    </row>
    <row r="2090" spans="1:20" x14ac:dyDescent="0.25">
      <c r="A2090" s="2">
        <v>40561</v>
      </c>
      <c r="B2090" s="4">
        <v>844.95</v>
      </c>
      <c r="D2090" s="2">
        <v>42255</v>
      </c>
      <c r="E2090" s="4">
        <v>86.43</v>
      </c>
      <c r="G2090" s="2">
        <v>40892</v>
      </c>
      <c r="H2090" s="4">
        <v>120.91</v>
      </c>
      <c r="J2090" s="2">
        <v>35894</v>
      </c>
      <c r="K2090" s="4">
        <v>21.51</v>
      </c>
      <c r="S2090" s="3">
        <v>35796</v>
      </c>
      <c r="T2090">
        <v>5.84</v>
      </c>
    </row>
    <row r="2091" spans="1:20" x14ac:dyDescent="0.25">
      <c r="A2091" s="2">
        <v>40562</v>
      </c>
      <c r="B2091" s="4">
        <v>842.02</v>
      </c>
      <c r="D2091" s="2">
        <v>42256</v>
      </c>
      <c r="E2091" s="4">
        <v>86.32</v>
      </c>
      <c r="G2091" s="2">
        <v>40893</v>
      </c>
      <c r="H2091" s="4">
        <v>122.34</v>
      </c>
      <c r="J2091" s="2">
        <v>35898</v>
      </c>
      <c r="K2091" s="4">
        <v>22.77</v>
      </c>
      <c r="S2091" s="3">
        <v>35797</v>
      </c>
      <c r="T2091">
        <v>6.06</v>
      </c>
    </row>
    <row r="2092" spans="1:20" x14ac:dyDescent="0.25">
      <c r="A2092" s="2">
        <v>40563</v>
      </c>
      <c r="B2092" s="4">
        <v>840.09</v>
      </c>
      <c r="D2092" s="2">
        <v>42257</v>
      </c>
      <c r="E2092" s="4">
        <v>86.53</v>
      </c>
      <c r="G2092" s="2">
        <v>40896</v>
      </c>
      <c r="H2092" s="4">
        <v>123.87</v>
      </c>
      <c r="J2092" s="2">
        <v>35899</v>
      </c>
      <c r="K2092" s="4">
        <v>21.61</v>
      </c>
      <c r="S2092" s="3">
        <v>35800</v>
      </c>
      <c r="T2092">
        <v>5.51</v>
      </c>
    </row>
    <row r="2093" spans="1:20" x14ac:dyDescent="0.25">
      <c r="A2093" s="2">
        <v>40564</v>
      </c>
      <c r="B2093" s="4">
        <v>844.66</v>
      </c>
      <c r="D2093" s="2">
        <v>42258</v>
      </c>
      <c r="E2093" s="4">
        <v>86.5</v>
      </c>
      <c r="G2093" s="2">
        <v>40897</v>
      </c>
      <c r="H2093" s="4">
        <v>120.74</v>
      </c>
      <c r="J2093" s="2">
        <v>35900</v>
      </c>
      <c r="K2093" s="4">
        <v>20.89</v>
      </c>
      <c r="S2093" s="3">
        <v>35801</v>
      </c>
      <c r="T2093">
        <v>5.35</v>
      </c>
    </row>
    <row r="2094" spans="1:20" x14ac:dyDescent="0.25">
      <c r="A2094" s="2">
        <v>40567</v>
      </c>
      <c r="B2094" s="4">
        <v>846.16</v>
      </c>
      <c r="D2094" s="2">
        <v>42261</v>
      </c>
      <c r="E2094" s="4">
        <v>86.35</v>
      </c>
      <c r="G2094" s="2">
        <v>40898</v>
      </c>
      <c r="H2094" s="4">
        <v>119.1</v>
      </c>
      <c r="J2094" s="2">
        <v>35901</v>
      </c>
      <c r="K2094" s="4">
        <v>22.06</v>
      </c>
      <c r="S2094" s="3">
        <v>35802</v>
      </c>
      <c r="T2094">
        <v>5.29</v>
      </c>
    </row>
    <row r="2095" spans="1:20" x14ac:dyDescent="0.25">
      <c r="A2095" s="2">
        <v>40568</v>
      </c>
      <c r="B2095" s="4">
        <v>847.71</v>
      </c>
      <c r="D2095" s="2">
        <v>42262</v>
      </c>
      <c r="E2095" s="4">
        <v>86.33</v>
      </c>
      <c r="G2095" s="2">
        <v>40899</v>
      </c>
      <c r="H2095" s="4">
        <v>119.6</v>
      </c>
      <c r="J2095" s="2">
        <v>35902</v>
      </c>
      <c r="K2095" s="4">
        <v>20.76</v>
      </c>
      <c r="S2095" s="3">
        <v>35803</v>
      </c>
      <c r="T2095">
        <v>5.42</v>
      </c>
    </row>
    <row r="2096" spans="1:20" x14ac:dyDescent="0.25">
      <c r="A2096" s="2">
        <v>40569</v>
      </c>
      <c r="B2096" s="4">
        <v>849.81</v>
      </c>
      <c r="D2096" s="2">
        <v>42263</v>
      </c>
      <c r="E2096" s="4">
        <v>86.02</v>
      </c>
      <c r="G2096" s="2">
        <v>40900</v>
      </c>
      <c r="H2096" s="4">
        <v>118.27</v>
      </c>
      <c r="J2096" s="2">
        <v>35905</v>
      </c>
      <c r="K2096" s="4">
        <v>20.39</v>
      </c>
      <c r="S2096" s="3">
        <v>35804</v>
      </c>
      <c r="T2096">
        <v>5.48</v>
      </c>
    </row>
    <row r="2097" spans="1:20" x14ac:dyDescent="0.25">
      <c r="A2097" s="2">
        <v>40570</v>
      </c>
      <c r="B2097" s="4">
        <v>851.13</v>
      </c>
      <c r="D2097" s="2">
        <v>42264</v>
      </c>
      <c r="E2097" s="4">
        <v>86.09</v>
      </c>
      <c r="G2097" s="2">
        <v>40904</v>
      </c>
      <c r="H2097" s="4">
        <v>118.45</v>
      </c>
      <c r="J2097" s="2">
        <v>35906</v>
      </c>
      <c r="K2097" s="4">
        <v>19.91</v>
      </c>
      <c r="S2097" s="3">
        <v>35807</v>
      </c>
      <c r="T2097">
        <v>5.48</v>
      </c>
    </row>
    <row r="2098" spans="1:20" x14ac:dyDescent="0.25">
      <c r="A2098" s="2">
        <v>40571</v>
      </c>
      <c r="B2098" s="4">
        <v>844.91</v>
      </c>
      <c r="D2098" s="2">
        <v>42265</v>
      </c>
      <c r="E2098" s="4">
        <v>85.85</v>
      </c>
      <c r="G2098" s="2">
        <v>40905</v>
      </c>
      <c r="H2098" s="4">
        <v>120.64</v>
      </c>
      <c r="J2098" s="2">
        <v>35907</v>
      </c>
      <c r="K2098" s="4">
        <v>19.440000000000001</v>
      </c>
      <c r="S2098" s="3">
        <v>35808</v>
      </c>
      <c r="T2098">
        <v>5.42</v>
      </c>
    </row>
    <row r="2099" spans="1:20" x14ac:dyDescent="0.25">
      <c r="A2099" s="2">
        <v>40574</v>
      </c>
      <c r="B2099" s="4">
        <v>850.32</v>
      </c>
      <c r="D2099" s="2">
        <v>42268</v>
      </c>
      <c r="E2099" s="4">
        <v>85.69</v>
      </c>
      <c r="G2099" s="2">
        <v>40906</v>
      </c>
      <c r="H2099" s="4">
        <v>120.86</v>
      </c>
      <c r="J2099" s="2">
        <v>35908</v>
      </c>
      <c r="K2099" s="4">
        <v>20.6</v>
      </c>
      <c r="S2099" s="3">
        <v>35809</v>
      </c>
      <c r="T2099">
        <v>5.36</v>
      </c>
    </row>
    <row r="2100" spans="1:20" x14ac:dyDescent="0.25">
      <c r="A2100" s="2">
        <v>40575</v>
      </c>
      <c r="B2100" s="4">
        <v>852.26</v>
      </c>
      <c r="D2100" s="2">
        <v>42269</v>
      </c>
      <c r="E2100" s="4">
        <v>85.07</v>
      </c>
      <c r="G2100" s="2">
        <v>40907</v>
      </c>
      <c r="H2100" s="4">
        <v>121.25</v>
      </c>
      <c r="J2100" s="2">
        <v>35909</v>
      </c>
      <c r="K2100" s="4">
        <v>21.97</v>
      </c>
      <c r="S2100" s="3">
        <v>35810</v>
      </c>
      <c r="T2100">
        <v>5.6</v>
      </c>
    </row>
    <row r="2101" spans="1:20" x14ac:dyDescent="0.25">
      <c r="A2101" s="2">
        <v>40576</v>
      </c>
      <c r="B2101" s="4">
        <v>853.14</v>
      </c>
      <c r="D2101" s="2">
        <v>42270</v>
      </c>
      <c r="E2101" s="4">
        <v>84.92</v>
      </c>
      <c r="G2101" s="2">
        <v>40911</v>
      </c>
      <c r="H2101" s="4">
        <v>119.43</v>
      </c>
      <c r="J2101" s="2">
        <v>35912</v>
      </c>
      <c r="K2101" s="4">
        <v>26.09</v>
      </c>
      <c r="S2101" s="3">
        <v>35811</v>
      </c>
      <c r="T2101">
        <v>5.54</v>
      </c>
    </row>
    <row r="2102" spans="1:20" x14ac:dyDescent="0.25">
      <c r="A2102" s="2">
        <v>40577</v>
      </c>
      <c r="B2102" s="4">
        <v>853.11</v>
      </c>
      <c r="D2102" s="2">
        <v>42271</v>
      </c>
      <c r="E2102" s="4">
        <v>84.5</v>
      </c>
      <c r="G2102" s="2">
        <v>40912</v>
      </c>
      <c r="H2102" s="4">
        <v>118.01</v>
      </c>
      <c r="J2102" s="2">
        <v>35913</v>
      </c>
      <c r="K2102" s="4">
        <v>24.17</v>
      </c>
      <c r="S2102" s="3">
        <v>35814</v>
      </c>
      <c r="T2102">
        <v>5.54</v>
      </c>
    </row>
    <row r="2103" spans="1:20" x14ac:dyDescent="0.25">
      <c r="A2103" s="2">
        <v>40578</v>
      </c>
      <c r="B2103" s="4">
        <v>856.78</v>
      </c>
      <c r="D2103" s="2">
        <v>42272</v>
      </c>
      <c r="E2103" s="4">
        <v>84.07</v>
      </c>
      <c r="G2103" s="2">
        <v>40913</v>
      </c>
      <c r="H2103" s="4">
        <v>117.8</v>
      </c>
      <c r="J2103" s="2">
        <v>35914</v>
      </c>
      <c r="K2103" s="4">
        <v>22.78</v>
      </c>
      <c r="S2103" s="3">
        <v>35815</v>
      </c>
      <c r="T2103">
        <v>5.52</v>
      </c>
    </row>
    <row r="2104" spans="1:20" x14ac:dyDescent="0.25">
      <c r="A2104" s="2">
        <v>40581</v>
      </c>
      <c r="B2104" s="4">
        <v>858.3</v>
      </c>
      <c r="D2104" s="2">
        <v>42275</v>
      </c>
      <c r="E2104" s="4">
        <v>82.78</v>
      </c>
      <c r="G2104" s="2">
        <v>40914</v>
      </c>
      <c r="H2104" s="4">
        <v>118.73</v>
      </c>
      <c r="J2104" s="2">
        <v>35915</v>
      </c>
      <c r="K2104" s="4">
        <v>21.18</v>
      </c>
      <c r="S2104" s="3">
        <v>35816</v>
      </c>
      <c r="T2104">
        <v>5.4</v>
      </c>
    </row>
    <row r="2105" spans="1:20" x14ac:dyDescent="0.25">
      <c r="A2105" s="2">
        <v>40582</v>
      </c>
      <c r="B2105" s="4">
        <v>859.21</v>
      </c>
      <c r="D2105" s="2">
        <v>42276</v>
      </c>
      <c r="E2105" s="4">
        <v>82.77</v>
      </c>
      <c r="G2105" s="2">
        <v>40917</v>
      </c>
      <c r="H2105" s="4">
        <v>118.52</v>
      </c>
      <c r="J2105" s="2">
        <v>35916</v>
      </c>
      <c r="K2105" s="4">
        <v>19.34</v>
      </c>
      <c r="S2105" s="3">
        <v>35817</v>
      </c>
      <c r="T2105">
        <v>5.47</v>
      </c>
    </row>
    <row r="2106" spans="1:20" x14ac:dyDescent="0.25">
      <c r="A2106" s="2">
        <v>40583</v>
      </c>
      <c r="B2106" s="4">
        <v>854.36</v>
      </c>
      <c r="D2106" s="2">
        <v>42277</v>
      </c>
      <c r="E2106" s="4">
        <v>83.29</v>
      </c>
      <c r="G2106" s="2">
        <v>40918</v>
      </c>
      <c r="H2106" s="4">
        <v>118.32</v>
      </c>
      <c r="J2106" s="2">
        <v>35919</v>
      </c>
      <c r="K2106" s="4">
        <v>20.32</v>
      </c>
      <c r="S2106" s="3">
        <v>35818</v>
      </c>
      <c r="T2106">
        <v>5.51</v>
      </c>
    </row>
    <row r="2107" spans="1:20" x14ac:dyDescent="0.25">
      <c r="A2107" s="2">
        <v>40584</v>
      </c>
      <c r="B2107" s="4">
        <v>855.24</v>
      </c>
      <c r="D2107" s="2">
        <v>42278</v>
      </c>
      <c r="E2107" s="4">
        <v>82.36</v>
      </c>
      <c r="G2107" s="2">
        <v>40919</v>
      </c>
      <c r="H2107" s="4">
        <v>119.85</v>
      </c>
      <c r="J2107" s="2">
        <v>35920</v>
      </c>
      <c r="K2107" s="4">
        <v>21.46</v>
      </c>
      <c r="S2107" s="3">
        <v>35821</v>
      </c>
      <c r="T2107">
        <v>5.62</v>
      </c>
    </row>
    <row r="2108" spans="1:20" x14ac:dyDescent="0.25">
      <c r="A2108" s="2">
        <v>40585</v>
      </c>
      <c r="B2108" s="4">
        <v>857.11</v>
      </c>
      <c r="D2108" s="2">
        <v>42279</v>
      </c>
      <c r="E2108" s="4">
        <v>82.44</v>
      </c>
      <c r="G2108" s="2">
        <v>40920</v>
      </c>
      <c r="H2108" s="4">
        <v>119.69</v>
      </c>
      <c r="J2108" s="2">
        <v>35921</v>
      </c>
      <c r="K2108" s="4">
        <v>22.79</v>
      </c>
      <c r="S2108" s="3">
        <v>35822</v>
      </c>
      <c r="T2108">
        <v>5.52</v>
      </c>
    </row>
    <row r="2109" spans="1:20" x14ac:dyDescent="0.25">
      <c r="A2109" s="2">
        <v>40588</v>
      </c>
      <c r="B2109" s="4">
        <v>857.59</v>
      </c>
      <c r="D2109" s="2">
        <v>42282</v>
      </c>
      <c r="E2109" s="4">
        <v>83.43</v>
      </c>
      <c r="G2109" s="2">
        <v>40921</v>
      </c>
      <c r="H2109" s="4">
        <v>120.88</v>
      </c>
      <c r="J2109" s="2">
        <v>35922</v>
      </c>
      <c r="K2109" s="4">
        <v>23.39</v>
      </c>
      <c r="S2109" s="3">
        <v>35823</v>
      </c>
      <c r="T2109">
        <v>5.58</v>
      </c>
    </row>
    <row r="2110" spans="1:20" x14ac:dyDescent="0.25">
      <c r="A2110" s="2">
        <v>40589</v>
      </c>
      <c r="B2110" s="4">
        <v>855.87</v>
      </c>
      <c r="D2110" s="2">
        <v>42283</v>
      </c>
      <c r="E2110" s="4">
        <v>83.89</v>
      </c>
      <c r="G2110" s="2">
        <v>40925</v>
      </c>
      <c r="H2110" s="4">
        <v>121.44</v>
      </c>
      <c r="J2110" s="2">
        <v>35923</v>
      </c>
      <c r="K2110" s="4">
        <v>20.57</v>
      </c>
      <c r="S2110" s="3">
        <v>35824</v>
      </c>
      <c r="T2110">
        <v>5.63</v>
      </c>
    </row>
    <row r="2111" spans="1:20" x14ac:dyDescent="0.25">
      <c r="A2111" s="2">
        <v>40590</v>
      </c>
      <c r="B2111" s="4">
        <v>856.12</v>
      </c>
      <c r="D2111" s="2">
        <v>42284</v>
      </c>
      <c r="E2111" s="4">
        <v>84.75</v>
      </c>
      <c r="G2111" s="2">
        <v>40926</v>
      </c>
      <c r="H2111" s="4">
        <v>119.92</v>
      </c>
      <c r="J2111" s="2">
        <v>35926</v>
      </c>
      <c r="K2111" s="4">
        <v>21.05</v>
      </c>
      <c r="S2111" s="3">
        <v>35825</v>
      </c>
      <c r="T2111">
        <v>5.48</v>
      </c>
    </row>
    <row r="2112" spans="1:20" x14ac:dyDescent="0.25">
      <c r="A2112" s="2">
        <v>40591</v>
      </c>
      <c r="B2112" s="4">
        <v>858.08</v>
      </c>
      <c r="D2112" s="2">
        <v>42285</v>
      </c>
      <c r="E2112" s="4">
        <v>85.1</v>
      </c>
      <c r="G2112" s="2">
        <v>40927</v>
      </c>
      <c r="H2112" s="4">
        <v>118.32</v>
      </c>
      <c r="J2112" s="2">
        <v>35927</v>
      </c>
      <c r="K2112" s="4">
        <v>20.98</v>
      </c>
      <c r="S2112" s="3">
        <v>35828</v>
      </c>
      <c r="T2112">
        <v>5.71</v>
      </c>
    </row>
    <row r="2113" spans="1:20" x14ac:dyDescent="0.25">
      <c r="A2113" s="2">
        <v>40592</v>
      </c>
      <c r="B2113" s="4">
        <v>860.69</v>
      </c>
      <c r="D2113" s="2">
        <v>42286</v>
      </c>
      <c r="E2113" s="4">
        <v>85.11</v>
      </c>
      <c r="G2113" s="2">
        <v>40928</v>
      </c>
      <c r="H2113" s="4">
        <v>116.98</v>
      </c>
      <c r="J2113" s="2">
        <v>35928</v>
      </c>
      <c r="K2113" s="4">
        <v>20.440000000000001</v>
      </c>
      <c r="S2113" s="3">
        <v>35829</v>
      </c>
      <c r="T2113">
        <v>5.47</v>
      </c>
    </row>
    <row r="2114" spans="1:20" x14ac:dyDescent="0.25">
      <c r="A2114" s="2">
        <v>40596</v>
      </c>
      <c r="B2114" s="4">
        <v>853.41</v>
      </c>
      <c r="D2114" s="2">
        <v>42289</v>
      </c>
      <c r="E2114" s="4">
        <v>84.95</v>
      </c>
      <c r="G2114" s="2">
        <v>40931</v>
      </c>
      <c r="H2114" s="4">
        <v>116.24</v>
      </c>
      <c r="J2114" s="2">
        <v>35929</v>
      </c>
      <c r="K2114" s="4">
        <v>19.64</v>
      </c>
      <c r="S2114" s="3">
        <v>35830</v>
      </c>
      <c r="T2114">
        <v>5.41</v>
      </c>
    </row>
    <row r="2115" spans="1:20" x14ac:dyDescent="0.25">
      <c r="A2115" s="2">
        <v>40597</v>
      </c>
      <c r="B2115" s="4">
        <v>854.21</v>
      </c>
      <c r="D2115" s="2">
        <v>42290</v>
      </c>
      <c r="E2115" s="4">
        <v>84.75</v>
      </c>
      <c r="G2115" s="2">
        <v>40932</v>
      </c>
      <c r="H2115" s="4">
        <v>116.45</v>
      </c>
      <c r="J2115" s="2">
        <v>35930</v>
      </c>
      <c r="K2115" s="4">
        <v>20.440000000000001</v>
      </c>
      <c r="S2115" s="3">
        <v>35831</v>
      </c>
      <c r="T2115">
        <v>5.45</v>
      </c>
    </row>
    <row r="2116" spans="1:20" x14ac:dyDescent="0.25">
      <c r="A2116" s="2">
        <v>40598</v>
      </c>
      <c r="B2116" s="4">
        <v>854.76</v>
      </c>
      <c r="D2116" s="2">
        <v>42291</v>
      </c>
      <c r="E2116" s="4">
        <v>84.69</v>
      </c>
      <c r="G2116" s="2">
        <v>40933</v>
      </c>
      <c r="H2116" s="4">
        <v>116.19</v>
      </c>
      <c r="J2116" s="2">
        <v>35933</v>
      </c>
      <c r="K2116" s="4">
        <v>21.69</v>
      </c>
      <c r="S2116" s="3">
        <v>35832</v>
      </c>
      <c r="T2116">
        <v>5.4</v>
      </c>
    </row>
    <row r="2117" spans="1:20" x14ac:dyDescent="0.25">
      <c r="A2117" s="2">
        <v>40599</v>
      </c>
      <c r="B2117" s="4">
        <v>857.03</v>
      </c>
      <c r="D2117" s="2">
        <v>42292</v>
      </c>
      <c r="E2117" s="4">
        <v>84.89</v>
      </c>
      <c r="G2117" s="2">
        <v>40934</v>
      </c>
      <c r="H2117" s="4">
        <v>117.71</v>
      </c>
      <c r="J2117" s="2">
        <v>35934</v>
      </c>
      <c r="K2117" s="4">
        <v>20.39</v>
      </c>
      <c r="S2117" s="3">
        <v>35835</v>
      </c>
      <c r="T2117">
        <v>5.47</v>
      </c>
    </row>
    <row r="2118" spans="1:20" x14ac:dyDescent="0.25">
      <c r="A2118" s="2">
        <v>40602</v>
      </c>
      <c r="B2118" s="4">
        <v>860.73</v>
      </c>
      <c r="D2118" s="2">
        <v>42293</v>
      </c>
      <c r="E2118" s="4">
        <v>85.28</v>
      </c>
      <c r="G2118" s="2">
        <v>40935</v>
      </c>
      <c r="H2118" s="4">
        <v>118.1</v>
      </c>
      <c r="J2118" s="2">
        <v>35935</v>
      </c>
      <c r="K2118" s="4">
        <v>19.89</v>
      </c>
      <c r="S2118" s="3">
        <v>35836</v>
      </c>
      <c r="T2118">
        <v>5.44</v>
      </c>
    </row>
    <row r="2119" spans="1:20" x14ac:dyDescent="0.25">
      <c r="A2119" s="2">
        <v>40603</v>
      </c>
      <c r="B2119" s="4">
        <v>859.54</v>
      </c>
      <c r="D2119" s="2">
        <v>42296</v>
      </c>
      <c r="E2119" s="4">
        <v>85.51</v>
      </c>
      <c r="G2119" s="2">
        <v>40938</v>
      </c>
      <c r="H2119" s="4">
        <v>119.5</v>
      </c>
      <c r="J2119" s="2">
        <v>35936</v>
      </c>
      <c r="K2119" s="4">
        <v>19.38</v>
      </c>
      <c r="S2119" s="3">
        <v>35837</v>
      </c>
      <c r="T2119">
        <v>5.48</v>
      </c>
    </row>
    <row r="2120" spans="1:20" x14ac:dyDescent="0.25">
      <c r="A2120" s="2">
        <v>40604</v>
      </c>
      <c r="B2120" s="4">
        <v>860.18</v>
      </c>
      <c r="D2120" s="2">
        <v>42297</v>
      </c>
      <c r="E2120" s="4">
        <v>85.59</v>
      </c>
      <c r="G2120" s="2">
        <v>40939</v>
      </c>
      <c r="H2120" s="4">
        <v>120.85</v>
      </c>
      <c r="J2120" s="2">
        <v>35937</v>
      </c>
      <c r="K2120" s="4">
        <v>18.989999999999998</v>
      </c>
      <c r="S2120" s="3">
        <v>35838</v>
      </c>
      <c r="T2120">
        <v>5.52</v>
      </c>
    </row>
    <row r="2121" spans="1:20" x14ac:dyDescent="0.25">
      <c r="A2121" s="2">
        <v>40605</v>
      </c>
      <c r="B2121" s="4">
        <v>862.91</v>
      </c>
      <c r="D2121" s="2">
        <v>42298</v>
      </c>
      <c r="E2121" s="4">
        <v>85.5</v>
      </c>
      <c r="G2121" s="2">
        <v>40940</v>
      </c>
      <c r="H2121" s="4">
        <v>119.13</v>
      </c>
      <c r="J2121" s="2">
        <v>35941</v>
      </c>
      <c r="K2121" s="4">
        <v>22.07</v>
      </c>
      <c r="S2121" s="3">
        <v>35839</v>
      </c>
      <c r="T2121">
        <v>5.45</v>
      </c>
    </row>
    <row r="2122" spans="1:20" x14ac:dyDescent="0.25">
      <c r="A2122" s="2">
        <v>40606</v>
      </c>
      <c r="B2122" s="4">
        <v>861.27</v>
      </c>
      <c r="D2122" s="2">
        <v>42299</v>
      </c>
      <c r="E2122" s="4">
        <v>85.53</v>
      </c>
      <c r="G2122" s="2">
        <v>40941</v>
      </c>
      <c r="H2122" s="4">
        <v>119.13</v>
      </c>
      <c r="J2122" s="2">
        <v>35942</v>
      </c>
      <c r="K2122" s="4">
        <v>22.59</v>
      </c>
      <c r="S2122" s="3">
        <v>35842</v>
      </c>
      <c r="T2122">
        <v>5.45</v>
      </c>
    </row>
    <row r="2123" spans="1:20" x14ac:dyDescent="0.25">
      <c r="A2123" s="2">
        <v>40609</v>
      </c>
      <c r="B2123" s="4">
        <v>861.35</v>
      </c>
      <c r="D2123" s="2">
        <v>42300</v>
      </c>
      <c r="E2123" s="4">
        <v>85.83</v>
      </c>
      <c r="G2123" s="2">
        <v>40942</v>
      </c>
      <c r="H2123" s="4">
        <v>116.57</v>
      </c>
      <c r="J2123" s="2">
        <v>35943</v>
      </c>
      <c r="K2123" s="4">
        <v>20.74</v>
      </c>
      <c r="S2123" s="3">
        <v>35843</v>
      </c>
      <c r="T2123">
        <v>6</v>
      </c>
    </row>
    <row r="2124" spans="1:20" x14ac:dyDescent="0.25">
      <c r="A2124" s="2">
        <v>40610</v>
      </c>
      <c r="B2124" s="4">
        <v>860.68</v>
      </c>
      <c r="D2124" s="2">
        <v>42303</v>
      </c>
      <c r="E2124" s="4">
        <v>85.74</v>
      </c>
      <c r="G2124" s="2">
        <v>40945</v>
      </c>
      <c r="H2124" s="4">
        <v>117.73</v>
      </c>
      <c r="J2124" s="2">
        <v>35944</v>
      </c>
      <c r="K2124" s="4">
        <v>21.32</v>
      </c>
      <c r="S2124" s="3">
        <v>35844</v>
      </c>
      <c r="T2124">
        <v>5.44</v>
      </c>
    </row>
    <row r="2125" spans="1:20" x14ac:dyDescent="0.25">
      <c r="A2125" s="2">
        <v>40611</v>
      </c>
      <c r="B2125" s="4">
        <v>858.45</v>
      </c>
      <c r="D2125" s="2">
        <v>42304</v>
      </c>
      <c r="E2125" s="4">
        <v>85.46</v>
      </c>
      <c r="G2125" s="2">
        <v>40946</v>
      </c>
      <c r="H2125" s="4">
        <v>116.27</v>
      </c>
      <c r="J2125" s="2">
        <v>35947</v>
      </c>
      <c r="K2125" s="4">
        <v>22.83</v>
      </c>
      <c r="S2125" s="3">
        <v>35845</v>
      </c>
      <c r="T2125">
        <v>5.43</v>
      </c>
    </row>
    <row r="2126" spans="1:20" x14ac:dyDescent="0.25">
      <c r="A2126" s="2">
        <v>40612</v>
      </c>
      <c r="B2126" s="4">
        <v>853.76</v>
      </c>
      <c r="D2126" s="2">
        <v>42305</v>
      </c>
      <c r="E2126" s="4">
        <v>85.69</v>
      </c>
      <c r="G2126" s="2">
        <v>40947</v>
      </c>
      <c r="H2126" s="4">
        <v>116.36</v>
      </c>
      <c r="J2126" s="2">
        <v>35948</v>
      </c>
      <c r="K2126" s="4">
        <v>22</v>
      </c>
      <c r="S2126" s="3">
        <v>35846</v>
      </c>
      <c r="T2126">
        <v>5.46</v>
      </c>
    </row>
    <row r="2127" spans="1:20" x14ac:dyDescent="0.25">
      <c r="A2127" s="2">
        <v>40613</v>
      </c>
      <c r="B2127" s="4">
        <v>853.54</v>
      </c>
      <c r="D2127" s="2">
        <v>42306</v>
      </c>
      <c r="E2127" s="4">
        <v>85.47</v>
      </c>
      <c r="G2127" s="2">
        <v>40948</v>
      </c>
      <c r="H2127" s="4">
        <v>115.49</v>
      </c>
      <c r="J2127" s="2">
        <v>35949</v>
      </c>
      <c r="K2127" s="4">
        <v>22.85</v>
      </c>
      <c r="S2127" s="3">
        <v>35849</v>
      </c>
      <c r="T2127">
        <v>5.55</v>
      </c>
    </row>
    <row r="2128" spans="1:20" x14ac:dyDescent="0.25">
      <c r="A2128" s="2">
        <v>40616</v>
      </c>
      <c r="B2128" s="4">
        <v>849.87</v>
      </c>
      <c r="D2128" s="2">
        <v>42307</v>
      </c>
      <c r="E2128" s="4">
        <v>85.57</v>
      </c>
      <c r="G2128" s="2">
        <v>40949</v>
      </c>
      <c r="H2128" s="4">
        <v>116.99</v>
      </c>
      <c r="J2128" s="2">
        <v>35950</v>
      </c>
      <c r="K2128" s="4">
        <v>21.22</v>
      </c>
      <c r="S2128" s="3">
        <v>35850</v>
      </c>
      <c r="T2128">
        <v>5.49</v>
      </c>
    </row>
    <row r="2129" spans="1:20" x14ac:dyDescent="0.25">
      <c r="A2129" s="2">
        <v>40617</v>
      </c>
      <c r="B2129" s="4">
        <v>845.28</v>
      </c>
      <c r="D2129" s="2">
        <v>42310</v>
      </c>
      <c r="E2129" s="4">
        <v>85.44</v>
      </c>
      <c r="G2129" s="2">
        <v>40952</v>
      </c>
      <c r="H2129" s="4">
        <v>117.14</v>
      </c>
      <c r="J2129" s="2">
        <v>35951</v>
      </c>
      <c r="K2129" s="4">
        <v>19.78</v>
      </c>
      <c r="S2129" s="3">
        <v>35851</v>
      </c>
      <c r="T2129">
        <v>5.6899999999999995</v>
      </c>
    </row>
    <row r="2130" spans="1:20" x14ac:dyDescent="0.25">
      <c r="A2130" s="2">
        <v>40618</v>
      </c>
      <c r="B2130" s="4">
        <v>839.82</v>
      </c>
      <c r="D2130" s="2">
        <v>42311</v>
      </c>
      <c r="E2130" s="4">
        <v>85.53</v>
      </c>
      <c r="G2130" s="2">
        <v>40953</v>
      </c>
      <c r="H2130" s="4">
        <v>117.76</v>
      </c>
      <c r="J2130" s="2">
        <v>35954</v>
      </c>
      <c r="K2130" s="4">
        <v>20.58</v>
      </c>
      <c r="S2130" s="3">
        <v>35852</v>
      </c>
      <c r="T2130">
        <v>5.61</v>
      </c>
    </row>
    <row r="2131" spans="1:20" x14ac:dyDescent="0.25">
      <c r="A2131" s="2">
        <v>40619</v>
      </c>
      <c r="B2131" s="4">
        <v>849.17</v>
      </c>
      <c r="D2131" s="2">
        <v>42312</v>
      </c>
      <c r="E2131" s="4">
        <v>85.28</v>
      </c>
      <c r="G2131" s="2">
        <v>40954</v>
      </c>
      <c r="H2131" s="4">
        <v>117.55</v>
      </c>
      <c r="J2131" s="2">
        <v>35955</v>
      </c>
      <c r="K2131" s="4">
        <v>20.52</v>
      </c>
      <c r="S2131" s="3">
        <v>35853</v>
      </c>
      <c r="T2131">
        <v>5.57</v>
      </c>
    </row>
    <row r="2132" spans="1:20" x14ac:dyDescent="0.25">
      <c r="A2132" s="2">
        <v>40620</v>
      </c>
      <c r="B2132" s="4">
        <v>852.55</v>
      </c>
      <c r="D2132" s="2">
        <v>42313</v>
      </c>
      <c r="E2132" s="4">
        <v>84.95</v>
      </c>
      <c r="G2132" s="2">
        <v>40955</v>
      </c>
      <c r="H2132" s="4">
        <v>116.61</v>
      </c>
      <c r="J2132" s="2">
        <v>35956</v>
      </c>
      <c r="K2132" s="4">
        <v>21.48</v>
      </c>
      <c r="S2132" s="3">
        <v>35856</v>
      </c>
      <c r="T2132">
        <v>5.82</v>
      </c>
    </row>
    <row r="2133" spans="1:20" x14ac:dyDescent="0.25">
      <c r="A2133" s="2">
        <v>40623</v>
      </c>
      <c r="B2133" s="4">
        <v>855.86</v>
      </c>
      <c r="D2133" s="2">
        <v>42314</v>
      </c>
      <c r="E2133" s="4">
        <v>84.54</v>
      </c>
      <c r="G2133" s="2">
        <v>40956</v>
      </c>
      <c r="H2133" s="4">
        <v>116.58</v>
      </c>
      <c r="J2133" s="2">
        <v>35957</v>
      </c>
      <c r="K2133" s="4">
        <v>23.57</v>
      </c>
      <c r="S2133" s="3">
        <v>35857</v>
      </c>
      <c r="T2133">
        <v>5.57</v>
      </c>
    </row>
    <row r="2134" spans="1:20" x14ac:dyDescent="0.25">
      <c r="A2134" s="2">
        <v>40624</v>
      </c>
      <c r="B2134" s="4">
        <v>856.13</v>
      </c>
      <c r="D2134" s="2">
        <v>42317</v>
      </c>
      <c r="E2134" s="4">
        <v>84.19</v>
      </c>
      <c r="G2134" s="2">
        <v>40960</v>
      </c>
      <c r="H2134" s="4">
        <v>115.29</v>
      </c>
      <c r="J2134" s="2">
        <v>35958</v>
      </c>
      <c r="K2134" s="4">
        <v>22.78</v>
      </c>
      <c r="S2134" s="3">
        <v>35858</v>
      </c>
      <c r="T2134">
        <v>5.46</v>
      </c>
    </row>
    <row r="2135" spans="1:20" x14ac:dyDescent="0.25">
      <c r="A2135" s="2">
        <v>40625</v>
      </c>
      <c r="B2135" s="4">
        <v>855.52</v>
      </c>
      <c r="D2135" s="2">
        <v>42318</v>
      </c>
      <c r="E2135" s="4">
        <v>84</v>
      </c>
      <c r="G2135" s="2">
        <v>40961</v>
      </c>
      <c r="H2135" s="4">
        <v>116.76</v>
      </c>
      <c r="J2135" s="2">
        <v>35961</v>
      </c>
      <c r="K2135" s="4">
        <v>25.94</v>
      </c>
      <c r="S2135" s="3">
        <v>35859</v>
      </c>
      <c r="T2135">
        <v>5.48</v>
      </c>
    </row>
    <row r="2136" spans="1:20" x14ac:dyDescent="0.25">
      <c r="A2136" s="2">
        <v>40626</v>
      </c>
      <c r="B2136" s="4">
        <v>855.93</v>
      </c>
      <c r="D2136" s="2">
        <v>42319</v>
      </c>
      <c r="E2136" s="4">
        <v>83.8</v>
      </c>
      <c r="G2136" s="2">
        <v>40962</v>
      </c>
      <c r="H2136" s="4">
        <v>116.75</v>
      </c>
      <c r="J2136" s="2">
        <v>35962</v>
      </c>
      <c r="K2136" s="4">
        <v>24.8</v>
      </c>
      <c r="S2136" s="3">
        <v>35860</v>
      </c>
      <c r="T2136">
        <v>5.41</v>
      </c>
    </row>
    <row r="2137" spans="1:20" x14ac:dyDescent="0.25">
      <c r="A2137" s="2">
        <v>40627</v>
      </c>
      <c r="B2137" s="4">
        <v>856.08</v>
      </c>
      <c r="D2137" s="2">
        <v>42320</v>
      </c>
      <c r="E2137" s="4">
        <v>83.23</v>
      </c>
      <c r="G2137" s="2">
        <v>40963</v>
      </c>
      <c r="H2137" s="4">
        <v>117.5</v>
      </c>
      <c r="J2137" s="2">
        <v>35963</v>
      </c>
      <c r="K2137" s="4">
        <v>22.89</v>
      </c>
      <c r="S2137" s="3">
        <v>35863</v>
      </c>
      <c r="T2137">
        <v>5.5</v>
      </c>
    </row>
    <row r="2138" spans="1:20" x14ac:dyDescent="0.25">
      <c r="A2138" s="2">
        <v>40630</v>
      </c>
      <c r="B2138" s="4">
        <v>856.18</v>
      </c>
      <c r="D2138" s="2">
        <v>42321</v>
      </c>
      <c r="E2138" s="4">
        <v>83</v>
      </c>
      <c r="G2138" s="2">
        <v>40966</v>
      </c>
      <c r="H2138" s="4">
        <v>118.54</v>
      </c>
      <c r="J2138" s="2">
        <v>35964</v>
      </c>
      <c r="K2138" s="4">
        <v>22.4</v>
      </c>
      <c r="S2138" s="3">
        <v>35864</v>
      </c>
      <c r="T2138">
        <v>5.44</v>
      </c>
    </row>
    <row r="2139" spans="1:20" x14ac:dyDescent="0.25">
      <c r="A2139" s="2">
        <v>40631</v>
      </c>
      <c r="B2139" s="4">
        <v>856.43</v>
      </c>
      <c r="D2139" s="2">
        <v>42324</v>
      </c>
      <c r="E2139" s="4">
        <v>83.38</v>
      </c>
      <c r="G2139" s="2">
        <v>40967</v>
      </c>
      <c r="H2139" s="4">
        <v>118.15</v>
      </c>
      <c r="J2139" s="2">
        <v>35965</v>
      </c>
      <c r="K2139" s="4">
        <v>21.92</v>
      </c>
      <c r="S2139" s="3">
        <v>35865</v>
      </c>
      <c r="T2139">
        <v>5.52</v>
      </c>
    </row>
    <row r="2140" spans="1:20" x14ac:dyDescent="0.25">
      <c r="A2140" s="2">
        <v>40632</v>
      </c>
      <c r="B2140" s="4">
        <v>857.15</v>
      </c>
      <c r="D2140" s="2">
        <v>42325</v>
      </c>
      <c r="E2140" s="4">
        <v>83.45</v>
      </c>
      <c r="G2140" s="2">
        <v>40968</v>
      </c>
      <c r="H2140" s="4">
        <v>117.43</v>
      </c>
      <c r="J2140" s="2">
        <v>35968</v>
      </c>
      <c r="K2140" s="4">
        <v>21.94</v>
      </c>
      <c r="S2140" s="3">
        <v>35866</v>
      </c>
      <c r="T2140">
        <v>5.52</v>
      </c>
    </row>
    <row r="2141" spans="1:20" x14ac:dyDescent="0.25">
      <c r="A2141" s="2">
        <v>40633</v>
      </c>
      <c r="B2141" s="4">
        <v>856.82</v>
      </c>
      <c r="D2141" s="2">
        <v>42326</v>
      </c>
      <c r="E2141" s="4">
        <v>83.61</v>
      </c>
      <c r="G2141" s="2">
        <v>40969</v>
      </c>
      <c r="H2141" s="4">
        <v>116.06</v>
      </c>
      <c r="J2141" s="2">
        <v>35969</v>
      </c>
      <c r="K2141" s="4">
        <v>20.170000000000002</v>
      </c>
      <c r="S2141" s="3">
        <v>35867</v>
      </c>
      <c r="T2141">
        <v>5.43</v>
      </c>
    </row>
    <row r="2142" spans="1:20" x14ac:dyDescent="0.25">
      <c r="A2142" s="2">
        <v>40634</v>
      </c>
      <c r="B2142" s="4">
        <v>856.08</v>
      </c>
      <c r="D2142" s="2">
        <v>42327</v>
      </c>
      <c r="E2142" s="4">
        <v>82.86</v>
      </c>
      <c r="G2142" s="2">
        <v>40970</v>
      </c>
      <c r="H2142" s="4">
        <v>117.14</v>
      </c>
      <c r="J2142" s="2">
        <v>35970</v>
      </c>
      <c r="K2142" s="4">
        <v>20.02</v>
      </c>
      <c r="S2142" s="3">
        <v>35870</v>
      </c>
      <c r="T2142">
        <v>5.64</v>
      </c>
    </row>
    <row r="2143" spans="1:20" x14ac:dyDescent="0.25">
      <c r="A2143" s="2">
        <v>40637</v>
      </c>
      <c r="B2143" s="4">
        <v>860.17</v>
      </c>
      <c r="D2143" s="2">
        <v>42328</v>
      </c>
      <c r="E2143" s="4">
        <v>82.84</v>
      </c>
      <c r="G2143" s="2">
        <v>40973</v>
      </c>
      <c r="H2143" s="4">
        <v>116.22</v>
      </c>
      <c r="J2143" s="2">
        <v>35971</v>
      </c>
      <c r="K2143" s="4">
        <v>20.25</v>
      </c>
      <c r="S2143" s="3">
        <v>35871</v>
      </c>
      <c r="T2143">
        <v>5.47</v>
      </c>
    </row>
    <row r="2144" spans="1:20" x14ac:dyDescent="0.25">
      <c r="A2144" s="2">
        <v>40638</v>
      </c>
      <c r="B2144" s="4">
        <v>858.22</v>
      </c>
      <c r="D2144" s="2">
        <v>42331</v>
      </c>
      <c r="E2144" s="4">
        <v>82.77</v>
      </c>
      <c r="G2144" s="2">
        <v>40974</v>
      </c>
      <c r="H2144" s="4">
        <v>117.63</v>
      </c>
      <c r="J2144" s="2">
        <v>35972</v>
      </c>
      <c r="K2144" s="4">
        <v>19.36</v>
      </c>
      <c r="S2144" s="3">
        <v>35872</v>
      </c>
      <c r="T2144">
        <v>5.35</v>
      </c>
    </row>
    <row r="2145" spans="1:20" x14ac:dyDescent="0.25">
      <c r="A2145" s="2">
        <v>40639</v>
      </c>
      <c r="B2145" s="4">
        <v>853.16</v>
      </c>
      <c r="D2145" s="2">
        <v>42332</v>
      </c>
      <c r="E2145" s="4">
        <v>82.88</v>
      </c>
      <c r="G2145" s="2">
        <v>40975</v>
      </c>
      <c r="H2145" s="4">
        <v>116.91</v>
      </c>
      <c r="J2145" s="2">
        <v>35975</v>
      </c>
      <c r="K2145" s="4">
        <v>19.57</v>
      </c>
      <c r="S2145" s="3">
        <v>35873</v>
      </c>
      <c r="T2145">
        <v>5.39</v>
      </c>
    </row>
    <row r="2146" spans="1:20" x14ac:dyDescent="0.25">
      <c r="A2146" s="2">
        <v>40640</v>
      </c>
      <c r="B2146" s="4">
        <v>852.51</v>
      </c>
      <c r="D2146" s="2">
        <v>42333</v>
      </c>
      <c r="E2146" s="4">
        <v>82.97</v>
      </c>
      <c r="G2146" s="2">
        <v>40976</v>
      </c>
      <c r="H2146" s="4">
        <v>115.74</v>
      </c>
      <c r="J2146" s="2">
        <v>35976</v>
      </c>
      <c r="K2146" s="4">
        <v>19.71</v>
      </c>
      <c r="S2146" s="3">
        <v>35874</v>
      </c>
      <c r="T2146">
        <v>5.34</v>
      </c>
    </row>
    <row r="2147" spans="1:20" x14ac:dyDescent="0.25">
      <c r="A2147" s="2">
        <v>40641</v>
      </c>
      <c r="B2147" s="4">
        <v>850.53</v>
      </c>
      <c r="D2147" s="2">
        <v>42335</v>
      </c>
      <c r="E2147" s="4">
        <v>83.1</v>
      </c>
      <c r="G2147" s="2">
        <v>40977</v>
      </c>
      <c r="H2147" s="4">
        <v>115.97</v>
      </c>
      <c r="J2147" s="2">
        <v>35977</v>
      </c>
      <c r="K2147" s="4">
        <v>18</v>
      </c>
      <c r="S2147" s="3">
        <v>35877</v>
      </c>
      <c r="T2147">
        <v>5.41</v>
      </c>
    </row>
    <row r="2148" spans="1:20" x14ac:dyDescent="0.25">
      <c r="A2148" s="2">
        <v>40644</v>
      </c>
      <c r="B2148" s="4">
        <v>850.82</v>
      </c>
      <c r="D2148" s="2">
        <v>42338</v>
      </c>
      <c r="E2148" s="4">
        <v>83.05</v>
      </c>
      <c r="G2148" s="2">
        <v>40980</v>
      </c>
      <c r="H2148" s="4">
        <v>115.95</v>
      </c>
      <c r="J2148" s="2">
        <v>35978</v>
      </c>
      <c r="K2148" s="4">
        <v>17.670000000000002</v>
      </c>
      <c r="S2148" s="3">
        <v>35878</v>
      </c>
      <c r="T2148">
        <v>5.41</v>
      </c>
    </row>
    <row r="2149" spans="1:20" x14ac:dyDescent="0.25">
      <c r="A2149" s="2">
        <v>40645</v>
      </c>
      <c r="B2149" s="4">
        <v>854.97</v>
      </c>
      <c r="D2149" s="2">
        <v>42339</v>
      </c>
      <c r="E2149" s="4">
        <v>83.24</v>
      </c>
      <c r="G2149" s="2">
        <v>40981</v>
      </c>
      <c r="H2149" s="4">
        <v>113.9</v>
      </c>
      <c r="J2149" s="2">
        <v>35982</v>
      </c>
      <c r="K2149" s="4">
        <v>18.63</v>
      </c>
      <c r="S2149" s="3">
        <v>35879</v>
      </c>
      <c r="T2149">
        <v>5.75</v>
      </c>
    </row>
    <row r="2150" spans="1:20" x14ac:dyDescent="0.25">
      <c r="A2150" s="2">
        <v>40646</v>
      </c>
      <c r="B2150" s="4">
        <v>857.39</v>
      </c>
      <c r="D2150" s="2">
        <v>42340</v>
      </c>
      <c r="E2150" s="4">
        <v>83.07</v>
      </c>
      <c r="G2150" s="2">
        <v>40982</v>
      </c>
      <c r="H2150" s="4">
        <v>111.04</v>
      </c>
      <c r="J2150" s="2">
        <v>35983</v>
      </c>
      <c r="K2150" s="4">
        <v>18.62</v>
      </c>
      <c r="S2150" s="3">
        <v>35880</v>
      </c>
      <c r="T2150">
        <v>5.55</v>
      </c>
    </row>
    <row r="2151" spans="1:20" x14ac:dyDescent="0.25">
      <c r="A2151" s="2">
        <v>40647</v>
      </c>
      <c r="B2151" s="4">
        <v>857.07</v>
      </c>
      <c r="D2151" s="2">
        <v>42341</v>
      </c>
      <c r="E2151" s="4">
        <v>82.85</v>
      </c>
      <c r="G2151" s="2">
        <v>40983</v>
      </c>
      <c r="H2151" s="4">
        <v>111.21</v>
      </c>
      <c r="J2151" s="2">
        <v>35984</v>
      </c>
      <c r="K2151" s="4">
        <v>17.82</v>
      </c>
      <c r="S2151" s="3">
        <v>35881</v>
      </c>
      <c r="T2151">
        <v>5.47</v>
      </c>
    </row>
    <row r="2152" spans="1:20" x14ac:dyDescent="0.25">
      <c r="A2152" s="2">
        <v>40648</v>
      </c>
      <c r="B2152" s="4">
        <v>862.34</v>
      </c>
      <c r="D2152" s="2">
        <v>42342</v>
      </c>
      <c r="E2152" s="4">
        <v>82.66</v>
      </c>
      <c r="G2152" s="2">
        <v>40984</v>
      </c>
      <c r="H2152" s="4">
        <v>111.43</v>
      </c>
      <c r="J2152" s="2">
        <v>35985</v>
      </c>
      <c r="K2152" s="4">
        <v>18.16</v>
      </c>
      <c r="S2152" s="3">
        <v>35884</v>
      </c>
      <c r="T2152">
        <v>5.62</v>
      </c>
    </row>
    <row r="2153" spans="1:20" x14ac:dyDescent="0.25">
      <c r="A2153" s="2">
        <v>40651</v>
      </c>
      <c r="B2153" s="4">
        <v>863.17</v>
      </c>
      <c r="D2153" s="2">
        <v>42345</v>
      </c>
      <c r="E2153" s="4">
        <v>82.08</v>
      </c>
      <c r="G2153" s="2">
        <v>40987</v>
      </c>
      <c r="H2153" s="4">
        <v>110.1</v>
      </c>
      <c r="J2153" s="2">
        <v>35986</v>
      </c>
      <c r="K2153" s="4">
        <v>17.920000000000002</v>
      </c>
      <c r="S2153" s="3">
        <v>35885</v>
      </c>
      <c r="T2153">
        <v>5.88</v>
      </c>
    </row>
    <row r="2154" spans="1:20" x14ac:dyDescent="0.25">
      <c r="A2154" s="2">
        <v>40652</v>
      </c>
      <c r="B2154" s="4">
        <v>864.64</v>
      </c>
      <c r="D2154" s="2">
        <v>42346</v>
      </c>
      <c r="E2154" s="4">
        <v>81.06</v>
      </c>
      <c r="G2154" s="2">
        <v>40988</v>
      </c>
      <c r="H2154" s="4">
        <v>110.54</v>
      </c>
      <c r="J2154" s="2">
        <v>35989</v>
      </c>
      <c r="K2154" s="4">
        <v>18.260000000000002</v>
      </c>
      <c r="S2154" s="3">
        <v>35886</v>
      </c>
      <c r="T2154">
        <v>5.72</v>
      </c>
    </row>
    <row r="2155" spans="1:20" x14ac:dyDescent="0.25">
      <c r="A2155" s="2">
        <v>40653</v>
      </c>
      <c r="B2155" s="4">
        <v>862.39</v>
      </c>
      <c r="D2155" s="2">
        <v>42347</v>
      </c>
      <c r="E2155" s="4">
        <v>81.48</v>
      </c>
      <c r="G2155" s="2">
        <v>40989</v>
      </c>
      <c r="H2155" s="4">
        <v>111.8</v>
      </c>
      <c r="J2155" s="2">
        <v>35990</v>
      </c>
      <c r="K2155" s="4">
        <v>17.88</v>
      </c>
      <c r="S2155" s="3">
        <v>35887</v>
      </c>
      <c r="T2155">
        <v>5.45</v>
      </c>
    </row>
    <row r="2156" spans="1:20" x14ac:dyDescent="0.25">
      <c r="A2156" s="2">
        <v>40654</v>
      </c>
      <c r="B2156" s="4">
        <v>862.07</v>
      </c>
      <c r="D2156" s="2">
        <v>42348</v>
      </c>
      <c r="E2156" s="4">
        <v>81.14</v>
      </c>
      <c r="G2156" s="2">
        <v>40990</v>
      </c>
      <c r="H2156" s="4">
        <v>112.15</v>
      </c>
      <c r="J2156" s="2">
        <v>35991</v>
      </c>
      <c r="K2156" s="4">
        <v>17.89</v>
      </c>
      <c r="S2156" s="3">
        <v>35888</v>
      </c>
      <c r="T2156">
        <v>5.47</v>
      </c>
    </row>
    <row r="2157" spans="1:20" x14ac:dyDescent="0.25">
      <c r="A2157" s="2">
        <v>40658</v>
      </c>
      <c r="B2157" s="4">
        <v>863.53</v>
      </c>
      <c r="D2157" s="2">
        <v>42349</v>
      </c>
      <c r="E2157" s="4">
        <v>79.52</v>
      </c>
      <c r="G2157" s="2">
        <v>40991</v>
      </c>
      <c r="H2157" s="4">
        <v>113.18</v>
      </c>
      <c r="J2157" s="2">
        <v>35992</v>
      </c>
      <c r="K2157" s="4">
        <v>16.97</v>
      </c>
      <c r="S2157" s="3">
        <v>35891</v>
      </c>
      <c r="T2157">
        <v>5.46</v>
      </c>
    </row>
    <row r="2158" spans="1:20" x14ac:dyDescent="0.25">
      <c r="A2158" s="2">
        <v>40659</v>
      </c>
      <c r="B2158" s="4">
        <v>867.44</v>
      </c>
      <c r="D2158" s="2">
        <v>42352</v>
      </c>
      <c r="E2158" s="4">
        <v>78.84</v>
      </c>
      <c r="G2158" s="2">
        <v>40994</v>
      </c>
      <c r="H2158" s="4">
        <v>112.63</v>
      </c>
      <c r="J2158" s="2">
        <v>35993</v>
      </c>
      <c r="K2158" s="4">
        <v>16.23</v>
      </c>
      <c r="S2158" s="3">
        <v>35892</v>
      </c>
      <c r="T2158">
        <v>5.4</v>
      </c>
    </row>
    <row r="2159" spans="1:20" x14ac:dyDescent="0.25">
      <c r="A2159" s="2">
        <v>40660</v>
      </c>
      <c r="B2159" s="4">
        <v>863.25</v>
      </c>
      <c r="D2159" s="2">
        <v>42353</v>
      </c>
      <c r="E2159" s="4">
        <v>80.12</v>
      </c>
      <c r="G2159" s="2">
        <v>40995</v>
      </c>
      <c r="H2159" s="4">
        <v>113.44</v>
      </c>
      <c r="J2159" s="2">
        <v>35996</v>
      </c>
      <c r="K2159" s="4">
        <v>17.34</v>
      </c>
      <c r="S2159" s="3">
        <v>35893</v>
      </c>
      <c r="T2159">
        <v>5.64</v>
      </c>
    </row>
    <row r="2160" spans="1:20" x14ac:dyDescent="0.25">
      <c r="A2160" s="2">
        <v>40661</v>
      </c>
      <c r="B2160" s="4">
        <v>866.34</v>
      </c>
      <c r="D2160" s="2">
        <v>42354</v>
      </c>
      <c r="E2160" s="4">
        <v>80.73</v>
      </c>
      <c r="G2160" s="2">
        <v>40996</v>
      </c>
      <c r="H2160" s="4">
        <v>113.28</v>
      </c>
      <c r="J2160" s="2">
        <v>35997</v>
      </c>
      <c r="K2160" s="4">
        <v>20.100000000000001</v>
      </c>
      <c r="S2160" s="3">
        <v>35894</v>
      </c>
      <c r="T2160">
        <v>5.5</v>
      </c>
    </row>
    <row r="2161" spans="1:20" x14ac:dyDescent="0.25">
      <c r="A2161" s="2">
        <v>40662</v>
      </c>
      <c r="B2161" s="4">
        <v>867.58</v>
      </c>
      <c r="D2161" s="2">
        <v>42355</v>
      </c>
      <c r="E2161" s="4">
        <v>79.83</v>
      </c>
      <c r="G2161" s="2">
        <v>40997</v>
      </c>
      <c r="H2161" s="4">
        <v>114.14</v>
      </c>
      <c r="J2161" s="2">
        <v>35998</v>
      </c>
      <c r="K2161" s="4">
        <v>20.32</v>
      </c>
      <c r="S2161" s="3">
        <v>35895</v>
      </c>
      <c r="T2161">
        <v>5.41</v>
      </c>
    </row>
    <row r="2162" spans="1:20" x14ac:dyDescent="0.25">
      <c r="A2162" s="2">
        <v>40665</v>
      </c>
      <c r="B2162" s="4">
        <v>868.18</v>
      </c>
      <c r="D2162" s="2">
        <v>42356</v>
      </c>
      <c r="E2162" s="4">
        <v>79.55</v>
      </c>
      <c r="G2162" s="2">
        <v>40998</v>
      </c>
      <c r="H2162" s="4">
        <v>112.2</v>
      </c>
      <c r="J2162" s="2">
        <v>35999</v>
      </c>
      <c r="K2162" s="4">
        <v>23.01</v>
      </c>
      <c r="S2162" s="3">
        <v>35898</v>
      </c>
      <c r="T2162">
        <v>5.52</v>
      </c>
    </row>
    <row r="2163" spans="1:20" x14ac:dyDescent="0.25">
      <c r="A2163" s="2">
        <v>40666</v>
      </c>
      <c r="B2163" s="4">
        <v>870.45</v>
      </c>
      <c r="D2163" s="2">
        <v>42359</v>
      </c>
      <c r="E2163" s="4">
        <v>79.28</v>
      </c>
      <c r="G2163" s="2">
        <v>41001</v>
      </c>
      <c r="H2163" s="4">
        <v>112.54</v>
      </c>
      <c r="J2163" s="2">
        <v>36000</v>
      </c>
      <c r="K2163" s="4">
        <v>23.01</v>
      </c>
      <c r="S2163" s="3">
        <v>35899</v>
      </c>
      <c r="T2163">
        <v>5.47</v>
      </c>
    </row>
    <row r="2164" spans="1:20" x14ac:dyDescent="0.25">
      <c r="A2164" s="2">
        <v>40667</v>
      </c>
      <c r="B2164" s="4">
        <v>872.12</v>
      </c>
      <c r="D2164" s="2">
        <v>42360</v>
      </c>
      <c r="E2164" s="4">
        <v>80.239999999999995</v>
      </c>
      <c r="G2164" s="2">
        <v>41002</v>
      </c>
      <c r="H2164" s="4">
        <v>110.58</v>
      </c>
      <c r="J2164" s="2">
        <v>36003</v>
      </c>
      <c r="K2164" s="4">
        <v>23.13</v>
      </c>
      <c r="S2164" s="3">
        <v>35900</v>
      </c>
      <c r="T2164">
        <v>5.5600000000000005</v>
      </c>
    </row>
    <row r="2165" spans="1:20" x14ac:dyDescent="0.25">
      <c r="A2165" s="2">
        <v>40668</v>
      </c>
      <c r="B2165" s="4">
        <v>874.62</v>
      </c>
      <c r="D2165" s="2">
        <v>42361</v>
      </c>
      <c r="E2165" s="4">
        <v>80.739999999999995</v>
      </c>
      <c r="G2165" s="2">
        <v>41003</v>
      </c>
      <c r="H2165" s="4">
        <v>112.11</v>
      </c>
      <c r="J2165" s="2">
        <v>36004</v>
      </c>
      <c r="K2165" s="4">
        <v>25.25</v>
      </c>
      <c r="S2165" s="3">
        <v>35901</v>
      </c>
      <c r="T2165">
        <v>5.5</v>
      </c>
    </row>
    <row r="2166" spans="1:20" x14ac:dyDescent="0.25">
      <c r="A2166" s="2">
        <v>40669</v>
      </c>
      <c r="B2166" s="4">
        <v>875.65</v>
      </c>
      <c r="D2166" s="2">
        <v>42362</v>
      </c>
      <c r="E2166" s="4">
        <v>80.489999999999995</v>
      </c>
      <c r="G2166" s="2">
        <v>41004</v>
      </c>
      <c r="H2166" s="4">
        <v>112.91</v>
      </c>
      <c r="J2166" s="2">
        <v>36005</v>
      </c>
      <c r="K2166" s="4">
        <v>24.79</v>
      </c>
      <c r="S2166" s="3">
        <v>35902</v>
      </c>
      <c r="T2166">
        <v>5.36</v>
      </c>
    </row>
    <row r="2167" spans="1:20" x14ac:dyDescent="0.25">
      <c r="A2167" s="2">
        <v>40672</v>
      </c>
      <c r="B2167" s="4">
        <v>876.47</v>
      </c>
      <c r="D2167" s="2">
        <v>42366</v>
      </c>
      <c r="E2167" s="4">
        <v>80.010000000000005</v>
      </c>
      <c r="G2167" s="2">
        <v>41008</v>
      </c>
      <c r="H2167" s="4">
        <v>115.59</v>
      </c>
      <c r="J2167" s="2">
        <v>36006</v>
      </c>
      <c r="K2167" s="4">
        <v>22.66</v>
      </c>
      <c r="S2167" s="3">
        <v>35905</v>
      </c>
      <c r="T2167">
        <v>5.36</v>
      </c>
    </row>
    <row r="2168" spans="1:20" x14ac:dyDescent="0.25">
      <c r="A2168" s="2">
        <v>40673</v>
      </c>
      <c r="B2168" s="4">
        <v>878.61</v>
      </c>
      <c r="D2168" s="2">
        <v>42367</v>
      </c>
      <c r="E2168" s="4">
        <v>80.47</v>
      </c>
      <c r="G2168" s="2">
        <v>41009</v>
      </c>
      <c r="H2168" s="4">
        <v>116.86</v>
      </c>
      <c r="J2168" s="2">
        <v>36007</v>
      </c>
      <c r="K2168" s="4">
        <v>24.8</v>
      </c>
      <c r="S2168" s="3">
        <v>35906</v>
      </c>
      <c r="T2168">
        <v>5.37</v>
      </c>
    </row>
    <row r="2169" spans="1:20" x14ac:dyDescent="0.25">
      <c r="A2169" s="2">
        <v>40674</v>
      </c>
      <c r="B2169" s="4">
        <v>877.06</v>
      </c>
      <c r="D2169" s="2">
        <v>42368</v>
      </c>
      <c r="E2169" s="4">
        <v>80.53</v>
      </c>
      <c r="G2169" s="2">
        <v>41010</v>
      </c>
      <c r="H2169" s="4">
        <v>115.47</v>
      </c>
      <c r="J2169" s="2">
        <v>36010</v>
      </c>
      <c r="K2169" s="4">
        <v>25.98</v>
      </c>
      <c r="S2169" s="3">
        <v>35907</v>
      </c>
      <c r="T2169">
        <v>5.29</v>
      </c>
    </row>
    <row r="2170" spans="1:20" x14ac:dyDescent="0.25">
      <c r="A2170" s="2">
        <v>40675</v>
      </c>
      <c r="B2170" s="4">
        <v>878.01</v>
      </c>
      <c r="D2170" s="2">
        <v>42369</v>
      </c>
      <c r="E2170" s="4">
        <v>80.58</v>
      </c>
      <c r="G2170" s="2">
        <v>41011</v>
      </c>
      <c r="H2170" s="4">
        <v>115.01</v>
      </c>
      <c r="J2170" s="2">
        <v>36011</v>
      </c>
      <c r="K2170" s="4">
        <v>31.06</v>
      </c>
      <c r="S2170" s="3">
        <v>35908</v>
      </c>
      <c r="T2170">
        <v>5.46</v>
      </c>
    </row>
    <row r="2171" spans="1:20" x14ac:dyDescent="0.25">
      <c r="A2171" s="2">
        <v>40676</v>
      </c>
      <c r="B2171" s="4">
        <v>873.86</v>
      </c>
      <c r="D2171" s="2">
        <v>42373</v>
      </c>
      <c r="E2171" s="4">
        <v>80.099999999999994</v>
      </c>
      <c r="G2171" s="2">
        <v>41012</v>
      </c>
      <c r="H2171" s="4">
        <v>116.84</v>
      </c>
      <c r="J2171" s="2">
        <v>36012</v>
      </c>
      <c r="K2171" s="4">
        <v>29.83</v>
      </c>
      <c r="S2171" s="3">
        <v>35909</v>
      </c>
      <c r="T2171">
        <v>5.43</v>
      </c>
    </row>
    <row r="2172" spans="1:20" x14ac:dyDescent="0.25">
      <c r="A2172" s="2">
        <v>40679</v>
      </c>
      <c r="B2172" s="4">
        <v>875.72</v>
      </c>
      <c r="D2172" s="2">
        <v>42374</v>
      </c>
      <c r="E2172" s="4">
        <v>80.25</v>
      </c>
      <c r="G2172" s="2">
        <v>41015</v>
      </c>
      <c r="H2172" s="4">
        <v>116.67</v>
      </c>
      <c r="J2172" s="2">
        <v>36013</v>
      </c>
      <c r="K2172" s="4">
        <v>28.2</v>
      </c>
      <c r="S2172" s="3">
        <v>35912</v>
      </c>
      <c r="T2172">
        <v>5.45</v>
      </c>
    </row>
    <row r="2173" spans="1:20" x14ac:dyDescent="0.25">
      <c r="A2173" s="2">
        <v>40680</v>
      </c>
      <c r="B2173" s="4">
        <v>877.42</v>
      </c>
      <c r="D2173" s="2">
        <v>42375</v>
      </c>
      <c r="E2173" s="4">
        <v>80.25</v>
      </c>
      <c r="G2173" s="2">
        <v>41016</v>
      </c>
      <c r="H2173" s="4">
        <v>116.6</v>
      </c>
      <c r="J2173" s="2">
        <v>36014</v>
      </c>
      <c r="K2173" s="4">
        <v>27.02</v>
      </c>
      <c r="S2173" s="3">
        <v>35913</v>
      </c>
      <c r="T2173">
        <v>5.28</v>
      </c>
    </row>
    <row r="2174" spans="1:20" x14ac:dyDescent="0.25">
      <c r="A2174" s="2">
        <v>40681</v>
      </c>
      <c r="B2174" s="4">
        <v>878.58</v>
      </c>
      <c r="D2174" s="2">
        <v>42376</v>
      </c>
      <c r="E2174" s="4">
        <v>79.73</v>
      </c>
      <c r="G2174" s="2">
        <v>41017</v>
      </c>
      <c r="H2174" s="4">
        <v>116.94</v>
      </c>
      <c r="J2174" s="2">
        <v>36017</v>
      </c>
      <c r="K2174" s="4">
        <v>28.75</v>
      </c>
      <c r="S2174" s="3">
        <v>35914</v>
      </c>
      <c r="T2174">
        <v>5.33</v>
      </c>
    </row>
    <row r="2175" spans="1:20" x14ac:dyDescent="0.25">
      <c r="A2175" s="2">
        <v>40682</v>
      </c>
      <c r="B2175" s="4">
        <v>878.11</v>
      </c>
      <c r="D2175" s="2">
        <v>42377</v>
      </c>
      <c r="E2175" s="4">
        <v>79.52</v>
      </c>
      <c r="G2175" s="2">
        <v>41018</v>
      </c>
      <c r="H2175" s="4">
        <v>117.05</v>
      </c>
      <c r="J2175" s="2">
        <v>36018</v>
      </c>
      <c r="K2175" s="4">
        <v>31.91</v>
      </c>
      <c r="S2175" s="3">
        <v>35915</v>
      </c>
      <c r="T2175">
        <v>5.59</v>
      </c>
    </row>
    <row r="2176" spans="1:20" x14ac:dyDescent="0.25">
      <c r="A2176" s="2">
        <v>40683</v>
      </c>
      <c r="B2176" s="4">
        <v>877.3</v>
      </c>
      <c r="D2176" s="2">
        <v>42380</v>
      </c>
      <c r="E2176" s="4">
        <v>79.400000000000006</v>
      </c>
      <c r="G2176" s="2">
        <v>41019</v>
      </c>
      <c r="H2176" s="4">
        <v>117.07</v>
      </c>
      <c r="J2176" s="2">
        <v>36019</v>
      </c>
      <c r="K2176" s="4">
        <v>28.55</v>
      </c>
      <c r="S2176" s="3">
        <v>35916</v>
      </c>
      <c r="T2176">
        <v>5.46</v>
      </c>
    </row>
    <row r="2177" spans="1:20" x14ac:dyDescent="0.25">
      <c r="A2177" s="2">
        <v>40686</v>
      </c>
      <c r="B2177" s="4">
        <v>871.85</v>
      </c>
      <c r="D2177" s="2">
        <v>42381</v>
      </c>
      <c r="E2177" s="4">
        <v>79.48</v>
      </c>
      <c r="G2177" s="2">
        <v>41022</v>
      </c>
      <c r="H2177" s="4">
        <v>117.92</v>
      </c>
      <c r="J2177" s="2">
        <v>36020</v>
      </c>
      <c r="K2177" s="4">
        <v>29.92</v>
      </c>
      <c r="S2177" s="3">
        <v>35919</v>
      </c>
      <c r="T2177">
        <v>5.22</v>
      </c>
    </row>
    <row r="2178" spans="1:20" x14ac:dyDescent="0.25">
      <c r="A2178" s="2">
        <v>40687</v>
      </c>
      <c r="B2178" s="4">
        <v>869.7</v>
      </c>
      <c r="D2178" s="2">
        <v>42382</v>
      </c>
      <c r="E2178" s="4">
        <v>78.599999999999994</v>
      </c>
      <c r="G2178" s="2">
        <v>41023</v>
      </c>
      <c r="H2178" s="4">
        <v>117.09</v>
      </c>
      <c r="J2178" s="2">
        <v>36021</v>
      </c>
      <c r="K2178" s="4">
        <v>34.340000000000003</v>
      </c>
      <c r="S2178" s="3">
        <v>35920</v>
      </c>
      <c r="T2178">
        <v>5.22</v>
      </c>
    </row>
    <row r="2179" spans="1:20" x14ac:dyDescent="0.25">
      <c r="A2179" s="2">
        <v>40688</v>
      </c>
      <c r="B2179" s="4">
        <v>869.66</v>
      </c>
      <c r="D2179" s="2">
        <v>42383</v>
      </c>
      <c r="E2179" s="4">
        <v>78.95</v>
      </c>
      <c r="G2179" s="2">
        <v>41024</v>
      </c>
      <c r="H2179" s="4">
        <v>116.49</v>
      </c>
      <c r="J2179" s="2">
        <v>36024</v>
      </c>
      <c r="K2179" s="4">
        <v>31.86</v>
      </c>
      <c r="S2179" s="3">
        <v>35921</v>
      </c>
      <c r="T2179">
        <v>5.04</v>
      </c>
    </row>
    <row r="2180" spans="1:20" x14ac:dyDescent="0.25">
      <c r="A2180" s="2">
        <v>40689</v>
      </c>
      <c r="B2180" s="4">
        <v>868.63</v>
      </c>
      <c r="D2180" s="2">
        <v>42384</v>
      </c>
      <c r="E2180" s="4">
        <v>77.91</v>
      </c>
      <c r="G2180" s="2">
        <v>41025</v>
      </c>
      <c r="H2180" s="4">
        <v>117.2</v>
      </c>
      <c r="J2180" s="2">
        <v>36025</v>
      </c>
      <c r="K2180" s="4">
        <v>28.4</v>
      </c>
      <c r="S2180" s="3">
        <v>35922</v>
      </c>
      <c r="T2180">
        <v>5.34</v>
      </c>
    </row>
    <row r="2181" spans="1:20" x14ac:dyDescent="0.25">
      <c r="A2181" s="2">
        <v>40690</v>
      </c>
      <c r="B2181" s="4">
        <v>872.1</v>
      </c>
      <c r="D2181" s="2">
        <v>42388</v>
      </c>
      <c r="E2181" s="4">
        <v>77.64</v>
      </c>
      <c r="G2181" s="2">
        <v>41026</v>
      </c>
      <c r="H2181" s="4">
        <v>117.29</v>
      </c>
      <c r="J2181" s="2">
        <v>36026</v>
      </c>
      <c r="K2181" s="4">
        <v>28.69</v>
      </c>
      <c r="S2181" s="3">
        <v>35923</v>
      </c>
      <c r="T2181">
        <v>5.47</v>
      </c>
    </row>
    <row r="2182" spans="1:20" x14ac:dyDescent="0.25">
      <c r="A2182" s="2">
        <v>40694</v>
      </c>
      <c r="B2182" s="4">
        <v>875.1</v>
      </c>
      <c r="D2182" s="2">
        <v>42389</v>
      </c>
      <c r="E2182" s="4">
        <v>77.12</v>
      </c>
      <c r="G2182" s="2">
        <v>41029</v>
      </c>
      <c r="H2182" s="4">
        <v>117.32</v>
      </c>
      <c r="J2182" s="2">
        <v>36027</v>
      </c>
      <c r="K2182" s="4">
        <v>30</v>
      </c>
      <c r="S2182" s="3">
        <v>35926</v>
      </c>
      <c r="T2182">
        <v>5.53</v>
      </c>
    </row>
    <row r="2183" spans="1:20" x14ac:dyDescent="0.25">
      <c r="A2183" s="2">
        <v>40695</v>
      </c>
      <c r="B2183" s="4">
        <v>868.36</v>
      </c>
      <c r="D2183" s="2">
        <v>42390</v>
      </c>
      <c r="E2183" s="4">
        <v>77.64</v>
      </c>
      <c r="G2183" s="2">
        <v>41030</v>
      </c>
      <c r="H2183" s="4">
        <v>116.43</v>
      </c>
      <c r="J2183" s="2">
        <v>36028</v>
      </c>
      <c r="K2183" s="4">
        <v>33.14</v>
      </c>
      <c r="S2183" s="3">
        <v>35927</v>
      </c>
      <c r="T2183">
        <v>5.54</v>
      </c>
    </row>
    <row r="2184" spans="1:20" x14ac:dyDescent="0.25">
      <c r="A2184" s="2">
        <v>40696</v>
      </c>
      <c r="B2184" s="4">
        <v>867.54</v>
      </c>
      <c r="D2184" s="2">
        <v>42391</v>
      </c>
      <c r="E2184" s="4">
        <v>78.84</v>
      </c>
      <c r="G2184" s="2">
        <v>41031</v>
      </c>
      <c r="H2184" s="4">
        <v>117.27</v>
      </c>
      <c r="J2184" s="2">
        <v>36031</v>
      </c>
      <c r="K2184" s="4">
        <v>31.8</v>
      </c>
      <c r="S2184" s="3">
        <v>35928</v>
      </c>
      <c r="T2184">
        <v>5.58</v>
      </c>
    </row>
    <row r="2185" spans="1:20" x14ac:dyDescent="0.25">
      <c r="A2185" s="2">
        <v>40697</v>
      </c>
      <c r="B2185" s="4">
        <v>863.66</v>
      </c>
      <c r="D2185" s="2">
        <v>42394</v>
      </c>
      <c r="E2185" s="4">
        <v>78.069999999999993</v>
      </c>
      <c r="G2185" s="2">
        <v>41032</v>
      </c>
      <c r="H2185" s="4">
        <v>117.22</v>
      </c>
      <c r="J2185" s="2">
        <v>36032</v>
      </c>
      <c r="K2185" s="4">
        <v>30.33</v>
      </c>
      <c r="S2185" s="3">
        <v>35929</v>
      </c>
      <c r="T2185">
        <v>5.66</v>
      </c>
    </row>
    <row r="2186" spans="1:20" x14ac:dyDescent="0.25">
      <c r="A2186" s="2">
        <v>40700</v>
      </c>
      <c r="B2186" s="4">
        <v>861.19</v>
      </c>
      <c r="D2186" s="2">
        <v>42395</v>
      </c>
      <c r="E2186" s="4">
        <v>78.75</v>
      </c>
      <c r="G2186" s="2">
        <v>41033</v>
      </c>
      <c r="H2186" s="4">
        <v>118.14</v>
      </c>
      <c r="J2186" s="2">
        <v>36033</v>
      </c>
      <c r="K2186" s="4">
        <v>31.14</v>
      </c>
      <c r="S2186" s="3">
        <v>35930</v>
      </c>
      <c r="T2186">
        <v>5.72</v>
      </c>
    </row>
    <row r="2187" spans="1:20" x14ac:dyDescent="0.25">
      <c r="A2187" s="2">
        <v>40701</v>
      </c>
      <c r="B2187" s="4">
        <v>860.47</v>
      </c>
      <c r="D2187" s="2">
        <v>42396</v>
      </c>
      <c r="E2187" s="4">
        <v>78.63</v>
      </c>
      <c r="G2187" s="2">
        <v>41036</v>
      </c>
      <c r="H2187" s="4">
        <v>118.16</v>
      </c>
      <c r="J2187" s="2">
        <v>36034</v>
      </c>
      <c r="K2187" s="4">
        <v>38.549999999999997</v>
      </c>
      <c r="S2187" s="3">
        <v>35933</v>
      </c>
      <c r="T2187">
        <v>5.52</v>
      </c>
    </row>
    <row r="2188" spans="1:20" x14ac:dyDescent="0.25">
      <c r="A2188" s="2">
        <v>40702</v>
      </c>
      <c r="B2188" s="4">
        <v>856.32</v>
      </c>
      <c r="D2188" s="2">
        <v>42397</v>
      </c>
      <c r="E2188" s="4">
        <v>79.03</v>
      </c>
      <c r="G2188" s="2">
        <v>41037</v>
      </c>
      <c r="H2188" s="4">
        <v>118.79</v>
      </c>
      <c r="J2188" s="2">
        <v>36035</v>
      </c>
      <c r="K2188" s="4">
        <v>39.6</v>
      </c>
      <c r="S2188" s="3">
        <v>35934</v>
      </c>
      <c r="T2188">
        <v>5.35</v>
      </c>
    </row>
    <row r="2189" spans="1:20" x14ac:dyDescent="0.25">
      <c r="A2189" s="2">
        <v>40703</v>
      </c>
      <c r="B2189" s="4">
        <v>856.92</v>
      </c>
      <c r="D2189" s="2">
        <v>42398</v>
      </c>
      <c r="E2189" s="4">
        <v>79.28</v>
      </c>
      <c r="G2189" s="2">
        <v>41038</v>
      </c>
      <c r="H2189" s="4">
        <v>118.87</v>
      </c>
      <c r="J2189" s="2">
        <v>36038</v>
      </c>
      <c r="K2189" s="4">
        <v>44.28</v>
      </c>
      <c r="S2189" s="3">
        <v>35935</v>
      </c>
      <c r="T2189">
        <v>5.52</v>
      </c>
    </row>
    <row r="2190" spans="1:20" x14ac:dyDescent="0.25">
      <c r="A2190" s="2">
        <v>40704</v>
      </c>
      <c r="B2190" s="4">
        <v>851.2</v>
      </c>
      <c r="D2190" s="2">
        <v>42401</v>
      </c>
      <c r="E2190" s="4">
        <v>78.430000000000007</v>
      </c>
      <c r="G2190" s="2">
        <v>41039</v>
      </c>
      <c r="H2190" s="4">
        <v>118.52</v>
      </c>
      <c r="J2190" s="2">
        <v>36039</v>
      </c>
      <c r="K2190" s="4">
        <v>36.479999999999997</v>
      </c>
      <c r="S2190" s="3">
        <v>35936</v>
      </c>
      <c r="T2190">
        <v>5.49</v>
      </c>
    </row>
    <row r="2191" spans="1:20" x14ac:dyDescent="0.25">
      <c r="A2191" s="2">
        <v>40707</v>
      </c>
      <c r="B2191" s="4">
        <v>847.81</v>
      </c>
      <c r="D2191" s="2">
        <v>42402</v>
      </c>
      <c r="E2191" s="4">
        <v>77.87</v>
      </c>
      <c r="G2191" s="2">
        <v>41040</v>
      </c>
      <c r="H2191" s="4">
        <v>119.5</v>
      </c>
      <c r="J2191" s="2">
        <v>36040</v>
      </c>
      <c r="K2191" s="4">
        <v>36.76</v>
      </c>
      <c r="S2191" s="3">
        <v>35937</v>
      </c>
      <c r="T2191">
        <v>5.38</v>
      </c>
    </row>
    <row r="2192" spans="1:20" x14ac:dyDescent="0.25">
      <c r="A2192" s="2">
        <v>40708</v>
      </c>
      <c r="B2192" s="4">
        <v>852.28</v>
      </c>
      <c r="D2192" s="2">
        <v>42403</v>
      </c>
      <c r="E2192" s="4">
        <v>78.25</v>
      </c>
      <c r="G2192" s="2">
        <v>41043</v>
      </c>
      <c r="H2192" s="4">
        <v>121.17</v>
      </c>
      <c r="J2192" s="2">
        <v>36041</v>
      </c>
      <c r="K2192" s="4">
        <v>41.43</v>
      </c>
      <c r="S2192" s="3">
        <v>35940</v>
      </c>
      <c r="T2192">
        <v>5.38</v>
      </c>
    </row>
    <row r="2193" spans="1:20" x14ac:dyDescent="0.25">
      <c r="A2193" s="2">
        <v>40709</v>
      </c>
      <c r="B2193" s="4">
        <v>849.19</v>
      </c>
      <c r="D2193" s="2">
        <v>42404</v>
      </c>
      <c r="E2193" s="4">
        <v>78</v>
      </c>
      <c r="G2193" s="2">
        <v>41044</v>
      </c>
      <c r="H2193" s="4">
        <v>121.66</v>
      </c>
      <c r="J2193" s="2">
        <v>36042</v>
      </c>
      <c r="K2193" s="4">
        <v>43.31</v>
      </c>
      <c r="S2193" s="3">
        <v>35941</v>
      </c>
      <c r="T2193">
        <v>5.62</v>
      </c>
    </row>
    <row r="2194" spans="1:20" x14ac:dyDescent="0.25">
      <c r="A2194" s="2">
        <v>40710</v>
      </c>
      <c r="B2194" s="4">
        <v>837.83</v>
      </c>
      <c r="D2194" s="2">
        <v>42405</v>
      </c>
      <c r="E2194" s="4">
        <v>77.400000000000006</v>
      </c>
      <c r="G2194" s="2">
        <v>41045</v>
      </c>
      <c r="H2194" s="4">
        <v>122.01</v>
      </c>
      <c r="J2194" s="2">
        <v>36046</v>
      </c>
      <c r="K2194" s="4">
        <v>37.9</v>
      </c>
      <c r="S2194" s="3">
        <v>35942</v>
      </c>
      <c r="T2194">
        <v>5.53</v>
      </c>
    </row>
    <row r="2195" spans="1:20" x14ac:dyDescent="0.25">
      <c r="A2195" s="2">
        <v>40711</v>
      </c>
      <c r="B2195" s="4">
        <v>844.71</v>
      </c>
      <c r="D2195" s="2">
        <v>42408</v>
      </c>
      <c r="E2195" s="4">
        <v>76.5</v>
      </c>
      <c r="G2195" s="2">
        <v>41046</v>
      </c>
      <c r="H2195" s="4">
        <v>124.17</v>
      </c>
      <c r="J2195" s="2">
        <v>36047</v>
      </c>
      <c r="K2195" s="4">
        <v>39.659999999999997</v>
      </c>
      <c r="S2195" s="3">
        <v>35943</v>
      </c>
      <c r="T2195">
        <v>5.63</v>
      </c>
    </row>
    <row r="2196" spans="1:20" x14ac:dyDescent="0.25">
      <c r="A2196" s="2">
        <v>40714</v>
      </c>
      <c r="B2196" s="4">
        <v>847.32</v>
      </c>
      <c r="D2196" s="2">
        <v>42409</v>
      </c>
      <c r="E2196" s="4">
        <v>76.209999999999994</v>
      </c>
      <c r="G2196" s="2">
        <v>41047</v>
      </c>
      <c r="H2196" s="4">
        <v>124.2</v>
      </c>
      <c r="J2196" s="2">
        <v>36048</v>
      </c>
      <c r="K2196" s="4">
        <v>45.29</v>
      </c>
      <c r="S2196" s="3">
        <v>35944</v>
      </c>
      <c r="T2196">
        <v>5.63</v>
      </c>
    </row>
    <row r="2197" spans="1:20" x14ac:dyDescent="0.25">
      <c r="A2197" s="2">
        <v>40715</v>
      </c>
      <c r="B2197" s="4">
        <v>849.64</v>
      </c>
      <c r="D2197" s="2">
        <v>42410</v>
      </c>
      <c r="E2197" s="4">
        <v>76.099999999999994</v>
      </c>
      <c r="G2197" s="2">
        <v>41050</v>
      </c>
      <c r="H2197" s="4">
        <v>123.94</v>
      </c>
      <c r="J2197" s="2">
        <v>36049</v>
      </c>
      <c r="K2197" s="4">
        <v>43.74</v>
      </c>
      <c r="S2197" s="3">
        <v>35947</v>
      </c>
      <c r="T2197">
        <v>5.79</v>
      </c>
    </row>
    <row r="2198" spans="1:20" x14ac:dyDescent="0.25">
      <c r="A2198" s="2">
        <v>40716</v>
      </c>
      <c r="B2198" s="4">
        <v>847.1</v>
      </c>
      <c r="D2198" s="2">
        <v>42411</v>
      </c>
      <c r="E2198" s="4">
        <v>75.59</v>
      </c>
      <c r="G2198" s="2">
        <v>41051</v>
      </c>
      <c r="H2198" s="4">
        <v>122.56</v>
      </c>
      <c r="J2198" s="2">
        <v>36052</v>
      </c>
      <c r="K2198" s="4">
        <v>38.57</v>
      </c>
      <c r="S2198" s="3">
        <v>35948</v>
      </c>
      <c r="T2198">
        <v>5.5</v>
      </c>
    </row>
    <row r="2199" spans="1:20" x14ac:dyDescent="0.25">
      <c r="A2199" s="2">
        <v>40717</v>
      </c>
      <c r="B2199" s="4">
        <v>848.96</v>
      </c>
      <c r="D2199" s="2">
        <v>42412</v>
      </c>
      <c r="E2199" s="4">
        <v>76.72</v>
      </c>
      <c r="G2199" s="2">
        <v>41052</v>
      </c>
      <c r="H2199" s="4">
        <v>123.41</v>
      </c>
      <c r="J2199" s="2">
        <v>36053</v>
      </c>
      <c r="K2199" s="4">
        <v>36.58</v>
      </c>
      <c r="S2199" s="3">
        <v>35949</v>
      </c>
      <c r="T2199">
        <v>5.6</v>
      </c>
    </row>
    <row r="2200" spans="1:20" x14ac:dyDescent="0.25">
      <c r="A2200" s="2">
        <v>40718</v>
      </c>
      <c r="B2200" s="4">
        <v>847.26</v>
      </c>
      <c r="D2200" s="2">
        <v>42416</v>
      </c>
      <c r="E2200" s="4">
        <v>76.78</v>
      </c>
      <c r="G2200" s="2">
        <v>41053</v>
      </c>
      <c r="H2200" s="4">
        <v>122.94</v>
      </c>
      <c r="J2200" s="2">
        <v>36054</v>
      </c>
      <c r="K2200" s="4">
        <v>35.94</v>
      </c>
      <c r="S2200" s="3">
        <v>35950</v>
      </c>
      <c r="T2200">
        <v>5.55</v>
      </c>
    </row>
    <row r="2201" spans="1:20" x14ac:dyDescent="0.25">
      <c r="A2201" s="2">
        <v>40721</v>
      </c>
      <c r="B2201" s="4">
        <v>847.14</v>
      </c>
      <c r="D2201" s="2">
        <v>42417</v>
      </c>
      <c r="E2201" s="4">
        <v>77.42</v>
      </c>
      <c r="G2201" s="2">
        <v>41054</v>
      </c>
      <c r="H2201" s="4">
        <v>123.4</v>
      </c>
      <c r="J2201" s="2">
        <v>36055</v>
      </c>
      <c r="K2201" s="4">
        <v>39.229999999999997</v>
      </c>
      <c r="S2201" s="3">
        <v>35951</v>
      </c>
      <c r="T2201">
        <v>5.38</v>
      </c>
    </row>
    <row r="2202" spans="1:20" x14ac:dyDescent="0.25">
      <c r="A2202" s="2">
        <v>40722</v>
      </c>
      <c r="B2202" s="4">
        <v>848.38</v>
      </c>
      <c r="D2202" s="2">
        <v>42418</v>
      </c>
      <c r="E2202" s="4">
        <v>77.489999999999995</v>
      </c>
      <c r="G2202" s="2">
        <v>41058</v>
      </c>
      <c r="H2202" s="4">
        <v>123.02</v>
      </c>
      <c r="J2202" s="2">
        <v>36056</v>
      </c>
      <c r="K2202" s="4">
        <v>38.630000000000003</v>
      </c>
      <c r="S2202" s="3">
        <v>35954</v>
      </c>
      <c r="T2202">
        <v>5.44</v>
      </c>
    </row>
    <row r="2203" spans="1:20" x14ac:dyDescent="0.25">
      <c r="A2203" s="2">
        <v>40723</v>
      </c>
      <c r="B2203" s="4">
        <v>851.47</v>
      </c>
      <c r="D2203" s="2">
        <v>42419</v>
      </c>
      <c r="E2203" s="4">
        <v>77.64</v>
      </c>
      <c r="G2203" s="2">
        <v>41059</v>
      </c>
      <c r="H2203" s="4">
        <v>126.14</v>
      </c>
      <c r="J2203" s="2">
        <v>36059</v>
      </c>
      <c r="K2203" s="4">
        <v>38.58</v>
      </c>
      <c r="S2203" s="3">
        <v>35955</v>
      </c>
      <c r="T2203">
        <v>5.38</v>
      </c>
    </row>
    <row r="2204" spans="1:20" x14ac:dyDescent="0.25">
      <c r="A2204" s="2">
        <v>40724</v>
      </c>
      <c r="B2204" s="4">
        <v>853.56</v>
      </c>
      <c r="D2204" s="2">
        <v>42422</v>
      </c>
      <c r="E2204" s="4">
        <v>78.31</v>
      </c>
      <c r="G2204" s="2">
        <v>41060</v>
      </c>
      <c r="H2204" s="4">
        <v>127.6</v>
      </c>
      <c r="J2204" s="2">
        <v>36060</v>
      </c>
      <c r="K2204" s="4">
        <v>36.619999999999997</v>
      </c>
      <c r="S2204" s="3">
        <v>35956</v>
      </c>
      <c r="T2204">
        <v>5.53</v>
      </c>
    </row>
    <row r="2205" spans="1:20" x14ac:dyDescent="0.25">
      <c r="A2205" s="2">
        <v>40725</v>
      </c>
      <c r="B2205" s="4">
        <v>855.19</v>
      </c>
      <c r="D2205" s="2">
        <v>42423</v>
      </c>
      <c r="E2205" s="4">
        <v>78.150000000000006</v>
      </c>
      <c r="G2205" s="2">
        <v>41061</v>
      </c>
      <c r="H2205" s="4">
        <v>130.36000000000001</v>
      </c>
      <c r="J2205" s="2">
        <v>36061</v>
      </c>
      <c r="K2205" s="4">
        <v>32.47</v>
      </c>
      <c r="S2205" s="3">
        <v>35957</v>
      </c>
      <c r="T2205">
        <v>5.62</v>
      </c>
    </row>
    <row r="2206" spans="1:20" x14ac:dyDescent="0.25">
      <c r="A2206" s="2">
        <v>40729</v>
      </c>
      <c r="B2206" s="4">
        <v>855.6</v>
      </c>
      <c r="D2206" s="2">
        <v>42424</v>
      </c>
      <c r="E2206" s="4">
        <v>78.28</v>
      </c>
      <c r="G2206" s="2">
        <v>41064</v>
      </c>
      <c r="H2206" s="4">
        <v>129.33000000000001</v>
      </c>
      <c r="J2206" s="2">
        <v>36062</v>
      </c>
      <c r="K2206" s="4">
        <v>34.659999999999997</v>
      </c>
      <c r="S2206" s="3">
        <v>35958</v>
      </c>
      <c r="T2206">
        <v>5.53</v>
      </c>
    </row>
    <row r="2207" spans="1:20" x14ac:dyDescent="0.25">
      <c r="A2207" s="2">
        <v>40730</v>
      </c>
      <c r="B2207" s="4">
        <v>856.26</v>
      </c>
      <c r="D2207" s="2">
        <v>42425</v>
      </c>
      <c r="E2207" s="4">
        <v>78.7</v>
      </c>
      <c r="G2207" s="2">
        <v>41065</v>
      </c>
      <c r="H2207" s="4">
        <v>127.6</v>
      </c>
      <c r="J2207" s="2">
        <v>36063</v>
      </c>
      <c r="K2207" s="4">
        <v>34.549999999999997</v>
      </c>
      <c r="S2207" s="3">
        <v>35961</v>
      </c>
      <c r="T2207">
        <v>5.78</v>
      </c>
    </row>
    <row r="2208" spans="1:20" x14ac:dyDescent="0.25">
      <c r="A2208" s="2">
        <v>40731</v>
      </c>
      <c r="B2208" s="4">
        <v>856.98</v>
      </c>
      <c r="D2208" s="2">
        <v>42426</v>
      </c>
      <c r="E2208" s="4">
        <v>79.23</v>
      </c>
      <c r="G2208" s="2">
        <v>41066</v>
      </c>
      <c r="H2208" s="4">
        <v>125.05</v>
      </c>
      <c r="J2208" s="2">
        <v>36066</v>
      </c>
      <c r="K2208" s="4">
        <v>34.869999999999997</v>
      </c>
      <c r="S2208" s="3">
        <v>35962</v>
      </c>
      <c r="T2208">
        <v>5.55</v>
      </c>
    </row>
    <row r="2209" spans="1:20" x14ac:dyDescent="0.25">
      <c r="A2209" s="2">
        <v>40732</v>
      </c>
      <c r="B2209" s="4">
        <v>861.58</v>
      </c>
      <c r="D2209" s="2">
        <v>42429</v>
      </c>
      <c r="E2209" s="4">
        <v>80.08</v>
      </c>
      <c r="G2209" s="2">
        <v>41067</v>
      </c>
      <c r="H2209" s="4">
        <v>125.24</v>
      </c>
      <c r="J2209" s="2">
        <v>36067</v>
      </c>
      <c r="K2209" s="4">
        <v>36.08</v>
      </c>
      <c r="S2209" s="3">
        <v>35963</v>
      </c>
      <c r="T2209">
        <v>5.55</v>
      </c>
    </row>
    <row r="2210" spans="1:20" x14ac:dyDescent="0.25">
      <c r="A2210" s="2">
        <v>40735</v>
      </c>
      <c r="B2210" s="4">
        <v>866.32</v>
      </c>
      <c r="D2210" s="2">
        <v>42430</v>
      </c>
      <c r="E2210" s="4">
        <v>80.92</v>
      </c>
      <c r="G2210" s="2">
        <v>41068</v>
      </c>
      <c r="H2210" s="4">
        <v>125.21</v>
      </c>
      <c r="J2210" s="2">
        <v>36068</v>
      </c>
      <c r="K2210" s="4">
        <v>40.950000000000003</v>
      </c>
      <c r="S2210" s="3">
        <v>35964</v>
      </c>
      <c r="T2210">
        <v>5.54</v>
      </c>
    </row>
    <row r="2211" spans="1:20" x14ac:dyDescent="0.25">
      <c r="A2211" s="2">
        <v>40736</v>
      </c>
      <c r="B2211" s="4">
        <v>867.45</v>
      </c>
      <c r="D2211" s="2">
        <v>42431</v>
      </c>
      <c r="E2211" s="4">
        <v>80.37</v>
      </c>
      <c r="G2211" s="2">
        <v>41071</v>
      </c>
      <c r="H2211" s="4">
        <v>125.78</v>
      </c>
      <c r="J2211" s="2">
        <v>36069</v>
      </c>
      <c r="K2211" s="4">
        <v>43.48</v>
      </c>
      <c r="S2211" s="3">
        <v>35965</v>
      </c>
      <c r="T2211">
        <v>5.36</v>
      </c>
    </row>
    <row r="2212" spans="1:20" x14ac:dyDescent="0.25">
      <c r="A2212" s="2">
        <v>40737</v>
      </c>
      <c r="B2212" s="4">
        <v>868.36</v>
      </c>
      <c r="D2212" s="2">
        <v>42432</v>
      </c>
      <c r="E2212" s="4">
        <v>80.64</v>
      </c>
      <c r="G2212" s="2">
        <v>41072</v>
      </c>
      <c r="H2212" s="4">
        <v>124.63</v>
      </c>
      <c r="J2212" s="2">
        <v>36070</v>
      </c>
      <c r="K2212" s="4">
        <v>40.47</v>
      </c>
      <c r="S2212" s="3">
        <v>35968</v>
      </c>
      <c r="T2212">
        <v>5.42</v>
      </c>
    </row>
    <row r="2213" spans="1:20" x14ac:dyDescent="0.25">
      <c r="A2213" s="2">
        <v>40738</v>
      </c>
      <c r="B2213" s="4">
        <v>863.55</v>
      </c>
      <c r="D2213" s="2">
        <v>42433</v>
      </c>
      <c r="E2213" s="4">
        <v>80.87</v>
      </c>
      <c r="G2213" s="2">
        <v>41073</v>
      </c>
      <c r="H2213" s="4">
        <v>125.88</v>
      </c>
      <c r="J2213" s="2">
        <v>36073</v>
      </c>
      <c r="K2213" s="4">
        <v>42.81</v>
      </c>
      <c r="S2213" s="3">
        <v>35969</v>
      </c>
      <c r="T2213">
        <v>5.36</v>
      </c>
    </row>
    <row r="2214" spans="1:20" x14ac:dyDescent="0.25">
      <c r="A2214" s="2">
        <v>40739</v>
      </c>
      <c r="B2214" s="4">
        <v>864.09</v>
      </c>
      <c r="D2214" s="2">
        <v>42436</v>
      </c>
      <c r="E2214" s="4">
        <v>80.97</v>
      </c>
      <c r="G2214" s="2">
        <v>41074</v>
      </c>
      <c r="H2214" s="4">
        <v>125.69</v>
      </c>
      <c r="J2214" s="2">
        <v>36074</v>
      </c>
      <c r="K2214" s="4">
        <v>41.2</v>
      </c>
      <c r="S2214" s="3">
        <v>35970</v>
      </c>
      <c r="T2214">
        <v>5.54</v>
      </c>
    </row>
    <row r="2215" spans="1:20" x14ac:dyDescent="0.25">
      <c r="A2215" s="2">
        <v>40742</v>
      </c>
      <c r="B2215" s="4">
        <v>860.8</v>
      </c>
      <c r="D2215" s="2">
        <v>42437</v>
      </c>
      <c r="E2215" s="4">
        <v>80.400000000000006</v>
      </c>
      <c r="G2215" s="2">
        <v>41075</v>
      </c>
      <c r="H2215" s="4">
        <v>126.4</v>
      </c>
      <c r="J2215" s="2">
        <v>36075</v>
      </c>
      <c r="K2215" s="4">
        <v>43.51</v>
      </c>
      <c r="S2215" s="3">
        <v>35971</v>
      </c>
      <c r="T2215">
        <v>5.64</v>
      </c>
    </row>
    <row r="2216" spans="1:20" x14ac:dyDescent="0.25">
      <c r="A2216" s="2">
        <v>40743</v>
      </c>
      <c r="B2216" s="4">
        <v>867.71</v>
      </c>
      <c r="D2216" s="2">
        <v>42438</v>
      </c>
      <c r="E2216" s="4">
        <v>80.599999999999994</v>
      </c>
      <c r="G2216" s="2">
        <v>41078</v>
      </c>
      <c r="H2216" s="4">
        <v>127.08</v>
      </c>
      <c r="J2216" s="2">
        <v>36076</v>
      </c>
      <c r="K2216" s="4">
        <v>45.74</v>
      </c>
      <c r="S2216" s="3">
        <v>35972</v>
      </c>
      <c r="T2216">
        <v>5.47</v>
      </c>
    </row>
    <row r="2217" spans="1:20" x14ac:dyDescent="0.25">
      <c r="A2217" s="2">
        <v>40744</v>
      </c>
      <c r="B2217" s="4">
        <v>863.7</v>
      </c>
      <c r="D2217" s="2">
        <v>42439</v>
      </c>
      <c r="E2217" s="4">
        <v>81.16</v>
      </c>
      <c r="G2217" s="2">
        <v>41079</v>
      </c>
      <c r="H2217" s="4">
        <v>125.42</v>
      </c>
      <c r="J2217" s="2">
        <v>36077</v>
      </c>
      <c r="K2217" s="4">
        <v>42.2</v>
      </c>
      <c r="S2217" s="3">
        <v>35975</v>
      </c>
      <c r="T2217">
        <v>5.6899999999999995</v>
      </c>
    </row>
    <row r="2218" spans="1:20" x14ac:dyDescent="0.25">
      <c r="A2218" s="2">
        <v>40745</v>
      </c>
      <c r="B2218" s="4">
        <v>861.78</v>
      </c>
      <c r="D2218" s="2">
        <v>42440</v>
      </c>
      <c r="E2218" s="4">
        <v>82.16</v>
      </c>
      <c r="G2218" s="2">
        <v>41080</v>
      </c>
      <c r="H2218" s="4">
        <v>126.04</v>
      </c>
      <c r="J2218" s="2">
        <v>36080</v>
      </c>
      <c r="K2218" s="4">
        <v>40.07</v>
      </c>
      <c r="S2218" s="3">
        <v>35976</v>
      </c>
      <c r="T2218">
        <v>7.06</v>
      </c>
    </row>
    <row r="2219" spans="1:20" x14ac:dyDescent="0.25">
      <c r="A2219" s="2">
        <v>40746</v>
      </c>
      <c r="B2219" s="4">
        <v>863.63</v>
      </c>
      <c r="D2219" s="2">
        <v>42443</v>
      </c>
      <c r="E2219" s="4">
        <v>81.94</v>
      </c>
      <c r="G2219" s="2">
        <v>41081</v>
      </c>
      <c r="H2219" s="4">
        <v>126.67</v>
      </c>
      <c r="J2219" s="2">
        <v>36081</v>
      </c>
      <c r="K2219" s="4">
        <v>40.229999999999997</v>
      </c>
      <c r="S2219" s="3">
        <v>35977</v>
      </c>
      <c r="T2219">
        <v>6.35</v>
      </c>
    </row>
    <row r="2220" spans="1:20" x14ac:dyDescent="0.25">
      <c r="A2220" s="2">
        <v>40749</v>
      </c>
      <c r="B2220" s="4">
        <v>860.87</v>
      </c>
      <c r="D2220" s="2">
        <v>42444</v>
      </c>
      <c r="E2220" s="4">
        <v>81.150000000000006</v>
      </c>
      <c r="G2220" s="2">
        <v>41082</v>
      </c>
      <c r="H2220" s="4">
        <v>125.02</v>
      </c>
      <c r="J2220" s="2">
        <v>36082</v>
      </c>
      <c r="K2220" s="4">
        <v>38.96</v>
      </c>
      <c r="S2220" s="3">
        <v>35978</v>
      </c>
      <c r="T2220">
        <v>5.62</v>
      </c>
    </row>
    <row r="2221" spans="1:20" x14ac:dyDescent="0.25">
      <c r="A2221" s="2">
        <v>40750</v>
      </c>
      <c r="B2221" s="4">
        <v>862.55</v>
      </c>
      <c r="D2221" s="2">
        <v>42445</v>
      </c>
      <c r="E2221" s="4">
        <v>81.69</v>
      </c>
      <c r="G2221" s="2">
        <v>41085</v>
      </c>
      <c r="H2221" s="4">
        <v>126.84</v>
      </c>
      <c r="J2221" s="2">
        <v>36083</v>
      </c>
      <c r="K2221" s="4">
        <v>33.340000000000003</v>
      </c>
      <c r="S2221" s="3">
        <v>35979</v>
      </c>
      <c r="T2221">
        <v>5.41</v>
      </c>
    </row>
    <row r="2222" spans="1:20" x14ac:dyDescent="0.25">
      <c r="A2222" s="2">
        <v>40751</v>
      </c>
      <c r="B2222" s="4">
        <v>862.56</v>
      </c>
      <c r="D2222" s="2">
        <v>42446</v>
      </c>
      <c r="E2222" s="4">
        <v>82.21</v>
      </c>
      <c r="G2222" s="2">
        <v>41086</v>
      </c>
      <c r="H2222" s="4">
        <v>126.34</v>
      </c>
      <c r="J2222" s="2">
        <v>36084</v>
      </c>
      <c r="K2222" s="4">
        <v>34.82</v>
      </c>
      <c r="S2222" s="3">
        <v>35982</v>
      </c>
      <c r="T2222">
        <v>5.54</v>
      </c>
    </row>
    <row r="2223" spans="1:20" x14ac:dyDescent="0.25">
      <c r="A2223" s="2">
        <v>40752</v>
      </c>
      <c r="B2223" s="4">
        <v>863.48</v>
      </c>
      <c r="D2223" s="2">
        <v>42447</v>
      </c>
      <c r="E2223" s="4">
        <v>82.4</v>
      </c>
      <c r="G2223" s="2">
        <v>41087</v>
      </c>
      <c r="H2223" s="4">
        <v>126.54</v>
      </c>
      <c r="J2223" s="2">
        <v>36087</v>
      </c>
      <c r="K2223" s="4">
        <v>33.130000000000003</v>
      </c>
      <c r="S2223" s="3">
        <v>35983</v>
      </c>
      <c r="T2223">
        <v>5.46</v>
      </c>
    </row>
    <row r="2224" spans="1:20" x14ac:dyDescent="0.25">
      <c r="A2224" s="2">
        <v>40753</v>
      </c>
      <c r="B2224" s="4">
        <v>868.37</v>
      </c>
      <c r="D2224" s="2">
        <v>42450</v>
      </c>
      <c r="E2224" s="4">
        <v>82.31</v>
      </c>
      <c r="G2224" s="2">
        <v>41088</v>
      </c>
      <c r="H2224" s="4">
        <v>126.85</v>
      </c>
      <c r="J2224" s="2">
        <v>36088</v>
      </c>
      <c r="K2224" s="4">
        <v>33.11</v>
      </c>
      <c r="S2224" s="3">
        <v>35984</v>
      </c>
      <c r="T2224">
        <v>5.44</v>
      </c>
    </row>
    <row r="2225" spans="1:20" x14ac:dyDescent="0.25">
      <c r="A2225" s="2">
        <v>40756</v>
      </c>
      <c r="B2225" s="4">
        <v>871.12</v>
      </c>
      <c r="D2225" s="2">
        <v>42451</v>
      </c>
      <c r="E2225" s="4">
        <v>82.09</v>
      </c>
      <c r="G2225" s="2">
        <v>41089</v>
      </c>
      <c r="H2225" s="4">
        <v>125.2</v>
      </c>
      <c r="J2225" s="2">
        <v>36089</v>
      </c>
      <c r="K2225" s="4">
        <v>33.21</v>
      </c>
      <c r="S2225" s="3">
        <v>35985</v>
      </c>
      <c r="T2225">
        <v>5.51</v>
      </c>
    </row>
    <row r="2226" spans="1:20" x14ac:dyDescent="0.25">
      <c r="A2226" s="2">
        <v>40757</v>
      </c>
      <c r="B2226" s="4">
        <v>878.21</v>
      </c>
      <c r="D2226" s="2">
        <v>42452</v>
      </c>
      <c r="E2226" s="4">
        <v>81.709999999999994</v>
      </c>
      <c r="G2226" s="2">
        <v>41092</v>
      </c>
      <c r="H2226" s="4">
        <v>126.22</v>
      </c>
      <c r="J2226" s="2">
        <v>36090</v>
      </c>
      <c r="K2226" s="4">
        <v>31.53</v>
      </c>
      <c r="S2226" s="3">
        <v>35986</v>
      </c>
      <c r="T2226">
        <v>5.43</v>
      </c>
    </row>
    <row r="2227" spans="1:20" x14ac:dyDescent="0.25">
      <c r="A2227" s="2">
        <v>40758</v>
      </c>
      <c r="B2227" s="4">
        <v>878.6</v>
      </c>
      <c r="D2227" s="2">
        <v>42453</v>
      </c>
      <c r="E2227" s="4">
        <v>81.349999999999994</v>
      </c>
      <c r="G2227" s="2">
        <v>41093</v>
      </c>
      <c r="H2227" s="4">
        <v>125.25</v>
      </c>
      <c r="J2227" s="2">
        <v>36091</v>
      </c>
      <c r="K2227" s="4">
        <v>32.270000000000003</v>
      </c>
      <c r="S2227" s="3">
        <v>35989</v>
      </c>
      <c r="T2227">
        <v>5.5</v>
      </c>
    </row>
    <row r="2228" spans="1:20" x14ac:dyDescent="0.25">
      <c r="A2228" s="2">
        <v>40759</v>
      </c>
      <c r="B2228" s="4">
        <v>882.19</v>
      </c>
      <c r="D2228" s="2">
        <v>42457</v>
      </c>
      <c r="E2228" s="4">
        <v>80.98</v>
      </c>
      <c r="G2228" s="2">
        <v>41095</v>
      </c>
      <c r="H2228" s="4">
        <v>125.91</v>
      </c>
      <c r="J2228" s="2">
        <v>36094</v>
      </c>
      <c r="K2228" s="4">
        <v>32.380000000000003</v>
      </c>
      <c r="S2228" s="3">
        <v>35990</v>
      </c>
      <c r="T2228">
        <v>5.45</v>
      </c>
    </row>
    <row r="2229" spans="1:20" x14ac:dyDescent="0.25">
      <c r="A2229" s="2">
        <v>40760</v>
      </c>
      <c r="B2229" s="4">
        <v>875.27</v>
      </c>
      <c r="D2229" s="2">
        <v>42458</v>
      </c>
      <c r="E2229" s="4">
        <v>81.290000000000006</v>
      </c>
      <c r="G2229" s="2">
        <v>41096</v>
      </c>
      <c r="H2229" s="4">
        <v>127.06</v>
      </c>
      <c r="J2229" s="2">
        <v>36095</v>
      </c>
      <c r="K2229" s="4">
        <v>32.950000000000003</v>
      </c>
      <c r="S2229" s="3">
        <v>35991</v>
      </c>
      <c r="T2229">
        <v>5.7</v>
      </c>
    </row>
    <row r="2230" spans="1:20" x14ac:dyDescent="0.25">
      <c r="A2230" s="2">
        <v>40763</v>
      </c>
      <c r="B2230" s="4">
        <v>863.41</v>
      </c>
      <c r="D2230" s="2">
        <v>42459</v>
      </c>
      <c r="E2230" s="4">
        <v>81.58</v>
      </c>
      <c r="G2230" s="2">
        <v>41099</v>
      </c>
      <c r="H2230" s="4">
        <v>128.18</v>
      </c>
      <c r="J2230" s="2">
        <v>36096</v>
      </c>
      <c r="K2230" s="4">
        <v>32.42</v>
      </c>
      <c r="S2230" s="3">
        <v>35992</v>
      </c>
      <c r="T2230">
        <v>5.57</v>
      </c>
    </row>
    <row r="2231" spans="1:20" x14ac:dyDescent="0.25">
      <c r="A2231" s="2">
        <v>40764</v>
      </c>
      <c r="B2231" s="4">
        <v>871.24</v>
      </c>
      <c r="D2231" s="2">
        <v>42460</v>
      </c>
      <c r="E2231" s="4">
        <v>81.69</v>
      </c>
      <c r="G2231" s="2">
        <v>41100</v>
      </c>
      <c r="H2231" s="4">
        <v>128.44</v>
      </c>
      <c r="J2231" s="2">
        <v>36097</v>
      </c>
      <c r="K2231" s="4">
        <v>29.5</v>
      </c>
      <c r="S2231" s="3">
        <v>35993</v>
      </c>
      <c r="T2231">
        <v>5.42</v>
      </c>
    </row>
    <row r="2232" spans="1:20" x14ac:dyDescent="0.25">
      <c r="A2232" s="2">
        <v>40765</v>
      </c>
      <c r="B2232" s="4">
        <v>868.53</v>
      </c>
      <c r="D2232" s="2">
        <v>42461</v>
      </c>
      <c r="E2232" s="4">
        <v>81.37</v>
      </c>
      <c r="G2232" s="2">
        <v>41101</v>
      </c>
      <c r="H2232" s="4">
        <v>128.6</v>
      </c>
      <c r="J2232" s="2">
        <v>36098</v>
      </c>
      <c r="K2232" s="4">
        <v>28.05</v>
      </c>
      <c r="S2232" s="3">
        <v>35996</v>
      </c>
      <c r="T2232">
        <v>5.65</v>
      </c>
    </row>
    <row r="2233" spans="1:20" x14ac:dyDescent="0.25">
      <c r="A2233" s="2">
        <v>40766</v>
      </c>
      <c r="B2233" s="4">
        <v>871.04</v>
      </c>
      <c r="D2233" s="2">
        <v>42464</v>
      </c>
      <c r="E2233" s="4">
        <v>81.17</v>
      </c>
      <c r="G2233" s="2">
        <v>41102</v>
      </c>
      <c r="H2233" s="4">
        <v>129.51</v>
      </c>
      <c r="J2233" s="2">
        <v>36101</v>
      </c>
      <c r="K2233" s="4">
        <v>27.26</v>
      </c>
      <c r="S2233" s="3">
        <v>35997</v>
      </c>
      <c r="T2233">
        <v>5.51</v>
      </c>
    </row>
    <row r="2234" spans="1:20" x14ac:dyDescent="0.25">
      <c r="A2234" s="2">
        <v>40767</v>
      </c>
      <c r="B2234" s="4">
        <v>870.38</v>
      </c>
      <c r="D2234" s="2">
        <v>42465</v>
      </c>
      <c r="E2234" s="4">
        <v>80.87</v>
      </c>
      <c r="G2234" s="2">
        <v>41103</v>
      </c>
      <c r="H2234" s="4">
        <v>129.16999999999999</v>
      </c>
      <c r="J2234" s="2">
        <v>36102</v>
      </c>
      <c r="K2234" s="4">
        <v>27.76</v>
      </c>
      <c r="S2234" s="3">
        <v>35998</v>
      </c>
      <c r="T2234">
        <v>5.48</v>
      </c>
    </row>
    <row r="2235" spans="1:20" x14ac:dyDescent="0.25">
      <c r="A2235" s="2">
        <v>40770</v>
      </c>
      <c r="B2235" s="4">
        <v>872.61</v>
      </c>
      <c r="D2235" s="2">
        <v>42466</v>
      </c>
      <c r="E2235" s="4">
        <v>81.55</v>
      </c>
      <c r="G2235" s="2">
        <v>41106</v>
      </c>
      <c r="H2235" s="4">
        <v>129.77000000000001</v>
      </c>
      <c r="J2235" s="2">
        <v>36103</v>
      </c>
      <c r="K2235" s="4">
        <v>27.37</v>
      </c>
      <c r="S2235" s="3">
        <v>35999</v>
      </c>
      <c r="T2235">
        <v>5.55</v>
      </c>
    </row>
    <row r="2236" spans="1:20" x14ac:dyDescent="0.25">
      <c r="A2236" s="2">
        <v>40771</v>
      </c>
      <c r="B2236" s="4">
        <v>871.71</v>
      </c>
      <c r="D2236" s="2">
        <v>42467</v>
      </c>
      <c r="E2236" s="4">
        <v>81.150000000000006</v>
      </c>
      <c r="G2236" s="2">
        <v>41107</v>
      </c>
      <c r="H2236" s="4">
        <v>128.75</v>
      </c>
      <c r="J2236" s="2">
        <v>36104</v>
      </c>
      <c r="K2236" s="4">
        <v>26.01</v>
      </c>
      <c r="S2236" s="3">
        <v>36000</v>
      </c>
      <c r="T2236">
        <v>5.53</v>
      </c>
    </row>
    <row r="2237" spans="1:20" x14ac:dyDescent="0.25">
      <c r="A2237" s="2">
        <v>40772</v>
      </c>
      <c r="B2237" s="4">
        <v>873.09</v>
      </c>
      <c r="D2237" s="2">
        <v>42468</v>
      </c>
      <c r="E2237" s="4">
        <v>81.52</v>
      </c>
      <c r="G2237" s="2">
        <v>41108</v>
      </c>
      <c r="H2237" s="4">
        <v>128.82</v>
      </c>
      <c r="J2237" s="2">
        <v>36105</v>
      </c>
      <c r="K2237" s="4">
        <v>25.7</v>
      </c>
      <c r="S2237" s="3">
        <v>36003</v>
      </c>
      <c r="T2237">
        <v>5.68</v>
      </c>
    </row>
    <row r="2238" spans="1:20" x14ac:dyDescent="0.25">
      <c r="A2238" s="2">
        <v>40773</v>
      </c>
      <c r="B2238" s="4">
        <v>871.54</v>
      </c>
      <c r="D2238" s="2">
        <v>42471</v>
      </c>
      <c r="E2238" s="4">
        <v>81.63</v>
      </c>
      <c r="G2238" s="2">
        <v>41109</v>
      </c>
      <c r="H2238" s="4">
        <v>128.49</v>
      </c>
      <c r="J2238" s="2">
        <v>36108</v>
      </c>
      <c r="K2238" s="4">
        <v>28.09</v>
      </c>
      <c r="S2238" s="3">
        <v>36004</v>
      </c>
      <c r="T2238">
        <v>5.5</v>
      </c>
    </row>
    <row r="2239" spans="1:20" x14ac:dyDescent="0.25">
      <c r="A2239" s="2">
        <v>40774</v>
      </c>
      <c r="B2239" s="4">
        <v>870.42</v>
      </c>
      <c r="D2239" s="2">
        <v>42472</v>
      </c>
      <c r="E2239" s="4">
        <v>82.11</v>
      </c>
      <c r="G2239" s="2">
        <v>41110</v>
      </c>
      <c r="H2239" s="4">
        <v>130.04</v>
      </c>
      <c r="J2239" s="2">
        <v>36109</v>
      </c>
      <c r="K2239" s="4">
        <v>28.17</v>
      </c>
      <c r="S2239" s="3">
        <v>36005</v>
      </c>
      <c r="T2239">
        <v>5.49</v>
      </c>
    </row>
    <row r="2240" spans="1:20" x14ac:dyDescent="0.25">
      <c r="A2240" s="2">
        <v>40777</v>
      </c>
      <c r="B2240" s="4">
        <v>870.53</v>
      </c>
      <c r="D2240" s="2">
        <v>42473</v>
      </c>
      <c r="E2240" s="4">
        <v>82.65</v>
      </c>
      <c r="G2240" s="2">
        <v>41113</v>
      </c>
      <c r="H2240" s="4">
        <v>130.79</v>
      </c>
      <c r="J2240" s="2">
        <v>36110</v>
      </c>
      <c r="K2240" s="4">
        <v>28.47</v>
      </c>
      <c r="S2240" s="3">
        <v>36006</v>
      </c>
      <c r="T2240">
        <v>5.61</v>
      </c>
    </row>
    <row r="2241" spans="1:20" x14ac:dyDescent="0.25">
      <c r="A2241" s="2">
        <v>40778</v>
      </c>
      <c r="B2241" s="4">
        <v>871.46</v>
      </c>
      <c r="D2241" s="2">
        <v>42474</v>
      </c>
      <c r="E2241" s="4">
        <v>82.62</v>
      </c>
      <c r="G2241" s="2">
        <v>41114</v>
      </c>
      <c r="H2241" s="4">
        <v>131.81</v>
      </c>
      <c r="J2241" s="2">
        <v>36111</v>
      </c>
      <c r="K2241" s="4">
        <v>29.28</v>
      </c>
      <c r="S2241" s="3">
        <v>36007</v>
      </c>
      <c r="T2241">
        <v>5.63</v>
      </c>
    </row>
    <row r="2242" spans="1:20" x14ac:dyDescent="0.25">
      <c r="A2242" s="2">
        <v>40779</v>
      </c>
      <c r="B2242" s="4">
        <v>870.67</v>
      </c>
      <c r="D2242" s="2">
        <v>42475</v>
      </c>
      <c r="E2242" s="4">
        <v>82.49</v>
      </c>
      <c r="G2242" s="2">
        <v>41115</v>
      </c>
      <c r="H2242" s="4">
        <v>132.16</v>
      </c>
      <c r="J2242" s="2">
        <v>36112</v>
      </c>
      <c r="K2242" s="4">
        <v>29.03</v>
      </c>
      <c r="S2242" s="3">
        <v>36010</v>
      </c>
      <c r="T2242">
        <v>5.6899999999999995</v>
      </c>
    </row>
    <row r="2243" spans="1:20" x14ac:dyDescent="0.25">
      <c r="A2243" s="2">
        <v>40780</v>
      </c>
      <c r="B2243" s="4">
        <v>869.29</v>
      </c>
      <c r="D2243" s="2">
        <v>42478</v>
      </c>
      <c r="E2243" s="4">
        <v>82.96</v>
      </c>
      <c r="G2243" s="2">
        <v>41116</v>
      </c>
      <c r="H2243" s="4">
        <v>130.9</v>
      </c>
      <c r="J2243" s="2">
        <v>36115</v>
      </c>
      <c r="K2243" s="4">
        <v>28.9</v>
      </c>
      <c r="S2243" s="3">
        <v>36011</v>
      </c>
      <c r="T2243">
        <v>5.54</v>
      </c>
    </row>
    <row r="2244" spans="1:20" x14ac:dyDescent="0.25">
      <c r="A2244" s="2">
        <v>40781</v>
      </c>
      <c r="B2244" s="4">
        <v>870.99</v>
      </c>
      <c r="D2244" s="2">
        <v>42479</v>
      </c>
      <c r="E2244" s="4">
        <v>83.31</v>
      </c>
      <c r="G2244" s="2">
        <v>41117</v>
      </c>
      <c r="H2244" s="4">
        <v>128.47999999999999</v>
      </c>
      <c r="J2244" s="2">
        <v>36116</v>
      </c>
      <c r="K2244" s="4">
        <v>27.95</v>
      </c>
      <c r="S2244" s="3">
        <v>36012</v>
      </c>
      <c r="T2244">
        <v>5.53</v>
      </c>
    </row>
    <row r="2245" spans="1:20" x14ac:dyDescent="0.25">
      <c r="A2245" s="2">
        <v>40784</v>
      </c>
      <c r="B2245" s="4">
        <v>872.68</v>
      </c>
      <c r="D2245" s="2">
        <v>42480</v>
      </c>
      <c r="E2245" s="4">
        <v>83.47</v>
      </c>
      <c r="G2245" s="2">
        <v>41120</v>
      </c>
      <c r="H2245" s="4">
        <v>129.44</v>
      </c>
      <c r="J2245" s="2">
        <v>36117</v>
      </c>
      <c r="K2245" s="4">
        <v>27.13</v>
      </c>
      <c r="S2245" s="3">
        <v>36013</v>
      </c>
      <c r="T2245">
        <v>5.54</v>
      </c>
    </row>
    <row r="2246" spans="1:20" x14ac:dyDescent="0.25">
      <c r="A2246" s="2">
        <v>40785</v>
      </c>
      <c r="B2246" s="4">
        <v>872.98</v>
      </c>
      <c r="D2246" s="2">
        <v>42481</v>
      </c>
      <c r="E2246" s="4">
        <v>83.21</v>
      </c>
      <c r="G2246" s="2">
        <v>41121</v>
      </c>
      <c r="H2246" s="4">
        <v>129.69999999999999</v>
      </c>
      <c r="J2246" s="2">
        <v>36118</v>
      </c>
      <c r="K2246" s="4">
        <v>25.5</v>
      </c>
      <c r="S2246" s="3">
        <v>36014</v>
      </c>
      <c r="T2246">
        <v>5.44</v>
      </c>
    </row>
    <row r="2247" spans="1:20" x14ac:dyDescent="0.25">
      <c r="A2247" s="2">
        <v>40786</v>
      </c>
      <c r="B2247" s="4">
        <v>875.17</v>
      </c>
      <c r="D2247" s="2">
        <v>42482</v>
      </c>
      <c r="E2247" s="4">
        <v>83.38</v>
      </c>
      <c r="G2247" s="2">
        <v>41122</v>
      </c>
      <c r="H2247" s="4">
        <v>128.78</v>
      </c>
      <c r="J2247" s="2">
        <v>36119</v>
      </c>
      <c r="K2247" s="4">
        <v>22.47</v>
      </c>
      <c r="S2247" s="3">
        <v>36017</v>
      </c>
      <c r="T2247">
        <v>5.5600000000000005</v>
      </c>
    </row>
    <row r="2248" spans="1:20" x14ac:dyDescent="0.25">
      <c r="A2248" s="2">
        <v>40787</v>
      </c>
      <c r="B2248" s="4">
        <v>875.05</v>
      </c>
      <c r="D2248" s="2">
        <v>42485</v>
      </c>
      <c r="E2248" s="4">
        <v>83.08</v>
      </c>
      <c r="G2248" s="2">
        <v>41123</v>
      </c>
      <c r="H2248" s="4">
        <v>129.51</v>
      </c>
      <c r="J2248" s="2">
        <v>36122</v>
      </c>
      <c r="K2248" s="4">
        <v>21.84</v>
      </c>
      <c r="S2248" s="3">
        <v>36018</v>
      </c>
      <c r="T2248">
        <v>5.47</v>
      </c>
    </row>
    <row r="2249" spans="1:20" x14ac:dyDescent="0.25">
      <c r="A2249" s="2">
        <v>40788</v>
      </c>
      <c r="B2249" s="4">
        <v>874.21</v>
      </c>
      <c r="D2249" s="2">
        <v>42486</v>
      </c>
      <c r="E2249" s="4">
        <v>83.36</v>
      </c>
      <c r="G2249" s="2">
        <v>41124</v>
      </c>
      <c r="H2249" s="4">
        <v>127.39</v>
      </c>
      <c r="J2249" s="2">
        <v>36123</v>
      </c>
      <c r="K2249" s="4">
        <v>23.28</v>
      </c>
      <c r="S2249" s="3">
        <v>36019</v>
      </c>
      <c r="T2249">
        <v>5.58</v>
      </c>
    </row>
    <row r="2250" spans="1:20" x14ac:dyDescent="0.25">
      <c r="A2250" s="2">
        <v>40792</v>
      </c>
      <c r="B2250" s="4">
        <v>872.2</v>
      </c>
      <c r="D2250" s="2">
        <v>42487</v>
      </c>
      <c r="E2250" s="4">
        <v>83.85</v>
      </c>
      <c r="G2250" s="2">
        <v>41127</v>
      </c>
      <c r="H2250" s="4">
        <v>127.47</v>
      </c>
      <c r="J2250" s="2">
        <v>36124</v>
      </c>
      <c r="K2250" s="4">
        <v>22.15</v>
      </c>
      <c r="S2250" s="3">
        <v>36020</v>
      </c>
      <c r="T2250">
        <v>5.6</v>
      </c>
    </row>
    <row r="2251" spans="1:20" x14ac:dyDescent="0.25">
      <c r="A2251" s="2">
        <v>40793</v>
      </c>
      <c r="B2251" s="4">
        <v>870.63</v>
      </c>
      <c r="D2251" s="2">
        <v>42488</v>
      </c>
      <c r="E2251" s="4">
        <v>83.71</v>
      </c>
      <c r="G2251" s="2">
        <v>41128</v>
      </c>
      <c r="H2251" s="4">
        <v>125.83</v>
      </c>
      <c r="J2251" s="2">
        <v>36126</v>
      </c>
      <c r="K2251" s="4">
        <v>22.09</v>
      </c>
      <c r="S2251" s="3">
        <v>36021</v>
      </c>
      <c r="T2251">
        <v>5.5600000000000005</v>
      </c>
    </row>
    <row r="2252" spans="1:20" x14ac:dyDescent="0.25">
      <c r="A2252" s="2">
        <v>40794</v>
      </c>
      <c r="B2252" s="4">
        <v>872.26</v>
      </c>
      <c r="D2252" s="2">
        <v>42489</v>
      </c>
      <c r="E2252" s="4">
        <v>83.85</v>
      </c>
      <c r="G2252" s="2">
        <v>41129</v>
      </c>
      <c r="H2252" s="4">
        <v>125.16</v>
      </c>
      <c r="J2252" s="2">
        <v>36129</v>
      </c>
      <c r="K2252" s="4">
        <v>26.01</v>
      </c>
      <c r="S2252" s="3">
        <v>36024</v>
      </c>
      <c r="T2252">
        <v>5.8</v>
      </c>
    </row>
    <row r="2253" spans="1:20" x14ac:dyDescent="0.25">
      <c r="A2253" s="2">
        <v>40795</v>
      </c>
      <c r="B2253" s="4">
        <v>873.41</v>
      </c>
      <c r="D2253" s="2">
        <v>42492</v>
      </c>
      <c r="E2253" s="4">
        <v>83.47</v>
      </c>
      <c r="G2253" s="2">
        <v>41130</v>
      </c>
      <c r="H2253" s="4">
        <v>125.07</v>
      </c>
      <c r="J2253" s="2">
        <v>36130</v>
      </c>
      <c r="K2253" s="4">
        <v>24.97</v>
      </c>
      <c r="S2253" s="3">
        <v>36025</v>
      </c>
      <c r="T2253">
        <v>5.54</v>
      </c>
    </row>
    <row r="2254" spans="1:20" x14ac:dyDescent="0.25">
      <c r="A2254" s="2">
        <v>40798</v>
      </c>
      <c r="B2254" s="4">
        <v>873.51</v>
      </c>
      <c r="D2254" s="2">
        <v>42493</v>
      </c>
      <c r="E2254" s="4">
        <v>82.96</v>
      </c>
      <c r="G2254" s="2">
        <v>41131</v>
      </c>
      <c r="H2254" s="4">
        <v>125.7</v>
      </c>
      <c r="J2254" s="2">
        <v>36131</v>
      </c>
      <c r="K2254" s="4">
        <v>25.43</v>
      </c>
      <c r="S2254" s="3">
        <v>36026</v>
      </c>
      <c r="T2254">
        <v>5.48</v>
      </c>
    </row>
    <row r="2255" spans="1:20" x14ac:dyDescent="0.25">
      <c r="A2255" s="2">
        <v>40799</v>
      </c>
      <c r="B2255" s="4">
        <v>871.21</v>
      </c>
      <c r="D2255" s="2">
        <v>42494</v>
      </c>
      <c r="E2255" s="4">
        <v>82.65</v>
      </c>
      <c r="G2255" s="2">
        <v>41134</v>
      </c>
      <c r="H2255" s="4">
        <v>125.49</v>
      </c>
      <c r="J2255" s="2">
        <v>36132</v>
      </c>
      <c r="K2255" s="4">
        <v>28.7</v>
      </c>
      <c r="S2255" s="3">
        <v>36027</v>
      </c>
      <c r="T2255">
        <v>5.51</v>
      </c>
    </row>
    <row r="2256" spans="1:20" x14ac:dyDescent="0.25">
      <c r="A2256" s="2">
        <v>40800</v>
      </c>
      <c r="B2256" s="4">
        <v>872.56</v>
      </c>
      <c r="D2256" s="2">
        <v>42495</v>
      </c>
      <c r="E2256" s="4">
        <v>82.58</v>
      </c>
      <c r="G2256" s="2">
        <v>41135</v>
      </c>
      <c r="H2256" s="4">
        <v>123.79</v>
      </c>
      <c r="J2256" s="2">
        <v>36133</v>
      </c>
      <c r="K2256" s="4">
        <v>25.31</v>
      </c>
      <c r="S2256" s="3">
        <v>36028</v>
      </c>
      <c r="T2256">
        <v>5.46</v>
      </c>
    </row>
    <row r="2257" spans="1:20" x14ac:dyDescent="0.25">
      <c r="A2257" s="2">
        <v>40801</v>
      </c>
      <c r="B2257" s="4">
        <v>870.08</v>
      </c>
      <c r="D2257" s="2">
        <v>42496</v>
      </c>
      <c r="E2257" s="4">
        <v>82.53</v>
      </c>
      <c r="G2257" s="2">
        <v>41136</v>
      </c>
      <c r="H2257" s="4">
        <v>122.05</v>
      </c>
      <c r="J2257" s="2">
        <v>36136</v>
      </c>
      <c r="K2257" s="4">
        <v>24.9</v>
      </c>
      <c r="S2257" s="3">
        <v>36031</v>
      </c>
      <c r="T2257">
        <v>5.51</v>
      </c>
    </row>
    <row r="2258" spans="1:20" x14ac:dyDescent="0.25">
      <c r="A2258" s="2">
        <v>40802</v>
      </c>
      <c r="B2258" s="4">
        <v>871.24</v>
      </c>
      <c r="D2258" s="2">
        <v>42499</v>
      </c>
      <c r="E2258" s="4">
        <v>82.38</v>
      </c>
      <c r="G2258" s="2">
        <v>41137</v>
      </c>
      <c r="H2258" s="4">
        <v>121.01</v>
      </c>
      <c r="J2258" s="2">
        <v>36137</v>
      </c>
      <c r="K2258" s="4">
        <v>25.58</v>
      </c>
      <c r="S2258" s="3">
        <v>36032</v>
      </c>
      <c r="T2258">
        <v>5.5</v>
      </c>
    </row>
    <row r="2259" spans="1:20" x14ac:dyDescent="0.25">
      <c r="A2259" s="2">
        <v>40805</v>
      </c>
      <c r="B2259" s="4">
        <v>874.26</v>
      </c>
      <c r="D2259" s="2">
        <v>42500</v>
      </c>
      <c r="E2259" s="4">
        <v>83.08</v>
      </c>
      <c r="G2259" s="2">
        <v>41138</v>
      </c>
      <c r="H2259" s="4">
        <v>121.63</v>
      </c>
      <c r="J2259" s="2">
        <v>36138</v>
      </c>
      <c r="K2259" s="4">
        <v>25.66</v>
      </c>
      <c r="S2259" s="3">
        <v>36033</v>
      </c>
      <c r="T2259">
        <v>5.49</v>
      </c>
    </row>
    <row r="2260" spans="1:20" x14ac:dyDescent="0.25">
      <c r="A2260" s="2">
        <v>40806</v>
      </c>
      <c r="B2260" s="4">
        <v>875</v>
      </c>
      <c r="D2260" s="2">
        <v>42501</v>
      </c>
      <c r="E2260" s="4">
        <v>83.02</v>
      </c>
      <c r="G2260" s="2">
        <v>41141</v>
      </c>
      <c r="H2260" s="4">
        <v>121.85</v>
      </c>
      <c r="J2260" s="2">
        <v>36139</v>
      </c>
      <c r="K2260" s="4">
        <v>26.81</v>
      </c>
      <c r="S2260" s="3">
        <v>36034</v>
      </c>
      <c r="T2260">
        <v>5.55</v>
      </c>
    </row>
    <row r="2261" spans="1:20" x14ac:dyDescent="0.25">
      <c r="A2261" s="2">
        <v>40807</v>
      </c>
      <c r="B2261" s="4">
        <v>880.93</v>
      </c>
      <c r="D2261" s="2">
        <v>42502</v>
      </c>
      <c r="E2261" s="4">
        <v>83.15</v>
      </c>
      <c r="G2261" s="2">
        <v>41142</v>
      </c>
      <c r="H2261" s="4">
        <v>122.39</v>
      </c>
      <c r="J2261" s="2">
        <v>36140</v>
      </c>
      <c r="K2261" s="4">
        <v>27.72</v>
      </c>
      <c r="S2261" s="3">
        <v>36035</v>
      </c>
      <c r="T2261">
        <v>5.51</v>
      </c>
    </row>
    <row r="2262" spans="1:20" x14ac:dyDescent="0.25">
      <c r="A2262" s="2">
        <v>40808</v>
      </c>
      <c r="B2262" s="4">
        <v>887.72</v>
      </c>
      <c r="D2262" s="2">
        <v>42503</v>
      </c>
      <c r="E2262" s="4">
        <v>82.78</v>
      </c>
      <c r="G2262" s="2">
        <v>41143</v>
      </c>
      <c r="H2262" s="4">
        <v>124.41</v>
      </c>
      <c r="J2262" s="2">
        <v>36143</v>
      </c>
      <c r="K2262" s="4">
        <v>31.31</v>
      </c>
      <c r="S2262" s="3">
        <v>36038</v>
      </c>
      <c r="T2262">
        <v>5.89</v>
      </c>
    </row>
    <row r="2263" spans="1:20" x14ac:dyDescent="0.25">
      <c r="A2263" s="2">
        <v>40809</v>
      </c>
      <c r="B2263" s="4">
        <v>884.67</v>
      </c>
      <c r="D2263" s="2">
        <v>42506</v>
      </c>
      <c r="E2263" s="4">
        <v>83.24</v>
      </c>
      <c r="G2263" s="2">
        <v>41144</v>
      </c>
      <c r="H2263" s="4">
        <v>124.93</v>
      </c>
      <c r="J2263" s="2">
        <v>36144</v>
      </c>
      <c r="K2263" s="4">
        <v>29.42</v>
      </c>
      <c r="S2263" s="3">
        <v>36039</v>
      </c>
      <c r="T2263">
        <v>5.75</v>
      </c>
    </row>
    <row r="2264" spans="1:20" x14ac:dyDescent="0.25">
      <c r="A2264" s="2">
        <v>40812</v>
      </c>
      <c r="B2264" s="4">
        <v>882.01</v>
      </c>
      <c r="D2264" s="2">
        <v>42507</v>
      </c>
      <c r="E2264" s="4">
        <v>83.07</v>
      </c>
      <c r="G2264" s="2">
        <v>41145</v>
      </c>
      <c r="H2264" s="4">
        <v>124.81</v>
      </c>
      <c r="J2264" s="2">
        <v>36145</v>
      </c>
      <c r="K2264" s="4">
        <v>29.96</v>
      </c>
      <c r="S2264" s="3">
        <v>36040</v>
      </c>
      <c r="T2264">
        <v>5.53</v>
      </c>
    </row>
    <row r="2265" spans="1:20" x14ac:dyDescent="0.25">
      <c r="A2265" s="2">
        <v>40813</v>
      </c>
      <c r="B2265" s="4">
        <v>879.79</v>
      </c>
      <c r="D2265" s="2">
        <v>42508</v>
      </c>
      <c r="E2265" s="4">
        <v>83.08</v>
      </c>
      <c r="G2265" s="2">
        <v>41148</v>
      </c>
      <c r="H2265" s="4">
        <v>125.54</v>
      </c>
      <c r="J2265" s="2">
        <v>36146</v>
      </c>
      <c r="K2265" s="4">
        <v>27.96</v>
      </c>
      <c r="S2265" s="3">
        <v>36041</v>
      </c>
      <c r="T2265">
        <v>5.52</v>
      </c>
    </row>
    <row r="2266" spans="1:20" x14ac:dyDescent="0.25">
      <c r="A2266" s="2">
        <v>40814</v>
      </c>
      <c r="B2266" s="4">
        <v>879.73</v>
      </c>
      <c r="D2266" s="2">
        <v>42509</v>
      </c>
      <c r="E2266" s="4">
        <v>82.85</v>
      </c>
      <c r="G2266" s="2">
        <v>41149</v>
      </c>
      <c r="H2266" s="4">
        <v>125.84</v>
      </c>
      <c r="J2266" s="2">
        <v>36147</v>
      </c>
      <c r="K2266" s="4">
        <v>25.04</v>
      </c>
      <c r="S2266" s="3">
        <v>36042</v>
      </c>
      <c r="T2266">
        <v>5.41</v>
      </c>
    </row>
    <row r="2267" spans="1:20" x14ac:dyDescent="0.25">
      <c r="A2267" s="2">
        <v>40815</v>
      </c>
      <c r="B2267" s="4">
        <v>880.71</v>
      </c>
      <c r="D2267" s="2">
        <v>42510</v>
      </c>
      <c r="E2267" s="4">
        <v>83.14</v>
      </c>
      <c r="G2267" s="2">
        <v>41150</v>
      </c>
      <c r="H2267" s="4">
        <v>125.29</v>
      </c>
      <c r="J2267" s="2">
        <v>36150</v>
      </c>
      <c r="K2267" s="4">
        <v>23.86</v>
      </c>
      <c r="S2267" s="3">
        <v>36045</v>
      </c>
      <c r="T2267">
        <v>5.41</v>
      </c>
    </row>
    <row r="2268" spans="1:20" x14ac:dyDescent="0.25">
      <c r="A2268" s="2">
        <v>40816</v>
      </c>
      <c r="B2268" s="4">
        <v>884.31</v>
      </c>
      <c r="D2268" s="2">
        <v>42513</v>
      </c>
      <c r="E2268" s="4">
        <v>83.16</v>
      </c>
      <c r="G2268" s="2">
        <v>41151</v>
      </c>
      <c r="H2268" s="4">
        <v>125.94</v>
      </c>
      <c r="J2268" s="2">
        <v>36151</v>
      </c>
      <c r="K2268" s="4">
        <v>22.78</v>
      </c>
      <c r="S2268" s="3">
        <v>36046</v>
      </c>
      <c r="T2268">
        <v>5.66</v>
      </c>
    </row>
    <row r="2269" spans="1:20" x14ac:dyDescent="0.25">
      <c r="A2269" s="2">
        <v>40819</v>
      </c>
      <c r="B2269" s="4">
        <v>888.24</v>
      </c>
      <c r="D2269" s="2">
        <v>42514</v>
      </c>
      <c r="E2269" s="4">
        <v>83.66</v>
      </c>
      <c r="G2269" s="2">
        <v>41152</v>
      </c>
      <c r="H2269" s="4">
        <v>127.72</v>
      </c>
      <c r="J2269" s="2">
        <v>36152</v>
      </c>
      <c r="K2269" s="4">
        <v>20.21</v>
      </c>
      <c r="S2269" s="3">
        <v>36047</v>
      </c>
      <c r="T2269">
        <v>5.45</v>
      </c>
    </row>
    <row r="2270" spans="1:20" x14ac:dyDescent="0.25">
      <c r="A2270" s="2">
        <v>40820</v>
      </c>
      <c r="B2270" s="4">
        <v>886.38</v>
      </c>
      <c r="D2270" s="2">
        <v>42515</v>
      </c>
      <c r="E2270" s="4">
        <v>83.79</v>
      </c>
      <c r="G2270" s="2">
        <v>41156</v>
      </c>
      <c r="H2270" s="4">
        <v>127.32</v>
      </c>
      <c r="J2270" s="2">
        <v>36153</v>
      </c>
      <c r="K2270" s="4">
        <v>21.48</v>
      </c>
      <c r="S2270" s="3">
        <v>36048</v>
      </c>
      <c r="T2270">
        <v>5.55</v>
      </c>
    </row>
    <row r="2271" spans="1:20" x14ac:dyDescent="0.25">
      <c r="A2271" s="2">
        <v>40821</v>
      </c>
      <c r="B2271" s="4">
        <v>885.76</v>
      </c>
      <c r="D2271" s="2">
        <v>42516</v>
      </c>
      <c r="E2271" s="4">
        <v>83.55</v>
      </c>
      <c r="G2271" s="2">
        <v>41157</v>
      </c>
      <c r="H2271" s="4">
        <v>126.72</v>
      </c>
      <c r="J2271" s="2">
        <v>36157</v>
      </c>
      <c r="K2271" s="4">
        <v>23.5</v>
      </c>
      <c r="S2271" s="3">
        <v>36049</v>
      </c>
      <c r="T2271">
        <v>5.46</v>
      </c>
    </row>
    <row r="2272" spans="1:20" x14ac:dyDescent="0.25">
      <c r="A2272" s="2">
        <v>40822</v>
      </c>
      <c r="B2272" s="4">
        <v>884.37</v>
      </c>
      <c r="D2272" s="2">
        <v>42517</v>
      </c>
      <c r="E2272" s="4">
        <v>83.69</v>
      </c>
      <c r="G2272" s="2">
        <v>41158</v>
      </c>
      <c r="H2272" s="4">
        <v>124.59</v>
      </c>
      <c r="J2272" s="2">
        <v>36158</v>
      </c>
      <c r="K2272" s="4">
        <v>22.18</v>
      </c>
      <c r="S2272" s="3">
        <v>36052</v>
      </c>
      <c r="T2272">
        <v>5.65</v>
      </c>
    </row>
    <row r="2273" spans="1:20" x14ac:dyDescent="0.25">
      <c r="A2273" s="2">
        <v>40823</v>
      </c>
      <c r="B2273" s="4">
        <v>882.98</v>
      </c>
      <c r="D2273" s="2">
        <v>42521</v>
      </c>
      <c r="E2273" s="4">
        <v>83.61</v>
      </c>
      <c r="G2273" s="2">
        <v>41159</v>
      </c>
      <c r="H2273" s="4">
        <v>124.03</v>
      </c>
      <c r="J2273" s="2">
        <v>36159</v>
      </c>
      <c r="K2273" s="4">
        <v>23.34</v>
      </c>
      <c r="S2273" s="3">
        <v>36053</v>
      </c>
      <c r="T2273">
        <v>5.71</v>
      </c>
    </row>
    <row r="2274" spans="1:20" x14ac:dyDescent="0.25">
      <c r="A2274" s="2">
        <v>40826</v>
      </c>
      <c r="B2274" s="4">
        <v>889.22</v>
      </c>
      <c r="D2274" s="2">
        <v>42522</v>
      </c>
      <c r="E2274" s="4">
        <v>83.34</v>
      </c>
      <c r="G2274" s="2">
        <v>41162</v>
      </c>
      <c r="H2274" s="4">
        <v>124.33</v>
      </c>
      <c r="J2274" s="2">
        <v>36160</v>
      </c>
      <c r="K2274" s="4">
        <v>24.42</v>
      </c>
      <c r="S2274" s="3">
        <v>36054</v>
      </c>
      <c r="T2274">
        <v>5.49</v>
      </c>
    </row>
    <row r="2275" spans="1:20" x14ac:dyDescent="0.25">
      <c r="A2275" s="2">
        <v>40827</v>
      </c>
      <c r="B2275" s="4">
        <v>886.23</v>
      </c>
      <c r="D2275" s="2">
        <v>42523</v>
      </c>
      <c r="E2275" s="4">
        <v>83.36</v>
      </c>
      <c r="G2275" s="2">
        <v>41163</v>
      </c>
      <c r="H2275" s="4">
        <v>123.55</v>
      </c>
      <c r="J2275" s="2">
        <v>36164</v>
      </c>
      <c r="K2275" s="4">
        <v>26.17</v>
      </c>
      <c r="S2275" s="3">
        <v>36055</v>
      </c>
      <c r="T2275">
        <v>5.47</v>
      </c>
    </row>
    <row r="2276" spans="1:20" x14ac:dyDescent="0.25">
      <c r="A2276" s="2">
        <v>40828</v>
      </c>
      <c r="B2276" s="4">
        <v>891.48</v>
      </c>
      <c r="D2276" s="2">
        <v>42524</v>
      </c>
      <c r="E2276" s="4">
        <v>83.52</v>
      </c>
      <c r="G2276" s="2">
        <v>41164</v>
      </c>
      <c r="H2276" s="4">
        <v>122.01</v>
      </c>
      <c r="J2276" s="2">
        <v>36165</v>
      </c>
      <c r="K2276" s="4">
        <v>24.46</v>
      </c>
      <c r="S2276" s="3">
        <v>36056</v>
      </c>
      <c r="T2276">
        <v>5.38</v>
      </c>
    </row>
    <row r="2277" spans="1:20" x14ac:dyDescent="0.25">
      <c r="A2277" s="2">
        <v>40829</v>
      </c>
      <c r="B2277" s="4">
        <v>890.5</v>
      </c>
      <c r="D2277" s="2">
        <v>42527</v>
      </c>
      <c r="E2277" s="4">
        <v>83.88</v>
      </c>
      <c r="G2277" s="2">
        <v>41165</v>
      </c>
      <c r="H2277" s="4">
        <v>121.53</v>
      </c>
      <c r="J2277" s="2">
        <v>36166</v>
      </c>
      <c r="K2277" s="4">
        <v>23.34</v>
      </c>
      <c r="S2277" s="3">
        <v>36059</v>
      </c>
      <c r="T2277">
        <v>5.47</v>
      </c>
    </row>
    <row r="2278" spans="1:20" x14ac:dyDescent="0.25">
      <c r="A2278" s="2">
        <v>40830</v>
      </c>
      <c r="B2278" s="4">
        <v>891.86</v>
      </c>
      <c r="D2278" s="2">
        <v>42528</v>
      </c>
      <c r="E2278" s="4">
        <v>84.25</v>
      </c>
      <c r="G2278" s="2">
        <v>41166</v>
      </c>
      <c r="H2278" s="4">
        <v>118.3</v>
      </c>
      <c r="J2278" s="2">
        <v>36167</v>
      </c>
      <c r="K2278" s="4">
        <v>24.37</v>
      </c>
      <c r="S2278" s="3">
        <v>36060</v>
      </c>
      <c r="T2278">
        <v>5.38</v>
      </c>
    </row>
    <row r="2279" spans="1:20" x14ac:dyDescent="0.25">
      <c r="A2279" s="2">
        <v>40833</v>
      </c>
      <c r="B2279" s="4">
        <v>890.68</v>
      </c>
      <c r="D2279" s="2">
        <v>42529</v>
      </c>
      <c r="E2279" s="4">
        <v>84.57</v>
      </c>
      <c r="G2279" s="2">
        <v>41169</v>
      </c>
      <c r="H2279" s="4">
        <v>119.72</v>
      </c>
      <c r="J2279" s="2">
        <v>36168</v>
      </c>
      <c r="K2279" s="4">
        <v>23.28</v>
      </c>
      <c r="S2279" s="3">
        <v>36061</v>
      </c>
      <c r="T2279">
        <v>5.48</v>
      </c>
    </row>
    <row r="2280" spans="1:20" x14ac:dyDescent="0.25">
      <c r="A2280" s="2">
        <v>40834</v>
      </c>
      <c r="B2280" s="4">
        <v>891.71</v>
      </c>
      <c r="D2280" s="2">
        <v>42530</v>
      </c>
      <c r="E2280" s="4">
        <v>84.24</v>
      </c>
      <c r="G2280" s="2">
        <v>41170</v>
      </c>
      <c r="H2280" s="4">
        <v>120.32</v>
      </c>
      <c r="J2280" s="2">
        <v>36171</v>
      </c>
      <c r="K2280" s="4">
        <v>25.46</v>
      </c>
      <c r="S2280" s="3">
        <v>36062</v>
      </c>
      <c r="T2280">
        <v>5.42</v>
      </c>
    </row>
    <row r="2281" spans="1:20" x14ac:dyDescent="0.25">
      <c r="A2281" s="2">
        <v>40835</v>
      </c>
      <c r="B2281" s="4">
        <v>890.97</v>
      </c>
      <c r="D2281" s="2">
        <v>42531</v>
      </c>
      <c r="E2281" s="4">
        <v>83.83</v>
      </c>
      <c r="G2281" s="2">
        <v>41171</v>
      </c>
      <c r="H2281" s="4">
        <v>121.11</v>
      </c>
      <c r="J2281" s="2">
        <v>36172</v>
      </c>
      <c r="K2281" s="4">
        <v>28.1</v>
      </c>
      <c r="S2281" s="3">
        <v>36063</v>
      </c>
      <c r="T2281">
        <v>5.51</v>
      </c>
    </row>
    <row r="2282" spans="1:20" x14ac:dyDescent="0.25">
      <c r="A2282" s="2">
        <v>40836</v>
      </c>
      <c r="B2282" s="4">
        <v>892.92</v>
      </c>
      <c r="D2282" s="2">
        <v>42534</v>
      </c>
      <c r="E2282" s="4">
        <v>83.27</v>
      </c>
      <c r="G2282" s="2">
        <v>41172</v>
      </c>
      <c r="H2282" s="4">
        <v>121.41</v>
      </c>
      <c r="J2282" s="2">
        <v>36173</v>
      </c>
      <c r="K2282" s="4">
        <v>30.11</v>
      </c>
      <c r="S2282" s="3">
        <v>36066</v>
      </c>
      <c r="T2282">
        <v>5.55</v>
      </c>
    </row>
    <row r="2283" spans="1:20" x14ac:dyDescent="0.25">
      <c r="A2283" s="2">
        <v>40837</v>
      </c>
      <c r="B2283" s="4">
        <v>895.59</v>
      </c>
      <c r="D2283" s="2">
        <v>42535</v>
      </c>
      <c r="E2283" s="4">
        <v>82.99</v>
      </c>
      <c r="G2283" s="2">
        <v>41173</v>
      </c>
      <c r="H2283" s="4">
        <v>121.55</v>
      </c>
      <c r="J2283" s="2">
        <v>36174</v>
      </c>
      <c r="K2283" s="4">
        <v>32.979999999999997</v>
      </c>
      <c r="S2283" s="3">
        <v>36067</v>
      </c>
      <c r="T2283">
        <v>5.44</v>
      </c>
    </row>
    <row r="2284" spans="1:20" x14ac:dyDescent="0.25">
      <c r="A2284" s="2">
        <v>40840</v>
      </c>
      <c r="B2284" s="4">
        <v>901.59</v>
      </c>
      <c r="D2284" s="2">
        <v>42536</v>
      </c>
      <c r="E2284" s="4">
        <v>83.03</v>
      </c>
      <c r="G2284" s="2">
        <v>41176</v>
      </c>
      <c r="H2284" s="4">
        <v>122.5</v>
      </c>
      <c r="J2284" s="2">
        <v>36175</v>
      </c>
      <c r="K2284" s="4">
        <v>29.24</v>
      </c>
      <c r="S2284" s="3">
        <v>36068</v>
      </c>
      <c r="T2284">
        <v>6.14</v>
      </c>
    </row>
    <row r="2285" spans="1:20" x14ac:dyDescent="0.25">
      <c r="A2285" s="2">
        <v>40841</v>
      </c>
      <c r="B2285" s="4">
        <v>897.59</v>
      </c>
      <c r="D2285" s="2">
        <v>42537</v>
      </c>
      <c r="E2285" s="4">
        <v>83.09</v>
      </c>
      <c r="G2285" s="2">
        <v>41177</v>
      </c>
      <c r="H2285" s="4">
        <v>123.72</v>
      </c>
      <c r="J2285" s="2">
        <v>36179</v>
      </c>
      <c r="K2285" s="4">
        <v>29.24</v>
      </c>
      <c r="S2285" s="3">
        <v>36069</v>
      </c>
      <c r="T2285">
        <v>5.73</v>
      </c>
    </row>
    <row r="2286" spans="1:20" x14ac:dyDescent="0.25">
      <c r="A2286" s="2">
        <v>40842</v>
      </c>
      <c r="B2286" s="4">
        <v>898.54</v>
      </c>
      <c r="D2286" s="2">
        <v>42538</v>
      </c>
      <c r="E2286" s="4">
        <v>83.13</v>
      </c>
      <c r="G2286" s="2">
        <v>41178</v>
      </c>
      <c r="H2286" s="4">
        <v>125.04</v>
      </c>
      <c r="J2286" s="2">
        <v>36180</v>
      </c>
      <c r="K2286" s="4">
        <v>28.6</v>
      </c>
      <c r="S2286" s="3">
        <v>36070</v>
      </c>
      <c r="T2286">
        <v>5.39</v>
      </c>
    </row>
    <row r="2287" spans="1:20" x14ac:dyDescent="0.25">
      <c r="A2287" s="2">
        <v>40843</v>
      </c>
      <c r="B2287" s="4">
        <v>901.82</v>
      </c>
      <c r="D2287" s="2">
        <v>42541</v>
      </c>
      <c r="E2287" s="4">
        <v>83.62</v>
      </c>
      <c r="G2287" s="2">
        <v>41179</v>
      </c>
      <c r="H2287" s="4">
        <v>124.15</v>
      </c>
      <c r="J2287" s="2">
        <v>36181</v>
      </c>
      <c r="K2287" s="4">
        <v>30.92</v>
      </c>
      <c r="S2287" s="3">
        <v>36073</v>
      </c>
      <c r="T2287">
        <v>5.45</v>
      </c>
    </row>
    <row r="2288" spans="1:20" x14ac:dyDescent="0.25">
      <c r="A2288" s="2">
        <v>40844</v>
      </c>
      <c r="B2288" s="4">
        <v>901.13</v>
      </c>
      <c r="D2288" s="2">
        <v>42542</v>
      </c>
      <c r="E2288" s="4">
        <v>83.95</v>
      </c>
      <c r="G2288" s="2">
        <v>41180</v>
      </c>
      <c r="H2288" s="4">
        <v>124.23</v>
      </c>
      <c r="J2288" s="2">
        <v>36182</v>
      </c>
      <c r="K2288" s="4">
        <v>31.95</v>
      </c>
      <c r="S2288" s="3">
        <v>36074</v>
      </c>
      <c r="T2288">
        <v>4.6500000000000004</v>
      </c>
    </row>
    <row r="2289" spans="1:20" x14ac:dyDescent="0.25">
      <c r="A2289" s="2">
        <v>40847</v>
      </c>
      <c r="B2289" s="4">
        <v>898.99</v>
      </c>
      <c r="D2289" s="2">
        <v>42543</v>
      </c>
      <c r="E2289" s="4">
        <v>84.02</v>
      </c>
      <c r="G2289" s="2">
        <v>41183</v>
      </c>
      <c r="H2289" s="4">
        <v>124.41</v>
      </c>
      <c r="J2289" s="2">
        <v>36185</v>
      </c>
      <c r="K2289" s="4">
        <v>31.13</v>
      </c>
      <c r="S2289" s="3">
        <v>36075</v>
      </c>
      <c r="T2289">
        <v>4.57</v>
      </c>
    </row>
    <row r="2290" spans="1:20" x14ac:dyDescent="0.25">
      <c r="A2290" s="2">
        <v>40848</v>
      </c>
      <c r="B2290" s="4">
        <v>895</v>
      </c>
      <c r="D2290" s="2">
        <v>42544</v>
      </c>
      <c r="E2290" s="4">
        <v>84.64</v>
      </c>
      <c r="G2290" s="2">
        <v>41184</v>
      </c>
      <c r="H2290" s="4">
        <v>124.25</v>
      </c>
      <c r="J2290" s="2">
        <v>36186</v>
      </c>
      <c r="K2290" s="4">
        <v>29.23</v>
      </c>
      <c r="S2290" s="3">
        <v>36076</v>
      </c>
      <c r="T2290">
        <v>5.15</v>
      </c>
    </row>
    <row r="2291" spans="1:20" x14ac:dyDescent="0.25">
      <c r="A2291" s="2">
        <v>40849</v>
      </c>
      <c r="B2291" s="4">
        <v>897.11</v>
      </c>
      <c r="D2291" s="2">
        <v>42545</v>
      </c>
      <c r="E2291" s="4">
        <v>83.25</v>
      </c>
      <c r="G2291" s="2">
        <v>41185</v>
      </c>
      <c r="H2291" s="4">
        <v>124.29</v>
      </c>
      <c r="J2291" s="2">
        <v>36187</v>
      </c>
      <c r="K2291" s="4">
        <v>29.73</v>
      </c>
      <c r="S2291" s="3">
        <v>36077</v>
      </c>
      <c r="T2291">
        <v>5.0199999999999996</v>
      </c>
    </row>
    <row r="2292" spans="1:20" x14ac:dyDescent="0.25">
      <c r="A2292" s="2">
        <v>40850</v>
      </c>
      <c r="B2292" s="4">
        <v>899.11</v>
      </c>
      <c r="D2292" s="2">
        <v>42548</v>
      </c>
      <c r="E2292" s="4">
        <v>82.02</v>
      </c>
      <c r="G2292" s="2">
        <v>41186</v>
      </c>
      <c r="H2292" s="4">
        <v>122.73</v>
      </c>
      <c r="J2292" s="2">
        <v>36188</v>
      </c>
      <c r="K2292" s="4">
        <v>28.11</v>
      </c>
      <c r="S2292" s="3">
        <v>36080</v>
      </c>
      <c r="T2292">
        <v>5.0199999999999996</v>
      </c>
    </row>
    <row r="2293" spans="1:20" x14ac:dyDescent="0.25">
      <c r="A2293" s="2">
        <v>40851</v>
      </c>
      <c r="B2293" s="4">
        <v>898.89</v>
      </c>
      <c r="D2293" s="2">
        <v>42549</v>
      </c>
      <c r="E2293" s="4">
        <v>83.08</v>
      </c>
      <c r="G2293" s="2">
        <v>41187</v>
      </c>
      <c r="H2293" s="4">
        <v>121.15</v>
      </c>
      <c r="J2293" s="2">
        <v>36189</v>
      </c>
      <c r="K2293" s="4">
        <v>26.25</v>
      </c>
      <c r="S2293" s="3">
        <v>36081</v>
      </c>
      <c r="T2293">
        <v>5.4</v>
      </c>
    </row>
    <row r="2294" spans="1:20" x14ac:dyDescent="0.25">
      <c r="A2294" s="2">
        <v>40854</v>
      </c>
      <c r="B2294" s="4">
        <v>898.17</v>
      </c>
      <c r="D2294" s="2">
        <v>42550</v>
      </c>
      <c r="E2294" s="4">
        <v>84.12</v>
      </c>
      <c r="G2294" s="2">
        <v>41190</v>
      </c>
      <c r="H2294" s="4">
        <v>122.17</v>
      </c>
      <c r="J2294" s="2">
        <v>36192</v>
      </c>
      <c r="K2294" s="4">
        <v>27.67</v>
      </c>
      <c r="S2294" s="3">
        <v>36082</v>
      </c>
      <c r="T2294">
        <v>5.33</v>
      </c>
    </row>
    <row r="2295" spans="1:20" x14ac:dyDescent="0.25">
      <c r="A2295" s="2">
        <v>40855</v>
      </c>
      <c r="B2295" s="4">
        <v>898.62</v>
      </c>
      <c r="D2295" s="2">
        <v>42551</v>
      </c>
      <c r="E2295" s="4">
        <v>84.69</v>
      </c>
      <c r="G2295" s="2">
        <v>41191</v>
      </c>
      <c r="H2295" s="4">
        <v>121.95</v>
      </c>
      <c r="J2295" s="2">
        <v>36193</v>
      </c>
      <c r="K2295" s="4">
        <v>28.16</v>
      </c>
      <c r="S2295" s="3">
        <v>36083</v>
      </c>
      <c r="T2295">
        <v>5.49</v>
      </c>
    </row>
    <row r="2296" spans="1:20" x14ac:dyDescent="0.25">
      <c r="A2296" s="2">
        <v>40856</v>
      </c>
      <c r="B2296" s="4">
        <v>893.62</v>
      </c>
      <c r="D2296" s="2">
        <v>42552</v>
      </c>
      <c r="E2296" s="4">
        <v>84.47</v>
      </c>
      <c r="G2296" s="2">
        <v>41192</v>
      </c>
      <c r="H2296" s="4">
        <v>122.81</v>
      </c>
      <c r="J2296" s="2">
        <v>36194</v>
      </c>
      <c r="K2296" s="4">
        <v>27.88</v>
      </c>
      <c r="S2296" s="3">
        <v>36084</v>
      </c>
      <c r="T2296">
        <v>4.7300000000000004</v>
      </c>
    </row>
    <row r="2297" spans="1:20" x14ac:dyDescent="0.25">
      <c r="A2297" s="2">
        <v>40857</v>
      </c>
      <c r="B2297" s="4">
        <v>893.84</v>
      </c>
      <c r="D2297" s="2">
        <v>42556</v>
      </c>
      <c r="E2297" s="4">
        <v>83.99</v>
      </c>
      <c r="G2297" s="2">
        <v>41193</v>
      </c>
      <c r="H2297" s="4">
        <v>123.66</v>
      </c>
      <c r="J2297" s="2">
        <v>36195</v>
      </c>
      <c r="K2297" s="4">
        <v>29.48</v>
      </c>
      <c r="S2297" s="3">
        <v>36087</v>
      </c>
      <c r="T2297">
        <v>4.79</v>
      </c>
    </row>
    <row r="2298" spans="1:20" x14ac:dyDescent="0.25">
      <c r="A2298" s="2">
        <v>40858</v>
      </c>
      <c r="B2298" s="4">
        <v>896.93</v>
      </c>
      <c r="D2298" s="2">
        <v>42557</v>
      </c>
      <c r="E2298" s="4">
        <v>84.36</v>
      </c>
      <c r="G2298" s="2">
        <v>41194</v>
      </c>
      <c r="H2298" s="4">
        <v>123.97</v>
      </c>
      <c r="J2298" s="2">
        <v>36196</v>
      </c>
      <c r="K2298" s="4">
        <v>29.67</v>
      </c>
      <c r="S2298" s="3">
        <v>36088</v>
      </c>
      <c r="T2298">
        <v>4.8</v>
      </c>
    </row>
    <row r="2299" spans="1:20" x14ac:dyDescent="0.25">
      <c r="A2299" s="2">
        <v>40861</v>
      </c>
      <c r="B2299" s="4">
        <v>895.31</v>
      </c>
      <c r="D2299" s="2">
        <v>42558</v>
      </c>
      <c r="E2299" s="4">
        <v>84.47</v>
      </c>
      <c r="G2299" s="2">
        <v>41197</v>
      </c>
      <c r="H2299" s="4">
        <v>123.68</v>
      </c>
      <c r="J2299" s="2">
        <v>36199</v>
      </c>
      <c r="K2299" s="4">
        <v>30.27</v>
      </c>
      <c r="S2299" s="3">
        <v>36089</v>
      </c>
      <c r="T2299">
        <v>4.83</v>
      </c>
    </row>
    <row r="2300" spans="1:20" x14ac:dyDescent="0.25">
      <c r="A2300" s="2">
        <v>40862</v>
      </c>
      <c r="B2300" s="4">
        <v>894.67</v>
      </c>
      <c r="D2300" s="2">
        <v>42559</v>
      </c>
      <c r="E2300" s="4">
        <v>85.59</v>
      </c>
      <c r="G2300" s="2">
        <v>41198</v>
      </c>
      <c r="H2300" s="4">
        <v>121.98</v>
      </c>
      <c r="J2300" s="2">
        <v>36200</v>
      </c>
      <c r="K2300" s="4">
        <v>31.36</v>
      </c>
      <c r="S2300" s="3">
        <v>36090</v>
      </c>
      <c r="T2300">
        <v>4.96</v>
      </c>
    </row>
    <row r="2301" spans="1:20" x14ac:dyDescent="0.25">
      <c r="A2301" s="2">
        <v>40863</v>
      </c>
      <c r="B2301" s="4">
        <v>892.38</v>
      </c>
      <c r="D2301" s="2">
        <v>42562</v>
      </c>
      <c r="E2301" s="4">
        <v>85.64</v>
      </c>
      <c r="G2301" s="2">
        <v>41199</v>
      </c>
      <c r="H2301" s="4">
        <v>120.79</v>
      </c>
      <c r="J2301" s="2">
        <v>36201</v>
      </c>
      <c r="K2301" s="4">
        <v>30.45</v>
      </c>
      <c r="S2301" s="3">
        <v>36091</v>
      </c>
      <c r="T2301">
        <v>4.8600000000000003</v>
      </c>
    </row>
    <row r="2302" spans="1:20" x14ac:dyDescent="0.25">
      <c r="A2302" s="2">
        <v>40864</v>
      </c>
      <c r="B2302" s="4">
        <v>891.23</v>
      </c>
      <c r="D2302" s="2">
        <v>42563</v>
      </c>
      <c r="E2302" s="4">
        <v>85.88</v>
      </c>
      <c r="G2302" s="2">
        <v>41200</v>
      </c>
      <c r="H2302" s="4">
        <v>120.07</v>
      </c>
      <c r="J2302" s="2">
        <v>36202</v>
      </c>
      <c r="K2302" s="4">
        <v>27.42</v>
      </c>
      <c r="S2302" s="3">
        <v>36094</v>
      </c>
      <c r="T2302">
        <v>5.03</v>
      </c>
    </row>
    <row r="2303" spans="1:20" x14ac:dyDescent="0.25">
      <c r="A2303" s="2">
        <v>40865</v>
      </c>
      <c r="B2303" s="4">
        <v>891.05</v>
      </c>
      <c r="D2303" s="2">
        <v>42564</v>
      </c>
      <c r="E2303" s="4">
        <v>85.63</v>
      </c>
      <c r="G2303" s="2">
        <v>41201</v>
      </c>
      <c r="H2303" s="4">
        <v>121.71</v>
      </c>
      <c r="J2303" s="2">
        <v>36203</v>
      </c>
      <c r="K2303" s="4">
        <v>29.76</v>
      </c>
      <c r="S2303" s="3">
        <v>36095</v>
      </c>
      <c r="T2303">
        <v>5</v>
      </c>
    </row>
    <row r="2304" spans="1:20" x14ac:dyDescent="0.25">
      <c r="A2304" s="2">
        <v>40868</v>
      </c>
      <c r="B2304" s="4">
        <v>888.37</v>
      </c>
      <c r="D2304" s="2">
        <v>42565</v>
      </c>
      <c r="E2304" s="4">
        <v>85.8</v>
      </c>
      <c r="G2304" s="2">
        <v>41204</v>
      </c>
      <c r="H2304" s="4">
        <v>120.96</v>
      </c>
      <c r="J2304" s="2">
        <v>36207</v>
      </c>
      <c r="K2304" s="4">
        <v>29.65</v>
      </c>
      <c r="S2304" s="3">
        <v>36096</v>
      </c>
      <c r="T2304">
        <v>5.0599999999999996</v>
      </c>
    </row>
    <row r="2305" spans="1:20" x14ac:dyDescent="0.25">
      <c r="A2305" s="2">
        <v>40869</v>
      </c>
      <c r="B2305" s="4">
        <v>886.56</v>
      </c>
      <c r="D2305" s="2">
        <v>42566</v>
      </c>
      <c r="E2305" s="4">
        <v>85.63</v>
      </c>
      <c r="G2305" s="2">
        <v>41205</v>
      </c>
      <c r="H2305" s="4">
        <v>122.69</v>
      </c>
      <c r="J2305" s="2">
        <v>36208</v>
      </c>
      <c r="K2305" s="4">
        <v>30.65</v>
      </c>
      <c r="S2305" s="3">
        <v>36097</v>
      </c>
      <c r="T2305">
        <v>5.24</v>
      </c>
    </row>
    <row r="2306" spans="1:20" x14ac:dyDescent="0.25">
      <c r="A2306" s="2">
        <v>40870</v>
      </c>
      <c r="B2306" s="4">
        <v>881.64</v>
      </c>
      <c r="D2306" s="2">
        <v>42569</v>
      </c>
      <c r="E2306" s="4">
        <v>85.92</v>
      </c>
      <c r="G2306" s="2">
        <v>41206</v>
      </c>
      <c r="H2306" s="4">
        <v>121.48</v>
      </c>
      <c r="J2306" s="2">
        <v>36209</v>
      </c>
      <c r="K2306" s="4">
        <v>30.45</v>
      </c>
      <c r="S2306" s="3">
        <v>36098</v>
      </c>
      <c r="T2306">
        <v>5.35</v>
      </c>
    </row>
    <row r="2307" spans="1:20" x14ac:dyDescent="0.25">
      <c r="A2307" s="2">
        <v>40872</v>
      </c>
      <c r="B2307" s="4">
        <v>881.61</v>
      </c>
      <c r="D2307" s="2">
        <v>42570</v>
      </c>
      <c r="E2307" s="4">
        <v>85.69</v>
      </c>
      <c r="G2307" s="2">
        <v>41207</v>
      </c>
      <c r="H2307" s="4">
        <v>120.86</v>
      </c>
      <c r="J2307" s="2">
        <v>36210</v>
      </c>
      <c r="K2307" s="4">
        <v>29.3</v>
      </c>
      <c r="S2307" s="3">
        <v>36101</v>
      </c>
      <c r="T2307">
        <v>5.35</v>
      </c>
    </row>
    <row r="2308" spans="1:20" x14ac:dyDescent="0.25">
      <c r="A2308" s="2">
        <v>40875</v>
      </c>
      <c r="B2308" s="4">
        <v>887.61</v>
      </c>
      <c r="D2308" s="2">
        <v>42571</v>
      </c>
      <c r="E2308" s="4">
        <v>85.91</v>
      </c>
      <c r="G2308" s="2">
        <v>41208</v>
      </c>
      <c r="H2308" s="4">
        <v>122.64</v>
      </c>
      <c r="J2308" s="2">
        <v>36213</v>
      </c>
      <c r="K2308" s="4">
        <v>25.87</v>
      </c>
      <c r="S2308" s="3">
        <v>36102</v>
      </c>
      <c r="T2308">
        <v>5.04</v>
      </c>
    </row>
    <row r="2309" spans="1:20" x14ac:dyDescent="0.25">
      <c r="A2309" s="2">
        <v>40876</v>
      </c>
      <c r="B2309" s="4">
        <v>889.36</v>
      </c>
      <c r="D2309" s="2">
        <v>42572</v>
      </c>
      <c r="E2309" s="4">
        <v>85.79</v>
      </c>
      <c r="G2309" s="2">
        <v>41213</v>
      </c>
      <c r="H2309" s="4">
        <v>123.36</v>
      </c>
      <c r="J2309" s="2">
        <v>36214</v>
      </c>
      <c r="K2309" s="4">
        <v>26.49</v>
      </c>
      <c r="S2309" s="3">
        <v>36103</v>
      </c>
      <c r="T2309">
        <v>4.8499999999999996</v>
      </c>
    </row>
    <row r="2310" spans="1:20" x14ac:dyDescent="0.25">
      <c r="A2310" s="2">
        <v>40877</v>
      </c>
      <c r="B2310" s="4">
        <v>894</v>
      </c>
      <c r="D2310" s="2">
        <v>42573</v>
      </c>
      <c r="E2310" s="4">
        <v>86.17</v>
      </c>
      <c r="G2310" s="2">
        <v>41214</v>
      </c>
      <c r="H2310" s="4">
        <v>122.35</v>
      </c>
      <c r="J2310" s="2">
        <v>36215</v>
      </c>
      <c r="K2310" s="4">
        <v>27.21</v>
      </c>
      <c r="S2310" s="3">
        <v>36104</v>
      </c>
      <c r="T2310">
        <v>5.05</v>
      </c>
    </row>
    <row r="2311" spans="1:20" x14ac:dyDescent="0.25">
      <c r="A2311" s="2">
        <v>40878</v>
      </c>
      <c r="B2311" s="4">
        <v>895.17</v>
      </c>
      <c r="D2311" s="2">
        <v>42576</v>
      </c>
      <c r="E2311" s="4">
        <v>85.76</v>
      </c>
      <c r="G2311" s="2">
        <v>41215</v>
      </c>
      <c r="H2311" s="4">
        <v>122.27</v>
      </c>
      <c r="J2311" s="2">
        <v>36216</v>
      </c>
      <c r="K2311" s="4">
        <v>28.01</v>
      </c>
      <c r="S2311" s="3">
        <v>36105</v>
      </c>
      <c r="T2311">
        <v>4.6399999999999997</v>
      </c>
    </row>
    <row r="2312" spans="1:20" x14ac:dyDescent="0.25">
      <c r="A2312" s="2">
        <v>40879</v>
      </c>
      <c r="B2312" s="4">
        <v>896.48</v>
      </c>
      <c r="D2312" s="2">
        <v>42577</v>
      </c>
      <c r="E2312" s="4">
        <v>85.43</v>
      </c>
      <c r="G2312" s="2">
        <v>41218</v>
      </c>
      <c r="H2312" s="4">
        <v>122.95</v>
      </c>
      <c r="J2312" s="2">
        <v>36217</v>
      </c>
      <c r="K2312" s="4">
        <v>27.88</v>
      </c>
      <c r="S2312" s="3">
        <v>36108</v>
      </c>
      <c r="T2312">
        <v>4.95</v>
      </c>
    </row>
    <row r="2313" spans="1:20" x14ac:dyDescent="0.25">
      <c r="A2313" s="2">
        <v>40882</v>
      </c>
      <c r="B2313" s="4">
        <v>897.79</v>
      </c>
      <c r="D2313" s="2">
        <v>42578</v>
      </c>
      <c r="E2313" s="4">
        <v>85.69</v>
      </c>
      <c r="G2313" s="2">
        <v>41219</v>
      </c>
      <c r="H2313" s="4">
        <v>121.79</v>
      </c>
      <c r="J2313" s="2">
        <v>36220</v>
      </c>
      <c r="K2313" s="4">
        <v>28.37</v>
      </c>
      <c r="S2313" s="3">
        <v>36109</v>
      </c>
      <c r="T2313">
        <v>4.84</v>
      </c>
    </row>
    <row r="2314" spans="1:20" x14ac:dyDescent="0.25">
      <c r="A2314" s="2">
        <v>40883</v>
      </c>
      <c r="B2314" s="4">
        <v>898.85</v>
      </c>
      <c r="D2314" s="2">
        <v>42579</v>
      </c>
      <c r="E2314" s="4">
        <v>85.33</v>
      </c>
      <c r="G2314" s="2">
        <v>41220</v>
      </c>
      <c r="H2314" s="4">
        <v>124.02</v>
      </c>
      <c r="J2314" s="2">
        <v>36221</v>
      </c>
      <c r="K2314" s="4">
        <v>29.22</v>
      </c>
      <c r="S2314" s="3">
        <v>36110</v>
      </c>
      <c r="T2314">
        <v>4.84</v>
      </c>
    </row>
    <row r="2315" spans="1:20" x14ac:dyDescent="0.25">
      <c r="A2315" s="2">
        <v>40884</v>
      </c>
      <c r="B2315" s="4">
        <v>898.07</v>
      </c>
      <c r="D2315" s="2">
        <v>42580</v>
      </c>
      <c r="E2315" s="4">
        <v>85.41</v>
      </c>
      <c r="G2315" s="2">
        <v>41221</v>
      </c>
      <c r="H2315" s="4">
        <v>125.83</v>
      </c>
      <c r="J2315" s="2">
        <v>36222</v>
      </c>
      <c r="K2315" s="4">
        <v>29.04</v>
      </c>
      <c r="S2315" s="3">
        <v>36111</v>
      </c>
      <c r="T2315">
        <v>5.13</v>
      </c>
    </row>
    <row r="2316" spans="1:20" x14ac:dyDescent="0.25">
      <c r="A2316" s="2">
        <v>40885</v>
      </c>
      <c r="B2316" s="4">
        <v>896.45</v>
      </c>
      <c r="D2316" s="2">
        <v>42583</v>
      </c>
      <c r="E2316" s="4">
        <v>84.55</v>
      </c>
      <c r="G2316" s="2">
        <v>41222</v>
      </c>
      <c r="H2316" s="4">
        <v>125.98</v>
      </c>
      <c r="J2316" s="2">
        <v>36223</v>
      </c>
      <c r="K2316" s="4">
        <v>26.67</v>
      </c>
      <c r="S2316" s="3">
        <v>36112</v>
      </c>
      <c r="T2316">
        <v>4.9800000000000004</v>
      </c>
    </row>
    <row r="2317" spans="1:20" x14ac:dyDescent="0.25">
      <c r="A2317" s="2">
        <v>40886</v>
      </c>
      <c r="B2317" s="4">
        <v>898.59</v>
      </c>
      <c r="D2317" s="2">
        <v>42584</v>
      </c>
      <c r="E2317" s="4">
        <v>84.43</v>
      </c>
      <c r="G2317" s="2">
        <v>41225</v>
      </c>
      <c r="H2317" s="4">
        <v>126.19</v>
      </c>
      <c r="J2317" s="2">
        <v>36224</v>
      </c>
      <c r="K2317" s="4">
        <v>24.08</v>
      </c>
      <c r="S2317" s="3">
        <v>36115</v>
      </c>
      <c r="T2317">
        <v>5.45</v>
      </c>
    </row>
    <row r="2318" spans="1:20" x14ac:dyDescent="0.25">
      <c r="A2318" s="2">
        <v>40889</v>
      </c>
      <c r="B2318" s="4">
        <v>897</v>
      </c>
      <c r="D2318" s="2">
        <v>42585</v>
      </c>
      <c r="E2318" s="4">
        <v>84.81</v>
      </c>
      <c r="G2318" s="2">
        <v>41226</v>
      </c>
      <c r="H2318" s="4">
        <v>126.61</v>
      </c>
      <c r="J2318" s="2">
        <v>36227</v>
      </c>
      <c r="K2318" s="4">
        <v>24.54</v>
      </c>
      <c r="S2318" s="3">
        <v>36116</v>
      </c>
      <c r="T2318">
        <v>4.6100000000000003</v>
      </c>
    </row>
    <row r="2319" spans="1:20" x14ac:dyDescent="0.25">
      <c r="A2319" s="2">
        <v>40890</v>
      </c>
      <c r="B2319" s="4">
        <v>895.9</v>
      </c>
      <c r="D2319" s="2">
        <v>42586</v>
      </c>
      <c r="E2319" s="4">
        <v>85.35</v>
      </c>
      <c r="G2319" s="2">
        <v>41227</v>
      </c>
      <c r="H2319" s="4">
        <v>126.73</v>
      </c>
      <c r="J2319" s="2">
        <v>36228</v>
      </c>
      <c r="K2319" s="4">
        <v>25.02</v>
      </c>
      <c r="S2319" s="3">
        <v>36117</v>
      </c>
      <c r="T2319">
        <v>4.07</v>
      </c>
    </row>
    <row r="2320" spans="1:20" x14ac:dyDescent="0.25">
      <c r="A2320" s="2">
        <v>40891</v>
      </c>
      <c r="B2320" s="4">
        <v>895.39</v>
      </c>
      <c r="D2320" s="2">
        <v>42587</v>
      </c>
      <c r="E2320" s="4">
        <v>85.54</v>
      </c>
      <c r="G2320" s="2">
        <v>41228</v>
      </c>
      <c r="H2320" s="4">
        <v>126.5</v>
      </c>
      <c r="J2320" s="2">
        <v>36229</v>
      </c>
      <c r="K2320" s="4">
        <v>24.79</v>
      </c>
      <c r="S2320" s="3">
        <v>36118</v>
      </c>
      <c r="T2320">
        <v>4.38</v>
      </c>
    </row>
    <row r="2321" spans="1:20" x14ac:dyDescent="0.25">
      <c r="A2321" s="2">
        <v>40892</v>
      </c>
      <c r="B2321" s="4">
        <v>896.4</v>
      </c>
      <c r="D2321" s="2">
        <v>42590</v>
      </c>
      <c r="E2321" s="4">
        <v>85.89</v>
      </c>
      <c r="G2321" s="2">
        <v>41229</v>
      </c>
      <c r="H2321" s="4">
        <v>126.36</v>
      </c>
      <c r="J2321" s="2">
        <v>36230</v>
      </c>
      <c r="K2321" s="4">
        <v>24.37</v>
      </c>
      <c r="S2321" s="3">
        <v>36119</v>
      </c>
      <c r="T2321">
        <v>4.4000000000000004</v>
      </c>
    </row>
    <row r="2322" spans="1:20" x14ac:dyDescent="0.25">
      <c r="A2322" s="2">
        <v>40893</v>
      </c>
      <c r="B2322" s="4">
        <v>897.73</v>
      </c>
      <c r="D2322" s="2">
        <v>42591</v>
      </c>
      <c r="E2322" s="4">
        <v>86.19</v>
      </c>
      <c r="G2322" s="2">
        <v>41232</v>
      </c>
      <c r="H2322" s="4">
        <v>125.66</v>
      </c>
      <c r="J2322" s="2">
        <v>36231</v>
      </c>
      <c r="K2322" s="4">
        <v>24.84</v>
      </c>
      <c r="S2322" s="3">
        <v>36122</v>
      </c>
      <c r="T2322">
        <v>4.58</v>
      </c>
    </row>
    <row r="2323" spans="1:20" x14ac:dyDescent="0.25">
      <c r="A2323" s="2">
        <v>40896</v>
      </c>
      <c r="B2323" s="4">
        <v>897.32</v>
      </c>
      <c r="D2323" s="2">
        <v>42592</v>
      </c>
      <c r="E2323" s="4">
        <v>86.03</v>
      </c>
      <c r="G2323" s="2">
        <v>41233</v>
      </c>
      <c r="H2323" s="4">
        <v>124.41</v>
      </c>
      <c r="J2323" s="2">
        <v>36234</v>
      </c>
      <c r="K2323" s="4">
        <v>25.24</v>
      </c>
      <c r="S2323" s="3">
        <v>36123</v>
      </c>
      <c r="T2323">
        <v>4.6399999999999997</v>
      </c>
    </row>
    <row r="2324" spans="1:20" x14ac:dyDescent="0.25">
      <c r="A2324" s="2">
        <v>40897</v>
      </c>
      <c r="B2324" s="4">
        <v>900.88</v>
      </c>
      <c r="D2324" s="2">
        <v>42593</v>
      </c>
      <c r="E2324" s="4">
        <v>86.24</v>
      </c>
      <c r="G2324" s="2">
        <v>41234</v>
      </c>
      <c r="H2324" s="4">
        <v>124.33</v>
      </c>
      <c r="J2324" s="2">
        <v>36235</v>
      </c>
      <c r="K2324" s="4">
        <v>25.15</v>
      </c>
      <c r="S2324" s="3">
        <v>36124</v>
      </c>
      <c r="T2324">
        <v>4.9800000000000004</v>
      </c>
    </row>
    <row r="2325" spans="1:20" x14ac:dyDescent="0.25">
      <c r="A2325" s="2">
        <v>40898</v>
      </c>
      <c r="B2325" s="4">
        <v>901.68</v>
      </c>
      <c r="D2325" s="2">
        <v>42594</v>
      </c>
      <c r="E2325" s="4">
        <v>86.31</v>
      </c>
      <c r="G2325" s="2">
        <v>41236</v>
      </c>
      <c r="H2325" s="4">
        <v>124.21</v>
      </c>
      <c r="J2325" s="2">
        <v>36236</v>
      </c>
      <c r="K2325" s="4">
        <v>25.57</v>
      </c>
      <c r="S2325" s="3">
        <v>36125</v>
      </c>
      <c r="T2325">
        <v>4.9800000000000004</v>
      </c>
    </row>
    <row r="2326" spans="1:20" x14ac:dyDescent="0.25">
      <c r="A2326" s="2">
        <v>40899</v>
      </c>
      <c r="B2326" s="4">
        <v>902.77</v>
      </c>
      <c r="D2326" s="2">
        <v>42597</v>
      </c>
      <c r="E2326" s="4">
        <v>86.56</v>
      </c>
      <c r="G2326" s="2">
        <v>41239</v>
      </c>
      <c r="H2326" s="4">
        <v>124.8</v>
      </c>
      <c r="J2326" s="2">
        <v>36237</v>
      </c>
      <c r="K2326" s="4">
        <v>24.13</v>
      </c>
      <c r="S2326" s="3">
        <v>36126</v>
      </c>
      <c r="T2326">
        <v>4.84</v>
      </c>
    </row>
    <row r="2327" spans="1:20" x14ac:dyDescent="0.25">
      <c r="A2327" s="2">
        <v>40900</v>
      </c>
      <c r="B2327" s="4">
        <v>904.07</v>
      </c>
      <c r="D2327" s="2">
        <v>42598</v>
      </c>
      <c r="E2327" s="4">
        <v>86.39</v>
      </c>
      <c r="G2327" s="2">
        <v>41240</v>
      </c>
      <c r="H2327" s="4">
        <v>125.28</v>
      </c>
      <c r="J2327" s="2">
        <v>36238</v>
      </c>
      <c r="K2327" s="4">
        <v>24.32</v>
      </c>
      <c r="S2327" s="3">
        <v>36129</v>
      </c>
      <c r="T2327">
        <v>5.1100000000000003</v>
      </c>
    </row>
    <row r="2328" spans="1:20" x14ac:dyDescent="0.25">
      <c r="A2328" s="2">
        <v>40904</v>
      </c>
      <c r="B2328" s="4">
        <v>905.39</v>
      </c>
      <c r="D2328" s="2">
        <v>42599</v>
      </c>
      <c r="E2328" s="4">
        <v>86.51</v>
      </c>
      <c r="G2328" s="2">
        <v>41241</v>
      </c>
      <c r="H2328" s="4">
        <v>125.11</v>
      </c>
      <c r="J2328" s="2">
        <v>36241</v>
      </c>
      <c r="K2328" s="4">
        <v>25</v>
      </c>
      <c r="S2328" s="3">
        <v>36130</v>
      </c>
      <c r="T2328">
        <v>4.82</v>
      </c>
    </row>
    <row r="2329" spans="1:20" x14ac:dyDescent="0.25">
      <c r="A2329" s="2">
        <v>40905</v>
      </c>
      <c r="B2329" s="4">
        <v>903.7</v>
      </c>
      <c r="D2329" s="2">
        <v>42600</v>
      </c>
      <c r="E2329" s="4">
        <v>86.85</v>
      </c>
      <c r="G2329" s="2">
        <v>41242</v>
      </c>
      <c r="H2329" s="4">
        <v>125.13</v>
      </c>
      <c r="J2329" s="2">
        <v>36242</v>
      </c>
      <c r="K2329" s="4">
        <v>27.27</v>
      </c>
      <c r="S2329" s="3">
        <v>36131</v>
      </c>
      <c r="T2329">
        <v>4.58</v>
      </c>
    </row>
    <row r="2330" spans="1:20" x14ac:dyDescent="0.25">
      <c r="A2330" s="2">
        <v>40906</v>
      </c>
      <c r="B2330" s="4">
        <v>906.28</v>
      </c>
      <c r="D2330" s="2">
        <v>42601</v>
      </c>
      <c r="E2330" s="4">
        <v>86.59</v>
      </c>
      <c r="G2330" s="2">
        <v>41243</v>
      </c>
      <c r="H2330" s="4">
        <v>124.79</v>
      </c>
      <c r="J2330" s="2">
        <v>36243</v>
      </c>
      <c r="K2330" s="4">
        <v>26.6</v>
      </c>
      <c r="S2330" s="3">
        <v>36132</v>
      </c>
      <c r="T2330">
        <v>4.66</v>
      </c>
    </row>
    <row r="2331" spans="1:20" x14ac:dyDescent="0.25">
      <c r="A2331" s="2">
        <v>40907</v>
      </c>
      <c r="B2331" s="4">
        <v>906.49</v>
      </c>
      <c r="D2331" s="2">
        <v>42604</v>
      </c>
      <c r="E2331" s="4">
        <v>86.45</v>
      </c>
      <c r="G2331" s="2">
        <v>41246</v>
      </c>
      <c r="H2331" s="4">
        <v>124.66</v>
      </c>
      <c r="J2331" s="2">
        <v>36244</v>
      </c>
      <c r="K2331" s="4">
        <v>24.33</v>
      </c>
      <c r="S2331" s="3">
        <v>36133</v>
      </c>
      <c r="T2331">
        <v>4.67</v>
      </c>
    </row>
    <row r="2332" spans="1:20" x14ac:dyDescent="0.25">
      <c r="A2332" s="2">
        <v>40911</v>
      </c>
      <c r="B2332" s="4">
        <v>908.07</v>
      </c>
      <c r="D2332" s="2">
        <v>42605</v>
      </c>
      <c r="E2332" s="4">
        <v>86.74</v>
      </c>
      <c r="G2332" s="2">
        <v>41247</v>
      </c>
      <c r="H2332" s="4">
        <v>125.38</v>
      </c>
      <c r="J2332" s="2">
        <v>36245</v>
      </c>
      <c r="K2332" s="4">
        <v>24.04</v>
      </c>
      <c r="S2332" s="3">
        <v>36136</v>
      </c>
      <c r="T2332">
        <v>4.71</v>
      </c>
    </row>
    <row r="2333" spans="1:20" x14ac:dyDescent="0.25">
      <c r="A2333" s="2">
        <v>40912</v>
      </c>
      <c r="B2333" s="4">
        <v>907.19</v>
      </c>
      <c r="D2333" s="2">
        <v>42606</v>
      </c>
      <c r="E2333" s="4">
        <v>86.5</v>
      </c>
      <c r="G2333" s="2">
        <v>41248</v>
      </c>
      <c r="H2333" s="4">
        <v>125.34</v>
      </c>
      <c r="J2333" s="2">
        <v>36248</v>
      </c>
      <c r="K2333" s="4">
        <v>23.54</v>
      </c>
      <c r="S2333" s="3">
        <v>36137</v>
      </c>
      <c r="T2333">
        <v>4.66</v>
      </c>
    </row>
    <row r="2334" spans="1:20" x14ac:dyDescent="0.25">
      <c r="A2334" s="2">
        <v>40913</v>
      </c>
      <c r="B2334" s="4">
        <v>904.83</v>
      </c>
      <c r="D2334" s="2">
        <v>42607</v>
      </c>
      <c r="E2334" s="4">
        <v>86.66</v>
      </c>
      <c r="G2334" s="2">
        <v>41249</v>
      </c>
      <c r="H2334" s="4">
        <v>125.59</v>
      </c>
      <c r="J2334" s="2">
        <v>36249</v>
      </c>
      <c r="K2334" s="4">
        <v>22.73</v>
      </c>
      <c r="S2334" s="3">
        <v>36138</v>
      </c>
      <c r="T2334">
        <v>4.7</v>
      </c>
    </row>
    <row r="2335" spans="1:20" x14ac:dyDescent="0.25">
      <c r="A2335" s="2">
        <v>40914</v>
      </c>
      <c r="B2335" s="4">
        <v>903.12</v>
      </c>
      <c r="D2335" s="2">
        <v>42608</v>
      </c>
      <c r="E2335" s="4">
        <v>86.56</v>
      </c>
      <c r="G2335" s="2">
        <v>41250</v>
      </c>
      <c r="H2335" s="4">
        <v>124.43</v>
      </c>
      <c r="J2335" s="2">
        <v>36250</v>
      </c>
      <c r="K2335" s="4">
        <v>23.26</v>
      </c>
      <c r="S2335" s="3">
        <v>36139</v>
      </c>
      <c r="T2335">
        <v>4.97</v>
      </c>
    </row>
    <row r="2336" spans="1:20" x14ac:dyDescent="0.25">
      <c r="A2336" s="2">
        <v>40917</v>
      </c>
      <c r="B2336" s="4">
        <v>903.81</v>
      </c>
      <c r="D2336" s="2">
        <v>42611</v>
      </c>
      <c r="E2336" s="4">
        <v>86.99</v>
      </c>
      <c r="G2336" s="2">
        <v>41253</v>
      </c>
      <c r="H2336" s="4">
        <v>125</v>
      </c>
      <c r="J2336" s="2">
        <v>36251</v>
      </c>
      <c r="K2336" s="4">
        <v>22.06</v>
      </c>
      <c r="S2336" s="3">
        <v>36140</v>
      </c>
      <c r="T2336">
        <v>4.91</v>
      </c>
    </row>
    <row r="2337" spans="1:20" x14ac:dyDescent="0.25">
      <c r="A2337" s="2">
        <v>40918</v>
      </c>
      <c r="B2337" s="4">
        <v>905.75</v>
      </c>
      <c r="D2337" s="2">
        <v>42612</v>
      </c>
      <c r="E2337" s="4">
        <v>87.04</v>
      </c>
      <c r="G2337" s="2">
        <v>41254</v>
      </c>
      <c r="H2337" s="4">
        <v>124.03</v>
      </c>
      <c r="J2337" s="2">
        <v>36255</v>
      </c>
      <c r="K2337" s="4">
        <v>22.19</v>
      </c>
      <c r="S2337" s="3">
        <v>36143</v>
      </c>
      <c r="T2337">
        <v>5.09</v>
      </c>
    </row>
    <row r="2338" spans="1:20" x14ac:dyDescent="0.25">
      <c r="A2338" s="2">
        <v>40919</v>
      </c>
      <c r="B2338" s="4">
        <v>905.13</v>
      </c>
      <c r="D2338" s="2">
        <v>42613</v>
      </c>
      <c r="E2338" s="4">
        <v>86.71</v>
      </c>
      <c r="G2338" s="2">
        <v>41255</v>
      </c>
      <c r="H2338" s="4">
        <v>122.59</v>
      </c>
      <c r="J2338" s="2">
        <v>36256</v>
      </c>
      <c r="K2338" s="4">
        <v>22.65</v>
      </c>
      <c r="S2338" s="3">
        <v>36144</v>
      </c>
      <c r="T2338">
        <v>5.0999999999999996</v>
      </c>
    </row>
    <row r="2339" spans="1:20" x14ac:dyDescent="0.25">
      <c r="A2339" s="2">
        <v>40920</v>
      </c>
      <c r="B2339" s="4">
        <v>904.32</v>
      </c>
      <c r="D2339" s="2">
        <v>42614</v>
      </c>
      <c r="E2339" s="4">
        <v>86.5</v>
      </c>
      <c r="G2339" s="2">
        <v>41256</v>
      </c>
      <c r="H2339" s="4">
        <v>122.68</v>
      </c>
      <c r="J2339" s="2">
        <v>36257</v>
      </c>
      <c r="K2339" s="4">
        <v>22.81</v>
      </c>
      <c r="S2339" s="3">
        <v>36145</v>
      </c>
      <c r="T2339">
        <v>4.91</v>
      </c>
    </row>
    <row r="2340" spans="1:20" x14ac:dyDescent="0.25">
      <c r="A2340" s="2">
        <v>40921</v>
      </c>
      <c r="B2340" s="4">
        <v>903.62</v>
      </c>
      <c r="D2340" s="2">
        <v>42615</v>
      </c>
      <c r="E2340" s="4">
        <v>86.9</v>
      </c>
      <c r="G2340" s="2">
        <v>41257</v>
      </c>
      <c r="H2340" s="4">
        <v>123.6</v>
      </c>
      <c r="J2340" s="2">
        <v>36258</v>
      </c>
      <c r="K2340" s="4">
        <v>22.59</v>
      </c>
      <c r="S2340" s="3">
        <v>36146</v>
      </c>
      <c r="T2340">
        <v>4.8</v>
      </c>
    </row>
    <row r="2341" spans="1:20" x14ac:dyDescent="0.25">
      <c r="A2341" s="2">
        <v>40925</v>
      </c>
      <c r="B2341" s="4">
        <v>904.87</v>
      </c>
      <c r="D2341" s="2">
        <v>42619</v>
      </c>
      <c r="E2341" s="4">
        <v>87</v>
      </c>
      <c r="G2341" s="2">
        <v>41260</v>
      </c>
      <c r="H2341" s="4">
        <v>121.75</v>
      </c>
      <c r="J2341" s="2">
        <v>36259</v>
      </c>
      <c r="K2341" s="4">
        <v>21.77</v>
      </c>
      <c r="S2341" s="3">
        <v>36147</v>
      </c>
      <c r="T2341">
        <v>4.67</v>
      </c>
    </row>
    <row r="2342" spans="1:20" x14ac:dyDescent="0.25">
      <c r="A2342" s="2">
        <v>40926</v>
      </c>
      <c r="B2342" s="4">
        <v>906.7</v>
      </c>
      <c r="D2342" s="2">
        <v>42620</v>
      </c>
      <c r="E2342" s="4">
        <v>86.76</v>
      </c>
      <c r="G2342" s="2">
        <v>41261</v>
      </c>
      <c r="H2342" s="4">
        <v>120.49</v>
      </c>
      <c r="J2342" s="2">
        <v>36262</v>
      </c>
      <c r="K2342" s="4">
        <v>21.93</v>
      </c>
      <c r="S2342" s="3">
        <v>36150</v>
      </c>
      <c r="T2342">
        <v>4.72</v>
      </c>
    </row>
    <row r="2343" spans="1:20" x14ac:dyDescent="0.25">
      <c r="A2343" s="2">
        <v>40927</v>
      </c>
      <c r="B2343" s="4">
        <v>907.64</v>
      </c>
      <c r="D2343" s="2">
        <v>42621</v>
      </c>
      <c r="E2343" s="4">
        <v>86.6</v>
      </c>
      <c r="G2343" s="2">
        <v>41262</v>
      </c>
      <c r="H2343" s="4">
        <v>120.93</v>
      </c>
      <c r="J2343" s="2">
        <v>36263</v>
      </c>
      <c r="K2343" s="4">
        <v>22.73</v>
      </c>
      <c r="S2343" s="3">
        <v>36151</v>
      </c>
      <c r="T2343">
        <v>4.63</v>
      </c>
    </row>
    <row r="2344" spans="1:20" x14ac:dyDescent="0.25">
      <c r="A2344" s="2">
        <v>40928</v>
      </c>
      <c r="B2344" s="4">
        <v>907.62</v>
      </c>
      <c r="D2344" s="2">
        <v>42622</v>
      </c>
      <c r="E2344" s="4">
        <v>85.76</v>
      </c>
      <c r="G2344" s="2">
        <v>41263</v>
      </c>
      <c r="H2344" s="4">
        <v>120.93</v>
      </c>
      <c r="J2344" s="2">
        <v>36264</v>
      </c>
      <c r="K2344" s="4">
        <v>24.94</v>
      </c>
      <c r="S2344" s="3">
        <v>36152</v>
      </c>
      <c r="T2344">
        <v>4.66</v>
      </c>
    </row>
    <row r="2345" spans="1:20" x14ac:dyDescent="0.25">
      <c r="A2345" s="2">
        <v>40931</v>
      </c>
      <c r="B2345" s="4">
        <v>909.8</v>
      </c>
      <c r="D2345" s="2">
        <v>42625</v>
      </c>
      <c r="E2345" s="4">
        <v>86.07</v>
      </c>
      <c r="G2345" s="2">
        <v>41264</v>
      </c>
      <c r="H2345" s="4">
        <v>122.25</v>
      </c>
      <c r="J2345" s="2">
        <v>36265</v>
      </c>
      <c r="K2345" s="4">
        <v>23.93</v>
      </c>
      <c r="S2345" s="3">
        <v>36153</v>
      </c>
      <c r="T2345">
        <v>4.2699999999999996</v>
      </c>
    </row>
    <row r="2346" spans="1:20" x14ac:dyDescent="0.25">
      <c r="A2346" s="2">
        <v>40932</v>
      </c>
      <c r="B2346" s="4">
        <v>912.14</v>
      </c>
      <c r="D2346" s="2">
        <v>42626</v>
      </c>
      <c r="E2346" s="4">
        <v>85.4</v>
      </c>
      <c r="G2346" s="2">
        <v>41267</v>
      </c>
      <c r="H2346" s="4">
        <v>122.03</v>
      </c>
      <c r="J2346" s="2">
        <v>36266</v>
      </c>
      <c r="K2346" s="4">
        <v>23.9</v>
      </c>
      <c r="S2346" s="3">
        <v>36154</v>
      </c>
      <c r="T2346">
        <v>4.2699999999999996</v>
      </c>
    </row>
    <row r="2347" spans="1:20" x14ac:dyDescent="0.25">
      <c r="A2347" s="2">
        <v>40933</v>
      </c>
      <c r="B2347" s="4">
        <v>920.25</v>
      </c>
      <c r="D2347" s="2">
        <v>42627</v>
      </c>
      <c r="E2347" s="4">
        <v>85.39</v>
      </c>
      <c r="G2347" s="2">
        <v>41269</v>
      </c>
      <c r="H2347" s="4">
        <v>122.2</v>
      </c>
      <c r="J2347" s="2">
        <v>36269</v>
      </c>
      <c r="K2347" s="4">
        <v>26.42</v>
      </c>
      <c r="S2347" s="3">
        <v>36157</v>
      </c>
      <c r="T2347">
        <v>4.88</v>
      </c>
    </row>
    <row r="2348" spans="1:20" x14ac:dyDescent="0.25">
      <c r="A2348" s="2">
        <v>40934</v>
      </c>
      <c r="B2348" s="4">
        <v>922.46</v>
      </c>
      <c r="D2348" s="2">
        <v>42628</v>
      </c>
      <c r="E2348" s="4">
        <v>85.89</v>
      </c>
      <c r="G2348" s="2">
        <v>41270</v>
      </c>
      <c r="H2348" s="4">
        <v>122.61</v>
      </c>
      <c r="J2348" s="2">
        <v>36270</v>
      </c>
      <c r="K2348" s="4">
        <v>25.02</v>
      </c>
      <c r="S2348" s="3">
        <v>36158</v>
      </c>
      <c r="T2348">
        <v>4.5999999999999996</v>
      </c>
    </row>
    <row r="2349" spans="1:20" x14ac:dyDescent="0.25">
      <c r="A2349" s="2">
        <v>40935</v>
      </c>
      <c r="B2349" s="4">
        <v>919.41</v>
      </c>
      <c r="D2349" s="2">
        <v>42629</v>
      </c>
      <c r="E2349" s="4">
        <v>85.91</v>
      </c>
      <c r="G2349" s="2">
        <v>41271</v>
      </c>
      <c r="H2349" s="4">
        <v>123.31</v>
      </c>
      <c r="J2349" s="2">
        <v>36271</v>
      </c>
      <c r="K2349" s="4">
        <v>23.31</v>
      </c>
      <c r="S2349" s="3">
        <v>36159</v>
      </c>
      <c r="T2349">
        <v>4.8</v>
      </c>
    </row>
    <row r="2350" spans="1:20" x14ac:dyDescent="0.25">
      <c r="A2350" s="2">
        <v>40938</v>
      </c>
      <c r="B2350" s="4">
        <v>916.67</v>
      </c>
      <c r="D2350" s="2">
        <v>42632</v>
      </c>
      <c r="E2350" s="4">
        <v>85.96</v>
      </c>
      <c r="G2350" s="2">
        <v>41274</v>
      </c>
      <c r="H2350" s="4">
        <v>121.18</v>
      </c>
      <c r="J2350" s="2">
        <v>36272</v>
      </c>
      <c r="K2350" s="4">
        <v>22.62</v>
      </c>
      <c r="S2350" s="3">
        <v>36160</v>
      </c>
      <c r="T2350">
        <v>4.07</v>
      </c>
    </row>
    <row r="2351" spans="1:20" x14ac:dyDescent="0.25">
      <c r="A2351" s="2">
        <v>40939</v>
      </c>
      <c r="B2351" s="4">
        <v>918.75</v>
      </c>
      <c r="D2351" s="2">
        <v>42633</v>
      </c>
      <c r="E2351" s="4">
        <v>85.86</v>
      </c>
      <c r="G2351" s="2">
        <v>41276</v>
      </c>
      <c r="H2351" s="4">
        <v>119.56</v>
      </c>
      <c r="J2351" s="2">
        <v>36273</v>
      </c>
      <c r="K2351" s="4">
        <v>22.76</v>
      </c>
      <c r="S2351" s="3">
        <v>36161</v>
      </c>
      <c r="T2351">
        <v>4.07</v>
      </c>
    </row>
    <row r="2352" spans="1:20" x14ac:dyDescent="0.25">
      <c r="A2352" s="2">
        <v>40940</v>
      </c>
      <c r="B2352" s="4">
        <v>920.25</v>
      </c>
      <c r="D2352" s="2">
        <v>42634</v>
      </c>
      <c r="E2352" s="4">
        <v>86.57</v>
      </c>
      <c r="G2352" s="2">
        <v>41277</v>
      </c>
      <c r="H2352" s="4">
        <v>117.94</v>
      </c>
      <c r="J2352" s="2">
        <v>36276</v>
      </c>
      <c r="K2352" s="4">
        <v>23.53</v>
      </c>
      <c r="S2352" s="3">
        <v>36164</v>
      </c>
      <c r="T2352">
        <v>5.04</v>
      </c>
    </row>
    <row r="2353" spans="1:20" x14ac:dyDescent="0.25">
      <c r="A2353" s="2">
        <v>40941</v>
      </c>
      <c r="B2353" s="4">
        <v>920.77</v>
      </c>
      <c r="D2353" s="2">
        <v>42635</v>
      </c>
      <c r="E2353" s="4">
        <v>86.86</v>
      </c>
      <c r="G2353" s="2">
        <v>41278</v>
      </c>
      <c r="H2353" s="4">
        <v>118.41</v>
      </c>
      <c r="J2353" s="2">
        <v>36277</v>
      </c>
      <c r="K2353" s="4">
        <v>23.36</v>
      </c>
      <c r="S2353" s="3">
        <v>36165</v>
      </c>
      <c r="T2353">
        <v>4.54</v>
      </c>
    </row>
    <row r="2354" spans="1:20" x14ac:dyDescent="0.25">
      <c r="A2354" s="2">
        <v>40942</v>
      </c>
      <c r="B2354" s="4">
        <v>923</v>
      </c>
      <c r="D2354" s="2">
        <v>42636</v>
      </c>
      <c r="E2354" s="4">
        <v>86.76</v>
      </c>
      <c r="G2354" s="2">
        <v>41281</v>
      </c>
      <c r="H2354" s="4">
        <v>118.44</v>
      </c>
      <c r="J2354" s="2">
        <v>36278</v>
      </c>
      <c r="K2354" s="4">
        <v>24.4</v>
      </c>
      <c r="S2354" s="3">
        <v>36166</v>
      </c>
      <c r="T2354">
        <v>4.2300000000000004</v>
      </c>
    </row>
    <row r="2355" spans="1:20" x14ac:dyDescent="0.25">
      <c r="A2355" s="2">
        <v>40945</v>
      </c>
      <c r="B2355" s="4">
        <v>923.09</v>
      </c>
      <c r="D2355" s="2">
        <v>42639</v>
      </c>
      <c r="E2355" s="4">
        <v>86.38</v>
      </c>
      <c r="G2355" s="2">
        <v>41282</v>
      </c>
      <c r="H2355" s="4">
        <v>119.23</v>
      </c>
      <c r="J2355" s="2">
        <v>36279</v>
      </c>
      <c r="K2355" s="4">
        <v>25.06</v>
      </c>
      <c r="S2355" s="3">
        <v>36167</v>
      </c>
      <c r="T2355">
        <v>4.49</v>
      </c>
    </row>
    <row r="2356" spans="1:20" x14ac:dyDescent="0.25">
      <c r="A2356" s="2">
        <v>40946</v>
      </c>
      <c r="B2356" s="4">
        <v>924.59</v>
      </c>
      <c r="D2356" s="2">
        <v>42640</v>
      </c>
      <c r="E2356" s="4">
        <v>86.63</v>
      </c>
      <c r="G2356" s="2">
        <v>41283</v>
      </c>
      <c r="H2356" s="4">
        <v>119.12</v>
      </c>
      <c r="J2356" s="2">
        <v>36280</v>
      </c>
      <c r="K2356" s="4">
        <v>25.07</v>
      </c>
      <c r="S2356" s="3">
        <v>36168</v>
      </c>
      <c r="T2356">
        <v>4.74</v>
      </c>
    </row>
    <row r="2357" spans="1:20" x14ac:dyDescent="0.25">
      <c r="A2357" s="2">
        <v>40947</v>
      </c>
      <c r="B2357" s="4">
        <v>925.27</v>
      </c>
      <c r="D2357" s="2">
        <v>42641</v>
      </c>
      <c r="E2357" s="4">
        <v>87.21</v>
      </c>
      <c r="G2357" s="2">
        <v>41284</v>
      </c>
      <c r="H2357" s="4">
        <v>118.79</v>
      </c>
      <c r="J2357" s="2">
        <v>36283</v>
      </c>
      <c r="K2357" s="4">
        <v>24.15</v>
      </c>
      <c r="S2357" s="3">
        <v>36171</v>
      </c>
      <c r="T2357">
        <v>5.17</v>
      </c>
    </row>
    <row r="2358" spans="1:20" x14ac:dyDescent="0.25">
      <c r="A2358" s="2">
        <v>40948</v>
      </c>
      <c r="B2358" s="4">
        <v>925.56</v>
      </c>
      <c r="D2358" s="2">
        <v>42642</v>
      </c>
      <c r="E2358" s="4">
        <v>86.88</v>
      </c>
      <c r="G2358" s="2">
        <v>41285</v>
      </c>
      <c r="H2358" s="4">
        <v>119.85</v>
      </c>
      <c r="J2358" s="2">
        <v>36284</v>
      </c>
      <c r="K2358" s="4">
        <v>25.62</v>
      </c>
      <c r="S2358" s="3">
        <v>36172</v>
      </c>
      <c r="T2358">
        <v>4.78</v>
      </c>
    </row>
    <row r="2359" spans="1:20" x14ac:dyDescent="0.25">
      <c r="A2359" s="2">
        <v>40949</v>
      </c>
      <c r="B2359" s="4">
        <v>916.73</v>
      </c>
      <c r="D2359" s="2">
        <v>42643</v>
      </c>
      <c r="E2359" s="4">
        <v>87.26</v>
      </c>
      <c r="G2359" s="2">
        <v>41288</v>
      </c>
      <c r="H2359" s="4">
        <v>119.52</v>
      </c>
      <c r="J2359" s="2">
        <v>36285</v>
      </c>
      <c r="K2359" s="4">
        <v>25.19</v>
      </c>
      <c r="S2359" s="3">
        <v>36173</v>
      </c>
      <c r="T2359">
        <v>4.62</v>
      </c>
    </row>
    <row r="2360" spans="1:20" x14ac:dyDescent="0.25">
      <c r="A2360" s="2">
        <v>40952</v>
      </c>
      <c r="B2360" s="4">
        <v>919.5</v>
      </c>
      <c r="D2360" s="2">
        <v>42646</v>
      </c>
      <c r="E2360" s="4">
        <v>86.82</v>
      </c>
      <c r="G2360" s="2">
        <v>41289</v>
      </c>
      <c r="H2360" s="4">
        <v>120.07</v>
      </c>
      <c r="J2360" s="2">
        <v>36286</v>
      </c>
      <c r="K2360" s="4">
        <v>27.44</v>
      </c>
      <c r="S2360" s="3">
        <v>36174</v>
      </c>
      <c r="T2360">
        <v>4.82</v>
      </c>
    </row>
    <row r="2361" spans="1:20" x14ac:dyDescent="0.25">
      <c r="A2361" s="2">
        <v>40953</v>
      </c>
      <c r="B2361" s="4">
        <v>919.47</v>
      </c>
      <c r="D2361" s="2">
        <v>42647</v>
      </c>
      <c r="E2361" s="4">
        <v>86.67</v>
      </c>
      <c r="G2361" s="2">
        <v>41290</v>
      </c>
      <c r="H2361" s="4">
        <v>120.32</v>
      </c>
      <c r="J2361" s="2">
        <v>36287</v>
      </c>
      <c r="K2361" s="4">
        <v>25.36</v>
      </c>
      <c r="S2361" s="3">
        <v>36175</v>
      </c>
      <c r="T2361">
        <v>4.68</v>
      </c>
    </row>
    <row r="2362" spans="1:20" x14ac:dyDescent="0.25">
      <c r="A2362" s="2">
        <v>40954</v>
      </c>
      <c r="B2362" s="4">
        <v>916.75</v>
      </c>
      <c r="D2362" s="2">
        <v>42648</v>
      </c>
      <c r="E2362" s="4">
        <v>86.9</v>
      </c>
      <c r="G2362" s="2">
        <v>41291</v>
      </c>
      <c r="H2362" s="4">
        <v>119.12</v>
      </c>
      <c r="J2362" s="2">
        <v>36290</v>
      </c>
      <c r="K2362" s="4">
        <v>26.62</v>
      </c>
      <c r="S2362" s="3">
        <v>36178</v>
      </c>
      <c r="T2362">
        <v>4.68</v>
      </c>
    </row>
    <row r="2363" spans="1:20" x14ac:dyDescent="0.25">
      <c r="A2363" s="2">
        <v>40955</v>
      </c>
      <c r="B2363" s="4">
        <v>920.25</v>
      </c>
      <c r="D2363" s="2">
        <v>42649</v>
      </c>
      <c r="E2363" s="4">
        <v>86.95</v>
      </c>
      <c r="G2363" s="2">
        <v>41292</v>
      </c>
      <c r="H2363" s="4">
        <v>120.04</v>
      </c>
      <c r="J2363" s="2">
        <v>36291</v>
      </c>
      <c r="K2363" s="4">
        <v>25.62</v>
      </c>
      <c r="S2363" s="3">
        <v>36179</v>
      </c>
      <c r="T2363">
        <v>4.55</v>
      </c>
    </row>
    <row r="2364" spans="1:20" x14ac:dyDescent="0.25">
      <c r="A2364" s="2">
        <v>40956</v>
      </c>
      <c r="B2364" s="4">
        <v>919.94</v>
      </c>
      <c r="D2364" s="2">
        <v>42650</v>
      </c>
      <c r="E2364" s="4">
        <v>87.15</v>
      </c>
      <c r="G2364" s="2">
        <v>41296</v>
      </c>
      <c r="H2364" s="4">
        <v>120.27</v>
      </c>
      <c r="J2364" s="2">
        <v>36292</v>
      </c>
      <c r="K2364" s="4">
        <v>26.13</v>
      </c>
      <c r="S2364" s="3">
        <v>36180</v>
      </c>
      <c r="T2364">
        <v>4.41</v>
      </c>
    </row>
    <row r="2365" spans="1:20" x14ac:dyDescent="0.25">
      <c r="A2365" s="2">
        <v>40960</v>
      </c>
      <c r="B2365" s="4">
        <v>922.98</v>
      </c>
      <c r="D2365" s="2">
        <v>42653</v>
      </c>
      <c r="E2365" s="4">
        <v>87.4</v>
      </c>
      <c r="G2365" s="2">
        <v>41297</v>
      </c>
      <c r="H2365" s="4">
        <v>120.09</v>
      </c>
      <c r="J2365" s="2">
        <v>36293</v>
      </c>
      <c r="K2365" s="4">
        <v>25.02</v>
      </c>
      <c r="S2365" s="3">
        <v>36181</v>
      </c>
      <c r="T2365">
        <v>4.3600000000000003</v>
      </c>
    </row>
    <row r="2366" spans="1:20" x14ac:dyDescent="0.25">
      <c r="A2366" s="2">
        <v>40961</v>
      </c>
      <c r="B2366" s="4">
        <v>925.64</v>
      </c>
      <c r="D2366" s="2">
        <v>42654</v>
      </c>
      <c r="E2366" s="4">
        <v>86.91</v>
      </c>
      <c r="G2366" s="2">
        <v>41298</v>
      </c>
      <c r="H2366" s="4">
        <v>119.67</v>
      </c>
      <c r="J2366" s="2">
        <v>36294</v>
      </c>
      <c r="K2366" s="4">
        <v>26.86</v>
      </c>
      <c r="S2366" s="3">
        <v>36182</v>
      </c>
      <c r="T2366">
        <v>4.62</v>
      </c>
    </row>
    <row r="2367" spans="1:20" x14ac:dyDescent="0.25">
      <c r="A2367" s="2">
        <v>40962</v>
      </c>
      <c r="B2367" s="4">
        <v>928.66</v>
      </c>
      <c r="D2367" s="2">
        <v>42655</v>
      </c>
      <c r="E2367" s="4">
        <v>86.88</v>
      </c>
      <c r="G2367" s="2">
        <v>41299</v>
      </c>
      <c r="H2367" s="4">
        <v>118.03</v>
      </c>
      <c r="J2367" s="2">
        <v>36297</v>
      </c>
      <c r="K2367" s="4">
        <v>27.28</v>
      </c>
      <c r="S2367" s="3">
        <v>36185</v>
      </c>
      <c r="T2367">
        <v>4.97</v>
      </c>
    </row>
    <row r="2368" spans="1:20" x14ac:dyDescent="0.25">
      <c r="A2368" s="2">
        <v>40963</v>
      </c>
      <c r="B2368" s="4">
        <v>931.21</v>
      </c>
      <c r="D2368" s="2">
        <v>42656</v>
      </c>
      <c r="E2368" s="4">
        <v>86.66</v>
      </c>
      <c r="G2368" s="2">
        <v>41302</v>
      </c>
      <c r="H2368" s="4">
        <v>117.61</v>
      </c>
      <c r="J2368" s="2">
        <v>36298</v>
      </c>
      <c r="K2368" s="4">
        <v>27.26</v>
      </c>
      <c r="S2368" s="3">
        <v>36186</v>
      </c>
      <c r="T2368">
        <v>4.84</v>
      </c>
    </row>
    <row r="2369" spans="1:20" x14ac:dyDescent="0.25">
      <c r="A2369" s="2">
        <v>40966</v>
      </c>
      <c r="B2369" s="4">
        <v>931.3</v>
      </c>
      <c r="D2369" s="2">
        <v>42657</v>
      </c>
      <c r="E2369" s="4">
        <v>86.86</v>
      </c>
      <c r="G2369" s="2">
        <v>41303</v>
      </c>
      <c r="H2369" s="4">
        <v>116.95</v>
      </c>
      <c r="J2369" s="2">
        <v>36299</v>
      </c>
      <c r="K2369" s="4">
        <v>25.08</v>
      </c>
      <c r="S2369" s="3">
        <v>36187</v>
      </c>
      <c r="T2369">
        <v>4.6100000000000003</v>
      </c>
    </row>
    <row r="2370" spans="1:20" x14ac:dyDescent="0.25">
      <c r="A2370" s="2">
        <v>40967</v>
      </c>
      <c r="B2370" s="4">
        <v>932.72</v>
      </c>
      <c r="D2370" s="2">
        <v>42660</v>
      </c>
      <c r="E2370" s="4">
        <v>86.74</v>
      </c>
      <c r="G2370" s="2">
        <v>41304</v>
      </c>
      <c r="H2370" s="4">
        <v>116.75</v>
      </c>
      <c r="J2370" s="2">
        <v>36300</v>
      </c>
      <c r="K2370" s="4">
        <v>24.46</v>
      </c>
      <c r="S2370" s="3">
        <v>36188</v>
      </c>
      <c r="T2370">
        <v>4.8</v>
      </c>
    </row>
    <row r="2371" spans="1:20" x14ac:dyDescent="0.25">
      <c r="A2371" s="2">
        <v>40968</v>
      </c>
      <c r="B2371" s="4">
        <v>933.88</v>
      </c>
      <c r="D2371" s="2">
        <v>42661</v>
      </c>
      <c r="E2371" s="4">
        <v>87.09</v>
      </c>
      <c r="G2371" s="2">
        <v>41305</v>
      </c>
      <c r="H2371" s="4">
        <v>117.32</v>
      </c>
      <c r="J2371" s="2">
        <v>36301</v>
      </c>
      <c r="K2371" s="4">
        <v>24.4</v>
      </c>
      <c r="S2371" s="3">
        <v>36189</v>
      </c>
      <c r="T2371">
        <v>4.79</v>
      </c>
    </row>
    <row r="2372" spans="1:20" x14ac:dyDescent="0.25">
      <c r="A2372" s="2">
        <v>40969</v>
      </c>
      <c r="B2372" s="4">
        <v>935.51</v>
      </c>
      <c r="D2372" s="2">
        <v>42662</v>
      </c>
      <c r="E2372" s="4">
        <v>87.34</v>
      </c>
      <c r="G2372" s="2">
        <v>41306</v>
      </c>
      <c r="H2372" s="4">
        <v>115.54</v>
      </c>
      <c r="J2372" s="2">
        <v>36304</v>
      </c>
      <c r="K2372" s="4">
        <v>27.62</v>
      </c>
      <c r="S2372" s="3">
        <v>36192</v>
      </c>
      <c r="T2372">
        <v>4.8600000000000003</v>
      </c>
    </row>
    <row r="2373" spans="1:20" x14ac:dyDescent="0.25">
      <c r="A2373" s="2">
        <v>40970</v>
      </c>
      <c r="B2373" s="4">
        <v>931.54</v>
      </c>
      <c r="D2373" s="2">
        <v>42663</v>
      </c>
      <c r="E2373" s="4">
        <v>87.35</v>
      </c>
      <c r="G2373" s="2">
        <v>41309</v>
      </c>
      <c r="H2373" s="4">
        <v>117.05</v>
      </c>
      <c r="J2373" s="2">
        <v>36305</v>
      </c>
      <c r="K2373" s="4">
        <v>28.9</v>
      </c>
      <c r="S2373" s="3">
        <v>36193</v>
      </c>
      <c r="T2373">
        <v>4.5600000000000005</v>
      </c>
    </row>
    <row r="2374" spans="1:20" x14ac:dyDescent="0.25">
      <c r="A2374" s="2">
        <v>40973</v>
      </c>
      <c r="B2374" s="4">
        <v>925.99</v>
      </c>
      <c r="D2374" s="2">
        <v>42664</v>
      </c>
      <c r="E2374" s="4">
        <v>87.37</v>
      </c>
      <c r="G2374" s="2">
        <v>41310</v>
      </c>
      <c r="H2374" s="4">
        <v>115.98</v>
      </c>
      <c r="J2374" s="2">
        <v>36306</v>
      </c>
      <c r="K2374" s="4">
        <v>27.57</v>
      </c>
      <c r="S2374" s="3">
        <v>36194</v>
      </c>
      <c r="T2374">
        <v>4.6500000000000004</v>
      </c>
    </row>
    <row r="2375" spans="1:20" x14ac:dyDescent="0.25">
      <c r="A2375" s="2">
        <v>40974</v>
      </c>
      <c r="B2375" s="4">
        <v>913.6</v>
      </c>
      <c r="D2375" s="2">
        <v>42667</v>
      </c>
      <c r="E2375" s="4">
        <v>87.42</v>
      </c>
      <c r="G2375" s="2">
        <v>41311</v>
      </c>
      <c r="H2375" s="4">
        <v>116.93</v>
      </c>
      <c r="J2375" s="2">
        <v>36307</v>
      </c>
      <c r="K2375" s="4">
        <v>28.12</v>
      </c>
      <c r="S2375" s="3">
        <v>36195</v>
      </c>
      <c r="T2375">
        <v>4.88</v>
      </c>
    </row>
    <row r="2376" spans="1:20" x14ac:dyDescent="0.25">
      <c r="A2376" s="2">
        <v>40975</v>
      </c>
      <c r="B2376" s="4">
        <v>915.93</v>
      </c>
      <c r="D2376" s="2">
        <v>42668</v>
      </c>
      <c r="E2376" s="4">
        <v>87.37</v>
      </c>
      <c r="G2376" s="2">
        <v>41312</v>
      </c>
      <c r="H2376" s="4">
        <v>116.67</v>
      </c>
      <c r="J2376" s="2">
        <v>36308</v>
      </c>
      <c r="K2376" s="4">
        <v>25.39</v>
      </c>
      <c r="S2376" s="3">
        <v>36196</v>
      </c>
      <c r="T2376">
        <v>4.76</v>
      </c>
    </row>
    <row r="2377" spans="1:20" x14ac:dyDescent="0.25">
      <c r="A2377" s="2">
        <v>40976</v>
      </c>
      <c r="B2377" s="4">
        <v>920.23</v>
      </c>
      <c r="D2377" s="2">
        <v>42669</v>
      </c>
      <c r="E2377" s="4">
        <v>87.02</v>
      </c>
      <c r="G2377" s="2">
        <v>41313</v>
      </c>
      <c r="H2377" s="4">
        <v>117.12</v>
      </c>
      <c r="J2377" s="2">
        <v>36312</v>
      </c>
      <c r="K2377" s="4">
        <v>26.62</v>
      </c>
      <c r="S2377" s="3">
        <v>36199</v>
      </c>
      <c r="T2377">
        <v>4.8499999999999996</v>
      </c>
    </row>
    <row r="2378" spans="1:20" x14ac:dyDescent="0.25">
      <c r="A2378" s="2">
        <v>40977</v>
      </c>
      <c r="B2378" s="4">
        <v>920.83</v>
      </c>
      <c r="D2378" s="2">
        <v>42670</v>
      </c>
      <c r="E2378" s="4">
        <v>86.7</v>
      </c>
      <c r="G2378" s="2">
        <v>41316</v>
      </c>
      <c r="H2378" s="4">
        <v>117.03</v>
      </c>
      <c r="J2378" s="2">
        <v>36313</v>
      </c>
      <c r="K2378" s="4">
        <v>26.21</v>
      </c>
      <c r="S2378" s="3">
        <v>36200</v>
      </c>
      <c r="T2378">
        <v>4.7300000000000004</v>
      </c>
    </row>
    <row r="2379" spans="1:20" x14ac:dyDescent="0.25">
      <c r="A2379" s="2">
        <v>40980</v>
      </c>
      <c r="B2379" s="4">
        <v>920.76</v>
      </c>
      <c r="D2379" s="2">
        <v>42671</v>
      </c>
      <c r="E2379" s="4">
        <v>86.28</v>
      </c>
      <c r="G2379" s="2">
        <v>41317</v>
      </c>
      <c r="H2379" s="4">
        <v>116.74</v>
      </c>
      <c r="J2379" s="2">
        <v>36314</v>
      </c>
      <c r="K2379" s="4">
        <v>26.2</v>
      </c>
      <c r="S2379" s="3">
        <v>36201</v>
      </c>
      <c r="T2379">
        <v>4.66</v>
      </c>
    </row>
    <row r="2380" spans="1:20" x14ac:dyDescent="0.25">
      <c r="A2380" s="2">
        <v>40981</v>
      </c>
      <c r="B2380" s="4">
        <v>924.83</v>
      </c>
      <c r="D2380" s="2">
        <v>42674</v>
      </c>
      <c r="E2380" s="4">
        <v>86.02</v>
      </c>
      <c r="G2380" s="2">
        <v>41318</v>
      </c>
      <c r="H2380" s="4">
        <v>115.79</v>
      </c>
      <c r="J2380" s="2">
        <v>36315</v>
      </c>
      <c r="K2380" s="4">
        <v>23.43</v>
      </c>
      <c r="S2380" s="3">
        <v>36202</v>
      </c>
      <c r="T2380">
        <v>4.7300000000000004</v>
      </c>
    </row>
    <row r="2381" spans="1:20" x14ac:dyDescent="0.25">
      <c r="A2381" s="2">
        <v>40982</v>
      </c>
      <c r="B2381" s="4">
        <v>923.37</v>
      </c>
      <c r="D2381" s="2">
        <v>42675</v>
      </c>
      <c r="E2381" s="4">
        <v>85.3</v>
      </c>
      <c r="G2381" s="2">
        <v>41319</v>
      </c>
      <c r="H2381" s="4">
        <v>116.84</v>
      </c>
      <c r="J2381" s="2">
        <v>36318</v>
      </c>
      <c r="K2381" s="4">
        <v>23.78</v>
      </c>
      <c r="S2381" s="3">
        <v>36203</v>
      </c>
      <c r="T2381">
        <v>4.68</v>
      </c>
    </row>
    <row r="2382" spans="1:20" x14ac:dyDescent="0.25">
      <c r="A2382" s="2">
        <v>40983</v>
      </c>
      <c r="B2382" s="4">
        <v>921.69</v>
      </c>
      <c r="D2382" s="2">
        <v>42676</v>
      </c>
      <c r="E2382" s="4">
        <v>84.92</v>
      </c>
      <c r="G2382" s="2">
        <v>41320</v>
      </c>
      <c r="H2382" s="4">
        <v>116.47</v>
      </c>
      <c r="J2382" s="2">
        <v>36319</v>
      </c>
      <c r="K2382" s="4">
        <v>24.02</v>
      </c>
      <c r="S2382" s="3">
        <v>36206</v>
      </c>
      <c r="T2382">
        <v>4.68</v>
      </c>
    </row>
    <row r="2383" spans="1:20" x14ac:dyDescent="0.25">
      <c r="A2383" s="2">
        <v>40984</v>
      </c>
      <c r="B2383" s="4">
        <v>919.9</v>
      </c>
      <c r="D2383" s="2">
        <v>42677</v>
      </c>
      <c r="E2383" s="4">
        <v>84.94</v>
      </c>
      <c r="G2383" s="2">
        <v>41324</v>
      </c>
      <c r="H2383" s="4">
        <v>115.92</v>
      </c>
      <c r="J2383" s="2">
        <v>36320</v>
      </c>
      <c r="K2383" s="4">
        <v>23.9</v>
      </c>
      <c r="S2383" s="3">
        <v>36207</v>
      </c>
      <c r="T2383">
        <v>5.09</v>
      </c>
    </row>
    <row r="2384" spans="1:20" x14ac:dyDescent="0.25">
      <c r="A2384" s="2">
        <v>40987</v>
      </c>
      <c r="B2384" s="4">
        <v>921.67</v>
      </c>
      <c r="D2384" s="2">
        <v>42678</v>
      </c>
      <c r="E2384" s="4">
        <v>84.98</v>
      </c>
      <c r="G2384" s="2">
        <v>41325</v>
      </c>
      <c r="H2384" s="4">
        <v>116.27</v>
      </c>
      <c r="J2384" s="2">
        <v>36321</v>
      </c>
      <c r="K2384" s="4">
        <v>25.32</v>
      </c>
      <c r="S2384" s="3">
        <v>36208</v>
      </c>
      <c r="T2384">
        <v>4.7300000000000004</v>
      </c>
    </row>
    <row r="2385" spans="1:20" x14ac:dyDescent="0.25">
      <c r="A2385" s="2">
        <v>40988</v>
      </c>
      <c r="B2385" s="4">
        <v>921.27</v>
      </c>
      <c r="D2385" s="2">
        <v>42681</v>
      </c>
      <c r="E2385" s="4">
        <v>86.17</v>
      </c>
      <c r="G2385" s="2">
        <v>41326</v>
      </c>
      <c r="H2385" s="4">
        <v>116.95</v>
      </c>
      <c r="J2385" s="2">
        <v>36322</v>
      </c>
      <c r="K2385" s="4">
        <v>25.9</v>
      </c>
      <c r="S2385" s="3">
        <v>36209</v>
      </c>
      <c r="T2385">
        <v>4.71</v>
      </c>
    </row>
    <row r="2386" spans="1:20" x14ac:dyDescent="0.25">
      <c r="A2386" s="2">
        <v>40989</v>
      </c>
      <c r="B2386" s="4">
        <v>919.67</v>
      </c>
      <c r="D2386" s="2">
        <v>42682</v>
      </c>
      <c r="E2386" s="4">
        <v>85.98</v>
      </c>
      <c r="G2386" s="2">
        <v>41327</v>
      </c>
      <c r="H2386" s="4">
        <v>117.03</v>
      </c>
      <c r="J2386" s="2">
        <v>36325</v>
      </c>
      <c r="K2386" s="4">
        <v>26.51</v>
      </c>
      <c r="S2386" s="3">
        <v>36210</v>
      </c>
      <c r="T2386">
        <v>4.72</v>
      </c>
    </row>
    <row r="2387" spans="1:20" x14ac:dyDescent="0.25">
      <c r="A2387" s="2">
        <v>40990</v>
      </c>
      <c r="B2387" s="4">
        <v>921.15</v>
      </c>
      <c r="D2387" s="2">
        <v>42683</v>
      </c>
      <c r="E2387" s="4">
        <v>85.38</v>
      </c>
      <c r="G2387" s="2">
        <v>41330</v>
      </c>
      <c r="H2387" s="4">
        <v>119.33</v>
      </c>
      <c r="J2387" s="2">
        <v>36326</v>
      </c>
      <c r="K2387" s="4">
        <v>25.91</v>
      </c>
      <c r="S2387" s="3">
        <v>36213</v>
      </c>
      <c r="T2387">
        <v>4.78</v>
      </c>
    </row>
    <row r="2388" spans="1:20" x14ac:dyDescent="0.25">
      <c r="A2388" s="2">
        <v>40991</v>
      </c>
      <c r="B2388" s="4">
        <v>919.83</v>
      </c>
      <c r="D2388" s="2">
        <v>42684</v>
      </c>
      <c r="E2388" s="4">
        <v>84.26</v>
      </c>
      <c r="G2388" s="2">
        <v>41331</v>
      </c>
      <c r="H2388" s="4">
        <v>118.64</v>
      </c>
      <c r="J2388" s="2">
        <v>36327</v>
      </c>
      <c r="K2388" s="4">
        <v>22.4</v>
      </c>
      <c r="S2388" s="3">
        <v>36214</v>
      </c>
      <c r="T2388">
        <v>4.7300000000000004</v>
      </c>
    </row>
    <row r="2389" spans="1:20" x14ac:dyDescent="0.25">
      <c r="A2389" s="2">
        <v>40994</v>
      </c>
      <c r="B2389" s="4">
        <v>923.53</v>
      </c>
      <c r="D2389" s="2">
        <v>42685</v>
      </c>
      <c r="E2389" s="4">
        <v>83.47</v>
      </c>
      <c r="G2389" s="2">
        <v>41332</v>
      </c>
      <c r="H2389" s="4">
        <v>118.29</v>
      </c>
      <c r="J2389" s="2">
        <v>36328</v>
      </c>
      <c r="K2389" s="4">
        <v>21.95</v>
      </c>
      <c r="S2389" s="3">
        <v>36215</v>
      </c>
      <c r="T2389">
        <v>4.88</v>
      </c>
    </row>
    <row r="2390" spans="1:20" x14ac:dyDescent="0.25">
      <c r="A2390" s="2">
        <v>40995</v>
      </c>
      <c r="B2390" s="4">
        <v>924.6</v>
      </c>
      <c r="D2390" s="2">
        <v>42688</v>
      </c>
      <c r="E2390" s="4">
        <v>84.09</v>
      </c>
      <c r="G2390" s="2">
        <v>41333</v>
      </c>
      <c r="H2390" s="4">
        <v>118.52</v>
      </c>
      <c r="J2390" s="2">
        <v>36329</v>
      </c>
      <c r="K2390" s="4">
        <v>21.75</v>
      </c>
      <c r="S2390" s="3">
        <v>36216</v>
      </c>
      <c r="T2390">
        <v>4.8899999999999997</v>
      </c>
    </row>
    <row r="2391" spans="1:20" x14ac:dyDescent="0.25">
      <c r="A2391" s="2">
        <v>40996</v>
      </c>
      <c r="B2391" s="4">
        <v>922.53</v>
      </c>
      <c r="D2391" s="2">
        <v>42689</v>
      </c>
      <c r="E2391" s="4">
        <v>85.2</v>
      </c>
      <c r="G2391" s="2">
        <v>41334</v>
      </c>
      <c r="H2391" s="4">
        <v>118.9</v>
      </c>
      <c r="J2391" s="2">
        <v>36332</v>
      </c>
      <c r="K2391" s="4">
        <v>21.81</v>
      </c>
      <c r="S2391" s="3">
        <v>36217</v>
      </c>
      <c r="T2391">
        <v>4.84</v>
      </c>
    </row>
    <row r="2392" spans="1:20" x14ac:dyDescent="0.25">
      <c r="A2392" s="2">
        <v>40997</v>
      </c>
      <c r="B2392" s="4">
        <v>922.43</v>
      </c>
      <c r="D2392" s="2">
        <v>42690</v>
      </c>
      <c r="E2392" s="4">
        <v>84.86</v>
      </c>
      <c r="G2392" s="2">
        <v>41337</v>
      </c>
      <c r="H2392" s="4">
        <v>118.27</v>
      </c>
      <c r="J2392" s="2">
        <v>36333</v>
      </c>
      <c r="K2392" s="4">
        <v>21.7</v>
      </c>
      <c r="S2392" s="3">
        <v>36220</v>
      </c>
      <c r="T2392">
        <v>5.0999999999999996</v>
      </c>
    </row>
    <row r="2393" spans="1:20" x14ac:dyDescent="0.25">
      <c r="A2393" s="2">
        <v>40998</v>
      </c>
      <c r="B2393" s="4">
        <v>921.17</v>
      </c>
      <c r="D2393" s="2">
        <v>42691</v>
      </c>
      <c r="E2393" s="4">
        <v>84.63</v>
      </c>
      <c r="G2393" s="2">
        <v>41338</v>
      </c>
      <c r="H2393" s="4">
        <v>117.93</v>
      </c>
      <c r="J2393" s="2">
        <v>36334</v>
      </c>
      <c r="K2393" s="4">
        <v>21.32</v>
      </c>
      <c r="S2393" s="3">
        <v>36221</v>
      </c>
      <c r="T2393">
        <v>4.7300000000000004</v>
      </c>
    </row>
    <row r="2394" spans="1:20" x14ac:dyDescent="0.25">
      <c r="A2394" s="2">
        <v>41001</v>
      </c>
      <c r="B2394" s="4">
        <v>922.17</v>
      </c>
      <c r="D2394" s="2">
        <v>42692</v>
      </c>
      <c r="E2394" s="4">
        <v>84.63</v>
      </c>
      <c r="G2394" s="2">
        <v>41339</v>
      </c>
      <c r="H2394" s="4">
        <v>116.86</v>
      </c>
      <c r="J2394" s="2">
        <v>36335</v>
      </c>
      <c r="K2394" s="4">
        <v>23.06</v>
      </c>
      <c r="S2394" s="3">
        <v>36222</v>
      </c>
      <c r="T2394">
        <v>4.74</v>
      </c>
    </row>
    <row r="2395" spans="1:20" x14ac:dyDescent="0.25">
      <c r="A2395" s="2">
        <v>41002</v>
      </c>
      <c r="B2395" s="4">
        <v>921.6</v>
      </c>
      <c r="D2395" s="2">
        <v>42695</v>
      </c>
      <c r="E2395" s="4">
        <v>85.31</v>
      </c>
      <c r="G2395" s="2">
        <v>41340</v>
      </c>
      <c r="H2395" s="4">
        <v>115.96</v>
      </c>
      <c r="J2395" s="2">
        <v>36336</v>
      </c>
      <c r="K2395" s="4">
        <v>21.76</v>
      </c>
      <c r="S2395" s="3">
        <v>36223</v>
      </c>
      <c r="T2395">
        <v>4.8</v>
      </c>
    </row>
    <row r="2396" spans="1:20" x14ac:dyDescent="0.25">
      <c r="A2396" s="2">
        <v>41003</v>
      </c>
      <c r="B2396" s="4">
        <v>919.23</v>
      </c>
      <c r="D2396" s="2">
        <v>42696</v>
      </c>
      <c r="E2396" s="4">
        <v>85.94</v>
      </c>
      <c r="G2396" s="2">
        <v>41341</v>
      </c>
      <c r="H2396" s="4">
        <v>114.75</v>
      </c>
      <c r="J2396" s="2">
        <v>36339</v>
      </c>
      <c r="K2396" s="4">
        <v>22.63</v>
      </c>
      <c r="S2396" s="3">
        <v>36224</v>
      </c>
      <c r="T2396">
        <v>4.8</v>
      </c>
    </row>
    <row r="2397" spans="1:20" x14ac:dyDescent="0.25">
      <c r="A2397" s="2">
        <v>41004</v>
      </c>
      <c r="B2397" s="4">
        <v>917.19</v>
      </c>
      <c r="D2397" s="2">
        <v>42697</v>
      </c>
      <c r="E2397" s="4">
        <v>85.62</v>
      </c>
      <c r="G2397" s="2">
        <v>41344</v>
      </c>
      <c r="H2397" s="4">
        <v>114.86</v>
      </c>
      <c r="J2397" s="2">
        <v>36340</v>
      </c>
      <c r="K2397" s="4">
        <v>22.51</v>
      </c>
      <c r="S2397" s="3">
        <v>36227</v>
      </c>
      <c r="T2397">
        <v>4.83</v>
      </c>
    </row>
    <row r="2398" spans="1:20" x14ac:dyDescent="0.25">
      <c r="A2398" s="2">
        <v>41008</v>
      </c>
      <c r="B2398" s="4">
        <v>912.89</v>
      </c>
      <c r="D2398" s="2">
        <v>42699</v>
      </c>
      <c r="E2398" s="4">
        <v>85.73</v>
      </c>
      <c r="G2398" s="2">
        <v>41345</v>
      </c>
      <c r="H2398" s="4">
        <v>115.69</v>
      </c>
      <c r="J2398" s="2">
        <v>36341</v>
      </c>
      <c r="K2398" s="4">
        <v>21.09</v>
      </c>
      <c r="S2398" s="3">
        <v>36228</v>
      </c>
      <c r="T2398">
        <v>4.74</v>
      </c>
    </row>
    <row r="2399" spans="1:20" x14ac:dyDescent="0.25">
      <c r="A2399" s="2">
        <v>41009</v>
      </c>
      <c r="B2399" s="4">
        <v>908.34</v>
      </c>
      <c r="D2399" s="2">
        <v>42702</v>
      </c>
      <c r="E2399" s="4">
        <v>85.72</v>
      </c>
      <c r="G2399" s="2">
        <v>41346</v>
      </c>
      <c r="H2399" s="4">
        <v>115.57</v>
      </c>
      <c r="J2399" s="2">
        <v>36342</v>
      </c>
      <c r="K2399" s="4">
        <v>19.690000000000001</v>
      </c>
      <c r="S2399" s="3">
        <v>36229</v>
      </c>
      <c r="T2399">
        <v>4.82</v>
      </c>
    </row>
    <row r="2400" spans="1:20" x14ac:dyDescent="0.25">
      <c r="A2400" s="2">
        <v>41010</v>
      </c>
      <c r="B2400" s="4">
        <v>913.52</v>
      </c>
      <c r="D2400" s="2">
        <v>42703</v>
      </c>
      <c r="E2400" s="4">
        <v>85.61</v>
      </c>
      <c r="G2400" s="2">
        <v>41347</v>
      </c>
      <c r="H2400" s="4">
        <v>115.22</v>
      </c>
      <c r="J2400" s="2">
        <v>36343</v>
      </c>
      <c r="K2400" s="4">
        <v>18.66</v>
      </c>
      <c r="S2400" s="3">
        <v>36230</v>
      </c>
      <c r="T2400">
        <v>4.8</v>
      </c>
    </row>
    <row r="2401" spans="1:20" x14ac:dyDescent="0.25">
      <c r="A2401" s="2">
        <v>41011</v>
      </c>
      <c r="B2401" s="4">
        <v>921.2</v>
      </c>
      <c r="D2401" s="2">
        <v>42704</v>
      </c>
      <c r="E2401" s="4">
        <v>85.65</v>
      </c>
      <c r="G2401" s="2">
        <v>41348</v>
      </c>
      <c r="H2401" s="4">
        <v>115.74</v>
      </c>
      <c r="J2401" s="2">
        <v>36347</v>
      </c>
      <c r="K2401" s="4">
        <v>20.73</v>
      </c>
      <c r="S2401" s="3">
        <v>36231</v>
      </c>
      <c r="T2401">
        <v>4.74</v>
      </c>
    </row>
    <row r="2402" spans="1:20" x14ac:dyDescent="0.25">
      <c r="A2402" s="2">
        <v>41012</v>
      </c>
      <c r="B2402" s="4">
        <v>918.34</v>
      </c>
      <c r="D2402" s="2">
        <v>42705</v>
      </c>
      <c r="E2402" s="4">
        <v>84.87</v>
      </c>
      <c r="G2402" s="2">
        <v>41351</v>
      </c>
      <c r="H2402" s="4">
        <v>116.64</v>
      </c>
      <c r="J2402" s="2">
        <v>36348</v>
      </c>
      <c r="K2402" s="4">
        <v>20.350000000000001</v>
      </c>
      <c r="S2402" s="3">
        <v>36234</v>
      </c>
      <c r="T2402">
        <v>5.01</v>
      </c>
    </row>
    <row r="2403" spans="1:20" x14ac:dyDescent="0.25">
      <c r="A2403" s="2">
        <v>41015</v>
      </c>
      <c r="B2403" s="4">
        <v>919.29</v>
      </c>
      <c r="D2403" s="2">
        <v>42706</v>
      </c>
      <c r="E2403" s="4">
        <v>85.38</v>
      </c>
      <c r="G2403" s="2">
        <v>41352</v>
      </c>
      <c r="H2403" s="4">
        <v>117.43</v>
      </c>
      <c r="J2403" s="2">
        <v>36349</v>
      </c>
      <c r="K2403" s="4">
        <v>20.239999999999998</v>
      </c>
      <c r="S2403" s="3">
        <v>36235</v>
      </c>
      <c r="T2403">
        <v>4.7699999999999996</v>
      </c>
    </row>
    <row r="2404" spans="1:20" x14ac:dyDescent="0.25">
      <c r="A2404" s="2">
        <v>41016</v>
      </c>
      <c r="B2404" s="4">
        <v>922.12</v>
      </c>
      <c r="D2404" s="2">
        <v>42709</v>
      </c>
      <c r="E2404" s="4">
        <v>85.6</v>
      </c>
      <c r="G2404" s="2">
        <v>41353</v>
      </c>
      <c r="H2404" s="4">
        <v>116.09</v>
      </c>
      <c r="J2404" s="2">
        <v>36350</v>
      </c>
      <c r="K2404" s="4">
        <v>17.96</v>
      </c>
      <c r="S2404" s="3">
        <v>36236</v>
      </c>
      <c r="T2404">
        <v>4.7300000000000004</v>
      </c>
    </row>
    <row r="2405" spans="1:20" x14ac:dyDescent="0.25">
      <c r="A2405" s="2">
        <v>41017</v>
      </c>
      <c r="B2405" s="4">
        <v>921.87</v>
      </c>
      <c r="D2405" s="2">
        <v>42710</v>
      </c>
      <c r="E2405" s="4">
        <v>86.03</v>
      </c>
      <c r="G2405" s="2">
        <v>41354</v>
      </c>
      <c r="H2405" s="4">
        <v>117.24</v>
      </c>
      <c r="J2405" s="2">
        <v>36353</v>
      </c>
      <c r="K2405" s="4">
        <v>19.73</v>
      </c>
      <c r="S2405" s="3">
        <v>36237</v>
      </c>
      <c r="T2405">
        <v>4.72</v>
      </c>
    </row>
    <row r="2406" spans="1:20" x14ac:dyDescent="0.25">
      <c r="A2406" s="2">
        <v>41018</v>
      </c>
      <c r="B2406" s="4">
        <v>920.61</v>
      </c>
      <c r="D2406" s="2">
        <v>42711</v>
      </c>
      <c r="E2406" s="4">
        <v>86.46</v>
      </c>
      <c r="G2406" s="2">
        <v>41355</v>
      </c>
      <c r="H2406" s="4">
        <v>117.33</v>
      </c>
      <c r="J2406" s="2">
        <v>36354</v>
      </c>
      <c r="K2406" s="4">
        <v>19.95</v>
      </c>
      <c r="S2406" s="3">
        <v>36238</v>
      </c>
      <c r="T2406">
        <v>4.75</v>
      </c>
    </row>
    <row r="2407" spans="1:20" x14ac:dyDescent="0.25">
      <c r="A2407" s="2">
        <v>41019</v>
      </c>
      <c r="B2407" s="4">
        <v>921.61</v>
      </c>
      <c r="D2407" s="2">
        <v>42712</v>
      </c>
      <c r="E2407" s="4">
        <v>86.45</v>
      </c>
      <c r="G2407" s="2">
        <v>41358</v>
      </c>
      <c r="H2407" s="4">
        <v>117.22</v>
      </c>
      <c r="J2407" s="2">
        <v>36355</v>
      </c>
      <c r="K2407" s="4">
        <v>19.71</v>
      </c>
      <c r="S2407" s="3">
        <v>36241</v>
      </c>
      <c r="T2407">
        <v>4.8100000000000005</v>
      </c>
    </row>
    <row r="2408" spans="1:20" x14ac:dyDescent="0.25">
      <c r="A2408" s="2">
        <v>41022</v>
      </c>
      <c r="B2408" s="4">
        <v>920.15</v>
      </c>
      <c r="D2408" s="2">
        <v>42713</v>
      </c>
      <c r="E2408" s="4">
        <v>86.49</v>
      </c>
      <c r="G2408" s="2">
        <v>41359</v>
      </c>
      <c r="H2408" s="4">
        <v>117.36</v>
      </c>
      <c r="J2408" s="2">
        <v>36356</v>
      </c>
      <c r="K2408" s="4">
        <v>18.68</v>
      </c>
      <c r="S2408" s="3">
        <v>36242</v>
      </c>
      <c r="T2408">
        <v>4.79</v>
      </c>
    </row>
    <row r="2409" spans="1:20" x14ac:dyDescent="0.25">
      <c r="A2409" s="2">
        <v>41023</v>
      </c>
      <c r="B2409" s="4">
        <v>921.66</v>
      </c>
      <c r="D2409" s="2">
        <v>42716</v>
      </c>
      <c r="E2409" s="4">
        <v>86.37</v>
      </c>
      <c r="G2409" s="2">
        <v>41360</v>
      </c>
      <c r="H2409" s="4">
        <v>118.36</v>
      </c>
      <c r="J2409" s="2">
        <v>36357</v>
      </c>
      <c r="K2409" s="4">
        <v>17.420000000000002</v>
      </c>
      <c r="S2409" s="3">
        <v>36243</v>
      </c>
      <c r="T2409">
        <v>4.93</v>
      </c>
    </row>
    <row r="2410" spans="1:20" x14ac:dyDescent="0.25">
      <c r="A2410" s="2">
        <v>41024</v>
      </c>
      <c r="B2410" s="4">
        <v>926.45</v>
      </c>
      <c r="D2410" s="2">
        <v>42717</v>
      </c>
      <c r="E2410" s="4">
        <v>86.58</v>
      </c>
      <c r="G2410" s="2">
        <v>41361</v>
      </c>
      <c r="H2410" s="4">
        <v>117.76</v>
      </c>
      <c r="J2410" s="2">
        <v>36360</v>
      </c>
      <c r="K2410" s="4">
        <v>19.07</v>
      </c>
      <c r="S2410" s="3">
        <v>36244</v>
      </c>
      <c r="T2410">
        <v>4.97</v>
      </c>
    </row>
    <row r="2411" spans="1:20" x14ac:dyDescent="0.25">
      <c r="A2411" s="2">
        <v>41025</v>
      </c>
      <c r="B2411" s="4">
        <v>926.86</v>
      </c>
      <c r="D2411" s="2">
        <v>42718</v>
      </c>
      <c r="E2411" s="4">
        <v>85.93</v>
      </c>
      <c r="G2411" s="2">
        <v>41365</v>
      </c>
      <c r="H2411" s="4">
        <v>118.39</v>
      </c>
      <c r="J2411" s="2">
        <v>36361</v>
      </c>
      <c r="K2411" s="4">
        <v>21.79</v>
      </c>
      <c r="S2411" s="3">
        <v>36245</v>
      </c>
      <c r="T2411">
        <v>4.78</v>
      </c>
    </row>
    <row r="2412" spans="1:20" x14ac:dyDescent="0.25">
      <c r="A2412" s="2">
        <v>41026</v>
      </c>
      <c r="B2412" s="4">
        <v>926.53</v>
      </c>
      <c r="D2412" s="2">
        <v>42719</v>
      </c>
      <c r="E2412" s="4">
        <v>85.97</v>
      </c>
      <c r="G2412" s="2">
        <v>41366</v>
      </c>
      <c r="H2412" s="4">
        <v>117.91</v>
      </c>
      <c r="J2412" s="2">
        <v>36362</v>
      </c>
      <c r="K2412" s="4">
        <v>21.46</v>
      </c>
      <c r="S2412" s="3">
        <v>36248</v>
      </c>
      <c r="T2412">
        <v>4.84</v>
      </c>
    </row>
    <row r="2413" spans="1:20" x14ac:dyDescent="0.25">
      <c r="A2413" s="2">
        <v>41029</v>
      </c>
      <c r="B2413" s="4">
        <v>927.95</v>
      </c>
      <c r="D2413" s="2">
        <v>42720</v>
      </c>
      <c r="E2413" s="4">
        <v>86.05</v>
      </c>
      <c r="G2413" s="2">
        <v>41367</v>
      </c>
      <c r="H2413" s="4">
        <v>118.99</v>
      </c>
      <c r="J2413" s="2">
        <v>36363</v>
      </c>
      <c r="K2413" s="4">
        <v>23.05</v>
      </c>
      <c r="S2413" s="3">
        <v>36249</v>
      </c>
      <c r="T2413">
        <v>4.7699999999999996</v>
      </c>
    </row>
    <row r="2414" spans="1:20" x14ac:dyDescent="0.25">
      <c r="A2414" s="2">
        <v>41030</v>
      </c>
      <c r="B2414" s="4">
        <v>928.5</v>
      </c>
      <c r="D2414" s="2">
        <v>42723</v>
      </c>
      <c r="E2414" s="4">
        <v>86.27</v>
      </c>
      <c r="G2414" s="2">
        <v>41368</v>
      </c>
      <c r="H2414" s="4">
        <v>120.39</v>
      </c>
      <c r="J2414" s="2">
        <v>36364</v>
      </c>
      <c r="K2414" s="4">
        <v>23.32</v>
      </c>
      <c r="S2414" s="3">
        <v>36250</v>
      </c>
      <c r="T2414">
        <v>4.9800000000000004</v>
      </c>
    </row>
    <row r="2415" spans="1:20" x14ac:dyDescent="0.25">
      <c r="A2415" s="2">
        <v>41031</v>
      </c>
      <c r="B2415" s="4">
        <v>931.31</v>
      </c>
      <c r="D2415" s="2">
        <v>42724</v>
      </c>
      <c r="E2415" s="4">
        <v>86.39</v>
      </c>
      <c r="G2415" s="2">
        <v>41369</v>
      </c>
      <c r="H2415" s="4">
        <v>122.84</v>
      </c>
      <c r="J2415" s="2">
        <v>36367</v>
      </c>
      <c r="K2415" s="4">
        <v>24.98</v>
      </c>
      <c r="S2415" s="3">
        <v>36251</v>
      </c>
      <c r="T2415">
        <v>5.41</v>
      </c>
    </row>
    <row r="2416" spans="1:20" x14ac:dyDescent="0.25">
      <c r="A2416" s="2">
        <v>41032</v>
      </c>
      <c r="B2416" s="4">
        <v>930.45</v>
      </c>
      <c r="D2416" s="2">
        <v>42725</v>
      </c>
      <c r="E2416" s="4">
        <v>86.54</v>
      </c>
      <c r="G2416" s="2">
        <v>41372</v>
      </c>
      <c r="H2416" s="4">
        <v>121.88</v>
      </c>
      <c r="J2416" s="2">
        <v>36368</v>
      </c>
      <c r="K2416" s="4">
        <v>23.23</v>
      </c>
      <c r="S2416" s="3">
        <v>36252</v>
      </c>
      <c r="T2416">
        <v>4.6899999999999995</v>
      </c>
    </row>
    <row r="2417" spans="1:20" x14ac:dyDescent="0.25">
      <c r="A2417" s="2">
        <v>41033</v>
      </c>
      <c r="B2417" s="4">
        <v>932.47</v>
      </c>
      <c r="D2417" s="2">
        <v>42726</v>
      </c>
      <c r="E2417" s="4">
        <v>86.44</v>
      </c>
      <c r="G2417" s="2">
        <v>41373</v>
      </c>
      <c r="H2417" s="4">
        <v>121.58</v>
      </c>
      <c r="J2417" s="2">
        <v>36369</v>
      </c>
      <c r="K2417" s="4">
        <v>22.85</v>
      </c>
      <c r="S2417" s="3">
        <v>36255</v>
      </c>
      <c r="T2417">
        <v>4.76</v>
      </c>
    </row>
    <row r="2418" spans="1:20" x14ac:dyDescent="0.25">
      <c r="A2418" s="2">
        <v>41036</v>
      </c>
      <c r="B2418" s="4">
        <v>932.89</v>
      </c>
      <c r="D2418" s="2">
        <v>42727</v>
      </c>
      <c r="E2418" s="4">
        <v>86.6</v>
      </c>
      <c r="G2418" s="2">
        <v>41374</v>
      </c>
      <c r="H2418" s="4">
        <v>119.91</v>
      </c>
      <c r="J2418" s="2">
        <v>36370</v>
      </c>
      <c r="K2418" s="4">
        <v>24.52</v>
      </c>
      <c r="S2418" s="3">
        <v>36256</v>
      </c>
      <c r="T2418">
        <v>4.7</v>
      </c>
    </row>
    <row r="2419" spans="1:20" x14ac:dyDescent="0.25">
      <c r="A2419" s="2">
        <v>41037</v>
      </c>
      <c r="B2419" s="4">
        <v>934.82</v>
      </c>
      <c r="D2419" s="2">
        <v>42731</v>
      </c>
      <c r="E2419" s="4">
        <v>86.52</v>
      </c>
      <c r="G2419" s="2">
        <v>41375</v>
      </c>
      <c r="H2419" s="4">
        <v>120.14</v>
      </c>
      <c r="J2419" s="2">
        <v>36371</v>
      </c>
      <c r="K2419" s="4">
        <v>24.64</v>
      </c>
      <c r="S2419" s="3">
        <v>36257</v>
      </c>
      <c r="T2419">
        <v>4.6399999999999997</v>
      </c>
    </row>
    <row r="2420" spans="1:20" x14ac:dyDescent="0.25">
      <c r="A2420" s="2">
        <v>41038</v>
      </c>
      <c r="B2420" s="4">
        <v>935.11</v>
      </c>
      <c r="D2420" s="2">
        <v>42732</v>
      </c>
      <c r="E2420" s="4">
        <v>86.4</v>
      </c>
      <c r="G2420" s="2">
        <v>41376</v>
      </c>
      <c r="H2420" s="4">
        <v>121.94</v>
      </c>
      <c r="J2420" s="2">
        <v>36374</v>
      </c>
      <c r="K2420" s="4">
        <v>25.59</v>
      </c>
      <c r="S2420" s="3">
        <v>36258</v>
      </c>
      <c r="T2420">
        <v>4.72</v>
      </c>
    </row>
    <row r="2421" spans="1:20" x14ac:dyDescent="0.25">
      <c r="A2421" s="2">
        <v>41039</v>
      </c>
      <c r="B2421" s="4">
        <v>933.75</v>
      </c>
      <c r="D2421" s="2">
        <v>42733</v>
      </c>
      <c r="E2421" s="4">
        <v>86.52</v>
      </c>
      <c r="G2421" s="2">
        <v>41379</v>
      </c>
      <c r="H2421" s="4">
        <v>122.99</v>
      </c>
      <c r="J2421" s="2">
        <v>36375</v>
      </c>
      <c r="K2421" s="4">
        <v>26.27</v>
      </c>
      <c r="S2421" s="3">
        <v>36259</v>
      </c>
      <c r="T2421">
        <v>4.6500000000000004</v>
      </c>
    </row>
    <row r="2422" spans="1:20" x14ac:dyDescent="0.25">
      <c r="A2422" s="2">
        <v>41040</v>
      </c>
      <c r="B2422" s="4">
        <v>938.1</v>
      </c>
      <c r="D2422" s="2">
        <v>42734</v>
      </c>
      <c r="E2422" s="4">
        <v>86.55</v>
      </c>
      <c r="G2422" s="2">
        <v>41380</v>
      </c>
      <c r="H2422" s="4">
        <v>121.98</v>
      </c>
      <c r="J2422" s="2">
        <v>36376</v>
      </c>
      <c r="K2422" s="4">
        <v>27.4</v>
      </c>
      <c r="S2422" s="3">
        <v>36262</v>
      </c>
      <c r="T2422">
        <v>4.6899999999999995</v>
      </c>
    </row>
    <row r="2423" spans="1:20" x14ac:dyDescent="0.25">
      <c r="A2423" s="2">
        <v>41043</v>
      </c>
      <c r="B2423" s="4">
        <v>945.46</v>
      </c>
      <c r="D2423" s="2">
        <v>42738</v>
      </c>
      <c r="E2423" s="4">
        <v>86.91</v>
      </c>
      <c r="G2423" s="2">
        <v>41381</v>
      </c>
      <c r="H2423" s="4">
        <v>122.79</v>
      </c>
      <c r="J2423" s="2">
        <v>36377</v>
      </c>
      <c r="K2423" s="4">
        <v>27.01</v>
      </c>
      <c r="S2423" s="3">
        <v>36263</v>
      </c>
      <c r="T2423">
        <v>4.66</v>
      </c>
    </row>
    <row r="2424" spans="1:20" x14ac:dyDescent="0.25">
      <c r="A2424" s="2">
        <v>41044</v>
      </c>
      <c r="B2424" s="4">
        <v>947.85</v>
      </c>
      <c r="D2424" s="2">
        <v>42739</v>
      </c>
      <c r="E2424" s="4">
        <v>87.38</v>
      </c>
      <c r="G2424" s="2">
        <v>41382</v>
      </c>
      <c r="H2424" s="4">
        <v>123.09</v>
      </c>
      <c r="J2424" s="2">
        <v>36378</v>
      </c>
      <c r="K2424" s="4">
        <v>26.6</v>
      </c>
      <c r="S2424" s="3">
        <v>36264</v>
      </c>
      <c r="T2424">
        <v>4.72</v>
      </c>
    </row>
    <row r="2425" spans="1:20" x14ac:dyDescent="0.25">
      <c r="A2425" s="2">
        <v>41045</v>
      </c>
      <c r="B2425" s="4">
        <v>949.13</v>
      </c>
      <c r="D2425" s="2">
        <v>42740</v>
      </c>
      <c r="E2425" s="4">
        <v>87.25</v>
      </c>
      <c r="G2425" s="2">
        <v>41383</v>
      </c>
      <c r="H2425" s="4">
        <v>122.78</v>
      </c>
      <c r="J2425" s="2">
        <v>36381</v>
      </c>
      <c r="K2425" s="4">
        <v>27.66</v>
      </c>
      <c r="S2425" s="3">
        <v>36265</v>
      </c>
      <c r="T2425">
        <v>4.7699999999999996</v>
      </c>
    </row>
    <row r="2426" spans="1:20" x14ac:dyDescent="0.25">
      <c r="A2426" s="2">
        <v>41046</v>
      </c>
      <c r="B2426" s="4">
        <v>957.13</v>
      </c>
      <c r="D2426" s="2">
        <v>42741</v>
      </c>
      <c r="E2426" s="4">
        <v>87.23</v>
      </c>
      <c r="G2426" s="2">
        <v>41386</v>
      </c>
      <c r="H2426" s="4">
        <v>122.92</v>
      </c>
      <c r="J2426" s="2">
        <v>36382</v>
      </c>
      <c r="K2426" s="4">
        <v>28.45</v>
      </c>
      <c r="S2426" s="3">
        <v>36266</v>
      </c>
      <c r="T2426">
        <v>4.62</v>
      </c>
    </row>
    <row r="2427" spans="1:20" x14ac:dyDescent="0.25">
      <c r="A2427" s="2">
        <v>41047</v>
      </c>
      <c r="B2427" s="4">
        <v>957.21</v>
      </c>
      <c r="D2427" s="2">
        <v>42744</v>
      </c>
      <c r="E2427" s="4">
        <v>87.21</v>
      </c>
      <c r="G2427" s="2">
        <v>41387</v>
      </c>
      <c r="H2427" s="4">
        <v>122.49</v>
      </c>
      <c r="J2427" s="2">
        <v>36383</v>
      </c>
      <c r="K2427" s="4">
        <v>25.39</v>
      </c>
      <c r="S2427" s="3">
        <v>36269</v>
      </c>
      <c r="T2427">
        <v>4.5999999999999996</v>
      </c>
    </row>
    <row r="2428" spans="1:20" x14ac:dyDescent="0.25">
      <c r="A2428" s="2">
        <v>41050</v>
      </c>
      <c r="B2428" s="4">
        <v>956.4</v>
      </c>
      <c r="D2428" s="2">
        <v>42745</v>
      </c>
      <c r="E2428" s="4">
        <v>87.22</v>
      </c>
      <c r="G2428" s="2">
        <v>41388</v>
      </c>
      <c r="H2428" s="4">
        <v>122.8</v>
      </c>
      <c r="J2428" s="2">
        <v>36384</v>
      </c>
      <c r="K2428" s="4">
        <v>25.03</v>
      </c>
      <c r="S2428" s="3">
        <v>36270</v>
      </c>
      <c r="T2428">
        <v>4.49</v>
      </c>
    </row>
    <row r="2429" spans="1:20" x14ac:dyDescent="0.25">
      <c r="A2429" s="2">
        <v>41051</v>
      </c>
      <c r="B2429" s="4">
        <v>952.34</v>
      </c>
      <c r="D2429" s="2">
        <v>42746</v>
      </c>
      <c r="E2429" s="4">
        <v>87.27</v>
      </c>
      <c r="G2429" s="2">
        <v>41389</v>
      </c>
      <c r="H2429" s="4">
        <v>122.27</v>
      </c>
      <c r="J2429" s="2">
        <v>36385</v>
      </c>
      <c r="K2429" s="4">
        <v>22.31</v>
      </c>
      <c r="S2429" s="3">
        <v>36271</v>
      </c>
      <c r="T2429">
        <v>4.58</v>
      </c>
    </row>
    <row r="2430" spans="1:20" x14ac:dyDescent="0.25">
      <c r="A2430" s="2">
        <v>41052</v>
      </c>
      <c r="B2430" s="4">
        <v>954.83</v>
      </c>
      <c r="D2430" s="2">
        <v>42747</v>
      </c>
      <c r="E2430" s="4">
        <v>87.29</v>
      </c>
      <c r="G2430" s="2">
        <v>41390</v>
      </c>
      <c r="H2430" s="4">
        <v>123.42</v>
      </c>
      <c r="J2430" s="2">
        <v>36388</v>
      </c>
      <c r="K2430" s="4">
        <v>23.07</v>
      </c>
      <c r="S2430" s="3">
        <v>36272</v>
      </c>
      <c r="T2430">
        <v>4.6500000000000004</v>
      </c>
    </row>
    <row r="2431" spans="1:20" x14ac:dyDescent="0.25">
      <c r="A2431" s="2">
        <v>41053</v>
      </c>
      <c r="B2431" s="4">
        <v>953.43</v>
      </c>
      <c r="D2431" s="2">
        <v>42748</v>
      </c>
      <c r="E2431" s="4">
        <v>87.32</v>
      </c>
      <c r="G2431" s="2">
        <v>41393</v>
      </c>
      <c r="H2431" s="4">
        <v>122.94</v>
      </c>
      <c r="J2431" s="2">
        <v>36389</v>
      </c>
      <c r="K2431" s="4">
        <v>21.67</v>
      </c>
      <c r="S2431" s="3">
        <v>36273</v>
      </c>
      <c r="T2431">
        <v>4.71</v>
      </c>
    </row>
    <row r="2432" spans="1:20" x14ac:dyDescent="0.25">
      <c r="A2432" s="2">
        <v>41054</v>
      </c>
      <c r="B2432" s="4">
        <v>954.77</v>
      </c>
      <c r="D2432" s="2">
        <v>42752</v>
      </c>
      <c r="E2432" s="4">
        <v>87.23</v>
      </c>
      <c r="G2432" s="2">
        <v>41394</v>
      </c>
      <c r="H2432" s="4">
        <v>123.01</v>
      </c>
      <c r="J2432" s="2">
        <v>36390</v>
      </c>
      <c r="K2432" s="4">
        <v>23.3</v>
      </c>
      <c r="S2432" s="3">
        <v>36276</v>
      </c>
      <c r="T2432">
        <v>5.09</v>
      </c>
    </row>
    <row r="2433" spans="1:20" x14ac:dyDescent="0.25">
      <c r="A2433" s="2">
        <v>41058</v>
      </c>
      <c r="B2433" s="4">
        <v>953.59</v>
      </c>
      <c r="D2433" s="2">
        <v>42753</v>
      </c>
      <c r="E2433" s="4">
        <v>87.31</v>
      </c>
      <c r="G2433" s="2">
        <v>41395</v>
      </c>
      <c r="H2433" s="4">
        <v>124</v>
      </c>
      <c r="J2433" s="2">
        <v>36391</v>
      </c>
      <c r="K2433" s="4">
        <v>24.39</v>
      </c>
      <c r="S2433" s="3">
        <v>36277</v>
      </c>
      <c r="T2433">
        <v>4.83</v>
      </c>
    </row>
    <row r="2434" spans="1:20" x14ac:dyDescent="0.25">
      <c r="A2434" s="2">
        <v>41059</v>
      </c>
      <c r="B2434" s="4">
        <v>962.72</v>
      </c>
      <c r="D2434" s="2">
        <v>42754</v>
      </c>
      <c r="E2434" s="4">
        <v>87.03</v>
      </c>
      <c r="G2434" s="2">
        <v>41396</v>
      </c>
      <c r="H2434" s="4">
        <v>123.85</v>
      </c>
      <c r="J2434" s="2">
        <v>36392</v>
      </c>
      <c r="K2434" s="4">
        <v>22.95</v>
      </c>
      <c r="S2434" s="3">
        <v>36278</v>
      </c>
      <c r="T2434">
        <v>4.83</v>
      </c>
    </row>
    <row r="2435" spans="1:20" x14ac:dyDescent="0.25">
      <c r="A2435" s="2">
        <v>41060</v>
      </c>
      <c r="B2435" s="4">
        <v>967.42</v>
      </c>
      <c r="D2435" s="2">
        <v>42755</v>
      </c>
      <c r="E2435" s="4">
        <v>87.2</v>
      </c>
      <c r="G2435" s="2">
        <v>41397</v>
      </c>
      <c r="H2435" s="4">
        <v>120.89</v>
      </c>
      <c r="J2435" s="2">
        <v>36395</v>
      </c>
      <c r="K2435" s="4">
        <v>22.55</v>
      </c>
      <c r="S2435" s="3">
        <v>36279</v>
      </c>
      <c r="T2435">
        <v>4.91</v>
      </c>
    </row>
    <row r="2436" spans="1:20" x14ac:dyDescent="0.25">
      <c r="A2436" s="2">
        <v>41061</v>
      </c>
      <c r="B2436" s="4">
        <v>974.11</v>
      </c>
      <c r="D2436" s="2">
        <v>42758</v>
      </c>
      <c r="E2436" s="4">
        <v>87.2</v>
      </c>
      <c r="G2436" s="2">
        <v>41400</v>
      </c>
      <c r="H2436" s="4">
        <v>120.63</v>
      </c>
      <c r="J2436" s="2">
        <v>36396</v>
      </c>
      <c r="K2436" s="4">
        <v>22.4</v>
      </c>
      <c r="S2436" s="3">
        <v>36280</v>
      </c>
      <c r="T2436">
        <v>5.03</v>
      </c>
    </row>
    <row r="2437" spans="1:20" x14ac:dyDescent="0.25">
      <c r="A2437" s="2">
        <v>41064</v>
      </c>
      <c r="B2437" s="4">
        <v>971.79</v>
      </c>
      <c r="D2437" s="2">
        <v>42759</v>
      </c>
      <c r="E2437" s="4">
        <v>87.26</v>
      </c>
      <c r="G2437" s="2">
        <v>41401</v>
      </c>
      <c r="H2437" s="4">
        <v>120.16</v>
      </c>
      <c r="J2437" s="2">
        <v>36397</v>
      </c>
      <c r="K2437" s="4">
        <v>20.96</v>
      </c>
      <c r="S2437" s="3">
        <v>36283</v>
      </c>
      <c r="T2437">
        <v>5.01</v>
      </c>
    </row>
    <row r="2438" spans="1:20" x14ac:dyDescent="0.25">
      <c r="A2438" s="2">
        <v>41065</v>
      </c>
      <c r="B2438" s="4">
        <v>968.57</v>
      </c>
      <c r="D2438" s="2">
        <v>42760</v>
      </c>
      <c r="E2438" s="4">
        <v>87.57</v>
      </c>
      <c r="G2438" s="2">
        <v>41402</v>
      </c>
      <c r="H2438" s="4">
        <v>120.35</v>
      </c>
      <c r="J2438" s="2">
        <v>36398</v>
      </c>
      <c r="K2438" s="4">
        <v>21.21</v>
      </c>
      <c r="S2438" s="3">
        <v>36284</v>
      </c>
      <c r="T2438">
        <v>4.71</v>
      </c>
    </row>
    <row r="2439" spans="1:20" x14ac:dyDescent="0.25">
      <c r="A2439" s="2">
        <v>41066</v>
      </c>
      <c r="B2439" s="4">
        <v>964.74</v>
      </c>
      <c r="D2439" s="2">
        <v>42761</v>
      </c>
      <c r="E2439" s="4">
        <v>87.53</v>
      </c>
      <c r="G2439" s="2">
        <v>41403</v>
      </c>
      <c r="H2439" s="4">
        <v>120.04</v>
      </c>
      <c r="J2439" s="2">
        <v>36399</v>
      </c>
      <c r="K2439" s="4">
        <v>21.83</v>
      </c>
      <c r="S2439" s="3">
        <v>36285</v>
      </c>
      <c r="T2439">
        <v>4.5999999999999996</v>
      </c>
    </row>
    <row r="2440" spans="1:20" x14ac:dyDescent="0.25">
      <c r="A2440" s="2">
        <v>41067</v>
      </c>
      <c r="B2440" s="4">
        <v>966.98</v>
      </c>
      <c r="D2440" s="2">
        <v>42762</v>
      </c>
      <c r="E2440" s="4">
        <v>87.61</v>
      </c>
      <c r="G2440" s="2">
        <v>41404</v>
      </c>
      <c r="H2440" s="4">
        <v>118.74</v>
      </c>
      <c r="J2440" s="2">
        <v>36402</v>
      </c>
      <c r="K2440" s="4">
        <v>24.63</v>
      </c>
      <c r="S2440" s="3">
        <v>36286</v>
      </c>
      <c r="T2440">
        <v>4.7699999999999996</v>
      </c>
    </row>
    <row r="2441" spans="1:20" x14ac:dyDescent="0.25">
      <c r="A2441" s="2">
        <v>41068</v>
      </c>
      <c r="B2441" s="4">
        <v>969.06</v>
      </c>
      <c r="D2441" s="2">
        <v>42765</v>
      </c>
      <c r="E2441" s="4">
        <v>87.43</v>
      </c>
      <c r="G2441" s="2">
        <v>41407</v>
      </c>
      <c r="H2441" s="4">
        <v>117.84</v>
      </c>
      <c r="J2441" s="2">
        <v>36403</v>
      </c>
      <c r="K2441" s="4">
        <v>24.45</v>
      </c>
      <c r="S2441" s="3">
        <v>36287</v>
      </c>
      <c r="T2441">
        <v>4.67</v>
      </c>
    </row>
    <row r="2442" spans="1:20" x14ac:dyDescent="0.25">
      <c r="A2442" s="2">
        <v>41071</v>
      </c>
      <c r="B2442" s="4">
        <v>966.2</v>
      </c>
      <c r="D2442" s="2">
        <v>42766</v>
      </c>
      <c r="E2442" s="4">
        <v>87.34</v>
      </c>
      <c r="G2442" s="2">
        <v>41408</v>
      </c>
      <c r="H2442" s="4">
        <v>116.56</v>
      </c>
      <c r="J2442" s="2">
        <v>36404</v>
      </c>
      <c r="K2442" s="4">
        <v>22.93</v>
      </c>
      <c r="S2442" s="3">
        <v>36290</v>
      </c>
      <c r="T2442">
        <v>4.6899999999999995</v>
      </c>
    </row>
    <row r="2443" spans="1:20" x14ac:dyDescent="0.25">
      <c r="A2443" s="2">
        <v>41072</v>
      </c>
      <c r="B2443" s="4">
        <v>969.19</v>
      </c>
      <c r="D2443" s="2">
        <v>42767</v>
      </c>
      <c r="E2443" s="4">
        <v>87.28</v>
      </c>
      <c r="G2443" s="2">
        <v>41409</v>
      </c>
      <c r="H2443" s="4">
        <v>117.35</v>
      </c>
      <c r="J2443" s="2">
        <v>36405</v>
      </c>
      <c r="K2443" s="4">
        <v>24.53</v>
      </c>
      <c r="S2443" s="3">
        <v>36291</v>
      </c>
      <c r="T2443">
        <v>4.6899999999999995</v>
      </c>
    </row>
    <row r="2444" spans="1:20" x14ac:dyDescent="0.25">
      <c r="A2444" s="2">
        <v>41073</v>
      </c>
      <c r="B2444" s="4">
        <v>967.91</v>
      </c>
      <c r="D2444" s="2">
        <v>42768</v>
      </c>
      <c r="E2444" s="4">
        <v>87.33</v>
      </c>
      <c r="G2444" s="2">
        <v>41410</v>
      </c>
      <c r="H2444" s="4">
        <v>118.56</v>
      </c>
      <c r="J2444" s="2">
        <v>36406</v>
      </c>
      <c r="K2444" s="4">
        <v>20.98</v>
      </c>
      <c r="S2444" s="3">
        <v>36292</v>
      </c>
      <c r="T2444">
        <v>4.72</v>
      </c>
    </row>
    <row r="2445" spans="1:20" x14ac:dyDescent="0.25">
      <c r="A2445" s="2">
        <v>41074</v>
      </c>
      <c r="B2445" s="4">
        <v>971.09</v>
      </c>
      <c r="D2445" s="2">
        <v>42769</v>
      </c>
      <c r="E2445" s="4">
        <v>87.48</v>
      </c>
      <c r="G2445" s="2">
        <v>41411</v>
      </c>
      <c r="H2445" s="4">
        <v>117.06</v>
      </c>
      <c r="J2445" s="2">
        <v>36410</v>
      </c>
      <c r="K2445" s="4">
        <v>23.44</v>
      </c>
      <c r="S2445" s="3">
        <v>36293</v>
      </c>
      <c r="T2445">
        <v>4.78</v>
      </c>
    </row>
    <row r="2446" spans="1:20" x14ac:dyDescent="0.25">
      <c r="A2446" s="2">
        <v>41075</v>
      </c>
      <c r="B2446" s="4">
        <v>971.84</v>
      </c>
      <c r="D2446" s="2">
        <v>42772</v>
      </c>
      <c r="E2446" s="4">
        <v>87.42</v>
      </c>
      <c r="G2446" s="2">
        <v>41414</v>
      </c>
      <c r="H2446" s="4">
        <v>116.94</v>
      </c>
      <c r="J2446" s="2">
        <v>36411</v>
      </c>
      <c r="K2446" s="4">
        <v>23.82</v>
      </c>
      <c r="S2446" s="3">
        <v>36294</v>
      </c>
      <c r="T2446">
        <v>4.8100000000000005</v>
      </c>
    </row>
    <row r="2447" spans="1:20" x14ac:dyDescent="0.25">
      <c r="A2447" s="2">
        <v>41078</v>
      </c>
      <c r="B2447" s="4">
        <v>971.92</v>
      </c>
      <c r="D2447" s="2">
        <v>42773</v>
      </c>
      <c r="E2447" s="4">
        <v>87.29</v>
      </c>
      <c r="G2447" s="2">
        <v>41415</v>
      </c>
      <c r="H2447" s="4">
        <v>117.84</v>
      </c>
      <c r="J2447" s="2">
        <v>36412</v>
      </c>
      <c r="K2447" s="4">
        <v>23.01</v>
      </c>
      <c r="S2447" s="3">
        <v>36297</v>
      </c>
      <c r="T2447">
        <v>5.01</v>
      </c>
    </row>
    <row r="2448" spans="1:20" x14ac:dyDescent="0.25">
      <c r="A2448" s="2">
        <v>41079</v>
      </c>
      <c r="B2448" s="4">
        <v>975.34</v>
      </c>
      <c r="D2448" s="2">
        <v>42774</v>
      </c>
      <c r="E2448" s="4">
        <v>87.35</v>
      </c>
      <c r="G2448" s="2">
        <v>41416</v>
      </c>
      <c r="H2448" s="4">
        <v>116.09</v>
      </c>
      <c r="J2448" s="2">
        <v>36413</v>
      </c>
      <c r="K2448" s="4">
        <v>22.03</v>
      </c>
      <c r="S2448" s="3">
        <v>36298</v>
      </c>
      <c r="T2448">
        <v>4.6399999999999997</v>
      </c>
    </row>
    <row r="2449" spans="1:20" x14ac:dyDescent="0.25">
      <c r="A2449" s="2">
        <v>41080</v>
      </c>
      <c r="B2449" s="4">
        <v>977.22</v>
      </c>
      <c r="D2449" s="2">
        <v>42775</v>
      </c>
      <c r="E2449" s="4">
        <v>87.47</v>
      </c>
      <c r="G2449" s="2">
        <v>41417</v>
      </c>
      <c r="H2449" s="4">
        <v>116.64</v>
      </c>
      <c r="J2449" s="2">
        <v>36416</v>
      </c>
      <c r="K2449" s="4">
        <v>22.89</v>
      </c>
      <c r="S2449" s="3">
        <v>36299</v>
      </c>
      <c r="T2449">
        <v>4.4800000000000004</v>
      </c>
    </row>
    <row r="2450" spans="1:20" x14ac:dyDescent="0.25">
      <c r="A2450" s="2">
        <v>41081</v>
      </c>
      <c r="B2450" s="4">
        <v>973.18</v>
      </c>
      <c r="D2450" s="2">
        <v>42776</v>
      </c>
      <c r="E2450" s="4">
        <v>87.53</v>
      </c>
      <c r="G2450" s="2">
        <v>41418</v>
      </c>
      <c r="H2450" s="4">
        <v>116.8</v>
      </c>
      <c r="J2450" s="2">
        <v>36417</v>
      </c>
      <c r="K2450" s="4">
        <v>23.77</v>
      </c>
      <c r="S2450" s="3">
        <v>36300</v>
      </c>
      <c r="T2450">
        <v>4.75</v>
      </c>
    </row>
    <row r="2451" spans="1:20" x14ac:dyDescent="0.25">
      <c r="A2451" s="2">
        <v>41082</v>
      </c>
      <c r="B2451" s="4">
        <v>976.49</v>
      </c>
      <c r="D2451" s="2">
        <v>42779</v>
      </c>
      <c r="E2451" s="4">
        <v>87.66</v>
      </c>
      <c r="G2451" s="2">
        <v>41422</v>
      </c>
      <c r="H2451" s="4">
        <v>113.82</v>
      </c>
      <c r="J2451" s="2">
        <v>36418</v>
      </c>
      <c r="K2451" s="4">
        <v>24.56</v>
      </c>
      <c r="S2451" s="3">
        <v>36301</v>
      </c>
      <c r="T2451">
        <v>4.67</v>
      </c>
    </row>
    <row r="2452" spans="1:20" x14ac:dyDescent="0.25">
      <c r="A2452" s="2">
        <v>41085</v>
      </c>
      <c r="B2452" s="4">
        <v>975.67</v>
      </c>
      <c r="D2452" s="2">
        <v>42780</v>
      </c>
      <c r="E2452" s="4">
        <v>87.72</v>
      </c>
      <c r="G2452" s="2">
        <v>41423</v>
      </c>
      <c r="H2452" s="4">
        <v>115.12</v>
      </c>
      <c r="J2452" s="2">
        <v>36419</v>
      </c>
      <c r="K2452" s="4">
        <v>25.25</v>
      </c>
      <c r="S2452" s="3">
        <v>36304</v>
      </c>
      <c r="T2452">
        <v>4.7300000000000004</v>
      </c>
    </row>
    <row r="2453" spans="1:20" x14ac:dyDescent="0.25">
      <c r="A2453" s="2">
        <v>41086</v>
      </c>
      <c r="B2453" s="4">
        <v>974.94</v>
      </c>
      <c r="D2453" s="2">
        <v>42781</v>
      </c>
      <c r="E2453" s="4">
        <v>87.75</v>
      </c>
      <c r="G2453" s="2">
        <v>41424</v>
      </c>
      <c r="H2453" s="4">
        <v>114.84</v>
      </c>
      <c r="J2453" s="2">
        <v>36420</v>
      </c>
      <c r="K2453" s="4">
        <v>23.3</v>
      </c>
      <c r="S2453" s="3">
        <v>36305</v>
      </c>
      <c r="T2453">
        <v>4.8</v>
      </c>
    </row>
    <row r="2454" spans="1:20" x14ac:dyDescent="0.25">
      <c r="A2454" s="2">
        <v>41087</v>
      </c>
      <c r="B2454" s="4">
        <v>977.86</v>
      </c>
      <c r="D2454" s="2">
        <v>42782</v>
      </c>
      <c r="E2454" s="4">
        <v>87.68</v>
      </c>
      <c r="G2454" s="2">
        <v>41425</v>
      </c>
      <c r="H2454" s="4">
        <v>114.49</v>
      </c>
      <c r="J2454" s="2">
        <v>36423</v>
      </c>
      <c r="K2454" s="4">
        <v>24.03</v>
      </c>
      <c r="S2454" s="3">
        <v>36306</v>
      </c>
      <c r="T2454">
        <v>4.8100000000000005</v>
      </c>
    </row>
    <row r="2455" spans="1:20" x14ac:dyDescent="0.25">
      <c r="A2455" s="2">
        <v>41088</v>
      </c>
      <c r="B2455" s="4">
        <v>977.78</v>
      </c>
      <c r="D2455" s="2">
        <v>42783</v>
      </c>
      <c r="E2455" s="4">
        <v>87.77</v>
      </c>
      <c r="G2455" s="2">
        <v>41428</v>
      </c>
      <c r="H2455" s="4">
        <v>114.78</v>
      </c>
      <c r="J2455" s="2">
        <v>36424</v>
      </c>
      <c r="K2455" s="4">
        <v>25.65</v>
      </c>
      <c r="S2455" s="3">
        <v>36307</v>
      </c>
      <c r="T2455">
        <v>4.87</v>
      </c>
    </row>
    <row r="2456" spans="1:20" x14ac:dyDescent="0.25">
      <c r="A2456" s="2">
        <v>41089</v>
      </c>
      <c r="B2456" s="4">
        <v>982.41</v>
      </c>
      <c r="D2456" s="2">
        <v>42787</v>
      </c>
      <c r="E2456" s="4">
        <v>88.06</v>
      </c>
      <c r="G2456" s="2">
        <v>41429</v>
      </c>
      <c r="H2456" s="4">
        <v>113.72</v>
      </c>
      <c r="J2456" s="2">
        <v>36425</v>
      </c>
      <c r="K2456" s="4">
        <v>25.19</v>
      </c>
      <c r="S2456" s="3">
        <v>36308</v>
      </c>
      <c r="T2456">
        <v>4.6100000000000003</v>
      </c>
    </row>
    <row r="2457" spans="1:20" x14ac:dyDescent="0.25">
      <c r="A2457" s="2">
        <v>41092</v>
      </c>
      <c r="B2457" s="4">
        <v>982.93</v>
      </c>
      <c r="D2457" s="2">
        <v>42788</v>
      </c>
      <c r="E2457" s="4">
        <v>88.1</v>
      </c>
      <c r="G2457" s="2">
        <v>41430</v>
      </c>
      <c r="H2457" s="4">
        <v>115.29</v>
      </c>
      <c r="J2457" s="2">
        <v>36426</v>
      </c>
      <c r="K2457" s="4">
        <v>27.84</v>
      </c>
      <c r="S2457" s="3">
        <v>36311</v>
      </c>
      <c r="T2457">
        <v>4.6100000000000003</v>
      </c>
    </row>
    <row r="2458" spans="1:20" x14ac:dyDescent="0.25">
      <c r="A2458" s="2">
        <v>41093</v>
      </c>
      <c r="B2458" s="4">
        <v>984.9</v>
      </c>
      <c r="D2458" s="2">
        <v>42789</v>
      </c>
      <c r="E2458" s="4">
        <v>88.18</v>
      </c>
      <c r="G2458" s="2">
        <v>41431</v>
      </c>
      <c r="H2458" s="4">
        <v>115.22</v>
      </c>
      <c r="J2458" s="2">
        <v>36427</v>
      </c>
      <c r="K2458" s="4">
        <v>27.79</v>
      </c>
      <c r="S2458" s="3">
        <v>36312</v>
      </c>
      <c r="T2458">
        <v>4.78</v>
      </c>
    </row>
    <row r="2459" spans="1:20" x14ac:dyDescent="0.25">
      <c r="A2459" s="2">
        <v>41095</v>
      </c>
      <c r="B2459" s="4">
        <v>984.92</v>
      </c>
      <c r="D2459" s="2">
        <v>42790</v>
      </c>
      <c r="E2459" s="4">
        <v>88.25</v>
      </c>
      <c r="G2459" s="2">
        <v>41432</v>
      </c>
      <c r="H2459" s="4">
        <v>113.16</v>
      </c>
      <c r="J2459" s="2">
        <v>36430</v>
      </c>
      <c r="K2459" s="4">
        <v>26.4</v>
      </c>
      <c r="S2459" s="3">
        <v>36313</v>
      </c>
      <c r="T2459">
        <v>4.45</v>
      </c>
    </row>
    <row r="2460" spans="1:20" x14ac:dyDescent="0.25">
      <c r="A2460" s="2">
        <v>41096</v>
      </c>
      <c r="B2460" s="4">
        <v>984.15</v>
      </c>
      <c r="D2460" s="2">
        <v>42793</v>
      </c>
      <c r="E2460" s="4">
        <v>88.36</v>
      </c>
      <c r="G2460" s="2">
        <v>41435</v>
      </c>
      <c r="H2460" s="4">
        <v>112.62</v>
      </c>
      <c r="J2460" s="2">
        <v>36431</v>
      </c>
      <c r="K2460" s="4">
        <v>26.06</v>
      </c>
      <c r="S2460" s="3">
        <v>36314</v>
      </c>
      <c r="T2460">
        <v>4.7699999999999996</v>
      </c>
    </row>
    <row r="2461" spans="1:20" x14ac:dyDescent="0.25">
      <c r="A2461" s="2">
        <v>41099</v>
      </c>
      <c r="B2461" s="4">
        <v>984.28</v>
      </c>
      <c r="D2461" s="2">
        <v>42794</v>
      </c>
      <c r="E2461" s="4">
        <v>88.29</v>
      </c>
      <c r="G2461" s="2">
        <v>41436</v>
      </c>
      <c r="H2461" s="4">
        <v>113.95</v>
      </c>
      <c r="J2461" s="2">
        <v>36432</v>
      </c>
      <c r="K2461" s="4">
        <v>26.49</v>
      </c>
      <c r="S2461" s="3">
        <v>36315</v>
      </c>
      <c r="T2461">
        <v>4.6899999999999995</v>
      </c>
    </row>
    <row r="2462" spans="1:20" x14ac:dyDescent="0.25">
      <c r="A2462" s="2">
        <v>41100</v>
      </c>
      <c r="B2462" s="4">
        <v>981.53</v>
      </c>
      <c r="D2462" s="2">
        <v>42795</v>
      </c>
      <c r="E2462" s="4">
        <v>88.23</v>
      </c>
      <c r="G2462" s="2">
        <v>41437</v>
      </c>
      <c r="H2462" s="4">
        <v>112.33</v>
      </c>
      <c r="J2462" s="2">
        <v>36433</v>
      </c>
      <c r="K2462" s="4">
        <v>25.41</v>
      </c>
      <c r="S2462" s="3">
        <v>36318</v>
      </c>
      <c r="T2462">
        <v>4.7300000000000004</v>
      </c>
    </row>
    <row r="2463" spans="1:20" x14ac:dyDescent="0.25">
      <c r="A2463" s="2">
        <v>41101</v>
      </c>
      <c r="B2463" s="4">
        <v>983.52</v>
      </c>
      <c r="D2463" s="2">
        <v>42796</v>
      </c>
      <c r="E2463" s="4">
        <v>87.95</v>
      </c>
      <c r="G2463" s="2">
        <v>41438</v>
      </c>
      <c r="H2463" s="4">
        <v>114.09</v>
      </c>
      <c r="J2463" s="2">
        <v>36434</v>
      </c>
      <c r="K2463" s="4">
        <v>24.93</v>
      </c>
      <c r="S2463" s="3">
        <v>36319</v>
      </c>
      <c r="T2463">
        <v>4.68</v>
      </c>
    </row>
    <row r="2464" spans="1:20" x14ac:dyDescent="0.25">
      <c r="A2464" s="2">
        <v>41102</v>
      </c>
      <c r="B2464" s="4">
        <v>982.11</v>
      </c>
      <c r="D2464" s="2">
        <v>42797</v>
      </c>
      <c r="E2464" s="4">
        <v>87.99</v>
      </c>
      <c r="G2464" s="2">
        <v>41439</v>
      </c>
      <c r="H2464" s="4">
        <v>113.82</v>
      </c>
      <c r="J2464" s="2">
        <v>36437</v>
      </c>
      <c r="K2464" s="4">
        <v>24.46</v>
      </c>
      <c r="S2464" s="3">
        <v>36320</v>
      </c>
      <c r="T2464">
        <v>4.72</v>
      </c>
    </row>
    <row r="2465" spans="1:20" x14ac:dyDescent="0.25">
      <c r="A2465" s="2">
        <v>41103</v>
      </c>
      <c r="B2465" s="4">
        <v>984.03</v>
      </c>
      <c r="D2465" s="2">
        <v>42800</v>
      </c>
      <c r="E2465" s="4">
        <v>87.71</v>
      </c>
      <c r="G2465" s="2">
        <v>41442</v>
      </c>
      <c r="H2465" s="4">
        <v>113.22</v>
      </c>
      <c r="J2465" s="2">
        <v>36438</v>
      </c>
      <c r="K2465" s="4">
        <v>24.79</v>
      </c>
      <c r="S2465" s="3">
        <v>36321</v>
      </c>
      <c r="T2465">
        <v>4.79</v>
      </c>
    </row>
    <row r="2466" spans="1:20" x14ac:dyDescent="0.25">
      <c r="A2466" s="2">
        <v>41106</v>
      </c>
      <c r="B2466" s="4">
        <v>981.52</v>
      </c>
      <c r="D2466" s="2">
        <v>42801</v>
      </c>
      <c r="E2466" s="4">
        <v>87.14</v>
      </c>
      <c r="G2466" s="2">
        <v>41443</v>
      </c>
      <c r="H2466" s="4">
        <v>113.28</v>
      </c>
      <c r="J2466" s="2">
        <v>36439</v>
      </c>
      <c r="K2466" s="4">
        <v>22.06</v>
      </c>
      <c r="S2466" s="3">
        <v>36322</v>
      </c>
      <c r="T2466">
        <v>4.74</v>
      </c>
    </row>
    <row r="2467" spans="1:20" x14ac:dyDescent="0.25">
      <c r="A2467" s="2">
        <v>41107</v>
      </c>
      <c r="B2467" s="4">
        <v>984.89</v>
      </c>
      <c r="D2467" s="2">
        <v>42802</v>
      </c>
      <c r="E2467" s="4">
        <v>86.56</v>
      </c>
      <c r="G2467" s="2">
        <v>41444</v>
      </c>
      <c r="H2467" s="4">
        <v>112.11</v>
      </c>
      <c r="J2467" s="2">
        <v>36440</v>
      </c>
      <c r="K2467" s="4">
        <v>23.58</v>
      </c>
      <c r="S2467" s="3">
        <v>36325</v>
      </c>
      <c r="T2467">
        <v>4.74</v>
      </c>
    </row>
    <row r="2468" spans="1:20" x14ac:dyDescent="0.25">
      <c r="A2468" s="2">
        <v>41108</v>
      </c>
      <c r="B2468" s="4">
        <v>987.87</v>
      </c>
      <c r="D2468" s="2">
        <v>42803</v>
      </c>
      <c r="E2468" s="4">
        <v>86.33</v>
      </c>
      <c r="G2468" s="2">
        <v>41445</v>
      </c>
      <c r="H2468" s="4">
        <v>110.27</v>
      </c>
      <c r="J2468" s="2">
        <v>36441</v>
      </c>
      <c r="K2468" s="4">
        <v>20.49</v>
      </c>
      <c r="S2468" s="3">
        <v>36326</v>
      </c>
      <c r="T2468">
        <v>4.67</v>
      </c>
    </row>
    <row r="2469" spans="1:20" x14ac:dyDescent="0.25">
      <c r="A2469" s="2">
        <v>41109</v>
      </c>
      <c r="B2469" s="4">
        <v>989.66</v>
      </c>
      <c r="D2469" s="2">
        <v>42804</v>
      </c>
      <c r="E2469" s="4">
        <v>86.3</v>
      </c>
      <c r="G2469" s="2">
        <v>41446</v>
      </c>
      <c r="H2469" s="4">
        <v>108.38</v>
      </c>
      <c r="J2469" s="2">
        <v>36444</v>
      </c>
      <c r="K2469" s="4">
        <v>20.63</v>
      </c>
      <c r="S2469" s="3">
        <v>36327</v>
      </c>
      <c r="T2469">
        <v>4.71</v>
      </c>
    </row>
    <row r="2470" spans="1:20" x14ac:dyDescent="0.25">
      <c r="A2470" s="2">
        <v>41110</v>
      </c>
      <c r="B2470" s="4">
        <v>986.24</v>
      </c>
      <c r="D2470" s="2">
        <v>42807</v>
      </c>
      <c r="E2470" s="4">
        <v>86.37</v>
      </c>
      <c r="G2470" s="2">
        <v>41449</v>
      </c>
      <c r="H2470" s="4">
        <v>108.85</v>
      </c>
      <c r="J2470" s="2">
        <v>36445</v>
      </c>
      <c r="K2470" s="4">
        <v>22.84</v>
      </c>
      <c r="S2470" s="3">
        <v>36328</v>
      </c>
      <c r="T2470">
        <v>4.7300000000000004</v>
      </c>
    </row>
    <row r="2471" spans="1:20" x14ac:dyDescent="0.25">
      <c r="A2471" s="2">
        <v>41113</v>
      </c>
      <c r="B2471" s="4">
        <v>984.98</v>
      </c>
      <c r="D2471" s="2">
        <v>42808</v>
      </c>
      <c r="E2471" s="4">
        <v>86.11</v>
      </c>
      <c r="G2471" s="2">
        <v>41450</v>
      </c>
      <c r="H2471" s="4">
        <v>107.88</v>
      </c>
      <c r="J2471" s="2">
        <v>36446</v>
      </c>
      <c r="K2471" s="4">
        <v>25.96</v>
      </c>
      <c r="S2471" s="3">
        <v>36329</v>
      </c>
      <c r="T2471">
        <v>4.6899999999999995</v>
      </c>
    </row>
    <row r="2472" spans="1:20" x14ac:dyDescent="0.25">
      <c r="A2472" s="2">
        <v>41114</v>
      </c>
      <c r="B2472" s="4">
        <v>980.51</v>
      </c>
      <c r="D2472" s="2">
        <v>42809</v>
      </c>
      <c r="E2472" s="4">
        <v>87.3</v>
      </c>
      <c r="G2472" s="2">
        <v>41451</v>
      </c>
      <c r="H2472" s="4">
        <v>108.54</v>
      </c>
      <c r="J2472" s="2">
        <v>36447</v>
      </c>
      <c r="K2472" s="4">
        <v>26.05</v>
      </c>
      <c r="S2472" s="3">
        <v>36332</v>
      </c>
      <c r="T2472">
        <v>4.74</v>
      </c>
    </row>
    <row r="2473" spans="1:20" x14ac:dyDescent="0.25">
      <c r="A2473" s="2">
        <v>41115</v>
      </c>
      <c r="B2473" s="4">
        <v>978.74</v>
      </c>
      <c r="D2473" s="2">
        <v>42810</v>
      </c>
      <c r="E2473" s="4">
        <v>87.05</v>
      </c>
      <c r="G2473" s="2">
        <v>41452</v>
      </c>
      <c r="H2473" s="4">
        <v>109.69</v>
      </c>
      <c r="J2473" s="2">
        <v>36448</v>
      </c>
      <c r="K2473" s="4">
        <v>28.75</v>
      </c>
      <c r="S2473" s="3">
        <v>36333</v>
      </c>
      <c r="T2473">
        <v>4.6899999999999995</v>
      </c>
    </row>
    <row r="2474" spans="1:20" x14ac:dyDescent="0.25">
      <c r="A2474" s="2">
        <v>41116</v>
      </c>
      <c r="B2474" s="4">
        <v>987.25</v>
      </c>
      <c r="D2474" s="2">
        <v>42811</v>
      </c>
      <c r="E2474" s="4">
        <v>87.08</v>
      </c>
      <c r="G2474" s="2">
        <v>41453</v>
      </c>
      <c r="H2474" s="4">
        <v>110.44</v>
      </c>
      <c r="J2474" s="2">
        <v>36451</v>
      </c>
      <c r="K2474" s="4">
        <v>28.19</v>
      </c>
      <c r="S2474" s="3">
        <v>36334</v>
      </c>
      <c r="T2474">
        <v>4.71</v>
      </c>
    </row>
    <row r="2475" spans="1:20" x14ac:dyDescent="0.25">
      <c r="A2475" s="2">
        <v>41117</v>
      </c>
      <c r="B2475" s="4">
        <v>992.13</v>
      </c>
      <c r="D2475" s="2">
        <v>42814</v>
      </c>
      <c r="E2475" s="4">
        <v>87.003399999999999</v>
      </c>
      <c r="G2475" s="2">
        <v>41456</v>
      </c>
      <c r="H2475" s="4">
        <v>110.41</v>
      </c>
      <c r="J2475" s="2">
        <v>36452</v>
      </c>
      <c r="K2475" s="4">
        <v>26.56</v>
      </c>
      <c r="S2475" s="3">
        <v>36335</v>
      </c>
      <c r="T2475">
        <v>4.87</v>
      </c>
    </row>
    <row r="2476" spans="1:20" x14ac:dyDescent="0.25">
      <c r="A2476" s="2">
        <v>41120</v>
      </c>
      <c r="B2476" s="4">
        <v>992.06</v>
      </c>
      <c r="D2476" s="2">
        <v>42815</v>
      </c>
      <c r="E2476" s="4">
        <v>86.29</v>
      </c>
      <c r="G2476" s="2">
        <v>41457</v>
      </c>
      <c r="H2476" s="4">
        <v>110.34</v>
      </c>
      <c r="J2476" s="2">
        <v>36453</v>
      </c>
      <c r="K2476" s="4">
        <v>23.9</v>
      </c>
      <c r="S2476" s="3">
        <v>36336</v>
      </c>
      <c r="T2476">
        <v>4.91</v>
      </c>
    </row>
    <row r="2477" spans="1:20" x14ac:dyDescent="0.25">
      <c r="A2477" s="2">
        <v>41121</v>
      </c>
      <c r="B2477" s="4">
        <v>990.52</v>
      </c>
      <c r="D2477" s="2">
        <v>42816</v>
      </c>
      <c r="E2477" s="4">
        <v>86.5</v>
      </c>
      <c r="G2477" s="2">
        <v>41458</v>
      </c>
      <c r="H2477" s="4">
        <v>110.01</v>
      </c>
      <c r="J2477" s="2">
        <v>36454</v>
      </c>
      <c r="K2477" s="4">
        <v>24.02</v>
      </c>
      <c r="S2477" s="3">
        <v>36339</v>
      </c>
      <c r="T2477">
        <v>5.04</v>
      </c>
    </row>
    <row r="2478" spans="1:20" x14ac:dyDescent="0.25">
      <c r="A2478" s="2">
        <v>41122</v>
      </c>
      <c r="B2478" s="4">
        <v>993.92</v>
      </c>
      <c r="D2478" s="2">
        <v>42817</v>
      </c>
      <c r="E2478" s="4">
        <v>86.53</v>
      </c>
      <c r="G2478" s="2">
        <v>41460</v>
      </c>
      <c r="H2478" s="4">
        <v>106.26</v>
      </c>
      <c r="J2478" s="2">
        <v>36455</v>
      </c>
      <c r="K2478" s="4">
        <v>21.64</v>
      </c>
      <c r="S2478" s="3">
        <v>36340</v>
      </c>
      <c r="T2478">
        <v>4.91</v>
      </c>
    </row>
    <row r="2479" spans="1:20" x14ac:dyDescent="0.25">
      <c r="A2479" s="2">
        <v>41123</v>
      </c>
      <c r="B2479" s="4">
        <v>991.32</v>
      </c>
      <c r="D2479" s="2">
        <v>42818</v>
      </c>
      <c r="E2479" s="4">
        <v>86.83</v>
      </c>
      <c r="G2479" s="2">
        <v>41463</v>
      </c>
      <c r="H2479" s="4">
        <v>107.29</v>
      </c>
      <c r="J2479" s="2">
        <v>36458</v>
      </c>
      <c r="K2479" s="4">
        <v>23.6</v>
      </c>
      <c r="S2479" s="3">
        <v>36341</v>
      </c>
      <c r="T2479">
        <v>5.12</v>
      </c>
    </row>
    <row r="2480" spans="1:20" x14ac:dyDescent="0.25">
      <c r="A2480" s="2">
        <v>41124</v>
      </c>
      <c r="B2480" s="4">
        <v>993.91</v>
      </c>
      <c r="D2480" s="2">
        <v>42821</v>
      </c>
      <c r="E2480" s="4">
        <v>86.74</v>
      </c>
      <c r="G2480" s="2">
        <v>41464</v>
      </c>
      <c r="H2480" s="4">
        <v>107.43</v>
      </c>
      <c r="J2480" s="2">
        <v>36459</v>
      </c>
      <c r="K2480" s="4">
        <v>24.26</v>
      </c>
      <c r="S2480" s="3">
        <v>36342</v>
      </c>
      <c r="T2480">
        <v>5.76</v>
      </c>
    </row>
    <row r="2481" spans="1:20" x14ac:dyDescent="0.25">
      <c r="A2481" s="2">
        <v>41127</v>
      </c>
      <c r="B2481" s="4">
        <v>993.43</v>
      </c>
      <c r="D2481" s="2">
        <v>42822</v>
      </c>
      <c r="E2481" s="4">
        <v>87.22</v>
      </c>
      <c r="G2481" s="2">
        <v>41465</v>
      </c>
      <c r="H2481" s="4">
        <v>106.47</v>
      </c>
      <c r="J2481" s="2">
        <v>36460</v>
      </c>
      <c r="K2481" s="4">
        <v>24.2</v>
      </c>
      <c r="S2481" s="3">
        <v>36343</v>
      </c>
      <c r="T2481">
        <v>4.82</v>
      </c>
    </row>
    <row r="2482" spans="1:20" x14ac:dyDescent="0.25">
      <c r="A2482" s="2">
        <v>41128</v>
      </c>
      <c r="B2482" s="4">
        <v>992.19</v>
      </c>
      <c r="D2482" s="2">
        <v>42823</v>
      </c>
      <c r="E2482" s="4">
        <v>87.4</v>
      </c>
      <c r="G2482" s="2">
        <v>41466</v>
      </c>
      <c r="H2482" s="4">
        <v>107.82</v>
      </c>
      <c r="J2482" s="2">
        <v>36461</v>
      </c>
      <c r="K2482" s="4">
        <v>21.34</v>
      </c>
      <c r="S2482" s="3">
        <v>36346</v>
      </c>
      <c r="T2482">
        <v>4.82</v>
      </c>
    </row>
    <row r="2483" spans="1:20" x14ac:dyDescent="0.25">
      <c r="A2483" s="2">
        <v>41129</v>
      </c>
      <c r="B2483" s="4">
        <v>992.56</v>
      </c>
      <c r="D2483" s="2">
        <v>42824</v>
      </c>
      <c r="E2483" s="4">
        <v>87.81</v>
      </c>
      <c r="G2483" s="2">
        <v>41467</v>
      </c>
      <c r="H2483" s="4">
        <v>107.72</v>
      </c>
      <c r="J2483" s="2">
        <v>36462</v>
      </c>
      <c r="K2483" s="4">
        <v>22.2</v>
      </c>
      <c r="S2483" s="3">
        <v>36347</v>
      </c>
      <c r="T2483">
        <v>5.03</v>
      </c>
    </row>
    <row r="2484" spans="1:20" x14ac:dyDescent="0.25">
      <c r="A2484" s="2">
        <v>41130</v>
      </c>
      <c r="B2484" s="4">
        <v>992.61</v>
      </c>
      <c r="D2484" s="2">
        <v>42825</v>
      </c>
      <c r="E2484" s="4">
        <v>87.78</v>
      </c>
      <c r="G2484" s="2">
        <v>41470</v>
      </c>
      <c r="H2484" s="4">
        <v>108.29</v>
      </c>
      <c r="J2484" s="2">
        <v>36465</v>
      </c>
      <c r="K2484" s="4">
        <v>22.09</v>
      </c>
      <c r="S2484" s="3">
        <v>36348</v>
      </c>
      <c r="T2484">
        <v>4.92</v>
      </c>
    </row>
    <row r="2485" spans="1:20" x14ac:dyDescent="0.25">
      <c r="A2485" s="2">
        <v>41131</v>
      </c>
      <c r="B2485" s="4">
        <v>991.98</v>
      </c>
      <c r="D2485" s="2">
        <v>42828</v>
      </c>
      <c r="E2485" s="4">
        <v>87.36</v>
      </c>
      <c r="G2485" s="2">
        <v>41471</v>
      </c>
      <c r="H2485" s="4">
        <v>108.66</v>
      </c>
      <c r="J2485" s="2">
        <v>36466</v>
      </c>
      <c r="K2485" s="4">
        <v>23.1</v>
      </c>
      <c r="S2485" s="3">
        <v>36349</v>
      </c>
      <c r="T2485">
        <v>4.9399999999999995</v>
      </c>
    </row>
    <row r="2486" spans="1:20" x14ac:dyDescent="0.25">
      <c r="A2486" s="2">
        <v>41134</v>
      </c>
      <c r="B2486" s="4">
        <v>992.31</v>
      </c>
      <c r="D2486" s="2">
        <v>42829</v>
      </c>
      <c r="E2486" s="4">
        <v>87.39</v>
      </c>
      <c r="G2486" s="2">
        <v>41472</v>
      </c>
      <c r="H2486" s="4">
        <v>108.86</v>
      </c>
      <c r="J2486" s="2">
        <v>36467</v>
      </c>
      <c r="K2486" s="4">
        <v>23.16</v>
      </c>
      <c r="S2486" s="3">
        <v>36350</v>
      </c>
      <c r="T2486">
        <v>4.9800000000000004</v>
      </c>
    </row>
    <row r="2487" spans="1:20" x14ac:dyDescent="0.25">
      <c r="A2487" s="2">
        <v>41135</v>
      </c>
      <c r="B2487" s="4">
        <v>993.43</v>
      </c>
      <c r="D2487" s="2">
        <v>42830</v>
      </c>
      <c r="E2487" s="4">
        <v>87.32</v>
      </c>
      <c r="G2487" s="2">
        <v>41473</v>
      </c>
      <c r="H2487" s="4">
        <v>107.5</v>
      </c>
      <c r="J2487" s="2">
        <v>36468</v>
      </c>
      <c r="K2487" s="4">
        <v>23</v>
      </c>
      <c r="S2487" s="3">
        <v>36353</v>
      </c>
      <c r="T2487">
        <v>5.01</v>
      </c>
    </row>
    <row r="2488" spans="1:20" x14ac:dyDescent="0.25">
      <c r="A2488" s="2">
        <v>41136</v>
      </c>
      <c r="B2488" s="4">
        <v>989.81</v>
      </c>
      <c r="D2488" s="2">
        <v>42831</v>
      </c>
      <c r="E2488" s="4">
        <v>87.43</v>
      </c>
      <c r="G2488" s="2">
        <v>41474</v>
      </c>
      <c r="H2488" s="4">
        <v>109.2</v>
      </c>
      <c r="J2488" s="2">
        <v>36469</v>
      </c>
      <c r="K2488" s="4">
        <v>21.66</v>
      </c>
      <c r="S2488" s="3">
        <v>36354</v>
      </c>
      <c r="T2488">
        <v>4.9000000000000004</v>
      </c>
    </row>
    <row r="2489" spans="1:20" x14ac:dyDescent="0.25">
      <c r="A2489" s="2">
        <v>41137</v>
      </c>
      <c r="B2489" s="4">
        <v>992.56</v>
      </c>
      <c r="D2489" s="2">
        <v>42832</v>
      </c>
      <c r="E2489" s="4">
        <v>87.39</v>
      </c>
      <c r="G2489" s="2">
        <v>41477</v>
      </c>
      <c r="H2489" s="4">
        <v>109.36</v>
      </c>
      <c r="J2489" s="2">
        <v>36472</v>
      </c>
      <c r="K2489" s="4">
        <v>21.87</v>
      </c>
      <c r="S2489" s="3">
        <v>36355</v>
      </c>
      <c r="T2489">
        <v>4.99</v>
      </c>
    </row>
    <row r="2490" spans="1:20" x14ac:dyDescent="0.25">
      <c r="A2490" s="2">
        <v>41138</v>
      </c>
      <c r="B2490" s="4">
        <v>992.54</v>
      </c>
      <c r="D2490" s="2">
        <v>42835</v>
      </c>
      <c r="E2490" s="4">
        <v>87.51</v>
      </c>
      <c r="G2490" s="2">
        <v>41478</v>
      </c>
      <c r="H2490" s="4">
        <v>108.9</v>
      </c>
      <c r="J2490" s="2">
        <v>36473</v>
      </c>
      <c r="K2490" s="4">
        <v>22.7</v>
      </c>
      <c r="S2490" s="3">
        <v>36356</v>
      </c>
      <c r="T2490">
        <v>5.14</v>
      </c>
    </row>
    <row r="2491" spans="1:20" x14ac:dyDescent="0.25">
      <c r="A2491" s="2">
        <v>41141</v>
      </c>
      <c r="B2491" s="4">
        <v>993.36</v>
      </c>
      <c r="D2491" s="2">
        <v>42836</v>
      </c>
      <c r="E2491" s="4">
        <v>87.34</v>
      </c>
      <c r="G2491" s="2">
        <v>41479</v>
      </c>
      <c r="H2491" s="4">
        <v>107.52</v>
      </c>
      <c r="J2491" s="2">
        <v>36474</v>
      </c>
      <c r="K2491" s="4">
        <v>22.26</v>
      </c>
      <c r="S2491" s="3">
        <v>36357</v>
      </c>
      <c r="T2491">
        <v>4.92</v>
      </c>
    </row>
    <row r="2492" spans="1:20" x14ac:dyDescent="0.25">
      <c r="A2492" s="2">
        <v>41142</v>
      </c>
      <c r="B2492" s="4">
        <v>994.96</v>
      </c>
      <c r="D2492" s="2">
        <v>42837</v>
      </c>
      <c r="E2492" s="4">
        <v>87.4</v>
      </c>
      <c r="G2492" s="2">
        <v>41480</v>
      </c>
      <c r="H2492" s="4">
        <v>107.48</v>
      </c>
      <c r="J2492" s="2">
        <v>36475</v>
      </c>
      <c r="K2492" s="4">
        <v>22.07</v>
      </c>
      <c r="S2492" s="3">
        <v>36360</v>
      </c>
      <c r="T2492">
        <v>4.97</v>
      </c>
    </row>
    <row r="2493" spans="1:20" x14ac:dyDescent="0.25">
      <c r="A2493" s="2">
        <v>41143</v>
      </c>
      <c r="B2493" s="4">
        <v>994.18</v>
      </c>
      <c r="D2493" s="2">
        <v>42838</v>
      </c>
      <c r="E2493" s="4">
        <v>87.22</v>
      </c>
      <c r="G2493" s="2">
        <v>41481</v>
      </c>
      <c r="H2493" s="4">
        <v>108.14</v>
      </c>
      <c r="J2493" s="2">
        <v>36476</v>
      </c>
      <c r="K2493" s="4">
        <v>21.65</v>
      </c>
      <c r="S2493" s="3">
        <v>36361</v>
      </c>
      <c r="T2493">
        <v>4.92</v>
      </c>
    </row>
    <row r="2494" spans="1:20" x14ac:dyDescent="0.25">
      <c r="A2494" s="2">
        <v>41144</v>
      </c>
      <c r="B2494" s="4">
        <v>993.96</v>
      </c>
      <c r="D2494" s="2">
        <v>42842</v>
      </c>
      <c r="E2494" s="4">
        <v>87.48</v>
      </c>
      <c r="G2494" s="2">
        <v>41484</v>
      </c>
      <c r="H2494" s="4">
        <v>107.35</v>
      </c>
      <c r="J2494" s="2">
        <v>36479</v>
      </c>
      <c r="K2494" s="4">
        <v>22.74</v>
      </c>
      <c r="S2494" s="3">
        <v>36362</v>
      </c>
      <c r="T2494">
        <v>4.96</v>
      </c>
    </row>
    <row r="2495" spans="1:20" x14ac:dyDescent="0.25">
      <c r="A2495" s="2">
        <v>41145</v>
      </c>
      <c r="B2495" s="4">
        <v>997.74</v>
      </c>
      <c r="D2495" s="2">
        <v>42843</v>
      </c>
      <c r="E2495" s="4">
        <v>87.46</v>
      </c>
      <c r="G2495" s="2">
        <v>41485</v>
      </c>
      <c r="H2495" s="4">
        <v>107.31</v>
      </c>
      <c r="J2495" s="2">
        <v>36480</v>
      </c>
      <c r="K2495" s="4">
        <v>20.73</v>
      </c>
      <c r="S2495" s="3">
        <v>36363</v>
      </c>
      <c r="T2495">
        <v>5.0599999999999996</v>
      </c>
    </row>
    <row r="2496" spans="1:20" x14ac:dyDescent="0.25">
      <c r="A2496" s="2">
        <v>41148</v>
      </c>
      <c r="B2496" s="4">
        <v>996.78</v>
      </c>
      <c r="D2496" s="2">
        <v>42844</v>
      </c>
      <c r="E2496" s="4">
        <v>87.38</v>
      </c>
      <c r="G2496" s="2">
        <v>41486</v>
      </c>
      <c r="H2496" s="4">
        <v>107.7</v>
      </c>
      <c r="J2496" s="2">
        <v>36481</v>
      </c>
      <c r="K2496" s="4">
        <v>20.96</v>
      </c>
      <c r="S2496" s="3">
        <v>36364</v>
      </c>
      <c r="T2496">
        <v>5</v>
      </c>
    </row>
    <row r="2497" spans="1:20" x14ac:dyDescent="0.25">
      <c r="A2497" s="2">
        <v>41149</v>
      </c>
      <c r="B2497" s="4">
        <v>995.76</v>
      </c>
      <c r="D2497" s="2">
        <v>42845</v>
      </c>
      <c r="E2497" s="4">
        <v>87.67</v>
      </c>
      <c r="G2497" s="2">
        <v>41487</v>
      </c>
      <c r="H2497" s="4">
        <v>105.34</v>
      </c>
      <c r="J2497" s="2">
        <v>36482</v>
      </c>
      <c r="K2497" s="4">
        <v>19.760000000000002</v>
      </c>
      <c r="S2497" s="3">
        <v>36367</v>
      </c>
      <c r="T2497">
        <v>5.09</v>
      </c>
    </row>
    <row r="2498" spans="1:20" x14ac:dyDescent="0.25">
      <c r="A2498" s="2">
        <v>41150</v>
      </c>
      <c r="B2498" s="4">
        <v>997.32</v>
      </c>
      <c r="D2498" s="2">
        <v>42846</v>
      </c>
      <c r="E2498" s="4">
        <v>87.6</v>
      </c>
      <c r="G2498" s="2">
        <v>41488</v>
      </c>
      <c r="H2498" s="4">
        <v>106.52</v>
      </c>
      <c r="J2498" s="2">
        <v>36483</v>
      </c>
      <c r="K2498" s="4">
        <v>19.11</v>
      </c>
      <c r="S2498" s="3">
        <v>36368</v>
      </c>
      <c r="T2498">
        <v>4.91</v>
      </c>
    </row>
    <row r="2499" spans="1:20" x14ac:dyDescent="0.25">
      <c r="A2499" s="2">
        <v>41151</v>
      </c>
      <c r="B2499" s="4">
        <v>996.75</v>
      </c>
      <c r="D2499" s="2">
        <v>42849</v>
      </c>
      <c r="E2499" s="4">
        <v>88.01</v>
      </c>
      <c r="G2499" s="2">
        <v>41491</v>
      </c>
      <c r="H2499" s="4">
        <v>105.7</v>
      </c>
      <c r="J2499" s="2">
        <v>36486</v>
      </c>
      <c r="K2499" s="4">
        <v>19.98</v>
      </c>
      <c r="S2499" s="3">
        <v>36369</v>
      </c>
      <c r="T2499">
        <v>4.9800000000000004</v>
      </c>
    </row>
    <row r="2500" spans="1:20" x14ac:dyDescent="0.25">
      <c r="A2500" s="2">
        <v>41152</v>
      </c>
      <c r="B2500" s="4">
        <v>1000.21</v>
      </c>
      <c r="D2500" s="2">
        <v>42850</v>
      </c>
      <c r="E2500" s="4">
        <v>88.17</v>
      </c>
      <c r="G2500" s="2">
        <v>41492</v>
      </c>
      <c r="H2500" s="4">
        <v>106.01</v>
      </c>
      <c r="J2500" s="2">
        <v>36487</v>
      </c>
      <c r="K2500" s="4">
        <v>21</v>
      </c>
      <c r="S2500" s="3">
        <v>36370</v>
      </c>
      <c r="T2500">
        <v>5.12</v>
      </c>
    </row>
    <row r="2501" spans="1:20" x14ac:dyDescent="0.25">
      <c r="A2501" s="2">
        <v>41156</v>
      </c>
      <c r="B2501" s="4">
        <v>1000</v>
      </c>
      <c r="D2501" s="2">
        <v>42851</v>
      </c>
      <c r="E2501" s="4">
        <v>88.09</v>
      </c>
      <c r="G2501" s="2">
        <v>41493</v>
      </c>
      <c r="H2501" s="4">
        <v>106.8</v>
      </c>
      <c r="J2501" s="2">
        <v>36488</v>
      </c>
      <c r="K2501" s="4">
        <v>20.260000000000002</v>
      </c>
      <c r="S2501" s="3">
        <v>36371</v>
      </c>
      <c r="T2501">
        <v>5.07</v>
      </c>
    </row>
    <row r="2502" spans="1:20" x14ac:dyDescent="0.25">
      <c r="A2502" s="2">
        <v>41157</v>
      </c>
      <c r="B2502" s="4">
        <v>1000.12</v>
      </c>
      <c r="D2502" s="2">
        <v>42852</v>
      </c>
      <c r="E2502" s="4">
        <v>88.15</v>
      </c>
      <c r="G2502" s="2">
        <v>41494</v>
      </c>
      <c r="H2502" s="4">
        <v>107.09</v>
      </c>
      <c r="J2502" s="2">
        <v>36490</v>
      </c>
      <c r="K2502" s="4">
        <v>22.33</v>
      </c>
      <c r="S2502" s="3">
        <v>36374</v>
      </c>
      <c r="T2502">
        <v>5.18</v>
      </c>
    </row>
    <row r="2503" spans="1:20" x14ac:dyDescent="0.25">
      <c r="A2503" s="2">
        <v>41158</v>
      </c>
      <c r="B2503" s="4">
        <v>1008.9</v>
      </c>
      <c r="D2503" s="2">
        <v>42853</v>
      </c>
      <c r="E2503" s="4">
        <v>88.12</v>
      </c>
      <c r="G2503" s="2">
        <v>41495</v>
      </c>
      <c r="H2503" s="4">
        <v>107.26</v>
      </c>
      <c r="J2503" s="2">
        <v>36493</v>
      </c>
      <c r="K2503" s="4">
        <v>23.57</v>
      </c>
      <c r="S2503" s="3">
        <v>36375</v>
      </c>
      <c r="T2503">
        <v>4.9800000000000004</v>
      </c>
    </row>
    <row r="2504" spans="1:20" x14ac:dyDescent="0.25">
      <c r="A2504" s="2">
        <v>41159</v>
      </c>
      <c r="B2504" s="4">
        <v>1011.42</v>
      </c>
      <c r="D2504" s="2">
        <v>42856</v>
      </c>
      <c r="E2504" s="4">
        <v>87.79</v>
      </c>
      <c r="G2504" s="2">
        <v>41498</v>
      </c>
      <c r="H2504" s="4">
        <v>106.53</v>
      </c>
      <c r="J2504" s="2">
        <v>36494</v>
      </c>
      <c r="K2504" s="4">
        <v>24.18</v>
      </c>
      <c r="S2504" s="3">
        <v>36376</v>
      </c>
      <c r="T2504">
        <v>4.9399999999999995</v>
      </c>
    </row>
    <row r="2505" spans="1:20" x14ac:dyDescent="0.25">
      <c r="A2505" s="2">
        <v>41162</v>
      </c>
      <c r="B2505" s="4">
        <v>1009.27</v>
      </c>
      <c r="D2505" s="2">
        <v>42857</v>
      </c>
      <c r="E2505" s="4">
        <v>87.82</v>
      </c>
      <c r="G2505" s="2">
        <v>41499</v>
      </c>
      <c r="H2505" s="4">
        <v>104.99</v>
      </c>
      <c r="J2505" s="2">
        <v>36495</v>
      </c>
      <c r="K2505" s="4">
        <v>22.23</v>
      </c>
      <c r="S2505" s="3">
        <v>36377</v>
      </c>
      <c r="T2505">
        <v>5</v>
      </c>
    </row>
    <row r="2506" spans="1:20" x14ac:dyDescent="0.25">
      <c r="A2506" s="2">
        <v>41163</v>
      </c>
      <c r="B2506" s="4">
        <v>1017.56</v>
      </c>
      <c r="D2506" s="2">
        <v>42858</v>
      </c>
      <c r="E2506" s="4">
        <v>87.9</v>
      </c>
      <c r="G2506" s="2">
        <v>41500</v>
      </c>
      <c r="H2506" s="4">
        <v>105.15</v>
      </c>
      <c r="J2506" s="2">
        <v>36496</v>
      </c>
      <c r="K2506" s="4">
        <v>21.77</v>
      </c>
      <c r="S2506" s="3">
        <v>36378</v>
      </c>
      <c r="T2506">
        <v>4.93</v>
      </c>
    </row>
    <row r="2507" spans="1:20" x14ac:dyDescent="0.25">
      <c r="A2507" s="2">
        <v>41164</v>
      </c>
      <c r="B2507" s="4">
        <v>1021.45</v>
      </c>
      <c r="D2507" s="2">
        <v>42859</v>
      </c>
      <c r="E2507" s="4">
        <v>87.43</v>
      </c>
      <c r="G2507" s="2">
        <v>41501</v>
      </c>
      <c r="H2507" s="4">
        <v>103.73</v>
      </c>
      <c r="J2507" s="2">
        <v>36497</v>
      </c>
      <c r="K2507" s="4">
        <v>19.32</v>
      </c>
      <c r="S2507" s="3">
        <v>36381</v>
      </c>
      <c r="T2507">
        <v>4.99</v>
      </c>
    </row>
    <row r="2508" spans="1:20" x14ac:dyDescent="0.25">
      <c r="A2508" s="2">
        <v>41165</v>
      </c>
      <c r="B2508" s="4">
        <v>1028.32</v>
      </c>
      <c r="D2508" s="2">
        <v>42860</v>
      </c>
      <c r="E2508" s="4">
        <v>87.58</v>
      </c>
      <c r="G2508" s="2">
        <v>41502</v>
      </c>
      <c r="H2508" s="4">
        <v>103.37</v>
      </c>
      <c r="J2508" s="2">
        <v>36500</v>
      </c>
      <c r="K2508" s="4">
        <v>20.58</v>
      </c>
      <c r="S2508" s="3">
        <v>36382</v>
      </c>
      <c r="T2508">
        <v>4.92</v>
      </c>
    </row>
    <row r="2509" spans="1:20" x14ac:dyDescent="0.25">
      <c r="A2509" s="2">
        <v>41166</v>
      </c>
      <c r="B2509" s="4">
        <v>1027.9100000000001</v>
      </c>
      <c r="D2509" s="2">
        <v>42863</v>
      </c>
      <c r="E2509" s="4">
        <v>87.68</v>
      </c>
      <c r="G2509" s="2">
        <v>41505</v>
      </c>
      <c r="H2509" s="4">
        <v>102.47</v>
      </c>
      <c r="J2509" s="2">
        <v>36501</v>
      </c>
      <c r="K2509" s="4">
        <v>21.09</v>
      </c>
      <c r="S2509" s="3">
        <v>36383</v>
      </c>
      <c r="T2509">
        <v>5.05</v>
      </c>
    </row>
    <row r="2510" spans="1:20" x14ac:dyDescent="0.25">
      <c r="A2510" s="2">
        <v>41169</v>
      </c>
      <c r="B2510" s="4">
        <v>1027.1099999999999</v>
      </c>
      <c r="D2510" s="2">
        <v>42864</v>
      </c>
      <c r="E2510" s="4">
        <v>87.62</v>
      </c>
      <c r="G2510" s="2">
        <v>41506</v>
      </c>
      <c r="H2510" s="4">
        <v>103.26</v>
      </c>
      <c r="J2510" s="2">
        <v>36502</v>
      </c>
      <c r="K2510" s="4">
        <v>21.25</v>
      </c>
      <c r="S2510" s="3">
        <v>36384</v>
      </c>
      <c r="T2510">
        <v>5.0999999999999996</v>
      </c>
    </row>
    <row r="2511" spans="1:20" x14ac:dyDescent="0.25">
      <c r="A2511" s="2">
        <v>41170</v>
      </c>
      <c r="B2511" s="4">
        <v>1027.44</v>
      </c>
      <c r="D2511" s="2">
        <v>42865</v>
      </c>
      <c r="E2511" s="4">
        <v>88</v>
      </c>
      <c r="G2511" s="2">
        <v>41507</v>
      </c>
      <c r="H2511" s="4">
        <v>102.13</v>
      </c>
      <c r="J2511" s="2">
        <v>36503</v>
      </c>
      <c r="K2511" s="4">
        <v>21.19</v>
      </c>
      <c r="S2511" s="3">
        <v>36385</v>
      </c>
      <c r="T2511">
        <v>5.01</v>
      </c>
    </row>
    <row r="2512" spans="1:20" x14ac:dyDescent="0.25">
      <c r="A2512" s="2">
        <v>41171</v>
      </c>
      <c r="B2512" s="4">
        <v>1026.33</v>
      </c>
      <c r="D2512" s="2">
        <v>42866</v>
      </c>
      <c r="E2512" s="4">
        <v>88.01</v>
      </c>
      <c r="G2512" s="2">
        <v>41508</v>
      </c>
      <c r="H2512" s="4">
        <v>103.17</v>
      </c>
      <c r="J2512" s="2">
        <v>36504</v>
      </c>
      <c r="K2512" s="4">
        <v>21.48</v>
      </c>
      <c r="S2512" s="3">
        <v>36388</v>
      </c>
      <c r="T2512">
        <v>5.24</v>
      </c>
    </row>
    <row r="2513" spans="1:20" x14ac:dyDescent="0.25">
      <c r="A2513" s="2">
        <v>41172</v>
      </c>
      <c r="B2513" s="4">
        <v>1022.33</v>
      </c>
      <c r="D2513" s="2">
        <v>42867</v>
      </c>
      <c r="E2513" s="4">
        <v>87.98</v>
      </c>
      <c r="G2513" s="2">
        <v>41509</v>
      </c>
      <c r="H2513" s="4">
        <v>104.29</v>
      </c>
      <c r="J2513" s="2">
        <v>36507</v>
      </c>
      <c r="K2513" s="4">
        <v>21.72</v>
      </c>
      <c r="S2513" s="3">
        <v>36389</v>
      </c>
      <c r="T2513">
        <v>4.9399999999999995</v>
      </c>
    </row>
    <row r="2514" spans="1:20" x14ac:dyDescent="0.25">
      <c r="A2514" s="2">
        <v>41173</v>
      </c>
      <c r="B2514" s="4">
        <v>1021.12</v>
      </c>
      <c r="D2514" s="2">
        <v>42870</v>
      </c>
      <c r="E2514" s="4">
        <v>88.18</v>
      </c>
      <c r="G2514" s="2">
        <v>41512</v>
      </c>
      <c r="H2514" s="4">
        <v>104.85</v>
      </c>
      <c r="J2514" s="2">
        <v>36508</v>
      </c>
      <c r="K2514" s="4">
        <v>23.06</v>
      </c>
      <c r="S2514" s="3">
        <v>36390</v>
      </c>
      <c r="T2514">
        <v>4.8899999999999997</v>
      </c>
    </row>
    <row r="2515" spans="1:20" x14ac:dyDescent="0.25">
      <c r="A2515" s="2">
        <v>41176</v>
      </c>
      <c r="B2515" s="4">
        <v>1019.95</v>
      </c>
      <c r="D2515" s="2">
        <v>42871</v>
      </c>
      <c r="E2515" s="4">
        <v>88.31</v>
      </c>
      <c r="G2515" s="2">
        <v>41513</v>
      </c>
      <c r="H2515" s="4">
        <v>106.14</v>
      </c>
      <c r="J2515" s="2">
        <v>36509</v>
      </c>
      <c r="K2515" s="4">
        <v>22.03</v>
      </c>
      <c r="S2515" s="3">
        <v>36391</v>
      </c>
      <c r="T2515">
        <v>4.97</v>
      </c>
    </row>
    <row r="2516" spans="1:20" x14ac:dyDescent="0.25">
      <c r="A2516" s="2">
        <v>41177</v>
      </c>
      <c r="B2516" s="4">
        <v>1012.7</v>
      </c>
      <c r="D2516" s="2">
        <v>42872</v>
      </c>
      <c r="E2516" s="4">
        <v>87.92</v>
      </c>
      <c r="G2516" s="2">
        <v>41514</v>
      </c>
      <c r="H2516" s="4">
        <v>105.27</v>
      </c>
      <c r="J2516" s="2">
        <v>36510</v>
      </c>
      <c r="K2516" s="4">
        <v>21.91</v>
      </c>
      <c r="S2516" s="3">
        <v>36392</v>
      </c>
      <c r="T2516">
        <v>4.95</v>
      </c>
    </row>
    <row r="2517" spans="1:20" x14ac:dyDescent="0.25">
      <c r="A2517" s="2">
        <v>41178</v>
      </c>
      <c r="B2517" s="4">
        <v>1008.24</v>
      </c>
      <c r="D2517" s="2">
        <v>42873</v>
      </c>
      <c r="E2517" s="4">
        <v>88.02</v>
      </c>
      <c r="G2517" s="2">
        <v>41515</v>
      </c>
      <c r="H2517" s="4">
        <v>106.11</v>
      </c>
      <c r="J2517" s="2">
        <v>36511</v>
      </c>
      <c r="K2517" s="4">
        <v>21.35</v>
      </c>
      <c r="S2517" s="3">
        <v>36395</v>
      </c>
      <c r="T2517">
        <v>5.0599999999999996</v>
      </c>
    </row>
    <row r="2518" spans="1:20" x14ac:dyDescent="0.25">
      <c r="A2518" s="2">
        <v>41179</v>
      </c>
      <c r="B2518" s="4">
        <v>1017.26</v>
      </c>
      <c r="D2518" s="2">
        <v>42874</v>
      </c>
      <c r="E2518" s="4">
        <v>88.18</v>
      </c>
      <c r="G2518" s="2">
        <v>41516</v>
      </c>
      <c r="H2518" s="4">
        <v>105.99</v>
      </c>
      <c r="J2518" s="2">
        <v>36514</v>
      </c>
      <c r="K2518" s="4">
        <v>23.78</v>
      </c>
      <c r="S2518" s="3">
        <v>36396</v>
      </c>
      <c r="T2518">
        <v>5.08</v>
      </c>
    </row>
    <row r="2519" spans="1:20" x14ac:dyDescent="0.25">
      <c r="A2519" s="2">
        <v>41180</v>
      </c>
      <c r="B2519" s="4">
        <v>1013.85</v>
      </c>
      <c r="D2519" s="2">
        <v>42877</v>
      </c>
      <c r="E2519" s="4">
        <v>88.45</v>
      </c>
      <c r="G2519" s="2">
        <v>41520</v>
      </c>
      <c r="H2519" s="4">
        <v>104.22</v>
      </c>
      <c r="J2519" s="2">
        <v>36515</v>
      </c>
      <c r="K2519" s="4">
        <v>22.66</v>
      </c>
      <c r="S2519" s="3">
        <v>36397</v>
      </c>
      <c r="T2519">
        <v>5.2</v>
      </c>
    </row>
    <row r="2520" spans="1:20" x14ac:dyDescent="0.25">
      <c r="A2520" s="2">
        <v>41183</v>
      </c>
      <c r="B2520" s="4">
        <v>1012.29</v>
      </c>
      <c r="D2520" s="2">
        <v>42878</v>
      </c>
      <c r="E2520" s="4">
        <v>88.44</v>
      </c>
      <c r="G2520" s="2">
        <v>41521</v>
      </c>
      <c r="H2520" s="4">
        <v>104.03</v>
      </c>
      <c r="J2520" s="2">
        <v>36516</v>
      </c>
      <c r="K2520" s="4">
        <v>22.43</v>
      </c>
      <c r="S2520" s="3">
        <v>36398</v>
      </c>
      <c r="T2520">
        <v>5.3</v>
      </c>
    </row>
    <row r="2521" spans="1:20" x14ac:dyDescent="0.25">
      <c r="A2521" s="2">
        <v>41184</v>
      </c>
      <c r="B2521" s="4">
        <v>1013.79</v>
      </c>
      <c r="D2521" s="2">
        <v>42879</v>
      </c>
      <c r="E2521" s="4">
        <v>88.59</v>
      </c>
      <c r="G2521" s="2">
        <v>41522</v>
      </c>
      <c r="H2521" s="4">
        <v>102.54</v>
      </c>
      <c r="J2521" s="2">
        <v>36517</v>
      </c>
      <c r="K2521" s="4">
        <v>21.12</v>
      </c>
      <c r="S2521" s="3">
        <v>36399</v>
      </c>
      <c r="T2521">
        <v>5.24</v>
      </c>
    </row>
    <row r="2522" spans="1:20" x14ac:dyDescent="0.25">
      <c r="A2522" s="2">
        <v>41185</v>
      </c>
      <c r="B2522" s="4">
        <v>1015.31</v>
      </c>
      <c r="D2522" s="2">
        <v>42880</v>
      </c>
      <c r="E2522" s="4">
        <v>88.52</v>
      </c>
      <c r="G2522" s="2">
        <v>41523</v>
      </c>
      <c r="H2522" s="4">
        <v>103.05</v>
      </c>
      <c r="J2522" s="2">
        <v>36521</v>
      </c>
      <c r="K2522" s="4">
        <v>23.07</v>
      </c>
      <c r="S2522" s="3">
        <v>36402</v>
      </c>
      <c r="T2522">
        <v>5.37</v>
      </c>
    </row>
    <row r="2523" spans="1:20" x14ac:dyDescent="0.25">
      <c r="A2523" s="2">
        <v>41186</v>
      </c>
      <c r="B2523" s="4">
        <v>1017.87</v>
      </c>
      <c r="D2523" s="2">
        <v>42881</v>
      </c>
      <c r="E2523" s="4">
        <v>88.57</v>
      </c>
      <c r="G2523" s="2">
        <v>41526</v>
      </c>
      <c r="H2523" s="4">
        <v>103.1</v>
      </c>
      <c r="J2523" s="2">
        <v>36522</v>
      </c>
      <c r="K2523" s="4">
        <v>22.97</v>
      </c>
      <c r="S2523" s="3">
        <v>36403</v>
      </c>
      <c r="T2523">
        <v>5.57</v>
      </c>
    </row>
    <row r="2524" spans="1:20" x14ac:dyDescent="0.25">
      <c r="A2524" s="2">
        <v>41187</v>
      </c>
      <c r="B2524" s="4">
        <v>1017.51</v>
      </c>
      <c r="D2524" s="2">
        <v>42885</v>
      </c>
      <c r="E2524" s="4">
        <v>88.66</v>
      </c>
      <c r="G2524" s="2">
        <v>41527</v>
      </c>
      <c r="H2524" s="4">
        <v>102.39</v>
      </c>
      <c r="J2524" s="2">
        <v>36523</v>
      </c>
      <c r="K2524" s="4">
        <v>23.09</v>
      </c>
      <c r="S2524" s="3">
        <v>36404</v>
      </c>
      <c r="T2524">
        <v>5.41</v>
      </c>
    </row>
    <row r="2525" spans="1:20" x14ac:dyDescent="0.25">
      <c r="A2525" s="2">
        <v>41190</v>
      </c>
      <c r="B2525" s="4">
        <v>1016.58</v>
      </c>
      <c r="D2525" s="2">
        <v>42886</v>
      </c>
      <c r="E2525" s="4">
        <v>88.65</v>
      </c>
      <c r="G2525" s="2">
        <v>41528</v>
      </c>
      <c r="H2525" s="4">
        <v>103.29</v>
      </c>
      <c r="J2525" s="2">
        <v>36524</v>
      </c>
      <c r="K2525" s="4">
        <v>24.76</v>
      </c>
      <c r="S2525" s="3">
        <v>36405</v>
      </c>
      <c r="T2525">
        <v>5.26</v>
      </c>
    </row>
    <row r="2526" spans="1:20" x14ac:dyDescent="0.25">
      <c r="A2526" s="2">
        <v>41191</v>
      </c>
      <c r="B2526" s="4">
        <v>1014.84</v>
      </c>
      <c r="D2526" s="2">
        <v>42887</v>
      </c>
      <c r="E2526" s="4">
        <v>88.53</v>
      </c>
      <c r="G2526" s="2">
        <v>41529</v>
      </c>
      <c r="H2526" s="4">
        <v>103.15</v>
      </c>
      <c r="J2526" s="2">
        <v>36525</v>
      </c>
      <c r="K2526" s="4">
        <v>24.64</v>
      </c>
      <c r="S2526" s="3">
        <v>36406</v>
      </c>
      <c r="T2526">
        <v>5.09</v>
      </c>
    </row>
    <row r="2527" spans="1:20" x14ac:dyDescent="0.25">
      <c r="A2527" s="2">
        <v>41192</v>
      </c>
      <c r="B2527" s="4">
        <v>1013.34</v>
      </c>
      <c r="D2527" s="2">
        <v>42888</v>
      </c>
      <c r="E2527" s="4">
        <v>88.58</v>
      </c>
      <c r="G2527" s="2">
        <v>41530</v>
      </c>
      <c r="H2527" s="4">
        <v>103.57</v>
      </c>
      <c r="J2527" s="2">
        <v>36528</v>
      </c>
      <c r="K2527" s="4">
        <v>24.21</v>
      </c>
      <c r="S2527" s="3">
        <v>36409</v>
      </c>
      <c r="T2527">
        <v>5.09</v>
      </c>
    </row>
    <row r="2528" spans="1:20" x14ac:dyDescent="0.25">
      <c r="A2528" s="2">
        <v>41193</v>
      </c>
      <c r="B2528" s="4">
        <v>1017.13</v>
      </c>
      <c r="D2528" s="2">
        <v>42891</v>
      </c>
      <c r="E2528" s="4">
        <v>88.5</v>
      </c>
      <c r="G2528" s="2">
        <v>41533</v>
      </c>
      <c r="H2528" s="4">
        <v>102.86</v>
      </c>
      <c r="J2528" s="2">
        <v>36529</v>
      </c>
      <c r="K2528" s="4">
        <v>27.01</v>
      </c>
      <c r="S2528" s="3">
        <v>36410</v>
      </c>
      <c r="T2528">
        <v>5.33</v>
      </c>
    </row>
    <row r="2529" spans="1:20" x14ac:dyDescent="0.25">
      <c r="A2529" s="2">
        <v>41194</v>
      </c>
      <c r="B2529" s="4">
        <v>1018.32</v>
      </c>
      <c r="D2529" s="2">
        <v>42892</v>
      </c>
      <c r="E2529" s="4">
        <v>88.36</v>
      </c>
      <c r="G2529" s="2">
        <v>41534</v>
      </c>
      <c r="H2529" s="4">
        <v>103.71</v>
      </c>
      <c r="J2529" s="2">
        <v>36530</v>
      </c>
      <c r="K2529" s="4">
        <v>26.41</v>
      </c>
      <c r="S2529" s="3">
        <v>36411</v>
      </c>
      <c r="T2529">
        <v>5.17</v>
      </c>
    </row>
    <row r="2530" spans="1:20" x14ac:dyDescent="0.25">
      <c r="A2530" s="2">
        <v>41197</v>
      </c>
      <c r="B2530" s="4">
        <v>1021.44</v>
      </c>
      <c r="D2530" s="2">
        <v>42893</v>
      </c>
      <c r="E2530" s="4">
        <v>88.18</v>
      </c>
      <c r="G2530" s="2">
        <v>41535</v>
      </c>
      <c r="H2530" s="4">
        <v>104.98</v>
      </c>
      <c r="J2530" s="2">
        <v>36531</v>
      </c>
      <c r="K2530" s="4">
        <v>25.73</v>
      </c>
      <c r="S2530" s="3">
        <v>36412</v>
      </c>
      <c r="T2530">
        <v>5.24</v>
      </c>
    </row>
    <row r="2531" spans="1:20" x14ac:dyDescent="0.25">
      <c r="A2531" s="2">
        <v>41198</v>
      </c>
      <c r="B2531" s="4">
        <v>1024</v>
      </c>
      <c r="D2531" s="2">
        <v>42894</v>
      </c>
      <c r="E2531" s="4">
        <v>88.25</v>
      </c>
      <c r="G2531" s="2">
        <v>41536</v>
      </c>
      <c r="H2531" s="4">
        <v>104.37</v>
      </c>
      <c r="J2531" s="2">
        <v>36532</v>
      </c>
      <c r="K2531" s="4">
        <v>21.72</v>
      </c>
      <c r="S2531" s="3">
        <v>36413</v>
      </c>
      <c r="T2531">
        <v>5.17</v>
      </c>
    </row>
    <row r="2532" spans="1:20" x14ac:dyDescent="0.25">
      <c r="A2532" s="2">
        <v>41199</v>
      </c>
      <c r="B2532" s="4">
        <v>1025.57</v>
      </c>
      <c r="D2532" s="2">
        <v>42895</v>
      </c>
      <c r="E2532" s="4">
        <v>88.32</v>
      </c>
      <c r="G2532" s="2">
        <v>41537</v>
      </c>
      <c r="H2532" s="4">
        <v>104.95</v>
      </c>
      <c r="J2532" s="2">
        <v>36535</v>
      </c>
      <c r="K2532" s="4">
        <v>21.71</v>
      </c>
      <c r="S2532" s="3">
        <v>36416</v>
      </c>
      <c r="T2532">
        <v>5.27</v>
      </c>
    </row>
    <row r="2533" spans="1:20" x14ac:dyDescent="0.25">
      <c r="A2533" s="2">
        <v>41200</v>
      </c>
      <c r="B2533" s="4">
        <v>1025.1600000000001</v>
      </c>
      <c r="D2533" s="2">
        <v>42898</v>
      </c>
      <c r="E2533" s="4">
        <v>88.47</v>
      </c>
      <c r="G2533" s="2">
        <v>41540</v>
      </c>
      <c r="H2533" s="4">
        <v>105.69</v>
      </c>
      <c r="J2533" s="2">
        <v>36536</v>
      </c>
      <c r="K2533" s="4">
        <v>22.5</v>
      </c>
      <c r="S2533" s="3">
        <v>36417</v>
      </c>
      <c r="T2533">
        <v>5.26</v>
      </c>
    </row>
    <row r="2534" spans="1:20" x14ac:dyDescent="0.25">
      <c r="A2534" s="2">
        <v>41201</v>
      </c>
      <c r="B2534" s="4">
        <v>1021.57</v>
      </c>
      <c r="D2534" s="2">
        <v>42899</v>
      </c>
      <c r="E2534" s="4">
        <v>88.63</v>
      </c>
      <c r="G2534" s="2">
        <v>41541</v>
      </c>
      <c r="H2534" s="4">
        <v>106.83</v>
      </c>
      <c r="J2534" s="2">
        <v>36537</v>
      </c>
      <c r="K2534" s="4">
        <v>22.84</v>
      </c>
      <c r="S2534" s="3">
        <v>36418</v>
      </c>
      <c r="T2534">
        <v>5.41</v>
      </c>
    </row>
    <row r="2535" spans="1:20" x14ac:dyDescent="0.25">
      <c r="A2535" s="2">
        <v>41204</v>
      </c>
      <c r="B2535" s="4">
        <v>1021.65</v>
      </c>
      <c r="D2535" s="2">
        <v>42900</v>
      </c>
      <c r="E2535" s="4">
        <v>88.64</v>
      </c>
      <c r="G2535" s="2">
        <v>41542</v>
      </c>
      <c r="H2535" s="4">
        <v>107.05</v>
      </c>
      <c r="J2535" s="2">
        <v>36538</v>
      </c>
      <c r="K2535" s="4">
        <v>21.71</v>
      </c>
      <c r="S2535" s="3">
        <v>36419</v>
      </c>
      <c r="T2535">
        <v>5.23</v>
      </c>
    </row>
    <row r="2536" spans="1:20" x14ac:dyDescent="0.25">
      <c r="A2536" s="2">
        <v>41205</v>
      </c>
      <c r="B2536" s="4">
        <v>1019.19</v>
      </c>
      <c r="D2536" s="2">
        <v>42901</v>
      </c>
      <c r="E2536" s="4">
        <v>88.3</v>
      </c>
      <c r="G2536" s="2">
        <v>41543</v>
      </c>
      <c r="H2536" s="4">
        <v>106.3</v>
      </c>
      <c r="J2536" s="2">
        <v>36539</v>
      </c>
      <c r="K2536" s="4">
        <v>19.66</v>
      </c>
      <c r="S2536" s="3">
        <v>36420</v>
      </c>
      <c r="T2536">
        <v>5.1100000000000003</v>
      </c>
    </row>
    <row r="2537" spans="1:20" x14ac:dyDescent="0.25">
      <c r="A2537" s="2">
        <v>41206</v>
      </c>
      <c r="B2537" s="4">
        <v>1018.31</v>
      </c>
      <c r="D2537" s="2">
        <v>42902</v>
      </c>
      <c r="E2537" s="4">
        <v>88.15</v>
      </c>
      <c r="G2537" s="2">
        <v>41544</v>
      </c>
      <c r="H2537" s="4">
        <v>106.56</v>
      </c>
      <c r="J2537" s="2">
        <v>36543</v>
      </c>
      <c r="K2537" s="4">
        <v>21.5</v>
      </c>
      <c r="S2537" s="3">
        <v>36423</v>
      </c>
      <c r="T2537">
        <v>5.2</v>
      </c>
    </row>
    <row r="2538" spans="1:20" x14ac:dyDescent="0.25">
      <c r="A2538" s="2">
        <v>41207</v>
      </c>
      <c r="B2538" s="4">
        <v>1019.57</v>
      </c>
      <c r="D2538" s="2">
        <v>42905</v>
      </c>
      <c r="E2538" s="4">
        <v>88.42</v>
      </c>
      <c r="G2538" s="2">
        <v>41547</v>
      </c>
      <c r="H2538" s="4">
        <v>106.4</v>
      </c>
      <c r="J2538" s="2">
        <v>36544</v>
      </c>
      <c r="K2538" s="4">
        <v>21.72</v>
      </c>
      <c r="S2538" s="3">
        <v>36424</v>
      </c>
      <c r="T2538">
        <v>5.12</v>
      </c>
    </row>
    <row r="2539" spans="1:20" x14ac:dyDescent="0.25">
      <c r="A2539" s="2">
        <v>41208</v>
      </c>
      <c r="B2539" s="4">
        <v>1017.59</v>
      </c>
      <c r="D2539" s="2">
        <v>42906</v>
      </c>
      <c r="E2539" s="4">
        <v>88.11</v>
      </c>
      <c r="G2539" s="2">
        <v>41548</v>
      </c>
      <c r="H2539" s="4">
        <v>105.8</v>
      </c>
      <c r="J2539" s="2">
        <v>36545</v>
      </c>
      <c r="K2539" s="4">
        <v>21.75</v>
      </c>
      <c r="S2539" s="3">
        <v>36425</v>
      </c>
      <c r="T2539">
        <v>5.21</v>
      </c>
    </row>
    <row r="2540" spans="1:20" x14ac:dyDescent="0.25">
      <c r="A2540" s="2">
        <v>41213</v>
      </c>
      <c r="B2540" s="4">
        <v>1019.15</v>
      </c>
      <c r="D2540" s="2">
        <v>42907</v>
      </c>
      <c r="E2540" s="4">
        <v>87.6</v>
      </c>
      <c r="G2540" s="2">
        <v>41549</v>
      </c>
      <c r="H2540" s="4">
        <v>105.96</v>
      </c>
      <c r="J2540" s="2">
        <v>36546</v>
      </c>
      <c r="K2540" s="4">
        <v>20.82</v>
      </c>
      <c r="S2540" s="3">
        <v>36426</v>
      </c>
      <c r="T2540">
        <v>5.29</v>
      </c>
    </row>
    <row r="2541" spans="1:20" x14ac:dyDescent="0.25">
      <c r="A2541" s="2">
        <v>41214</v>
      </c>
      <c r="B2541" s="4">
        <v>1023.98</v>
      </c>
      <c r="D2541" s="2">
        <v>42908</v>
      </c>
      <c r="E2541" s="4">
        <v>87.84</v>
      </c>
      <c r="G2541" s="2">
        <v>41550</v>
      </c>
      <c r="H2541" s="4">
        <v>105.79</v>
      </c>
      <c r="J2541" s="2">
        <v>36549</v>
      </c>
      <c r="K2541" s="4">
        <v>24.07</v>
      </c>
      <c r="S2541" s="3">
        <v>36427</v>
      </c>
      <c r="T2541">
        <v>5.23</v>
      </c>
    </row>
    <row r="2542" spans="1:20" x14ac:dyDescent="0.25">
      <c r="A2542" s="2">
        <v>41215</v>
      </c>
      <c r="B2542" s="4">
        <v>1022.43</v>
      </c>
      <c r="D2542" s="2">
        <v>42909</v>
      </c>
      <c r="E2542" s="4">
        <v>88.2</v>
      </c>
      <c r="G2542" s="2">
        <v>41551</v>
      </c>
      <c r="H2542" s="4">
        <v>105.71</v>
      </c>
      <c r="J2542" s="2">
        <v>36550</v>
      </c>
      <c r="K2542" s="4">
        <v>23.02</v>
      </c>
      <c r="S2542" s="3">
        <v>36430</v>
      </c>
      <c r="T2542">
        <v>5.35</v>
      </c>
    </row>
    <row r="2543" spans="1:20" x14ac:dyDescent="0.25">
      <c r="A2543" s="2">
        <v>41218</v>
      </c>
      <c r="B2543" s="4">
        <v>1020.6</v>
      </c>
      <c r="D2543" s="2">
        <v>42912</v>
      </c>
      <c r="E2543" s="4">
        <v>88.32</v>
      </c>
      <c r="G2543" s="2">
        <v>41554</v>
      </c>
      <c r="H2543" s="4">
        <v>106.14</v>
      </c>
      <c r="J2543" s="2">
        <v>36551</v>
      </c>
      <c r="K2543" s="4">
        <v>23.03</v>
      </c>
      <c r="S2543" s="3">
        <v>36431</v>
      </c>
      <c r="T2543">
        <v>5.32</v>
      </c>
    </row>
    <row r="2544" spans="1:20" x14ac:dyDescent="0.25">
      <c r="A2544" s="2">
        <v>41219</v>
      </c>
      <c r="B2544" s="4">
        <v>1022.19</v>
      </c>
      <c r="D2544" s="2">
        <v>42913</v>
      </c>
      <c r="E2544" s="4">
        <v>88.04</v>
      </c>
      <c r="G2544" s="2">
        <v>41555</v>
      </c>
      <c r="H2544" s="4">
        <v>106.17</v>
      </c>
      <c r="J2544" s="2">
        <v>36552</v>
      </c>
      <c r="K2544" s="4">
        <v>23.54</v>
      </c>
      <c r="S2544" s="3">
        <v>36432</v>
      </c>
      <c r="T2544">
        <v>5.26</v>
      </c>
    </row>
    <row r="2545" spans="1:20" x14ac:dyDescent="0.25">
      <c r="A2545" s="2">
        <v>41220</v>
      </c>
      <c r="B2545" s="4">
        <v>1015.43</v>
      </c>
      <c r="D2545" s="2">
        <v>42914</v>
      </c>
      <c r="E2545" s="4">
        <v>88.4</v>
      </c>
      <c r="G2545" s="2">
        <v>41556</v>
      </c>
      <c r="H2545" s="4">
        <v>105.32</v>
      </c>
      <c r="J2545" s="2">
        <v>36553</v>
      </c>
      <c r="K2545" s="4">
        <v>26.14</v>
      </c>
      <c r="S2545" s="3">
        <v>36433</v>
      </c>
      <c r="T2545">
        <v>5.51</v>
      </c>
    </row>
    <row r="2546" spans="1:20" x14ac:dyDescent="0.25">
      <c r="A2546" s="2">
        <v>41221</v>
      </c>
      <c r="B2546" s="4">
        <v>1011.73</v>
      </c>
      <c r="D2546" s="2">
        <v>42915</v>
      </c>
      <c r="E2546" s="4">
        <v>88.18</v>
      </c>
      <c r="G2546" s="2">
        <v>41557</v>
      </c>
      <c r="H2546" s="4">
        <v>105.51</v>
      </c>
      <c r="J2546" s="2">
        <v>36556</v>
      </c>
      <c r="K2546" s="4">
        <v>24.95</v>
      </c>
      <c r="S2546" s="3">
        <v>36434</v>
      </c>
      <c r="T2546">
        <v>5.26</v>
      </c>
    </row>
    <row r="2547" spans="1:20" x14ac:dyDescent="0.25">
      <c r="A2547" s="2">
        <v>41222</v>
      </c>
      <c r="B2547" s="4">
        <v>1009.93</v>
      </c>
      <c r="D2547" s="2">
        <v>42916</v>
      </c>
      <c r="E2547" s="4">
        <v>88.39</v>
      </c>
      <c r="G2547" s="2">
        <v>41558</v>
      </c>
      <c r="H2547" s="4">
        <v>105.44</v>
      </c>
      <c r="J2547" s="2">
        <v>36557</v>
      </c>
      <c r="K2547" s="4">
        <v>23.45</v>
      </c>
      <c r="S2547" s="3">
        <v>36437</v>
      </c>
      <c r="T2547">
        <v>5.23</v>
      </c>
    </row>
    <row r="2548" spans="1:20" x14ac:dyDescent="0.25">
      <c r="A2548" s="2">
        <v>41225</v>
      </c>
      <c r="B2548" s="4">
        <v>1010.16</v>
      </c>
      <c r="D2548" s="2">
        <v>42919</v>
      </c>
      <c r="E2548" s="4">
        <v>87.97</v>
      </c>
      <c r="G2548" s="2">
        <v>41561</v>
      </c>
      <c r="H2548" s="4">
        <v>104.63</v>
      </c>
      <c r="J2548" s="2">
        <v>36558</v>
      </c>
      <c r="K2548" s="4">
        <v>23.12</v>
      </c>
      <c r="S2548" s="3">
        <v>36438</v>
      </c>
      <c r="T2548">
        <v>5.16</v>
      </c>
    </row>
    <row r="2549" spans="1:20" x14ac:dyDescent="0.25">
      <c r="A2549" s="2">
        <v>41226</v>
      </c>
      <c r="B2549" s="4">
        <v>1007.81</v>
      </c>
      <c r="D2549" s="2">
        <v>42921</v>
      </c>
      <c r="E2549" s="4">
        <v>87.9</v>
      </c>
      <c r="G2549" s="2">
        <v>41562</v>
      </c>
      <c r="H2549" s="4">
        <v>104.54</v>
      </c>
      <c r="J2549" s="2">
        <v>36559</v>
      </c>
      <c r="K2549" s="4">
        <v>22.01</v>
      </c>
      <c r="S2549" s="3">
        <v>36439</v>
      </c>
      <c r="T2549">
        <v>5.21</v>
      </c>
    </row>
    <row r="2550" spans="1:20" x14ac:dyDescent="0.25">
      <c r="A2550" s="2">
        <v>41227</v>
      </c>
      <c r="B2550" s="4">
        <v>1002.14</v>
      </c>
      <c r="D2550" s="2">
        <v>42922</v>
      </c>
      <c r="E2550" s="4">
        <v>87.68</v>
      </c>
      <c r="G2550" s="2">
        <v>41563</v>
      </c>
      <c r="H2550" s="4">
        <v>105.86</v>
      </c>
      <c r="J2550" s="2">
        <v>36560</v>
      </c>
      <c r="K2550" s="4">
        <v>21.54</v>
      </c>
      <c r="S2550" s="3">
        <v>36440</v>
      </c>
      <c r="T2550">
        <v>5.28</v>
      </c>
    </row>
    <row r="2551" spans="1:20" x14ac:dyDescent="0.25">
      <c r="A2551" s="2">
        <v>41228</v>
      </c>
      <c r="B2551" s="4">
        <v>1001.77</v>
      </c>
      <c r="D2551" s="2">
        <v>42923</v>
      </c>
      <c r="E2551" s="4">
        <v>87.6</v>
      </c>
      <c r="G2551" s="2">
        <v>41564</v>
      </c>
      <c r="H2551" s="4">
        <v>106.83</v>
      </c>
      <c r="J2551" s="2">
        <v>36563</v>
      </c>
      <c r="K2551" s="4">
        <v>22.79</v>
      </c>
      <c r="S2551" s="3">
        <v>36441</v>
      </c>
      <c r="T2551">
        <v>5.0999999999999996</v>
      </c>
    </row>
    <row r="2552" spans="1:20" x14ac:dyDescent="0.25">
      <c r="A2552" s="2">
        <v>41229</v>
      </c>
      <c r="B2552" s="4">
        <v>1004.62</v>
      </c>
      <c r="D2552" s="2">
        <v>42926</v>
      </c>
      <c r="E2552" s="4">
        <v>87.7</v>
      </c>
      <c r="G2552" s="2">
        <v>41565</v>
      </c>
      <c r="H2552" s="4">
        <v>107.04</v>
      </c>
      <c r="J2552" s="2">
        <v>36564</v>
      </c>
      <c r="K2552" s="4">
        <v>21.25</v>
      </c>
      <c r="S2552" s="3">
        <v>36444</v>
      </c>
      <c r="T2552">
        <v>5.0999999999999996</v>
      </c>
    </row>
    <row r="2553" spans="1:20" x14ac:dyDescent="0.25">
      <c r="A2553" s="2">
        <v>41232</v>
      </c>
      <c r="B2553" s="4">
        <v>1016.46</v>
      </c>
      <c r="D2553" s="2">
        <v>42927</v>
      </c>
      <c r="E2553" s="4">
        <v>87.64</v>
      </c>
      <c r="G2553" s="2">
        <v>41568</v>
      </c>
      <c r="H2553" s="4">
        <v>106.7</v>
      </c>
      <c r="J2553" s="2">
        <v>36565</v>
      </c>
      <c r="K2553" s="4">
        <v>22.9</v>
      </c>
      <c r="S2553" s="3">
        <v>36445</v>
      </c>
      <c r="T2553">
        <v>5.3</v>
      </c>
    </row>
    <row r="2554" spans="1:20" x14ac:dyDescent="0.25">
      <c r="A2554" s="2">
        <v>41233</v>
      </c>
      <c r="B2554" s="4">
        <v>1017.24</v>
      </c>
      <c r="D2554" s="2">
        <v>42928</v>
      </c>
      <c r="E2554" s="4">
        <v>88.21</v>
      </c>
      <c r="G2554" s="2">
        <v>41569</v>
      </c>
      <c r="H2554" s="4">
        <v>107.89</v>
      </c>
      <c r="J2554" s="2">
        <v>36566</v>
      </c>
      <c r="K2554" s="4">
        <v>23.07</v>
      </c>
      <c r="S2554" s="3">
        <v>36446</v>
      </c>
      <c r="T2554">
        <v>5.2</v>
      </c>
    </row>
    <row r="2555" spans="1:20" x14ac:dyDescent="0.25">
      <c r="A2555" s="2">
        <v>41234</v>
      </c>
      <c r="B2555" s="4">
        <v>1017</v>
      </c>
      <c r="D2555" s="2">
        <v>42929</v>
      </c>
      <c r="E2555" s="4">
        <v>88.28</v>
      </c>
      <c r="G2555" s="2">
        <v>41570</v>
      </c>
      <c r="H2555" s="4">
        <v>108.31</v>
      </c>
      <c r="J2555" s="2">
        <v>36567</v>
      </c>
      <c r="K2555" s="4">
        <v>24.42</v>
      </c>
      <c r="S2555" s="3">
        <v>36447</v>
      </c>
      <c r="T2555">
        <v>5.22</v>
      </c>
    </row>
    <row r="2556" spans="1:20" x14ac:dyDescent="0.25">
      <c r="A2556" s="2">
        <v>41236</v>
      </c>
      <c r="B2556" s="4">
        <v>1019.17</v>
      </c>
      <c r="D2556" s="2">
        <v>42930</v>
      </c>
      <c r="E2556" s="4">
        <v>88.53</v>
      </c>
      <c r="G2556" s="2">
        <v>41571</v>
      </c>
      <c r="H2556" s="4">
        <v>107.89</v>
      </c>
      <c r="J2556" s="2">
        <v>36570</v>
      </c>
      <c r="K2556" s="4">
        <v>24.38</v>
      </c>
      <c r="S2556" s="3">
        <v>36448</v>
      </c>
      <c r="T2556">
        <v>5.28</v>
      </c>
    </row>
    <row r="2557" spans="1:20" x14ac:dyDescent="0.25">
      <c r="A2557" s="2">
        <v>41239</v>
      </c>
      <c r="B2557" s="4">
        <v>1019.24</v>
      </c>
      <c r="D2557" s="2">
        <v>42933</v>
      </c>
      <c r="E2557" s="4">
        <v>88.56</v>
      </c>
      <c r="G2557" s="2">
        <v>41572</v>
      </c>
      <c r="H2557" s="4">
        <v>108.29</v>
      </c>
      <c r="J2557" s="2">
        <v>36571</v>
      </c>
      <c r="K2557" s="4">
        <v>22.92</v>
      </c>
      <c r="S2557" s="3">
        <v>36451</v>
      </c>
      <c r="T2557">
        <v>5.2</v>
      </c>
    </row>
    <row r="2558" spans="1:20" x14ac:dyDescent="0.25">
      <c r="A2558" s="2">
        <v>41240</v>
      </c>
      <c r="B2558" s="4">
        <v>1019.86</v>
      </c>
      <c r="D2558" s="2">
        <v>42934</v>
      </c>
      <c r="E2558" s="4">
        <v>88.6</v>
      </c>
      <c r="G2558" s="2">
        <v>41575</v>
      </c>
      <c r="H2558" s="4">
        <v>107.92</v>
      </c>
      <c r="J2558" s="2">
        <v>36572</v>
      </c>
      <c r="K2558" s="4">
        <v>23.51</v>
      </c>
      <c r="S2558" s="3">
        <v>36452</v>
      </c>
      <c r="T2558">
        <v>5.07</v>
      </c>
    </row>
    <row r="2559" spans="1:20" x14ac:dyDescent="0.25">
      <c r="A2559" s="2">
        <v>41241</v>
      </c>
      <c r="B2559" s="4">
        <v>1019.98</v>
      </c>
      <c r="D2559" s="2">
        <v>42935</v>
      </c>
      <c r="E2559" s="4">
        <v>88.75</v>
      </c>
      <c r="G2559" s="2">
        <v>41576</v>
      </c>
      <c r="H2559" s="4">
        <v>108.06</v>
      </c>
      <c r="J2559" s="2">
        <v>36573</v>
      </c>
      <c r="K2559" s="4">
        <v>23.17</v>
      </c>
      <c r="S2559" s="3">
        <v>36453</v>
      </c>
      <c r="T2559">
        <v>4.92</v>
      </c>
    </row>
    <row r="2560" spans="1:20" x14ac:dyDescent="0.25">
      <c r="A2560" s="2">
        <v>41242</v>
      </c>
      <c r="B2560" s="4">
        <v>1022.89</v>
      </c>
      <c r="D2560" s="2">
        <v>42936</v>
      </c>
      <c r="E2560" s="4">
        <v>88.8</v>
      </c>
      <c r="G2560" s="2">
        <v>41577</v>
      </c>
      <c r="H2560" s="4">
        <v>107.41</v>
      </c>
      <c r="J2560" s="2">
        <v>36574</v>
      </c>
      <c r="K2560" s="4">
        <v>26</v>
      </c>
      <c r="S2560" s="3">
        <v>36454</v>
      </c>
      <c r="T2560">
        <v>5.2</v>
      </c>
    </row>
    <row r="2561" spans="1:20" x14ac:dyDescent="0.25">
      <c r="A2561" s="2">
        <v>41243</v>
      </c>
      <c r="B2561" s="4">
        <v>1023.84</v>
      </c>
      <c r="D2561" s="2">
        <v>42937</v>
      </c>
      <c r="E2561" s="4">
        <v>88.73</v>
      </c>
      <c r="G2561" s="2">
        <v>41578</v>
      </c>
      <c r="H2561" s="4">
        <v>107.64</v>
      </c>
      <c r="J2561" s="2">
        <v>36578</v>
      </c>
      <c r="K2561" s="4">
        <v>25.86</v>
      </c>
      <c r="S2561" s="3">
        <v>36455</v>
      </c>
      <c r="T2561">
        <v>5.1100000000000003</v>
      </c>
    </row>
    <row r="2562" spans="1:20" x14ac:dyDescent="0.25">
      <c r="A2562" s="2">
        <v>41246</v>
      </c>
      <c r="B2562" s="4">
        <v>1027.5899999999999</v>
      </c>
      <c r="D2562" s="2">
        <v>42940</v>
      </c>
      <c r="E2562" s="4">
        <v>88.8</v>
      </c>
      <c r="G2562" s="2">
        <v>41579</v>
      </c>
      <c r="H2562" s="4">
        <v>106.19</v>
      </c>
      <c r="J2562" s="2">
        <v>36579</v>
      </c>
      <c r="K2562" s="4">
        <v>23.89</v>
      </c>
      <c r="S2562" s="3">
        <v>36458</v>
      </c>
      <c r="T2562">
        <v>5.23</v>
      </c>
    </row>
    <row r="2563" spans="1:20" x14ac:dyDescent="0.25">
      <c r="A2563" s="2">
        <v>41247</v>
      </c>
      <c r="B2563" s="4">
        <v>1027.3900000000001</v>
      </c>
      <c r="D2563" s="2">
        <v>42941</v>
      </c>
      <c r="E2563" s="4">
        <v>88.84</v>
      </c>
      <c r="G2563" s="2">
        <v>41582</v>
      </c>
      <c r="H2563" s="4">
        <v>106.29</v>
      </c>
      <c r="J2563" s="2">
        <v>36580</v>
      </c>
      <c r="K2563" s="4">
        <v>24.38</v>
      </c>
      <c r="S2563" s="3">
        <v>36459</v>
      </c>
      <c r="T2563">
        <v>5.22</v>
      </c>
    </row>
    <row r="2564" spans="1:20" x14ac:dyDescent="0.25">
      <c r="A2564" s="2">
        <v>41248</v>
      </c>
      <c r="B2564" s="4">
        <v>1028.27</v>
      </c>
      <c r="D2564" s="2">
        <v>42942</v>
      </c>
      <c r="E2564" s="4">
        <v>88.97</v>
      </c>
      <c r="G2564" s="2">
        <v>41583</v>
      </c>
      <c r="H2564" s="4">
        <v>104.99</v>
      </c>
      <c r="J2564" s="2">
        <v>36581</v>
      </c>
      <c r="K2564" s="4">
        <v>25.2</v>
      </c>
      <c r="S2564" s="3">
        <v>36460</v>
      </c>
      <c r="T2564">
        <v>5.29</v>
      </c>
    </row>
    <row r="2565" spans="1:20" x14ac:dyDescent="0.25">
      <c r="A2565" s="2">
        <v>41249</v>
      </c>
      <c r="B2565" s="4">
        <v>1030.23</v>
      </c>
      <c r="D2565" s="2">
        <v>42943</v>
      </c>
      <c r="E2565" s="4">
        <v>88.9</v>
      </c>
      <c r="G2565" s="2">
        <v>41584</v>
      </c>
      <c r="H2565" s="4">
        <v>105.07</v>
      </c>
      <c r="J2565" s="2">
        <v>36584</v>
      </c>
      <c r="K2565" s="4">
        <v>24.68</v>
      </c>
      <c r="S2565" s="3">
        <v>36461</v>
      </c>
      <c r="T2565">
        <v>5.31</v>
      </c>
    </row>
    <row r="2566" spans="1:20" x14ac:dyDescent="0.25">
      <c r="A2566" s="2">
        <v>41250</v>
      </c>
      <c r="B2566" s="4">
        <v>1029.47</v>
      </c>
      <c r="D2566" s="2">
        <v>42944</v>
      </c>
      <c r="E2566" s="4">
        <v>88.91</v>
      </c>
      <c r="G2566" s="2">
        <v>41585</v>
      </c>
      <c r="H2566" s="4">
        <v>105.96</v>
      </c>
      <c r="J2566" s="2">
        <v>36585</v>
      </c>
      <c r="K2566" s="4">
        <v>23.37</v>
      </c>
      <c r="S2566" s="3">
        <v>36462</v>
      </c>
      <c r="T2566">
        <v>5.27</v>
      </c>
    </row>
    <row r="2567" spans="1:20" x14ac:dyDescent="0.25">
      <c r="A2567" s="2">
        <v>41253</v>
      </c>
      <c r="B2567" s="4">
        <v>1029.57</v>
      </c>
      <c r="D2567" s="2">
        <v>42947</v>
      </c>
      <c r="E2567" s="4">
        <v>88.91</v>
      </c>
      <c r="G2567" s="2">
        <v>41586</v>
      </c>
      <c r="H2567" s="4">
        <v>103.41</v>
      </c>
      <c r="J2567" s="2">
        <v>36586</v>
      </c>
      <c r="K2567" s="4">
        <v>21.64</v>
      </c>
      <c r="S2567" s="3">
        <v>36465</v>
      </c>
      <c r="T2567">
        <v>5.38</v>
      </c>
    </row>
    <row r="2568" spans="1:20" x14ac:dyDescent="0.25">
      <c r="A2568" s="2">
        <v>41254</v>
      </c>
      <c r="B2568" s="4">
        <v>1030.4100000000001</v>
      </c>
      <c r="D2568" s="2">
        <v>42948</v>
      </c>
      <c r="E2568" s="4">
        <v>88.63</v>
      </c>
      <c r="G2568" s="2">
        <v>41589</v>
      </c>
      <c r="H2568" s="4">
        <v>103.02</v>
      </c>
      <c r="J2568" s="2">
        <v>36587</v>
      </c>
      <c r="K2568" s="4">
        <v>21.06</v>
      </c>
      <c r="S2568" s="3">
        <v>36466</v>
      </c>
      <c r="T2568">
        <v>5.18</v>
      </c>
    </row>
    <row r="2569" spans="1:20" x14ac:dyDescent="0.25">
      <c r="A2569" s="2">
        <v>41255</v>
      </c>
      <c r="B2569" s="4">
        <v>1033.01</v>
      </c>
      <c r="D2569" s="2">
        <v>42949</v>
      </c>
      <c r="E2569" s="4">
        <v>88.65</v>
      </c>
      <c r="G2569" s="2">
        <v>41590</v>
      </c>
      <c r="H2569" s="4">
        <v>103.5</v>
      </c>
      <c r="J2569" s="2">
        <v>36588</v>
      </c>
      <c r="K2569" s="4">
        <v>19.21</v>
      </c>
      <c r="S2569" s="3">
        <v>36467</v>
      </c>
      <c r="T2569">
        <v>5.21</v>
      </c>
    </row>
    <row r="2570" spans="1:20" x14ac:dyDescent="0.25">
      <c r="A2570" s="2">
        <v>41256</v>
      </c>
      <c r="B2570" s="4">
        <v>1029.8699999999999</v>
      </c>
      <c r="D2570" s="2">
        <v>42950</v>
      </c>
      <c r="E2570" s="4">
        <v>88.48</v>
      </c>
      <c r="G2570" s="2">
        <v>41591</v>
      </c>
      <c r="H2570" s="4">
        <v>103.88</v>
      </c>
      <c r="J2570" s="2">
        <v>36591</v>
      </c>
      <c r="K2570" s="4">
        <v>21.5</v>
      </c>
      <c r="S2570" s="3">
        <v>36468</v>
      </c>
      <c r="T2570">
        <v>5.27</v>
      </c>
    </row>
    <row r="2571" spans="1:20" x14ac:dyDescent="0.25">
      <c r="A2571" s="2">
        <v>41257</v>
      </c>
      <c r="B2571" s="4">
        <v>1029.1600000000001</v>
      </c>
      <c r="D2571" s="2">
        <v>42951</v>
      </c>
      <c r="E2571" s="4">
        <v>88.5</v>
      </c>
      <c r="G2571" s="2">
        <v>41592</v>
      </c>
      <c r="H2571" s="4">
        <v>104.56</v>
      </c>
      <c r="J2571" s="2">
        <v>36592</v>
      </c>
      <c r="K2571" s="4">
        <v>24.31</v>
      </c>
      <c r="S2571" s="3">
        <v>36469</v>
      </c>
      <c r="T2571">
        <v>5.14</v>
      </c>
    </row>
    <row r="2572" spans="1:20" x14ac:dyDescent="0.25">
      <c r="A2572" s="2">
        <v>41260</v>
      </c>
      <c r="B2572" s="4">
        <v>1032.57</v>
      </c>
      <c r="D2572" s="2">
        <v>42954</v>
      </c>
      <c r="E2572" s="4">
        <v>88.46</v>
      </c>
      <c r="G2572" s="2">
        <v>41593</v>
      </c>
      <c r="H2572" s="4">
        <v>104.73</v>
      </c>
      <c r="J2572" s="2">
        <v>36593</v>
      </c>
      <c r="K2572" s="4">
        <v>23.82</v>
      </c>
      <c r="S2572" s="3">
        <v>36472</v>
      </c>
      <c r="T2572">
        <v>5.23</v>
      </c>
    </row>
    <row r="2573" spans="1:20" x14ac:dyDescent="0.25">
      <c r="A2573" s="2">
        <v>41261</v>
      </c>
      <c r="B2573" s="4">
        <v>1033.1199999999999</v>
      </c>
      <c r="D2573" s="2">
        <v>42955</v>
      </c>
      <c r="E2573" s="4">
        <v>88.08</v>
      </c>
      <c r="G2573" s="2">
        <v>41596</v>
      </c>
      <c r="H2573" s="4">
        <v>105.36</v>
      </c>
      <c r="J2573" s="2">
        <v>36594</v>
      </c>
      <c r="K2573" s="4">
        <v>22.21</v>
      </c>
      <c r="S2573" s="3">
        <v>36473</v>
      </c>
      <c r="T2573">
        <v>5.22</v>
      </c>
    </row>
    <row r="2574" spans="1:20" x14ac:dyDescent="0.25">
      <c r="A2574" s="2">
        <v>41262</v>
      </c>
      <c r="B2574" s="4">
        <v>1031.92</v>
      </c>
      <c r="D2574" s="2">
        <v>42956</v>
      </c>
      <c r="E2574" s="4">
        <v>87.74</v>
      </c>
      <c r="G2574" s="2">
        <v>41597</v>
      </c>
      <c r="H2574" s="4">
        <v>104.56</v>
      </c>
      <c r="J2574" s="2">
        <v>36595</v>
      </c>
      <c r="K2574" s="4">
        <v>21.24</v>
      </c>
      <c r="S2574" s="3">
        <v>36474</v>
      </c>
      <c r="T2574">
        <v>5.27</v>
      </c>
    </row>
    <row r="2575" spans="1:20" x14ac:dyDescent="0.25">
      <c r="A2575" s="2">
        <v>41263</v>
      </c>
      <c r="B2575" s="4">
        <v>1036.8699999999999</v>
      </c>
      <c r="D2575" s="2">
        <v>42957</v>
      </c>
      <c r="E2575" s="4">
        <v>87.18</v>
      </c>
      <c r="G2575" s="2">
        <v>41598</v>
      </c>
      <c r="H2575" s="4">
        <v>102.78</v>
      </c>
      <c r="J2575" s="2">
        <v>36598</v>
      </c>
      <c r="K2575" s="4">
        <v>22.85</v>
      </c>
      <c r="S2575" s="3">
        <v>36475</v>
      </c>
      <c r="T2575">
        <v>5.27</v>
      </c>
    </row>
    <row r="2576" spans="1:20" x14ac:dyDescent="0.25">
      <c r="A2576" s="2">
        <v>41264</v>
      </c>
      <c r="B2576" s="4">
        <v>1032.74</v>
      </c>
      <c r="D2576" s="2">
        <v>42958</v>
      </c>
      <c r="E2576" s="4">
        <v>87.33</v>
      </c>
      <c r="G2576" s="2">
        <v>41599</v>
      </c>
      <c r="H2576" s="4">
        <v>102.95</v>
      </c>
      <c r="J2576" s="2">
        <v>36599</v>
      </c>
      <c r="K2576" s="4">
        <v>24.41</v>
      </c>
      <c r="S2576" s="3">
        <v>36476</v>
      </c>
      <c r="T2576">
        <v>5.45</v>
      </c>
    </row>
    <row r="2577" spans="1:20" x14ac:dyDescent="0.25">
      <c r="A2577" s="2">
        <v>41267</v>
      </c>
      <c r="B2577" s="4">
        <v>1027.46</v>
      </c>
      <c r="D2577" s="2">
        <v>42961</v>
      </c>
      <c r="E2577" s="4">
        <v>87.79</v>
      </c>
      <c r="G2577" s="2">
        <v>41600</v>
      </c>
      <c r="H2577" s="4">
        <v>103.91</v>
      </c>
      <c r="J2577" s="2">
        <v>36600</v>
      </c>
      <c r="K2577" s="4">
        <v>22.34</v>
      </c>
      <c r="S2577" s="3">
        <v>36479</v>
      </c>
      <c r="T2577">
        <v>5.64</v>
      </c>
    </row>
    <row r="2578" spans="1:20" x14ac:dyDescent="0.25">
      <c r="A2578" s="2">
        <v>41269</v>
      </c>
      <c r="B2578" s="4">
        <v>1030.8900000000001</v>
      </c>
      <c r="D2578" s="2">
        <v>42962</v>
      </c>
      <c r="E2578" s="4">
        <v>87.82</v>
      </c>
      <c r="G2578" s="2">
        <v>41603</v>
      </c>
      <c r="H2578" s="4">
        <v>104.21</v>
      </c>
      <c r="J2578" s="2">
        <v>36601</v>
      </c>
      <c r="K2578" s="4">
        <v>20.77</v>
      </c>
      <c r="S2578" s="3">
        <v>36480</v>
      </c>
      <c r="T2578">
        <v>5.4</v>
      </c>
    </row>
    <row r="2579" spans="1:20" x14ac:dyDescent="0.25">
      <c r="A2579" s="2">
        <v>41270</v>
      </c>
      <c r="B2579" s="4">
        <v>1032.67</v>
      </c>
      <c r="D2579" s="2">
        <v>42963</v>
      </c>
      <c r="E2579" s="4">
        <v>87.83</v>
      </c>
      <c r="G2579" s="2">
        <v>41604</v>
      </c>
      <c r="H2579" s="4">
        <v>104.6</v>
      </c>
      <c r="J2579" s="2">
        <v>36602</v>
      </c>
      <c r="K2579" s="4">
        <v>22.37</v>
      </c>
      <c r="S2579" s="3">
        <v>36481</v>
      </c>
      <c r="T2579">
        <v>5.41</v>
      </c>
    </row>
    <row r="2580" spans="1:20" x14ac:dyDescent="0.25">
      <c r="A2580" s="2">
        <v>41271</v>
      </c>
      <c r="B2580" s="4">
        <v>1029.6500000000001</v>
      </c>
      <c r="D2580" s="2">
        <v>42964</v>
      </c>
      <c r="E2580" s="4">
        <v>87.34</v>
      </c>
      <c r="G2580" s="2">
        <v>41605</v>
      </c>
      <c r="H2580" s="4">
        <v>104.42</v>
      </c>
      <c r="J2580" s="2">
        <v>36605</v>
      </c>
      <c r="K2580" s="4">
        <v>22.96</v>
      </c>
      <c r="S2580" s="3">
        <v>36482</v>
      </c>
      <c r="T2580">
        <v>5.49</v>
      </c>
    </row>
    <row r="2581" spans="1:20" x14ac:dyDescent="0.25">
      <c r="A2581" s="2">
        <v>41274</v>
      </c>
      <c r="B2581" s="4">
        <v>1034.99</v>
      </c>
      <c r="D2581" s="2">
        <v>42965</v>
      </c>
      <c r="E2581" s="4">
        <v>87.47</v>
      </c>
      <c r="G2581" s="2">
        <v>41607</v>
      </c>
      <c r="H2581" s="4">
        <v>104.45</v>
      </c>
      <c r="J2581" s="2">
        <v>36606</v>
      </c>
      <c r="K2581" s="4">
        <v>21.7</v>
      </c>
      <c r="S2581" s="3">
        <v>36483</v>
      </c>
      <c r="T2581">
        <v>5.43</v>
      </c>
    </row>
    <row r="2582" spans="1:20" x14ac:dyDescent="0.25">
      <c r="A2582" s="2">
        <v>41276</v>
      </c>
      <c r="B2582" s="4">
        <v>1046.3699999999999</v>
      </c>
      <c r="D2582" s="2">
        <v>42968</v>
      </c>
      <c r="E2582" s="4">
        <v>87.56</v>
      </c>
      <c r="G2582" s="2">
        <v>41610</v>
      </c>
      <c r="H2582" s="4">
        <v>103.33</v>
      </c>
      <c r="J2582" s="2">
        <v>36607</v>
      </c>
      <c r="K2582" s="4">
        <v>21.49</v>
      </c>
      <c r="S2582" s="3">
        <v>36486</v>
      </c>
      <c r="T2582">
        <v>5.53</v>
      </c>
    </row>
    <row r="2583" spans="1:20" x14ac:dyDescent="0.25">
      <c r="A2583" s="2">
        <v>41277</v>
      </c>
      <c r="B2583" s="4">
        <v>1042.21</v>
      </c>
      <c r="D2583" s="2">
        <v>42969</v>
      </c>
      <c r="E2583" s="4">
        <v>87.92</v>
      </c>
      <c r="G2583" s="2">
        <v>41611</v>
      </c>
      <c r="H2583" s="4">
        <v>103.71</v>
      </c>
      <c r="J2583" s="2">
        <v>36608</v>
      </c>
      <c r="K2583" s="4">
        <v>22.26</v>
      </c>
      <c r="S2583" s="3">
        <v>36487</v>
      </c>
      <c r="T2583">
        <v>5.59</v>
      </c>
    </row>
    <row r="2584" spans="1:20" x14ac:dyDescent="0.25">
      <c r="A2584" s="2">
        <v>41278</v>
      </c>
      <c r="B2584" s="4">
        <v>1042.79</v>
      </c>
      <c r="D2584" s="2">
        <v>42970</v>
      </c>
      <c r="E2584" s="4">
        <v>87.93</v>
      </c>
      <c r="G2584" s="2">
        <v>41612</v>
      </c>
      <c r="H2584" s="4">
        <v>102.72</v>
      </c>
      <c r="J2584" s="2">
        <v>36609</v>
      </c>
      <c r="K2584" s="4">
        <v>23.31</v>
      </c>
      <c r="S2584" s="3">
        <v>36488</v>
      </c>
      <c r="T2584">
        <v>5.72</v>
      </c>
    </row>
    <row r="2585" spans="1:20" x14ac:dyDescent="0.25">
      <c r="A2585" s="2">
        <v>41281</v>
      </c>
      <c r="B2585" s="4">
        <v>1043.47</v>
      </c>
      <c r="D2585" s="2">
        <v>42971</v>
      </c>
      <c r="E2585" s="4">
        <v>88.06</v>
      </c>
      <c r="G2585" s="2">
        <v>41613</v>
      </c>
      <c r="H2585" s="4">
        <v>102.43</v>
      </c>
      <c r="J2585" s="2">
        <v>36612</v>
      </c>
      <c r="K2585" s="4">
        <v>24.53</v>
      </c>
      <c r="S2585" s="3">
        <v>36489</v>
      </c>
      <c r="T2585">
        <v>5.72</v>
      </c>
    </row>
    <row r="2586" spans="1:20" x14ac:dyDescent="0.25">
      <c r="A2586" s="2">
        <v>41282</v>
      </c>
      <c r="B2586" s="4">
        <v>1042.93</v>
      </c>
      <c r="D2586" s="2">
        <v>42972</v>
      </c>
      <c r="E2586" s="4">
        <v>88.22</v>
      </c>
      <c r="G2586" s="2">
        <v>41614</v>
      </c>
      <c r="H2586" s="4">
        <v>102.92</v>
      </c>
      <c r="J2586" s="2">
        <v>36613</v>
      </c>
      <c r="K2586" s="4">
        <v>24.86</v>
      </c>
      <c r="S2586" s="3">
        <v>36490</v>
      </c>
      <c r="T2586">
        <v>5.59</v>
      </c>
    </row>
    <row r="2587" spans="1:20" x14ac:dyDescent="0.25">
      <c r="A2587" s="2">
        <v>41283</v>
      </c>
      <c r="B2587" s="4">
        <v>1044.3900000000001</v>
      </c>
      <c r="D2587" s="2">
        <v>42975</v>
      </c>
      <c r="E2587" s="4">
        <v>88.23</v>
      </c>
      <c r="G2587" s="2">
        <v>41617</v>
      </c>
      <c r="H2587" s="4">
        <v>103.16</v>
      </c>
      <c r="J2587" s="2">
        <v>36614</v>
      </c>
      <c r="K2587" s="4">
        <v>24.1</v>
      </c>
      <c r="S2587" s="3">
        <v>36493</v>
      </c>
      <c r="T2587">
        <v>5.61</v>
      </c>
    </row>
    <row r="2588" spans="1:20" x14ac:dyDescent="0.25">
      <c r="A2588" s="2">
        <v>41284</v>
      </c>
      <c r="B2588" s="4">
        <v>1045.81</v>
      </c>
      <c r="D2588" s="2">
        <v>42976</v>
      </c>
      <c r="E2588" s="4">
        <v>88.12</v>
      </c>
      <c r="G2588" s="2">
        <v>41618</v>
      </c>
      <c r="H2588" s="4">
        <v>103.9</v>
      </c>
      <c r="J2588" s="2">
        <v>36615</v>
      </c>
      <c r="K2588" s="4">
        <v>25.47</v>
      </c>
      <c r="S2588" s="3">
        <v>36494</v>
      </c>
      <c r="T2588">
        <v>5.63</v>
      </c>
    </row>
    <row r="2589" spans="1:20" x14ac:dyDescent="0.25">
      <c r="A2589" s="2">
        <v>41285</v>
      </c>
      <c r="B2589" s="4">
        <v>1047.32</v>
      </c>
      <c r="D2589" s="2">
        <v>42977</v>
      </c>
      <c r="E2589" s="4">
        <v>88.36</v>
      </c>
      <c r="G2589" s="2">
        <v>41619</v>
      </c>
      <c r="H2589" s="4">
        <v>103.1</v>
      </c>
      <c r="J2589" s="2">
        <v>36616</v>
      </c>
      <c r="K2589" s="4">
        <v>24.11</v>
      </c>
      <c r="S2589" s="3">
        <v>36495</v>
      </c>
      <c r="T2589">
        <v>5.71</v>
      </c>
    </row>
    <row r="2590" spans="1:20" x14ac:dyDescent="0.25">
      <c r="A2590" s="2">
        <v>41288</v>
      </c>
      <c r="B2590" s="4">
        <v>1046.06</v>
      </c>
      <c r="D2590" s="2">
        <v>42978</v>
      </c>
      <c r="E2590" s="4">
        <v>88.6</v>
      </c>
      <c r="G2590" s="2">
        <v>41620</v>
      </c>
      <c r="H2590" s="4">
        <v>102.71</v>
      </c>
      <c r="J2590" s="2">
        <v>36619</v>
      </c>
      <c r="K2590" s="4">
        <v>24.03</v>
      </c>
      <c r="S2590" s="3">
        <v>36496</v>
      </c>
      <c r="T2590">
        <v>5.58</v>
      </c>
    </row>
    <row r="2591" spans="1:20" x14ac:dyDescent="0.25">
      <c r="A2591" s="2">
        <v>41289</v>
      </c>
      <c r="B2591" s="4">
        <v>1046.21</v>
      </c>
      <c r="D2591" s="2">
        <v>42979</v>
      </c>
      <c r="E2591" s="4">
        <v>88.32</v>
      </c>
      <c r="G2591" s="2">
        <v>41621</v>
      </c>
      <c r="H2591" s="4">
        <v>103.21</v>
      </c>
      <c r="J2591" s="2">
        <v>36620</v>
      </c>
      <c r="K2591" s="4">
        <v>27.12</v>
      </c>
      <c r="S2591" s="3">
        <v>36497</v>
      </c>
      <c r="T2591">
        <v>5.42</v>
      </c>
    </row>
    <row r="2592" spans="1:20" x14ac:dyDescent="0.25">
      <c r="A2592" s="2">
        <v>41290</v>
      </c>
      <c r="B2592" s="4">
        <v>1044.71</v>
      </c>
      <c r="D2592" s="2">
        <v>42983</v>
      </c>
      <c r="E2592" s="4">
        <v>88.12</v>
      </c>
      <c r="G2592" s="2">
        <v>41624</v>
      </c>
      <c r="H2592" s="4">
        <v>102.83</v>
      </c>
      <c r="J2592" s="2">
        <v>36621</v>
      </c>
      <c r="K2592" s="4">
        <v>28.41</v>
      </c>
      <c r="S2592" s="3">
        <v>36500</v>
      </c>
      <c r="T2592">
        <v>5.48</v>
      </c>
    </row>
    <row r="2593" spans="1:20" x14ac:dyDescent="0.25">
      <c r="A2593" s="2">
        <v>41291</v>
      </c>
      <c r="B2593" s="4">
        <v>1048.22</v>
      </c>
      <c r="D2593" s="2">
        <v>42984</v>
      </c>
      <c r="E2593" s="4">
        <v>88.06</v>
      </c>
      <c r="G2593" s="2">
        <v>41625</v>
      </c>
      <c r="H2593" s="4">
        <v>103.29</v>
      </c>
      <c r="J2593" s="2">
        <v>36622</v>
      </c>
      <c r="K2593" s="4">
        <v>27.15</v>
      </c>
      <c r="S2593" s="3">
        <v>36501</v>
      </c>
      <c r="T2593">
        <v>5.42</v>
      </c>
    </row>
    <row r="2594" spans="1:20" x14ac:dyDescent="0.25">
      <c r="A2594" s="2">
        <v>41292</v>
      </c>
      <c r="B2594" s="4">
        <v>1049.54</v>
      </c>
      <c r="D2594" s="2">
        <v>42985</v>
      </c>
      <c r="E2594" s="4">
        <v>88.07</v>
      </c>
      <c r="G2594" s="2">
        <v>41626</v>
      </c>
      <c r="H2594" s="4">
        <v>102.77</v>
      </c>
      <c r="J2594" s="2">
        <v>36623</v>
      </c>
      <c r="K2594" s="4">
        <v>24.39</v>
      </c>
      <c r="S2594" s="3">
        <v>36502</v>
      </c>
      <c r="T2594">
        <v>5.42</v>
      </c>
    </row>
    <row r="2595" spans="1:20" x14ac:dyDescent="0.25">
      <c r="A2595" s="2">
        <v>41296</v>
      </c>
      <c r="B2595" s="4">
        <v>1050.04</v>
      </c>
      <c r="D2595" s="2">
        <v>42986</v>
      </c>
      <c r="E2595" s="4">
        <v>87.79</v>
      </c>
      <c r="G2595" s="2">
        <v>41627</v>
      </c>
      <c r="H2595" s="4">
        <v>102.67</v>
      </c>
      <c r="J2595" s="2">
        <v>36626</v>
      </c>
      <c r="K2595" s="4">
        <v>25.99</v>
      </c>
      <c r="S2595" s="3">
        <v>36503</v>
      </c>
      <c r="T2595">
        <v>5.51</v>
      </c>
    </row>
    <row r="2596" spans="1:20" x14ac:dyDescent="0.25">
      <c r="A2596" s="2">
        <v>41297</v>
      </c>
      <c r="B2596" s="4">
        <v>1048.8599999999999</v>
      </c>
      <c r="D2596" s="2">
        <v>42989</v>
      </c>
      <c r="E2596" s="4">
        <v>88.07</v>
      </c>
      <c r="G2596" s="2">
        <v>41628</v>
      </c>
      <c r="H2596" s="4">
        <v>104.25</v>
      </c>
      <c r="J2596" s="2">
        <v>36627</v>
      </c>
      <c r="K2596" s="4">
        <v>27.25</v>
      </c>
      <c r="S2596" s="3">
        <v>36504</v>
      </c>
      <c r="T2596">
        <v>5.42</v>
      </c>
    </row>
    <row r="2597" spans="1:20" x14ac:dyDescent="0.25">
      <c r="A2597" s="2">
        <v>41298</v>
      </c>
      <c r="B2597" s="4">
        <v>1051</v>
      </c>
      <c r="D2597" s="2">
        <v>42990</v>
      </c>
      <c r="E2597" s="4">
        <v>88.18</v>
      </c>
      <c r="G2597" s="2">
        <v>41631</v>
      </c>
      <c r="H2597" s="4">
        <v>103.66</v>
      </c>
      <c r="J2597" s="2">
        <v>36628</v>
      </c>
      <c r="K2597" s="4">
        <v>28.98</v>
      </c>
      <c r="S2597" s="3">
        <v>36507</v>
      </c>
      <c r="T2597">
        <v>5.46</v>
      </c>
    </row>
    <row r="2598" spans="1:20" x14ac:dyDescent="0.25">
      <c r="A2598" s="2">
        <v>41299</v>
      </c>
      <c r="B2598" s="4">
        <v>1050.26</v>
      </c>
      <c r="D2598" s="2">
        <v>42991</v>
      </c>
      <c r="E2598" s="4">
        <v>88.21</v>
      </c>
      <c r="G2598" s="2">
        <v>41632</v>
      </c>
      <c r="H2598" s="4">
        <v>102.83</v>
      </c>
      <c r="J2598" s="2">
        <v>36629</v>
      </c>
      <c r="K2598" s="4">
        <v>29.4</v>
      </c>
      <c r="S2598" s="3">
        <v>36508</v>
      </c>
      <c r="T2598">
        <v>5.31</v>
      </c>
    </row>
    <row r="2599" spans="1:20" x14ac:dyDescent="0.25">
      <c r="A2599" s="2">
        <v>41302</v>
      </c>
      <c r="B2599" s="4">
        <v>1049.93</v>
      </c>
      <c r="D2599" s="2">
        <v>42992</v>
      </c>
      <c r="E2599" s="4">
        <v>88.33</v>
      </c>
      <c r="G2599" s="2">
        <v>41634</v>
      </c>
      <c r="H2599" s="4">
        <v>102.1</v>
      </c>
      <c r="J2599" s="2">
        <v>36630</v>
      </c>
      <c r="K2599" s="4">
        <v>33.49</v>
      </c>
      <c r="S2599" s="3">
        <v>36509</v>
      </c>
      <c r="T2599">
        <v>5.5600000000000005</v>
      </c>
    </row>
    <row r="2600" spans="1:20" x14ac:dyDescent="0.25">
      <c r="A2600" s="2">
        <v>41303</v>
      </c>
      <c r="B2600" s="4">
        <v>1048.03</v>
      </c>
      <c r="D2600" s="2">
        <v>42993</v>
      </c>
      <c r="E2600" s="4">
        <v>88.41</v>
      </c>
      <c r="G2600" s="2">
        <v>41635</v>
      </c>
      <c r="H2600" s="4">
        <v>101.81</v>
      </c>
      <c r="J2600" s="2">
        <v>36633</v>
      </c>
      <c r="K2600" s="4">
        <v>28.95</v>
      </c>
      <c r="S2600" s="3">
        <v>36510</v>
      </c>
      <c r="T2600">
        <v>5.54</v>
      </c>
    </row>
    <row r="2601" spans="1:20" x14ac:dyDescent="0.25">
      <c r="A2601" s="2">
        <v>41304</v>
      </c>
      <c r="B2601" s="4">
        <v>1040.0899999999999</v>
      </c>
      <c r="D2601" s="2">
        <v>42996</v>
      </c>
      <c r="E2601" s="4">
        <v>88.37</v>
      </c>
      <c r="G2601" s="2">
        <v>41638</v>
      </c>
      <c r="H2601" s="4">
        <v>102.51</v>
      </c>
      <c r="J2601" s="2">
        <v>36634</v>
      </c>
      <c r="K2601" s="4">
        <v>26.12</v>
      </c>
      <c r="S2601" s="3">
        <v>36511</v>
      </c>
      <c r="T2601">
        <v>5.4</v>
      </c>
    </row>
    <row r="2602" spans="1:20" x14ac:dyDescent="0.25">
      <c r="A2602" s="2">
        <v>41305</v>
      </c>
      <c r="B2602" s="4">
        <v>1036.68</v>
      </c>
      <c r="D2602" s="2">
        <v>42997</v>
      </c>
      <c r="E2602" s="4">
        <v>88.46</v>
      </c>
      <c r="G2602" s="2">
        <v>41639</v>
      </c>
      <c r="H2602" s="4">
        <v>101.86</v>
      </c>
      <c r="J2602" s="2">
        <v>36635</v>
      </c>
      <c r="K2602" s="4">
        <v>27.02</v>
      </c>
      <c r="S2602" s="3">
        <v>36514</v>
      </c>
      <c r="T2602">
        <v>5.54</v>
      </c>
    </row>
    <row r="2603" spans="1:20" x14ac:dyDescent="0.25">
      <c r="A2603" s="2">
        <v>41306</v>
      </c>
      <c r="B2603" s="4">
        <v>1040.24</v>
      </c>
      <c r="D2603" s="2">
        <v>42998</v>
      </c>
      <c r="E2603" s="4">
        <v>88.45</v>
      </c>
      <c r="G2603" s="2">
        <v>41641</v>
      </c>
      <c r="H2603" s="4">
        <v>102.17</v>
      </c>
      <c r="J2603" s="2">
        <v>36636</v>
      </c>
      <c r="K2603" s="4">
        <v>25.85</v>
      </c>
      <c r="S2603" s="3">
        <v>36515</v>
      </c>
      <c r="T2603">
        <v>5.52</v>
      </c>
    </row>
    <row r="2604" spans="1:20" x14ac:dyDescent="0.25">
      <c r="A2604" s="2">
        <v>41309</v>
      </c>
      <c r="B2604" s="4">
        <v>1035.57</v>
      </c>
      <c r="D2604" s="2">
        <v>42999</v>
      </c>
      <c r="E2604" s="4">
        <v>88.34</v>
      </c>
      <c r="G2604" s="2">
        <v>41642</v>
      </c>
      <c r="H2604" s="4">
        <v>102.17</v>
      </c>
      <c r="J2604" s="2">
        <v>36640</v>
      </c>
      <c r="K2604" s="4">
        <v>27.37</v>
      </c>
      <c r="S2604" s="3">
        <v>36516</v>
      </c>
      <c r="T2604">
        <v>5.45</v>
      </c>
    </row>
    <row r="2605" spans="1:20" x14ac:dyDescent="0.25">
      <c r="A2605" s="2">
        <v>41310</v>
      </c>
      <c r="B2605" s="4">
        <v>1038.05</v>
      </c>
      <c r="D2605" s="2">
        <v>43000</v>
      </c>
      <c r="E2605" s="4">
        <v>88.43</v>
      </c>
      <c r="G2605" s="2">
        <v>41645</v>
      </c>
      <c r="H2605" s="4">
        <v>102.6</v>
      </c>
      <c r="J2605" s="2">
        <v>36641</v>
      </c>
      <c r="K2605" s="4">
        <v>25.24</v>
      </c>
      <c r="S2605" s="3">
        <v>36517</v>
      </c>
      <c r="T2605">
        <v>5.4</v>
      </c>
    </row>
    <row r="2606" spans="1:20" x14ac:dyDescent="0.25">
      <c r="A2606" s="2">
        <v>41311</v>
      </c>
      <c r="B2606" s="4">
        <v>1036.46</v>
      </c>
      <c r="D2606" s="2">
        <v>43003</v>
      </c>
      <c r="E2606" s="4">
        <v>88.48</v>
      </c>
      <c r="G2606" s="2">
        <v>41646</v>
      </c>
      <c r="H2606" s="4">
        <v>102.86</v>
      </c>
      <c r="J2606" s="2">
        <v>36642</v>
      </c>
      <c r="K2606" s="4">
        <v>26.97</v>
      </c>
      <c r="S2606" s="3">
        <v>36518</v>
      </c>
      <c r="T2606">
        <v>4.96</v>
      </c>
    </row>
    <row r="2607" spans="1:20" x14ac:dyDescent="0.25">
      <c r="A2607" s="2">
        <v>41312</v>
      </c>
      <c r="B2607" s="4">
        <v>1034.48</v>
      </c>
      <c r="D2607" s="2">
        <v>43004</v>
      </c>
      <c r="E2607" s="4">
        <v>88.59</v>
      </c>
      <c r="G2607" s="2">
        <v>41647</v>
      </c>
      <c r="H2607" s="4">
        <v>102.58</v>
      </c>
      <c r="J2607" s="2">
        <v>36643</v>
      </c>
      <c r="K2607" s="4">
        <v>26.19</v>
      </c>
      <c r="S2607" s="3">
        <v>36521</v>
      </c>
      <c r="T2607">
        <v>5.33</v>
      </c>
    </row>
    <row r="2608" spans="1:20" x14ac:dyDescent="0.25">
      <c r="A2608" s="2">
        <v>41313</v>
      </c>
      <c r="B2608" s="4">
        <v>1034.6600000000001</v>
      </c>
      <c r="D2608" s="2">
        <v>43005</v>
      </c>
      <c r="E2608" s="4">
        <v>88.63</v>
      </c>
      <c r="G2608" s="2">
        <v>41648</v>
      </c>
      <c r="H2608" s="4">
        <v>103.18</v>
      </c>
      <c r="J2608" s="2">
        <v>36644</v>
      </c>
      <c r="K2608" s="4">
        <v>26.2</v>
      </c>
      <c r="S2608" s="3">
        <v>36522</v>
      </c>
      <c r="T2608">
        <v>4.8600000000000003</v>
      </c>
    </row>
    <row r="2609" spans="1:20" x14ac:dyDescent="0.25">
      <c r="A2609" s="2">
        <v>41316</v>
      </c>
      <c r="B2609" s="4">
        <v>1034.46</v>
      </c>
      <c r="D2609" s="2">
        <v>43006</v>
      </c>
      <c r="E2609" s="4">
        <v>88.63</v>
      </c>
      <c r="G2609" s="2">
        <v>41649</v>
      </c>
      <c r="H2609" s="4">
        <v>104.41</v>
      </c>
      <c r="J2609" s="2">
        <v>36647</v>
      </c>
      <c r="K2609" s="4">
        <v>25.88</v>
      </c>
      <c r="S2609" s="3">
        <v>36523</v>
      </c>
      <c r="T2609">
        <v>4.6100000000000003</v>
      </c>
    </row>
    <row r="2610" spans="1:20" x14ac:dyDescent="0.25">
      <c r="A2610" s="2">
        <v>41317</v>
      </c>
      <c r="B2610" s="4">
        <v>1037.9000000000001</v>
      </c>
      <c r="D2610" s="2">
        <v>43007</v>
      </c>
      <c r="E2610" s="4">
        <v>88.76</v>
      </c>
      <c r="G2610" s="2">
        <v>41652</v>
      </c>
      <c r="H2610" s="4">
        <v>104.93</v>
      </c>
      <c r="J2610" s="2">
        <v>36648</v>
      </c>
      <c r="K2610" s="4">
        <v>28.5</v>
      </c>
      <c r="S2610" s="3">
        <v>36524</v>
      </c>
      <c r="T2610">
        <v>4.88</v>
      </c>
    </row>
    <row r="2611" spans="1:20" x14ac:dyDescent="0.25">
      <c r="A2611" s="2">
        <v>41318</v>
      </c>
      <c r="B2611" s="4">
        <v>1039.3800000000001</v>
      </c>
      <c r="D2611" s="2">
        <v>43010</v>
      </c>
      <c r="E2611" s="4">
        <v>88.35</v>
      </c>
      <c r="G2611" s="2">
        <v>41653</v>
      </c>
      <c r="H2611" s="4">
        <v>104.45</v>
      </c>
      <c r="J2611" s="2">
        <v>36649</v>
      </c>
      <c r="K2611" s="4">
        <v>31.63</v>
      </c>
      <c r="S2611" s="3">
        <v>36525</v>
      </c>
      <c r="T2611">
        <v>3.99</v>
      </c>
    </row>
    <row r="2612" spans="1:20" x14ac:dyDescent="0.25">
      <c r="A2612" s="2">
        <v>41319</v>
      </c>
      <c r="B2612" s="4">
        <v>1038.8699999999999</v>
      </c>
      <c r="D2612" s="2">
        <v>43011</v>
      </c>
      <c r="E2612" s="4">
        <v>88.51</v>
      </c>
      <c r="G2612" s="2">
        <v>41654</v>
      </c>
      <c r="H2612" s="4">
        <v>104.34</v>
      </c>
      <c r="J2612" s="2">
        <v>36650</v>
      </c>
      <c r="K2612" s="4">
        <v>30.77</v>
      </c>
      <c r="S2612" s="3">
        <v>36528</v>
      </c>
      <c r="T2612">
        <v>5.43</v>
      </c>
    </row>
    <row r="2613" spans="1:20" x14ac:dyDescent="0.25">
      <c r="A2613" s="2">
        <v>41320</v>
      </c>
      <c r="B2613" s="4">
        <v>1038.97</v>
      </c>
      <c r="D2613" s="2">
        <v>43012</v>
      </c>
      <c r="E2613" s="4">
        <v>88.42</v>
      </c>
      <c r="G2613" s="2">
        <v>41655</v>
      </c>
      <c r="H2613" s="4">
        <v>105.04</v>
      </c>
      <c r="J2613" s="2">
        <v>36651</v>
      </c>
      <c r="K2613" s="4">
        <v>27.53</v>
      </c>
      <c r="S2613" s="3">
        <v>36529</v>
      </c>
      <c r="T2613">
        <v>5.38</v>
      </c>
    </row>
    <row r="2614" spans="1:20" x14ac:dyDescent="0.25">
      <c r="A2614" s="2">
        <v>41324</v>
      </c>
      <c r="B2614" s="4">
        <v>1040.1300000000001</v>
      </c>
      <c r="D2614" s="2">
        <v>43013</v>
      </c>
      <c r="E2614" s="4">
        <v>88.53</v>
      </c>
      <c r="G2614" s="2">
        <v>41656</v>
      </c>
      <c r="H2614" s="4">
        <v>105.48</v>
      </c>
      <c r="J2614" s="2">
        <v>36654</v>
      </c>
      <c r="K2614" s="4">
        <v>28.2</v>
      </c>
      <c r="S2614" s="3">
        <v>36530</v>
      </c>
      <c r="T2614">
        <v>5.41</v>
      </c>
    </row>
    <row r="2615" spans="1:20" x14ac:dyDescent="0.25">
      <c r="A2615" s="2">
        <v>41325</v>
      </c>
      <c r="B2615" s="4">
        <v>1038.78</v>
      </c>
      <c r="D2615" s="2">
        <v>43014</v>
      </c>
      <c r="E2615" s="4">
        <v>88.4</v>
      </c>
      <c r="G2615" s="2">
        <v>41660</v>
      </c>
      <c r="H2615" s="4">
        <v>105.56</v>
      </c>
      <c r="J2615" s="2">
        <v>36655</v>
      </c>
      <c r="K2615" s="4">
        <v>28.93</v>
      </c>
      <c r="S2615" s="3">
        <v>36531</v>
      </c>
      <c r="T2615">
        <v>5.54</v>
      </c>
    </row>
    <row r="2616" spans="1:20" x14ac:dyDescent="0.25">
      <c r="A2616" s="2">
        <v>41326</v>
      </c>
      <c r="B2616" s="4">
        <v>1040.05</v>
      </c>
      <c r="D2616" s="2">
        <v>43017</v>
      </c>
      <c r="E2616" s="4">
        <v>88.41</v>
      </c>
      <c r="G2616" s="2">
        <v>41661</v>
      </c>
      <c r="H2616" s="4">
        <v>105.3</v>
      </c>
      <c r="J2616" s="2">
        <v>36656</v>
      </c>
      <c r="K2616" s="4">
        <v>29.87</v>
      </c>
      <c r="S2616" s="3">
        <v>36532</v>
      </c>
      <c r="T2616">
        <v>5.61</v>
      </c>
    </row>
    <row r="2617" spans="1:20" x14ac:dyDescent="0.25">
      <c r="A2617" s="2">
        <v>41327</v>
      </c>
      <c r="B2617" s="4">
        <v>1043.03</v>
      </c>
      <c r="D2617" s="2">
        <v>43018</v>
      </c>
      <c r="E2617" s="4">
        <v>88.48</v>
      </c>
      <c r="G2617" s="2">
        <v>41662</v>
      </c>
      <c r="H2617" s="4">
        <v>106.79</v>
      </c>
      <c r="J2617" s="2">
        <v>36657</v>
      </c>
      <c r="K2617" s="4">
        <v>27.76</v>
      </c>
      <c r="S2617" s="3">
        <v>36535</v>
      </c>
      <c r="T2617">
        <v>5.74</v>
      </c>
    </row>
    <row r="2618" spans="1:20" x14ac:dyDescent="0.25">
      <c r="A2618" s="2">
        <v>41330</v>
      </c>
      <c r="B2618" s="4">
        <v>1039.1199999999999</v>
      </c>
      <c r="D2618" s="2">
        <v>43019</v>
      </c>
      <c r="E2618" s="4">
        <v>88.39</v>
      </c>
      <c r="G2618" s="2">
        <v>41663</v>
      </c>
      <c r="H2618" s="4">
        <v>107.48</v>
      </c>
      <c r="J2618" s="2">
        <v>36658</v>
      </c>
      <c r="K2618" s="4">
        <v>26.05</v>
      </c>
      <c r="S2618" s="3">
        <v>36536</v>
      </c>
      <c r="T2618">
        <v>5.63</v>
      </c>
    </row>
    <row r="2619" spans="1:20" x14ac:dyDescent="0.25">
      <c r="A2619" s="2">
        <v>41331</v>
      </c>
      <c r="B2619" s="4">
        <v>1045.1099999999999</v>
      </c>
      <c r="D2619" s="2">
        <v>43020</v>
      </c>
      <c r="E2619" s="4">
        <v>88.29</v>
      </c>
      <c r="G2619" s="2">
        <v>41666</v>
      </c>
      <c r="H2619" s="4">
        <v>106.73</v>
      </c>
      <c r="J2619" s="2">
        <v>36661</v>
      </c>
      <c r="K2619" s="4">
        <v>24.86</v>
      </c>
      <c r="S2619" s="3">
        <v>36537</v>
      </c>
      <c r="T2619">
        <v>5.59</v>
      </c>
    </row>
    <row r="2620" spans="1:20" x14ac:dyDescent="0.25">
      <c r="A2620" s="2">
        <v>41332</v>
      </c>
      <c r="B2620" s="4">
        <v>1047.17</v>
      </c>
      <c r="D2620" s="2">
        <v>43021</v>
      </c>
      <c r="E2620" s="4">
        <v>88.33</v>
      </c>
      <c r="G2620" s="2">
        <v>41667</v>
      </c>
      <c r="H2620" s="4">
        <v>106.99</v>
      </c>
      <c r="J2620" s="2">
        <v>36662</v>
      </c>
      <c r="K2620" s="4">
        <v>24.34</v>
      </c>
      <c r="S2620" s="3">
        <v>36538</v>
      </c>
      <c r="T2620">
        <v>5.58</v>
      </c>
    </row>
    <row r="2621" spans="1:20" x14ac:dyDescent="0.25">
      <c r="A2621" s="2">
        <v>41333</v>
      </c>
      <c r="B2621" s="4">
        <v>1046.6099999999999</v>
      </c>
      <c r="D2621" s="2">
        <v>43024</v>
      </c>
      <c r="E2621" s="4">
        <v>88.38</v>
      </c>
      <c r="G2621" s="2">
        <v>41668</v>
      </c>
      <c r="H2621" s="4">
        <v>107.87</v>
      </c>
      <c r="J2621" s="2">
        <v>36663</v>
      </c>
      <c r="K2621" s="4">
        <v>23.98</v>
      </c>
      <c r="S2621" s="3">
        <v>36539</v>
      </c>
      <c r="T2621">
        <v>5.5600000000000005</v>
      </c>
    </row>
    <row r="2622" spans="1:20" x14ac:dyDescent="0.25">
      <c r="A2622" s="2">
        <v>41334</v>
      </c>
      <c r="B2622" s="4">
        <v>1047.79</v>
      </c>
      <c r="D2622" s="2">
        <v>43025</v>
      </c>
      <c r="E2622" s="4">
        <v>88.51</v>
      </c>
      <c r="G2622" s="2">
        <v>41669</v>
      </c>
      <c r="H2622" s="4">
        <v>107.56</v>
      </c>
      <c r="J2622" s="2">
        <v>36664</v>
      </c>
      <c r="K2622" s="4">
        <v>23.96</v>
      </c>
      <c r="S2622" s="3">
        <v>36542</v>
      </c>
      <c r="T2622">
        <v>5.5600000000000005</v>
      </c>
    </row>
    <row r="2623" spans="1:20" x14ac:dyDescent="0.25">
      <c r="A2623" s="2">
        <v>41337</v>
      </c>
      <c r="B2623" s="4">
        <v>1049.1600000000001</v>
      </c>
      <c r="D2623" s="2">
        <v>43026</v>
      </c>
      <c r="E2623" s="4">
        <v>88.6</v>
      </c>
      <c r="G2623" s="2">
        <v>41670</v>
      </c>
      <c r="H2623" s="4">
        <v>108.28</v>
      </c>
      <c r="J2623" s="2">
        <v>36665</v>
      </c>
      <c r="K2623" s="4">
        <v>25.44</v>
      </c>
      <c r="S2623" s="3">
        <v>36543</v>
      </c>
      <c r="T2623">
        <v>5.83</v>
      </c>
    </row>
    <row r="2624" spans="1:20" x14ac:dyDescent="0.25">
      <c r="A2624" s="2">
        <v>41338</v>
      </c>
      <c r="B2624" s="4">
        <v>1052.0999999999999</v>
      </c>
      <c r="D2624" s="2">
        <v>43027</v>
      </c>
      <c r="E2624" s="4">
        <v>88.61</v>
      </c>
      <c r="G2624" s="2">
        <v>41673</v>
      </c>
      <c r="H2624" s="4">
        <v>109.32</v>
      </c>
      <c r="J2624" s="2">
        <v>36668</v>
      </c>
      <c r="K2624" s="4">
        <v>26</v>
      </c>
      <c r="S2624" s="3">
        <v>36544</v>
      </c>
      <c r="T2624">
        <v>5.47</v>
      </c>
    </row>
    <row r="2625" spans="1:20" x14ac:dyDescent="0.25">
      <c r="A2625" s="2">
        <v>41339</v>
      </c>
      <c r="B2625" s="4">
        <v>1051.08</v>
      </c>
      <c r="D2625" s="2">
        <v>43028</v>
      </c>
      <c r="E2625" s="4">
        <v>88.69</v>
      </c>
      <c r="G2625" s="2">
        <v>41674</v>
      </c>
      <c r="H2625" s="4">
        <v>108.16</v>
      </c>
      <c r="J2625" s="2">
        <v>36669</v>
      </c>
      <c r="K2625" s="4">
        <v>25.87</v>
      </c>
      <c r="S2625" s="3">
        <v>36545</v>
      </c>
      <c r="T2625">
        <v>5.44</v>
      </c>
    </row>
    <row r="2626" spans="1:20" x14ac:dyDescent="0.25">
      <c r="A2626" s="2">
        <v>41340</v>
      </c>
      <c r="B2626" s="4">
        <v>1053.21</v>
      </c>
      <c r="D2626" s="2">
        <v>43031</v>
      </c>
      <c r="E2626" s="4">
        <v>88.59</v>
      </c>
      <c r="G2626" s="2">
        <v>41675</v>
      </c>
      <c r="H2626" s="4">
        <v>107.16</v>
      </c>
      <c r="J2626" s="2">
        <v>36670</v>
      </c>
      <c r="K2626" s="4">
        <v>24.32</v>
      </c>
      <c r="S2626" s="3">
        <v>36546</v>
      </c>
      <c r="T2626">
        <v>5.36</v>
      </c>
    </row>
    <row r="2627" spans="1:20" x14ac:dyDescent="0.25">
      <c r="A2627" s="2">
        <v>41341</v>
      </c>
      <c r="B2627" s="4">
        <v>1054.8900000000001</v>
      </c>
      <c r="D2627" s="2">
        <v>43032</v>
      </c>
      <c r="E2627" s="4">
        <v>88.59</v>
      </c>
      <c r="G2627" s="2">
        <v>41676</v>
      </c>
      <c r="H2627" s="4">
        <v>106.7</v>
      </c>
      <c r="J2627" s="2">
        <v>36671</v>
      </c>
      <c r="K2627" s="4">
        <v>24.58</v>
      </c>
      <c r="S2627" s="3">
        <v>36549</v>
      </c>
      <c r="T2627">
        <v>5.53</v>
      </c>
    </row>
    <row r="2628" spans="1:20" x14ac:dyDescent="0.25">
      <c r="A2628" s="2">
        <v>41344</v>
      </c>
      <c r="B2628" s="4">
        <v>1053.83</v>
      </c>
      <c r="D2628" s="2">
        <v>43033</v>
      </c>
      <c r="E2628" s="4">
        <v>88.34</v>
      </c>
      <c r="G2628" s="2">
        <v>41677</v>
      </c>
      <c r="H2628" s="4">
        <v>106.79</v>
      </c>
      <c r="J2628" s="2">
        <v>36672</v>
      </c>
      <c r="K2628" s="4">
        <v>24.47</v>
      </c>
      <c r="S2628" s="3">
        <v>36550</v>
      </c>
      <c r="T2628">
        <v>5.46</v>
      </c>
    </row>
    <row r="2629" spans="1:20" x14ac:dyDescent="0.25">
      <c r="A2629" s="2">
        <v>41345</v>
      </c>
      <c r="B2629" s="4">
        <v>1053.1500000000001</v>
      </c>
      <c r="D2629" s="2">
        <v>43034</v>
      </c>
      <c r="E2629" s="4">
        <v>88.23</v>
      </c>
      <c r="G2629" s="2">
        <v>41680</v>
      </c>
      <c r="H2629" s="4">
        <v>107.09</v>
      </c>
      <c r="J2629" s="2">
        <v>36676</v>
      </c>
      <c r="K2629" s="4">
        <v>23.62</v>
      </c>
      <c r="S2629" s="3">
        <v>36551</v>
      </c>
      <c r="T2629">
        <v>5.52</v>
      </c>
    </row>
    <row r="2630" spans="1:20" x14ac:dyDescent="0.25">
      <c r="A2630" s="2">
        <v>41346</v>
      </c>
      <c r="B2630" s="4">
        <v>1053.44</v>
      </c>
      <c r="D2630" s="2">
        <v>43035</v>
      </c>
      <c r="E2630" s="4">
        <v>88.47</v>
      </c>
      <c r="G2630" s="2">
        <v>41681</v>
      </c>
      <c r="H2630" s="4">
        <v>106.47</v>
      </c>
      <c r="J2630" s="2">
        <v>36677</v>
      </c>
      <c r="K2630" s="4">
        <v>23.65</v>
      </c>
      <c r="S2630" s="3">
        <v>36552</v>
      </c>
      <c r="T2630">
        <v>5.61</v>
      </c>
    </row>
    <row r="2631" spans="1:20" x14ac:dyDescent="0.25">
      <c r="A2631" s="2">
        <v>41347</v>
      </c>
      <c r="B2631" s="4">
        <v>1059.44</v>
      </c>
      <c r="D2631" s="2">
        <v>43038</v>
      </c>
      <c r="E2631" s="4">
        <v>88.45</v>
      </c>
      <c r="G2631" s="2">
        <v>41682</v>
      </c>
      <c r="H2631" s="4">
        <v>105.92</v>
      </c>
      <c r="J2631" s="2">
        <v>36678</v>
      </c>
      <c r="K2631" s="4">
        <v>22.36</v>
      </c>
      <c r="S2631" s="3">
        <v>36553</v>
      </c>
      <c r="T2631">
        <v>5.58</v>
      </c>
    </row>
    <row r="2632" spans="1:20" x14ac:dyDescent="0.25">
      <c r="A2632" s="2">
        <v>41348</v>
      </c>
      <c r="B2632" s="4">
        <v>1059.23</v>
      </c>
      <c r="D2632" s="2">
        <v>43039</v>
      </c>
      <c r="E2632" s="4">
        <v>88.47</v>
      </c>
      <c r="G2632" s="2">
        <v>41683</v>
      </c>
      <c r="H2632" s="4">
        <v>106.52</v>
      </c>
      <c r="J2632" s="2">
        <v>36679</v>
      </c>
      <c r="K2632" s="4">
        <v>21.48</v>
      </c>
      <c r="S2632" s="3">
        <v>36556</v>
      </c>
      <c r="T2632">
        <v>5.87</v>
      </c>
    </row>
    <row r="2633" spans="1:20" x14ac:dyDescent="0.25">
      <c r="A2633" s="2">
        <v>41351</v>
      </c>
      <c r="B2633" s="4">
        <v>1059.5999999999999</v>
      </c>
      <c r="D2633" s="2">
        <v>43040</v>
      </c>
      <c r="E2633" s="4">
        <v>88.02</v>
      </c>
      <c r="G2633" s="2">
        <v>41684</v>
      </c>
      <c r="H2633" s="4">
        <v>106.58</v>
      </c>
      <c r="J2633" s="2">
        <v>36682</v>
      </c>
      <c r="K2633" s="4">
        <v>22.71</v>
      </c>
      <c r="S2633" s="3">
        <v>36557</v>
      </c>
      <c r="T2633">
        <v>5.79</v>
      </c>
    </row>
    <row r="2634" spans="1:20" x14ac:dyDescent="0.25">
      <c r="A2634" s="2">
        <v>41352</v>
      </c>
      <c r="B2634" s="4">
        <v>1056.69</v>
      </c>
      <c r="D2634" s="2">
        <v>43041</v>
      </c>
      <c r="E2634" s="4">
        <v>87.97</v>
      </c>
      <c r="G2634" s="2">
        <v>41688</v>
      </c>
      <c r="H2634" s="4">
        <v>106.82</v>
      </c>
      <c r="J2634" s="2">
        <v>36683</v>
      </c>
      <c r="K2634" s="4">
        <v>23.05</v>
      </c>
      <c r="S2634" s="3">
        <v>36558</v>
      </c>
      <c r="T2634">
        <v>5.64</v>
      </c>
    </row>
    <row r="2635" spans="1:20" x14ac:dyDescent="0.25">
      <c r="A2635" s="2">
        <v>41353</v>
      </c>
      <c r="B2635" s="4">
        <v>1061.8599999999999</v>
      </c>
      <c r="D2635" s="2">
        <v>43042</v>
      </c>
      <c r="E2635" s="4">
        <v>87.98</v>
      </c>
      <c r="G2635" s="2">
        <v>41689</v>
      </c>
      <c r="H2635" s="4">
        <v>106.37</v>
      </c>
      <c r="J2635" s="2">
        <v>36684</v>
      </c>
      <c r="K2635" s="4">
        <v>22.48</v>
      </c>
      <c r="S2635" s="3">
        <v>36559</v>
      </c>
      <c r="T2635">
        <v>5.71</v>
      </c>
    </row>
    <row r="2636" spans="1:20" x14ac:dyDescent="0.25">
      <c r="A2636" s="2">
        <v>41354</v>
      </c>
      <c r="B2636" s="4">
        <v>1058.95</v>
      </c>
      <c r="D2636" s="2">
        <v>43045</v>
      </c>
      <c r="E2636" s="4">
        <v>87.99</v>
      </c>
      <c r="G2636" s="2">
        <v>41690</v>
      </c>
      <c r="H2636" s="4">
        <v>106.11</v>
      </c>
      <c r="J2636" s="2">
        <v>36685</v>
      </c>
      <c r="K2636" s="4">
        <v>22.77</v>
      </c>
      <c r="S2636" s="3">
        <v>36560</v>
      </c>
      <c r="T2636">
        <v>5.7</v>
      </c>
    </row>
    <row r="2637" spans="1:20" x14ac:dyDescent="0.25">
      <c r="A2637" s="2">
        <v>41355</v>
      </c>
      <c r="B2637" s="4">
        <v>1056.71</v>
      </c>
      <c r="D2637" s="2">
        <v>43046</v>
      </c>
      <c r="E2637" s="4">
        <v>87.74</v>
      </c>
      <c r="G2637" s="2">
        <v>41691</v>
      </c>
      <c r="H2637" s="4">
        <v>106.67</v>
      </c>
      <c r="J2637" s="2">
        <v>36686</v>
      </c>
      <c r="K2637" s="4">
        <v>22.14</v>
      </c>
      <c r="S2637" s="3">
        <v>36563</v>
      </c>
      <c r="T2637">
        <v>5.76</v>
      </c>
    </row>
    <row r="2638" spans="1:20" x14ac:dyDescent="0.25">
      <c r="A2638" s="2">
        <v>41358</v>
      </c>
      <c r="B2638" s="4">
        <v>1055.23</v>
      </c>
      <c r="D2638" s="2">
        <v>43047</v>
      </c>
      <c r="E2638" s="4">
        <v>87.35</v>
      </c>
      <c r="G2638" s="2">
        <v>41694</v>
      </c>
      <c r="H2638" s="4">
        <v>106.4</v>
      </c>
      <c r="J2638" s="2">
        <v>36689</v>
      </c>
      <c r="K2638" s="4">
        <v>22.32</v>
      </c>
      <c r="S2638" s="3">
        <v>36564</v>
      </c>
      <c r="T2638">
        <v>5.67</v>
      </c>
    </row>
    <row r="2639" spans="1:20" x14ac:dyDescent="0.25">
      <c r="A2639" s="2">
        <v>41359</v>
      </c>
      <c r="B2639" s="4">
        <v>1058.04</v>
      </c>
      <c r="D2639" s="2">
        <v>43048</v>
      </c>
      <c r="E2639" s="4">
        <v>86.92</v>
      </c>
      <c r="G2639" s="2">
        <v>41695</v>
      </c>
      <c r="H2639" s="4">
        <v>107.35</v>
      </c>
      <c r="J2639" s="2">
        <v>36690</v>
      </c>
      <c r="K2639" s="4">
        <v>21.67</v>
      </c>
      <c r="S2639" s="3">
        <v>36565</v>
      </c>
      <c r="T2639">
        <v>5.76</v>
      </c>
    </row>
    <row r="2640" spans="1:20" x14ac:dyDescent="0.25">
      <c r="A2640" s="2">
        <v>41360</v>
      </c>
      <c r="B2640" s="4">
        <v>1055.31</v>
      </c>
      <c r="D2640" s="2">
        <v>43049</v>
      </c>
      <c r="E2640" s="4">
        <v>87.11</v>
      </c>
      <c r="G2640" s="2">
        <v>41696</v>
      </c>
      <c r="H2640" s="4">
        <v>107.92</v>
      </c>
      <c r="J2640" s="2">
        <v>36691</v>
      </c>
      <c r="K2640" s="4">
        <v>21.48</v>
      </c>
      <c r="S2640" s="3">
        <v>36566</v>
      </c>
      <c r="T2640">
        <v>5.79</v>
      </c>
    </row>
    <row r="2641" spans="1:20" x14ac:dyDescent="0.25">
      <c r="A2641" s="2">
        <v>41361</v>
      </c>
      <c r="B2641" s="4">
        <v>1058.1199999999999</v>
      </c>
      <c r="D2641" s="2">
        <v>43052</v>
      </c>
      <c r="E2641" s="4">
        <v>87.05</v>
      </c>
      <c r="G2641" s="2">
        <v>41697</v>
      </c>
      <c r="H2641" s="4">
        <v>108.51</v>
      </c>
      <c r="J2641" s="2">
        <v>36692</v>
      </c>
      <c r="K2641" s="4">
        <v>20.68</v>
      </c>
      <c r="S2641" s="3">
        <v>36567</v>
      </c>
      <c r="T2641">
        <v>5.71</v>
      </c>
    </row>
    <row r="2642" spans="1:20" x14ac:dyDescent="0.25">
      <c r="A2642" s="2">
        <v>41365</v>
      </c>
      <c r="B2642" s="4">
        <v>1060.77</v>
      </c>
      <c r="D2642" s="2">
        <v>43053</v>
      </c>
      <c r="E2642" s="4">
        <v>86.68</v>
      </c>
      <c r="G2642" s="2">
        <v>41698</v>
      </c>
      <c r="H2642" s="4">
        <v>108.57</v>
      </c>
      <c r="J2642" s="2">
        <v>36693</v>
      </c>
      <c r="K2642" s="4">
        <v>20.5</v>
      </c>
      <c r="S2642" s="3">
        <v>36570</v>
      </c>
      <c r="T2642">
        <v>5.79</v>
      </c>
    </row>
    <row r="2643" spans="1:20" x14ac:dyDescent="0.25">
      <c r="A2643" s="2">
        <v>41366</v>
      </c>
      <c r="B2643" s="4">
        <v>1059.54</v>
      </c>
      <c r="D2643" s="2">
        <v>43054</v>
      </c>
      <c r="E2643" s="4">
        <v>86.68</v>
      </c>
      <c r="G2643" s="2">
        <v>41701</v>
      </c>
      <c r="H2643" s="4">
        <v>109.03</v>
      </c>
      <c r="J2643" s="2">
        <v>36696</v>
      </c>
      <c r="K2643" s="4">
        <v>20.63</v>
      </c>
      <c r="S2643" s="3">
        <v>36571</v>
      </c>
      <c r="T2643">
        <v>5.85</v>
      </c>
    </row>
    <row r="2644" spans="1:20" x14ac:dyDescent="0.25">
      <c r="A2644" s="2">
        <v>41367</v>
      </c>
      <c r="B2644" s="4">
        <v>1059.49</v>
      </c>
      <c r="D2644" s="2">
        <v>43055</v>
      </c>
      <c r="E2644" s="4">
        <v>87.53</v>
      </c>
      <c r="G2644" s="2">
        <v>41702</v>
      </c>
      <c r="H2644" s="4">
        <v>107.39</v>
      </c>
      <c r="J2644" s="2">
        <v>36697</v>
      </c>
      <c r="K2644" s="4">
        <v>20.88</v>
      </c>
      <c r="S2644" s="3">
        <v>36572</v>
      </c>
      <c r="T2644">
        <v>5.67</v>
      </c>
    </row>
    <row r="2645" spans="1:20" x14ac:dyDescent="0.25">
      <c r="A2645" s="2">
        <v>41368</v>
      </c>
      <c r="B2645" s="4">
        <v>1058.94</v>
      </c>
      <c r="D2645" s="2">
        <v>43056</v>
      </c>
      <c r="E2645" s="4">
        <v>87.47</v>
      </c>
      <c r="G2645" s="2">
        <v>41703</v>
      </c>
      <c r="H2645" s="4">
        <v>107.62</v>
      </c>
      <c r="J2645" s="2">
        <v>36698</v>
      </c>
      <c r="K2645" s="4">
        <v>20.61</v>
      </c>
      <c r="S2645" s="3">
        <v>36573</v>
      </c>
      <c r="T2645">
        <v>5.66</v>
      </c>
    </row>
    <row r="2646" spans="1:20" x14ac:dyDescent="0.25">
      <c r="A2646" s="2">
        <v>41369</v>
      </c>
      <c r="B2646" s="4">
        <v>1060.42</v>
      </c>
      <c r="D2646" s="2">
        <v>43059</v>
      </c>
      <c r="E2646" s="4">
        <v>87.49</v>
      </c>
      <c r="G2646" s="2">
        <v>41704</v>
      </c>
      <c r="H2646" s="4">
        <v>106.55</v>
      </c>
      <c r="J2646" s="2">
        <v>36699</v>
      </c>
      <c r="K2646" s="4">
        <v>22</v>
      </c>
      <c r="S2646" s="3">
        <v>36574</v>
      </c>
      <c r="T2646">
        <v>5.7</v>
      </c>
    </row>
    <row r="2647" spans="1:20" x14ac:dyDescent="0.25">
      <c r="A2647" s="2">
        <v>41372</v>
      </c>
      <c r="B2647" s="4">
        <v>1061.97</v>
      </c>
      <c r="D2647" s="2">
        <v>43060</v>
      </c>
      <c r="E2647" s="4">
        <v>87.67</v>
      </c>
      <c r="G2647" s="2">
        <v>41705</v>
      </c>
      <c r="H2647" s="4">
        <v>105.89</v>
      </c>
      <c r="J2647" s="2">
        <v>36700</v>
      </c>
      <c r="K2647" s="4">
        <v>22.34</v>
      </c>
      <c r="S2647" s="3">
        <v>36577</v>
      </c>
      <c r="T2647">
        <v>5.7</v>
      </c>
    </row>
    <row r="2648" spans="1:20" x14ac:dyDescent="0.25">
      <c r="A2648" s="2">
        <v>41373</v>
      </c>
      <c r="B2648" s="4">
        <v>1067</v>
      </c>
      <c r="D2648" s="2">
        <v>43061</v>
      </c>
      <c r="E2648" s="4">
        <v>87.81</v>
      </c>
      <c r="G2648" s="2">
        <v>41708</v>
      </c>
      <c r="H2648" s="4">
        <v>106.04</v>
      </c>
      <c r="J2648" s="2">
        <v>36703</v>
      </c>
      <c r="K2648" s="4">
        <v>22.45</v>
      </c>
      <c r="S2648" s="3">
        <v>36578</v>
      </c>
      <c r="T2648">
        <v>5.8100000000000005</v>
      </c>
    </row>
    <row r="2649" spans="1:20" x14ac:dyDescent="0.25">
      <c r="A2649" s="2">
        <v>41374</v>
      </c>
      <c r="B2649" s="4">
        <v>1072.04</v>
      </c>
      <c r="D2649" s="2">
        <v>43063</v>
      </c>
      <c r="E2649" s="4">
        <v>87.87</v>
      </c>
      <c r="G2649" s="2">
        <v>41709</v>
      </c>
      <c r="H2649" s="4">
        <v>106.32</v>
      </c>
      <c r="J2649" s="2">
        <v>36704</v>
      </c>
      <c r="K2649" s="4">
        <v>21.8</v>
      </c>
      <c r="S2649" s="3">
        <v>36579</v>
      </c>
      <c r="T2649">
        <v>5.77</v>
      </c>
    </row>
    <row r="2650" spans="1:20" x14ac:dyDescent="0.25">
      <c r="A2650" s="2">
        <v>41375</v>
      </c>
      <c r="B2650" s="4">
        <v>1071.6600000000001</v>
      </c>
      <c r="D2650" s="2">
        <v>43066</v>
      </c>
      <c r="E2650" s="4">
        <v>87.6</v>
      </c>
      <c r="G2650" s="2">
        <v>41710</v>
      </c>
      <c r="H2650" s="4">
        <v>107.06</v>
      </c>
      <c r="J2650" s="2">
        <v>36705</v>
      </c>
      <c r="K2650" s="4">
        <v>20.29</v>
      </c>
      <c r="S2650" s="3">
        <v>36580</v>
      </c>
      <c r="T2650">
        <v>5.76</v>
      </c>
    </row>
    <row r="2651" spans="1:20" x14ac:dyDescent="0.25">
      <c r="A2651" s="2">
        <v>41376</v>
      </c>
      <c r="B2651" s="4">
        <v>1072.46</v>
      </c>
      <c r="D2651" s="2">
        <v>43067</v>
      </c>
      <c r="E2651" s="4">
        <v>87.87</v>
      </c>
      <c r="G2651" s="2">
        <v>41711</v>
      </c>
      <c r="H2651" s="4">
        <v>108.5</v>
      </c>
      <c r="J2651" s="2">
        <v>36706</v>
      </c>
      <c r="K2651" s="4">
        <v>19.7</v>
      </c>
      <c r="S2651" s="3">
        <v>36581</v>
      </c>
      <c r="T2651">
        <v>5.73</v>
      </c>
    </row>
    <row r="2652" spans="1:20" x14ac:dyDescent="0.25">
      <c r="A2652" s="2">
        <v>41379</v>
      </c>
      <c r="B2652" s="4">
        <v>1062.1300000000001</v>
      </c>
      <c r="D2652" s="2">
        <v>43068</v>
      </c>
      <c r="E2652" s="4">
        <v>87.76</v>
      </c>
      <c r="G2652" s="2">
        <v>41712</v>
      </c>
      <c r="H2652" s="4">
        <v>108.52</v>
      </c>
      <c r="J2652" s="2">
        <v>36707</v>
      </c>
      <c r="K2652" s="4">
        <v>19.54</v>
      </c>
      <c r="S2652" s="3">
        <v>36584</v>
      </c>
      <c r="T2652">
        <v>5.8100000000000005</v>
      </c>
    </row>
    <row r="2653" spans="1:20" x14ac:dyDescent="0.25">
      <c r="A2653" s="2">
        <v>41380</v>
      </c>
      <c r="B2653" s="4">
        <v>1073.03</v>
      </c>
      <c r="D2653" s="2">
        <v>43069</v>
      </c>
      <c r="E2653" s="4">
        <v>87.78</v>
      </c>
      <c r="G2653" s="2">
        <v>41715</v>
      </c>
      <c r="H2653" s="4">
        <v>107.71</v>
      </c>
      <c r="J2653" s="2">
        <v>36710</v>
      </c>
      <c r="K2653" s="4">
        <v>19.829999999999998</v>
      </c>
      <c r="S2653" s="3">
        <v>36585</v>
      </c>
      <c r="T2653">
        <v>5.85</v>
      </c>
    </row>
    <row r="2654" spans="1:20" x14ac:dyDescent="0.25">
      <c r="A2654" s="2">
        <v>41381</v>
      </c>
      <c r="B2654" s="4">
        <v>1069.82</v>
      </c>
      <c r="D2654" s="2">
        <v>43070</v>
      </c>
      <c r="E2654" s="4">
        <v>87.38</v>
      </c>
      <c r="G2654" s="2">
        <v>41716</v>
      </c>
      <c r="H2654" s="4">
        <v>108.1</v>
      </c>
      <c r="J2654" s="2">
        <v>36712</v>
      </c>
      <c r="K2654" s="4">
        <v>21.16</v>
      </c>
      <c r="S2654" s="3">
        <v>36586</v>
      </c>
      <c r="T2654">
        <v>5.78</v>
      </c>
    </row>
    <row r="2655" spans="1:20" x14ac:dyDescent="0.25">
      <c r="A2655" s="2">
        <v>41382</v>
      </c>
      <c r="B2655" s="4">
        <v>1068.93</v>
      </c>
      <c r="D2655" s="2">
        <v>43073</v>
      </c>
      <c r="E2655" s="4">
        <v>87.35</v>
      </c>
      <c r="G2655" s="2">
        <v>41717</v>
      </c>
      <c r="H2655" s="4">
        <v>107.26</v>
      </c>
      <c r="J2655" s="2">
        <v>36713</v>
      </c>
      <c r="K2655" s="4">
        <v>20.94</v>
      </c>
      <c r="S2655" s="3">
        <v>36587</v>
      </c>
      <c r="T2655">
        <v>5.76</v>
      </c>
    </row>
    <row r="2656" spans="1:20" x14ac:dyDescent="0.25">
      <c r="A2656" s="2">
        <v>41383</v>
      </c>
      <c r="B2656" s="4">
        <v>1068.25</v>
      </c>
      <c r="D2656" s="2">
        <v>43074</v>
      </c>
      <c r="E2656" s="4">
        <v>87.3</v>
      </c>
      <c r="G2656" s="2">
        <v>41718</v>
      </c>
      <c r="H2656" s="4">
        <v>107.07</v>
      </c>
      <c r="J2656" s="2">
        <v>36714</v>
      </c>
      <c r="K2656" s="4">
        <v>19.22</v>
      </c>
      <c r="S2656" s="3">
        <v>36588</v>
      </c>
      <c r="T2656">
        <v>5.72</v>
      </c>
    </row>
    <row r="2657" spans="1:20" x14ac:dyDescent="0.25">
      <c r="A2657" s="2">
        <v>41386</v>
      </c>
      <c r="B2657" s="4">
        <v>1070.6199999999999</v>
      </c>
      <c r="D2657" s="2">
        <v>43075</v>
      </c>
      <c r="E2657" s="4">
        <v>87.22</v>
      </c>
      <c r="G2657" s="2">
        <v>41719</v>
      </c>
      <c r="H2657" s="4">
        <v>108.23</v>
      </c>
      <c r="J2657" s="2">
        <v>36717</v>
      </c>
      <c r="K2657" s="4">
        <v>20.329999999999998</v>
      </c>
      <c r="S2657" s="3">
        <v>36591</v>
      </c>
      <c r="T2657">
        <v>5.73</v>
      </c>
    </row>
    <row r="2658" spans="1:20" x14ac:dyDescent="0.25">
      <c r="A2658" s="2">
        <v>41387</v>
      </c>
      <c r="B2658" s="4">
        <v>1074.55</v>
      </c>
      <c r="D2658" s="2">
        <v>43076</v>
      </c>
      <c r="E2658" s="4">
        <v>87.26</v>
      </c>
      <c r="G2658" s="2">
        <v>41722</v>
      </c>
      <c r="H2658" s="4">
        <v>109</v>
      </c>
      <c r="J2658" s="2">
        <v>36718</v>
      </c>
      <c r="K2658" s="4">
        <v>20.11</v>
      </c>
      <c r="S2658" s="3">
        <v>36592</v>
      </c>
      <c r="T2658">
        <v>5.68</v>
      </c>
    </row>
    <row r="2659" spans="1:20" x14ac:dyDescent="0.25">
      <c r="A2659" s="2">
        <v>41388</v>
      </c>
      <c r="B2659" s="4">
        <v>1076.3399999999999</v>
      </c>
      <c r="D2659" s="2">
        <v>43077</v>
      </c>
      <c r="E2659" s="4">
        <v>87.35</v>
      </c>
      <c r="G2659" s="2">
        <v>41723</v>
      </c>
      <c r="H2659" s="4">
        <v>108.59</v>
      </c>
      <c r="J2659" s="2">
        <v>36719</v>
      </c>
      <c r="K2659" s="4">
        <v>20.03</v>
      </c>
      <c r="S2659" s="3">
        <v>36593</v>
      </c>
      <c r="T2659">
        <v>5.77</v>
      </c>
    </row>
    <row r="2660" spans="1:20" x14ac:dyDescent="0.25">
      <c r="A2660" s="2">
        <v>41389</v>
      </c>
      <c r="B2660" s="4">
        <v>1079.0999999999999</v>
      </c>
      <c r="D2660" s="2">
        <v>43080</v>
      </c>
      <c r="E2660" s="4">
        <v>87.37</v>
      </c>
      <c r="G2660" s="2">
        <v>41724</v>
      </c>
      <c r="H2660" s="4">
        <v>109.44</v>
      </c>
      <c r="J2660" s="2">
        <v>36720</v>
      </c>
      <c r="K2660" s="4">
        <v>20.03</v>
      </c>
      <c r="S2660" s="3">
        <v>36594</v>
      </c>
      <c r="T2660">
        <v>5.79</v>
      </c>
    </row>
    <row r="2661" spans="1:20" x14ac:dyDescent="0.25">
      <c r="A2661" s="2">
        <v>41390</v>
      </c>
      <c r="B2661" s="4">
        <v>1077.99</v>
      </c>
      <c r="D2661" s="2">
        <v>43081</v>
      </c>
      <c r="E2661" s="4">
        <v>87.33</v>
      </c>
      <c r="G2661" s="2">
        <v>41725</v>
      </c>
      <c r="H2661" s="4">
        <v>109.99</v>
      </c>
      <c r="J2661" s="2">
        <v>36721</v>
      </c>
      <c r="K2661" s="4">
        <v>19.32</v>
      </c>
      <c r="S2661" s="3">
        <v>36595</v>
      </c>
      <c r="T2661">
        <v>5.75</v>
      </c>
    </row>
    <row r="2662" spans="1:20" x14ac:dyDescent="0.25">
      <c r="A2662" s="2">
        <v>41393</v>
      </c>
      <c r="B2662" s="4">
        <v>1079.82</v>
      </c>
      <c r="D2662" s="2">
        <v>43082</v>
      </c>
      <c r="E2662" s="4">
        <v>87.38</v>
      </c>
      <c r="G2662" s="2">
        <v>41726</v>
      </c>
      <c r="H2662" s="4">
        <v>109.37</v>
      </c>
      <c r="J2662" s="2">
        <v>36724</v>
      </c>
      <c r="K2662" s="4">
        <v>19.45</v>
      </c>
      <c r="S2662" s="3">
        <v>36598</v>
      </c>
      <c r="T2662">
        <v>5.8100000000000005</v>
      </c>
    </row>
    <row r="2663" spans="1:20" x14ac:dyDescent="0.25">
      <c r="A2663" s="2">
        <v>41394</v>
      </c>
      <c r="B2663" s="4">
        <v>1083</v>
      </c>
      <c r="D2663" s="2">
        <v>43083</v>
      </c>
      <c r="E2663" s="4">
        <v>87.2</v>
      </c>
      <c r="G2663" s="2">
        <v>41729</v>
      </c>
      <c r="H2663" s="4">
        <v>109.1</v>
      </c>
      <c r="J2663" s="2">
        <v>36725</v>
      </c>
      <c r="K2663" s="4">
        <v>19.75</v>
      </c>
      <c r="S2663" s="3">
        <v>36599</v>
      </c>
      <c r="T2663">
        <v>5.8</v>
      </c>
    </row>
    <row r="2664" spans="1:20" x14ac:dyDescent="0.25">
      <c r="A2664" s="2">
        <v>41395</v>
      </c>
      <c r="B2664" s="4">
        <v>1080.99</v>
      </c>
      <c r="D2664" s="2">
        <v>43084</v>
      </c>
      <c r="E2664" s="4">
        <v>87.21</v>
      </c>
      <c r="G2664" s="2">
        <v>41730</v>
      </c>
      <c r="H2664" s="4">
        <v>107.89</v>
      </c>
      <c r="J2664" s="2">
        <v>36726</v>
      </c>
      <c r="K2664" s="4">
        <v>19.649999999999999</v>
      </c>
      <c r="S2664" s="3">
        <v>36600</v>
      </c>
      <c r="T2664">
        <v>5.9</v>
      </c>
    </row>
    <row r="2665" spans="1:20" x14ac:dyDescent="0.25">
      <c r="A2665" s="2">
        <v>41396</v>
      </c>
      <c r="B2665" s="4">
        <v>1088.46</v>
      </c>
      <c r="D2665" s="2">
        <v>43087</v>
      </c>
      <c r="E2665" s="4">
        <v>87.3</v>
      </c>
      <c r="G2665" s="2">
        <v>41731</v>
      </c>
      <c r="H2665" s="4">
        <v>107.27</v>
      </c>
      <c r="J2665" s="2">
        <v>36727</v>
      </c>
      <c r="K2665" s="4">
        <v>18.940000000000001</v>
      </c>
      <c r="S2665" s="3">
        <v>36601</v>
      </c>
      <c r="T2665">
        <v>5.77</v>
      </c>
    </row>
    <row r="2666" spans="1:20" x14ac:dyDescent="0.25">
      <c r="A2666" s="2">
        <v>41397</v>
      </c>
      <c r="B2666" s="4">
        <v>1090.3800000000001</v>
      </c>
      <c r="D2666" s="2">
        <v>43088</v>
      </c>
      <c r="E2666" s="4">
        <v>87.12</v>
      </c>
      <c r="G2666" s="2">
        <v>41732</v>
      </c>
      <c r="H2666" s="4">
        <v>107.75</v>
      </c>
      <c r="J2666" s="2">
        <v>36728</v>
      </c>
      <c r="K2666" s="4">
        <v>18.940000000000001</v>
      </c>
      <c r="S2666" s="3">
        <v>36602</v>
      </c>
      <c r="T2666">
        <v>5.76</v>
      </c>
    </row>
    <row r="2667" spans="1:20" x14ac:dyDescent="0.25">
      <c r="A2667" s="2">
        <v>41400</v>
      </c>
      <c r="B2667" s="4">
        <v>1090.95</v>
      </c>
      <c r="D2667" s="2">
        <v>43089</v>
      </c>
      <c r="E2667" s="4">
        <v>87.19</v>
      </c>
      <c r="G2667" s="2">
        <v>41733</v>
      </c>
      <c r="H2667" s="4">
        <v>108.43</v>
      </c>
      <c r="J2667" s="2">
        <v>36731</v>
      </c>
      <c r="K2667" s="4">
        <v>19.920000000000002</v>
      </c>
      <c r="S2667" s="3">
        <v>36605</v>
      </c>
      <c r="T2667">
        <v>5.82</v>
      </c>
    </row>
    <row r="2668" spans="1:20" x14ac:dyDescent="0.25">
      <c r="A2668" s="2">
        <v>41401</v>
      </c>
      <c r="B2668" s="4">
        <v>1090.1400000000001</v>
      </c>
      <c r="D2668" s="2">
        <v>43090</v>
      </c>
      <c r="E2668" s="4">
        <v>86.92</v>
      </c>
      <c r="G2668" s="2">
        <v>41736</v>
      </c>
      <c r="H2668" s="4">
        <v>109.11</v>
      </c>
      <c r="J2668" s="2">
        <v>36732</v>
      </c>
      <c r="K2668" s="4">
        <v>19.39</v>
      </c>
      <c r="S2668" s="3">
        <v>36606</v>
      </c>
      <c r="T2668">
        <v>5.8100000000000005</v>
      </c>
    </row>
    <row r="2669" spans="1:20" x14ac:dyDescent="0.25">
      <c r="A2669" s="2">
        <v>41402</v>
      </c>
      <c r="B2669" s="4">
        <v>1093.8800000000001</v>
      </c>
      <c r="D2669" s="2">
        <v>43091</v>
      </c>
      <c r="E2669" s="4">
        <v>87</v>
      </c>
      <c r="G2669" s="2">
        <v>41737</v>
      </c>
      <c r="H2669" s="4">
        <v>109.37</v>
      </c>
      <c r="J2669" s="2">
        <v>36733</v>
      </c>
      <c r="K2669" s="4">
        <v>19.670000000000002</v>
      </c>
      <c r="S2669" s="3">
        <v>36607</v>
      </c>
      <c r="T2669">
        <v>6.02</v>
      </c>
    </row>
    <row r="2670" spans="1:20" x14ac:dyDescent="0.25">
      <c r="A2670" s="2">
        <v>41403</v>
      </c>
      <c r="B2670" s="4">
        <v>1090.6600000000001</v>
      </c>
      <c r="D2670" s="2">
        <v>43095</v>
      </c>
      <c r="E2670" s="4">
        <v>87.13</v>
      </c>
      <c r="G2670" s="2">
        <v>41738</v>
      </c>
      <c r="H2670" s="4">
        <v>108.83</v>
      </c>
      <c r="J2670" s="2">
        <v>36734</v>
      </c>
      <c r="K2670" s="4">
        <v>19.600000000000001</v>
      </c>
      <c r="S2670" s="3">
        <v>36608</v>
      </c>
      <c r="T2670">
        <v>6.04</v>
      </c>
    </row>
    <row r="2671" spans="1:20" x14ac:dyDescent="0.25">
      <c r="A2671" s="2">
        <v>41404</v>
      </c>
      <c r="B2671" s="4">
        <v>1084.93</v>
      </c>
      <c r="D2671" s="2">
        <v>43096</v>
      </c>
      <c r="E2671" s="4">
        <v>87.17</v>
      </c>
      <c r="G2671" s="2">
        <v>41739</v>
      </c>
      <c r="H2671" s="4">
        <v>109.82</v>
      </c>
      <c r="J2671" s="2">
        <v>36735</v>
      </c>
      <c r="K2671" s="4">
        <v>20.84</v>
      </c>
      <c r="S2671" s="3">
        <v>36609</v>
      </c>
      <c r="T2671">
        <v>5.98</v>
      </c>
    </row>
    <row r="2672" spans="1:20" x14ac:dyDescent="0.25">
      <c r="A2672" s="2">
        <v>41407</v>
      </c>
      <c r="B2672" s="4">
        <v>1080.3900000000001</v>
      </c>
      <c r="D2672" s="2">
        <v>43097</v>
      </c>
      <c r="E2672" s="4">
        <v>87.13</v>
      </c>
      <c r="G2672" s="2">
        <v>41740</v>
      </c>
      <c r="H2672" s="4">
        <v>110.73</v>
      </c>
      <c r="J2672" s="2">
        <v>36738</v>
      </c>
      <c r="K2672" s="4">
        <v>20.74</v>
      </c>
      <c r="S2672" s="3">
        <v>36612</v>
      </c>
      <c r="T2672">
        <v>6.07</v>
      </c>
    </row>
    <row r="2673" spans="1:20" x14ac:dyDescent="0.25">
      <c r="A2673" s="2">
        <v>41408</v>
      </c>
      <c r="B2673" s="4">
        <v>1081.47</v>
      </c>
      <c r="D2673" s="2">
        <v>43098</v>
      </c>
      <c r="E2673" s="4">
        <v>87.26</v>
      </c>
      <c r="G2673" s="2">
        <v>41743</v>
      </c>
      <c r="H2673" s="4">
        <v>110.44</v>
      </c>
      <c r="J2673" s="2">
        <v>36739</v>
      </c>
      <c r="K2673" s="4">
        <v>20.55</v>
      </c>
      <c r="S2673" s="3">
        <v>36613</v>
      </c>
      <c r="T2673">
        <v>6.02</v>
      </c>
    </row>
    <row r="2674" spans="1:20" x14ac:dyDescent="0.25">
      <c r="A2674" s="2">
        <v>41409</v>
      </c>
      <c r="B2674" s="4">
        <v>1081.54</v>
      </c>
      <c r="D2674" s="2">
        <v>43102</v>
      </c>
      <c r="E2674" s="4">
        <v>87.34</v>
      </c>
      <c r="G2674" s="2">
        <v>41744</v>
      </c>
      <c r="H2674" s="4">
        <v>111.13</v>
      </c>
      <c r="J2674" s="2">
        <v>36740</v>
      </c>
      <c r="K2674" s="4">
        <v>20</v>
      </c>
      <c r="S2674" s="3">
        <v>36614</v>
      </c>
      <c r="T2674">
        <v>5.98</v>
      </c>
    </row>
    <row r="2675" spans="1:20" x14ac:dyDescent="0.25">
      <c r="A2675" s="2">
        <v>41410</v>
      </c>
      <c r="B2675" s="4">
        <v>1083.8699999999999</v>
      </c>
      <c r="D2675" s="2">
        <v>43103</v>
      </c>
      <c r="E2675" s="4">
        <v>87.76</v>
      </c>
      <c r="G2675" s="2">
        <v>41745</v>
      </c>
      <c r="H2675" s="4">
        <v>111.27</v>
      </c>
      <c r="J2675" s="2">
        <v>36741</v>
      </c>
      <c r="K2675" s="4">
        <v>19.989999999999998</v>
      </c>
      <c r="S2675" s="3">
        <v>36615</v>
      </c>
      <c r="T2675">
        <v>6.11</v>
      </c>
    </row>
    <row r="2676" spans="1:20" x14ac:dyDescent="0.25">
      <c r="A2676" s="2">
        <v>41411</v>
      </c>
      <c r="B2676" s="4">
        <v>1083.79</v>
      </c>
      <c r="D2676" s="2">
        <v>43104</v>
      </c>
      <c r="E2676" s="4">
        <v>87.91</v>
      </c>
      <c r="G2676" s="2">
        <v>41746</v>
      </c>
      <c r="H2676" s="4">
        <v>110.05</v>
      </c>
      <c r="J2676" s="2">
        <v>36742</v>
      </c>
      <c r="K2676" s="4">
        <v>18.62</v>
      </c>
      <c r="S2676" s="3">
        <v>36616</v>
      </c>
      <c r="T2676">
        <v>6.17</v>
      </c>
    </row>
    <row r="2677" spans="1:20" x14ac:dyDescent="0.25">
      <c r="A2677" s="2">
        <v>41414</v>
      </c>
      <c r="B2677" s="4">
        <v>1084.93</v>
      </c>
      <c r="D2677" s="2">
        <v>43105</v>
      </c>
      <c r="E2677" s="4">
        <v>87.97</v>
      </c>
      <c r="G2677" s="2">
        <v>41750</v>
      </c>
      <c r="H2677" s="4">
        <v>109.96</v>
      </c>
      <c r="J2677" s="2">
        <v>36745</v>
      </c>
      <c r="K2677" s="4">
        <v>19.03</v>
      </c>
      <c r="S2677" s="3">
        <v>36619</v>
      </c>
      <c r="T2677">
        <v>6.15</v>
      </c>
    </row>
    <row r="2678" spans="1:20" x14ac:dyDescent="0.25">
      <c r="A2678" s="2">
        <v>41415</v>
      </c>
      <c r="B2678" s="4">
        <v>1087.1300000000001</v>
      </c>
      <c r="D2678" s="2">
        <v>43108</v>
      </c>
      <c r="E2678" s="4">
        <v>87.9</v>
      </c>
      <c r="G2678" s="2">
        <v>41751</v>
      </c>
      <c r="H2678" s="4">
        <v>110.33</v>
      </c>
      <c r="J2678" s="2">
        <v>36746</v>
      </c>
      <c r="K2678" s="4">
        <v>18.79</v>
      </c>
      <c r="S2678" s="3">
        <v>36620</v>
      </c>
      <c r="T2678">
        <v>5.98</v>
      </c>
    </row>
    <row r="2679" spans="1:20" x14ac:dyDescent="0.25">
      <c r="A2679" s="2">
        <v>41416</v>
      </c>
      <c r="B2679" s="4">
        <v>1079.75</v>
      </c>
      <c r="D2679" s="2">
        <v>43109</v>
      </c>
      <c r="E2679" s="4">
        <v>87.63</v>
      </c>
      <c r="G2679" s="2">
        <v>41752</v>
      </c>
      <c r="H2679" s="4">
        <v>110.96</v>
      </c>
      <c r="J2679" s="2">
        <v>36747</v>
      </c>
      <c r="K2679" s="4">
        <v>19.18</v>
      </c>
      <c r="S2679" s="3">
        <v>36621</v>
      </c>
      <c r="T2679">
        <v>6.08</v>
      </c>
    </row>
    <row r="2680" spans="1:20" x14ac:dyDescent="0.25">
      <c r="A2680" s="2">
        <v>41417</v>
      </c>
      <c r="B2680" s="4">
        <v>1076.46</v>
      </c>
      <c r="D2680" s="2">
        <v>43110</v>
      </c>
      <c r="E2680" s="4">
        <v>87.44</v>
      </c>
      <c r="G2680" s="2">
        <v>41753</v>
      </c>
      <c r="H2680" s="4">
        <v>111.17</v>
      </c>
      <c r="J2680" s="2">
        <v>36748</v>
      </c>
      <c r="K2680" s="4">
        <v>19.190000000000001</v>
      </c>
      <c r="S2680" s="3">
        <v>36622</v>
      </c>
      <c r="T2680">
        <v>6.05</v>
      </c>
    </row>
    <row r="2681" spans="1:20" x14ac:dyDescent="0.25">
      <c r="A2681" s="2">
        <v>41418</v>
      </c>
      <c r="B2681" s="4">
        <v>1074.4100000000001</v>
      </c>
      <c r="D2681" s="2">
        <v>43111</v>
      </c>
      <c r="E2681" s="4">
        <v>87.73</v>
      </c>
      <c r="G2681" s="2">
        <v>41754</v>
      </c>
      <c r="H2681" s="4">
        <v>111.33</v>
      </c>
      <c r="J2681" s="2">
        <v>36749</v>
      </c>
      <c r="K2681" s="4">
        <v>18.55</v>
      </c>
      <c r="S2681" s="3">
        <v>36623</v>
      </c>
      <c r="T2681">
        <v>5.95</v>
      </c>
    </row>
    <row r="2682" spans="1:20" x14ac:dyDescent="0.25">
      <c r="A2682" s="2">
        <v>41422</v>
      </c>
      <c r="B2682" s="4">
        <v>1070.3699999999999</v>
      </c>
      <c r="D2682" s="2">
        <v>43112</v>
      </c>
      <c r="E2682" s="4">
        <v>87.58</v>
      </c>
      <c r="G2682" s="2">
        <v>41757</v>
      </c>
      <c r="H2682" s="4">
        <v>110.79</v>
      </c>
      <c r="J2682" s="2">
        <v>36752</v>
      </c>
      <c r="K2682" s="4">
        <v>17.88</v>
      </c>
      <c r="S2682" s="3">
        <v>36626</v>
      </c>
      <c r="T2682">
        <v>6.05</v>
      </c>
    </row>
    <row r="2683" spans="1:20" x14ac:dyDescent="0.25">
      <c r="A2683" s="2">
        <v>41423</v>
      </c>
      <c r="B2683" s="4">
        <v>1066.0899999999999</v>
      </c>
      <c r="D2683" s="2">
        <v>43116</v>
      </c>
      <c r="E2683" s="4">
        <v>87.53</v>
      </c>
      <c r="G2683" s="2">
        <v>41758</v>
      </c>
      <c r="H2683" s="4">
        <v>110.64</v>
      </c>
      <c r="J2683" s="2">
        <v>36753</v>
      </c>
      <c r="K2683" s="4">
        <v>17.98</v>
      </c>
      <c r="S2683" s="3">
        <v>36627</v>
      </c>
      <c r="T2683">
        <v>5.97</v>
      </c>
    </row>
    <row r="2684" spans="1:20" x14ac:dyDescent="0.25">
      <c r="A2684" s="2">
        <v>41424</v>
      </c>
      <c r="B2684" s="4">
        <v>1068.18</v>
      </c>
      <c r="D2684" s="2">
        <v>43117</v>
      </c>
      <c r="E2684" s="4">
        <v>87.54</v>
      </c>
      <c r="G2684" s="2">
        <v>41759</v>
      </c>
      <c r="H2684" s="4">
        <v>111.1</v>
      </c>
      <c r="J2684" s="2">
        <v>36754</v>
      </c>
      <c r="K2684" s="4">
        <v>18.02</v>
      </c>
      <c r="S2684" s="3">
        <v>36628</v>
      </c>
      <c r="T2684">
        <v>5.93</v>
      </c>
    </row>
    <row r="2685" spans="1:20" x14ac:dyDescent="0.25">
      <c r="A2685" s="2">
        <v>41425</v>
      </c>
      <c r="B2685" s="4">
        <v>1054.18</v>
      </c>
      <c r="D2685" s="2">
        <v>43118</v>
      </c>
      <c r="E2685" s="4">
        <v>87.45</v>
      </c>
      <c r="G2685" s="2">
        <v>41760</v>
      </c>
      <c r="H2685" s="4">
        <v>112.02</v>
      </c>
      <c r="J2685" s="2">
        <v>36755</v>
      </c>
      <c r="K2685" s="4">
        <v>17.48</v>
      </c>
      <c r="S2685" s="3">
        <v>36629</v>
      </c>
      <c r="T2685">
        <v>5.97</v>
      </c>
    </row>
    <row r="2686" spans="1:20" x14ac:dyDescent="0.25">
      <c r="A2686" s="2">
        <v>41428</v>
      </c>
      <c r="B2686" s="4">
        <v>1053.0999999999999</v>
      </c>
      <c r="D2686" s="2">
        <v>43119</v>
      </c>
      <c r="E2686" s="4">
        <v>87.54</v>
      </c>
      <c r="G2686" s="2">
        <v>41761</v>
      </c>
      <c r="H2686" s="4">
        <v>112.71</v>
      </c>
      <c r="J2686" s="2">
        <v>36756</v>
      </c>
      <c r="K2686" s="4">
        <v>17.05</v>
      </c>
      <c r="S2686" s="3">
        <v>36630</v>
      </c>
      <c r="T2686">
        <v>6.08</v>
      </c>
    </row>
    <row r="2687" spans="1:20" x14ac:dyDescent="0.25">
      <c r="A2687" s="2">
        <v>41429</v>
      </c>
      <c r="B2687" s="4">
        <v>1053.07</v>
      </c>
      <c r="D2687" s="2">
        <v>43122</v>
      </c>
      <c r="E2687" s="4">
        <v>87.62</v>
      </c>
      <c r="G2687" s="2">
        <v>41764</v>
      </c>
      <c r="H2687" s="4">
        <v>112.03</v>
      </c>
      <c r="J2687" s="2">
        <v>36759</v>
      </c>
      <c r="K2687" s="4">
        <v>17.350000000000001</v>
      </c>
      <c r="S2687" s="3">
        <v>36633</v>
      </c>
      <c r="T2687">
        <v>6.18</v>
      </c>
    </row>
    <row r="2688" spans="1:20" x14ac:dyDescent="0.25">
      <c r="A2688" s="2">
        <v>41430</v>
      </c>
      <c r="B2688" s="4">
        <v>1047.49</v>
      </c>
      <c r="D2688" s="2">
        <v>43123</v>
      </c>
      <c r="E2688" s="4">
        <v>87.88</v>
      </c>
      <c r="G2688" s="2">
        <v>41765</v>
      </c>
      <c r="H2688" s="4">
        <v>112.48</v>
      </c>
      <c r="J2688" s="2">
        <v>36760</v>
      </c>
      <c r="K2688" s="4">
        <v>17.47</v>
      </c>
      <c r="S2688" s="3">
        <v>36634</v>
      </c>
      <c r="T2688">
        <v>5.93</v>
      </c>
    </row>
    <row r="2689" spans="1:20" x14ac:dyDescent="0.25">
      <c r="A2689" s="2">
        <v>41431</v>
      </c>
      <c r="B2689" s="4">
        <v>1052.48</v>
      </c>
      <c r="D2689" s="2">
        <v>43124</v>
      </c>
      <c r="E2689" s="4">
        <v>87.75</v>
      </c>
      <c r="G2689" s="2">
        <v>41766</v>
      </c>
      <c r="H2689" s="4">
        <v>112.08</v>
      </c>
      <c r="J2689" s="2">
        <v>36761</v>
      </c>
      <c r="K2689" s="4">
        <v>17.38</v>
      </c>
      <c r="S2689" s="3">
        <v>36635</v>
      </c>
      <c r="T2689">
        <v>5.93</v>
      </c>
    </row>
    <row r="2690" spans="1:20" x14ac:dyDescent="0.25">
      <c r="A2690" s="2">
        <v>41432</v>
      </c>
      <c r="B2690" s="4">
        <v>1052.82</v>
      </c>
      <c r="D2690" s="2">
        <v>43125</v>
      </c>
      <c r="E2690" s="4">
        <v>87.69</v>
      </c>
      <c r="G2690" s="2">
        <v>41767</v>
      </c>
      <c r="H2690" s="4">
        <v>111.6</v>
      </c>
      <c r="J2690" s="2">
        <v>36762</v>
      </c>
      <c r="K2690" s="4">
        <v>17.04</v>
      </c>
      <c r="S2690" s="3">
        <v>36636</v>
      </c>
      <c r="T2690">
        <v>6.05</v>
      </c>
    </row>
    <row r="2691" spans="1:20" x14ac:dyDescent="0.25">
      <c r="A2691" s="2">
        <v>41435</v>
      </c>
      <c r="B2691" s="4">
        <v>1051.6099999999999</v>
      </c>
      <c r="D2691" s="2">
        <v>43126</v>
      </c>
      <c r="E2691" s="4">
        <v>87.76</v>
      </c>
      <c r="G2691" s="2">
        <v>41768</v>
      </c>
      <c r="H2691" s="4">
        <v>111.24</v>
      </c>
      <c r="J2691" s="2">
        <v>36763</v>
      </c>
      <c r="K2691" s="4">
        <v>16.53</v>
      </c>
      <c r="S2691" s="3">
        <v>36637</v>
      </c>
      <c r="T2691">
        <v>5.9399999999999995</v>
      </c>
    </row>
    <row r="2692" spans="1:20" x14ac:dyDescent="0.25">
      <c r="A2692" s="2">
        <v>41436</v>
      </c>
      <c r="B2692" s="4">
        <v>1048.1500000000001</v>
      </c>
      <c r="D2692" s="2">
        <v>43129</v>
      </c>
      <c r="E2692" s="4">
        <v>87.45</v>
      </c>
      <c r="G2692" s="2">
        <v>41771</v>
      </c>
      <c r="H2692" s="4">
        <v>110.79</v>
      </c>
      <c r="J2692" s="2">
        <v>36766</v>
      </c>
      <c r="K2692" s="4">
        <v>16.54</v>
      </c>
      <c r="S2692" s="3">
        <v>36640</v>
      </c>
      <c r="T2692">
        <v>5.9</v>
      </c>
    </row>
    <row r="2693" spans="1:20" x14ac:dyDescent="0.25">
      <c r="A2693" s="2">
        <v>41437</v>
      </c>
      <c r="B2693" s="4">
        <v>1048.55</v>
      </c>
      <c r="D2693" s="2">
        <v>43130</v>
      </c>
      <c r="E2693" s="4">
        <v>87.15</v>
      </c>
      <c r="G2693" s="2">
        <v>41772</v>
      </c>
      <c r="H2693" s="4">
        <v>111.75</v>
      </c>
      <c r="J2693" s="2">
        <v>36767</v>
      </c>
      <c r="K2693" s="4">
        <v>16.89</v>
      </c>
      <c r="S2693" s="3">
        <v>36641</v>
      </c>
      <c r="T2693">
        <v>5.99</v>
      </c>
    </row>
    <row r="2694" spans="1:20" x14ac:dyDescent="0.25">
      <c r="A2694" s="2">
        <v>41438</v>
      </c>
      <c r="B2694" s="4">
        <v>1055.55</v>
      </c>
      <c r="D2694" s="2">
        <v>43131</v>
      </c>
      <c r="E2694" s="4">
        <v>87.3</v>
      </c>
      <c r="G2694" s="2">
        <v>41773</v>
      </c>
      <c r="H2694" s="4">
        <v>112.96</v>
      </c>
      <c r="J2694" s="2">
        <v>36768</v>
      </c>
      <c r="K2694" s="4">
        <v>17.690000000000001</v>
      </c>
      <c r="S2694" s="3">
        <v>36642</v>
      </c>
      <c r="T2694">
        <v>6</v>
      </c>
    </row>
    <row r="2695" spans="1:20" x14ac:dyDescent="0.25">
      <c r="A2695" s="2">
        <v>41439</v>
      </c>
      <c r="B2695" s="4">
        <v>1055.51</v>
      </c>
      <c r="D2695" s="2">
        <v>43132</v>
      </c>
      <c r="E2695" s="4">
        <v>86.77</v>
      </c>
      <c r="G2695" s="2">
        <v>41774</v>
      </c>
      <c r="H2695" s="4">
        <v>113.86</v>
      </c>
      <c r="J2695" s="2">
        <v>36769</v>
      </c>
      <c r="K2695" s="4">
        <v>16.84</v>
      </c>
      <c r="S2695" s="3">
        <v>36643</v>
      </c>
      <c r="T2695">
        <v>6</v>
      </c>
    </row>
    <row r="2696" spans="1:20" x14ac:dyDescent="0.25">
      <c r="A2696" s="2">
        <v>41442</v>
      </c>
      <c r="B2696" s="4">
        <v>1055.3699999999999</v>
      </c>
      <c r="D2696" s="2">
        <v>43133</v>
      </c>
      <c r="E2696" s="4">
        <v>86.22</v>
      </c>
      <c r="G2696" s="2">
        <v>41775</v>
      </c>
      <c r="H2696" s="4">
        <v>113.54</v>
      </c>
      <c r="J2696" s="2">
        <v>36770</v>
      </c>
      <c r="K2696" s="4">
        <v>17.53</v>
      </c>
      <c r="S2696" s="3">
        <v>36644</v>
      </c>
      <c r="T2696">
        <v>6.06</v>
      </c>
    </row>
    <row r="2697" spans="1:20" x14ac:dyDescent="0.25">
      <c r="A2697" s="2">
        <v>41443</v>
      </c>
      <c r="B2697" s="4">
        <v>1056.76</v>
      </c>
      <c r="D2697" s="2">
        <v>43136</v>
      </c>
      <c r="E2697" s="4">
        <v>85.74</v>
      </c>
      <c r="G2697" s="2">
        <v>41778</v>
      </c>
      <c r="H2697" s="4">
        <v>112.7</v>
      </c>
      <c r="J2697" s="2">
        <v>36774</v>
      </c>
      <c r="K2697" s="4">
        <v>19.82</v>
      </c>
      <c r="S2697" s="3">
        <v>36647</v>
      </c>
      <c r="T2697">
        <v>6.17</v>
      </c>
    </row>
    <row r="2698" spans="1:20" x14ac:dyDescent="0.25">
      <c r="A2698" s="2">
        <v>41444</v>
      </c>
      <c r="B2698" s="4">
        <v>1048.2</v>
      </c>
      <c r="D2698" s="2">
        <v>43137</v>
      </c>
      <c r="E2698" s="4">
        <v>86.26</v>
      </c>
      <c r="G2698" s="2">
        <v>41779</v>
      </c>
      <c r="H2698" s="4">
        <v>112.95</v>
      </c>
      <c r="J2698" s="2">
        <v>36775</v>
      </c>
      <c r="K2698" s="4">
        <v>20.79</v>
      </c>
      <c r="S2698" s="3">
        <v>36648</v>
      </c>
      <c r="T2698">
        <v>6.05</v>
      </c>
    </row>
    <row r="2699" spans="1:20" x14ac:dyDescent="0.25">
      <c r="A2699" s="2">
        <v>41445</v>
      </c>
      <c r="B2699" s="4">
        <v>1041.3399999999999</v>
      </c>
      <c r="D2699" s="2">
        <v>43138</v>
      </c>
      <c r="E2699" s="4">
        <v>85.94</v>
      </c>
      <c r="G2699" s="2">
        <v>41780</v>
      </c>
      <c r="H2699" s="4">
        <v>112.26</v>
      </c>
      <c r="J2699" s="2">
        <v>36776</v>
      </c>
      <c r="K2699" s="4">
        <v>19.420000000000002</v>
      </c>
      <c r="S2699" s="3">
        <v>36649</v>
      </c>
      <c r="T2699">
        <v>6.05</v>
      </c>
    </row>
    <row r="2700" spans="1:20" x14ac:dyDescent="0.25">
      <c r="A2700" s="2">
        <v>41446</v>
      </c>
      <c r="B2700" s="4">
        <v>1039.33</v>
      </c>
      <c r="D2700" s="2">
        <v>43139</v>
      </c>
      <c r="E2700" s="4">
        <v>85.19</v>
      </c>
      <c r="G2700" s="2">
        <v>41781</v>
      </c>
      <c r="H2700" s="4">
        <v>112.1</v>
      </c>
      <c r="J2700" s="2">
        <v>36777</v>
      </c>
      <c r="K2700" s="4">
        <v>18.46</v>
      </c>
      <c r="S2700" s="3">
        <v>36650</v>
      </c>
      <c r="T2700">
        <v>6.05</v>
      </c>
    </row>
    <row r="2701" spans="1:20" x14ac:dyDescent="0.25">
      <c r="A2701" s="2">
        <v>41449</v>
      </c>
      <c r="B2701" s="4">
        <v>1033.55</v>
      </c>
      <c r="D2701" s="2">
        <v>43140</v>
      </c>
      <c r="E2701" s="4">
        <v>84.95</v>
      </c>
      <c r="G2701" s="2">
        <v>41782</v>
      </c>
      <c r="H2701" s="4">
        <v>112.7</v>
      </c>
      <c r="J2701" s="2">
        <v>36780</v>
      </c>
      <c r="K2701" s="4">
        <v>18.399999999999999</v>
      </c>
      <c r="S2701" s="3">
        <v>36651</v>
      </c>
      <c r="T2701">
        <v>5.9399999999999995</v>
      </c>
    </row>
    <row r="2702" spans="1:20" x14ac:dyDescent="0.25">
      <c r="A2702" s="2">
        <v>41450</v>
      </c>
      <c r="B2702" s="4">
        <v>1040.0999999999999</v>
      </c>
      <c r="D2702" s="2">
        <v>43143</v>
      </c>
      <c r="E2702" s="4">
        <v>85.53</v>
      </c>
      <c r="G2702" s="2">
        <v>41786</v>
      </c>
      <c r="H2702" s="4">
        <v>113.36</v>
      </c>
      <c r="J2702" s="2">
        <v>36781</v>
      </c>
      <c r="K2702" s="4">
        <v>18.59</v>
      </c>
      <c r="S2702" s="3">
        <v>36654</v>
      </c>
      <c r="T2702">
        <v>6.01</v>
      </c>
    </row>
    <row r="2703" spans="1:20" x14ac:dyDescent="0.25">
      <c r="A2703" s="2">
        <v>41451</v>
      </c>
      <c r="B2703" s="4">
        <v>1043.22</v>
      </c>
      <c r="D2703" s="2">
        <v>43144</v>
      </c>
      <c r="E2703" s="4">
        <v>85.26</v>
      </c>
      <c r="G2703" s="2">
        <v>41787</v>
      </c>
      <c r="H2703" s="4">
        <v>114.76</v>
      </c>
      <c r="J2703" s="2">
        <v>36782</v>
      </c>
      <c r="K2703" s="4">
        <v>18.32</v>
      </c>
      <c r="S2703" s="3">
        <v>36655</v>
      </c>
      <c r="T2703">
        <v>5.92</v>
      </c>
    </row>
    <row r="2704" spans="1:20" x14ac:dyDescent="0.25">
      <c r="A2704" s="2">
        <v>41452</v>
      </c>
      <c r="B2704" s="4">
        <v>1044.8699999999999</v>
      </c>
      <c r="D2704" s="2">
        <v>43145</v>
      </c>
      <c r="E2704" s="4">
        <v>85.41</v>
      </c>
      <c r="G2704" s="2">
        <v>41788</v>
      </c>
      <c r="H2704" s="4">
        <v>114.15</v>
      </c>
      <c r="J2704" s="2">
        <v>36783</v>
      </c>
      <c r="K2704" s="4">
        <v>18.260000000000002</v>
      </c>
      <c r="S2704" s="3">
        <v>36656</v>
      </c>
      <c r="T2704">
        <v>5.95</v>
      </c>
    </row>
    <row r="2705" spans="1:20" x14ac:dyDescent="0.25">
      <c r="A2705" s="2">
        <v>41453</v>
      </c>
      <c r="B2705" s="4">
        <v>1042.43</v>
      </c>
      <c r="D2705" s="2">
        <v>43146</v>
      </c>
      <c r="E2705" s="4">
        <v>86.1</v>
      </c>
      <c r="G2705" s="2">
        <v>41789</v>
      </c>
      <c r="H2705" s="4">
        <v>114.1</v>
      </c>
      <c r="J2705" s="2">
        <v>36784</v>
      </c>
      <c r="K2705" s="4">
        <v>18.52</v>
      </c>
      <c r="S2705" s="3">
        <v>36657</v>
      </c>
      <c r="T2705">
        <v>6.05</v>
      </c>
    </row>
    <row r="2706" spans="1:20" x14ac:dyDescent="0.25">
      <c r="A2706" s="2">
        <v>41456</v>
      </c>
      <c r="B2706" s="4">
        <v>1044.31</v>
      </c>
      <c r="D2706" s="2">
        <v>43147</v>
      </c>
      <c r="E2706" s="4">
        <v>86.45</v>
      </c>
      <c r="G2706" s="2">
        <v>41792</v>
      </c>
      <c r="H2706" s="4">
        <v>112.96</v>
      </c>
      <c r="J2706" s="2">
        <v>36787</v>
      </c>
      <c r="K2706" s="4">
        <v>20.25</v>
      </c>
      <c r="S2706" s="3">
        <v>36658</v>
      </c>
      <c r="T2706">
        <v>6.11</v>
      </c>
    </row>
    <row r="2707" spans="1:20" x14ac:dyDescent="0.25">
      <c r="A2707" s="2">
        <v>41457</v>
      </c>
      <c r="B2707" s="4">
        <v>1043.2</v>
      </c>
      <c r="D2707" s="2">
        <v>43151</v>
      </c>
      <c r="E2707" s="4">
        <v>86.15</v>
      </c>
      <c r="G2707" s="2">
        <v>41793</v>
      </c>
      <c r="H2707" s="4">
        <v>111.57</v>
      </c>
      <c r="J2707" s="2">
        <v>36788</v>
      </c>
      <c r="K2707" s="4">
        <v>19.54</v>
      </c>
      <c r="S2707" s="3">
        <v>36661</v>
      </c>
      <c r="T2707">
        <v>6.34</v>
      </c>
    </row>
    <row r="2708" spans="1:20" x14ac:dyDescent="0.25">
      <c r="A2708" s="2">
        <v>41458</v>
      </c>
      <c r="B2708" s="4">
        <v>1043.6400000000001</v>
      </c>
      <c r="D2708" s="2">
        <v>43152</v>
      </c>
      <c r="E2708" s="4">
        <v>85.76</v>
      </c>
      <c r="G2708" s="2">
        <v>41794</v>
      </c>
      <c r="H2708" s="4">
        <v>111.54</v>
      </c>
      <c r="J2708" s="2">
        <v>36789</v>
      </c>
      <c r="K2708" s="4">
        <v>19.93</v>
      </c>
      <c r="S2708" s="3">
        <v>36662</v>
      </c>
      <c r="T2708">
        <v>6.13</v>
      </c>
    </row>
    <row r="2709" spans="1:20" x14ac:dyDescent="0.25">
      <c r="A2709" s="2">
        <v>41460</v>
      </c>
      <c r="B2709" s="4">
        <v>1035.3399999999999</v>
      </c>
      <c r="D2709" s="2">
        <v>43153</v>
      </c>
      <c r="E2709" s="4">
        <v>85.82</v>
      </c>
      <c r="G2709" s="2">
        <v>41795</v>
      </c>
      <c r="H2709" s="4">
        <v>111.59</v>
      </c>
      <c r="J2709" s="2">
        <v>36790</v>
      </c>
      <c r="K2709" s="4">
        <v>20.18</v>
      </c>
      <c r="S2709" s="3">
        <v>36663</v>
      </c>
      <c r="T2709">
        <v>6.25</v>
      </c>
    </row>
    <row r="2710" spans="1:20" x14ac:dyDescent="0.25">
      <c r="A2710" s="2">
        <v>41463</v>
      </c>
      <c r="B2710" s="4">
        <v>1040.1199999999999</v>
      </c>
      <c r="D2710" s="2">
        <v>43154</v>
      </c>
      <c r="E2710" s="4">
        <v>86.39</v>
      </c>
      <c r="G2710" s="2">
        <v>41796</v>
      </c>
      <c r="H2710" s="4">
        <v>111.59</v>
      </c>
      <c r="J2710" s="2">
        <v>36791</v>
      </c>
      <c r="K2710" s="4">
        <v>20.74</v>
      </c>
      <c r="S2710" s="3">
        <v>36664</v>
      </c>
      <c r="T2710">
        <v>6.49</v>
      </c>
    </row>
    <row r="2711" spans="1:20" x14ac:dyDescent="0.25">
      <c r="A2711" s="2">
        <v>41464</v>
      </c>
      <c r="B2711" s="4">
        <v>1040.47</v>
      </c>
      <c r="D2711" s="2">
        <v>43157</v>
      </c>
      <c r="E2711" s="4">
        <v>86.54</v>
      </c>
      <c r="G2711" s="2">
        <v>41799</v>
      </c>
      <c r="H2711" s="4">
        <v>111.43</v>
      </c>
      <c r="J2711" s="2">
        <v>36794</v>
      </c>
      <c r="K2711" s="4">
        <v>21.41</v>
      </c>
      <c r="S2711" s="3">
        <v>36665</v>
      </c>
      <c r="T2711">
        <v>6.51</v>
      </c>
    </row>
    <row r="2712" spans="1:20" x14ac:dyDescent="0.25">
      <c r="A2712" s="2">
        <v>41465</v>
      </c>
      <c r="B2712" s="4">
        <v>1038.1400000000001</v>
      </c>
      <c r="D2712" s="2">
        <v>43158</v>
      </c>
      <c r="E2712" s="4">
        <v>86.31</v>
      </c>
      <c r="G2712" s="2">
        <v>41800</v>
      </c>
      <c r="H2712" s="4">
        <v>111.02</v>
      </c>
      <c r="J2712" s="2">
        <v>36795</v>
      </c>
      <c r="K2712" s="4">
        <v>21.88</v>
      </c>
      <c r="S2712" s="3">
        <v>36668</v>
      </c>
      <c r="T2712">
        <v>6.52</v>
      </c>
    </row>
    <row r="2713" spans="1:20" x14ac:dyDescent="0.25">
      <c r="A2713" s="2">
        <v>41466</v>
      </c>
      <c r="B2713" s="4">
        <v>1041.4000000000001</v>
      </c>
      <c r="D2713" s="2">
        <v>43159</v>
      </c>
      <c r="E2713" s="4">
        <v>86.18</v>
      </c>
      <c r="G2713" s="2">
        <v>41801</v>
      </c>
      <c r="H2713" s="4">
        <v>111.22</v>
      </c>
      <c r="J2713" s="2">
        <v>36796</v>
      </c>
      <c r="K2713" s="4">
        <v>21.67</v>
      </c>
      <c r="S2713" s="3">
        <v>36669</v>
      </c>
      <c r="T2713">
        <v>6.47</v>
      </c>
    </row>
    <row r="2714" spans="1:20" x14ac:dyDescent="0.25">
      <c r="A2714" s="2">
        <v>41467</v>
      </c>
      <c r="B2714" s="4">
        <v>1041.1400000000001</v>
      </c>
      <c r="D2714" s="2">
        <v>43160</v>
      </c>
      <c r="E2714" s="4">
        <v>85.27</v>
      </c>
      <c r="G2714" s="2">
        <v>41802</v>
      </c>
      <c r="H2714" s="4">
        <v>112.21</v>
      </c>
      <c r="J2714" s="2">
        <v>36797</v>
      </c>
      <c r="K2714" s="4">
        <v>19.47</v>
      </c>
      <c r="S2714" s="3">
        <v>36670</v>
      </c>
      <c r="T2714">
        <v>6.48</v>
      </c>
    </row>
    <row r="2715" spans="1:20" x14ac:dyDescent="0.25">
      <c r="A2715" s="2">
        <v>41470</v>
      </c>
      <c r="B2715" s="4">
        <v>1042.46</v>
      </c>
      <c r="D2715" s="2">
        <v>43161</v>
      </c>
      <c r="E2715" s="4">
        <v>85.75</v>
      </c>
      <c r="G2715" s="2">
        <v>41803</v>
      </c>
      <c r="H2715" s="4">
        <v>112.15</v>
      </c>
      <c r="J2715" s="2">
        <v>36798</v>
      </c>
      <c r="K2715" s="4">
        <v>20.57</v>
      </c>
      <c r="S2715" s="3">
        <v>36671</v>
      </c>
      <c r="T2715">
        <v>6.5600000000000005</v>
      </c>
    </row>
    <row r="2716" spans="1:20" x14ac:dyDescent="0.25">
      <c r="A2716" s="2">
        <v>41471</v>
      </c>
      <c r="B2716" s="4">
        <v>1043.33</v>
      </c>
      <c r="D2716" s="2">
        <v>43164</v>
      </c>
      <c r="E2716" s="4">
        <v>85.75</v>
      </c>
      <c r="G2716" s="2">
        <v>41806</v>
      </c>
      <c r="H2716" s="4">
        <v>112.43</v>
      </c>
      <c r="J2716" s="2">
        <v>36801</v>
      </c>
      <c r="K2716" s="4">
        <v>21.23</v>
      </c>
      <c r="S2716" s="3">
        <v>36672</v>
      </c>
      <c r="T2716">
        <v>6.4</v>
      </c>
    </row>
    <row r="2717" spans="1:20" x14ac:dyDescent="0.25">
      <c r="A2717" s="2">
        <v>41472</v>
      </c>
      <c r="B2717" s="4">
        <v>1043.79</v>
      </c>
      <c r="D2717" s="2">
        <v>43165</v>
      </c>
      <c r="E2717" s="4">
        <v>85.87</v>
      </c>
      <c r="G2717" s="2">
        <v>41807</v>
      </c>
      <c r="H2717" s="4">
        <v>111.54</v>
      </c>
      <c r="J2717" s="2">
        <v>36802</v>
      </c>
      <c r="K2717" s="4">
        <v>21.85</v>
      </c>
      <c r="S2717" s="3">
        <v>36675</v>
      </c>
      <c r="T2717">
        <v>6.4</v>
      </c>
    </row>
    <row r="2718" spans="1:20" x14ac:dyDescent="0.25">
      <c r="A2718" s="2">
        <v>41473</v>
      </c>
      <c r="B2718" s="4">
        <v>1040.53</v>
      </c>
      <c r="D2718" s="2">
        <v>43166</v>
      </c>
      <c r="E2718" s="4">
        <v>85.66</v>
      </c>
      <c r="G2718" s="2">
        <v>41808</v>
      </c>
      <c r="H2718" s="4">
        <v>112.4</v>
      </c>
      <c r="J2718" s="2">
        <v>36803</v>
      </c>
      <c r="K2718" s="4">
        <v>21.54</v>
      </c>
      <c r="S2718" s="3">
        <v>36676</v>
      </c>
      <c r="T2718">
        <v>6.71</v>
      </c>
    </row>
    <row r="2719" spans="1:20" x14ac:dyDescent="0.25">
      <c r="A2719" s="2">
        <v>41474</v>
      </c>
      <c r="B2719" s="4">
        <v>1044.6099999999999</v>
      </c>
      <c r="D2719" s="2">
        <v>43167</v>
      </c>
      <c r="E2719" s="4">
        <v>85.76</v>
      </c>
      <c r="G2719" s="2">
        <v>41809</v>
      </c>
      <c r="H2719" s="4">
        <v>110.94</v>
      </c>
      <c r="J2719" s="2">
        <v>36804</v>
      </c>
      <c r="K2719" s="4">
        <v>21.03</v>
      </c>
      <c r="S2719" s="3">
        <v>36677</v>
      </c>
      <c r="T2719">
        <v>6.83</v>
      </c>
    </row>
    <row r="2720" spans="1:20" x14ac:dyDescent="0.25">
      <c r="A2720" s="2">
        <v>41477</v>
      </c>
      <c r="B2720" s="4">
        <v>1044.93</v>
      </c>
      <c r="D2720" s="2">
        <v>43168</v>
      </c>
      <c r="E2720" s="4">
        <v>86.07</v>
      </c>
      <c r="G2720" s="2">
        <v>41810</v>
      </c>
      <c r="H2720" s="4">
        <v>111.8</v>
      </c>
      <c r="J2720" s="2">
        <v>36805</v>
      </c>
      <c r="K2720" s="4">
        <v>22.71</v>
      </c>
      <c r="S2720" s="3">
        <v>36678</v>
      </c>
      <c r="T2720">
        <v>6.65</v>
      </c>
    </row>
    <row r="2721" spans="1:20" x14ac:dyDescent="0.25">
      <c r="A2721" s="2">
        <v>41478</v>
      </c>
      <c r="B2721" s="4">
        <v>1043.7</v>
      </c>
      <c r="D2721" s="2">
        <v>43171</v>
      </c>
      <c r="E2721" s="4">
        <v>85.93</v>
      </c>
      <c r="G2721" s="2">
        <v>41813</v>
      </c>
      <c r="H2721" s="4">
        <v>111.45</v>
      </c>
      <c r="J2721" s="2">
        <v>36808</v>
      </c>
      <c r="K2721" s="4">
        <v>24.02</v>
      </c>
      <c r="S2721" s="3">
        <v>36679</v>
      </c>
      <c r="T2721">
        <v>6.44</v>
      </c>
    </row>
    <row r="2722" spans="1:20" x14ac:dyDescent="0.25">
      <c r="A2722" s="2">
        <v>41479</v>
      </c>
      <c r="B2722" s="4">
        <v>1040.02</v>
      </c>
      <c r="D2722" s="2">
        <v>43172</v>
      </c>
      <c r="E2722" s="4">
        <v>85.66</v>
      </c>
      <c r="G2722" s="2">
        <v>41814</v>
      </c>
      <c r="H2722" s="4">
        <v>112.58</v>
      </c>
      <c r="J2722" s="2">
        <v>36809</v>
      </c>
      <c r="K2722" s="4">
        <v>24.86</v>
      </c>
      <c r="S2722" s="3">
        <v>36682</v>
      </c>
      <c r="T2722">
        <v>6.51</v>
      </c>
    </row>
    <row r="2723" spans="1:20" x14ac:dyDescent="0.25">
      <c r="A2723" s="2">
        <v>41480</v>
      </c>
      <c r="B2723" s="4">
        <v>1039.8900000000001</v>
      </c>
      <c r="D2723" s="2">
        <v>43173</v>
      </c>
      <c r="E2723" s="4">
        <v>85.56</v>
      </c>
      <c r="G2723" s="2">
        <v>41815</v>
      </c>
      <c r="H2723" s="4">
        <v>112.87</v>
      </c>
      <c r="J2723" s="2">
        <v>36810</v>
      </c>
      <c r="K2723" s="4">
        <v>26.57</v>
      </c>
      <c r="S2723" s="3">
        <v>36683</v>
      </c>
      <c r="T2723">
        <v>6.47</v>
      </c>
    </row>
    <row r="2724" spans="1:20" x14ac:dyDescent="0.25">
      <c r="A2724" s="2">
        <v>41481</v>
      </c>
      <c r="B2724" s="4">
        <v>1041.6400000000001</v>
      </c>
      <c r="D2724" s="2">
        <v>43174</v>
      </c>
      <c r="E2724" s="4">
        <v>85.62</v>
      </c>
      <c r="G2724" s="2">
        <v>41816</v>
      </c>
      <c r="H2724" s="4">
        <v>113.41</v>
      </c>
      <c r="J2724" s="2">
        <v>36811</v>
      </c>
      <c r="K2724" s="4">
        <v>30.51</v>
      </c>
      <c r="S2724" s="3">
        <v>36684</v>
      </c>
      <c r="T2724">
        <v>6.5</v>
      </c>
    </row>
    <row r="2725" spans="1:20" x14ac:dyDescent="0.25">
      <c r="A2725" s="2">
        <v>41484</v>
      </c>
      <c r="B2725" s="4">
        <v>1039.48</v>
      </c>
      <c r="D2725" s="2">
        <v>43175</v>
      </c>
      <c r="E2725" s="4">
        <v>85.8</v>
      </c>
      <c r="G2725" s="2">
        <v>41817</v>
      </c>
      <c r="H2725" s="4">
        <v>113.24</v>
      </c>
      <c r="J2725" s="2">
        <v>36812</v>
      </c>
      <c r="K2725" s="4">
        <v>27.6</v>
      </c>
      <c r="S2725" s="3">
        <v>36685</v>
      </c>
      <c r="T2725">
        <v>6.54</v>
      </c>
    </row>
    <row r="2726" spans="1:20" x14ac:dyDescent="0.25">
      <c r="A2726" s="2">
        <v>41485</v>
      </c>
      <c r="B2726" s="4">
        <v>1039.3599999999999</v>
      </c>
      <c r="D2726" s="2">
        <v>43178</v>
      </c>
      <c r="E2726" s="4">
        <v>85.45</v>
      </c>
      <c r="G2726" s="2">
        <v>41820</v>
      </c>
      <c r="H2726" s="4">
        <v>113.52</v>
      </c>
      <c r="J2726" s="2">
        <v>36815</v>
      </c>
      <c r="K2726" s="4">
        <v>26.79</v>
      </c>
      <c r="S2726" s="3">
        <v>36686</v>
      </c>
      <c r="T2726">
        <v>6.47</v>
      </c>
    </row>
    <row r="2727" spans="1:20" x14ac:dyDescent="0.25">
      <c r="A2727" s="2">
        <v>41486</v>
      </c>
      <c r="B2727" s="4">
        <v>1040.44</v>
      </c>
      <c r="D2727" s="2">
        <v>43179</v>
      </c>
      <c r="E2727" s="4">
        <v>85.62</v>
      </c>
      <c r="G2727" s="2">
        <v>41821</v>
      </c>
      <c r="H2727" s="4">
        <v>112.28</v>
      </c>
      <c r="J2727" s="2">
        <v>36816</v>
      </c>
      <c r="K2727" s="4">
        <v>27.84</v>
      </c>
      <c r="S2727" s="3">
        <v>36689</v>
      </c>
      <c r="T2727">
        <v>6.54</v>
      </c>
    </row>
    <row r="2728" spans="1:20" x14ac:dyDescent="0.25">
      <c r="A2728" s="2">
        <v>41487</v>
      </c>
      <c r="B2728" s="4">
        <v>1034.79</v>
      </c>
      <c r="D2728" s="2">
        <v>43180</v>
      </c>
      <c r="E2728" s="4">
        <v>85.65</v>
      </c>
      <c r="G2728" s="2">
        <v>41822</v>
      </c>
      <c r="H2728" s="4">
        <v>111.08</v>
      </c>
      <c r="J2728" s="2">
        <v>36817</v>
      </c>
      <c r="K2728" s="4">
        <v>28.72</v>
      </c>
      <c r="S2728" s="3">
        <v>36690</v>
      </c>
      <c r="T2728">
        <v>6.46</v>
      </c>
    </row>
    <row r="2729" spans="1:20" x14ac:dyDescent="0.25">
      <c r="A2729" s="2">
        <v>41488</v>
      </c>
      <c r="B2729" s="4">
        <v>1037.95</v>
      </c>
      <c r="D2729" s="2">
        <v>43181</v>
      </c>
      <c r="E2729" s="4">
        <v>85.14</v>
      </c>
      <c r="G2729" s="2">
        <v>41823</v>
      </c>
      <c r="H2729" s="4">
        <v>110.68</v>
      </c>
      <c r="J2729" s="2">
        <v>36818</v>
      </c>
      <c r="K2729" s="4">
        <v>25.09</v>
      </c>
      <c r="S2729" s="3">
        <v>36691</v>
      </c>
      <c r="T2729">
        <v>6.54</v>
      </c>
    </row>
    <row r="2730" spans="1:20" x14ac:dyDescent="0.25">
      <c r="A2730" s="2">
        <v>41491</v>
      </c>
      <c r="B2730" s="4">
        <v>1035.51</v>
      </c>
      <c r="D2730" s="2">
        <v>43182</v>
      </c>
      <c r="E2730" s="4">
        <v>84.92</v>
      </c>
      <c r="G2730" s="2">
        <v>41827</v>
      </c>
      <c r="H2730" s="4">
        <v>111.49</v>
      </c>
      <c r="J2730" s="2">
        <v>36819</v>
      </c>
      <c r="K2730" s="4">
        <v>24.24</v>
      </c>
      <c r="S2730" s="3">
        <v>36692</v>
      </c>
      <c r="T2730">
        <v>6.7</v>
      </c>
    </row>
    <row r="2731" spans="1:20" x14ac:dyDescent="0.25">
      <c r="A2731" s="2">
        <v>41492</v>
      </c>
      <c r="B2731" s="4">
        <v>1036.1500000000001</v>
      </c>
      <c r="D2731" s="2">
        <v>43185</v>
      </c>
      <c r="E2731" s="4">
        <v>85.47</v>
      </c>
      <c r="G2731" s="2">
        <v>41828</v>
      </c>
      <c r="H2731" s="4">
        <v>112.74</v>
      </c>
      <c r="J2731" s="2">
        <v>36822</v>
      </c>
      <c r="K2731" s="4">
        <v>24.69</v>
      </c>
      <c r="S2731" s="3">
        <v>36693</v>
      </c>
      <c r="T2731">
        <v>6.46</v>
      </c>
    </row>
    <row r="2732" spans="1:20" x14ac:dyDescent="0.25">
      <c r="A2732" s="2">
        <v>41493</v>
      </c>
      <c r="B2732" s="4">
        <v>1036.6099999999999</v>
      </c>
      <c r="D2732" s="2">
        <v>43186</v>
      </c>
      <c r="E2732" s="4">
        <v>85.39</v>
      </c>
      <c r="G2732" s="2">
        <v>41829</v>
      </c>
      <c r="H2732" s="4">
        <v>112.83</v>
      </c>
      <c r="J2732" s="2">
        <v>36823</v>
      </c>
      <c r="K2732" s="4">
        <v>24.28</v>
      </c>
      <c r="S2732" s="3">
        <v>36696</v>
      </c>
      <c r="T2732">
        <v>6.51</v>
      </c>
    </row>
    <row r="2733" spans="1:20" x14ac:dyDescent="0.25">
      <c r="A2733" s="2">
        <v>41494</v>
      </c>
      <c r="B2733" s="4">
        <v>1037.83</v>
      </c>
      <c r="D2733" s="2">
        <v>43187</v>
      </c>
      <c r="E2733" s="4">
        <v>85.35</v>
      </c>
      <c r="G2733" s="2">
        <v>41830</v>
      </c>
      <c r="H2733" s="4">
        <v>112.86</v>
      </c>
      <c r="J2733" s="2">
        <v>36824</v>
      </c>
      <c r="K2733" s="4">
        <v>26.65</v>
      </c>
      <c r="S2733" s="3">
        <v>36697</v>
      </c>
      <c r="T2733">
        <v>6.49</v>
      </c>
    </row>
    <row r="2734" spans="1:20" x14ac:dyDescent="0.25">
      <c r="A2734" s="2">
        <v>41495</v>
      </c>
      <c r="B2734" s="4">
        <v>1037.8499999999999</v>
      </c>
      <c r="D2734" s="2">
        <v>43188</v>
      </c>
      <c r="E2734" s="4">
        <v>85.64</v>
      </c>
      <c r="G2734" s="2">
        <v>41831</v>
      </c>
      <c r="H2734" s="4">
        <v>113.58</v>
      </c>
      <c r="J2734" s="2">
        <v>36825</v>
      </c>
      <c r="K2734" s="4">
        <v>28.62</v>
      </c>
      <c r="S2734" s="3">
        <v>36698</v>
      </c>
      <c r="T2734">
        <v>6.47</v>
      </c>
    </row>
    <row r="2735" spans="1:20" x14ac:dyDescent="0.25">
      <c r="A2735" s="2">
        <v>41498</v>
      </c>
      <c r="B2735" s="4">
        <v>1037.1199999999999</v>
      </c>
      <c r="D2735" s="2">
        <v>43192</v>
      </c>
      <c r="E2735" s="4">
        <v>84.96</v>
      </c>
      <c r="G2735" s="2">
        <v>41834</v>
      </c>
      <c r="H2735" s="4">
        <v>113.09</v>
      </c>
      <c r="J2735" s="2">
        <v>36826</v>
      </c>
      <c r="K2735" s="4">
        <v>26.47</v>
      </c>
      <c r="S2735" s="3">
        <v>36699</v>
      </c>
      <c r="T2735">
        <v>6.52</v>
      </c>
    </row>
    <row r="2736" spans="1:20" x14ac:dyDescent="0.25">
      <c r="A2736" s="2">
        <v>41499</v>
      </c>
      <c r="B2736" s="4">
        <v>1037.0899999999999</v>
      </c>
      <c r="D2736" s="2">
        <v>43193</v>
      </c>
      <c r="E2736" s="4">
        <v>85.2</v>
      </c>
      <c r="G2736" s="2">
        <v>41835</v>
      </c>
      <c r="H2736" s="4">
        <v>112.86</v>
      </c>
      <c r="J2736" s="2">
        <v>36829</v>
      </c>
      <c r="K2736" s="4">
        <v>25.46</v>
      </c>
      <c r="S2736" s="3">
        <v>36700</v>
      </c>
      <c r="T2736">
        <v>6.51</v>
      </c>
    </row>
    <row r="2737" spans="1:20" x14ac:dyDescent="0.25">
      <c r="A2737" s="2">
        <v>41500</v>
      </c>
      <c r="B2737" s="4">
        <v>1035.5999999999999</v>
      </c>
      <c r="D2737" s="2">
        <v>43194</v>
      </c>
      <c r="E2737" s="4">
        <v>85.39</v>
      </c>
      <c r="G2737" s="2">
        <v>41836</v>
      </c>
      <c r="H2737" s="4">
        <v>113.46</v>
      </c>
      <c r="J2737" s="2">
        <v>36830</v>
      </c>
      <c r="K2737" s="4">
        <v>23.63</v>
      </c>
      <c r="S2737" s="3">
        <v>36703</v>
      </c>
      <c r="T2737">
        <v>6.63</v>
      </c>
    </row>
    <row r="2738" spans="1:20" x14ac:dyDescent="0.25">
      <c r="A2738" s="2">
        <v>41501</v>
      </c>
      <c r="B2738" s="4">
        <v>1031.6600000000001</v>
      </c>
      <c r="D2738" s="2">
        <v>43195</v>
      </c>
      <c r="E2738" s="4">
        <v>85.46</v>
      </c>
      <c r="G2738" s="2">
        <v>41837</v>
      </c>
      <c r="H2738" s="4">
        <v>114.93</v>
      </c>
      <c r="J2738" s="2">
        <v>36831</v>
      </c>
      <c r="K2738" s="4">
        <v>24.28</v>
      </c>
      <c r="S2738" s="3">
        <v>36704</v>
      </c>
      <c r="T2738">
        <v>6.5600000000000005</v>
      </c>
    </row>
    <row r="2739" spans="1:20" x14ac:dyDescent="0.25">
      <c r="A2739" s="2">
        <v>41502</v>
      </c>
      <c r="B2739" s="4">
        <v>1029.17</v>
      </c>
      <c r="D2739" s="2">
        <v>43196</v>
      </c>
      <c r="E2739" s="4">
        <v>85.27</v>
      </c>
      <c r="G2739" s="2">
        <v>41838</v>
      </c>
      <c r="H2739" s="4">
        <v>114.52</v>
      </c>
      <c r="J2739" s="2">
        <v>36832</v>
      </c>
      <c r="K2739" s="4">
        <v>23.92</v>
      </c>
      <c r="S2739" s="3">
        <v>36705</v>
      </c>
      <c r="T2739">
        <v>6.5</v>
      </c>
    </row>
    <row r="2740" spans="1:20" x14ac:dyDescent="0.25">
      <c r="A2740" s="2">
        <v>41505</v>
      </c>
      <c r="B2740" s="4">
        <v>1023.56</v>
      </c>
      <c r="D2740" s="2">
        <v>43199</v>
      </c>
      <c r="E2740" s="4">
        <v>85.59</v>
      </c>
      <c r="G2740" s="2">
        <v>41841</v>
      </c>
      <c r="H2740" s="4">
        <v>115.09</v>
      </c>
      <c r="J2740" s="2">
        <v>36833</v>
      </c>
      <c r="K2740" s="4">
        <v>23.67</v>
      </c>
      <c r="S2740" s="3">
        <v>36706</v>
      </c>
      <c r="T2740">
        <v>6.76</v>
      </c>
    </row>
    <row r="2741" spans="1:20" x14ac:dyDescent="0.25">
      <c r="A2741" s="2">
        <v>41506</v>
      </c>
      <c r="B2741" s="4">
        <v>1031.18</v>
      </c>
      <c r="D2741" s="2">
        <v>43200</v>
      </c>
      <c r="E2741" s="4">
        <v>85.9</v>
      </c>
      <c r="G2741" s="2">
        <v>41842</v>
      </c>
      <c r="H2741" s="4">
        <v>115.33</v>
      </c>
      <c r="J2741" s="2">
        <v>36836</v>
      </c>
      <c r="K2741" s="4">
        <v>24.52</v>
      </c>
      <c r="S2741" s="3">
        <v>36707</v>
      </c>
      <c r="T2741">
        <v>6.86</v>
      </c>
    </row>
    <row r="2742" spans="1:20" x14ac:dyDescent="0.25">
      <c r="A2742" s="2">
        <v>41507</v>
      </c>
      <c r="B2742" s="4">
        <v>1028.08</v>
      </c>
      <c r="D2742" s="2">
        <v>43201</v>
      </c>
      <c r="E2742" s="4">
        <v>85.93</v>
      </c>
      <c r="G2742" s="2">
        <v>41843</v>
      </c>
      <c r="H2742" s="4">
        <v>115.18</v>
      </c>
      <c r="J2742" s="2">
        <v>36837</v>
      </c>
      <c r="K2742" s="4">
        <v>24.91</v>
      </c>
      <c r="S2742" s="3">
        <v>36710</v>
      </c>
      <c r="T2742">
        <v>7.03</v>
      </c>
    </row>
    <row r="2743" spans="1:20" x14ac:dyDescent="0.25">
      <c r="A2743" s="2">
        <v>41508</v>
      </c>
      <c r="B2743" s="4">
        <v>1031.82</v>
      </c>
      <c r="D2743" s="2">
        <v>43202</v>
      </c>
      <c r="E2743" s="4">
        <v>86.24</v>
      </c>
      <c r="G2743" s="2">
        <v>41844</v>
      </c>
      <c r="H2743" s="4">
        <v>114.32</v>
      </c>
      <c r="J2743" s="2">
        <v>36838</v>
      </c>
      <c r="K2743" s="4">
        <v>25.66</v>
      </c>
      <c r="S2743" s="3">
        <v>36712</v>
      </c>
      <c r="T2743">
        <v>6.52</v>
      </c>
    </row>
    <row r="2744" spans="1:20" x14ac:dyDescent="0.25">
      <c r="A2744" s="2">
        <v>41509</v>
      </c>
      <c r="B2744" s="4">
        <v>1034.7</v>
      </c>
      <c r="D2744" s="2">
        <v>43203</v>
      </c>
      <c r="E2744" s="4">
        <v>86.29</v>
      </c>
      <c r="G2744" s="2">
        <v>41845</v>
      </c>
      <c r="H2744" s="4">
        <v>115.67</v>
      </c>
      <c r="J2744" s="2">
        <v>36839</v>
      </c>
      <c r="K2744" s="4">
        <v>27.2</v>
      </c>
      <c r="S2744" s="3">
        <v>36713</v>
      </c>
      <c r="T2744">
        <v>6.51</v>
      </c>
    </row>
    <row r="2745" spans="1:20" x14ac:dyDescent="0.25">
      <c r="A2745" s="2">
        <v>41512</v>
      </c>
      <c r="B2745" s="4">
        <v>1034.7</v>
      </c>
      <c r="D2745" s="2">
        <v>43206</v>
      </c>
      <c r="E2745" s="4">
        <v>86.42</v>
      </c>
      <c r="G2745" s="2">
        <v>41848</v>
      </c>
      <c r="H2745" s="4">
        <v>115.51</v>
      </c>
      <c r="J2745" s="2">
        <v>36840</v>
      </c>
      <c r="K2745" s="4">
        <v>28.53</v>
      </c>
      <c r="S2745" s="3">
        <v>36714</v>
      </c>
      <c r="T2745">
        <v>6.42</v>
      </c>
    </row>
    <row r="2746" spans="1:20" x14ac:dyDescent="0.25">
      <c r="A2746" s="2">
        <v>41513</v>
      </c>
      <c r="B2746" s="4">
        <v>1030.1600000000001</v>
      </c>
      <c r="D2746" s="2">
        <v>43207</v>
      </c>
      <c r="E2746" s="4">
        <v>86.46</v>
      </c>
      <c r="G2746" s="2">
        <v>41849</v>
      </c>
      <c r="H2746" s="4">
        <v>115.93</v>
      </c>
      <c r="J2746" s="2">
        <v>36843</v>
      </c>
      <c r="K2746" s="4">
        <v>29.06</v>
      </c>
      <c r="S2746" s="3">
        <v>36717</v>
      </c>
      <c r="T2746">
        <v>6.51</v>
      </c>
    </row>
    <row r="2747" spans="1:20" x14ac:dyDescent="0.25">
      <c r="A2747" s="2">
        <v>41514</v>
      </c>
      <c r="B2747" s="4">
        <v>1032.73</v>
      </c>
      <c r="D2747" s="2">
        <v>43208</v>
      </c>
      <c r="E2747" s="4">
        <v>86.37</v>
      </c>
      <c r="G2747" s="2">
        <v>41850</v>
      </c>
      <c r="H2747" s="4">
        <v>114.32</v>
      </c>
      <c r="J2747" s="2">
        <v>36844</v>
      </c>
      <c r="K2747" s="4">
        <v>26.81</v>
      </c>
      <c r="S2747" s="3">
        <v>36718</v>
      </c>
      <c r="T2747">
        <v>6.39</v>
      </c>
    </row>
    <row r="2748" spans="1:20" x14ac:dyDescent="0.25">
      <c r="A2748" s="2">
        <v>41515</v>
      </c>
      <c r="B2748" s="4">
        <v>1035.23</v>
      </c>
      <c r="D2748" s="2">
        <v>43209</v>
      </c>
      <c r="E2748" s="4">
        <v>86.1</v>
      </c>
      <c r="G2748" s="2">
        <v>41851</v>
      </c>
      <c r="H2748" s="4">
        <v>113.98</v>
      </c>
      <c r="J2748" s="2">
        <v>36845</v>
      </c>
      <c r="K2748" s="4">
        <v>26.15</v>
      </c>
      <c r="S2748" s="3">
        <v>36719</v>
      </c>
      <c r="T2748">
        <v>6.38</v>
      </c>
    </row>
    <row r="2749" spans="1:20" x14ac:dyDescent="0.25">
      <c r="A2749" s="2">
        <v>41516</v>
      </c>
      <c r="B2749" s="4">
        <v>1034.6600000000001</v>
      </c>
      <c r="D2749" s="2">
        <v>43210</v>
      </c>
      <c r="E2749" s="4">
        <v>85.89</v>
      </c>
      <c r="G2749" s="2">
        <v>41852</v>
      </c>
      <c r="H2749" s="4">
        <v>114.56</v>
      </c>
      <c r="J2749" s="2">
        <v>36846</v>
      </c>
      <c r="K2749" s="4">
        <v>25.05</v>
      </c>
      <c r="S2749" s="3">
        <v>36720</v>
      </c>
      <c r="T2749">
        <v>6.5</v>
      </c>
    </row>
    <row r="2750" spans="1:20" x14ac:dyDescent="0.25">
      <c r="A2750" s="2">
        <v>41520</v>
      </c>
      <c r="B2750" s="4">
        <v>1030.8699999999999</v>
      </c>
      <c r="D2750" s="2">
        <v>43213</v>
      </c>
      <c r="E2750" s="4">
        <v>85.66</v>
      </c>
      <c r="G2750" s="2">
        <v>41855</v>
      </c>
      <c r="H2750" s="4">
        <v>114.26</v>
      </c>
      <c r="J2750" s="2">
        <v>36847</v>
      </c>
      <c r="K2750" s="4">
        <v>24.81</v>
      </c>
      <c r="S2750" s="3">
        <v>36721</v>
      </c>
      <c r="T2750">
        <v>6.51</v>
      </c>
    </row>
    <row r="2751" spans="1:20" x14ac:dyDescent="0.25">
      <c r="A2751" s="2">
        <v>41521</v>
      </c>
      <c r="B2751" s="4">
        <v>1033.55</v>
      </c>
      <c r="D2751" s="2">
        <v>43214</v>
      </c>
      <c r="E2751" s="4">
        <v>85.49</v>
      </c>
      <c r="G2751" s="2">
        <v>41856</v>
      </c>
      <c r="H2751" s="4">
        <v>114.63</v>
      </c>
      <c r="J2751" s="2">
        <v>36850</v>
      </c>
      <c r="K2751" s="4">
        <v>27.43</v>
      </c>
      <c r="S2751" s="3">
        <v>36724</v>
      </c>
      <c r="T2751">
        <v>6.58</v>
      </c>
    </row>
    <row r="2752" spans="1:20" x14ac:dyDescent="0.25">
      <c r="A2752" s="2">
        <v>41522</v>
      </c>
      <c r="B2752" s="4">
        <v>1029.1199999999999</v>
      </c>
      <c r="D2752" s="2">
        <v>43215</v>
      </c>
      <c r="E2752" s="4">
        <v>85.5</v>
      </c>
      <c r="G2752" s="2">
        <v>41857</v>
      </c>
      <c r="H2752" s="4">
        <v>114.7</v>
      </c>
      <c r="J2752" s="2">
        <v>36851</v>
      </c>
      <c r="K2752" s="4">
        <v>26.62</v>
      </c>
      <c r="S2752" s="3">
        <v>36725</v>
      </c>
      <c r="T2752">
        <v>6.47</v>
      </c>
    </row>
    <row r="2753" spans="1:20" x14ac:dyDescent="0.25">
      <c r="A2753" s="2">
        <v>41523</v>
      </c>
      <c r="B2753" s="4">
        <v>1031.53</v>
      </c>
      <c r="D2753" s="2">
        <v>43216</v>
      </c>
      <c r="E2753" s="4">
        <v>85.8</v>
      </c>
      <c r="G2753" s="2">
        <v>41858</v>
      </c>
      <c r="H2753" s="4">
        <v>115.77</v>
      </c>
      <c r="J2753" s="2">
        <v>36852</v>
      </c>
      <c r="K2753" s="4">
        <v>27.71</v>
      </c>
      <c r="S2753" s="3">
        <v>36726</v>
      </c>
      <c r="T2753">
        <v>6.45</v>
      </c>
    </row>
    <row r="2754" spans="1:20" x14ac:dyDescent="0.25">
      <c r="A2754" s="2">
        <v>41526</v>
      </c>
      <c r="B2754" s="4">
        <v>1032.1500000000001</v>
      </c>
      <c r="D2754" s="2">
        <v>43217</v>
      </c>
      <c r="E2754" s="4">
        <v>85.76</v>
      </c>
      <c r="G2754" s="2">
        <v>41859</v>
      </c>
      <c r="H2754" s="4">
        <v>115.52</v>
      </c>
      <c r="J2754" s="2">
        <v>36854</v>
      </c>
      <c r="K2754" s="4">
        <v>26</v>
      </c>
      <c r="S2754" s="3">
        <v>36727</v>
      </c>
      <c r="T2754">
        <v>6.52</v>
      </c>
    </row>
    <row r="2755" spans="1:20" x14ac:dyDescent="0.25">
      <c r="A2755" s="2">
        <v>41527</v>
      </c>
      <c r="B2755" s="4">
        <v>1030.0899999999999</v>
      </c>
      <c r="D2755" s="2">
        <v>43220</v>
      </c>
      <c r="E2755" s="4">
        <v>85.7</v>
      </c>
      <c r="G2755" s="2">
        <v>41862</v>
      </c>
      <c r="H2755" s="4">
        <v>115.51</v>
      </c>
      <c r="J2755" s="2">
        <v>36857</v>
      </c>
      <c r="K2755" s="4">
        <v>26.93</v>
      </c>
      <c r="S2755" s="3">
        <v>36728</v>
      </c>
      <c r="T2755">
        <v>6.51</v>
      </c>
    </row>
    <row r="2756" spans="1:20" x14ac:dyDescent="0.25">
      <c r="A2756" s="2">
        <v>41528</v>
      </c>
      <c r="B2756" s="4">
        <v>1033.18</v>
      </c>
      <c r="D2756" s="2">
        <v>43221</v>
      </c>
      <c r="E2756" s="4">
        <v>85.4</v>
      </c>
      <c r="G2756" s="2">
        <v>41863</v>
      </c>
      <c r="H2756" s="4">
        <v>114.76</v>
      </c>
      <c r="J2756" s="2">
        <v>36858</v>
      </c>
      <c r="K2756" s="4">
        <v>27.64</v>
      </c>
      <c r="S2756" s="3">
        <v>36731</v>
      </c>
      <c r="T2756">
        <v>6.52</v>
      </c>
    </row>
    <row r="2757" spans="1:20" x14ac:dyDescent="0.25">
      <c r="A2757" s="2">
        <v>41529</v>
      </c>
      <c r="B2757" s="4">
        <v>1032.68</v>
      </c>
      <c r="D2757" s="2">
        <v>43222</v>
      </c>
      <c r="E2757" s="4">
        <v>85.37</v>
      </c>
      <c r="G2757" s="2">
        <v>41864</v>
      </c>
      <c r="H2757" s="4">
        <v>115.51</v>
      </c>
      <c r="J2757" s="2">
        <v>36859</v>
      </c>
      <c r="K2757" s="4">
        <v>27.49</v>
      </c>
      <c r="S2757" s="3">
        <v>36732</v>
      </c>
      <c r="T2757">
        <v>6.46</v>
      </c>
    </row>
    <row r="2758" spans="1:20" x14ac:dyDescent="0.25">
      <c r="A2758" s="2">
        <v>41530</v>
      </c>
      <c r="B2758" s="4">
        <v>1034.0999999999999</v>
      </c>
      <c r="D2758" s="2">
        <v>43223</v>
      </c>
      <c r="E2758" s="4">
        <v>85.36</v>
      </c>
      <c r="G2758" s="2">
        <v>41865</v>
      </c>
      <c r="H2758" s="4">
        <v>116.44</v>
      </c>
      <c r="J2758" s="2">
        <v>36860</v>
      </c>
      <c r="K2758" s="4">
        <v>29.65</v>
      </c>
      <c r="S2758" s="3">
        <v>36733</v>
      </c>
      <c r="T2758">
        <v>6.49</v>
      </c>
    </row>
    <row r="2759" spans="1:20" x14ac:dyDescent="0.25">
      <c r="A2759" s="2">
        <v>41533</v>
      </c>
      <c r="B2759" s="4">
        <v>1031.6099999999999</v>
      </c>
      <c r="D2759" s="2">
        <v>43224</v>
      </c>
      <c r="E2759" s="4">
        <v>85.42</v>
      </c>
      <c r="G2759" s="2">
        <v>41866</v>
      </c>
      <c r="H2759" s="4">
        <v>117.71</v>
      </c>
      <c r="J2759" s="2">
        <v>36861</v>
      </c>
      <c r="K2759" s="4">
        <v>27.48</v>
      </c>
      <c r="S2759" s="3">
        <v>36734</v>
      </c>
      <c r="T2759">
        <v>6.52</v>
      </c>
    </row>
    <row r="2760" spans="1:20" x14ac:dyDescent="0.25">
      <c r="A2760" s="2">
        <v>41534</v>
      </c>
      <c r="B2760" s="4">
        <v>1034.52</v>
      </c>
      <c r="D2760" s="2">
        <v>43227</v>
      </c>
      <c r="E2760" s="4">
        <v>85.5</v>
      </c>
      <c r="G2760" s="2">
        <v>41869</v>
      </c>
      <c r="H2760" s="4">
        <v>116.54</v>
      </c>
      <c r="J2760" s="2">
        <v>36864</v>
      </c>
      <c r="K2760" s="4">
        <v>27.78</v>
      </c>
      <c r="S2760" s="3">
        <v>36735</v>
      </c>
      <c r="T2760">
        <v>6.44</v>
      </c>
    </row>
    <row r="2761" spans="1:20" x14ac:dyDescent="0.25">
      <c r="A2761" s="2">
        <v>41535</v>
      </c>
      <c r="B2761" s="4">
        <v>1038.8499999999999</v>
      </c>
      <c r="D2761" s="2">
        <v>43228</v>
      </c>
      <c r="E2761" s="4">
        <v>85.37</v>
      </c>
      <c r="G2761" s="2">
        <v>41870</v>
      </c>
      <c r="H2761" s="4">
        <v>116.18</v>
      </c>
      <c r="J2761" s="2">
        <v>36865</v>
      </c>
      <c r="K2761" s="4">
        <v>24.99</v>
      </c>
      <c r="S2761" s="3">
        <v>36738</v>
      </c>
      <c r="T2761">
        <v>6.64</v>
      </c>
    </row>
    <row r="2762" spans="1:20" x14ac:dyDescent="0.25">
      <c r="A2762" s="2">
        <v>41536</v>
      </c>
      <c r="B2762" s="4">
        <v>1036.76</v>
      </c>
      <c r="D2762" s="2">
        <v>43229</v>
      </c>
      <c r="E2762" s="4">
        <v>85.51</v>
      </c>
      <c r="G2762" s="2">
        <v>41871</v>
      </c>
      <c r="H2762" s="4">
        <v>115.99</v>
      </c>
      <c r="J2762" s="2">
        <v>36866</v>
      </c>
      <c r="K2762" s="4">
        <v>25.07</v>
      </c>
      <c r="S2762" s="3">
        <v>36739</v>
      </c>
      <c r="T2762">
        <v>6.51</v>
      </c>
    </row>
    <row r="2763" spans="1:20" x14ac:dyDescent="0.25">
      <c r="A2763" s="2">
        <v>41537</v>
      </c>
      <c r="B2763" s="4">
        <v>1038.72</v>
      </c>
      <c r="D2763" s="2">
        <v>43230</v>
      </c>
      <c r="E2763" s="4">
        <v>85.76</v>
      </c>
      <c r="G2763" s="2">
        <v>41872</v>
      </c>
      <c r="H2763" s="4">
        <v>116.65</v>
      </c>
      <c r="J2763" s="2">
        <v>36867</v>
      </c>
      <c r="K2763" s="4">
        <v>25.34</v>
      </c>
      <c r="S2763" s="3">
        <v>36740</v>
      </c>
      <c r="T2763">
        <v>6.42</v>
      </c>
    </row>
    <row r="2764" spans="1:20" x14ac:dyDescent="0.25">
      <c r="A2764" s="2">
        <v>41540</v>
      </c>
      <c r="B2764" s="4">
        <v>1041.17</v>
      </c>
      <c r="D2764" s="2">
        <v>43231</v>
      </c>
      <c r="E2764" s="4">
        <v>85.73</v>
      </c>
      <c r="G2764" s="2">
        <v>41873</v>
      </c>
      <c r="H2764" s="4">
        <v>117.29</v>
      </c>
      <c r="J2764" s="2">
        <v>36868</v>
      </c>
      <c r="K2764" s="4">
        <v>22.41</v>
      </c>
      <c r="S2764" s="3">
        <v>36741</v>
      </c>
      <c r="T2764">
        <v>6.45</v>
      </c>
    </row>
    <row r="2765" spans="1:20" x14ac:dyDescent="0.25">
      <c r="A2765" s="2">
        <v>41541</v>
      </c>
      <c r="B2765" s="4">
        <v>1045.48</v>
      </c>
      <c r="D2765" s="2">
        <v>43234</v>
      </c>
      <c r="E2765" s="4">
        <v>85.75</v>
      </c>
      <c r="G2765" s="2">
        <v>41876</v>
      </c>
      <c r="H2765" s="4">
        <v>117.73</v>
      </c>
      <c r="J2765" s="2">
        <v>36871</v>
      </c>
      <c r="K2765" s="4">
        <v>23.51</v>
      </c>
      <c r="S2765" s="3">
        <v>36742</v>
      </c>
      <c r="T2765">
        <v>6.44</v>
      </c>
    </row>
    <row r="2766" spans="1:20" x14ac:dyDescent="0.25">
      <c r="A2766" s="2">
        <v>41542</v>
      </c>
      <c r="B2766" s="4">
        <v>1046.29</v>
      </c>
      <c r="D2766" s="2">
        <v>43235</v>
      </c>
      <c r="E2766" s="4">
        <v>85.33</v>
      </c>
      <c r="G2766" s="2">
        <v>41877</v>
      </c>
      <c r="H2766" s="4">
        <v>117.35</v>
      </c>
      <c r="J2766" s="2">
        <v>36872</v>
      </c>
      <c r="K2766" s="4">
        <v>24.88</v>
      </c>
      <c r="S2766" s="3">
        <v>36745</v>
      </c>
      <c r="T2766">
        <v>6.46</v>
      </c>
    </row>
    <row r="2767" spans="1:20" x14ac:dyDescent="0.25">
      <c r="A2767" s="2">
        <v>41543</v>
      </c>
      <c r="B2767" s="4">
        <v>1043.44</v>
      </c>
      <c r="D2767" s="2">
        <v>43236</v>
      </c>
      <c r="E2767" s="4">
        <v>85.44</v>
      </c>
      <c r="G2767" s="2">
        <v>41878</v>
      </c>
      <c r="H2767" s="4">
        <v>118.35</v>
      </c>
      <c r="J2767" s="2">
        <v>36873</v>
      </c>
      <c r="K2767" s="4">
        <v>23.63</v>
      </c>
      <c r="S2767" s="3">
        <v>36746</v>
      </c>
      <c r="T2767">
        <v>6.44</v>
      </c>
    </row>
    <row r="2768" spans="1:20" x14ac:dyDescent="0.25">
      <c r="A2768" s="2">
        <v>41544</v>
      </c>
      <c r="B2768" s="4">
        <v>1044.4100000000001</v>
      </c>
      <c r="D2768" s="2">
        <v>43237</v>
      </c>
      <c r="E2768" s="4">
        <v>85.49</v>
      </c>
      <c r="G2768" s="2">
        <v>41879</v>
      </c>
      <c r="H2768" s="4">
        <v>118.99</v>
      </c>
      <c r="J2768" s="2">
        <v>36874</v>
      </c>
      <c r="K2768" s="4">
        <v>24.86</v>
      </c>
      <c r="S2768" s="3">
        <v>36747</v>
      </c>
      <c r="T2768">
        <v>6.48</v>
      </c>
    </row>
    <row r="2769" spans="1:20" x14ac:dyDescent="0.25">
      <c r="A2769" s="2">
        <v>41547</v>
      </c>
      <c r="B2769" s="4">
        <v>1043.74</v>
      </c>
      <c r="D2769" s="2">
        <v>43238</v>
      </c>
      <c r="E2769" s="4">
        <v>85.4</v>
      </c>
      <c r="G2769" s="2">
        <v>41880</v>
      </c>
      <c r="H2769" s="4">
        <v>119.05</v>
      </c>
      <c r="J2769" s="2">
        <v>36875</v>
      </c>
      <c r="K2769" s="4">
        <v>26.55</v>
      </c>
      <c r="S2769" s="3">
        <v>36748</v>
      </c>
      <c r="T2769">
        <v>6.52</v>
      </c>
    </row>
    <row r="2770" spans="1:20" x14ac:dyDescent="0.25">
      <c r="A2770" s="2">
        <v>41548</v>
      </c>
      <c r="B2770" s="4">
        <v>1042.5</v>
      </c>
      <c r="D2770" s="2">
        <v>43241</v>
      </c>
      <c r="E2770" s="4">
        <v>85.52</v>
      </c>
      <c r="G2770" s="2">
        <v>41884</v>
      </c>
      <c r="H2770" s="4">
        <v>116.73</v>
      </c>
      <c r="J2770" s="2">
        <v>36878</v>
      </c>
      <c r="K2770" s="4">
        <v>27.7</v>
      </c>
      <c r="S2770" s="3">
        <v>36749</v>
      </c>
      <c r="T2770">
        <v>6.5</v>
      </c>
    </row>
    <row r="2771" spans="1:20" x14ac:dyDescent="0.25">
      <c r="A2771" s="2">
        <v>41549</v>
      </c>
      <c r="B2771" s="4">
        <v>1043.06</v>
      </c>
      <c r="D2771" s="2">
        <v>43242</v>
      </c>
      <c r="E2771" s="4">
        <v>85.58</v>
      </c>
      <c r="G2771" s="2">
        <v>41885</v>
      </c>
      <c r="H2771" s="4">
        <v>117.38</v>
      </c>
      <c r="J2771" s="2">
        <v>36879</v>
      </c>
      <c r="K2771" s="4">
        <v>27.17</v>
      </c>
      <c r="S2771" s="3">
        <v>36752</v>
      </c>
      <c r="T2771">
        <v>6.58</v>
      </c>
    </row>
    <row r="2772" spans="1:20" x14ac:dyDescent="0.25">
      <c r="A2772" s="2">
        <v>41550</v>
      </c>
      <c r="B2772" s="4">
        <v>1042.3499999999999</v>
      </c>
      <c r="D2772" s="2">
        <v>43243</v>
      </c>
      <c r="E2772" s="4">
        <v>85.65</v>
      </c>
      <c r="G2772" s="2">
        <v>41886</v>
      </c>
      <c r="H2772" s="4">
        <v>115.95</v>
      </c>
      <c r="J2772" s="2">
        <v>36880</v>
      </c>
      <c r="K2772" s="4">
        <v>31.74</v>
      </c>
      <c r="S2772" s="3">
        <v>36753</v>
      </c>
      <c r="T2772">
        <v>6.63</v>
      </c>
    </row>
    <row r="2773" spans="1:20" x14ac:dyDescent="0.25">
      <c r="A2773" s="2">
        <v>41551</v>
      </c>
      <c r="B2773" s="4">
        <v>1042.3900000000001</v>
      </c>
      <c r="D2773" s="2">
        <v>43244</v>
      </c>
      <c r="E2773" s="4">
        <v>85.7</v>
      </c>
      <c r="G2773" s="2">
        <v>41887</v>
      </c>
      <c r="H2773" s="4">
        <v>115.7</v>
      </c>
      <c r="J2773" s="2">
        <v>36881</v>
      </c>
      <c r="K2773" s="4">
        <v>29.66</v>
      </c>
      <c r="S2773" s="3">
        <v>36754</v>
      </c>
      <c r="T2773">
        <v>6.48</v>
      </c>
    </row>
    <row r="2774" spans="1:20" x14ac:dyDescent="0.25">
      <c r="A2774" s="2">
        <v>41554</v>
      </c>
      <c r="B2774" s="4">
        <v>1042.26</v>
      </c>
      <c r="D2774" s="2">
        <v>43245</v>
      </c>
      <c r="E2774" s="4">
        <v>85.56</v>
      </c>
      <c r="G2774" s="2">
        <v>41890</v>
      </c>
      <c r="H2774" s="4">
        <v>115.78</v>
      </c>
      <c r="J2774" s="2">
        <v>36882</v>
      </c>
      <c r="K2774" s="4">
        <v>27.55</v>
      </c>
      <c r="S2774" s="3">
        <v>36755</v>
      </c>
      <c r="T2774">
        <v>6.47</v>
      </c>
    </row>
    <row r="2775" spans="1:20" x14ac:dyDescent="0.25">
      <c r="A2775" s="2">
        <v>41555</v>
      </c>
      <c r="B2775" s="4">
        <v>1041.83</v>
      </c>
      <c r="D2775" s="2">
        <v>43249</v>
      </c>
      <c r="E2775" s="4">
        <v>85.2</v>
      </c>
      <c r="G2775" s="2">
        <v>41891</v>
      </c>
      <c r="H2775" s="4">
        <v>115.69</v>
      </c>
      <c r="J2775" s="2">
        <v>36886</v>
      </c>
      <c r="K2775" s="4">
        <v>28.73</v>
      </c>
      <c r="S2775" s="3">
        <v>36756</v>
      </c>
      <c r="T2775">
        <v>6.44</v>
      </c>
    </row>
    <row r="2776" spans="1:20" x14ac:dyDescent="0.25">
      <c r="A2776" s="2">
        <v>41556</v>
      </c>
      <c r="B2776" s="4">
        <v>1042.7</v>
      </c>
      <c r="D2776" s="2">
        <v>43250</v>
      </c>
      <c r="E2776" s="4">
        <v>85.46</v>
      </c>
      <c r="G2776" s="2">
        <v>41892</v>
      </c>
      <c r="H2776" s="4">
        <v>114.96</v>
      </c>
      <c r="J2776" s="2">
        <v>36887</v>
      </c>
      <c r="K2776" s="4">
        <v>28.14</v>
      </c>
      <c r="S2776" s="3">
        <v>36759</v>
      </c>
      <c r="T2776">
        <v>6.48</v>
      </c>
    </row>
    <row r="2777" spans="1:20" x14ac:dyDescent="0.25">
      <c r="A2777" s="2">
        <v>41557</v>
      </c>
      <c r="B2777" s="4">
        <v>1047.3800000000001</v>
      </c>
      <c r="D2777" s="2">
        <v>43251</v>
      </c>
      <c r="E2777" s="4">
        <v>85.38</v>
      </c>
      <c r="G2777" s="2">
        <v>41893</v>
      </c>
      <c r="H2777" s="4">
        <v>114.58</v>
      </c>
      <c r="J2777" s="2">
        <v>36888</v>
      </c>
      <c r="K2777" s="4">
        <v>26.57</v>
      </c>
      <c r="S2777" s="3">
        <v>36760</v>
      </c>
      <c r="T2777">
        <v>6.42</v>
      </c>
    </row>
    <row r="2778" spans="1:20" x14ac:dyDescent="0.25">
      <c r="A2778" s="2">
        <v>41558</v>
      </c>
      <c r="B2778" s="4">
        <v>1049.25</v>
      </c>
      <c r="D2778" s="2">
        <v>43252</v>
      </c>
      <c r="E2778" s="4">
        <v>85.19</v>
      </c>
      <c r="G2778" s="2">
        <v>41894</v>
      </c>
      <c r="H2778" s="4">
        <v>113.38</v>
      </c>
      <c r="J2778" s="2">
        <v>36889</v>
      </c>
      <c r="K2778" s="4">
        <v>26.85</v>
      </c>
      <c r="S2778" s="3">
        <v>36761</v>
      </c>
      <c r="T2778">
        <v>6.5</v>
      </c>
    </row>
    <row r="2779" spans="1:20" x14ac:dyDescent="0.25">
      <c r="A2779" s="2">
        <v>41561</v>
      </c>
      <c r="B2779" s="4">
        <v>1050.72</v>
      </c>
      <c r="D2779" s="2">
        <v>43255</v>
      </c>
      <c r="E2779" s="4">
        <v>85.37</v>
      </c>
      <c r="G2779" s="2">
        <v>41897</v>
      </c>
      <c r="H2779" s="4">
        <v>113.55</v>
      </c>
      <c r="J2779" s="2">
        <v>36893</v>
      </c>
      <c r="K2779" s="4">
        <v>29.99</v>
      </c>
      <c r="S2779" s="3">
        <v>36762</v>
      </c>
      <c r="T2779">
        <v>6.5600000000000005</v>
      </c>
    </row>
    <row r="2780" spans="1:20" x14ac:dyDescent="0.25">
      <c r="A2780" s="2">
        <v>41562</v>
      </c>
      <c r="B2780" s="4">
        <v>1050.3499999999999</v>
      </c>
      <c r="D2780" s="2">
        <v>43256</v>
      </c>
      <c r="E2780" s="4">
        <v>85.47</v>
      </c>
      <c r="G2780" s="2">
        <v>41898</v>
      </c>
      <c r="H2780" s="4">
        <v>113.09</v>
      </c>
      <c r="J2780" s="2">
        <v>36894</v>
      </c>
      <c r="K2780" s="4">
        <v>26.6</v>
      </c>
      <c r="S2780" s="3">
        <v>36763</v>
      </c>
      <c r="T2780">
        <v>6.54</v>
      </c>
    </row>
    <row r="2781" spans="1:20" x14ac:dyDescent="0.25">
      <c r="A2781" s="2">
        <v>41563</v>
      </c>
      <c r="B2781" s="4">
        <v>1055.81</v>
      </c>
      <c r="D2781" s="2">
        <v>43257</v>
      </c>
      <c r="E2781" s="4">
        <v>85.68</v>
      </c>
      <c r="G2781" s="2">
        <v>41899</v>
      </c>
      <c r="H2781" s="4">
        <v>112.8</v>
      </c>
      <c r="J2781" s="2">
        <v>36895</v>
      </c>
      <c r="K2781" s="4">
        <v>26.97</v>
      </c>
      <c r="S2781" s="3">
        <v>36766</v>
      </c>
      <c r="T2781">
        <v>6.57</v>
      </c>
    </row>
    <row r="2782" spans="1:20" x14ac:dyDescent="0.25">
      <c r="A2782" s="2">
        <v>41564</v>
      </c>
      <c r="B2782" s="4">
        <v>1060.6600000000001</v>
      </c>
      <c r="D2782" s="2">
        <v>43258</v>
      </c>
      <c r="E2782" s="4">
        <v>85.71</v>
      </c>
      <c r="G2782" s="2">
        <v>41900</v>
      </c>
      <c r="H2782" s="4">
        <v>113.18</v>
      </c>
      <c r="J2782" s="2">
        <v>36896</v>
      </c>
      <c r="K2782" s="4">
        <v>28.67</v>
      </c>
      <c r="S2782" s="3">
        <v>36767</v>
      </c>
      <c r="T2782">
        <v>6.51</v>
      </c>
    </row>
    <row r="2783" spans="1:20" x14ac:dyDescent="0.25">
      <c r="A2783" s="2">
        <v>41565</v>
      </c>
      <c r="B2783" s="4">
        <v>1063.3800000000001</v>
      </c>
      <c r="D2783" s="2">
        <v>43259</v>
      </c>
      <c r="E2783" s="4">
        <v>85.66</v>
      </c>
      <c r="G2783" s="2">
        <v>41901</v>
      </c>
      <c r="H2783" s="4">
        <v>114.6</v>
      </c>
      <c r="J2783" s="2">
        <v>36899</v>
      </c>
      <c r="K2783" s="4">
        <v>29.84</v>
      </c>
      <c r="S2783" s="3">
        <v>36768</v>
      </c>
      <c r="T2783">
        <v>6.51</v>
      </c>
    </row>
    <row r="2784" spans="1:20" x14ac:dyDescent="0.25">
      <c r="A2784" s="2">
        <v>41568</v>
      </c>
      <c r="B2784" s="4">
        <v>1060.73</v>
      </c>
      <c r="D2784" s="2">
        <v>43262</v>
      </c>
      <c r="E2784" s="4">
        <v>85.82</v>
      </c>
      <c r="G2784" s="2">
        <v>41904</v>
      </c>
      <c r="H2784" s="4">
        <v>114.74</v>
      </c>
      <c r="J2784" s="2">
        <v>36900</v>
      </c>
      <c r="K2784" s="4">
        <v>27.99</v>
      </c>
      <c r="S2784" s="3">
        <v>36769</v>
      </c>
      <c r="T2784">
        <v>6.65</v>
      </c>
    </row>
    <row r="2785" spans="1:20" x14ac:dyDescent="0.25">
      <c r="A2785" s="2">
        <v>41569</v>
      </c>
      <c r="B2785" s="4">
        <v>1064.0899999999999</v>
      </c>
      <c r="D2785" s="2">
        <v>43263</v>
      </c>
      <c r="E2785" s="4">
        <v>85.89</v>
      </c>
      <c r="G2785" s="2">
        <v>41905</v>
      </c>
      <c r="H2785" s="4">
        <v>115.45</v>
      </c>
      <c r="J2785" s="2">
        <v>36901</v>
      </c>
      <c r="K2785" s="4">
        <v>26.8</v>
      </c>
      <c r="S2785" s="3">
        <v>36770</v>
      </c>
      <c r="T2785">
        <v>6.52</v>
      </c>
    </row>
    <row r="2786" spans="1:20" x14ac:dyDescent="0.25">
      <c r="A2786" s="2">
        <v>41570</v>
      </c>
      <c r="B2786" s="4">
        <v>1065.02</v>
      </c>
      <c r="D2786" s="2">
        <v>43264</v>
      </c>
      <c r="E2786" s="4">
        <v>85.92</v>
      </c>
      <c r="G2786" s="2">
        <v>41906</v>
      </c>
      <c r="H2786" s="4">
        <v>114.81</v>
      </c>
      <c r="J2786" s="2">
        <v>36902</v>
      </c>
      <c r="K2786" s="4">
        <v>25.79</v>
      </c>
      <c r="S2786" s="3">
        <v>36774</v>
      </c>
      <c r="T2786">
        <v>6.61</v>
      </c>
    </row>
    <row r="2787" spans="1:20" x14ac:dyDescent="0.25">
      <c r="A2787" s="2">
        <v>41571</v>
      </c>
      <c r="B2787" s="4">
        <v>1065.47</v>
      </c>
      <c r="D2787" s="2">
        <v>43265</v>
      </c>
      <c r="E2787" s="4">
        <v>86.17</v>
      </c>
      <c r="G2787" s="2">
        <v>41907</v>
      </c>
      <c r="H2787" s="4">
        <v>116.18</v>
      </c>
      <c r="J2787" s="2">
        <v>36903</v>
      </c>
      <c r="K2787" s="4">
        <v>24.56</v>
      </c>
      <c r="S2787" s="3">
        <v>36775</v>
      </c>
      <c r="T2787">
        <v>6.5600000000000005</v>
      </c>
    </row>
    <row r="2788" spans="1:20" x14ac:dyDescent="0.25">
      <c r="A2788" s="2">
        <v>41572</v>
      </c>
      <c r="B2788" s="4">
        <v>1065.68</v>
      </c>
      <c r="D2788" s="2">
        <v>43266</v>
      </c>
      <c r="E2788" s="4">
        <v>86.12</v>
      </c>
      <c r="G2788" s="2">
        <v>41908</v>
      </c>
      <c r="H2788" s="4">
        <v>116</v>
      </c>
      <c r="J2788" s="2">
        <v>36907</v>
      </c>
      <c r="K2788" s="4">
        <v>25.28</v>
      </c>
      <c r="S2788" s="3">
        <v>36776</v>
      </c>
      <c r="T2788">
        <v>6.53</v>
      </c>
    </row>
    <row r="2789" spans="1:20" x14ac:dyDescent="0.25">
      <c r="A2789" s="2">
        <v>41575</v>
      </c>
      <c r="B2789" s="4">
        <v>1065.33</v>
      </c>
      <c r="D2789" s="2">
        <v>43269</v>
      </c>
      <c r="E2789" s="4">
        <v>86.11</v>
      </c>
      <c r="G2789" s="2">
        <v>41911</v>
      </c>
      <c r="H2789" s="4">
        <v>116.93</v>
      </c>
      <c r="J2789" s="2">
        <v>36908</v>
      </c>
      <c r="K2789" s="4">
        <v>24.93</v>
      </c>
      <c r="S2789" s="3">
        <v>36777</v>
      </c>
      <c r="T2789">
        <v>6.5</v>
      </c>
    </row>
    <row r="2790" spans="1:20" x14ac:dyDescent="0.25">
      <c r="A2790" s="2">
        <v>41576</v>
      </c>
      <c r="B2790" s="4">
        <v>1067.45</v>
      </c>
      <c r="D2790" s="2">
        <v>43270</v>
      </c>
      <c r="E2790" s="4">
        <v>85.99</v>
      </c>
      <c r="G2790" s="2">
        <v>41912</v>
      </c>
      <c r="H2790" s="4">
        <v>116.27</v>
      </c>
      <c r="J2790" s="2">
        <v>36909</v>
      </c>
      <c r="K2790" s="4">
        <v>23.37</v>
      </c>
      <c r="S2790" s="3">
        <v>36780</v>
      </c>
      <c r="T2790">
        <v>6.5</v>
      </c>
    </row>
    <row r="2791" spans="1:20" x14ac:dyDescent="0.25">
      <c r="A2791" s="2">
        <v>41577</v>
      </c>
      <c r="B2791" s="4">
        <v>1061.8599999999999</v>
      </c>
      <c r="D2791" s="2">
        <v>43271</v>
      </c>
      <c r="E2791" s="4">
        <v>86.08</v>
      </c>
      <c r="G2791" s="2">
        <v>41913</v>
      </c>
      <c r="H2791" s="4">
        <v>118.23</v>
      </c>
      <c r="J2791" s="2">
        <v>36910</v>
      </c>
      <c r="K2791" s="4">
        <v>23.24</v>
      </c>
      <c r="S2791" s="3">
        <v>36781</v>
      </c>
      <c r="T2791">
        <v>6.47</v>
      </c>
    </row>
    <row r="2792" spans="1:20" x14ac:dyDescent="0.25">
      <c r="A2792" s="2">
        <v>41578</v>
      </c>
      <c r="B2792" s="4">
        <v>1062.0899999999999</v>
      </c>
      <c r="D2792" s="2">
        <v>43272</v>
      </c>
      <c r="E2792" s="4">
        <v>85.9</v>
      </c>
      <c r="G2792" s="2">
        <v>41914</v>
      </c>
      <c r="H2792" s="4">
        <v>117.2</v>
      </c>
      <c r="J2792" s="2">
        <v>36913</v>
      </c>
      <c r="K2792" s="4">
        <v>23.25</v>
      </c>
      <c r="S2792" s="3">
        <v>36782</v>
      </c>
      <c r="T2792">
        <v>6.47</v>
      </c>
    </row>
    <row r="2793" spans="1:20" x14ac:dyDescent="0.25">
      <c r="A2793" s="2">
        <v>41579</v>
      </c>
      <c r="B2793" s="4">
        <v>1060.03</v>
      </c>
      <c r="D2793" s="2">
        <v>43273</v>
      </c>
      <c r="E2793" s="4">
        <v>85.91</v>
      </c>
      <c r="G2793" s="2">
        <v>41915</v>
      </c>
      <c r="H2793" s="4">
        <v>117.7</v>
      </c>
      <c r="J2793" s="2">
        <v>36914</v>
      </c>
      <c r="K2793" s="4">
        <v>21.57</v>
      </c>
      <c r="S2793" s="3">
        <v>36783</v>
      </c>
      <c r="T2793">
        <v>6.5</v>
      </c>
    </row>
    <row r="2794" spans="1:20" x14ac:dyDescent="0.25">
      <c r="A2794" s="2">
        <v>41582</v>
      </c>
      <c r="B2794" s="4">
        <v>1062.3499999999999</v>
      </c>
      <c r="D2794" s="2">
        <v>43276</v>
      </c>
      <c r="E2794" s="4">
        <v>85.71</v>
      </c>
      <c r="G2794" s="2">
        <v>41918</v>
      </c>
      <c r="H2794" s="4">
        <v>117.77</v>
      </c>
      <c r="J2794" s="2">
        <v>36915</v>
      </c>
      <c r="K2794" s="4">
        <v>22.03</v>
      </c>
      <c r="S2794" s="3">
        <v>36784</v>
      </c>
      <c r="T2794">
        <v>6.55</v>
      </c>
    </row>
    <row r="2795" spans="1:20" x14ac:dyDescent="0.25">
      <c r="A2795" s="2">
        <v>41583</v>
      </c>
      <c r="B2795" s="4">
        <v>1058.78</v>
      </c>
      <c r="D2795" s="2">
        <v>43277</v>
      </c>
      <c r="E2795" s="4">
        <v>85.7</v>
      </c>
      <c r="G2795" s="2">
        <v>41919</v>
      </c>
      <c r="H2795" s="4">
        <v>119.36</v>
      </c>
      <c r="J2795" s="2">
        <v>36916</v>
      </c>
      <c r="K2795" s="4">
        <v>22.64</v>
      </c>
      <c r="S2795" s="3">
        <v>36787</v>
      </c>
      <c r="T2795">
        <v>6.44</v>
      </c>
    </row>
    <row r="2796" spans="1:20" x14ac:dyDescent="0.25">
      <c r="A2796" s="2">
        <v>41584</v>
      </c>
      <c r="B2796" s="4">
        <v>1062.5899999999999</v>
      </c>
      <c r="D2796" s="2">
        <v>43278</v>
      </c>
      <c r="E2796" s="4">
        <v>85.52</v>
      </c>
      <c r="G2796" s="2">
        <v>41920</v>
      </c>
      <c r="H2796" s="4">
        <v>119.39</v>
      </c>
      <c r="J2796" s="2">
        <v>36917</v>
      </c>
      <c r="K2796" s="4">
        <v>22.57</v>
      </c>
      <c r="S2796" s="3">
        <v>36788</v>
      </c>
      <c r="T2796">
        <v>6.4</v>
      </c>
    </row>
    <row r="2797" spans="1:20" x14ac:dyDescent="0.25">
      <c r="A2797" s="2">
        <v>41585</v>
      </c>
      <c r="B2797" s="4">
        <v>1063.3800000000001</v>
      </c>
      <c r="D2797" s="2">
        <v>43279</v>
      </c>
      <c r="E2797" s="4">
        <v>85.28</v>
      </c>
      <c r="G2797" s="2">
        <v>41921</v>
      </c>
      <c r="H2797" s="4">
        <v>118.87</v>
      </c>
      <c r="J2797" s="2">
        <v>36920</v>
      </c>
      <c r="K2797" s="4">
        <v>22.61</v>
      </c>
      <c r="S2797" s="3">
        <v>36789</v>
      </c>
      <c r="T2797">
        <v>6.5</v>
      </c>
    </row>
    <row r="2798" spans="1:20" x14ac:dyDescent="0.25">
      <c r="A2798" s="2">
        <v>41586</v>
      </c>
      <c r="B2798" s="4">
        <v>1061.1600000000001</v>
      </c>
      <c r="D2798" s="2">
        <v>43280</v>
      </c>
      <c r="E2798" s="4">
        <v>85.08</v>
      </c>
      <c r="G2798" s="2">
        <v>41922</v>
      </c>
      <c r="H2798" s="4">
        <v>120.07</v>
      </c>
      <c r="J2798" s="2">
        <v>36921</v>
      </c>
      <c r="K2798" s="4">
        <v>22.57</v>
      </c>
      <c r="S2798" s="3">
        <v>36790</v>
      </c>
      <c r="T2798">
        <v>6.53</v>
      </c>
    </row>
    <row r="2799" spans="1:20" x14ac:dyDescent="0.25">
      <c r="A2799" s="2">
        <v>41589</v>
      </c>
      <c r="B2799" s="4">
        <v>1055.78</v>
      </c>
      <c r="D2799" s="2">
        <v>43283</v>
      </c>
      <c r="E2799" s="4">
        <v>84.78</v>
      </c>
      <c r="G2799" s="2">
        <v>41925</v>
      </c>
      <c r="H2799" s="4">
        <v>120.78</v>
      </c>
      <c r="J2799" s="2">
        <v>36922</v>
      </c>
      <c r="K2799" s="4">
        <v>22.02</v>
      </c>
      <c r="S2799" s="3">
        <v>36791</v>
      </c>
      <c r="T2799">
        <v>6.48</v>
      </c>
    </row>
    <row r="2800" spans="1:20" x14ac:dyDescent="0.25">
      <c r="A2800" s="2">
        <v>41590</v>
      </c>
      <c r="B2800" s="4">
        <v>1053.99</v>
      </c>
      <c r="D2800" s="2">
        <v>43284</v>
      </c>
      <c r="E2800" s="4">
        <v>84.79</v>
      </c>
      <c r="G2800" s="2">
        <v>41926</v>
      </c>
      <c r="H2800" s="4">
        <v>121.57</v>
      </c>
      <c r="J2800" s="2">
        <v>36923</v>
      </c>
      <c r="K2800" s="4">
        <v>21.66</v>
      </c>
      <c r="S2800" s="3">
        <v>36794</v>
      </c>
      <c r="T2800">
        <v>6.54</v>
      </c>
    </row>
    <row r="2801" spans="1:20" x14ac:dyDescent="0.25">
      <c r="A2801" s="2">
        <v>41591</v>
      </c>
      <c r="B2801" s="4">
        <v>1059.05</v>
      </c>
      <c r="D2801" s="2">
        <v>43286</v>
      </c>
      <c r="E2801" s="4">
        <v>85.11</v>
      </c>
      <c r="G2801" s="2">
        <v>41927</v>
      </c>
      <c r="H2801" s="4">
        <v>122.53</v>
      </c>
      <c r="J2801" s="2">
        <v>36924</v>
      </c>
      <c r="K2801" s="4">
        <v>21.95</v>
      </c>
      <c r="S2801" s="3">
        <v>36795</v>
      </c>
      <c r="T2801">
        <v>6.5</v>
      </c>
    </row>
    <row r="2802" spans="1:20" x14ac:dyDescent="0.25">
      <c r="A2802" s="2">
        <v>41592</v>
      </c>
      <c r="B2802" s="4">
        <v>1063.0999999999999</v>
      </c>
      <c r="D2802" s="2">
        <v>43287</v>
      </c>
      <c r="E2802" s="4">
        <v>85.33</v>
      </c>
      <c r="G2802" s="2">
        <v>41928</v>
      </c>
      <c r="H2802" s="4">
        <v>121.75</v>
      </c>
      <c r="J2802" s="2">
        <v>36927</v>
      </c>
      <c r="K2802" s="4">
        <v>22.19</v>
      </c>
      <c r="S2802" s="3">
        <v>36796</v>
      </c>
      <c r="T2802">
        <v>6.5</v>
      </c>
    </row>
    <row r="2803" spans="1:20" x14ac:dyDescent="0.25">
      <c r="A2803" s="2">
        <v>41593</v>
      </c>
      <c r="B2803" s="4">
        <v>1064.96</v>
      </c>
      <c r="D2803" s="2">
        <v>43290</v>
      </c>
      <c r="E2803" s="4">
        <v>85.46</v>
      </c>
      <c r="G2803" s="2">
        <v>41929</v>
      </c>
      <c r="H2803" s="4">
        <v>121.07</v>
      </c>
      <c r="J2803" s="2">
        <v>36928</v>
      </c>
      <c r="K2803" s="4">
        <v>21.98</v>
      </c>
      <c r="S2803" s="3">
        <v>36797</v>
      </c>
      <c r="T2803">
        <v>6.59</v>
      </c>
    </row>
    <row r="2804" spans="1:20" x14ac:dyDescent="0.25">
      <c r="A2804" s="2">
        <v>41596</v>
      </c>
      <c r="B2804" s="4">
        <v>1061.48</v>
      </c>
      <c r="D2804" s="2">
        <v>43291</v>
      </c>
      <c r="E2804" s="4">
        <v>85.47</v>
      </c>
      <c r="G2804" s="2">
        <v>41932</v>
      </c>
      <c r="H2804" s="4">
        <v>121.51</v>
      </c>
      <c r="J2804" s="2">
        <v>36929</v>
      </c>
      <c r="K2804" s="4">
        <v>21.67</v>
      </c>
      <c r="S2804" s="3">
        <v>36798</v>
      </c>
      <c r="T2804">
        <v>6.6</v>
      </c>
    </row>
    <row r="2805" spans="1:20" x14ac:dyDescent="0.25">
      <c r="A2805" s="2">
        <v>41597</v>
      </c>
      <c r="B2805" s="4">
        <v>1060.56</v>
      </c>
      <c r="D2805" s="2">
        <v>43292</v>
      </c>
      <c r="E2805" s="4">
        <v>85.34</v>
      </c>
      <c r="G2805" s="2">
        <v>41933</v>
      </c>
      <c r="H2805" s="4">
        <v>120.54</v>
      </c>
      <c r="J2805" s="2">
        <v>36930</v>
      </c>
      <c r="K2805" s="4">
        <v>21.46</v>
      </c>
      <c r="S2805" s="3">
        <v>36801</v>
      </c>
      <c r="T2805">
        <v>6.68</v>
      </c>
    </row>
    <row r="2806" spans="1:20" x14ac:dyDescent="0.25">
      <c r="A2806" s="2">
        <v>41598</v>
      </c>
      <c r="B2806" s="4">
        <v>1058.9100000000001</v>
      </c>
      <c r="D2806" s="2">
        <v>43293</v>
      </c>
      <c r="E2806" s="4">
        <v>85.61</v>
      </c>
      <c r="G2806" s="2">
        <v>41934</v>
      </c>
      <c r="H2806" s="4">
        <v>120.67</v>
      </c>
      <c r="J2806" s="2">
        <v>36931</v>
      </c>
      <c r="K2806" s="4">
        <v>22.03</v>
      </c>
      <c r="S2806" s="3">
        <v>36802</v>
      </c>
      <c r="T2806">
        <v>6.46</v>
      </c>
    </row>
    <row r="2807" spans="1:20" x14ac:dyDescent="0.25">
      <c r="A2807" s="2">
        <v>41599</v>
      </c>
      <c r="B2807" s="4">
        <v>1063.55</v>
      </c>
      <c r="D2807" s="2">
        <v>43294</v>
      </c>
      <c r="E2807" s="4">
        <v>85.61</v>
      </c>
      <c r="G2807" s="2">
        <v>41935</v>
      </c>
      <c r="H2807" s="4">
        <v>119.6</v>
      </c>
      <c r="J2807" s="2">
        <v>36934</v>
      </c>
      <c r="K2807" s="4">
        <v>21.92</v>
      </c>
      <c r="S2807" s="3">
        <v>36803</v>
      </c>
      <c r="T2807">
        <v>6.51</v>
      </c>
    </row>
    <row r="2808" spans="1:20" x14ac:dyDescent="0.25">
      <c r="A2808" s="2">
        <v>41600</v>
      </c>
      <c r="B2808" s="4">
        <v>1064.53</v>
      </c>
      <c r="D2808" s="2">
        <v>43297</v>
      </c>
      <c r="E2808" s="4">
        <v>85.55</v>
      </c>
      <c r="G2808" s="2">
        <v>41936</v>
      </c>
      <c r="H2808" s="4">
        <v>119.72</v>
      </c>
      <c r="J2808" s="2">
        <v>36935</v>
      </c>
      <c r="K2808" s="4">
        <v>21.37</v>
      </c>
      <c r="S2808" s="3">
        <v>36804</v>
      </c>
      <c r="T2808">
        <v>6.54</v>
      </c>
    </row>
    <row r="2809" spans="1:20" x14ac:dyDescent="0.25">
      <c r="A2809" s="2">
        <v>41603</v>
      </c>
      <c r="B2809" s="4">
        <v>1066.45</v>
      </c>
      <c r="D2809" s="2">
        <v>43298</v>
      </c>
      <c r="E2809" s="4">
        <v>85.58</v>
      </c>
      <c r="G2809" s="2">
        <v>41939</v>
      </c>
      <c r="H2809" s="4">
        <v>119.94</v>
      </c>
      <c r="J2809" s="2">
        <v>36936</v>
      </c>
      <c r="K2809" s="4">
        <v>21.52</v>
      </c>
      <c r="S2809" s="3">
        <v>36805</v>
      </c>
      <c r="T2809">
        <v>6.43</v>
      </c>
    </row>
    <row r="2810" spans="1:20" x14ac:dyDescent="0.25">
      <c r="A2810" s="2">
        <v>41604</v>
      </c>
      <c r="B2810" s="4">
        <v>1067.44</v>
      </c>
      <c r="D2810" s="2">
        <v>43299</v>
      </c>
      <c r="E2810" s="4">
        <v>85.62</v>
      </c>
      <c r="G2810" s="2">
        <v>41940</v>
      </c>
      <c r="H2810" s="4">
        <v>119.19</v>
      </c>
      <c r="J2810" s="2">
        <v>36937</v>
      </c>
      <c r="K2810" s="4">
        <v>20.27</v>
      </c>
      <c r="S2810" s="3">
        <v>36809</v>
      </c>
      <c r="T2810">
        <v>6.57</v>
      </c>
    </row>
    <row r="2811" spans="1:20" x14ac:dyDescent="0.25">
      <c r="A2811" s="2">
        <v>41605</v>
      </c>
      <c r="B2811" s="4">
        <v>1066.52</v>
      </c>
      <c r="D2811" s="2">
        <v>43300</v>
      </c>
      <c r="E2811" s="4">
        <v>85.58</v>
      </c>
      <c r="G2811" s="2">
        <v>41941</v>
      </c>
      <c r="H2811" s="4">
        <v>119.46</v>
      </c>
      <c r="J2811" s="2">
        <v>36938</v>
      </c>
      <c r="K2811" s="4">
        <v>22.12</v>
      </c>
      <c r="S2811" s="3">
        <v>36810</v>
      </c>
      <c r="T2811">
        <v>6.46</v>
      </c>
    </row>
    <row r="2812" spans="1:20" x14ac:dyDescent="0.25">
      <c r="A2812" s="2">
        <v>41607</v>
      </c>
      <c r="B2812" s="4">
        <v>1067.8599999999999</v>
      </c>
      <c r="D2812" s="2">
        <v>43301</v>
      </c>
      <c r="E2812" s="4">
        <v>85.62</v>
      </c>
      <c r="G2812" s="2">
        <v>41942</v>
      </c>
      <c r="H2812" s="4">
        <v>119.56</v>
      </c>
      <c r="J2812" s="2">
        <v>36942</v>
      </c>
      <c r="K2812" s="4">
        <v>24.69</v>
      </c>
      <c r="S2812" s="3">
        <v>36811</v>
      </c>
      <c r="T2812">
        <v>6.47</v>
      </c>
    </row>
    <row r="2813" spans="1:20" x14ac:dyDescent="0.25">
      <c r="A2813" s="2">
        <v>41610</v>
      </c>
      <c r="B2813" s="4">
        <v>1068.23</v>
      </c>
      <c r="D2813" s="2">
        <v>43304</v>
      </c>
      <c r="E2813" s="4">
        <v>85.59</v>
      </c>
      <c r="G2813" s="2">
        <v>41943</v>
      </c>
      <c r="H2813" s="4">
        <v>119.25</v>
      </c>
      <c r="J2813" s="2">
        <v>36943</v>
      </c>
      <c r="K2813" s="4">
        <v>25.75</v>
      </c>
      <c r="S2813" s="3">
        <v>36812</v>
      </c>
      <c r="T2813">
        <v>6.46</v>
      </c>
    </row>
    <row r="2814" spans="1:20" x14ac:dyDescent="0.25">
      <c r="A2814" s="2">
        <v>41611</v>
      </c>
      <c r="B2814" s="4">
        <v>1066.6600000000001</v>
      </c>
      <c r="D2814" s="2">
        <v>43305</v>
      </c>
      <c r="E2814" s="4">
        <v>85.77</v>
      </c>
      <c r="G2814" s="2">
        <v>41946</v>
      </c>
      <c r="H2814" s="4">
        <v>118.96</v>
      </c>
      <c r="J2814" s="2">
        <v>36944</v>
      </c>
      <c r="K2814" s="4">
        <v>26.76</v>
      </c>
      <c r="S2814" s="3">
        <v>36815</v>
      </c>
      <c r="T2814">
        <v>6.59</v>
      </c>
    </row>
    <row r="2815" spans="1:20" x14ac:dyDescent="0.25">
      <c r="A2815" s="2">
        <v>41612</v>
      </c>
      <c r="B2815" s="4">
        <v>1062.52</v>
      </c>
      <c r="D2815" s="2">
        <v>43306</v>
      </c>
      <c r="E2815" s="4">
        <v>85.93</v>
      </c>
      <c r="G2815" s="2">
        <v>41947</v>
      </c>
      <c r="H2815" s="4">
        <v>119.33</v>
      </c>
      <c r="J2815" s="2">
        <v>36945</v>
      </c>
      <c r="K2815" s="4">
        <v>27.21</v>
      </c>
      <c r="S2815" s="3">
        <v>36816</v>
      </c>
      <c r="T2815">
        <v>6.45</v>
      </c>
    </row>
    <row r="2816" spans="1:20" x14ac:dyDescent="0.25">
      <c r="A2816" s="2">
        <v>41613</v>
      </c>
      <c r="B2816" s="4">
        <v>1061.27</v>
      </c>
      <c r="D2816" s="2">
        <v>43307</v>
      </c>
      <c r="E2816" s="4">
        <v>85.94</v>
      </c>
      <c r="G2816" s="2">
        <v>41948</v>
      </c>
      <c r="H2816" s="4">
        <v>119.16</v>
      </c>
      <c r="J2816" s="2">
        <v>36948</v>
      </c>
      <c r="K2816" s="4">
        <v>25.43</v>
      </c>
      <c r="S2816" s="3">
        <v>36817</v>
      </c>
      <c r="T2816">
        <v>6.53</v>
      </c>
    </row>
    <row r="2817" spans="1:20" x14ac:dyDescent="0.25">
      <c r="A2817" s="2">
        <v>41614</v>
      </c>
      <c r="B2817" s="4">
        <v>1065.69</v>
      </c>
      <c r="D2817" s="2">
        <v>43308</v>
      </c>
      <c r="E2817" s="4">
        <v>85.91</v>
      </c>
      <c r="G2817" s="2">
        <v>41949</v>
      </c>
      <c r="H2817" s="4">
        <v>118.39</v>
      </c>
      <c r="J2817" s="2">
        <v>36949</v>
      </c>
      <c r="K2817" s="4">
        <v>26.49</v>
      </c>
      <c r="S2817" s="3">
        <v>36818</v>
      </c>
      <c r="T2817">
        <v>6.54</v>
      </c>
    </row>
    <row r="2818" spans="1:20" x14ac:dyDescent="0.25">
      <c r="A2818" s="2">
        <v>41617</v>
      </c>
      <c r="B2818" s="4">
        <v>1071.4100000000001</v>
      </c>
      <c r="D2818" s="2">
        <v>43311</v>
      </c>
      <c r="E2818" s="4">
        <v>85.94</v>
      </c>
      <c r="G2818" s="2">
        <v>41950</v>
      </c>
      <c r="H2818" s="4">
        <v>119.75</v>
      </c>
      <c r="J2818" s="2">
        <v>36950</v>
      </c>
      <c r="K2818" s="4">
        <v>28.35</v>
      </c>
      <c r="S2818" s="3">
        <v>36819</v>
      </c>
      <c r="T2818">
        <v>6.5</v>
      </c>
    </row>
    <row r="2819" spans="1:20" x14ac:dyDescent="0.25">
      <c r="A2819" s="2">
        <v>41618</v>
      </c>
      <c r="B2819" s="4">
        <v>1071.3599999999999</v>
      </c>
      <c r="D2819" s="2">
        <v>43312</v>
      </c>
      <c r="E2819" s="4">
        <v>86.12</v>
      </c>
      <c r="G2819" s="2">
        <v>41953</v>
      </c>
      <c r="H2819" s="4">
        <v>118.65</v>
      </c>
      <c r="J2819" s="2">
        <v>36951</v>
      </c>
      <c r="K2819" s="4">
        <v>28.08</v>
      </c>
      <c r="S2819" s="3">
        <v>36822</v>
      </c>
      <c r="T2819">
        <v>6.53</v>
      </c>
    </row>
    <row r="2820" spans="1:20" x14ac:dyDescent="0.25">
      <c r="A2820" s="2">
        <v>41619</v>
      </c>
      <c r="B2820" s="4">
        <v>1066.1500000000001</v>
      </c>
      <c r="D2820" s="2">
        <v>43313</v>
      </c>
      <c r="E2820" s="4">
        <v>85.83</v>
      </c>
      <c r="G2820" s="2">
        <v>41954</v>
      </c>
      <c r="H2820" s="4">
        <v>118.73</v>
      </c>
      <c r="J2820" s="2">
        <v>36952</v>
      </c>
      <c r="K2820" s="4">
        <v>27.43</v>
      </c>
      <c r="S2820" s="3">
        <v>36823</v>
      </c>
      <c r="T2820">
        <v>6.49</v>
      </c>
    </row>
    <row r="2821" spans="1:20" x14ac:dyDescent="0.25">
      <c r="A2821" s="2">
        <v>41620</v>
      </c>
      <c r="B2821" s="4">
        <v>1063.52</v>
      </c>
      <c r="D2821" s="2">
        <v>43314</v>
      </c>
      <c r="E2821" s="4">
        <v>85.88</v>
      </c>
      <c r="G2821" s="2">
        <v>41955</v>
      </c>
      <c r="H2821" s="4">
        <v>118.63</v>
      </c>
      <c r="J2821" s="2">
        <v>36955</v>
      </c>
      <c r="K2821" s="4">
        <v>27.12</v>
      </c>
      <c r="S2821" s="3">
        <v>36824</v>
      </c>
      <c r="T2821">
        <v>6.53</v>
      </c>
    </row>
    <row r="2822" spans="1:20" x14ac:dyDescent="0.25">
      <c r="A2822" s="2">
        <v>41621</v>
      </c>
      <c r="B2822" s="4">
        <v>1066.05</v>
      </c>
      <c r="D2822" s="2">
        <v>43315</v>
      </c>
      <c r="E2822" s="4">
        <v>85.95</v>
      </c>
      <c r="G2822" s="2">
        <v>41956</v>
      </c>
      <c r="H2822" s="4">
        <v>118.91</v>
      </c>
      <c r="J2822" s="2">
        <v>36956</v>
      </c>
      <c r="K2822" s="4">
        <v>25.89</v>
      </c>
      <c r="S2822" s="3">
        <v>36825</v>
      </c>
      <c r="T2822">
        <v>6.53</v>
      </c>
    </row>
    <row r="2823" spans="1:20" x14ac:dyDescent="0.25">
      <c r="A2823" s="2">
        <v>41624</v>
      </c>
      <c r="B2823" s="4">
        <v>1067.3</v>
      </c>
      <c r="D2823" s="2">
        <v>43318</v>
      </c>
      <c r="E2823" s="4">
        <v>86.11</v>
      </c>
      <c r="G2823" s="2">
        <v>41957</v>
      </c>
      <c r="H2823" s="4">
        <v>119.49</v>
      </c>
      <c r="J2823" s="2">
        <v>36957</v>
      </c>
      <c r="K2823" s="4">
        <v>24.12</v>
      </c>
      <c r="S2823" s="3">
        <v>36826</v>
      </c>
      <c r="T2823">
        <v>6.51</v>
      </c>
    </row>
    <row r="2824" spans="1:20" x14ac:dyDescent="0.25">
      <c r="A2824" s="2">
        <v>41625</v>
      </c>
      <c r="B2824" s="4">
        <v>1066.9100000000001</v>
      </c>
      <c r="D2824" s="2">
        <v>43319</v>
      </c>
      <c r="E2824" s="4">
        <v>86.15</v>
      </c>
      <c r="G2824" s="2">
        <v>41960</v>
      </c>
      <c r="H2824" s="4">
        <v>119.19</v>
      </c>
      <c r="J2824" s="2">
        <v>36958</v>
      </c>
      <c r="K2824" s="4">
        <v>24.29</v>
      </c>
      <c r="S2824" s="3">
        <v>36829</v>
      </c>
      <c r="T2824">
        <v>6.59</v>
      </c>
    </row>
    <row r="2825" spans="1:20" x14ac:dyDescent="0.25">
      <c r="A2825" s="2">
        <v>41626</v>
      </c>
      <c r="B2825" s="4">
        <v>1070.1300000000001</v>
      </c>
      <c r="D2825" s="2">
        <v>43320</v>
      </c>
      <c r="E2825" s="4">
        <v>86.1</v>
      </c>
      <c r="G2825" s="2">
        <v>41961</v>
      </c>
      <c r="H2825" s="4">
        <v>119.52</v>
      </c>
      <c r="J2825" s="2">
        <v>36959</v>
      </c>
      <c r="K2825" s="4">
        <v>25.62</v>
      </c>
      <c r="S2825" s="3">
        <v>36830</v>
      </c>
      <c r="T2825">
        <v>6.59</v>
      </c>
    </row>
    <row r="2826" spans="1:20" x14ac:dyDescent="0.25">
      <c r="A2826" s="2">
        <v>41627</v>
      </c>
      <c r="B2826" s="4">
        <v>1068.3599999999999</v>
      </c>
      <c r="D2826" s="2">
        <v>43321</v>
      </c>
      <c r="E2826" s="4">
        <v>86.04</v>
      </c>
      <c r="G2826" s="2">
        <v>41962</v>
      </c>
      <c r="H2826" s="4">
        <v>118.76</v>
      </c>
      <c r="J2826" s="2">
        <v>36962</v>
      </c>
      <c r="K2826" s="4">
        <v>30.32</v>
      </c>
      <c r="S2826" s="3">
        <v>36831</v>
      </c>
      <c r="T2826">
        <v>6.61</v>
      </c>
    </row>
    <row r="2827" spans="1:20" x14ac:dyDescent="0.25">
      <c r="A2827" s="2">
        <v>41628</v>
      </c>
      <c r="B2827" s="4">
        <v>1069.3499999999999</v>
      </c>
      <c r="D2827" s="2">
        <v>43322</v>
      </c>
      <c r="E2827" s="4">
        <v>85.89</v>
      </c>
      <c r="G2827" s="2">
        <v>41963</v>
      </c>
      <c r="H2827" s="4">
        <v>119.38</v>
      </c>
      <c r="J2827" s="2">
        <v>36963</v>
      </c>
      <c r="K2827" s="4">
        <v>27.55</v>
      </c>
      <c r="S2827" s="3">
        <v>36832</v>
      </c>
      <c r="T2827">
        <v>6.54</v>
      </c>
    </row>
    <row r="2828" spans="1:20" x14ac:dyDescent="0.25">
      <c r="A2828" s="2">
        <v>41631</v>
      </c>
      <c r="B2828" s="4">
        <v>1070.42</v>
      </c>
      <c r="D2828" s="2">
        <v>43325</v>
      </c>
      <c r="E2828" s="4">
        <v>85.83</v>
      </c>
      <c r="G2828" s="2">
        <v>41964</v>
      </c>
      <c r="H2828" s="4">
        <v>120.1</v>
      </c>
      <c r="J2828" s="2">
        <v>36964</v>
      </c>
      <c r="K2828" s="4">
        <v>29.61</v>
      </c>
      <c r="S2828" s="3">
        <v>36833</v>
      </c>
      <c r="T2828">
        <v>6.48</v>
      </c>
    </row>
    <row r="2829" spans="1:20" x14ac:dyDescent="0.25">
      <c r="A2829" s="2">
        <v>41632</v>
      </c>
      <c r="B2829" s="4">
        <v>1069.52</v>
      </c>
      <c r="D2829" s="2">
        <v>43326</v>
      </c>
      <c r="E2829" s="4">
        <v>85.98</v>
      </c>
      <c r="G2829" s="2">
        <v>41967</v>
      </c>
      <c r="H2829" s="4">
        <v>120.2</v>
      </c>
      <c r="J2829" s="2">
        <v>36965</v>
      </c>
      <c r="K2829" s="4">
        <v>28.56</v>
      </c>
      <c r="S2829" s="3">
        <v>36836</v>
      </c>
      <c r="T2829">
        <v>6.49</v>
      </c>
    </row>
    <row r="2830" spans="1:20" x14ac:dyDescent="0.25">
      <c r="A2830" s="2">
        <v>41633</v>
      </c>
      <c r="B2830" s="4">
        <v>1069.52</v>
      </c>
      <c r="D2830" s="2">
        <v>43327</v>
      </c>
      <c r="E2830" s="4">
        <v>85.83</v>
      </c>
      <c r="G2830" s="2">
        <v>41968</v>
      </c>
      <c r="H2830" s="4">
        <v>121.2</v>
      </c>
      <c r="J2830" s="2">
        <v>36966</v>
      </c>
      <c r="K2830" s="4">
        <v>29.91</v>
      </c>
      <c r="S2830" s="3">
        <v>36837</v>
      </c>
      <c r="T2830">
        <v>6.48</v>
      </c>
    </row>
    <row r="2831" spans="1:20" x14ac:dyDescent="0.25">
      <c r="A2831" s="2">
        <v>41634</v>
      </c>
      <c r="B2831" s="4">
        <v>1070.93</v>
      </c>
      <c r="D2831" s="2">
        <v>43328</v>
      </c>
      <c r="E2831" s="4">
        <v>85.94</v>
      </c>
      <c r="G2831" s="2">
        <v>41969</v>
      </c>
      <c r="H2831" s="4">
        <v>121.53</v>
      </c>
      <c r="J2831" s="2">
        <v>36969</v>
      </c>
      <c r="K2831" s="4">
        <v>29.78</v>
      </c>
      <c r="S2831" s="3">
        <v>36838</v>
      </c>
      <c r="T2831">
        <v>6.51</v>
      </c>
    </row>
    <row r="2832" spans="1:20" x14ac:dyDescent="0.25">
      <c r="A2832" s="2">
        <v>41635</v>
      </c>
      <c r="B2832" s="4">
        <v>1070.71</v>
      </c>
      <c r="D2832" s="2">
        <v>43329</v>
      </c>
      <c r="E2832" s="4">
        <v>86.04</v>
      </c>
      <c r="G2832" s="2">
        <v>41971</v>
      </c>
      <c r="H2832" s="4">
        <v>122.49</v>
      </c>
      <c r="J2832" s="2">
        <v>36970</v>
      </c>
      <c r="K2832" s="4">
        <v>30.96</v>
      </c>
      <c r="S2832" s="3">
        <v>36839</v>
      </c>
      <c r="T2832">
        <v>6.52</v>
      </c>
    </row>
    <row r="2833" spans="1:20" x14ac:dyDescent="0.25">
      <c r="A2833" s="2">
        <v>41638</v>
      </c>
      <c r="B2833" s="4">
        <v>1071.96</v>
      </c>
      <c r="D2833" s="2">
        <v>43332</v>
      </c>
      <c r="E2833" s="4">
        <v>86.08</v>
      </c>
      <c r="G2833" s="2">
        <v>41974</v>
      </c>
      <c r="H2833" s="4">
        <v>121.5</v>
      </c>
      <c r="J2833" s="2">
        <v>36971</v>
      </c>
      <c r="K2833" s="4">
        <v>31.93</v>
      </c>
      <c r="S2833" s="3">
        <v>36840</v>
      </c>
      <c r="T2833">
        <v>6.48</v>
      </c>
    </row>
    <row r="2834" spans="1:20" x14ac:dyDescent="0.25">
      <c r="A2834" s="2">
        <v>41639</v>
      </c>
      <c r="B2834" s="4">
        <v>1072.96</v>
      </c>
      <c r="D2834" s="2">
        <v>43333</v>
      </c>
      <c r="E2834" s="4">
        <v>86.21</v>
      </c>
      <c r="G2834" s="2">
        <v>41975</v>
      </c>
      <c r="H2834" s="4">
        <v>120.35</v>
      </c>
      <c r="J2834" s="2">
        <v>36972</v>
      </c>
      <c r="K2834" s="4">
        <v>32.840000000000003</v>
      </c>
      <c r="S2834" s="3">
        <v>36843</v>
      </c>
      <c r="T2834">
        <v>6.55</v>
      </c>
    </row>
    <row r="2835" spans="1:20" x14ac:dyDescent="0.25">
      <c r="A2835" s="2">
        <v>41640</v>
      </c>
      <c r="B2835" s="4">
        <v>1072.96</v>
      </c>
      <c r="D2835" s="2">
        <v>43334</v>
      </c>
      <c r="E2835" s="4">
        <v>86.24</v>
      </c>
      <c r="G2835" s="2">
        <v>41976</v>
      </c>
      <c r="H2835" s="4">
        <v>120.8</v>
      </c>
      <c r="J2835" s="2">
        <v>36973</v>
      </c>
      <c r="K2835" s="4">
        <v>30.45</v>
      </c>
      <c r="S2835" s="3">
        <v>36844</v>
      </c>
      <c r="T2835">
        <v>6.52</v>
      </c>
    </row>
    <row r="2836" spans="1:20" x14ac:dyDescent="0.25">
      <c r="A2836" s="2">
        <v>41641</v>
      </c>
      <c r="B2836" s="4">
        <v>1075.6400000000001</v>
      </c>
      <c r="D2836" s="2">
        <v>43335</v>
      </c>
      <c r="E2836" s="4">
        <v>86.23</v>
      </c>
      <c r="G2836" s="2">
        <v>41977</v>
      </c>
      <c r="H2836" s="4">
        <v>121.8</v>
      </c>
      <c r="J2836" s="2">
        <v>36976</v>
      </c>
      <c r="K2836" s="4">
        <v>29.04</v>
      </c>
      <c r="S2836" s="3">
        <v>36845</v>
      </c>
      <c r="T2836">
        <v>6.61</v>
      </c>
    </row>
    <row r="2837" spans="1:20" x14ac:dyDescent="0.25">
      <c r="A2837" s="2">
        <v>41642</v>
      </c>
      <c r="B2837" s="4">
        <v>1075.07</v>
      </c>
      <c r="D2837" s="2">
        <v>43336</v>
      </c>
      <c r="E2837" s="4">
        <v>86.38</v>
      </c>
      <c r="G2837" s="2">
        <v>41978</v>
      </c>
      <c r="H2837" s="4">
        <v>121.09</v>
      </c>
      <c r="J2837" s="2">
        <v>36977</v>
      </c>
      <c r="K2837" s="4">
        <v>27.04</v>
      </c>
      <c r="S2837" s="3">
        <v>36846</v>
      </c>
      <c r="T2837">
        <v>6.55</v>
      </c>
    </row>
    <row r="2838" spans="1:20" x14ac:dyDescent="0.25">
      <c r="A2838" s="2">
        <v>41645</v>
      </c>
      <c r="B2838" s="4">
        <v>1078.4000000000001</v>
      </c>
      <c r="D2838" s="2">
        <v>43339</v>
      </c>
      <c r="E2838" s="4">
        <v>86.41</v>
      </c>
      <c r="G2838" s="2">
        <v>41981</v>
      </c>
      <c r="H2838" s="4">
        <v>122.57</v>
      </c>
      <c r="J2838" s="2">
        <v>36978</v>
      </c>
      <c r="K2838" s="4">
        <v>28.58</v>
      </c>
      <c r="S2838" s="3">
        <v>36847</v>
      </c>
      <c r="T2838">
        <v>6.48</v>
      </c>
    </row>
    <row r="2839" spans="1:20" x14ac:dyDescent="0.25">
      <c r="A2839" s="2">
        <v>41646</v>
      </c>
      <c r="B2839" s="4">
        <v>1078.53</v>
      </c>
      <c r="D2839" s="2">
        <v>43340</v>
      </c>
      <c r="E2839" s="4">
        <v>86.37</v>
      </c>
      <c r="G2839" s="2">
        <v>41982</v>
      </c>
      <c r="H2839" s="4">
        <v>123.2</v>
      </c>
      <c r="J2839" s="2">
        <v>36979</v>
      </c>
      <c r="K2839" s="4">
        <v>29.17</v>
      </c>
      <c r="S2839" s="3">
        <v>36850</v>
      </c>
      <c r="T2839">
        <v>6.52</v>
      </c>
    </row>
    <row r="2840" spans="1:20" x14ac:dyDescent="0.25">
      <c r="A2840" s="2">
        <v>41647</v>
      </c>
      <c r="B2840" s="4">
        <v>1077.27</v>
      </c>
      <c r="D2840" s="2">
        <v>43341</v>
      </c>
      <c r="E2840" s="4">
        <v>86.32</v>
      </c>
      <c r="G2840" s="2">
        <v>41983</v>
      </c>
      <c r="H2840" s="4">
        <v>124.17</v>
      </c>
      <c r="J2840" s="2">
        <v>36980</v>
      </c>
      <c r="K2840" s="4">
        <v>28.64</v>
      </c>
      <c r="S2840" s="3">
        <v>36851</v>
      </c>
      <c r="T2840">
        <v>6.5</v>
      </c>
    </row>
    <row r="2841" spans="1:20" x14ac:dyDescent="0.25">
      <c r="A2841" s="2">
        <v>41648</v>
      </c>
      <c r="B2841" s="4">
        <v>1079.6600000000001</v>
      </c>
      <c r="D2841" s="2">
        <v>43342</v>
      </c>
      <c r="E2841" s="4">
        <v>86.25</v>
      </c>
      <c r="G2841" s="2">
        <v>41984</v>
      </c>
      <c r="H2841" s="4">
        <v>124.61</v>
      </c>
      <c r="J2841" s="2">
        <v>36983</v>
      </c>
      <c r="K2841" s="4">
        <v>31.21</v>
      </c>
      <c r="S2841" s="3">
        <v>36852</v>
      </c>
      <c r="T2841">
        <v>6.58</v>
      </c>
    </row>
    <row r="2842" spans="1:20" x14ac:dyDescent="0.25">
      <c r="A2842" s="2">
        <v>41649</v>
      </c>
      <c r="B2842" s="4">
        <v>1084.47</v>
      </c>
      <c r="D2842" s="2">
        <v>43343</v>
      </c>
      <c r="E2842" s="4">
        <v>86.36</v>
      </c>
      <c r="G2842" s="2">
        <v>41985</v>
      </c>
      <c r="H2842" s="4">
        <v>126.3</v>
      </c>
      <c r="J2842" s="2">
        <v>36984</v>
      </c>
      <c r="K2842" s="4">
        <v>34.72</v>
      </c>
      <c r="S2842" s="3">
        <v>36854</v>
      </c>
      <c r="T2842">
        <v>6.49</v>
      </c>
    </row>
    <row r="2843" spans="1:20" x14ac:dyDescent="0.25">
      <c r="A2843" s="2">
        <v>41652</v>
      </c>
      <c r="B2843" s="4">
        <v>1082.5999999999999</v>
      </c>
      <c r="D2843" s="2">
        <v>43347</v>
      </c>
      <c r="E2843" s="4">
        <v>85.81</v>
      </c>
      <c r="G2843" s="2">
        <v>41988</v>
      </c>
      <c r="H2843" s="4">
        <v>126.04</v>
      </c>
      <c r="J2843" s="2">
        <v>36985</v>
      </c>
      <c r="K2843" s="4">
        <v>34.07</v>
      </c>
      <c r="S2843" s="3">
        <v>36857</v>
      </c>
      <c r="T2843">
        <v>6.5</v>
      </c>
    </row>
    <row r="2844" spans="1:20" x14ac:dyDescent="0.25">
      <c r="A2844" s="2">
        <v>41653</v>
      </c>
      <c r="B2844" s="4">
        <v>1084.98</v>
      </c>
      <c r="D2844" s="2">
        <v>43348</v>
      </c>
      <c r="E2844" s="4">
        <v>85.72</v>
      </c>
      <c r="G2844" s="2">
        <v>41989</v>
      </c>
      <c r="H2844" s="4">
        <v>127.6</v>
      </c>
      <c r="J2844" s="2">
        <v>36986</v>
      </c>
      <c r="K2844" s="4">
        <v>29.94</v>
      </c>
      <c r="S2844" s="3">
        <v>36858</v>
      </c>
      <c r="T2844">
        <v>6.46</v>
      </c>
    </row>
    <row r="2845" spans="1:20" x14ac:dyDescent="0.25">
      <c r="A2845" s="2">
        <v>41654</v>
      </c>
      <c r="B2845" s="4">
        <v>1087.55</v>
      </c>
      <c r="D2845" s="2">
        <v>43349</v>
      </c>
      <c r="E2845" s="4">
        <v>85.79</v>
      </c>
      <c r="G2845" s="2">
        <v>41990</v>
      </c>
      <c r="H2845" s="4">
        <v>126.44</v>
      </c>
      <c r="J2845" s="2">
        <v>36987</v>
      </c>
      <c r="K2845" s="4">
        <v>31.69</v>
      </c>
      <c r="S2845" s="3">
        <v>36859</v>
      </c>
      <c r="T2845">
        <v>6.5</v>
      </c>
    </row>
    <row r="2846" spans="1:20" x14ac:dyDescent="0.25">
      <c r="A2846" s="2">
        <v>41655</v>
      </c>
      <c r="B2846" s="4">
        <v>1087.5</v>
      </c>
      <c r="D2846" s="2">
        <v>43350</v>
      </c>
      <c r="E2846" s="4">
        <v>85.7</v>
      </c>
      <c r="G2846" s="2">
        <v>41991</v>
      </c>
      <c r="H2846" s="4">
        <v>124.2</v>
      </c>
      <c r="J2846" s="2">
        <v>36990</v>
      </c>
      <c r="K2846" s="4">
        <v>31.91</v>
      </c>
      <c r="S2846" s="3">
        <v>36860</v>
      </c>
      <c r="T2846">
        <v>6.62</v>
      </c>
    </row>
    <row r="2847" spans="1:20" x14ac:dyDescent="0.25">
      <c r="A2847" s="2">
        <v>41656</v>
      </c>
      <c r="B2847" s="4">
        <v>1087.8</v>
      </c>
      <c r="D2847" s="2">
        <v>43353</v>
      </c>
      <c r="E2847" s="4">
        <v>85.87</v>
      </c>
      <c r="G2847" s="2">
        <v>41992</v>
      </c>
      <c r="H2847" s="4">
        <v>125.87</v>
      </c>
      <c r="J2847" s="2">
        <v>36991</v>
      </c>
      <c r="K2847" s="4">
        <v>29.44</v>
      </c>
      <c r="S2847" s="3">
        <v>36861</v>
      </c>
      <c r="T2847">
        <v>6.6</v>
      </c>
    </row>
    <row r="2848" spans="1:20" x14ac:dyDescent="0.25">
      <c r="A2848" s="2">
        <v>41659</v>
      </c>
      <c r="B2848" s="4">
        <v>1087.8</v>
      </c>
      <c r="D2848" s="2">
        <v>43354</v>
      </c>
      <c r="E2848" s="4">
        <v>85.89</v>
      </c>
      <c r="G2848" s="2">
        <v>41995</v>
      </c>
      <c r="H2848" s="4">
        <v>126.04</v>
      </c>
      <c r="J2848" s="2">
        <v>36992</v>
      </c>
      <c r="K2848" s="4">
        <v>28.46</v>
      </c>
      <c r="S2848" s="3">
        <v>36864</v>
      </c>
      <c r="T2848">
        <v>6.57</v>
      </c>
    </row>
    <row r="2849" spans="1:20" x14ac:dyDescent="0.25">
      <c r="A2849" s="2">
        <v>41660</v>
      </c>
      <c r="B2849" s="4">
        <v>1089.71</v>
      </c>
      <c r="D2849" s="2">
        <v>43355</v>
      </c>
      <c r="E2849" s="4">
        <v>86.09</v>
      </c>
      <c r="G2849" s="2">
        <v>41996</v>
      </c>
      <c r="H2849" s="4">
        <v>123.54</v>
      </c>
      <c r="J2849" s="2">
        <v>36993</v>
      </c>
      <c r="K2849" s="4">
        <v>26.12</v>
      </c>
      <c r="S2849" s="3">
        <v>36865</v>
      </c>
      <c r="T2849">
        <v>6.51</v>
      </c>
    </row>
    <row r="2850" spans="1:20" x14ac:dyDescent="0.25">
      <c r="A2850" s="2">
        <v>41661</v>
      </c>
      <c r="B2850" s="4">
        <v>1087.23</v>
      </c>
      <c r="D2850" s="2">
        <v>43356</v>
      </c>
      <c r="E2850" s="4">
        <v>86.25</v>
      </c>
      <c r="G2850" s="2">
        <v>41997</v>
      </c>
      <c r="H2850" s="4">
        <v>123.95</v>
      </c>
      <c r="J2850" s="2">
        <v>36997</v>
      </c>
      <c r="K2850" s="4">
        <v>26.33</v>
      </c>
      <c r="S2850" s="3">
        <v>36866</v>
      </c>
      <c r="T2850">
        <v>6.48</v>
      </c>
    </row>
    <row r="2851" spans="1:20" x14ac:dyDescent="0.25">
      <c r="A2851" s="2">
        <v>41662</v>
      </c>
      <c r="B2851" s="4">
        <v>1085.0899999999999</v>
      </c>
      <c r="D2851" s="2">
        <v>43357</v>
      </c>
      <c r="E2851" s="4">
        <v>86.33</v>
      </c>
      <c r="G2851" s="2">
        <v>41999</v>
      </c>
      <c r="H2851" s="4">
        <v>124.41</v>
      </c>
      <c r="J2851" s="2">
        <v>36998</v>
      </c>
      <c r="K2851" s="4">
        <v>25.61</v>
      </c>
      <c r="S2851" s="3">
        <v>36867</v>
      </c>
      <c r="T2851">
        <v>6.49</v>
      </c>
    </row>
    <row r="2852" spans="1:20" x14ac:dyDescent="0.25">
      <c r="A2852" s="2">
        <v>41663</v>
      </c>
      <c r="B2852" s="4">
        <v>1074.27</v>
      </c>
      <c r="D2852" s="2">
        <v>43360</v>
      </c>
      <c r="E2852" s="4">
        <v>86.27</v>
      </c>
      <c r="G2852" s="2">
        <v>42002</v>
      </c>
      <c r="H2852" s="4">
        <v>125.34</v>
      </c>
      <c r="J2852" s="2">
        <v>36999</v>
      </c>
      <c r="K2852" s="4">
        <v>24.13</v>
      </c>
      <c r="S2852" s="3">
        <v>36868</v>
      </c>
      <c r="T2852">
        <v>6.47</v>
      </c>
    </row>
    <row r="2853" spans="1:20" x14ac:dyDescent="0.25">
      <c r="A2853" s="2">
        <v>41666</v>
      </c>
      <c r="B2853" s="4">
        <v>1073.56</v>
      </c>
      <c r="D2853" s="2">
        <v>43361</v>
      </c>
      <c r="E2853" s="4">
        <v>86.26</v>
      </c>
      <c r="G2853" s="2">
        <v>42003</v>
      </c>
      <c r="H2853" s="4">
        <v>125.68</v>
      </c>
      <c r="J2853" s="2">
        <v>37000</v>
      </c>
      <c r="K2853" s="4">
        <v>24.16</v>
      </c>
      <c r="S2853" s="3">
        <v>36871</v>
      </c>
      <c r="T2853">
        <v>6.49</v>
      </c>
    </row>
    <row r="2854" spans="1:20" x14ac:dyDescent="0.25">
      <c r="A2854" s="2">
        <v>41667</v>
      </c>
      <c r="B2854" s="4">
        <v>1079.3900000000001</v>
      </c>
      <c r="D2854" s="2">
        <v>43362</v>
      </c>
      <c r="E2854" s="4">
        <v>86.1</v>
      </c>
      <c r="G2854" s="2">
        <v>42004</v>
      </c>
      <c r="H2854" s="4">
        <v>125.92</v>
      </c>
      <c r="J2854" s="2">
        <v>37001</v>
      </c>
      <c r="K2854" s="4">
        <v>25.38</v>
      </c>
      <c r="S2854" s="3">
        <v>36872</v>
      </c>
      <c r="T2854">
        <v>6.43</v>
      </c>
    </row>
    <row r="2855" spans="1:20" x14ac:dyDescent="0.25">
      <c r="A2855" s="2">
        <v>41668</v>
      </c>
      <c r="B2855" s="4">
        <v>1075.3399999999999</v>
      </c>
      <c r="D2855" s="2">
        <v>43363</v>
      </c>
      <c r="E2855" s="4">
        <v>86.22</v>
      </c>
      <c r="G2855" s="2">
        <v>42006</v>
      </c>
      <c r="H2855" s="4">
        <v>127.32</v>
      </c>
      <c r="I2855" s="4"/>
      <c r="J2855" s="2">
        <v>37004</v>
      </c>
      <c r="K2855" s="4">
        <v>28.16</v>
      </c>
      <c r="S2855" s="3">
        <v>36873</v>
      </c>
      <c r="T2855">
        <v>6.47</v>
      </c>
    </row>
    <row r="2856" spans="1:20" x14ac:dyDescent="0.25">
      <c r="A2856" s="2">
        <v>41669</v>
      </c>
      <c r="B2856" s="4">
        <v>1077.56</v>
      </c>
      <c r="D2856" s="2">
        <v>43364</v>
      </c>
      <c r="E2856" s="4">
        <v>86.24</v>
      </c>
      <c r="G2856" s="2">
        <v>42009</v>
      </c>
      <c r="H2856" s="4">
        <v>129.32</v>
      </c>
      <c r="I2856" s="4"/>
      <c r="J2856" s="2">
        <v>37005</v>
      </c>
      <c r="K2856" s="4">
        <v>28.49</v>
      </c>
      <c r="S2856" s="3">
        <v>36874</v>
      </c>
      <c r="T2856">
        <v>6.53</v>
      </c>
    </row>
    <row r="2857" spans="1:20" x14ac:dyDescent="0.25">
      <c r="A2857" s="2">
        <v>41670</v>
      </c>
      <c r="B2857" s="4">
        <v>1077.1400000000001</v>
      </c>
      <c r="D2857" s="2">
        <v>43367</v>
      </c>
      <c r="E2857" s="4">
        <v>86.2</v>
      </c>
      <c r="G2857" s="2">
        <v>42010</v>
      </c>
      <c r="H2857" s="4">
        <v>131.65</v>
      </c>
      <c r="I2857" s="4"/>
      <c r="J2857" s="2">
        <v>37006</v>
      </c>
      <c r="K2857" s="4">
        <v>27.4</v>
      </c>
      <c r="S2857" s="3">
        <v>36875</v>
      </c>
      <c r="T2857">
        <v>6.58</v>
      </c>
    </row>
    <row r="2858" spans="1:20" x14ac:dyDescent="0.25">
      <c r="A2858" s="2">
        <v>41673</v>
      </c>
      <c r="B2858" s="4">
        <v>1073.97</v>
      </c>
      <c r="D2858" s="2">
        <v>43368</v>
      </c>
      <c r="E2858" s="4">
        <v>86.13</v>
      </c>
      <c r="G2858" s="2">
        <v>42011</v>
      </c>
      <c r="H2858" s="4">
        <v>131.38999999999999</v>
      </c>
      <c r="I2858" s="4"/>
      <c r="J2858" s="2">
        <v>37007</v>
      </c>
      <c r="K2858" s="4">
        <v>25.96</v>
      </c>
      <c r="S2858" s="3">
        <v>36878</v>
      </c>
      <c r="T2858">
        <v>6.5</v>
      </c>
    </row>
    <row r="2859" spans="1:20" x14ac:dyDescent="0.25">
      <c r="A2859" s="2">
        <v>41674</v>
      </c>
      <c r="B2859" s="4">
        <v>1074.83</v>
      </c>
      <c r="D2859" s="2">
        <v>43369</v>
      </c>
      <c r="E2859" s="4">
        <v>86.22</v>
      </c>
      <c r="G2859" s="2">
        <v>42012</v>
      </c>
      <c r="H2859" s="4">
        <v>129.65</v>
      </c>
      <c r="I2859" s="4"/>
      <c r="J2859" s="2">
        <v>37008</v>
      </c>
      <c r="K2859" s="4">
        <v>24.02</v>
      </c>
      <c r="S2859" s="3">
        <v>36879</v>
      </c>
      <c r="T2859">
        <v>6.47</v>
      </c>
    </row>
    <row r="2860" spans="1:20" x14ac:dyDescent="0.25">
      <c r="A2860" s="2">
        <v>41675</v>
      </c>
      <c r="B2860" s="4">
        <v>1074.79</v>
      </c>
      <c r="D2860" s="2">
        <v>43370</v>
      </c>
      <c r="E2860" s="4">
        <v>86.38</v>
      </c>
      <c r="G2860" s="2">
        <v>42013</v>
      </c>
      <c r="H2860" s="4">
        <v>131.07</v>
      </c>
      <c r="I2860" s="4"/>
      <c r="J2860" s="2">
        <v>37011</v>
      </c>
      <c r="K2860" s="4">
        <v>25.48</v>
      </c>
      <c r="S2860" s="3">
        <v>36880</v>
      </c>
      <c r="T2860">
        <v>6.47</v>
      </c>
    </row>
    <row r="2861" spans="1:20" x14ac:dyDescent="0.25">
      <c r="A2861" s="2">
        <v>41676</v>
      </c>
      <c r="B2861" s="4">
        <v>1078.78</v>
      </c>
      <c r="D2861" s="2">
        <v>43371</v>
      </c>
      <c r="E2861" s="4">
        <v>86.44</v>
      </c>
      <c r="G2861" s="2">
        <v>42016</v>
      </c>
      <c r="H2861" s="4">
        <v>131.82</v>
      </c>
      <c r="I2861" s="4"/>
      <c r="J2861" s="2">
        <v>37012</v>
      </c>
      <c r="K2861" s="4">
        <v>24.2</v>
      </c>
      <c r="S2861" s="3">
        <v>36881</v>
      </c>
      <c r="T2861">
        <v>6.48</v>
      </c>
    </row>
    <row r="2862" spans="1:20" x14ac:dyDescent="0.25">
      <c r="A2862" s="2">
        <v>41677</v>
      </c>
      <c r="B2862" s="4">
        <v>1084.53</v>
      </c>
      <c r="D2862" s="2">
        <v>43374</v>
      </c>
      <c r="E2862" s="4">
        <v>86.3</v>
      </c>
      <c r="G2862" s="2">
        <v>42017</v>
      </c>
      <c r="H2862" s="4">
        <v>131.82</v>
      </c>
      <c r="I2862" s="4"/>
      <c r="J2862" s="2">
        <v>37013</v>
      </c>
      <c r="K2862" s="4">
        <v>24.23</v>
      </c>
      <c r="S2862" s="3">
        <v>36882</v>
      </c>
      <c r="T2862">
        <v>6.44</v>
      </c>
    </row>
    <row r="2863" spans="1:20" x14ac:dyDescent="0.25">
      <c r="A2863" s="2">
        <v>41680</v>
      </c>
      <c r="B2863" s="4">
        <v>1085.0999999999999</v>
      </c>
      <c r="D2863" s="2">
        <v>43375</v>
      </c>
      <c r="E2863" s="4">
        <v>86.23</v>
      </c>
      <c r="G2863" s="2">
        <v>42018</v>
      </c>
      <c r="H2863" s="4">
        <v>132.82</v>
      </c>
      <c r="I2863" s="4"/>
      <c r="J2863" s="2">
        <v>37014</v>
      </c>
      <c r="K2863" s="4">
        <v>25.78</v>
      </c>
      <c r="S2863" s="3">
        <v>36886</v>
      </c>
      <c r="T2863">
        <v>6.58</v>
      </c>
    </row>
    <row r="2864" spans="1:20" x14ac:dyDescent="0.25">
      <c r="A2864" s="2">
        <v>41681</v>
      </c>
      <c r="B2864" s="4">
        <v>1087.1300000000001</v>
      </c>
      <c r="G2864" s="2">
        <v>42019</v>
      </c>
      <c r="H2864" s="4">
        <v>134.91</v>
      </c>
      <c r="I2864" s="4"/>
      <c r="J2864" s="2">
        <v>37015</v>
      </c>
      <c r="K2864" s="4">
        <v>23.91</v>
      </c>
      <c r="S2864" s="3">
        <v>36887</v>
      </c>
      <c r="T2864">
        <v>6.53</v>
      </c>
    </row>
    <row r="2865" spans="1:20" x14ac:dyDescent="0.25">
      <c r="A2865" s="2">
        <v>41682</v>
      </c>
      <c r="B2865" s="4">
        <v>1085.1500000000001</v>
      </c>
      <c r="G2865" s="2">
        <v>42020</v>
      </c>
      <c r="H2865" s="4">
        <v>133.16</v>
      </c>
      <c r="I2865" s="4"/>
      <c r="J2865" s="2">
        <v>37018</v>
      </c>
      <c r="K2865" s="4">
        <v>24.86</v>
      </c>
      <c r="S2865" s="3">
        <v>36888</v>
      </c>
      <c r="T2865">
        <v>6.53</v>
      </c>
    </row>
    <row r="2866" spans="1:20" x14ac:dyDescent="0.25">
      <c r="A2866" s="2">
        <v>41683</v>
      </c>
      <c r="B2866" s="4">
        <v>1088.6099999999999</v>
      </c>
      <c r="G2866" s="2">
        <v>42024</v>
      </c>
      <c r="H2866" s="4">
        <v>134.97999999999999</v>
      </c>
      <c r="I2866" s="4"/>
      <c r="J2866" s="2">
        <v>37019</v>
      </c>
      <c r="K2866" s="4">
        <v>24.44</v>
      </c>
      <c r="S2866" s="3">
        <v>36889</v>
      </c>
      <c r="T2866">
        <v>5.41</v>
      </c>
    </row>
    <row r="2867" spans="1:20" x14ac:dyDescent="0.25">
      <c r="A2867" s="2">
        <v>41684</v>
      </c>
      <c r="B2867" s="4">
        <v>1090.51</v>
      </c>
      <c r="G2867" s="2">
        <v>42025</v>
      </c>
      <c r="H2867" s="4">
        <v>133.4</v>
      </c>
      <c r="I2867" s="4"/>
      <c r="J2867" s="2">
        <v>37020</v>
      </c>
      <c r="K2867" s="4">
        <v>24.35</v>
      </c>
      <c r="S2867" s="3">
        <v>36893</v>
      </c>
      <c r="T2867">
        <v>6.67</v>
      </c>
    </row>
    <row r="2868" spans="1:20" x14ac:dyDescent="0.25">
      <c r="A2868" s="2">
        <v>41687</v>
      </c>
      <c r="B2868" s="4">
        <v>1090.51</v>
      </c>
      <c r="G2868" s="2">
        <v>42026</v>
      </c>
      <c r="H2868" s="4">
        <v>132.91999999999999</v>
      </c>
      <c r="I2868" s="4"/>
      <c r="J2868" s="2">
        <v>37021</v>
      </c>
      <c r="K2868" s="4">
        <v>24</v>
      </c>
      <c r="S2868" s="3">
        <v>36894</v>
      </c>
      <c r="T2868">
        <v>6.35</v>
      </c>
    </row>
    <row r="2869" spans="1:20" x14ac:dyDescent="0.25">
      <c r="A2869" s="2">
        <v>41688</v>
      </c>
      <c r="B2869" s="4">
        <v>1092.04</v>
      </c>
      <c r="G2869" s="2">
        <v>42027</v>
      </c>
      <c r="H2869" s="4">
        <v>134.77000000000001</v>
      </c>
      <c r="I2869" s="4"/>
      <c r="J2869" s="2">
        <v>37022</v>
      </c>
      <c r="K2869" s="4">
        <v>23.54</v>
      </c>
      <c r="S2869" s="3">
        <v>36895</v>
      </c>
      <c r="T2869">
        <v>5.92</v>
      </c>
    </row>
    <row r="2870" spans="1:20" x14ac:dyDescent="0.25">
      <c r="A2870" s="2">
        <v>41689</v>
      </c>
      <c r="B2870" s="4">
        <v>1088.9000000000001</v>
      </c>
      <c r="G2870" s="2">
        <v>42030</v>
      </c>
      <c r="H2870" s="4">
        <v>134.36000000000001</v>
      </c>
      <c r="I2870" s="4"/>
      <c r="J2870" s="2">
        <v>37025</v>
      </c>
      <c r="K2870" s="4">
        <v>24.26</v>
      </c>
      <c r="S2870" s="3">
        <v>36896</v>
      </c>
      <c r="T2870">
        <v>5.83</v>
      </c>
    </row>
    <row r="2871" spans="1:20" x14ac:dyDescent="0.25">
      <c r="A2871" s="2">
        <v>41690</v>
      </c>
      <c r="B2871" s="4">
        <v>1092.6099999999999</v>
      </c>
      <c r="G2871" s="2">
        <v>42031</v>
      </c>
      <c r="H2871" s="4">
        <v>134.57</v>
      </c>
      <c r="I2871" s="4"/>
      <c r="J2871" s="2">
        <v>37026</v>
      </c>
      <c r="K2871" s="4">
        <v>23.71</v>
      </c>
      <c r="S2871" s="3">
        <v>36899</v>
      </c>
      <c r="T2871">
        <v>5.98</v>
      </c>
    </row>
    <row r="2872" spans="1:20" x14ac:dyDescent="0.25">
      <c r="A2872" s="2">
        <v>41691</v>
      </c>
      <c r="B2872" s="4">
        <v>1093.6099999999999</v>
      </c>
      <c r="G2872" s="2">
        <v>42032</v>
      </c>
      <c r="H2872" s="4">
        <v>136.77000000000001</v>
      </c>
      <c r="I2872" s="4"/>
      <c r="J2872" s="2">
        <v>37027</v>
      </c>
      <c r="K2872" s="4">
        <v>21.89</v>
      </c>
      <c r="S2872" s="3">
        <v>36900</v>
      </c>
      <c r="T2872">
        <v>5.95</v>
      </c>
    </row>
    <row r="2873" spans="1:20" x14ac:dyDescent="0.25">
      <c r="A2873" s="2">
        <v>41694</v>
      </c>
      <c r="B2873" s="4">
        <v>1096.21</v>
      </c>
      <c r="G2873" s="2">
        <v>42033</v>
      </c>
      <c r="H2873" s="4">
        <v>135.87</v>
      </c>
      <c r="I2873" s="4"/>
      <c r="J2873" s="2">
        <v>37028</v>
      </c>
      <c r="K2873" s="4">
        <v>21.47</v>
      </c>
      <c r="S2873" s="3">
        <v>36901</v>
      </c>
      <c r="T2873">
        <v>6.06</v>
      </c>
    </row>
    <row r="2874" spans="1:20" x14ac:dyDescent="0.25">
      <c r="A2874" s="2">
        <v>41695</v>
      </c>
      <c r="B2874" s="4">
        <v>1097.56</v>
      </c>
      <c r="G2874" s="2">
        <v>42034</v>
      </c>
      <c r="H2874" s="4">
        <v>138.5</v>
      </c>
      <c r="I2874" s="4"/>
      <c r="J2874" s="2">
        <v>37029</v>
      </c>
      <c r="K2874" s="4">
        <v>21.23</v>
      </c>
      <c r="S2874" s="3">
        <v>36902</v>
      </c>
      <c r="T2874">
        <v>6.05</v>
      </c>
    </row>
    <row r="2875" spans="1:20" x14ac:dyDescent="0.25">
      <c r="A2875" s="2">
        <v>41696</v>
      </c>
      <c r="B2875" s="4">
        <v>1099.9100000000001</v>
      </c>
      <c r="G2875" s="2">
        <v>42037</v>
      </c>
      <c r="H2875" s="4">
        <v>137.47999999999999</v>
      </c>
      <c r="I2875" s="4"/>
      <c r="J2875" s="2">
        <v>37032</v>
      </c>
      <c r="K2875" s="4">
        <v>20.76</v>
      </c>
      <c r="S2875" s="3">
        <v>36903</v>
      </c>
      <c r="T2875">
        <v>5.98</v>
      </c>
    </row>
    <row r="2876" spans="1:20" x14ac:dyDescent="0.25">
      <c r="A2876" s="2">
        <v>41697</v>
      </c>
      <c r="B2876" s="4">
        <v>1102.55</v>
      </c>
      <c r="G2876" s="2">
        <v>42038</v>
      </c>
      <c r="H2876" s="4">
        <v>134.57</v>
      </c>
      <c r="I2876" s="4"/>
      <c r="J2876" s="2">
        <v>37033</v>
      </c>
      <c r="K2876" s="4">
        <v>21.35</v>
      </c>
      <c r="S2876" s="3">
        <v>36907</v>
      </c>
      <c r="T2876">
        <v>6.2</v>
      </c>
    </row>
    <row r="2877" spans="1:20" x14ac:dyDescent="0.25">
      <c r="A2877" s="2">
        <v>41698</v>
      </c>
      <c r="B2877" s="4">
        <v>1104</v>
      </c>
      <c r="G2877" s="2">
        <v>42039</v>
      </c>
      <c r="H2877" s="4">
        <v>134.80000000000001</v>
      </c>
      <c r="I2877" s="4"/>
      <c r="J2877" s="2">
        <v>37034</v>
      </c>
      <c r="K2877" s="4">
        <v>22.08</v>
      </c>
      <c r="S2877" s="3">
        <v>36908</v>
      </c>
      <c r="T2877">
        <v>5.9399999999999995</v>
      </c>
    </row>
    <row r="2878" spans="1:20" x14ac:dyDescent="0.25">
      <c r="A2878" s="2">
        <v>41701</v>
      </c>
      <c r="B2878" s="4">
        <v>1102.58</v>
      </c>
      <c r="G2878" s="2">
        <v>42040</v>
      </c>
      <c r="H2878" s="4">
        <v>133.32</v>
      </c>
      <c r="I2878" s="4"/>
      <c r="J2878" s="2">
        <v>37035</v>
      </c>
      <c r="K2878" s="4">
        <v>20.57</v>
      </c>
      <c r="S2878" s="3">
        <v>36909</v>
      </c>
      <c r="T2878">
        <v>5.93</v>
      </c>
    </row>
    <row r="2879" spans="1:20" x14ac:dyDescent="0.25">
      <c r="A2879" s="2">
        <v>41702</v>
      </c>
      <c r="B2879" s="4">
        <v>1107.6099999999999</v>
      </c>
      <c r="G2879" s="2">
        <v>42041</v>
      </c>
      <c r="H2879" s="4">
        <v>130.96</v>
      </c>
      <c r="I2879" s="4"/>
      <c r="J2879" s="2">
        <v>37036</v>
      </c>
      <c r="K2879" s="4">
        <v>20.6</v>
      </c>
      <c r="S2879" s="3">
        <v>36910</v>
      </c>
      <c r="T2879">
        <v>5.92</v>
      </c>
    </row>
    <row r="2880" spans="1:20" x14ac:dyDescent="0.25">
      <c r="A2880" s="2">
        <v>41703</v>
      </c>
      <c r="B2880" s="4">
        <v>1104.74</v>
      </c>
      <c r="G2880" s="2">
        <v>42044</v>
      </c>
      <c r="H2880" s="4">
        <v>130.75</v>
      </c>
      <c r="I2880" s="4"/>
      <c r="J2880" s="2">
        <v>37040</v>
      </c>
      <c r="K2880" s="4">
        <v>22.14</v>
      </c>
      <c r="S2880" s="3">
        <v>36913</v>
      </c>
      <c r="T2880">
        <v>6</v>
      </c>
    </row>
    <row r="2881" spans="1:20" x14ac:dyDescent="0.25">
      <c r="A2881" s="2">
        <v>41704</v>
      </c>
      <c r="B2881" s="4">
        <v>1102.42</v>
      </c>
      <c r="G2881" s="2">
        <v>42045</v>
      </c>
      <c r="H2881" s="4">
        <v>129.71</v>
      </c>
      <c r="I2881" s="4"/>
      <c r="J2881" s="2">
        <v>37041</v>
      </c>
      <c r="K2881" s="4">
        <v>22.76</v>
      </c>
      <c r="S2881" s="3">
        <v>36914</v>
      </c>
      <c r="T2881">
        <v>5.97</v>
      </c>
    </row>
    <row r="2882" spans="1:20" x14ac:dyDescent="0.25">
      <c r="A2882" s="2">
        <v>41705</v>
      </c>
      <c r="B2882" s="4">
        <v>1096.58</v>
      </c>
      <c r="G2882" s="2">
        <v>42046</v>
      </c>
      <c r="H2882" s="4">
        <v>129.94999999999999</v>
      </c>
      <c r="I2882" s="4"/>
      <c r="J2882" s="2">
        <v>37042</v>
      </c>
      <c r="K2882" s="4">
        <v>22.64</v>
      </c>
      <c r="S2882" s="3">
        <v>36915</v>
      </c>
      <c r="T2882">
        <v>6.05</v>
      </c>
    </row>
    <row r="2883" spans="1:20" x14ac:dyDescent="0.25">
      <c r="A2883" s="2">
        <v>41708</v>
      </c>
      <c r="B2883" s="4">
        <v>1096.6099999999999</v>
      </c>
      <c r="G2883" s="2">
        <v>42047</v>
      </c>
      <c r="H2883" s="4">
        <v>129.52000000000001</v>
      </c>
      <c r="I2883" s="4"/>
      <c r="J2883" s="2">
        <v>37043</v>
      </c>
      <c r="K2883" s="4">
        <v>21.59</v>
      </c>
      <c r="S2883" s="3">
        <v>36916</v>
      </c>
      <c r="T2883">
        <v>6.1</v>
      </c>
    </row>
    <row r="2884" spans="1:20" x14ac:dyDescent="0.25">
      <c r="A2884" s="2">
        <v>41709</v>
      </c>
      <c r="B2884" s="4">
        <v>1094.96</v>
      </c>
      <c r="G2884" s="2">
        <v>42048</v>
      </c>
      <c r="H2884" s="4">
        <v>128.19</v>
      </c>
      <c r="I2884" s="4"/>
      <c r="J2884" s="2">
        <v>37046</v>
      </c>
      <c r="K2884" s="4">
        <v>21.38</v>
      </c>
      <c r="S2884" s="3">
        <v>36917</v>
      </c>
      <c r="T2884">
        <v>5.96</v>
      </c>
    </row>
    <row r="2885" spans="1:20" x14ac:dyDescent="0.25">
      <c r="A2885" s="2">
        <v>41710</v>
      </c>
      <c r="B2885" s="4">
        <v>1097.71</v>
      </c>
      <c r="G2885" s="2">
        <v>42052</v>
      </c>
      <c r="H2885" s="4">
        <v>126.26</v>
      </c>
      <c r="I2885" s="4"/>
      <c r="J2885" s="2">
        <v>37047</v>
      </c>
      <c r="K2885" s="4">
        <v>19.579999999999998</v>
      </c>
      <c r="S2885" s="3">
        <v>36920</v>
      </c>
      <c r="T2885">
        <v>5.98</v>
      </c>
    </row>
    <row r="2886" spans="1:20" x14ac:dyDescent="0.25">
      <c r="A2886" s="2">
        <v>41711</v>
      </c>
      <c r="B2886" s="4">
        <v>1093.29</v>
      </c>
      <c r="G2886" s="2">
        <v>42053</v>
      </c>
      <c r="H2886" s="4">
        <v>127.01</v>
      </c>
      <c r="I2886" s="4"/>
      <c r="J2886" s="2">
        <v>37048</v>
      </c>
      <c r="K2886" s="4">
        <v>20.39</v>
      </c>
      <c r="S2886" s="3">
        <v>36921</v>
      </c>
      <c r="T2886">
        <v>5.9</v>
      </c>
    </row>
    <row r="2887" spans="1:20" x14ac:dyDescent="0.25">
      <c r="A2887" s="2">
        <v>41712</v>
      </c>
      <c r="B2887" s="4">
        <v>1092.02</v>
      </c>
      <c r="G2887" s="2">
        <v>42054</v>
      </c>
      <c r="H2887" s="4">
        <v>126.17</v>
      </c>
      <c r="I2887" s="4"/>
      <c r="J2887" s="2">
        <v>37049</v>
      </c>
      <c r="K2887" s="4">
        <v>19.670000000000002</v>
      </c>
      <c r="S2887" s="3">
        <v>36922</v>
      </c>
      <c r="T2887">
        <v>5.74</v>
      </c>
    </row>
    <row r="2888" spans="1:20" x14ac:dyDescent="0.25">
      <c r="A2888" s="2">
        <v>41715</v>
      </c>
      <c r="B2888" s="4">
        <v>1094.1500000000001</v>
      </c>
      <c r="G2888" s="2">
        <v>42055</v>
      </c>
      <c r="H2888" s="4">
        <v>126.54</v>
      </c>
      <c r="I2888" s="4"/>
      <c r="J2888" s="2">
        <v>37050</v>
      </c>
      <c r="K2888" s="4">
        <v>19.920000000000002</v>
      </c>
      <c r="S2888" s="3">
        <v>36923</v>
      </c>
      <c r="T2888">
        <v>5.57</v>
      </c>
    </row>
    <row r="2889" spans="1:20" x14ac:dyDescent="0.25">
      <c r="A2889" s="2">
        <v>41716</v>
      </c>
      <c r="B2889" s="4">
        <v>1099</v>
      </c>
      <c r="G2889" s="2">
        <v>42058</v>
      </c>
      <c r="H2889" s="4">
        <v>127.99</v>
      </c>
      <c r="I2889" s="4"/>
      <c r="J2889" s="2">
        <v>37053</v>
      </c>
      <c r="K2889" s="4">
        <v>20.7</v>
      </c>
      <c r="S2889" s="3">
        <v>36924</v>
      </c>
      <c r="T2889">
        <v>5.5</v>
      </c>
    </row>
    <row r="2890" spans="1:20" x14ac:dyDescent="0.25">
      <c r="A2890" s="2">
        <v>41717</v>
      </c>
      <c r="B2890" s="4">
        <v>1090.55</v>
      </c>
      <c r="G2890" s="2">
        <v>42059</v>
      </c>
      <c r="H2890" s="4">
        <v>129.66999999999999</v>
      </c>
      <c r="I2890" s="4"/>
      <c r="J2890" s="2">
        <v>37054</v>
      </c>
      <c r="K2890" s="4">
        <v>20.7</v>
      </c>
      <c r="S2890" s="3">
        <v>36927</v>
      </c>
      <c r="T2890">
        <v>5.52</v>
      </c>
    </row>
    <row r="2891" spans="1:20" x14ac:dyDescent="0.25">
      <c r="A2891" s="2">
        <v>41718</v>
      </c>
      <c r="B2891" s="4">
        <v>1096.03</v>
      </c>
      <c r="G2891" s="2">
        <v>42060</v>
      </c>
      <c r="H2891" s="4">
        <v>130.22999999999999</v>
      </c>
      <c r="I2891" s="4"/>
      <c r="J2891" s="2">
        <v>37055</v>
      </c>
      <c r="K2891" s="4">
        <v>21.45</v>
      </c>
      <c r="S2891" s="3">
        <v>36928</v>
      </c>
      <c r="T2891">
        <v>5.48</v>
      </c>
    </row>
    <row r="2892" spans="1:20" x14ac:dyDescent="0.25">
      <c r="A2892" s="2">
        <v>41719</v>
      </c>
      <c r="B2892" s="4">
        <v>1095.1300000000001</v>
      </c>
      <c r="G2892" s="2">
        <v>42061</v>
      </c>
      <c r="H2892" s="4">
        <v>128.44999999999999</v>
      </c>
      <c r="I2892" s="4"/>
      <c r="J2892" s="2">
        <v>37056</v>
      </c>
      <c r="K2892" s="4">
        <v>23.12</v>
      </c>
      <c r="S2892" s="3">
        <v>36929</v>
      </c>
      <c r="T2892">
        <v>5.5</v>
      </c>
    </row>
    <row r="2893" spans="1:20" x14ac:dyDescent="0.25">
      <c r="A2893" s="2">
        <v>41722</v>
      </c>
      <c r="B2893" s="4">
        <v>1095.3</v>
      </c>
      <c r="G2893" s="2">
        <v>42062</v>
      </c>
      <c r="H2893" s="4">
        <v>129.53</v>
      </c>
      <c r="I2893" s="4"/>
      <c r="J2893" s="2">
        <v>37057</v>
      </c>
      <c r="K2893" s="4">
        <v>22.81</v>
      </c>
      <c r="S2893" s="3">
        <v>36930</v>
      </c>
      <c r="T2893">
        <v>5.5</v>
      </c>
    </row>
    <row r="2894" spans="1:20" x14ac:dyDescent="0.25">
      <c r="A2894" s="2">
        <v>41723</v>
      </c>
      <c r="B2894" s="4">
        <v>1098.1300000000001</v>
      </c>
      <c r="G2894" s="2">
        <v>42065</v>
      </c>
      <c r="H2894" s="4">
        <v>126.87</v>
      </c>
      <c r="I2894" s="4"/>
      <c r="J2894" s="2">
        <v>37060</v>
      </c>
      <c r="K2894" s="4">
        <v>23.17</v>
      </c>
      <c r="S2894" s="3">
        <v>36931</v>
      </c>
      <c r="T2894">
        <v>5.44</v>
      </c>
    </row>
    <row r="2895" spans="1:20" x14ac:dyDescent="0.25">
      <c r="A2895" s="2">
        <v>41724</v>
      </c>
      <c r="B2895" s="4">
        <v>1098.3699999999999</v>
      </c>
      <c r="G2895" s="2">
        <v>42066</v>
      </c>
      <c r="H2895" s="4">
        <v>126.41</v>
      </c>
      <c r="I2895" s="4"/>
      <c r="J2895" s="2">
        <v>37061</v>
      </c>
      <c r="K2895" s="4">
        <v>22.34</v>
      </c>
      <c r="S2895" s="3">
        <v>36934</v>
      </c>
      <c r="T2895">
        <v>5.48</v>
      </c>
    </row>
    <row r="2896" spans="1:20" x14ac:dyDescent="0.25">
      <c r="A2896" s="2">
        <v>41725</v>
      </c>
      <c r="B2896" s="4">
        <v>1096.32</v>
      </c>
      <c r="G2896" s="2">
        <v>42067</v>
      </c>
      <c r="H2896" s="4">
        <v>126.45</v>
      </c>
      <c r="I2896" s="4"/>
      <c r="J2896" s="2">
        <v>37062</v>
      </c>
      <c r="K2896" s="4">
        <v>21.71</v>
      </c>
      <c r="S2896" s="3">
        <v>36935</v>
      </c>
      <c r="T2896">
        <v>5.46</v>
      </c>
    </row>
    <row r="2897" spans="1:20" x14ac:dyDescent="0.25">
      <c r="A2897" s="2">
        <v>41726</v>
      </c>
      <c r="B2897" s="4">
        <v>1098.58</v>
      </c>
      <c r="G2897" s="2">
        <v>42068</v>
      </c>
      <c r="H2897" s="4">
        <v>126.29</v>
      </c>
      <c r="I2897" s="4"/>
      <c r="J2897" s="2">
        <v>37063</v>
      </c>
      <c r="K2897" s="4">
        <v>19.38</v>
      </c>
      <c r="S2897" s="3">
        <v>36936</v>
      </c>
      <c r="T2897">
        <v>5.5</v>
      </c>
    </row>
    <row r="2898" spans="1:20" x14ac:dyDescent="0.25">
      <c r="A2898" s="2">
        <v>41729</v>
      </c>
      <c r="B2898" s="4">
        <v>1100.47</v>
      </c>
      <c r="G2898" s="2">
        <v>42069</v>
      </c>
      <c r="H2898" s="4">
        <v>123.5</v>
      </c>
      <c r="I2898" s="4"/>
      <c r="J2898" s="2">
        <v>37064</v>
      </c>
      <c r="K2898" s="4">
        <v>20.02</v>
      </c>
      <c r="S2898" s="3">
        <v>36937</v>
      </c>
      <c r="T2898">
        <v>5.57</v>
      </c>
    </row>
    <row r="2899" spans="1:20" x14ac:dyDescent="0.25">
      <c r="A2899" s="2">
        <v>41730</v>
      </c>
      <c r="B2899" s="4">
        <v>1102.95</v>
      </c>
      <c r="G2899" s="2">
        <v>42072</v>
      </c>
      <c r="H2899" s="4">
        <v>124.64</v>
      </c>
      <c r="I2899" s="4"/>
      <c r="J2899" s="2">
        <v>37067</v>
      </c>
      <c r="K2899" s="4">
        <v>20.67</v>
      </c>
      <c r="S2899" s="3">
        <v>36938</v>
      </c>
      <c r="T2899">
        <v>5.46</v>
      </c>
    </row>
    <row r="2900" spans="1:20" x14ac:dyDescent="0.25">
      <c r="A2900" s="2">
        <v>41731</v>
      </c>
      <c r="B2900" s="4">
        <v>1101.44</v>
      </c>
      <c r="G2900" s="2">
        <v>42073</v>
      </c>
      <c r="H2900" s="4">
        <v>126.3</v>
      </c>
      <c r="I2900" s="4"/>
      <c r="J2900" s="2">
        <v>37068</v>
      </c>
      <c r="K2900" s="4">
        <v>21.2</v>
      </c>
      <c r="S2900" s="3">
        <v>36942</v>
      </c>
      <c r="T2900">
        <v>5.57</v>
      </c>
    </row>
    <row r="2901" spans="1:20" x14ac:dyDescent="0.25">
      <c r="A2901" s="2">
        <v>41732</v>
      </c>
      <c r="B2901" s="4">
        <v>1102.01</v>
      </c>
      <c r="G2901" s="2">
        <v>42074</v>
      </c>
      <c r="H2901" s="4">
        <v>127.2</v>
      </c>
      <c r="I2901" s="4"/>
      <c r="J2901" s="2">
        <v>37069</v>
      </c>
      <c r="K2901" s="4">
        <v>20.88</v>
      </c>
      <c r="S2901" s="3">
        <v>36943</v>
      </c>
      <c r="T2901">
        <v>5.5</v>
      </c>
    </row>
    <row r="2902" spans="1:20" x14ac:dyDescent="0.25">
      <c r="A2902" s="2">
        <v>41733</v>
      </c>
      <c r="B2902" s="4">
        <v>1105.71</v>
      </c>
      <c r="G2902" s="2">
        <v>42075</v>
      </c>
      <c r="H2902" s="4">
        <v>127.11</v>
      </c>
      <c r="I2902" s="4"/>
      <c r="J2902" s="2">
        <v>37070</v>
      </c>
      <c r="K2902" s="4">
        <v>20.010000000000002</v>
      </c>
      <c r="S2902" s="3">
        <v>36944</v>
      </c>
      <c r="T2902">
        <v>5.52</v>
      </c>
    </row>
    <row r="2903" spans="1:20" x14ac:dyDescent="0.25">
      <c r="A2903" s="2">
        <v>41736</v>
      </c>
      <c r="B2903" s="4">
        <v>1102.1199999999999</v>
      </c>
      <c r="G2903" s="2">
        <v>42076</v>
      </c>
      <c r="H2903" s="4">
        <v>126.72</v>
      </c>
      <c r="I2903" s="4"/>
      <c r="J2903" s="2">
        <v>37071</v>
      </c>
      <c r="K2903" s="4">
        <v>19.059999999999999</v>
      </c>
      <c r="S2903" s="3">
        <v>36945</v>
      </c>
      <c r="T2903">
        <v>5.46</v>
      </c>
    </row>
    <row r="2904" spans="1:20" x14ac:dyDescent="0.25">
      <c r="A2904" s="2">
        <v>41737</v>
      </c>
      <c r="B2904" s="4">
        <v>1105.94</v>
      </c>
      <c r="G2904" s="2">
        <v>42079</v>
      </c>
      <c r="H2904" s="4">
        <v>127.94</v>
      </c>
      <c r="I2904" s="4"/>
      <c r="J2904" s="2">
        <v>37074</v>
      </c>
      <c r="K2904" s="4">
        <v>18.760000000000002</v>
      </c>
      <c r="S2904" s="3">
        <v>36948</v>
      </c>
      <c r="T2904">
        <v>5.55</v>
      </c>
    </row>
    <row r="2905" spans="1:20" x14ac:dyDescent="0.25">
      <c r="A2905" s="2">
        <v>41738</v>
      </c>
      <c r="B2905" s="4">
        <v>1108.53</v>
      </c>
      <c r="G2905" s="2">
        <v>42080</v>
      </c>
      <c r="H2905" s="4">
        <v>129</v>
      </c>
      <c r="I2905" s="4"/>
      <c r="J2905" s="2">
        <v>37075</v>
      </c>
      <c r="K2905" s="4">
        <v>18.920000000000002</v>
      </c>
      <c r="S2905" s="3">
        <v>36949</v>
      </c>
      <c r="T2905">
        <v>5.49</v>
      </c>
    </row>
    <row r="2906" spans="1:20" x14ac:dyDescent="0.25">
      <c r="A2906" s="2">
        <v>41739</v>
      </c>
      <c r="B2906" s="4">
        <v>1103.73</v>
      </c>
      <c r="G2906" s="2">
        <v>42081</v>
      </c>
      <c r="H2906" s="4">
        <v>131.49</v>
      </c>
      <c r="I2906" s="4"/>
      <c r="J2906" s="2">
        <v>37077</v>
      </c>
      <c r="K2906" s="4">
        <v>20.09</v>
      </c>
      <c r="S2906" s="3">
        <v>36950</v>
      </c>
      <c r="T2906">
        <v>5.59</v>
      </c>
    </row>
    <row r="2907" spans="1:20" x14ac:dyDescent="0.25">
      <c r="A2907" s="2">
        <v>41740</v>
      </c>
      <c r="B2907" s="4">
        <v>1096.6500000000001</v>
      </c>
      <c r="G2907" s="2">
        <v>42082</v>
      </c>
      <c r="H2907" s="4">
        <v>130.82</v>
      </c>
      <c r="I2907" s="4"/>
      <c r="J2907" s="2">
        <v>37078</v>
      </c>
      <c r="K2907" s="4">
        <v>21.63</v>
      </c>
      <c r="S2907" s="3">
        <v>36951</v>
      </c>
      <c r="T2907">
        <v>5.59</v>
      </c>
    </row>
    <row r="2908" spans="1:20" x14ac:dyDescent="0.25">
      <c r="A2908" s="2">
        <v>41743</v>
      </c>
      <c r="B2908" s="4">
        <v>1101.74</v>
      </c>
      <c r="G2908" s="2">
        <v>42083</v>
      </c>
      <c r="H2908" s="4">
        <v>131.51</v>
      </c>
      <c r="I2908" s="4"/>
      <c r="J2908" s="2">
        <v>37081</v>
      </c>
      <c r="K2908" s="4">
        <v>22.48</v>
      </c>
      <c r="S2908" s="3">
        <v>36952</v>
      </c>
      <c r="T2908">
        <v>5.52</v>
      </c>
    </row>
    <row r="2909" spans="1:20" x14ac:dyDescent="0.25">
      <c r="A2909" s="2">
        <v>41744</v>
      </c>
      <c r="B2909" s="4">
        <v>1103.27</v>
      </c>
      <c r="G2909" s="2">
        <v>42086</v>
      </c>
      <c r="H2909" s="4">
        <v>131.35</v>
      </c>
      <c r="I2909" s="4"/>
      <c r="J2909" s="2">
        <v>37082</v>
      </c>
      <c r="K2909" s="4">
        <v>23.25</v>
      </c>
      <c r="S2909" s="3">
        <v>36955</v>
      </c>
      <c r="T2909">
        <v>5.52</v>
      </c>
    </row>
    <row r="2910" spans="1:20" x14ac:dyDescent="0.25">
      <c r="A2910" s="2">
        <v>41745</v>
      </c>
      <c r="B2910" s="4">
        <v>1104.02</v>
      </c>
      <c r="G2910" s="2">
        <v>42087</v>
      </c>
      <c r="H2910" s="4">
        <v>132.62</v>
      </c>
      <c r="I2910" s="4"/>
      <c r="J2910" s="2">
        <v>37083</v>
      </c>
      <c r="K2910" s="4">
        <v>24.01</v>
      </c>
      <c r="S2910" s="3">
        <v>36956</v>
      </c>
      <c r="T2910">
        <v>5.39</v>
      </c>
    </row>
    <row r="2911" spans="1:20" x14ac:dyDescent="0.25">
      <c r="A2911" s="2">
        <v>41746</v>
      </c>
      <c r="B2911" s="4">
        <v>1102.24</v>
      </c>
      <c r="G2911" s="2">
        <v>42088</v>
      </c>
      <c r="H2911" s="4">
        <v>131.5</v>
      </c>
      <c r="I2911" s="4"/>
      <c r="J2911" s="2">
        <v>37084</v>
      </c>
      <c r="K2911" s="4">
        <v>22.09</v>
      </c>
      <c r="S2911" s="3">
        <v>36957</v>
      </c>
      <c r="T2911">
        <v>5.34</v>
      </c>
    </row>
    <row r="2912" spans="1:20" x14ac:dyDescent="0.25">
      <c r="A2912" s="2">
        <v>41747</v>
      </c>
      <c r="B2912" s="4">
        <v>1102.24</v>
      </c>
      <c r="G2912" s="2">
        <v>42089</v>
      </c>
      <c r="H2912" s="4">
        <v>129.44999999999999</v>
      </c>
      <c r="I2912" s="4"/>
      <c r="J2912" s="2">
        <v>37085</v>
      </c>
      <c r="K2912" s="4">
        <v>21.14</v>
      </c>
      <c r="S2912" s="3">
        <v>36958</v>
      </c>
      <c r="T2912">
        <v>5.46</v>
      </c>
    </row>
    <row r="2913" spans="1:20" x14ac:dyDescent="0.25">
      <c r="A2913" s="2">
        <v>41750</v>
      </c>
      <c r="B2913" s="4">
        <v>1102.07</v>
      </c>
      <c r="G2913" s="2">
        <v>42090</v>
      </c>
      <c r="H2913" s="4">
        <v>131.06</v>
      </c>
      <c r="I2913" s="4"/>
      <c r="J2913" s="2">
        <v>37088</v>
      </c>
      <c r="K2913" s="4">
        <v>22.91</v>
      </c>
      <c r="S2913" s="3">
        <v>36959</v>
      </c>
      <c r="T2913">
        <v>5.42</v>
      </c>
    </row>
    <row r="2914" spans="1:20" x14ac:dyDescent="0.25">
      <c r="A2914" s="2">
        <v>41751</v>
      </c>
      <c r="B2914" s="4">
        <v>1103.5999999999999</v>
      </c>
      <c r="G2914" s="2">
        <v>42093</v>
      </c>
      <c r="H2914" s="4">
        <v>130.41</v>
      </c>
      <c r="I2914" s="4"/>
      <c r="J2914" s="2">
        <v>37089</v>
      </c>
      <c r="K2914" s="4">
        <v>22.61</v>
      </c>
      <c r="S2914" s="3">
        <v>36962</v>
      </c>
      <c r="T2914">
        <v>5.5</v>
      </c>
    </row>
    <row r="2915" spans="1:20" x14ac:dyDescent="0.25">
      <c r="A2915" s="2">
        <v>41752</v>
      </c>
      <c r="B2915" s="4">
        <v>1104.03</v>
      </c>
      <c r="G2915" s="2">
        <v>42094</v>
      </c>
      <c r="H2915" s="4">
        <v>130.69</v>
      </c>
      <c r="I2915" s="4"/>
      <c r="J2915" s="2">
        <v>37090</v>
      </c>
      <c r="K2915" s="4">
        <v>23.6</v>
      </c>
      <c r="S2915" s="3">
        <v>36963</v>
      </c>
      <c r="T2915">
        <v>5.5</v>
      </c>
    </row>
    <row r="2916" spans="1:20" x14ac:dyDescent="0.25">
      <c r="A2916" s="2">
        <v>41753</v>
      </c>
      <c r="B2916" s="4">
        <v>1104.58</v>
      </c>
      <c r="G2916" s="2">
        <v>42095</v>
      </c>
      <c r="H2916" s="4">
        <v>132.13</v>
      </c>
      <c r="I2916" s="4"/>
      <c r="J2916" s="2">
        <v>37091</v>
      </c>
      <c r="K2916" s="4">
        <v>22.51</v>
      </c>
      <c r="S2916" s="3">
        <v>36964</v>
      </c>
      <c r="T2916">
        <v>5.48</v>
      </c>
    </row>
    <row r="2917" spans="1:20" x14ac:dyDescent="0.25">
      <c r="A2917" s="2">
        <v>41754</v>
      </c>
      <c r="B2917" s="4">
        <v>1103.6600000000001</v>
      </c>
      <c r="G2917" s="2">
        <v>42096</v>
      </c>
      <c r="H2917" s="4">
        <v>130.72999999999999</v>
      </c>
      <c r="I2917" s="4"/>
      <c r="J2917" s="2">
        <v>37092</v>
      </c>
      <c r="K2917" s="4">
        <v>22.34</v>
      </c>
      <c r="S2917" s="3">
        <v>36965</v>
      </c>
      <c r="T2917">
        <v>5.52</v>
      </c>
    </row>
    <row r="2918" spans="1:20" x14ac:dyDescent="0.25">
      <c r="A2918" s="2">
        <v>41757</v>
      </c>
      <c r="B2918" s="4">
        <v>1103.17</v>
      </c>
      <c r="G2918" s="2">
        <v>42100</v>
      </c>
      <c r="H2918" s="4">
        <v>130</v>
      </c>
      <c r="I2918" s="4"/>
      <c r="J2918" s="2">
        <v>37095</v>
      </c>
      <c r="K2918" s="4">
        <v>23.74</v>
      </c>
      <c r="S2918" s="3">
        <v>36966</v>
      </c>
      <c r="T2918">
        <v>5.4</v>
      </c>
    </row>
    <row r="2919" spans="1:20" x14ac:dyDescent="0.25">
      <c r="A2919" s="2">
        <v>41758</v>
      </c>
      <c r="B2919" s="4">
        <v>1105.58</v>
      </c>
      <c r="G2919" s="2">
        <v>42101</v>
      </c>
      <c r="H2919" s="4">
        <v>131.13</v>
      </c>
      <c r="I2919" s="4"/>
      <c r="J2919" s="2">
        <v>37096</v>
      </c>
      <c r="K2919" s="4">
        <v>25.24</v>
      </c>
      <c r="S2919" s="3">
        <v>36969</v>
      </c>
      <c r="T2919">
        <v>5.38</v>
      </c>
    </row>
    <row r="2920" spans="1:20" x14ac:dyDescent="0.25">
      <c r="A2920" s="2">
        <v>41759</v>
      </c>
      <c r="B2920" s="4">
        <v>1105.8800000000001</v>
      </c>
      <c r="G2920" s="2">
        <v>42102</v>
      </c>
      <c r="H2920" s="4">
        <v>131.13</v>
      </c>
      <c r="I2920" s="4"/>
      <c r="J2920" s="2">
        <v>37097</v>
      </c>
      <c r="K2920" s="4">
        <v>24</v>
      </c>
      <c r="S2920" s="3">
        <v>36970</v>
      </c>
      <c r="T2920">
        <v>5.14</v>
      </c>
    </row>
    <row r="2921" spans="1:20" x14ac:dyDescent="0.25">
      <c r="A2921" s="2">
        <v>41760</v>
      </c>
      <c r="B2921" s="4">
        <v>1103.43</v>
      </c>
      <c r="G2921" s="2">
        <v>42103</v>
      </c>
      <c r="H2921" s="4">
        <v>129.43</v>
      </c>
      <c r="I2921" s="4"/>
      <c r="J2921" s="2">
        <v>37098</v>
      </c>
      <c r="K2921" s="4">
        <v>23.01</v>
      </c>
      <c r="S2921" s="3">
        <v>36971</v>
      </c>
      <c r="T2921">
        <v>5.05</v>
      </c>
    </row>
    <row r="2922" spans="1:20" x14ac:dyDescent="0.25">
      <c r="A2922" s="2">
        <v>41761</v>
      </c>
      <c r="B2922" s="4">
        <v>1107.27</v>
      </c>
      <c r="G2922" s="2">
        <v>42104</v>
      </c>
      <c r="H2922" s="4">
        <v>129.62</v>
      </c>
      <c r="I2922" s="4"/>
      <c r="J2922" s="2">
        <v>37099</v>
      </c>
      <c r="K2922" s="4">
        <v>22</v>
      </c>
      <c r="S2922" s="3">
        <v>36972</v>
      </c>
      <c r="T2922">
        <v>5.04</v>
      </c>
    </row>
    <row r="2923" spans="1:20" x14ac:dyDescent="0.25">
      <c r="A2923" s="2">
        <v>41764</v>
      </c>
      <c r="B2923" s="4">
        <v>1106.42</v>
      </c>
      <c r="G2923" s="2">
        <v>42107</v>
      </c>
      <c r="H2923" s="4">
        <v>129.80000000000001</v>
      </c>
      <c r="I2923" s="4"/>
      <c r="J2923" s="2">
        <v>37102</v>
      </c>
      <c r="K2923" s="4">
        <v>22.69</v>
      </c>
      <c r="S2923" s="3">
        <v>36973</v>
      </c>
      <c r="T2923">
        <v>4.9399999999999995</v>
      </c>
    </row>
    <row r="2924" spans="1:20" x14ac:dyDescent="0.25">
      <c r="A2924" s="2">
        <v>41765</v>
      </c>
      <c r="B2924" s="4">
        <v>1106.73</v>
      </c>
      <c r="G2924" s="2">
        <v>42108</v>
      </c>
      <c r="H2924" s="4">
        <v>130.72</v>
      </c>
      <c r="I2924" s="4"/>
      <c r="J2924" s="2">
        <v>37103</v>
      </c>
      <c r="K2924" s="4">
        <v>21.62</v>
      </c>
      <c r="S2924" s="3">
        <v>36976</v>
      </c>
      <c r="T2924">
        <v>5.03</v>
      </c>
    </row>
    <row r="2925" spans="1:20" x14ac:dyDescent="0.25">
      <c r="A2925" s="2">
        <v>41766</v>
      </c>
      <c r="B2925" s="4">
        <v>1110.04</v>
      </c>
      <c r="G2925" s="2">
        <v>42109</v>
      </c>
      <c r="H2925" s="4">
        <v>130.61000000000001</v>
      </c>
      <c r="I2925" s="4"/>
      <c r="J2925" s="2">
        <v>37104</v>
      </c>
      <c r="K2925" s="4">
        <v>20.56</v>
      </c>
      <c r="S2925" s="3">
        <v>36978</v>
      </c>
      <c r="T2925">
        <v>5.05</v>
      </c>
    </row>
    <row r="2926" spans="1:20" x14ac:dyDescent="0.25">
      <c r="A2926" s="2">
        <v>41767</v>
      </c>
      <c r="B2926" s="4">
        <v>1108.75</v>
      </c>
      <c r="G2926" s="2">
        <v>42110</v>
      </c>
      <c r="H2926" s="4">
        <v>129.96</v>
      </c>
      <c r="I2926" s="4"/>
      <c r="J2926" s="2">
        <v>37105</v>
      </c>
      <c r="K2926" s="4">
        <v>20.09</v>
      </c>
      <c r="S2926" s="3">
        <v>36979</v>
      </c>
      <c r="T2926">
        <v>5.19</v>
      </c>
    </row>
    <row r="2927" spans="1:20" x14ac:dyDescent="0.25">
      <c r="A2927" s="2">
        <v>41768</v>
      </c>
      <c r="B2927" s="4">
        <v>1110.3</v>
      </c>
      <c r="G2927" s="2">
        <v>42111</v>
      </c>
      <c r="H2927" s="4">
        <v>131.44999999999999</v>
      </c>
      <c r="I2927" s="4"/>
      <c r="J2927" s="2">
        <v>37106</v>
      </c>
      <c r="K2927" s="4">
        <v>19.89</v>
      </c>
      <c r="S2927" s="3">
        <v>36980</v>
      </c>
      <c r="T2927">
        <v>5.29</v>
      </c>
    </row>
    <row r="2928" spans="1:20" x14ac:dyDescent="0.25">
      <c r="A2928" s="2">
        <v>41771</v>
      </c>
      <c r="B2928" s="4">
        <v>1111.92</v>
      </c>
      <c r="G2928" s="2">
        <v>42114</v>
      </c>
      <c r="H2928" s="4">
        <v>130.29</v>
      </c>
      <c r="I2928" s="4"/>
      <c r="J2928" s="2">
        <v>37109</v>
      </c>
      <c r="K2928" s="4">
        <v>21.89</v>
      </c>
      <c r="S2928" s="3">
        <v>36983</v>
      </c>
      <c r="T2928">
        <v>5.3</v>
      </c>
    </row>
    <row r="2929" spans="1:20" x14ac:dyDescent="0.25">
      <c r="A2929" s="2">
        <v>41772</v>
      </c>
      <c r="B2929" s="4">
        <v>1114.53</v>
      </c>
      <c r="G2929" s="2">
        <v>42115</v>
      </c>
      <c r="H2929" s="4">
        <v>129.69999999999999</v>
      </c>
      <c r="I2929" s="4"/>
      <c r="J2929" s="2">
        <v>37110</v>
      </c>
      <c r="K2929" s="4">
        <v>21.01</v>
      </c>
      <c r="S2929" s="3">
        <v>36984</v>
      </c>
      <c r="T2929">
        <v>5.0999999999999996</v>
      </c>
    </row>
    <row r="2930" spans="1:20" x14ac:dyDescent="0.25">
      <c r="A2930" s="2">
        <v>41773</v>
      </c>
      <c r="B2930" s="4">
        <v>1115.3699999999999</v>
      </c>
      <c r="G2930" s="2">
        <v>42116</v>
      </c>
      <c r="H2930" s="4">
        <v>127.72</v>
      </c>
      <c r="I2930" s="4"/>
      <c r="J2930" s="2">
        <v>37111</v>
      </c>
      <c r="K2930" s="4">
        <v>22.32</v>
      </c>
      <c r="S2930" s="3">
        <v>36985</v>
      </c>
      <c r="T2930">
        <v>5.01</v>
      </c>
    </row>
    <row r="2931" spans="1:20" x14ac:dyDescent="0.25">
      <c r="A2931" s="2">
        <v>41774</v>
      </c>
      <c r="B2931" s="4">
        <v>1113.73</v>
      </c>
      <c r="G2931" s="2">
        <v>42117</v>
      </c>
      <c r="H2931" s="4">
        <v>128.27000000000001</v>
      </c>
      <c r="I2931" s="4"/>
      <c r="J2931" s="2">
        <v>37112</v>
      </c>
      <c r="K2931" s="4">
        <v>21.75</v>
      </c>
      <c r="S2931" s="3">
        <v>36986</v>
      </c>
      <c r="T2931">
        <v>5.04</v>
      </c>
    </row>
    <row r="2932" spans="1:20" x14ac:dyDescent="0.25">
      <c r="A2932" s="2">
        <v>41775</v>
      </c>
      <c r="B2932" s="4">
        <v>1116.51</v>
      </c>
      <c r="G2932" s="2">
        <v>42118</v>
      </c>
      <c r="H2932" s="4">
        <v>129.07</v>
      </c>
      <c r="I2932" s="4"/>
      <c r="J2932" s="2">
        <v>37113</v>
      </c>
      <c r="K2932" s="4">
        <v>20.55</v>
      </c>
      <c r="S2932" s="3">
        <v>36987</v>
      </c>
      <c r="T2932">
        <v>4.9399999999999995</v>
      </c>
    </row>
    <row r="2933" spans="1:20" x14ac:dyDescent="0.25">
      <c r="A2933" s="2">
        <v>41778</v>
      </c>
      <c r="B2933" s="4">
        <v>1119.3800000000001</v>
      </c>
      <c r="G2933" s="2">
        <v>42121</v>
      </c>
      <c r="H2933" s="4">
        <v>129.07</v>
      </c>
      <c r="I2933" s="4"/>
      <c r="J2933" s="2">
        <v>37116</v>
      </c>
      <c r="K2933" s="4">
        <v>20.420000000000002</v>
      </c>
      <c r="S2933" s="3">
        <v>36990</v>
      </c>
      <c r="T2933">
        <v>4.9800000000000004</v>
      </c>
    </row>
    <row r="2934" spans="1:20" x14ac:dyDescent="0.25">
      <c r="A2934" s="2">
        <v>41779</v>
      </c>
      <c r="B2934" s="4">
        <v>1117.21</v>
      </c>
      <c r="G2934" s="2">
        <v>42122</v>
      </c>
      <c r="H2934" s="4">
        <v>127.29</v>
      </c>
      <c r="I2934" s="4"/>
      <c r="J2934" s="2">
        <v>37117</v>
      </c>
      <c r="K2934" s="4">
        <v>20.48</v>
      </c>
      <c r="S2934" s="3">
        <v>36991</v>
      </c>
      <c r="T2934">
        <v>4.96</v>
      </c>
    </row>
    <row r="2935" spans="1:20" x14ac:dyDescent="0.25">
      <c r="A2935" s="2">
        <v>41780</v>
      </c>
      <c r="B2935" s="4">
        <v>1116.98</v>
      </c>
      <c r="G2935" s="2">
        <v>42123</v>
      </c>
      <c r="H2935" s="4">
        <v>125.71</v>
      </c>
      <c r="I2935" s="4"/>
      <c r="J2935" s="2">
        <v>37118</v>
      </c>
      <c r="K2935" s="4">
        <v>20.91</v>
      </c>
      <c r="S2935" s="3">
        <v>36992</v>
      </c>
      <c r="T2935">
        <v>4.95</v>
      </c>
    </row>
    <row r="2936" spans="1:20" x14ac:dyDescent="0.25">
      <c r="A2936" s="2">
        <v>41781</v>
      </c>
      <c r="B2936" s="4">
        <v>1118.17</v>
      </c>
      <c r="G2936" s="2">
        <v>42124</v>
      </c>
      <c r="H2936" s="4">
        <v>125.95</v>
      </c>
      <c r="I2936" s="4"/>
      <c r="J2936" s="2">
        <v>37119</v>
      </c>
      <c r="K2936" s="4">
        <v>21.54</v>
      </c>
      <c r="S2936" s="3">
        <v>36993</v>
      </c>
      <c r="T2936">
        <v>5.0199999999999996</v>
      </c>
    </row>
    <row r="2937" spans="1:20" x14ac:dyDescent="0.25">
      <c r="A2937" s="2">
        <v>41782</v>
      </c>
      <c r="B2937" s="4">
        <v>1118.6600000000001</v>
      </c>
      <c r="G2937" s="2">
        <v>42125</v>
      </c>
      <c r="H2937" s="4">
        <v>124</v>
      </c>
      <c r="I2937" s="4"/>
      <c r="J2937" s="2">
        <v>37120</v>
      </c>
      <c r="K2937" s="4">
        <v>23.84</v>
      </c>
      <c r="S2937" s="3">
        <v>36994</v>
      </c>
      <c r="T2937">
        <v>5.01</v>
      </c>
    </row>
    <row r="2938" spans="1:20" x14ac:dyDescent="0.25">
      <c r="A2938" s="2">
        <v>41785</v>
      </c>
      <c r="B2938" s="4">
        <v>1118.6600000000001</v>
      </c>
      <c r="G2938" s="2">
        <v>42128</v>
      </c>
      <c r="H2938" s="4">
        <v>122.83</v>
      </c>
      <c r="I2938" s="4"/>
      <c r="J2938" s="2">
        <v>37123</v>
      </c>
      <c r="K2938" s="4">
        <v>22.87</v>
      </c>
      <c r="S2938" s="3">
        <v>36997</v>
      </c>
      <c r="T2938">
        <v>5.17</v>
      </c>
    </row>
    <row r="2939" spans="1:20" x14ac:dyDescent="0.25">
      <c r="A2939" s="2">
        <v>41786</v>
      </c>
      <c r="B2939" s="4">
        <v>1120.06</v>
      </c>
      <c r="G2939" s="2">
        <v>42129</v>
      </c>
      <c r="H2939" s="4">
        <v>122.66</v>
      </c>
      <c r="I2939" s="4"/>
      <c r="J2939" s="2">
        <v>37124</v>
      </c>
      <c r="K2939" s="4">
        <v>24.4</v>
      </c>
      <c r="S2939" s="3">
        <v>36998</v>
      </c>
      <c r="T2939">
        <v>4.99</v>
      </c>
    </row>
    <row r="2940" spans="1:20" x14ac:dyDescent="0.25">
      <c r="A2940" s="2">
        <v>41787</v>
      </c>
      <c r="B2940" s="4">
        <v>1120.55</v>
      </c>
      <c r="G2940" s="2">
        <v>42130</v>
      </c>
      <c r="H2940" s="4">
        <v>120.56</v>
      </c>
      <c r="I2940" s="4"/>
      <c r="J2940" s="2">
        <v>37125</v>
      </c>
      <c r="K2940" s="4">
        <v>22.44</v>
      </c>
      <c r="S2940" s="3">
        <v>36999</v>
      </c>
      <c r="T2940">
        <v>4.67</v>
      </c>
    </row>
    <row r="2941" spans="1:20" x14ac:dyDescent="0.25">
      <c r="A2941" s="2">
        <v>41788</v>
      </c>
      <c r="B2941" s="4">
        <v>1122.0899999999999</v>
      </c>
      <c r="G2941" s="2">
        <v>42131</v>
      </c>
      <c r="H2941" s="4">
        <v>122.18</v>
      </c>
      <c r="I2941" s="4"/>
      <c r="J2941" s="2">
        <v>37126</v>
      </c>
      <c r="K2941" s="4">
        <v>22.23</v>
      </c>
      <c r="S2941" s="3">
        <v>37000</v>
      </c>
      <c r="T2941">
        <v>4.47</v>
      </c>
    </row>
    <row r="2942" spans="1:20" x14ac:dyDescent="0.25">
      <c r="A2942" s="2">
        <v>41789</v>
      </c>
      <c r="B2942" s="4">
        <v>1123.82</v>
      </c>
      <c r="G2942" s="2">
        <v>42132</v>
      </c>
      <c r="H2942" s="4">
        <v>122.51</v>
      </c>
      <c r="I2942" s="4"/>
      <c r="J2942" s="2">
        <v>37127</v>
      </c>
      <c r="K2942" s="4">
        <v>19.71</v>
      </c>
      <c r="S2942" s="3">
        <v>37001</v>
      </c>
      <c r="T2942">
        <v>4.38</v>
      </c>
    </row>
    <row r="2943" spans="1:20" x14ac:dyDescent="0.25">
      <c r="A2943" s="2">
        <v>41792</v>
      </c>
      <c r="B2943" s="4">
        <v>1118.3499999999999</v>
      </c>
      <c r="G2943" s="2">
        <v>42135</v>
      </c>
      <c r="H2943" s="4">
        <v>119.53</v>
      </c>
      <c r="I2943" s="4"/>
      <c r="J2943" s="2">
        <v>37130</v>
      </c>
      <c r="K2943" s="4">
        <v>20.56</v>
      </c>
      <c r="S2943" s="3">
        <v>37004</v>
      </c>
      <c r="T2943">
        <v>4.4000000000000004</v>
      </c>
    </row>
    <row r="2944" spans="1:20" x14ac:dyDescent="0.25">
      <c r="A2944" s="2">
        <v>41793</v>
      </c>
      <c r="B2944" s="4">
        <v>1118.48</v>
      </c>
      <c r="G2944" s="2">
        <v>42136</v>
      </c>
      <c r="H2944" s="4">
        <v>119.83</v>
      </c>
      <c r="I2944" s="4"/>
      <c r="J2944" s="2">
        <v>37131</v>
      </c>
      <c r="K2944" s="4">
        <v>22</v>
      </c>
      <c r="S2944" s="3">
        <v>37005</v>
      </c>
      <c r="T2944">
        <v>4.41</v>
      </c>
    </row>
    <row r="2945" spans="1:20" x14ac:dyDescent="0.25">
      <c r="A2945" s="2">
        <v>41794</v>
      </c>
      <c r="B2945" s="4">
        <v>1118.43</v>
      </c>
      <c r="G2945" s="2">
        <v>42137</v>
      </c>
      <c r="H2945" s="4">
        <v>118.88</v>
      </c>
      <c r="I2945" s="4"/>
      <c r="J2945" s="2">
        <v>37132</v>
      </c>
      <c r="K2945" s="4">
        <v>23.03</v>
      </c>
      <c r="S2945" s="3">
        <v>37006</v>
      </c>
      <c r="T2945">
        <v>4.54</v>
      </c>
    </row>
    <row r="2946" spans="1:20" x14ac:dyDescent="0.25">
      <c r="A2946" s="2">
        <v>41795</v>
      </c>
      <c r="B2946" s="4">
        <v>1122.47</v>
      </c>
      <c r="G2946" s="2">
        <v>42138</v>
      </c>
      <c r="H2946" s="4">
        <v>119.2</v>
      </c>
      <c r="I2946" s="4"/>
      <c r="J2946" s="2">
        <v>37133</v>
      </c>
      <c r="K2946" s="4">
        <v>25.41</v>
      </c>
      <c r="S2946" s="3">
        <v>37007</v>
      </c>
      <c r="T2946">
        <v>4.57</v>
      </c>
    </row>
    <row r="2947" spans="1:20" x14ac:dyDescent="0.25">
      <c r="A2947" s="2">
        <v>41796</v>
      </c>
      <c r="B2947" s="4">
        <v>1127.23</v>
      </c>
      <c r="G2947" s="2">
        <v>42139</v>
      </c>
      <c r="H2947" s="4">
        <v>121.6</v>
      </c>
      <c r="I2947" s="4"/>
      <c r="J2947" s="2">
        <v>37134</v>
      </c>
      <c r="K2947" s="4">
        <v>24.92</v>
      </c>
      <c r="S2947" s="3">
        <v>37008</v>
      </c>
      <c r="T2947">
        <v>4.51</v>
      </c>
    </row>
    <row r="2948" spans="1:20" x14ac:dyDescent="0.25">
      <c r="A2948" s="2">
        <v>41799</v>
      </c>
      <c r="B2948" s="4">
        <v>1129.05</v>
      </c>
      <c r="G2948" s="2">
        <v>42142</v>
      </c>
      <c r="H2948" s="4">
        <v>119.55</v>
      </c>
      <c r="I2948" s="4"/>
      <c r="J2948" s="2">
        <v>37138</v>
      </c>
      <c r="K2948" s="4">
        <v>25.85</v>
      </c>
      <c r="S2948" s="3">
        <v>37011</v>
      </c>
      <c r="T2948">
        <v>4.67</v>
      </c>
    </row>
    <row r="2949" spans="1:20" x14ac:dyDescent="0.25">
      <c r="A2949" s="2">
        <v>41800</v>
      </c>
      <c r="B2949" s="4">
        <v>1128.1099999999999</v>
      </c>
      <c r="G2949" s="2">
        <v>42143</v>
      </c>
      <c r="H2949" s="4">
        <v>118.49</v>
      </c>
      <c r="I2949" s="4"/>
      <c r="J2949" s="2">
        <v>37139</v>
      </c>
      <c r="K2949" s="4">
        <v>26.35</v>
      </c>
      <c r="S2949" s="3">
        <v>37012</v>
      </c>
      <c r="T2949">
        <v>4.6100000000000003</v>
      </c>
    </row>
    <row r="2950" spans="1:20" x14ac:dyDescent="0.25">
      <c r="A2950" s="2">
        <v>41801</v>
      </c>
      <c r="B2950" s="4">
        <v>1128.24</v>
      </c>
      <c r="G2950" s="2">
        <v>42144</v>
      </c>
      <c r="H2950" s="4">
        <v>118.71</v>
      </c>
      <c r="I2950" s="4"/>
      <c r="J2950" s="2">
        <v>37140</v>
      </c>
      <c r="K2950" s="4">
        <v>28.61</v>
      </c>
      <c r="S2950" s="3">
        <v>37013</v>
      </c>
      <c r="T2950">
        <v>4.3499999999999996</v>
      </c>
    </row>
    <row r="2951" spans="1:20" x14ac:dyDescent="0.25">
      <c r="A2951" s="2">
        <v>41802</v>
      </c>
      <c r="B2951" s="4">
        <v>1127.1300000000001</v>
      </c>
      <c r="G2951" s="2">
        <v>42145</v>
      </c>
      <c r="H2951" s="4">
        <v>120.36</v>
      </c>
      <c r="I2951" s="4"/>
      <c r="J2951" s="2">
        <v>37141</v>
      </c>
      <c r="K2951" s="4">
        <v>30.99</v>
      </c>
      <c r="S2951" s="3">
        <v>37014</v>
      </c>
      <c r="T2951">
        <v>4.4800000000000004</v>
      </c>
    </row>
    <row r="2952" spans="1:20" x14ac:dyDescent="0.25">
      <c r="A2952" s="2">
        <v>41803</v>
      </c>
      <c r="B2952" s="4">
        <v>1129.04</v>
      </c>
      <c r="G2952" s="2">
        <v>42146</v>
      </c>
      <c r="H2952" s="4">
        <v>120.4</v>
      </c>
      <c r="I2952" s="4"/>
      <c r="J2952" s="2">
        <v>37144</v>
      </c>
      <c r="K2952" s="4">
        <v>31.84</v>
      </c>
      <c r="S2952" s="3">
        <v>37015</v>
      </c>
      <c r="T2952">
        <v>4.41</v>
      </c>
    </row>
    <row r="2953" spans="1:20" x14ac:dyDescent="0.25">
      <c r="A2953" s="2">
        <v>41806</v>
      </c>
      <c r="B2953" s="4">
        <v>1128</v>
      </c>
      <c r="G2953" s="2">
        <v>42150</v>
      </c>
      <c r="H2953" s="4">
        <v>122.46</v>
      </c>
      <c r="I2953" s="4"/>
      <c r="J2953" s="2">
        <v>37151</v>
      </c>
      <c r="K2953" s="4">
        <v>41.76</v>
      </c>
      <c r="S2953" s="3">
        <v>37018</v>
      </c>
      <c r="T2953">
        <v>4.47</v>
      </c>
    </row>
    <row r="2954" spans="1:20" x14ac:dyDescent="0.25">
      <c r="A2954" s="2">
        <v>41807</v>
      </c>
      <c r="B2954" s="4">
        <v>1126.71</v>
      </c>
      <c r="G2954" s="2">
        <v>42151</v>
      </c>
      <c r="H2954" s="4">
        <v>122.74</v>
      </c>
      <c r="I2954" s="4"/>
      <c r="J2954" s="2">
        <v>37152</v>
      </c>
      <c r="K2954" s="4">
        <v>38.869999999999997</v>
      </c>
      <c r="S2954" s="3">
        <v>37019</v>
      </c>
      <c r="T2954">
        <v>4.41</v>
      </c>
    </row>
    <row r="2955" spans="1:20" x14ac:dyDescent="0.25">
      <c r="A2955" s="2">
        <v>41808</v>
      </c>
      <c r="B2955" s="4">
        <v>1134.32</v>
      </c>
      <c r="G2955" s="2">
        <v>42152</v>
      </c>
      <c r="H2955" s="4">
        <v>122.44</v>
      </c>
      <c r="I2955" s="4"/>
      <c r="J2955" s="2">
        <v>37153</v>
      </c>
      <c r="K2955" s="4">
        <v>40.56</v>
      </c>
      <c r="S2955" s="3">
        <v>37020</v>
      </c>
      <c r="T2955">
        <v>4.43</v>
      </c>
    </row>
    <row r="2956" spans="1:20" x14ac:dyDescent="0.25">
      <c r="A2956" s="2">
        <v>41809</v>
      </c>
      <c r="B2956" s="4">
        <v>1133.92</v>
      </c>
      <c r="G2956" s="2">
        <v>42153</v>
      </c>
      <c r="H2956" s="4">
        <v>122.74</v>
      </c>
      <c r="I2956" s="4"/>
      <c r="J2956" s="2">
        <v>37154</v>
      </c>
      <c r="K2956" s="4">
        <v>43.74</v>
      </c>
      <c r="S2956" s="3">
        <v>37021</v>
      </c>
      <c r="T2956">
        <v>4.51</v>
      </c>
    </row>
    <row r="2957" spans="1:20" x14ac:dyDescent="0.25">
      <c r="A2957" s="2">
        <v>41810</v>
      </c>
      <c r="B2957" s="4">
        <v>1135.48</v>
      </c>
      <c r="G2957" s="2">
        <v>42156</v>
      </c>
      <c r="H2957" s="4">
        <v>121.13</v>
      </c>
      <c r="I2957" s="4"/>
      <c r="J2957" s="2">
        <v>37155</v>
      </c>
      <c r="K2957" s="4">
        <v>42.66</v>
      </c>
      <c r="S2957" s="3">
        <v>37022</v>
      </c>
      <c r="T2957">
        <v>4.47</v>
      </c>
    </row>
    <row r="2958" spans="1:20" x14ac:dyDescent="0.25">
      <c r="A2958" s="2">
        <v>41813</v>
      </c>
      <c r="B2958" s="4">
        <v>1135.1600000000001</v>
      </c>
      <c r="G2958" s="2">
        <v>42157</v>
      </c>
      <c r="H2958" s="4">
        <v>119.44</v>
      </c>
      <c r="I2958" s="4"/>
      <c r="J2958" s="2">
        <v>37158</v>
      </c>
      <c r="K2958" s="4">
        <v>37.75</v>
      </c>
      <c r="S2958" s="3">
        <v>37025</v>
      </c>
      <c r="T2958">
        <v>4.43</v>
      </c>
    </row>
    <row r="2959" spans="1:20" x14ac:dyDescent="0.25">
      <c r="A2959" s="2">
        <v>41814</v>
      </c>
      <c r="B2959" s="4">
        <v>1133.68</v>
      </c>
      <c r="G2959" s="2">
        <v>42158</v>
      </c>
      <c r="H2959" s="4">
        <v>117.52</v>
      </c>
      <c r="I2959" s="4"/>
      <c r="J2959" s="2">
        <v>37159</v>
      </c>
      <c r="K2959" s="4">
        <v>35.81</v>
      </c>
      <c r="S2959" s="3">
        <v>37026</v>
      </c>
      <c r="T2959">
        <v>4.22</v>
      </c>
    </row>
    <row r="2960" spans="1:20" x14ac:dyDescent="0.25">
      <c r="A2960" s="2">
        <v>41815</v>
      </c>
      <c r="B2960" s="4">
        <v>1136.1300000000001</v>
      </c>
      <c r="G2960" s="2">
        <v>42159</v>
      </c>
      <c r="H2960" s="4">
        <v>119.05</v>
      </c>
      <c r="I2960" s="4"/>
      <c r="J2960" s="2">
        <v>37160</v>
      </c>
      <c r="K2960" s="4">
        <v>35.26</v>
      </c>
      <c r="S2960" s="3">
        <v>37027</v>
      </c>
      <c r="T2960">
        <v>4.04</v>
      </c>
    </row>
    <row r="2961" spans="1:20" x14ac:dyDescent="0.25">
      <c r="A2961" s="2">
        <v>41816</v>
      </c>
      <c r="B2961" s="4">
        <v>1134.29</v>
      </c>
      <c r="G2961" s="2">
        <v>42160</v>
      </c>
      <c r="H2961" s="4">
        <v>117.58</v>
      </c>
      <c r="I2961" s="4"/>
      <c r="J2961" s="2">
        <v>37161</v>
      </c>
      <c r="K2961" s="4">
        <v>34</v>
      </c>
      <c r="S2961" s="3">
        <v>37028</v>
      </c>
      <c r="T2961">
        <v>4.04</v>
      </c>
    </row>
    <row r="2962" spans="1:20" x14ac:dyDescent="0.25">
      <c r="A2962" s="2">
        <v>41817</v>
      </c>
      <c r="B2962" s="4">
        <v>1134.25</v>
      </c>
      <c r="G2962" s="2">
        <v>42163</v>
      </c>
      <c r="H2962" s="4">
        <v>117.47</v>
      </c>
      <c r="I2962" s="4"/>
      <c r="J2962" s="2">
        <v>37162</v>
      </c>
      <c r="K2962" s="4">
        <v>31.93</v>
      </c>
      <c r="S2962" s="3">
        <v>37029</v>
      </c>
      <c r="T2962">
        <v>3.95</v>
      </c>
    </row>
    <row r="2963" spans="1:20" x14ac:dyDescent="0.25">
      <c r="A2963" s="2">
        <v>41820</v>
      </c>
      <c r="B2963" s="4">
        <v>1132.67</v>
      </c>
      <c r="G2963" s="2">
        <v>42164</v>
      </c>
      <c r="H2963" s="4">
        <v>116.54</v>
      </c>
      <c r="I2963" s="4"/>
      <c r="J2963" s="2">
        <v>37165</v>
      </c>
      <c r="K2963" s="4">
        <v>32.32</v>
      </c>
      <c r="S2963" s="3">
        <v>37032</v>
      </c>
      <c r="T2963">
        <v>4.0199999999999996</v>
      </c>
    </row>
    <row r="2964" spans="1:20" x14ac:dyDescent="0.25">
      <c r="A2964" s="2">
        <v>41821</v>
      </c>
      <c r="B2964" s="4">
        <v>1133.07</v>
      </c>
      <c r="G2964" s="2">
        <v>42165</v>
      </c>
      <c r="H2964" s="4">
        <v>115.52</v>
      </c>
      <c r="I2964" s="4"/>
      <c r="J2964" s="2">
        <v>37166</v>
      </c>
      <c r="K2964" s="4">
        <v>31.18</v>
      </c>
      <c r="S2964" s="3">
        <v>37033</v>
      </c>
      <c r="T2964">
        <v>3.99</v>
      </c>
    </row>
    <row r="2965" spans="1:20" x14ac:dyDescent="0.25">
      <c r="A2965" s="2">
        <v>41822</v>
      </c>
      <c r="B2965" s="4">
        <v>1134.0999999999999</v>
      </c>
      <c r="G2965" s="2">
        <v>42166</v>
      </c>
      <c r="H2965" s="4">
        <v>117.95</v>
      </c>
      <c r="I2965" s="4"/>
      <c r="J2965" s="2">
        <v>37167</v>
      </c>
      <c r="K2965" s="4">
        <v>31.34</v>
      </c>
      <c r="S2965" s="3">
        <v>37034</v>
      </c>
      <c r="T2965">
        <v>3.9699999999999998</v>
      </c>
    </row>
    <row r="2966" spans="1:20" x14ac:dyDescent="0.25">
      <c r="A2966" s="2">
        <v>41823</v>
      </c>
      <c r="B2966" s="4">
        <v>1131.54</v>
      </c>
      <c r="G2966" s="2">
        <v>42167</v>
      </c>
      <c r="H2966" s="4">
        <v>117.95</v>
      </c>
      <c r="I2966" s="4"/>
      <c r="J2966" s="2">
        <v>37168</v>
      </c>
      <c r="K2966" s="4">
        <v>31.97</v>
      </c>
      <c r="S2966" s="3">
        <v>37035</v>
      </c>
      <c r="T2966">
        <v>3.98</v>
      </c>
    </row>
    <row r="2967" spans="1:20" x14ac:dyDescent="0.25">
      <c r="A2967" s="2">
        <v>41824</v>
      </c>
      <c r="B2967" s="4">
        <v>1131.54</v>
      </c>
      <c r="G2967" s="2">
        <v>42170</v>
      </c>
      <c r="H2967" s="4">
        <v>118.14</v>
      </c>
      <c r="I2967" s="4"/>
      <c r="J2967" s="2">
        <v>37169</v>
      </c>
      <c r="K2967" s="4">
        <v>33.39</v>
      </c>
      <c r="S2967" s="3">
        <v>37036</v>
      </c>
      <c r="T2967">
        <v>3.94</v>
      </c>
    </row>
    <row r="2968" spans="1:20" x14ac:dyDescent="0.25">
      <c r="A2968" s="2">
        <v>41827</v>
      </c>
      <c r="B2968" s="4">
        <v>1130.0999999999999</v>
      </c>
      <c r="G2968" s="2">
        <v>42171</v>
      </c>
      <c r="H2968" s="4">
        <v>119.07</v>
      </c>
      <c r="I2968" s="4"/>
      <c r="J2968" s="2">
        <v>37172</v>
      </c>
      <c r="K2968" s="4">
        <v>35.119999999999997</v>
      </c>
      <c r="S2968" s="3">
        <v>37040</v>
      </c>
      <c r="T2968">
        <v>4.09</v>
      </c>
    </row>
    <row r="2969" spans="1:20" x14ac:dyDescent="0.25">
      <c r="A2969" s="2">
        <v>41828</v>
      </c>
      <c r="B2969" s="4">
        <v>1130.4100000000001</v>
      </c>
      <c r="G2969" s="2">
        <v>42172</v>
      </c>
      <c r="H2969" s="4">
        <v>118.15</v>
      </c>
      <c r="I2969" s="4"/>
      <c r="J2969" s="2">
        <v>37173</v>
      </c>
      <c r="K2969" s="4">
        <v>34.83</v>
      </c>
      <c r="S2969" s="3">
        <v>37041</v>
      </c>
      <c r="T2969">
        <v>4.05</v>
      </c>
    </row>
    <row r="2970" spans="1:20" x14ac:dyDescent="0.25">
      <c r="A2970" s="2">
        <v>41829</v>
      </c>
      <c r="B2970" s="4">
        <v>1129.1099999999999</v>
      </c>
      <c r="G2970" s="2">
        <v>42173</v>
      </c>
      <c r="H2970" s="4">
        <v>117.57</v>
      </c>
      <c r="I2970" s="4"/>
      <c r="J2970" s="2">
        <v>37174</v>
      </c>
      <c r="K2970" s="4">
        <v>31.6</v>
      </c>
      <c r="S2970" s="3">
        <v>37042</v>
      </c>
      <c r="T2970">
        <v>4.24</v>
      </c>
    </row>
    <row r="2971" spans="1:20" x14ac:dyDescent="0.25">
      <c r="A2971" s="2">
        <v>41830</v>
      </c>
      <c r="B2971" s="4">
        <v>1123.8699999999999</v>
      </c>
      <c r="G2971" s="2">
        <v>42174</v>
      </c>
      <c r="H2971" s="4">
        <v>119.08</v>
      </c>
      <c r="I2971" s="4"/>
      <c r="J2971" s="2">
        <v>37175</v>
      </c>
      <c r="K2971" s="4">
        <v>31.5</v>
      </c>
      <c r="S2971" s="3">
        <v>37043</v>
      </c>
      <c r="T2971">
        <v>4.1399999999999997</v>
      </c>
    </row>
    <row r="2972" spans="1:20" x14ac:dyDescent="0.25">
      <c r="A2972" s="2">
        <v>41831</v>
      </c>
      <c r="B2972" s="4">
        <v>1126.68</v>
      </c>
      <c r="G2972" s="2">
        <v>42177</v>
      </c>
      <c r="H2972" s="4">
        <v>116.65</v>
      </c>
      <c r="I2972" s="4"/>
      <c r="J2972" s="2">
        <v>37176</v>
      </c>
      <c r="K2972" s="4">
        <v>35.270000000000003</v>
      </c>
      <c r="S2972" s="3">
        <v>37046</v>
      </c>
      <c r="T2972">
        <v>4.03</v>
      </c>
    </row>
    <row r="2973" spans="1:20" x14ac:dyDescent="0.25">
      <c r="A2973" s="2">
        <v>41834</v>
      </c>
      <c r="B2973" s="4">
        <v>1126</v>
      </c>
      <c r="G2973" s="2">
        <v>42178</v>
      </c>
      <c r="H2973" s="4">
        <v>115.95</v>
      </c>
      <c r="I2973" s="4"/>
      <c r="J2973" s="2">
        <v>37179</v>
      </c>
      <c r="K2973" s="4">
        <v>35.31</v>
      </c>
      <c r="S2973" s="3">
        <v>37047</v>
      </c>
      <c r="T2973">
        <v>3.93</v>
      </c>
    </row>
    <row r="2974" spans="1:20" x14ac:dyDescent="0.25">
      <c r="A2974" s="2">
        <v>41835</v>
      </c>
      <c r="B2974" s="4">
        <v>1123.27</v>
      </c>
      <c r="G2974" s="2">
        <v>42179</v>
      </c>
      <c r="H2974" s="4">
        <v>116.95</v>
      </c>
      <c r="I2974" s="4"/>
      <c r="J2974" s="2">
        <v>37180</v>
      </c>
      <c r="K2974" s="4">
        <v>32.880000000000003</v>
      </c>
      <c r="S2974" s="3">
        <v>37048</v>
      </c>
      <c r="T2974">
        <v>3.91</v>
      </c>
    </row>
    <row r="2975" spans="1:20" x14ac:dyDescent="0.25">
      <c r="A2975" s="2">
        <v>41836</v>
      </c>
      <c r="B2975" s="4">
        <v>1120.54</v>
      </c>
      <c r="G2975" s="2">
        <v>42180</v>
      </c>
      <c r="H2975" s="4">
        <v>116.54</v>
      </c>
      <c r="I2975" s="4"/>
      <c r="J2975" s="2">
        <v>37181</v>
      </c>
      <c r="K2975" s="4">
        <v>35.08</v>
      </c>
      <c r="S2975" s="3">
        <v>37049</v>
      </c>
      <c r="T2975">
        <v>3.92</v>
      </c>
    </row>
    <row r="2976" spans="1:20" x14ac:dyDescent="0.25">
      <c r="A2976" s="2">
        <v>41837</v>
      </c>
      <c r="B2976" s="4">
        <v>1108.71</v>
      </c>
      <c r="G2976" s="2">
        <v>42181</v>
      </c>
      <c r="H2976" s="4">
        <v>115.23</v>
      </c>
      <c r="I2976" s="4"/>
      <c r="J2976" s="2">
        <v>37182</v>
      </c>
      <c r="K2976" s="4">
        <v>34.950000000000003</v>
      </c>
      <c r="S2976" s="3">
        <v>37050</v>
      </c>
      <c r="T2976">
        <v>4.0199999999999996</v>
      </c>
    </row>
    <row r="2977" spans="1:20" x14ac:dyDescent="0.25">
      <c r="A2977" s="2">
        <v>41838</v>
      </c>
      <c r="B2977" s="4">
        <v>1115.53</v>
      </c>
      <c r="G2977" s="2">
        <v>42184</v>
      </c>
      <c r="H2977" s="4">
        <v>118.28</v>
      </c>
      <c r="I2977" s="4"/>
      <c r="J2977" s="2">
        <v>37183</v>
      </c>
      <c r="K2977" s="4">
        <v>34.11</v>
      </c>
      <c r="S2977" s="3">
        <v>37053</v>
      </c>
      <c r="T2977">
        <v>4.03</v>
      </c>
    </row>
    <row r="2978" spans="1:20" x14ac:dyDescent="0.25">
      <c r="A2978" s="2">
        <v>41841</v>
      </c>
      <c r="B2978" s="4">
        <v>1113.1300000000001</v>
      </c>
      <c r="G2978" s="2">
        <v>42185</v>
      </c>
      <c r="H2978" s="4">
        <v>117.46</v>
      </c>
      <c r="I2978" s="4"/>
      <c r="J2978" s="2">
        <v>37186</v>
      </c>
      <c r="K2978" s="4">
        <v>32.25</v>
      </c>
      <c r="S2978" s="3">
        <v>37054</v>
      </c>
      <c r="T2978">
        <v>3.98</v>
      </c>
    </row>
    <row r="2979" spans="1:20" x14ac:dyDescent="0.25">
      <c r="A2979" s="2">
        <v>41842</v>
      </c>
      <c r="B2979" s="4">
        <v>1114.76</v>
      </c>
      <c r="G2979" s="2">
        <v>42186</v>
      </c>
      <c r="H2979" s="4">
        <v>115.62</v>
      </c>
      <c r="I2979" s="4"/>
      <c r="J2979" s="2">
        <v>37187</v>
      </c>
      <c r="K2979" s="4">
        <v>32</v>
      </c>
      <c r="S2979" s="3">
        <v>37055</v>
      </c>
      <c r="T2979">
        <v>4.04</v>
      </c>
    </row>
    <row r="2980" spans="1:20" x14ac:dyDescent="0.25">
      <c r="A2980" s="2">
        <v>41843</v>
      </c>
      <c r="B2980" s="4">
        <v>1117.02</v>
      </c>
      <c r="G2980" s="2">
        <v>42187</v>
      </c>
      <c r="H2980" s="4">
        <v>116</v>
      </c>
      <c r="I2980" s="4"/>
      <c r="J2980" s="2">
        <v>37188</v>
      </c>
      <c r="K2980" s="4">
        <v>30.95</v>
      </c>
      <c r="S2980" s="3">
        <v>37056</v>
      </c>
      <c r="T2980">
        <v>4.03</v>
      </c>
    </row>
    <row r="2981" spans="1:20" x14ac:dyDescent="0.25">
      <c r="A2981" s="2">
        <v>41844</v>
      </c>
      <c r="B2981" s="4">
        <v>1119.1600000000001</v>
      </c>
      <c r="G2981" s="2">
        <v>42191</v>
      </c>
      <c r="H2981" s="4">
        <v>118.15</v>
      </c>
      <c r="I2981" s="4"/>
      <c r="J2981" s="2">
        <v>37189</v>
      </c>
      <c r="K2981" s="4">
        <v>29.46</v>
      </c>
      <c r="S2981" s="3">
        <v>37057</v>
      </c>
      <c r="T2981">
        <v>3.94</v>
      </c>
    </row>
    <row r="2982" spans="1:20" x14ac:dyDescent="0.25">
      <c r="A2982" s="2">
        <v>41845</v>
      </c>
      <c r="B2982" s="4">
        <v>1117.08</v>
      </c>
      <c r="G2982" s="2">
        <v>42192</v>
      </c>
      <c r="H2982" s="4">
        <v>119.26</v>
      </c>
      <c r="I2982" s="4"/>
      <c r="J2982" s="2">
        <v>37190</v>
      </c>
      <c r="K2982" s="4">
        <v>28.42</v>
      </c>
      <c r="S2982" s="3">
        <v>37060</v>
      </c>
      <c r="T2982">
        <v>3.91</v>
      </c>
    </row>
    <row r="2983" spans="1:20" x14ac:dyDescent="0.25">
      <c r="A2983" s="2">
        <v>41848</v>
      </c>
      <c r="B2983" s="4">
        <v>1113.3800000000001</v>
      </c>
      <c r="G2983" s="2">
        <v>42193</v>
      </c>
      <c r="H2983" s="4">
        <v>120.29</v>
      </c>
      <c r="I2983" s="4"/>
      <c r="J2983" s="2">
        <v>37193</v>
      </c>
      <c r="K2983" s="4">
        <v>31.64</v>
      </c>
      <c r="S2983" s="3">
        <v>37061</v>
      </c>
      <c r="T2983">
        <v>3.91</v>
      </c>
    </row>
    <row r="2984" spans="1:20" x14ac:dyDescent="0.25">
      <c r="A2984" s="2">
        <v>41849</v>
      </c>
      <c r="B2984" s="4">
        <v>1111.68</v>
      </c>
      <c r="G2984" s="2">
        <v>42194</v>
      </c>
      <c r="H2984" s="4">
        <v>117.92</v>
      </c>
      <c r="I2984" s="4"/>
      <c r="J2984" s="2">
        <v>37194</v>
      </c>
      <c r="K2984" s="4">
        <v>33.46</v>
      </c>
      <c r="S2984" s="3">
        <v>37062</v>
      </c>
      <c r="T2984">
        <v>3.98</v>
      </c>
    </row>
    <row r="2985" spans="1:20" x14ac:dyDescent="0.25">
      <c r="A2985" s="2">
        <v>41850</v>
      </c>
      <c r="B2985" s="4">
        <v>1106.6500000000001</v>
      </c>
      <c r="G2985" s="2">
        <v>42195</v>
      </c>
      <c r="H2985" s="4">
        <v>116.05</v>
      </c>
      <c r="I2985" s="4"/>
      <c r="J2985" s="2">
        <v>37195</v>
      </c>
      <c r="K2985" s="4">
        <v>33.56</v>
      </c>
      <c r="S2985" s="3">
        <v>37063</v>
      </c>
      <c r="T2985">
        <v>4.0199999999999996</v>
      </c>
    </row>
    <row r="2986" spans="1:20" x14ac:dyDescent="0.25">
      <c r="A2986" s="2">
        <v>41851</v>
      </c>
      <c r="B2986" s="4">
        <v>1096.3499999999999</v>
      </c>
      <c r="G2986" s="2">
        <v>42198</v>
      </c>
      <c r="H2986" s="4">
        <v>115.69</v>
      </c>
      <c r="I2986" s="4"/>
      <c r="J2986" s="2">
        <v>37196</v>
      </c>
      <c r="K2986" s="4">
        <v>32.31</v>
      </c>
      <c r="S2986" s="3">
        <v>37064</v>
      </c>
      <c r="T2986">
        <v>3.98</v>
      </c>
    </row>
    <row r="2987" spans="1:20" x14ac:dyDescent="0.25">
      <c r="A2987" s="2">
        <v>41852</v>
      </c>
      <c r="B2987" s="4">
        <v>1096.76</v>
      </c>
      <c r="G2987" s="2">
        <v>42199</v>
      </c>
      <c r="H2987" s="4">
        <v>116.07</v>
      </c>
      <c r="I2987" s="4"/>
      <c r="J2987" s="2">
        <v>37197</v>
      </c>
      <c r="K2987" s="4">
        <v>30.71</v>
      </c>
      <c r="S2987" s="3">
        <v>37067</v>
      </c>
      <c r="T2987">
        <v>3.9699999999999998</v>
      </c>
    </row>
    <row r="2988" spans="1:20" x14ac:dyDescent="0.25">
      <c r="A2988" s="2">
        <v>41855</v>
      </c>
      <c r="B2988" s="4">
        <v>1102.23</v>
      </c>
      <c r="G2988" s="2">
        <v>42200</v>
      </c>
      <c r="H2988" s="4">
        <v>117.3</v>
      </c>
      <c r="I2988" s="4"/>
      <c r="J2988" s="2">
        <v>37200</v>
      </c>
      <c r="K2988" s="4">
        <v>30.5</v>
      </c>
      <c r="S2988" s="3">
        <v>37068</v>
      </c>
      <c r="T2988">
        <v>3.75</v>
      </c>
    </row>
    <row r="2989" spans="1:20" x14ac:dyDescent="0.25">
      <c r="A2989" s="2">
        <v>41856</v>
      </c>
      <c r="B2989" s="4">
        <v>1100.97</v>
      </c>
      <c r="G2989" s="2">
        <v>42201</v>
      </c>
      <c r="H2989" s="4">
        <v>118.11</v>
      </c>
      <c r="I2989" s="4"/>
      <c r="J2989" s="2">
        <v>37201</v>
      </c>
      <c r="K2989" s="4">
        <v>28.8</v>
      </c>
      <c r="S2989" s="3">
        <v>37069</v>
      </c>
      <c r="T2989">
        <v>3.68</v>
      </c>
    </row>
    <row r="2990" spans="1:20" x14ac:dyDescent="0.25">
      <c r="A2990" s="2">
        <v>41857</v>
      </c>
      <c r="B2990" s="4">
        <v>1102.6099999999999</v>
      </c>
      <c r="G2990" s="2">
        <v>42202</v>
      </c>
      <c r="H2990" s="4">
        <v>118.72</v>
      </c>
      <c r="I2990" s="4"/>
      <c r="J2990" s="2">
        <v>37202</v>
      </c>
      <c r="K2990" s="4">
        <v>29.13</v>
      </c>
      <c r="S2990" s="3">
        <v>37070</v>
      </c>
      <c r="T2990">
        <v>3.86</v>
      </c>
    </row>
    <row r="2991" spans="1:20" x14ac:dyDescent="0.25">
      <c r="A2991" s="2">
        <v>41858</v>
      </c>
      <c r="B2991" s="4">
        <v>1106.52</v>
      </c>
      <c r="G2991" s="2">
        <v>42205</v>
      </c>
      <c r="H2991" s="4">
        <v>118.22</v>
      </c>
      <c r="I2991" s="4"/>
      <c r="J2991" s="2">
        <v>37203</v>
      </c>
      <c r="K2991" s="4">
        <v>28.62</v>
      </c>
      <c r="S2991" s="3">
        <v>37071</v>
      </c>
      <c r="T2991">
        <v>3.95</v>
      </c>
    </row>
    <row r="2992" spans="1:20" x14ac:dyDescent="0.25">
      <c r="A2992" s="2">
        <v>41859</v>
      </c>
      <c r="B2992" s="4">
        <v>1106.33</v>
      </c>
      <c r="G2992" s="2">
        <v>42206</v>
      </c>
      <c r="H2992" s="4">
        <v>118.86</v>
      </c>
      <c r="I2992" s="4"/>
      <c r="J2992" s="2">
        <v>37204</v>
      </c>
      <c r="K2992" s="4">
        <v>27.44</v>
      </c>
      <c r="S2992" s="3">
        <v>37074</v>
      </c>
      <c r="T2992">
        <v>4.1100000000000003</v>
      </c>
    </row>
    <row r="2993" spans="1:20" x14ac:dyDescent="0.25">
      <c r="A2993" s="2">
        <v>41862</v>
      </c>
      <c r="B2993" s="4">
        <v>1105.96</v>
      </c>
      <c r="G2993" s="2">
        <v>42207</v>
      </c>
      <c r="H2993" s="4">
        <v>119.6</v>
      </c>
      <c r="I2993" s="4"/>
      <c r="J2993" s="2">
        <v>37207</v>
      </c>
      <c r="K2993" s="4">
        <v>29.35</v>
      </c>
      <c r="S2993" s="3">
        <v>37075</v>
      </c>
      <c r="T2993">
        <v>3.69</v>
      </c>
    </row>
    <row r="2994" spans="1:20" x14ac:dyDescent="0.25">
      <c r="A2994" s="2">
        <v>41863</v>
      </c>
      <c r="B2994" s="4">
        <v>1102.6600000000001</v>
      </c>
      <c r="G2994" s="2">
        <v>42208</v>
      </c>
      <c r="H2994" s="4">
        <v>121.09</v>
      </c>
      <c r="I2994" s="4"/>
      <c r="J2994" s="2">
        <v>37208</v>
      </c>
      <c r="K2994" s="4">
        <v>26.47</v>
      </c>
      <c r="S2994" s="3">
        <v>37077</v>
      </c>
      <c r="T2994">
        <v>3.7199999999999998</v>
      </c>
    </row>
    <row r="2995" spans="1:20" x14ac:dyDescent="0.25">
      <c r="A2995" s="2">
        <v>41864</v>
      </c>
      <c r="B2995" s="4">
        <v>1105.45</v>
      </c>
      <c r="G2995" s="2">
        <v>42209</v>
      </c>
      <c r="H2995" s="4">
        <v>121.39</v>
      </c>
      <c r="I2995" s="4"/>
      <c r="J2995" s="2">
        <v>37209</v>
      </c>
      <c r="K2995" s="4">
        <v>26.56</v>
      </c>
      <c r="S2995" s="3">
        <v>37078</v>
      </c>
      <c r="T2995">
        <v>3.6</v>
      </c>
    </row>
    <row r="2996" spans="1:20" x14ac:dyDescent="0.25">
      <c r="A2996" s="2">
        <v>41865</v>
      </c>
      <c r="B2996" s="4">
        <v>1104.6300000000001</v>
      </c>
      <c r="G2996" s="2">
        <v>42212</v>
      </c>
      <c r="H2996" s="4">
        <v>122.04</v>
      </c>
      <c r="I2996" s="4"/>
      <c r="J2996" s="2">
        <v>37210</v>
      </c>
      <c r="K2996" s="4">
        <v>25.56</v>
      </c>
      <c r="S2996" s="3">
        <v>37081</v>
      </c>
      <c r="T2996">
        <v>3.67</v>
      </c>
    </row>
    <row r="2997" spans="1:20" x14ac:dyDescent="0.25">
      <c r="A2997" s="2">
        <v>41866</v>
      </c>
      <c r="B2997" s="4">
        <v>1115.9100000000001</v>
      </c>
      <c r="G2997" s="2">
        <v>42213</v>
      </c>
      <c r="H2997" s="4">
        <v>121.15</v>
      </c>
      <c r="I2997" s="4"/>
      <c r="J2997" s="2">
        <v>37211</v>
      </c>
      <c r="K2997" s="4">
        <v>25.07</v>
      </c>
      <c r="S2997" s="3">
        <v>37082</v>
      </c>
      <c r="T2997">
        <v>3.71</v>
      </c>
    </row>
    <row r="2998" spans="1:20" x14ac:dyDescent="0.25">
      <c r="A2998" s="2">
        <v>41869</v>
      </c>
      <c r="B2998" s="4">
        <v>1110.1500000000001</v>
      </c>
      <c r="G2998" s="2">
        <v>42214</v>
      </c>
      <c r="H2998" s="4">
        <v>120.7</v>
      </c>
      <c r="I2998" s="4"/>
      <c r="J2998" s="2">
        <v>37214</v>
      </c>
      <c r="K2998" s="4">
        <v>24.46</v>
      </c>
      <c r="S2998" s="3">
        <v>37083</v>
      </c>
      <c r="T2998">
        <v>3.7800000000000002</v>
      </c>
    </row>
    <row r="2999" spans="1:20" x14ac:dyDescent="0.25">
      <c r="A2999" s="2">
        <v>41870</v>
      </c>
      <c r="B2999" s="4">
        <v>1109.07</v>
      </c>
      <c r="G2999" s="2">
        <v>42215</v>
      </c>
      <c r="H2999" s="4">
        <v>121.63</v>
      </c>
      <c r="I2999" s="4"/>
      <c r="J2999" s="2">
        <v>37215</v>
      </c>
      <c r="K2999" s="4">
        <v>24.12</v>
      </c>
      <c r="S2999" s="3">
        <v>37084</v>
      </c>
      <c r="T2999">
        <v>3.7800000000000002</v>
      </c>
    </row>
    <row r="3000" spans="1:20" x14ac:dyDescent="0.25">
      <c r="A3000" s="2">
        <v>41871</v>
      </c>
      <c r="B3000" s="4">
        <v>1108.23</v>
      </c>
      <c r="G3000" s="2">
        <v>42216</v>
      </c>
      <c r="H3000" s="4">
        <v>122.53</v>
      </c>
      <c r="I3000" s="4"/>
      <c r="J3000" s="2">
        <v>37216</v>
      </c>
      <c r="K3000" s="4">
        <v>24.19</v>
      </c>
      <c r="S3000" s="3">
        <v>37085</v>
      </c>
      <c r="T3000">
        <v>3.75</v>
      </c>
    </row>
    <row r="3001" spans="1:20" x14ac:dyDescent="0.25">
      <c r="A3001" s="2">
        <v>41872</v>
      </c>
      <c r="B3001" s="4">
        <v>1110.8499999999999</v>
      </c>
      <c r="G3001" s="2">
        <v>42219</v>
      </c>
      <c r="H3001" s="4">
        <v>123.55</v>
      </c>
      <c r="I3001" s="4"/>
      <c r="J3001" s="2">
        <v>37218</v>
      </c>
      <c r="K3001" s="4">
        <v>23.25</v>
      </c>
      <c r="S3001" s="3">
        <v>37088</v>
      </c>
      <c r="T3001">
        <v>3.82</v>
      </c>
    </row>
    <row r="3002" spans="1:20" x14ac:dyDescent="0.25">
      <c r="A3002" s="2">
        <v>41873</v>
      </c>
      <c r="B3002" s="4">
        <v>1114.08</v>
      </c>
      <c r="G3002" s="2">
        <v>42220</v>
      </c>
      <c r="H3002" s="4">
        <v>122.57</v>
      </c>
      <c r="I3002" s="4"/>
      <c r="J3002" s="2">
        <v>37221</v>
      </c>
      <c r="K3002" s="4">
        <v>23.79</v>
      </c>
      <c r="S3002" s="3">
        <v>37089</v>
      </c>
      <c r="T3002">
        <v>3.71</v>
      </c>
    </row>
    <row r="3003" spans="1:20" x14ac:dyDescent="0.25">
      <c r="A3003" s="2">
        <v>41876</v>
      </c>
      <c r="B3003" s="4">
        <v>1116.01</v>
      </c>
      <c r="G3003" s="2">
        <v>42221</v>
      </c>
      <c r="H3003" s="4">
        <v>121.65</v>
      </c>
      <c r="I3003" s="4"/>
      <c r="J3003" s="2">
        <v>37222</v>
      </c>
      <c r="K3003" s="4">
        <v>24</v>
      </c>
      <c r="S3003" s="3">
        <v>37090</v>
      </c>
      <c r="T3003">
        <v>3.73</v>
      </c>
    </row>
    <row r="3004" spans="1:20" x14ac:dyDescent="0.25">
      <c r="A3004" s="2">
        <v>41877</v>
      </c>
      <c r="B3004" s="4">
        <v>1113.92</v>
      </c>
      <c r="G3004" s="2">
        <v>42222</v>
      </c>
      <c r="H3004" s="4">
        <v>122.73</v>
      </c>
      <c r="I3004" s="4"/>
      <c r="J3004" s="2">
        <v>37223</v>
      </c>
      <c r="K3004" s="4">
        <v>25.9</v>
      </c>
      <c r="S3004" s="3">
        <v>37091</v>
      </c>
      <c r="T3004">
        <v>3.77</v>
      </c>
    </row>
    <row r="3005" spans="1:20" x14ac:dyDescent="0.25">
      <c r="A3005" s="2">
        <v>41878</v>
      </c>
      <c r="B3005" s="4">
        <v>1118.77</v>
      </c>
      <c r="G3005" s="2">
        <v>42223</v>
      </c>
      <c r="H3005" s="4">
        <v>124.34</v>
      </c>
      <c r="I3005" s="4"/>
      <c r="J3005" s="2">
        <v>37224</v>
      </c>
      <c r="K3005" s="4">
        <v>25.18</v>
      </c>
      <c r="S3005" s="3">
        <v>37092</v>
      </c>
      <c r="T3005">
        <v>3.8</v>
      </c>
    </row>
    <row r="3006" spans="1:20" x14ac:dyDescent="0.25">
      <c r="A3006" s="2">
        <v>41879</v>
      </c>
      <c r="B3006" s="4">
        <v>1121.8699999999999</v>
      </c>
      <c r="G3006" s="2">
        <v>42226</v>
      </c>
      <c r="H3006" s="4">
        <v>122.8</v>
      </c>
      <c r="I3006" s="4"/>
      <c r="J3006" s="2">
        <v>37225</v>
      </c>
      <c r="K3006" s="4">
        <v>23.84</v>
      </c>
      <c r="S3006" s="3">
        <v>37095</v>
      </c>
      <c r="T3006">
        <v>3.82</v>
      </c>
    </row>
    <row r="3007" spans="1:20" x14ac:dyDescent="0.25">
      <c r="A3007" s="2">
        <v>41880</v>
      </c>
      <c r="B3007" s="4">
        <v>1121.22</v>
      </c>
      <c r="G3007" s="2">
        <v>42227</v>
      </c>
      <c r="H3007" s="4">
        <v>124.75</v>
      </c>
      <c r="I3007" s="4"/>
      <c r="J3007" s="2">
        <v>37228</v>
      </c>
      <c r="K3007" s="4">
        <v>25.77</v>
      </c>
      <c r="S3007" s="3">
        <v>37096</v>
      </c>
      <c r="T3007">
        <v>3.82</v>
      </c>
    </row>
    <row r="3008" spans="1:20" x14ac:dyDescent="0.25">
      <c r="A3008" s="2">
        <v>41883</v>
      </c>
      <c r="B3008" s="4">
        <v>1122.01</v>
      </c>
      <c r="G3008" s="2">
        <v>42228</v>
      </c>
      <c r="H3008" s="4">
        <v>124.07</v>
      </c>
      <c r="I3008" s="4"/>
      <c r="J3008" s="2">
        <v>37229</v>
      </c>
      <c r="K3008" s="4">
        <v>24.08</v>
      </c>
      <c r="S3008" s="3">
        <v>37097</v>
      </c>
      <c r="T3008">
        <v>3.89</v>
      </c>
    </row>
    <row r="3009" spans="1:20" x14ac:dyDescent="0.25">
      <c r="A3009" s="2">
        <v>41884</v>
      </c>
      <c r="B3009" s="4">
        <v>1112.6600000000001</v>
      </c>
      <c r="G3009" s="2">
        <v>42229</v>
      </c>
      <c r="H3009" s="4">
        <v>123.67</v>
      </c>
      <c r="I3009" s="4"/>
      <c r="J3009" s="2">
        <v>37230</v>
      </c>
      <c r="K3009" s="4">
        <v>23.02</v>
      </c>
      <c r="S3009" s="3">
        <v>37098</v>
      </c>
      <c r="T3009">
        <v>3.87</v>
      </c>
    </row>
    <row r="3010" spans="1:20" x14ac:dyDescent="0.25">
      <c r="A3010" s="2">
        <v>41885</v>
      </c>
      <c r="B3010" s="4">
        <v>1115.6199999999999</v>
      </c>
      <c r="G3010" s="2">
        <v>42230</v>
      </c>
      <c r="H3010" s="4">
        <v>123.96</v>
      </c>
      <c r="I3010" s="4"/>
      <c r="J3010" s="2">
        <v>37231</v>
      </c>
      <c r="K3010" s="4">
        <v>23.71</v>
      </c>
      <c r="S3010" s="3">
        <v>37099</v>
      </c>
      <c r="T3010">
        <v>3.75</v>
      </c>
    </row>
    <row r="3011" spans="1:20" x14ac:dyDescent="0.25">
      <c r="A3011" s="2">
        <v>41886</v>
      </c>
      <c r="B3011" s="4">
        <v>1109.03</v>
      </c>
      <c r="G3011" s="2">
        <v>42233</v>
      </c>
      <c r="H3011" s="4">
        <v>124.52</v>
      </c>
      <c r="I3011" s="4"/>
      <c r="J3011" s="2">
        <v>37232</v>
      </c>
      <c r="K3011" s="4">
        <v>23.49</v>
      </c>
      <c r="S3011" s="3">
        <v>37102</v>
      </c>
      <c r="T3011">
        <v>3.79</v>
      </c>
    </row>
    <row r="3012" spans="1:20" x14ac:dyDescent="0.25">
      <c r="A3012" s="2">
        <v>41887</v>
      </c>
      <c r="B3012" s="4">
        <v>1107.29</v>
      </c>
      <c r="G3012" s="2">
        <v>42234</v>
      </c>
      <c r="H3012" s="4">
        <v>123.54</v>
      </c>
      <c r="I3012" s="4"/>
      <c r="J3012" s="2">
        <v>37235</v>
      </c>
      <c r="K3012" s="4">
        <v>25.62</v>
      </c>
      <c r="S3012" s="3">
        <v>37103</v>
      </c>
      <c r="T3012">
        <v>3.82</v>
      </c>
    </row>
    <row r="3013" spans="1:20" x14ac:dyDescent="0.25">
      <c r="A3013" s="2">
        <v>41890</v>
      </c>
      <c r="B3013" s="4">
        <v>1106.8900000000001</v>
      </c>
      <c r="G3013" s="2">
        <v>42235</v>
      </c>
      <c r="H3013" s="4">
        <v>124.76</v>
      </c>
      <c r="I3013" s="4"/>
      <c r="J3013" s="2">
        <v>37236</v>
      </c>
      <c r="K3013" s="4">
        <v>25.3</v>
      </c>
      <c r="S3013" s="3">
        <v>37104</v>
      </c>
      <c r="T3013">
        <v>3.79</v>
      </c>
    </row>
    <row r="3014" spans="1:20" x14ac:dyDescent="0.25">
      <c r="A3014" s="2">
        <v>41891</v>
      </c>
      <c r="B3014" s="4">
        <v>1100.9100000000001</v>
      </c>
      <c r="G3014" s="2">
        <v>42236</v>
      </c>
      <c r="H3014" s="4">
        <v>126.02</v>
      </c>
      <c r="I3014" s="4"/>
      <c r="J3014" s="2">
        <v>37237</v>
      </c>
      <c r="K3014" s="4">
        <v>24.87</v>
      </c>
      <c r="S3014" s="3">
        <v>37105</v>
      </c>
      <c r="T3014">
        <v>3.68</v>
      </c>
    </row>
    <row r="3015" spans="1:20" x14ac:dyDescent="0.25">
      <c r="A3015" s="2">
        <v>41892</v>
      </c>
      <c r="B3015" s="4">
        <v>1101.6099999999999</v>
      </c>
      <c r="G3015" s="2">
        <v>42237</v>
      </c>
      <c r="H3015" s="4">
        <v>126.4</v>
      </c>
      <c r="I3015" s="4"/>
      <c r="J3015" s="2">
        <v>37238</v>
      </c>
      <c r="K3015" s="4">
        <v>25.91</v>
      </c>
      <c r="S3015" s="3">
        <v>37106</v>
      </c>
      <c r="T3015">
        <v>3.69</v>
      </c>
    </row>
    <row r="3016" spans="1:20" x14ac:dyDescent="0.25">
      <c r="A3016" s="2">
        <v>41893</v>
      </c>
      <c r="B3016" s="4">
        <v>1101.56</v>
      </c>
      <c r="G3016" s="2">
        <v>42240</v>
      </c>
      <c r="H3016" s="4">
        <v>126.36</v>
      </c>
      <c r="I3016" s="4"/>
      <c r="J3016" s="2">
        <v>37239</v>
      </c>
      <c r="K3016" s="4">
        <v>24.63</v>
      </c>
      <c r="S3016" s="3">
        <v>37109</v>
      </c>
      <c r="T3016">
        <v>3.73</v>
      </c>
    </row>
    <row r="3017" spans="1:20" x14ac:dyDescent="0.25">
      <c r="A3017" s="2">
        <v>41894</v>
      </c>
      <c r="B3017" s="4">
        <v>1099.56</v>
      </c>
      <c r="G3017" s="2">
        <v>42241</v>
      </c>
      <c r="H3017" s="4">
        <v>124.33</v>
      </c>
      <c r="I3017" s="4"/>
      <c r="J3017" s="2">
        <v>37242</v>
      </c>
      <c r="K3017" s="4">
        <v>24.26</v>
      </c>
      <c r="S3017" s="3">
        <v>37110</v>
      </c>
      <c r="T3017">
        <v>3.69</v>
      </c>
    </row>
    <row r="3018" spans="1:20" x14ac:dyDescent="0.25">
      <c r="A3018" s="2">
        <v>41897</v>
      </c>
      <c r="B3018" s="4">
        <v>1096.3900000000001</v>
      </c>
      <c r="G3018" s="2">
        <v>42242</v>
      </c>
      <c r="H3018" s="4">
        <v>121.93</v>
      </c>
      <c r="I3018" s="4"/>
      <c r="J3018" s="2">
        <v>37243</v>
      </c>
      <c r="K3018" s="4">
        <v>23.29</v>
      </c>
      <c r="S3018" s="3">
        <v>37111</v>
      </c>
      <c r="T3018">
        <v>3.75</v>
      </c>
    </row>
    <row r="3019" spans="1:20" x14ac:dyDescent="0.25">
      <c r="A3019" s="2">
        <v>41898</v>
      </c>
      <c r="B3019" s="4">
        <v>1099.72</v>
      </c>
      <c r="G3019" s="2">
        <v>42243</v>
      </c>
      <c r="H3019" s="4">
        <v>122</v>
      </c>
      <c r="I3019" s="4"/>
      <c r="J3019" s="2">
        <v>37244</v>
      </c>
      <c r="K3019" s="4">
        <v>22.58</v>
      </c>
      <c r="S3019" s="3">
        <v>37112</v>
      </c>
      <c r="T3019">
        <v>3.77</v>
      </c>
    </row>
    <row r="3020" spans="1:20" x14ac:dyDescent="0.25">
      <c r="A3020" s="2">
        <v>41899</v>
      </c>
      <c r="B3020" s="4">
        <v>1105.02</v>
      </c>
      <c r="G3020" s="2">
        <v>42244</v>
      </c>
      <c r="H3020" s="4">
        <v>122.36</v>
      </c>
      <c r="I3020" s="4"/>
      <c r="J3020" s="2">
        <v>37245</v>
      </c>
      <c r="K3020" s="4">
        <v>23.67</v>
      </c>
      <c r="S3020" s="3">
        <v>37113</v>
      </c>
      <c r="T3020">
        <v>3.7</v>
      </c>
    </row>
    <row r="3021" spans="1:20" x14ac:dyDescent="0.25">
      <c r="A3021" s="2">
        <v>41900</v>
      </c>
      <c r="B3021" s="4">
        <v>1105.47</v>
      </c>
      <c r="G3021" s="2">
        <v>42247</v>
      </c>
      <c r="H3021" s="4">
        <v>121.42</v>
      </c>
      <c r="I3021" s="4"/>
      <c r="J3021" s="2">
        <v>37246</v>
      </c>
      <c r="K3021" s="4">
        <v>22.5</v>
      </c>
      <c r="S3021" s="3">
        <v>37116</v>
      </c>
      <c r="T3021">
        <v>3.79</v>
      </c>
    </row>
    <row r="3022" spans="1:20" x14ac:dyDescent="0.25">
      <c r="A3022" s="2">
        <v>41901</v>
      </c>
      <c r="B3022" s="4">
        <v>1107.96</v>
      </c>
      <c r="G3022" s="2">
        <v>42248</v>
      </c>
      <c r="H3022" s="4">
        <v>122.03</v>
      </c>
      <c r="I3022" s="4"/>
      <c r="J3022" s="2">
        <v>37249</v>
      </c>
      <c r="K3022" s="4">
        <v>22.62</v>
      </c>
      <c r="S3022" s="3">
        <v>37117</v>
      </c>
      <c r="T3022">
        <v>3.76</v>
      </c>
    </row>
    <row r="3023" spans="1:20" x14ac:dyDescent="0.25">
      <c r="A3023" s="2">
        <v>41904</v>
      </c>
      <c r="B3023" s="4">
        <v>1104.44</v>
      </c>
      <c r="G3023" s="2">
        <v>42249</v>
      </c>
      <c r="H3023" s="4">
        <v>120.98</v>
      </c>
      <c r="I3023" s="4"/>
      <c r="J3023" s="2">
        <v>37251</v>
      </c>
      <c r="K3023" s="4">
        <v>22.29</v>
      </c>
      <c r="S3023" s="3">
        <v>37118</v>
      </c>
      <c r="T3023">
        <v>3.83</v>
      </c>
    </row>
    <row r="3024" spans="1:20" x14ac:dyDescent="0.25">
      <c r="A3024" s="2">
        <v>41905</v>
      </c>
      <c r="B3024" s="4">
        <v>1096.02</v>
      </c>
      <c r="G3024" s="2">
        <v>42250</v>
      </c>
      <c r="H3024" s="4">
        <v>121.57</v>
      </c>
      <c r="I3024" s="4"/>
      <c r="J3024" s="2">
        <v>37252</v>
      </c>
      <c r="K3024" s="4">
        <v>21.59</v>
      </c>
      <c r="S3024" s="3">
        <v>37119</v>
      </c>
      <c r="T3024">
        <v>3.75</v>
      </c>
    </row>
    <row r="3025" spans="1:20" x14ac:dyDescent="0.25">
      <c r="A3025" s="2">
        <v>41906</v>
      </c>
      <c r="B3025" s="4">
        <v>1090.99</v>
      </c>
      <c r="G3025" s="2">
        <v>42251</v>
      </c>
      <c r="H3025" s="4">
        <v>122.68</v>
      </c>
      <c r="I3025" s="4"/>
      <c r="J3025" s="2">
        <v>37253</v>
      </c>
      <c r="K3025" s="4">
        <v>21.4</v>
      </c>
      <c r="S3025" s="3">
        <v>37120</v>
      </c>
      <c r="T3025">
        <v>3.66</v>
      </c>
    </row>
    <row r="3026" spans="1:20" x14ac:dyDescent="0.25">
      <c r="A3026" s="2">
        <v>41907</v>
      </c>
      <c r="B3026" s="4">
        <v>1079.72</v>
      </c>
      <c r="G3026" s="2">
        <v>42255</v>
      </c>
      <c r="H3026" s="4">
        <v>120.87</v>
      </c>
      <c r="I3026" s="4"/>
      <c r="J3026" s="2">
        <v>37256</v>
      </c>
      <c r="K3026" s="4">
        <v>23.8</v>
      </c>
      <c r="S3026" s="3">
        <v>37123</v>
      </c>
      <c r="T3026">
        <v>3.64</v>
      </c>
    </row>
    <row r="3027" spans="1:20" x14ac:dyDescent="0.25">
      <c r="A3027" s="2">
        <v>41908</v>
      </c>
      <c r="B3027" s="4">
        <v>1078.71</v>
      </c>
      <c r="G3027" s="2">
        <v>42256</v>
      </c>
      <c r="H3027" s="4">
        <v>121.45</v>
      </c>
      <c r="I3027" s="4"/>
      <c r="J3027" s="2">
        <v>37258</v>
      </c>
      <c r="K3027" s="4">
        <v>22.71</v>
      </c>
      <c r="S3027" s="3">
        <v>37124</v>
      </c>
      <c r="T3027">
        <v>3.5300000000000002</v>
      </c>
    </row>
    <row r="3028" spans="1:20" x14ac:dyDescent="0.25">
      <c r="A3028" s="2">
        <v>41911</v>
      </c>
      <c r="B3028" s="4">
        <v>1076.47</v>
      </c>
      <c r="G3028" s="2">
        <v>42257</v>
      </c>
      <c r="H3028" s="4">
        <v>120.63</v>
      </c>
      <c r="I3028" s="4"/>
      <c r="J3028" s="2">
        <v>37259</v>
      </c>
      <c r="K3028" s="4">
        <v>21.34</v>
      </c>
      <c r="S3028" s="3">
        <v>37125</v>
      </c>
      <c r="T3028">
        <v>3.51</v>
      </c>
    </row>
    <row r="3029" spans="1:20" x14ac:dyDescent="0.25">
      <c r="A3029" s="2">
        <v>41912</v>
      </c>
      <c r="B3029" s="4">
        <v>1083.0899999999999</v>
      </c>
      <c r="G3029" s="2">
        <v>42258</v>
      </c>
      <c r="H3029" s="4">
        <v>121.39</v>
      </c>
      <c r="I3029" s="4"/>
      <c r="J3029" s="2">
        <v>37260</v>
      </c>
      <c r="K3029" s="4">
        <v>20.45</v>
      </c>
      <c r="S3029" s="3">
        <v>37126</v>
      </c>
      <c r="T3029">
        <v>3.55</v>
      </c>
    </row>
    <row r="3030" spans="1:20" x14ac:dyDescent="0.25">
      <c r="A3030" s="2">
        <v>41913</v>
      </c>
      <c r="B3030" s="4">
        <v>1084.1600000000001</v>
      </c>
      <c r="G3030" s="2">
        <v>42261</v>
      </c>
      <c r="H3030" s="4">
        <v>121.58</v>
      </c>
      <c r="I3030" s="4"/>
      <c r="J3030" s="2">
        <v>37263</v>
      </c>
      <c r="K3030" s="4">
        <v>21.94</v>
      </c>
      <c r="S3030" s="3">
        <v>37127</v>
      </c>
      <c r="T3030">
        <v>3.51</v>
      </c>
    </row>
    <row r="3031" spans="1:20" x14ac:dyDescent="0.25">
      <c r="A3031" s="2">
        <v>41914</v>
      </c>
      <c r="B3031" s="4">
        <v>1085.83</v>
      </c>
      <c r="G3031" s="2">
        <v>42262</v>
      </c>
      <c r="H3031" s="4">
        <v>119.25</v>
      </c>
      <c r="I3031" s="4"/>
      <c r="J3031" s="2">
        <v>37264</v>
      </c>
      <c r="K3031" s="4">
        <v>21.83</v>
      </c>
      <c r="S3031" s="3">
        <v>37130</v>
      </c>
      <c r="T3031">
        <v>3.54</v>
      </c>
    </row>
    <row r="3032" spans="1:20" x14ac:dyDescent="0.25">
      <c r="A3032" s="2">
        <v>41915</v>
      </c>
      <c r="B3032" s="4">
        <v>1089.76</v>
      </c>
      <c r="G3032" s="2">
        <v>42263</v>
      </c>
      <c r="H3032" s="4">
        <v>118.8</v>
      </c>
      <c r="I3032" s="4"/>
      <c r="J3032" s="2">
        <v>37265</v>
      </c>
      <c r="K3032" s="4">
        <v>22.13</v>
      </c>
      <c r="S3032" s="3">
        <v>37131</v>
      </c>
      <c r="T3032">
        <v>3.5</v>
      </c>
    </row>
    <row r="3033" spans="1:20" x14ac:dyDescent="0.25">
      <c r="A3033" s="2">
        <v>41918</v>
      </c>
      <c r="B3033" s="4">
        <v>1090.57</v>
      </c>
      <c r="G3033" s="2">
        <v>42264</v>
      </c>
      <c r="H3033" s="4">
        <v>120.25</v>
      </c>
      <c r="I3033" s="4"/>
      <c r="J3033" s="2">
        <v>37266</v>
      </c>
      <c r="K3033" s="4">
        <v>22.36</v>
      </c>
      <c r="S3033" s="3">
        <v>37132</v>
      </c>
      <c r="T3033">
        <v>3.5</v>
      </c>
    </row>
    <row r="3034" spans="1:20" x14ac:dyDescent="0.25">
      <c r="A3034" s="2">
        <v>41919</v>
      </c>
      <c r="B3034" s="4">
        <v>1095.0999999999999</v>
      </c>
      <c r="G3034" s="2">
        <v>42265</v>
      </c>
      <c r="H3034" s="4">
        <v>122.1</v>
      </c>
      <c r="I3034" s="4"/>
      <c r="J3034" s="2">
        <v>37267</v>
      </c>
      <c r="K3034" s="4">
        <v>22.6</v>
      </c>
      <c r="S3034" s="3">
        <v>37133</v>
      </c>
      <c r="T3034">
        <v>3.58</v>
      </c>
    </row>
    <row r="3035" spans="1:20" x14ac:dyDescent="0.25">
      <c r="A3035" s="2">
        <v>41920</v>
      </c>
      <c r="B3035" s="4">
        <v>1095.4000000000001</v>
      </c>
      <c r="G3035" s="2">
        <v>42268</v>
      </c>
      <c r="H3035" s="4">
        <v>120.11</v>
      </c>
      <c r="I3035" s="4"/>
      <c r="J3035" s="2">
        <v>37270</v>
      </c>
      <c r="K3035" s="4">
        <v>23.58</v>
      </c>
      <c r="S3035" s="3">
        <v>37134</v>
      </c>
      <c r="T3035">
        <v>3.66</v>
      </c>
    </row>
    <row r="3036" spans="1:20" x14ac:dyDescent="0.25">
      <c r="A3036" s="2">
        <v>41921</v>
      </c>
      <c r="B3036" s="4">
        <v>1094.24</v>
      </c>
      <c r="G3036" s="2">
        <v>42269</v>
      </c>
      <c r="H3036" s="4">
        <v>121.78</v>
      </c>
      <c r="I3036" s="4"/>
      <c r="J3036" s="2">
        <v>37271</v>
      </c>
      <c r="K3036" s="4">
        <v>22.7</v>
      </c>
      <c r="S3036" s="3">
        <v>37138</v>
      </c>
      <c r="T3036">
        <v>3.67</v>
      </c>
    </row>
    <row r="3037" spans="1:20" x14ac:dyDescent="0.25">
      <c r="A3037" s="2">
        <v>41922</v>
      </c>
      <c r="B3037" s="4">
        <v>1097.04</v>
      </c>
      <c r="G3037" s="2">
        <v>42270</v>
      </c>
      <c r="H3037" s="4">
        <v>121.77</v>
      </c>
      <c r="I3037" s="4"/>
      <c r="J3037" s="2">
        <v>37272</v>
      </c>
      <c r="K3037" s="4">
        <v>23.45</v>
      </c>
      <c r="S3037" s="3">
        <v>37139</v>
      </c>
      <c r="T3037">
        <v>3.49</v>
      </c>
    </row>
    <row r="3038" spans="1:20" x14ac:dyDescent="0.25">
      <c r="A3038" s="2">
        <v>41925</v>
      </c>
      <c r="B3038" s="4">
        <v>1097.95</v>
      </c>
      <c r="G3038" s="2">
        <v>42271</v>
      </c>
      <c r="H3038" s="4">
        <v>122.6</v>
      </c>
      <c r="I3038" s="4"/>
      <c r="J3038" s="2">
        <v>37273</v>
      </c>
      <c r="K3038" s="4">
        <v>22.25</v>
      </c>
      <c r="S3038" s="3">
        <v>37140</v>
      </c>
      <c r="T3038">
        <v>3.52</v>
      </c>
    </row>
    <row r="3039" spans="1:20" x14ac:dyDescent="0.25">
      <c r="A3039" s="2">
        <v>41926</v>
      </c>
      <c r="B3039" s="4">
        <v>1101.6099999999999</v>
      </c>
      <c r="G3039" s="2">
        <v>42272</v>
      </c>
      <c r="H3039" s="4">
        <v>121.54</v>
      </c>
      <c r="I3039" s="4"/>
      <c r="J3039" s="2">
        <v>37274</v>
      </c>
      <c r="K3039" s="4">
        <v>22.52</v>
      </c>
      <c r="S3039" s="3">
        <v>37141</v>
      </c>
      <c r="T3039">
        <v>3.44</v>
      </c>
    </row>
    <row r="3040" spans="1:20" x14ac:dyDescent="0.25">
      <c r="A3040" s="2">
        <v>41927</v>
      </c>
      <c r="B3040" s="4">
        <v>1103.8699999999999</v>
      </c>
      <c r="G3040" s="2">
        <v>42275</v>
      </c>
      <c r="H3040" s="4">
        <v>123.62</v>
      </c>
      <c r="I3040" s="4"/>
      <c r="J3040" s="2">
        <v>37278</v>
      </c>
      <c r="K3040" s="4">
        <v>23.61</v>
      </c>
      <c r="S3040" s="3">
        <v>37144</v>
      </c>
      <c r="T3040">
        <v>3.5</v>
      </c>
    </row>
    <row r="3041" spans="1:20" x14ac:dyDescent="0.25">
      <c r="A3041" s="2">
        <v>41928</v>
      </c>
      <c r="B3041" s="4">
        <v>1102.6400000000001</v>
      </c>
      <c r="G3041" s="2">
        <v>42276</v>
      </c>
      <c r="H3041" s="4">
        <v>123.97</v>
      </c>
      <c r="I3041" s="4"/>
      <c r="J3041" s="2">
        <v>37279</v>
      </c>
      <c r="K3041" s="4">
        <v>21.88</v>
      </c>
      <c r="S3041" s="3">
        <v>37145</v>
      </c>
      <c r="T3041">
        <v>3.5</v>
      </c>
    </row>
    <row r="3042" spans="1:20" x14ac:dyDescent="0.25">
      <c r="A3042" s="2">
        <v>41929</v>
      </c>
      <c r="B3042" s="4">
        <v>1100.29</v>
      </c>
      <c r="G3042" s="2">
        <v>42277</v>
      </c>
      <c r="H3042" s="4">
        <v>123.54</v>
      </c>
      <c r="I3042" s="4"/>
      <c r="J3042" s="2">
        <v>37280</v>
      </c>
      <c r="K3042" s="4">
        <v>21.15</v>
      </c>
      <c r="S3042" s="3">
        <v>37146</v>
      </c>
      <c r="T3042">
        <v>3.56</v>
      </c>
    </row>
    <row r="3043" spans="1:20" x14ac:dyDescent="0.25">
      <c r="A3043" s="2">
        <v>41932</v>
      </c>
      <c r="B3043" s="4">
        <v>1101.01</v>
      </c>
      <c r="G3043" s="2">
        <v>42278</v>
      </c>
      <c r="H3043" s="4">
        <v>123.81</v>
      </c>
      <c r="I3043" s="4"/>
      <c r="J3043" s="2">
        <v>37281</v>
      </c>
      <c r="K3043" s="4">
        <v>21.01</v>
      </c>
      <c r="S3043" s="3">
        <v>37147</v>
      </c>
      <c r="T3043">
        <v>3.31</v>
      </c>
    </row>
    <row r="3044" spans="1:20" x14ac:dyDescent="0.25">
      <c r="A3044" s="2">
        <v>41933</v>
      </c>
      <c r="B3044" s="4">
        <v>1098.46</v>
      </c>
      <c r="G3044" s="2">
        <v>42279</v>
      </c>
      <c r="H3044" s="4">
        <v>124.56</v>
      </c>
      <c r="I3044" s="4"/>
      <c r="J3044" s="2">
        <v>37284</v>
      </c>
      <c r="K3044" s="4">
        <v>21.14</v>
      </c>
      <c r="S3044" s="3">
        <v>37148</v>
      </c>
      <c r="T3044">
        <v>3.13</v>
      </c>
    </row>
    <row r="3045" spans="1:20" x14ac:dyDescent="0.25">
      <c r="A3045" s="2">
        <v>41934</v>
      </c>
      <c r="B3045" s="4">
        <v>1098.6199999999999</v>
      </c>
      <c r="G3045" s="2">
        <v>42282</v>
      </c>
      <c r="H3045" s="4">
        <v>122.87</v>
      </c>
      <c r="I3045" s="4"/>
      <c r="J3045" s="2">
        <v>37285</v>
      </c>
      <c r="K3045" s="4">
        <v>24.35</v>
      </c>
      <c r="S3045" s="3">
        <v>37151</v>
      </c>
      <c r="T3045">
        <v>2.13</v>
      </c>
    </row>
    <row r="3046" spans="1:20" x14ac:dyDescent="0.25">
      <c r="A3046" s="2">
        <v>41935</v>
      </c>
      <c r="B3046" s="4">
        <v>1095.03</v>
      </c>
      <c r="G3046" s="2">
        <v>42283</v>
      </c>
      <c r="H3046" s="4">
        <v>123.4</v>
      </c>
      <c r="I3046" s="4"/>
      <c r="J3046" s="2">
        <v>37286</v>
      </c>
      <c r="K3046" s="4">
        <v>23.22</v>
      </c>
      <c r="S3046" s="3">
        <v>37152</v>
      </c>
      <c r="T3046">
        <v>1.25</v>
      </c>
    </row>
    <row r="3047" spans="1:20" x14ac:dyDescent="0.25">
      <c r="A3047" s="2">
        <v>41936</v>
      </c>
      <c r="B3047" s="4">
        <v>1095.55</v>
      </c>
      <c r="G3047" s="2">
        <v>42284</v>
      </c>
      <c r="H3047" s="4">
        <v>122.99</v>
      </c>
      <c r="I3047" s="4"/>
      <c r="J3047" s="2">
        <v>37287</v>
      </c>
      <c r="K3047" s="4">
        <v>21.09</v>
      </c>
      <c r="S3047" s="3">
        <v>37153</v>
      </c>
      <c r="T3047">
        <v>1.19</v>
      </c>
    </row>
    <row r="3048" spans="1:20" x14ac:dyDescent="0.25">
      <c r="A3048" s="2">
        <v>41939</v>
      </c>
      <c r="B3048" s="4">
        <v>1095.5899999999999</v>
      </c>
      <c r="G3048" s="2">
        <v>42285</v>
      </c>
      <c r="H3048" s="4">
        <v>121.96</v>
      </c>
      <c r="I3048" s="4"/>
      <c r="J3048" s="2">
        <v>37288</v>
      </c>
      <c r="K3048" s="4">
        <v>21.12</v>
      </c>
      <c r="S3048" s="3">
        <v>37154</v>
      </c>
      <c r="T3048">
        <v>2.2200000000000002</v>
      </c>
    </row>
    <row r="3049" spans="1:20" x14ac:dyDescent="0.25">
      <c r="A3049" s="2">
        <v>41940</v>
      </c>
      <c r="B3049" s="4">
        <v>1093.44</v>
      </c>
      <c r="G3049" s="2">
        <v>42286</v>
      </c>
      <c r="H3049" s="4">
        <v>122.28</v>
      </c>
      <c r="I3049" s="4"/>
      <c r="J3049" s="2">
        <v>37291</v>
      </c>
      <c r="K3049" s="4">
        <v>24.87</v>
      </c>
      <c r="S3049" s="3">
        <v>37155</v>
      </c>
      <c r="T3049">
        <v>3.11</v>
      </c>
    </row>
    <row r="3050" spans="1:20" x14ac:dyDescent="0.25">
      <c r="A3050" s="2">
        <v>41941</v>
      </c>
      <c r="B3050" s="4">
        <v>1094.08</v>
      </c>
      <c r="G3050" s="2">
        <v>42289</v>
      </c>
      <c r="H3050" s="4">
        <v>123.21</v>
      </c>
      <c r="I3050" s="4"/>
      <c r="J3050" s="2">
        <v>37292</v>
      </c>
      <c r="K3050" s="4">
        <v>25.45</v>
      </c>
      <c r="S3050" s="3">
        <v>37158</v>
      </c>
      <c r="T3050">
        <v>3.31</v>
      </c>
    </row>
    <row r="3051" spans="1:20" x14ac:dyDescent="0.25">
      <c r="A3051" s="2">
        <v>41942</v>
      </c>
      <c r="B3051" s="4">
        <v>1094.94</v>
      </c>
      <c r="G3051" s="2">
        <v>42290</v>
      </c>
      <c r="H3051" s="4">
        <v>123.42</v>
      </c>
      <c r="I3051" s="4"/>
      <c r="J3051" s="2">
        <v>37293</v>
      </c>
      <c r="K3051" s="4">
        <v>26.09</v>
      </c>
      <c r="S3051" s="3">
        <v>37159</v>
      </c>
      <c r="T3051">
        <v>3.11</v>
      </c>
    </row>
    <row r="3052" spans="1:20" x14ac:dyDescent="0.25">
      <c r="A3052" s="2">
        <v>41943</v>
      </c>
      <c r="B3052" s="4">
        <v>1093.68</v>
      </c>
      <c r="G3052" s="2">
        <v>42291</v>
      </c>
      <c r="H3052" s="4">
        <v>124.5</v>
      </c>
      <c r="I3052" s="4"/>
      <c r="J3052" s="2">
        <v>37294</v>
      </c>
      <c r="K3052" s="4">
        <v>25.11</v>
      </c>
      <c r="S3052" s="3">
        <v>37160</v>
      </c>
      <c r="T3052">
        <v>2.96</v>
      </c>
    </row>
    <row r="3053" spans="1:20" x14ac:dyDescent="0.25">
      <c r="A3053" s="2">
        <v>41946</v>
      </c>
      <c r="B3053" s="4">
        <v>1093.1400000000001</v>
      </c>
      <c r="G3053" s="2">
        <v>42292</v>
      </c>
      <c r="H3053" s="4">
        <v>123.89</v>
      </c>
      <c r="I3053" s="4"/>
      <c r="J3053" s="2">
        <v>37295</v>
      </c>
      <c r="K3053" s="4">
        <v>23.26</v>
      </c>
      <c r="S3053" s="3">
        <v>37161</v>
      </c>
      <c r="T3053">
        <v>3.08</v>
      </c>
    </row>
    <row r="3054" spans="1:20" x14ac:dyDescent="0.25">
      <c r="A3054" s="2">
        <v>41947</v>
      </c>
      <c r="B3054" s="4">
        <v>1094.7</v>
      </c>
      <c r="G3054" s="2">
        <v>42293</v>
      </c>
      <c r="H3054" s="4">
        <v>123.93</v>
      </c>
      <c r="I3054" s="4"/>
      <c r="J3054" s="2">
        <v>37298</v>
      </c>
      <c r="K3054" s="4">
        <v>21.78</v>
      </c>
      <c r="S3054" s="3">
        <v>37162</v>
      </c>
      <c r="T3054">
        <v>2.75</v>
      </c>
    </row>
    <row r="3055" spans="1:20" x14ac:dyDescent="0.25">
      <c r="A3055" s="2">
        <v>41948</v>
      </c>
      <c r="B3055" s="4">
        <v>1093.75</v>
      </c>
      <c r="G3055" s="2">
        <v>42296</v>
      </c>
      <c r="H3055" s="4">
        <v>123.59</v>
      </c>
      <c r="I3055" s="4"/>
      <c r="J3055" s="2">
        <v>37299</v>
      </c>
      <c r="K3055" s="4">
        <v>21.62</v>
      </c>
      <c r="S3055" s="3">
        <v>37165</v>
      </c>
      <c r="T3055">
        <v>3.02</v>
      </c>
    </row>
    <row r="3056" spans="1:20" x14ac:dyDescent="0.25">
      <c r="A3056" s="2">
        <v>41949</v>
      </c>
      <c r="B3056" s="4">
        <v>1090.71</v>
      </c>
      <c r="G3056" s="2">
        <v>42297</v>
      </c>
      <c r="H3056" s="4">
        <v>122.83</v>
      </c>
      <c r="I3056" s="4"/>
      <c r="J3056" s="2">
        <v>37300</v>
      </c>
      <c r="K3056" s="4">
        <v>20.85</v>
      </c>
      <c r="S3056" s="3">
        <v>37166</v>
      </c>
      <c r="T3056">
        <v>2.35</v>
      </c>
    </row>
    <row r="3057" spans="1:20" x14ac:dyDescent="0.25">
      <c r="A3057" s="2">
        <v>41950</v>
      </c>
      <c r="B3057" s="4">
        <v>1096.04</v>
      </c>
      <c r="G3057" s="2">
        <v>42298</v>
      </c>
      <c r="H3057" s="4">
        <v>124.05</v>
      </c>
      <c r="I3057" s="4"/>
      <c r="J3057" s="2">
        <v>37301</v>
      </c>
      <c r="K3057" s="4">
        <v>21.77</v>
      </c>
      <c r="S3057" s="3">
        <v>37167</v>
      </c>
      <c r="T3057">
        <v>2.27</v>
      </c>
    </row>
    <row r="3058" spans="1:20" x14ac:dyDescent="0.25">
      <c r="A3058" s="2">
        <v>41953</v>
      </c>
      <c r="B3058" s="4">
        <v>1094.4000000000001</v>
      </c>
      <c r="G3058" s="2">
        <v>42299</v>
      </c>
      <c r="H3058" s="4">
        <v>124.26</v>
      </c>
      <c r="I3058" s="4"/>
      <c r="J3058" s="2">
        <v>37302</v>
      </c>
      <c r="K3058" s="4">
        <v>22.37</v>
      </c>
      <c r="S3058" s="3">
        <v>37168</v>
      </c>
      <c r="T3058">
        <v>2.4500000000000002</v>
      </c>
    </row>
    <row r="3059" spans="1:20" x14ac:dyDescent="0.25">
      <c r="A3059" s="2">
        <v>41954</v>
      </c>
      <c r="B3059" s="4">
        <v>1096.47</v>
      </c>
      <c r="G3059" s="2">
        <v>42300</v>
      </c>
      <c r="H3059" s="4">
        <v>123.2</v>
      </c>
      <c r="I3059" s="4"/>
      <c r="J3059" s="2">
        <v>37306</v>
      </c>
      <c r="K3059" s="4">
        <v>24.43</v>
      </c>
      <c r="S3059" s="3">
        <v>37169</v>
      </c>
      <c r="T3059">
        <v>2.42</v>
      </c>
    </row>
    <row r="3060" spans="1:20" x14ac:dyDescent="0.25">
      <c r="A3060" s="2">
        <v>41955</v>
      </c>
      <c r="B3060" s="4">
        <v>1093.76</v>
      </c>
      <c r="G3060" s="2">
        <v>42303</v>
      </c>
      <c r="H3060" s="4">
        <v>124.02</v>
      </c>
      <c r="I3060" s="4"/>
      <c r="J3060" s="2">
        <v>37307</v>
      </c>
      <c r="K3060" s="4">
        <v>22.66</v>
      </c>
      <c r="S3060" s="3">
        <v>37173</v>
      </c>
      <c r="T3060">
        <v>2.5</v>
      </c>
    </row>
    <row r="3061" spans="1:20" x14ac:dyDescent="0.25">
      <c r="A3061" s="2">
        <v>41956</v>
      </c>
      <c r="B3061" s="4">
        <v>1090.3399999999999</v>
      </c>
      <c r="G3061" s="2">
        <v>42304</v>
      </c>
      <c r="H3061" s="4">
        <v>124.33</v>
      </c>
      <c r="I3061" s="4"/>
      <c r="J3061" s="2">
        <v>37308</v>
      </c>
      <c r="K3061" s="4">
        <v>23.8</v>
      </c>
      <c r="S3061" s="3">
        <v>37174</v>
      </c>
      <c r="T3061">
        <v>2.42</v>
      </c>
    </row>
    <row r="3062" spans="1:20" x14ac:dyDescent="0.25">
      <c r="A3062" s="2">
        <v>41957</v>
      </c>
      <c r="B3062" s="4">
        <v>1086.2</v>
      </c>
      <c r="G3062" s="2">
        <v>42305</v>
      </c>
      <c r="H3062" s="4">
        <v>123.83</v>
      </c>
      <c r="I3062" s="4"/>
      <c r="J3062" s="2">
        <v>37309</v>
      </c>
      <c r="K3062" s="4">
        <v>22.86</v>
      </c>
      <c r="S3062" s="3">
        <v>37175</v>
      </c>
      <c r="T3062">
        <v>2.42</v>
      </c>
    </row>
    <row r="3063" spans="1:20" x14ac:dyDescent="0.25">
      <c r="A3063" s="2">
        <v>41960</v>
      </c>
      <c r="B3063" s="4">
        <v>1086</v>
      </c>
      <c r="G3063" s="2">
        <v>42306</v>
      </c>
      <c r="H3063" s="4">
        <v>121.86</v>
      </c>
      <c r="I3063" s="4"/>
      <c r="J3063" s="2">
        <v>37312</v>
      </c>
      <c r="K3063" s="4">
        <v>21.84</v>
      </c>
      <c r="S3063" s="3">
        <v>37176</v>
      </c>
      <c r="T3063">
        <v>2.39</v>
      </c>
    </row>
    <row r="3064" spans="1:20" x14ac:dyDescent="0.25">
      <c r="A3064" s="2">
        <v>41961</v>
      </c>
      <c r="B3064" s="4">
        <v>1084.0999999999999</v>
      </c>
      <c r="G3064" s="2">
        <v>42307</v>
      </c>
      <c r="H3064" s="4">
        <v>122.78</v>
      </c>
      <c r="I3064" s="4"/>
      <c r="J3064" s="2">
        <v>37313</v>
      </c>
      <c r="K3064" s="4">
        <v>21.68</v>
      </c>
      <c r="S3064" s="3">
        <v>37179</v>
      </c>
      <c r="T3064">
        <v>2.5099999999999998</v>
      </c>
    </row>
    <row r="3065" spans="1:20" x14ac:dyDescent="0.25">
      <c r="A3065" s="2">
        <v>41962</v>
      </c>
      <c r="B3065" s="4">
        <v>1083.8</v>
      </c>
      <c r="G3065" s="2">
        <v>42310</v>
      </c>
      <c r="H3065" s="4">
        <v>121.95</v>
      </c>
      <c r="I3065" s="4"/>
      <c r="J3065" s="2">
        <v>37314</v>
      </c>
      <c r="K3065" s="4">
        <v>21.49</v>
      </c>
      <c r="S3065" s="3">
        <v>37180</v>
      </c>
      <c r="T3065">
        <v>2.4699999999999998</v>
      </c>
    </row>
    <row r="3066" spans="1:20" x14ac:dyDescent="0.25">
      <c r="A3066" s="2">
        <v>41963</v>
      </c>
      <c r="B3066" s="4">
        <v>1083.9000000000001</v>
      </c>
      <c r="G3066" s="2">
        <v>42311</v>
      </c>
      <c r="H3066" s="4">
        <v>120.95</v>
      </c>
      <c r="I3066" s="4"/>
      <c r="J3066" s="2">
        <v>37315</v>
      </c>
      <c r="K3066" s="4">
        <v>21.59</v>
      </c>
      <c r="S3066" s="3">
        <v>37181</v>
      </c>
      <c r="T3066">
        <v>2.5099999999999998</v>
      </c>
    </row>
    <row r="3067" spans="1:20" x14ac:dyDescent="0.25">
      <c r="A3067" s="2">
        <v>41964</v>
      </c>
      <c r="B3067" s="4">
        <v>1090.93</v>
      </c>
      <c r="G3067" s="2">
        <v>42312</v>
      </c>
      <c r="H3067" s="4">
        <v>121.09</v>
      </c>
      <c r="I3067" s="4"/>
      <c r="J3067" s="2">
        <v>37316</v>
      </c>
      <c r="K3067" s="4">
        <v>19.96</v>
      </c>
      <c r="S3067" s="3">
        <v>37182</v>
      </c>
      <c r="T3067">
        <v>2.5</v>
      </c>
    </row>
    <row r="3068" spans="1:20" x14ac:dyDescent="0.25">
      <c r="A3068" s="2">
        <v>41967</v>
      </c>
      <c r="B3068" s="4">
        <v>1090.1600000000001</v>
      </c>
      <c r="G3068" s="2">
        <v>42313</v>
      </c>
      <c r="H3068" s="4">
        <v>120.77</v>
      </c>
      <c r="I3068" s="4"/>
      <c r="J3068" s="2">
        <v>37319</v>
      </c>
      <c r="K3068" s="4">
        <v>20.5</v>
      </c>
      <c r="S3068" s="3">
        <v>37183</v>
      </c>
      <c r="T3068">
        <v>2.4699999999999998</v>
      </c>
    </row>
    <row r="3069" spans="1:20" x14ac:dyDescent="0.25">
      <c r="A3069" s="2">
        <v>41968</v>
      </c>
      <c r="B3069" s="4">
        <v>1091.94</v>
      </c>
      <c r="G3069" s="2">
        <v>42314</v>
      </c>
      <c r="H3069" s="4">
        <v>119</v>
      </c>
      <c r="I3069" s="4"/>
      <c r="J3069" s="2">
        <v>37320</v>
      </c>
      <c r="K3069" s="4">
        <v>20.3</v>
      </c>
      <c r="S3069" s="3">
        <v>37186</v>
      </c>
      <c r="T3069">
        <v>2.52</v>
      </c>
    </row>
    <row r="3070" spans="1:20" x14ac:dyDescent="0.25">
      <c r="A3070" s="2">
        <v>41969</v>
      </c>
      <c r="B3070" s="4">
        <v>1093.72</v>
      </c>
      <c r="G3070" s="2">
        <v>42317</v>
      </c>
      <c r="H3070" s="4">
        <v>118.33</v>
      </c>
      <c r="I3070" s="4"/>
      <c r="J3070" s="2">
        <v>37321</v>
      </c>
      <c r="K3070" s="4">
        <v>19.940000000000001</v>
      </c>
      <c r="S3070" s="3">
        <v>37187</v>
      </c>
      <c r="T3070">
        <v>2.48</v>
      </c>
    </row>
    <row r="3071" spans="1:20" x14ac:dyDescent="0.25">
      <c r="A3071" s="2">
        <v>41970</v>
      </c>
      <c r="B3071" s="4">
        <v>1093.72</v>
      </c>
      <c r="G3071" s="2">
        <v>42318</v>
      </c>
      <c r="H3071" s="4">
        <v>118.68</v>
      </c>
      <c r="I3071" s="4"/>
      <c r="J3071" s="2">
        <v>37322</v>
      </c>
      <c r="K3071" s="4">
        <v>20.04</v>
      </c>
      <c r="S3071" s="3">
        <v>37188</v>
      </c>
      <c r="T3071">
        <v>2.5300000000000002</v>
      </c>
    </row>
    <row r="3072" spans="1:20" x14ac:dyDescent="0.25">
      <c r="A3072" s="2">
        <v>41971</v>
      </c>
      <c r="B3072" s="4">
        <v>1082.6300000000001</v>
      </c>
      <c r="G3072" s="2">
        <v>42319</v>
      </c>
      <c r="H3072" s="4">
        <v>118.43</v>
      </c>
      <c r="I3072" s="4"/>
      <c r="J3072" s="2">
        <v>37323</v>
      </c>
      <c r="K3072" s="4">
        <v>19.27</v>
      </c>
      <c r="S3072" s="3">
        <v>37189</v>
      </c>
      <c r="T3072">
        <v>2.54</v>
      </c>
    </row>
    <row r="3073" spans="1:20" x14ac:dyDescent="0.25">
      <c r="A3073" s="2">
        <v>41974</v>
      </c>
      <c r="B3073" s="4">
        <v>1071.42</v>
      </c>
      <c r="G3073" s="2">
        <v>42320</v>
      </c>
      <c r="H3073" s="4">
        <v>119</v>
      </c>
      <c r="I3073" s="4"/>
      <c r="J3073" s="2">
        <v>37326</v>
      </c>
      <c r="K3073" s="4">
        <v>19.84</v>
      </c>
      <c r="S3073" s="3">
        <v>37190</v>
      </c>
      <c r="T3073">
        <v>2.5099999999999998</v>
      </c>
    </row>
    <row r="3074" spans="1:20" x14ac:dyDescent="0.25">
      <c r="A3074" s="2">
        <v>41975</v>
      </c>
      <c r="B3074" s="4">
        <v>1075.8699999999999</v>
      </c>
      <c r="G3074" s="2">
        <v>42321</v>
      </c>
      <c r="H3074" s="4">
        <v>119.68</v>
      </c>
      <c r="I3074" s="4"/>
      <c r="J3074" s="2">
        <v>37327</v>
      </c>
      <c r="K3074" s="4">
        <v>19.59</v>
      </c>
      <c r="S3074" s="3">
        <v>37193</v>
      </c>
      <c r="T3074">
        <v>2.5499999999999998</v>
      </c>
    </row>
    <row r="3075" spans="1:20" x14ac:dyDescent="0.25">
      <c r="A3075" s="2">
        <v>41976</v>
      </c>
      <c r="B3075" s="4">
        <v>1076.98</v>
      </c>
      <c r="G3075" s="2">
        <v>42324</v>
      </c>
      <c r="H3075" s="4">
        <v>119.57</v>
      </c>
      <c r="I3075" s="4"/>
      <c r="J3075" s="2">
        <v>37328</v>
      </c>
      <c r="K3075" s="4">
        <v>19.46</v>
      </c>
      <c r="S3075" s="3">
        <v>37194</v>
      </c>
      <c r="T3075">
        <v>2.5499999999999998</v>
      </c>
    </row>
    <row r="3076" spans="1:20" x14ac:dyDescent="0.25">
      <c r="A3076" s="2">
        <v>41977</v>
      </c>
      <c r="B3076" s="4">
        <v>1076.52</v>
      </c>
      <c r="G3076" s="2">
        <v>42325</v>
      </c>
      <c r="H3076" s="4">
        <v>119.77</v>
      </c>
      <c r="I3076" s="4"/>
      <c r="J3076" s="2">
        <v>37329</v>
      </c>
      <c r="K3076" s="4">
        <v>19.2</v>
      </c>
      <c r="S3076" s="3">
        <v>37195</v>
      </c>
      <c r="T3076">
        <v>2.66</v>
      </c>
    </row>
    <row r="3077" spans="1:20" x14ac:dyDescent="0.25">
      <c r="A3077" s="2">
        <v>41978</v>
      </c>
      <c r="B3077" s="4">
        <v>1075.99</v>
      </c>
      <c r="G3077" s="2">
        <v>42326</v>
      </c>
      <c r="H3077" s="4">
        <v>120.02</v>
      </c>
      <c r="I3077" s="4"/>
      <c r="J3077" s="2">
        <v>37330</v>
      </c>
      <c r="K3077" s="4">
        <v>18.420000000000002</v>
      </c>
      <c r="S3077" s="3">
        <v>37196</v>
      </c>
      <c r="T3077">
        <v>2.61</v>
      </c>
    </row>
    <row r="3078" spans="1:20" x14ac:dyDescent="0.25">
      <c r="A3078" s="2">
        <v>41981</v>
      </c>
      <c r="B3078" s="4">
        <v>1072.6099999999999</v>
      </c>
      <c r="G3078" s="2">
        <v>42327</v>
      </c>
      <c r="H3078" s="4">
        <v>120.82</v>
      </c>
      <c r="I3078" s="4"/>
      <c r="J3078" s="2">
        <v>37333</v>
      </c>
      <c r="K3078" s="4">
        <v>18.93</v>
      </c>
      <c r="S3078" s="3">
        <v>37197</v>
      </c>
      <c r="T3078">
        <v>2.4300000000000002</v>
      </c>
    </row>
    <row r="3079" spans="1:20" x14ac:dyDescent="0.25">
      <c r="A3079" s="2">
        <v>41982</v>
      </c>
      <c r="B3079" s="4">
        <v>1072.22</v>
      </c>
      <c r="G3079" s="2">
        <v>42328</v>
      </c>
      <c r="H3079" s="4">
        <v>120.45</v>
      </c>
      <c r="I3079" s="4"/>
      <c r="J3079" s="2">
        <v>37334</v>
      </c>
      <c r="K3079" s="4">
        <v>18.16</v>
      </c>
      <c r="S3079" s="3">
        <v>37200</v>
      </c>
      <c r="T3079">
        <v>2.4500000000000002</v>
      </c>
    </row>
    <row r="3080" spans="1:20" x14ac:dyDescent="0.25">
      <c r="A3080" s="2">
        <v>41983</v>
      </c>
      <c r="B3080" s="4">
        <v>1064.78</v>
      </c>
      <c r="G3080" s="2">
        <v>42331</v>
      </c>
      <c r="H3080" s="4">
        <v>120.82</v>
      </c>
      <c r="I3080" s="4"/>
      <c r="J3080" s="2">
        <v>37335</v>
      </c>
      <c r="K3080" s="4">
        <v>18.46</v>
      </c>
      <c r="S3080" s="3">
        <v>37201</v>
      </c>
      <c r="T3080">
        <v>2.13</v>
      </c>
    </row>
    <row r="3081" spans="1:20" x14ac:dyDescent="0.25">
      <c r="A3081" s="2">
        <v>41984</v>
      </c>
      <c r="B3081" s="4">
        <v>1062.42</v>
      </c>
      <c r="G3081" s="2">
        <v>42332</v>
      </c>
      <c r="H3081" s="4">
        <v>120.81</v>
      </c>
      <c r="I3081" s="4"/>
      <c r="J3081" s="2">
        <v>37336</v>
      </c>
      <c r="K3081" s="4">
        <v>18.149999999999999</v>
      </c>
      <c r="S3081" s="3">
        <v>37202</v>
      </c>
      <c r="T3081">
        <v>2.04</v>
      </c>
    </row>
    <row r="3082" spans="1:20" x14ac:dyDescent="0.25">
      <c r="A3082" s="2">
        <v>41985</v>
      </c>
      <c r="B3082" s="4">
        <v>1055.18</v>
      </c>
      <c r="G3082" s="2">
        <v>42333</v>
      </c>
      <c r="H3082" s="4">
        <v>121.09</v>
      </c>
      <c r="I3082" s="4"/>
      <c r="J3082" s="2">
        <v>37337</v>
      </c>
      <c r="K3082" s="4">
        <v>17.77</v>
      </c>
      <c r="S3082" s="3">
        <v>37203</v>
      </c>
      <c r="T3082">
        <v>2.0299999999999998</v>
      </c>
    </row>
    <row r="3083" spans="1:20" x14ac:dyDescent="0.25">
      <c r="A3083" s="2">
        <v>41988</v>
      </c>
      <c r="B3083" s="4">
        <v>1054.8</v>
      </c>
      <c r="G3083" s="2">
        <v>42335</v>
      </c>
      <c r="H3083" s="4">
        <v>120.97</v>
      </c>
      <c r="I3083" s="4"/>
      <c r="J3083" s="2">
        <v>37340</v>
      </c>
      <c r="K3083" s="4">
        <v>18.48</v>
      </c>
      <c r="S3083" s="3">
        <v>37204</v>
      </c>
      <c r="T3083">
        <v>1.98</v>
      </c>
    </row>
    <row r="3084" spans="1:20" x14ac:dyDescent="0.25">
      <c r="A3084" s="2">
        <v>41989</v>
      </c>
      <c r="B3084" s="4">
        <v>1053.08</v>
      </c>
      <c r="G3084" s="2">
        <v>42338</v>
      </c>
      <c r="H3084" s="4">
        <v>121.45</v>
      </c>
      <c r="I3084" s="4"/>
      <c r="J3084" s="2">
        <v>37341</v>
      </c>
      <c r="K3084" s="4">
        <v>18.13</v>
      </c>
      <c r="S3084" s="3">
        <v>37208</v>
      </c>
      <c r="T3084">
        <v>2.1</v>
      </c>
    </row>
    <row r="3085" spans="1:20" x14ac:dyDescent="0.25">
      <c r="A3085" s="2">
        <v>41990</v>
      </c>
      <c r="B3085" s="4">
        <v>1064.2</v>
      </c>
      <c r="G3085" s="2">
        <v>42339</v>
      </c>
      <c r="H3085" s="4">
        <v>122.83</v>
      </c>
      <c r="I3085" s="4"/>
      <c r="J3085" s="2">
        <v>37342</v>
      </c>
      <c r="K3085" s="4">
        <v>17.7</v>
      </c>
      <c r="S3085" s="3">
        <v>37209</v>
      </c>
      <c r="T3085">
        <v>2.16</v>
      </c>
    </row>
    <row r="3086" spans="1:20" x14ac:dyDescent="0.25">
      <c r="A3086" s="2">
        <v>41991</v>
      </c>
      <c r="B3086" s="4">
        <v>1068.07</v>
      </c>
      <c r="G3086" s="2">
        <v>42340</v>
      </c>
      <c r="H3086" s="4">
        <v>122.87</v>
      </c>
      <c r="I3086" s="4"/>
      <c r="J3086" s="2">
        <v>37343</v>
      </c>
      <c r="K3086" s="4">
        <v>17.399999999999999</v>
      </c>
      <c r="S3086" s="3">
        <v>37210</v>
      </c>
      <c r="T3086">
        <v>2.2200000000000002</v>
      </c>
    </row>
    <row r="3087" spans="1:20" x14ac:dyDescent="0.25">
      <c r="A3087" s="2">
        <v>41992</v>
      </c>
      <c r="B3087" s="4">
        <v>1071.94</v>
      </c>
      <c r="G3087" s="2">
        <v>42341</v>
      </c>
      <c r="H3087" s="28">
        <v>119.54</v>
      </c>
      <c r="I3087" s="4"/>
      <c r="J3087" s="2">
        <v>37347</v>
      </c>
      <c r="K3087" s="4">
        <v>18.73</v>
      </c>
      <c r="L3087" s="4">
        <f ca="1">I3087-H3087</f>
        <v>1.0000000000005116E-2</v>
      </c>
      <c r="S3087" s="3">
        <v>37211</v>
      </c>
      <c r="T3087">
        <v>1.98</v>
      </c>
    </row>
    <row r="3088" spans="1:20" x14ac:dyDescent="0.25">
      <c r="A3088" s="2">
        <v>41995</v>
      </c>
      <c r="B3088" s="4">
        <v>1070.6400000000001</v>
      </c>
      <c r="G3088" s="2">
        <v>42342</v>
      </c>
      <c r="H3088" s="4">
        <v>120.58</v>
      </c>
      <c r="I3088" s="4"/>
      <c r="J3088" s="2">
        <v>37348</v>
      </c>
      <c r="K3088" s="4">
        <v>19.16</v>
      </c>
      <c r="L3088" s="4">
        <f t="shared" ref="L3088:L3125" ca="1" si="0">I3088-H3088</f>
        <v>0</v>
      </c>
      <c r="S3088" s="3">
        <v>37214</v>
      </c>
      <c r="T3088">
        <v>2.0099999999999998</v>
      </c>
    </row>
    <row r="3089" spans="1:20" x14ac:dyDescent="0.25">
      <c r="A3089" s="2">
        <v>41996</v>
      </c>
      <c r="B3089" s="4">
        <v>1072</v>
      </c>
      <c r="G3089" s="2">
        <v>42345</v>
      </c>
      <c r="H3089" s="4">
        <v>121.75</v>
      </c>
      <c r="I3089" s="4"/>
      <c r="J3089" s="2">
        <v>37349</v>
      </c>
      <c r="K3089" s="4">
        <v>20.2</v>
      </c>
      <c r="L3089" s="4">
        <f t="shared" ca="1" si="0"/>
        <v>0</v>
      </c>
      <c r="S3089" s="3">
        <v>37215</v>
      </c>
      <c r="T3089">
        <v>1.97</v>
      </c>
    </row>
    <row r="3090" spans="1:20" x14ac:dyDescent="0.25">
      <c r="A3090" s="2">
        <v>41997</v>
      </c>
      <c r="B3090" s="4">
        <v>1073.25</v>
      </c>
      <c r="G3090" s="2">
        <v>42346</v>
      </c>
      <c r="H3090" s="4">
        <v>121.81</v>
      </c>
      <c r="I3090" s="4"/>
      <c r="J3090" s="2">
        <v>37350</v>
      </c>
      <c r="K3090" s="4">
        <v>19.78</v>
      </c>
      <c r="L3090" s="4">
        <f t="shared" ca="1" si="0"/>
        <v>0</v>
      </c>
      <c r="S3090" s="3">
        <v>37216</v>
      </c>
      <c r="T3090">
        <v>1.9300000000000002</v>
      </c>
    </row>
    <row r="3091" spans="1:20" x14ac:dyDescent="0.25">
      <c r="A3091" s="2">
        <v>41999</v>
      </c>
      <c r="B3091" s="4">
        <v>1072.04</v>
      </c>
      <c r="G3091" s="2">
        <v>42347</v>
      </c>
      <c r="H3091" s="28">
        <v>121.7</v>
      </c>
      <c r="I3091" s="4"/>
      <c r="J3091" s="2">
        <v>37351</v>
      </c>
      <c r="K3091" s="4">
        <v>19.13</v>
      </c>
      <c r="L3091" s="4">
        <f t="shared" ca="1" si="0"/>
        <v>1.9999999999996021E-2</v>
      </c>
      <c r="S3091" s="3">
        <v>37218</v>
      </c>
      <c r="T3091">
        <v>1.88</v>
      </c>
    </row>
    <row r="3092" spans="1:20" x14ac:dyDescent="0.25">
      <c r="A3092" s="2">
        <v>42002</v>
      </c>
      <c r="B3092" s="4">
        <v>1072.19</v>
      </c>
      <c r="G3092" s="2">
        <v>42348</v>
      </c>
      <c r="H3092" s="4">
        <v>121.84</v>
      </c>
      <c r="I3092" s="4"/>
      <c r="J3092" s="2">
        <v>37354</v>
      </c>
      <c r="K3092" s="4">
        <v>19.61</v>
      </c>
      <c r="L3092" s="4">
        <f t="shared" ca="1" si="0"/>
        <v>0</v>
      </c>
      <c r="S3092" s="3">
        <v>37221</v>
      </c>
      <c r="T3092">
        <v>2.04</v>
      </c>
    </row>
    <row r="3093" spans="1:20" x14ac:dyDescent="0.25">
      <c r="A3093" s="2">
        <v>42003</v>
      </c>
      <c r="B3093" s="4">
        <v>1071.42</v>
      </c>
      <c r="G3093" s="2">
        <v>42349</v>
      </c>
      <c r="H3093" s="4">
        <v>123.76</v>
      </c>
      <c r="I3093" s="4"/>
      <c r="J3093" s="2">
        <v>37355</v>
      </c>
      <c r="K3093" s="4">
        <v>19.47</v>
      </c>
      <c r="L3093" s="4">
        <f t="shared" ca="1" si="0"/>
        <v>0</v>
      </c>
      <c r="S3093" s="3">
        <v>37222</v>
      </c>
      <c r="T3093">
        <v>2.0099999999999998</v>
      </c>
    </row>
    <row r="3094" spans="1:20" x14ac:dyDescent="0.25">
      <c r="A3094" s="2">
        <v>42004</v>
      </c>
      <c r="B3094" s="4">
        <v>1070.28</v>
      </c>
      <c r="G3094" s="2">
        <v>42352</v>
      </c>
      <c r="H3094" s="28">
        <v>122.15</v>
      </c>
      <c r="I3094" s="4"/>
      <c r="J3094" s="2">
        <v>37356</v>
      </c>
      <c r="K3094" s="4">
        <v>18.190000000000001</v>
      </c>
      <c r="L3094" s="4">
        <f t="shared" ca="1" si="0"/>
        <v>-9.9999999999909051E-3</v>
      </c>
      <c r="S3094" s="3">
        <v>37223</v>
      </c>
      <c r="T3094">
        <v>2.04</v>
      </c>
    </row>
    <row r="3095" spans="1:20" x14ac:dyDescent="0.25">
      <c r="A3095" s="2">
        <v>42005</v>
      </c>
      <c r="B3095" s="4">
        <v>1070.28</v>
      </c>
      <c r="G3095" s="2">
        <v>42353</v>
      </c>
      <c r="H3095" s="4">
        <v>121.44</v>
      </c>
      <c r="I3095" s="4"/>
      <c r="J3095" s="2">
        <v>37357</v>
      </c>
      <c r="K3095" s="4">
        <v>20.3</v>
      </c>
      <c r="L3095" s="4">
        <f t="shared" ca="1" si="0"/>
        <v>0</v>
      </c>
      <c r="S3095" s="3">
        <v>37224</v>
      </c>
      <c r="T3095">
        <v>2.09</v>
      </c>
    </row>
    <row r="3096" spans="1:20" x14ac:dyDescent="0.25">
      <c r="A3096" s="2">
        <v>42006</v>
      </c>
      <c r="B3096" s="4">
        <v>1070.24</v>
      </c>
      <c r="G3096" s="2">
        <v>42354</v>
      </c>
      <c r="H3096" s="4">
        <v>121.18</v>
      </c>
      <c r="I3096" s="4"/>
      <c r="J3096" s="2">
        <v>37358</v>
      </c>
      <c r="K3096" s="4">
        <v>19.420000000000002</v>
      </c>
      <c r="L3096" s="4">
        <f t="shared" ca="1" si="0"/>
        <v>0</v>
      </c>
      <c r="S3096" s="3">
        <v>37225</v>
      </c>
      <c r="T3096">
        <v>2.06</v>
      </c>
    </row>
    <row r="3097" spans="1:20" x14ac:dyDescent="0.25">
      <c r="A3097" s="2">
        <v>42009</v>
      </c>
      <c r="B3097" s="4">
        <v>1066.27</v>
      </c>
      <c r="G3097" s="2">
        <v>42355</v>
      </c>
      <c r="H3097" s="28">
        <v>122.6</v>
      </c>
      <c r="I3097" s="4"/>
      <c r="J3097" s="2">
        <v>37361</v>
      </c>
      <c r="K3097" s="4">
        <v>19.82</v>
      </c>
      <c r="L3097" s="4">
        <f t="shared" ca="1" si="0"/>
        <v>4.9999999999997158E-2</v>
      </c>
      <c r="S3097" s="3">
        <v>37228</v>
      </c>
      <c r="T3097">
        <v>2.0499999999999998</v>
      </c>
    </row>
    <row r="3098" spans="1:20" x14ac:dyDescent="0.25">
      <c r="A3098" s="2">
        <v>42010</v>
      </c>
      <c r="B3098" s="4">
        <v>1066.55</v>
      </c>
      <c r="G3098" s="2">
        <v>42356</v>
      </c>
      <c r="H3098" s="28">
        <v>123.21</v>
      </c>
      <c r="I3098" s="4"/>
      <c r="J3098" s="2">
        <v>37362</v>
      </c>
      <c r="K3098" s="4">
        <v>18.11</v>
      </c>
      <c r="L3098" s="4">
        <f t="shared" ca="1" si="0"/>
        <v>-2.0000000000010232E-2</v>
      </c>
      <c r="S3098" s="3">
        <v>37229</v>
      </c>
      <c r="T3098">
        <v>1.9300000000000002</v>
      </c>
    </row>
    <row r="3099" spans="1:20" x14ac:dyDescent="0.25">
      <c r="A3099" s="2">
        <v>42011</v>
      </c>
      <c r="B3099" s="4">
        <v>1068.58</v>
      </c>
      <c r="G3099" s="2">
        <v>42359</v>
      </c>
      <c r="H3099" s="4">
        <v>123.2</v>
      </c>
      <c r="I3099" s="4"/>
      <c r="J3099" s="2">
        <v>37363</v>
      </c>
      <c r="K3099" s="4">
        <v>18.43</v>
      </c>
      <c r="L3099" s="4">
        <f t="shared" ca="1" si="0"/>
        <v>0</v>
      </c>
      <c r="S3099" s="3">
        <v>37230</v>
      </c>
      <c r="T3099">
        <v>1.8900000000000001</v>
      </c>
    </row>
    <row r="3100" spans="1:20" x14ac:dyDescent="0.25">
      <c r="A3100" s="2">
        <v>42012</v>
      </c>
      <c r="B3100" s="4">
        <v>1065.57</v>
      </c>
      <c r="G3100" s="2">
        <v>42360</v>
      </c>
      <c r="H3100" s="4">
        <v>122.31</v>
      </c>
      <c r="I3100" s="4"/>
      <c r="J3100" s="2">
        <v>37364</v>
      </c>
      <c r="K3100" s="4">
        <v>19.29</v>
      </c>
      <c r="L3100" s="4">
        <f t="shared" ca="1" si="0"/>
        <v>0</v>
      </c>
      <c r="S3100" s="3">
        <v>37231</v>
      </c>
      <c r="T3100">
        <v>1.87</v>
      </c>
    </row>
    <row r="3101" spans="1:20" x14ac:dyDescent="0.25">
      <c r="A3101" s="2">
        <v>42013</v>
      </c>
      <c r="B3101" s="4">
        <v>1069.5</v>
      </c>
      <c r="G3101" s="2">
        <v>42361</v>
      </c>
      <c r="H3101" s="4">
        <v>121.39</v>
      </c>
      <c r="I3101" s="4"/>
      <c r="J3101" s="2">
        <v>37365</v>
      </c>
      <c r="K3101" s="4">
        <v>18.3</v>
      </c>
      <c r="L3101" s="4">
        <f t="shared" ca="1" si="0"/>
        <v>0</v>
      </c>
      <c r="S3101" s="3">
        <v>37232</v>
      </c>
      <c r="T3101">
        <v>1.92</v>
      </c>
    </row>
    <row r="3102" spans="1:20" x14ac:dyDescent="0.25">
      <c r="A3102" s="2">
        <v>42016</v>
      </c>
      <c r="B3102" s="4">
        <v>1071.22</v>
      </c>
      <c r="G3102" s="2">
        <v>42362</v>
      </c>
      <c r="H3102" s="4">
        <v>121.83</v>
      </c>
      <c r="I3102" s="4"/>
      <c r="J3102" s="2">
        <v>37368</v>
      </c>
      <c r="K3102" s="4">
        <v>19.77</v>
      </c>
      <c r="L3102" s="4">
        <f t="shared" ca="1" si="0"/>
        <v>0</v>
      </c>
      <c r="S3102" s="3">
        <v>37235</v>
      </c>
      <c r="T3102">
        <v>1.9</v>
      </c>
    </row>
    <row r="3103" spans="1:20" x14ac:dyDescent="0.25">
      <c r="A3103" s="2">
        <v>42017</v>
      </c>
      <c r="B3103" s="4">
        <v>1071.2</v>
      </c>
      <c r="G3103" s="2">
        <v>42366</v>
      </c>
      <c r="H3103" s="4">
        <v>122.19</v>
      </c>
      <c r="I3103" s="4"/>
      <c r="J3103" s="2">
        <v>37369</v>
      </c>
      <c r="K3103" s="4">
        <v>20.28</v>
      </c>
      <c r="L3103" s="4">
        <f t="shared" ca="1" si="0"/>
        <v>0</v>
      </c>
      <c r="S3103" s="3">
        <v>37236</v>
      </c>
      <c r="T3103">
        <v>1.8</v>
      </c>
    </row>
    <row r="3104" spans="1:20" x14ac:dyDescent="0.25">
      <c r="A3104" s="2">
        <v>42018</v>
      </c>
      <c r="B3104" s="4">
        <v>1073.54</v>
      </c>
      <c r="G3104" s="2">
        <v>42367</v>
      </c>
      <c r="H3104" s="4">
        <v>120.16</v>
      </c>
      <c r="I3104" s="4"/>
      <c r="J3104" s="2">
        <v>37370</v>
      </c>
      <c r="K3104" s="4">
        <v>20.77</v>
      </c>
      <c r="L3104" s="4">
        <f t="shared" ca="1" si="0"/>
        <v>0</v>
      </c>
      <c r="S3104" s="3">
        <v>37237</v>
      </c>
      <c r="T3104">
        <v>1.81</v>
      </c>
    </row>
    <row r="3105" spans="1:20" x14ac:dyDescent="0.25">
      <c r="A3105" s="2">
        <v>42019</v>
      </c>
      <c r="B3105" s="4">
        <v>1078.4000000000001</v>
      </c>
      <c r="G3105" s="2">
        <v>42368</v>
      </c>
      <c r="H3105" s="4">
        <v>120.04</v>
      </c>
      <c r="I3105" s="4"/>
      <c r="J3105" s="2">
        <v>37371</v>
      </c>
      <c r="K3105" s="4">
        <v>20.95</v>
      </c>
      <c r="L3105" s="4">
        <f t="shared" ca="1" si="0"/>
        <v>0</v>
      </c>
      <c r="S3105" s="3">
        <v>37238</v>
      </c>
      <c r="T3105">
        <v>1.8599999999999999</v>
      </c>
    </row>
    <row r="3106" spans="1:20" x14ac:dyDescent="0.25">
      <c r="A3106" s="2">
        <v>42020</v>
      </c>
      <c r="B3106" s="4">
        <v>1074.3399999999999</v>
      </c>
      <c r="G3106" s="2">
        <v>42369</v>
      </c>
      <c r="H3106" s="28">
        <v>120.62</v>
      </c>
      <c r="I3106" s="4"/>
      <c r="J3106" s="2">
        <v>37372</v>
      </c>
      <c r="K3106" s="4">
        <v>22.14</v>
      </c>
      <c r="L3106" s="4">
        <f t="shared" ca="1" si="0"/>
        <v>4.0000000000006253E-2</v>
      </c>
      <c r="S3106" s="3">
        <v>37239</v>
      </c>
      <c r="T3106">
        <v>1.88</v>
      </c>
    </row>
    <row r="3107" spans="1:20" x14ac:dyDescent="0.25">
      <c r="A3107" s="2">
        <v>42024</v>
      </c>
      <c r="B3107" s="4">
        <v>1078.52</v>
      </c>
      <c r="G3107" s="2">
        <v>42373</v>
      </c>
      <c r="H3107" s="4">
        <v>121.45</v>
      </c>
      <c r="I3107" s="4"/>
      <c r="J3107" s="2">
        <v>37375</v>
      </c>
      <c r="K3107" s="4">
        <v>24.05</v>
      </c>
      <c r="L3107" s="4">
        <f t="shared" ca="1" si="0"/>
        <v>0</v>
      </c>
      <c r="S3107" s="3">
        <v>37242</v>
      </c>
      <c r="T3107">
        <v>1.9300000000000002</v>
      </c>
    </row>
    <row r="3108" spans="1:20" x14ac:dyDescent="0.25">
      <c r="A3108" s="2">
        <v>42025</v>
      </c>
      <c r="B3108" s="4">
        <v>1074.8499999999999</v>
      </c>
      <c r="G3108" s="2">
        <v>42374</v>
      </c>
      <c r="H3108" s="4">
        <v>120.96</v>
      </c>
      <c r="I3108" s="4"/>
      <c r="J3108" s="2">
        <v>37376</v>
      </c>
      <c r="K3108" s="4">
        <v>21.91</v>
      </c>
      <c r="L3108" s="4">
        <f t="shared" ca="1" si="0"/>
        <v>0</v>
      </c>
      <c r="S3108" s="3">
        <v>37243</v>
      </c>
      <c r="T3108">
        <v>1.71</v>
      </c>
    </row>
    <row r="3109" spans="1:20" x14ac:dyDescent="0.25">
      <c r="A3109" s="2">
        <v>42026</v>
      </c>
      <c r="B3109" s="4">
        <v>1073.71</v>
      </c>
      <c r="G3109" s="2">
        <v>42375</v>
      </c>
      <c r="H3109" s="4">
        <v>122.59</v>
      </c>
      <c r="I3109" s="4"/>
      <c r="J3109" s="2">
        <v>37377</v>
      </c>
      <c r="K3109" s="4">
        <v>20.059999999999999</v>
      </c>
      <c r="L3109" s="4">
        <f t="shared" ca="1" si="0"/>
        <v>0</v>
      </c>
      <c r="S3109" s="3">
        <v>37244</v>
      </c>
      <c r="T3109">
        <v>1.71</v>
      </c>
    </row>
    <row r="3110" spans="1:20" x14ac:dyDescent="0.25">
      <c r="A3110" s="2">
        <v>42027</v>
      </c>
      <c r="B3110" s="4">
        <v>1078.01</v>
      </c>
      <c r="G3110" s="2">
        <v>42376</v>
      </c>
      <c r="H3110" s="4">
        <v>122.81</v>
      </c>
      <c r="I3110" s="4"/>
      <c r="J3110" s="2">
        <v>37378</v>
      </c>
      <c r="K3110" s="4">
        <v>20.07</v>
      </c>
      <c r="L3110" s="4">
        <f t="shared" ca="1" si="0"/>
        <v>0</v>
      </c>
      <c r="S3110" s="3">
        <v>37245</v>
      </c>
      <c r="T3110">
        <v>1.79</v>
      </c>
    </row>
    <row r="3111" spans="1:20" x14ac:dyDescent="0.25">
      <c r="A3111" s="2">
        <v>42030</v>
      </c>
      <c r="B3111" s="4">
        <v>1077.01</v>
      </c>
      <c r="G3111" s="2">
        <v>42377</v>
      </c>
      <c r="H3111" s="4">
        <v>123.36</v>
      </c>
      <c r="I3111" s="4"/>
      <c r="J3111" s="2">
        <v>37379</v>
      </c>
      <c r="K3111" s="4">
        <v>20.190000000000001</v>
      </c>
      <c r="L3111" s="4">
        <f t="shared" ca="1" si="0"/>
        <v>0</v>
      </c>
      <c r="S3111" s="3">
        <v>37246</v>
      </c>
      <c r="T3111">
        <v>1.78</v>
      </c>
    </row>
    <row r="3112" spans="1:20" x14ac:dyDescent="0.25">
      <c r="A3112" s="2">
        <v>42031</v>
      </c>
      <c r="B3112" s="4">
        <v>1077.48</v>
      </c>
      <c r="G3112" s="2">
        <v>42380</v>
      </c>
      <c r="H3112" s="4">
        <v>122.01</v>
      </c>
      <c r="I3112" s="4"/>
      <c r="J3112" s="2">
        <v>37382</v>
      </c>
      <c r="K3112" s="4">
        <v>22.56</v>
      </c>
      <c r="L3112" s="4">
        <f t="shared" ca="1" si="0"/>
        <v>0</v>
      </c>
      <c r="S3112" s="3">
        <v>37249</v>
      </c>
      <c r="T3112">
        <v>1.6800000000000002</v>
      </c>
    </row>
    <row r="3113" spans="1:20" x14ac:dyDescent="0.25">
      <c r="A3113" s="2">
        <v>42032</v>
      </c>
      <c r="B3113" s="4">
        <v>1082.56</v>
      </c>
      <c r="G3113" s="2">
        <v>42381</v>
      </c>
      <c r="H3113" s="28">
        <v>123.71</v>
      </c>
      <c r="I3113" s="4"/>
      <c r="J3113" s="2">
        <v>37383</v>
      </c>
      <c r="K3113" s="4">
        <v>21.94</v>
      </c>
      <c r="L3113" s="4">
        <f t="shared" ca="1" si="0"/>
        <v>-6.0000000000002274E-2</v>
      </c>
      <c r="S3113" s="3">
        <v>37251</v>
      </c>
      <c r="T3113">
        <v>1.8900000000000001</v>
      </c>
    </row>
    <row r="3114" spans="1:20" x14ac:dyDescent="0.25">
      <c r="A3114" s="2">
        <v>42033</v>
      </c>
      <c r="B3114" s="4">
        <v>1080.48</v>
      </c>
      <c r="G3114" s="2">
        <v>42382</v>
      </c>
      <c r="H3114" s="4">
        <v>124.99</v>
      </c>
      <c r="I3114" s="4"/>
      <c r="J3114" s="2">
        <v>37384</v>
      </c>
      <c r="K3114" s="4">
        <v>20.39</v>
      </c>
      <c r="L3114" s="4">
        <f t="shared" ca="1" si="0"/>
        <v>0</v>
      </c>
      <c r="S3114" s="3">
        <v>37252</v>
      </c>
      <c r="T3114">
        <v>1.85</v>
      </c>
    </row>
    <row r="3115" spans="1:20" x14ac:dyDescent="0.25">
      <c r="A3115" s="2">
        <v>42034</v>
      </c>
      <c r="B3115" s="4">
        <v>1086.51</v>
      </c>
      <c r="G3115" s="2">
        <v>42383</v>
      </c>
      <c r="H3115" s="4">
        <v>123.82</v>
      </c>
      <c r="I3115" s="4"/>
      <c r="J3115" s="2">
        <v>37385</v>
      </c>
      <c r="K3115" s="4">
        <v>21.56</v>
      </c>
      <c r="L3115" s="4">
        <f t="shared" ca="1" si="0"/>
        <v>0</v>
      </c>
      <c r="S3115" s="3">
        <v>37253</v>
      </c>
      <c r="T3115">
        <v>1.54</v>
      </c>
    </row>
    <row r="3116" spans="1:20" x14ac:dyDescent="0.25">
      <c r="A3116" s="2">
        <v>42037</v>
      </c>
      <c r="B3116" s="4">
        <v>1084.77</v>
      </c>
      <c r="G3116" s="2">
        <v>42384</v>
      </c>
      <c r="H3116" s="28">
        <v>125.78</v>
      </c>
      <c r="I3116" s="4"/>
      <c r="J3116" s="2">
        <v>37386</v>
      </c>
      <c r="K3116" s="4">
        <v>22.41</v>
      </c>
      <c r="L3116" s="4">
        <f t="shared" ca="1" si="0"/>
        <v>2.8000000000005798E-2</v>
      </c>
      <c r="S3116" s="3">
        <v>37256</v>
      </c>
      <c r="T3116">
        <v>1.52</v>
      </c>
    </row>
    <row r="3117" spans="1:20" x14ac:dyDescent="0.25">
      <c r="A3117" s="2">
        <v>42038</v>
      </c>
      <c r="B3117" s="4">
        <v>1078.0899999999999</v>
      </c>
      <c r="G3117" s="2">
        <v>42388</v>
      </c>
      <c r="H3117" s="4">
        <v>125.36</v>
      </c>
      <c r="I3117" s="4"/>
      <c r="J3117" s="2">
        <v>37389</v>
      </c>
      <c r="K3117" s="4">
        <v>20.72</v>
      </c>
      <c r="L3117" s="4">
        <f t="shared" ca="1" si="0"/>
        <v>0</v>
      </c>
      <c r="S3117" s="3">
        <v>37258</v>
      </c>
      <c r="T3117">
        <v>1.92</v>
      </c>
    </row>
    <row r="3118" spans="1:20" x14ac:dyDescent="0.25">
      <c r="A3118" s="2">
        <v>42039</v>
      </c>
      <c r="B3118" s="4">
        <v>1078.26</v>
      </c>
      <c r="G3118" s="2">
        <v>42389</v>
      </c>
      <c r="H3118" s="4">
        <v>126.68</v>
      </c>
      <c r="I3118" s="4"/>
      <c r="J3118" s="2">
        <v>37390</v>
      </c>
      <c r="K3118" s="4">
        <v>19.350000000000001</v>
      </c>
      <c r="L3118" s="4">
        <f t="shared" ca="1" si="0"/>
        <v>0</v>
      </c>
      <c r="S3118" s="3">
        <v>37259</v>
      </c>
      <c r="T3118">
        <v>1.72</v>
      </c>
    </row>
    <row r="3119" spans="1:20" x14ac:dyDescent="0.25">
      <c r="A3119" s="2">
        <v>42040</v>
      </c>
      <c r="B3119" s="4">
        <v>1075.8800000000001</v>
      </c>
      <c r="G3119" s="2">
        <v>42390</v>
      </c>
      <c r="H3119" s="4">
        <v>125.82</v>
      </c>
      <c r="I3119" s="4"/>
      <c r="J3119" s="2">
        <v>37391</v>
      </c>
      <c r="K3119" s="4">
        <v>19.190000000000001</v>
      </c>
      <c r="L3119" s="4">
        <f t="shared" ca="1" si="0"/>
        <v>0</v>
      </c>
      <c r="S3119" s="3">
        <v>37260</v>
      </c>
      <c r="T3119">
        <v>1.6099999999999999</v>
      </c>
    </row>
    <row r="3120" spans="1:20" x14ac:dyDescent="0.25">
      <c r="A3120" s="2">
        <v>42041</v>
      </c>
      <c r="B3120" s="4">
        <v>1069.42</v>
      </c>
      <c r="G3120" s="2">
        <v>42391</v>
      </c>
      <c r="H3120" s="4">
        <v>125.34</v>
      </c>
      <c r="I3120" s="4"/>
      <c r="J3120" s="2">
        <v>37392</v>
      </c>
      <c r="K3120" s="4">
        <v>18.5</v>
      </c>
      <c r="L3120" s="4">
        <f t="shared" ca="1" si="0"/>
        <v>0</v>
      </c>
      <c r="S3120" s="3">
        <v>37263</v>
      </c>
      <c r="T3120">
        <v>1.6099999999999999</v>
      </c>
    </row>
    <row r="3121" spans="1:20" x14ac:dyDescent="0.25">
      <c r="A3121" s="2">
        <v>42044</v>
      </c>
      <c r="B3121" s="4">
        <v>1065.8</v>
      </c>
      <c r="G3121" s="2">
        <v>42394</v>
      </c>
      <c r="H3121" s="4">
        <v>126.02</v>
      </c>
      <c r="I3121" s="4"/>
      <c r="J3121" s="2">
        <v>37393</v>
      </c>
      <c r="K3121" s="4">
        <v>17.7</v>
      </c>
      <c r="L3121" s="4">
        <f t="shared" ca="1" si="0"/>
        <v>0</v>
      </c>
      <c r="S3121" s="3">
        <v>37264</v>
      </c>
      <c r="T3121">
        <v>1.6099999999999999</v>
      </c>
    </row>
    <row r="3122" spans="1:20" x14ac:dyDescent="0.25">
      <c r="A3122" s="2">
        <v>42045</v>
      </c>
      <c r="B3122" s="4">
        <v>1068.79</v>
      </c>
      <c r="G3122" s="2">
        <v>42395</v>
      </c>
      <c r="H3122" s="28">
        <v>126.12</v>
      </c>
      <c r="I3122" s="4"/>
      <c r="J3122" s="2">
        <v>37396</v>
      </c>
      <c r="K3122" s="4">
        <v>19.239999999999998</v>
      </c>
      <c r="L3122" s="4">
        <f t="shared" ca="1" si="0"/>
        <v>4.0000000000006253E-2</v>
      </c>
      <c r="S3122" s="3">
        <v>37265</v>
      </c>
      <c r="T3122">
        <v>1.74</v>
      </c>
    </row>
    <row r="3123" spans="1:20" x14ac:dyDescent="0.25">
      <c r="A3123" s="2">
        <v>42046</v>
      </c>
      <c r="B3123" s="4">
        <v>1068.47</v>
      </c>
      <c r="G3123" s="2">
        <v>42396</v>
      </c>
      <c r="H3123" s="4">
        <v>126.05</v>
      </c>
      <c r="I3123" s="4"/>
      <c r="J3123" s="2">
        <v>37397</v>
      </c>
      <c r="K3123" s="4">
        <v>20.05</v>
      </c>
      <c r="L3123" s="4">
        <f t="shared" ca="1" si="0"/>
        <v>0</v>
      </c>
      <c r="S3123" s="3">
        <v>37266</v>
      </c>
      <c r="T3123">
        <v>1.81</v>
      </c>
    </row>
    <row r="3124" spans="1:20" x14ac:dyDescent="0.25">
      <c r="A3124" s="2">
        <v>42047</v>
      </c>
      <c r="B3124" s="4">
        <v>1068.3399999999999</v>
      </c>
      <c r="G3124" s="2">
        <v>42397</v>
      </c>
      <c r="H3124" s="4">
        <v>126.23</v>
      </c>
      <c r="I3124" s="4"/>
      <c r="J3124" s="2">
        <v>37398</v>
      </c>
      <c r="K3124" s="4">
        <v>19.579999999999998</v>
      </c>
      <c r="L3124" s="4">
        <f t="shared" ca="1" si="0"/>
        <v>0</v>
      </c>
      <c r="S3124" s="3">
        <v>37267</v>
      </c>
      <c r="T3124">
        <v>1.71</v>
      </c>
    </row>
    <row r="3125" spans="1:20" x14ac:dyDescent="0.25">
      <c r="A3125" s="2">
        <v>42048</v>
      </c>
      <c r="B3125" s="4">
        <v>1069.57</v>
      </c>
      <c r="G3125" s="2">
        <v>42398</v>
      </c>
      <c r="H3125" s="4">
        <v>127.3</v>
      </c>
      <c r="I3125" s="4"/>
      <c r="J3125" s="2">
        <v>37399</v>
      </c>
      <c r="K3125" s="4">
        <v>18.23</v>
      </c>
      <c r="L3125" s="4">
        <f t="shared" ca="1" si="0"/>
        <v>0</v>
      </c>
      <c r="S3125" s="3">
        <v>37270</v>
      </c>
      <c r="T3125">
        <v>1.78</v>
      </c>
    </row>
    <row r="3126" spans="1:20" x14ac:dyDescent="0.25">
      <c r="A3126" s="2">
        <v>42051</v>
      </c>
      <c r="B3126" s="4">
        <v>1069.57</v>
      </c>
      <c r="G3126" s="2">
        <v>42401</v>
      </c>
      <c r="H3126" s="4">
        <v>126.67</v>
      </c>
      <c r="I3126" s="4"/>
      <c r="J3126" s="2">
        <v>37400</v>
      </c>
      <c r="K3126" s="4">
        <v>18.899999999999999</v>
      </c>
      <c r="S3126" s="3">
        <v>37271</v>
      </c>
      <c r="T3126">
        <v>1.75</v>
      </c>
    </row>
    <row r="3127" spans="1:20" x14ac:dyDescent="0.25">
      <c r="A3127" s="2">
        <v>42052</v>
      </c>
      <c r="B3127" s="4">
        <v>1068.8699999999999</v>
      </c>
      <c r="G3127" s="2">
        <v>42402</v>
      </c>
      <c r="H3127" s="4">
        <v>129.02000000000001</v>
      </c>
      <c r="I3127" s="4"/>
      <c r="J3127" s="2">
        <v>37404</v>
      </c>
      <c r="K3127" s="4">
        <v>20.309999999999999</v>
      </c>
      <c r="S3127" s="3">
        <v>37272</v>
      </c>
      <c r="T3127">
        <v>1.69</v>
      </c>
    </row>
    <row r="3128" spans="1:20" x14ac:dyDescent="0.25">
      <c r="A3128" s="2">
        <v>42053</v>
      </c>
      <c r="B3128" s="4">
        <v>1071.82</v>
      </c>
      <c r="G3128" s="2">
        <v>42403</v>
      </c>
      <c r="H3128" s="4">
        <v>127.95</v>
      </c>
      <c r="I3128" s="4"/>
      <c r="J3128" s="2">
        <v>37405</v>
      </c>
      <c r="K3128" s="4">
        <v>20.39</v>
      </c>
      <c r="S3128" s="3">
        <v>37273</v>
      </c>
      <c r="T3128">
        <v>1.6800000000000002</v>
      </c>
    </row>
    <row r="3129" spans="1:20" x14ac:dyDescent="0.25">
      <c r="A3129" s="2">
        <v>42054</v>
      </c>
      <c r="B3129" s="4">
        <v>1069.3800000000001</v>
      </c>
      <c r="G3129" s="2">
        <v>42404</v>
      </c>
      <c r="H3129" s="4">
        <v>128.57</v>
      </c>
      <c r="I3129" s="4"/>
      <c r="J3129" s="2">
        <v>37406</v>
      </c>
      <c r="K3129" s="4">
        <v>20.61</v>
      </c>
      <c r="S3129" s="3">
        <v>37274</v>
      </c>
      <c r="T3129">
        <v>1.71</v>
      </c>
    </row>
    <row r="3130" spans="1:20" x14ac:dyDescent="0.25">
      <c r="A3130" s="2">
        <v>42055</v>
      </c>
      <c r="B3130" s="4">
        <v>1072.21</v>
      </c>
      <c r="G3130" s="2">
        <v>42405</v>
      </c>
      <c r="H3130" s="4">
        <v>128.72</v>
      </c>
      <c r="I3130" s="4"/>
      <c r="J3130" s="2">
        <v>37407</v>
      </c>
      <c r="K3130" s="4">
        <v>19.98</v>
      </c>
      <c r="S3130" s="3">
        <v>37278</v>
      </c>
      <c r="T3130">
        <v>1.8399999999999999</v>
      </c>
    </row>
    <row r="3131" spans="1:20" x14ac:dyDescent="0.25">
      <c r="A3131" s="2">
        <v>42058</v>
      </c>
      <c r="B3131" s="4">
        <v>1072.9100000000001</v>
      </c>
      <c r="G3131" s="2">
        <v>42408</v>
      </c>
      <c r="H3131" s="4">
        <v>131.49</v>
      </c>
      <c r="I3131" s="4"/>
      <c r="J3131" s="2">
        <v>37410</v>
      </c>
      <c r="K3131" s="4">
        <v>23.37</v>
      </c>
      <c r="S3131" s="3">
        <v>37279</v>
      </c>
      <c r="T3131">
        <v>1.81</v>
      </c>
    </row>
    <row r="3132" spans="1:20" x14ac:dyDescent="0.25">
      <c r="A3132" s="2">
        <v>42059</v>
      </c>
      <c r="B3132" s="4">
        <v>1073.9100000000001</v>
      </c>
      <c r="G3132" s="2">
        <v>42409</v>
      </c>
      <c r="H3132" s="4">
        <v>131.63</v>
      </c>
      <c r="I3132" s="4"/>
      <c r="J3132" s="2">
        <v>37411</v>
      </c>
      <c r="K3132" s="4">
        <v>23.89</v>
      </c>
      <c r="S3132" s="3">
        <v>37280</v>
      </c>
      <c r="T3132">
        <v>1.8</v>
      </c>
    </row>
    <row r="3133" spans="1:20" x14ac:dyDescent="0.25">
      <c r="A3133" s="2">
        <v>42060</v>
      </c>
      <c r="B3133" s="4">
        <v>1077.53</v>
      </c>
      <c r="G3133" s="2">
        <v>42410</v>
      </c>
      <c r="H3133" s="4">
        <v>132.79</v>
      </c>
      <c r="I3133" s="4"/>
      <c r="J3133" s="2">
        <v>37412</v>
      </c>
      <c r="K3133" s="4">
        <v>22.61</v>
      </c>
      <c r="S3133" s="3">
        <v>37281</v>
      </c>
      <c r="T3133">
        <v>1.78</v>
      </c>
    </row>
    <row r="3134" spans="1:20" x14ac:dyDescent="0.25">
      <c r="A3134" s="2">
        <v>42061</v>
      </c>
      <c r="B3134" s="4">
        <v>1077.04</v>
      </c>
      <c r="G3134" s="2">
        <v>42411</v>
      </c>
      <c r="H3134" s="4">
        <v>133.72</v>
      </c>
      <c r="I3134" s="4"/>
      <c r="J3134" s="2">
        <v>37413</v>
      </c>
      <c r="K3134" s="4">
        <v>24.16</v>
      </c>
      <c r="S3134" s="3">
        <v>37284</v>
      </c>
      <c r="T3134">
        <v>1.79</v>
      </c>
    </row>
    <row r="3135" spans="1:20" x14ac:dyDescent="0.25">
      <c r="A3135" s="2">
        <v>42062</v>
      </c>
      <c r="B3135" s="4">
        <v>1077.58</v>
      </c>
      <c r="G3135" s="2">
        <v>42412</v>
      </c>
      <c r="H3135" s="4">
        <v>131.5</v>
      </c>
      <c r="I3135" s="4"/>
      <c r="J3135" s="2">
        <v>37414</v>
      </c>
      <c r="K3135" s="4">
        <v>23.51</v>
      </c>
      <c r="S3135" s="3">
        <v>37285</v>
      </c>
      <c r="T3135">
        <v>1.78</v>
      </c>
    </row>
    <row r="3136" spans="1:20" x14ac:dyDescent="0.25">
      <c r="A3136" s="2">
        <v>42065</v>
      </c>
      <c r="B3136" s="4">
        <v>1076.92</v>
      </c>
      <c r="G3136" s="2">
        <v>42416</v>
      </c>
      <c r="H3136" s="4">
        <v>130.11000000000001</v>
      </c>
      <c r="I3136" s="4"/>
      <c r="J3136" s="2">
        <v>37417</v>
      </c>
      <c r="K3136" s="4">
        <v>23.72</v>
      </c>
      <c r="S3136" s="3">
        <v>37286</v>
      </c>
      <c r="T3136">
        <v>1.78</v>
      </c>
    </row>
    <row r="3137" spans="1:20" x14ac:dyDescent="0.25">
      <c r="A3137" s="2">
        <v>42066</v>
      </c>
      <c r="B3137" s="4">
        <v>1073.52</v>
      </c>
      <c r="G3137" s="2">
        <v>42417</v>
      </c>
      <c r="H3137" s="4">
        <v>129.31</v>
      </c>
      <c r="I3137" s="4"/>
      <c r="J3137" s="2">
        <v>37418</v>
      </c>
      <c r="K3137" s="4">
        <v>24.45</v>
      </c>
      <c r="S3137" s="3">
        <v>37287</v>
      </c>
      <c r="T3137">
        <v>1.85</v>
      </c>
    </row>
    <row r="3138" spans="1:20" x14ac:dyDescent="0.25">
      <c r="A3138" s="2">
        <v>42067</v>
      </c>
      <c r="B3138" s="4">
        <v>1071.23</v>
      </c>
      <c r="G3138" s="2">
        <v>42418</v>
      </c>
      <c r="H3138" s="4">
        <v>130.9</v>
      </c>
      <c r="I3138" s="4"/>
      <c r="J3138" s="2">
        <v>37419</v>
      </c>
      <c r="K3138" s="4">
        <v>24.15</v>
      </c>
      <c r="S3138" s="3">
        <v>37288</v>
      </c>
      <c r="T3138">
        <v>1.77</v>
      </c>
    </row>
    <row r="3139" spans="1:20" x14ac:dyDescent="0.25">
      <c r="A3139" s="2">
        <v>42068</v>
      </c>
      <c r="B3139" s="4">
        <v>1073.46</v>
      </c>
      <c r="G3139" s="2">
        <v>42419</v>
      </c>
      <c r="H3139" s="4">
        <v>131.005</v>
      </c>
      <c r="I3139" s="4"/>
      <c r="J3139" s="2">
        <v>37420</v>
      </c>
      <c r="K3139" s="4">
        <v>25.02</v>
      </c>
      <c r="S3139" s="3">
        <v>37291</v>
      </c>
      <c r="T3139">
        <v>1.74</v>
      </c>
    </row>
    <row r="3140" spans="1:20" x14ac:dyDescent="0.25">
      <c r="A3140" s="2">
        <v>42069</v>
      </c>
      <c r="B3140" s="4">
        <v>1064.73</v>
      </c>
      <c r="G3140" s="2">
        <v>42422</v>
      </c>
      <c r="H3140" s="4">
        <v>130.94</v>
      </c>
      <c r="I3140" s="4"/>
      <c r="J3140" s="2">
        <v>37421</v>
      </c>
      <c r="K3140" s="4">
        <v>25.96</v>
      </c>
      <c r="S3140" s="3">
        <v>37292</v>
      </c>
      <c r="T3140">
        <v>1.6400000000000001</v>
      </c>
    </row>
    <row r="3141" spans="1:20" x14ac:dyDescent="0.25">
      <c r="A3141" s="2">
        <v>42072</v>
      </c>
      <c r="B3141" s="4">
        <v>1061.55</v>
      </c>
      <c r="G3141" s="2">
        <v>42423</v>
      </c>
      <c r="H3141" s="4">
        <v>131.47</v>
      </c>
      <c r="I3141" s="4"/>
      <c r="J3141" s="2">
        <v>37424</v>
      </c>
      <c r="K3141" s="4">
        <v>24.64</v>
      </c>
      <c r="S3141" s="3">
        <v>37293</v>
      </c>
      <c r="T3141">
        <v>1.6600000000000001</v>
      </c>
    </row>
    <row r="3142" spans="1:20" x14ac:dyDescent="0.25">
      <c r="A3142" s="2">
        <v>42073</v>
      </c>
      <c r="B3142" s="4">
        <v>1056.6300000000001</v>
      </c>
      <c r="G3142" s="2">
        <v>42424</v>
      </c>
      <c r="H3142" s="4">
        <v>131.21</v>
      </c>
      <c r="I3142" s="4"/>
      <c r="J3142" s="2">
        <v>37425</v>
      </c>
      <c r="K3142" s="4">
        <v>24.24</v>
      </c>
      <c r="S3142" s="3">
        <v>37294</v>
      </c>
      <c r="T3142">
        <v>1.74</v>
      </c>
    </row>
    <row r="3143" spans="1:20" x14ac:dyDescent="0.25">
      <c r="A3143" s="2">
        <v>42074</v>
      </c>
      <c r="B3143" s="4">
        <v>1060.05</v>
      </c>
      <c r="G3143" s="2">
        <v>42425</v>
      </c>
      <c r="H3143" s="4">
        <v>131.68</v>
      </c>
      <c r="I3143" s="4"/>
      <c r="J3143" s="2">
        <v>37426</v>
      </c>
      <c r="K3143" s="4">
        <v>26.06</v>
      </c>
      <c r="S3143" s="3">
        <v>37295</v>
      </c>
      <c r="T3143">
        <v>1.69</v>
      </c>
    </row>
    <row r="3144" spans="1:20" x14ac:dyDescent="0.25">
      <c r="A3144" s="2">
        <v>42075</v>
      </c>
      <c r="B3144" s="4">
        <v>1062.26</v>
      </c>
      <c r="G3144" s="2">
        <v>42426</v>
      </c>
      <c r="H3144" s="4">
        <v>130.41</v>
      </c>
      <c r="I3144" s="4"/>
      <c r="J3144" s="2">
        <v>37427</v>
      </c>
      <c r="K3144" s="4">
        <v>27.48</v>
      </c>
      <c r="S3144" s="3">
        <v>37298</v>
      </c>
      <c r="T3144">
        <v>1.76</v>
      </c>
    </row>
    <row r="3145" spans="1:20" x14ac:dyDescent="0.25">
      <c r="A3145" s="2">
        <v>42076</v>
      </c>
      <c r="B3145" s="4">
        <v>1058.3599999999999</v>
      </c>
      <c r="G3145" s="2">
        <v>42429</v>
      </c>
      <c r="H3145" s="4">
        <v>130.97999999999999</v>
      </c>
      <c r="I3145" s="4"/>
      <c r="J3145" s="2">
        <v>37428</v>
      </c>
      <c r="K3145" s="4">
        <v>27.23</v>
      </c>
      <c r="S3145" s="3">
        <v>37299</v>
      </c>
      <c r="T3145">
        <v>1.72</v>
      </c>
    </row>
    <row r="3146" spans="1:20" x14ac:dyDescent="0.25">
      <c r="A3146" s="2">
        <v>42079</v>
      </c>
      <c r="B3146" s="4">
        <v>1057.1400000000001</v>
      </c>
      <c r="G3146" s="2">
        <v>42430</v>
      </c>
      <c r="H3146" s="4">
        <v>128.43</v>
      </c>
      <c r="I3146" s="4"/>
      <c r="J3146" s="2">
        <v>37431</v>
      </c>
      <c r="K3146" s="4">
        <v>26.98</v>
      </c>
      <c r="S3146" s="3">
        <v>37300</v>
      </c>
      <c r="T3146">
        <v>1.75</v>
      </c>
    </row>
    <row r="3147" spans="1:20" x14ac:dyDescent="0.25">
      <c r="A3147" s="2">
        <v>42080</v>
      </c>
      <c r="B3147" s="4">
        <v>1051.5</v>
      </c>
      <c r="G3147" s="2">
        <v>42431</v>
      </c>
      <c r="H3147" s="4">
        <v>128.96</v>
      </c>
      <c r="I3147" s="4"/>
      <c r="J3147" s="2">
        <v>37432</v>
      </c>
      <c r="K3147" s="4">
        <v>27.84</v>
      </c>
      <c r="S3147" s="3">
        <v>37301</v>
      </c>
      <c r="T3147">
        <v>1.81</v>
      </c>
    </row>
    <row r="3148" spans="1:20" x14ac:dyDescent="0.25">
      <c r="A3148" s="2">
        <v>42081</v>
      </c>
      <c r="B3148" s="4">
        <v>1061.27</v>
      </c>
      <c r="G3148" s="2">
        <v>42432</v>
      </c>
      <c r="H3148" s="4">
        <v>129.43</v>
      </c>
      <c r="I3148" s="4"/>
      <c r="J3148" s="2">
        <v>37433</v>
      </c>
      <c r="K3148" s="4">
        <v>28.42</v>
      </c>
      <c r="S3148" s="3">
        <v>37302</v>
      </c>
      <c r="T3148">
        <v>1.73</v>
      </c>
    </row>
    <row r="3149" spans="1:20" x14ac:dyDescent="0.25">
      <c r="A3149" s="2">
        <v>42082</v>
      </c>
      <c r="B3149" s="4">
        <v>1053.51</v>
      </c>
      <c r="G3149" s="2">
        <v>42433</v>
      </c>
      <c r="H3149" s="4">
        <v>128.6</v>
      </c>
      <c r="I3149" s="4"/>
      <c r="J3149" s="2">
        <v>37434</v>
      </c>
      <c r="K3149" s="4">
        <v>26.29</v>
      </c>
      <c r="S3149" s="3">
        <v>37306</v>
      </c>
      <c r="T3149">
        <v>1.77</v>
      </c>
    </row>
    <row r="3150" spans="1:20" x14ac:dyDescent="0.25">
      <c r="A3150" s="2">
        <v>42083</v>
      </c>
      <c r="B3150" s="4">
        <v>1059.4000000000001</v>
      </c>
      <c r="G3150" s="2">
        <v>42436</v>
      </c>
      <c r="H3150" s="4">
        <v>128.56</v>
      </c>
      <c r="I3150" s="4"/>
      <c r="J3150" s="2">
        <v>37435</v>
      </c>
      <c r="K3150" s="4">
        <v>25.4</v>
      </c>
      <c r="S3150" s="3">
        <v>37307</v>
      </c>
      <c r="T3150">
        <v>1.76</v>
      </c>
    </row>
    <row r="3151" spans="1:20" x14ac:dyDescent="0.25">
      <c r="A3151" s="2">
        <v>42086</v>
      </c>
      <c r="B3151" s="4">
        <v>1059.8399999999999</v>
      </c>
      <c r="G3151" s="2">
        <v>42437</v>
      </c>
      <c r="H3151" s="4">
        <v>129.97999999999999</v>
      </c>
      <c r="I3151" s="4"/>
      <c r="J3151" s="2">
        <v>37438</v>
      </c>
      <c r="K3151" s="4">
        <v>27.11</v>
      </c>
      <c r="S3151" s="3">
        <v>37308</v>
      </c>
      <c r="T3151">
        <v>1.77</v>
      </c>
    </row>
    <row r="3152" spans="1:20" x14ac:dyDescent="0.25">
      <c r="A3152" s="2">
        <v>42087</v>
      </c>
      <c r="B3152" s="4">
        <v>1060.8499999999999</v>
      </c>
      <c r="G3152" s="2">
        <v>42438</v>
      </c>
      <c r="H3152" s="4">
        <v>129.19</v>
      </c>
      <c r="I3152" s="4"/>
      <c r="J3152" s="2">
        <v>37439</v>
      </c>
      <c r="K3152" s="4">
        <v>28.96</v>
      </c>
      <c r="S3152" s="3">
        <v>37309</v>
      </c>
      <c r="T3152">
        <v>1.71</v>
      </c>
    </row>
    <row r="3153" spans="1:20" x14ac:dyDescent="0.25">
      <c r="A3153" s="2">
        <v>42088</v>
      </c>
      <c r="B3153" s="4">
        <v>1059.05</v>
      </c>
      <c r="G3153" s="2">
        <v>42439</v>
      </c>
      <c r="H3153" s="4">
        <v>128.66</v>
      </c>
      <c r="I3153" s="4"/>
      <c r="J3153" s="2">
        <v>37440</v>
      </c>
      <c r="K3153" s="4">
        <v>29.42</v>
      </c>
      <c r="S3153" s="3">
        <v>37312</v>
      </c>
      <c r="T3153">
        <v>1.8</v>
      </c>
    </row>
    <row r="3154" spans="1:20" x14ac:dyDescent="0.25">
      <c r="A3154" s="2">
        <v>42089</v>
      </c>
      <c r="B3154" s="4">
        <v>1058.95</v>
      </c>
      <c r="G3154" s="2">
        <v>42440</v>
      </c>
      <c r="H3154" s="4">
        <v>127.36</v>
      </c>
      <c r="I3154" s="4"/>
      <c r="J3154" s="2">
        <v>37442</v>
      </c>
      <c r="K3154" s="4">
        <v>27.11</v>
      </c>
      <c r="S3154" s="3">
        <v>37313</v>
      </c>
      <c r="T3154">
        <v>1.77</v>
      </c>
    </row>
    <row r="3155" spans="1:20" x14ac:dyDescent="0.25">
      <c r="A3155" s="2">
        <v>42090</v>
      </c>
      <c r="B3155" s="4">
        <v>1059.44</v>
      </c>
      <c r="G3155" s="2">
        <v>42443</v>
      </c>
      <c r="H3155" s="4">
        <v>127.76</v>
      </c>
      <c r="I3155" s="4"/>
      <c r="J3155" s="2">
        <v>37445</v>
      </c>
      <c r="K3155" s="4">
        <v>28.25</v>
      </c>
      <c r="S3155" s="3">
        <v>37314</v>
      </c>
      <c r="T3155">
        <v>1.76</v>
      </c>
    </row>
    <row r="3156" spans="1:20" x14ac:dyDescent="0.25">
      <c r="A3156" s="2">
        <v>42093</v>
      </c>
      <c r="B3156" s="4">
        <v>1061.21</v>
      </c>
      <c r="G3156" s="2">
        <v>42444</v>
      </c>
      <c r="H3156" s="4">
        <v>127.88</v>
      </c>
      <c r="I3156" s="4"/>
      <c r="J3156" s="2">
        <v>37446</v>
      </c>
      <c r="K3156" s="4">
        <v>30.22</v>
      </c>
      <c r="S3156" s="3">
        <v>37315</v>
      </c>
      <c r="T3156">
        <v>1.83</v>
      </c>
    </row>
    <row r="3157" spans="1:20" x14ac:dyDescent="0.25">
      <c r="A3157" s="2">
        <v>42094</v>
      </c>
      <c r="B3157" s="4">
        <v>1060.3800000000001</v>
      </c>
      <c r="G3157" s="2">
        <v>42445</v>
      </c>
      <c r="H3157" s="4">
        <v>128.26</v>
      </c>
      <c r="I3157" s="4"/>
      <c r="J3157" s="2">
        <v>37447</v>
      </c>
      <c r="K3157" s="4">
        <v>34.1</v>
      </c>
      <c r="S3157" s="3">
        <v>37316</v>
      </c>
      <c r="T3157">
        <v>1.78</v>
      </c>
    </row>
    <row r="3158" spans="1:20" x14ac:dyDescent="0.25">
      <c r="A3158" s="2">
        <v>42095</v>
      </c>
      <c r="B3158" s="4">
        <v>1061.72</v>
      </c>
      <c r="G3158" s="2">
        <v>42446</v>
      </c>
      <c r="H3158" s="4">
        <v>128.79</v>
      </c>
      <c r="I3158" s="4"/>
      <c r="J3158" s="2">
        <v>37448</v>
      </c>
      <c r="K3158" s="4">
        <v>33.85</v>
      </c>
      <c r="S3158" s="3">
        <v>37319</v>
      </c>
      <c r="T3158">
        <v>1.6800000000000002</v>
      </c>
    </row>
    <row r="3159" spans="1:20" x14ac:dyDescent="0.25">
      <c r="A3159" s="2">
        <v>42096</v>
      </c>
      <c r="B3159" s="4">
        <v>1062.17</v>
      </c>
      <c r="G3159" s="2">
        <v>42447</v>
      </c>
      <c r="H3159" s="4">
        <v>129.06</v>
      </c>
      <c r="I3159" s="4"/>
      <c r="J3159" s="2">
        <v>37449</v>
      </c>
      <c r="K3159" s="4">
        <v>32.94</v>
      </c>
      <c r="S3159" s="3">
        <v>37320</v>
      </c>
      <c r="T3159">
        <v>1.63</v>
      </c>
    </row>
    <row r="3160" spans="1:20" x14ac:dyDescent="0.25">
      <c r="A3160" s="2">
        <v>42100</v>
      </c>
      <c r="B3160" s="4">
        <v>1062.67</v>
      </c>
      <c r="G3160" s="2">
        <v>42450</v>
      </c>
      <c r="H3160" s="4">
        <v>128.07</v>
      </c>
      <c r="I3160" s="4"/>
      <c r="J3160" s="2">
        <v>37452</v>
      </c>
      <c r="K3160" s="4">
        <v>35.03</v>
      </c>
      <c r="S3160" s="3">
        <v>37321</v>
      </c>
      <c r="T3160">
        <v>1.71</v>
      </c>
    </row>
    <row r="3161" spans="1:20" x14ac:dyDescent="0.25">
      <c r="A3161" s="2">
        <v>42101</v>
      </c>
      <c r="B3161" s="4">
        <v>1066.5</v>
      </c>
      <c r="G3161" s="2">
        <v>42451</v>
      </c>
      <c r="H3161" s="4">
        <v>128.04</v>
      </c>
      <c r="I3161" s="4"/>
      <c r="J3161" s="2">
        <v>37453</v>
      </c>
      <c r="K3161" s="4">
        <v>36.65</v>
      </c>
      <c r="S3161" s="3">
        <v>37322</v>
      </c>
      <c r="T3161">
        <v>1.77</v>
      </c>
    </row>
    <row r="3162" spans="1:20" x14ac:dyDescent="0.25">
      <c r="A3162" s="2">
        <v>42102</v>
      </c>
      <c r="B3162" s="4">
        <v>1066.4000000000001</v>
      </c>
      <c r="G3162" s="2">
        <v>42452</v>
      </c>
      <c r="H3162" s="4">
        <v>129.49</v>
      </c>
      <c r="I3162" s="4"/>
      <c r="J3162" s="2">
        <v>37454</v>
      </c>
      <c r="K3162" s="4">
        <v>35.450000000000003</v>
      </c>
      <c r="S3162" s="3">
        <v>37323</v>
      </c>
      <c r="T3162">
        <v>1.69</v>
      </c>
    </row>
    <row r="3163" spans="1:20" x14ac:dyDescent="0.25">
      <c r="A3163" s="2">
        <v>42103</v>
      </c>
      <c r="B3163" s="4">
        <v>1061.98</v>
      </c>
      <c r="G3163" s="2">
        <v>42453</v>
      </c>
      <c r="H3163" s="4">
        <v>129.54</v>
      </c>
      <c r="I3163" s="4"/>
      <c r="J3163" s="2">
        <v>37455</v>
      </c>
      <c r="K3163" s="4">
        <v>35.119999999999997</v>
      </c>
      <c r="S3163" s="3">
        <v>37326</v>
      </c>
      <c r="T3163">
        <v>1.75</v>
      </c>
    </row>
    <row r="3164" spans="1:20" x14ac:dyDescent="0.25">
      <c r="A3164" s="2">
        <v>42104</v>
      </c>
      <c r="B3164" s="4">
        <v>1062.49</v>
      </c>
      <c r="G3164" s="2">
        <v>42457</v>
      </c>
      <c r="H3164" s="4">
        <v>129.71</v>
      </c>
      <c r="I3164" s="4"/>
      <c r="J3164" s="2">
        <v>37456</v>
      </c>
      <c r="K3164" s="4">
        <v>38.17</v>
      </c>
      <c r="S3164" s="3">
        <v>37327</v>
      </c>
      <c r="T3164">
        <v>1.6800000000000002</v>
      </c>
    </row>
    <row r="3165" spans="1:20" x14ac:dyDescent="0.25">
      <c r="A3165" s="2">
        <v>42107</v>
      </c>
      <c r="B3165" s="4">
        <v>1062.92</v>
      </c>
      <c r="G3165" s="2">
        <v>42458</v>
      </c>
      <c r="H3165" s="4">
        <v>131.07</v>
      </c>
      <c r="I3165" s="4"/>
      <c r="J3165" s="2">
        <v>37459</v>
      </c>
      <c r="K3165" s="4">
        <v>41.87</v>
      </c>
      <c r="S3165" s="3">
        <v>37328</v>
      </c>
      <c r="T3165">
        <v>1.73</v>
      </c>
    </row>
    <row r="3166" spans="1:20" x14ac:dyDescent="0.25">
      <c r="A3166" s="2">
        <v>42108</v>
      </c>
      <c r="B3166" s="4">
        <v>1065.42</v>
      </c>
      <c r="G3166" s="2">
        <v>42459</v>
      </c>
      <c r="H3166" s="4">
        <v>129.69</v>
      </c>
      <c r="I3166" s="4"/>
      <c r="J3166" s="2">
        <v>37460</v>
      </c>
      <c r="K3166" s="4">
        <v>44.92</v>
      </c>
      <c r="S3166" s="3">
        <v>37329</v>
      </c>
      <c r="T3166">
        <v>1.79</v>
      </c>
    </row>
    <row r="3167" spans="1:20" x14ac:dyDescent="0.25">
      <c r="A3167" s="2">
        <v>42109</v>
      </c>
      <c r="B3167" s="4">
        <v>1065.0999999999999</v>
      </c>
      <c r="G3167" s="2">
        <v>42460</v>
      </c>
      <c r="H3167" s="4">
        <v>130.61000000000001</v>
      </c>
      <c r="I3167" s="4"/>
      <c r="J3167" s="2">
        <v>37461</v>
      </c>
      <c r="K3167" s="4">
        <v>39.86</v>
      </c>
      <c r="S3167" s="3">
        <v>37330</v>
      </c>
      <c r="T3167">
        <v>1.8</v>
      </c>
    </row>
    <row r="3168" spans="1:20" x14ac:dyDescent="0.25">
      <c r="A3168" s="2">
        <v>42110</v>
      </c>
      <c r="B3168" s="4">
        <v>1063.31</v>
      </c>
      <c r="G3168" s="2">
        <v>42461</v>
      </c>
      <c r="H3168" s="4">
        <v>130.68</v>
      </c>
      <c r="I3168" s="4"/>
      <c r="J3168" s="2">
        <v>37462</v>
      </c>
      <c r="K3168" s="4">
        <v>39.270000000000003</v>
      </c>
      <c r="S3168" s="3">
        <v>37333</v>
      </c>
      <c r="T3168">
        <v>1.71</v>
      </c>
    </row>
    <row r="3169" spans="1:20" x14ac:dyDescent="0.25">
      <c r="A3169" s="2">
        <v>42111</v>
      </c>
      <c r="B3169" s="4">
        <v>1067.3499999999999</v>
      </c>
      <c r="G3169" s="2">
        <v>42464</v>
      </c>
      <c r="H3169" s="4">
        <v>130.76</v>
      </c>
      <c r="I3169" s="4"/>
      <c r="J3169" s="2">
        <v>37463</v>
      </c>
      <c r="K3169" s="4">
        <v>35.51</v>
      </c>
      <c r="S3169" s="3">
        <v>37334</v>
      </c>
      <c r="T3169">
        <v>1.67</v>
      </c>
    </row>
    <row r="3170" spans="1:20" x14ac:dyDescent="0.25">
      <c r="A3170" s="2">
        <v>42114</v>
      </c>
      <c r="B3170" s="4">
        <v>1063.5999999999999</v>
      </c>
      <c r="G3170" s="2">
        <v>42465</v>
      </c>
      <c r="H3170" s="4">
        <v>132.19</v>
      </c>
      <c r="I3170" s="4"/>
      <c r="J3170" s="2">
        <v>37466</v>
      </c>
      <c r="K3170" s="4">
        <v>31.33</v>
      </c>
      <c r="S3170" s="3">
        <v>37335</v>
      </c>
      <c r="T3170">
        <v>1.78</v>
      </c>
    </row>
    <row r="3171" spans="1:20" x14ac:dyDescent="0.25">
      <c r="A3171" s="2">
        <v>42115</v>
      </c>
      <c r="B3171" s="4">
        <v>1061.68</v>
      </c>
      <c r="G3171" s="2">
        <v>42466</v>
      </c>
      <c r="H3171" s="4">
        <v>131.22999999999999</v>
      </c>
      <c r="I3171" s="4"/>
      <c r="J3171" s="2">
        <v>37467</v>
      </c>
      <c r="K3171" s="4">
        <v>31.92</v>
      </c>
      <c r="S3171" s="3">
        <v>37336</v>
      </c>
      <c r="T3171">
        <v>1.74</v>
      </c>
    </row>
    <row r="3172" spans="1:20" x14ac:dyDescent="0.25">
      <c r="A3172" s="2">
        <v>42116</v>
      </c>
      <c r="B3172" s="4">
        <v>1055.3</v>
      </c>
      <c r="G3172" s="2">
        <v>42467</v>
      </c>
      <c r="H3172" s="4">
        <v>132.85</v>
      </c>
      <c r="I3172" s="4"/>
      <c r="J3172" s="2">
        <v>37468</v>
      </c>
      <c r="K3172" s="4">
        <v>32.03</v>
      </c>
      <c r="S3172" s="3">
        <v>37337</v>
      </c>
      <c r="T3172">
        <v>1.6800000000000002</v>
      </c>
    </row>
    <row r="3173" spans="1:20" x14ac:dyDescent="0.25">
      <c r="A3173" s="2">
        <v>42117</v>
      </c>
      <c r="B3173" s="4">
        <v>1057.06</v>
      </c>
      <c r="G3173" s="2">
        <v>42468</v>
      </c>
      <c r="H3173" s="4">
        <v>132.01</v>
      </c>
      <c r="I3173" s="4"/>
      <c r="J3173" s="2">
        <v>37469</v>
      </c>
      <c r="K3173" s="4">
        <v>36.950000000000003</v>
      </c>
      <c r="S3173" s="3">
        <v>37340</v>
      </c>
      <c r="T3173">
        <v>1.75</v>
      </c>
    </row>
    <row r="3174" spans="1:20" x14ac:dyDescent="0.25">
      <c r="A3174" s="2">
        <v>42118</v>
      </c>
      <c r="B3174" s="4">
        <v>1059.3599999999999</v>
      </c>
      <c r="G3174" s="2">
        <v>42471</v>
      </c>
      <c r="H3174" s="4">
        <v>131.84</v>
      </c>
      <c r="I3174" s="4"/>
      <c r="J3174" s="2">
        <v>37470</v>
      </c>
      <c r="K3174" s="4">
        <v>41.29</v>
      </c>
      <c r="S3174" s="3">
        <v>37341</v>
      </c>
      <c r="T3174">
        <v>1.71</v>
      </c>
    </row>
    <row r="3175" spans="1:20" x14ac:dyDescent="0.25">
      <c r="A3175" s="2">
        <v>42121</v>
      </c>
      <c r="B3175" s="4">
        <v>1059.3</v>
      </c>
      <c r="G3175" s="2">
        <v>42472</v>
      </c>
      <c r="H3175" s="4">
        <v>130.93</v>
      </c>
      <c r="I3175" s="4"/>
      <c r="J3175" s="2">
        <v>37473</v>
      </c>
      <c r="K3175" s="4">
        <v>45.08</v>
      </c>
      <c r="S3175" s="3">
        <v>37342</v>
      </c>
      <c r="T3175">
        <v>1.69</v>
      </c>
    </row>
    <row r="3176" spans="1:20" x14ac:dyDescent="0.25">
      <c r="A3176" s="2">
        <v>42122</v>
      </c>
      <c r="B3176" s="4">
        <v>1054.1300000000001</v>
      </c>
      <c r="G3176" s="2">
        <v>42473</v>
      </c>
      <c r="H3176" s="4">
        <v>131.38999999999999</v>
      </c>
      <c r="I3176" s="4"/>
      <c r="J3176" s="2">
        <v>37474</v>
      </c>
      <c r="K3176" s="4">
        <v>42.03</v>
      </c>
      <c r="S3176" s="3">
        <v>37343</v>
      </c>
      <c r="T3176">
        <v>1.77</v>
      </c>
    </row>
    <row r="3177" spans="1:20" x14ac:dyDescent="0.25">
      <c r="A3177" s="2">
        <v>42123</v>
      </c>
      <c r="B3177" s="4">
        <v>1048.78</v>
      </c>
      <c r="G3177" s="2">
        <v>42474</v>
      </c>
      <c r="H3177" s="4">
        <v>130.76</v>
      </c>
      <c r="I3177" s="4"/>
      <c r="J3177" s="2">
        <v>37475</v>
      </c>
      <c r="K3177" s="4">
        <v>38.729999999999997</v>
      </c>
      <c r="S3177" s="3">
        <v>37344</v>
      </c>
      <c r="T3177">
        <v>1.74</v>
      </c>
    </row>
    <row r="3178" spans="1:20" x14ac:dyDescent="0.25">
      <c r="A3178" s="2">
        <v>42124</v>
      </c>
      <c r="B3178" s="4">
        <v>1049.49</v>
      </c>
      <c r="G3178" s="2">
        <v>42475</v>
      </c>
      <c r="H3178" s="4">
        <v>131.88</v>
      </c>
      <c r="I3178" s="4"/>
      <c r="J3178" s="2">
        <v>37476</v>
      </c>
      <c r="K3178" s="4">
        <v>36.33</v>
      </c>
      <c r="S3178" s="3">
        <v>37347</v>
      </c>
      <c r="T3178">
        <v>1.88</v>
      </c>
    </row>
    <row r="3179" spans="1:20" x14ac:dyDescent="0.25">
      <c r="A3179" s="2">
        <v>42125</v>
      </c>
      <c r="B3179" s="4">
        <v>1044.31</v>
      </c>
      <c r="G3179" s="2">
        <v>42478</v>
      </c>
      <c r="H3179" s="4">
        <v>131.31</v>
      </c>
      <c r="I3179" s="4"/>
      <c r="J3179" s="2">
        <v>37477</v>
      </c>
      <c r="K3179" s="4">
        <v>35.33</v>
      </c>
      <c r="S3179" s="3">
        <v>37348</v>
      </c>
      <c r="T3179">
        <v>1.74</v>
      </c>
    </row>
    <row r="3180" spans="1:20" x14ac:dyDescent="0.25">
      <c r="A3180" s="2">
        <v>42128</v>
      </c>
      <c r="B3180" s="4">
        <v>1040.6300000000001</v>
      </c>
      <c r="G3180" s="2">
        <v>42479</v>
      </c>
      <c r="H3180" s="4">
        <v>130.9</v>
      </c>
      <c r="I3180" s="4"/>
      <c r="J3180" s="2">
        <v>37480</v>
      </c>
      <c r="K3180" s="4">
        <v>37.049999999999997</v>
      </c>
      <c r="S3180" s="3">
        <v>37349</v>
      </c>
      <c r="T3180">
        <v>1.81</v>
      </c>
    </row>
    <row r="3181" spans="1:20" x14ac:dyDescent="0.25">
      <c r="A3181" s="2">
        <v>42129</v>
      </c>
      <c r="B3181" s="4">
        <v>1040</v>
      </c>
      <c r="G3181" s="2">
        <v>42480</v>
      </c>
      <c r="H3181" s="4">
        <v>129.46</v>
      </c>
      <c r="I3181" s="4"/>
      <c r="J3181" s="2">
        <v>37481</v>
      </c>
      <c r="K3181" s="4">
        <v>35.82</v>
      </c>
      <c r="S3181" s="3">
        <v>37350</v>
      </c>
      <c r="T3181">
        <v>1.74</v>
      </c>
    </row>
    <row r="3182" spans="1:20" x14ac:dyDescent="0.25">
      <c r="A3182" s="2">
        <v>42130</v>
      </c>
      <c r="B3182" s="4">
        <v>1033.6500000000001</v>
      </c>
      <c r="G3182" s="2">
        <v>42481</v>
      </c>
      <c r="H3182" s="4">
        <v>128.69</v>
      </c>
      <c r="I3182" s="4"/>
      <c r="J3182" s="2">
        <v>37482</v>
      </c>
      <c r="K3182" s="4">
        <v>32.36</v>
      </c>
      <c r="S3182" s="3">
        <v>37351</v>
      </c>
      <c r="T3182">
        <v>1.7</v>
      </c>
    </row>
    <row r="3183" spans="1:20" x14ac:dyDescent="0.25">
      <c r="A3183" s="2">
        <v>42131</v>
      </c>
      <c r="B3183" s="4">
        <v>1037.67</v>
      </c>
      <c r="G3183" s="2">
        <v>42482</v>
      </c>
      <c r="H3183" s="4">
        <v>128.36000000000001</v>
      </c>
      <c r="I3183" s="4"/>
      <c r="J3183" s="2">
        <v>37483</v>
      </c>
      <c r="K3183" s="4">
        <v>29.43</v>
      </c>
      <c r="S3183" s="3">
        <v>37354</v>
      </c>
      <c r="T3183">
        <v>1.72</v>
      </c>
    </row>
    <row r="3184" spans="1:20" x14ac:dyDescent="0.25">
      <c r="A3184" s="2">
        <v>42132</v>
      </c>
      <c r="B3184" s="4">
        <v>1045.3499999999999</v>
      </c>
      <c r="G3184" s="2">
        <v>42485</v>
      </c>
      <c r="H3184" s="4">
        <v>127.83</v>
      </c>
      <c r="I3184" s="4"/>
      <c r="J3184" s="2">
        <v>37484</v>
      </c>
      <c r="K3184" s="4">
        <v>28.81</v>
      </c>
      <c r="S3184" s="3">
        <v>37355</v>
      </c>
      <c r="T3184">
        <v>1.6800000000000002</v>
      </c>
    </row>
    <row r="3185" spans="1:20" x14ac:dyDescent="0.25">
      <c r="A3185" s="2">
        <v>42135</v>
      </c>
      <c r="B3185" s="4">
        <v>1035.31</v>
      </c>
      <c r="G3185" s="2">
        <v>42486</v>
      </c>
      <c r="H3185" s="4">
        <v>127.25</v>
      </c>
      <c r="I3185" s="4"/>
      <c r="J3185" s="2">
        <v>37487</v>
      </c>
      <c r="K3185" s="4">
        <v>28.61</v>
      </c>
      <c r="S3185" s="3">
        <v>37356</v>
      </c>
      <c r="T3185">
        <v>1.73</v>
      </c>
    </row>
    <row r="3186" spans="1:20" x14ac:dyDescent="0.25">
      <c r="A3186" s="2">
        <v>42136</v>
      </c>
      <c r="B3186" s="4">
        <v>1035.1099999999999</v>
      </c>
      <c r="G3186" s="2">
        <v>42487</v>
      </c>
      <c r="H3186" s="4">
        <v>128.52000000000001</v>
      </c>
      <c r="I3186" s="4"/>
      <c r="J3186" s="2">
        <v>37488</v>
      </c>
      <c r="K3186" s="4">
        <v>29.59</v>
      </c>
      <c r="S3186" s="3">
        <v>37357</v>
      </c>
      <c r="T3186">
        <v>1.83</v>
      </c>
    </row>
    <row r="3187" spans="1:20" x14ac:dyDescent="0.25">
      <c r="A3187" s="2">
        <v>42137</v>
      </c>
      <c r="B3187" s="4">
        <v>1033.74</v>
      </c>
      <c r="G3187" s="2">
        <v>42488</v>
      </c>
      <c r="H3187" s="4">
        <v>129.05000000000001</v>
      </c>
      <c r="I3187" s="4"/>
      <c r="J3187" s="2">
        <v>37489</v>
      </c>
      <c r="K3187" s="4">
        <v>28.23</v>
      </c>
      <c r="S3187" s="3">
        <v>37358</v>
      </c>
      <c r="T3187">
        <v>1.79</v>
      </c>
    </row>
    <row r="3188" spans="1:20" x14ac:dyDescent="0.25">
      <c r="A3188" s="2">
        <v>42138</v>
      </c>
      <c r="B3188" s="4">
        <v>1038.04</v>
      </c>
      <c r="G3188" s="2">
        <v>42489</v>
      </c>
      <c r="H3188" s="4">
        <v>129.38</v>
      </c>
      <c r="I3188" s="4"/>
      <c r="J3188" s="2">
        <v>37490</v>
      </c>
      <c r="K3188" s="4">
        <v>27.75</v>
      </c>
      <c r="S3188" s="3">
        <v>37361</v>
      </c>
      <c r="T3188">
        <v>1.8399999999999999</v>
      </c>
    </row>
    <row r="3189" spans="1:20" x14ac:dyDescent="0.25">
      <c r="A3189" s="2">
        <v>42139</v>
      </c>
      <c r="B3189" s="4">
        <v>1040.27</v>
      </c>
      <c r="G3189" s="2">
        <v>42492</v>
      </c>
      <c r="H3189" s="4">
        <v>127.82</v>
      </c>
      <c r="I3189" s="4"/>
      <c r="J3189" s="2">
        <v>37491</v>
      </c>
      <c r="K3189" s="4">
        <v>29.32</v>
      </c>
      <c r="S3189" s="3">
        <v>37362</v>
      </c>
      <c r="T3189">
        <v>1.6800000000000002</v>
      </c>
    </row>
    <row r="3190" spans="1:20" x14ac:dyDescent="0.25">
      <c r="A3190" s="2">
        <v>42142</v>
      </c>
      <c r="B3190" s="4">
        <v>1038.6300000000001</v>
      </c>
      <c r="G3190" s="2">
        <v>42493</v>
      </c>
      <c r="H3190" s="4">
        <v>129.43</v>
      </c>
      <c r="I3190" s="4"/>
      <c r="J3190" s="2">
        <v>37494</v>
      </c>
      <c r="K3190" s="4">
        <v>29.89</v>
      </c>
      <c r="S3190" s="3">
        <v>37363</v>
      </c>
      <c r="T3190">
        <v>1.73</v>
      </c>
    </row>
    <row r="3191" spans="1:20" x14ac:dyDescent="0.25">
      <c r="A3191" s="2">
        <v>42143</v>
      </c>
      <c r="B3191" s="4">
        <v>1037.1600000000001</v>
      </c>
      <c r="G3191" s="2">
        <v>42494</v>
      </c>
      <c r="H3191" s="4">
        <v>130.13999999999999</v>
      </c>
      <c r="I3191" s="4"/>
      <c r="J3191" s="2">
        <v>37495</v>
      </c>
      <c r="K3191" s="4">
        <v>30.11</v>
      </c>
      <c r="S3191" s="3">
        <v>37364</v>
      </c>
      <c r="T3191">
        <v>1.71</v>
      </c>
    </row>
    <row r="3192" spans="1:20" x14ac:dyDescent="0.25">
      <c r="A3192" s="2">
        <v>42144</v>
      </c>
      <c r="B3192" s="4">
        <v>1036</v>
      </c>
      <c r="G3192" s="2">
        <v>42495</v>
      </c>
      <c r="H3192" s="4">
        <v>131.01</v>
      </c>
      <c r="I3192" s="4"/>
      <c r="J3192" s="2">
        <v>37496</v>
      </c>
      <c r="K3192" s="4">
        <v>33.32</v>
      </c>
      <c r="S3192" s="3">
        <v>37365</v>
      </c>
      <c r="T3192">
        <v>1.67</v>
      </c>
    </row>
    <row r="3193" spans="1:20" x14ac:dyDescent="0.25">
      <c r="A3193" s="2">
        <v>42145</v>
      </c>
      <c r="B3193" s="4">
        <v>1037.31</v>
      </c>
      <c r="G3193" s="2">
        <v>42496</v>
      </c>
      <c r="H3193" s="4">
        <v>130.44999999999999</v>
      </c>
      <c r="I3193" s="4"/>
      <c r="J3193" s="2">
        <v>37497</v>
      </c>
      <c r="K3193" s="4">
        <v>33.67</v>
      </c>
      <c r="S3193" s="3">
        <v>37368</v>
      </c>
      <c r="T3193">
        <v>1.73</v>
      </c>
    </row>
    <row r="3194" spans="1:20" x14ac:dyDescent="0.25">
      <c r="A3194" s="2">
        <v>42146</v>
      </c>
      <c r="B3194" s="4">
        <v>1038</v>
      </c>
      <c r="G3194" s="2">
        <v>42499</v>
      </c>
      <c r="H3194" s="4">
        <v>130.86000000000001</v>
      </c>
      <c r="I3194" s="4"/>
      <c r="J3194" s="2">
        <v>37498</v>
      </c>
      <c r="K3194" s="4">
        <v>32.64</v>
      </c>
      <c r="S3194" s="3">
        <v>37369</v>
      </c>
      <c r="T3194">
        <v>1.71</v>
      </c>
    </row>
    <row r="3195" spans="1:20" x14ac:dyDescent="0.25">
      <c r="A3195" s="2">
        <v>42150</v>
      </c>
      <c r="B3195" s="4">
        <v>1035.8800000000001</v>
      </c>
      <c r="G3195" s="2">
        <v>42500</v>
      </c>
      <c r="H3195" s="4">
        <v>130.87</v>
      </c>
      <c r="I3195" s="4"/>
      <c r="J3195" s="2">
        <v>37502</v>
      </c>
      <c r="K3195" s="4">
        <v>39.97</v>
      </c>
      <c r="S3195" s="3">
        <v>37370</v>
      </c>
      <c r="T3195">
        <v>1.76</v>
      </c>
    </row>
    <row r="3196" spans="1:20" x14ac:dyDescent="0.25">
      <c r="A3196" s="2">
        <v>42151</v>
      </c>
      <c r="B3196" s="4">
        <v>1038.3800000000001</v>
      </c>
      <c r="G3196" s="2">
        <v>42501</v>
      </c>
      <c r="H3196" s="4">
        <v>131.61000000000001</v>
      </c>
      <c r="I3196" s="4"/>
      <c r="J3196" s="2">
        <v>37503</v>
      </c>
      <c r="K3196" s="4">
        <v>37.44</v>
      </c>
      <c r="S3196" s="3">
        <v>37371</v>
      </c>
      <c r="T3196">
        <v>1.8199999999999998</v>
      </c>
    </row>
    <row r="3197" spans="1:20" x14ac:dyDescent="0.25">
      <c r="A3197" s="2">
        <v>42152</v>
      </c>
      <c r="B3197" s="4">
        <v>1037.83</v>
      </c>
      <c r="G3197" s="2">
        <v>42502</v>
      </c>
      <c r="H3197" s="4">
        <v>131.01</v>
      </c>
      <c r="I3197" s="4"/>
      <c r="J3197" s="2">
        <v>37504</v>
      </c>
      <c r="K3197" s="4">
        <v>38.86</v>
      </c>
      <c r="S3197" s="3">
        <v>37372</v>
      </c>
      <c r="T3197">
        <v>1.79</v>
      </c>
    </row>
    <row r="3198" spans="1:20" x14ac:dyDescent="0.25">
      <c r="A3198" s="2">
        <v>42153</v>
      </c>
      <c r="B3198" s="4">
        <v>1039.45</v>
      </c>
      <c r="G3198" s="2">
        <v>42503</v>
      </c>
      <c r="H3198" s="4">
        <v>132.28</v>
      </c>
      <c r="I3198" s="4"/>
      <c r="J3198" s="2">
        <v>37505</v>
      </c>
      <c r="K3198" s="4">
        <v>36.33</v>
      </c>
      <c r="S3198" s="3">
        <v>37375</v>
      </c>
      <c r="T3198">
        <v>1.81</v>
      </c>
    </row>
    <row r="3199" spans="1:20" x14ac:dyDescent="0.25">
      <c r="A3199" s="2">
        <v>42156</v>
      </c>
      <c r="B3199" s="4">
        <v>1041.27</v>
      </c>
      <c r="G3199" s="2">
        <v>42506</v>
      </c>
      <c r="H3199" s="4">
        <v>131.13999999999999</v>
      </c>
      <c r="I3199" s="4"/>
      <c r="J3199" s="2">
        <v>37508</v>
      </c>
      <c r="K3199" s="4">
        <v>36.450000000000003</v>
      </c>
      <c r="S3199" s="3">
        <v>37376</v>
      </c>
      <c r="T3199">
        <v>1.8199999999999998</v>
      </c>
    </row>
    <row r="3200" spans="1:20" x14ac:dyDescent="0.25">
      <c r="A3200" s="2">
        <v>42157</v>
      </c>
      <c r="B3200" s="4">
        <v>1039.06</v>
      </c>
      <c r="G3200" s="2">
        <v>42507</v>
      </c>
      <c r="H3200" s="4">
        <v>131.36000000000001</v>
      </c>
      <c r="I3200" s="4"/>
      <c r="J3200" s="2">
        <v>37509</v>
      </c>
      <c r="K3200" s="4">
        <v>35.08</v>
      </c>
      <c r="S3200" s="3">
        <v>37377</v>
      </c>
      <c r="T3200">
        <v>1.88</v>
      </c>
    </row>
    <row r="3201" spans="1:20" x14ac:dyDescent="0.25">
      <c r="A3201" s="2">
        <v>42158</v>
      </c>
      <c r="B3201" s="4">
        <v>1032.8399999999999</v>
      </c>
      <c r="G3201" s="2">
        <v>42508</v>
      </c>
      <c r="H3201" s="4">
        <v>129.49</v>
      </c>
      <c r="I3201" s="4"/>
      <c r="J3201" s="2">
        <v>37510</v>
      </c>
      <c r="K3201" s="4">
        <v>34.81</v>
      </c>
      <c r="S3201" s="3">
        <v>37378</v>
      </c>
      <c r="T3201">
        <v>1.79</v>
      </c>
    </row>
    <row r="3202" spans="1:20" x14ac:dyDescent="0.25">
      <c r="A3202" s="2">
        <v>42159</v>
      </c>
      <c r="B3202" s="4">
        <v>1029.17</v>
      </c>
      <c r="G3202" s="2">
        <v>42509</v>
      </c>
      <c r="H3202" s="4">
        <v>130.05000000000001</v>
      </c>
      <c r="I3202" s="4"/>
      <c r="J3202" s="2">
        <v>37511</v>
      </c>
      <c r="K3202" s="4">
        <v>37.5</v>
      </c>
      <c r="S3202" s="3">
        <v>37379</v>
      </c>
      <c r="T3202">
        <v>1.73</v>
      </c>
    </row>
    <row r="3203" spans="1:20" x14ac:dyDescent="0.25">
      <c r="A3203" s="2">
        <v>42160</v>
      </c>
      <c r="B3203" s="4">
        <v>1026.02</v>
      </c>
      <c r="G3203" s="2">
        <v>42510</v>
      </c>
      <c r="H3203" s="4">
        <v>130.15</v>
      </c>
      <c r="I3203" s="4"/>
      <c r="J3203" s="2">
        <v>37512</v>
      </c>
      <c r="K3203" s="4">
        <v>35.82</v>
      </c>
      <c r="S3203" s="3">
        <v>37382</v>
      </c>
      <c r="T3203">
        <v>1.75</v>
      </c>
    </row>
    <row r="3204" spans="1:20" x14ac:dyDescent="0.25">
      <c r="A3204" s="2">
        <v>42163</v>
      </c>
      <c r="B3204" s="4">
        <v>1025.9100000000001</v>
      </c>
      <c r="G3204" s="2">
        <v>42513</v>
      </c>
      <c r="H3204" s="4">
        <v>130.44</v>
      </c>
      <c r="I3204" s="4"/>
      <c r="J3204" s="2">
        <v>37515</v>
      </c>
      <c r="K3204" s="4">
        <v>36.74</v>
      </c>
      <c r="S3204" s="3">
        <v>37383</v>
      </c>
      <c r="T3204">
        <v>1.72</v>
      </c>
    </row>
    <row r="3205" spans="1:20" x14ac:dyDescent="0.25">
      <c r="A3205" s="2">
        <v>42164</v>
      </c>
      <c r="B3205" s="4">
        <v>1024.1500000000001</v>
      </c>
      <c r="G3205" s="2">
        <v>42514</v>
      </c>
      <c r="H3205" s="4">
        <v>129.86000000000001</v>
      </c>
      <c r="I3205" s="4"/>
      <c r="J3205" s="2">
        <v>37516</v>
      </c>
      <c r="K3205" s="4">
        <v>38.01</v>
      </c>
      <c r="S3205" s="3">
        <v>37384</v>
      </c>
      <c r="T3205">
        <v>1.71</v>
      </c>
    </row>
    <row r="3206" spans="1:20" x14ac:dyDescent="0.25">
      <c r="A3206" s="2">
        <v>42165</v>
      </c>
      <c r="B3206" s="4">
        <v>1025.73</v>
      </c>
      <c r="G3206" s="2">
        <v>42515</v>
      </c>
      <c r="H3206" s="4">
        <v>129.37</v>
      </c>
      <c r="I3206" s="4"/>
      <c r="J3206" s="2">
        <v>37517</v>
      </c>
      <c r="K3206" s="4">
        <v>37.520000000000003</v>
      </c>
      <c r="S3206" s="3">
        <v>37385</v>
      </c>
      <c r="T3206">
        <v>1.74</v>
      </c>
    </row>
    <row r="3207" spans="1:20" x14ac:dyDescent="0.25">
      <c r="A3207" s="2">
        <v>42166</v>
      </c>
      <c r="B3207" s="4">
        <v>1028.1099999999999</v>
      </c>
      <c r="G3207" s="2">
        <v>42516</v>
      </c>
      <c r="H3207" s="4">
        <v>130.04</v>
      </c>
      <c r="I3207" s="4"/>
      <c r="J3207" s="2">
        <v>37518</v>
      </c>
      <c r="K3207" s="4">
        <v>40.65</v>
      </c>
      <c r="S3207" s="3">
        <v>37386</v>
      </c>
      <c r="T3207">
        <v>1.74</v>
      </c>
    </row>
    <row r="3208" spans="1:20" x14ac:dyDescent="0.25">
      <c r="A3208" s="2">
        <v>42167</v>
      </c>
      <c r="B3208" s="4">
        <v>1023.64</v>
      </c>
      <c r="G3208" s="2">
        <v>42517</v>
      </c>
      <c r="H3208" s="4">
        <v>129.85</v>
      </c>
      <c r="I3208" s="4"/>
      <c r="J3208" s="2">
        <v>37519</v>
      </c>
      <c r="K3208" s="4">
        <v>38.979999999999997</v>
      </c>
      <c r="S3208" s="3">
        <v>37389</v>
      </c>
      <c r="T3208">
        <v>1.75</v>
      </c>
    </row>
    <row r="3209" spans="1:20" x14ac:dyDescent="0.25">
      <c r="A3209" s="2">
        <v>42170</v>
      </c>
      <c r="B3209" s="4">
        <v>1017.89</v>
      </c>
      <c r="G3209" s="2">
        <v>42521</v>
      </c>
      <c r="H3209" s="4">
        <v>130.16</v>
      </c>
      <c r="I3209" s="4"/>
      <c r="J3209" s="2">
        <v>37522</v>
      </c>
      <c r="K3209" s="4">
        <v>39.68</v>
      </c>
      <c r="S3209" s="3">
        <v>37390</v>
      </c>
      <c r="T3209">
        <v>1.69</v>
      </c>
    </row>
    <row r="3210" spans="1:20" x14ac:dyDescent="0.25">
      <c r="A3210" s="2">
        <v>42171</v>
      </c>
      <c r="B3210" s="4">
        <v>1024.53</v>
      </c>
      <c r="G3210" s="2">
        <v>42522</v>
      </c>
      <c r="H3210" s="4">
        <v>130.41999999999999</v>
      </c>
      <c r="I3210" s="4"/>
      <c r="J3210" s="2">
        <v>37523</v>
      </c>
      <c r="K3210" s="4">
        <v>40.520000000000003</v>
      </c>
      <c r="S3210" s="3">
        <v>37391</v>
      </c>
      <c r="T3210">
        <v>1.8399999999999999</v>
      </c>
    </row>
    <row r="3211" spans="1:20" x14ac:dyDescent="0.25">
      <c r="A3211" s="2">
        <v>42172</v>
      </c>
      <c r="B3211" s="4">
        <v>1023.54</v>
      </c>
      <c r="G3211" s="2">
        <v>42523</v>
      </c>
      <c r="H3211" s="4">
        <v>131.36000000000001</v>
      </c>
      <c r="I3211" s="4"/>
      <c r="J3211" s="2">
        <v>37524</v>
      </c>
      <c r="K3211" s="4">
        <v>37.33</v>
      </c>
      <c r="S3211" s="3">
        <v>37392</v>
      </c>
      <c r="T3211">
        <v>1.76</v>
      </c>
    </row>
    <row r="3212" spans="1:20" x14ac:dyDescent="0.25">
      <c r="A3212" s="2">
        <v>42173</v>
      </c>
      <c r="B3212" s="4">
        <v>1026.8599999999999</v>
      </c>
      <c r="G3212" s="2">
        <v>42524</v>
      </c>
      <c r="H3212" s="4">
        <v>133.22999999999999</v>
      </c>
      <c r="I3212" s="4"/>
      <c r="J3212" s="2">
        <v>37525</v>
      </c>
      <c r="K3212" s="4">
        <v>34.6</v>
      </c>
      <c r="S3212" s="3">
        <v>37393</v>
      </c>
      <c r="T3212">
        <v>1.7</v>
      </c>
    </row>
    <row r="3213" spans="1:20" x14ac:dyDescent="0.25">
      <c r="A3213" s="2">
        <v>42174</v>
      </c>
      <c r="B3213" s="4">
        <v>1027.4100000000001</v>
      </c>
      <c r="G3213" s="2">
        <v>42527</v>
      </c>
      <c r="H3213" s="4">
        <v>132.24</v>
      </c>
      <c r="I3213" s="4"/>
      <c r="J3213" s="2">
        <v>37526</v>
      </c>
      <c r="K3213" s="4">
        <v>36.97</v>
      </c>
      <c r="S3213" s="3">
        <v>37396</v>
      </c>
      <c r="T3213">
        <v>1.72</v>
      </c>
    </row>
    <row r="3214" spans="1:20" x14ac:dyDescent="0.25">
      <c r="A3214" s="2">
        <v>42177</v>
      </c>
      <c r="B3214" s="4">
        <v>1029.4000000000001</v>
      </c>
      <c r="G3214" s="2">
        <v>42528</v>
      </c>
      <c r="H3214" s="4">
        <v>132.56</v>
      </c>
      <c r="I3214" s="4"/>
      <c r="J3214" s="2">
        <v>37529</v>
      </c>
      <c r="K3214" s="4">
        <v>39.69</v>
      </c>
      <c r="S3214" s="3">
        <v>37397</v>
      </c>
      <c r="T3214">
        <v>1.6800000000000002</v>
      </c>
    </row>
    <row r="3215" spans="1:20" x14ac:dyDescent="0.25">
      <c r="A3215" s="2">
        <v>42178</v>
      </c>
      <c r="B3215" s="4">
        <v>1028.67</v>
      </c>
      <c r="G3215" s="2">
        <v>42529</v>
      </c>
      <c r="H3215" s="4">
        <v>133.27000000000001</v>
      </c>
      <c r="I3215" s="4"/>
      <c r="J3215" s="2">
        <v>37530</v>
      </c>
      <c r="K3215" s="4">
        <v>34.119999999999997</v>
      </c>
      <c r="S3215" s="3">
        <v>37398</v>
      </c>
      <c r="T3215">
        <v>1.73</v>
      </c>
    </row>
    <row r="3216" spans="1:20" x14ac:dyDescent="0.25">
      <c r="A3216" s="2">
        <v>42179</v>
      </c>
      <c r="B3216" s="4">
        <v>1025.8499999999999</v>
      </c>
      <c r="G3216" s="2">
        <v>42530</v>
      </c>
      <c r="H3216" s="4">
        <v>134.13</v>
      </c>
      <c r="I3216" s="4"/>
      <c r="J3216" s="2">
        <v>37531</v>
      </c>
      <c r="K3216" s="4">
        <v>36.83</v>
      </c>
      <c r="S3216" s="3">
        <v>37399</v>
      </c>
      <c r="T3216">
        <v>1.76</v>
      </c>
    </row>
    <row r="3217" spans="1:20" x14ac:dyDescent="0.25">
      <c r="A3217" s="2">
        <v>42180</v>
      </c>
      <c r="B3217" s="4">
        <v>1022.67</v>
      </c>
      <c r="G3217" s="2">
        <v>42531</v>
      </c>
      <c r="H3217" s="4">
        <v>134.78</v>
      </c>
      <c r="I3217" s="4"/>
      <c r="J3217" s="2">
        <v>37532</v>
      </c>
      <c r="K3217" s="4">
        <v>37.31</v>
      </c>
      <c r="S3217" s="3">
        <v>37400</v>
      </c>
      <c r="T3217">
        <v>1.75</v>
      </c>
    </row>
    <row r="3218" spans="1:20" x14ac:dyDescent="0.25">
      <c r="A3218" s="2">
        <v>42181</v>
      </c>
      <c r="B3218" s="4">
        <v>1019.62</v>
      </c>
      <c r="G3218" s="2">
        <v>42534</v>
      </c>
      <c r="H3218" s="4">
        <v>135.38</v>
      </c>
      <c r="I3218" s="4"/>
      <c r="J3218" s="2">
        <v>37533</v>
      </c>
      <c r="K3218" s="4">
        <v>39.46</v>
      </c>
      <c r="S3218" s="3">
        <v>37404</v>
      </c>
      <c r="T3218">
        <v>1.88</v>
      </c>
    </row>
    <row r="3219" spans="1:20" x14ac:dyDescent="0.25">
      <c r="A3219" s="2">
        <v>42184</v>
      </c>
      <c r="B3219" s="4">
        <v>1012.42</v>
      </c>
      <c r="G3219" s="2">
        <v>42535</v>
      </c>
      <c r="H3219" s="4">
        <v>135.28</v>
      </c>
      <c r="I3219" s="4"/>
      <c r="J3219" s="2">
        <v>37536</v>
      </c>
      <c r="K3219" s="4">
        <v>42.64</v>
      </c>
      <c r="S3219" s="3">
        <v>37405</v>
      </c>
      <c r="T3219">
        <v>1.79</v>
      </c>
    </row>
    <row r="3220" spans="1:20" x14ac:dyDescent="0.25">
      <c r="A3220" s="2">
        <v>42185</v>
      </c>
      <c r="B3220" s="4">
        <v>1017.25</v>
      </c>
      <c r="G3220" s="2">
        <v>42536</v>
      </c>
      <c r="H3220" s="4">
        <v>135.80000000000001</v>
      </c>
      <c r="I3220" s="4"/>
      <c r="J3220" s="2">
        <v>37537</v>
      </c>
      <c r="K3220" s="4">
        <v>41.02</v>
      </c>
      <c r="S3220" s="3">
        <v>37406</v>
      </c>
      <c r="T3220">
        <v>1.8</v>
      </c>
    </row>
    <row r="3221" spans="1:20" x14ac:dyDescent="0.25">
      <c r="A3221" s="2">
        <v>42186</v>
      </c>
      <c r="B3221" s="4">
        <v>1017.37</v>
      </c>
      <c r="G3221" s="2">
        <v>42537</v>
      </c>
      <c r="H3221" s="4">
        <v>136.46</v>
      </c>
      <c r="I3221" s="4"/>
      <c r="J3221" s="2">
        <v>37538</v>
      </c>
      <c r="K3221" s="4">
        <v>42.13</v>
      </c>
      <c r="S3221" s="3">
        <v>37407</v>
      </c>
      <c r="T3221">
        <v>1.79</v>
      </c>
    </row>
    <row r="3222" spans="1:20" x14ac:dyDescent="0.25">
      <c r="A3222" s="2">
        <v>42187</v>
      </c>
      <c r="B3222" s="4">
        <v>1020.7</v>
      </c>
      <c r="G3222" s="2">
        <v>42538</v>
      </c>
      <c r="H3222" s="4">
        <v>135.61000000000001</v>
      </c>
      <c r="I3222" s="4"/>
      <c r="J3222" s="2">
        <v>37539</v>
      </c>
      <c r="K3222" s="4">
        <v>37.549999999999997</v>
      </c>
      <c r="S3222" s="3">
        <v>37410</v>
      </c>
      <c r="T3222">
        <v>1.83</v>
      </c>
    </row>
    <row r="3223" spans="1:20" x14ac:dyDescent="0.25">
      <c r="A3223" s="2">
        <v>42191</v>
      </c>
      <c r="B3223" s="4">
        <v>1021.6</v>
      </c>
      <c r="G3223" s="2">
        <v>42541</v>
      </c>
      <c r="H3223" s="4">
        <v>134.16</v>
      </c>
      <c r="I3223" s="4"/>
      <c r="J3223" s="2">
        <v>37540</v>
      </c>
      <c r="K3223" s="4">
        <v>35.700000000000003</v>
      </c>
      <c r="S3223" s="3">
        <v>37411</v>
      </c>
      <c r="T3223">
        <v>1.73</v>
      </c>
    </row>
    <row r="3224" spans="1:20" x14ac:dyDescent="0.25">
      <c r="A3224" s="2">
        <v>42192</v>
      </c>
      <c r="B3224" s="4">
        <v>1024.4000000000001</v>
      </c>
      <c r="G3224" s="2">
        <v>42542</v>
      </c>
      <c r="H3224" s="4">
        <v>133.54</v>
      </c>
      <c r="I3224" s="4"/>
      <c r="J3224" s="2">
        <v>37543</v>
      </c>
      <c r="K3224" s="4">
        <v>36.04</v>
      </c>
      <c r="S3224" s="3">
        <v>37412</v>
      </c>
      <c r="T3224">
        <v>1.7</v>
      </c>
    </row>
    <row r="3225" spans="1:20" x14ac:dyDescent="0.25">
      <c r="A3225" s="2">
        <v>42193</v>
      </c>
      <c r="B3225" s="4">
        <v>1025.7</v>
      </c>
      <c r="G3225" s="2">
        <v>42543</v>
      </c>
      <c r="H3225" s="4">
        <v>133.76</v>
      </c>
      <c r="I3225" s="4"/>
      <c r="J3225" s="2">
        <v>37544</v>
      </c>
      <c r="K3225" s="4">
        <v>34.020000000000003</v>
      </c>
      <c r="S3225" s="3">
        <v>37413</v>
      </c>
      <c r="T3225">
        <v>1.75</v>
      </c>
    </row>
    <row r="3226" spans="1:20" x14ac:dyDescent="0.25">
      <c r="A3226" s="2">
        <v>42194</v>
      </c>
      <c r="B3226" s="4">
        <v>1020.61</v>
      </c>
      <c r="G3226" s="2">
        <v>42544</v>
      </c>
      <c r="H3226" s="4">
        <v>132.22999999999999</v>
      </c>
      <c r="I3226" s="4"/>
      <c r="J3226" s="2">
        <v>37545</v>
      </c>
      <c r="K3226" s="4">
        <v>36</v>
      </c>
      <c r="S3226" s="3">
        <v>37414</v>
      </c>
      <c r="T3226">
        <v>1.73</v>
      </c>
    </row>
    <row r="3227" spans="1:20" x14ac:dyDescent="0.25">
      <c r="A3227" s="2">
        <v>42195</v>
      </c>
      <c r="B3227" s="4">
        <v>1016.61</v>
      </c>
      <c r="G3227" s="2">
        <v>42545</v>
      </c>
      <c r="H3227" s="4">
        <v>135.78</v>
      </c>
      <c r="I3227" s="4"/>
      <c r="J3227" s="2">
        <v>37546</v>
      </c>
      <c r="K3227" s="4">
        <v>34.1</v>
      </c>
      <c r="S3227" s="3">
        <v>37417</v>
      </c>
      <c r="T3227">
        <v>1.76</v>
      </c>
    </row>
    <row r="3228" spans="1:20" x14ac:dyDescent="0.25">
      <c r="A3228" s="2">
        <v>42198</v>
      </c>
      <c r="B3228" s="4">
        <v>1015.78</v>
      </c>
      <c r="G3228" s="2">
        <v>42548</v>
      </c>
      <c r="H3228" s="4">
        <v>139.16999999999999</v>
      </c>
      <c r="I3228" s="4"/>
      <c r="J3228" s="2">
        <v>37547</v>
      </c>
      <c r="K3228" s="4">
        <v>33.53</v>
      </c>
      <c r="S3228" s="3">
        <v>37418</v>
      </c>
      <c r="T3228">
        <v>1.72</v>
      </c>
    </row>
    <row r="3229" spans="1:20" x14ac:dyDescent="0.25">
      <c r="A3229" s="2">
        <v>42199</v>
      </c>
      <c r="B3229" s="4">
        <v>1016.47</v>
      </c>
      <c r="G3229" s="2">
        <v>42549</v>
      </c>
      <c r="H3229" s="4">
        <v>139.46</v>
      </c>
      <c r="I3229" s="4"/>
      <c r="J3229" s="2">
        <v>37550</v>
      </c>
      <c r="K3229" s="4">
        <v>33.11</v>
      </c>
      <c r="S3229" s="3">
        <v>37419</v>
      </c>
      <c r="T3229">
        <v>1.75</v>
      </c>
    </row>
    <row r="3230" spans="1:20" x14ac:dyDescent="0.25">
      <c r="A3230" s="2">
        <v>42200</v>
      </c>
      <c r="B3230" s="4">
        <v>1018.74</v>
      </c>
      <c r="G3230" s="2">
        <v>42550</v>
      </c>
      <c r="H3230" s="4">
        <v>138.38999999999999</v>
      </c>
      <c r="I3230" s="4"/>
      <c r="J3230" s="2">
        <v>37551</v>
      </c>
      <c r="K3230" s="4">
        <v>34.090000000000003</v>
      </c>
      <c r="S3230" s="3">
        <v>37420</v>
      </c>
      <c r="T3230">
        <v>1.76</v>
      </c>
    </row>
    <row r="3231" spans="1:20" x14ac:dyDescent="0.25">
      <c r="A3231" s="2">
        <v>42201</v>
      </c>
      <c r="B3231" s="4">
        <v>1020.5</v>
      </c>
      <c r="G3231" s="2">
        <v>42551</v>
      </c>
      <c r="H3231" s="4">
        <v>138.9</v>
      </c>
      <c r="I3231" s="4"/>
      <c r="J3231" s="2">
        <v>37552</v>
      </c>
      <c r="K3231" s="4">
        <v>33.200000000000003</v>
      </c>
      <c r="S3231" s="3">
        <v>37421</v>
      </c>
      <c r="T3231">
        <v>1.75</v>
      </c>
    </row>
    <row r="3232" spans="1:20" x14ac:dyDescent="0.25">
      <c r="A3232" s="2">
        <v>42202</v>
      </c>
      <c r="B3232" s="4">
        <v>1021.83</v>
      </c>
      <c r="G3232" s="2">
        <v>42552</v>
      </c>
      <c r="H3232" s="4">
        <v>140.57</v>
      </c>
      <c r="I3232" s="4"/>
      <c r="J3232" s="2">
        <v>37553</v>
      </c>
      <c r="K3232" s="4">
        <v>34.03</v>
      </c>
      <c r="S3232" s="3">
        <v>37424</v>
      </c>
      <c r="T3232">
        <v>1.8199999999999998</v>
      </c>
    </row>
    <row r="3233" spans="1:20" x14ac:dyDescent="0.25">
      <c r="A3233" s="2">
        <v>42205</v>
      </c>
      <c r="B3233" s="4">
        <v>1020.68</v>
      </c>
      <c r="G3233" s="2">
        <v>42556</v>
      </c>
      <c r="H3233" s="4">
        <v>142.33000000000001</v>
      </c>
      <c r="I3233" s="4"/>
      <c r="J3233" s="2">
        <v>37554</v>
      </c>
      <c r="K3233" s="4">
        <v>30</v>
      </c>
      <c r="S3233" s="3">
        <v>37425</v>
      </c>
      <c r="T3233">
        <v>1.71</v>
      </c>
    </row>
    <row r="3234" spans="1:20" x14ac:dyDescent="0.25">
      <c r="A3234" s="2">
        <v>42206</v>
      </c>
      <c r="B3234" s="4">
        <v>1022.07</v>
      </c>
      <c r="G3234" s="2">
        <v>42557</v>
      </c>
      <c r="H3234" s="4">
        <v>142.56</v>
      </c>
      <c r="I3234" s="4"/>
      <c r="J3234" s="2">
        <v>37557</v>
      </c>
      <c r="K3234" s="4">
        <v>31.07</v>
      </c>
      <c r="S3234" s="3">
        <v>37426</v>
      </c>
      <c r="T3234">
        <v>1.69</v>
      </c>
    </row>
    <row r="3235" spans="1:20" x14ac:dyDescent="0.25">
      <c r="A3235" s="2">
        <v>42207</v>
      </c>
      <c r="B3235" s="4">
        <v>1023.67</v>
      </c>
      <c r="G3235" s="2">
        <v>42558</v>
      </c>
      <c r="H3235" s="4">
        <v>142.55000000000001</v>
      </c>
      <c r="I3235" s="4"/>
      <c r="J3235" s="2">
        <v>37558</v>
      </c>
      <c r="K3235" s="4">
        <v>32.270000000000003</v>
      </c>
      <c r="S3235" s="3">
        <v>37427</v>
      </c>
      <c r="T3235">
        <v>1.75</v>
      </c>
    </row>
    <row r="3236" spans="1:20" x14ac:dyDescent="0.25">
      <c r="A3236" s="2">
        <v>42208</v>
      </c>
      <c r="B3236" s="4">
        <v>1026.8900000000001</v>
      </c>
      <c r="G3236" s="2">
        <v>42559</v>
      </c>
      <c r="H3236" s="4">
        <v>143.6</v>
      </c>
      <c r="I3236" s="4"/>
      <c r="J3236" s="2">
        <v>37559</v>
      </c>
      <c r="K3236" s="4">
        <v>31.23</v>
      </c>
      <c r="S3236" s="3">
        <v>37428</v>
      </c>
      <c r="T3236">
        <v>1.74</v>
      </c>
    </row>
    <row r="3237" spans="1:20" x14ac:dyDescent="0.25">
      <c r="A3237" s="2">
        <v>42209</v>
      </c>
      <c r="B3237" s="4">
        <v>1027.52</v>
      </c>
      <c r="G3237" s="2">
        <v>42562</v>
      </c>
      <c r="H3237" s="4">
        <v>142.34</v>
      </c>
      <c r="I3237" s="4"/>
      <c r="J3237" s="2">
        <v>37560</v>
      </c>
      <c r="K3237" s="4">
        <v>31.14</v>
      </c>
      <c r="S3237" s="3">
        <v>37431</v>
      </c>
      <c r="T3237">
        <v>1.77</v>
      </c>
    </row>
    <row r="3238" spans="1:20" x14ac:dyDescent="0.25">
      <c r="A3238" s="2">
        <v>42212</v>
      </c>
      <c r="B3238" s="4">
        <v>1028.8699999999999</v>
      </c>
      <c r="G3238" s="2">
        <v>42563</v>
      </c>
      <c r="H3238" s="4">
        <v>140</v>
      </c>
      <c r="I3238" s="4"/>
      <c r="J3238" s="2">
        <v>37561</v>
      </c>
      <c r="K3238" s="4">
        <v>29.3</v>
      </c>
      <c r="S3238" s="3">
        <v>37432</v>
      </c>
      <c r="T3238">
        <v>1.75</v>
      </c>
    </row>
    <row r="3239" spans="1:20" x14ac:dyDescent="0.25">
      <c r="A3239" s="2">
        <v>42213</v>
      </c>
      <c r="B3239" s="4">
        <v>1026.95</v>
      </c>
      <c r="G3239" s="2">
        <v>42564</v>
      </c>
      <c r="H3239" s="4">
        <v>141.65</v>
      </c>
      <c r="I3239" s="4"/>
      <c r="J3239" s="2">
        <v>37564</v>
      </c>
      <c r="K3239" s="4">
        <v>30.82</v>
      </c>
      <c r="S3239" s="3">
        <v>37433</v>
      </c>
      <c r="T3239">
        <v>1.78</v>
      </c>
    </row>
    <row r="3240" spans="1:20" x14ac:dyDescent="0.25">
      <c r="A3240" s="2">
        <v>42214</v>
      </c>
      <c r="B3240" s="4">
        <v>1025.95</v>
      </c>
      <c r="G3240" s="2">
        <v>42565</v>
      </c>
      <c r="H3240" s="4">
        <v>139.59</v>
      </c>
      <c r="I3240" s="4"/>
      <c r="J3240" s="2">
        <v>37565</v>
      </c>
      <c r="K3240" s="4">
        <v>31.23</v>
      </c>
      <c r="S3240" s="3">
        <v>37434</v>
      </c>
      <c r="T3240">
        <v>1.81</v>
      </c>
    </row>
    <row r="3241" spans="1:20" x14ac:dyDescent="0.25">
      <c r="A3241" s="2">
        <v>42215</v>
      </c>
      <c r="B3241" s="4">
        <v>1028.47</v>
      </c>
      <c r="G3241" s="2">
        <v>42566</v>
      </c>
      <c r="H3241" s="4">
        <v>138.38999999999999</v>
      </c>
      <c r="I3241" s="4"/>
      <c r="J3241" s="2">
        <v>37566</v>
      </c>
      <c r="K3241" s="4">
        <v>30.73</v>
      </c>
      <c r="S3241" s="3">
        <v>37435</v>
      </c>
      <c r="T3241">
        <v>1.73</v>
      </c>
    </row>
    <row r="3242" spans="1:20" x14ac:dyDescent="0.25">
      <c r="A3242" s="2">
        <v>42216</v>
      </c>
      <c r="B3242" s="4">
        <v>1030.9000000000001</v>
      </c>
      <c r="G3242" s="2">
        <v>42569</v>
      </c>
      <c r="H3242" s="4">
        <v>138.26</v>
      </c>
      <c r="I3242" s="4"/>
      <c r="J3242" s="2">
        <v>37567</v>
      </c>
      <c r="K3242" s="4">
        <v>31.42</v>
      </c>
      <c r="S3242" s="3">
        <v>37438</v>
      </c>
      <c r="T3242">
        <v>1.83</v>
      </c>
    </row>
    <row r="3243" spans="1:20" x14ac:dyDescent="0.25">
      <c r="A3243" s="2">
        <v>42219</v>
      </c>
      <c r="B3243" s="4">
        <v>1034.32</v>
      </c>
      <c r="G3243" s="2">
        <v>42570</v>
      </c>
      <c r="H3243" s="4">
        <v>139.04</v>
      </c>
      <c r="I3243" s="4"/>
      <c r="J3243" s="2">
        <v>37568</v>
      </c>
      <c r="K3243" s="4">
        <v>29.41</v>
      </c>
      <c r="S3243" s="3">
        <v>37439</v>
      </c>
      <c r="T3243">
        <v>1.72</v>
      </c>
    </row>
    <row r="3244" spans="1:20" x14ac:dyDescent="0.25">
      <c r="A3244" s="2">
        <v>42220</v>
      </c>
      <c r="B3244" s="4">
        <v>1031.6600000000001</v>
      </c>
      <c r="G3244" s="2">
        <v>42571</v>
      </c>
      <c r="H3244" s="4">
        <v>138.28</v>
      </c>
      <c r="I3244" s="4"/>
      <c r="J3244" s="2">
        <v>37571</v>
      </c>
      <c r="K3244" s="4">
        <v>31.3</v>
      </c>
      <c r="S3244" s="3">
        <v>37440</v>
      </c>
      <c r="T3244">
        <v>1.71</v>
      </c>
    </row>
    <row r="3245" spans="1:20" x14ac:dyDescent="0.25">
      <c r="A3245" s="2">
        <v>42221</v>
      </c>
      <c r="B3245" s="4">
        <v>1028.9000000000001</v>
      </c>
      <c r="G3245" s="2">
        <v>42572</v>
      </c>
      <c r="H3245" s="4">
        <v>138.56</v>
      </c>
      <c r="I3245" s="4"/>
      <c r="J3245" s="2">
        <v>37572</v>
      </c>
      <c r="K3245" s="4">
        <v>30.58</v>
      </c>
      <c r="S3245" s="3">
        <v>37442</v>
      </c>
      <c r="T3245">
        <v>1.72</v>
      </c>
    </row>
    <row r="3246" spans="1:20" x14ac:dyDescent="0.25">
      <c r="A3246" s="2">
        <v>42222</v>
      </c>
      <c r="B3246" s="4">
        <v>1032.1400000000001</v>
      </c>
      <c r="G3246" s="2">
        <v>42573</v>
      </c>
      <c r="H3246" s="4">
        <v>138.80000000000001</v>
      </c>
      <c r="I3246" s="4"/>
      <c r="J3246" s="2">
        <v>37573</v>
      </c>
      <c r="K3246" s="4">
        <v>31.24</v>
      </c>
      <c r="S3246" s="3">
        <v>37445</v>
      </c>
      <c r="T3246">
        <v>1.75</v>
      </c>
    </row>
    <row r="3247" spans="1:20" x14ac:dyDescent="0.25">
      <c r="A3247" s="2">
        <v>42223</v>
      </c>
      <c r="B3247" s="4">
        <v>1036.97</v>
      </c>
      <c r="G3247" s="2">
        <v>42576</v>
      </c>
      <c r="H3247" s="4">
        <v>138.69999999999999</v>
      </c>
      <c r="I3247" s="4"/>
      <c r="J3247" s="2">
        <v>37574</v>
      </c>
      <c r="K3247" s="4">
        <v>28.67</v>
      </c>
      <c r="S3247" s="3">
        <v>37446</v>
      </c>
      <c r="T3247">
        <v>1.72</v>
      </c>
    </row>
    <row r="3248" spans="1:20" x14ac:dyDescent="0.25">
      <c r="A3248" s="2">
        <v>42226</v>
      </c>
      <c r="B3248" s="4">
        <v>1031.73</v>
      </c>
      <c r="G3248" s="2">
        <v>42577</v>
      </c>
      <c r="H3248" s="4">
        <v>138.91999999999999</v>
      </c>
      <c r="I3248" s="4"/>
      <c r="J3248" s="2">
        <v>37575</v>
      </c>
      <c r="K3248" s="4">
        <v>26.65</v>
      </c>
      <c r="S3248" s="3">
        <v>37447</v>
      </c>
      <c r="T3248">
        <v>1.74</v>
      </c>
    </row>
    <row r="3249" spans="1:20" x14ac:dyDescent="0.25">
      <c r="A3249" s="2">
        <v>42227</v>
      </c>
      <c r="B3249" s="4">
        <v>1037.94</v>
      </c>
      <c r="G3249" s="2">
        <v>42578</v>
      </c>
      <c r="H3249" s="4">
        <v>140.65</v>
      </c>
      <c r="I3249" s="4"/>
      <c r="J3249" s="2">
        <v>37578</v>
      </c>
      <c r="K3249" s="4">
        <v>27.66</v>
      </c>
      <c r="S3249" s="3">
        <v>37448</v>
      </c>
      <c r="T3249">
        <v>1.76</v>
      </c>
    </row>
    <row r="3250" spans="1:20" x14ac:dyDescent="0.25">
      <c r="A3250" s="2">
        <v>42228</v>
      </c>
      <c r="B3250" s="4">
        <v>1035.76</v>
      </c>
      <c r="G3250" s="2">
        <v>42579</v>
      </c>
      <c r="H3250" s="4">
        <v>140.38999999999999</v>
      </c>
      <c r="I3250" s="4"/>
      <c r="J3250" s="2">
        <v>37579</v>
      </c>
      <c r="K3250" s="4">
        <v>27.41</v>
      </c>
      <c r="S3250" s="3">
        <v>37449</v>
      </c>
      <c r="T3250">
        <v>1.71</v>
      </c>
    </row>
    <row r="3251" spans="1:20" x14ac:dyDescent="0.25">
      <c r="A3251" s="2">
        <v>42229</v>
      </c>
      <c r="B3251" s="4">
        <v>1034.69</v>
      </c>
      <c r="G3251" s="2">
        <v>42580</v>
      </c>
      <c r="H3251" s="4">
        <v>141.56</v>
      </c>
      <c r="I3251" s="4"/>
      <c r="J3251" s="2">
        <v>37580</v>
      </c>
      <c r="K3251" s="4">
        <v>25.32</v>
      </c>
      <c r="S3251" s="3">
        <v>37452</v>
      </c>
      <c r="T3251">
        <v>1.83</v>
      </c>
    </row>
    <row r="3252" spans="1:20" x14ac:dyDescent="0.25">
      <c r="A3252" s="2">
        <v>42230</v>
      </c>
      <c r="B3252" s="4">
        <v>1035.44</v>
      </c>
      <c r="G3252" s="2">
        <v>42583</v>
      </c>
      <c r="H3252" s="4">
        <v>139.77000000000001</v>
      </c>
      <c r="I3252" s="4"/>
      <c r="J3252" s="2">
        <v>37581</v>
      </c>
      <c r="K3252" s="4">
        <v>23.81</v>
      </c>
      <c r="S3252" s="3">
        <v>37453</v>
      </c>
      <c r="T3252">
        <v>1.72</v>
      </c>
    </row>
    <row r="3253" spans="1:20" x14ac:dyDescent="0.25">
      <c r="A3253" s="2">
        <v>42233</v>
      </c>
      <c r="B3253" s="4">
        <v>1036.8499999999999</v>
      </c>
      <c r="G3253" s="2">
        <v>42584</v>
      </c>
      <c r="H3253" s="4">
        <v>138.33000000000001</v>
      </c>
      <c r="I3253" s="4"/>
      <c r="J3253" s="2">
        <v>37582</v>
      </c>
      <c r="K3253" s="4">
        <v>23.16</v>
      </c>
      <c r="S3253" s="3">
        <v>37454</v>
      </c>
      <c r="T3253">
        <v>1.71</v>
      </c>
    </row>
    <row r="3254" spans="1:20" x14ac:dyDescent="0.25">
      <c r="A3254" s="2">
        <v>42234</v>
      </c>
      <c r="B3254" s="4">
        <v>1034.28</v>
      </c>
      <c r="G3254" s="2">
        <v>42585</v>
      </c>
      <c r="H3254" s="4">
        <v>138.41</v>
      </c>
      <c r="I3254" s="4"/>
      <c r="J3254" s="2">
        <v>37585</v>
      </c>
      <c r="K3254" s="4">
        <v>24.07</v>
      </c>
      <c r="S3254" s="3">
        <v>37455</v>
      </c>
      <c r="T3254">
        <v>1.74</v>
      </c>
    </row>
    <row r="3255" spans="1:20" x14ac:dyDescent="0.25">
      <c r="A3255" s="2">
        <v>42235</v>
      </c>
      <c r="B3255" s="4">
        <v>1037.46</v>
      </c>
      <c r="G3255" s="2">
        <v>42586</v>
      </c>
      <c r="H3255" s="4">
        <v>139.44999999999999</v>
      </c>
      <c r="I3255" s="4"/>
      <c r="J3255" s="2">
        <v>37586</v>
      </c>
      <c r="K3255" s="4">
        <v>25.97</v>
      </c>
      <c r="S3255" s="3">
        <v>37456</v>
      </c>
      <c r="T3255">
        <v>1.72</v>
      </c>
    </row>
    <row r="3256" spans="1:20" x14ac:dyDescent="0.25">
      <c r="A3256" s="2">
        <v>42236</v>
      </c>
      <c r="B3256" s="4">
        <v>1040.73</v>
      </c>
      <c r="G3256" s="2">
        <v>42587</v>
      </c>
      <c r="H3256" s="4">
        <v>138</v>
      </c>
      <c r="I3256" s="4"/>
      <c r="J3256" s="2">
        <v>37587</v>
      </c>
      <c r="K3256" s="4">
        <v>27.25</v>
      </c>
      <c r="S3256" s="3">
        <v>37459</v>
      </c>
      <c r="T3256">
        <v>1.77</v>
      </c>
    </row>
    <row r="3257" spans="1:20" x14ac:dyDescent="0.25">
      <c r="A3257" s="2">
        <v>42237</v>
      </c>
      <c r="B3257" s="4">
        <v>1041.7</v>
      </c>
      <c r="G3257" s="2">
        <v>42590</v>
      </c>
      <c r="H3257" s="4">
        <v>138.26</v>
      </c>
      <c r="I3257" s="4"/>
      <c r="J3257" s="2">
        <v>37589</v>
      </c>
      <c r="K3257" s="4">
        <v>27.5</v>
      </c>
      <c r="S3257" s="3">
        <v>37460</v>
      </c>
      <c r="T3257">
        <v>1.73</v>
      </c>
    </row>
    <row r="3258" spans="1:20" x14ac:dyDescent="0.25">
      <c r="A3258" s="2">
        <v>42240</v>
      </c>
      <c r="B3258" s="4">
        <v>1041.53</v>
      </c>
      <c r="G3258" s="2">
        <v>42591</v>
      </c>
      <c r="H3258" s="4">
        <v>139.62</v>
      </c>
      <c r="I3258" s="4"/>
      <c r="J3258" s="2">
        <v>37592</v>
      </c>
      <c r="K3258" s="4">
        <v>27.46</v>
      </c>
      <c r="S3258" s="3">
        <v>37461</v>
      </c>
      <c r="T3258">
        <v>1.67</v>
      </c>
    </row>
    <row r="3259" spans="1:20" x14ac:dyDescent="0.25">
      <c r="A3259" s="2">
        <v>42241</v>
      </c>
      <c r="B3259" s="4">
        <v>1035.3800000000001</v>
      </c>
      <c r="G3259" s="2">
        <v>42592</v>
      </c>
      <c r="H3259" s="4">
        <v>140.16</v>
      </c>
      <c r="I3259" s="4"/>
      <c r="J3259" s="2">
        <v>37593</v>
      </c>
      <c r="K3259" s="4">
        <v>28.33</v>
      </c>
      <c r="S3259" s="3">
        <v>37462</v>
      </c>
      <c r="T3259">
        <v>1.75</v>
      </c>
    </row>
    <row r="3260" spans="1:20" x14ac:dyDescent="0.25">
      <c r="A3260" s="2">
        <v>42242</v>
      </c>
      <c r="B3260" s="4">
        <v>1028.04</v>
      </c>
      <c r="G3260" s="2">
        <v>42593</v>
      </c>
      <c r="H3260" s="4">
        <v>138.91</v>
      </c>
      <c r="I3260" s="4"/>
      <c r="J3260" s="2">
        <v>37594</v>
      </c>
      <c r="K3260" s="4">
        <v>28.92</v>
      </c>
      <c r="S3260" s="3">
        <v>37463</v>
      </c>
      <c r="T3260">
        <v>1.69</v>
      </c>
    </row>
    <row r="3261" spans="1:20" x14ac:dyDescent="0.25">
      <c r="A3261" s="2">
        <v>42243</v>
      </c>
      <c r="B3261" s="4">
        <v>1028.23</v>
      </c>
      <c r="G3261" s="2">
        <v>42594</v>
      </c>
      <c r="H3261" s="4">
        <v>140.08000000000001</v>
      </c>
      <c r="I3261" s="4"/>
      <c r="J3261" s="2">
        <v>37595</v>
      </c>
      <c r="K3261" s="4">
        <v>30.1</v>
      </c>
      <c r="S3261" s="3">
        <v>37466</v>
      </c>
      <c r="T3261">
        <v>1.75</v>
      </c>
    </row>
    <row r="3262" spans="1:20" x14ac:dyDescent="0.25">
      <c r="A3262" s="2">
        <v>42244</v>
      </c>
      <c r="B3262" s="4">
        <v>1029.17</v>
      </c>
      <c r="G3262" s="2">
        <v>42597</v>
      </c>
      <c r="H3262" s="4">
        <v>138.76</v>
      </c>
      <c r="I3262" s="4"/>
      <c r="J3262" s="2">
        <v>37596</v>
      </c>
      <c r="K3262" s="4">
        <v>28.88</v>
      </c>
      <c r="S3262" s="3">
        <v>37467</v>
      </c>
      <c r="T3262">
        <v>1.71</v>
      </c>
    </row>
    <row r="3263" spans="1:20" x14ac:dyDescent="0.25">
      <c r="A3263" s="2">
        <v>42247</v>
      </c>
      <c r="B3263" s="4">
        <v>1026.6099999999999</v>
      </c>
      <c r="G3263" s="2">
        <v>42598</v>
      </c>
      <c r="H3263" s="4">
        <v>138.38999999999999</v>
      </c>
      <c r="I3263" s="4"/>
      <c r="J3263" s="2">
        <v>37599</v>
      </c>
      <c r="K3263" s="4">
        <v>30.78</v>
      </c>
      <c r="S3263" s="3">
        <v>37468</v>
      </c>
      <c r="T3263">
        <v>1.76</v>
      </c>
    </row>
    <row r="3264" spans="1:20" x14ac:dyDescent="0.25">
      <c r="A3264" s="2">
        <v>42248</v>
      </c>
      <c r="B3264" s="4">
        <v>1028.93</v>
      </c>
      <c r="G3264" s="2">
        <v>42599</v>
      </c>
      <c r="H3264" s="4">
        <v>139.22</v>
      </c>
      <c r="I3264" s="4"/>
      <c r="J3264" s="2">
        <v>37600</v>
      </c>
      <c r="K3264" s="4">
        <v>28.76</v>
      </c>
      <c r="S3264" s="3">
        <v>37469</v>
      </c>
      <c r="T3264">
        <v>1.79</v>
      </c>
    </row>
    <row r="3265" spans="1:20" x14ac:dyDescent="0.25">
      <c r="A3265" s="2">
        <v>42249</v>
      </c>
      <c r="B3265" s="4">
        <v>1026.1099999999999</v>
      </c>
      <c r="G3265" s="2">
        <v>42600</v>
      </c>
      <c r="H3265" s="4">
        <v>139.44</v>
      </c>
      <c r="I3265" s="4"/>
      <c r="J3265" s="2">
        <v>37601</v>
      </c>
      <c r="K3265" s="4">
        <v>27.76</v>
      </c>
      <c r="S3265" s="3">
        <v>37470</v>
      </c>
      <c r="T3265">
        <v>1.72</v>
      </c>
    </row>
    <row r="3266" spans="1:20" x14ac:dyDescent="0.25">
      <c r="A3266" s="2">
        <v>42250</v>
      </c>
      <c r="B3266" s="4">
        <v>1027.69</v>
      </c>
      <c r="G3266" s="2">
        <v>42601</v>
      </c>
      <c r="H3266" s="4">
        <v>138.71</v>
      </c>
      <c r="I3266" s="4"/>
      <c r="J3266" s="2">
        <v>37602</v>
      </c>
      <c r="K3266" s="4">
        <v>27.29</v>
      </c>
      <c r="S3266" s="3">
        <v>37473</v>
      </c>
      <c r="T3266">
        <v>1.77</v>
      </c>
    </row>
    <row r="3267" spans="1:20" x14ac:dyDescent="0.25">
      <c r="A3267" s="2">
        <v>42251</v>
      </c>
      <c r="B3267" s="4">
        <v>1030.71</v>
      </c>
      <c r="G3267" s="2">
        <v>42604</v>
      </c>
      <c r="H3267" s="4">
        <v>139.88</v>
      </c>
      <c r="I3267" s="4"/>
      <c r="J3267" s="2">
        <v>37603</v>
      </c>
      <c r="K3267" s="4">
        <v>28.18</v>
      </c>
      <c r="S3267" s="3">
        <v>37474</v>
      </c>
      <c r="T3267">
        <v>1.74</v>
      </c>
    </row>
    <row r="3268" spans="1:20" x14ac:dyDescent="0.25">
      <c r="A3268" s="2">
        <v>42255</v>
      </c>
      <c r="B3268" s="4">
        <v>1025.54</v>
      </c>
      <c r="G3268" s="2">
        <v>42605</v>
      </c>
      <c r="H3268" s="4">
        <v>140.03</v>
      </c>
      <c r="I3268" s="4"/>
      <c r="J3268" s="2">
        <v>37606</v>
      </c>
      <c r="K3268" s="4">
        <v>26.24</v>
      </c>
      <c r="S3268" s="3">
        <v>37475</v>
      </c>
      <c r="T3268">
        <v>1.71</v>
      </c>
    </row>
    <row r="3269" spans="1:20" x14ac:dyDescent="0.25">
      <c r="A3269" s="2">
        <v>42256</v>
      </c>
      <c r="B3269" s="4">
        <v>1027.1099999999999</v>
      </c>
      <c r="G3269" s="2">
        <v>42606</v>
      </c>
      <c r="H3269" s="4">
        <v>139.69999999999999</v>
      </c>
      <c r="I3269" s="4"/>
      <c r="J3269" s="2">
        <v>37607</v>
      </c>
      <c r="K3269" s="4">
        <v>26.66</v>
      </c>
      <c r="S3269" s="3">
        <v>37476</v>
      </c>
      <c r="T3269">
        <v>1.71</v>
      </c>
    </row>
    <row r="3270" spans="1:20" x14ac:dyDescent="0.25">
      <c r="A3270" s="2">
        <v>42257</v>
      </c>
      <c r="B3270" s="4">
        <v>1025.06</v>
      </c>
      <c r="G3270" s="2">
        <v>42607</v>
      </c>
      <c r="H3270" s="4">
        <v>139.16999999999999</v>
      </c>
      <c r="I3270" s="4"/>
      <c r="J3270" s="2">
        <v>37608</v>
      </c>
      <c r="K3270" s="4">
        <v>28.29</v>
      </c>
      <c r="S3270" s="3">
        <v>37477</v>
      </c>
      <c r="T3270">
        <v>1.6800000000000002</v>
      </c>
    </row>
    <row r="3271" spans="1:20" x14ac:dyDescent="0.25">
      <c r="A3271" s="2">
        <v>42258</v>
      </c>
      <c r="B3271" s="4">
        <v>1027.1600000000001</v>
      </c>
      <c r="G3271" s="2">
        <v>42608</v>
      </c>
      <c r="H3271" s="4">
        <v>138.36000000000001</v>
      </c>
      <c r="I3271" s="4"/>
      <c r="J3271" s="2">
        <v>37609</v>
      </c>
      <c r="K3271" s="4">
        <v>30.21</v>
      </c>
      <c r="S3271" s="3">
        <v>37480</v>
      </c>
      <c r="T3271">
        <v>1.76</v>
      </c>
    </row>
    <row r="3272" spans="1:20" x14ac:dyDescent="0.25">
      <c r="A3272" s="2">
        <v>42261</v>
      </c>
      <c r="B3272" s="4">
        <v>1027.6300000000001</v>
      </c>
      <c r="G3272" s="2">
        <v>42611</v>
      </c>
      <c r="H3272" s="4">
        <v>140.21</v>
      </c>
      <c r="I3272" s="4"/>
      <c r="J3272" s="2">
        <v>37610</v>
      </c>
      <c r="K3272" s="4">
        <v>26.71</v>
      </c>
      <c r="S3272" s="3">
        <v>37481</v>
      </c>
      <c r="T3272">
        <v>1.74</v>
      </c>
    </row>
    <row r="3273" spans="1:20" x14ac:dyDescent="0.25">
      <c r="A3273" s="2">
        <v>42262</v>
      </c>
      <c r="B3273" s="4">
        <v>1021.17</v>
      </c>
      <c r="G3273" s="2">
        <v>42612</v>
      </c>
      <c r="H3273" s="4">
        <v>139.66999999999999</v>
      </c>
      <c r="I3273" s="4"/>
      <c r="J3273" s="2">
        <v>37613</v>
      </c>
      <c r="K3273" s="4">
        <v>26.2</v>
      </c>
      <c r="S3273" s="3">
        <v>37482</v>
      </c>
      <c r="T3273">
        <v>1.78</v>
      </c>
    </row>
    <row r="3274" spans="1:20" x14ac:dyDescent="0.25">
      <c r="A3274" s="2">
        <v>42263</v>
      </c>
      <c r="B3274" s="4">
        <v>1019.89</v>
      </c>
      <c r="G3274" s="2">
        <v>42613</v>
      </c>
      <c r="H3274" s="4">
        <v>139.87</v>
      </c>
      <c r="I3274" s="4"/>
      <c r="J3274" s="2">
        <v>37614</v>
      </c>
      <c r="K3274" s="4">
        <v>26.49</v>
      </c>
      <c r="S3274" s="3">
        <v>37483</v>
      </c>
      <c r="T3274">
        <v>1.87</v>
      </c>
    </row>
    <row r="3275" spans="1:20" x14ac:dyDescent="0.25">
      <c r="A3275" s="2">
        <v>42264</v>
      </c>
      <c r="B3275" s="4">
        <v>1023.95</v>
      </c>
      <c r="G3275" s="2">
        <v>42614</v>
      </c>
      <c r="H3275" s="4">
        <v>139.77000000000001</v>
      </c>
      <c r="I3275" s="4"/>
      <c r="J3275" s="2">
        <v>37616</v>
      </c>
      <c r="K3275" s="4">
        <v>27.37</v>
      </c>
      <c r="S3275" s="3">
        <v>37484</v>
      </c>
      <c r="T3275">
        <v>1.7</v>
      </c>
    </row>
    <row r="3276" spans="1:20" x14ac:dyDescent="0.25">
      <c r="A3276" s="2">
        <v>42265</v>
      </c>
      <c r="B3276" s="4">
        <v>1029.0899999999999</v>
      </c>
      <c r="G3276" s="2">
        <v>42615</v>
      </c>
      <c r="H3276" s="4">
        <v>138.63</v>
      </c>
      <c r="I3276" s="4"/>
      <c r="J3276" s="2">
        <v>37617</v>
      </c>
      <c r="K3276" s="4">
        <v>29.55</v>
      </c>
      <c r="S3276" s="3">
        <v>37487</v>
      </c>
      <c r="T3276">
        <v>1.72</v>
      </c>
    </row>
    <row r="3277" spans="1:20" x14ac:dyDescent="0.25">
      <c r="A3277" s="2">
        <v>42268</v>
      </c>
      <c r="B3277" s="4">
        <v>1023.53</v>
      </c>
      <c r="G3277" s="2">
        <v>42619</v>
      </c>
      <c r="H3277" s="4">
        <v>139.63999999999999</v>
      </c>
      <c r="I3277" s="4"/>
      <c r="J3277" s="2">
        <v>37620</v>
      </c>
      <c r="K3277" s="4">
        <v>29.62</v>
      </c>
      <c r="S3277" s="3">
        <v>37488</v>
      </c>
      <c r="T3277">
        <v>1.7</v>
      </c>
    </row>
    <row r="3278" spans="1:20" x14ac:dyDescent="0.25">
      <c r="A3278" s="2">
        <v>42269</v>
      </c>
      <c r="B3278" s="4">
        <v>1027.6400000000001</v>
      </c>
      <c r="G3278" s="2">
        <v>42620</v>
      </c>
      <c r="H3278" s="4">
        <v>139.54</v>
      </c>
      <c r="I3278" s="4"/>
      <c r="J3278" s="2">
        <v>37621</v>
      </c>
      <c r="K3278" s="4">
        <v>28.62</v>
      </c>
      <c r="S3278" s="3">
        <v>37489</v>
      </c>
      <c r="T3278">
        <v>1.72</v>
      </c>
    </row>
    <row r="3279" spans="1:20" x14ac:dyDescent="0.25">
      <c r="A3279" s="2">
        <v>42270</v>
      </c>
      <c r="B3279" s="4">
        <v>1027.5999999999999</v>
      </c>
      <c r="G3279" s="2">
        <v>42621</v>
      </c>
      <c r="H3279" s="4">
        <v>137.79</v>
      </c>
      <c r="I3279" s="4"/>
      <c r="J3279" s="2">
        <v>37623</v>
      </c>
      <c r="K3279" s="4">
        <v>25.39</v>
      </c>
      <c r="S3279" s="3">
        <v>37490</v>
      </c>
      <c r="T3279">
        <v>1.73</v>
      </c>
    </row>
    <row r="3280" spans="1:20" x14ac:dyDescent="0.25">
      <c r="A3280" s="2">
        <v>42271</v>
      </c>
      <c r="B3280" s="4">
        <v>1029.6099999999999</v>
      </c>
      <c r="G3280" s="2">
        <v>42622</v>
      </c>
      <c r="H3280" s="4">
        <v>135.52000000000001</v>
      </c>
      <c r="I3280" s="4"/>
      <c r="J3280" s="2">
        <v>37624</v>
      </c>
      <c r="K3280" s="4">
        <v>24.68</v>
      </c>
      <c r="S3280" s="3">
        <v>37491</v>
      </c>
      <c r="T3280">
        <v>1.72</v>
      </c>
    </row>
    <row r="3281" spans="1:20" x14ac:dyDescent="0.25">
      <c r="A3281" s="2">
        <v>42272</v>
      </c>
      <c r="B3281" s="4">
        <v>1027.01</v>
      </c>
      <c r="G3281" s="2">
        <v>42625</v>
      </c>
      <c r="H3281" s="4">
        <v>135.59</v>
      </c>
      <c r="I3281" s="4"/>
      <c r="J3281" s="2">
        <v>37627</v>
      </c>
      <c r="K3281" s="4">
        <v>24.91</v>
      </c>
      <c r="S3281" s="3">
        <v>37494</v>
      </c>
      <c r="T3281">
        <v>1.81</v>
      </c>
    </row>
    <row r="3282" spans="1:20" x14ac:dyDescent="0.25">
      <c r="A3282" s="2">
        <v>42275</v>
      </c>
      <c r="B3282" s="4">
        <v>1032.05</v>
      </c>
      <c r="G3282" s="2">
        <v>42626</v>
      </c>
      <c r="H3282" s="4">
        <v>134.05000000000001</v>
      </c>
      <c r="I3282" s="4"/>
      <c r="J3282" s="2">
        <v>37628</v>
      </c>
      <c r="K3282" s="4">
        <v>25.13</v>
      </c>
      <c r="S3282" s="3">
        <v>37495</v>
      </c>
      <c r="T3282">
        <v>1.79</v>
      </c>
    </row>
    <row r="3283" spans="1:20" x14ac:dyDescent="0.25">
      <c r="A3283" s="2">
        <v>42276</v>
      </c>
      <c r="B3283" s="4">
        <v>1032.8699999999999</v>
      </c>
      <c r="G3283" s="2">
        <v>42627</v>
      </c>
      <c r="H3283" s="4">
        <v>134.25</v>
      </c>
      <c r="I3283" s="4"/>
      <c r="J3283" s="2">
        <v>37629</v>
      </c>
      <c r="K3283" s="4">
        <v>25.53</v>
      </c>
      <c r="S3283" s="3">
        <v>37496</v>
      </c>
      <c r="T3283">
        <v>1.8</v>
      </c>
    </row>
    <row r="3284" spans="1:20" x14ac:dyDescent="0.25">
      <c r="A3284" s="2">
        <v>42277</v>
      </c>
      <c r="B3284" s="4">
        <v>1031.97</v>
      </c>
      <c r="G3284" s="2">
        <v>42628</v>
      </c>
      <c r="H3284" s="4">
        <v>133.66999999999999</v>
      </c>
      <c r="I3284" s="4"/>
      <c r="J3284" s="2">
        <v>37630</v>
      </c>
      <c r="K3284" s="4">
        <v>24.25</v>
      </c>
      <c r="S3284" s="3">
        <v>37497</v>
      </c>
      <c r="T3284">
        <v>1.8199999999999998</v>
      </c>
    </row>
    <row r="3285" spans="1:20" x14ac:dyDescent="0.25">
      <c r="A3285" s="2">
        <v>42278</v>
      </c>
      <c r="B3285" s="4">
        <v>1033.18</v>
      </c>
      <c r="G3285" s="2">
        <v>42629</v>
      </c>
      <c r="H3285" s="4">
        <v>134.75</v>
      </c>
      <c r="I3285" s="4"/>
      <c r="J3285" s="2">
        <v>37631</v>
      </c>
      <c r="K3285" s="4">
        <v>24.32</v>
      </c>
      <c r="S3285" s="3">
        <v>37498</v>
      </c>
      <c r="T3285">
        <v>1.81</v>
      </c>
    </row>
    <row r="3286" spans="1:20" x14ac:dyDescent="0.25">
      <c r="A3286" s="2">
        <v>42279</v>
      </c>
      <c r="B3286" s="4">
        <v>1034.8800000000001</v>
      </c>
      <c r="G3286" s="2">
        <v>42632</v>
      </c>
      <c r="H3286" s="4">
        <v>134.31</v>
      </c>
      <c r="I3286" s="4"/>
      <c r="J3286" s="2">
        <v>37634</v>
      </c>
      <c r="K3286" s="4">
        <v>24.9</v>
      </c>
      <c r="S3286" s="3">
        <v>37502</v>
      </c>
      <c r="T3286">
        <v>1.87</v>
      </c>
    </row>
    <row r="3287" spans="1:20" x14ac:dyDescent="0.25">
      <c r="A3287" s="2">
        <v>42282</v>
      </c>
      <c r="B3287" s="4">
        <v>1031.28</v>
      </c>
      <c r="G3287" s="2">
        <v>42633</v>
      </c>
      <c r="H3287" s="4">
        <v>134.78</v>
      </c>
      <c r="I3287" s="4"/>
      <c r="J3287" s="2">
        <v>37635</v>
      </c>
      <c r="K3287" s="4">
        <v>24.57</v>
      </c>
      <c r="S3287" s="3">
        <v>37503</v>
      </c>
      <c r="T3287">
        <v>1.74</v>
      </c>
    </row>
    <row r="3288" spans="1:20" x14ac:dyDescent="0.25">
      <c r="A3288" s="2">
        <v>42283</v>
      </c>
      <c r="B3288" s="4">
        <v>1034.02</v>
      </c>
      <c r="G3288" s="2">
        <v>42634</v>
      </c>
      <c r="H3288" s="4">
        <v>135.87</v>
      </c>
      <c r="I3288" s="4"/>
      <c r="J3288" s="2">
        <v>37636</v>
      </c>
      <c r="K3288" s="4">
        <v>25.51</v>
      </c>
      <c r="S3288" s="3">
        <v>37504</v>
      </c>
      <c r="T3288">
        <v>1.75</v>
      </c>
    </row>
    <row r="3289" spans="1:20" x14ac:dyDescent="0.25">
      <c r="A3289" s="2">
        <v>42284</v>
      </c>
      <c r="B3289" s="4">
        <v>1038.2</v>
      </c>
      <c r="G3289" s="2">
        <v>42635</v>
      </c>
      <c r="H3289" s="4">
        <v>136.94999999999999</v>
      </c>
      <c r="I3289" s="4"/>
      <c r="J3289" s="2">
        <v>37637</v>
      </c>
      <c r="K3289" s="4">
        <v>25.01</v>
      </c>
      <c r="S3289" s="3">
        <v>37505</v>
      </c>
      <c r="T3289">
        <v>1.71</v>
      </c>
    </row>
    <row r="3290" spans="1:20" x14ac:dyDescent="0.25">
      <c r="A3290" s="2">
        <v>42285</v>
      </c>
      <c r="B3290" s="4">
        <v>1039.21</v>
      </c>
      <c r="G3290" s="2">
        <v>42636</v>
      </c>
      <c r="H3290" s="4">
        <v>136.82</v>
      </c>
      <c r="I3290" s="4"/>
      <c r="J3290" s="2">
        <v>37638</v>
      </c>
      <c r="K3290" s="4">
        <v>25.7</v>
      </c>
      <c r="S3290" s="3">
        <v>37508</v>
      </c>
      <c r="T3290">
        <v>1.76</v>
      </c>
    </row>
    <row r="3291" spans="1:20" x14ac:dyDescent="0.25">
      <c r="A3291" s="2">
        <v>42286</v>
      </c>
      <c r="B3291" s="4">
        <v>1039.24</v>
      </c>
      <c r="G3291" s="2">
        <v>42639</v>
      </c>
      <c r="H3291" s="4">
        <v>137.69</v>
      </c>
      <c r="I3291" s="4"/>
      <c r="J3291" s="2">
        <v>37642</v>
      </c>
      <c r="K3291" s="4">
        <v>27.59</v>
      </c>
      <c r="S3291" s="3">
        <v>37509</v>
      </c>
      <c r="T3291">
        <v>1.74</v>
      </c>
    </row>
    <row r="3292" spans="1:20" x14ac:dyDescent="0.25">
      <c r="A3292" s="2">
        <v>42289</v>
      </c>
      <c r="B3292" s="4">
        <v>1038.42</v>
      </c>
      <c r="G3292" s="2">
        <v>42640</v>
      </c>
      <c r="H3292" s="4">
        <v>138.69999999999999</v>
      </c>
      <c r="I3292" s="4"/>
      <c r="J3292" s="2">
        <v>37643</v>
      </c>
      <c r="K3292" s="4">
        <v>29.01</v>
      </c>
      <c r="S3292" s="3">
        <v>37510</v>
      </c>
      <c r="T3292">
        <v>1.72</v>
      </c>
    </row>
    <row r="3293" spans="1:20" x14ac:dyDescent="0.25">
      <c r="A3293" s="2">
        <v>42290</v>
      </c>
      <c r="B3293" s="4">
        <v>1037.42</v>
      </c>
      <c r="G3293" s="2">
        <v>42641</v>
      </c>
      <c r="H3293" s="4">
        <v>138.4</v>
      </c>
      <c r="I3293" s="4"/>
      <c r="J3293" s="2">
        <v>37644</v>
      </c>
      <c r="K3293" s="4">
        <v>27.53</v>
      </c>
      <c r="S3293" s="3">
        <v>37511</v>
      </c>
      <c r="T3293">
        <v>1.74</v>
      </c>
    </row>
    <row r="3294" spans="1:20" x14ac:dyDescent="0.25">
      <c r="A3294" s="2">
        <v>42291</v>
      </c>
      <c r="B3294" s="4">
        <v>1037.02</v>
      </c>
      <c r="G3294" s="2">
        <v>42642</v>
      </c>
      <c r="H3294" s="4">
        <v>138.75</v>
      </c>
      <c r="I3294" s="4"/>
      <c r="J3294" s="2">
        <v>37645</v>
      </c>
      <c r="K3294" s="4">
        <v>31.51</v>
      </c>
      <c r="S3294" s="3">
        <v>37512</v>
      </c>
      <c r="T3294">
        <v>1.72</v>
      </c>
    </row>
    <row r="3295" spans="1:20" x14ac:dyDescent="0.25">
      <c r="A3295" s="2">
        <v>42292</v>
      </c>
      <c r="B3295" s="4">
        <v>1038.25</v>
      </c>
      <c r="G3295" s="2">
        <v>42643</v>
      </c>
      <c r="H3295" s="4">
        <v>137.51</v>
      </c>
      <c r="I3295" s="4"/>
      <c r="J3295" s="2">
        <v>37648</v>
      </c>
      <c r="K3295" s="4">
        <v>34.69</v>
      </c>
      <c r="S3295" s="3">
        <v>37515</v>
      </c>
      <c r="T3295">
        <v>1.83</v>
      </c>
    </row>
    <row r="3296" spans="1:20" x14ac:dyDescent="0.25">
      <c r="A3296" s="2">
        <v>42293</v>
      </c>
      <c r="B3296" s="4">
        <v>1040.67</v>
      </c>
      <c r="G3296" s="2">
        <v>42646</v>
      </c>
      <c r="H3296" s="4">
        <v>136.81</v>
      </c>
      <c r="I3296" s="4"/>
      <c r="J3296" s="2">
        <v>37649</v>
      </c>
      <c r="K3296" s="4">
        <v>31.93</v>
      </c>
      <c r="S3296" s="3">
        <v>37516</v>
      </c>
      <c r="T3296">
        <v>1.72</v>
      </c>
    </row>
    <row r="3297" spans="1:20" x14ac:dyDescent="0.25">
      <c r="A3297" s="2">
        <v>42296</v>
      </c>
      <c r="B3297" s="4">
        <v>1042.04</v>
      </c>
      <c r="G3297" s="2">
        <v>42647</v>
      </c>
      <c r="H3297" s="4">
        <v>135.21</v>
      </c>
      <c r="I3297" s="4"/>
      <c r="J3297" s="2">
        <v>37650</v>
      </c>
      <c r="K3297" s="4">
        <v>31.26</v>
      </c>
      <c r="S3297" s="3">
        <v>37517</v>
      </c>
      <c r="T3297">
        <v>1.6800000000000002</v>
      </c>
    </row>
    <row r="3298" spans="1:20" x14ac:dyDescent="0.25">
      <c r="A3298" s="2">
        <v>42297</v>
      </c>
      <c r="B3298" s="4">
        <v>1042.52</v>
      </c>
      <c r="G3298" s="2">
        <v>42648</v>
      </c>
      <c r="H3298" s="4">
        <v>134.58000000000001</v>
      </c>
      <c r="I3298" s="4"/>
      <c r="J3298" s="2">
        <v>37651</v>
      </c>
      <c r="K3298" s="4">
        <v>31.32</v>
      </c>
      <c r="S3298" s="3">
        <v>37518</v>
      </c>
      <c r="T3298">
        <v>1.69</v>
      </c>
    </row>
    <row r="3299" spans="1:20" x14ac:dyDescent="0.25">
      <c r="A3299" s="2">
        <v>42298</v>
      </c>
      <c r="B3299" s="4">
        <v>1041.93</v>
      </c>
      <c r="G3299" s="2">
        <v>42649</v>
      </c>
      <c r="H3299" s="4">
        <v>133.83000000000001</v>
      </c>
      <c r="I3299" s="4"/>
      <c r="J3299" s="2">
        <v>37652</v>
      </c>
      <c r="K3299" s="4">
        <v>31.17</v>
      </c>
      <c r="S3299" s="3">
        <v>37519</v>
      </c>
      <c r="T3299">
        <v>1.7</v>
      </c>
    </row>
    <row r="3300" spans="1:20" x14ac:dyDescent="0.25">
      <c r="A3300" s="2">
        <v>42299</v>
      </c>
      <c r="B3300" s="4">
        <v>1042.0999999999999</v>
      </c>
      <c r="G3300" s="2">
        <v>42650</v>
      </c>
      <c r="H3300" s="4">
        <v>133.91999999999999</v>
      </c>
      <c r="I3300" s="4"/>
      <c r="J3300" s="2">
        <v>37655</v>
      </c>
      <c r="K3300" s="4">
        <v>31.02</v>
      </c>
      <c r="S3300" s="3">
        <v>37522</v>
      </c>
      <c r="T3300">
        <v>1.74</v>
      </c>
    </row>
    <row r="3301" spans="1:20" x14ac:dyDescent="0.25">
      <c r="A3301" s="2">
        <v>42300</v>
      </c>
      <c r="B3301" s="4">
        <v>1043.95</v>
      </c>
      <c r="G3301" s="2">
        <v>42653</v>
      </c>
      <c r="H3301" s="4">
        <v>133.13</v>
      </c>
      <c r="I3301" s="4"/>
      <c r="J3301" s="2">
        <v>37656</v>
      </c>
      <c r="K3301" s="4">
        <v>32.76</v>
      </c>
      <c r="S3301" s="3">
        <v>37523</v>
      </c>
      <c r="T3301">
        <v>1.75</v>
      </c>
    </row>
    <row r="3302" spans="1:20" x14ac:dyDescent="0.25">
      <c r="A3302" s="2">
        <v>42303</v>
      </c>
      <c r="B3302" s="4">
        <v>1043.32</v>
      </c>
      <c r="G3302" s="2">
        <v>42654</v>
      </c>
      <c r="H3302" s="4">
        <v>132.83000000000001</v>
      </c>
      <c r="I3302" s="4"/>
      <c r="J3302" s="2">
        <v>37657</v>
      </c>
      <c r="K3302" s="4">
        <v>33.04</v>
      </c>
      <c r="S3302" s="3">
        <v>37524</v>
      </c>
      <c r="T3302">
        <v>1.79</v>
      </c>
    </row>
    <row r="3303" spans="1:20" x14ac:dyDescent="0.25">
      <c r="A3303" s="2">
        <v>42304</v>
      </c>
      <c r="B3303" s="4">
        <v>1041.52</v>
      </c>
      <c r="G3303" s="2">
        <v>42655</v>
      </c>
      <c r="H3303" s="4">
        <v>132.96</v>
      </c>
      <c r="I3303" s="4"/>
      <c r="J3303" s="2">
        <v>37658</v>
      </c>
      <c r="K3303" s="4">
        <v>33.35</v>
      </c>
      <c r="S3303" s="3">
        <v>37525</v>
      </c>
      <c r="T3303">
        <v>1.8</v>
      </c>
    </row>
    <row r="3304" spans="1:20" x14ac:dyDescent="0.25">
      <c r="A3304" s="2">
        <v>42305</v>
      </c>
      <c r="B3304" s="4">
        <v>1043.3900000000001</v>
      </c>
      <c r="G3304" s="2">
        <v>42656</v>
      </c>
      <c r="H3304" s="4">
        <v>133.46</v>
      </c>
      <c r="I3304" s="4"/>
      <c r="J3304" s="2">
        <v>37659</v>
      </c>
      <c r="K3304" s="4">
        <v>34.01</v>
      </c>
      <c r="S3304" s="3">
        <v>37526</v>
      </c>
      <c r="T3304">
        <v>1.78</v>
      </c>
    </row>
    <row r="3305" spans="1:20" x14ac:dyDescent="0.25">
      <c r="A3305" s="2">
        <v>42306</v>
      </c>
      <c r="B3305" s="4">
        <v>1041.55</v>
      </c>
      <c r="G3305" s="2">
        <v>42657</v>
      </c>
      <c r="H3305" s="4">
        <v>131.59</v>
      </c>
      <c r="I3305" s="4"/>
      <c r="J3305" s="2">
        <v>37662</v>
      </c>
      <c r="K3305" s="4">
        <v>33.99</v>
      </c>
      <c r="S3305" s="3">
        <v>37529</v>
      </c>
      <c r="T3305">
        <v>1.85</v>
      </c>
    </row>
    <row r="3306" spans="1:20" x14ac:dyDescent="0.25">
      <c r="A3306" s="2">
        <v>42307</v>
      </c>
      <c r="B3306" s="4">
        <v>1042.3499999999999</v>
      </c>
      <c r="G3306" s="2">
        <v>42660</v>
      </c>
      <c r="H3306" s="4">
        <v>132.43</v>
      </c>
      <c r="I3306" s="4"/>
      <c r="J3306" s="2">
        <v>37663</v>
      </c>
      <c r="K3306" s="4">
        <v>33.68</v>
      </c>
      <c r="S3306" s="3">
        <v>37530</v>
      </c>
      <c r="T3306">
        <v>1.85</v>
      </c>
    </row>
    <row r="3307" spans="1:20" x14ac:dyDescent="0.25">
      <c r="A3307" s="2">
        <v>42310</v>
      </c>
      <c r="B3307" s="4">
        <v>1044.44</v>
      </c>
      <c r="G3307" s="2">
        <v>42661</v>
      </c>
      <c r="H3307" s="4">
        <v>132.86000000000001</v>
      </c>
      <c r="I3307" s="4"/>
      <c r="J3307" s="2">
        <v>37664</v>
      </c>
      <c r="K3307" s="4">
        <v>34.33</v>
      </c>
      <c r="S3307" s="3">
        <v>37531</v>
      </c>
      <c r="T3307">
        <v>1.75</v>
      </c>
    </row>
    <row r="3308" spans="1:20" x14ac:dyDescent="0.25">
      <c r="A3308" s="2">
        <v>42311</v>
      </c>
      <c r="B3308" s="4">
        <v>1045.1099999999999</v>
      </c>
      <c r="G3308" s="2">
        <v>42662</v>
      </c>
      <c r="H3308" s="4">
        <v>132.97</v>
      </c>
      <c r="I3308" s="4"/>
      <c r="J3308" s="2">
        <v>37665</v>
      </c>
      <c r="K3308" s="4">
        <v>33.700000000000003</v>
      </c>
      <c r="S3308" s="3">
        <v>37532</v>
      </c>
      <c r="T3308">
        <v>1.76</v>
      </c>
    </row>
    <row r="3309" spans="1:20" x14ac:dyDescent="0.25">
      <c r="A3309" s="2">
        <v>42312</v>
      </c>
      <c r="B3309" s="4">
        <v>1042.32</v>
      </c>
      <c r="G3309" s="2">
        <v>42663</v>
      </c>
      <c r="H3309" s="4">
        <v>133.11000000000001</v>
      </c>
      <c r="I3309" s="4"/>
      <c r="J3309" s="2">
        <v>37666</v>
      </c>
      <c r="K3309" s="4">
        <v>32.619999999999997</v>
      </c>
      <c r="S3309" s="3">
        <v>37533</v>
      </c>
      <c r="T3309">
        <v>1.72</v>
      </c>
    </row>
    <row r="3310" spans="1:20" x14ac:dyDescent="0.25">
      <c r="A3310" s="2">
        <v>42313</v>
      </c>
      <c r="B3310" s="4">
        <v>1038.3599999999999</v>
      </c>
      <c r="G3310" s="2">
        <v>42664</v>
      </c>
      <c r="H3310" s="4">
        <v>133.31</v>
      </c>
      <c r="I3310" s="4"/>
      <c r="J3310" s="2">
        <v>37670</v>
      </c>
      <c r="K3310" s="4">
        <v>31.11</v>
      </c>
      <c r="S3310" s="3">
        <v>37536</v>
      </c>
      <c r="T3310">
        <v>1.74</v>
      </c>
    </row>
    <row r="3311" spans="1:20" x14ac:dyDescent="0.25">
      <c r="A3311" s="2">
        <v>42314</v>
      </c>
      <c r="B3311" s="4">
        <v>1031.8800000000001</v>
      </c>
      <c r="G3311" s="2">
        <v>42667</v>
      </c>
      <c r="H3311" s="4">
        <v>132.72999999999999</v>
      </c>
      <c r="I3311" s="4"/>
      <c r="J3311" s="2">
        <v>37671</v>
      </c>
      <c r="K3311" s="4">
        <v>31.31</v>
      </c>
      <c r="S3311" s="3">
        <v>37537</v>
      </c>
      <c r="T3311">
        <v>1.72</v>
      </c>
    </row>
    <row r="3312" spans="1:20" x14ac:dyDescent="0.25">
      <c r="A3312" s="2">
        <v>42317</v>
      </c>
      <c r="B3312" s="4">
        <v>1026.79</v>
      </c>
      <c r="G3312" s="2">
        <v>42668</v>
      </c>
      <c r="H3312" s="4">
        <v>133.08000000000001</v>
      </c>
      <c r="I3312" s="4"/>
      <c r="J3312" s="2">
        <v>37672</v>
      </c>
      <c r="K3312" s="4">
        <v>31.16</v>
      </c>
      <c r="S3312" s="3">
        <v>37538</v>
      </c>
      <c r="T3312">
        <v>1.73</v>
      </c>
    </row>
    <row r="3313" spans="1:20" x14ac:dyDescent="0.25">
      <c r="A3313" s="2">
        <v>42318</v>
      </c>
      <c r="B3313" s="4">
        <v>1024.24</v>
      </c>
      <c r="G3313" s="2">
        <v>42669</v>
      </c>
      <c r="H3313" s="4">
        <v>132.18</v>
      </c>
      <c r="I3313" s="4"/>
      <c r="J3313" s="2">
        <v>37673</v>
      </c>
      <c r="K3313" s="4">
        <v>30.25</v>
      </c>
      <c r="S3313" s="3">
        <v>37539</v>
      </c>
      <c r="T3313">
        <v>1.75</v>
      </c>
    </row>
    <row r="3314" spans="1:20" x14ac:dyDescent="0.25">
      <c r="A3314" s="2">
        <v>42319</v>
      </c>
      <c r="B3314" s="4">
        <v>1021.57</v>
      </c>
      <c r="G3314" s="2">
        <v>42670</v>
      </c>
      <c r="H3314" s="4">
        <v>130.74</v>
      </c>
      <c r="I3314" s="4"/>
      <c r="J3314" s="2">
        <v>37676</v>
      </c>
      <c r="K3314" s="4">
        <v>31.98</v>
      </c>
      <c r="S3314" s="3">
        <v>37540</v>
      </c>
      <c r="T3314">
        <v>1.73</v>
      </c>
    </row>
    <row r="3315" spans="1:20" x14ac:dyDescent="0.25">
      <c r="A3315" s="2">
        <v>42320</v>
      </c>
      <c r="B3315" s="4">
        <v>1014.01</v>
      </c>
      <c r="G3315" s="2">
        <v>42671</v>
      </c>
      <c r="H3315" s="4">
        <v>130.44999999999999</v>
      </c>
      <c r="I3315" s="4"/>
      <c r="J3315" s="2">
        <v>37677</v>
      </c>
      <c r="K3315" s="4">
        <v>31.74</v>
      </c>
      <c r="S3315" s="3">
        <v>37544</v>
      </c>
      <c r="T3315">
        <v>1.88</v>
      </c>
    </row>
    <row r="3316" spans="1:20" x14ac:dyDescent="0.25">
      <c r="A3316" s="2">
        <v>42321</v>
      </c>
      <c r="B3316" s="4">
        <v>1010.89</v>
      </c>
      <c r="G3316" s="2">
        <v>42674</v>
      </c>
      <c r="H3316" s="4">
        <v>131.25</v>
      </c>
      <c r="I3316" s="4"/>
      <c r="J3316" s="2">
        <v>37678</v>
      </c>
      <c r="K3316" s="4">
        <v>31.94</v>
      </c>
      <c r="S3316" s="3">
        <v>37545</v>
      </c>
      <c r="T3316">
        <v>1.73</v>
      </c>
    </row>
    <row r="3317" spans="1:20" x14ac:dyDescent="0.25">
      <c r="A3317" s="2">
        <v>42324</v>
      </c>
      <c r="B3317" s="4">
        <v>1014.8</v>
      </c>
      <c r="G3317" s="2">
        <v>42675</v>
      </c>
      <c r="H3317" s="4">
        <v>131.01</v>
      </c>
      <c r="I3317" s="4"/>
      <c r="J3317" s="2">
        <v>37679</v>
      </c>
      <c r="K3317" s="4">
        <v>30.53</v>
      </c>
      <c r="S3317" s="3">
        <v>37546</v>
      </c>
      <c r="T3317">
        <v>1.74</v>
      </c>
    </row>
    <row r="3318" spans="1:20" x14ac:dyDescent="0.25">
      <c r="A3318" s="2">
        <v>42325</v>
      </c>
      <c r="B3318" s="4">
        <v>1015.5</v>
      </c>
      <c r="G3318" s="2">
        <v>42676</v>
      </c>
      <c r="H3318" s="4">
        <v>131.58000000000001</v>
      </c>
      <c r="I3318" s="4"/>
      <c r="J3318" s="2">
        <v>37680</v>
      </c>
      <c r="K3318" s="4">
        <v>29.63</v>
      </c>
      <c r="S3318" s="3">
        <v>37547</v>
      </c>
      <c r="T3318">
        <v>1.71</v>
      </c>
    </row>
    <row r="3319" spans="1:20" x14ac:dyDescent="0.25">
      <c r="A3319" s="2">
        <v>42326</v>
      </c>
      <c r="B3319" s="4">
        <v>1017.15</v>
      </c>
      <c r="G3319" s="2">
        <v>42677</v>
      </c>
      <c r="H3319" s="4">
        <v>130.57</v>
      </c>
      <c r="I3319" s="4"/>
      <c r="J3319" s="2">
        <v>37683</v>
      </c>
      <c r="K3319" s="4">
        <v>30.43</v>
      </c>
      <c r="S3319" s="3">
        <v>37550</v>
      </c>
      <c r="T3319">
        <v>1.73</v>
      </c>
    </row>
    <row r="3320" spans="1:20" x14ac:dyDescent="0.25">
      <c r="A3320" s="2">
        <v>42327</v>
      </c>
      <c r="B3320" s="4">
        <v>1009.26</v>
      </c>
      <c r="G3320" s="2">
        <v>42678</v>
      </c>
      <c r="H3320" s="4">
        <v>131.74</v>
      </c>
      <c r="I3320" s="4"/>
      <c r="J3320" s="2">
        <v>37684</v>
      </c>
      <c r="K3320" s="4">
        <v>31.83</v>
      </c>
      <c r="S3320" s="3">
        <v>37551</v>
      </c>
      <c r="T3320">
        <v>1.71</v>
      </c>
    </row>
    <row r="3321" spans="1:20" x14ac:dyDescent="0.25">
      <c r="A3321" s="2">
        <v>42328</v>
      </c>
      <c r="B3321" s="4">
        <v>1008.98</v>
      </c>
      <c r="G3321" s="2">
        <v>42681</v>
      </c>
      <c r="H3321" s="4">
        <v>130.62</v>
      </c>
      <c r="I3321" s="4"/>
      <c r="J3321" s="2">
        <v>37685</v>
      </c>
      <c r="K3321" s="4">
        <v>30.38</v>
      </c>
      <c r="S3321" s="3">
        <v>37552</v>
      </c>
      <c r="T3321">
        <v>1.76</v>
      </c>
    </row>
    <row r="3322" spans="1:20" x14ac:dyDescent="0.25">
      <c r="A3322" s="2">
        <v>42331</v>
      </c>
      <c r="B3322" s="4">
        <v>1008.32</v>
      </c>
      <c r="G3322" s="2">
        <v>42682</v>
      </c>
      <c r="H3322" s="4">
        <v>130.09</v>
      </c>
      <c r="I3322" s="4"/>
      <c r="J3322" s="2">
        <v>37686</v>
      </c>
      <c r="K3322" s="4">
        <v>31.37</v>
      </c>
      <c r="S3322" s="3">
        <v>37553</v>
      </c>
      <c r="T3322">
        <v>1.8</v>
      </c>
    </row>
    <row r="3323" spans="1:20" x14ac:dyDescent="0.25">
      <c r="A3323" s="2">
        <v>42332</v>
      </c>
      <c r="B3323" s="4">
        <v>1009.21</v>
      </c>
      <c r="G3323" s="2">
        <v>42683</v>
      </c>
      <c r="H3323" s="4">
        <v>124.57</v>
      </c>
      <c r="I3323" s="4"/>
      <c r="J3323" s="2">
        <v>37687</v>
      </c>
      <c r="K3323" s="4">
        <v>31.08</v>
      </c>
      <c r="S3323" s="3">
        <v>37554</v>
      </c>
      <c r="T3323">
        <v>1.8199999999999998</v>
      </c>
    </row>
    <row r="3324" spans="1:20" x14ac:dyDescent="0.25">
      <c r="A3324" s="2">
        <v>42333</v>
      </c>
      <c r="B3324" s="4">
        <v>1009.92</v>
      </c>
      <c r="G3324" s="2">
        <v>42684</v>
      </c>
      <c r="H3324" s="4">
        <v>122.73</v>
      </c>
      <c r="I3324" s="4"/>
      <c r="J3324" s="2">
        <v>37690</v>
      </c>
      <c r="K3324" s="4">
        <v>33.31</v>
      </c>
      <c r="S3324" s="3">
        <v>37557</v>
      </c>
      <c r="T3324">
        <v>1.79</v>
      </c>
    </row>
    <row r="3325" spans="1:20" x14ac:dyDescent="0.25">
      <c r="A3325" s="2">
        <v>42335</v>
      </c>
      <c r="B3325" s="4">
        <v>1011.08</v>
      </c>
      <c r="G3325" s="2">
        <v>42685</v>
      </c>
      <c r="H3325" s="4">
        <v>122.04</v>
      </c>
      <c r="I3325" s="4"/>
      <c r="J3325" s="2">
        <v>37691</v>
      </c>
      <c r="K3325" s="4">
        <v>33.61</v>
      </c>
      <c r="S3325" s="3">
        <v>37558</v>
      </c>
      <c r="T3325">
        <v>1.75</v>
      </c>
    </row>
    <row r="3326" spans="1:20" x14ac:dyDescent="0.25">
      <c r="A3326" s="2">
        <v>42338</v>
      </c>
      <c r="B3326" s="4">
        <v>1010.51</v>
      </c>
      <c r="G3326" s="2">
        <v>42688</v>
      </c>
      <c r="H3326" s="4">
        <v>121.31</v>
      </c>
      <c r="I3326" s="4"/>
      <c r="J3326" s="2">
        <v>37692</v>
      </c>
      <c r="K3326" s="4">
        <v>33.51</v>
      </c>
      <c r="S3326" s="3">
        <v>37559</v>
      </c>
      <c r="T3326">
        <v>1.72</v>
      </c>
    </row>
    <row r="3327" spans="1:20" x14ac:dyDescent="0.25">
      <c r="A3327" s="2">
        <v>42339</v>
      </c>
      <c r="B3327" s="4">
        <v>1016.8</v>
      </c>
      <c r="G3327" s="2">
        <v>42689</v>
      </c>
      <c r="H3327" s="4">
        <v>121.91</v>
      </c>
      <c r="I3327" s="4"/>
      <c r="J3327" s="2">
        <v>37693</v>
      </c>
      <c r="K3327" s="4">
        <v>31.76</v>
      </c>
      <c r="S3327" s="3">
        <v>37560</v>
      </c>
      <c r="T3327">
        <v>1.8199999999999998</v>
      </c>
    </row>
    <row r="3328" spans="1:20" x14ac:dyDescent="0.25">
      <c r="A3328" s="2">
        <v>42340</v>
      </c>
      <c r="B3328" s="4">
        <v>1014.87</v>
      </c>
      <c r="G3328" s="2">
        <v>42690</v>
      </c>
      <c r="H3328" s="4">
        <v>123.01</v>
      </c>
      <c r="I3328" s="4"/>
      <c r="J3328" s="2">
        <v>37694</v>
      </c>
      <c r="K3328" s="4">
        <v>30.98</v>
      </c>
      <c r="S3328" s="3">
        <v>37561</v>
      </c>
      <c r="T3328">
        <v>1.74</v>
      </c>
    </row>
    <row r="3329" spans="1:20" x14ac:dyDescent="0.25">
      <c r="A3329" s="2">
        <v>42341</v>
      </c>
      <c r="B3329" s="4">
        <v>1007.78</v>
      </c>
      <c r="G3329" s="2">
        <v>42691</v>
      </c>
      <c r="H3329" s="4">
        <v>121.2</v>
      </c>
      <c r="I3329" s="4"/>
      <c r="J3329" s="2">
        <v>37697</v>
      </c>
      <c r="K3329" s="4">
        <v>31.75</v>
      </c>
      <c r="S3329" s="3">
        <v>37564</v>
      </c>
      <c r="T3329">
        <v>1.71</v>
      </c>
    </row>
    <row r="3330" spans="1:20" x14ac:dyDescent="0.25">
      <c r="A3330" s="2">
        <v>42342</v>
      </c>
      <c r="B3330" s="4">
        <v>1009.58</v>
      </c>
      <c r="G3330" s="2">
        <v>42692</v>
      </c>
      <c r="H3330" s="4">
        <v>120.85</v>
      </c>
      <c r="I3330" s="4"/>
      <c r="J3330" s="2">
        <v>37698</v>
      </c>
      <c r="K3330" s="4">
        <v>30.43</v>
      </c>
      <c r="S3330" s="3">
        <v>37565</v>
      </c>
      <c r="T3330">
        <v>1.6400000000000001</v>
      </c>
    </row>
    <row r="3331" spans="1:20" x14ac:dyDescent="0.25">
      <c r="A3331" s="2">
        <v>42345</v>
      </c>
      <c r="B3331" s="4">
        <v>1010.94</v>
      </c>
      <c r="G3331" s="2">
        <v>42695</v>
      </c>
      <c r="H3331" s="4">
        <v>121.15</v>
      </c>
      <c r="I3331" s="4"/>
      <c r="J3331" s="2">
        <v>37699</v>
      </c>
      <c r="K3331" s="4">
        <v>31.54</v>
      </c>
      <c r="S3331" s="3">
        <v>37566</v>
      </c>
      <c r="T3331">
        <v>1.48</v>
      </c>
    </row>
    <row r="3332" spans="1:20" x14ac:dyDescent="0.25">
      <c r="A3332" s="2">
        <v>42346</v>
      </c>
      <c r="B3332" s="4">
        <v>1010.12</v>
      </c>
      <c r="G3332" s="2">
        <v>42696</v>
      </c>
      <c r="H3332" s="4">
        <v>121.11</v>
      </c>
      <c r="I3332" s="4"/>
      <c r="J3332" s="2">
        <v>37700</v>
      </c>
      <c r="K3332" s="4">
        <v>30.44</v>
      </c>
      <c r="S3332" s="3">
        <v>37567</v>
      </c>
      <c r="T3332">
        <v>1.27</v>
      </c>
    </row>
    <row r="3333" spans="1:20" x14ac:dyDescent="0.25">
      <c r="A3333" s="2">
        <v>42347</v>
      </c>
      <c r="B3333" s="4">
        <v>1009.84</v>
      </c>
      <c r="G3333" s="2">
        <v>42697</v>
      </c>
      <c r="H3333" s="4">
        <v>120.64</v>
      </c>
      <c r="I3333" s="4"/>
      <c r="J3333" s="2">
        <v>37701</v>
      </c>
      <c r="K3333" s="4">
        <v>28.67</v>
      </c>
      <c r="S3333" s="3">
        <v>37568</v>
      </c>
      <c r="T3333">
        <v>1.18</v>
      </c>
    </row>
    <row r="3334" spans="1:20" x14ac:dyDescent="0.25">
      <c r="A3334" s="2">
        <v>42348</v>
      </c>
      <c r="B3334" s="4">
        <v>1010.16</v>
      </c>
      <c r="G3334" s="2">
        <v>42699</v>
      </c>
      <c r="H3334" s="4">
        <v>120.82</v>
      </c>
      <c r="I3334" s="4"/>
      <c r="J3334" s="2">
        <v>37704</v>
      </c>
      <c r="K3334" s="4">
        <v>30.39</v>
      </c>
      <c r="S3334" s="3">
        <v>37572</v>
      </c>
      <c r="T3334">
        <v>1.29</v>
      </c>
    </row>
    <row r="3335" spans="1:20" x14ac:dyDescent="0.25">
      <c r="A3335" s="2">
        <v>42349</v>
      </c>
      <c r="B3335" s="4">
        <v>1014.86</v>
      </c>
      <c r="G3335" s="2">
        <v>42702</v>
      </c>
      <c r="H3335" s="4">
        <v>121.71</v>
      </c>
      <c r="I3335" s="4"/>
      <c r="J3335" s="2">
        <v>37705</v>
      </c>
      <c r="K3335" s="4">
        <v>28.75</v>
      </c>
      <c r="S3335" s="3">
        <v>37573</v>
      </c>
      <c r="T3335">
        <v>1.17</v>
      </c>
    </row>
    <row r="3336" spans="1:20" x14ac:dyDescent="0.25">
      <c r="A3336" s="2">
        <v>42352</v>
      </c>
      <c r="B3336" s="4">
        <v>1010.9</v>
      </c>
      <c r="G3336" s="2">
        <v>42703</v>
      </c>
      <c r="H3336" s="4">
        <v>122.22</v>
      </c>
      <c r="I3336" s="4"/>
      <c r="J3336" s="2">
        <v>37706</v>
      </c>
      <c r="K3336" s="4">
        <v>28.23</v>
      </c>
      <c r="S3336" s="3">
        <v>37574</v>
      </c>
      <c r="T3336">
        <v>1.29</v>
      </c>
    </row>
    <row r="3337" spans="1:20" x14ac:dyDescent="0.25">
      <c r="A3337" s="2">
        <v>42353</v>
      </c>
      <c r="B3337" s="4">
        <v>1009.14</v>
      </c>
      <c r="G3337" s="2">
        <v>42704</v>
      </c>
      <c r="H3337" s="4">
        <v>120.24</v>
      </c>
      <c r="I3337" s="4"/>
      <c r="J3337" s="2">
        <v>37707</v>
      </c>
      <c r="K3337" s="4">
        <v>27.96</v>
      </c>
      <c r="S3337" s="3">
        <v>37575</v>
      </c>
      <c r="T3337">
        <v>1.35</v>
      </c>
    </row>
    <row r="3338" spans="1:20" x14ac:dyDescent="0.25">
      <c r="A3338" s="2">
        <v>42354</v>
      </c>
      <c r="B3338" s="4">
        <v>1008.57</v>
      </c>
      <c r="G3338" s="2">
        <v>42705</v>
      </c>
      <c r="H3338" s="4">
        <v>118.73</v>
      </c>
      <c r="I3338" s="4"/>
      <c r="J3338" s="2">
        <v>37708</v>
      </c>
      <c r="K3338" s="4">
        <v>27.75</v>
      </c>
      <c r="S3338" s="3">
        <v>37578</v>
      </c>
      <c r="T3338">
        <v>1.21</v>
      </c>
    </row>
    <row r="3339" spans="1:20" x14ac:dyDescent="0.25">
      <c r="A3339" s="2">
        <v>42355</v>
      </c>
      <c r="B3339" s="4">
        <v>1011.57</v>
      </c>
      <c r="G3339" s="2">
        <v>42706</v>
      </c>
      <c r="H3339" s="4">
        <v>119.6</v>
      </c>
      <c r="I3339" s="4"/>
      <c r="J3339" s="2">
        <v>37711</v>
      </c>
      <c r="K3339" s="4">
        <v>29.15</v>
      </c>
      <c r="S3339" s="3">
        <v>37579</v>
      </c>
      <c r="T3339">
        <v>1.2</v>
      </c>
    </row>
    <row r="3340" spans="1:20" x14ac:dyDescent="0.25">
      <c r="A3340" s="2">
        <v>42356</v>
      </c>
      <c r="B3340" s="4">
        <v>1012.83</v>
      </c>
      <c r="G3340" s="2">
        <v>42709</v>
      </c>
      <c r="H3340" s="4">
        <v>119.47</v>
      </c>
      <c r="I3340" s="4"/>
      <c r="J3340" s="2">
        <v>37712</v>
      </c>
      <c r="K3340" s="4">
        <v>28.36</v>
      </c>
      <c r="S3340" s="3">
        <v>37580</v>
      </c>
      <c r="T3340">
        <v>1.23</v>
      </c>
    </row>
    <row r="3341" spans="1:20" x14ac:dyDescent="0.25">
      <c r="A3341" s="2">
        <v>42359</v>
      </c>
      <c r="B3341" s="4">
        <v>1012.76</v>
      </c>
      <c r="G3341" s="2">
        <v>42710</v>
      </c>
      <c r="H3341" s="4">
        <v>119.38</v>
      </c>
      <c r="I3341" s="4"/>
      <c r="J3341" s="2">
        <v>37713</v>
      </c>
      <c r="K3341" s="4">
        <v>28.02</v>
      </c>
      <c r="S3341" s="3">
        <v>37581</v>
      </c>
      <c r="T3341">
        <v>1.27</v>
      </c>
    </row>
    <row r="3342" spans="1:20" x14ac:dyDescent="0.25">
      <c r="A3342" s="2">
        <v>42360</v>
      </c>
      <c r="B3342" s="4">
        <v>1010.31</v>
      </c>
      <c r="C3342" s="3">
        <v>42360</v>
      </c>
      <c r="G3342" s="2">
        <v>42711</v>
      </c>
      <c r="H3342" s="4">
        <v>120.4</v>
      </c>
      <c r="I3342" s="4"/>
      <c r="J3342" s="2">
        <v>37714</v>
      </c>
      <c r="K3342" s="4">
        <v>28.21</v>
      </c>
      <c r="S3342" s="3">
        <v>37582</v>
      </c>
      <c r="T3342">
        <v>1.25</v>
      </c>
    </row>
    <row r="3343" spans="1:20" x14ac:dyDescent="0.25">
      <c r="A3343" s="2">
        <v>42361</v>
      </c>
      <c r="B3343" s="4">
        <v>1007.76</v>
      </c>
      <c r="C3343" s="3">
        <v>42361</v>
      </c>
      <c r="G3343" s="2">
        <v>42712</v>
      </c>
      <c r="H3343" s="4">
        <v>118.98</v>
      </c>
      <c r="I3343" s="4"/>
      <c r="J3343" s="2">
        <v>37715</v>
      </c>
      <c r="K3343" s="4">
        <v>29.13</v>
      </c>
      <c r="S3343" s="3">
        <v>37585</v>
      </c>
      <c r="T3343">
        <v>1.32</v>
      </c>
    </row>
    <row r="3344" spans="1:20" x14ac:dyDescent="0.25">
      <c r="A3344" s="2">
        <v>42362</v>
      </c>
      <c r="B3344" s="4">
        <v>1009.67</v>
      </c>
      <c r="C3344" s="3">
        <v>42362</v>
      </c>
      <c r="G3344" s="2">
        <v>42713</v>
      </c>
      <c r="H3344" s="4">
        <v>117.5</v>
      </c>
      <c r="I3344" s="4"/>
      <c r="J3344" s="2">
        <v>37718</v>
      </c>
      <c r="K3344" s="4">
        <v>28.45</v>
      </c>
      <c r="S3344" s="3">
        <v>37586</v>
      </c>
      <c r="T3344">
        <v>1.26</v>
      </c>
    </row>
    <row r="3345" spans="1:20" x14ac:dyDescent="0.25">
      <c r="A3345" s="2">
        <v>42366</v>
      </c>
      <c r="B3345" s="4">
        <v>1010.61</v>
      </c>
      <c r="C3345" s="3">
        <v>42366</v>
      </c>
      <c r="G3345" s="2">
        <v>42716</v>
      </c>
      <c r="H3345" s="4">
        <v>117.72</v>
      </c>
      <c r="I3345" s="4"/>
      <c r="J3345" s="2">
        <v>37719</v>
      </c>
      <c r="K3345" s="4">
        <v>27.13</v>
      </c>
      <c r="S3345" s="3">
        <v>37587</v>
      </c>
      <c r="T3345">
        <v>1.27</v>
      </c>
    </row>
    <row r="3346" spans="1:20" x14ac:dyDescent="0.25">
      <c r="A3346" s="2">
        <v>42367</v>
      </c>
      <c r="B3346" s="4">
        <v>1004.99</v>
      </c>
      <c r="C3346" s="3">
        <v>42367</v>
      </c>
      <c r="G3346" s="2">
        <v>42717</v>
      </c>
      <c r="H3346" s="4">
        <v>118.14</v>
      </c>
      <c r="I3346" s="4"/>
      <c r="J3346" s="2">
        <v>37720</v>
      </c>
      <c r="K3346" s="4">
        <v>27.11</v>
      </c>
      <c r="S3346" s="3">
        <v>37589</v>
      </c>
      <c r="T3346">
        <v>1.23</v>
      </c>
    </row>
    <row r="3347" spans="1:20" x14ac:dyDescent="0.25">
      <c r="A3347" s="2">
        <v>42368</v>
      </c>
      <c r="B3347" s="4">
        <v>1004.64</v>
      </c>
      <c r="C3347" s="3">
        <v>42368</v>
      </c>
      <c r="G3347" s="2">
        <v>42718</v>
      </c>
      <c r="H3347" s="4">
        <v>116.82</v>
      </c>
      <c r="I3347" s="4"/>
      <c r="J3347" s="2">
        <v>37721</v>
      </c>
      <c r="K3347" s="4">
        <v>25.6</v>
      </c>
      <c r="S3347" s="3">
        <v>37592</v>
      </c>
      <c r="T3347">
        <v>1.27</v>
      </c>
    </row>
    <row r="3348" spans="1:20" x14ac:dyDescent="0.25">
      <c r="A3348" s="2">
        <v>42369</v>
      </c>
      <c r="B3348" s="4">
        <v>1006.25</v>
      </c>
      <c r="C3348" s="3">
        <v>42369</v>
      </c>
      <c r="G3348" s="2">
        <v>42719</v>
      </c>
      <c r="H3348" s="4">
        <v>117.41</v>
      </c>
      <c r="I3348" s="4"/>
      <c r="J3348" s="2">
        <v>37722</v>
      </c>
      <c r="K3348" s="4">
        <v>24.44</v>
      </c>
      <c r="S3348" s="3">
        <v>37593</v>
      </c>
      <c r="T3348">
        <v>1.24</v>
      </c>
    </row>
    <row r="3349" spans="1:20" x14ac:dyDescent="0.25">
      <c r="A3349" s="2">
        <v>42370</v>
      </c>
      <c r="B3349" s="4">
        <v>1006.25</v>
      </c>
      <c r="G3349" s="2">
        <v>42720</v>
      </c>
      <c r="H3349" s="4">
        <v>117.14</v>
      </c>
      <c r="I3349" s="4"/>
      <c r="J3349" s="2">
        <v>37725</v>
      </c>
      <c r="K3349" s="4">
        <v>23.41</v>
      </c>
      <c r="S3349" s="3">
        <v>37594</v>
      </c>
      <c r="T3349">
        <v>1.23</v>
      </c>
    </row>
    <row r="3350" spans="1:20" x14ac:dyDescent="0.25">
      <c r="A3350" s="2">
        <v>42373</v>
      </c>
      <c r="B3350" s="4">
        <v>1008.5</v>
      </c>
      <c r="C3350" s="3">
        <v>42373</v>
      </c>
      <c r="G3350" s="2">
        <v>42723</v>
      </c>
      <c r="H3350" s="4">
        <v>118.4</v>
      </c>
      <c r="I3350" s="4"/>
      <c r="J3350" s="2">
        <v>37726</v>
      </c>
      <c r="K3350" s="4">
        <v>22.56</v>
      </c>
      <c r="S3350" s="3">
        <v>37595</v>
      </c>
      <c r="T3350">
        <v>1.24</v>
      </c>
    </row>
    <row r="3351" spans="1:20" x14ac:dyDescent="0.25">
      <c r="A3351" s="2">
        <v>42374</v>
      </c>
      <c r="B3351" s="4">
        <v>1007.11</v>
      </c>
      <c r="C3351" s="3">
        <v>42374</v>
      </c>
      <c r="G3351" s="2">
        <v>42724</v>
      </c>
      <c r="H3351" s="4">
        <v>117.81</v>
      </c>
      <c r="I3351" s="4"/>
      <c r="J3351" s="2">
        <v>37727</v>
      </c>
      <c r="K3351" s="4">
        <v>22.52</v>
      </c>
      <c r="S3351" s="3">
        <v>37596</v>
      </c>
      <c r="T3351">
        <v>1.21</v>
      </c>
    </row>
    <row r="3352" spans="1:20" x14ac:dyDescent="0.25">
      <c r="A3352" s="2">
        <v>42375</v>
      </c>
      <c r="B3352" s="4">
        <v>1012.42</v>
      </c>
      <c r="C3352" s="3">
        <v>42375</v>
      </c>
      <c r="G3352" s="2">
        <v>42725</v>
      </c>
      <c r="H3352" s="4">
        <v>118.33</v>
      </c>
      <c r="I3352" s="4"/>
      <c r="J3352" s="2">
        <v>37728</v>
      </c>
      <c r="K3352" s="4">
        <v>21.5</v>
      </c>
      <c r="S3352" s="3">
        <v>37599</v>
      </c>
      <c r="T3352">
        <v>1.22</v>
      </c>
    </row>
    <row r="3353" spans="1:20" x14ac:dyDescent="0.25">
      <c r="A3353" s="2">
        <v>42376</v>
      </c>
      <c r="B3353" s="4">
        <v>1013.13</v>
      </c>
      <c r="C3353" s="3">
        <v>42376</v>
      </c>
      <c r="G3353" s="2">
        <v>42726</v>
      </c>
      <c r="H3353" s="4">
        <v>117.81</v>
      </c>
      <c r="I3353" s="4"/>
      <c r="J3353" s="2">
        <v>37732</v>
      </c>
      <c r="K3353" s="4">
        <v>21.95</v>
      </c>
      <c r="S3353" s="3">
        <v>37600</v>
      </c>
      <c r="T3353">
        <v>1.22</v>
      </c>
    </row>
    <row r="3354" spans="1:20" x14ac:dyDescent="0.25">
      <c r="A3354" s="2">
        <v>42377</v>
      </c>
      <c r="B3354" s="4">
        <v>1014.83</v>
      </c>
      <c r="C3354" s="3">
        <v>42377</v>
      </c>
      <c r="G3354" s="2">
        <v>42727</v>
      </c>
      <c r="H3354" s="4">
        <v>118.05</v>
      </c>
      <c r="I3354" s="4"/>
      <c r="J3354" s="2">
        <v>37733</v>
      </c>
      <c r="K3354" s="4">
        <v>20.7</v>
      </c>
      <c r="S3354" s="3">
        <v>37601</v>
      </c>
      <c r="T3354">
        <v>1.29</v>
      </c>
    </row>
    <row r="3355" spans="1:20" x14ac:dyDescent="0.25">
      <c r="A3355" s="2">
        <v>42380</v>
      </c>
      <c r="B3355" s="4">
        <v>1010.47</v>
      </c>
      <c r="C3355" s="3">
        <v>42380</v>
      </c>
      <c r="G3355" s="2">
        <v>42731</v>
      </c>
      <c r="H3355" s="4">
        <v>117.67</v>
      </c>
      <c r="I3355" s="4"/>
      <c r="J3355" s="2">
        <v>37734</v>
      </c>
      <c r="K3355" s="4">
        <v>20.8</v>
      </c>
      <c r="S3355" s="3">
        <v>37602</v>
      </c>
      <c r="T3355">
        <v>1.29</v>
      </c>
    </row>
    <row r="3356" spans="1:20" x14ac:dyDescent="0.25">
      <c r="A3356" s="2">
        <v>42381</v>
      </c>
      <c r="B3356" s="4">
        <v>1015.88</v>
      </c>
      <c r="C3356" s="3">
        <v>42381</v>
      </c>
      <c r="G3356" s="2">
        <v>42732</v>
      </c>
      <c r="H3356" s="4">
        <v>118.53</v>
      </c>
      <c r="I3356" s="4"/>
      <c r="J3356" s="2">
        <v>37735</v>
      </c>
      <c r="K3356" s="4">
        <v>20.329999999999998</v>
      </c>
      <c r="S3356" s="3">
        <v>37603</v>
      </c>
      <c r="T3356">
        <v>1.25</v>
      </c>
    </row>
    <row r="3357" spans="1:20" x14ac:dyDescent="0.25">
      <c r="A3357" s="2">
        <v>42382</v>
      </c>
      <c r="B3357" s="4">
        <v>1019.9</v>
      </c>
      <c r="C3357" s="3">
        <v>42382</v>
      </c>
      <c r="G3357" s="2">
        <v>42733</v>
      </c>
      <c r="H3357" s="4">
        <v>118.95</v>
      </c>
      <c r="I3357" s="4"/>
      <c r="J3357" s="2">
        <v>37736</v>
      </c>
      <c r="K3357" s="4">
        <v>20.8</v>
      </c>
      <c r="S3357" s="3">
        <v>37606</v>
      </c>
      <c r="T3357">
        <v>1.3599999999999999</v>
      </c>
    </row>
    <row r="3358" spans="1:20" x14ac:dyDescent="0.25">
      <c r="A3358" s="2">
        <v>42383</v>
      </c>
      <c r="B3358" s="4">
        <v>1016.68</v>
      </c>
      <c r="C3358" s="3">
        <v>42383</v>
      </c>
      <c r="G3358" s="2">
        <v>42734</v>
      </c>
      <c r="H3358" s="4">
        <v>119.13</v>
      </c>
      <c r="I3358" s="4"/>
      <c r="J3358" s="2">
        <v>37739</v>
      </c>
      <c r="K3358" s="4">
        <v>20.84</v>
      </c>
      <c r="S3358" s="3">
        <v>37607</v>
      </c>
      <c r="T3358">
        <v>1.26</v>
      </c>
    </row>
    <row r="3359" spans="1:20" x14ac:dyDescent="0.25">
      <c r="A3359" s="2">
        <v>42384</v>
      </c>
      <c r="B3359" s="4">
        <v>1022.69</v>
      </c>
      <c r="C3359" s="3">
        <v>42384</v>
      </c>
      <c r="G3359" s="2">
        <v>42738</v>
      </c>
      <c r="H3359" s="4">
        <v>119.64</v>
      </c>
      <c r="I3359" s="4"/>
      <c r="J3359" s="2">
        <v>37740</v>
      </c>
      <c r="K3359" s="4">
        <v>20.76</v>
      </c>
      <c r="S3359" s="3">
        <v>37608</v>
      </c>
      <c r="T3359">
        <v>1.25</v>
      </c>
    </row>
    <row r="3360" spans="1:20" x14ac:dyDescent="0.25">
      <c r="A3360" s="2">
        <v>42388</v>
      </c>
      <c r="B3360" s="4">
        <v>1021.34</v>
      </c>
      <c r="C3360" s="3">
        <v>42388</v>
      </c>
      <c r="G3360" s="2">
        <v>42739</v>
      </c>
      <c r="H3360" s="4">
        <v>120.1</v>
      </c>
      <c r="I3360" s="4"/>
      <c r="J3360" s="2">
        <v>37741</v>
      </c>
      <c r="K3360" s="4">
        <v>21.21</v>
      </c>
      <c r="S3360" s="3">
        <v>37609</v>
      </c>
      <c r="T3360">
        <v>1.28</v>
      </c>
    </row>
    <row r="3361" spans="1:20" x14ac:dyDescent="0.25">
      <c r="A3361" s="2">
        <v>42389</v>
      </c>
      <c r="B3361" s="4">
        <v>1024.68</v>
      </c>
      <c r="C3361" s="3">
        <v>42389</v>
      </c>
      <c r="G3361" s="2">
        <v>42740</v>
      </c>
      <c r="H3361" s="4">
        <v>121.98</v>
      </c>
      <c r="I3361" s="4"/>
      <c r="J3361" s="2">
        <v>37742</v>
      </c>
      <c r="K3361" s="4">
        <v>21.59</v>
      </c>
      <c r="S3361" s="3">
        <v>37610</v>
      </c>
      <c r="T3361">
        <v>1.26</v>
      </c>
    </row>
    <row r="3362" spans="1:20" x14ac:dyDescent="0.25">
      <c r="A3362" s="2">
        <v>42390</v>
      </c>
      <c r="B3362" s="4">
        <v>1022.5</v>
      </c>
      <c r="C3362" s="3">
        <v>42390</v>
      </c>
      <c r="G3362" s="2">
        <v>42741</v>
      </c>
      <c r="H3362" s="4">
        <v>120.86</v>
      </c>
      <c r="I3362" s="4"/>
      <c r="J3362" s="2">
        <v>37743</v>
      </c>
      <c r="K3362" s="4">
        <v>20.63</v>
      </c>
      <c r="S3362" s="3">
        <v>37613</v>
      </c>
      <c r="T3362">
        <v>1.28</v>
      </c>
    </row>
    <row r="3363" spans="1:20" x14ac:dyDescent="0.25">
      <c r="A3363" s="2">
        <v>42391</v>
      </c>
      <c r="B3363" s="4">
        <v>1021.27</v>
      </c>
      <c r="C3363" s="3">
        <v>42391</v>
      </c>
      <c r="G3363" s="2">
        <v>42744</v>
      </c>
      <c r="H3363" s="4">
        <v>121.83</v>
      </c>
      <c r="I3363" s="4"/>
      <c r="J3363" s="2">
        <v>37746</v>
      </c>
      <c r="K3363" s="4">
        <v>21.13</v>
      </c>
      <c r="S3363" s="3">
        <v>37614</v>
      </c>
      <c r="T3363">
        <v>1.1499999999999999</v>
      </c>
    </row>
    <row r="3364" spans="1:20" x14ac:dyDescent="0.25">
      <c r="A3364" s="2">
        <v>42394</v>
      </c>
      <c r="B3364" s="4">
        <v>1022.96</v>
      </c>
      <c r="C3364" s="3">
        <v>42394</v>
      </c>
      <c r="G3364" s="2">
        <v>42745</v>
      </c>
      <c r="H3364" s="4">
        <v>121.75</v>
      </c>
      <c r="I3364" s="4"/>
      <c r="J3364" s="2">
        <v>37747</v>
      </c>
      <c r="K3364" s="4">
        <v>20.8</v>
      </c>
      <c r="S3364" s="3">
        <v>37616</v>
      </c>
      <c r="T3364">
        <v>1.28</v>
      </c>
    </row>
    <row r="3365" spans="1:20" x14ac:dyDescent="0.25">
      <c r="A3365" s="2">
        <v>42395</v>
      </c>
      <c r="B3365" s="4">
        <v>1023.2</v>
      </c>
      <c r="C3365" s="3">
        <v>42395</v>
      </c>
      <c r="G3365" s="2">
        <v>42746</v>
      </c>
      <c r="H3365" s="4">
        <v>122.16</v>
      </c>
      <c r="I3365" s="4"/>
      <c r="J3365" s="2">
        <v>37748</v>
      </c>
      <c r="K3365" s="4">
        <v>21</v>
      </c>
      <c r="S3365" s="3">
        <v>37617</v>
      </c>
      <c r="T3365">
        <v>1.2</v>
      </c>
    </row>
    <row r="3366" spans="1:20" x14ac:dyDescent="0.25">
      <c r="A3366" s="2">
        <v>42396</v>
      </c>
      <c r="B3366" s="4">
        <v>1023.01</v>
      </c>
      <c r="C3366" s="3">
        <v>42396</v>
      </c>
      <c r="G3366" s="2">
        <v>42747</v>
      </c>
      <c r="H3366" s="4">
        <v>121.89</v>
      </c>
      <c r="I3366" s="4"/>
      <c r="J3366" s="2">
        <v>37749</v>
      </c>
      <c r="K3366" s="4">
        <v>21.24</v>
      </c>
      <c r="S3366" s="3">
        <v>37620</v>
      </c>
      <c r="T3366">
        <v>1.23</v>
      </c>
    </row>
    <row r="3367" spans="1:20" x14ac:dyDescent="0.25">
      <c r="A3367" s="2">
        <v>42397</v>
      </c>
      <c r="B3367" s="4">
        <v>1023.44</v>
      </c>
      <c r="C3367" s="3">
        <v>42397</v>
      </c>
      <c r="G3367" s="2">
        <v>42748</v>
      </c>
      <c r="H3367" s="4">
        <v>121.31</v>
      </c>
      <c r="I3367" s="4"/>
      <c r="J3367" s="2">
        <v>37750</v>
      </c>
      <c r="K3367" s="4">
        <v>19.690000000000001</v>
      </c>
      <c r="S3367" s="3">
        <v>37621</v>
      </c>
      <c r="T3367">
        <v>1.1599999999999999</v>
      </c>
    </row>
    <row r="3368" spans="1:20" x14ac:dyDescent="0.25">
      <c r="A3368" s="2">
        <v>42398</v>
      </c>
      <c r="B3368" s="4">
        <v>1026.55</v>
      </c>
      <c r="C3368" s="3">
        <v>42398</v>
      </c>
      <c r="G3368" s="2">
        <v>42752</v>
      </c>
      <c r="H3368" s="4">
        <v>122.58</v>
      </c>
      <c r="I3368" s="4"/>
      <c r="J3368" s="2">
        <v>37753</v>
      </c>
      <c r="K3368" s="4">
        <v>19.52</v>
      </c>
      <c r="S3368" s="3">
        <v>37623</v>
      </c>
      <c r="T3368">
        <v>1.3</v>
      </c>
    </row>
    <row r="3369" spans="1:20" x14ac:dyDescent="0.25">
      <c r="A3369" s="2">
        <v>42401</v>
      </c>
      <c r="B3369" s="4">
        <v>1025.3699999999999</v>
      </c>
      <c r="C3369" s="3">
        <v>42401</v>
      </c>
      <c r="G3369" s="2">
        <v>42753</v>
      </c>
      <c r="H3369" s="4">
        <v>121.01</v>
      </c>
      <c r="I3369" s="4"/>
      <c r="J3369" s="2">
        <v>37754</v>
      </c>
      <c r="K3369" s="4">
        <v>19.91</v>
      </c>
      <c r="S3369" s="3">
        <v>37624</v>
      </c>
      <c r="T3369">
        <v>1.1200000000000001</v>
      </c>
    </row>
    <row r="3370" spans="1:20" x14ac:dyDescent="0.25">
      <c r="A3370" s="2">
        <v>42402</v>
      </c>
      <c r="B3370" s="4">
        <v>1032.1600000000001</v>
      </c>
      <c r="C3370" s="3">
        <v>42402</v>
      </c>
      <c r="G3370" s="2">
        <v>42754</v>
      </c>
      <c r="H3370" s="4">
        <v>120.18</v>
      </c>
      <c r="I3370" s="4"/>
      <c r="J3370" s="2">
        <v>37755</v>
      </c>
      <c r="K3370" s="4">
        <v>20</v>
      </c>
      <c r="S3370" s="3">
        <v>37627</v>
      </c>
      <c r="T3370">
        <v>1.22</v>
      </c>
    </row>
    <row r="3371" spans="1:20" x14ac:dyDescent="0.25">
      <c r="A3371" s="2">
        <v>42403</v>
      </c>
      <c r="B3371" s="4">
        <v>1029</v>
      </c>
      <c r="G3371" s="2">
        <v>42755</v>
      </c>
      <c r="H3371" s="4">
        <v>119.94</v>
      </c>
      <c r="I3371" s="4"/>
      <c r="J3371" s="2">
        <v>37756</v>
      </c>
      <c r="K3371" s="4">
        <v>19.239999999999998</v>
      </c>
      <c r="S3371" s="3">
        <v>37628</v>
      </c>
      <c r="T3371">
        <v>1.2</v>
      </c>
    </row>
    <row r="3372" spans="1:20" x14ac:dyDescent="0.25">
      <c r="A3372" s="2">
        <v>42404</v>
      </c>
      <c r="B3372" s="4">
        <v>1030.06</v>
      </c>
      <c r="G3372" s="2">
        <v>42758</v>
      </c>
      <c r="H3372" s="4">
        <v>121.14</v>
      </c>
      <c r="I3372" s="4"/>
      <c r="J3372" s="2">
        <v>37757</v>
      </c>
      <c r="K3372" s="4">
        <v>18.399999999999999</v>
      </c>
      <c r="S3372" s="3">
        <v>37629</v>
      </c>
      <c r="T3372">
        <v>1.29</v>
      </c>
    </row>
    <row r="3373" spans="1:20" x14ac:dyDescent="0.25">
      <c r="A3373" s="2">
        <v>42405</v>
      </c>
      <c r="B3373" s="4">
        <v>1026.81</v>
      </c>
      <c r="G3373" s="2">
        <v>42759</v>
      </c>
      <c r="H3373" s="4">
        <v>120.31</v>
      </c>
      <c r="I3373" s="4"/>
      <c r="J3373" s="2">
        <v>37760</v>
      </c>
      <c r="K3373" s="4">
        <v>20.51</v>
      </c>
      <c r="S3373" s="3">
        <v>37630</v>
      </c>
      <c r="T3373">
        <v>1.29</v>
      </c>
    </row>
    <row r="3374" spans="1:20" x14ac:dyDescent="0.25">
      <c r="A3374" s="2">
        <v>42408</v>
      </c>
      <c r="B3374" s="4">
        <v>1023.8</v>
      </c>
      <c r="G3374" s="2">
        <v>42760</v>
      </c>
      <c r="H3374" s="4">
        <v>118.8</v>
      </c>
      <c r="I3374" s="4"/>
      <c r="J3374" s="2">
        <v>37761</v>
      </c>
      <c r="K3374" s="4">
        <v>21.29</v>
      </c>
      <c r="S3374" s="3">
        <v>37631</v>
      </c>
      <c r="T3374">
        <v>1.25</v>
      </c>
    </row>
    <row r="3375" spans="1:20" x14ac:dyDescent="0.25">
      <c r="A3375" s="2">
        <v>42409</v>
      </c>
      <c r="B3375" s="4">
        <v>1022.1</v>
      </c>
      <c r="G3375" s="2">
        <v>42761</v>
      </c>
      <c r="H3375" s="4">
        <v>119.2</v>
      </c>
      <c r="I3375" s="4"/>
      <c r="J3375" s="2">
        <v>37762</v>
      </c>
      <c r="K3375" s="4">
        <v>21.21</v>
      </c>
      <c r="S3375" s="3">
        <v>37634</v>
      </c>
      <c r="T3375">
        <v>1.26</v>
      </c>
    </row>
    <row r="3376" spans="1:20" x14ac:dyDescent="0.25">
      <c r="A3376" s="2">
        <v>42410</v>
      </c>
      <c r="B3376" s="4">
        <v>1021.45</v>
      </c>
      <c r="G3376" s="2">
        <v>42762</v>
      </c>
      <c r="H3376" s="4">
        <v>119.63</v>
      </c>
      <c r="I3376" s="4"/>
      <c r="J3376" s="2">
        <v>37763</v>
      </c>
      <c r="K3376" s="4">
        <v>19.78</v>
      </c>
      <c r="S3376" s="3">
        <v>37635</v>
      </c>
      <c r="T3376">
        <v>1.24</v>
      </c>
    </row>
    <row r="3377" spans="1:20" x14ac:dyDescent="0.25">
      <c r="A3377" s="2">
        <v>42411</v>
      </c>
      <c r="B3377" s="4">
        <v>1018.46</v>
      </c>
      <c r="G3377" s="2">
        <v>42765</v>
      </c>
      <c r="H3377" s="4">
        <v>119.27</v>
      </c>
      <c r="I3377" s="4"/>
      <c r="J3377" s="2">
        <v>37764</v>
      </c>
      <c r="K3377" s="4">
        <v>19.170000000000002</v>
      </c>
      <c r="S3377" s="3">
        <v>37636</v>
      </c>
      <c r="T3377">
        <v>1.3</v>
      </c>
    </row>
    <row r="3378" spans="1:20" x14ac:dyDescent="0.25">
      <c r="A3378" s="2">
        <v>42412</v>
      </c>
      <c r="B3378" s="4">
        <v>1025.05</v>
      </c>
      <c r="G3378" s="2">
        <v>42766</v>
      </c>
      <c r="H3378" s="4">
        <v>120.1</v>
      </c>
      <c r="I3378" s="4"/>
      <c r="J3378" s="2">
        <v>37768</v>
      </c>
      <c r="K3378" s="4">
        <v>19.989999999999998</v>
      </c>
      <c r="S3378" s="3">
        <v>37637</v>
      </c>
      <c r="T3378">
        <v>1.24</v>
      </c>
    </row>
    <row r="3379" spans="1:20" x14ac:dyDescent="0.25">
      <c r="A3379" s="2">
        <v>42415</v>
      </c>
      <c r="B3379" s="4">
        <v>1025.05</v>
      </c>
      <c r="G3379" s="2">
        <v>42767</v>
      </c>
      <c r="H3379" s="4">
        <v>119.1</v>
      </c>
      <c r="I3379" s="4"/>
      <c r="J3379" s="2">
        <v>37769</v>
      </c>
      <c r="K3379" s="4">
        <v>20.03</v>
      </c>
      <c r="S3379" s="3">
        <v>37638</v>
      </c>
      <c r="T3379">
        <v>1.2</v>
      </c>
    </row>
    <row r="3380" spans="1:20" x14ac:dyDescent="0.25">
      <c r="A3380" s="2">
        <v>42416</v>
      </c>
      <c r="B3380" s="4">
        <v>1025.32</v>
      </c>
      <c r="G3380" s="2">
        <v>42768</v>
      </c>
      <c r="H3380" s="4">
        <v>119.05</v>
      </c>
      <c r="I3380" s="4"/>
      <c r="J3380" s="2">
        <v>37770</v>
      </c>
      <c r="K3380" s="4">
        <v>20.43</v>
      </c>
      <c r="S3380" s="3">
        <v>37642</v>
      </c>
      <c r="T3380">
        <v>1.31</v>
      </c>
    </row>
    <row r="3381" spans="1:20" x14ac:dyDescent="0.25">
      <c r="A3381" s="2">
        <v>42417</v>
      </c>
      <c r="B3381" s="4">
        <v>1028.6199999999999</v>
      </c>
      <c r="G3381" s="2">
        <v>42769</v>
      </c>
      <c r="H3381" s="4">
        <v>119</v>
      </c>
      <c r="I3381" s="4"/>
      <c r="J3381" s="2">
        <v>37771</v>
      </c>
      <c r="K3381" s="4">
        <v>19.47</v>
      </c>
      <c r="S3381" s="3">
        <v>37643</v>
      </c>
      <c r="T3381">
        <v>1.26</v>
      </c>
    </row>
    <row r="3382" spans="1:20" x14ac:dyDescent="0.25">
      <c r="A3382" s="2">
        <v>42418</v>
      </c>
      <c r="B3382" s="4">
        <v>1028.96</v>
      </c>
      <c r="G3382" s="2">
        <v>42772</v>
      </c>
      <c r="H3382" s="4">
        <v>119.72</v>
      </c>
      <c r="I3382" s="4"/>
      <c r="J3382" s="2">
        <v>37774</v>
      </c>
      <c r="K3382" s="4">
        <v>20.85</v>
      </c>
      <c r="S3382" s="3">
        <v>37644</v>
      </c>
      <c r="T3382">
        <v>1.27</v>
      </c>
    </row>
    <row r="3383" spans="1:20" x14ac:dyDescent="0.25">
      <c r="A3383" s="2">
        <v>42419</v>
      </c>
      <c r="B3383" s="4">
        <v>1029.72</v>
      </c>
      <c r="G3383" s="2">
        <v>42773</v>
      </c>
      <c r="H3383" s="4">
        <v>120.6</v>
      </c>
      <c r="I3383" s="4"/>
      <c r="J3383" s="2">
        <v>37775</v>
      </c>
      <c r="K3383" s="4">
        <v>20.84</v>
      </c>
      <c r="S3383" s="3">
        <v>37645</v>
      </c>
      <c r="T3383">
        <v>1.21</v>
      </c>
    </row>
    <row r="3384" spans="1:20" x14ac:dyDescent="0.25">
      <c r="A3384" s="2">
        <v>42422</v>
      </c>
      <c r="B3384" s="4">
        <v>1033.1199999999999</v>
      </c>
      <c r="G3384" s="2">
        <v>42774</v>
      </c>
      <c r="H3384" s="4">
        <v>122.24</v>
      </c>
      <c r="I3384" s="4"/>
      <c r="J3384" s="2">
        <v>37776</v>
      </c>
      <c r="K3384" s="4">
        <v>20.62</v>
      </c>
      <c r="S3384" s="3">
        <v>37648</v>
      </c>
      <c r="T3384">
        <v>1.3</v>
      </c>
    </row>
    <row r="3385" spans="1:20" x14ac:dyDescent="0.25">
      <c r="A3385" s="2">
        <v>42423</v>
      </c>
      <c r="B3385" s="4">
        <v>1032.29</v>
      </c>
      <c r="G3385" s="2">
        <v>42775</v>
      </c>
      <c r="H3385" s="4">
        <v>120.83</v>
      </c>
      <c r="I3385" s="4"/>
      <c r="J3385" s="2">
        <v>37777</v>
      </c>
      <c r="K3385" s="4">
        <v>20.83</v>
      </c>
      <c r="S3385" s="3">
        <v>37649</v>
      </c>
      <c r="T3385">
        <v>1.23</v>
      </c>
    </row>
    <row r="3386" spans="1:20" x14ac:dyDescent="0.25">
      <c r="A3386" s="2">
        <v>42424</v>
      </c>
      <c r="B3386" s="4">
        <v>1032.92</v>
      </c>
      <c r="G3386" s="2">
        <v>42776</v>
      </c>
      <c r="H3386" s="4">
        <v>120.76</v>
      </c>
      <c r="I3386" s="4"/>
      <c r="J3386" s="2">
        <v>37778</v>
      </c>
      <c r="K3386" s="4">
        <v>21.25</v>
      </c>
      <c r="S3386" s="3">
        <v>37650</v>
      </c>
      <c r="T3386">
        <v>1.26</v>
      </c>
    </row>
    <row r="3387" spans="1:20" x14ac:dyDescent="0.25">
      <c r="A3387" s="2">
        <v>42425</v>
      </c>
      <c r="B3387" s="4">
        <v>1035.55</v>
      </c>
      <c r="G3387" s="2">
        <v>42779</v>
      </c>
      <c r="H3387" s="4">
        <v>120.38</v>
      </c>
      <c r="I3387" s="4"/>
      <c r="J3387" s="2">
        <v>37781</v>
      </c>
      <c r="K3387" s="4">
        <v>22.15</v>
      </c>
      <c r="S3387" s="3">
        <v>37651</v>
      </c>
      <c r="T3387">
        <v>1.29</v>
      </c>
    </row>
    <row r="3388" spans="1:20" x14ac:dyDescent="0.25">
      <c r="A3388" s="2">
        <v>42426</v>
      </c>
      <c r="B3388" s="4">
        <v>1038.8699999999999</v>
      </c>
      <c r="G3388" s="2">
        <v>42780</v>
      </c>
      <c r="H3388" s="4">
        <v>119.51</v>
      </c>
      <c r="I3388" s="4"/>
      <c r="J3388" s="2">
        <v>37782</v>
      </c>
      <c r="K3388" s="4">
        <v>20.64</v>
      </c>
      <c r="S3388" s="3">
        <v>37652</v>
      </c>
      <c r="T3388">
        <v>1.33</v>
      </c>
    </row>
    <row r="3389" spans="1:20" x14ac:dyDescent="0.25">
      <c r="A3389" s="2">
        <v>42429</v>
      </c>
      <c r="B3389" s="4">
        <v>1044.1400000000001</v>
      </c>
      <c r="G3389" s="2">
        <v>42781</v>
      </c>
      <c r="H3389" s="4">
        <v>118.96</v>
      </c>
      <c r="I3389" s="4"/>
      <c r="J3389" s="2">
        <v>37783</v>
      </c>
      <c r="K3389" s="4">
        <v>20.21</v>
      </c>
      <c r="S3389" s="3">
        <v>37655</v>
      </c>
      <c r="T3389">
        <v>1.3</v>
      </c>
    </row>
    <row r="3390" spans="1:20" x14ac:dyDescent="0.25">
      <c r="A3390" s="2">
        <v>42430</v>
      </c>
      <c r="B3390" s="4">
        <v>1051.97</v>
      </c>
      <c r="G3390" s="2">
        <v>42782</v>
      </c>
      <c r="H3390" s="4">
        <v>119.61</v>
      </c>
      <c r="I3390" s="4"/>
      <c r="J3390" s="2">
        <v>37784</v>
      </c>
      <c r="K3390" s="4">
        <v>20.41</v>
      </c>
      <c r="S3390" s="3">
        <v>37656</v>
      </c>
      <c r="T3390">
        <v>1.21</v>
      </c>
    </row>
    <row r="3391" spans="1:20" x14ac:dyDescent="0.25">
      <c r="A3391" s="2">
        <v>42431</v>
      </c>
      <c r="B3391" s="4">
        <v>1048.52</v>
      </c>
      <c r="G3391" s="2">
        <v>42783</v>
      </c>
      <c r="H3391" s="4">
        <v>120.32</v>
      </c>
      <c r="I3391" s="4"/>
      <c r="J3391" s="2">
        <v>37785</v>
      </c>
      <c r="K3391" s="4">
        <v>20.66</v>
      </c>
      <c r="S3391" s="3">
        <v>37657</v>
      </c>
      <c r="T3391">
        <v>1.21</v>
      </c>
    </row>
    <row r="3392" spans="1:20" x14ac:dyDescent="0.25">
      <c r="A3392" s="2">
        <v>42432</v>
      </c>
      <c r="B3392" s="4">
        <v>1049.95</v>
      </c>
      <c r="G3392" s="2">
        <v>42787</v>
      </c>
      <c r="H3392" s="4">
        <v>120.11</v>
      </c>
      <c r="I3392" s="4"/>
      <c r="J3392" s="2">
        <v>37788</v>
      </c>
      <c r="K3392" s="4">
        <v>20.22</v>
      </c>
      <c r="S3392" s="3">
        <v>37658</v>
      </c>
      <c r="T3392">
        <v>1.23</v>
      </c>
    </row>
    <row r="3393" spans="1:20" x14ac:dyDescent="0.25">
      <c r="A3393" s="2">
        <v>42433</v>
      </c>
      <c r="B3393" s="4">
        <v>1051.18</v>
      </c>
      <c r="G3393" s="2">
        <v>42788</v>
      </c>
      <c r="H3393" s="4">
        <v>120.31</v>
      </c>
      <c r="I3393" s="4"/>
      <c r="J3393" s="2">
        <v>37789</v>
      </c>
      <c r="K3393" s="4">
        <v>20.010000000000002</v>
      </c>
      <c r="S3393" s="3">
        <v>37659</v>
      </c>
      <c r="T3393">
        <v>1.21</v>
      </c>
    </row>
    <row r="3394" spans="1:20" x14ac:dyDescent="0.25">
      <c r="A3394" s="2">
        <v>42436</v>
      </c>
      <c r="B3394" s="4">
        <v>1051.68</v>
      </c>
      <c r="G3394" s="2">
        <v>42789</v>
      </c>
      <c r="H3394" s="4">
        <v>120.67</v>
      </c>
      <c r="I3394" s="4"/>
      <c r="J3394" s="2">
        <v>37790</v>
      </c>
      <c r="K3394" s="4">
        <v>19.760000000000002</v>
      </c>
      <c r="S3394" s="3">
        <v>37662</v>
      </c>
      <c r="T3394">
        <v>1.25</v>
      </c>
    </row>
    <row r="3395" spans="1:20" x14ac:dyDescent="0.25">
      <c r="A3395" s="2">
        <v>42437</v>
      </c>
      <c r="B3395" s="4">
        <v>1048.5899999999999</v>
      </c>
      <c r="G3395" s="2">
        <v>42790</v>
      </c>
      <c r="H3395" s="4">
        <v>122.01</v>
      </c>
      <c r="I3395" s="4"/>
      <c r="J3395" s="2">
        <v>37791</v>
      </c>
      <c r="K3395" s="4">
        <v>19.8</v>
      </c>
      <c r="S3395" s="3">
        <v>37663</v>
      </c>
      <c r="T3395">
        <v>1.22</v>
      </c>
    </row>
    <row r="3396" spans="1:20" x14ac:dyDescent="0.25">
      <c r="A3396" s="2">
        <v>42438</v>
      </c>
      <c r="B3396" s="4">
        <v>1049.69</v>
      </c>
      <c r="G3396" s="2">
        <v>42793</v>
      </c>
      <c r="H3396" s="4">
        <v>121.29</v>
      </c>
      <c r="I3396" s="4"/>
      <c r="J3396" s="2">
        <v>37792</v>
      </c>
      <c r="K3396" s="4">
        <v>19.14</v>
      </c>
      <c r="S3396" s="3">
        <v>37664</v>
      </c>
      <c r="T3396">
        <v>1.23</v>
      </c>
    </row>
    <row r="3397" spans="1:20" x14ac:dyDescent="0.25">
      <c r="A3397" s="2">
        <v>42439</v>
      </c>
      <c r="B3397" s="4">
        <v>1052.82</v>
      </c>
      <c r="G3397" s="2">
        <v>42794</v>
      </c>
      <c r="H3397" s="4">
        <v>121.74</v>
      </c>
      <c r="I3397" s="4"/>
      <c r="J3397" s="2">
        <v>37795</v>
      </c>
      <c r="K3397" s="4">
        <v>20.58</v>
      </c>
      <c r="S3397" s="3">
        <v>37665</v>
      </c>
      <c r="T3397">
        <v>1.28</v>
      </c>
    </row>
    <row r="3398" spans="1:20" x14ac:dyDescent="0.25">
      <c r="A3398" s="2">
        <v>42440</v>
      </c>
      <c r="B3398" s="4">
        <v>1058.3800000000001</v>
      </c>
      <c r="G3398" s="2">
        <v>42795</v>
      </c>
      <c r="H3398" s="4">
        <v>119.47</v>
      </c>
      <c r="I3398" s="4"/>
      <c r="J3398" s="2">
        <v>37796</v>
      </c>
      <c r="K3398" s="4">
        <v>20.75</v>
      </c>
      <c r="S3398" s="3">
        <v>37666</v>
      </c>
      <c r="T3398">
        <v>1.3</v>
      </c>
    </row>
    <row r="3399" spans="1:20" x14ac:dyDescent="0.25">
      <c r="A3399" s="2">
        <v>42443</v>
      </c>
      <c r="B3399" s="4">
        <v>1057.0999999999999</v>
      </c>
      <c r="G3399" s="2">
        <v>42796</v>
      </c>
      <c r="H3399" s="4">
        <v>119.04</v>
      </c>
      <c r="I3399" s="4"/>
      <c r="J3399" s="2">
        <v>37797</v>
      </c>
      <c r="K3399" s="4">
        <v>20.81</v>
      </c>
      <c r="S3399" s="3">
        <v>37670</v>
      </c>
      <c r="T3399">
        <v>1.35</v>
      </c>
    </row>
    <row r="3400" spans="1:20" x14ac:dyDescent="0.25">
      <c r="A3400" s="2">
        <v>42444</v>
      </c>
      <c r="B3400" s="4">
        <v>1053.19</v>
      </c>
      <c r="G3400" s="2">
        <v>42797</v>
      </c>
      <c r="H3400" s="4">
        <v>119.35</v>
      </c>
      <c r="I3400" s="4"/>
      <c r="J3400" s="2">
        <v>37798</v>
      </c>
      <c r="K3400" s="4">
        <v>19.399999999999999</v>
      </c>
      <c r="S3400" s="3">
        <v>37671</v>
      </c>
      <c r="T3400">
        <v>1.24</v>
      </c>
    </row>
    <row r="3401" spans="1:20" x14ac:dyDescent="0.25">
      <c r="A3401" s="2">
        <v>42445</v>
      </c>
      <c r="B3401" s="4">
        <v>1055.8399999999999</v>
      </c>
      <c r="G3401" s="2">
        <v>42800</v>
      </c>
      <c r="H3401" s="4">
        <v>118.78</v>
      </c>
      <c r="I3401" s="4"/>
      <c r="J3401" s="2">
        <v>37799</v>
      </c>
      <c r="K3401" s="4">
        <v>19.16</v>
      </c>
      <c r="S3401" s="3">
        <v>37672</v>
      </c>
      <c r="T3401">
        <v>1.25</v>
      </c>
    </row>
    <row r="3402" spans="1:20" x14ac:dyDescent="0.25">
      <c r="A3402" s="2">
        <v>42446</v>
      </c>
      <c r="B3402" s="4">
        <v>1058.8</v>
      </c>
      <c r="G3402" s="2">
        <v>42801</v>
      </c>
      <c r="H3402" s="4">
        <v>118.42</v>
      </c>
      <c r="I3402" s="4"/>
      <c r="J3402" s="2">
        <v>37802</v>
      </c>
      <c r="K3402" s="4">
        <v>19.52</v>
      </c>
      <c r="S3402" s="3">
        <v>37673</v>
      </c>
      <c r="T3402">
        <v>1.21</v>
      </c>
    </row>
    <row r="3403" spans="1:20" x14ac:dyDescent="0.25">
      <c r="A3403" s="2">
        <v>42447</v>
      </c>
      <c r="B3403" s="4">
        <v>1059.8699999999999</v>
      </c>
      <c r="G3403" s="2">
        <v>42802</v>
      </c>
      <c r="H3403" s="4">
        <v>117.78</v>
      </c>
      <c r="I3403" s="4"/>
      <c r="J3403" s="2">
        <v>37803</v>
      </c>
      <c r="K3403" s="4">
        <v>19.46</v>
      </c>
      <c r="S3403" s="3">
        <v>37676</v>
      </c>
      <c r="T3403">
        <v>1.25</v>
      </c>
    </row>
    <row r="3404" spans="1:20" x14ac:dyDescent="0.25">
      <c r="A3404" s="2">
        <v>42450</v>
      </c>
      <c r="B3404" s="4">
        <v>1059.31</v>
      </c>
      <c r="G3404" s="2">
        <v>42803</v>
      </c>
      <c r="H3404" s="4">
        <v>116.84</v>
      </c>
      <c r="I3404" s="4"/>
      <c r="J3404" s="2">
        <v>37804</v>
      </c>
      <c r="K3404" s="4">
        <v>19.03</v>
      </c>
      <c r="S3404" s="3">
        <v>37677</v>
      </c>
      <c r="T3404">
        <v>1.28</v>
      </c>
    </row>
    <row r="3405" spans="1:20" x14ac:dyDescent="0.25">
      <c r="A3405" s="2">
        <v>42451</v>
      </c>
      <c r="B3405" s="4">
        <v>1058.03</v>
      </c>
      <c r="G3405" s="2">
        <v>42804</v>
      </c>
      <c r="H3405" s="4">
        <v>117.25</v>
      </c>
      <c r="I3405" s="4"/>
      <c r="J3405" s="2">
        <v>37805</v>
      </c>
      <c r="K3405" s="4">
        <v>19.39</v>
      </c>
      <c r="S3405" s="3">
        <v>37678</v>
      </c>
      <c r="T3405">
        <v>1.28</v>
      </c>
    </row>
    <row r="3406" spans="1:20" x14ac:dyDescent="0.25">
      <c r="A3406" s="2">
        <v>42452</v>
      </c>
      <c r="B3406" s="4">
        <v>1055.8399999999999</v>
      </c>
      <c r="G3406" s="2">
        <v>42807</v>
      </c>
      <c r="H3406" s="4">
        <v>116.51</v>
      </c>
      <c r="I3406" s="4"/>
      <c r="J3406" s="2">
        <v>37809</v>
      </c>
      <c r="K3406" s="4">
        <v>20.059999999999999</v>
      </c>
      <c r="S3406" s="3">
        <v>37679</v>
      </c>
      <c r="T3406">
        <v>1.31</v>
      </c>
    </row>
    <row r="3407" spans="1:20" x14ac:dyDescent="0.25">
      <c r="A3407" s="2">
        <v>42453</v>
      </c>
      <c r="B3407" s="4">
        <v>1053.76</v>
      </c>
      <c r="G3407" s="2">
        <v>42808</v>
      </c>
      <c r="H3407" s="4">
        <v>117.07</v>
      </c>
      <c r="I3407" s="4"/>
      <c r="J3407" s="2">
        <v>37810</v>
      </c>
      <c r="K3407" s="4">
        <v>19.48</v>
      </c>
      <c r="S3407" s="3">
        <v>37680</v>
      </c>
      <c r="T3407">
        <v>1.33</v>
      </c>
    </row>
    <row r="3408" spans="1:20" x14ac:dyDescent="0.25">
      <c r="A3408" s="2">
        <v>42457</v>
      </c>
      <c r="B3408" s="4">
        <v>1051.57</v>
      </c>
      <c r="G3408" s="2">
        <v>42809</v>
      </c>
      <c r="H3408" s="4">
        <v>118.5</v>
      </c>
      <c r="I3408" s="4"/>
      <c r="J3408" s="2">
        <v>37811</v>
      </c>
      <c r="K3408" s="4">
        <v>18.93</v>
      </c>
      <c r="S3408" s="3">
        <v>37683</v>
      </c>
      <c r="T3408">
        <v>1.33</v>
      </c>
    </row>
    <row r="3409" spans="1:20" x14ac:dyDescent="0.25">
      <c r="A3409" s="2">
        <v>42458</v>
      </c>
      <c r="B3409" s="4">
        <v>1053.3399999999999</v>
      </c>
      <c r="G3409" s="2">
        <v>42810</v>
      </c>
      <c r="H3409" s="4">
        <v>117.9</v>
      </c>
      <c r="I3409" s="4"/>
      <c r="J3409" s="2">
        <v>37812</v>
      </c>
      <c r="K3409" s="4">
        <v>19.190000000000001</v>
      </c>
      <c r="S3409" s="3">
        <v>37684</v>
      </c>
      <c r="T3409">
        <v>1.2</v>
      </c>
    </row>
    <row r="3410" spans="1:20" x14ac:dyDescent="0.25">
      <c r="A3410" s="2">
        <v>42459</v>
      </c>
      <c r="B3410" s="4">
        <v>1054.99</v>
      </c>
      <c r="G3410" s="2">
        <v>42811</v>
      </c>
      <c r="H3410" s="4">
        <v>118.64</v>
      </c>
      <c r="I3410" s="4"/>
      <c r="J3410" s="2">
        <v>37813</v>
      </c>
      <c r="K3410" s="4">
        <v>18.47</v>
      </c>
      <c r="S3410" s="3">
        <v>37685</v>
      </c>
      <c r="T3410">
        <v>1.22</v>
      </c>
    </row>
    <row r="3411" spans="1:20" x14ac:dyDescent="0.25">
      <c r="A3411" s="2">
        <v>42460</v>
      </c>
      <c r="B3411" s="4">
        <v>1055.57</v>
      </c>
      <c r="G3411" s="2">
        <v>42814</v>
      </c>
      <c r="H3411" s="4">
        <v>119.15</v>
      </c>
      <c r="I3411" s="4"/>
      <c r="J3411" s="2">
        <v>37816</v>
      </c>
      <c r="K3411" s="4">
        <v>19.59</v>
      </c>
      <c r="S3411" s="3">
        <v>37686</v>
      </c>
      <c r="T3411">
        <v>1.23</v>
      </c>
    </row>
    <row r="3412" spans="1:20" x14ac:dyDescent="0.25">
      <c r="A3412" s="2">
        <v>42461</v>
      </c>
      <c r="B3412" s="4">
        <v>1055.99</v>
      </c>
      <c r="G3412" s="2">
        <v>42815</v>
      </c>
      <c r="H3412" s="4">
        <v>120.14</v>
      </c>
      <c r="I3412" s="4"/>
      <c r="J3412" s="2">
        <v>37817</v>
      </c>
      <c r="K3412" s="4">
        <v>19.55</v>
      </c>
      <c r="S3412" s="3">
        <v>37687</v>
      </c>
      <c r="T3412">
        <v>1.2</v>
      </c>
    </row>
    <row r="3413" spans="1:20" x14ac:dyDescent="0.25">
      <c r="A3413" s="2">
        <v>42464</v>
      </c>
      <c r="B3413" s="4">
        <v>1054.44</v>
      </c>
      <c r="G3413" s="2">
        <v>42816</v>
      </c>
      <c r="H3413" s="4">
        <v>120.62</v>
      </c>
      <c r="I3413" s="4"/>
      <c r="J3413" s="2">
        <v>37818</v>
      </c>
      <c r="K3413" s="4">
        <v>19.760000000000002</v>
      </c>
      <c r="S3413" s="3">
        <v>37690</v>
      </c>
      <c r="T3413">
        <v>1.23</v>
      </c>
    </row>
    <row r="3414" spans="1:20" x14ac:dyDescent="0.25">
      <c r="A3414" s="2">
        <v>42465</v>
      </c>
      <c r="B3414" s="4">
        <v>1052.0899999999999</v>
      </c>
      <c r="G3414" s="2">
        <v>42817</v>
      </c>
      <c r="H3414" s="4">
        <v>120.45</v>
      </c>
      <c r="I3414" s="4"/>
      <c r="J3414" s="2">
        <v>37819</v>
      </c>
      <c r="K3414" s="4">
        <v>20.22</v>
      </c>
      <c r="S3414" s="3">
        <v>37691</v>
      </c>
      <c r="T3414">
        <v>1.21</v>
      </c>
    </row>
    <row r="3415" spans="1:20" x14ac:dyDescent="0.25">
      <c r="A3415" s="2">
        <v>42466</v>
      </c>
      <c r="B3415" s="4">
        <v>1057.3699999999999</v>
      </c>
      <c r="G3415" s="2">
        <v>42818</v>
      </c>
      <c r="H3415" s="4">
        <v>120.88</v>
      </c>
      <c r="I3415" s="4"/>
      <c r="J3415" s="2">
        <v>37820</v>
      </c>
      <c r="K3415" s="4">
        <v>19.11</v>
      </c>
      <c r="S3415" s="3">
        <v>37692</v>
      </c>
      <c r="T3415">
        <v>1.23</v>
      </c>
    </row>
    <row r="3416" spans="1:20" x14ac:dyDescent="0.25">
      <c r="A3416" s="2">
        <v>42467</v>
      </c>
      <c r="B3416" s="4">
        <v>1054.27</v>
      </c>
      <c r="G3416" s="2">
        <v>42821</v>
      </c>
      <c r="H3416" s="4">
        <v>121.43</v>
      </c>
      <c r="I3416" s="4"/>
      <c r="J3416" s="2">
        <v>37823</v>
      </c>
      <c r="K3416" s="4">
        <v>19.78</v>
      </c>
      <c r="S3416" s="3">
        <v>37693</v>
      </c>
      <c r="T3416">
        <v>1.31</v>
      </c>
    </row>
    <row r="3417" spans="1:20" x14ac:dyDescent="0.25">
      <c r="A3417" s="2">
        <v>42468</v>
      </c>
      <c r="B3417" s="4">
        <v>1057.05</v>
      </c>
      <c r="G3417" s="2">
        <v>42822</v>
      </c>
      <c r="H3417" s="4">
        <v>120.62</v>
      </c>
      <c r="I3417" s="4"/>
      <c r="J3417" s="2">
        <v>37824</v>
      </c>
      <c r="K3417" s="4">
        <v>19.170000000000002</v>
      </c>
      <c r="S3417" s="3">
        <v>37694</v>
      </c>
      <c r="T3417">
        <v>1.3</v>
      </c>
    </row>
    <row r="3418" spans="1:20" x14ac:dyDescent="0.25">
      <c r="A3418" s="2">
        <v>42471</v>
      </c>
      <c r="B3418" s="4">
        <v>1057.8</v>
      </c>
      <c r="G3418" s="2">
        <v>42823</v>
      </c>
      <c r="H3418" s="4">
        <v>121.34</v>
      </c>
      <c r="I3418" s="4"/>
      <c r="J3418" s="2">
        <v>37825</v>
      </c>
      <c r="K3418" s="4">
        <v>18.64</v>
      </c>
      <c r="S3418" s="3">
        <v>37697</v>
      </c>
      <c r="T3418">
        <v>1.31</v>
      </c>
    </row>
    <row r="3419" spans="1:20" x14ac:dyDescent="0.25">
      <c r="A3419" s="2">
        <v>42472</v>
      </c>
      <c r="B3419" s="4">
        <v>1061.33</v>
      </c>
      <c r="G3419" s="2">
        <v>42824</v>
      </c>
      <c r="H3419" s="4">
        <v>120.36</v>
      </c>
      <c r="I3419" s="4"/>
      <c r="J3419" s="2">
        <v>37826</v>
      </c>
      <c r="K3419" s="4">
        <v>18.600000000000001</v>
      </c>
      <c r="S3419" s="3">
        <v>37698</v>
      </c>
      <c r="T3419">
        <v>1.2</v>
      </c>
    </row>
    <row r="3420" spans="1:20" x14ac:dyDescent="0.25">
      <c r="A3420" s="2">
        <v>42473</v>
      </c>
      <c r="B3420" s="4">
        <v>1066.06</v>
      </c>
      <c r="G3420" s="2">
        <v>42825</v>
      </c>
      <c r="H3420" s="4">
        <v>120.71</v>
      </c>
      <c r="I3420" s="4"/>
      <c r="J3420" s="2">
        <v>37827</v>
      </c>
      <c r="K3420" s="4">
        <v>17.75</v>
      </c>
      <c r="S3420" s="3">
        <v>37699</v>
      </c>
      <c r="T3420">
        <v>1.2</v>
      </c>
    </row>
    <row r="3421" spans="1:20" x14ac:dyDescent="0.25">
      <c r="A3421" s="2">
        <v>42474</v>
      </c>
      <c r="B3421" s="4">
        <v>1065.77</v>
      </c>
      <c r="G3421" s="2">
        <v>42828</v>
      </c>
      <c r="H3421" s="4">
        <v>121.67</v>
      </c>
      <c r="I3421" s="4"/>
      <c r="J3421" s="2">
        <v>37830</v>
      </c>
      <c r="K3421" s="4">
        <v>18.36</v>
      </c>
      <c r="S3421" s="3">
        <v>37700</v>
      </c>
      <c r="T3421">
        <v>1.23</v>
      </c>
    </row>
    <row r="3422" spans="1:20" x14ac:dyDescent="0.25">
      <c r="A3422" s="2">
        <v>42475</v>
      </c>
      <c r="B3422" s="4">
        <v>1064.5999999999999</v>
      </c>
      <c r="G3422" s="2">
        <v>42829</v>
      </c>
      <c r="H3422" s="4">
        <v>121.01</v>
      </c>
      <c r="I3422" s="4"/>
      <c r="J3422" s="2">
        <v>37831</v>
      </c>
      <c r="K3422" s="4">
        <v>18.670000000000002</v>
      </c>
      <c r="S3422" s="3">
        <v>37701</v>
      </c>
      <c r="T3422">
        <v>1.2</v>
      </c>
    </row>
    <row r="3423" spans="1:20" x14ac:dyDescent="0.25">
      <c r="A3423" s="2">
        <v>42478</v>
      </c>
      <c r="B3423" s="4">
        <v>1068.67</v>
      </c>
      <c r="G3423" s="2">
        <v>42830</v>
      </c>
      <c r="H3423" s="4">
        <v>121.38</v>
      </c>
      <c r="I3423" s="4"/>
      <c r="J3423" s="2">
        <v>37832</v>
      </c>
      <c r="K3423" s="4">
        <v>18.850000000000001</v>
      </c>
      <c r="S3423" s="3">
        <v>37704</v>
      </c>
      <c r="T3423">
        <v>1.23</v>
      </c>
    </row>
    <row r="3424" spans="1:20" x14ac:dyDescent="0.25">
      <c r="A3424" s="2">
        <v>42479</v>
      </c>
      <c r="B3424" s="4">
        <v>1071.71</v>
      </c>
      <c r="G3424" s="2">
        <v>42831</v>
      </c>
      <c r="H3424" s="4">
        <v>121.2</v>
      </c>
      <c r="I3424" s="4"/>
      <c r="J3424" s="2">
        <v>37833</v>
      </c>
      <c r="K3424" s="4">
        <v>19.489999999999998</v>
      </c>
      <c r="S3424" s="3">
        <v>37705</v>
      </c>
      <c r="T3424">
        <v>1.24</v>
      </c>
    </row>
    <row r="3425" spans="1:20" x14ac:dyDescent="0.25">
      <c r="A3425" s="2">
        <v>42480</v>
      </c>
      <c r="B3425" s="4">
        <v>1073.0899999999999</v>
      </c>
      <c r="G3425" s="2">
        <v>42832</v>
      </c>
      <c r="H3425" s="4">
        <v>120.71</v>
      </c>
      <c r="I3425" s="4"/>
      <c r="J3425" s="2">
        <v>37834</v>
      </c>
      <c r="K3425" s="4">
        <v>20.75</v>
      </c>
      <c r="S3425" s="3">
        <v>37706</v>
      </c>
      <c r="T3425">
        <v>1.26</v>
      </c>
    </row>
    <row r="3426" spans="1:20" x14ac:dyDescent="0.25">
      <c r="A3426" s="2">
        <v>42481</v>
      </c>
      <c r="B3426" s="4">
        <v>1070.79</v>
      </c>
      <c r="G3426" s="2">
        <v>42835</v>
      </c>
      <c r="H3426" s="4">
        <v>121.27</v>
      </c>
      <c r="I3426" s="4"/>
      <c r="J3426" s="2">
        <v>37837</v>
      </c>
      <c r="K3426" s="4">
        <v>21.27</v>
      </c>
      <c r="S3426" s="3">
        <v>37707</v>
      </c>
      <c r="T3426">
        <v>1.29</v>
      </c>
    </row>
    <row r="3427" spans="1:20" x14ac:dyDescent="0.25">
      <c r="A3427" s="2">
        <v>42482</v>
      </c>
      <c r="B3427" s="4">
        <v>1072.26</v>
      </c>
      <c r="G3427" s="2">
        <v>42836</v>
      </c>
      <c r="H3427" s="4">
        <v>122.42</v>
      </c>
      <c r="I3427" s="4"/>
      <c r="J3427" s="2">
        <v>37838</v>
      </c>
      <c r="K3427" s="4">
        <v>22.68</v>
      </c>
      <c r="S3427" s="3">
        <v>37708</v>
      </c>
      <c r="T3427">
        <v>1.26</v>
      </c>
    </row>
    <row r="3428" spans="1:20" x14ac:dyDescent="0.25">
      <c r="A3428" s="2">
        <v>42485</v>
      </c>
      <c r="B3428" s="4">
        <v>1069.53</v>
      </c>
      <c r="G3428" s="2">
        <v>42837</v>
      </c>
      <c r="H3428" s="4">
        <v>123.09</v>
      </c>
      <c r="I3428" s="4"/>
      <c r="J3428" s="2">
        <v>37839</v>
      </c>
      <c r="K3428" s="4">
        <v>21.5</v>
      </c>
      <c r="S3428" s="3">
        <v>37711</v>
      </c>
      <c r="T3428">
        <v>1.38</v>
      </c>
    </row>
    <row r="3429" spans="1:20" x14ac:dyDescent="0.25">
      <c r="A3429" s="2">
        <v>42486</v>
      </c>
      <c r="B3429" s="4">
        <v>1072.28</v>
      </c>
      <c r="G3429" s="2">
        <v>42838</v>
      </c>
      <c r="H3429" s="4">
        <v>123.47</v>
      </c>
      <c r="I3429" s="4"/>
      <c r="J3429" s="2">
        <v>37840</v>
      </c>
      <c r="K3429" s="4">
        <v>20.260000000000002</v>
      </c>
      <c r="S3429" s="3">
        <v>37712</v>
      </c>
      <c r="T3429">
        <v>1.29</v>
      </c>
    </row>
    <row r="3430" spans="1:20" x14ac:dyDescent="0.25">
      <c r="A3430" s="2">
        <v>42487</v>
      </c>
      <c r="B3430" s="4">
        <v>1077.1099999999999</v>
      </c>
      <c r="G3430" s="2">
        <v>42842</v>
      </c>
      <c r="H3430" s="4">
        <v>123.09</v>
      </c>
      <c r="I3430" s="4"/>
      <c r="J3430" s="2">
        <v>37841</v>
      </c>
      <c r="K3430" s="4">
        <v>19.59</v>
      </c>
      <c r="S3430" s="3">
        <v>37713</v>
      </c>
      <c r="T3430">
        <v>1.19</v>
      </c>
    </row>
    <row r="3431" spans="1:20" x14ac:dyDescent="0.25">
      <c r="A3431" s="2">
        <v>42488</v>
      </c>
      <c r="B3431" s="4">
        <v>1075.7</v>
      </c>
      <c r="G3431" s="2">
        <v>42843</v>
      </c>
      <c r="H3431" s="4">
        <v>124.7</v>
      </c>
      <c r="I3431" s="4"/>
      <c r="J3431" s="2">
        <v>37844</v>
      </c>
      <c r="K3431" s="4">
        <v>19.75</v>
      </c>
      <c r="S3431" s="3">
        <v>37714</v>
      </c>
      <c r="T3431">
        <v>1.24</v>
      </c>
    </row>
    <row r="3432" spans="1:20" x14ac:dyDescent="0.25">
      <c r="A3432" s="2">
        <v>42489</v>
      </c>
      <c r="B3432" s="4">
        <v>1077.06</v>
      </c>
      <c r="G3432" s="2">
        <v>42844</v>
      </c>
      <c r="H3432" s="4">
        <v>124.02</v>
      </c>
      <c r="I3432" s="4"/>
      <c r="J3432" s="2">
        <v>37845</v>
      </c>
      <c r="K3432" s="4">
        <v>17.940000000000001</v>
      </c>
      <c r="S3432" s="3">
        <v>37715</v>
      </c>
      <c r="T3432">
        <v>1.22</v>
      </c>
    </row>
    <row r="3433" spans="1:20" x14ac:dyDescent="0.25">
      <c r="A3433" s="2">
        <v>42492</v>
      </c>
      <c r="B3433" s="4">
        <v>1076.99</v>
      </c>
      <c r="G3433" s="2">
        <v>42845</v>
      </c>
      <c r="H3433" s="4">
        <v>123.54</v>
      </c>
      <c r="I3433" s="4"/>
      <c r="J3433" s="2">
        <v>37846</v>
      </c>
      <c r="K3433" s="4">
        <v>18.77</v>
      </c>
      <c r="S3433" s="3">
        <v>37718</v>
      </c>
      <c r="T3433">
        <v>1.25</v>
      </c>
    </row>
    <row r="3434" spans="1:20" x14ac:dyDescent="0.25">
      <c r="A3434" s="2">
        <v>42493</v>
      </c>
      <c r="B3434" s="4">
        <v>1071.8900000000001</v>
      </c>
      <c r="G3434" s="2">
        <v>42846</v>
      </c>
      <c r="H3434" s="4">
        <v>123.54</v>
      </c>
      <c r="I3434" s="4"/>
      <c r="J3434" s="2">
        <v>37847</v>
      </c>
      <c r="K3434" s="4">
        <v>18.47</v>
      </c>
      <c r="S3434" s="3">
        <v>37719</v>
      </c>
      <c r="T3434">
        <v>1.22</v>
      </c>
    </row>
    <row r="3435" spans="1:20" x14ac:dyDescent="0.25">
      <c r="A3435" s="2">
        <v>42494</v>
      </c>
      <c r="B3435" s="4">
        <v>1068.81</v>
      </c>
      <c r="G3435" s="2">
        <v>42849</v>
      </c>
      <c r="H3435" s="4">
        <v>122.93</v>
      </c>
      <c r="I3435" s="4"/>
      <c r="J3435" s="2">
        <v>37848</v>
      </c>
      <c r="K3435" s="4">
        <v>18.27</v>
      </c>
      <c r="S3435" s="3">
        <v>37720</v>
      </c>
      <c r="T3435">
        <v>1.24</v>
      </c>
    </row>
    <row r="3436" spans="1:20" x14ac:dyDescent="0.25">
      <c r="A3436" s="2">
        <v>42495</v>
      </c>
      <c r="B3436" s="4">
        <v>1068.1099999999999</v>
      </c>
      <c r="G3436" s="2">
        <v>42850</v>
      </c>
      <c r="H3436" s="4">
        <v>121.45</v>
      </c>
      <c r="I3436" s="4"/>
      <c r="J3436" s="2">
        <v>37851</v>
      </c>
      <c r="K3436" s="4">
        <v>18.18</v>
      </c>
      <c r="S3436" s="3">
        <v>37721</v>
      </c>
      <c r="T3436">
        <v>1.27</v>
      </c>
    </row>
    <row r="3437" spans="1:20" x14ac:dyDescent="0.25">
      <c r="A3437" s="2">
        <v>42496</v>
      </c>
      <c r="B3437" s="4">
        <v>1067.55</v>
      </c>
      <c r="G3437" s="2">
        <v>42851</v>
      </c>
      <c r="H3437" s="4">
        <v>122.12</v>
      </c>
      <c r="I3437" s="4"/>
      <c r="J3437" s="2">
        <v>37852</v>
      </c>
      <c r="K3437" s="4">
        <v>17.86</v>
      </c>
      <c r="S3437" s="3">
        <v>37722</v>
      </c>
      <c r="T3437">
        <v>1.24</v>
      </c>
    </row>
    <row r="3438" spans="1:20" x14ac:dyDescent="0.25">
      <c r="A3438" s="2">
        <v>42499</v>
      </c>
      <c r="B3438" s="4">
        <v>1065.8499999999999</v>
      </c>
      <c r="G3438" s="2">
        <v>42852</v>
      </c>
      <c r="H3438" s="4">
        <v>122.08</v>
      </c>
      <c r="I3438" s="4"/>
      <c r="J3438" s="2">
        <v>37853</v>
      </c>
      <c r="K3438" s="4">
        <v>17.82</v>
      </c>
      <c r="S3438" s="3">
        <v>37725</v>
      </c>
      <c r="T3438">
        <v>1.32</v>
      </c>
    </row>
    <row r="3439" spans="1:20" x14ac:dyDescent="0.25">
      <c r="A3439" s="2">
        <v>42500</v>
      </c>
      <c r="B3439" s="4">
        <v>1073.6300000000001</v>
      </c>
      <c r="G3439" s="2">
        <v>42853</v>
      </c>
      <c r="H3439" s="4">
        <v>122.35</v>
      </c>
      <c r="I3439" s="4"/>
      <c r="J3439" s="2">
        <v>37854</v>
      </c>
      <c r="K3439" s="4">
        <v>17.84</v>
      </c>
      <c r="S3439" s="3">
        <v>37726</v>
      </c>
      <c r="T3439">
        <v>1.34</v>
      </c>
    </row>
    <row r="3440" spans="1:20" x14ac:dyDescent="0.25">
      <c r="A3440" s="2">
        <v>42501</v>
      </c>
      <c r="B3440" s="4">
        <v>1072.9100000000001</v>
      </c>
      <c r="G3440" s="2">
        <v>42856</v>
      </c>
      <c r="H3440" s="4">
        <v>121.08</v>
      </c>
      <c r="I3440" s="4"/>
      <c r="J3440" s="2">
        <v>37855</v>
      </c>
      <c r="K3440" s="4">
        <v>18.55</v>
      </c>
      <c r="S3440" s="3">
        <v>37727</v>
      </c>
      <c r="T3440">
        <v>1.26</v>
      </c>
    </row>
    <row r="3441" spans="1:20" x14ac:dyDescent="0.25">
      <c r="A3441" s="2">
        <v>42502</v>
      </c>
      <c r="B3441" s="4">
        <v>1074.1600000000001</v>
      </c>
      <c r="G3441" s="2">
        <v>42857</v>
      </c>
      <c r="H3441" s="4">
        <v>121.7</v>
      </c>
      <c r="I3441" s="4"/>
      <c r="J3441" s="2">
        <v>37858</v>
      </c>
      <c r="K3441" s="4">
        <v>19.53</v>
      </c>
      <c r="S3441" s="3">
        <v>37728</v>
      </c>
      <c r="T3441">
        <v>1.28</v>
      </c>
    </row>
    <row r="3442" spans="1:20" x14ac:dyDescent="0.25">
      <c r="A3442" s="2">
        <v>42503</v>
      </c>
      <c r="B3442" s="4">
        <v>1070.01</v>
      </c>
      <c r="G3442" s="2">
        <v>42858</v>
      </c>
      <c r="H3442" s="4">
        <v>121.78</v>
      </c>
      <c r="I3442" s="4"/>
      <c r="J3442" s="2">
        <v>37859</v>
      </c>
      <c r="K3442" s="4">
        <v>19.489999999999998</v>
      </c>
      <c r="S3442" s="3">
        <v>37729</v>
      </c>
      <c r="T3442">
        <v>1.24</v>
      </c>
    </row>
    <row r="3443" spans="1:20" x14ac:dyDescent="0.25">
      <c r="A3443" s="2">
        <v>42506</v>
      </c>
      <c r="B3443" s="4">
        <v>1075.05</v>
      </c>
      <c r="G3443" s="2">
        <v>42859</v>
      </c>
      <c r="H3443" s="4">
        <v>121.18</v>
      </c>
      <c r="I3443" s="4"/>
      <c r="J3443" s="2">
        <v>37860</v>
      </c>
      <c r="K3443" s="4">
        <v>19.13</v>
      </c>
      <c r="S3443" s="3">
        <v>37732</v>
      </c>
      <c r="T3443">
        <v>1.29</v>
      </c>
    </row>
    <row r="3444" spans="1:20" x14ac:dyDescent="0.25">
      <c r="A3444" s="2">
        <v>42507</v>
      </c>
      <c r="B3444" s="4">
        <v>1073.0999999999999</v>
      </c>
      <c r="G3444" s="2">
        <v>42860</v>
      </c>
      <c r="H3444" s="4">
        <v>121.29</v>
      </c>
      <c r="I3444" s="4"/>
      <c r="J3444" s="2">
        <v>37861</v>
      </c>
      <c r="K3444" s="4">
        <v>18.48</v>
      </c>
      <c r="S3444" s="3">
        <v>37733</v>
      </c>
      <c r="T3444">
        <v>1.26</v>
      </c>
    </row>
    <row r="3445" spans="1:20" x14ac:dyDescent="0.25">
      <c r="A3445" s="2">
        <v>42508</v>
      </c>
      <c r="B3445" s="4">
        <v>1073.17</v>
      </c>
      <c r="G3445" s="2">
        <v>42863</v>
      </c>
      <c r="H3445" s="4">
        <v>120.63</v>
      </c>
      <c r="I3445" s="4"/>
      <c r="J3445" s="2">
        <v>37862</v>
      </c>
      <c r="K3445" s="4">
        <v>18.63</v>
      </c>
      <c r="S3445" s="3">
        <v>37734</v>
      </c>
      <c r="T3445">
        <v>1.24</v>
      </c>
    </row>
    <row r="3446" spans="1:20" x14ac:dyDescent="0.25">
      <c r="A3446" s="2">
        <v>42509</v>
      </c>
      <c r="B3446" s="4">
        <v>1070.9100000000001</v>
      </c>
      <c r="G3446" s="2">
        <v>42864</v>
      </c>
      <c r="H3446" s="4">
        <v>120.62</v>
      </c>
      <c r="I3446" s="4"/>
      <c r="J3446" s="2">
        <v>37866</v>
      </c>
      <c r="K3446" s="4">
        <v>19.02</v>
      </c>
      <c r="S3446" s="3">
        <v>37735</v>
      </c>
      <c r="T3446">
        <v>1.24</v>
      </c>
    </row>
    <row r="3447" spans="1:20" x14ac:dyDescent="0.25">
      <c r="A3447" s="2">
        <v>42510</v>
      </c>
      <c r="B3447" s="4">
        <v>1074.1099999999999</v>
      </c>
      <c r="G3447" s="2">
        <v>42865</v>
      </c>
      <c r="H3447" s="4">
        <v>120.48</v>
      </c>
      <c r="I3447" s="4"/>
      <c r="J3447" s="2">
        <v>37867</v>
      </c>
      <c r="K3447" s="4">
        <v>19.440000000000001</v>
      </c>
      <c r="S3447" s="3">
        <v>37736</v>
      </c>
      <c r="T3447">
        <v>1.28</v>
      </c>
    </row>
    <row r="3448" spans="1:20" x14ac:dyDescent="0.25">
      <c r="A3448" s="2">
        <v>42513</v>
      </c>
      <c r="B3448" s="4">
        <v>1074.25</v>
      </c>
      <c r="G3448" s="2">
        <v>42866</v>
      </c>
      <c r="H3448" s="4">
        <v>120.48</v>
      </c>
      <c r="I3448" s="4"/>
      <c r="J3448" s="2">
        <v>37868</v>
      </c>
      <c r="K3448" s="4">
        <v>18.71</v>
      </c>
      <c r="S3448" s="3">
        <v>37739</v>
      </c>
      <c r="T3448">
        <v>1.29</v>
      </c>
    </row>
    <row r="3449" spans="1:20" x14ac:dyDescent="0.25">
      <c r="A3449" s="2">
        <v>42514</v>
      </c>
      <c r="B3449" s="4">
        <v>1079.78</v>
      </c>
      <c r="G3449" s="2">
        <v>42867</v>
      </c>
      <c r="H3449" s="4">
        <v>121.39</v>
      </c>
      <c r="I3449" s="4"/>
      <c r="J3449" s="2">
        <v>37869</v>
      </c>
      <c r="K3449" s="4">
        <v>18.170000000000002</v>
      </c>
      <c r="S3449" s="3">
        <v>37740</v>
      </c>
      <c r="T3449">
        <v>1.27</v>
      </c>
    </row>
    <row r="3450" spans="1:20" x14ac:dyDescent="0.25">
      <c r="A3450" s="2">
        <v>42515</v>
      </c>
      <c r="B3450" s="4">
        <v>1081.19</v>
      </c>
      <c r="G3450" s="2">
        <v>42870</v>
      </c>
      <c r="H3450" s="4">
        <v>121.06</v>
      </c>
      <c r="I3450" s="4"/>
      <c r="J3450" s="2">
        <v>37872</v>
      </c>
      <c r="K3450" s="4">
        <v>18.260000000000002</v>
      </c>
      <c r="S3450" s="3">
        <v>37741</v>
      </c>
      <c r="T3450">
        <v>1.31</v>
      </c>
    </row>
    <row r="3451" spans="1:20" x14ac:dyDescent="0.25">
      <c r="A3451" s="2">
        <v>42516</v>
      </c>
      <c r="B3451" s="4">
        <v>1078.5</v>
      </c>
      <c r="G3451" s="2">
        <v>42871</v>
      </c>
      <c r="H3451" s="4">
        <v>121.51</v>
      </c>
      <c r="I3451" s="4"/>
      <c r="J3451" s="2">
        <v>37873</v>
      </c>
      <c r="K3451" s="4">
        <v>18.850000000000001</v>
      </c>
      <c r="S3451" s="3">
        <v>37742</v>
      </c>
      <c r="T3451">
        <v>1.3</v>
      </c>
    </row>
    <row r="3452" spans="1:20" x14ac:dyDescent="0.25">
      <c r="A3452" s="2">
        <v>42517</v>
      </c>
      <c r="B3452" s="4">
        <v>1080.02</v>
      </c>
      <c r="G3452" s="2">
        <v>42872</v>
      </c>
      <c r="H3452" s="4">
        <v>123.28</v>
      </c>
      <c r="I3452" s="4"/>
      <c r="J3452" s="2">
        <v>37874</v>
      </c>
      <c r="K3452" s="4">
        <v>20.010000000000002</v>
      </c>
      <c r="S3452" s="3">
        <v>37743</v>
      </c>
      <c r="T3452">
        <v>1.24</v>
      </c>
    </row>
    <row r="3453" spans="1:20" x14ac:dyDescent="0.25">
      <c r="A3453" s="2">
        <v>42521</v>
      </c>
      <c r="B3453" s="4">
        <v>1079.01</v>
      </c>
      <c r="G3453" s="2">
        <v>42873</v>
      </c>
      <c r="H3453" s="4">
        <v>123.42</v>
      </c>
      <c r="I3453" s="4"/>
      <c r="J3453" s="2">
        <v>37875</v>
      </c>
      <c r="K3453" s="4">
        <v>19.25</v>
      </c>
      <c r="S3453" s="3">
        <v>37746</v>
      </c>
      <c r="T3453">
        <v>1.27</v>
      </c>
    </row>
    <row r="3454" spans="1:20" x14ac:dyDescent="0.25">
      <c r="A3454" s="2">
        <v>42522</v>
      </c>
      <c r="B3454" s="4">
        <v>1080.44</v>
      </c>
      <c r="G3454" s="2">
        <v>42874</v>
      </c>
      <c r="H3454" s="4">
        <v>123.71</v>
      </c>
      <c r="I3454" s="4"/>
      <c r="J3454" s="2">
        <v>37876</v>
      </c>
      <c r="K3454" s="4">
        <v>18.68</v>
      </c>
      <c r="S3454" s="3">
        <v>37747</v>
      </c>
      <c r="T3454">
        <v>1.28</v>
      </c>
    </row>
    <row r="3455" spans="1:20" x14ac:dyDescent="0.25">
      <c r="A3455" s="2">
        <v>42523</v>
      </c>
      <c r="B3455" s="4">
        <v>1080.6199999999999</v>
      </c>
      <c r="G3455" s="2">
        <v>42877</v>
      </c>
      <c r="H3455" s="4">
        <v>123.37</v>
      </c>
      <c r="I3455" s="4"/>
      <c r="J3455" s="2">
        <v>37879</v>
      </c>
      <c r="K3455" s="4">
        <v>19.28</v>
      </c>
      <c r="S3455" s="3">
        <v>37748</v>
      </c>
      <c r="T3455">
        <v>1.28</v>
      </c>
    </row>
    <row r="3456" spans="1:20" x14ac:dyDescent="0.25">
      <c r="A3456" s="2">
        <v>42524</v>
      </c>
      <c r="B3456" s="4">
        <v>1082.55</v>
      </c>
      <c r="G3456" s="2">
        <v>42878</v>
      </c>
      <c r="H3456" s="4">
        <v>122.54</v>
      </c>
      <c r="I3456" s="4"/>
      <c r="J3456" s="2">
        <v>37880</v>
      </c>
      <c r="K3456" s="4">
        <v>18.03</v>
      </c>
      <c r="S3456" s="3">
        <v>37749</v>
      </c>
      <c r="T3456">
        <v>1.27</v>
      </c>
    </row>
    <row r="3457" spans="1:20" x14ac:dyDescent="0.25">
      <c r="A3457" s="2">
        <v>42527</v>
      </c>
      <c r="B3457" s="4">
        <v>1087.02</v>
      </c>
      <c r="G3457" s="2">
        <v>42879</v>
      </c>
      <c r="H3457" s="4">
        <v>123.23</v>
      </c>
      <c r="I3457" s="4"/>
      <c r="J3457" s="2">
        <v>37881</v>
      </c>
      <c r="K3457" s="4">
        <v>18.149999999999999</v>
      </c>
      <c r="S3457" s="3">
        <v>37750</v>
      </c>
      <c r="T3457">
        <v>1.24</v>
      </c>
    </row>
    <row r="3458" spans="1:20" x14ac:dyDescent="0.25">
      <c r="A3458" s="2">
        <v>42528</v>
      </c>
      <c r="B3458" s="4">
        <v>1091.6400000000001</v>
      </c>
      <c r="G3458" s="2">
        <v>42880</v>
      </c>
      <c r="H3458" s="4">
        <v>123.27</v>
      </c>
      <c r="I3458" s="4"/>
      <c r="J3458" s="2">
        <v>37882</v>
      </c>
      <c r="K3458" s="4">
        <v>17.57</v>
      </c>
      <c r="S3458" s="3">
        <v>37753</v>
      </c>
      <c r="T3458">
        <v>1.25</v>
      </c>
    </row>
    <row r="3459" spans="1:20" x14ac:dyDescent="0.25">
      <c r="A3459" s="2">
        <v>42529</v>
      </c>
      <c r="B3459" s="4">
        <v>1095.47</v>
      </c>
      <c r="G3459" s="2">
        <v>42881</v>
      </c>
      <c r="H3459" s="4">
        <v>123.48</v>
      </c>
      <c r="I3459" s="4"/>
      <c r="J3459" s="2">
        <v>37883</v>
      </c>
      <c r="K3459" s="4">
        <v>17.54</v>
      </c>
      <c r="S3459" s="3">
        <v>37754</v>
      </c>
      <c r="T3459">
        <v>1.23</v>
      </c>
    </row>
    <row r="3460" spans="1:20" x14ac:dyDescent="0.25">
      <c r="A3460" s="2">
        <v>42530</v>
      </c>
      <c r="B3460" s="4">
        <v>1091.55</v>
      </c>
      <c r="G3460" s="2">
        <v>42885</v>
      </c>
      <c r="H3460" s="4">
        <v>124.09</v>
      </c>
      <c r="I3460" s="4"/>
      <c r="J3460" s="2">
        <v>37886</v>
      </c>
      <c r="K3460" s="4">
        <v>19.649999999999999</v>
      </c>
      <c r="S3460" s="3">
        <v>37755</v>
      </c>
      <c r="T3460">
        <v>1.3</v>
      </c>
    </row>
    <row r="3461" spans="1:20" x14ac:dyDescent="0.25">
      <c r="A3461" s="2">
        <v>42531</v>
      </c>
      <c r="B3461" s="4">
        <v>1086.04</v>
      </c>
      <c r="G3461" s="2">
        <v>42886</v>
      </c>
      <c r="H3461" s="4">
        <v>124.4</v>
      </c>
      <c r="I3461" s="4"/>
      <c r="J3461" s="2">
        <v>37887</v>
      </c>
      <c r="K3461" s="4">
        <v>19.47</v>
      </c>
      <c r="S3461" s="3">
        <v>37756</v>
      </c>
      <c r="T3461">
        <v>1.3599999999999999</v>
      </c>
    </row>
    <row r="3462" spans="1:20" x14ac:dyDescent="0.25">
      <c r="A3462" s="2">
        <v>42534</v>
      </c>
      <c r="B3462" s="4">
        <v>1078.45</v>
      </c>
      <c r="G3462" s="2">
        <v>42887</v>
      </c>
      <c r="H3462" s="4">
        <v>124.15</v>
      </c>
      <c r="I3462" s="4"/>
      <c r="J3462" s="2">
        <v>37888</v>
      </c>
      <c r="K3462" s="4">
        <v>21.22</v>
      </c>
      <c r="S3462" s="3">
        <v>37757</v>
      </c>
      <c r="T3462">
        <v>1.26</v>
      </c>
    </row>
    <row r="3463" spans="1:20" x14ac:dyDescent="0.25">
      <c r="A3463" s="2">
        <v>42535</v>
      </c>
      <c r="B3463" s="4">
        <v>1074.6300000000001</v>
      </c>
      <c r="G3463" s="2">
        <v>42888</v>
      </c>
      <c r="H3463" s="4">
        <v>125.62</v>
      </c>
      <c r="I3463" s="4"/>
      <c r="J3463" s="2">
        <v>37889</v>
      </c>
      <c r="K3463" s="4">
        <v>22.26</v>
      </c>
      <c r="S3463" s="3">
        <v>37760</v>
      </c>
      <c r="T3463">
        <v>1.26</v>
      </c>
    </row>
    <row r="3464" spans="1:20" x14ac:dyDescent="0.25">
      <c r="A3464" s="2">
        <v>42536</v>
      </c>
      <c r="B3464" s="4">
        <v>1075.03</v>
      </c>
      <c r="G3464" s="2">
        <v>42891</v>
      </c>
      <c r="H3464" s="4">
        <v>124.84</v>
      </c>
      <c r="I3464" s="4"/>
      <c r="J3464" s="2">
        <v>37890</v>
      </c>
      <c r="K3464" s="4">
        <v>22.23</v>
      </c>
      <c r="S3464" s="3">
        <v>37761</v>
      </c>
      <c r="T3464">
        <v>1.23</v>
      </c>
    </row>
    <row r="3465" spans="1:20" x14ac:dyDescent="0.25">
      <c r="A3465" s="2">
        <v>42537</v>
      </c>
      <c r="B3465" s="4">
        <v>1075.6500000000001</v>
      </c>
      <c r="G3465" s="2">
        <v>42892</v>
      </c>
      <c r="H3465" s="4">
        <v>125.52</v>
      </c>
      <c r="I3465" s="4"/>
      <c r="J3465" s="2">
        <v>37893</v>
      </c>
      <c r="K3465" s="4">
        <v>21.67</v>
      </c>
      <c r="S3465" s="3">
        <v>37762</v>
      </c>
      <c r="T3465">
        <v>1.23</v>
      </c>
    </row>
    <row r="3466" spans="1:20" x14ac:dyDescent="0.25">
      <c r="A3466" s="2">
        <v>42538</v>
      </c>
      <c r="B3466" s="4">
        <v>1076.05</v>
      </c>
      <c r="G3466" s="2">
        <v>42893</v>
      </c>
      <c r="H3466" s="4">
        <v>124.92</v>
      </c>
      <c r="I3466" s="4"/>
      <c r="J3466" s="2">
        <v>37894</v>
      </c>
      <c r="K3466" s="4">
        <v>22.72</v>
      </c>
      <c r="S3466" s="3">
        <v>37763</v>
      </c>
      <c r="T3466">
        <v>1.25</v>
      </c>
    </row>
    <row r="3467" spans="1:20" x14ac:dyDescent="0.25">
      <c r="A3467" s="2">
        <v>42541</v>
      </c>
      <c r="B3467" s="4">
        <v>1081.24</v>
      </c>
      <c r="G3467" s="2">
        <v>42894</v>
      </c>
      <c r="H3467" s="4">
        <v>124.59</v>
      </c>
      <c r="I3467" s="4"/>
      <c r="J3467" s="2">
        <v>37895</v>
      </c>
      <c r="K3467" s="4">
        <v>21.07</v>
      </c>
      <c r="S3467" s="3">
        <v>37764</v>
      </c>
      <c r="T3467">
        <v>1.21</v>
      </c>
    </row>
    <row r="3468" spans="1:20" x14ac:dyDescent="0.25">
      <c r="A3468" s="2">
        <v>42542</v>
      </c>
      <c r="B3468" s="4">
        <v>1084.76</v>
      </c>
      <c r="G3468" s="2">
        <v>42895</v>
      </c>
      <c r="H3468" s="4">
        <v>124.4</v>
      </c>
      <c r="I3468" s="4"/>
      <c r="J3468" s="2">
        <v>37896</v>
      </c>
      <c r="K3468" s="4">
        <v>20.8</v>
      </c>
      <c r="S3468" s="3">
        <v>37768</v>
      </c>
      <c r="T3468">
        <v>1.32</v>
      </c>
    </row>
    <row r="3469" spans="1:20" x14ac:dyDescent="0.25">
      <c r="A3469" s="2">
        <v>42543</v>
      </c>
      <c r="B3469" s="4">
        <v>1085.48</v>
      </c>
      <c r="G3469" s="2">
        <v>42898</v>
      </c>
      <c r="H3469" s="4">
        <v>124.36</v>
      </c>
      <c r="I3469" s="4"/>
      <c r="J3469" s="2">
        <v>37897</v>
      </c>
      <c r="K3469" s="4">
        <v>19.5</v>
      </c>
      <c r="S3469" s="3">
        <v>37769</v>
      </c>
      <c r="T3469">
        <v>1.29</v>
      </c>
    </row>
    <row r="3470" spans="1:20" x14ac:dyDescent="0.25">
      <c r="A3470" s="2">
        <v>42544</v>
      </c>
      <c r="B3470" s="4">
        <v>1092.1099999999999</v>
      </c>
      <c r="G3470" s="2">
        <v>42899</v>
      </c>
      <c r="H3470" s="4">
        <v>124.38</v>
      </c>
      <c r="I3470" s="4"/>
      <c r="J3470" s="2">
        <v>37900</v>
      </c>
      <c r="K3470" s="4">
        <v>19.510000000000002</v>
      </c>
      <c r="S3470" s="3">
        <v>37770</v>
      </c>
      <c r="T3470">
        <v>1.29</v>
      </c>
    </row>
    <row r="3471" spans="1:20" x14ac:dyDescent="0.25">
      <c r="A3471" s="2">
        <v>42545</v>
      </c>
      <c r="B3471" s="4">
        <v>1077.1400000000001</v>
      </c>
      <c r="G3471" s="2">
        <v>42900</v>
      </c>
      <c r="H3471" s="4">
        <v>126.3</v>
      </c>
      <c r="I3471" s="4"/>
      <c r="J3471" s="2">
        <v>37901</v>
      </c>
      <c r="K3471" s="4">
        <v>19.41</v>
      </c>
      <c r="S3471" s="3">
        <v>37771</v>
      </c>
      <c r="T3471">
        <v>1.28</v>
      </c>
    </row>
    <row r="3472" spans="1:20" x14ac:dyDescent="0.25">
      <c r="A3472" s="2">
        <v>42548</v>
      </c>
      <c r="B3472" s="4">
        <v>1065.3800000000001</v>
      </c>
      <c r="G3472" s="2">
        <v>42901</v>
      </c>
      <c r="H3472" s="4">
        <v>126.1</v>
      </c>
      <c r="I3472" s="4"/>
      <c r="J3472" s="2">
        <v>37902</v>
      </c>
      <c r="K3472" s="4">
        <v>19.18</v>
      </c>
      <c r="S3472" s="3">
        <v>37774</v>
      </c>
      <c r="T3472">
        <v>1.27</v>
      </c>
    </row>
    <row r="3473" spans="1:20" x14ac:dyDescent="0.25">
      <c r="A3473" s="2">
        <v>42549</v>
      </c>
      <c r="B3473" s="4">
        <v>1071.9100000000001</v>
      </c>
      <c r="G3473" s="2">
        <v>42902</v>
      </c>
      <c r="H3473" s="4">
        <v>126.35</v>
      </c>
      <c r="I3473" s="4"/>
      <c r="J3473" s="2">
        <v>37903</v>
      </c>
      <c r="K3473" s="4">
        <v>18.82</v>
      </c>
      <c r="S3473" s="3">
        <v>37775</v>
      </c>
      <c r="T3473">
        <v>1.21</v>
      </c>
    </row>
    <row r="3474" spans="1:20" x14ac:dyDescent="0.25">
      <c r="A3474" s="2">
        <v>42550</v>
      </c>
      <c r="B3474" s="4">
        <v>1077.29</v>
      </c>
      <c r="G3474" s="2">
        <v>42905</v>
      </c>
      <c r="H3474" s="4">
        <v>126.17</v>
      </c>
      <c r="I3474" s="4"/>
      <c r="J3474" s="2">
        <v>37904</v>
      </c>
      <c r="K3474" s="4">
        <v>18.45</v>
      </c>
      <c r="S3474" s="3">
        <v>37776</v>
      </c>
      <c r="T3474">
        <v>1.22</v>
      </c>
    </row>
    <row r="3475" spans="1:20" x14ac:dyDescent="0.25">
      <c r="A3475" s="2">
        <v>42551</v>
      </c>
      <c r="B3475" s="4">
        <v>1079.9000000000001</v>
      </c>
      <c r="G3475" s="2">
        <v>42906</v>
      </c>
      <c r="H3475" s="4">
        <v>127.3</v>
      </c>
      <c r="I3475" s="4"/>
      <c r="J3475" s="2">
        <v>37907</v>
      </c>
      <c r="K3475" s="4">
        <v>17.55</v>
      </c>
      <c r="S3475" s="3">
        <v>37777</v>
      </c>
      <c r="T3475">
        <v>1.26</v>
      </c>
    </row>
    <row r="3476" spans="1:20" x14ac:dyDescent="0.25">
      <c r="A3476" s="2">
        <v>42552</v>
      </c>
      <c r="B3476" s="4">
        <v>1080.69</v>
      </c>
      <c r="G3476" s="2">
        <v>42907</v>
      </c>
      <c r="H3476" s="4">
        <v>127.56</v>
      </c>
      <c r="I3476" s="4"/>
      <c r="J3476" s="2">
        <v>37908</v>
      </c>
      <c r="K3476" s="4">
        <v>17.37</v>
      </c>
      <c r="S3476" s="3">
        <v>37778</v>
      </c>
      <c r="T3476">
        <v>1.24</v>
      </c>
    </row>
    <row r="3477" spans="1:20" x14ac:dyDescent="0.25">
      <c r="A3477" s="2">
        <v>42556</v>
      </c>
      <c r="B3477" s="4">
        <v>1078.67</v>
      </c>
      <c r="G3477" s="2">
        <v>42908</v>
      </c>
      <c r="H3477" s="4">
        <v>127.84</v>
      </c>
      <c r="I3477" s="4"/>
      <c r="J3477" s="2">
        <v>37909</v>
      </c>
      <c r="K3477" s="4">
        <v>17.690000000000001</v>
      </c>
      <c r="S3477" s="3">
        <v>37781</v>
      </c>
      <c r="T3477">
        <v>1.25</v>
      </c>
    </row>
    <row r="3478" spans="1:20" x14ac:dyDescent="0.25">
      <c r="A3478" s="2">
        <v>42557</v>
      </c>
      <c r="B3478" s="4">
        <v>1080.17</v>
      </c>
      <c r="G3478" s="2">
        <v>42909</v>
      </c>
      <c r="H3478" s="4">
        <v>127.78</v>
      </c>
      <c r="I3478" s="4"/>
      <c r="J3478" s="2">
        <v>37910</v>
      </c>
      <c r="K3478" s="4">
        <v>17.190000000000001</v>
      </c>
      <c r="S3478" s="3">
        <v>37782</v>
      </c>
      <c r="T3478">
        <v>1.22</v>
      </c>
    </row>
    <row r="3479" spans="1:20" x14ac:dyDescent="0.25">
      <c r="A3479" s="2">
        <v>42558</v>
      </c>
      <c r="B3479" s="4">
        <v>1080.6099999999999</v>
      </c>
      <c r="G3479" s="2">
        <v>42912</v>
      </c>
      <c r="H3479" s="4">
        <v>128.26</v>
      </c>
      <c r="I3479" s="4"/>
      <c r="J3479" s="2">
        <v>37911</v>
      </c>
      <c r="K3479" s="4">
        <v>17.62</v>
      </c>
      <c r="S3479" s="3">
        <v>37783</v>
      </c>
      <c r="T3479">
        <v>1.25</v>
      </c>
    </row>
    <row r="3480" spans="1:20" x14ac:dyDescent="0.25">
      <c r="A3480" s="2">
        <v>42559</v>
      </c>
      <c r="B3480" s="4">
        <v>1085.18</v>
      </c>
      <c r="G3480" s="2">
        <v>42913</v>
      </c>
      <c r="H3480" s="4">
        <v>126.89</v>
      </c>
      <c r="I3480" s="4"/>
      <c r="J3480" s="2">
        <v>37914</v>
      </c>
      <c r="K3480" s="4">
        <v>17.04</v>
      </c>
      <c r="S3480" s="3">
        <v>37784</v>
      </c>
      <c r="T3480">
        <v>1.25</v>
      </c>
    </row>
    <row r="3481" spans="1:20" x14ac:dyDescent="0.25">
      <c r="A3481" s="2">
        <v>42562</v>
      </c>
      <c r="B3481" s="4">
        <v>1085.3399999999999</v>
      </c>
      <c r="G3481" s="2">
        <v>42914</v>
      </c>
      <c r="H3481" s="4">
        <v>126.47</v>
      </c>
      <c r="I3481" s="4"/>
      <c r="J3481" s="2">
        <v>37915</v>
      </c>
      <c r="K3481" s="4">
        <v>16.55</v>
      </c>
      <c r="S3481" s="3">
        <v>37785</v>
      </c>
      <c r="T3481">
        <v>1.24</v>
      </c>
    </row>
    <row r="3482" spans="1:20" x14ac:dyDescent="0.25">
      <c r="A3482" s="2">
        <v>42563</v>
      </c>
      <c r="B3482" s="4">
        <v>1086.23</v>
      </c>
      <c r="G3482" s="2">
        <v>42915</v>
      </c>
      <c r="H3482" s="4">
        <v>125.41</v>
      </c>
      <c r="I3482" s="4"/>
      <c r="J3482" s="2">
        <v>37916</v>
      </c>
      <c r="K3482" s="4">
        <v>17.670000000000002</v>
      </c>
      <c r="S3482" s="3">
        <v>37788</v>
      </c>
      <c r="T3482">
        <v>1.33</v>
      </c>
    </row>
    <row r="3483" spans="1:20" x14ac:dyDescent="0.25">
      <c r="A3483" s="2">
        <v>42564</v>
      </c>
      <c r="B3483" s="4">
        <v>1085.0999999999999</v>
      </c>
      <c r="G3483" s="2">
        <v>42916</v>
      </c>
      <c r="H3483" s="4">
        <v>125.12</v>
      </c>
      <c r="I3483" s="4"/>
      <c r="J3483" s="2">
        <v>37917</v>
      </c>
      <c r="K3483" s="4">
        <v>17.68</v>
      </c>
      <c r="S3483" s="3">
        <v>37789</v>
      </c>
      <c r="T3483">
        <v>1.24</v>
      </c>
    </row>
    <row r="3484" spans="1:20" x14ac:dyDescent="0.25">
      <c r="A3484" s="2">
        <v>42565</v>
      </c>
      <c r="B3484" s="4">
        <v>1085.96</v>
      </c>
      <c r="G3484" s="2">
        <v>42919</v>
      </c>
      <c r="H3484" s="4">
        <v>124.46</v>
      </c>
      <c r="I3484" s="4"/>
      <c r="J3484" s="2">
        <v>37918</v>
      </c>
      <c r="K3484" s="4">
        <v>17.71</v>
      </c>
      <c r="S3484" s="3">
        <v>37790</v>
      </c>
      <c r="T3484">
        <v>1.22</v>
      </c>
    </row>
    <row r="3485" spans="1:20" x14ac:dyDescent="0.25">
      <c r="A3485" s="2">
        <v>42566</v>
      </c>
      <c r="B3485" s="4">
        <v>1085.07</v>
      </c>
      <c r="G3485" s="2">
        <v>42921</v>
      </c>
      <c r="H3485" s="4">
        <v>124.49</v>
      </c>
      <c r="I3485" s="4"/>
      <c r="J3485" s="2">
        <v>37921</v>
      </c>
      <c r="K3485" s="4">
        <v>18.05</v>
      </c>
      <c r="S3485" s="3">
        <v>37791</v>
      </c>
      <c r="T3485">
        <v>1.22</v>
      </c>
    </row>
    <row r="3486" spans="1:20" x14ac:dyDescent="0.25">
      <c r="A3486" s="2">
        <v>42569</v>
      </c>
      <c r="B3486" s="4">
        <v>1086.51</v>
      </c>
      <c r="G3486" s="2">
        <v>42922</v>
      </c>
      <c r="H3486" s="4">
        <v>123.46</v>
      </c>
      <c r="I3486" s="4"/>
      <c r="J3486" s="2">
        <v>37922</v>
      </c>
      <c r="K3486" s="4">
        <v>16.82</v>
      </c>
      <c r="S3486" s="3">
        <v>37792</v>
      </c>
      <c r="T3486">
        <v>1.23</v>
      </c>
    </row>
    <row r="3487" spans="1:20" x14ac:dyDescent="0.25">
      <c r="A3487" s="2">
        <v>42570</v>
      </c>
      <c r="B3487" s="4">
        <v>1085.32</v>
      </c>
      <c r="G3487" s="2">
        <v>42923</v>
      </c>
      <c r="H3487" s="4">
        <v>122.72</v>
      </c>
      <c r="I3487" s="4"/>
      <c r="J3487" s="2">
        <v>37923</v>
      </c>
      <c r="K3487" s="4">
        <v>16.43</v>
      </c>
      <c r="S3487" s="3">
        <v>37795</v>
      </c>
      <c r="T3487">
        <v>1.21</v>
      </c>
    </row>
    <row r="3488" spans="1:20" x14ac:dyDescent="0.25">
      <c r="A3488" s="2">
        <v>42571</v>
      </c>
      <c r="B3488" s="4">
        <v>1086.43</v>
      </c>
      <c r="G3488" s="2">
        <v>42926</v>
      </c>
      <c r="H3488" s="4">
        <v>122.9</v>
      </c>
      <c r="I3488" s="4"/>
      <c r="J3488" s="2">
        <v>37924</v>
      </c>
      <c r="K3488" s="4">
        <v>16.329999999999998</v>
      </c>
      <c r="S3488" s="3">
        <v>37796</v>
      </c>
      <c r="T3488">
        <v>1.1499999999999999</v>
      </c>
    </row>
    <row r="3489" spans="1:20" x14ac:dyDescent="0.25">
      <c r="A3489" s="2">
        <v>42572</v>
      </c>
      <c r="B3489" s="4">
        <v>1085.8</v>
      </c>
      <c r="G3489" s="2">
        <v>42927</v>
      </c>
      <c r="H3489" s="4">
        <v>123.11</v>
      </c>
      <c r="I3489" s="4"/>
      <c r="J3489" s="2">
        <v>37925</v>
      </c>
      <c r="K3489" s="4">
        <v>16.100000000000001</v>
      </c>
      <c r="S3489" s="3">
        <v>37797</v>
      </c>
      <c r="T3489">
        <v>1.18</v>
      </c>
    </row>
    <row r="3490" spans="1:20" x14ac:dyDescent="0.25">
      <c r="A3490" s="2">
        <v>42573</v>
      </c>
      <c r="B3490" s="4">
        <v>1087.72</v>
      </c>
      <c r="G3490" s="2">
        <v>42928</v>
      </c>
      <c r="H3490" s="4">
        <v>123.96</v>
      </c>
      <c r="I3490" s="4"/>
      <c r="J3490" s="2">
        <v>37928</v>
      </c>
      <c r="K3490" s="4">
        <v>16.55</v>
      </c>
      <c r="S3490" s="3">
        <v>37798</v>
      </c>
      <c r="T3490">
        <v>1.1000000000000001</v>
      </c>
    </row>
    <row r="3491" spans="1:20" x14ac:dyDescent="0.25">
      <c r="A3491" s="2">
        <v>42576</v>
      </c>
      <c r="B3491" s="4">
        <v>1085.5899999999999</v>
      </c>
      <c r="G3491" s="2">
        <v>42929</v>
      </c>
      <c r="H3491" s="4">
        <v>123.18</v>
      </c>
      <c r="I3491" s="4"/>
      <c r="J3491" s="2">
        <v>37929</v>
      </c>
      <c r="K3491" s="4">
        <v>16.55</v>
      </c>
      <c r="S3491" s="3">
        <v>37799</v>
      </c>
      <c r="T3491">
        <v>1.08</v>
      </c>
    </row>
    <row r="3492" spans="1:20" x14ac:dyDescent="0.25">
      <c r="A3492" s="2">
        <v>42577</v>
      </c>
      <c r="B3492" s="4">
        <v>1083.8699999999999</v>
      </c>
      <c r="G3492" s="2">
        <v>42930</v>
      </c>
      <c r="H3492" s="4">
        <v>123.33</v>
      </c>
      <c r="I3492" s="4"/>
      <c r="J3492" s="2">
        <v>37930</v>
      </c>
      <c r="K3492" s="4">
        <v>16.86</v>
      </c>
      <c r="S3492" s="3">
        <v>37802</v>
      </c>
      <c r="T3492">
        <v>1.45</v>
      </c>
    </row>
    <row r="3493" spans="1:20" x14ac:dyDescent="0.25">
      <c r="A3493" s="2">
        <v>42578</v>
      </c>
      <c r="B3493" s="4">
        <v>1085.3800000000001</v>
      </c>
      <c r="G3493" s="2">
        <v>42933</v>
      </c>
      <c r="H3493" s="4">
        <v>123.67</v>
      </c>
      <c r="I3493" s="4"/>
      <c r="J3493" s="2">
        <v>37931</v>
      </c>
      <c r="K3493" s="4">
        <v>16.739999999999998</v>
      </c>
      <c r="S3493" s="3">
        <v>37803</v>
      </c>
      <c r="T3493">
        <v>1.1100000000000001</v>
      </c>
    </row>
    <row r="3494" spans="1:20" x14ac:dyDescent="0.25">
      <c r="A3494" s="2">
        <v>42579</v>
      </c>
      <c r="B3494" s="4">
        <v>1082.92</v>
      </c>
      <c r="G3494" s="2">
        <v>42934</v>
      </c>
      <c r="H3494" s="4">
        <v>124.75</v>
      </c>
      <c r="I3494" s="4"/>
      <c r="J3494" s="2">
        <v>37932</v>
      </c>
      <c r="K3494" s="4">
        <v>16.93</v>
      </c>
      <c r="S3494" s="3">
        <v>37804</v>
      </c>
      <c r="T3494">
        <v>1.01</v>
      </c>
    </row>
    <row r="3495" spans="1:20" x14ac:dyDescent="0.25">
      <c r="A3495" s="2">
        <v>42580</v>
      </c>
      <c r="B3495" s="4">
        <v>1083.49</v>
      </c>
      <c r="G3495" s="2">
        <v>42935</v>
      </c>
      <c r="H3495" s="4">
        <v>124.8</v>
      </c>
      <c r="I3495" s="4"/>
      <c r="J3495" s="2">
        <v>37935</v>
      </c>
      <c r="K3495" s="4">
        <v>17.62</v>
      </c>
      <c r="S3495" s="3">
        <v>37805</v>
      </c>
      <c r="T3495">
        <v>0.96</v>
      </c>
    </row>
    <row r="3496" spans="1:20" x14ac:dyDescent="0.25">
      <c r="A3496" s="2">
        <v>42583</v>
      </c>
      <c r="B3496" s="4">
        <v>1079.22</v>
      </c>
      <c r="G3496" s="2">
        <v>42936</v>
      </c>
      <c r="H3496" s="4">
        <v>125.16</v>
      </c>
      <c r="I3496" s="4"/>
      <c r="J3496" s="2">
        <v>37936</v>
      </c>
      <c r="K3496" s="4">
        <v>17.54</v>
      </c>
      <c r="S3496" s="3">
        <v>37809</v>
      </c>
      <c r="T3496">
        <v>1</v>
      </c>
    </row>
    <row r="3497" spans="1:20" x14ac:dyDescent="0.25">
      <c r="A3497" s="2">
        <v>42584</v>
      </c>
      <c r="B3497" s="4">
        <v>1078.1300000000001</v>
      </c>
      <c r="G3497" s="2">
        <v>42937</v>
      </c>
      <c r="H3497" s="4">
        <v>125.69</v>
      </c>
      <c r="I3497" s="4"/>
      <c r="J3497" s="2">
        <v>37937</v>
      </c>
      <c r="K3497" s="4">
        <v>16.75</v>
      </c>
      <c r="S3497" s="3">
        <v>37810</v>
      </c>
      <c r="T3497">
        <v>0.93</v>
      </c>
    </row>
    <row r="3498" spans="1:20" x14ac:dyDescent="0.25">
      <c r="A3498" s="2">
        <v>42585</v>
      </c>
      <c r="B3498" s="4">
        <v>1081.54</v>
      </c>
      <c r="G3498" s="2">
        <v>42940</v>
      </c>
      <c r="H3498" s="4">
        <v>125.2</v>
      </c>
      <c r="I3498" s="4"/>
      <c r="J3498" s="2">
        <v>37938</v>
      </c>
      <c r="K3498" s="4">
        <v>16.47</v>
      </c>
      <c r="S3498" s="3">
        <v>37811</v>
      </c>
      <c r="T3498">
        <v>0.96</v>
      </c>
    </row>
    <row r="3499" spans="1:20" x14ac:dyDescent="0.25">
      <c r="A3499" s="2">
        <v>42586</v>
      </c>
      <c r="B3499" s="4">
        <v>1086.5899999999999</v>
      </c>
      <c r="G3499" s="2">
        <v>42941</v>
      </c>
      <c r="H3499" s="4">
        <v>123.57</v>
      </c>
      <c r="I3499" s="4"/>
      <c r="J3499" s="2">
        <v>37939</v>
      </c>
      <c r="K3499" s="4">
        <v>16.940000000000001</v>
      </c>
      <c r="S3499" s="3">
        <v>37812</v>
      </c>
      <c r="T3499">
        <v>1</v>
      </c>
    </row>
    <row r="3500" spans="1:20" x14ac:dyDescent="0.25">
      <c r="A3500" s="2">
        <v>42587</v>
      </c>
      <c r="B3500" s="4">
        <v>1088.3399999999999</v>
      </c>
      <c r="G3500" s="2">
        <v>42942</v>
      </c>
      <c r="H3500" s="4">
        <v>123.77</v>
      </c>
      <c r="I3500" s="4"/>
      <c r="J3500" s="2">
        <v>37942</v>
      </c>
      <c r="K3500" s="4">
        <v>18.600000000000001</v>
      </c>
      <c r="S3500" s="3">
        <v>37813</v>
      </c>
      <c r="T3500">
        <v>0.98</v>
      </c>
    </row>
    <row r="3501" spans="1:20" x14ac:dyDescent="0.25">
      <c r="A3501" s="2">
        <v>42590</v>
      </c>
      <c r="B3501" s="4">
        <v>1091.3699999999999</v>
      </c>
      <c r="G3501" s="2">
        <v>42943</v>
      </c>
      <c r="H3501" s="4">
        <v>123.16</v>
      </c>
      <c r="I3501" s="4"/>
      <c r="J3501" s="2">
        <v>37943</v>
      </c>
      <c r="K3501" s="4">
        <v>19.11</v>
      </c>
      <c r="S3501" s="3">
        <v>37816</v>
      </c>
      <c r="T3501">
        <v>1.07</v>
      </c>
    </row>
    <row r="3502" spans="1:20" x14ac:dyDescent="0.25">
      <c r="A3502" s="2">
        <v>42591</v>
      </c>
      <c r="B3502" s="4">
        <v>1094.3</v>
      </c>
      <c r="G3502" s="2">
        <v>42944</v>
      </c>
      <c r="H3502" s="4">
        <v>123.89</v>
      </c>
      <c r="I3502" s="4"/>
      <c r="J3502" s="2">
        <v>37944</v>
      </c>
      <c r="K3502" s="4">
        <v>18.8</v>
      </c>
      <c r="S3502" s="3">
        <v>37817</v>
      </c>
      <c r="T3502">
        <v>1.1299999999999999</v>
      </c>
    </row>
    <row r="3503" spans="1:20" x14ac:dyDescent="0.25">
      <c r="A3503" s="2">
        <v>42592</v>
      </c>
      <c r="B3503" s="4">
        <v>1092.7</v>
      </c>
      <c r="G3503" s="2">
        <v>42947</v>
      </c>
      <c r="H3503" s="4">
        <v>124.04</v>
      </c>
      <c r="I3503" s="4"/>
      <c r="J3503" s="2">
        <v>37945</v>
      </c>
      <c r="K3503" s="4">
        <v>19.48</v>
      </c>
      <c r="S3503" s="3">
        <v>37818</v>
      </c>
      <c r="T3503">
        <v>1.01</v>
      </c>
    </row>
    <row r="3504" spans="1:20" x14ac:dyDescent="0.25">
      <c r="A3504" s="2">
        <v>42593</v>
      </c>
      <c r="B3504" s="4">
        <v>1094.74</v>
      </c>
      <c r="G3504" s="2">
        <v>42948</v>
      </c>
      <c r="H3504" s="4">
        <v>124.64</v>
      </c>
      <c r="I3504" s="4"/>
      <c r="J3504" s="2">
        <v>37946</v>
      </c>
      <c r="K3504" s="4">
        <v>18.98</v>
      </c>
      <c r="S3504" s="3">
        <v>37819</v>
      </c>
      <c r="T3504">
        <v>1.02</v>
      </c>
    </row>
    <row r="3505" spans="1:20" x14ac:dyDescent="0.25">
      <c r="A3505" s="2">
        <v>42594</v>
      </c>
      <c r="B3505" s="4">
        <v>1095.4100000000001</v>
      </c>
      <c r="G3505" s="2">
        <v>42949</v>
      </c>
      <c r="H3505" s="4">
        <v>124.71</v>
      </c>
      <c r="I3505" s="4"/>
      <c r="J3505" s="2">
        <v>37949</v>
      </c>
      <c r="K3505" s="4">
        <v>17.440000000000001</v>
      </c>
      <c r="S3505" s="3">
        <v>37820</v>
      </c>
      <c r="T3505">
        <v>0.99</v>
      </c>
    </row>
    <row r="3506" spans="1:20" x14ac:dyDescent="0.25">
      <c r="A3506" s="2">
        <v>42597</v>
      </c>
      <c r="B3506" s="4">
        <v>1097.79</v>
      </c>
      <c r="G3506" s="2">
        <v>42950</v>
      </c>
      <c r="H3506" s="4">
        <v>126</v>
      </c>
      <c r="I3506" s="4"/>
      <c r="J3506" s="2">
        <v>37950</v>
      </c>
      <c r="K3506" s="4">
        <v>16.71</v>
      </c>
      <c r="S3506" s="3">
        <v>37823</v>
      </c>
      <c r="T3506">
        <v>1.02</v>
      </c>
    </row>
    <row r="3507" spans="1:20" x14ac:dyDescent="0.25">
      <c r="A3507" s="2">
        <v>42598</v>
      </c>
      <c r="B3507" s="4">
        <v>1096.06</v>
      </c>
      <c r="G3507" s="2">
        <v>42951</v>
      </c>
      <c r="H3507" s="4">
        <v>124.93</v>
      </c>
      <c r="I3507" s="4"/>
      <c r="J3507" s="2">
        <v>37951</v>
      </c>
      <c r="K3507" s="4">
        <v>16.23</v>
      </c>
      <c r="S3507" s="3">
        <v>37824</v>
      </c>
      <c r="T3507">
        <v>1</v>
      </c>
    </row>
    <row r="3508" spans="1:20" x14ac:dyDescent="0.25">
      <c r="A3508" s="2">
        <v>42599</v>
      </c>
      <c r="B3508" s="4">
        <v>1097.3900000000001</v>
      </c>
      <c r="G3508" s="2">
        <v>42954</v>
      </c>
      <c r="H3508" s="4">
        <v>125.07</v>
      </c>
      <c r="I3508" s="4"/>
      <c r="J3508" s="2">
        <v>37953</v>
      </c>
      <c r="K3508" s="4">
        <v>16.32</v>
      </c>
      <c r="S3508" s="3">
        <v>37825</v>
      </c>
      <c r="T3508">
        <v>1.05</v>
      </c>
    </row>
    <row r="3509" spans="1:20" x14ac:dyDescent="0.25">
      <c r="A3509" s="2">
        <v>42600</v>
      </c>
      <c r="B3509" s="4">
        <v>1101.23</v>
      </c>
      <c r="G3509" s="2">
        <v>42955</v>
      </c>
      <c r="H3509" s="4">
        <v>124.62</v>
      </c>
      <c r="I3509" s="4"/>
      <c r="J3509" s="2">
        <v>37956</v>
      </c>
      <c r="K3509" s="4">
        <v>16.77</v>
      </c>
      <c r="S3509" s="3">
        <v>37826</v>
      </c>
      <c r="T3509">
        <v>1.04</v>
      </c>
    </row>
    <row r="3510" spans="1:20" x14ac:dyDescent="0.25">
      <c r="A3510" s="2">
        <v>42601</v>
      </c>
      <c r="B3510" s="4">
        <v>1098.24</v>
      </c>
      <c r="G3510" s="2">
        <v>42956</v>
      </c>
      <c r="H3510" s="4">
        <v>125.3</v>
      </c>
      <c r="I3510" s="4"/>
      <c r="J3510" s="2">
        <v>37957</v>
      </c>
      <c r="K3510" s="4">
        <v>16.27</v>
      </c>
      <c r="S3510" s="3">
        <v>37827</v>
      </c>
      <c r="T3510">
        <v>1.03</v>
      </c>
    </row>
    <row r="3511" spans="1:20" x14ac:dyDescent="0.25">
      <c r="A3511" s="2">
        <v>42604</v>
      </c>
      <c r="B3511" s="4">
        <v>1096.55</v>
      </c>
      <c r="G3511" s="2">
        <v>42957</v>
      </c>
      <c r="H3511" s="4">
        <v>126.37</v>
      </c>
      <c r="I3511" s="4"/>
      <c r="J3511" s="2">
        <v>37958</v>
      </c>
      <c r="K3511" s="4">
        <v>16.63</v>
      </c>
      <c r="S3511" s="3">
        <v>37830</v>
      </c>
      <c r="T3511">
        <v>1.05</v>
      </c>
    </row>
    <row r="3512" spans="1:20" x14ac:dyDescent="0.25">
      <c r="A3512" s="2">
        <v>42605</v>
      </c>
      <c r="B3512" s="4">
        <v>1099.82</v>
      </c>
      <c r="G3512" s="2">
        <v>42958</v>
      </c>
      <c r="H3512" s="4">
        <v>126.43</v>
      </c>
      <c r="I3512" s="4"/>
      <c r="J3512" s="2">
        <v>37959</v>
      </c>
      <c r="K3512" s="4">
        <v>16.3</v>
      </c>
      <c r="S3512" s="3">
        <v>37831</v>
      </c>
      <c r="T3512">
        <v>1.04</v>
      </c>
    </row>
    <row r="3513" spans="1:20" x14ac:dyDescent="0.25">
      <c r="A3513" s="2">
        <v>42606</v>
      </c>
      <c r="B3513" s="4">
        <v>1097.06</v>
      </c>
      <c r="G3513" s="2">
        <v>42961</v>
      </c>
      <c r="H3513" s="4">
        <v>125.78</v>
      </c>
      <c r="I3513" s="4"/>
      <c r="J3513" s="2">
        <v>37960</v>
      </c>
      <c r="K3513" s="4">
        <v>17.09</v>
      </c>
      <c r="S3513" s="3">
        <v>37832</v>
      </c>
      <c r="T3513">
        <v>1.03</v>
      </c>
    </row>
    <row r="3514" spans="1:20" x14ac:dyDescent="0.25">
      <c r="A3514" s="2">
        <v>42607</v>
      </c>
      <c r="B3514" s="4">
        <v>1098.8499999999999</v>
      </c>
      <c r="G3514" s="2">
        <v>42962</v>
      </c>
      <c r="H3514" s="4">
        <v>125.25</v>
      </c>
      <c r="I3514" s="4"/>
      <c r="J3514" s="2">
        <v>37963</v>
      </c>
      <c r="K3514" s="4">
        <v>16.54</v>
      </c>
      <c r="S3514" s="3">
        <v>37833</v>
      </c>
      <c r="T3514">
        <v>1.04</v>
      </c>
    </row>
    <row r="3515" spans="1:20" x14ac:dyDescent="0.25">
      <c r="A3515" s="2">
        <v>42608</v>
      </c>
      <c r="B3515" s="4">
        <v>1097.68</v>
      </c>
      <c r="G3515" s="2">
        <v>42963</v>
      </c>
      <c r="H3515" s="4">
        <v>125.71</v>
      </c>
      <c r="I3515" s="4"/>
      <c r="J3515" s="2">
        <v>37964</v>
      </c>
      <c r="K3515" s="4">
        <v>17.63</v>
      </c>
      <c r="S3515" s="3">
        <v>37834</v>
      </c>
      <c r="T3515">
        <v>1</v>
      </c>
    </row>
    <row r="3516" spans="1:20" x14ac:dyDescent="0.25">
      <c r="A3516" s="2">
        <v>42611</v>
      </c>
      <c r="B3516" s="4">
        <v>1102.47</v>
      </c>
      <c r="G3516" s="2">
        <v>42964</v>
      </c>
      <c r="H3516" s="4">
        <v>126.65</v>
      </c>
      <c r="I3516" s="4"/>
      <c r="J3516" s="2">
        <v>37965</v>
      </c>
      <c r="K3516" s="4">
        <v>17.87</v>
      </c>
      <c r="S3516" s="3">
        <v>37837</v>
      </c>
      <c r="T3516">
        <v>1</v>
      </c>
    </row>
    <row r="3517" spans="1:20" x14ac:dyDescent="0.25">
      <c r="A3517" s="2">
        <v>42612</v>
      </c>
      <c r="B3517" s="4">
        <v>1102.98</v>
      </c>
      <c r="G3517" s="2">
        <v>42965</v>
      </c>
      <c r="H3517" s="4">
        <v>126.62</v>
      </c>
      <c r="I3517" s="4"/>
      <c r="J3517" s="2">
        <v>37966</v>
      </c>
      <c r="K3517" s="4">
        <v>16.73</v>
      </c>
      <c r="S3517" s="3">
        <v>37838</v>
      </c>
      <c r="T3517">
        <v>0.86</v>
      </c>
    </row>
    <row r="3518" spans="1:20" x14ac:dyDescent="0.25">
      <c r="A3518" s="2">
        <v>42613</v>
      </c>
      <c r="B3518" s="4">
        <v>1098.74</v>
      </c>
      <c r="G3518" s="2">
        <v>42968</v>
      </c>
      <c r="H3518" s="4">
        <v>126.93</v>
      </c>
      <c r="I3518" s="4"/>
      <c r="J3518" s="2">
        <v>37967</v>
      </c>
      <c r="K3518" s="4">
        <v>16.41</v>
      </c>
      <c r="S3518" s="3">
        <v>37839</v>
      </c>
      <c r="T3518">
        <v>0.88</v>
      </c>
    </row>
    <row r="3519" spans="1:20" x14ac:dyDescent="0.25">
      <c r="A3519" s="2">
        <v>42614</v>
      </c>
      <c r="B3519" s="4">
        <v>1100.76</v>
      </c>
      <c r="G3519" s="2">
        <v>42969</v>
      </c>
      <c r="H3519" s="4">
        <v>126.44</v>
      </c>
      <c r="I3519" s="4"/>
      <c r="J3519" s="2">
        <v>37970</v>
      </c>
      <c r="K3519" s="4">
        <v>17.23</v>
      </c>
      <c r="S3519" s="3">
        <v>37840</v>
      </c>
      <c r="T3519">
        <v>0.95</v>
      </c>
    </row>
    <row r="3520" spans="1:20" x14ac:dyDescent="0.25">
      <c r="A3520" s="2">
        <v>42615</v>
      </c>
      <c r="B3520" s="4">
        <v>1105.82</v>
      </c>
      <c r="G3520" s="2">
        <v>42970</v>
      </c>
      <c r="H3520" s="4">
        <v>127.3</v>
      </c>
      <c r="I3520" s="4"/>
      <c r="J3520" s="2">
        <v>37971</v>
      </c>
      <c r="K3520" s="4">
        <v>15.93</v>
      </c>
      <c r="S3520" s="3">
        <v>37841</v>
      </c>
      <c r="T3520">
        <v>0.96</v>
      </c>
    </row>
    <row r="3521" spans="1:20" x14ac:dyDescent="0.25">
      <c r="A3521" s="2">
        <v>42619</v>
      </c>
      <c r="B3521" s="4">
        <v>1107.08</v>
      </c>
      <c r="G3521" s="2">
        <v>42971</v>
      </c>
      <c r="H3521" s="4">
        <v>126.83</v>
      </c>
      <c r="I3521" s="4"/>
      <c r="J3521" s="2">
        <v>37972</v>
      </c>
      <c r="K3521" s="4">
        <v>15.58</v>
      </c>
      <c r="S3521" s="3">
        <v>37844</v>
      </c>
      <c r="T3521">
        <v>1.02</v>
      </c>
    </row>
    <row r="3522" spans="1:20" x14ac:dyDescent="0.25">
      <c r="A3522" s="2">
        <v>42620</v>
      </c>
      <c r="B3522" s="4">
        <v>1103.8399999999999</v>
      </c>
      <c r="G3522" s="2">
        <v>42972</v>
      </c>
      <c r="H3522" s="4">
        <v>127.32</v>
      </c>
      <c r="I3522" s="4"/>
      <c r="J3522" s="2">
        <v>37973</v>
      </c>
      <c r="K3522" s="4">
        <v>16.16</v>
      </c>
      <c r="S3522" s="3">
        <v>37845</v>
      </c>
      <c r="T3522">
        <v>0.99</v>
      </c>
    </row>
    <row r="3523" spans="1:20" x14ac:dyDescent="0.25">
      <c r="A3523" s="2">
        <v>42621</v>
      </c>
      <c r="B3523" s="4">
        <v>1101.6500000000001</v>
      </c>
      <c r="G3523" s="2">
        <v>42975</v>
      </c>
      <c r="H3523" s="4">
        <v>127.24</v>
      </c>
      <c r="I3523" s="4"/>
      <c r="J3523" s="2">
        <v>37974</v>
      </c>
      <c r="K3523" s="4">
        <v>16.420000000000002</v>
      </c>
      <c r="S3523" s="3">
        <v>37846</v>
      </c>
      <c r="T3523">
        <v>1.01</v>
      </c>
    </row>
    <row r="3524" spans="1:20" x14ac:dyDescent="0.25">
      <c r="A3524" s="2">
        <v>42622</v>
      </c>
      <c r="B3524" s="4">
        <v>1090.0899999999999</v>
      </c>
      <c r="G3524" s="2">
        <v>42976</v>
      </c>
      <c r="H3524" s="4">
        <v>127.65</v>
      </c>
      <c r="I3524" s="4"/>
      <c r="J3524" s="2">
        <v>37977</v>
      </c>
      <c r="K3524" s="4">
        <v>16.940000000000001</v>
      </c>
      <c r="S3524" s="3">
        <v>37847</v>
      </c>
      <c r="T3524">
        <v>1.22</v>
      </c>
    </row>
    <row r="3525" spans="1:20" x14ac:dyDescent="0.25">
      <c r="A3525" s="2">
        <v>42625</v>
      </c>
      <c r="B3525" s="4">
        <v>1094.26</v>
      </c>
      <c r="G3525" s="2">
        <v>42977</v>
      </c>
      <c r="H3525" s="4">
        <v>127.61</v>
      </c>
      <c r="I3525" s="4"/>
      <c r="J3525" s="2">
        <v>37978</v>
      </c>
      <c r="K3525" s="4">
        <v>16.489999999999998</v>
      </c>
      <c r="S3525" s="3">
        <v>37848</v>
      </c>
      <c r="T3525">
        <v>1.3900000000000001</v>
      </c>
    </row>
    <row r="3526" spans="1:20" x14ac:dyDescent="0.25">
      <c r="A3526" s="2">
        <v>42626</v>
      </c>
      <c r="B3526" s="4">
        <v>1087.78</v>
      </c>
      <c r="G3526" s="2">
        <v>42978</v>
      </c>
      <c r="H3526" s="4">
        <v>127.99</v>
      </c>
      <c r="I3526" s="4"/>
      <c r="J3526" s="2">
        <v>37979</v>
      </c>
      <c r="K3526" s="4">
        <v>16.66</v>
      </c>
      <c r="S3526" s="3">
        <v>37851</v>
      </c>
      <c r="T3526">
        <v>1.03</v>
      </c>
    </row>
    <row r="3527" spans="1:20" x14ac:dyDescent="0.25">
      <c r="A3527" s="2">
        <v>42627</v>
      </c>
      <c r="B3527" s="4">
        <v>1087.6300000000001</v>
      </c>
      <c r="G3527" s="2">
        <v>42979</v>
      </c>
      <c r="H3527" s="4">
        <v>126.75</v>
      </c>
      <c r="I3527" s="4"/>
      <c r="J3527" s="2">
        <v>37981</v>
      </c>
      <c r="K3527" s="4">
        <v>17.45</v>
      </c>
      <c r="S3527" s="3">
        <v>37852</v>
      </c>
      <c r="T3527">
        <v>0.93</v>
      </c>
    </row>
    <row r="3528" spans="1:20" x14ac:dyDescent="0.25">
      <c r="A3528" s="2">
        <v>42628</v>
      </c>
      <c r="B3528" s="4">
        <v>1091.8800000000001</v>
      </c>
      <c r="G3528" s="2">
        <v>42983</v>
      </c>
      <c r="H3528" s="4">
        <v>128.76</v>
      </c>
      <c r="I3528" s="4"/>
      <c r="J3528" s="2">
        <v>37984</v>
      </c>
      <c r="K3528" s="4">
        <v>17.09</v>
      </c>
      <c r="S3528" s="3">
        <v>37853</v>
      </c>
      <c r="T3528">
        <v>0.89</v>
      </c>
    </row>
    <row r="3529" spans="1:20" x14ac:dyDescent="0.25">
      <c r="A3529" s="2">
        <v>42629</v>
      </c>
      <c r="B3529" s="4">
        <v>1092.02</v>
      </c>
      <c r="G3529" s="2">
        <v>42984</v>
      </c>
      <c r="H3529" s="4">
        <v>127.97</v>
      </c>
      <c r="I3529" s="4"/>
      <c r="J3529" s="2">
        <v>37985</v>
      </c>
      <c r="K3529" s="4">
        <v>17.68</v>
      </c>
      <c r="S3529" s="3">
        <v>37854</v>
      </c>
      <c r="T3529">
        <v>1.01</v>
      </c>
    </row>
    <row r="3530" spans="1:20" x14ac:dyDescent="0.25">
      <c r="A3530" s="2">
        <v>42632</v>
      </c>
      <c r="B3530" s="4">
        <v>1092.3800000000001</v>
      </c>
      <c r="G3530" s="2">
        <v>42985</v>
      </c>
      <c r="H3530" s="4">
        <v>129.28</v>
      </c>
      <c r="I3530" s="4"/>
      <c r="J3530" s="2">
        <v>37986</v>
      </c>
      <c r="K3530" s="4">
        <v>18.309999999999999</v>
      </c>
      <c r="S3530" s="3">
        <v>37855</v>
      </c>
      <c r="T3530">
        <v>0.99</v>
      </c>
    </row>
    <row r="3531" spans="1:20" x14ac:dyDescent="0.25">
      <c r="A3531" s="2">
        <v>42633</v>
      </c>
      <c r="B3531" s="4">
        <v>1091.5</v>
      </c>
      <c r="G3531" s="2">
        <v>42986</v>
      </c>
      <c r="H3531" s="4">
        <v>129</v>
      </c>
      <c r="I3531" s="4"/>
      <c r="J3531" s="2">
        <v>37988</v>
      </c>
      <c r="K3531" s="4">
        <v>18.22</v>
      </c>
      <c r="S3531" s="3">
        <v>37858</v>
      </c>
      <c r="T3531">
        <v>1.04</v>
      </c>
    </row>
    <row r="3532" spans="1:20" x14ac:dyDescent="0.25">
      <c r="A3532" s="2">
        <v>42634</v>
      </c>
      <c r="B3532" s="4">
        <v>1097.52</v>
      </c>
      <c r="G3532" s="2">
        <v>42989</v>
      </c>
      <c r="H3532" s="4">
        <v>127.46</v>
      </c>
      <c r="I3532" s="4"/>
      <c r="J3532" s="2">
        <v>37991</v>
      </c>
      <c r="K3532" s="4">
        <v>17.489999999999998</v>
      </c>
      <c r="S3532" s="3">
        <v>37859</v>
      </c>
      <c r="T3532">
        <v>1</v>
      </c>
    </row>
    <row r="3533" spans="1:20" x14ac:dyDescent="0.25">
      <c r="A3533" s="2">
        <v>42635</v>
      </c>
      <c r="B3533" s="4">
        <v>1099.95</v>
      </c>
      <c r="G3533" s="2">
        <v>42990</v>
      </c>
      <c r="H3533" s="4">
        <v>126.79</v>
      </c>
      <c r="I3533" s="4"/>
      <c r="J3533" s="2">
        <v>37992</v>
      </c>
      <c r="K3533" s="4">
        <v>16.73</v>
      </c>
      <c r="S3533" s="3">
        <v>37860</v>
      </c>
      <c r="T3533">
        <v>0.98</v>
      </c>
    </row>
    <row r="3534" spans="1:20" x14ac:dyDescent="0.25">
      <c r="A3534" s="2">
        <v>42636</v>
      </c>
      <c r="B3534" s="4">
        <v>1099.17</v>
      </c>
      <c r="G3534" s="2">
        <v>42991</v>
      </c>
      <c r="H3534" s="4">
        <v>126.29</v>
      </c>
      <c r="I3534" s="4"/>
      <c r="J3534" s="2">
        <v>37993</v>
      </c>
      <c r="K3534" s="4">
        <v>15.5</v>
      </c>
      <c r="S3534" s="3">
        <v>37861</v>
      </c>
      <c r="T3534">
        <v>1.04</v>
      </c>
    </row>
    <row r="3535" spans="1:20" x14ac:dyDescent="0.25">
      <c r="A3535" s="2">
        <v>42639</v>
      </c>
      <c r="B3535" s="4">
        <v>1096.19</v>
      </c>
      <c r="G3535" s="2">
        <v>42992</v>
      </c>
      <c r="H3535" s="4">
        <v>126.81</v>
      </c>
      <c r="I3535" s="4"/>
      <c r="J3535" s="2">
        <v>37994</v>
      </c>
      <c r="K3535" s="4">
        <v>15.61</v>
      </c>
      <c r="S3535" s="3">
        <v>37862</v>
      </c>
      <c r="T3535">
        <v>1.01</v>
      </c>
    </row>
    <row r="3536" spans="1:20" x14ac:dyDescent="0.25">
      <c r="A3536" s="2">
        <v>42640</v>
      </c>
      <c r="B3536" s="4">
        <v>1098.45</v>
      </c>
      <c r="G3536" s="2">
        <v>42993</v>
      </c>
      <c r="H3536" s="4">
        <v>126.86</v>
      </c>
      <c r="I3536" s="4"/>
      <c r="J3536" s="2">
        <v>37995</v>
      </c>
      <c r="K3536" s="4">
        <v>16.75</v>
      </c>
      <c r="S3536" s="3">
        <v>37866</v>
      </c>
      <c r="T3536">
        <v>1.06</v>
      </c>
    </row>
    <row r="3537" spans="1:20" x14ac:dyDescent="0.25">
      <c r="A3537" s="2">
        <v>42641</v>
      </c>
      <c r="B3537" s="4">
        <v>1103.73</v>
      </c>
      <c r="G3537" s="2">
        <v>42996</v>
      </c>
      <c r="H3537" s="4">
        <v>126.13</v>
      </c>
      <c r="I3537" s="4"/>
      <c r="J3537" s="2">
        <v>37998</v>
      </c>
      <c r="K3537" s="4">
        <v>16.82</v>
      </c>
      <c r="S3537" s="3">
        <v>37867</v>
      </c>
      <c r="T3537">
        <v>0.96</v>
      </c>
    </row>
    <row r="3538" spans="1:20" x14ac:dyDescent="0.25">
      <c r="A3538" s="2">
        <v>42642</v>
      </c>
      <c r="B3538" s="4">
        <v>1100.69</v>
      </c>
      <c r="G3538" s="2">
        <v>42997</v>
      </c>
      <c r="H3538" s="4">
        <v>125.82</v>
      </c>
      <c r="I3538" s="4"/>
      <c r="J3538" s="2">
        <v>37999</v>
      </c>
      <c r="K3538" s="4">
        <v>18.04</v>
      </c>
      <c r="S3538" s="3">
        <v>37868</v>
      </c>
      <c r="T3538">
        <v>0.98</v>
      </c>
    </row>
    <row r="3539" spans="1:20" x14ac:dyDescent="0.25">
      <c r="A3539" s="2">
        <v>42643</v>
      </c>
      <c r="B3539" s="4">
        <v>1104.1400000000001</v>
      </c>
      <c r="G3539" s="2">
        <v>42998</v>
      </c>
      <c r="H3539" s="4">
        <v>125.91</v>
      </c>
      <c r="I3539" s="4"/>
      <c r="J3539" s="2">
        <v>38000</v>
      </c>
      <c r="K3539" s="4">
        <v>16.75</v>
      </c>
      <c r="S3539" s="3">
        <v>37869</v>
      </c>
      <c r="T3539">
        <v>0.96</v>
      </c>
    </row>
    <row r="3540" spans="1:20" x14ac:dyDescent="0.25">
      <c r="A3540" s="2">
        <v>42646</v>
      </c>
      <c r="B3540" s="4">
        <v>1103.57</v>
      </c>
      <c r="G3540" s="2">
        <v>42999</v>
      </c>
      <c r="H3540" s="4">
        <v>125.84</v>
      </c>
      <c r="I3540" s="4"/>
      <c r="J3540" s="2">
        <v>38001</v>
      </c>
      <c r="K3540" s="4">
        <v>15.56</v>
      </c>
      <c r="S3540" s="3">
        <v>37872</v>
      </c>
      <c r="T3540">
        <v>0.99</v>
      </c>
    </row>
    <row r="3541" spans="1:20" x14ac:dyDescent="0.25">
      <c r="A3541" s="2">
        <v>42647</v>
      </c>
      <c r="B3541" s="4">
        <v>1102.0999999999999</v>
      </c>
      <c r="G3541" s="2">
        <v>43000</v>
      </c>
      <c r="H3541" s="4">
        <v>126.2</v>
      </c>
      <c r="I3541" s="4"/>
      <c r="J3541" s="2">
        <v>38002</v>
      </c>
      <c r="K3541" s="4">
        <v>15</v>
      </c>
      <c r="S3541" s="3">
        <v>37873</v>
      </c>
      <c r="T3541">
        <v>0.95</v>
      </c>
    </row>
    <row r="3542" spans="1:20" x14ac:dyDescent="0.25">
      <c r="A3542" s="2">
        <v>42648</v>
      </c>
      <c r="B3542" s="4">
        <v>1102.94</v>
      </c>
      <c r="G3542" s="2">
        <v>43003</v>
      </c>
      <c r="H3542" s="4">
        <v>126.99</v>
      </c>
      <c r="I3542" s="4"/>
      <c r="J3542" s="2">
        <v>38006</v>
      </c>
      <c r="K3542" s="4">
        <v>15.21</v>
      </c>
      <c r="S3542" s="3">
        <v>37874</v>
      </c>
      <c r="T3542">
        <v>0.95</v>
      </c>
    </row>
    <row r="3543" spans="1:20" x14ac:dyDescent="0.25">
      <c r="A3543" s="2">
        <v>42649</v>
      </c>
      <c r="B3543" s="4">
        <v>1101.51</v>
      </c>
      <c r="G3543" s="2">
        <v>43004</v>
      </c>
      <c r="H3543" s="4">
        <v>126.76</v>
      </c>
      <c r="I3543" s="4"/>
      <c r="J3543" s="2">
        <v>38007</v>
      </c>
      <c r="K3543" s="4">
        <v>14.34</v>
      </c>
      <c r="S3543" s="3">
        <v>37875</v>
      </c>
      <c r="T3543">
        <v>1</v>
      </c>
    </row>
    <row r="3544" spans="1:20" x14ac:dyDescent="0.25">
      <c r="A3544" s="2">
        <v>42650</v>
      </c>
      <c r="B3544" s="4">
        <v>1102.28</v>
      </c>
      <c r="G3544" s="2">
        <v>43005</v>
      </c>
      <c r="H3544" s="4">
        <v>124.85</v>
      </c>
      <c r="I3544" s="4"/>
      <c r="J3544" s="2">
        <v>38008</v>
      </c>
      <c r="K3544" s="4">
        <v>14.71</v>
      </c>
      <c r="S3544" s="3">
        <v>37876</v>
      </c>
      <c r="T3544">
        <v>1.02</v>
      </c>
    </row>
    <row r="3545" spans="1:20" x14ac:dyDescent="0.25">
      <c r="A3545" s="2">
        <v>42653</v>
      </c>
      <c r="B3545" s="4">
        <v>1099.83</v>
      </c>
      <c r="G3545" s="2">
        <v>43006</v>
      </c>
      <c r="H3545" s="4">
        <v>124.48</v>
      </c>
      <c r="I3545" s="4"/>
      <c r="J3545" s="2">
        <v>38009</v>
      </c>
      <c r="K3545" s="4">
        <v>14.84</v>
      </c>
      <c r="S3545" s="3">
        <v>37879</v>
      </c>
      <c r="T3545">
        <v>1.1100000000000001</v>
      </c>
    </row>
    <row r="3546" spans="1:20" x14ac:dyDescent="0.25">
      <c r="A3546" s="2">
        <v>42654</v>
      </c>
      <c r="B3546" s="4">
        <v>1098.56</v>
      </c>
      <c r="G3546" s="2">
        <v>43007</v>
      </c>
      <c r="H3546" s="4">
        <v>124.76</v>
      </c>
      <c r="I3546" s="4"/>
      <c r="J3546" s="2">
        <v>38012</v>
      </c>
      <c r="K3546" s="4">
        <v>14.55</v>
      </c>
      <c r="S3546" s="3">
        <v>37880</v>
      </c>
      <c r="T3546">
        <v>0.97</v>
      </c>
    </row>
    <row r="3547" spans="1:20" x14ac:dyDescent="0.25">
      <c r="A3547" s="2">
        <v>42655</v>
      </c>
      <c r="B3547" s="4">
        <v>1099.0899999999999</v>
      </c>
      <c r="G3547" s="2">
        <v>43010</v>
      </c>
      <c r="H3547" s="4">
        <v>124.28</v>
      </c>
      <c r="I3547" s="4"/>
      <c r="J3547" s="2">
        <v>38013</v>
      </c>
      <c r="K3547" s="4">
        <v>15.35</v>
      </c>
      <c r="S3547" s="3">
        <v>37881</v>
      </c>
      <c r="T3547">
        <v>0.97</v>
      </c>
    </row>
    <row r="3548" spans="1:20" x14ac:dyDescent="0.25">
      <c r="A3548" s="2">
        <v>42656</v>
      </c>
      <c r="B3548" s="4">
        <v>1101.1600000000001</v>
      </c>
      <c r="G3548" s="2">
        <v>43011</v>
      </c>
      <c r="H3548" s="4">
        <v>124.4</v>
      </c>
      <c r="I3548" s="4"/>
      <c r="J3548" s="2">
        <v>38014</v>
      </c>
      <c r="K3548" s="4">
        <v>16.78</v>
      </c>
      <c r="S3548" s="3">
        <v>37882</v>
      </c>
      <c r="T3548">
        <v>1</v>
      </c>
    </row>
    <row r="3549" spans="1:20" x14ac:dyDescent="0.25">
      <c r="A3549" s="2">
        <v>42657</v>
      </c>
      <c r="B3549" s="4">
        <v>1093.3399999999999</v>
      </c>
      <c r="G3549" s="2">
        <v>43012</v>
      </c>
      <c r="H3549" s="4">
        <v>124.41</v>
      </c>
      <c r="I3549" s="4"/>
      <c r="J3549" s="2">
        <v>38015</v>
      </c>
      <c r="K3549" s="4">
        <v>17.14</v>
      </c>
      <c r="S3549" s="3">
        <v>37883</v>
      </c>
      <c r="T3549">
        <v>0.99</v>
      </c>
    </row>
    <row r="3550" spans="1:20" x14ac:dyDescent="0.25">
      <c r="A3550" s="2">
        <v>42660</v>
      </c>
      <c r="B3550" s="4">
        <v>1096.81</v>
      </c>
      <c r="G3550" s="2">
        <v>43013</v>
      </c>
      <c r="H3550" s="4">
        <v>123.94</v>
      </c>
      <c r="I3550" s="4"/>
      <c r="J3550" s="2">
        <v>38016</v>
      </c>
      <c r="K3550" s="4">
        <v>16.63</v>
      </c>
      <c r="S3550" s="3">
        <v>37886</v>
      </c>
      <c r="T3550">
        <v>1.02</v>
      </c>
    </row>
    <row r="3551" spans="1:20" x14ac:dyDescent="0.25">
      <c r="A3551" s="2">
        <v>42661</v>
      </c>
      <c r="B3551" s="4">
        <v>1098.58</v>
      </c>
      <c r="G3551" s="2">
        <v>43014</v>
      </c>
      <c r="H3551" s="4">
        <v>123.59</v>
      </c>
      <c r="I3551" s="4"/>
      <c r="J3551" s="2">
        <v>38019</v>
      </c>
      <c r="K3551" s="4">
        <v>17.11</v>
      </c>
      <c r="S3551" s="3">
        <v>37887</v>
      </c>
      <c r="T3551">
        <v>1.01</v>
      </c>
    </row>
    <row r="3552" spans="1:20" x14ac:dyDescent="0.25">
      <c r="A3552" s="2">
        <v>42662</v>
      </c>
      <c r="B3552" s="4">
        <v>1098.97</v>
      </c>
      <c r="G3552" s="2">
        <v>43017</v>
      </c>
      <c r="H3552" s="4">
        <v>123.98</v>
      </c>
      <c r="I3552" s="4"/>
      <c r="J3552" s="2">
        <v>38020</v>
      </c>
      <c r="K3552" s="4">
        <v>17.34</v>
      </c>
      <c r="S3552" s="3">
        <v>37888</v>
      </c>
      <c r="T3552">
        <v>1.03</v>
      </c>
    </row>
    <row r="3553" spans="1:20" x14ac:dyDescent="0.25">
      <c r="A3553" s="2">
        <v>42663</v>
      </c>
      <c r="B3553" s="4">
        <v>1099.46</v>
      </c>
      <c r="G3553" s="2">
        <v>43018</v>
      </c>
      <c r="H3553" s="4">
        <v>124.18</v>
      </c>
      <c r="I3553" s="4"/>
      <c r="J3553" s="2">
        <v>38021</v>
      </c>
      <c r="K3553" s="4">
        <v>17.87</v>
      </c>
      <c r="S3553" s="3">
        <v>37889</v>
      </c>
      <c r="T3553">
        <v>1.08</v>
      </c>
    </row>
    <row r="3554" spans="1:20" x14ac:dyDescent="0.25">
      <c r="A3554" s="2">
        <v>42664</v>
      </c>
      <c r="B3554" s="4">
        <v>1100.29</v>
      </c>
      <c r="G3554" s="2">
        <v>43019</v>
      </c>
      <c r="H3554" s="4">
        <v>124.42</v>
      </c>
      <c r="I3554" s="4"/>
      <c r="J3554" s="2">
        <v>38022</v>
      </c>
      <c r="K3554" s="4">
        <v>17.71</v>
      </c>
      <c r="S3554" s="3">
        <v>37890</v>
      </c>
      <c r="T3554">
        <v>1.03</v>
      </c>
    </row>
    <row r="3555" spans="1:20" x14ac:dyDescent="0.25">
      <c r="A3555" s="2">
        <v>42667</v>
      </c>
      <c r="B3555" s="4">
        <v>1097.78</v>
      </c>
      <c r="G3555" s="2">
        <v>43020</v>
      </c>
      <c r="H3555" s="4">
        <v>124.95</v>
      </c>
      <c r="I3555" s="4"/>
      <c r="J3555" s="2">
        <v>38023</v>
      </c>
      <c r="K3555" s="4">
        <v>16</v>
      </c>
      <c r="S3555" s="3">
        <v>37893</v>
      </c>
      <c r="T3555">
        <v>1.04</v>
      </c>
    </row>
    <row r="3556" spans="1:20" x14ac:dyDescent="0.25">
      <c r="A3556" s="2">
        <v>42668</v>
      </c>
      <c r="B3556" s="4">
        <v>1099.24</v>
      </c>
      <c r="G3556" s="2">
        <v>43021</v>
      </c>
      <c r="H3556" s="4">
        <v>125.85</v>
      </c>
      <c r="I3556" s="4"/>
      <c r="J3556" s="2">
        <v>38026</v>
      </c>
      <c r="K3556" s="4">
        <v>16.39</v>
      </c>
      <c r="S3556" s="3">
        <v>37894</v>
      </c>
      <c r="T3556">
        <v>1.17</v>
      </c>
    </row>
    <row r="3557" spans="1:20" x14ac:dyDescent="0.25">
      <c r="A3557" s="2">
        <v>42669</v>
      </c>
      <c r="B3557" s="4">
        <v>1095.42</v>
      </c>
      <c r="G3557" s="2">
        <v>43024</v>
      </c>
      <c r="H3557" s="4">
        <v>125.76</v>
      </c>
      <c r="I3557" s="4"/>
      <c r="J3557" s="2">
        <v>38027</v>
      </c>
      <c r="K3557" s="4">
        <v>15.94</v>
      </c>
      <c r="S3557" s="3">
        <v>37895</v>
      </c>
      <c r="T3557">
        <v>1.1100000000000001</v>
      </c>
    </row>
    <row r="3558" spans="1:20" x14ac:dyDescent="0.25">
      <c r="A3558" s="2">
        <v>42670</v>
      </c>
      <c r="B3558" s="4">
        <v>1089.29</v>
      </c>
      <c r="G3558" s="2">
        <v>43025</v>
      </c>
      <c r="H3558" s="4">
        <v>125.92</v>
      </c>
      <c r="I3558" s="4"/>
      <c r="J3558" s="2">
        <v>38028</v>
      </c>
      <c r="K3558" s="4">
        <v>15.39</v>
      </c>
      <c r="S3558" s="3">
        <v>37896</v>
      </c>
      <c r="T3558">
        <v>1.02</v>
      </c>
    </row>
    <row r="3559" spans="1:20" x14ac:dyDescent="0.25">
      <c r="A3559" s="2">
        <v>42671</v>
      </c>
      <c r="B3559" s="4">
        <v>1088.04</v>
      </c>
      <c r="G3559" s="2">
        <v>43026</v>
      </c>
      <c r="H3559" s="4">
        <v>125.09</v>
      </c>
      <c r="I3559" s="4"/>
      <c r="J3559" s="2">
        <v>38029</v>
      </c>
      <c r="K3559" s="4">
        <v>15.31</v>
      </c>
      <c r="S3559" s="3">
        <v>37897</v>
      </c>
      <c r="T3559">
        <v>0.99</v>
      </c>
    </row>
    <row r="3560" spans="1:20" x14ac:dyDescent="0.25">
      <c r="A3560" s="2">
        <v>42674</v>
      </c>
      <c r="B3560" s="4">
        <v>1091.3900000000001</v>
      </c>
      <c r="G3560" s="2">
        <v>43027</v>
      </c>
      <c r="H3560" s="4">
        <v>125.31</v>
      </c>
      <c r="I3560" s="4"/>
      <c r="J3560" s="2">
        <v>38030</v>
      </c>
      <c r="K3560" s="4">
        <v>15.58</v>
      </c>
      <c r="S3560" s="3">
        <v>37900</v>
      </c>
      <c r="T3560">
        <v>0.99</v>
      </c>
    </row>
    <row r="3561" spans="1:20" x14ac:dyDescent="0.25">
      <c r="A3561" s="2">
        <v>42675</v>
      </c>
      <c r="B3561" s="4">
        <v>1091.42</v>
      </c>
      <c r="G3561" s="2">
        <v>43028</v>
      </c>
      <c r="H3561" s="4">
        <v>123.98</v>
      </c>
      <c r="I3561" s="4"/>
      <c r="J3561" s="2">
        <v>38034</v>
      </c>
      <c r="K3561" s="4">
        <v>15.4</v>
      </c>
      <c r="S3561" s="3">
        <v>37901</v>
      </c>
      <c r="T3561">
        <v>0.98</v>
      </c>
    </row>
    <row r="3562" spans="1:20" x14ac:dyDescent="0.25">
      <c r="A3562" s="2">
        <v>42676</v>
      </c>
      <c r="B3562" s="4">
        <v>1093.78</v>
      </c>
      <c r="G3562" s="2">
        <v>43031</v>
      </c>
      <c r="H3562" s="4">
        <v>124.2</v>
      </c>
      <c r="I3562" s="4"/>
      <c r="J3562" s="2">
        <v>38035</v>
      </c>
      <c r="K3562" s="4">
        <v>15.59</v>
      </c>
      <c r="S3562" s="3">
        <v>37902</v>
      </c>
      <c r="T3562">
        <v>0.99</v>
      </c>
    </row>
    <row r="3563" spans="1:20" x14ac:dyDescent="0.25">
      <c r="A3563" s="2">
        <v>42677</v>
      </c>
      <c r="B3563" s="4">
        <v>1088.95</v>
      </c>
      <c r="G3563" s="2">
        <v>43032</v>
      </c>
      <c r="H3563" s="4">
        <v>123.43</v>
      </c>
      <c r="I3563" s="4"/>
      <c r="J3563" s="2">
        <v>38036</v>
      </c>
      <c r="K3563" s="4">
        <v>15.8</v>
      </c>
      <c r="S3563" s="3">
        <v>37903</v>
      </c>
      <c r="T3563">
        <v>1.02</v>
      </c>
    </row>
    <row r="3564" spans="1:20" x14ac:dyDescent="0.25">
      <c r="A3564" s="2">
        <v>42678</v>
      </c>
      <c r="B3564" s="4">
        <v>1094.22</v>
      </c>
      <c r="G3564" s="2">
        <v>43033</v>
      </c>
      <c r="H3564" s="4">
        <v>122.84</v>
      </c>
      <c r="I3564" s="4"/>
      <c r="J3564" s="2">
        <v>38037</v>
      </c>
      <c r="K3564" s="4">
        <v>16.04</v>
      </c>
      <c r="S3564" s="3">
        <v>37904</v>
      </c>
      <c r="T3564">
        <v>1</v>
      </c>
    </row>
    <row r="3565" spans="1:20" x14ac:dyDescent="0.25">
      <c r="A3565" s="2">
        <v>42681</v>
      </c>
      <c r="B3565" s="4">
        <v>1099.4100000000001</v>
      </c>
      <c r="G3565" s="2">
        <v>43034</v>
      </c>
      <c r="H3565" s="4">
        <v>122.43</v>
      </c>
      <c r="I3565" s="4"/>
      <c r="J3565" s="2">
        <v>38040</v>
      </c>
      <c r="K3565" s="4">
        <v>16.29</v>
      </c>
      <c r="S3565" s="3">
        <v>37908</v>
      </c>
      <c r="T3565">
        <v>1.08</v>
      </c>
    </row>
    <row r="3566" spans="1:20" x14ac:dyDescent="0.25">
      <c r="A3566" s="2">
        <v>42682</v>
      </c>
      <c r="B3566" s="4">
        <v>1096.31</v>
      </c>
      <c r="G3566" s="2">
        <v>43035</v>
      </c>
      <c r="H3566" s="4">
        <v>123.24</v>
      </c>
      <c r="I3566" s="4"/>
      <c r="J3566" s="2">
        <v>38041</v>
      </c>
      <c r="K3566" s="4">
        <v>15.9</v>
      </c>
      <c r="S3566" s="3">
        <v>37909</v>
      </c>
      <c r="T3566">
        <v>1.0900000000000001</v>
      </c>
    </row>
    <row r="3567" spans="1:20" x14ac:dyDescent="0.25">
      <c r="A3567" s="2">
        <v>42683</v>
      </c>
      <c r="B3567" s="4">
        <v>1091.83</v>
      </c>
      <c r="G3567" s="2">
        <v>43038</v>
      </c>
      <c r="H3567" s="4">
        <v>124.42</v>
      </c>
      <c r="I3567" s="4"/>
      <c r="J3567" s="2">
        <v>38042</v>
      </c>
      <c r="K3567" s="4">
        <v>14.93</v>
      </c>
      <c r="S3567" s="3">
        <v>37910</v>
      </c>
      <c r="T3567">
        <v>1.04</v>
      </c>
    </row>
    <row r="3568" spans="1:20" x14ac:dyDescent="0.25">
      <c r="A3568" s="2">
        <v>42684</v>
      </c>
      <c r="B3568" s="4">
        <v>1083.45</v>
      </c>
      <c r="G3568" s="2">
        <v>43039</v>
      </c>
      <c r="H3568" s="4">
        <v>124.46</v>
      </c>
      <c r="I3568" s="4"/>
      <c r="J3568" s="2">
        <v>38043</v>
      </c>
      <c r="K3568" s="4">
        <v>14.83</v>
      </c>
      <c r="S3568" s="3">
        <v>37911</v>
      </c>
      <c r="T3568">
        <v>0.98</v>
      </c>
    </row>
    <row r="3569" spans="1:20" x14ac:dyDescent="0.25">
      <c r="A3569" s="2">
        <v>42685</v>
      </c>
      <c r="B3569" s="4">
        <v>1077.47</v>
      </c>
      <c r="G3569" s="2">
        <v>43040</v>
      </c>
      <c r="H3569" s="4">
        <v>124.75</v>
      </c>
      <c r="I3569" s="4"/>
      <c r="J3569" s="2">
        <v>38044</v>
      </c>
      <c r="K3569" s="4">
        <v>14.55</v>
      </c>
      <c r="S3569" s="3">
        <v>37914</v>
      </c>
      <c r="T3569">
        <v>1.02</v>
      </c>
    </row>
    <row r="3570" spans="1:20" x14ac:dyDescent="0.25">
      <c r="A3570" s="2">
        <v>42688</v>
      </c>
      <c r="B3570" s="4">
        <v>1081.03</v>
      </c>
      <c r="G3570" s="2">
        <v>43041</v>
      </c>
      <c r="H3570" s="4">
        <v>125.3</v>
      </c>
      <c r="I3570" s="4"/>
      <c r="J3570" s="2">
        <v>38047</v>
      </c>
      <c r="K3570" s="4">
        <v>14.44</v>
      </c>
      <c r="S3570" s="3">
        <v>37915</v>
      </c>
      <c r="T3570">
        <v>0.99</v>
      </c>
    </row>
    <row r="3571" spans="1:20" x14ac:dyDescent="0.25">
      <c r="A3571" s="2">
        <v>42689</v>
      </c>
      <c r="B3571" s="4">
        <v>1087.42</v>
      </c>
      <c r="G3571" s="2">
        <v>43042</v>
      </c>
      <c r="H3571" s="4">
        <v>125.64</v>
      </c>
      <c r="I3571" s="4"/>
      <c r="J3571" s="2">
        <v>38048</v>
      </c>
      <c r="K3571" s="4">
        <v>14.86</v>
      </c>
      <c r="S3571" s="3">
        <v>37916</v>
      </c>
      <c r="T3571">
        <v>0.99</v>
      </c>
    </row>
    <row r="3572" spans="1:20" x14ac:dyDescent="0.25">
      <c r="A3572" s="2">
        <v>42690</v>
      </c>
      <c r="B3572" s="4">
        <v>1085.6300000000001</v>
      </c>
      <c r="G3572" s="2">
        <v>43045</v>
      </c>
      <c r="H3572" s="4">
        <v>126.11</v>
      </c>
      <c r="I3572" s="4"/>
      <c r="J3572" s="2">
        <v>38049</v>
      </c>
      <c r="K3572" s="4">
        <v>14.55</v>
      </c>
      <c r="S3572" s="3">
        <v>37917</v>
      </c>
      <c r="T3572">
        <v>1.02</v>
      </c>
    </row>
    <row r="3573" spans="1:20" x14ac:dyDescent="0.25">
      <c r="A3573" s="2">
        <v>42691</v>
      </c>
      <c r="B3573" s="4">
        <v>1084.55</v>
      </c>
      <c r="G3573" s="2">
        <v>43046</v>
      </c>
      <c r="H3573" s="4">
        <v>126.64</v>
      </c>
      <c r="I3573" s="4"/>
      <c r="J3573" s="2">
        <v>38050</v>
      </c>
      <c r="K3573" s="4">
        <v>14.4</v>
      </c>
      <c r="S3573" s="3">
        <v>37918</v>
      </c>
      <c r="T3573">
        <v>1.01</v>
      </c>
    </row>
    <row r="3574" spans="1:20" x14ac:dyDescent="0.25">
      <c r="A3574" s="2">
        <v>42692</v>
      </c>
      <c r="B3574" s="4">
        <v>1084.54</v>
      </c>
      <c r="G3574" s="2">
        <v>43047</v>
      </c>
      <c r="H3574" s="4">
        <v>126.36</v>
      </c>
      <c r="I3574" s="4"/>
      <c r="J3574" s="2">
        <v>38051</v>
      </c>
      <c r="K3574" s="4">
        <v>14.48</v>
      </c>
      <c r="S3574" s="3">
        <v>37921</v>
      </c>
      <c r="T3574">
        <v>1.03</v>
      </c>
    </row>
    <row r="3575" spans="1:20" x14ac:dyDescent="0.25">
      <c r="A3575" s="2">
        <v>42695</v>
      </c>
      <c r="B3575" s="4">
        <v>1087.6500000000001</v>
      </c>
      <c r="G3575" s="2">
        <v>43048</v>
      </c>
      <c r="H3575" s="4">
        <v>126</v>
      </c>
      <c r="I3575" s="4"/>
      <c r="J3575" s="2">
        <v>38054</v>
      </c>
      <c r="K3575" s="4">
        <v>15.79</v>
      </c>
      <c r="S3575" s="3">
        <v>37922</v>
      </c>
      <c r="T3575">
        <v>0.98</v>
      </c>
    </row>
    <row r="3576" spans="1:20" x14ac:dyDescent="0.25">
      <c r="A3576" s="2">
        <v>42696</v>
      </c>
      <c r="B3576" s="4">
        <v>1090.54</v>
      </c>
      <c r="G3576" s="2">
        <v>43049</v>
      </c>
      <c r="H3576" s="4">
        <v>124.1</v>
      </c>
      <c r="I3576" s="4"/>
      <c r="J3576" s="2">
        <v>38055</v>
      </c>
      <c r="K3576" s="4">
        <v>16.600000000000001</v>
      </c>
      <c r="S3576" s="3">
        <v>37923</v>
      </c>
      <c r="T3576">
        <v>0.97</v>
      </c>
    </row>
    <row r="3577" spans="1:20" x14ac:dyDescent="0.25">
      <c r="A3577" s="2">
        <v>42697</v>
      </c>
      <c r="B3577" s="4">
        <v>1089.06</v>
      </c>
      <c r="G3577" s="2">
        <v>43052</v>
      </c>
      <c r="H3577" s="4">
        <v>124.36</v>
      </c>
      <c r="I3577" s="4"/>
      <c r="J3577" s="2">
        <v>38056</v>
      </c>
      <c r="K3577" s="4">
        <v>18.670000000000002</v>
      </c>
      <c r="S3577" s="3">
        <v>37924</v>
      </c>
      <c r="T3577">
        <v>1.02</v>
      </c>
    </row>
    <row r="3578" spans="1:20" x14ac:dyDescent="0.25">
      <c r="A3578" s="2">
        <v>42699</v>
      </c>
      <c r="B3578" s="4">
        <v>1089.54</v>
      </c>
      <c r="G3578" s="2">
        <v>43053</v>
      </c>
      <c r="H3578" s="4">
        <v>125.2</v>
      </c>
      <c r="I3578" s="4"/>
      <c r="J3578" s="2">
        <v>38057</v>
      </c>
      <c r="K3578" s="4">
        <v>20.67</v>
      </c>
      <c r="S3578" s="3">
        <v>37925</v>
      </c>
      <c r="T3578">
        <v>1.03</v>
      </c>
    </row>
    <row r="3579" spans="1:20" x14ac:dyDescent="0.25">
      <c r="A3579" s="2">
        <v>42702</v>
      </c>
      <c r="B3579" s="4">
        <v>1089.43</v>
      </c>
      <c r="G3579" s="2">
        <v>43054</v>
      </c>
      <c r="H3579" s="4">
        <v>126.56</v>
      </c>
      <c r="I3579" s="4"/>
      <c r="J3579" s="2">
        <v>38058</v>
      </c>
      <c r="K3579" s="4">
        <v>18.3</v>
      </c>
      <c r="S3579" s="3">
        <v>37928</v>
      </c>
      <c r="T3579">
        <v>1.02</v>
      </c>
    </row>
    <row r="3580" spans="1:20" x14ac:dyDescent="0.25">
      <c r="A3580" s="2">
        <v>42703</v>
      </c>
      <c r="B3580" s="4">
        <v>1088.78</v>
      </c>
      <c r="G3580" s="2">
        <v>43055</v>
      </c>
      <c r="H3580" s="4">
        <v>125.46</v>
      </c>
      <c r="I3580" s="4"/>
      <c r="J3580" s="2">
        <v>38061</v>
      </c>
      <c r="K3580" s="4">
        <v>21.13</v>
      </c>
      <c r="S3580" s="3">
        <v>37929</v>
      </c>
      <c r="T3580">
        <v>0.98</v>
      </c>
    </row>
    <row r="3581" spans="1:20" x14ac:dyDescent="0.25">
      <c r="A3581" s="2">
        <v>42704</v>
      </c>
      <c r="B3581" s="4">
        <v>1088.99</v>
      </c>
      <c r="G3581" s="2">
        <v>43056</v>
      </c>
      <c r="H3581" s="4">
        <v>126.39</v>
      </c>
      <c r="I3581" s="4"/>
      <c r="J3581" s="2">
        <v>38062</v>
      </c>
      <c r="K3581" s="4">
        <v>20.34</v>
      </c>
      <c r="S3581" s="3">
        <v>37930</v>
      </c>
      <c r="T3581">
        <v>0.98</v>
      </c>
    </row>
    <row r="3582" spans="1:20" x14ac:dyDescent="0.25">
      <c r="A3582" s="2">
        <v>42705</v>
      </c>
      <c r="B3582" s="4">
        <v>1086.6600000000001</v>
      </c>
      <c r="G3582" s="2">
        <v>43059</v>
      </c>
      <c r="H3582" s="4">
        <v>126.34</v>
      </c>
      <c r="I3582" s="4"/>
      <c r="J3582" s="2">
        <v>38063</v>
      </c>
      <c r="K3582" s="4">
        <v>18.11</v>
      </c>
      <c r="S3582" s="3">
        <v>37931</v>
      </c>
      <c r="T3582">
        <v>1</v>
      </c>
    </row>
    <row r="3583" spans="1:20" x14ac:dyDescent="0.25">
      <c r="A3583" s="2">
        <v>42706</v>
      </c>
      <c r="B3583" s="4">
        <v>1089.6099999999999</v>
      </c>
      <c r="G3583" s="2">
        <v>43060</v>
      </c>
      <c r="H3583" s="4">
        <v>126.74</v>
      </c>
      <c r="I3583" s="4"/>
      <c r="J3583" s="2">
        <v>38064</v>
      </c>
      <c r="K3583" s="4">
        <v>18.53</v>
      </c>
      <c r="S3583" s="3">
        <v>37932</v>
      </c>
      <c r="T3583">
        <v>0.98</v>
      </c>
    </row>
    <row r="3584" spans="1:20" x14ac:dyDescent="0.25">
      <c r="A3584" s="2">
        <v>42709</v>
      </c>
      <c r="B3584" s="4">
        <v>1090.8599999999999</v>
      </c>
      <c r="G3584" s="2">
        <v>43061</v>
      </c>
      <c r="H3584" s="4">
        <v>127.15</v>
      </c>
      <c r="I3584" s="4"/>
      <c r="J3584" s="2">
        <v>38065</v>
      </c>
      <c r="K3584" s="4">
        <v>19.149999999999999</v>
      </c>
      <c r="S3584" s="3">
        <v>37935</v>
      </c>
      <c r="T3584">
        <v>0.99</v>
      </c>
    </row>
    <row r="3585" spans="1:20" x14ac:dyDescent="0.25">
      <c r="A3585" s="2">
        <v>42710</v>
      </c>
      <c r="B3585" s="4">
        <v>1093.3399999999999</v>
      </c>
      <c r="G3585" s="2">
        <v>43063</v>
      </c>
      <c r="H3585" s="4">
        <v>126.8</v>
      </c>
      <c r="I3585" s="4"/>
      <c r="J3585" s="2">
        <v>38068</v>
      </c>
      <c r="K3585" s="4">
        <v>21.58</v>
      </c>
      <c r="S3585" s="3">
        <v>37937</v>
      </c>
      <c r="T3585">
        <v>1</v>
      </c>
    </row>
    <row r="3586" spans="1:20" x14ac:dyDescent="0.25">
      <c r="A3586" s="2">
        <v>42711</v>
      </c>
      <c r="B3586" s="4">
        <v>1095.8</v>
      </c>
      <c r="G3586" s="2">
        <v>43066</v>
      </c>
      <c r="H3586" s="4">
        <v>126.62</v>
      </c>
      <c r="I3586" s="4"/>
      <c r="J3586" s="2">
        <v>38069</v>
      </c>
      <c r="K3586" s="4">
        <v>20.67</v>
      </c>
      <c r="S3586" s="3">
        <v>37938</v>
      </c>
      <c r="T3586">
        <v>0.99</v>
      </c>
    </row>
    <row r="3587" spans="1:20" x14ac:dyDescent="0.25">
      <c r="A3587" s="2">
        <v>42712</v>
      </c>
      <c r="B3587" s="4">
        <v>1095.71</v>
      </c>
      <c r="G3587" s="2">
        <v>43067</v>
      </c>
      <c r="H3587" s="4">
        <v>126.79</v>
      </c>
      <c r="I3587" s="4"/>
      <c r="J3587" s="2">
        <v>38070</v>
      </c>
      <c r="K3587" s="4">
        <v>19.809999999999999</v>
      </c>
      <c r="S3587" s="3">
        <v>37939</v>
      </c>
      <c r="T3587">
        <v>0.98</v>
      </c>
    </row>
    <row r="3588" spans="1:20" x14ac:dyDescent="0.25">
      <c r="A3588" s="2">
        <v>42713</v>
      </c>
      <c r="B3588" s="4">
        <v>1095.95</v>
      </c>
      <c r="G3588" s="2">
        <v>43068</v>
      </c>
      <c r="H3588" s="4">
        <v>125.54</v>
      </c>
      <c r="I3588" s="4"/>
      <c r="J3588" s="2">
        <v>38071</v>
      </c>
      <c r="K3588" s="4">
        <v>17.88</v>
      </c>
      <c r="S3588" s="3">
        <v>37942</v>
      </c>
      <c r="T3588">
        <v>1.04</v>
      </c>
    </row>
    <row r="3589" spans="1:20" x14ac:dyDescent="0.25">
      <c r="A3589" s="2">
        <v>42716</v>
      </c>
      <c r="B3589" s="4">
        <v>1095.1199999999999</v>
      </c>
      <c r="G3589" s="2">
        <v>43069</v>
      </c>
      <c r="H3589" s="4">
        <v>125.12</v>
      </c>
      <c r="I3589" s="4"/>
      <c r="J3589" s="2">
        <v>38072</v>
      </c>
      <c r="K3589" s="4">
        <v>17.329999999999998</v>
      </c>
      <c r="S3589" s="3">
        <v>37943</v>
      </c>
      <c r="T3589">
        <v>0.98</v>
      </c>
    </row>
    <row r="3590" spans="1:20" x14ac:dyDescent="0.25">
      <c r="A3590" s="2">
        <v>42717</v>
      </c>
      <c r="B3590" s="4">
        <v>1096.6400000000001</v>
      </c>
      <c r="G3590" s="2">
        <v>43070</v>
      </c>
      <c r="H3590" s="4">
        <v>126.55</v>
      </c>
      <c r="I3590" s="4"/>
      <c r="J3590" s="2">
        <v>38075</v>
      </c>
      <c r="K3590" s="4">
        <v>16.5</v>
      </c>
      <c r="S3590" s="3">
        <v>37944</v>
      </c>
      <c r="T3590">
        <v>0.98</v>
      </c>
    </row>
    <row r="3591" spans="1:20" x14ac:dyDescent="0.25">
      <c r="A3591" s="2">
        <v>42718</v>
      </c>
      <c r="B3591" s="4">
        <v>1091.83</v>
      </c>
      <c r="G3591" s="2">
        <v>43073</v>
      </c>
      <c r="H3591" s="4">
        <v>126.61</v>
      </c>
      <c r="I3591" s="4"/>
      <c r="J3591" s="2">
        <v>38076</v>
      </c>
      <c r="K3591" s="4">
        <v>16.28</v>
      </c>
      <c r="S3591" s="3">
        <v>37945</v>
      </c>
      <c r="T3591">
        <v>1</v>
      </c>
    </row>
    <row r="3592" spans="1:20" x14ac:dyDescent="0.25">
      <c r="A3592" s="2">
        <v>42719</v>
      </c>
      <c r="B3592" s="4">
        <v>1092.1199999999999</v>
      </c>
      <c r="G3592" s="2">
        <v>43074</v>
      </c>
      <c r="H3592" s="4">
        <v>127.24</v>
      </c>
      <c r="I3592" s="4"/>
      <c r="J3592" s="2">
        <v>38077</v>
      </c>
      <c r="K3592" s="4">
        <v>16.739999999999998</v>
      </c>
      <c r="S3592" s="3">
        <v>37946</v>
      </c>
      <c r="T3592">
        <v>0.98</v>
      </c>
    </row>
    <row r="3593" spans="1:20" x14ac:dyDescent="0.25">
      <c r="A3593" s="2">
        <v>42720</v>
      </c>
      <c r="B3593" s="4">
        <v>1092.8499999999999</v>
      </c>
      <c r="G3593" s="2">
        <v>43075</v>
      </c>
      <c r="H3593" s="4">
        <v>127.68</v>
      </c>
      <c r="I3593" s="4"/>
      <c r="J3593" s="2">
        <v>38078</v>
      </c>
      <c r="K3593" s="4">
        <v>16.649999999999999</v>
      </c>
      <c r="S3593" s="3">
        <v>37949</v>
      </c>
      <c r="T3593">
        <v>0.98</v>
      </c>
    </row>
    <row r="3594" spans="1:20" x14ac:dyDescent="0.25">
      <c r="A3594" s="2">
        <v>42723</v>
      </c>
      <c r="B3594" s="4">
        <v>1094.8599999999999</v>
      </c>
      <c r="G3594" s="2">
        <v>43076</v>
      </c>
      <c r="H3594" s="4">
        <v>126.68</v>
      </c>
      <c r="I3594" s="4"/>
      <c r="J3594" s="2">
        <v>38079</v>
      </c>
      <c r="K3594" s="4">
        <v>15.64</v>
      </c>
      <c r="S3594" s="3">
        <v>37950</v>
      </c>
      <c r="T3594">
        <v>1.02</v>
      </c>
    </row>
    <row r="3595" spans="1:20" x14ac:dyDescent="0.25">
      <c r="A3595" s="2">
        <v>42724</v>
      </c>
      <c r="B3595" s="4">
        <v>1095.96</v>
      </c>
      <c r="G3595" s="2">
        <v>43077</v>
      </c>
      <c r="H3595" s="4">
        <v>126.69</v>
      </c>
      <c r="I3595" s="4"/>
      <c r="J3595" s="2">
        <v>38082</v>
      </c>
      <c r="K3595" s="4">
        <v>14.97</v>
      </c>
      <c r="S3595" s="3">
        <v>37951</v>
      </c>
      <c r="T3595">
        <v>1.01</v>
      </c>
    </row>
    <row r="3596" spans="1:20" x14ac:dyDescent="0.25">
      <c r="A3596" s="2">
        <v>42725</v>
      </c>
      <c r="B3596" s="4">
        <v>1097.33</v>
      </c>
      <c r="G3596" s="2">
        <v>43080</v>
      </c>
      <c r="H3596" s="4">
        <v>126.43</v>
      </c>
      <c r="I3596" s="4"/>
      <c r="J3596" s="2">
        <v>38083</v>
      </c>
      <c r="K3596" s="4">
        <v>15.32</v>
      </c>
      <c r="S3596" s="3">
        <v>37953</v>
      </c>
      <c r="T3596">
        <v>1.01</v>
      </c>
    </row>
    <row r="3597" spans="1:20" x14ac:dyDescent="0.25">
      <c r="A3597" s="2">
        <v>42726</v>
      </c>
      <c r="B3597" s="4">
        <v>1099.33</v>
      </c>
      <c r="G3597" s="2">
        <v>43081</v>
      </c>
      <c r="H3597" s="4">
        <v>126.38</v>
      </c>
      <c r="I3597" s="4"/>
      <c r="J3597" s="2">
        <v>38084</v>
      </c>
      <c r="K3597" s="4">
        <v>15.76</v>
      </c>
      <c r="S3597" s="3">
        <v>37956</v>
      </c>
      <c r="T3597">
        <v>1.03</v>
      </c>
    </row>
    <row r="3598" spans="1:20" x14ac:dyDescent="0.25">
      <c r="A3598" s="2">
        <v>42727</v>
      </c>
      <c r="B3598" s="4">
        <v>1101.28</v>
      </c>
      <c r="G3598" s="2">
        <v>43082</v>
      </c>
      <c r="H3598" s="4">
        <v>127.33</v>
      </c>
      <c r="I3598" s="4"/>
      <c r="J3598" s="2">
        <v>38085</v>
      </c>
      <c r="K3598" s="4">
        <v>16.260000000000002</v>
      </c>
      <c r="S3598" s="3">
        <v>37957</v>
      </c>
      <c r="T3598">
        <v>0.97</v>
      </c>
    </row>
    <row r="3599" spans="1:20" x14ac:dyDescent="0.25">
      <c r="A3599" s="2">
        <v>42731</v>
      </c>
      <c r="B3599" s="4">
        <v>1100.1500000000001</v>
      </c>
      <c r="G3599" s="2">
        <v>43083</v>
      </c>
      <c r="H3599" s="4">
        <v>127.87</v>
      </c>
      <c r="I3599" s="4"/>
      <c r="J3599" s="2">
        <v>38089</v>
      </c>
      <c r="K3599" s="4">
        <v>15.28</v>
      </c>
      <c r="S3599" s="3">
        <v>37958</v>
      </c>
      <c r="T3599">
        <v>0.98</v>
      </c>
    </row>
    <row r="3600" spans="1:20" x14ac:dyDescent="0.25">
      <c r="A3600" s="2">
        <v>42732</v>
      </c>
      <c r="B3600" s="4">
        <v>1098.6300000000001</v>
      </c>
      <c r="G3600" s="2">
        <v>43084</v>
      </c>
      <c r="H3600" s="4">
        <v>128.35</v>
      </c>
      <c r="I3600" s="4"/>
      <c r="J3600" s="2">
        <v>38090</v>
      </c>
      <c r="K3600" s="4">
        <v>17.260000000000002</v>
      </c>
      <c r="S3600" s="3">
        <v>37959</v>
      </c>
      <c r="T3600">
        <v>0.99</v>
      </c>
    </row>
    <row r="3601" spans="1:20" x14ac:dyDescent="0.25">
      <c r="A3601" s="2">
        <v>42733</v>
      </c>
      <c r="B3601" s="4">
        <v>1100.08</v>
      </c>
      <c r="G3601" s="2">
        <v>43087</v>
      </c>
      <c r="H3601" s="4">
        <v>127.18</v>
      </c>
      <c r="I3601" s="4"/>
      <c r="J3601" s="2">
        <v>38091</v>
      </c>
      <c r="K3601" s="4">
        <v>15.62</v>
      </c>
      <c r="S3601" s="3">
        <v>37960</v>
      </c>
      <c r="T3601">
        <v>0.98</v>
      </c>
    </row>
    <row r="3602" spans="1:20" x14ac:dyDescent="0.25">
      <c r="A3602" s="2">
        <v>42734</v>
      </c>
      <c r="B3602" s="4">
        <v>1100.42</v>
      </c>
      <c r="G3602" s="2">
        <v>43088</v>
      </c>
      <c r="H3602" s="4">
        <v>125.53</v>
      </c>
      <c r="I3602" s="4"/>
      <c r="J3602" s="2">
        <v>38092</v>
      </c>
      <c r="K3602" s="4">
        <v>15.74</v>
      </c>
      <c r="S3602" s="3">
        <v>37963</v>
      </c>
      <c r="T3602">
        <v>0.99</v>
      </c>
    </row>
    <row r="3603" spans="1:20" x14ac:dyDescent="0.25">
      <c r="A3603" s="2">
        <v>42738</v>
      </c>
      <c r="B3603" s="4">
        <v>1104.74</v>
      </c>
      <c r="G3603" s="2">
        <v>43089</v>
      </c>
      <c r="H3603" s="4">
        <v>124.14</v>
      </c>
      <c r="I3603" s="4"/>
      <c r="J3603" s="2">
        <v>38093</v>
      </c>
      <c r="K3603" s="4">
        <v>14.94</v>
      </c>
      <c r="S3603" s="3">
        <v>37964</v>
      </c>
      <c r="T3603">
        <v>0.97</v>
      </c>
    </row>
    <row r="3604" spans="1:20" x14ac:dyDescent="0.25">
      <c r="A3604" s="2">
        <v>42739</v>
      </c>
      <c r="B3604" s="4">
        <v>1110.5</v>
      </c>
      <c r="G3604" s="2">
        <v>43090</v>
      </c>
      <c r="H3604" s="4">
        <v>124.6</v>
      </c>
      <c r="I3604" s="4"/>
      <c r="J3604" s="2">
        <v>38096</v>
      </c>
      <c r="K3604" s="4">
        <v>15.42</v>
      </c>
      <c r="S3604" s="3">
        <v>37965</v>
      </c>
      <c r="T3604">
        <v>0.99</v>
      </c>
    </row>
    <row r="3605" spans="1:20" x14ac:dyDescent="0.25">
      <c r="A3605" s="2">
        <v>42740</v>
      </c>
      <c r="B3605" s="4">
        <v>1108.6300000000001</v>
      </c>
      <c r="G3605" s="2">
        <v>43091</v>
      </c>
      <c r="H3605" s="4">
        <v>124.77</v>
      </c>
      <c r="I3605" s="4"/>
      <c r="J3605" s="2">
        <v>38097</v>
      </c>
      <c r="K3605" s="4">
        <v>16.670000000000002</v>
      </c>
      <c r="S3605" s="3">
        <v>37966</v>
      </c>
      <c r="T3605">
        <v>0.99</v>
      </c>
    </row>
    <row r="3606" spans="1:20" x14ac:dyDescent="0.25">
      <c r="A3606" s="2">
        <v>42741</v>
      </c>
      <c r="B3606" s="4">
        <v>1108.31</v>
      </c>
      <c r="G3606" s="2">
        <v>43095</v>
      </c>
      <c r="H3606" s="4">
        <v>125.14</v>
      </c>
      <c r="I3606" s="4"/>
      <c r="J3606" s="2">
        <v>38098</v>
      </c>
      <c r="K3606" s="4">
        <v>15.6</v>
      </c>
      <c r="S3606" s="3">
        <v>37967</v>
      </c>
      <c r="T3606">
        <v>0.99</v>
      </c>
    </row>
    <row r="3607" spans="1:20" x14ac:dyDescent="0.25">
      <c r="A3607" s="2">
        <v>42744</v>
      </c>
      <c r="B3607" s="4">
        <v>1107.8900000000001</v>
      </c>
      <c r="G3607" s="2">
        <v>43096</v>
      </c>
      <c r="H3607" s="4">
        <v>126.77</v>
      </c>
      <c r="I3607" s="4"/>
      <c r="J3607" s="2">
        <v>38099</v>
      </c>
      <c r="K3607" s="4">
        <v>14.61</v>
      </c>
      <c r="S3607" s="3">
        <v>37970</v>
      </c>
      <c r="T3607">
        <v>1.04</v>
      </c>
    </row>
    <row r="3608" spans="1:20" x14ac:dyDescent="0.25">
      <c r="A3608" s="2">
        <v>42745</v>
      </c>
      <c r="B3608" s="4">
        <v>1108</v>
      </c>
      <c r="G3608" s="2">
        <v>43097</v>
      </c>
      <c r="H3608" s="4">
        <v>126.66</v>
      </c>
      <c r="I3608" s="4"/>
      <c r="J3608" s="2">
        <v>38100</v>
      </c>
      <c r="K3608" s="4">
        <v>14.01</v>
      </c>
      <c r="S3608" s="3">
        <v>37971</v>
      </c>
      <c r="T3608">
        <v>0.99</v>
      </c>
    </row>
    <row r="3609" spans="1:20" x14ac:dyDescent="0.25">
      <c r="A3609" s="2">
        <v>42746</v>
      </c>
      <c r="B3609" s="4">
        <v>1108.72</v>
      </c>
      <c r="G3609" s="2">
        <v>43098</v>
      </c>
      <c r="H3609" s="4">
        <v>126.86</v>
      </c>
      <c r="I3609" s="4"/>
      <c r="J3609" s="2">
        <v>38103</v>
      </c>
      <c r="K3609" s="4">
        <v>14.77</v>
      </c>
      <c r="S3609" s="3">
        <v>37972</v>
      </c>
      <c r="T3609">
        <v>0.99</v>
      </c>
    </row>
    <row r="3610" spans="1:20" x14ac:dyDescent="0.25">
      <c r="A3610" s="2">
        <v>42747</v>
      </c>
      <c r="B3610" s="4">
        <v>1108.98</v>
      </c>
      <c r="G3610" s="2">
        <v>43102</v>
      </c>
      <c r="H3610" s="4">
        <v>125.49</v>
      </c>
      <c r="I3610" s="4"/>
      <c r="J3610" s="2">
        <v>38104</v>
      </c>
      <c r="K3610" s="4">
        <v>15.07</v>
      </c>
      <c r="S3610" s="3">
        <v>37973</v>
      </c>
      <c r="T3610">
        <v>1.01</v>
      </c>
    </row>
    <row r="3611" spans="1:20" x14ac:dyDescent="0.25">
      <c r="A3611" s="2">
        <v>42748</v>
      </c>
      <c r="B3611" s="4">
        <v>1109.3900000000001</v>
      </c>
      <c r="G3611" s="2">
        <v>43103</v>
      </c>
      <c r="H3611" s="4">
        <v>126.09</v>
      </c>
      <c r="I3611" s="4"/>
      <c r="J3611" s="2">
        <v>38105</v>
      </c>
      <c r="K3611" s="4">
        <v>16.29</v>
      </c>
      <c r="S3611" s="3">
        <v>37974</v>
      </c>
      <c r="T3611">
        <v>0.98</v>
      </c>
    </row>
    <row r="3612" spans="1:20" x14ac:dyDescent="0.25">
      <c r="A3612" s="2">
        <v>42752</v>
      </c>
      <c r="B3612" s="4">
        <v>1107.8</v>
      </c>
      <c r="G3612" s="2">
        <v>43104</v>
      </c>
      <c r="H3612" s="4">
        <v>126.07</v>
      </c>
      <c r="I3612" s="4"/>
      <c r="J3612" s="2">
        <v>38106</v>
      </c>
      <c r="K3612" s="4">
        <v>16.600000000000001</v>
      </c>
      <c r="S3612" s="3">
        <v>37977</v>
      </c>
      <c r="T3612">
        <v>1.02</v>
      </c>
    </row>
    <row r="3613" spans="1:20" x14ac:dyDescent="0.25">
      <c r="A3613" s="2">
        <v>42753</v>
      </c>
      <c r="B3613" s="4">
        <v>1109.19</v>
      </c>
      <c r="G3613" s="2">
        <v>43105</v>
      </c>
      <c r="H3613" s="4">
        <v>125.71</v>
      </c>
      <c r="I3613" s="4"/>
      <c r="J3613" s="2">
        <v>38107</v>
      </c>
      <c r="K3613" s="4">
        <v>17.190000000000001</v>
      </c>
      <c r="S3613" s="3">
        <v>37978</v>
      </c>
      <c r="T3613">
        <v>1</v>
      </c>
    </row>
    <row r="3614" spans="1:20" x14ac:dyDescent="0.25">
      <c r="A3614" s="2">
        <v>42754</v>
      </c>
      <c r="B3614" s="4">
        <v>1104.07</v>
      </c>
      <c r="G3614" s="2">
        <v>43108</v>
      </c>
      <c r="H3614" s="4">
        <v>125.63</v>
      </c>
      <c r="I3614" s="4"/>
      <c r="J3614" s="2">
        <v>38110</v>
      </c>
      <c r="K3614" s="4">
        <v>16.62</v>
      </c>
      <c r="S3614" s="3">
        <v>37979</v>
      </c>
      <c r="T3614">
        <v>0.97</v>
      </c>
    </row>
    <row r="3615" spans="1:20" x14ac:dyDescent="0.25">
      <c r="A3615" s="2">
        <v>42755</v>
      </c>
      <c r="B3615" s="4">
        <v>1107.25</v>
      </c>
      <c r="G3615" s="2">
        <v>43109</v>
      </c>
      <c r="H3615" s="4">
        <v>123.95</v>
      </c>
      <c r="I3615" s="4"/>
      <c r="J3615" s="2">
        <v>38111</v>
      </c>
      <c r="K3615" s="4">
        <v>16.55</v>
      </c>
      <c r="S3615" s="3">
        <v>37981</v>
      </c>
      <c r="T3615">
        <v>0.97</v>
      </c>
    </row>
    <row r="3616" spans="1:20" x14ac:dyDescent="0.25">
      <c r="A3616" s="2">
        <v>42758</v>
      </c>
      <c r="B3616" s="4">
        <v>1107.0899999999999</v>
      </c>
      <c r="G3616" s="2">
        <v>43110</v>
      </c>
      <c r="H3616" s="4">
        <v>123.8</v>
      </c>
      <c r="I3616" s="4"/>
      <c r="J3616" s="2">
        <v>38112</v>
      </c>
      <c r="K3616" s="4">
        <v>15.77</v>
      </c>
      <c r="S3616" s="3">
        <v>37984</v>
      </c>
      <c r="T3616">
        <v>0.98</v>
      </c>
    </row>
    <row r="3617" spans="1:20" x14ac:dyDescent="0.25">
      <c r="A3617" s="2">
        <v>42759</v>
      </c>
      <c r="B3617" s="4">
        <v>1108.17</v>
      </c>
      <c r="G3617" s="2">
        <v>43111</v>
      </c>
      <c r="H3617" s="4">
        <v>124.31</v>
      </c>
      <c r="I3617" s="4"/>
      <c r="J3617" s="2">
        <v>38113</v>
      </c>
      <c r="K3617" s="4">
        <v>17.05</v>
      </c>
      <c r="S3617" s="3">
        <v>37985</v>
      </c>
      <c r="T3617">
        <v>0.93</v>
      </c>
    </row>
    <row r="3618" spans="1:20" x14ac:dyDescent="0.25">
      <c r="A3618" s="2">
        <v>42760</v>
      </c>
      <c r="B3618" s="4">
        <v>1114.02</v>
      </c>
      <c r="G3618" s="2">
        <v>43112</v>
      </c>
      <c r="H3618" s="4">
        <v>124.52</v>
      </c>
      <c r="I3618" s="4"/>
      <c r="J3618" s="2">
        <v>38114</v>
      </c>
      <c r="K3618" s="4">
        <v>18.13</v>
      </c>
      <c r="S3618" s="3">
        <v>37986</v>
      </c>
      <c r="T3618">
        <v>0.94</v>
      </c>
    </row>
    <row r="3619" spans="1:20" x14ac:dyDescent="0.25">
      <c r="A3619" s="2">
        <v>42761</v>
      </c>
      <c r="B3619" s="4">
        <v>1113.2</v>
      </c>
      <c r="G3619" s="2">
        <v>43116</v>
      </c>
      <c r="H3619" s="4">
        <v>125.04</v>
      </c>
      <c r="I3619" s="4"/>
      <c r="J3619" s="2">
        <v>38117</v>
      </c>
      <c r="K3619" s="4">
        <v>19.77</v>
      </c>
      <c r="S3619" s="3">
        <v>37988</v>
      </c>
      <c r="T3619">
        <v>1.01</v>
      </c>
    </row>
    <row r="3620" spans="1:20" x14ac:dyDescent="0.25">
      <c r="A3620" s="2">
        <v>42762</v>
      </c>
      <c r="B3620" s="4">
        <v>1114.67</v>
      </c>
      <c r="G3620" s="2">
        <v>43117</v>
      </c>
      <c r="H3620" s="4">
        <v>124.87</v>
      </c>
      <c r="I3620" s="4"/>
      <c r="J3620" s="2">
        <v>38118</v>
      </c>
      <c r="K3620" s="4">
        <v>18.57</v>
      </c>
      <c r="S3620" s="3">
        <v>37991</v>
      </c>
      <c r="T3620">
        <v>0.97</v>
      </c>
    </row>
    <row r="3621" spans="1:20" x14ac:dyDescent="0.25">
      <c r="A3621" s="2">
        <v>42765</v>
      </c>
      <c r="B3621" s="4">
        <v>1111.07</v>
      </c>
      <c r="G3621" s="2">
        <v>43118</v>
      </c>
      <c r="H3621" s="4">
        <v>123.71</v>
      </c>
      <c r="I3621" s="4"/>
      <c r="J3621" s="2">
        <v>38119</v>
      </c>
      <c r="K3621" s="4">
        <v>18.14</v>
      </c>
      <c r="S3621" s="3">
        <v>37992</v>
      </c>
      <c r="T3621">
        <v>0.92</v>
      </c>
    </row>
    <row r="3622" spans="1:20" x14ac:dyDescent="0.25">
      <c r="A3622" s="2">
        <v>42766</v>
      </c>
      <c r="B3622" s="4">
        <v>1109.3</v>
      </c>
      <c r="G3622" s="2">
        <v>43119</v>
      </c>
      <c r="H3622" s="4">
        <v>123.06</v>
      </c>
      <c r="I3622" s="4"/>
      <c r="J3622" s="2">
        <v>38120</v>
      </c>
      <c r="K3622" s="4">
        <v>18.86</v>
      </c>
      <c r="S3622" s="3">
        <v>37993</v>
      </c>
      <c r="T3622">
        <v>0.94</v>
      </c>
    </row>
    <row r="3623" spans="1:20" x14ac:dyDescent="0.25">
      <c r="A3623" s="2">
        <v>42767</v>
      </c>
      <c r="B3623" s="4">
        <v>1115.3800000000001</v>
      </c>
      <c r="G3623" s="2">
        <v>43122</v>
      </c>
      <c r="H3623" s="4">
        <v>123.18</v>
      </c>
      <c r="I3623" s="4"/>
      <c r="J3623" s="2">
        <v>38121</v>
      </c>
      <c r="K3623" s="4">
        <v>18.47</v>
      </c>
      <c r="S3623" s="3">
        <v>37994</v>
      </c>
      <c r="T3623">
        <v>0.99</v>
      </c>
    </row>
    <row r="3624" spans="1:20" x14ac:dyDescent="0.25">
      <c r="A3624" s="2">
        <v>42768</v>
      </c>
      <c r="B3624" s="4">
        <v>1116.28</v>
      </c>
      <c r="G3624" s="2">
        <v>43123</v>
      </c>
      <c r="H3624" s="4">
        <v>123.71</v>
      </c>
      <c r="I3624" s="4"/>
      <c r="J3624" s="2">
        <v>38124</v>
      </c>
      <c r="K3624" s="4">
        <v>19.96</v>
      </c>
      <c r="S3624" s="3">
        <v>37995</v>
      </c>
      <c r="T3624">
        <v>0.99</v>
      </c>
    </row>
    <row r="3625" spans="1:20" x14ac:dyDescent="0.25">
      <c r="A3625" s="2">
        <v>42769</v>
      </c>
      <c r="B3625" s="4">
        <v>1118.99</v>
      </c>
      <c r="G3625" s="2">
        <v>43124</v>
      </c>
      <c r="H3625" s="4">
        <v>123.04</v>
      </c>
      <c r="I3625" s="4"/>
      <c r="J3625" s="2">
        <v>38125</v>
      </c>
      <c r="K3625" s="4">
        <v>19.329999999999998</v>
      </c>
      <c r="S3625" s="3">
        <v>37998</v>
      </c>
      <c r="T3625">
        <v>1</v>
      </c>
    </row>
    <row r="3626" spans="1:20" x14ac:dyDescent="0.25">
      <c r="A3626" s="2">
        <v>42772</v>
      </c>
      <c r="B3626" s="4">
        <v>1117.67</v>
      </c>
      <c r="G3626" s="2">
        <v>43125</v>
      </c>
      <c r="H3626" s="4">
        <v>124.05</v>
      </c>
      <c r="I3626" s="4"/>
      <c r="J3626" s="2">
        <v>38126</v>
      </c>
      <c r="K3626" s="4">
        <v>18.93</v>
      </c>
      <c r="S3626" s="3">
        <v>37999</v>
      </c>
      <c r="T3626">
        <v>0.99</v>
      </c>
    </row>
    <row r="3627" spans="1:20" x14ac:dyDescent="0.25">
      <c r="A3627" s="2">
        <v>42773</v>
      </c>
      <c r="B3627" s="4">
        <v>1115.1300000000001</v>
      </c>
      <c r="G3627" s="2">
        <v>43126</v>
      </c>
      <c r="H3627" s="4">
        <v>123.59</v>
      </c>
      <c r="I3627" s="4"/>
      <c r="J3627" s="2">
        <v>38127</v>
      </c>
      <c r="K3627" s="4">
        <v>18.670000000000002</v>
      </c>
      <c r="S3627" s="3">
        <v>38000</v>
      </c>
      <c r="T3627">
        <v>1.01</v>
      </c>
    </row>
    <row r="3628" spans="1:20" x14ac:dyDescent="0.25">
      <c r="A3628" s="2">
        <v>42774</v>
      </c>
      <c r="B3628" s="4">
        <v>1116.22</v>
      </c>
      <c r="G3628" s="2">
        <v>43129</v>
      </c>
      <c r="H3628" s="4">
        <v>122.73</v>
      </c>
      <c r="I3628" s="4"/>
      <c r="J3628" s="2">
        <v>38128</v>
      </c>
      <c r="K3628" s="4">
        <v>18.489999999999998</v>
      </c>
      <c r="S3628" s="3">
        <v>38001</v>
      </c>
      <c r="T3628">
        <v>1.04</v>
      </c>
    </row>
    <row r="3629" spans="1:20" x14ac:dyDescent="0.25">
      <c r="A3629" s="2">
        <v>42775</v>
      </c>
      <c r="B3629" s="4">
        <v>1118.46</v>
      </c>
      <c r="G3629" s="2">
        <v>43130</v>
      </c>
      <c r="H3629" s="4">
        <v>122.01</v>
      </c>
      <c r="I3629" s="4"/>
      <c r="J3629" s="2">
        <v>38131</v>
      </c>
      <c r="K3629" s="4">
        <v>18.079999999999998</v>
      </c>
      <c r="S3629" s="3">
        <v>38002</v>
      </c>
      <c r="T3629">
        <v>0.98</v>
      </c>
    </row>
    <row r="3630" spans="1:20" x14ac:dyDescent="0.25">
      <c r="A3630" s="2">
        <v>42776</v>
      </c>
      <c r="B3630" s="4">
        <v>1119.56</v>
      </c>
      <c r="G3630" s="2">
        <v>43131</v>
      </c>
      <c r="H3630" s="4">
        <v>122.73</v>
      </c>
      <c r="I3630" s="4"/>
      <c r="J3630" s="2">
        <v>38132</v>
      </c>
      <c r="K3630" s="4">
        <v>15.96</v>
      </c>
      <c r="S3630" s="3">
        <v>38006</v>
      </c>
      <c r="T3630">
        <v>1.02</v>
      </c>
    </row>
    <row r="3631" spans="1:20" x14ac:dyDescent="0.25">
      <c r="A3631" s="2">
        <v>42779</v>
      </c>
      <c r="B3631" s="4">
        <v>1121.8800000000001</v>
      </c>
      <c r="G3631" s="2">
        <v>43132</v>
      </c>
      <c r="H3631" s="4">
        <v>120.7</v>
      </c>
      <c r="I3631" s="4"/>
      <c r="J3631" s="2">
        <v>38133</v>
      </c>
      <c r="K3631" s="4">
        <v>15.97</v>
      </c>
      <c r="S3631" s="3">
        <v>38007</v>
      </c>
      <c r="T3631">
        <v>1</v>
      </c>
    </row>
    <row r="3632" spans="1:20" x14ac:dyDescent="0.25">
      <c r="A3632" s="2">
        <v>42780</v>
      </c>
      <c r="B3632" s="4">
        <v>1122.98</v>
      </c>
      <c r="G3632" s="2">
        <v>43133</v>
      </c>
      <c r="H3632" s="4">
        <v>119.58</v>
      </c>
      <c r="I3632" s="4"/>
      <c r="J3632" s="2">
        <v>38134</v>
      </c>
      <c r="K3632" s="4">
        <v>15.28</v>
      </c>
      <c r="S3632" s="3">
        <v>38008</v>
      </c>
      <c r="T3632">
        <v>1.02</v>
      </c>
    </row>
    <row r="3633" spans="1:20" x14ac:dyDescent="0.25">
      <c r="A3633" s="2">
        <v>42781</v>
      </c>
      <c r="B3633" s="4">
        <v>1123.5</v>
      </c>
      <c r="G3633" s="2">
        <v>43136</v>
      </c>
      <c r="H3633" s="4">
        <v>120.71</v>
      </c>
      <c r="I3633" s="4"/>
      <c r="J3633" s="2">
        <v>38135</v>
      </c>
      <c r="K3633" s="4">
        <v>15.5</v>
      </c>
      <c r="S3633" s="3">
        <v>38009</v>
      </c>
      <c r="T3633">
        <v>1</v>
      </c>
    </row>
    <row r="3634" spans="1:20" x14ac:dyDescent="0.25">
      <c r="A3634" s="2">
        <v>42782</v>
      </c>
      <c r="B3634" s="4">
        <v>1122.0999999999999</v>
      </c>
      <c r="G3634" s="2">
        <v>43137</v>
      </c>
      <c r="H3634" s="4">
        <v>119.96</v>
      </c>
      <c r="I3634" s="4"/>
      <c r="J3634" s="2">
        <v>38139</v>
      </c>
      <c r="K3634" s="4">
        <v>16.3</v>
      </c>
      <c r="S3634" s="3">
        <v>38012</v>
      </c>
      <c r="T3634">
        <v>1.08</v>
      </c>
    </row>
    <row r="3635" spans="1:20" x14ac:dyDescent="0.25">
      <c r="A3635" s="2">
        <v>42783</v>
      </c>
      <c r="B3635" s="4">
        <v>1123.77</v>
      </c>
      <c r="G3635" s="2">
        <v>43138</v>
      </c>
      <c r="H3635" s="4">
        <v>118.82</v>
      </c>
      <c r="I3635" s="4"/>
      <c r="J3635" s="2">
        <v>38140</v>
      </c>
      <c r="K3635" s="4">
        <v>16.079999999999998</v>
      </c>
      <c r="S3635" s="3">
        <v>38013</v>
      </c>
      <c r="T3635">
        <v>1.02</v>
      </c>
    </row>
    <row r="3636" spans="1:20" x14ac:dyDescent="0.25">
      <c r="A3636" s="2">
        <v>42787</v>
      </c>
      <c r="B3636" s="4">
        <v>1129.1099999999999</v>
      </c>
      <c r="G3636" s="2">
        <v>43139</v>
      </c>
      <c r="H3636" s="4">
        <v>118.69</v>
      </c>
      <c r="I3636" s="4"/>
      <c r="J3636" s="2">
        <v>38141</v>
      </c>
      <c r="K3636" s="4">
        <v>17.03</v>
      </c>
      <c r="S3636" s="3">
        <v>38014</v>
      </c>
      <c r="T3636">
        <v>0.99</v>
      </c>
    </row>
    <row r="3637" spans="1:20" x14ac:dyDescent="0.25">
      <c r="A3637" s="2">
        <v>42788</v>
      </c>
      <c r="B3637" s="4">
        <v>1129.83</v>
      </c>
      <c r="G3637" s="2">
        <v>43140</v>
      </c>
      <c r="H3637" s="4">
        <v>117.94</v>
      </c>
      <c r="I3637" s="4"/>
      <c r="J3637" s="2">
        <v>38142</v>
      </c>
      <c r="K3637" s="4">
        <v>16.78</v>
      </c>
      <c r="S3637" s="3">
        <v>38015</v>
      </c>
      <c r="T3637">
        <v>1</v>
      </c>
    </row>
    <row r="3638" spans="1:20" x14ac:dyDescent="0.25">
      <c r="A3638" s="2">
        <v>42789</v>
      </c>
      <c r="B3638" s="4">
        <v>1131.31</v>
      </c>
      <c r="G3638" s="2">
        <v>43143</v>
      </c>
      <c r="H3638" s="4">
        <v>118.46</v>
      </c>
      <c r="I3638" s="4"/>
      <c r="J3638" s="2">
        <v>38145</v>
      </c>
      <c r="K3638" s="4">
        <v>15.39</v>
      </c>
      <c r="S3638" s="3">
        <v>38016</v>
      </c>
      <c r="T3638">
        <v>1.03</v>
      </c>
    </row>
    <row r="3639" spans="1:20" x14ac:dyDescent="0.25">
      <c r="A3639" s="2">
        <v>42790</v>
      </c>
      <c r="B3639" s="4">
        <v>1132.5999999999999</v>
      </c>
      <c r="G3639" s="2">
        <v>43144</v>
      </c>
      <c r="H3639" s="4">
        <v>118.99</v>
      </c>
      <c r="I3639" s="4"/>
      <c r="J3639" s="2">
        <v>38146</v>
      </c>
      <c r="K3639" s="4">
        <v>15.01</v>
      </c>
      <c r="S3639" s="3">
        <v>38019</v>
      </c>
      <c r="T3639">
        <v>1.01</v>
      </c>
    </row>
    <row r="3640" spans="1:20" x14ac:dyDescent="0.25">
      <c r="A3640" s="2">
        <v>42793</v>
      </c>
      <c r="B3640" s="4">
        <v>1134.55</v>
      </c>
      <c r="G3640" s="2">
        <v>43145</v>
      </c>
      <c r="H3640" s="4">
        <v>117.67</v>
      </c>
      <c r="I3640" s="4"/>
      <c r="J3640" s="2">
        <v>38147</v>
      </c>
      <c r="K3640" s="4">
        <v>15.39</v>
      </c>
      <c r="S3640" s="3">
        <v>38020</v>
      </c>
      <c r="T3640">
        <v>0.97</v>
      </c>
    </row>
    <row r="3641" spans="1:20" x14ac:dyDescent="0.25">
      <c r="A3641" s="2">
        <v>42794</v>
      </c>
      <c r="B3641" s="4">
        <v>1133.1400000000001</v>
      </c>
      <c r="G3641" s="2">
        <v>43146</v>
      </c>
      <c r="H3641" s="4">
        <v>118.07</v>
      </c>
      <c r="I3641" s="4"/>
      <c r="J3641" s="2">
        <v>38148</v>
      </c>
      <c r="K3641" s="4">
        <v>15.04</v>
      </c>
      <c r="S3641" s="3">
        <v>38021</v>
      </c>
      <c r="T3641">
        <v>1</v>
      </c>
    </row>
    <row r="3642" spans="1:20" x14ac:dyDescent="0.25">
      <c r="A3642" s="2">
        <v>42795</v>
      </c>
      <c r="B3642" s="4">
        <v>1139.32</v>
      </c>
      <c r="G3642" s="2">
        <v>43147</v>
      </c>
      <c r="H3642" s="4">
        <v>118.71</v>
      </c>
      <c r="I3642" s="4"/>
      <c r="J3642" s="2">
        <v>38152</v>
      </c>
      <c r="K3642" s="4">
        <v>16.07</v>
      </c>
      <c r="S3642" s="3">
        <v>38022</v>
      </c>
      <c r="T3642">
        <v>1.01</v>
      </c>
    </row>
    <row r="3643" spans="1:20" x14ac:dyDescent="0.25">
      <c r="A3643" s="2">
        <v>42796</v>
      </c>
      <c r="B3643" s="4">
        <v>1133.8399999999999</v>
      </c>
      <c r="G3643" s="2">
        <v>43151</v>
      </c>
      <c r="H3643" s="4">
        <v>118.19</v>
      </c>
      <c r="I3643" s="4"/>
      <c r="J3643" s="2">
        <v>38153</v>
      </c>
      <c r="K3643" s="4">
        <v>15.05</v>
      </c>
      <c r="S3643" s="3">
        <v>38023</v>
      </c>
      <c r="T3643">
        <v>0.99</v>
      </c>
    </row>
    <row r="3644" spans="1:20" x14ac:dyDescent="0.25">
      <c r="A3644" s="2">
        <v>42797</v>
      </c>
      <c r="B3644" s="4">
        <v>1134.56</v>
      </c>
      <c r="G3644" s="2">
        <v>43152</v>
      </c>
      <c r="H3644" s="4">
        <v>116.74</v>
      </c>
      <c r="I3644" s="4"/>
      <c r="J3644" s="2">
        <v>38154</v>
      </c>
      <c r="K3644" s="4">
        <v>14.79</v>
      </c>
      <c r="S3644" s="3">
        <v>38026</v>
      </c>
      <c r="T3644">
        <v>1.01</v>
      </c>
    </row>
    <row r="3645" spans="1:20" x14ac:dyDescent="0.25">
      <c r="A3645" s="2">
        <v>42800</v>
      </c>
      <c r="B3645" s="4">
        <v>1128.97</v>
      </c>
      <c r="G3645" s="2">
        <v>43153</v>
      </c>
      <c r="H3645" s="4">
        <v>117.09</v>
      </c>
      <c r="I3645" s="4"/>
      <c r="J3645" s="2">
        <v>38155</v>
      </c>
      <c r="K3645" s="4">
        <v>15.15</v>
      </c>
      <c r="S3645" s="3">
        <v>38027</v>
      </c>
      <c r="T3645">
        <v>1</v>
      </c>
    </row>
    <row r="3646" spans="1:20" x14ac:dyDescent="0.25">
      <c r="A3646" s="2">
        <v>42801</v>
      </c>
      <c r="B3646" s="4">
        <v>1117.8900000000001</v>
      </c>
      <c r="G3646" s="2">
        <v>43154</v>
      </c>
      <c r="H3646" s="4">
        <v>118.13</v>
      </c>
      <c r="I3646" s="4"/>
      <c r="J3646" s="2">
        <v>38156</v>
      </c>
      <c r="K3646" s="4">
        <v>14.99</v>
      </c>
      <c r="S3646" s="3">
        <v>38028</v>
      </c>
      <c r="T3646">
        <v>1</v>
      </c>
    </row>
    <row r="3647" spans="1:20" x14ac:dyDescent="0.25">
      <c r="A3647" s="2">
        <v>42802</v>
      </c>
      <c r="B3647" s="4">
        <v>1107.1400000000001</v>
      </c>
      <c r="G3647" s="2">
        <v>43157</v>
      </c>
      <c r="H3647" s="4">
        <v>118.17</v>
      </c>
      <c r="I3647" s="4"/>
      <c r="J3647" s="2">
        <v>38159</v>
      </c>
      <c r="K3647" s="4">
        <v>15.26</v>
      </c>
      <c r="S3647" s="3">
        <v>38029</v>
      </c>
      <c r="T3647">
        <v>1.02</v>
      </c>
    </row>
    <row r="3648" spans="1:20" x14ac:dyDescent="0.25">
      <c r="A3648" s="2">
        <v>42803</v>
      </c>
      <c r="B3648" s="4">
        <v>1103.78</v>
      </c>
      <c r="G3648" s="2">
        <v>43158</v>
      </c>
      <c r="H3648" s="4">
        <v>118</v>
      </c>
      <c r="I3648" s="4"/>
      <c r="J3648" s="2">
        <v>38160</v>
      </c>
      <c r="K3648" s="4">
        <v>14.31</v>
      </c>
      <c r="S3648" s="3">
        <v>38030</v>
      </c>
      <c r="T3648">
        <v>1.01</v>
      </c>
    </row>
    <row r="3649" spans="1:20" x14ac:dyDescent="0.25">
      <c r="A3649" s="2">
        <v>42804</v>
      </c>
      <c r="B3649" s="4">
        <v>1103.4100000000001</v>
      </c>
      <c r="G3649" s="2">
        <v>43159</v>
      </c>
      <c r="H3649" s="4">
        <v>118.75</v>
      </c>
      <c r="I3649" s="4"/>
      <c r="J3649" s="2">
        <v>38161</v>
      </c>
      <c r="K3649" s="4">
        <v>13.98</v>
      </c>
      <c r="S3649" s="3">
        <v>38034</v>
      </c>
      <c r="T3649">
        <v>1.02</v>
      </c>
    </row>
    <row r="3650" spans="1:20" x14ac:dyDescent="0.25">
      <c r="A3650" s="2">
        <v>42807</v>
      </c>
      <c r="B3650" s="4">
        <v>1104.1099999999999</v>
      </c>
      <c r="G3650" s="2">
        <v>43160</v>
      </c>
      <c r="H3650" s="4">
        <v>119.32</v>
      </c>
      <c r="I3650" s="4"/>
      <c r="J3650" s="2">
        <v>38162</v>
      </c>
      <c r="K3650" s="4">
        <v>14.81</v>
      </c>
      <c r="S3650" s="3">
        <v>38035</v>
      </c>
      <c r="T3650">
        <v>1</v>
      </c>
    </row>
    <row r="3651" spans="1:20" x14ac:dyDescent="0.25">
      <c r="A3651" s="2">
        <v>42808</v>
      </c>
      <c r="B3651" s="4">
        <v>1101.1199999999999</v>
      </c>
      <c r="G3651" s="2">
        <v>43161</v>
      </c>
      <c r="H3651" s="4">
        <v>118.35</v>
      </c>
      <c r="I3651" s="4"/>
      <c r="J3651" s="2">
        <v>38163</v>
      </c>
      <c r="K3651" s="4">
        <v>15.19</v>
      </c>
      <c r="S3651" s="3">
        <v>38036</v>
      </c>
      <c r="T3651">
        <v>1</v>
      </c>
    </row>
    <row r="3652" spans="1:20" x14ac:dyDescent="0.25">
      <c r="A3652" s="2">
        <v>42809</v>
      </c>
      <c r="B3652" s="4">
        <v>1114.6600000000001</v>
      </c>
      <c r="G3652" s="2">
        <v>43164</v>
      </c>
      <c r="H3652" s="4">
        <v>118.03</v>
      </c>
      <c r="I3652" s="4"/>
      <c r="J3652" s="2">
        <v>38166</v>
      </c>
      <c r="K3652" s="4">
        <v>16.07</v>
      </c>
      <c r="S3652" s="3">
        <v>38037</v>
      </c>
      <c r="T3652">
        <v>0.99</v>
      </c>
    </row>
    <row r="3653" spans="1:20" x14ac:dyDescent="0.25">
      <c r="A3653" s="2">
        <v>42810</v>
      </c>
      <c r="B3653" s="4">
        <v>1111.71</v>
      </c>
      <c r="G3653" s="2">
        <v>43165</v>
      </c>
      <c r="H3653" s="4">
        <v>118.14</v>
      </c>
      <c r="I3653" s="4"/>
      <c r="J3653" s="2">
        <v>38167</v>
      </c>
      <c r="K3653" s="4">
        <v>15.47</v>
      </c>
      <c r="S3653" s="3">
        <v>38040</v>
      </c>
      <c r="T3653">
        <v>1</v>
      </c>
    </row>
    <row r="3654" spans="1:20" x14ac:dyDescent="0.25">
      <c r="A3654" s="2">
        <v>42811</v>
      </c>
      <c r="B3654" s="4">
        <v>1111.9100000000001</v>
      </c>
      <c r="G3654" s="2">
        <v>43166</v>
      </c>
      <c r="H3654" s="4">
        <v>118.01</v>
      </c>
      <c r="I3654" s="4"/>
      <c r="J3654" s="2">
        <v>38168</v>
      </c>
      <c r="K3654" s="4">
        <v>14.34</v>
      </c>
      <c r="S3654" s="3">
        <v>38041</v>
      </c>
      <c r="T3654">
        <v>0.99</v>
      </c>
    </row>
    <row r="3655" spans="1:20" x14ac:dyDescent="0.25">
      <c r="A3655" s="2">
        <v>42814</v>
      </c>
      <c r="B3655" s="4">
        <v>1110.6500000000001</v>
      </c>
      <c r="G3655" s="2">
        <v>43167</v>
      </c>
      <c r="H3655" s="4">
        <v>118.69</v>
      </c>
      <c r="I3655" s="4"/>
      <c r="J3655" s="2">
        <v>38169</v>
      </c>
      <c r="K3655" s="4">
        <v>15.2</v>
      </c>
      <c r="S3655" s="3">
        <v>38042</v>
      </c>
      <c r="T3655">
        <v>1.02</v>
      </c>
    </row>
    <row r="3656" spans="1:20" x14ac:dyDescent="0.25">
      <c r="A3656" s="2">
        <v>42815</v>
      </c>
      <c r="B3656" s="4">
        <v>1106.17</v>
      </c>
      <c r="G3656" s="2">
        <v>43168</v>
      </c>
      <c r="H3656" s="4">
        <v>117.91</v>
      </c>
      <c r="I3656" s="4"/>
      <c r="J3656" s="2">
        <v>38170</v>
      </c>
      <c r="K3656" s="4">
        <v>15.08</v>
      </c>
      <c r="S3656" s="3">
        <v>38043</v>
      </c>
      <c r="T3656">
        <v>1.03</v>
      </c>
    </row>
    <row r="3657" spans="1:20" x14ac:dyDescent="0.25">
      <c r="A3657" s="2">
        <v>42816</v>
      </c>
      <c r="B3657" s="4">
        <v>1107.67</v>
      </c>
      <c r="G3657" s="2">
        <v>43171</v>
      </c>
      <c r="H3657" s="4">
        <v>118.59</v>
      </c>
      <c r="I3657" s="4"/>
      <c r="J3657" s="2">
        <v>38174</v>
      </c>
      <c r="K3657" s="4">
        <v>16.25</v>
      </c>
      <c r="S3657" s="3">
        <v>38044</v>
      </c>
      <c r="T3657">
        <v>1.04</v>
      </c>
    </row>
    <row r="3658" spans="1:20" x14ac:dyDescent="0.25">
      <c r="A3658" s="2">
        <v>42817</v>
      </c>
      <c r="B3658" s="4">
        <v>1107.8699999999999</v>
      </c>
      <c r="G3658" s="2">
        <v>43172</v>
      </c>
      <c r="H3658" s="4">
        <v>119.19</v>
      </c>
      <c r="I3658" s="4"/>
      <c r="J3658" s="2">
        <v>38175</v>
      </c>
      <c r="K3658" s="4">
        <v>15.81</v>
      </c>
      <c r="S3658" s="3">
        <v>38047</v>
      </c>
      <c r="T3658">
        <v>1.04</v>
      </c>
    </row>
    <row r="3659" spans="1:20" x14ac:dyDescent="0.25">
      <c r="A3659" s="2">
        <v>42818</v>
      </c>
      <c r="B3659" s="4">
        <v>1110.02</v>
      </c>
      <c r="G3659" s="2">
        <v>43173</v>
      </c>
      <c r="H3659" s="4">
        <v>120.24</v>
      </c>
      <c r="I3659" s="4"/>
      <c r="J3659" s="2">
        <v>38176</v>
      </c>
      <c r="K3659" s="4">
        <v>16.2</v>
      </c>
      <c r="S3659" s="3">
        <v>38048</v>
      </c>
      <c r="T3659">
        <v>1</v>
      </c>
    </row>
    <row r="3660" spans="1:20" x14ac:dyDescent="0.25">
      <c r="A3660" s="2">
        <v>42821</v>
      </c>
      <c r="B3660" s="4">
        <v>1109.33</v>
      </c>
      <c r="G3660" s="2">
        <v>43174</v>
      </c>
      <c r="H3660" s="4">
        <v>120.24</v>
      </c>
      <c r="I3660" s="4"/>
      <c r="J3660" s="2">
        <v>38177</v>
      </c>
      <c r="K3660" s="4">
        <v>15.78</v>
      </c>
      <c r="S3660" s="3">
        <v>38049</v>
      </c>
      <c r="T3660">
        <v>1</v>
      </c>
    </row>
    <row r="3661" spans="1:20" x14ac:dyDescent="0.25">
      <c r="A3661" s="2">
        <v>42822</v>
      </c>
      <c r="B3661" s="4">
        <v>1112.77</v>
      </c>
      <c r="G3661" s="2">
        <v>43175</v>
      </c>
      <c r="H3661" s="4">
        <v>119.81</v>
      </c>
      <c r="I3661" s="4"/>
      <c r="J3661" s="2">
        <v>38180</v>
      </c>
      <c r="K3661" s="4">
        <v>14.96</v>
      </c>
      <c r="S3661" s="3">
        <v>38050</v>
      </c>
      <c r="T3661">
        <v>0.99</v>
      </c>
    </row>
    <row r="3662" spans="1:20" x14ac:dyDescent="0.25">
      <c r="A3662" s="2">
        <v>42823</v>
      </c>
      <c r="B3662" s="4">
        <v>1114.05</v>
      </c>
      <c r="G3662" s="2">
        <v>43178</v>
      </c>
      <c r="H3662" s="4">
        <v>119.43</v>
      </c>
      <c r="I3662" s="4"/>
      <c r="J3662" s="2">
        <v>38181</v>
      </c>
      <c r="K3662" s="4">
        <v>14.46</v>
      </c>
      <c r="S3662" s="3">
        <v>38051</v>
      </c>
      <c r="T3662">
        <v>1</v>
      </c>
    </row>
    <row r="3663" spans="1:20" x14ac:dyDescent="0.25">
      <c r="A3663" s="2">
        <v>42824</v>
      </c>
      <c r="B3663" s="4">
        <v>1116.96</v>
      </c>
      <c r="G3663" s="2">
        <v>43179</v>
      </c>
      <c r="H3663" s="4">
        <v>118.95</v>
      </c>
      <c r="I3663" s="4"/>
      <c r="J3663" s="2">
        <v>38182</v>
      </c>
      <c r="K3663" s="4">
        <v>13.76</v>
      </c>
      <c r="S3663" s="3">
        <v>38054</v>
      </c>
      <c r="T3663">
        <v>1</v>
      </c>
    </row>
    <row r="3664" spans="1:20" x14ac:dyDescent="0.25">
      <c r="A3664" s="2">
        <v>42825</v>
      </c>
      <c r="B3664" s="4">
        <v>1116.68</v>
      </c>
      <c r="G3664" s="2">
        <v>43180</v>
      </c>
      <c r="H3664" s="4">
        <v>119.08</v>
      </c>
      <c r="I3664" s="4"/>
      <c r="J3664" s="2">
        <v>38183</v>
      </c>
      <c r="K3664" s="4">
        <v>14.71</v>
      </c>
      <c r="S3664" s="3">
        <v>38055</v>
      </c>
      <c r="T3664">
        <v>0.99</v>
      </c>
    </row>
    <row r="3665" spans="1:20" x14ac:dyDescent="0.25">
      <c r="A3665" s="2">
        <v>42828</v>
      </c>
      <c r="B3665" s="4">
        <v>1116.22</v>
      </c>
      <c r="G3665" s="2">
        <v>43181</v>
      </c>
      <c r="H3665" s="4">
        <v>120.26</v>
      </c>
      <c r="I3665" s="4"/>
      <c r="J3665" s="2">
        <v>38184</v>
      </c>
      <c r="K3665" s="4">
        <v>14.34</v>
      </c>
      <c r="S3665" s="3">
        <v>38056</v>
      </c>
      <c r="T3665">
        <v>1</v>
      </c>
    </row>
    <row r="3666" spans="1:20" x14ac:dyDescent="0.25">
      <c r="A3666" s="2">
        <v>42829</v>
      </c>
      <c r="B3666" s="4">
        <v>1116.4100000000001</v>
      </c>
      <c r="G3666" s="2">
        <v>43182</v>
      </c>
      <c r="H3666" s="4">
        <v>120.17</v>
      </c>
      <c r="I3666" s="4"/>
      <c r="J3666" s="2">
        <v>38187</v>
      </c>
      <c r="K3666" s="4">
        <v>15.17</v>
      </c>
      <c r="S3666" s="3">
        <v>38057</v>
      </c>
      <c r="T3666">
        <v>1.01</v>
      </c>
    </row>
    <row r="3667" spans="1:20" x14ac:dyDescent="0.25">
      <c r="A3667" s="2">
        <v>42830</v>
      </c>
      <c r="B3667" s="4">
        <v>1116.29</v>
      </c>
      <c r="G3667" s="2">
        <v>43185</v>
      </c>
      <c r="H3667" s="4">
        <v>119.71</v>
      </c>
      <c r="I3667" s="4"/>
      <c r="J3667" s="2">
        <v>38188</v>
      </c>
      <c r="K3667" s="4">
        <v>14.17</v>
      </c>
      <c r="S3667" s="3">
        <v>38058</v>
      </c>
      <c r="T3667">
        <v>0.99</v>
      </c>
    </row>
    <row r="3668" spans="1:20" x14ac:dyDescent="0.25">
      <c r="A3668" s="2">
        <v>42831</v>
      </c>
      <c r="B3668" s="4">
        <v>1116.3399999999999</v>
      </c>
      <c r="G3668" s="2">
        <v>43186</v>
      </c>
      <c r="H3668" s="4">
        <v>120.99</v>
      </c>
      <c r="I3668" s="4"/>
      <c r="J3668" s="2">
        <v>38189</v>
      </c>
      <c r="K3668" s="4">
        <v>16.41</v>
      </c>
      <c r="S3668" s="3">
        <v>38061</v>
      </c>
      <c r="T3668">
        <v>1.05</v>
      </c>
    </row>
    <row r="3669" spans="1:20" x14ac:dyDescent="0.25">
      <c r="A3669" s="2">
        <v>42832</v>
      </c>
      <c r="B3669" s="4">
        <v>1114.1199999999999</v>
      </c>
      <c r="G3669" s="2">
        <v>43187</v>
      </c>
      <c r="H3669" s="4">
        <v>121.31</v>
      </c>
      <c r="I3669" s="4"/>
      <c r="J3669" s="2">
        <v>38190</v>
      </c>
      <c r="K3669" s="4">
        <v>15.75</v>
      </c>
      <c r="S3669" s="3">
        <v>38062</v>
      </c>
      <c r="T3669">
        <v>0.99</v>
      </c>
    </row>
    <row r="3670" spans="1:20" x14ac:dyDescent="0.25">
      <c r="A3670" s="2">
        <v>42835</v>
      </c>
      <c r="B3670" s="4">
        <v>1116.8699999999999</v>
      </c>
      <c r="G3670" s="2">
        <v>43188</v>
      </c>
      <c r="H3670" s="4">
        <v>121.9</v>
      </c>
      <c r="I3670" s="4"/>
      <c r="J3670" s="2">
        <v>38191</v>
      </c>
      <c r="K3670" s="4">
        <v>16.5</v>
      </c>
      <c r="S3670" s="3">
        <v>38063</v>
      </c>
      <c r="T3670">
        <v>1</v>
      </c>
    </row>
    <row r="3671" spans="1:20" x14ac:dyDescent="0.25">
      <c r="A3671" s="2">
        <v>42836</v>
      </c>
      <c r="B3671" s="4">
        <v>1122.4000000000001</v>
      </c>
      <c r="G3671" s="2">
        <v>43192</v>
      </c>
      <c r="H3671" s="4">
        <v>121.88</v>
      </c>
      <c r="I3671" s="4"/>
      <c r="J3671" s="2">
        <v>38194</v>
      </c>
      <c r="K3671" s="4">
        <v>17.3</v>
      </c>
      <c r="S3671" s="3">
        <v>38064</v>
      </c>
      <c r="T3671">
        <v>1</v>
      </c>
    </row>
    <row r="3672" spans="1:20" x14ac:dyDescent="0.25">
      <c r="A3672" s="2">
        <v>42837</v>
      </c>
      <c r="B3672" s="4">
        <v>1125.5999999999999</v>
      </c>
      <c r="G3672" s="2">
        <v>43193</v>
      </c>
      <c r="H3672" s="4">
        <v>120.94</v>
      </c>
      <c r="I3672" s="4"/>
      <c r="J3672" s="2">
        <v>38195</v>
      </c>
      <c r="K3672" s="4">
        <v>16.55</v>
      </c>
      <c r="S3672" s="3">
        <v>38065</v>
      </c>
      <c r="T3672">
        <v>0.99</v>
      </c>
    </row>
    <row r="3673" spans="1:20" x14ac:dyDescent="0.25">
      <c r="A3673" s="2">
        <v>42838</v>
      </c>
      <c r="B3673" s="4">
        <v>1127.4000000000001</v>
      </c>
      <c r="G3673" s="2">
        <v>43194</v>
      </c>
      <c r="H3673" s="4">
        <v>120.69</v>
      </c>
      <c r="I3673" s="4"/>
      <c r="J3673" s="2">
        <v>38196</v>
      </c>
      <c r="K3673" s="4">
        <v>16.149999999999999</v>
      </c>
      <c r="S3673" s="3">
        <v>38068</v>
      </c>
      <c r="T3673">
        <v>1.01</v>
      </c>
    </row>
    <row r="3674" spans="1:20" x14ac:dyDescent="0.25">
      <c r="A3674" s="2">
        <v>42842</v>
      </c>
      <c r="B3674" s="4">
        <v>1125.54</v>
      </c>
      <c r="G3674" s="2">
        <v>43195</v>
      </c>
      <c r="H3674" s="4">
        <v>119.79</v>
      </c>
      <c r="I3674" s="4"/>
      <c r="J3674" s="2">
        <v>38197</v>
      </c>
      <c r="K3674" s="4">
        <v>15.68</v>
      </c>
      <c r="S3674" s="3">
        <v>38069</v>
      </c>
      <c r="T3674">
        <v>0.99</v>
      </c>
    </row>
    <row r="3675" spans="1:20" x14ac:dyDescent="0.25">
      <c r="A3675" s="2">
        <v>42843</v>
      </c>
      <c r="B3675" s="4">
        <v>1133.22</v>
      </c>
      <c r="G3675" s="2">
        <v>43196</v>
      </c>
      <c r="H3675" s="4">
        <v>121.1</v>
      </c>
      <c r="I3675" s="4"/>
      <c r="J3675" s="2">
        <v>38198</v>
      </c>
      <c r="K3675" s="4">
        <v>15.32</v>
      </c>
      <c r="S3675" s="3">
        <v>38070</v>
      </c>
      <c r="T3675">
        <v>0.99</v>
      </c>
    </row>
    <row r="3676" spans="1:20" x14ac:dyDescent="0.25">
      <c r="A3676" s="2">
        <v>42844</v>
      </c>
      <c r="B3676" s="4">
        <v>1129.98</v>
      </c>
      <c r="G3676" s="2">
        <v>43199</v>
      </c>
      <c r="H3676" s="4">
        <v>121.3</v>
      </c>
      <c r="I3676" s="4"/>
      <c r="J3676" s="2">
        <v>38201</v>
      </c>
      <c r="K3676" s="4">
        <v>15.37</v>
      </c>
      <c r="S3676" s="3">
        <v>38071</v>
      </c>
      <c r="T3676">
        <v>1.02</v>
      </c>
    </row>
    <row r="3677" spans="1:20" x14ac:dyDescent="0.25">
      <c r="A3677" s="2">
        <v>42845</v>
      </c>
      <c r="B3677" s="4">
        <v>1127.68</v>
      </c>
      <c r="G3677" s="2">
        <v>43200</v>
      </c>
      <c r="H3677" s="4">
        <v>121.08</v>
      </c>
      <c r="I3677" s="4"/>
      <c r="J3677" s="2">
        <v>38202</v>
      </c>
      <c r="K3677" s="4">
        <v>16.03</v>
      </c>
      <c r="S3677" s="3">
        <v>38072</v>
      </c>
      <c r="T3677">
        <v>1</v>
      </c>
    </row>
    <row r="3678" spans="1:20" x14ac:dyDescent="0.25">
      <c r="A3678" s="2">
        <v>42846</v>
      </c>
      <c r="B3678" s="4">
        <v>1127.67</v>
      </c>
      <c r="G3678" s="2">
        <v>43201</v>
      </c>
      <c r="H3678" s="4">
        <v>121.51</v>
      </c>
      <c r="I3678" s="4"/>
      <c r="J3678" s="2">
        <v>38203</v>
      </c>
      <c r="K3678" s="4">
        <v>16.21</v>
      </c>
      <c r="S3678" s="3">
        <v>38075</v>
      </c>
      <c r="T3678">
        <v>1</v>
      </c>
    </row>
    <row r="3679" spans="1:20" x14ac:dyDescent="0.25">
      <c r="A3679" s="2">
        <v>42849</v>
      </c>
      <c r="B3679" s="4">
        <v>1124.72</v>
      </c>
      <c r="G3679" s="2">
        <v>43202</v>
      </c>
      <c r="H3679" s="4">
        <v>120.62</v>
      </c>
      <c r="I3679" s="4"/>
      <c r="J3679" s="2">
        <v>38204</v>
      </c>
      <c r="K3679" s="4">
        <v>18.32</v>
      </c>
      <c r="S3679" s="3">
        <v>38076</v>
      </c>
      <c r="T3679">
        <v>0.98</v>
      </c>
    </row>
    <row r="3680" spans="1:20" x14ac:dyDescent="0.25">
      <c r="A3680" s="2">
        <v>42850</v>
      </c>
      <c r="B3680" s="4">
        <v>1117.6199999999999</v>
      </c>
      <c r="G3680" s="2">
        <v>43203</v>
      </c>
      <c r="H3680" s="4">
        <v>120.9</v>
      </c>
      <c r="I3680" s="4"/>
      <c r="J3680" s="2">
        <v>38205</v>
      </c>
      <c r="K3680" s="4">
        <v>19.34</v>
      </c>
      <c r="S3680" s="3">
        <v>38077</v>
      </c>
      <c r="T3680">
        <v>1.05</v>
      </c>
    </row>
    <row r="3681" spans="1:20" x14ac:dyDescent="0.25">
      <c r="A3681" s="2">
        <v>42851</v>
      </c>
      <c r="B3681" s="4">
        <v>1120.82</v>
      </c>
      <c r="G3681" s="2">
        <v>43206</v>
      </c>
      <c r="H3681" s="4">
        <v>120.94</v>
      </c>
      <c r="I3681" s="4"/>
      <c r="J3681" s="2">
        <v>38208</v>
      </c>
      <c r="K3681" s="4">
        <v>18.89</v>
      </c>
      <c r="S3681" s="3">
        <v>38078</v>
      </c>
      <c r="T3681">
        <v>1.03</v>
      </c>
    </row>
    <row r="3682" spans="1:20" x14ac:dyDescent="0.25">
      <c r="A3682" s="2">
        <v>42852</v>
      </c>
      <c r="B3682" s="4">
        <v>1120.6500000000001</v>
      </c>
      <c r="G3682" s="2">
        <v>43207</v>
      </c>
      <c r="H3682" s="4">
        <v>121.27</v>
      </c>
      <c r="I3682" s="4"/>
      <c r="J3682" s="2">
        <v>38209</v>
      </c>
      <c r="K3682" s="4">
        <v>17.47</v>
      </c>
      <c r="S3682" s="3">
        <v>38079</v>
      </c>
      <c r="T3682">
        <v>1</v>
      </c>
    </row>
    <row r="3683" spans="1:20" x14ac:dyDescent="0.25">
      <c r="A3683" s="2">
        <v>42853</v>
      </c>
      <c r="B3683" s="4">
        <v>1121.72</v>
      </c>
      <c r="G3683" s="2">
        <v>43208</v>
      </c>
      <c r="H3683" s="4">
        <v>120.3</v>
      </c>
      <c r="I3683" s="4"/>
      <c r="J3683" s="2">
        <v>38210</v>
      </c>
      <c r="K3683" s="4">
        <v>18.04</v>
      </c>
      <c r="S3683" s="3">
        <v>38082</v>
      </c>
      <c r="T3683">
        <v>1.01</v>
      </c>
    </row>
    <row r="3684" spans="1:20" x14ac:dyDescent="0.25">
      <c r="A3684" s="2">
        <v>42856</v>
      </c>
      <c r="B3684" s="4">
        <v>1117.6400000000001</v>
      </c>
      <c r="G3684" s="2">
        <v>43209</v>
      </c>
      <c r="H3684" s="4">
        <v>119.32</v>
      </c>
      <c r="I3684" s="4"/>
      <c r="J3684" s="2">
        <v>38211</v>
      </c>
      <c r="K3684" s="4">
        <v>19.079999999999998</v>
      </c>
      <c r="S3684" s="3">
        <v>38083</v>
      </c>
      <c r="T3684">
        <v>1</v>
      </c>
    </row>
    <row r="3685" spans="1:20" x14ac:dyDescent="0.25">
      <c r="A3685" s="2">
        <v>42857</v>
      </c>
      <c r="B3685" s="4">
        <v>1120.1199999999999</v>
      </c>
      <c r="G3685" s="2">
        <v>43210</v>
      </c>
      <c r="H3685" s="4">
        <v>118.46</v>
      </c>
      <c r="I3685" s="4"/>
      <c r="J3685" s="2">
        <v>38212</v>
      </c>
      <c r="K3685" s="4">
        <v>17.98</v>
      </c>
      <c r="S3685" s="3">
        <v>38084</v>
      </c>
      <c r="T3685">
        <v>1</v>
      </c>
    </row>
    <row r="3686" spans="1:20" x14ac:dyDescent="0.25">
      <c r="A3686" s="2">
        <v>42858</v>
      </c>
      <c r="B3686" s="4">
        <v>1120.42</v>
      </c>
      <c r="G3686" s="2">
        <v>43213</v>
      </c>
      <c r="H3686" s="4">
        <v>118.49</v>
      </c>
      <c r="I3686" s="4"/>
      <c r="J3686" s="2">
        <v>38215</v>
      </c>
      <c r="K3686" s="4">
        <v>17.57</v>
      </c>
      <c r="S3686" s="3">
        <v>38085</v>
      </c>
      <c r="T3686">
        <v>1.02</v>
      </c>
    </row>
    <row r="3687" spans="1:20" x14ac:dyDescent="0.25">
      <c r="A3687" s="2">
        <v>42859</v>
      </c>
      <c r="B3687" s="4">
        <v>1117.54</v>
      </c>
      <c r="G3687" s="2">
        <v>43214</v>
      </c>
      <c r="H3687" s="4">
        <v>117.95</v>
      </c>
      <c r="I3687" s="4"/>
      <c r="J3687" s="2">
        <v>38216</v>
      </c>
      <c r="K3687" s="4">
        <v>17.02</v>
      </c>
      <c r="S3687" s="3">
        <v>38086</v>
      </c>
      <c r="T3687">
        <v>1.01</v>
      </c>
    </row>
    <row r="3688" spans="1:20" x14ac:dyDescent="0.25">
      <c r="A3688" s="2">
        <v>42860</v>
      </c>
      <c r="B3688" s="4">
        <v>1118.06</v>
      </c>
      <c r="G3688" s="2">
        <v>43215</v>
      </c>
      <c r="H3688" s="4">
        <v>117.16</v>
      </c>
      <c r="I3688" s="4"/>
      <c r="J3688" s="2">
        <v>38217</v>
      </c>
      <c r="K3688" s="4">
        <v>16.23</v>
      </c>
      <c r="S3688" s="3">
        <v>38089</v>
      </c>
      <c r="T3688">
        <v>1</v>
      </c>
    </row>
    <row r="3689" spans="1:20" x14ac:dyDescent="0.25">
      <c r="A3689" s="2">
        <v>42863</v>
      </c>
      <c r="B3689" s="4">
        <v>1114.82</v>
      </c>
      <c r="G3689" s="2">
        <v>43216</v>
      </c>
      <c r="H3689" s="4">
        <v>117.98</v>
      </c>
      <c r="I3689" s="4"/>
      <c r="J3689" s="2">
        <v>38218</v>
      </c>
      <c r="K3689" s="4">
        <v>16.96</v>
      </c>
      <c r="S3689" s="3">
        <v>38090</v>
      </c>
      <c r="T3689">
        <v>1</v>
      </c>
    </row>
    <row r="3690" spans="1:20" x14ac:dyDescent="0.25">
      <c r="A3690" s="2">
        <v>42864</v>
      </c>
      <c r="B3690" s="4">
        <v>1114.76</v>
      </c>
      <c r="G3690" s="2">
        <v>43217</v>
      </c>
      <c r="H3690" s="4">
        <v>118.89</v>
      </c>
      <c r="I3690" s="4"/>
      <c r="J3690" s="2">
        <v>38219</v>
      </c>
      <c r="K3690" s="4">
        <v>16</v>
      </c>
      <c r="S3690" s="3">
        <v>38091</v>
      </c>
      <c r="T3690">
        <v>1.01</v>
      </c>
    </row>
    <row r="3691" spans="1:20" x14ac:dyDescent="0.25">
      <c r="A3691" s="2">
        <v>42865</v>
      </c>
      <c r="B3691" s="4">
        <v>1114.07</v>
      </c>
      <c r="G3691" s="2">
        <v>43220</v>
      </c>
      <c r="H3691" s="4">
        <v>119.1</v>
      </c>
      <c r="I3691" s="4"/>
      <c r="J3691" s="2">
        <v>38222</v>
      </c>
      <c r="K3691" s="4">
        <v>15.88</v>
      </c>
      <c r="S3691" s="3">
        <v>38092</v>
      </c>
      <c r="T3691">
        <v>1.03</v>
      </c>
    </row>
    <row r="3692" spans="1:20" x14ac:dyDescent="0.25">
      <c r="A3692" s="2">
        <v>42866</v>
      </c>
      <c r="B3692" s="4">
        <v>1114.06</v>
      </c>
      <c r="G3692" s="2">
        <v>43221</v>
      </c>
      <c r="H3692" s="4">
        <v>118.41</v>
      </c>
      <c r="I3692" s="4"/>
      <c r="J3692" s="2">
        <v>38223</v>
      </c>
      <c r="K3692" s="4">
        <v>15.33</v>
      </c>
      <c r="S3692" s="3">
        <v>38093</v>
      </c>
      <c r="T3692">
        <v>0.99</v>
      </c>
    </row>
    <row r="3693" spans="1:20" x14ac:dyDescent="0.25">
      <c r="A3693" s="2">
        <v>42867</v>
      </c>
      <c r="B3693" s="4">
        <v>1118.47</v>
      </c>
      <c r="G3693" s="2">
        <v>43222</v>
      </c>
      <c r="H3693" s="4">
        <v>118.28</v>
      </c>
      <c r="I3693" s="4"/>
      <c r="J3693" s="2">
        <v>38224</v>
      </c>
      <c r="K3693" s="4">
        <v>14.98</v>
      </c>
      <c r="S3693" s="3">
        <v>38096</v>
      </c>
      <c r="T3693">
        <v>1</v>
      </c>
    </row>
    <row r="3694" spans="1:20" x14ac:dyDescent="0.25">
      <c r="A3694" s="2">
        <v>42870</v>
      </c>
      <c r="B3694" s="4">
        <v>1116.83</v>
      </c>
      <c r="G3694" s="2">
        <v>43223</v>
      </c>
      <c r="H3694" s="4">
        <v>118.81</v>
      </c>
      <c r="I3694" s="4"/>
      <c r="J3694" s="2">
        <v>38225</v>
      </c>
      <c r="K3694" s="4">
        <v>14.91</v>
      </c>
      <c r="S3694" s="3">
        <v>38097</v>
      </c>
      <c r="T3694">
        <v>0.99</v>
      </c>
    </row>
    <row r="3695" spans="1:20" x14ac:dyDescent="0.25">
      <c r="A3695" s="2">
        <v>42871</v>
      </c>
      <c r="B3695" s="4">
        <v>1119</v>
      </c>
      <c r="G3695" s="2">
        <v>43224</v>
      </c>
      <c r="H3695" s="4">
        <v>118.99</v>
      </c>
      <c r="I3695" s="4"/>
      <c r="J3695" s="2">
        <v>38226</v>
      </c>
      <c r="K3695" s="4">
        <v>14.71</v>
      </c>
      <c r="S3695" s="3">
        <v>38098</v>
      </c>
      <c r="T3695">
        <v>0.99</v>
      </c>
    </row>
    <row r="3696" spans="1:20" x14ac:dyDescent="0.25">
      <c r="A3696" s="2">
        <v>42872</v>
      </c>
      <c r="B3696" s="4">
        <v>1127.54</v>
      </c>
      <c r="G3696" s="2">
        <v>43227</v>
      </c>
      <c r="H3696" s="4">
        <v>118.8</v>
      </c>
      <c r="I3696" s="4"/>
      <c r="J3696" s="2">
        <v>38229</v>
      </c>
      <c r="K3696" s="4">
        <v>15.44</v>
      </c>
      <c r="S3696" s="3">
        <v>38099</v>
      </c>
      <c r="T3696">
        <v>1</v>
      </c>
    </row>
    <row r="3697" spans="1:20" x14ac:dyDescent="0.25">
      <c r="A3697" s="2">
        <v>42873</v>
      </c>
      <c r="B3697" s="4">
        <v>1128.32</v>
      </c>
      <c r="G3697" s="2">
        <v>43228</v>
      </c>
      <c r="H3697" s="4">
        <v>118.69</v>
      </c>
      <c r="I3697" s="4"/>
      <c r="J3697" s="2">
        <v>38230</v>
      </c>
      <c r="K3697" s="4">
        <v>15.29</v>
      </c>
      <c r="S3697" s="3">
        <v>38100</v>
      </c>
      <c r="T3697">
        <v>0.99</v>
      </c>
    </row>
    <row r="3698" spans="1:20" x14ac:dyDescent="0.25">
      <c r="A3698" s="2">
        <v>42874</v>
      </c>
      <c r="B3698" s="4">
        <v>1129.73</v>
      </c>
      <c r="G3698" s="2">
        <v>43229</v>
      </c>
      <c r="H3698" s="4">
        <v>117.98</v>
      </c>
      <c r="I3698" s="4"/>
      <c r="J3698" s="2">
        <v>38231</v>
      </c>
      <c r="K3698" s="4">
        <v>14.91</v>
      </c>
      <c r="S3698" s="3">
        <v>38103</v>
      </c>
      <c r="T3698">
        <v>1.01</v>
      </c>
    </row>
    <row r="3699" spans="1:20" x14ac:dyDescent="0.25">
      <c r="A3699" s="2">
        <v>42877</v>
      </c>
      <c r="B3699" s="4">
        <v>1128.02</v>
      </c>
      <c r="G3699" s="2">
        <v>43230</v>
      </c>
      <c r="H3699" s="4">
        <v>118.93</v>
      </c>
      <c r="I3699" s="4"/>
      <c r="J3699" s="2">
        <v>38232</v>
      </c>
      <c r="K3699" s="4">
        <v>14.28</v>
      </c>
      <c r="S3699" s="3">
        <v>38104</v>
      </c>
      <c r="T3699">
        <v>0.99</v>
      </c>
    </row>
    <row r="3700" spans="1:20" x14ac:dyDescent="0.25">
      <c r="A3700" s="2">
        <v>42878</v>
      </c>
      <c r="B3700" s="4">
        <v>1123.93</v>
      </c>
      <c r="G3700" s="2">
        <v>43231</v>
      </c>
      <c r="H3700" s="4">
        <v>119.23</v>
      </c>
      <c r="I3700" s="4"/>
      <c r="J3700" s="2">
        <v>38233</v>
      </c>
      <c r="K3700" s="4">
        <v>13.91</v>
      </c>
      <c r="S3700" s="3">
        <v>38105</v>
      </c>
      <c r="T3700">
        <v>1.01</v>
      </c>
    </row>
    <row r="3701" spans="1:20" x14ac:dyDescent="0.25">
      <c r="A3701" s="2">
        <v>42879</v>
      </c>
      <c r="B3701" s="4">
        <v>1127.32</v>
      </c>
      <c r="G3701" s="2">
        <v>43234</v>
      </c>
      <c r="H3701" s="4">
        <v>118.6</v>
      </c>
      <c r="I3701" s="4"/>
      <c r="J3701" s="2">
        <v>38237</v>
      </c>
      <c r="K3701" s="4">
        <v>14.07</v>
      </c>
      <c r="S3701" s="3">
        <v>38106</v>
      </c>
      <c r="T3701">
        <v>1.03</v>
      </c>
    </row>
    <row r="3702" spans="1:20" x14ac:dyDescent="0.25">
      <c r="A3702" s="2">
        <v>42880</v>
      </c>
      <c r="B3702" s="4">
        <v>1127.5</v>
      </c>
      <c r="G3702" s="2">
        <v>43235</v>
      </c>
      <c r="H3702" s="4">
        <v>117.25</v>
      </c>
      <c r="I3702" s="4"/>
      <c r="J3702" s="2">
        <v>38238</v>
      </c>
      <c r="K3702" s="4">
        <v>14.06</v>
      </c>
      <c r="S3702" s="3">
        <v>38107</v>
      </c>
      <c r="T3702">
        <v>1.03</v>
      </c>
    </row>
    <row r="3703" spans="1:20" x14ac:dyDescent="0.25">
      <c r="A3703" s="2">
        <v>42881</v>
      </c>
      <c r="B3703" s="4">
        <v>1128.52</v>
      </c>
      <c r="G3703" s="2">
        <v>43236</v>
      </c>
      <c r="H3703" s="4">
        <v>116.8</v>
      </c>
      <c r="I3703" s="4"/>
      <c r="J3703" s="2">
        <v>38239</v>
      </c>
      <c r="K3703" s="4">
        <v>14.01</v>
      </c>
      <c r="S3703" s="3">
        <v>38110</v>
      </c>
      <c r="T3703">
        <v>1.03</v>
      </c>
    </row>
    <row r="3704" spans="1:20" x14ac:dyDescent="0.25">
      <c r="A3704" s="2">
        <v>42885</v>
      </c>
      <c r="B3704" s="4">
        <v>1131.46</v>
      </c>
      <c r="G3704" s="2">
        <v>43237</v>
      </c>
      <c r="H3704" s="4">
        <v>116.21</v>
      </c>
      <c r="I3704" s="4"/>
      <c r="J3704" s="2">
        <v>38240</v>
      </c>
      <c r="K3704" s="4">
        <v>13.76</v>
      </c>
      <c r="S3704" s="3">
        <v>38111</v>
      </c>
      <c r="T3704">
        <v>1</v>
      </c>
    </row>
    <row r="3705" spans="1:20" x14ac:dyDescent="0.25">
      <c r="A3705" s="2">
        <v>42886</v>
      </c>
      <c r="B3705" s="4">
        <v>1132.97</v>
      </c>
      <c r="G3705" s="2">
        <v>43238</v>
      </c>
      <c r="H3705" s="4">
        <v>117.21</v>
      </c>
      <c r="I3705" s="4"/>
      <c r="J3705" s="2">
        <v>38243</v>
      </c>
      <c r="K3705" s="4">
        <v>13.17</v>
      </c>
      <c r="S3705" s="3">
        <v>38112</v>
      </c>
      <c r="T3705">
        <v>0.99</v>
      </c>
    </row>
    <row r="3706" spans="1:20" x14ac:dyDescent="0.25">
      <c r="A3706" s="2">
        <v>42887</v>
      </c>
      <c r="B3706" s="4">
        <v>1133.02</v>
      </c>
      <c r="G3706" s="2">
        <v>43241</v>
      </c>
      <c r="H3706" s="4">
        <v>117.27</v>
      </c>
      <c r="I3706" s="4"/>
      <c r="J3706" s="2">
        <v>38244</v>
      </c>
      <c r="K3706" s="4">
        <v>13.56</v>
      </c>
      <c r="S3706" s="3">
        <v>38113</v>
      </c>
      <c r="T3706">
        <v>1</v>
      </c>
    </row>
    <row r="3707" spans="1:20" x14ac:dyDescent="0.25">
      <c r="A3707" s="2">
        <v>42888</v>
      </c>
      <c r="B3707" s="4">
        <v>1140.1500000000001</v>
      </c>
      <c r="G3707" s="2">
        <v>43242</v>
      </c>
      <c r="H3707" s="4">
        <v>117.09</v>
      </c>
      <c r="I3707" s="4"/>
      <c r="J3707" s="2">
        <v>38245</v>
      </c>
      <c r="K3707" s="4">
        <v>14.64</v>
      </c>
      <c r="S3707" s="3">
        <v>38114</v>
      </c>
      <c r="T3707">
        <v>0.99</v>
      </c>
    </row>
    <row r="3708" spans="1:20" x14ac:dyDescent="0.25">
      <c r="A3708" s="2">
        <v>42891</v>
      </c>
      <c r="B3708" s="4">
        <v>1135.1600000000001</v>
      </c>
      <c r="G3708" s="2">
        <v>43243</v>
      </c>
      <c r="H3708" s="4">
        <v>117.94</v>
      </c>
      <c r="I3708" s="4"/>
      <c r="J3708" s="2">
        <v>38246</v>
      </c>
      <c r="K3708" s="4">
        <v>14.39</v>
      </c>
      <c r="S3708" s="3">
        <v>38117</v>
      </c>
      <c r="T3708">
        <v>1</v>
      </c>
    </row>
    <row r="3709" spans="1:20" x14ac:dyDescent="0.25">
      <c r="A3709" s="2">
        <v>42892</v>
      </c>
      <c r="B3709" s="4">
        <v>1137.9000000000001</v>
      </c>
      <c r="G3709" s="2">
        <v>43244</v>
      </c>
      <c r="H3709" s="4">
        <v>118.88</v>
      </c>
      <c r="I3709" s="4"/>
      <c r="J3709" s="2">
        <v>38247</v>
      </c>
      <c r="K3709" s="4">
        <v>14.03</v>
      </c>
      <c r="S3709" s="3">
        <v>38118</v>
      </c>
      <c r="T3709">
        <v>0.96</v>
      </c>
    </row>
    <row r="3710" spans="1:20" x14ac:dyDescent="0.25">
      <c r="A3710" s="2">
        <v>42893</v>
      </c>
      <c r="B3710" s="4">
        <v>1133.31</v>
      </c>
      <c r="G3710" s="2">
        <v>43245</v>
      </c>
      <c r="H3710" s="4">
        <v>119.62</v>
      </c>
      <c r="I3710" s="4"/>
      <c r="J3710" s="2">
        <v>38250</v>
      </c>
      <c r="K3710" s="4">
        <v>14.43</v>
      </c>
      <c r="S3710" s="3">
        <v>38119</v>
      </c>
      <c r="T3710">
        <v>0.98</v>
      </c>
    </row>
    <row r="3711" spans="1:20" x14ac:dyDescent="0.25">
      <c r="A3711" s="2">
        <v>42894</v>
      </c>
      <c r="B3711" s="4">
        <v>1133.3</v>
      </c>
      <c r="G3711" s="2">
        <v>43249</v>
      </c>
      <c r="H3711" s="4">
        <v>122.24</v>
      </c>
      <c r="I3711" s="4"/>
      <c r="J3711" s="2">
        <v>38251</v>
      </c>
      <c r="K3711" s="4">
        <v>13.66</v>
      </c>
      <c r="S3711" s="3">
        <v>38120</v>
      </c>
      <c r="T3711">
        <v>1</v>
      </c>
    </row>
    <row r="3712" spans="1:20" x14ac:dyDescent="0.25">
      <c r="A3712" s="2">
        <v>42895</v>
      </c>
      <c r="B3712" s="4">
        <v>1134.58</v>
      </c>
      <c r="G3712" s="2">
        <v>43250</v>
      </c>
      <c r="H3712" s="4">
        <v>121.42</v>
      </c>
      <c r="I3712" s="4"/>
      <c r="J3712" s="2">
        <v>38252</v>
      </c>
      <c r="K3712" s="4">
        <v>14.74</v>
      </c>
      <c r="S3712" s="3">
        <v>38121</v>
      </c>
      <c r="T3712">
        <v>1.02</v>
      </c>
    </row>
    <row r="3713" spans="1:20" x14ac:dyDescent="0.25">
      <c r="A3713" s="2">
        <v>42898</v>
      </c>
      <c r="B3713" s="4">
        <v>1137.29</v>
      </c>
      <c r="G3713" s="2">
        <v>43251</v>
      </c>
      <c r="H3713" s="4">
        <v>121.22</v>
      </c>
      <c r="I3713" s="4"/>
      <c r="J3713" s="2">
        <v>38253</v>
      </c>
      <c r="K3713" s="4">
        <v>14.8</v>
      </c>
      <c r="S3713" s="3">
        <v>38124</v>
      </c>
      <c r="T3713">
        <v>1.05</v>
      </c>
    </row>
    <row r="3714" spans="1:20" x14ac:dyDescent="0.25">
      <c r="A3714" s="2">
        <v>42899</v>
      </c>
      <c r="B3714" s="4">
        <v>1140.32</v>
      </c>
      <c r="G3714" s="2">
        <v>43252</v>
      </c>
      <c r="H3714" s="4">
        <v>120.3</v>
      </c>
      <c r="I3714" s="4"/>
      <c r="J3714" s="2">
        <v>38254</v>
      </c>
      <c r="K3714" s="4">
        <v>14.28</v>
      </c>
      <c r="S3714" s="3">
        <v>38125</v>
      </c>
      <c r="T3714">
        <v>1</v>
      </c>
    </row>
    <row r="3715" spans="1:20" x14ac:dyDescent="0.25">
      <c r="A3715" s="2">
        <v>42900</v>
      </c>
      <c r="B3715" s="4">
        <v>1140.45</v>
      </c>
      <c r="G3715" s="2">
        <v>43255</v>
      </c>
      <c r="H3715" s="4">
        <v>119.43</v>
      </c>
      <c r="I3715" s="4"/>
      <c r="J3715" s="2">
        <v>38257</v>
      </c>
      <c r="K3715" s="4">
        <v>14.62</v>
      </c>
      <c r="S3715" s="3">
        <v>38126</v>
      </c>
      <c r="T3715">
        <v>1</v>
      </c>
    </row>
    <row r="3716" spans="1:20" x14ac:dyDescent="0.25">
      <c r="A3716" s="2">
        <v>42901</v>
      </c>
      <c r="B3716" s="4">
        <v>1133.82</v>
      </c>
      <c r="G3716" s="2">
        <v>43256</v>
      </c>
      <c r="H3716" s="4">
        <v>119.71</v>
      </c>
      <c r="I3716" s="4"/>
      <c r="J3716" s="2">
        <v>38258</v>
      </c>
      <c r="K3716" s="4">
        <v>13.83</v>
      </c>
      <c r="S3716" s="3">
        <v>38127</v>
      </c>
      <c r="T3716">
        <v>1</v>
      </c>
    </row>
    <row r="3717" spans="1:20" x14ac:dyDescent="0.25">
      <c r="A3717" s="2">
        <v>42902</v>
      </c>
      <c r="B3717" s="4">
        <v>1130.8699999999999</v>
      </c>
      <c r="G3717" s="2">
        <v>43257</v>
      </c>
      <c r="H3717" s="4">
        <v>118.74</v>
      </c>
      <c r="I3717" s="4"/>
      <c r="J3717" s="2">
        <v>38259</v>
      </c>
      <c r="K3717" s="4">
        <v>13.21</v>
      </c>
      <c r="S3717" s="3">
        <v>38128</v>
      </c>
      <c r="T3717">
        <v>0.99</v>
      </c>
    </row>
    <row r="3718" spans="1:20" x14ac:dyDescent="0.25">
      <c r="A3718" s="2">
        <v>42905</v>
      </c>
      <c r="B3718" s="4">
        <v>1135.8699999999999</v>
      </c>
      <c r="G3718" s="2">
        <v>43258</v>
      </c>
      <c r="H3718" s="4">
        <v>119.89</v>
      </c>
      <c r="I3718" s="4"/>
      <c r="J3718" s="2">
        <v>38260</v>
      </c>
      <c r="K3718" s="4">
        <v>13.34</v>
      </c>
      <c r="S3718" s="3">
        <v>38131</v>
      </c>
      <c r="T3718">
        <v>1</v>
      </c>
    </row>
    <row r="3719" spans="1:20" x14ac:dyDescent="0.25">
      <c r="A3719" s="2">
        <v>42906</v>
      </c>
      <c r="B3719" s="4">
        <v>1129.83</v>
      </c>
      <c r="G3719" s="2">
        <v>43259</v>
      </c>
      <c r="H3719" s="4">
        <v>119.53</v>
      </c>
      <c r="I3719" s="4"/>
      <c r="J3719" s="2">
        <v>38261</v>
      </c>
      <c r="K3719" s="4">
        <v>12.75</v>
      </c>
      <c r="S3719" s="3">
        <v>38132</v>
      </c>
      <c r="T3719">
        <v>1</v>
      </c>
    </row>
    <row r="3720" spans="1:20" x14ac:dyDescent="0.25">
      <c r="A3720" s="2">
        <v>42907</v>
      </c>
      <c r="B3720" s="4">
        <v>1119.96</v>
      </c>
      <c r="G3720" s="2">
        <v>43262</v>
      </c>
      <c r="H3720" s="4">
        <v>119.31</v>
      </c>
      <c r="I3720" s="4"/>
      <c r="J3720" s="2">
        <v>38264</v>
      </c>
      <c r="K3720" s="4">
        <v>13.41</v>
      </c>
      <c r="S3720" s="3">
        <v>38133</v>
      </c>
      <c r="T3720">
        <v>0.99</v>
      </c>
    </row>
    <row r="3721" spans="1:20" x14ac:dyDescent="0.25">
      <c r="A3721" s="2">
        <v>42908</v>
      </c>
      <c r="B3721" s="4">
        <v>1124.4100000000001</v>
      </c>
      <c r="G3721" s="2">
        <v>43263</v>
      </c>
      <c r="H3721" s="4">
        <v>119.34</v>
      </c>
      <c r="I3721" s="4"/>
      <c r="J3721" s="2">
        <v>38265</v>
      </c>
      <c r="K3721" s="4">
        <v>13.95</v>
      </c>
      <c r="S3721" s="3">
        <v>38134</v>
      </c>
      <c r="T3721">
        <v>1</v>
      </c>
    </row>
    <row r="3722" spans="1:20" x14ac:dyDescent="0.25">
      <c r="A3722" s="2">
        <v>42909</v>
      </c>
      <c r="B3722" s="4">
        <v>1129.49</v>
      </c>
      <c r="G3722" s="2">
        <v>43264</v>
      </c>
      <c r="H3722" s="4">
        <v>119.28</v>
      </c>
      <c r="I3722" s="4"/>
      <c r="J3722" s="2">
        <v>38266</v>
      </c>
      <c r="K3722" s="4">
        <v>13.28</v>
      </c>
      <c r="S3722" s="3">
        <v>38135</v>
      </c>
      <c r="T3722">
        <v>1.02</v>
      </c>
    </row>
    <row r="3723" spans="1:20" x14ac:dyDescent="0.25">
      <c r="A3723" s="2">
        <v>42912</v>
      </c>
      <c r="B3723" s="4">
        <v>1131.04</v>
      </c>
      <c r="G3723" s="2">
        <v>43265</v>
      </c>
      <c r="H3723" s="4">
        <v>120.27</v>
      </c>
      <c r="I3723" s="4"/>
      <c r="J3723" s="2">
        <v>38267</v>
      </c>
      <c r="K3723" s="4">
        <v>14.5</v>
      </c>
      <c r="S3723" s="3">
        <v>38139</v>
      </c>
      <c r="T3723">
        <v>1.02</v>
      </c>
    </row>
    <row r="3724" spans="1:20" x14ac:dyDescent="0.25">
      <c r="A3724" s="2">
        <v>42913</v>
      </c>
      <c r="B3724" s="4">
        <v>1127.49</v>
      </c>
      <c r="G3724" s="2">
        <v>43266</v>
      </c>
      <c r="H3724" s="4">
        <v>120.38</v>
      </c>
      <c r="I3724" s="4"/>
      <c r="J3724" s="2">
        <v>38268</v>
      </c>
      <c r="K3724" s="4">
        <v>15.05</v>
      </c>
      <c r="S3724" s="3">
        <v>38140</v>
      </c>
      <c r="T3724">
        <v>0.98</v>
      </c>
    </row>
    <row r="3725" spans="1:20" x14ac:dyDescent="0.25">
      <c r="A3725" s="2">
        <v>42914</v>
      </c>
      <c r="B3725" s="4">
        <v>1131.97</v>
      </c>
      <c r="G3725" s="2">
        <v>43269</v>
      </c>
      <c r="H3725" s="4">
        <v>120.27</v>
      </c>
      <c r="I3725" s="4"/>
      <c r="J3725" s="2">
        <v>38271</v>
      </c>
      <c r="K3725" s="4">
        <v>14.71</v>
      </c>
      <c r="S3725" s="3">
        <v>38141</v>
      </c>
      <c r="T3725">
        <v>0.99</v>
      </c>
    </row>
    <row r="3726" spans="1:20" x14ac:dyDescent="0.25">
      <c r="A3726" s="2">
        <v>42915</v>
      </c>
      <c r="B3726" s="4">
        <v>1129.1500000000001</v>
      </c>
      <c r="G3726" s="2">
        <v>43270</v>
      </c>
      <c r="H3726" s="4">
        <v>120.97</v>
      </c>
      <c r="I3726" s="4"/>
      <c r="J3726" s="2">
        <v>38272</v>
      </c>
      <c r="K3726" s="4">
        <v>15.05</v>
      </c>
      <c r="S3726" s="3">
        <v>38142</v>
      </c>
      <c r="T3726">
        <v>0.99</v>
      </c>
    </row>
    <row r="3727" spans="1:20" x14ac:dyDescent="0.25">
      <c r="A3727" s="2">
        <v>42916</v>
      </c>
      <c r="B3727" s="4">
        <v>1131.51</v>
      </c>
      <c r="G3727" s="2">
        <v>43271</v>
      </c>
      <c r="H3727" s="4">
        <v>119.91</v>
      </c>
      <c r="I3727" s="4"/>
      <c r="J3727" s="2">
        <v>38273</v>
      </c>
      <c r="K3727" s="4">
        <v>15.42</v>
      </c>
      <c r="S3727" s="3">
        <v>38145</v>
      </c>
      <c r="T3727">
        <v>0.99</v>
      </c>
    </row>
    <row r="3728" spans="1:20" x14ac:dyDescent="0.25">
      <c r="A3728" s="2">
        <v>42919</v>
      </c>
      <c r="B3728" s="4">
        <v>1130.94</v>
      </c>
      <c r="G3728" s="2">
        <v>43272</v>
      </c>
      <c r="H3728" s="4">
        <v>120.54</v>
      </c>
      <c r="I3728" s="4"/>
      <c r="J3728" s="2">
        <v>38274</v>
      </c>
      <c r="K3728" s="4">
        <v>16.43</v>
      </c>
      <c r="S3728" s="3">
        <v>38146</v>
      </c>
      <c r="T3728">
        <v>0.97</v>
      </c>
    </row>
    <row r="3729" spans="1:20" x14ac:dyDescent="0.25">
      <c r="A3729" s="2">
        <v>42921</v>
      </c>
      <c r="B3729" s="4">
        <v>1130.07</v>
      </c>
      <c r="G3729" s="2">
        <v>43273</v>
      </c>
      <c r="H3729" s="4">
        <v>120.53</v>
      </c>
      <c r="I3729" s="4"/>
      <c r="J3729" s="2">
        <v>38275</v>
      </c>
      <c r="K3729" s="4">
        <v>15.04</v>
      </c>
      <c r="S3729" s="3">
        <v>38147</v>
      </c>
      <c r="T3729">
        <v>0.99</v>
      </c>
    </row>
    <row r="3730" spans="1:20" x14ac:dyDescent="0.25">
      <c r="A3730" s="2">
        <v>42922</v>
      </c>
      <c r="B3730" s="4">
        <v>1127.3499999999999</v>
      </c>
      <c r="G3730" s="2">
        <v>43276</v>
      </c>
      <c r="H3730" s="4">
        <v>120.8</v>
      </c>
      <c r="I3730" s="4"/>
      <c r="J3730" s="2">
        <v>38278</v>
      </c>
      <c r="K3730" s="4">
        <v>14.71</v>
      </c>
      <c r="S3730" s="3">
        <v>38148</v>
      </c>
      <c r="T3730">
        <v>1</v>
      </c>
    </row>
    <row r="3731" spans="1:20" x14ac:dyDescent="0.25">
      <c r="A3731" s="2">
        <v>42923</v>
      </c>
      <c r="B3731" s="4">
        <v>1126.25</v>
      </c>
      <c r="G3731" s="2">
        <v>43277</v>
      </c>
      <c r="H3731" s="4">
        <v>120.97</v>
      </c>
      <c r="I3731" s="4"/>
      <c r="J3731" s="2">
        <v>38279</v>
      </c>
      <c r="K3731" s="4">
        <v>15.13</v>
      </c>
      <c r="S3731" s="3">
        <v>38149</v>
      </c>
      <c r="T3731">
        <v>1</v>
      </c>
    </row>
    <row r="3732" spans="1:20" x14ac:dyDescent="0.25">
      <c r="A3732" s="2">
        <v>42926</v>
      </c>
      <c r="B3732" s="4">
        <v>1127.5899999999999</v>
      </c>
      <c r="G3732" s="2">
        <v>43278</v>
      </c>
      <c r="H3732" s="4">
        <v>122.11</v>
      </c>
      <c r="I3732" s="4"/>
      <c r="J3732" s="2">
        <v>38280</v>
      </c>
      <c r="K3732" s="4">
        <v>14.85</v>
      </c>
      <c r="S3732" s="3">
        <v>38152</v>
      </c>
      <c r="T3732">
        <v>1.02</v>
      </c>
    </row>
    <row r="3733" spans="1:20" x14ac:dyDescent="0.25">
      <c r="A3733" s="2">
        <v>42927</v>
      </c>
      <c r="B3733" s="4">
        <v>1126.6600000000001</v>
      </c>
      <c r="G3733" s="2">
        <v>43279</v>
      </c>
      <c r="H3733" s="4">
        <v>122.14</v>
      </c>
      <c r="I3733" s="4"/>
      <c r="J3733" s="2">
        <v>38281</v>
      </c>
      <c r="K3733" s="4">
        <v>14.54</v>
      </c>
      <c r="S3733" s="3">
        <v>38153</v>
      </c>
      <c r="T3733">
        <v>1.03</v>
      </c>
    </row>
    <row r="3734" spans="1:20" x14ac:dyDescent="0.25">
      <c r="A3734" s="2">
        <v>42928</v>
      </c>
      <c r="B3734" s="4">
        <v>1134.96</v>
      </c>
      <c r="G3734" s="2">
        <v>43280</v>
      </c>
      <c r="H3734" s="4">
        <v>121.72</v>
      </c>
      <c r="I3734" s="4"/>
      <c r="J3734" s="2">
        <v>38282</v>
      </c>
      <c r="K3734" s="4">
        <v>15.28</v>
      </c>
      <c r="S3734" s="3">
        <v>38154</v>
      </c>
      <c r="T3734">
        <v>1</v>
      </c>
    </row>
    <row r="3735" spans="1:20" x14ac:dyDescent="0.25">
      <c r="A3735" s="2">
        <v>42929</v>
      </c>
      <c r="B3735" s="4">
        <v>1135.9100000000001</v>
      </c>
      <c r="G3735" s="2">
        <v>43283</v>
      </c>
      <c r="H3735" s="4">
        <v>121.35</v>
      </c>
      <c r="I3735" s="4"/>
      <c r="J3735" s="2">
        <v>38285</v>
      </c>
      <c r="K3735" s="4">
        <v>16.579999999999998</v>
      </c>
      <c r="S3735" s="3">
        <v>38155</v>
      </c>
      <c r="T3735">
        <v>1.01</v>
      </c>
    </row>
    <row r="3736" spans="1:20" x14ac:dyDescent="0.25">
      <c r="A3736" s="2">
        <v>42930</v>
      </c>
      <c r="B3736" s="4">
        <v>1139.17</v>
      </c>
      <c r="G3736" s="2">
        <v>43284</v>
      </c>
      <c r="H3736" s="4">
        <v>122</v>
      </c>
      <c r="I3736" s="4"/>
      <c r="J3736" s="2">
        <v>38286</v>
      </c>
      <c r="K3736" s="4">
        <v>16.39</v>
      </c>
      <c r="S3736" s="3">
        <v>38156</v>
      </c>
      <c r="T3736">
        <v>1</v>
      </c>
    </row>
    <row r="3737" spans="1:20" x14ac:dyDescent="0.25">
      <c r="A3737" s="2">
        <v>42933</v>
      </c>
      <c r="B3737" s="4">
        <v>1139.45</v>
      </c>
      <c r="G3737" s="2">
        <v>43286</v>
      </c>
      <c r="H3737" s="4">
        <v>122.35</v>
      </c>
      <c r="I3737" s="4"/>
      <c r="J3737" s="2">
        <v>38287</v>
      </c>
      <c r="K3737" s="4">
        <v>15.72</v>
      </c>
      <c r="S3737" s="3">
        <v>38159</v>
      </c>
      <c r="T3737">
        <v>1</v>
      </c>
    </row>
    <row r="3738" spans="1:20" x14ac:dyDescent="0.25">
      <c r="A3738" s="2">
        <v>42934</v>
      </c>
      <c r="B3738" s="4">
        <v>1139.94</v>
      </c>
      <c r="G3738" s="2">
        <v>43287</v>
      </c>
      <c r="H3738" s="4">
        <v>122.75</v>
      </c>
      <c r="I3738" s="4"/>
      <c r="J3738" s="2">
        <v>38288</v>
      </c>
      <c r="K3738" s="4">
        <v>15.39</v>
      </c>
      <c r="S3738" s="3">
        <v>38160</v>
      </c>
      <c r="T3738">
        <v>1</v>
      </c>
    </row>
    <row r="3739" spans="1:20" x14ac:dyDescent="0.25">
      <c r="A3739" s="2">
        <v>42935</v>
      </c>
      <c r="B3739" s="4">
        <v>1141.8699999999999</v>
      </c>
      <c r="G3739" s="2">
        <v>43290</v>
      </c>
      <c r="H3739" s="4">
        <v>121.96</v>
      </c>
      <c r="I3739" s="4"/>
      <c r="J3739" s="2">
        <v>38289</v>
      </c>
      <c r="K3739" s="4">
        <v>16.27</v>
      </c>
      <c r="S3739" s="3">
        <v>38161</v>
      </c>
      <c r="T3739">
        <v>1.02</v>
      </c>
    </row>
    <row r="3740" spans="1:20" x14ac:dyDescent="0.25">
      <c r="A3740" s="2">
        <v>42936</v>
      </c>
      <c r="B3740" s="4">
        <v>1142.49</v>
      </c>
      <c r="G3740" s="2">
        <v>43291</v>
      </c>
      <c r="H3740" s="4">
        <v>121.95</v>
      </c>
      <c r="I3740" s="4"/>
      <c r="J3740" s="2">
        <v>38292</v>
      </c>
      <c r="K3740" s="4">
        <v>16.27</v>
      </c>
      <c r="S3740" s="3">
        <v>38162</v>
      </c>
      <c r="T3740">
        <v>1.03</v>
      </c>
    </row>
    <row r="3741" spans="1:20" x14ac:dyDescent="0.25">
      <c r="A3741" s="2">
        <v>42937</v>
      </c>
      <c r="B3741" s="4">
        <v>1141.49</v>
      </c>
      <c r="G3741" s="2">
        <v>43292</v>
      </c>
      <c r="H3741" s="4">
        <v>122.42</v>
      </c>
      <c r="I3741" s="4"/>
      <c r="J3741" s="2">
        <v>38293</v>
      </c>
      <c r="K3741" s="4">
        <v>16.18</v>
      </c>
      <c r="S3741" s="3">
        <v>38163</v>
      </c>
      <c r="T3741">
        <v>1.05</v>
      </c>
    </row>
    <row r="3742" spans="1:20" x14ac:dyDescent="0.25">
      <c r="A3742" s="2">
        <v>42940</v>
      </c>
      <c r="B3742" s="4">
        <v>1142.45</v>
      </c>
      <c r="G3742" s="2">
        <v>43293</v>
      </c>
      <c r="H3742" s="4">
        <v>122.41</v>
      </c>
      <c r="I3742" s="4"/>
      <c r="J3742" s="2">
        <v>38294</v>
      </c>
      <c r="K3742" s="4">
        <v>14.04</v>
      </c>
      <c r="S3742" s="3">
        <v>38166</v>
      </c>
      <c r="T3742">
        <v>1.0900000000000001</v>
      </c>
    </row>
    <row r="3743" spans="1:20" x14ac:dyDescent="0.25">
      <c r="A3743" s="2">
        <v>42941</v>
      </c>
      <c r="B3743" s="4">
        <v>1143.04</v>
      </c>
      <c r="G3743" s="2">
        <v>43294</v>
      </c>
      <c r="H3743" s="4">
        <v>122.72</v>
      </c>
      <c r="I3743" s="4"/>
      <c r="J3743" s="2">
        <v>38295</v>
      </c>
      <c r="K3743" s="4">
        <v>13.97</v>
      </c>
      <c r="S3743" s="3">
        <v>38167</v>
      </c>
      <c r="T3743">
        <v>1.1299999999999999</v>
      </c>
    </row>
    <row r="3744" spans="1:20" x14ac:dyDescent="0.25">
      <c r="A3744" s="2">
        <v>42942</v>
      </c>
      <c r="B3744" s="4">
        <v>1145.07</v>
      </c>
      <c r="G3744" s="2">
        <v>43297</v>
      </c>
      <c r="H3744" s="4">
        <v>122.21</v>
      </c>
      <c r="I3744" s="4"/>
      <c r="J3744" s="2">
        <v>38296</v>
      </c>
      <c r="K3744" s="4">
        <v>13.84</v>
      </c>
      <c r="S3744" s="3">
        <v>38168</v>
      </c>
      <c r="T3744">
        <v>1.38</v>
      </c>
    </row>
    <row r="3745" spans="1:20" x14ac:dyDescent="0.25">
      <c r="A3745" s="2">
        <v>42943</v>
      </c>
      <c r="B3745" s="4">
        <v>1143.8499999999999</v>
      </c>
      <c r="G3745" s="2">
        <v>43298</v>
      </c>
      <c r="H3745" s="4">
        <v>121.98</v>
      </c>
      <c r="I3745" s="4"/>
      <c r="J3745" s="2">
        <v>38299</v>
      </c>
      <c r="K3745" s="4">
        <v>13.8</v>
      </c>
      <c r="S3745" s="3">
        <v>38169</v>
      </c>
      <c r="T3745">
        <v>1.4</v>
      </c>
    </row>
    <row r="3746" spans="1:20" x14ac:dyDescent="0.25">
      <c r="A3746" s="2">
        <v>42944</v>
      </c>
      <c r="B3746" s="4">
        <v>1143.98</v>
      </c>
      <c r="G3746" s="2">
        <v>43299</v>
      </c>
      <c r="H3746" s="4">
        <v>121.49</v>
      </c>
      <c r="I3746" s="4"/>
      <c r="J3746" s="2">
        <v>38300</v>
      </c>
      <c r="K3746" s="4">
        <v>13.61</v>
      </c>
      <c r="S3746" s="3">
        <v>38170</v>
      </c>
      <c r="T3746">
        <v>1.25</v>
      </c>
    </row>
    <row r="3747" spans="1:20" x14ac:dyDescent="0.25">
      <c r="A3747" s="2">
        <v>42947</v>
      </c>
      <c r="B3747" s="4">
        <v>1143.78</v>
      </c>
      <c r="G3747" s="2">
        <v>43300</v>
      </c>
      <c r="H3747" s="4">
        <v>122.26</v>
      </c>
      <c r="I3747" s="4"/>
      <c r="J3747" s="2">
        <v>38301</v>
      </c>
      <c r="K3747" s="4">
        <v>13.08</v>
      </c>
      <c r="S3747" s="3">
        <v>38174</v>
      </c>
      <c r="T3747">
        <v>1.3</v>
      </c>
    </row>
    <row r="3748" spans="1:20" x14ac:dyDescent="0.25">
      <c r="A3748" s="2">
        <v>42948</v>
      </c>
      <c r="B3748" s="4">
        <v>1145.4100000000001</v>
      </c>
      <c r="G3748" s="2">
        <v>43301</v>
      </c>
      <c r="H3748" s="4">
        <v>120.76</v>
      </c>
      <c r="I3748" s="4"/>
      <c r="J3748" s="2">
        <v>38302</v>
      </c>
      <c r="K3748" s="4">
        <v>13.04</v>
      </c>
      <c r="S3748" s="3">
        <v>38175</v>
      </c>
      <c r="T3748">
        <v>1.26</v>
      </c>
    </row>
    <row r="3749" spans="1:20" x14ac:dyDescent="0.25">
      <c r="A3749" s="2">
        <v>42949</v>
      </c>
      <c r="B3749" s="4">
        <v>1145.73</v>
      </c>
      <c r="G3749" s="2">
        <v>43304</v>
      </c>
      <c r="H3749" s="4">
        <v>119.27</v>
      </c>
      <c r="I3749" s="4"/>
      <c r="J3749" s="2">
        <v>38303</v>
      </c>
      <c r="K3749" s="4">
        <v>13.33</v>
      </c>
      <c r="S3749" s="3">
        <v>38176</v>
      </c>
      <c r="T3749">
        <v>1.26</v>
      </c>
    </row>
    <row r="3750" spans="1:20" x14ac:dyDescent="0.25">
      <c r="A3750" s="2">
        <v>42950</v>
      </c>
      <c r="B3750" s="4">
        <v>1142.3699999999999</v>
      </c>
      <c r="G3750" s="2">
        <v>43305</v>
      </c>
      <c r="H3750" s="4">
        <v>119.68</v>
      </c>
      <c r="I3750" s="4"/>
      <c r="J3750" s="2">
        <v>38306</v>
      </c>
      <c r="K3750" s="4">
        <v>13.38</v>
      </c>
      <c r="S3750" s="3">
        <v>38177</v>
      </c>
      <c r="T3750">
        <v>1.24</v>
      </c>
    </row>
    <row r="3751" spans="1:20" x14ac:dyDescent="0.25">
      <c r="A3751" s="2">
        <v>42951</v>
      </c>
      <c r="B3751" s="4">
        <v>1142.69</v>
      </c>
      <c r="G3751" s="2">
        <v>43306</v>
      </c>
      <c r="H3751" s="4">
        <v>119.49</v>
      </c>
      <c r="I3751" s="4"/>
      <c r="J3751" s="2">
        <v>38307</v>
      </c>
      <c r="K3751" s="4">
        <v>13.21</v>
      </c>
      <c r="S3751" s="3">
        <v>38180</v>
      </c>
      <c r="T3751">
        <v>1.26</v>
      </c>
    </row>
    <row r="3752" spans="1:20" x14ac:dyDescent="0.25">
      <c r="A3752" s="2">
        <v>42954</v>
      </c>
      <c r="B3752" s="4">
        <v>1141.72</v>
      </c>
      <c r="G3752" s="2">
        <v>43307</v>
      </c>
      <c r="H3752" s="4">
        <v>119.26</v>
      </c>
      <c r="I3752" s="4"/>
      <c r="J3752" s="2">
        <v>38308</v>
      </c>
      <c r="K3752" s="4">
        <v>13.21</v>
      </c>
      <c r="S3752" s="3">
        <v>38181</v>
      </c>
      <c r="T3752">
        <v>1.24</v>
      </c>
    </row>
    <row r="3753" spans="1:20" x14ac:dyDescent="0.25">
      <c r="A3753" s="2">
        <v>42955</v>
      </c>
      <c r="B3753" s="4">
        <v>1134.3</v>
      </c>
      <c r="G3753" s="2">
        <v>43308</v>
      </c>
      <c r="H3753" s="4">
        <v>119.46</v>
      </c>
      <c r="I3753" s="4"/>
      <c r="J3753" s="2">
        <v>38309</v>
      </c>
      <c r="K3753" s="4">
        <v>12.98</v>
      </c>
      <c r="S3753" s="3">
        <v>38182</v>
      </c>
      <c r="T3753">
        <v>1.24</v>
      </c>
    </row>
    <row r="3754" spans="1:20" x14ac:dyDescent="0.25">
      <c r="A3754" s="2">
        <v>42956</v>
      </c>
      <c r="B3754" s="4">
        <v>1127.67</v>
      </c>
      <c r="G3754" s="2">
        <v>43311</v>
      </c>
      <c r="H3754" s="4">
        <v>119.05</v>
      </c>
      <c r="I3754" s="4"/>
      <c r="J3754" s="2">
        <v>38310</v>
      </c>
      <c r="K3754" s="4">
        <v>13.5</v>
      </c>
      <c r="S3754" s="3">
        <v>38183</v>
      </c>
      <c r="T3754">
        <v>1.3</v>
      </c>
    </row>
    <row r="3755" spans="1:20" x14ac:dyDescent="0.25">
      <c r="A3755" s="2">
        <v>42957</v>
      </c>
      <c r="B3755" s="4">
        <v>1116.81</v>
      </c>
      <c r="G3755" s="2">
        <v>43312</v>
      </c>
      <c r="H3755" s="4">
        <v>119.7</v>
      </c>
      <c r="I3755" s="4"/>
      <c r="J3755" s="2">
        <v>38313</v>
      </c>
      <c r="K3755" s="4">
        <v>12.97</v>
      </c>
      <c r="S3755" s="3">
        <v>38184</v>
      </c>
      <c r="T3755">
        <v>1.24</v>
      </c>
    </row>
    <row r="3756" spans="1:20" x14ac:dyDescent="0.25">
      <c r="A3756" s="2">
        <v>42958</v>
      </c>
      <c r="B3756" s="4">
        <v>1119.54</v>
      </c>
      <c r="G3756" s="2">
        <v>43313</v>
      </c>
      <c r="H3756" s="4">
        <v>118.46</v>
      </c>
      <c r="I3756" s="4"/>
      <c r="J3756" s="2">
        <v>38314</v>
      </c>
      <c r="K3756" s="4">
        <v>12.67</v>
      </c>
      <c r="S3756" s="3">
        <v>38187</v>
      </c>
      <c r="T3756">
        <v>1.25</v>
      </c>
    </row>
    <row r="3757" spans="1:20" x14ac:dyDescent="0.25">
      <c r="A3757" s="2">
        <v>42961</v>
      </c>
      <c r="B3757" s="4">
        <v>1126</v>
      </c>
      <c r="G3757" s="2">
        <v>43314</v>
      </c>
      <c r="H3757" s="4">
        <v>118.63</v>
      </c>
      <c r="I3757" s="4"/>
      <c r="J3757" s="2">
        <v>38315</v>
      </c>
      <c r="K3757" s="4">
        <v>12.72</v>
      </c>
      <c r="S3757" s="3">
        <v>38188</v>
      </c>
      <c r="T3757">
        <v>1.25</v>
      </c>
    </row>
    <row r="3758" spans="1:20" x14ac:dyDescent="0.25">
      <c r="A3758" s="2">
        <v>42962</v>
      </c>
      <c r="B3758" s="4">
        <v>1126.3499999999999</v>
      </c>
      <c r="G3758" s="2">
        <v>43315</v>
      </c>
      <c r="H3758" s="4">
        <v>119.22</v>
      </c>
      <c r="I3758" s="4"/>
      <c r="J3758" s="2">
        <v>38317</v>
      </c>
      <c r="K3758" s="4">
        <v>12.78</v>
      </c>
      <c r="S3758" s="3">
        <v>38189</v>
      </c>
      <c r="T3758">
        <v>1.25</v>
      </c>
    </row>
    <row r="3759" spans="1:20" x14ac:dyDescent="0.25">
      <c r="A3759" s="2">
        <v>42963</v>
      </c>
      <c r="B3759" s="4">
        <v>1126.44</v>
      </c>
      <c r="G3759" s="2">
        <v>43318</v>
      </c>
      <c r="H3759" s="4">
        <v>119.29</v>
      </c>
      <c r="I3759" s="4"/>
      <c r="J3759" s="2">
        <v>38320</v>
      </c>
      <c r="K3759" s="4">
        <v>13.3</v>
      </c>
      <c r="S3759" s="3">
        <v>38190</v>
      </c>
      <c r="T3759">
        <v>1.26</v>
      </c>
    </row>
    <row r="3760" spans="1:20" x14ac:dyDescent="0.25">
      <c r="A3760" s="2">
        <v>42964</v>
      </c>
      <c r="B3760" s="4">
        <v>1120.44</v>
      </c>
      <c r="G3760" s="2">
        <v>43319</v>
      </c>
      <c r="H3760" s="4">
        <v>118.67</v>
      </c>
      <c r="I3760" s="4"/>
      <c r="J3760" s="2">
        <v>38321</v>
      </c>
      <c r="K3760" s="4">
        <v>13.24</v>
      </c>
      <c r="S3760" s="3">
        <v>38191</v>
      </c>
      <c r="T3760">
        <v>1.25</v>
      </c>
    </row>
    <row r="3761" spans="1:20" x14ac:dyDescent="0.25">
      <c r="A3761" s="2">
        <v>42965</v>
      </c>
      <c r="B3761" s="4">
        <v>1121.97</v>
      </c>
      <c r="G3761" s="2">
        <v>43320</v>
      </c>
      <c r="H3761" s="4">
        <v>118.79</v>
      </c>
      <c r="I3761" s="4"/>
      <c r="J3761" s="2">
        <v>38322</v>
      </c>
      <c r="K3761" s="4">
        <v>12.97</v>
      </c>
      <c r="S3761" s="3">
        <v>38194</v>
      </c>
      <c r="T3761">
        <v>1.27</v>
      </c>
    </row>
    <row r="3762" spans="1:20" x14ac:dyDescent="0.25">
      <c r="A3762" s="2">
        <v>42968</v>
      </c>
      <c r="B3762" s="4">
        <v>1122.8699999999999</v>
      </c>
      <c r="G3762" s="2">
        <v>43321</v>
      </c>
      <c r="H3762" s="4">
        <v>119.79</v>
      </c>
      <c r="I3762" s="4"/>
      <c r="J3762" s="2">
        <v>38323</v>
      </c>
      <c r="K3762" s="4">
        <v>12.98</v>
      </c>
      <c r="S3762" s="3">
        <v>38195</v>
      </c>
      <c r="T3762">
        <v>1.27</v>
      </c>
    </row>
    <row r="3763" spans="1:20" x14ac:dyDescent="0.25">
      <c r="A3763" s="2">
        <v>42969</v>
      </c>
      <c r="B3763" s="4">
        <v>1126.77</v>
      </c>
      <c r="G3763" s="2">
        <v>43322</v>
      </c>
      <c r="H3763" s="4">
        <v>120.66</v>
      </c>
      <c r="I3763" s="4"/>
      <c r="J3763" s="2">
        <v>38324</v>
      </c>
      <c r="K3763" s="4">
        <v>12.96</v>
      </c>
      <c r="S3763" s="3">
        <v>38196</v>
      </c>
      <c r="T3763">
        <v>1.29</v>
      </c>
    </row>
    <row r="3764" spans="1:20" x14ac:dyDescent="0.25">
      <c r="A3764" s="2">
        <v>42970</v>
      </c>
      <c r="B3764" s="4">
        <v>1126.8499999999999</v>
      </c>
      <c r="G3764" s="2">
        <v>43325</v>
      </c>
      <c r="H3764" s="4">
        <v>120.41</v>
      </c>
      <c r="I3764" s="4"/>
      <c r="J3764" s="2">
        <v>38327</v>
      </c>
      <c r="K3764" s="4">
        <v>13.19</v>
      </c>
      <c r="S3764" s="3">
        <v>38197</v>
      </c>
      <c r="T3764">
        <v>1.3</v>
      </c>
    </row>
    <row r="3765" spans="1:20" x14ac:dyDescent="0.25">
      <c r="A3765" s="2">
        <v>42971</v>
      </c>
      <c r="B3765" s="4">
        <v>1128.25</v>
      </c>
      <c r="G3765" s="2">
        <v>43326</v>
      </c>
      <c r="H3765" s="4">
        <v>120.14</v>
      </c>
      <c r="I3765" s="4"/>
      <c r="J3765" s="2">
        <v>38328</v>
      </c>
      <c r="K3765" s="4">
        <v>13.67</v>
      </c>
      <c r="S3765" s="3">
        <v>38198</v>
      </c>
      <c r="T3765">
        <v>1.29</v>
      </c>
    </row>
    <row r="3766" spans="1:20" x14ac:dyDescent="0.25">
      <c r="A3766" s="2">
        <v>42972</v>
      </c>
      <c r="B3766" s="4">
        <v>1129.9100000000001</v>
      </c>
      <c r="G3766" s="2">
        <v>43327</v>
      </c>
      <c r="H3766" s="4">
        <v>120.84</v>
      </c>
      <c r="I3766" s="4"/>
      <c r="J3766" s="2">
        <v>38329</v>
      </c>
      <c r="K3766" s="4">
        <v>13.19</v>
      </c>
      <c r="S3766" s="3">
        <v>38201</v>
      </c>
      <c r="T3766">
        <v>1.28</v>
      </c>
    </row>
    <row r="3767" spans="1:20" x14ac:dyDescent="0.25">
      <c r="A3767" s="2">
        <v>42975</v>
      </c>
      <c r="B3767" s="4">
        <v>1129.93</v>
      </c>
      <c r="G3767" s="2">
        <v>43328</v>
      </c>
      <c r="H3767" s="4">
        <v>120.83</v>
      </c>
      <c r="I3767" s="4"/>
      <c r="J3767" s="2">
        <v>38330</v>
      </c>
      <c r="K3767" s="4">
        <v>12.88</v>
      </c>
      <c r="S3767" s="3">
        <v>38202</v>
      </c>
      <c r="T3767">
        <v>1.24</v>
      </c>
    </row>
    <row r="3768" spans="1:20" x14ac:dyDescent="0.25">
      <c r="A3768" s="2">
        <v>42976</v>
      </c>
      <c r="B3768" s="4">
        <v>1128.3599999999999</v>
      </c>
      <c r="G3768" s="2">
        <v>43329</v>
      </c>
      <c r="H3768" s="4">
        <v>120.98</v>
      </c>
      <c r="I3768" s="4"/>
      <c r="J3768" s="2">
        <v>38331</v>
      </c>
      <c r="K3768" s="4">
        <v>12.76</v>
      </c>
      <c r="S3768" s="3">
        <v>38203</v>
      </c>
      <c r="T3768">
        <v>1.22</v>
      </c>
    </row>
    <row r="3769" spans="1:20" x14ac:dyDescent="0.25">
      <c r="A3769" s="2">
        <v>42977</v>
      </c>
      <c r="B3769" s="4">
        <v>1131.6500000000001</v>
      </c>
      <c r="G3769" s="2">
        <v>43332</v>
      </c>
      <c r="H3769" s="4">
        <v>121.79</v>
      </c>
      <c r="I3769" s="4"/>
      <c r="J3769" s="2">
        <v>38334</v>
      </c>
      <c r="K3769" s="4">
        <v>12.54</v>
      </c>
      <c r="S3769" s="3">
        <v>38204</v>
      </c>
      <c r="T3769">
        <v>1.3</v>
      </c>
    </row>
    <row r="3770" spans="1:20" x14ac:dyDescent="0.25">
      <c r="A3770" s="2">
        <v>42978</v>
      </c>
      <c r="B3770" s="4">
        <v>1134.95</v>
      </c>
      <c r="G3770" s="2">
        <v>43333</v>
      </c>
      <c r="H3770" s="4">
        <v>121.38</v>
      </c>
      <c r="I3770" s="4"/>
      <c r="J3770" s="2">
        <v>38335</v>
      </c>
      <c r="K3770" s="4">
        <v>12.73</v>
      </c>
      <c r="S3770" s="3">
        <v>38205</v>
      </c>
      <c r="T3770">
        <v>1.32</v>
      </c>
    </row>
    <row r="3771" spans="1:20" x14ac:dyDescent="0.25">
      <c r="A3771" s="2">
        <v>42979</v>
      </c>
      <c r="B3771" s="4">
        <v>1136.1600000000001</v>
      </c>
      <c r="G3771" s="2">
        <v>43334</v>
      </c>
      <c r="H3771" s="4">
        <v>121.86</v>
      </c>
      <c r="I3771" s="4"/>
      <c r="J3771" s="2">
        <v>38336</v>
      </c>
      <c r="K3771" s="4">
        <v>12.35</v>
      </c>
      <c r="S3771" s="3">
        <v>38208</v>
      </c>
      <c r="T3771">
        <v>1.35</v>
      </c>
    </row>
    <row r="3772" spans="1:20" x14ac:dyDescent="0.25">
      <c r="A3772" s="2">
        <v>42983</v>
      </c>
      <c r="B3772" s="4">
        <v>1133.2</v>
      </c>
      <c r="G3772" s="2">
        <v>43335</v>
      </c>
      <c r="H3772" s="4">
        <v>122.05</v>
      </c>
      <c r="I3772" s="4"/>
      <c r="J3772" s="2">
        <v>38337</v>
      </c>
      <c r="K3772" s="4">
        <v>12.27</v>
      </c>
      <c r="S3772" s="3">
        <v>38209</v>
      </c>
      <c r="T3772">
        <v>1.43</v>
      </c>
    </row>
    <row r="3773" spans="1:20" x14ac:dyDescent="0.25">
      <c r="A3773" s="2">
        <v>42984</v>
      </c>
      <c r="B3773" s="4">
        <v>1132.3399999999999</v>
      </c>
      <c r="G3773" s="2">
        <v>43336</v>
      </c>
      <c r="H3773" s="4">
        <v>122.29</v>
      </c>
      <c r="I3773" s="4"/>
      <c r="J3773" s="2">
        <v>38338</v>
      </c>
      <c r="K3773" s="4">
        <v>11.95</v>
      </c>
      <c r="S3773" s="3">
        <v>38210</v>
      </c>
      <c r="T3773">
        <v>1.5</v>
      </c>
    </row>
    <row r="3774" spans="1:20" x14ac:dyDescent="0.25">
      <c r="A3774" s="2">
        <v>42985</v>
      </c>
      <c r="B3774" s="4">
        <v>1132.43</v>
      </c>
      <c r="G3774" s="2">
        <v>43339</v>
      </c>
      <c r="H3774" s="4">
        <v>121.59</v>
      </c>
      <c r="I3774" s="4"/>
      <c r="J3774" s="2">
        <v>38341</v>
      </c>
      <c r="K3774" s="4">
        <v>11.83</v>
      </c>
      <c r="S3774" s="3">
        <v>38211</v>
      </c>
      <c r="T3774">
        <v>1.51</v>
      </c>
    </row>
    <row r="3775" spans="1:20" x14ac:dyDescent="0.25">
      <c r="A3775" s="2">
        <v>42986</v>
      </c>
      <c r="B3775" s="4">
        <v>1128.44</v>
      </c>
      <c r="G3775" s="2">
        <v>43340</v>
      </c>
      <c r="H3775" s="4">
        <v>120.86</v>
      </c>
      <c r="I3775" s="4"/>
      <c r="J3775" s="2">
        <v>38342</v>
      </c>
      <c r="K3775" s="4">
        <v>11.55</v>
      </c>
      <c r="S3775" s="3">
        <v>38212</v>
      </c>
      <c r="T3775">
        <v>1.48</v>
      </c>
    </row>
    <row r="3776" spans="1:20" x14ac:dyDescent="0.25">
      <c r="A3776" s="2">
        <v>42989</v>
      </c>
      <c r="B3776" s="4">
        <v>1132.4000000000001</v>
      </c>
      <c r="G3776" s="2">
        <v>43341</v>
      </c>
      <c r="H3776" s="4">
        <v>121.02</v>
      </c>
      <c r="I3776" s="4"/>
      <c r="J3776" s="2">
        <v>38343</v>
      </c>
      <c r="K3776" s="4">
        <v>11.45</v>
      </c>
      <c r="S3776" s="3">
        <v>38215</v>
      </c>
      <c r="T3776">
        <v>1.43</v>
      </c>
    </row>
    <row r="3777" spans="1:20" x14ac:dyDescent="0.25">
      <c r="A3777" s="2">
        <v>42990</v>
      </c>
      <c r="B3777" s="4">
        <v>1134.1600000000001</v>
      </c>
      <c r="G3777" s="2">
        <v>43342</v>
      </c>
      <c r="H3777" s="4">
        <v>121.28</v>
      </c>
      <c r="I3777" s="4"/>
      <c r="J3777" s="2">
        <v>38344</v>
      </c>
      <c r="K3777" s="4">
        <v>11.23</v>
      </c>
      <c r="S3777" s="3">
        <v>38216</v>
      </c>
      <c r="T3777">
        <v>1.2</v>
      </c>
    </row>
    <row r="3778" spans="1:20" x14ac:dyDescent="0.25">
      <c r="A3778" s="2">
        <v>42991</v>
      </c>
      <c r="B3778" s="4">
        <v>1134.5999999999999</v>
      </c>
      <c r="G3778" s="2">
        <v>43343</v>
      </c>
      <c r="H3778" s="4">
        <v>120.995</v>
      </c>
      <c r="I3778" s="4"/>
      <c r="J3778" s="2">
        <v>38348</v>
      </c>
      <c r="K3778" s="4">
        <v>12.14</v>
      </c>
      <c r="S3778" s="3">
        <v>38217</v>
      </c>
      <c r="T3778">
        <v>1.3900000000000001</v>
      </c>
    </row>
    <row r="3779" spans="1:20" x14ac:dyDescent="0.25">
      <c r="A3779" s="2">
        <v>42992</v>
      </c>
      <c r="B3779" s="4">
        <v>1136.53</v>
      </c>
      <c r="G3779" s="2">
        <v>43347</v>
      </c>
      <c r="H3779" s="4">
        <v>120.03</v>
      </c>
      <c r="I3779" s="4"/>
      <c r="J3779" s="2">
        <v>38349</v>
      </c>
      <c r="K3779" s="4">
        <v>12</v>
      </c>
      <c r="S3779" s="3">
        <v>38218</v>
      </c>
      <c r="T3779">
        <v>1.5</v>
      </c>
    </row>
    <row r="3780" spans="1:20" x14ac:dyDescent="0.25">
      <c r="A3780" s="2">
        <v>42993</v>
      </c>
      <c r="B3780" s="4">
        <v>1137.79</v>
      </c>
      <c r="G3780" s="2">
        <v>43348</v>
      </c>
      <c r="H3780" s="4">
        <v>119.71</v>
      </c>
      <c r="I3780" s="4"/>
      <c r="J3780" s="2">
        <v>38350</v>
      </c>
      <c r="K3780" s="4">
        <v>11.62</v>
      </c>
      <c r="S3780" s="3">
        <v>38219</v>
      </c>
      <c r="T3780">
        <v>1.5</v>
      </c>
    </row>
    <row r="3781" spans="1:20" x14ac:dyDescent="0.25">
      <c r="A3781" s="2">
        <v>42996</v>
      </c>
      <c r="B3781" s="4">
        <v>1136.93</v>
      </c>
      <c r="G3781" s="2">
        <v>43349</v>
      </c>
      <c r="H3781" s="4">
        <v>120.15</v>
      </c>
      <c r="I3781" s="4"/>
      <c r="J3781" s="2">
        <v>38351</v>
      </c>
      <c r="K3781" s="4">
        <v>12.56</v>
      </c>
      <c r="S3781" s="3">
        <v>38222</v>
      </c>
      <c r="T3781">
        <v>1.51</v>
      </c>
    </row>
    <row r="3782" spans="1:20" x14ac:dyDescent="0.25">
      <c r="A3782" s="2">
        <v>42997</v>
      </c>
      <c r="B3782" s="4">
        <v>1138.5999999999999</v>
      </c>
      <c r="G3782" s="2">
        <v>43350</v>
      </c>
      <c r="H3782" s="4">
        <v>119.13</v>
      </c>
      <c r="I3782" s="4"/>
      <c r="J3782" s="2">
        <v>38352</v>
      </c>
      <c r="K3782" s="4">
        <v>13.29</v>
      </c>
      <c r="S3782" s="3">
        <v>38223</v>
      </c>
      <c r="T3782">
        <v>1.51</v>
      </c>
    </row>
    <row r="3783" spans="1:20" x14ac:dyDescent="0.25">
      <c r="A3783" s="2">
        <v>42998</v>
      </c>
      <c r="B3783" s="4">
        <v>1138.3399999999999</v>
      </c>
      <c r="G3783" s="2">
        <v>43353</v>
      </c>
      <c r="H3783" s="4">
        <v>119.57</v>
      </c>
      <c r="I3783" s="4"/>
      <c r="J3783" s="2">
        <v>38355</v>
      </c>
      <c r="K3783" s="4">
        <v>14.08</v>
      </c>
      <c r="S3783" s="3">
        <v>38224</v>
      </c>
      <c r="T3783">
        <v>1.55</v>
      </c>
    </row>
    <row r="3784" spans="1:20" x14ac:dyDescent="0.25">
      <c r="A3784" s="2">
        <v>42999</v>
      </c>
      <c r="B3784" s="4">
        <v>1136.1500000000001</v>
      </c>
      <c r="G3784" s="2">
        <v>43354</v>
      </c>
      <c r="H3784" s="4">
        <v>118.66</v>
      </c>
      <c r="I3784" s="4"/>
      <c r="J3784" s="2">
        <v>38356</v>
      </c>
      <c r="K3784" s="4">
        <v>13.98</v>
      </c>
      <c r="S3784" s="3">
        <v>38225</v>
      </c>
      <c r="T3784">
        <v>1.55</v>
      </c>
    </row>
    <row r="3785" spans="1:20" x14ac:dyDescent="0.25">
      <c r="A3785" s="2">
        <v>43000</v>
      </c>
      <c r="B3785" s="4">
        <v>1137.82</v>
      </c>
      <c r="G3785" s="2">
        <v>43355</v>
      </c>
      <c r="H3785" s="4">
        <v>118.94</v>
      </c>
      <c r="I3785" s="4"/>
      <c r="J3785" s="2">
        <v>38357</v>
      </c>
      <c r="K3785" s="4">
        <v>14.09</v>
      </c>
      <c r="S3785" s="3">
        <v>38226</v>
      </c>
      <c r="T3785">
        <v>1.52</v>
      </c>
    </row>
    <row r="3786" spans="1:20" x14ac:dyDescent="0.25">
      <c r="A3786" s="2">
        <v>43003</v>
      </c>
      <c r="B3786" s="4">
        <v>1138.5899999999999</v>
      </c>
      <c r="G3786" s="2">
        <v>43356</v>
      </c>
      <c r="H3786" s="4">
        <v>119.12</v>
      </c>
      <c r="I3786" s="4"/>
      <c r="J3786" s="2">
        <v>38358</v>
      </c>
      <c r="K3786" s="4">
        <v>13.58</v>
      </c>
      <c r="S3786" s="3">
        <v>38229</v>
      </c>
      <c r="T3786">
        <v>1.54</v>
      </c>
    </row>
    <row r="3787" spans="1:20" x14ac:dyDescent="0.25">
      <c r="A3787" s="2">
        <v>43004</v>
      </c>
      <c r="B3787" s="4">
        <v>1140.6500000000001</v>
      </c>
      <c r="G3787" s="2">
        <v>43357</v>
      </c>
      <c r="H3787" s="4">
        <v>118.55</v>
      </c>
      <c r="I3787" s="4"/>
      <c r="J3787" s="2">
        <v>38359</v>
      </c>
      <c r="K3787" s="4">
        <v>13.49</v>
      </c>
      <c r="S3787" s="3">
        <v>38230</v>
      </c>
      <c r="T3787">
        <v>1.55</v>
      </c>
    </row>
    <row r="3788" spans="1:20" x14ac:dyDescent="0.25">
      <c r="A3788" s="2">
        <v>43005</v>
      </c>
      <c r="B3788" s="4">
        <v>1141.3599999999999</v>
      </c>
      <c r="G3788" s="2">
        <v>43360</v>
      </c>
      <c r="H3788" s="4">
        <v>118.55</v>
      </c>
      <c r="I3788" s="4"/>
      <c r="J3788" s="2">
        <v>38362</v>
      </c>
      <c r="K3788" s="4">
        <v>13.23</v>
      </c>
      <c r="S3788" s="3">
        <v>38231</v>
      </c>
      <c r="T3788">
        <v>1.53</v>
      </c>
    </row>
    <row r="3789" spans="1:20" x14ac:dyDescent="0.25">
      <c r="A3789" s="2">
        <v>43006</v>
      </c>
      <c r="B3789" s="4">
        <v>1141.29</v>
      </c>
      <c r="G3789" s="2">
        <v>43361</v>
      </c>
      <c r="H3789" s="4">
        <v>117.31</v>
      </c>
      <c r="I3789" s="4"/>
      <c r="J3789" s="2">
        <v>38363</v>
      </c>
      <c r="K3789" s="4">
        <v>13.19</v>
      </c>
      <c r="S3789" s="3">
        <v>38232</v>
      </c>
      <c r="T3789">
        <v>1.51</v>
      </c>
    </row>
    <row r="3790" spans="1:20" x14ac:dyDescent="0.25">
      <c r="A3790" s="2">
        <v>43007</v>
      </c>
      <c r="B3790" s="4">
        <v>1143.74</v>
      </c>
      <c r="G3790" s="2">
        <v>43362</v>
      </c>
      <c r="H3790" s="4">
        <v>116.61</v>
      </c>
      <c r="I3790" s="4"/>
      <c r="J3790" s="2">
        <v>38364</v>
      </c>
      <c r="K3790" s="4">
        <v>12.56</v>
      </c>
      <c r="S3790" s="3">
        <v>38233</v>
      </c>
      <c r="T3790">
        <v>1.48</v>
      </c>
    </row>
    <row r="3791" spans="1:20" x14ac:dyDescent="0.25">
      <c r="A3791" s="2">
        <v>43010</v>
      </c>
      <c r="B3791" s="4">
        <v>1142.68</v>
      </c>
      <c r="G3791" s="2">
        <v>43363</v>
      </c>
      <c r="H3791" s="4">
        <v>117.15</v>
      </c>
      <c r="I3791" s="4"/>
      <c r="J3791" s="2">
        <v>38365</v>
      </c>
      <c r="K3791" s="4">
        <v>12.84</v>
      </c>
      <c r="S3791" s="3">
        <v>38237</v>
      </c>
      <c r="T3791">
        <v>1.54</v>
      </c>
    </row>
    <row r="3792" spans="1:20" x14ac:dyDescent="0.25">
      <c r="A3792" s="2">
        <v>43011</v>
      </c>
      <c r="B3792" s="4">
        <v>1145.72</v>
      </c>
      <c r="G3792" s="2">
        <v>43364</v>
      </c>
      <c r="H3792" s="4">
        <v>117.1</v>
      </c>
      <c r="I3792" s="4"/>
      <c r="J3792" s="2">
        <v>38366</v>
      </c>
      <c r="K3792" s="4">
        <v>12.43</v>
      </c>
      <c r="S3792" s="3">
        <v>38238</v>
      </c>
      <c r="T3792">
        <v>1.51</v>
      </c>
    </row>
    <row r="3793" spans="1:20" x14ac:dyDescent="0.25">
      <c r="A3793" s="2">
        <v>43012</v>
      </c>
      <c r="B3793" s="4">
        <v>1143.9000000000001</v>
      </c>
      <c r="G3793" s="2">
        <v>43367</v>
      </c>
      <c r="H3793" s="4">
        <v>116.8</v>
      </c>
      <c r="I3793" s="4"/>
      <c r="J3793" s="2">
        <v>38370</v>
      </c>
      <c r="K3793" s="4">
        <v>12.47</v>
      </c>
      <c r="S3793" s="3">
        <v>38239</v>
      </c>
      <c r="T3793">
        <v>1.49</v>
      </c>
    </row>
    <row r="3794" spans="1:20" x14ac:dyDescent="0.25">
      <c r="A3794" s="2">
        <v>43013</v>
      </c>
      <c r="B3794" s="4">
        <v>1145.97</v>
      </c>
      <c r="G3794" s="2">
        <v>43368</v>
      </c>
      <c r="H3794" s="4">
        <v>116.68</v>
      </c>
      <c r="I3794" s="4"/>
      <c r="J3794" s="2">
        <v>38371</v>
      </c>
      <c r="K3794" s="4">
        <v>13.18</v>
      </c>
      <c r="S3794" s="3">
        <v>38240</v>
      </c>
      <c r="T3794">
        <v>1.48</v>
      </c>
    </row>
    <row r="3795" spans="1:20" x14ac:dyDescent="0.25">
      <c r="A3795" s="2">
        <v>43014</v>
      </c>
      <c r="B3795" s="4">
        <v>1143.3800000000001</v>
      </c>
      <c r="G3795" s="2">
        <v>43369</v>
      </c>
      <c r="H3795" s="4">
        <v>117.5</v>
      </c>
      <c r="I3795" s="4"/>
      <c r="J3795" s="2">
        <v>38372</v>
      </c>
      <c r="K3795" s="4">
        <v>13.83</v>
      </c>
      <c r="S3795" s="3">
        <v>38243</v>
      </c>
      <c r="T3795">
        <v>1.51</v>
      </c>
    </row>
    <row r="3796" spans="1:20" x14ac:dyDescent="0.25">
      <c r="A3796" s="2">
        <v>43017</v>
      </c>
      <c r="B3796" s="4">
        <v>1143.3800000000001</v>
      </c>
      <c r="G3796" s="2">
        <v>43370</v>
      </c>
      <c r="H3796" s="4">
        <v>117.58</v>
      </c>
      <c r="I3796" s="4"/>
      <c r="J3796" s="2">
        <v>38373</v>
      </c>
      <c r="K3796" s="4">
        <v>14.36</v>
      </c>
      <c r="S3796" s="3">
        <v>38244</v>
      </c>
      <c r="T3796">
        <v>1.4</v>
      </c>
    </row>
    <row r="3797" spans="1:20" x14ac:dyDescent="0.25">
      <c r="A3797" s="2">
        <v>43018</v>
      </c>
      <c r="B3797" s="4">
        <v>1144.68</v>
      </c>
      <c r="G3797" s="2">
        <v>43371</v>
      </c>
      <c r="H3797" s="4">
        <v>117.27</v>
      </c>
      <c r="I3797" s="4"/>
      <c r="J3797" s="2">
        <v>38376</v>
      </c>
      <c r="K3797" s="4">
        <v>14.65</v>
      </c>
      <c r="S3797" s="3">
        <v>38245</v>
      </c>
      <c r="T3797">
        <v>1.5699999999999998</v>
      </c>
    </row>
    <row r="3798" spans="1:20" x14ac:dyDescent="0.25">
      <c r="A3798" s="2">
        <v>43019</v>
      </c>
      <c r="B3798" s="4">
        <v>1142.8599999999999</v>
      </c>
      <c r="G3798" s="2">
        <v>43374</v>
      </c>
      <c r="H3798" s="4">
        <v>116.15</v>
      </c>
      <c r="I3798" s="4"/>
      <c r="J3798" s="2">
        <v>38377</v>
      </c>
      <c r="K3798" s="4">
        <v>14.06</v>
      </c>
      <c r="S3798" s="3">
        <v>38246</v>
      </c>
      <c r="T3798">
        <v>1.6099999999999999</v>
      </c>
    </row>
    <row r="3799" spans="1:20" x14ac:dyDescent="0.25">
      <c r="A3799" s="2">
        <v>43020</v>
      </c>
      <c r="B3799" s="4">
        <v>1140.8599999999999</v>
      </c>
      <c r="G3799" s="2">
        <v>43375</v>
      </c>
      <c r="H3799" s="4">
        <v>116.86</v>
      </c>
      <c r="I3799" s="4"/>
      <c r="J3799" s="2">
        <v>38378</v>
      </c>
      <c r="K3799" s="4">
        <v>13.44</v>
      </c>
      <c r="S3799" s="3">
        <v>38247</v>
      </c>
      <c r="T3799">
        <v>1.58</v>
      </c>
    </row>
    <row r="3800" spans="1:20" x14ac:dyDescent="0.25">
      <c r="A3800" s="2">
        <v>43021</v>
      </c>
      <c r="B3800" s="4">
        <v>1141.57</v>
      </c>
      <c r="G3800">
        <v>43376</v>
      </c>
      <c r="H3800" s="4">
        <v>114.83</v>
      </c>
      <c r="J3800" s="2">
        <v>38379</v>
      </c>
      <c r="K3800" s="4">
        <v>13.24</v>
      </c>
      <c r="S3800" s="3">
        <v>38250</v>
      </c>
      <c r="T3800">
        <v>1.6400000000000001</v>
      </c>
    </row>
    <row r="3801" spans="1:20" x14ac:dyDescent="0.25">
      <c r="A3801" s="2">
        <v>43024</v>
      </c>
      <c r="B3801" s="4">
        <v>1142.3399999999999</v>
      </c>
      <c r="G3801">
        <v>43377</v>
      </c>
      <c r="H3801" s="4">
        <v>114.02</v>
      </c>
      <c r="J3801" s="2">
        <v>38380</v>
      </c>
      <c r="K3801" s="4">
        <v>13.24</v>
      </c>
      <c r="S3801" s="3">
        <v>38251</v>
      </c>
      <c r="T3801">
        <v>1.7</v>
      </c>
    </row>
    <row r="3802" spans="1:20" x14ac:dyDescent="0.25">
      <c r="A3802" s="2">
        <v>43025</v>
      </c>
      <c r="B3802" s="4">
        <v>1144.8</v>
      </c>
      <c r="G3802">
        <v>43378</v>
      </c>
      <c r="H3802" s="4">
        <v>113.04</v>
      </c>
      <c r="J3802" s="2">
        <v>38383</v>
      </c>
      <c r="K3802" s="4">
        <v>12.82</v>
      </c>
      <c r="S3802" s="3">
        <v>38252</v>
      </c>
      <c r="T3802">
        <v>1.78</v>
      </c>
    </row>
    <row r="3803" spans="1:20" x14ac:dyDescent="0.25">
      <c r="A3803" s="2">
        <v>43026</v>
      </c>
      <c r="B3803" s="4">
        <v>1146.48</v>
      </c>
      <c r="G3803">
        <v>43381</v>
      </c>
      <c r="H3803" s="4">
        <v>112.66</v>
      </c>
      <c r="J3803" s="2">
        <v>38384</v>
      </c>
      <c r="K3803" s="4">
        <v>12.03</v>
      </c>
      <c r="S3803" s="3">
        <v>38253</v>
      </c>
      <c r="T3803">
        <v>1.8</v>
      </c>
    </row>
    <row r="3804" spans="1:20" x14ac:dyDescent="0.25">
      <c r="A3804" s="2">
        <v>43027</v>
      </c>
      <c r="B3804" s="4">
        <v>1146.6099999999999</v>
      </c>
      <c r="G3804">
        <v>43382</v>
      </c>
      <c r="H3804" s="4">
        <v>113.8</v>
      </c>
      <c r="J3804" s="2">
        <v>38385</v>
      </c>
      <c r="K3804" s="4">
        <v>11.66</v>
      </c>
      <c r="S3804" s="3">
        <v>38254</v>
      </c>
      <c r="T3804">
        <v>1.76</v>
      </c>
    </row>
    <row r="3805" spans="1:20" x14ac:dyDescent="0.25">
      <c r="A3805" s="2">
        <v>43028</v>
      </c>
      <c r="B3805" s="4">
        <v>1148.0899999999999</v>
      </c>
      <c r="G3805">
        <v>43383</v>
      </c>
      <c r="H3805" s="4">
        <v>113.49</v>
      </c>
      <c r="J3805" s="2">
        <v>38386</v>
      </c>
      <c r="K3805" s="4">
        <v>11.79</v>
      </c>
      <c r="S3805" s="3">
        <v>38257</v>
      </c>
      <c r="T3805">
        <v>1.76</v>
      </c>
    </row>
    <row r="3806" spans="1:20" x14ac:dyDescent="0.25">
      <c r="A3806" s="2">
        <v>43031</v>
      </c>
      <c r="B3806" s="4">
        <v>1145.96</v>
      </c>
      <c r="G3806">
        <v>43384</v>
      </c>
      <c r="H3806" s="4">
        <v>114.87</v>
      </c>
      <c r="J3806" s="2">
        <v>38387</v>
      </c>
      <c r="K3806" s="4">
        <v>11.21</v>
      </c>
      <c r="S3806" s="3">
        <v>38258</v>
      </c>
      <c r="T3806">
        <v>1.72</v>
      </c>
    </row>
    <row r="3807" spans="1:20" x14ac:dyDescent="0.25">
      <c r="A3807" s="2">
        <v>43032</v>
      </c>
      <c r="B3807" s="4">
        <v>1145.8900000000001</v>
      </c>
      <c r="G3807">
        <v>43385</v>
      </c>
      <c r="H3807" s="4">
        <v>114.47</v>
      </c>
      <c r="J3807" s="2">
        <v>38390</v>
      </c>
      <c r="K3807" s="4">
        <v>11.73</v>
      </c>
      <c r="S3807" s="3">
        <v>38259</v>
      </c>
      <c r="T3807">
        <v>1.76</v>
      </c>
    </row>
    <row r="3808" spans="1:20" x14ac:dyDescent="0.25">
      <c r="A3808" s="2">
        <v>43033</v>
      </c>
      <c r="B3808" s="4">
        <v>1140.98</v>
      </c>
      <c r="G3808">
        <v>43388</v>
      </c>
      <c r="H3808" s="4">
        <v>114.42</v>
      </c>
      <c r="J3808" s="2">
        <v>38391</v>
      </c>
      <c r="K3808" s="4">
        <v>11.6</v>
      </c>
      <c r="S3808" s="3">
        <v>38260</v>
      </c>
      <c r="T3808">
        <v>1.94</v>
      </c>
    </row>
    <row r="3809" spans="1:20" x14ac:dyDescent="0.25">
      <c r="A3809" s="2">
        <v>43034</v>
      </c>
      <c r="B3809" s="4">
        <v>1138.78</v>
      </c>
      <c r="G3809">
        <v>43389</v>
      </c>
      <c r="H3809" s="4">
        <v>114.68</v>
      </c>
      <c r="J3809" s="2">
        <v>38392</v>
      </c>
      <c r="K3809" s="4">
        <v>12</v>
      </c>
      <c r="S3809" s="3">
        <v>38261</v>
      </c>
      <c r="T3809">
        <v>1.8599999999999999</v>
      </c>
    </row>
    <row r="3810" spans="1:20" x14ac:dyDescent="0.25">
      <c r="A3810" s="2">
        <v>43035</v>
      </c>
      <c r="B3810" s="4">
        <v>1143.3599999999999</v>
      </c>
      <c r="G3810">
        <v>43390</v>
      </c>
      <c r="H3810" s="4">
        <v>114</v>
      </c>
      <c r="J3810" s="2">
        <v>38393</v>
      </c>
      <c r="K3810" s="4">
        <v>11.51</v>
      </c>
      <c r="S3810" s="3">
        <v>38264</v>
      </c>
      <c r="T3810">
        <v>1.77</v>
      </c>
    </row>
    <row r="3811" spans="1:20" x14ac:dyDescent="0.25">
      <c r="A3811" s="2">
        <v>43038</v>
      </c>
      <c r="B3811" s="4">
        <v>1142.78</v>
      </c>
      <c r="G3811">
        <v>43391</v>
      </c>
      <c r="H3811" s="4">
        <v>113.96</v>
      </c>
      <c r="J3811" s="2">
        <v>38394</v>
      </c>
      <c r="K3811" s="4">
        <v>11.43</v>
      </c>
      <c r="S3811" s="3">
        <v>38265</v>
      </c>
      <c r="T3811">
        <v>1.73</v>
      </c>
    </row>
    <row r="3812" spans="1:20" x14ac:dyDescent="0.25">
      <c r="A3812" s="2">
        <v>43039</v>
      </c>
      <c r="B3812" s="4">
        <v>1143.0999999999999</v>
      </c>
      <c r="G3812">
        <v>43392</v>
      </c>
      <c r="H3812" s="4">
        <v>113.71</v>
      </c>
      <c r="J3812" s="2">
        <v>38397</v>
      </c>
      <c r="K3812" s="4">
        <v>11.52</v>
      </c>
      <c r="S3812" s="3">
        <v>38266</v>
      </c>
      <c r="T3812">
        <v>1.74</v>
      </c>
    </row>
    <row r="3813" spans="1:20" x14ac:dyDescent="0.25">
      <c r="A3813" s="2">
        <v>43040</v>
      </c>
      <c r="B3813" s="4">
        <v>1141.4000000000001</v>
      </c>
      <c r="G3813">
        <v>43395</v>
      </c>
      <c r="H3813" s="4">
        <v>113.56</v>
      </c>
      <c r="J3813" s="2">
        <v>38398</v>
      </c>
      <c r="K3813" s="4">
        <v>11.27</v>
      </c>
      <c r="S3813" s="3">
        <v>38267</v>
      </c>
      <c r="T3813">
        <v>1.76</v>
      </c>
    </row>
    <row r="3814" spans="1:20" x14ac:dyDescent="0.25">
      <c r="A3814" s="2">
        <v>43041</v>
      </c>
      <c r="B3814" s="4">
        <v>1140.3599999999999</v>
      </c>
      <c r="G3814">
        <v>43396</v>
      </c>
      <c r="H3814" s="4">
        <v>113.92</v>
      </c>
      <c r="J3814" s="2">
        <v>38399</v>
      </c>
      <c r="K3814" s="4">
        <v>11.1</v>
      </c>
      <c r="S3814" s="3">
        <v>38268</v>
      </c>
      <c r="T3814">
        <v>1.71</v>
      </c>
    </row>
    <row r="3815" spans="1:20" x14ac:dyDescent="0.25">
      <c r="A3815" s="2">
        <v>43042</v>
      </c>
      <c r="B3815" s="4">
        <v>1140.49</v>
      </c>
      <c r="G3815">
        <v>43397</v>
      </c>
      <c r="H3815" s="4">
        <v>114.78</v>
      </c>
      <c r="J3815" s="2">
        <v>38400</v>
      </c>
      <c r="K3815" s="4">
        <v>11.77</v>
      </c>
      <c r="S3815" s="3">
        <v>38272</v>
      </c>
      <c r="T3815">
        <v>1.78</v>
      </c>
    </row>
    <row r="3816" spans="1:20" x14ac:dyDescent="0.25">
      <c r="A3816" s="2">
        <v>43045</v>
      </c>
      <c r="B3816" s="4">
        <v>1140.49</v>
      </c>
      <c r="G3816">
        <v>43398</v>
      </c>
      <c r="H3816" s="4">
        <v>114.3</v>
      </c>
      <c r="J3816" s="2">
        <v>38401</v>
      </c>
      <c r="K3816" s="4">
        <v>11.18</v>
      </c>
      <c r="S3816" s="3">
        <v>38273</v>
      </c>
      <c r="T3816">
        <v>1.73</v>
      </c>
    </row>
    <row r="3817" spans="1:20" x14ac:dyDescent="0.25">
      <c r="A3817" s="2">
        <v>43046</v>
      </c>
      <c r="B3817" s="4">
        <v>1135.56</v>
      </c>
      <c r="G3817">
        <v>43399</v>
      </c>
      <c r="H3817" s="4">
        <v>114.99</v>
      </c>
      <c r="J3817" s="2">
        <v>38405</v>
      </c>
      <c r="K3817" s="4">
        <v>13.14</v>
      </c>
      <c r="S3817" s="3">
        <v>38274</v>
      </c>
      <c r="T3817">
        <v>1.77</v>
      </c>
    </row>
    <row r="3818" spans="1:20" x14ac:dyDescent="0.25">
      <c r="A3818" s="2">
        <v>43047</v>
      </c>
      <c r="B3818" s="4">
        <v>1127.93</v>
      </c>
      <c r="G3818">
        <v>43402</v>
      </c>
      <c r="H3818" s="4">
        <v>114.73</v>
      </c>
      <c r="J3818" s="2">
        <v>38406</v>
      </c>
      <c r="K3818" s="4">
        <v>12.39</v>
      </c>
      <c r="S3818" s="3">
        <v>38275</v>
      </c>
      <c r="T3818">
        <v>1.79</v>
      </c>
    </row>
    <row r="3819" spans="1:20" x14ac:dyDescent="0.25">
      <c r="A3819" s="2">
        <v>43048</v>
      </c>
      <c r="B3819" s="4">
        <v>1119.54</v>
      </c>
      <c r="G3819">
        <v>43403</v>
      </c>
      <c r="H3819" s="4">
        <v>114.16</v>
      </c>
      <c r="J3819" s="2">
        <v>38407</v>
      </c>
      <c r="K3819" s="4">
        <v>11.57</v>
      </c>
      <c r="S3819" s="3">
        <v>38278</v>
      </c>
      <c r="T3819">
        <v>1.73</v>
      </c>
    </row>
    <row r="3820" spans="1:20" x14ac:dyDescent="0.25">
      <c r="A3820" s="2">
        <v>43049</v>
      </c>
      <c r="B3820" s="4">
        <v>1123.0899999999999</v>
      </c>
      <c r="G3820">
        <v>43404</v>
      </c>
      <c r="H3820" s="4">
        <v>113.58</v>
      </c>
      <c r="J3820" s="2">
        <v>38408</v>
      </c>
      <c r="K3820" s="4">
        <v>11.49</v>
      </c>
      <c r="S3820" s="3">
        <v>38279</v>
      </c>
      <c r="T3820">
        <v>1.72</v>
      </c>
    </row>
    <row r="3821" spans="1:20" x14ac:dyDescent="0.25">
      <c r="A3821" s="2">
        <v>43052</v>
      </c>
      <c r="B3821" s="4">
        <v>1121.95</v>
      </c>
      <c r="G3821">
        <v>43405</v>
      </c>
      <c r="H3821" s="4">
        <v>113.41</v>
      </c>
      <c r="J3821" s="2">
        <v>38411</v>
      </c>
      <c r="K3821" s="4">
        <v>12.08</v>
      </c>
      <c r="S3821" s="3">
        <v>38280</v>
      </c>
      <c r="T3821">
        <v>1.74</v>
      </c>
    </row>
    <row r="3822" spans="1:20" x14ac:dyDescent="0.25">
      <c r="A3822" s="2">
        <v>43053</v>
      </c>
      <c r="B3822" s="4">
        <v>1115.82</v>
      </c>
      <c r="G3822">
        <v>43406</v>
      </c>
      <c r="H3822" s="4">
        <v>112</v>
      </c>
      <c r="J3822" s="2">
        <v>38412</v>
      </c>
      <c r="K3822" s="4">
        <v>12.04</v>
      </c>
      <c r="S3822" s="3">
        <v>38281</v>
      </c>
      <c r="T3822">
        <v>1.76</v>
      </c>
    </row>
    <row r="3823" spans="1:20" x14ac:dyDescent="0.25">
      <c r="A3823" s="2">
        <v>43054</v>
      </c>
      <c r="B3823" s="4">
        <v>1115.74</v>
      </c>
      <c r="G3823">
        <v>43409</v>
      </c>
      <c r="H3823" s="4">
        <v>112.44</v>
      </c>
      <c r="J3823" s="2">
        <v>38413</v>
      </c>
      <c r="K3823" s="4">
        <v>12.5</v>
      </c>
      <c r="S3823" s="3">
        <v>38282</v>
      </c>
      <c r="T3823">
        <v>1.72</v>
      </c>
    </row>
    <row r="3824" spans="1:20" x14ac:dyDescent="0.25">
      <c r="A3824" s="2">
        <v>43055</v>
      </c>
      <c r="B3824" s="4">
        <v>1128.1199999999999</v>
      </c>
      <c r="J3824" s="2">
        <v>38414</v>
      </c>
      <c r="K3824" s="4">
        <v>12.93</v>
      </c>
      <c r="S3824" s="3">
        <v>38285</v>
      </c>
      <c r="T3824">
        <v>1.76</v>
      </c>
    </row>
    <row r="3825" spans="1:20" x14ac:dyDescent="0.25">
      <c r="A3825" s="2">
        <v>43056</v>
      </c>
      <c r="B3825" s="4">
        <v>1127.1099999999999</v>
      </c>
      <c r="J3825" s="2">
        <v>38415</v>
      </c>
      <c r="K3825" s="4">
        <v>11.94</v>
      </c>
      <c r="S3825" s="3">
        <v>38286</v>
      </c>
      <c r="T3825">
        <v>1.72</v>
      </c>
    </row>
    <row r="3826" spans="1:20" x14ac:dyDescent="0.25">
      <c r="A3826" s="2">
        <v>43059</v>
      </c>
      <c r="B3826" s="4">
        <v>1127.24</v>
      </c>
      <c r="J3826" s="2">
        <v>38418</v>
      </c>
      <c r="K3826" s="4">
        <v>12.26</v>
      </c>
      <c r="S3826" s="3">
        <v>38287</v>
      </c>
      <c r="T3826">
        <v>1.77</v>
      </c>
    </row>
    <row r="3827" spans="1:20" x14ac:dyDescent="0.25">
      <c r="A3827" s="2">
        <v>43060</v>
      </c>
      <c r="B3827" s="4">
        <v>1128.99</v>
      </c>
      <c r="J3827" s="2">
        <v>38419</v>
      </c>
      <c r="K3827" s="4">
        <v>12.4</v>
      </c>
      <c r="S3827" s="3">
        <v>38288</v>
      </c>
      <c r="T3827">
        <v>1.79</v>
      </c>
    </row>
    <row r="3828" spans="1:20" x14ac:dyDescent="0.25">
      <c r="A3828" s="2">
        <v>43061</v>
      </c>
      <c r="B3828" s="4">
        <v>1130.3399999999999</v>
      </c>
      <c r="J3828" s="2">
        <v>38420</v>
      </c>
      <c r="K3828" s="4">
        <v>12.7</v>
      </c>
      <c r="S3828" s="3">
        <v>38289</v>
      </c>
      <c r="T3828">
        <v>1.79</v>
      </c>
    </row>
    <row r="3829" spans="1:20" x14ac:dyDescent="0.25">
      <c r="A3829" s="2">
        <v>43063</v>
      </c>
      <c r="B3829" s="4">
        <v>1130.8800000000001</v>
      </c>
      <c r="J3829" s="2">
        <v>38421</v>
      </c>
      <c r="K3829" s="4">
        <v>12.49</v>
      </c>
      <c r="S3829" s="3">
        <v>38292</v>
      </c>
      <c r="T3829">
        <v>1.83</v>
      </c>
    </row>
    <row r="3830" spans="1:20" x14ac:dyDescent="0.25">
      <c r="A3830" s="2">
        <v>43066</v>
      </c>
      <c r="B3830" s="4">
        <v>1128.1400000000001</v>
      </c>
      <c r="J3830" s="2">
        <v>38422</v>
      </c>
      <c r="K3830" s="4">
        <v>12.8</v>
      </c>
      <c r="S3830" s="3">
        <v>38293</v>
      </c>
      <c r="T3830">
        <v>1.74</v>
      </c>
    </row>
    <row r="3831" spans="1:20" x14ac:dyDescent="0.25">
      <c r="A3831" s="2">
        <v>43067</v>
      </c>
      <c r="B3831" s="4">
        <v>1131.19</v>
      </c>
      <c r="J3831" s="2">
        <v>38425</v>
      </c>
      <c r="K3831" s="4">
        <v>12.39</v>
      </c>
      <c r="S3831" s="3">
        <v>38294</v>
      </c>
      <c r="T3831">
        <v>1.73</v>
      </c>
    </row>
    <row r="3832" spans="1:20" x14ac:dyDescent="0.25">
      <c r="A3832" s="2">
        <v>43068</v>
      </c>
      <c r="B3832" s="4">
        <v>1129.9000000000001</v>
      </c>
      <c r="J3832" s="2">
        <v>38426</v>
      </c>
      <c r="K3832" s="4">
        <v>13.15</v>
      </c>
      <c r="S3832" s="3">
        <v>38295</v>
      </c>
      <c r="T3832">
        <v>1.77</v>
      </c>
    </row>
    <row r="3833" spans="1:20" x14ac:dyDescent="0.25">
      <c r="A3833" s="2">
        <v>43069</v>
      </c>
      <c r="B3833" s="4">
        <v>1130.0999999999999</v>
      </c>
      <c r="J3833" s="2">
        <v>38427</v>
      </c>
      <c r="K3833" s="4">
        <v>13.49</v>
      </c>
      <c r="S3833" s="3">
        <v>38296</v>
      </c>
      <c r="T3833">
        <v>1.76</v>
      </c>
    </row>
    <row r="3834" spans="1:20" x14ac:dyDescent="0.25">
      <c r="A3834" s="2">
        <v>43070</v>
      </c>
      <c r="B3834" s="4">
        <v>1129.76</v>
      </c>
      <c r="J3834" s="2">
        <v>38428</v>
      </c>
      <c r="K3834" s="4">
        <v>13.29</v>
      </c>
      <c r="S3834" s="3">
        <v>38299</v>
      </c>
      <c r="T3834">
        <v>1.8</v>
      </c>
    </row>
    <row r="3835" spans="1:20" x14ac:dyDescent="0.25">
      <c r="A3835" s="2">
        <v>43073</v>
      </c>
      <c r="B3835" s="4">
        <v>1129.3</v>
      </c>
      <c r="J3835" s="2">
        <v>38429</v>
      </c>
      <c r="K3835" s="4">
        <v>13.14</v>
      </c>
      <c r="S3835" s="3">
        <v>38300</v>
      </c>
      <c r="T3835">
        <v>1.79</v>
      </c>
    </row>
    <row r="3836" spans="1:20" x14ac:dyDescent="0.25">
      <c r="A3836" s="2">
        <v>43074</v>
      </c>
      <c r="B3836" s="4">
        <v>1128.6199999999999</v>
      </c>
      <c r="J3836" s="2">
        <v>38432</v>
      </c>
      <c r="K3836" s="4">
        <v>13.61</v>
      </c>
      <c r="S3836" s="3">
        <v>38301</v>
      </c>
      <c r="T3836">
        <v>1.92</v>
      </c>
    </row>
    <row r="3837" spans="1:20" x14ac:dyDescent="0.25">
      <c r="A3837" s="2">
        <v>43075</v>
      </c>
      <c r="B3837" s="4">
        <v>1127.55</v>
      </c>
      <c r="J3837" s="2">
        <v>38433</v>
      </c>
      <c r="K3837" s="4">
        <v>14.27</v>
      </c>
      <c r="S3837" s="3">
        <v>38303</v>
      </c>
      <c r="T3837">
        <v>2.02</v>
      </c>
    </row>
    <row r="3838" spans="1:20" x14ac:dyDescent="0.25">
      <c r="A3838" s="2">
        <v>43076</v>
      </c>
      <c r="B3838" s="4">
        <v>1128.03</v>
      </c>
      <c r="J3838" s="2">
        <v>38434</v>
      </c>
      <c r="K3838" s="4">
        <v>14.06</v>
      </c>
      <c r="S3838" s="3">
        <v>38306</v>
      </c>
      <c r="T3838">
        <v>2.06</v>
      </c>
    </row>
    <row r="3839" spans="1:20" x14ac:dyDescent="0.25">
      <c r="A3839" s="2">
        <v>43077</v>
      </c>
      <c r="B3839" s="4">
        <v>1129.1600000000001</v>
      </c>
      <c r="J3839" s="2">
        <v>38435</v>
      </c>
      <c r="K3839" s="4">
        <v>13.42</v>
      </c>
      <c r="S3839" s="3">
        <v>38307</v>
      </c>
      <c r="T3839">
        <v>1.98</v>
      </c>
    </row>
    <row r="3840" spans="1:20" x14ac:dyDescent="0.25">
      <c r="A3840" s="2">
        <v>43080</v>
      </c>
      <c r="B3840" s="4">
        <v>1129.31</v>
      </c>
      <c r="J3840" s="2">
        <v>38439</v>
      </c>
      <c r="K3840" s="4">
        <v>13.75</v>
      </c>
      <c r="S3840" s="3">
        <v>38308</v>
      </c>
      <c r="T3840">
        <v>1.99</v>
      </c>
    </row>
    <row r="3841" spans="1:20" x14ac:dyDescent="0.25">
      <c r="A3841" s="2">
        <v>43081</v>
      </c>
      <c r="B3841" s="4">
        <v>1128.72</v>
      </c>
      <c r="J3841" s="2">
        <v>38440</v>
      </c>
      <c r="K3841" s="4">
        <v>14.49</v>
      </c>
      <c r="S3841" s="3">
        <v>38309</v>
      </c>
      <c r="T3841">
        <v>1.99</v>
      </c>
    </row>
    <row r="3842" spans="1:20" x14ac:dyDescent="0.25">
      <c r="A3842" s="2">
        <v>43082</v>
      </c>
      <c r="B3842" s="4">
        <v>1129.3699999999999</v>
      </c>
      <c r="J3842" s="2">
        <v>38441</v>
      </c>
      <c r="K3842" s="4">
        <v>13.64</v>
      </c>
      <c r="S3842" s="3">
        <v>38310</v>
      </c>
      <c r="T3842">
        <v>1.99</v>
      </c>
    </row>
    <row r="3843" spans="1:20" x14ac:dyDescent="0.25">
      <c r="A3843" s="2">
        <v>43083</v>
      </c>
      <c r="B3843" s="4">
        <v>1126.8</v>
      </c>
      <c r="J3843" s="2">
        <v>38442</v>
      </c>
      <c r="K3843" s="4">
        <v>14.02</v>
      </c>
      <c r="S3843" s="3">
        <v>38313</v>
      </c>
      <c r="T3843">
        <v>2.0099999999999998</v>
      </c>
    </row>
    <row r="3844" spans="1:20" x14ac:dyDescent="0.25">
      <c r="A3844" s="2">
        <v>43084</v>
      </c>
      <c r="B3844" s="4">
        <v>1126.9100000000001</v>
      </c>
      <c r="J3844" s="2">
        <v>38443</v>
      </c>
      <c r="K3844" s="4">
        <v>14.09</v>
      </c>
      <c r="S3844" s="3">
        <v>38314</v>
      </c>
      <c r="T3844">
        <v>2</v>
      </c>
    </row>
    <row r="3845" spans="1:20" x14ac:dyDescent="0.25">
      <c r="A3845" s="2">
        <v>43087</v>
      </c>
      <c r="B3845" s="4">
        <v>1128.1500000000001</v>
      </c>
      <c r="J3845" s="2">
        <v>38446</v>
      </c>
      <c r="K3845" s="4">
        <v>14.11</v>
      </c>
      <c r="S3845" s="3">
        <v>38315</v>
      </c>
      <c r="T3845">
        <v>2.02</v>
      </c>
    </row>
    <row r="3846" spans="1:20" x14ac:dyDescent="0.25">
      <c r="A3846" s="2">
        <v>43088</v>
      </c>
      <c r="B3846" s="4">
        <v>1124.5899999999999</v>
      </c>
      <c r="J3846" s="2">
        <v>38447</v>
      </c>
      <c r="K3846" s="4">
        <v>13.68</v>
      </c>
      <c r="S3846" s="3">
        <v>38317</v>
      </c>
      <c r="T3846">
        <v>2.0099999999999998</v>
      </c>
    </row>
    <row r="3847" spans="1:20" x14ac:dyDescent="0.25">
      <c r="A3847" s="2">
        <v>43089</v>
      </c>
      <c r="B3847" s="4">
        <v>1125.8800000000001</v>
      </c>
      <c r="J3847" s="2">
        <v>38448</v>
      </c>
      <c r="K3847" s="4">
        <v>13.15</v>
      </c>
      <c r="S3847" s="3">
        <v>38320</v>
      </c>
      <c r="T3847">
        <v>2.0299999999999998</v>
      </c>
    </row>
    <row r="3848" spans="1:20" x14ac:dyDescent="0.25">
      <c r="A3848" s="2">
        <v>43090</v>
      </c>
      <c r="B3848" s="4">
        <v>1127.57</v>
      </c>
      <c r="J3848" s="2">
        <v>38449</v>
      </c>
      <c r="K3848" s="4">
        <v>12.33</v>
      </c>
      <c r="S3848" s="3">
        <v>38321</v>
      </c>
      <c r="T3848">
        <v>2.02</v>
      </c>
    </row>
    <row r="3849" spans="1:20" x14ac:dyDescent="0.25">
      <c r="A3849" s="2">
        <v>43091</v>
      </c>
      <c r="B3849" s="4">
        <v>1129.06</v>
      </c>
      <c r="J3849" s="2">
        <v>38450</v>
      </c>
      <c r="K3849" s="4">
        <v>12.62</v>
      </c>
      <c r="S3849" s="3">
        <v>38322</v>
      </c>
      <c r="T3849">
        <v>2.04</v>
      </c>
    </row>
    <row r="3850" spans="1:20" x14ac:dyDescent="0.25">
      <c r="A3850" s="2">
        <v>43095</v>
      </c>
      <c r="B3850" s="4">
        <v>1131.31</v>
      </c>
      <c r="J3850" s="2">
        <v>38453</v>
      </c>
      <c r="K3850" s="4">
        <v>11.98</v>
      </c>
      <c r="S3850" s="3">
        <v>38323</v>
      </c>
      <c r="T3850">
        <v>2</v>
      </c>
    </row>
    <row r="3851" spans="1:20" x14ac:dyDescent="0.25">
      <c r="A3851" s="2">
        <v>43096</v>
      </c>
      <c r="B3851" s="4">
        <v>1132.02</v>
      </c>
      <c r="J3851" s="2">
        <v>38454</v>
      </c>
      <c r="K3851" s="4">
        <v>11.3</v>
      </c>
      <c r="S3851" s="3">
        <v>38324</v>
      </c>
      <c r="T3851">
        <v>1.98</v>
      </c>
    </row>
    <row r="3852" spans="1:20" x14ac:dyDescent="0.25">
      <c r="A3852" s="2">
        <v>43097</v>
      </c>
      <c r="B3852" s="4">
        <v>1131.18</v>
      </c>
      <c r="J3852" s="2">
        <v>38455</v>
      </c>
      <c r="K3852" s="4">
        <v>13.31</v>
      </c>
      <c r="S3852" s="3">
        <v>38327</v>
      </c>
      <c r="T3852">
        <v>2.04</v>
      </c>
    </row>
    <row r="3853" spans="1:20" x14ac:dyDescent="0.25">
      <c r="A3853" s="2">
        <v>43098</v>
      </c>
      <c r="B3853" s="4">
        <v>1133.6400000000001</v>
      </c>
      <c r="J3853" s="2">
        <v>38456</v>
      </c>
      <c r="K3853" s="4">
        <v>14.53</v>
      </c>
      <c r="S3853" s="3">
        <v>38328</v>
      </c>
      <c r="T3853">
        <v>1.99</v>
      </c>
    </row>
    <row r="3854" spans="1:20" x14ac:dyDescent="0.25">
      <c r="A3854" s="2">
        <v>43102</v>
      </c>
      <c r="B3854" s="4">
        <v>1134.93</v>
      </c>
      <c r="J3854" s="2">
        <v>38457</v>
      </c>
      <c r="K3854" s="4">
        <v>17.739999999999998</v>
      </c>
      <c r="S3854" s="3">
        <v>38329</v>
      </c>
      <c r="T3854">
        <v>2.0099999999999998</v>
      </c>
    </row>
    <row r="3855" spans="1:20" x14ac:dyDescent="0.25">
      <c r="A3855" s="2">
        <v>43103</v>
      </c>
      <c r="B3855" s="4">
        <v>1143.05</v>
      </c>
      <c r="J3855" s="2">
        <v>38460</v>
      </c>
      <c r="K3855" s="4">
        <v>16.559999999999999</v>
      </c>
      <c r="S3855" s="3">
        <v>38330</v>
      </c>
      <c r="T3855">
        <v>2.0499999999999998</v>
      </c>
    </row>
    <row r="3856" spans="1:20" x14ac:dyDescent="0.25">
      <c r="A3856" s="2">
        <v>43104</v>
      </c>
      <c r="B3856" s="4">
        <v>1145.9100000000001</v>
      </c>
      <c r="J3856" s="2">
        <v>38461</v>
      </c>
      <c r="K3856" s="4">
        <v>14.96</v>
      </c>
      <c r="S3856" s="3">
        <v>38331</v>
      </c>
      <c r="T3856">
        <v>2.09</v>
      </c>
    </row>
    <row r="3857" spans="1:20" x14ac:dyDescent="0.25">
      <c r="A3857" s="2">
        <v>43105</v>
      </c>
      <c r="B3857" s="4">
        <v>1147.01</v>
      </c>
      <c r="J3857" s="2">
        <v>38462</v>
      </c>
      <c r="K3857" s="4">
        <v>16.920000000000002</v>
      </c>
      <c r="S3857" s="3">
        <v>38334</v>
      </c>
      <c r="T3857">
        <v>2.1800000000000002</v>
      </c>
    </row>
    <row r="3858" spans="1:20" x14ac:dyDescent="0.25">
      <c r="A3858" s="2">
        <v>43108</v>
      </c>
      <c r="B3858" s="4">
        <v>1145.43</v>
      </c>
      <c r="J3858" s="2">
        <v>38463</v>
      </c>
      <c r="K3858" s="4">
        <v>14.41</v>
      </c>
      <c r="S3858" s="3">
        <v>38335</v>
      </c>
      <c r="T3858">
        <v>2.2400000000000002</v>
      </c>
    </row>
    <row r="3859" spans="1:20" x14ac:dyDescent="0.25">
      <c r="A3859" s="2">
        <v>43109</v>
      </c>
      <c r="B3859" s="4">
        <v>1140.0899999999999</v>
      </c>
      <c r="J3859" s="2">
        <v>38464</v>
      </c>
      <c r="K3859" s="4">
        <v>15.38</v>
      </c>
      <c r="S3859" s="3">
        <v>38336</v>
      </c>
      <c r="T3859">
        <v>2.31</v>
      </c>
    </row>
    <row r="3860" spans="1:20" x14ac:dyDescent="0.25">
      <c r="A3860" s="2">
        <v>43110</v>
      </c>
      <c r="B3860" s="4">
        <v>1136.31</v>
      </c>
      <c r="J3860" s="2">
        <v>38467</v>
      </c>
      <c r="K3860" s="4">
        <v>14.62</v>
      </c>
      <c r="S3860" s="3">
        <v>38337</v>
      </c>
      <c r="T3860">
        <v>2.2599999999999998</v>
      </c>
    </row>
    <row r="3861" spans="1:20" x14ac:dyDescent="0.25">
      <c r="A3861" s="2">
        <v>43111</v>
      </c>
      <c r="B3861" s="4">
        <v>1141.8900000000001</v>
      </c>
      <c r="J3861" s="2">
        <v>38468</v>
      </c>
      <c r="K3861" s="4">
        <v>14.91</v>
      </c>
      <c r="S3861" s="3">
        <v>38338</v>
      </c>
      <c r="T3861">
        <v>2.23</v>
      </c>
    </row>
    <row r="3862" spans="1:20" x14ac:dyDescent="0.25">
      <c r="A3862" s="2">
        <v>43112</v>
      </c>
      <c r="B3862" s="4">
        <v>1138.8599999999999</v>
      </c>
      <c r="J3862" s="2">
        <v>38469</v>
      </c>
      <c r="K3862" s="4">
        <v>14.87</v>
      </c>
      <c r="S3862" s="3">
        <v>38341</v>
      </c>
      <c r="T3862">
        <v>2.2599999999999998</v>
      </c>
    </row>
    <row r="3863" spans="1:20" x14ac:dyDescent="0.25">
      <c r="A3863" s="2">
        <v>43116</v>
      </c>
      <c r="B3863" s="4">
        <v>1137.75</v>
      </c>
      <c r="J3863" s="2">
        <v>38470</v>
      </c>
      <c r="K3863" s="4">
        <v>16.86</v>
      </c>
      <c r="S3863" s="3">
        <v>38342</v>
      </c>
      <c r="T3863">
        <v>2.2400000000000002</v>
      </c>
    </row>
    <row r="3864" spans="1:20" x14ac:dyDescent="0.25">
      <c r="A3864" s="2">
        <v>43117</v>
      </c>
      <c r="B3864" s="4">
        <v>1137.8699999999999</v>
      </c>
      <c r="J3864" s="2">
        <v>38471</v>
      </c>
      <c r="K3864" s="4">
        <v>15.31</v>
      </c>
      <c r="S3864" s="3">
        <v>38343</v>
      </c>
      <c r="T3864">
        <v>2.25</v>
      </c>
    </row>
    <row r="3865" spans="1:20" x14ac:dyDescent="0.25">
      <c r="A3865" s="2">
        <v>43118</v>
      </c>
      <c r="B3865" s="4">
        <v>1136.25</v>
      </c>
      <c r="J3865" s="2">
        <v>38474</v>
      </c>
      <c r="K3865" s="4">
        <v>15.12</v>
      </c>
      <c r="S3865" s="3">
        <v>38344</v>
      </c>
      <c r="T3865">
        <v>2.34</v>
      </c>
    </row>
    <row r="3866" spans="1:20" x14ac:dyDescent="0.25">
      <c r="A3866" s="2">
        <v>43119</v>
      </c>
      <c r="B3866" s="4">
        <v>1137.72</v>
      </c>
      <c r="J3866" s="2">
        <v>38475</v>
      </c>
      <c r="K3866" s="4">
        <v>14.53</v>
      </c>
      <c r="S3866" s="3">
        <v>38345</v>
      </c>
      <c r="T3866">
        <v>2.27</v>
      </c>
    </row>
    <row r="3867" spans="1:20" x14ac:dyDescent="0.25">
      <c r="A3867" s="2">
        <v>43122</v>
      </c>
      <c r="B3867" s="4">
        <v>1139.07</v>
      </c>
      <c r="J3867" s="2">
        <v>38476</v>
      </c>
      <c r="K3867" s="4">
        <v>13.85</v>
      </c>
      <c r="S3867" s="3">
        <v>38348</v>
      </c>
      <c r="T3867">
        <v>2.2400000000000002</v>
      </c>
    </row>
    <row r="3868" spans="1:20" x14ac:dyDescent="0.25">
      <c r="A3868" s="2">
        <v>43123</v>
      </c>
      <c r="B3868" s="4">
        <v>1144.07</v>
      </c>
      <c r="J3868" s="2">
        <v>38477</v>
      </c>
      <c r="K3868" s="4">
        <v>13.98</v>
      </c>
      <c r="S3868" s="3">
        <v>38349</v>
      </c>
      <c r="T3868">
        <v>2.2400000000000002</v>
      </c>
    </row>
    <row r="3869" spans="1:20" x14ac:dyDescent="0.25">
      <c r="A3869" s="2">
        <v>43124</v>
      </c>
      <c r="B3869" s="4">
        <v>1141.46</v>
      </c>
      <c r="J3869" s="2">
        <v>38478</v>
      </c>
      <c r="K3869" s="4">
        <v>14.05</v>
      </c>
      <c r="S3869" s="3">
        <v>38350</v>
      </c>
      <c r="T3869">
        <v>2.23</v>
      </c>
    </row>
    <row r="3870" spans="1:20" x14ac:dyDescent="0.25">
      <c r="A3870" s="2">
        <v>43125</v>
      </c>
      <c r="B3870" s="4">
        <v>1140.22</v>
      </c>
      <c r="J3870" s="2">
        <v>38481</v>
      </c>
      <c r="K3870" s="4">
        <v>13.75</v>
      </c>
      <c r="S3870" s="3">
        <v>38351</v>
      </c>
      <c r="T3870">
        <v>2.2400000000000002</v>
      </c>
    </row>
    <row r="3871" spans="1:20" x14ac:dyDescent="0.25">
      <c r="A3871" s="2">
        <v>43126</v>
      </c>
      <c r="B3871" s="4">
        <v>1141.52</v>
      </c>
      <c r="J3871" s="2">
        <v>38482</v>
      </c>
      <c r="K3871" s="4">
        <v>14.91</v>
      </c>
      <c r="S3871" s="3">
        <v>38352</v>
      </c>
      <c r="T3871">
        <v>1.97</v>
      </c>
    </row>
    <row r="3872" spans="1:20" x14ac:dyDescent="0.25">
      <c r="A3872" s="2">
        <v>43129</v>
      </c>
      <c r="B3872" s="4">
        <v>1135.26</v>
      </c>
      <c r="J3872" s="2">
        <v>38483</v>
      </c>
      <c r="K3872" s="4">
        <v>14.45</v>
      </c>
      <c r="S3872" s="3">
        <v>38355</v>
      </c>
      <c r="T3872">
        <v>2.31</v>
      </c>
    </row>
    <row r="3873" spans="1:20" x14ac:dyDescent="0.25">
      <c r="A3873" s="2">
        <v>43130</v>
      </c>
      <c r="B3873" s="4">
        <v>1129.3499999999999</v>
      </c>
      <c r="J3873" s="2">
        <v>38484</v>
      </c>
      <c r="K3873" s="4">
        <v>16.12</v>
      </c>
      <c r="S3873" s="3">
        <v>38356</v>
      </c>
      <c r="T3873">
        <v>2.25</v>
      </c>
    </row>
    <row r="3874" spans="1:20" x14ac:dyDescent="0.25">
      <c r="A3874" s="2">
        <v>43131</v>
      </c>
      <c r="B3874" s="4">
        <v>1132.2</v>
      </c>
      <c r="J3874" s="2">
        <v>38485</v>
      </c>
      <c r="K3874" s="4">
        <v>16.32</v>
      </c>
      <c r="S3874" s="3">
        <v>38357</v>
      </c>
      <c r="T3874">
        <v>2.25</v>
      </c>
    </row>
    <row r="3875" spans="1:20" x14ac:dyDescent="0.25">
      <c r="A3875" s="2">
        <v>43132</v>
      </c>
      <c r="B3875" s="4">
        <v>1128.94</v>
      </c>
      <c r="J3875" s="2">
        <v>38488</v>
      </c>
      <c r="K3875" s="4">
        <v>15.68</v>
      </c>
      <c r="S3875" s="3">
        <v>38358</v>
      </c>
      <c r="T3875">
        <v>2.25</v>
      </c>
    </row>
    <row r="3876" spans="1:20" x14ac:dyDescent="0.25">
      <c r="A3876" s="2">
        <v>43133</v>
      </c>
      <c r="B3876" s="4">
        <v>1118.1400000000001</v>
      </c>
      <c r="J3876" s="2">
        <v>38489</v>
      </c>
      <c r="K3876" s="4">
        <v>14.57</v>
      </c>
      <c r="S3876" s="3">
        <v>38359</v>
      </c>
      <c r="T3876">
        <v>2.2400000000000002</v>
      </c>
    </row>
    <row r="3877" spans="1:20" x14ac:dyDescent="0.25">
      <c r="A3877" s="2">
        <v>43136</v>
      </c>
      <c r="B3877" s="4">
        <v>1108.58</v>
      </c>
      <c r="J3877" s="2">
        <v>38490</v>
      </c>
      <c r="K3877" s="4">
        <v>13.63</v>
      </c>
      <c r="S3877" s="3">
        <v>38362</v>
      </c>
      <c r="T3877">
        <v>2.2599999999999998</v>
      </c>
    </row>
    <row r="3878" spans="1:20" x14ac:dyDescent="0.25">
      <c r="A3878" s="2">
        <v>43137</v>
      </c>
      <c r="B3878" s="4">
        <v>1115.81</v>
      </c>
      <c r="J3878" s="2">
        <v>38491</v>
      </c>
      <c r="K3878" s="4">
        <v>13.32</v>
      </c>
      <c r="S3878" s="3">
        <v>38363</v>
      </c>
      <c r="T3878">
        <v>2.2400000000000002</v>
      </c>
    </row>
    <row r="3879" spans="1:20" x14ac:dyDescent="0.25">
      <c r="A3879" s="2">
        <v>43138</v>
      </c>
      <c r="B3879" s="4">
        <v>1111.9000000000001</v>
      </c>
      <c r="J3879" s="2">
        <v>38492</v>
      </c>
      <c r="K3879" s="4">
        <v>13.14</v>
      </c>
      <c r="S3879" s="3">
        <v>38364</v>
      </c>
      <c r="T3879">
        <v>2.25</v>
      </c>
    </row>
    <row r="3880" spans="1:20" x14ac:dyDescent="0.25">
      <c r="A3880" s="2">
        <v>43139</v>
      </c>
      <c r="B3880" s="4">
        <v>1103.77</v>
      </c>
      <c r="J3880" s="2">
        <v>38495</v>
      </c>
      <c r="K3880" s="4">
        <v>12.95</v>
      </c>
      <c r="S3880" s="3">
        <v>38365</v>
      </c>
      <c r="T3880">
        <v>2.29</v>
      </c>
    </row>
    <row r="3881" spans="1:20" x14ac:dyDescent="0.25">
      <c r="A3881" s="2">
        <v>43140</v>
      </c>
      <c r="B3881" s="4">
        <v>1101.22</v>
      </c>
      <c r="J3881" s="2">
        <v>38496</v>
      </c>
      <c r="K3881" s="4">
        <v>12.69</v>
      </c>
      <c r="S3881" s="3">
        <v>38366</v>
      </c>
      <c r="T3881">
        <v>2.29</v>
      </c>
    </row>
    <row r="3882" spans="1:20" x14ac:dyDescent="0.25">
      <c r="A3882" s="2">
        <v>43143</v>
      </c>
      <c r="B3882" s="4">
        <v>1106.1099999999999</v>
      </c>
      <c r="J3882" s="2">
        <v>38497</v>
      </c>
      <c r="K3882" s="4">
        <v>12.58</v>
      </c>
      <c r="S3882" s="3">
        <v>38370</v>
      </c>
      <c r="T3882">
        <v>2.31</v>
      </c>
    </row>
    <row r="3883" spans="1:20" x14ac:dyDescent="0.25">
      <c r="A3883" s="2">
        <v>43144</v>
      </c>
      <c r="B3883" s="4">
        <v>1103.8</v>
      </c>
      <c r="J3883" s="2">
        <v>38498</v>
      </c>
      <c r="K3883" s="4">
        <v>12.24</v>
      </c>
      <c r="S3883" s="3">
        <v>38371</v>
      </c>
      <c r="T3883">
        <v>2.19</v>
      </c>
    </row>
    <row r="3884" spans="1:20" x14ac:dyDescent="0.25">
      <c r="A3884" s="2">
        <v>43145</v>
      </c>
      <c r="B3884" s="4">
        <v>1105.07</v>
      </c>
      <c r="J3884" s="2">
        <v>38499</v>
      </c>
      <c r="K3884" s="4">
        <v>12.15</v>
      </c>
      <c r="S3884" s="3">
        <v>38372</v>
      </c>
      <c r="T3884">
        <v>2.25</v>
      </c>
    </row>
    <row r="3885" spans="1:20" x14ac:dyDescent="0.25">
      <c r="A3885" s="2">
        <v>43146</v>
      </c>
      <c r="B3885" s="4">
        <v>1110.9100000000001</v>
      </c>
      <c r="J3885" s="2">
        <v>38503</v>
      </c>
      <c r="K3885" s="4">
        <v>13.29</v>
      </c>
      <c r="S3885" s="3">
        <v>38373</v>
      </c>
      <c r="T3885">
        <v>2.2599999999999998</v>
      </c>
    </row>
    <row r="3886" spans="1:20" x14ac:dyDescent="0.25">
      <c r="A3886" s="2">
        <v>43147</v>
      </c>
      <c r="B3886" s="4">
        <v>1113.8399999999999</v>
      </c>
      <c r="J3886" s="2">
        <v>38504</v>
      </c>
      <c r="K3886" s="4">
        <v>12.36</v>
      </c>
      <c r="S3886" s="3">
        <v>38376</v>
      </c>
      <c r="T3886">
        <v>2.2599999999999998</v>
      </c>
    </row>
    <row r="3887" spans="1:20" x14ac:dyDescent="0.25">
      <c r="A3887" s="2">
        <v>43151</v>
      </c>
      <c r="B3887" s="4">
        <v>1111.7</v>
      </c>
      <c r="J3887" s="2">
        <v>38505</v>
      </c>
      <c r="K3887" s="4">
        <v>11.84</v>
      </c>
      <c r="S3887" s="3">
        <v>38377</v>
      </c>
      <c r="T3887">
        <v>2.29</v>
      </c>
    </row>
    <row r="3888" spans="1:20" x14ac:dyDescent="0.25">
      <c r="A3888" s="2">
        <v>43152</v>
      </c>
      <c r="B3888" s="4">
        <v>1108.93</v>
      </c>
      <c r="J3888" s="2">
        <v>38506</v>
      </c>
      <c r="K3888" s="4">
        <v>12.15</v>
      </c>
      <c r="S3888" s="3">
        <v>38378</v>
      </c>
      <c r="T3888">
        <v>2.33</v>
      </c>
    </row>
    <row r="3889" spans="1:20" x14ac:dyDescent="0.25">
      <c r="A3889" s="2">
        <v>43153</v>
      </c>
      <c r="B3889" s="4">
        <v>1109.3499999999999</v>
      </c>
      <c r="J3889" s="2">
        <v>38509</v>
      </c>
      <c r="K3889" s="4">
        <v>12.28</v>
      </c>
      <c r="S3889" s="3">
        <v>38379</v>
      </c>
      <c r="T3889">
        <v>2.39</v>
      </c>
    </row>
    <row r="3890" spans="1:20" x14ac:dyDescent="0.25">
      <c r="A3890" s="2">
        <v>43154</v>
      </c>
      <c r="B3890" s="4">
        <v>1113.3599999999999</v>
      </c>
      <c r="J3890" s="2">
        <v>38510</v>
      </c>
      <c r="K3890" s="4">
        <v>12.39</v>
      </c>
      <c r="S3890" s="3">
        <v>38380</v>
      </c>
      <c r="T3890">
        <v>2.48</v>
      </c>
    </row>
    <row r="3891" spans="1:20" x14ac:dyDescent="0.25">
      <c r="A3891" s="2">
        <v>43157</v>
      </c>
      <c r="B3891" s="4">
        <v>1114.53</v>
      </c>
      <c r="J3891" s="2">
        <v>38511</v>
      </c>
      <c r="K3891" s="4">
        <v>12.7</v>
      </c>
      <c r="S3891" s="3">
        <v>38383</v>
      </c>
      <c r="T3891">
        <v>2.5</v>
      </c>
    </row>
    <row r="3892" spans="1:20" x14ac:dyDescent="0.25">
      <c r="A3892" s="2">
        <v>43158</v>
      </c>
      <c r="B3892" s="4">
        <v>1112.68</v>
      </c>
      <c r="J3892" s="2">
        <v>38512</v>
      </c>
      <c r="K3892" s="4">
        <v>12.08</v>
      </c>
      <c r="S3892" s="3">
        <v>38384</v>
      </c>
      <c r="T3892">
        <v>2.4</v>
      </c>
    </row>
    <row r="3893" spans="1:20" x14ac:dyDescent="0.25">
      <c r="A3893" s="2">
        <v>43159</v>
      </c>
      <c r="B3893" s="4">
        <v>1111.6300000000001</v>
      </c>
      <c r="J3893" s="2">
        <v>38513</v>
      </c>
      <c r="K3893" s="4">
        <v>11.96</v>
      </c>
      <c r="S3893" s="3">
        <v>38385</v>
      </c>
      <c r="T3893">
        <v>2.29</v>
      </c>
    </row>
    <row r="3894" spans="1:20" x14ac:dyDescent="0.25">
      <c r="A3894" s="2">
        <v>43160</v>
      </c>
      <c r="B3894" s="4">
        <v>1107.08</v>
      </c>
      <c r="J3894" s="2">
        <v>38516</v>
      </c>
      <c r="K3894" s="4">
        <v>11.65</v>
      </c>
      <c r="S3894" s="3">
        <v>38386</v>
      </c>
      <c r="T3894">
        <v>2.4900000000000002</v>
      </c>
    </row>
    <row r="3895" spans="1:20" x14ac:dyDescent="0.25">
      <c r="A3895" s="2">
        <v>43161</v>
      </c>
      <c r="B3895" s="4">
        <v>1110.8800000000001</v>
      </c>
      <c r="J3895" s="2">
        <v>38517</v>
      </c>
      <c r="K3895" s="4">
        <v>11.79</v>
      </c>
      <c r="S3895" s="3">
        <v>38387</v>
      </c>
      <c r="T3895">
        <v>2.5099999999999998</v>
      </c>
    </row>
    <row r="3896" spans="1:20" x14ac:dyDescent="0.25">
      <c r="A3896" s="2">
        <v>43164</v>
      </c>
      <c r="B3896" s="4">
        <v>1110.3599999999999</v>
      </c>
      <c r="J3896" s="2">
        <v>38518</v>
      </c>
      <c r="K3896" s="4">
        <v>11.46</v>
      </c>
      <c r="S3896" s="3">
        <v>38390</v>
      </c>
      <c r="T3896">
        <v>2.5</v>
      </c>
    </row>
    <row r="3897" spans="1:20" x14ac:dyDescent="0.25">
      <c r="A3897" s="2">
        <v>43165</v>
      </c>
      <c r="B3897" s="4">
        <v>1111.23</v>
      </c>
      <c r="J3897" s="2">
        <v>38519</v>
      </c>
      <c r="K3897" s="4">
        <v>11.15</v>
      </c>
      <c r="S3897" s="3">
        <v>38391</v>
      </c>
      <c r="T3897">
        <v>2.48</v>
      </c>
    </row>
    <row r="3898" spans="1:20" x14ac:dyDescent="0.25">
      <c r="A3898" s="2">
        <v>43166</v>
      </c>
      <c r="B3898" s="4">
        <v>1109.92</v>
      </c>
      <c r="J3898" s="2">
        <v>38520</v>
      </c>
      <c r="K3898" s="4">
        <v>11.48</v>
      </c>
      <c r="S3898" s="3">
        <v>38392</v>
      </c>
      <c r="T3898">
        <v>2.5</v>
      </c>
    </row>
    <row r="3899" spans="1:20" x14ac:dyDescent="0.25">
      <c r="A3899" s="2">
        <v>43167</v>
      </c>
      <c r="B3899" s="4">
        <v>1113.07</v>
      </c>
      <c r="J3899" s="2">
        <v>38523</v>
      </c>
      <c r="K3899" s="4">
        <v>11.47</v>
      </c>
      <c r="S3899" s="3">
        <v>38393</v>
      </c>
      <c r="T3899">
        <v>2.5099999999999998</v>
      </c>
    </row>
    <row r="3900" spans="1:20" x14ac:dyDescent="0.25">
      <c r="A3900" s="2">
        <v>43168</v>
      </c>
      <c r="B3900" s="4">
        <v>1109.32</v>
      </c>
      <c r="J3900" s="2">
        <v>38524</v>
      </c>
      <c r="K3900" s="4">
        <v>11.08</v>
      </c>
      <c r="S3900" s="3">
        <v>38394</v>
      </c>
      <c r="T3900">
        <v>2.5</v>
      </c>
    </row>
    <row r="3901" spans="1:20" x14ac:dyDescent="0.25">
      <c r="A3901" s="2">
        <v>43171</v>
      </c>
      <c r="B3901" s="4">
        <v>1112.58</v>
      </c>
      <c r="J3901" s="2">
        <v>38525</v>
      </c>
      <c r="K3901" s="4">
        <v>11.05</v>
      </c>
      <c r="S3901" s="3">
        <v>38397</v>
      </c>
      <c r="T3901">
        <v>2.5099999999999998</v>
      </c>
    </row>
    <row r="3902" spans="1:20" x14ac:dyDescent="0.25">
      <c r="A3902" s="2">
        <v>43172</v>
      </c>
      <c r="B3902" s="4">
        <v>1115.45</v>
      </c>
      <c r="J3902" s="2">
        <v>38526</v>
      </c>
      <c r="K3902" s="4">
        <v>12.13</v>
      </c>
      <c r="S3902" s="3">
        <v>38398</v>
      </c>
      <c r="T3902">
        <v>2.5300000000000002</v>
      </c>
    </row>
    <row r="3903" spans="1:20" x14ac:dyDescent="0.25">
      <c r="A3903" s="2">
        <v>43173</v>
      </c>
      <c r="B3903" s="4">
        <v>1120.47</v>
      </c>
      <c r="J3903" s="2">
        <v>38527</v>
      </c>
      <c r="K3903" s="4">
        <v>12.18</v>
      </c>
      <c r="S3903" s="3">
        <v>38399</v>
      </c>
      <c r="T3903">
        <v>2.48</v>
      </c>
    </row>
    <row r="3904" spans="1:20" x14ac:dyDescent="0.25">
      <c r="A3904" s="2">
        <v>43174</v>
      </c>
      <c r="B3904" s="4">
        <v>1120.46</v>
      </c>
      <c r="J3904" s="2">
        <v>38530</v>
      </c>
      <c r="K3904" s="4">
        <v>12.52</v>
      </c>
      <c r="S3904" s="3">
        <v>38400</v>
      </c>
      <c r="T3904">
        <v>2.5</v>
      </c>
    </row>
    <row r="3905" spans="1:20" x14ac:dyDescent="0.25">
      <c r="A3905" s="2">
        <v>43175</v>
      </c>
      <c r="B3905" s="4">
        <v>1118.4100000000001</v>
      </c>
      <c r="J3905" s="2">
        <v>38531</v>
      </c>
      <c r="K3905" s="4">
        <v>11.58</v>
      </c>
      <c r="S3905" s="3">
        <v>38401</v>
      </c>
      <c r="T3905">
        <v>2.5099999999999998</v>
      </c>
    </row>
    <row r="3906" spans="1:20" x14ac:dyDescent="0.25">
      <c r="A3906" s="2">
        <v>43178</v>
      </c>
      <c r="B3906" s="4">
        <v>1116.5899999999999</v>
      </c>
      <c r="J3906" s="2">
        <v>38532</v>
      </c>
      <c r="K3906" s="4">
        <v>11.77</v>
      </c>
      <c r="S3906" s="3">
        <v>38405</v>
      </c>
      <c r="T3906">
        <v>2.57</v>
      </c>
    </row>
    <row r="3907" spans="1:20" x14ac:dyDescent="0.25">
      <c r="A3907" s="2">
        <v>43179</v>
      </c>
      <c r="B3907" s="4">
        <v>1114.29</v>
      </c>
      <c r="J3907" s="2">
        <v>38533</v>
      </c>
      <c r="K3907" s="4">
        <v>12.04</v>
      </c>
      <c r="S3907" s="3">
        <v>38406</v>
      </c>
      <c r="T3907">
        <v>2.5300000000000002</v>
      </c>
    </row>
    <row r="3908" spans="1:20" x14ac:dyDescent="0.25">
      <c r="A3908" s="2">
        <v>43180</v>
      </c>
      <c r="B3908" s="4">
        <v>1114.9100000000001</v>
      </c>
      <c r="J3908" s="2">
        <v>38534</v>
      </c>
      <c r="K3908" s="4">
        <v>11.4</v>
      </c>
      <c r="S3908" s="3">
        <v>38407</v>
      </c>
      <c r="T3908">
        <v>2.5499999999999998</v>
      </c>
    </row>
    <row r="3909" spans="1:20" x14ac:dyDescent="0.25">
      <c r="A3909" s="2">
        <v>43181</v>
      </c>
      <c r="B3909" s="4">
        <v>1120.52</v>
      </c>
      <c r="J3909" s="2">
        <v>38538</v>
      </c>
      <c r="K3909" s="4">
        <v>11.68</v>
      </c>
      <c r="S3909" s="3">
        <v>38408</v>
      </c>
      <c r="T3909">
        <v>2.54</v>
      </c>
    </row>
    <row r="3910" spans="1:20" x14ac:dyDescent="0.25">
      <c r="A3910" s="2">
        <v>43182</v>
      </c>
      <c r="B3910" s="4">
        <v>1119.97</v>
      </c>
      <c r="J3910" s="2">
        <v>38539</v>
      </c>
      <c r="K3910" s="4">
        <v>12.27</v>
      </c>
      <c r="S3910" s="3">
        <v>38411</v>
      </c>
      <c r="T3910">
        <v>2.52</v>
      </c>
    </row>
    <row r="3911" spans="1:20" x14ac:dyDescent="0.25">
      <c r="A3911" s="2">
        <v>43185</v>
      </c>
      <c r="B3911" s="4">
        <v>1117.56</v>
      </c>
      <c r="J3911" s="2">
        <v>38540</v>
      </c>
      <c r="K3911" s="4">
        <v>12.49</v>
      </c>
      <c r="S3911" s="3">
        <v>38412</v>
      </c>
      <c r="T3911">
        <v>2.39</v>
      </c>
    </row>
    <row r="3912" spans="1:20" x14ac:dyDescent="0.25">
      <c r="A3912" s="2">
        <v>43186</v>
      </c>
      <c r="B3912" s="4">
        <v>1124.25</v>
      </c>
      <c r="J3912" s="2">
        <v>38541</v>
      </c>
      <c r="K3912" s="4">
        <v>11.45</v>
      </c>
      <c r="S3912" s="3">
        <v>38413</v>
      </c>
      <c r="T3912">
        <v>2.48</v>
      </c>
    </row>
    <row r="3913" spans="1:20" x14ac:dyDescent="0.25">
      <c r="A3913" s="2">
        <v>43187</v>
      </c>
      <c r="B3913" s="4">
        <v>1125.9100000000001</v>
      </c>
      <c r="J3913" s="2">
        <v>38544</v>
      </c>
      <c r="K3913" s="4">
        <v>11.28</v>
      </c>
      <c r="S3913" s="3">
        <v>38414</v>
      </c>
      <c r="T3913">
        <v>2.5099999999999998</v>
      </c>
    </row>
    <row r="3914" spans="1:20" x14ac:dyDescent="0.25">
      <c r="A3914" s="2">
        <v>43188</v>
      </c>
      <c r="B3914" s="4">
        <v>1128.97</v>
      </c>
      <c r="J3914" s="2">
        <v>38545</v>
      </c>
      <c r="K3914" s="4">
        <v>10.95</v>
      </c>
      <c r="S3914" s="3">
        <v>38415</v>
      </c>
      <c r="T3914">
        <v>2.5</v>
      </c>
    </row>
    <row r="3915" spans="1:20" x14ac:dyDescent="0.25">
      <c r="A3915" s="2">
        <v>43192</v>
      </c>
      <c r="B3915" s="4">
        <v>1130.2</v>
      </c>
      <c r="J3915" s="2">
        <v>38546</v>
      </c>
      <c r="K3915" s="4">
        <v>10.84</v>
      </c>
      <c r="S3915" s="3">
        <v>38418</v>
      </c>
      <c r="T3915">
        <v>2.5099999999999998</v>
      </c>
    </row>
    <row r="3916" spans="1:20" x14ac:dyDescent="0.25">
      <c r="A3916" s="2">
        <v>43193</v>
      </c>
      <c r="B3916" s="4">
        <v>1125.27</v>
      </c>
      <c r="J3916" s="2">
        <v>38547</v>
      </c>
      <c r="K3916" s="4">
        <v>10.81</v>
      </c>
      <c r="S3916" s="3">
        <v>38419</v>
      </c>
      <c r="T3916">
        <v>2.4900000000000002</v>
      </c>
    </row>
    <row r="3917" spans="1:20" x14ac:dyDescent="0.25">
      <c r="A3917" s="2">
        <v>43194</v>
      </c>
      <c r="B3917" s="4">
        <v>1124.1300000000001</v>
      </c>
      <c r="J3917" s="2">
        <v>38548</v>
      </c>
      <c r="K3917" s="4">
        <v>10.33</v>
      </c>
      <c r="S3917" s="3">
        <v>38420</v>
      </c>
      <c r="T3917">
        <v>2.5</v>
      </c>
    </row>
    <row r="3918" spans="1:20" x14ac:dyDescent="0.25">
      <c r="A3918" s="2">
        <v>43195</v>
      </c>
      <c r="B3918" s="4">
        <v>1118.99</v>
      </c>
      <c r="J3918" s="2">
        <v>38551</v>
      </c>
      <c r="K3918" s="4">
        <v>10.77</v>
      </c>
      <c r="S3918" s="3">
        <v>38421</v>
      </c>
      <c r="T3918">
        <v>2.52</v>
      </c>
    </row>
    <row r="3919" spans="1:20" x14ac:dyDescent="0.25">
      <c r="A3919" s="2">
        <v>43196</v>
      </c>
      <c r="B3919" s="4">
        <v>1123.9100000000001</v>
      </c>
      <c r="J3919" s="2">
        <v>38552</v>
      </c>
      <c r="K3919" s="4">
        <v>10.45</v>
      </c>
      <c r="S3919" s="3">
        <v>38422</v>
      </c>
      <c r="T3919">
        <v>2.5099999999999998</v>
      </c>
    </row>
    <row r="3920" spans="1:20" x14ac:dyDescent="0.25">
      <c r="A3920" s="2">
        <v>43199</v>
      </c>
      <c r="B3920" s="4">
        <v>1128.57</v>
      </c>
      <c r="J3920" s="2">
        <v>38553</v>
      </c>
      <c r="K3920" s="4">
        <v>10.23</v>
      </c>
      <c r="S3920" s="3">
        <v>38425</v>
      </c>
      <c r="T3920">
        <v>2.59</v>
      </c>
    </row>
    <row r="3921" spans="1:20" x14ac:dyDescent="0.25">
      <c r="A3921" s="2">
        <v>43200</v>
      </c>
      <c r="B3921" s="4">
        <v>1132.72</v>
      </c>
      <c r="J3921" s="2">
        <v>38554</v>
      </c>
      <c r="K3921" s="4">
        <v>10.97</v>
      </c>
      <c r="S3921" s="3">
        <v>38426</v>
      </c>
      <c r="T3921">
        <v>2.61</v>
      </c>
    </row>
    <row r="3922" spans="1:20" x14ac:dyDescent="0.25">
      <c r="A3922" s="2">
        <v>43201</v>
      </c>
      <c r="B3922" s="4">
        <v>1133.08</v>
      </c>
      <c r="J3922" s="2">
        <v>38555</v>
      </c>
      <c r="K3922" s="4">
        <v>10.52</v>
      </c>
      <c r="S3922" s="3">
        <v>38427</v>
      </c>
      <c r="T3922">
        <v>2.57</v>
      </c>
    </row>
    <row r="3923" spans="1:20" x14ac:dyDescent="0.25">
      <c r="A3923" s="2">
        <v>43202</v>
      </c>
      <c r="B3923" s="4">
        <v>1137.23</v>
      </c>
      <c r="J3923" s="2">
        <v>38558</v>
      </c>
      <c r="K3923" s="4">
        <v>11.1</v>
      </c>
      <c r="S3923" s="3">
        <v>38428</v>
      </c>
      <c r="T3923">
        <v>2.68</v>
      </c>
    </row>
    <row r="3924" spans="1:20" x14ac:dyDescent="0.25">
      <c r="A3924" s="2">
        <v>43203</v>
      </c>
      <c r="B3924" s="4">
        <v>1137.8699999999999</v>
      </c>
      <c r="J3924" s="2">
        <v>38559</v>
      </c>
      <c r="K3924" s="4">
        <v>10.99</v>
      </c>
      <c r="S3924" s="3">
        <v>38429</v>
      </c>
      <c r="T3924">
        <v>2.7</v>
      </c>
    </row>
    <row r="3925" spans="1:20" x14ac:dyDescent="0.25">
      <c r="A3925" s="2">
        <v>43206</v>
      </c>
      <c r="B3925" s="4">
        <v>1139.51</v>
      </c>
      <c r="J3925" s="2">
        <v>38560</v>
      </c>
      <c r="K3925" s="4">
        <v>10.36</v>
      </c>
      <c r="S3925" s="3">
        <v>38432</v>
      </c>
      <c r="T3925">
        <v>2.71</v>
      </c>
    </row>
    <row r="3926" spans="1:20" x14ac:dyDescent="0.25">
      <c r="A3926" s="2">
        <v>43207</v>
      </c>
      <c r="B3926" s="4">
        <v>1140.02</v>
      </c>
      <c r="J3926" s="2">
        <v>38561</v>
      </c>
      <c r="K3926" s="4">
        <v>10.52</v>
      </c>
      <c r="S3926" s="3">
        <v>38433</v>
      </c>
      <c r="T3926">
        <v>2.7199999999999998</v>
      </c>
    </row>
    <row r="3927" spans="1:20" x14ac:dyDescent="0.25">
      <c r="A3927" s="2">
        <v>43208</v>
      </c>
      <c r="B3927" s="4">
        <v>1138.76</v>
      </c>
      <c r="J3927" s="2">
        <v>38562</v>
      </c>
      <c r="K3927" s="4">
        <v>11.57</v>
      </c>
      <c r="S3927" s="3">
        <v>38434</v>
      </c>
      <c r="T3927">
        <v>2.73</v>
      </c>
    </row>
    <row r="3928" spans="1:20" x14ac:dyDescent="0.25">
      <c r="A3928" s="2">
        <v>43209</v>
      </c>
      <c r="B3928" s="4">
        <v>1135.08</v>
      </c>
      <c r="J3928" s="2">
        <v>38565</v>
      </c>
      <c r="K3928" s="4">
        <v>12.08</v>
      </c>
      <c r="S3928" s="3">
        <v>38435</v>
      </c>
      <c r="T3928">
        <v>2.75</v>
      </c>
    </row>
    <row r="3929" spans="1:20" x14ac:dyDescent="0.25">
      <c r="A3929" s="2">
        <v>43210</v>
      </c>
      <c r="B3929" s="4">
        <v>1132.2</v>
      </c>
      <c r="J3929" s="2">
        <v>38566</v>
      </c>
      <c r="K3929" s="4">
        <v>11.75</v>
      </c>
      <c r="S3929" s="3">
        <v>38436</v>
      </c>
      <c r="T3929">
        <v>2.8</v>
      </c>
    </row>
    <row r="3930" spans="1:20" x14ac:dyDescent="0.25">
      <c r="A3930" s="2">
        <v>43213</v>
      </c>
      <c r="B3930" s="4">
        <v>1128.98</v>
      </c>
      <c r="J3930" s="2">
        <v>38567</v>
      </c>
      <c r="K3930" s="4">
        <v>11.83</v>
      </c>
      <c r="S3930" s="3">
        <v>38439</v>
      </c>
      <c r="T3930">
        <v>2.79</v>
      </c>
    </row>
    <row r="3931" spans="1:20" x14ac:dyDescent="0.25">
      <c r="A3931" s="2">
        <v>43214</v>
      </c>
      <c r="B3931" s="4">
        <v>1126.6500000000001</v>
      </c>
      <c r="J3931" s="2">
        <v>38568</v>
      </c>
      <c r="K3931" s="4">
        <v>12.52</v>
      </c>
      <c r="S3931" s="3">
        <v>38440</v>
      </c>
      <c r="T3931">
        <v>2.7199999999999998</v>
      </c>
    </row>
    <row r="3932" spans="1:20" x14ac:dyDescent="0.25">
      <c r="A3932" s="2">
        <v>43215</v>
      </c>
      <c r="B3932" s="4">
        <v>1126.68</v>
      </c>
      <c r="J3932" s="2">
        <v>38569</v>
      </c>
      <c r="K3932" s="4">
        <v>12.48</v>
      </c>
      <c r="S3932" s="3">
        <v>38441</v>
      </c>
      <c r="T3932">
        <v>2.74</v>
      </c>
    </row>
    <row r="3933" spans="1:20" x14ac:dyDescent="0.25">
      <c r="A3933" s="2">
        <v>43216</v>
      </c>
      <c r="B3933" s="4">
        <v>1131.77</v>
      </c>
      <c r="J3933" s="2">
        <v>38572</v>
      </c>
      <c r="K3933" s="4">
        <v>13.21</v>
      </c>
      <c r="S3933" s="3">
        <v>38442</v>
      </c>
      <c r="T3933">
        <v>2.96</v>
      </c>
    </row>
    <row r="3934" spans="1:20" x14ac:dyDescent="0.25">
      <c r="A3934" s="2">
        <v>43217</v>
      </c>
      <c r="B3934" s="4">
        <v>1131.02</v>
      </c>
      <c r="J3934" s="2">
        <v>38573</v>
      </c>
      <c r="K3934" s="4">
        <v>12.4</v>
      </c>
      <c r="S3934" s="3">
        <v>38443</v>
      </c>
      <c r="T3934">
        <v>2.83</v>
      </c>
    </row>
    <row r="3935" spans="1:20" x14ac:dyDescent="0.25">
      <c r="A3935" s="2">
        <v>43220</v>
      </c>
      <c r="B3935" s="4">
        <v>1129.82</v>
      </c>
      <c r="J3935" s="2">
        <v>38574</v>
      </c>
      <c r="K3935" s="4">
        <v>12.38</v>
      </c>
      <c r="S3935" s="3">
        <v>38446</v>
      </c>
      <c r="T3935">
        <v>2.7800000000000002</v>
      </c>
    </row>
    <row r="3936" spans="1:20" x14ac:dyDescent="0.25">
      <c r="A3936" s="2">
        <v>43221</v>
      </c>
      <c r="B3936" s="4">
        <v>1130.8399999999999</v>
      </c>
      <c r="J3936" s="2">
        <v>38575</v>
      </c>
      <c r="K3936" s="4">
        <v>12.42</v>
      </c>
      <c r="S3936" s="3">
        <v>38447</v>
      </c>
      <c r="T3936">
        <v>2.7199999999999998</v>
      </c>
    </row>
    <row r="3937" spans="1:20" x14ac:dyDescent="0.25">
      <c r="A3937" s="2">
        <v>43222</v>
      </c>
      <c r="B3937" s="4">
        <v>1130.23</v>
      </c>
      <c r="J3937" s="2">
        <v>38576</v>
      </c>
      <c r="K3937" s="4">
        <v>12.74</v>
      </c>
      <c r="S3937" s="3">
        <v>38448</v>
      </c>
      <c r="T3937">
        <v>2.73</v>
      </c>
    </row>
    <row r="3938" spans="1:20" x14ac:dyDescent="0.25">
      <c r="A3938" s="2">
        <v>43223</v>
      </c>
      <c r="B3938" s="4">
        <v>1129.96</v>
      </c>
      <c r="J3938" s="2">
        <v>38579</v>
      </c>
      <c r="K3938" s="4">
        <v>12.26</v>
      </c>
      <c r="S3938" s="3">
        <v>38449</v>
      </c>
      <c r="T3938">
        <v>2.76</v>
      </c>
    </row>
    <row r="3939" spans="1:20" x14ac:dyDescent="0.25">
      <c r="A3939" s="2">
        <v>43224</v>
      </c>
      <c r="B3939" s="4">
        <v>1131.06</v>
      </c>
      <c r="J3939" s="2">
        <v>38580</v>
      </c>
      <c r="K3939" s="4">
        <v>13.52</v>
      </c>
      <c r="S3939" s="3">
        <v>38450</v>
      </c>
      <c r="T3939">
        <v>2.75</v>
      </c>
    </row>
    <row r="3940" spans="1:20" x14ac:dyDescent="0.25">
      <c r="A3940" s="2">
        <v>43227</v>
      </c>
      <c r="B3940" s="4">
        <v>1132.42</v>
      </c>
      <c r="J3940" s="2">
        <v>38581</v>
      </c>
      <c r="K3940" s="4">
        <v>13.3</v>
      </c>
      <c r="S3940" s="3">
        <v>38453</v>
      </c>
      <c r="T3940">
        <v>2.7800000000000002</v>
      </c>
    </row>
    <row r="3941" spans="1:20" x14ac:dyDescent="0.25">
      <c r="A3941" s="2">
        <v>43228</v>
      </c>
      <c r="B3941" s="4">
        <v>1129.77</v>
      </c>
      <c r="J3941" s="2">
        <v>38582</v>
      </c>
      <c r="K3941" s="4">
        <v>13.42</v>
      </c>
      <c r="S3941" s="3">
        <v>38454</v>
      </c>
      <c r="T3941">
        <v>2.77</v>
      </c>
    </row>
    <row r="3942" spans="1:20" x14ac:dyDescent="0.25">
      <c r="A3942" s="2">
        <v>43229</v>
      </c>
      <c r="B3942" s="4">
        <v>1132.47</v>
      </c>
      <c r="J3942" s="2">
        <v>38583</v>
      </c>
      <c r="K3942" s="4">
        <v>13.42</v>
      </c>
      <c r="S3942" s="3">
        <v>38455</v>
      </c>
      <c r="T3942">
        <v>2.76</v>
      </c>
    </row>
    <row r="3943" spans="1:20" x14ac:dyDescent="0.25">
      <c r="A3943" s="2">
        <v>43230</v>
      </c>
      <c r="B3943" s="4">
        <v>1137.3699999999999</v>
      </c>
      <c r="J3943" s="2">
        <v>38586</v>
      </c>
      <c r="K3943" s="4">
        <v>13.42</v>
      </c>
      <c r="S3943" s="3">
        <v>38456</v>
      </c>
      <c r="T3943">
        <v>2.79</v>
      </c>
    </row>
    <row r="3944" spans="1:20" x14ac:dyDescent="0.25">
      <c r="A3944" s="2">
        <v>43231</v>
      </c>
      <c r="B3944" s="4">
        <v>1136.69</v>
      </c>
      <c r="J3944" s="2">
        <v>38587</v>
      </c>
      <c r="K3944" s="4">
        <v>13.34</v>
      </c>
      <c r="S3944" s="3">
        <v>38457</v>
      </c>
      <c r="T3944">
        <v>2.82</v>
      </c>
    </row>
    <row r="3945" spans="1:20" x14ac:dyDescent="0.25">
      <c r="A3945" s="2">
        <v>43234</v>
      </c>
      <c r="B3945" s="4">
        <v>1136.8699999999999</v>
      </c>
      <c r="J3945" s="2">
        <v>38588</v>
      </c>
      <c r="K3945" s="4">
        <v>14.17</v>
      </c>
      <c r="S3945" s="3">
        <v>38460</v>
      </c>
      <c r="T3945">
        <v>2.75</v>
      </c>
    </row>
    <row r="3946" spans="1:20" x14ac:dyDescent="0.25">
      <c r="A3946" s="2">
        <v>43235</v>
      </c>
      <c r="B3946" s="4">
        <v>1128.45</v>
      </c>
      <c r="J3946" s="2">
        <v>38589</v>
      </c>
      <c r="K3946" s="4">
        <v>13.73</v>
      </c>
      <c r="S3946" s="3">
        <v>38461</v>
      </c>
      <c r="T3946">
        <v>2.74</v>
      </c>
    </row>
    <row r="3947" spans="1:20" x14ac:dyDescent="0.25">
      <c r="A3947" s="2">
        <v>43236</v>
      </c>
      <c r="B3947" s="4">
        <v>1130.56</v>
      </c>
      <c r="J3947" s="2">
        <v>38590</v>
      </c>
      <c r="K3947" s="4">
        <v>13.72</v>
      </c>
      <c r="S3947" s="3">
        <v>38462</v>
      </c>
      <c r="T3947">
        <v>2.74</v>
      </c>
    </row>
    <row r="3948" spans="1:20" x14ac:dyDescent="0.25">
      <c r="A3948" s="2">
        <v>43237</v>
      </c>
      <c r="B3948" s="4">
        <v>1131.48</v>
      </c>
      <c r="J3948" s="2">
        <v>38593</v>
      </c>
      <c r="K3948" s="4">
        <v>13.52</v>
      </c>
      <c r="S3948" s="3">
        <v>38463</v>
      </c>
      <c r="T3948">
        <v>2.75</v>
      </c>
    </row>
    <row r="3949" spans="1:20" x14ac:dyDescent="0.25">
      <c r="A3949" s="2">
        <v>43238</v>
      </c>
      <c r="B3949" s="4">
        <v>1129.6199999999999</v>
      </c>
      <c r="J3949" s="2">
        <v>38594</v>
      </c>
      <c r="K3949" s="4">
        <v>13.65</v>
      </c>
      <c r="S3949" s="3">
        <v>38464</v>
      </c>
      <c r="T3949">
        <v>2.74</v>
      </c>
    </row>
    <row r="3950" spans="1:20" x14ac:dyDescent="0.25">
      <c r="A3950" s="2">
        <v>43241</v>
      </c>
      <c r="B3950" s="4">
        <v>1131.78</v>
      </c>
      <c r="J3950" s="2">
        <v>38595</v>
      </c>
      <c r="K3950" s="4">
        <v>12.6</v>
      </c>
      <c r="S3950" s="3">
        <v>38467</v>
      </c>
      <c r="T3950">
        <v>2.82</v>
      </c>
    </row>
    <row r="3951" spans="1:20" x14ac:dyDescent="0.25">
      <c r="A3951" s="2">
        <v>43242</v>
      </c>
      <c r="B3951" s="4">
        <v>1132.9000000000001</v>
      </c>
      <c r="J3951" s="2">
        <v>38596</v>
      </c>
      <c r="K3951" s="4">
        <v>13.15</v>
      </c>
      <c r="S3951" s="3">
        <v>38468</v>
      </c>
      <c r="T3951">
        <v>2.7800000000000002</v>
      </c>
    </row>
    <row r="3952" spans="1:20" x14ac:dyDescent="0.25">
      <c r="A3952" s="2">
        <v>43243</v>
      </c>
      <c r="B3952" s="4">
        <v>1134.21</v>
      </c>
      <c r="J3952" s="2">
        <v>38597</v>
      </c>
      <c r="K3952" s="4">
        <v>13.57</v>
      </c>
      <c r="S3952" s="3">
        <v>38469</v>
      </c>
      <c r="T3952">
        <v>2.63</v>
      </c>
    </row>
    <row r="3953" spans="1:20" x14ac:dyDescent="0.25">
      <c r="A3953" s="2">
        <v>43244</v>
      </c>
      <c r="B3953" s="4">
        <v>1135.1300000000001</v>
      </c>
      <c r="J3953" s="2">
        <v>38601</v>
      </c>
      <c r="K3953" s="4">
        <v>12.93</v>
      </c>
      <c r="S3953" s="3">
        <v>38470</v>
      </c>
      <c r="T3953">
        <v>2.89</v>
      </c>
    </row>
    <row r="3954" spans="1:20" x14ac:dyDescent="0.25">
      <c r="A3954" s="2">
        <v>43245</v>
      </c>
      <c r="B3954" s="4">
        <v>1132.28</v>
      </c>
      <c r="J3954" s="2">
        <v>38602</v>
      </c>
      <c r="K3954" s="4">
        <v>12.52</v>
      </c>
      <c r="S3954" s="3">
        <v>38471</v>
      </c>
      <c r="T3954">
        <v>2.9699999999999998</v>
      </c>
    </row>
    <row r="3955" spans="1:20" x14ac:dyDescent="0.25">
      <c r="A3955" s="2">
        <v>43249</v>
      </c>
      <c r="B3955" s="4">
        <v>1124.8399999999999</v>
      </c>
      <c r="J3955" s="2">
        <v>38603</v>
      </c>
      <c r="K3955" s="4">
        <v>12.93</v>
      </c>
      <c r="S3955" s="3">
        <v>38474</v>
      </c>
      <c r="T3955">
        <v>2.98</v>
      </c>
    </row>
    <row r="3956" spans="1:20" x14ac:dyDescent="0.25">
      <c r="A3956" s="2">
        <v>43250</v>
      </c>
      <c r="B3956" s="4">
        <v>1129.9100000000001</v>
      </c>
      <c r="J3956" s="2">
        <v>38604</v>
      </c>
      <c r="K3956" s="4">
        <v>11.98</v>
      </c>
      <c r="S3956" s="3">
        <v>38475</v>
      </c>
      <c r="T3956">
        <v>2.95</v>
      </c>
    </row>
    <row r="3957" spans="1:20" x14ac:dyDescent="0.25">
      <c r="A3957" s="2">
        <v>43251</v>
      </c>
      <c r="B3957" s="4">
        <v>1128.26</v>
      </c>
      <c r="J3957" s="2">
        <v>38607</v>
      </c>
      <c r="K3957" s="4">
        <v>11.65</v>
      </c>
      <c r="S3957" s="3">
        <v>38476</v>
      </c>
      <c r="T3957">
        <v>2.99</v>
      </c>
    </row>
    <row r="3958" spans="1:20" x14ac:dyDescent="0.25">
      <c r="A3958" s="2">
        <v>43252</v>
      </c>
      <c r="B3958" s="4">
        <v>1132.04</v>
      </c>
      <c r="J3958" s="2">
        <v>38608</v>
      </c>
      <c r="K3958" s="4">
        <v>12.39</v>
      </c>
      <c r="S3958" s="3">
        <v>38477</v>
      </c>
      <c r="T3958">
        <v>2.99</v>
      </c>
    </row>
    <row r="3959" spans="1:20" x14ac:dyDescent="0.25">
      <c r="A3959" s="2">
        <v>43255</v>
      </c>
      <c r="B3959" s="4">
        <v>1135.4000000000001</v>
      </c>
      <c r="J3959" s="2">
        <v>38609</v>
      </c>
      <c r="K3959" s="4">
        <v>12.91</v>
      </c>
      <c r="S3959" s="3">
        <v>38478</v>
      </c>
      <c r="T3959">
        <v>2.98</v>
      </c>
    </row>
    <row r="3960" spans="1:20" x14ac:dyDescent="0.25">
      <c r="A3960" s="2">
        <v>43256</v>
      </c>
      <c r="B3960" s="4">
        <v>1137.33</v>
      </c>
      <c r="J3960" s="2">
        <v>38610</v>
      </c>
      <c r="K3960" s="4">
        <v>12.49</v>
      </c>
      <c r="S3960" s="3">
        <v>38481</v>
      </c>
      <c r="T3960">
        <v>2.99</v>
      </c>
    </row>
    <row r="3961" spans="1:20" x14ac:dyDescent="0.25">
      <c r="A3961" s="2">
        <v>43257</v>
      </c>
      <c r="B3961" s="4">
        <v>1141.44</v>
      </c>
      <c r="J3961" s="2">
        <v>38611</v>
      </c>
      <c r="K3961" s="4">
        <v>11.22</v>
      </c>
      <c r="S3961" s="3">
        <v>38482</v>
      </c>
      <c r="T3961">
        <v>2.99</v>
      </c>
    </row>
    <row r="3962" spans="1:20" x14ac:dyDescent="0.25">
      <c r="A3962" s="2">
        <v>43258</v>
      </c>
      <c r="B3962" s="4">
        <v>1141.95</v>
      </c>
      <c r="J3962" s="2">
        <v>38614</v>
      </c>
      <c r="K3962" s="4">
        <v>12.14</v>
      </c>
      <c r="S3962" s="3">
        <v>38483</v>
      </c>
      <c r="T3962">
        <v>2.99</v>
      </c>
    </row>
    <row r="3963" spans="1:20" x14ac:dyDescent="0.25">
      <c r="A3963" s="2">
        <v>43259</v>
      </c>
      <c r="B3963" s="4">
        <v>1140.93</v>
      </c>
      <c r="J3963" s="2">
        <v>38615</v>
      </c>
      <c r="K3963" s="4">
        <v>12.64</v>
      </c>
      <c r="S3963" s="3">
        <v>38484</v>
      </c>
      <c r="T3963">
        <v>3.01</v>
      </c>
    </row>
    <row r="3964" spans="1:20" x14ac:dyDescent="0.25">
      <c r="A3964" s="2">
        <v>43262</v>
      </c>
      <c r="B3964" s="4">
        <v>1143.79</v>
      </c>
      <c r="J3964" s="2">
        <v>38616</v>
      </c>
      <c r="K3964" s="4">
        <v>13.79</v>
      </c>
      <c r="S3964" s="3">
        <v>38485</v>
      </c>
      <c r="T3964">
        <v>3.01</v>
      </c>
    </row>
    <row r="3965" spans="1:20" x14ac:dyDescent="0.25">
      <c r="A3965" s="2">
        <v>43263</v>
      </c>
      <c r="B3965" s="4">
        <v>1145.06</v>
      </c>
      <c r="J3965" s="2">
        <v>38617</v>
      </c>
      <c r="K3965" s="4">
        <v>13.33</v>
      </c>
      <c r="S3965" s="3">
        <v>38488</v>
      </c>
      <c r="T3965">
        <v>3.06</v>
      </c>
    </row>
    <row r="3966" spans="1:20" x14ac:dyDescent="0.25">
      <c r="A3966" s="2">
        <v>43264</v>
      </c>
      <c r="B3966" s="4">
        <v>1145.56</v>
      </c>
      <c r="J3966" s="2">
        <v>38618</v>
      </c>
      <c r="K3966" s="4">
        <v>12.96</v>
      </c>
      <c r="S3966" s="3">
        <v>38489</v>
      </c>
      <c r="T3966">
        <v>2.99</v>
      </c>
    </row>
    <row r="3967" spans="1:20" x14ac:dyDescent="0.25">
      <c r="A3967" s="2">
        <v>43265</v>
      </c>
      <c r="B3967" s="4">
        <v>1150.26</v>
      </c>
      <c r="J3967" s="2">
        <v>38621</v>
      </c>
      <c r="K3967" s="4">
        <v>13.04</v>
      </c>
      <c r="S3967" s="3">
        <v>38490</v>
      </c>
      <c r="T3967">
        <v>3</v>
      </c>
    </row>
    <row r="3968" spans="1:20" x14ac:dyDescent="0.25">
      <c r="A3968" s="2">
        <v>43266</v>
      </c>
      <c r="B3968" s="4">
        <v>1149.19</v>
      </c>
      <c r="J3968" s="2">
        <v>38622</v>
      </c>
      <c r="K3968" s="4">
        <v>12.76</v>
      </c>
      <c r="S3968" s="3">
        <v>38491</v>
      </c>
      <c r="T3968">
        <v>3.02</v>
      </c>
    </row>
    <row r="3969" spans="1:20" x14ac:dyDescent="0.25">
      <c r="A3969" s="2">
        <v>43269</v>
      </c>
      <c r="B3969" s="4">
        <v>1148.75</v>
      </c>
      <c r="J3969" s="2">
        <v>38623</v>
      </c>
      <c r="K3969" s="4">
        <v>12.63</v>
      </c>
      <c r="S3969" s="3">
        <v>38492</v>
      </c>
      <c r="T3969">
        <v>3.01</v>
      </c>
    </row>
    <row r="3970" spans="1:20" x14ac:dyDescent="0.25">
      <c r="A3970" s="2">
        <v>43270</v>
      </c>
      <c r="B3970" s="4">
        <v>1146.27</v>
      </c>
      <c r="J3970" s="2">
        <v>38624</v>
      </c>
      <c r="K3970" s="4">
        <v>12.24</v>
      </c>
      <c r="S3970" s="3">
        <v>38495</v>
      </c>
      <c r="T3970">
        <v>3.01</v>
      </c>
    </row>
    <row r="3971" spans="1:20" x14ac:dyDescent="0.25">
      <c r="A3971" s="2">
        <v>43271</v>
      </c>
      <c r="B3971" s="4">
        <v>1148</v>
      </c>
      <c r="J3971" s="2">
        <v>38625</v>
      </c>
      <c r="K3971" s="4">
        <v>11.92</v>
      </c>
      <c r="S3971" s="3">
        <v>38496</v>
      </c>
      <c r="T3971">
        <v>2.99</v>
      </c>
    </row>
    <row r="3972" spans="1:20" x14ac:dyDescent="0.25">
      <c r="A3972" s="2">
        <v>43272</v>
      </c>
      <c r="B3972" s="4">
        <v>1144.32</v>
      </c>
      <c r="J3972" s="2">
        <v>38628</v>
      </c>
      <c r="K3972" s="4">
        <v>12.46</v>
      </c>
      <c r="S3972" s="3">
        <v>38497</v>
      </c>
      <c r="T3972">
        <v>3.01</v>
      </c>
    </row>
    <row r="3973" spans="1:20" x14ac:dyDescent="0.25">
      <c r="A3973" s="2">
        <v>43273</v>
      </c>
      <c r="B3973" s="4">
        <v>1144.44</v>
      </c>
      <c r="J3973" s="2">
        <v>38629</v>
      </c>
      <c r="K3973" s="4">
        <v>13.2</v>
      </c>
      <c r="S3973" s="3">
        <v>38498</v>
      </c>
      <c r="T3973">
        <v>3.01</v>
      </c>
    </row>
    <row r="3974" spans="1:20" x14ac:dyDescent="0.25">
      <c r="A3974" s="2">
        <v>43276</v>
      </c>
      <c r="B3974" s="4">
        <v>1140.21</v>
      </c>
      <c r="J3974" s="2">
        <v>38630</v>
      </c>
      <c r="K3974" s="4">
        <v>14.55</v>
      </c>
      <c r="S3974" s="3">
        <v>38499</v>
      </c>
      <c r="T3974">
        <v>3.01</v>
      </c>
    </row>
    <row r="3975" spans="1:20" x14ac:dyDescent="0.25">
      <c r="A3975" s="2">
        <v>43277</v>
      </c>
      <c r="B3975" s="4">
        <v>1139.94</v>
      </c>
      <c r="J3975" s="2">
        <v>38631</v>
      </c>
      <c r="K3975" s="4">
        <v>14.96</v>
      </c>
      <c r="S3975" s="3">
        <v>38503</v>
      </c>
      <c r="T3975">
        <v>3.09</v>
      </c>
    </row>
    <row r="3976" spans="1:20" x14ac:dyDescent="0.25">
      <c r="A3976" s="2">
        <v>43278</v>
      </c>
      <c r="B3976" s="4">
        <v>1136.27</v>
      </c>
      <c r="J3976" s="2">
        <v>38632</v>
      </c>
      <c r="K3976" s="4">
        <v>14.59</v>
      </c>
      <c r="S3976" s="3">
        <v>38504</v>
      </c>
      <c r="T3976">
        <v>3.02</v>
      </c>
    </row>
    <row r="3977" spans="1:20" x14ac:dyDescent="0.25">
      <c r="A3977" s="2">
        <v>43279</v>
      </c>
      <c r="B3977" s="4">
        <v>1131.4100000000001</v>
      </c>
      <c r="J3977" s="2">
        <v>38635</v>
      </c>
      <c r="K3977" s="4">
        <v>15.55</v>
      </c>
      <c r="S3977" s="3">
        <v>38505</v>
      </c>
      <c r="T3977">
        <v>3</v>
      </c>
    </row>
    <row r="3978" spans="1:20" x14ac:dyDescent="0.25">
      <c r="A3978" s="2">
        <v>43280</v>
      </c>
      <c r="B3978" s="4">
        <v>1127.3499999999999</v>
      </c>
      <c r="J3978" s="2">
        <v>38636</v>
      </c>
      <c r="K3978" s="4">
        <v>15.63</v>
      </c>
      <c r="S3978" s="3">
        <v>38506</v>
      </c>
      <c r="T3978">
        <v>2.99</v>
      </c>
    </row>
    <row r="3979" spans="1:20" x14ac:dyDescent="0.25">
      <c r="A3979" s="2">
        <v>43283</v>
      </c>
      <c r="B3979" s="4">
        <v>1128.73</v>
      </c>
      <c r="J3979" s="2">
        <v>38637</v>
      </c>
      <c r="K3979" s="4">
        <v>16.22</v>
      </c>
      <c r="S3979" s="3">
        <v>38509</v>
      </c>
      <c r="T3979">
        <v>3</v>
      </c>
    </row>
    <row r="3980" spans="1:20" x14ac:dyDescent="0.25">
      <c r="A3980" s="2">
        <v>43284</v>
      </c>
      <c r="B3980" s="4">
        <v>1128.8599999999999</v>
      </c>
      <c r="J3980" s="2">
        <v>38638</v>
      </c>
      <c r="K3980" s="4">
        <v>16.47</v>
      </c>
      <c r="S3980" s="3">
        <v>38510</v>
      </c>
      <c r="T3980">
        <v>2.96</v>
      </c>
    </row>
    <row r="3981" spans="1:20" x14ac:dyDescent="0.25">
      <c r="A3981" s="2">
        <v>43286</v>
      </c>
      <c r="B3981" s="4">
        <v>1135.0999999999999</v>
      </c>
      <c r="J3981" s="2">
        <v>38639</v>
      </c>
      <c r="K3981" s="4">
        <v>14.87</v>
      </c>
      <c r="S3981" s="3">
        <v>38511</v>
      </c>
      <c r="T3981">
        <v>2.96</v>
      </c>
    </row>
    <row r="3982" spans="1:20" x14ac:dyDescent="0.25">
      <c r="A3982" s="2">
        <v>43287</v>
      </c>
      <c r="B3982" s="4">
        <v>1139.42</v>
      </c>
      <c r="J3982" s="2">
        <v>38642</v>
      </c>
      <c r="K3982" s="4">
        <v>14.67</v>
      </c>
      <c r="S3982" s="3">
        <v>38512</v>
      </c>
      <c r="T3982">
        <v>3.01</v>
      </c>
    </row>
    <row r="3983" spans="1:20" x14ac:dyDescent="0.25">
      <c r="A3983" s="2">
        <v>43290</v>
      </c>
      <c r="B3983" s="4">
        <v>1141.79</v>
      </c>
      <c r="J3983" s="2">
        <v>38643</v>
      </c>
      <c r="K3983" s="4">
        <v>15.33</v>
      </c>
      <c r="S3983" s="3">
        <v>38513</v>
      </c>
      <c r="T3983">
        <v>3.01</v>
      </c>
    </row>
    <row r="3984" spans="1:20" x14ac:dyDescent="0.25">
      <c r="A3984" s="2">
        <v>43291</v>
      </c>
      <c r="B3984" s="4">
        <v>1141.9000000000001</v>
      </c>
      <c r="J3984" s="2">
        <v>38644</v>
      </c>
      <c r="K3984" s="4">
        <v>13.5</v>
      </c>
      <c r="S3984" s="3">
        <v>38516</v>
      </c>
      <c r="T3984">
        <v>3.04</v>
      </c>
    </row>
    <row r="3985" spans="1:20" x14ac:dyDescent="0.25">
      <c r="A3985" s="2">
        <v>43292</v>
      </c>
      <c r="B3985" s="4">
        <v>1139.32</v>
      </c>
      <c r="J3985" s="2">
        <v>38645</v>
      </c>
      <c r="K3985" s="4">
        <v>16.11</v>
      </c>
      <c r="S3985" s="3">
        <v>38517</v>
      </c>
      <c r="T3985">
        <v>3.01</v>
      </c>
    </row>
    <row r="3986" spans="1:20" x14ac:dyDescent="0.25">
      <c r="A3986" s="2">
        <v>43293</v>
      </c>
      <c r="B3986" s="4">
        <v>1144.46</v>
      </c>
      <c r="J3986" s="2">
        <v>38646</v>
      </c>
      <c r="K3986" s="4">
        <v>16.13</v>
      </c>
      <c r="S3986" s="3">
        <v>38518</v>
      </c>
      <c r="T3986">
        <v>3.05</v>
      </c>
    </row>
    <row r="3987" spans="1:20" x14ac:dyDescent="0.25">
      <c r="A3987" s="2">
        <v>43294</v>
      </c>
      <c r="B3987" s="4">
        <v>1144.3900000000001</v>
      </c>
      <c r="J3987" s="2">
        <v>38649</v>
      </c>
      <c r="K3987" s="4">
        <v>14.74</v>
      </c>
      <c r="S3987" s="3">
        <v>38519</v>
      </c>
      <c r="T3987">
        <v>3</v>
      </c>
    </row>
    <row r="3988" spans="1:20" x14ac:dyDescent="0.25">
      <c r="A3988" s="2">
        <v>43297</v>
      </c>
      <c r="B3988" s="4">
        <v>1143.01</v>
      </c>
      <c r="J3988" s="2">
        <v>38650</v>
      </c>
      <c r="K3988" s="4">
        <v>14.53</v>
      </c>
      <c r="S3988" s="3">
        <v>38520</v>
      </c>
      <c r="T3988">
        <v>2.99</v>
      </c>
    </row>
    <row r="3989" spans="1:20" x14ac:dyDescent="0.25">
      <c r="A3989" s="2">
        <v>43298</v>
      </c>
      <c r="B3989" s="4">
        <v>1143.5</v>
      </c>
      <c r="J3989" s="2">
        <v>38651</v>
      </c>
      <c r="K3989" s="4">
        <v>14.59</v>
      </c>
      <c r="S3989" s="3">
        <v>38523</v>
      </c>
      <c r="T3989">
        <v>3.01</v>
      </c>
    </row>
    <row r="3990" spans="1:20" x14ac:dyDescent="0.25">
      <c r="A3990" s="2">
        <v>43299</v>
      </c>
      <c r="B3990" s="4">
        <v>1144.23</v>
      </c>
      <c r="J3990" s="2">
        <v>38652</v>
      </c>
      <c r="K3990" s="4">
        <v>16.02</v>
      </c>
      <c r="S3990" s="3">
        <v>38524</v>
      </c>
      <c r="T3990">
        <v>2.96</v>
      </c>
    </row>
    <row r="3991" spans="1:20" x14ac:dyDescent="0.25">
      <c r="A3991" s="2">
        <v>43300</v>
      </c>
      <c r="B3991" s="4">
        <v>1143.3499999999999</v>
      </c>
      <c r="J3991" s="2">
        <v>38653</v>
      </c>
      <c r="K3991" s="4">
        <v>14.25</v>
      </c>
      <c r="S3991" s="3">
        <v>38525</v>
      </c>
      <c r="T3991">
        <v>2.93</v>
      </c>
    </row>
    <row r="3992" spans="1:20" x14ac:dyDescent="0.25">
      <c r="A3992" s="2">
        <v>43301</v>
      </c>
      <c r="B3992" s="4">
        <v>1144.07</v>
      </c>
      <c r="J3992" s="2">
        <v>38656</v>
      </c>
      <c r="K3992" s="4">
        <v>15.32</v>
      </c>
      <c r="S3992" s="3">
        <v>38526</v>
      </c>
      <c r="T3992">
        <v>3.05</v>
      </c>
    </row>
    <row r="3993" spans="1:20" x14ac:dyDescent="0.25">
      <c r="A3993" s="2">
        <v>43304</v>
      </c>
      <c r="B3993" s="4">
        <v>1143.24</v>
      </c>
      <c r="J3993" s="2">
        <v>38657</v>
      </c>
      <c r="K3993" s="4">
        <v>14.85</v>
      </c>
      <c r="S3993" s="3">
        <v>38527</v>
      </c>
      <c r="T3993">
        <v>3.07</v>
      </c>
    </row>
    <row r="3994" spans="1:20" x14ac:dyDescent="0.25">
      <c r="A3994" s="2">
        <v>43305</v>
      </c>
      <c r="B3994" s="4">
        <v>1146.77</v>
      </c>
      <c r="J3994" s="2">
        <v>38658</v>
      </c>
      <c r="K3994" s="4">
        <v>13.48</v>
      </c>
      <c r="S3994" s="3">
        <v>38530</v>
      </c>
      <c r="T3994">
        <v>3.17</v>
      </c>
    </row>
    <row r="3995" spans="1:20" x14ac:dyDescent="0.25">
      <c r="A3995" s="2">
        <v>43306</v>
      </c>
      <c r="B3995" s="4">
        <v>1149.9000000000001</v>
      </c>
      <c r="J3995" s="2">
        <v>38659</v>
      </c>
      <c r="K3995" s="4">
        <v>13</v>
      </c>
      <c r="S3995" s="3">
        <v>38531</v>
      </c>
      <c r="T3995">
        <v>3.17</v>
      </c>
    </row>
    <row r="3996" spans="1:20" x14ac:dyDescent="0.25">
      <c r="A3996" s="2">
        <v>43307</v>
      </c>
      <c r="B3996" s="4">
        <v>1150.02</v>
      </c>
      <c r="J3996" s="2">
        <v>38660</v>
      </c>
      <c r="K3996" s="4">
        <v>13.17</v>
      </c>
      <c r="S3996" s="3">
        <v>38532</v>
      </c>
      <c r="T3996">
        <v>3.2</v>
      </c>
    </row>
    <row r="3997" spans="1:20" x14ac:dyDescent="0.25">
      <c r="A3997" s="2">
        <v>43308</v>
      </c>
      <c r="B3997" s="4">
        <v>1149.3399999999999</v>
      </c>
      <c r="J3997" s="2">
        <v>38663</v>
      </c>
      <c r="K3997" s="4">
        <v>13.1</v>
      </c>
      <c r="S3997" s="3">
        <v>38533</v>
      </c>
      <c r="T3997">
        <v>3.35</v>
      </c>
    </row>
    <row r="3998" spans="1:20" x14ac:dyDescent="0.25">
      <c r="A3998" s="2">
        <v>43311</v>
      </c>
      <c r="B3998" s="4">
        <v>1149.71</v>
      </c>
      <c r="J3998" s="2">
        <v>38664</v>
      </c>
      <c r="K3998" s="4">
        <v>13.08</v>
      </c>
      <c r="S3998" s="3">
        <v>38534</v>
      </c>
      <c r="T3998">
        <v>3.36</v>
      </c>
    </row>
    <row r="3999" spans="1:20" x14ac:dyDescent="0.25">
      <c r="A3999" s="2">
        <v>43312</v>
      </c>
      <c r="B3999" s="4">
        <v>1153.25</v>
      </c>
      <c r="J3999" s="2">
        <v>38665</v>
      </c>
      <c r="K3999" s="4">
        <v>12.8</v>
      </c>
      <c r="S3999" s="3">
        <v>38538</v>
      </c>
      <c r="T3999">
        <v>3.27</v>
      </c>
    </row>
    <row r="4000" spans="1:20" x14ac:dyDescent="0.25">
      <c r="A4000" s="2">
        <v>43313</v>
      </c>
      <c r="B4000" s="4">
        <v>1154.71</v>
      </c>
      <c r="J4000" s="2">
        <v>38666</v>
      </c>
      <c r="K4000" s="4">
        <v>11.9</v>
      </c>
      <c r="S4000" s="3">
        <v>38539</v>
      </c>
      <c r="T4000">
        <v>2.99</v>
      </c>
    </row>
    <row r="4001" spans="1:20" x14ac:dyDescent="0.25">
      <c r="A4001" s="2">
        <v>43314</v>
      </c>
      <c r="B4001" s="4">
        <v>1155.6400000000001</v>
      </c>
      <c r="J4001" s="2">
        <v>38667</v>
      </c>
      <c r="K4001" s="4">
        <v>11.63</v>
      </c>
      <c r="S4001" s="3">
        <v>38540</v>
      </c>
      <c r="T4001">
        <v>3.18</v>
      </c>
    </row>
    <row r="4002" spans="1:20" x14ac:dyDescent="0.25">
      <c r="A4002" s="2">
        <v>43315</v>
      </c>
      <c r="B4002" s="4">
        <v>1156.98</v>
      </c>
      <c r="J4002" s="2">
        <v>38670</v>
      </c>
      <c r="K4002" s="4">
        <v>12.18</v>
      </c>
      <c r="S4002" s="3">
        <v>38541</v>
      </c>
      <c r="T4002">
        <v>3.22</v>
      </c>
    </row>
    <row r="4003" spans="1:20" x14ac:dyDescent="0.25">
      <c r="A4003" s="2">
        <v>43318</v>
      </c>
      <c r="B4003" s="4">
        <v>1159.98</v>
      </c>
      <c r="J4003" s="2">
        <v>38671</v>
      </c>
      <c r="K4003" s="4">
        <v>12.23</v>
      </c>
      <c r="S4003" s="3">
        <v>38544</v>
      </c>
      <c r="T4003">
        <v>3.23</v>
      </c>
    </row>
    <row r="4004" spans="1:20" x14ac:dyDescent="0.25">
      <c r="A4004" s="2">
        <v>43319</v>
      </c>
      <c r="B4004" s="4">
        <v>1160.71</v>
      </c>
      <c r="J4004" s="2">
        <v>38672</v>
      </c>
      <c r="K4004" s="4">
        <v>12.26</v>
      </c>
      <c r="S4004" s="3">
        <v>38545</v>
      </c>
      <c r="T4004">
        <v>3.23</v>
      </c>
    </row>
    <row r="4005" spans="1:20" x14ac:dyDescent="0.25">
      <c r="A4005" s="2">
        <v>43320</v>
      </c>
      <c r="B4005" s="4">
        <v>1159.6199999999999</v>
      </c>
      <c r="J4005" s="2">
        <v>38673</v>
      </c>
      <c r="K4005" s="4">
        <v>11.25</v>
      </c>
      <c r="S4005" s="3">
        <v>38546</v>
      </c>
      <c r="T4005">
        <v>3.27</v>
      </c>
    </row>
    <row r="4006" spans="1:20" x14ac:dyDescent="0.25">
      <c r="A4006" s="2">
        <v>43321</v>
      </c>
      <c r="B4006" s="4">
        <v>1158.33</v>
      </c>
      <c r="J4006" s="2">
        <v>38674</v>
      </c>
      <c r="K4006" s="4">
        <v>11.12</v>
      </c>
      <c r="S4006" s="3">
        <v>38547</v>
      </c>
      <c r="T4006">
        <v>3.32</v>
      </c>
    </row>
    <row r="4007" spans="1:20" x14ac:dyDescent="0.25">
      <c r="A4007" s="2">
        <v>43322</v>
      </c>
      <c r="B4007" s="4">
        <v>1155.22</v>
      </c>
      <c r="J4007" s="2">
        <v>38677</v>
      </c>
      <c r="K4007" s="4">
        <v>10.82</v>
      </c>
      <c r="S4007" s="3">
        <v>38548</v>
      </c>
      <c r="T4007">
        <v>3.32</v>
      </c>
    </row>
    <row r="4008" spans="1:20" x14ac:dyDescent="0.25">
      <c r="A4008" s="2">
        <v>43325</v>
      </c>
      <c r="B4008" s="4">
        <v>1153.77</v>
      </c>
      <c r="J4008" s="2">
        <v>38678</v>
      </c>
      <c r="K4008" s="4">
        <v>10.6</v>
      </c>
      <c r="S4008" s="3">
        <v>38551</v>
      </c>
      <c r="T4008">
        <v>3.19</v>
      </c>
    </row>
    <row r="4009" spans="1:20" x14ac:dyDescent="0.25">
      <c r="A4009" s="2">
        <v>43326</v>
      </c>
      <c r="B4009" s="4">
        <v>1156.72</v>
      </c>
      <c r="J4009" s="2">
        <v>38679</v>
      </c>
      <c r="K4009" s="4">
        <v>10.96</v>
      </c>
      <c r="S4009" s="3">
        <v>38552</v>
      </c>
      <c r="T4009">
        <v>3.13</v>
      </c>
    </row>
    <row r="4010" spans="1:20" x14ac:dyDescent="0.25">
      <c r="A4010" s="2">
        <v>43327</v>
      </c>
      <c r="B4010" s="4">
        <v>1153.6199999999999</v>
      </c>
      <c r="J4010" s="2">
        <v>38681</v>
      </c>
      <c r="K4010" s="4">
        <v>10.88</v>
      </c>
      <c r="S4010" s="3">
        <v>38553</v>
      </c>
      <c r="T4010">
        <v>3.25</v>
      </c>
    </row>
    <row r="4011" spans="1:20" x14ac:dyDescent="0.25">
      <c r="A4011" s="2">
        <v>43328</v>
      </c>
      <c r="B4011" s="4">
        <v>1155.76</v>
      </c>
      <c r="J4011" s="2">
        <v>38684</v>
      </c>
      <c r="K4011" s="4">
        <v>11.84</v>
      </c>
      <c r="S4011" s="3">
        <v>38554</v>
      </c>
      <c r="T4011">
        <v>3.27</v>
      </c>
    </row>
    <row r="4012" spans="1:20" x14ac:dyDescent="0.25">
      <c r="A4012" s="2">
        <v>43329</v>
      </c>
      <c r="B4012" s="4">
        <v>1157.7</v>
      </c>
      <c r="J4012" s="2">
        <v>38685</v>
      </c>
      <c r="K4012" s="4">
        <v>11.89</v>
      </c>
      <c r="S4012" s="3">
        <v>38555</v>
      </c>
      <c r="T4012">
        <v>3.25</v>
      </c>
    </row>
    <row r="4013" spans="1:20" x14ac:dyDescent="0.25">
      <c r="A4013" s="2">
        <v>43332</v>
      </c>
      <c r="B4013" s="4">
        <v>1158.27</v>
      </c>
      <c r="J4013" s="2">
        <v>38686</v>
      </c>
      <c r="K4013" s="4">
        <v>12.06</v>
      </c>
      <c r="S4013" s="3">
        <v>38558</v>
      </c>
      <c r="T4013">
        <v>3.2800000000000002</v>
      </c>
    </row>
    <row r="4014" spans="1:20" x14ac:dyDescent="0.25">
      <c r="A4014" s="2">
        <v>43333</v>
      </c>
      <c r="B4014" s="4">
        <v>1160.81</v>
      </c>
      <c r="J4014" s="2">
        <v>38687</v>
      </c>
      <c r="K4014" s="4">
        <v>11.24</v>
      </c>
      <c r="S4014" s="3">
        <v>38559</v>
      </c>
      <c r="T4014">
        <v>3.25</v>
      </c>
    </row>
    <row r="4015" spans="1:20" x14ac:dyDescent="0.25">
      <c r="A4015" s="2">
        <v>43334</v>
      </c>
      <c r="B4015" s="4">
        <v>1161.3399999999999</v>
      </c>
      <c r="J4015" s="2">
        <v>38688</v>
      </c>
      <c r="K4015" s="4">
        <v>11.01</v>
      </c>
      <c r="S4015" s="3">
        <v>38560</v>
      </c>
      <c r="T4015">
        <v>3.27</v>
      </c>
    </row>
    <row r="4016" spans="1:20" x14ac:dyDescent="0.25">
      <c r="A4016" s="2">
        <v>43335</v>
      </c>
      <c r="B4016" s="4">
        <v>1161.06</v>
      </c>
      <c r="J4016" s="2">
        <v>38691</v>
      </c>
      <c r="K4016" s="4">
        <v>11.6</v>
      </c>
      <c r="S4016" s="3">
        <v>38561</v>
      </c>
      <c r="T4016">
        <v>3.27</v>
      </c>
    </row>
    <row r="4017" spans="1:20" x14ac:dyDescent="0.25">
      <c r="A4017" s="2">
        <v>43336</v>
      </c>
      <c r="B4017" s="4">
        <v>1164.01</v>
      </c>
      <c r="J4017" s="2">
        <v>38692</v>
      </c>
      <c r="K4017" s="4">
        <v>11.52</v>
      </c>
      <c r="S4017" s="3">
        <v>38562</v>
      </c>
      <c r="T4017">
        <v>3.31</v>
      </c>
    </row>
    <row r="4018" spans="1:20" x14ac:dyDescent="0.25">
      <c r="A4018" s="2">
        <v>43339</v>
      </c>
      <c r="B4018" s="4">
        <v>1164.3800000000001</v>
      </c>
      <c r="J4018" s="2">
        <v>38693</v>
      </c>
      <c r="K4018" s="4">
        <v>12.18</v>
      </c>
      <c r="S4018" s="3">
        <v>38565</v>
      </c>
      <c r="T4018">
        <v>3.3</v>
      </c>
    </row>
    <row r="4019" spans="1:20" x14ac:dyDescent="0.25">
      <c r="A4019" s="2">
        <v>43340</v>
      </c>
      <c r="B4019" s="4">
        <v>1163.49</v>
      </c>
      <c r="J4019" s="2">
        <v>38694</v>
      </c>
      <c r="K4019" s="4">
        <v>12.21</v>
      </c>
      <c r="S4019" s="3">
        <v>38566</v>
      </c>
      <c r="T4019">
        <v>3.2</v>
      </c>
    </row>
    <row r="4020" spans="1:20" x14ac:dyDescent="0.25">
      <c r="A4020" s="2">
        <v>43341</v>
      </c>
      <c r="B4020" s="4">
        <v>1162.4000000000001</v>
      </c>
      <c r="J4020" s="2">
        <v>38695</v>
      </c>
      <c r="K4020" s="4">
        <v>11.69</v>
      </c>
      <c r="S4020" s="3">
        <v>38567</v>
      </c>
      <c r="T4020">
        <v>3.35</v>
      </c>
    </row>
    <row r="4021" spans="1:20" x14ac:dyDescent="0.25">
      <c r="A4021" s="2">
        <v>43342</v>
      </c>
      <c r="B4021" s="4">
        <v>1160.9100000000001</v>
      </c>
      <c r="J4021" s="2">
        <v>38698</v>
      </c>
      <c r="K4021" s="4">
        <v>11.47</v>
      </c>
      <c r="S4021" s="3">
        <v>38568</v>
      </c>
      <c r="T4021">
        <v>3.44</v>
      </c>
    </row>
    <row r="4022" spans="1:20" x14ac:dyDescent="0.25">
      <c r="A4022" s="2">
        <v>43343</v>
      </c>
      <c r="B4022" s="4">
        <v>1163.05</v>
      </c>
      <c r="J4022" s="2">
        <v>38699</v>
      </c>
      <c r="K4022" s="4">
        <v>11.11</v>
      </c>
      <c r="S4022" s="3">
        <v>38569</v>
      </c>
      <c r="T4022">
        <v>3.49</v>
      </c>
    </row>
    <row r="4023" spans="1:20" x14ac:dyDescent="0.25">
      <c r="A4023" s="2">
        <v>43347</v>
      </c>
      <c r="B4023" s="4">
        <v>1159.1300000000001</v>
      </c>
      <c r="J4023" s="2">
        <v>38700</v>
      </c>
      <c r="K4023" s="4">
        <v>10.48</v>
      </c>
      <c r="S4023" s="3">
        <v>38572</v>
      </c>
      <c r="T4023">
        <v>3.5</v>
      </c>
    </row>
    <row r="4024" spans="1:20" x14ac:dyDescent="0.25">
      <c r="A4024" s="2">
        <v>43348</v>
      </c>
      <c r="B4024" s="4">
        <v>1157.23</v>
      </c>
      <c r="J4024" s="2">
        <v>38701</v>
      </c>
      <c r="K4024" s="4">
        <v>10.73</v>
      </c>
      <c r="S4024" s="3">
        <v>38573</v>
      </c>
      <c r="T4024">
        <v>3.4699999999999998</v>
      </c>
    </row>
    <row r="4025" spans="1:20" x14ac:dyDescent="0.25">
      <c r="A4025" s="2">
        <v>43349</v>
      </c>
      <c r="B4025" s="4">
        <v>1158.57</v>
      </c>
      <c r="J4025" s="2">
        <v>38702</v>
      </c>
      <c r="K4025" s="4">
        <v>10.68</v>
      </c>
      <c r="S4025" s="3">
        <v>38574</v>
      </c>
      <c r="T4025">
        <v>3.48</v>
      </c>
    </row>
    <row r="4026" spans="1:20" x14ac:dyDescent="0.25">
      <c r="A4026" s="2">
        <v>43350</v>
      </c>
      <c r="B4026" s="4">
        <v>1156.67</v>
      </c>
      <c r="J4026" s="2">
        <v>38705</v>
      </c>
      <c r="K4026" s="4">
        <v>11.38</v>
      </c>
      <c r="S4026" s="3">
        <v>38575</v>
      </c>
      <c r="T4026">
        <v>3.51</v>
      </c>
    </row>
    <row r="4027" spans="1:20" x14ac:dyDescent="0.25">
      <c r="A4027" s="2">
        <v>43353</v>
      </c>
      <c r="B4027" s="4">
        <v>1159.8800000000001</v>
      </c>
      <c r="J4027" s="2">
        <v>38706</v>
      </c>
      <c r="K4027" s="4">
        <v>11.19</v>
      </c>
      <c r="S4027" s="3">
        <v>38576</v>
      </c>
      <c r="T4027">
        <v>3.55</v>
      </c>
    </row>
    <row r="4028" spans="1:20" x14ac:dyDescent="0.25">
      <c r="A4028" s="2">
        <v>43354</v>
      </c>
      <c r="B4028" s="4">
        <v>1160.2</v>
      </c>
      <c r="J4028" s="2">
        <v>38707</v>
      </c>
      <c r="K4028" s="4">
        <v>10.81</v>
      </c>
      <c r="S4028" s="3">
        <v>38579</v>
      </c>
      <c r="T4028">
        <v>3.61</v>
      </c>
    </row>
    <row r="4029" spans="1:20" x14ac:dyDescent="0.25">
      <c r="A4029" s="2">
        <v>43355</v>
      </c>
      <c r="B4029" s="4">
        <v>1164.18</v>
      </c>
      <c r="J4029" s="2">
        <v>38708</v>
      </c>
      <c r="K4029" s="4">
        <v>10.29</v>
      </c>
      <c r="S4029" s="3">
        <v>38580</v>
      </c>
      <c r="T4029">
        <v>3.46</v>
      </c>
    </row>
    <row r="4030" spans="1:20" x14ac:dyDescent="0.25">
      <c r="A4030" s="2">
        <v>43356</v>
      </c>
      <c r="B4030" s="4">
        <v>1167.3399999999999</v>
      </c>
      <c r="J4030" s="2">
        <v>38709</v>
      </c>
      <c r="K4030" s="4">
        <v>10.27</v>
      </c>
      <c r="S4030" s="3">
        <v>38581</v>
      </c>
      <c r="T4030">
        <v>3.57</v>
      </c>
    </row>
    <row r="4031" spans="1:20" x14ac:dyDescent="0.25">
      <c r="A4031" s="2">
        <v>43357</v>
      </c>
      <c r="B4031" s="4">
        <v>1168.8900000000001</v>
      </c>
      <c r="J4031" s="2">
        <v>38713</v>
      </c>
      <c r="K4031" s="4">
        <v>11.57</v>
      </c>
      <c r="S4031" s="3">
        <v>38582</v>
      </c>
      <c r="T4031">
        <v>3.5</v>
      </c>
    </row>
    <row r="4032" spans="1:20" x14ac:dyDescent="0.25">
      <c r="A4032" s="2">
        <v>43360</v>
      </c>
      <c r="B4032" s="4">
        <v>1167.43</v>
      </c>
      <c r="J4032" s="2">
        <v>38714</v>
      </c>
      <c r="K4032" s="4">
        <v>11.35</v>
      </c>
      <c r="S4032" s="3">
        <v>38583</v>
      </c>
      <c r="T4032">
        <v>3.54</v>
      </c>
    </row>
    <row r="4033" spans="1:20" x14ac:dyDescent="0.25">
      <c r="A4033" s="2">
        <v>43361</v>
      </c>
      <c r="B4033" s="4">
        <v>1167.1500000000001</v>
      </c>
      <c r="J4033" s="2">
        <v>38715</v>
      </c>
      <c r="K4033" s="4">
        <v>11.61</v>
      </c>
      <c r="S4033" s="3">
        <v>38586</v>
      </c>
      <c r="T4033">
        <v>3.51</v>
      </c>
    </row>
    <row r="4034" spans="1:20" x14ac:dyDescent="0.25">
      <c r="A4034" s="2">
        <v>43362</v>
      </c>
      <c r="B4034" s="4">
        <v>1163.82</v>
      </c>
      <c r="J4034" s="2">
        <v>38716</v>
      </c>
      <c r="K4034" s="4">
        <v>12.07</v>
      </c>
      <c r="S4034" s="3">
        <v>38587</v>
      </c>
      <c r="T4034">
        <v>3.49</v>
      </c>
    </row>
    <row r="4035" spans="1:20" x14ac:dyDescent="0.25">
      <c r="A4035" s="2">
        <v>43363</v>
      </c>
      <c r="B4035" s="4">
        <v>1166.18</v>
      </c>
      <c r="J4035" s="2">
        <v>38720</v>
      </c>
      <c r="K4035" s="4">
        <v>11.14</v>
      </c>
      <c r="S4035" s="3">
        <v>38588</v>
      </c>
      <c r="T4035">
        <v>3.5</v>
      </c>
    </row>
    <row r="4036" spans="1:20" x14ac:dyDescent="0.25">
      <c r="A4036" s="2">
        <v>43364</v>
      </c>
      <c r="B4036" s="4">
        <v>1166.5</v>
      </c>
      <c r="J4036" s="2">
        <v>38721</v>
      </c>
      <c r="K4036" s="4">
        <v>11.37</v>
      </c>
      <c r="S4036" s="3">
        <v>38589</v>
      </c>
      <c r="T4036">
        <v>3.55</v>
      </c>
    </row>
    <row r="4037" spans="1:20" x14ac:dyDescent="0.25">
      <c r="A4037" s="2">
        <v>43367</v>
      </c>
      <c r="B4037" s="4">
        <v>1165.46</v>
      </c>
      <c r="J4037" s="2">
        <v>38722</v>
      </c>
      <c r="K4037" s="4">
        <v>11.31</v>
      </c>
      <c r="S4037" s="3">
        <v>38590</v>
      </c>
      <c r="T4037">
        <v>3.54</v>
      </c>
    </row>
    <row r="4038" spans="1:20" x14ac:dyDescent="0.25">
      <c r="A4038" s="2">
        <v>43368</v>
      </c>
      <c r="B4038" s="4">
        <v>1163.96</v>
      </c>
      <c r="J4038" s="2">
        <v>38723</v>
      </c>
      <c r="K4038" s="4">
        <v>11</v>
      </c>
      <c r="S4038" s="3">
        <v>38593</v>
      </c>
      <c r="T4038">
        <v>3.54</v>
      </c>
    </row>
    <row r="4039" spans="1:20" x14ac:dyDescent="0.25">
      <c r="A4039" s="2">
        <v>43369</v>
      </c>
      <c r="B4039" s="4">
        <v>1165.7</v>
      </c>
      <c r="J4039" s="2">
        <v>38726</v>
      </c>
      <c r="K4039" s="4">
        <v>11.13</v>
      </c>
      <c r="S4039" s="3">
        <v>38594</v>
      </c>
      <c r="T4039">
        <v>3.52</v>
      </c>
    </row>
    <row r="4040" spans="1:20" x14ac:dyDescent="0.25">
      <c r="A4040" s="2">
        <v>43370</v>
      </c>
      <c r="B4040" s="4">
        <v>1168.8699999999999</v>
      </c>
      <c r="J4040" s="2">
        <v>38727</v>
      </c>
      <c r="K4040" s="4">
        <v>10.86</v>
      </c>
      <c r="S4040" s="3">
        <v>38595</v>
      </c>
      <c r="T4040">
        <v>3.63</v>
      </c>
    </row>
    <row r="4041" spans="1:20" x14ac:dyDescent="0.25">
      <c r="A4041" s="2">
        <v>43371</v>
      </c>
      <c r="B4041" s="4">
        <v>1170</v>
      </c>
      <c r="J4041" s="2">
        <v>38728</v>
      </c>
      <c r="K4041" s="4">
        <v>10.94</v>
      </c>
      <c r="S4041" s="3">
        <v>38596</v>
      </c>
      <c r="T4041">
        <v>3.57</v>
      </c>
    </row>
    <row r="4042" spans="1:20" x14ac:dyDescent="0.25">
      <c r="A4042" s="2">
        <v>43374</v>
      </c>
      <c r="B4042" s="4">
        <v>1174.81</v>
      </c>
      <c r="J4042" s="2">
        <v>38729</v>
      </c>
      <c r="K4042" s="4">
        <v>11.2</v>
      </c>
      <c r="S4042" s="3">
        <v>38597</v>
      </c>
      <c r="T4042">
        <v>3.49</v>
      </c>
    </row>
    <row r="4043" spans="1:20" x14ac:dyDescent="0.25">
      <c r="J4043" s="2">
        <v>38730</v>
      </c>
      <c r="K4043" s="4">
        <v>11.23</v>
      </c>
      <c r="S4043" s="3">
        <v>38601</v>
      </c>
      <c r="T4043">
        <v>3.57</v>
      </c>
    </row>
    <row r="4044" spans="1:20" x14ac:dyDescent="0.25">
      <c r="J4044" s="2">
        <v>38734</v>
      </c>
      <c r="K4044" s="4">
        <v>11.91</v>
      </c>
      <c r="S4044" s="3">
        <v>38602</v>
      </c>
      <c r="T4044">
        <v>3.48</v>
      </c>
    </row>
    <row r="4045" spans="1:20" x14ac:dyDescent="0.25">
      <c r="J4045" s="2">
        <v>38735</v>
      </c>
      <c r="K4045" s="4">
        <v>12.25</v>
      </c>
      <c r="S4045" s="3">
        <v>38603</v>
      </c>
      <c r="T4045">
        <v>3.49</v>
      </c>
    </row>
    <row r="4046" spans="1:20" x14ac:dyDescent="0.25">
      <c r="J4046" s="2">
        <v>38736</v>
      </c>
      <c r="K4046" s="4">
        <v>11.98</v>
      </c>
      <c r="S4046" s="3">
        <v>38604</v>
      </c>
      <c r="T4046">
        <v>3.49</v>
      </c>
    </row>
    <row r="4047" spans="1:20" x14ac:dyDescent="0.25">
      <c r="J4047" s="2">
        <v>38737</v>
      </c>
      <c r="K4047" s="4">
        <v>14.56</v>
      </c>
      <c r="S4047" s="3">
        <v>38607</v>
      </c>
      <c r="T4047">
        <v>3.5</v>
      </c>
    </row>
    <row r="4048" spans="1:20" x14ac:dyDescent="0.25">
      <c r="J4048" s="2">
        <v>38740</v>
      </c>
      <c r="K4048" s="4">
        <v>13.93</v>
      </c>
      <c r="S4048" s="3">
        <v>38608</v>
      </c>
      <c r="T4048">
        <v>3.45</v>
      </c>
    </row>
    <row r="4049" spans="10:20" x14ac:dyDescent="0.25">
      <c r="J4049" s="2">
        <v>38741</v>
      </c>
      <c r="K4049" s="4">
        <v>13.31</v>
      </c>
      <c r="S4049" s="3">
        <v>38609</v>
      </c>
      <c r="T4049">
        <v>3.54</v>
      </c>
    </row>
    <row r="4050" spans="10:20" x14ac:dyDescent="0.25">
      <c r="J4050" s="2">
        <v>38742</v>
      </c>
      <c r="K4050" s="4">
        <v>12.87</v>
      </c>
      <c r="S4050" s="3">
        <v>38610</v>
      </c>
      <c r="T4050">
        <v>3.67</v>
      </c>
    </row>
    <row r="4051" spans="10:20" x14ac:dyDescent="0.25">
      <c r="J4051" s="2">
        <v>38743</v>
      </c>
      <c r="K4051" s="4">
        <v>12.42</v>
      </c>
      <c r="S4051" s="3">
        <v>38611</v>
      </c>
      <c r="T4051">
        <v>3.62</v>
      </c>
    </row>
    <row r="4052" spans="10:20" x14ac:dyDescent="0.25">
      <c r="J4052" s="2">
        <v>38744</v>
      </c>
      <c r="K4052" s="4">
        <v>11.97</v>
      </c>
      <c r="S4052" s="3">
        <v>38614</v>
      </c>
      <c r="T4052">
        <v>3.62</v>
      </c>
    </row>
    <row r="4053" spans="10:20" x14ac:dyDescent="0.25">
      <c r="J4053" s="2">
        <v>38747</v>
      </c>
      <c r="K4053" s="4">
        <v>12.39</v>
      </c>
      <c r="S4053" s="3">
        <v>38615</v>
      </c>
      <c r="T4053">
        <v>3.67</v>
      </c>
    </row>
    <row r="4054" spans="10:20" x14ac:dyDescent="0.25">
      <c r="J4054" s="2">
        <v>38748</v>
      </c>
      <c r="K4054" s="4">
        <v>12.95</v>
      </c>
      <c r="S4054" s="3">
        <v>38616</v>
      </c>
      <c r="T4054">
        <v>3.7199999999999998</v>
      </c>
    </row>
    <row r="4055" spans="10:20" x14ac:dyDescent="0.25">
      <c r="J4055" s="2">
        <v>38749</v>
      </c>
      <c r="K4055" s="4">
        <v>12.36</v>
      </c>
      <c r="S4055" s="3">
        <v>38617</v>
      </c>
      <c r="T4055">
        <v>3.77</v>
      </c>
    </row>
    <row r="4056" spans="10:20" x14ac:dyDescent="0.25">
      <c r="J4056" s="2">
        <v>38750</v>
      </c>
      <c r="K4056" s="4">
        <v>13.23</v>
      </c>
      <c r="S4056" s="3">
        <v>38618</v>
      </c>
      <c r="T4056">
        <v>3.76</v>
      </c>
    </row>
    <row r="4057" spans="10:20" x14ac:dyDescent="0.25">
      <c r="J4057" s="2">
        <v>38751</v>
      </c>
      <c r="K4057" s="4">
        <v>12.96</v>
      </c>
      <c r="S4057" s="3">
        <v>38621</v>
      </c>
      <c r="T4057">
        <v>3.83</v>
      </c>
    </row>
    <row r="4058" spans="10:20" x14ac:dyDescent="0.25">
      <c r="J4058" s="2">
        <v>38754</v>
      </c>
      <c r="K4058" s="4">
        <v>13.04</v>
      </c>
      <c r="S4058" s="3">
        <v>38622</v>
      </c>
      <c r="T4058">
        <v>3.73</v>
      </c>
    </row>
    <row r="4059" spans="10:20" x14ac:dyDescent="0.25">
      <c r="J4059" s="2">
        <v>38755</v>
      </c>
      <c r="K4059" s="4">
        <v>13.59</v>
      </c>
      <c r="S4059" s="3">
        <v>38623</v>
      </c>
      <c r="T4059">
        <v>3.76</v>
      </c>
    </row>
    <row r="4060" spans="10:20" x14ac:dyDescent="0.25">
      <c r="J4060" s="2">
        <v>38756</v>
      </c>
      <c r="K4060" s="4">
        <v>12.83</v>
      </c>
      <c r="S4060" s="3">
        <v>38624</v>
      </c>
      <c r="T4060">
        <v>3.82</v>
      </c>
    </row>
    <row r="4061" spans="10:20" x14ac:dyDescent="0.25">
      <c r="J4061" s="2">
        <v>38757</v>
      </c>
      <c r="K4061" s="4">
        <v>13.12</v>
      </c>
      <c r="S4061" s="3">
        <v>38625</v>
      </c>
      <c r="T4061">
        <v>3.93</v>
      </c>
    </row>
    <row r="4062" spans="10:20" x14ac:dyDescent="0.25">
      <c r="J4062" s="2">
        <v>38758</v>
      </c>
      <c r="K4062" s="4">
        <v>12.87</v>
      </c>
      <c r="S4062" s="3">
        <v>38628</v>
      </c>
      <c r="T4062">
        <v>3.87</v>
      </c>
    </row>
    <row r="4063" spans="10:20" x14ac:dyDescent="0.25">
      <c r="J4063" s="2">
        <v>38761</v>
      </c>
      <c r="K4063" s="4">
        <v>13.35</v>
      </c>
      <c r="S4063" s="3">
        <v>38629</v>
      </c>
      <c r="T4063">
        <v>3.75</v>
      </c>
    </row>
    <row r="4064" spans="10:20" x14ac:dyDescent="0.25">
      <c r="J4064" s="2">
        <v>38762</v>
      </c>
      <c r="K4064" s="4">
        <v>12.25</v>
      </c>
      <c r="S4064" s="3">
        <v>38630</v>
      </c>
      <c r="T4064">
        <v>3.75</v>
      </c>
    </row>
    <row r="4065" spans="10:20" x14ac:dyDescent="0.25">
      <c r="J4065" s="2">
        <v>38763</v>
      </c>
      <c r="K4065" s="4">
        <v>12.31</v>
      </c>
      <c r="S4065" s="3">
        <v>38631</v>
      </c>
      <c r="T4065">
        <v>3.76</v>
      </c>
    </row>
    <row r="4066" spans="10:20" x14ac:dyDescent="0.25">
      <c r="J4066" s="2">
        <v>38764</v>
      </c>
      <c r="K4066" s="4">
        <v>11.48</v>
      </c>
      <c r="S4066" s="3">
        <v>38632</v>
      </c>
      <c r="T4066">
        <v>3.73</v>
      </c>
    </row>
    <row r="4067" spans="10:20" x14ac:dyDescent="0.25">
      <c r="J4067" s="2">
        <v>38765</v>
      </c>
      <c r="K4067" s="4">
        <v>12.01</v>
      </c>
      <c r="S4067" s="3">
        <v>38636</v>
      </c>
      <c r="T4067">
        <v>3.7199999999999998</v>
      </c>
    </row>
    <row r="4068" spans="10:20" x14ac:dyDescent="0.25">
      <c r="J4068" s="2">
        <v>38769</v>
      </c>
      <c r="K4068" s="4">
        <v>12.41</v>
      </c>
      <c r="S4068" s="3">
        <v>38637</v>
      </c>
      <c r="T4068">
        <v>3.36</v>
      </c>
    </row>
    <row r="4069" spans="10:20" x14ac:dyDescent="0.25">
      <c r="J4069" s="2">
        <v>38770</v>
      </c>
      <c r="K4069" s="4">
        <v>11.88</v>
      </c>
      <c r="S4069" s="3">
        <v>38638</v>
      </c>
      <c r="T4069">
        <v>3.75</v>
      </c>
    </row>
    <row r="4070" spans="10:20" x14ac:dyDescent="0.25">
      <c r="J4070" s="2">
        <v>38771</v>
      </c>
      <c r="K4070" s="4">
        <v>11.87</v>
      </c>
      <c r="S4070" s="3">
        <v>38639</v>
      </c>
      <c r="T4070">
        <v>3.77</v>
      </c>
    </row>
    <row r="4071" spans="10:20" x14ac:dyDescent="0.25">
      <c r="J4071" s="2">
        <v>38772</v>
      </c>
      <c r="K4071" s="4">
        <v>11.46</v>
      </c>
      <c r="S4071" s="3">
        <v>38642</v>
      </c>
      <c r="T4071">
        <v>3.82</v>
      </c>
    </row>
    <row r="4072" spans="10:20" x14ac:dyDescent="0.25">
      <c r="J4072" s="2">
        <v>38775</v>
      </c>
      <c r="K4072" s="4">
        <v>11.59</v>
      </c>
      <c r="S4072" s="3">
        <v>38643</v>
      </c>
      <c r="T4072">
        <v>3.71</v>
      </c>
    </row>
    <row r="4073" spans="10:20" x14ac:dyDescent="0.25">
      <c r="J4073" s="2">
        <v>38776</v>
      </c>
      <c r="K4073" s="4">
        <v>12.34</v>
      </c>
      <c r="S4073" s="3">
        <v>38644</v>
      </c>
      <c r="T4073">
        <v>3.71</v>
      </c>
    </row>
    <row r="4074" spans="10:20" x14ac:dyDescent="0.25">
      <c r="J4074" s="2">
        <v>38777</v>
      </c>
      <c r="K4074" s="4">
        <v>11.54</v>
      </c>
      <c r="S4074" s="3">
        <v>38645</v>
      </c>
      <c r="T4074">
        <v>3.77</v>
      </c>
    </row>
    <row r="4075" spans="10:20" x14ac:dyDescent="0.25">
      <c r="J4075" s="2">
        <v>38778</v>
      </c>
      <c r="K4075" s="4">
        <v>11.72</v>
      </c>
      <c r="S4075" s="3">
        <v>38646</v>
      </c>
      <c r="T4075">
        <v>3.76</v>
      </c>
    </row>
    <row r="4076" spans="10:20" x14ac:dyDescent="0.25">
      <c r="J4076" s="2">
        <v>38779</v>
      </c>
      <c r="K4076" s="4">
        <v>11.96</v>
      </c>
      <c r="S4076" s="3">
        <v>38649</v>
      </c>
      <c r="T4076">
        <v>3.76</v>
      </c>
    </row>
    <row r="4077" spans="10:20" x14ac:dyDescent="0.25">
      <c r="J4077" s="2">
        <v>38782</v>
      </c>
      <c r="K4077" s="4">
        <v>12.74</v>
      </c>
      <c r="S4077" s="3">
        <v>38650</v>
      </c>
      <c r="T4077">
        <v>3.74</v>
      </c>
    </row>
    <row r="4078" spans="10:20" x14ac:dyDescent="0.25">
      <c r="J4078" s="2">
        <v>38783</v>
      </c>
      <c r="K4078" s="4">
        <v>12.66</v>
      </c>
      <c r="S4078" s="3">
        <v>38651</v>
      </c>
      <c r="T4078">
        <v>3.75</v>
      </c>
    </row>
    <row r="4079" spans="10:20" x14ac:dyDescent="0.25">
      <c r="J4079" s="2">
        <v>38784</v>
      </c>
      <c r="K4079" s="4">
        <v>12.32</v>
      </c>
      <c r="S4079" s="3">
        <v>38652</v>
      </c>
      <c r="T4079">
        <v>3.85</v>
      </c>
    </row>
    <row r="4080" spans="10:20" x14ac:dyDescent="0.25">
      <c r="J4080" s="2">
        <v>38785</v>
      </c>
      <c r="K4080" s="4">
        <v>12.68</v>
      </c>
      <c r="S4080" s="3">
        <v>38653</v>
      </c>
      <c r="T4080">
        <v>3.9</v>
      </c>
    </row>
    <row r="4081" spans="10:20" x14ac:dyDescent="0.25">
      <c r="J4081" s="2">
        <v>38786</v>
      </c>
      <c r="K4081" s="4">
        <v>11.85</v>
      </c>
      <c r="S4081" s="3">
        <v>38656</v>
      </c>
      <c r="T4081">
        <v>4.0199999999999996</v>
      </c>
    </row>
    <row r="4082" spans="10:20" x14ac:dyDescent="0.25">
      <c r="J4082" s="2">
        <v>38789</v>
      </c>
      <c r="K4082" s="4">
        <v>11.37</v>
      </c>
      <c r="S4082" s="3">
        <v>38657</v>
      </c>
      <c r="T4082">
        <v>3.99</v>
      </c>
    </row>
    <row r="4083" spans="10:20" x14ac:dyDescent="0.25">
      <c r="J4083" s="2">
        <v>38790</v>
      </c>
      <c r="K4083" s="4">
        <v>10.74</v>
      </c>
      <c r="S4083" s="3">
        <v>38658</v>
      </c>
      <c r="T4083">
        <v>3.99</v>
      </c>
    </row>
    <row r="4084" spans="10:20" x14ac:dyDescent="0.25">
      <c r="J4084" s="2">
        <v>38791</v>
      </c>
      <c r="K4084" s="4">
        <v>11.35</v>
      </c>
      <c r="S4084" s="3">
        <v>38659</v>
      </c>
      <c r="T4084">
        <v>4.01</v>
      </c>
    </row>
    <row r="4085" spans="10:20" x14ac:dyDescent="0.25">
      <c r="J4085" s="2">
        <v>38792</v>
      </c>
      <c r="K4085" s="4">
        <v>11.98</v>
      </c>
      <c r="S4085" s="3">
        <v>38660</v>
      </c>
      <c r="T4085">
        <v>4</v>
      </c>
    </row>
    <row r="4086" spans="10:20" x14ac:dyDescent="0.25">
      <c r="J4086" s="2">
        <v>38793</v>
      </c>
      <c r="K4086" s="4">
        <v>12.12</v>
      </c>
      <c r="S4086" s="3">
        <v>38663</v>
      </c>
      <c r="T4086">
        <v>3.99</v>
      </c>
    </row>
    <row r="4087" spans="10:20" x14ac:dyDescent="0.25">
      <c r="J4087" s="2">
        <v>38796</v>
      </c>
      <c r="K4087" s="4">
        <v>11.79</v>
      </c>
      <c r="S4087" s="3">
        <v>38664</v>
      </c>
      <c r="T4087">
        <v>3.95</v>
      </c>
    </row>
    <row r="4088" spans="10:20" x14ac:dyDescent="0.25">
      <c r="J4088" s="2">
        <v>38797</v>
      </c>
      <c r="K4088" s="4">
        <v>11.62</v>
      </c>
      <c r="S4088" s="3">
        <v>38665</v>
      </c>
      <c r="T4088">
        <v>4.0199999999999996</v>
      </c>
    </row>
    <row r="4089" spans="10:20" x14ac:dyDescent="0.25">
      <c r="J4089" s="2">
        <v>38798</v>
      </c>
      <c r="K4089" s="4">
        <v>11.21</v>
      </c>
      <c r="S4089" s="3">
        <v>38666</v>
      </c>
      <c r="T4089">
        <v>3.98</v>
      </c>
    </row>
    <row r="4090" spans="10:20" x14ac:dyDescent="0.25">
      <c r="J4090" s="2">
        <v>38799</v>
      </c>
      <c r="K4090" s="4">
        <v>11.17</v>
      </c>
      <c r="S4090" s="3">
        <v>38670</v>
      </c>
      <c r="T4090">
        <v>4.03</v>
      </c>
    </row>
    <row r="4091" spans="10:20" x14ac:dyDescent="0.25">
      <c r="J4091" s="2">
        <v>38800</v>
      </c>
      <c r="K4091" s="4">
        <v>11.19</v>
      </c>
      <c r="S4091" s="3">
        <v>38671</v>
      </c>
      <c r="T4091">
        <v>3.9699999999999998</v>
      </c>
    </row>
    <row r="4092" spans="10:20" x14ac:dyDescent="0.25">
      <c r="J4092" s="2">
        <v>38803</v>
      </c>
      <c r="K4092" s="4">
        <v>11.46</v>
      </c>
      <c r="S4092" s="3">
        <v>38672</v>
      </c>
      <c r="T4092">
        <v>3.96</v>
      </c>
    </row>
    <row r="4093" spans="10:20" x14ac:dyDescent="0.25">
      <c r="J4093" s="2">
        <v>38804</v>
      </c>
      <c r="K4093" s="4">
        <v>11.58</v>
      </c>
      <c r="S4093" s="3">
        <v>38673</v>
      </c>
      <c r="T4093">
        <v>3.98</v>
      </c>
    </row>
    <row r="4094" spans="10:20" x14ac:dyDescent="0.25">
      <c r="J4094" s="2">
        <v>38805</v>
      </c>
      <c r="K4094" s="4">
        <v>10.95</v>
      </c>
      <c r="S4094" s="3">
        <v>38674</v>
      </c>
      <c r="T4094">
        <v>4</v>
      </c>
    </row>
    <row r="4095" spans="10:20" x14ac:dyDescent="0.25">
      <c r="J4095" s="2">
        <v>38806</v>
      </c>
      <c r="K4095" s="4">
        <v>11.57</v>
      </c>
      <c r="S4095" s="3">
        <v>38677</v>
      </c>
      <c r="T4095">
        <v>4.03</v>
      </c>
    </row>
    <row r="4096" spans="10:20" x14ac:dyDescent="0.25">
      <c r="J4096" s="2">
        <v>38807</v>
      </c>
      <c r="K4096" s="4">
        <v>11.39</v>
      </c>
      <c r="S4096" s="3">
        <v>38678</v>
      </c>
      <c r="T4096">
        <v>3.99</v>
      </c>
    </row>
    <row r="4097" spans="10:20" x14ac:dyDescent="0.25">
      <c r="J4097" s="2">
        <v>38810</v>
      </c>
      <c r="K4097" s="4">
        <v>11.57</v>
      </c>
      <c r="S4097" s="3">
        <v>38679</v>
      </c>
      <c r="T4097">
        <v>4.01</v>
      </c>
    </row>
    <row r="4098" spans="10:20" x14ac:dyDescent="0.25">
      <c r="J4098" s="2">
        <v>38811</v>
      </c>
      <c r="K4098" s="4">
        <v>11.14</v>
      </c>
      <c r="S4098" s="3">
        <v>38681</v>
      </c>
      <c r="T4098">
        <v>4.03</v>
      </c>
    </row>
    <row r="4099" spans="10:20" x14ac:dyDescent="0.25">
      <c r="J4099" s="2">
        <v>38812</v>
      </c>
      <c r="K4099" s="4">
        <v>11.13</v>
      </c>
      <c r="S4099" s="3">
        <v>38684</v>
      </c>
      <c r="T4099">
        <v>4.01</v>
      </c>
    </row>
    <row r="4100" spans="10:20" x14ac:dyDescent="0.25">
      <c r="J4100" s="2">
        <v>38813</v>
      </c>
      <c r="K4100" s="4">
        <v>11.45</v>
      </c>
      <c r="S4100" s="3">
        <v>38685</v>
      </c>
      <c r="T4100">
        <v>3.99</v>
      </c>
    </row>
    <row r="4101" spans="10:20" x14ac:dyDescent="0.25">
      <c r="J4101" s="2">
        <v>38814</v>
      </c>
      <c r="K4101" s="4">
        <v>12.26</v>
      </c>
      <c r="S4101" s="3">
        <v>38686</v>
      </c>
      <c r="T4101">
        <v>4.03</v>
      </c>
    </row>
    <row r="4102" spans="10:20" x14ac:dyDescent="0.25">
      <c r="J4102" s="2">
        <v>38817</v>
      </c>
      <c r="K4102" s="4">
        <v>12.19</v>
      </c>
      <c r="S4102" s="3">
        <v>38687</v>
      </c>
      <c r="T4102">
        <v>4.03</v>
      </c>
    </row>
    <row r="4103" spans="10:20" x14ac:dyDescent="0.25">
      <c r="J4103" s="2">
        <v>38818</v>
      </c>
      <c r="K4103" s="4">
        <v>13</v>
      </c>
      <c r="S4103" s="3">
        <v>38688</v>
      </c>
      <c r="T4103">
        <v>4</v>
      </c>
    </row>
    <row r="4104" spans="10:20" x14ac:dyDescent="0.25">
      <c r="J4104" s="2">
        <v>38819</v>
      </c>
      <c r="K4104" s="4">
        <v>12.76</v>
      </c>
      <c r="S4104" s="3">
        <v>38691</v>
      </c>
      <c r="T4104">
        <v>4.0199999999999996</v>
      </c>
    </row>
    <row r="4105" spans="10:20" x14ac:dyDescent="0.25">
      <c r="J4105" s="2">
        <v>38820</v>
      </c>
      <c r="K4105" s="4">
        <v>12.38</v>
      </c>
      <c r="S4105" s="3">
        <v>38692</v>
      </c>
      <c r="T4105">
        <v>3.9699999999999998</v>
      </c>
    </row>
    <row r="4106" spans="10:20" x14ac:dyDescent="0.25">
      <c r="J4106" s="2">
        <v>38824</v>
      </c>
      <c r="K4106" s="4">
        <v>12.58</v>
      </c>
      <c r="S4106" s="3">
        <v>38693</v>
      </c>
      <c r="T4106">
        <v>3.98</v>
      </c>
    </row>
    <row r="4107" spans="10:20" x14ac:dyDescent="0.25">
      <c r="J4107" s="2">
        <v>38825</v>
      </c>
      <c r="K4107" s="4">
        <v>11.4</v>
      </c>
      <c r="S4107" s="3">
        <v>38694</v>
      </c>
      <c r="T4107">
        <v>4.09</v>
      </c>
    </row>
    <row r="4108" spans="10:20" x14ac:dyDescent="0.25">
      <c r="J4108" s="2">
        <v>38826</v>
      </c>
      <c r="K4108" s="4">
        <v>11.32</v>
      </c>
      <c r="S4108" s="3">
        <v>38695</v>
      </c>
      <c r="T4108">
        <v>4.16</v>
      </c>
    </row>
    <row r="4109" spans="10:20" x14ac:dyDescent="0.25">
      <c r="J4109" s="2">
        <v>38827</v>
      </c>
      <c r="K4109" s="4">
        <v>11.64</v>
      </c>
      <c r="S4109" s="3">
        <v>38698</v>
      </c>
      <c r="T4109">
        <v>4.24</v>
      </c>
    </row>
    <row r="4110" spans="10:20" x14ac:dyDescent="0.25">
      <c r="J4110" s="2">
        <v>38828</v>
      </c>
      <c r="K4110" s="4">
        <v>11.59</v>
      </c>
      <c r="S4110" s="3">
        <v>38699</v>
      </c>
      <c r="T4110">
        <v>4.2300000000000004</v>
      </c>
    </row>
    <row r="4111" spans="10:20" x14ac:dyDescent="0.25">
      <c r="J4111" s="2">
        <v>38831</v>
      </c>
      <c r="K4111" s="4">
        <v>11.75</v>
      </c>
      <c r="S4111" s="3">
        <v>38700</v>
      </c>
      <c r="T4111">
        <v>4.26</v>
      </c>
    </row>
    <row r="4112" spans="10:20" x14ac:dyDescent="0.25">
      <c r="J4112" s="2">
        <v>38832</v>
      </c>
      <c r="K4112" s="4">
        <v>11.75</v>
      </c>
      <c r="S4112" s="3">
        <v>38701</v>
      </c>
      <c r="T4112">
        <v>4.29</v>
      </c>
    </row>
    <row r="4113" spans="10:20" x14ac:dyDescent="0.25">
      <c r="J4113" s="2">
        <v>38833</v>
      </c>
      <c r="K4113" s="4">
        <v>11.76</v>
      </c>
      <c r="S4113" s="3">
        <v>38702</v>
      </c>
      <c r="T4113">
        <v>4.25</v>
      </c>
    </row>
    <row r="4114" spans="10:20" x14ac:dyDescent="0.25">
      <c r="J4114" s="2">
        <v>38834</v>
      </c>
      <c r="K4114" s="4">
        <v>11.84</v>
      </c>
      <c r="S4114" s="3">
        <v>38705</v>
      </c>
      <c r="T4114">
        <v>4.25</v>
      </c>
    </row>
    <row r="4115" spans="10:20" x14ac:dyDescent="0.25">
      <c r="J4115" s="2">
        <v>38835</v>
      </c>
      <c r="K4115" s="4">
        <v>11.59</v>
      </c>
      <c r="S4115" s="3">
        <v>38706</v>
      </c>
      <c r="T4115">
        <v>4.3</v>
      </c>
    </row>
    <row r="4116" spans="10:20" x14ac:dyDescent="0.25">
      <c r="J4116" s="2">
        <v>38838</v>
      </c>
      <c r="K4116" s="4">
        <v>12.54</v>
      </c>
      <c r="S4116" s="3">
        <v>38707</v>
      </c>
      <c r="T4116">
        <v>4.08</v>
      </c>
    </row>
    <row r="4117" spans="10:20" x14ac:dyDescent="0.25">
      <c r="J4117" s="2">
        <v>38839</v>
      </c>
      <c r="K4117" s="4">
        <v>11.99</v>
      </c>
      <c r="S4117" s="3">
        <v>38708</v>
      </c>
      <c r="T4117">
        <v>4.25</v>
      </c>
    </row>
    <row r="4118" spans="10:20" x14ac:dyDescent="0.25">
      <c r="J4118" s="2">
        <v>38840</v>
      </c>
      <c r="K4118" s="4">
        <v>11.99</v>
      </c>
      <c r="S4118" s="3">
        <v>38709</v>
      </c>
      <c r="T4118">
        <v>4.21</v>
      </c>
    </row>
    <row r="4119" spans="10:20" x14ac:dyDescent="0.25">
      <c r="J4119" s="2">
        <v>38841</v>
      </c>
      <c r="K4119" s="4">
        <v>11.86</v>
      </c>
      <c r="S4119" s="3">
        <v>38713</v>
      </c>
      <c r="T4119">
        <v>4.26</v>
      </c>
    </row>
    <row r="4120" spans="10:20" x14ac:dyDescent="0.25">
      <c r="J4120" s="2">
        <v>38842</v>
      </c>
      <c r="K4120" s="4">
        <v>11.62</v>
      </c>
      <c r="S4120" s="3">
        <v>38714</v>
      </c>
      <c r="T4120">
        <v>4.1900000000000004</v>
      </c>
    </row>
    <row r="4121" spans="10:20" x14ac:dyDescent="0.25">
      <c r="J4121" s="2">
        <v>38845</v>
      </c>
      <c r="K4121" s="4">
        <v>12</v>
      </c>
      <c r="S4121" s="3">
        <v>38715</v>
      </c>
      <c r="T4121">
        <v>4.18</v>
      </c>
    </row>
    <row r="4122" spans="10:20" x14ac:dyDescent="0.25">
      <c r="J4122" s="2">
        <v>38846</v>
      </c>
      <c r="K4122" s="4">
        <v>11.99</v>
      </c>
      <c r="S4122" s="3">
        <v>38716</v>
      </c>
      <c r="T4122">
        <v>4.09</v>
      </c>
    </row>
    <row r="4123" spans="10:20" x14ac:dyDescent="0.25">
      <c r="J4123" s="2">
        <v>38847</v>
      </c>
      <c r="K4123" s="4">
        <v>11.78</v>
      </c>
      <c r="S4123" s="3">
        <v>38720</v>
      </c>
      <c r="T4123">
        <v>4.34</v>
      </c>
    </row>
    <row r="4124" spans="10:20" x14ac:dyDescent="0.25">
      <c r="J4124" s="2">
        <v>38848</v>
      </c>
      <c r="K4124" s="4">
        <v>12.49</v>
      </c>
      <c r="S4124" s="3">
        <v>38721</v>
      </c>
      <c r="T4124">
        <v>4.22</v>
      </c>
    </row>
    <row r="4125" spans="10:20" x14ac:dyDescent="0.25">
      <c r="J4125" s="2">
        <v>38849</v>
      </c>
      <c r="K4125" s="4">
        <v>14.19</v>
      </c>
      <c r="S4125" s="3">
        <v>38722</v>
      </c>
      <c r="T4125">
        <v>4.24</v>
      </c>
    </row>
    <row r="4126" spans="10:20" x14ac:dyDescent="0.25">
      <c r="J4126" s="2">
        <v>38852</v>
      </c>
      <c r="K4126" s="4">
        <v>13.57</v>
      </c>
      <c r="S4126" s="3">
        <v>38723</v>
      </c>
      <c r="T4126">
        <v>4.22</v>
      </c>
    </row>
    <row r="4127" spans="10:20" x14ac:dyDescent="0.25">
      <c r="J4127" s="2">
        <v>38853</v>
      </c>
      <c r="K4127" s="4">
        <v>13.35</v>
      </c>
      <c r="S4127" s="3">
        <v>38726</v>
      </c>
      <c r="T4127">
        <v>4.25</v>
      </c>
    </row>
    <row r="4128" spans="10:20" x14ac:dyDescent="0.25">
      <c r="J4128" s="2">
        <v>38854</v>
      </c>
      <c r="K4128" s="4">
        <v>16.260000000000002</v>
      </c>
      <c r="S4128" s="3">
        <v>38727</v>
      </c>
      <c r="T4128">
        <v>4.24</v>
      </c>
    </row>
    <row r="4129" spans="10:20" x14ac:dyDescent="0.25">
      <c r="J4129" s="2">
        <v>38855</v>
      </c>
      <c r="K4129" s="4">
        <v>16.989999999999998</v>
      </c>
      <c r="S4129" s="3">
        <v>38728</v>
      </c>
      <c r="T4129">
        <v>4.24</v>
      </c>
    </row>
    <row r="4130" spans="10:20" x14ac:dyDescent="0.25">
      <c r="J4130" s="2">
        <v>38856</v>
      </c>
      <c r="K4130" s="4">
        <v>17.18</v>
      </c>
      <c r="S4130" s="3">
        <v>38729</v>
      </c>
      <c r="T4130">
        <v>4.28</v>
      </c>
    </row>
    <row r="4131" spans="10:20" x14ac:dyDescent="0.25">
      <c r="J4131" s="2">
        <v>38859</v>
      </c>
      <c r="K4131" s="4">
        <v>17.72</v>
      </c>
      <c r="S4131" s="3">
        <v>38730</v>
      </c>
      <c r="T4131">
        <v>4.3</v>
      </c>
    </row>
    <row r="4132" spans="10:20" x14ac:dyDescent="0.25">
      <c r="J4132" s="2">
        <v>38860</v>
      </c>
      <c r="K4132" s="4">
        <v>18.260000000000002</v>
      </c>
      <c r="S4132" s="3">
        <v>38734</v>
      </c>
      <c r="T4132">
        <v>4.32</v>
      </c>
    </row>
    <row r="4133" spans="10:20" x14ac:dyDescent="0.25">
      <c r="J4133" s="2">
        <v>38861</v>
      </c>
      <c r="K4133" s="4">
        <v>17.36</v>
      </c>
      <c r="S4133" s="3">
        <v>38735</v>
      </c>
      <c r="T4133">
        <v>4.24</v>
      </c>
    </row>
    <row r="4134" spans="10:20" x14ac:dyDescent="0.25">
      <c r="J4134" s="2">
        <v>38862</v>
      </c>
      <c r="K4134" s="4">
        <v>15.5</v>
      </c>
      <c r="S4134" s="3">
        <v>38736</v>
      </c>
      <c r="T4134">
        <v>4.2300000000000004</v>
      </c>
    </row>
    <row r="4135" spans="10:20" x14ac:dyDescent="0.25">
      <c r="J4135" s="2">
        <v>38863</v>
      </c>
      <c r="K4135" s="4">
        <v>14.26</v>
      </c>
      <c r="S4135" s="3">
        <v>38737</v>
      </c>
      <c r="T4135">
        <v>4.24</v>
      </c>
    </row>
    <row r="4136" spans="10:20" x14ac:dyDescent="0.25">
      <c r="J4136" s="2">
        <v>38867</v>
      </c>
      <c r="K4136" s="4">
        <v>18.66</v>
      </c>
      <c r="S4136" s="3">
        <v>38740</v>
      </c>
      <c r="T4136">
        <v>4.26</v>
      </c>
    </row>
    <row r="4137" spans="10:20" x14ac:dyDescent="0.25">
      <c r="J4137" s="2">
        <v>38868</v>
      </c>
      <c r="K4137" s="4">
        <v>16.440000000000001</v>
      </c>
      <c r="S4137" s="3">
        <v>38741</v>
      </c>
      <c r="T4137">
        <v>4.28</v>
      </c>
    </row>
    <row r="4138" spans="10:20" x14ac:dyDescent="0.25">
      <c r="J4138" s="2">
        <v>38869</v>
      </c>
      <c r="K4138" s="4">
        <v>14.52</v>
      </c>
      <c r="S4138" s="3">
        <v>38742</v>
      </c>
      <c r="T4138">
        <v>4.3600000000000003</v>
      </c>
    </row>
    <row r="4139" spans="10:20" x14ac:dyDescent="0.25">
      <c r="J4139" s="2">
        <v>38870</v>
      </c>
      <c r="K4139" s="4">
        <v>14.32</v>
      </c>
      <c r="S4139" s="3">
        <v>38743</v>
      </c>
      <c r="T4139">
        <v>4.37</v>
      </c>
    </row>
    <row r="4140" spans="10:20" x14ac:dyDescent="0.25">
      <c r="J4140" s="2">
        <v>38873</v>
      </c>
      <c r="K4140" s="4">
        <v>16.649999999999999</v>
      </c>
      <c r="S4140" s="3">
        <v>38744</v>
      </c>
      <c r="T4140">
        <v>4.42</v>
      </c>
    </row>
    <row r="4141" spans="10:20" x14ac:dyDescent="0.25">
      <c r="J4141" s="2">
        <v>38874</v>
      </c>
      <c r="K4141" s="4">
        <v>17.34</v>
      </c>
      <c r="S4141" s="3">
        <v>38747</v>
      </c>
      <c r="T4141">
        <v>4.4800000000000004</v>
      </c>
    </row>
    <row r="4142" spans="10:20" x14ac:dyDescent="0.25">
      <c r="J4142" s="2">
        <v>38875</v>
      </c>
      <c r="K4142" s="4">
        <v>17.8</v>
      </c>
      <c r="S4142" s="3">
        <v>38748</v>
      </c>
      <c r="T4142">
        <v>4.47</v>
      </c>
    </row>
    <row r="4143" spans="10:20" x14ac:dyDescent="0.25">
      <c r="J4143" s="2">
        <v>38876</v>
      </c>
      <c r="K4143" s="4">
        <v>18.350000000000001</v>
      </c>
      <c r="S4143" s="3">
        <v>38749</v>
      </c>
      <c r="T4143">
        <v>4.47</v>
      </c>
    </row>
    <row r="4144" spans="10:20" x14ac:dyDescent="0.25">
      <c r="J4144" s="2">
        <v>38877</v>
      </c>
      <c r="K4144" s="4">
        <v>18.12</v>
      </c>
      <c r="S4144" s="3">
        <v>38750</v>
      </c>
      <c r="T4144">
        <v>4.4800000000000004</v>
      </c>
    </row>
    <row r="4145" spans="10:20" x14ac:dyDescent="0.25">
      <c r="J4145" s="2">
        <v>38880</v>
      </c>
      <c r="K4145" s="4">
        <v>20.96</v>
      </c>
      <c r="S4145" s="3">
        <v>38751</v>
      </c>
      <c r="T4145">
        <v>4.51</v>
      </c>
    </row>
    <row r="4146" spans="10:20" x14ac:dyDescent="0.25">
      <c r="J4146" s="2">
        <v>38881</v>
      </c>
      <c r="K4146" s="4">
        <v>23.81</v>
      </c>
      <c r="S4146" s="3">
        <v>38754</v>
      </c>
      <c r="T4146">
        <v>4.51</v>
      </c>
    </row>
    <row r="4147" spans="10:20" x14ac:dyDescent="0.25">
      <c r="J4147" s="2">
        <v>38882</v>
      </c>
      <c r="K4147" s="4">
        <v>21.46</v>
      </c>
      <c r="S4147" s="3">
        <v>38755</v>
      </c>
      <c r="T4147">
        <v>4.47</v>
      </c>
    </row>
    <row r="4148" spans="10:20" x14ac:dyDescent="0.25">
      <c r="J4148" s="2">
        <v>38883</v>
      </c>
      <c r="K4148" s="4">
        <v>15.9</v>
      </c>
      <c r="S4148" s="3">
        <v>38756</v>
      </c>
      <c r="T4148">
        <v>4.4800000000000004</v>
      </c>
    </row>
    <row r="4149" spans="10:20" x14ac:dyDescent="0.25">
      <c r="J4149" s="2">
        <v>38884</v>
      </c>
      <c r="K4149" s="4">
        <v>17.25</v>
      </c>
      <c r="S4149" s="3">
        <v>38757</v>
      </c>
      <c r="T4149">
        <v>4.5199999999999996</v>
      </c>
    </row>
    <row r="4150" spans="10:20" x14ac:dyDescent="0.25">
      <c r="J4150" s="2">
        <v>38887</v>
      </c>
      <c r="K4150" s="4">
        <v>17.829999999999998</v>
      </c>
      <c r="S4150" s="3">
        <v>38758</v>
      </c>
      <c r="T4150">
        <v>4.51</v>
      </c>
    </row>
    <row r="4151" spans="10:20" x14ac:dyDescent="0.25">
      <c r="J4151" s="2">
        <v>38888</v>
      </c>
      <c r="K4151" s="4">
        <v>16.690000000000001</v>
      </c>
      <c r="S4151" s="3">
        <v>38761</v>
      </c>
      <c r="T4151">
        <v>4.4400000000000004</v>
      </c>
    </row>
    <row r="4152" spans="10:20" x14ac:dyDescent="0.25">
      <c r="J4152" s="2">
        <v>38889</v>
      </c>
      <c r="K4152" s="4">
        <v>15.52</v>
      </c>
      <c r="S4152" s="3">
        <v>38762</v>
      </c>
      <c r="T4152">
        <v>4.45</v>
      </c>
    </row>
    <row r="4153" spans="10:20" x14ac:dyDescent="0.25">
      <c r="J4153" s="2">
        <v>38890</v>
      </c>
      <c r="K4153" s="4">
        <v>15.88</v>
      </c>
      <c r="S4153" s="3">
        <v>38763</v>
      </c>
      <c r="T4153">
        <v>4.5</v>
      </c>
    </row>
    <row r="4154" spans="10:20" x14ac:dyDescent="0.25">
      <c r="J4154" s="2">
        <v>38891</v>
      </c>
      <c r="K4154" s="4">
        <v>15.89</v>
      </c>
      <c r="S4154" s="3">
        <v>38764</v>
      </c>
      <c r="T4154">
        <v>4.4800000000000004</v>
      </c>
    </row>
    <row r="4155" spans="10:20" x14ac:dyDescent="0.25">
      <c r="J4155" s="2">
        <v>38894</v>
      </c>
      <c r="K4155" s="4">
        <v>15.62</v>
      </c>
      <c r="S4155" s="3">
        <v>38765</v>
      </c>
      <c r="T4155">
        <v>4.4800000000000004</v>
      </c>
    </row>
    <row r="4156" spans="10:20" x14ac:dyDescent="0.25">
      <c r="J4156" s="2">
        <v>38895</v>
      </c>
      <c r="K4156" s="4">
        <v>16.399999999999999</v>
      </c>
      <c r="S4156" s="3">
        <v>38769</v>
      </c>
      <c r="T4156">
        <v>4.54</v>
      </c>
    </row>
    <row r="4157" spans="10:20" x14ac:dyDescent="0.25">
      <c r="J4157" s="2">
        <v>38896</v>
      </c>
      <c r="K4157" s="4">
        <v>15.79</v>
      </c>
      <c r="S4157" s="3">
        <v>38770</v>
      </c>
      <c r="T4157">
        <v>4.49</v>
      </c>
    </row>
    <row r="4158" spans="10:20" x14ac:dyDescent="0.25">
      <c r="J4158" s="2">
        <v>38897</v>
      </c>
      <c r="K4158" s="4">
        <v>13.03</v>
      </c>
      <c r="S4158" s="3">
        <v>38771</v>
      </c>
      <c r="T4158">
        <v>4.47</v>
      </c>
    </row>
    <row r="4159" spans="10:20" x14ac:dyDescent="0.25">
      <c r="J4159" s="2">
        <v>38898</v>
      </c>
      <c r="K4159" s="4">
        <v>13.08</v>
      </c>
      <c r="S4159" s="3">
        <v>38772</v>
      </c>
      <c r="T4159">
        <v>4.4800000000000004</v>
      </c>
    </row>
    <row r="4160" spans="10:20" x14ac:dyDescent="0.25">
      <c r="J4160" s="2">
        <v>38901</v>
      </c>
      <c r="K4160" s="4">
        <v>13.05</v>
      </c>
      <c r="S4160" s="3">
        <v>38775</v>
      </c>
      <c r="T4160">
        <v>4.5199999999999996</v>
      </c>
    </row>
    <row r="4161" spans="10:20" x14ac:dyDescent="0.25">
      <c r="J4161" s="2">
        <v>38903</v>
      </c>
      <c r="K4161" s="4">
        <v>14.15</v>
      </c>
      <c r="S4161" s="3">
        <v>38776</v>
      </c>
      <c r="T4161">
        <v>4.5199999999999996</v>
      </c>
    </row>
    <row r="4162" spans="10:20" x14ac:dyDescent="0.25">
      <c r="J4162" s="2">
        <v>38904</v>
      </c>
      <c r="K4162" s="4">
        <v>13.65</v>
      </c>
      <c r="S4162" s="3">
        <v>38777</v>
      </c>
      <c r="T4162">
        <v>4.5199999999999996</v>
      </c>
    </row>
    <row r="4163" spans="10:20" x14ac:dyDescent="0.25">
      <c r="J4163" s="2">
        <v>38905</v>
      </c>
      <c r="K4163" s="4">
        <v>13.97</v>
      </c>
      <c r="S4163" s="3">
        <v>38778</v>
      </c>
      <c r="T4163">
        <v>4.5</v>
      </c>
    </row>
    <row r="4164" spans="10:20" x14ac:dyDescent="0.25">
      <c r="J4164" s="2">
        <v>38908</v>
      </c>
      <c r="K4164" s="4">
        <v>14.02</v>
      </c>
      <c r="S4164" s="3">
        <v>38779</v>
      </c>
      <c r="T4164">
        <v>4.51</v>
      </c>
    </row>
    <row r="4165" spans="10:20" x14ac:dyDescent="0.25">
      <c r="J4165" s="2">
        <v>38909</v>
      </c>
      <c r="K4165" s="4">
        <v>13.14</v>
      </c>
      <c r="S4165" s="3">
        <v>38782</v>
      </c>
      <c r="T4165">
        <v>4.51</v>
      </c>
    </row>
    <row r="4166" spans="10:20" x14ac:dyDescent="0.25">
      <c r="J4166" s="2">
        <v>38910</v>
      </c>
      <c r="K4166" s="4">
        <v>14.49</v>
      </c>
      <c r="S4166" s="3">
        <v>38783</v>
      </c>
      <c r="T4166">
        <v>4.51</v>
      </c>
    </row>
    <row r="4167" spans="10:20" x14ac:dyDescent="0.25">
      <c r="J4167" s="2">
        <v>38911</v>
      </c>
      <c r="K4167" s="4">
        <v>17.79</v>
      </c>
      <c r="S4167" s="3">
        <v>38784</v>
      </c>
      <c r="T4167">
        <v>4.51</v>
      </c>
    </row>
    <row r="4168" spans="10:20" x14ac:dyDescent="0.25">
      <c r="J4168" s="2">
        <v>38912</v>
      </c>
      <c r="K4168" s="4">
        <v>18.05</v>
      </c>
      <c r="S4168" s="3">
        <v>38785</v>
      </c>
      <c r="T4168">
        <v>4.51</v>
      </c>
    </row>
    <row r="4169" spans="10:20" x14ac:dyDescent="0.25">
      <c r="J4169" s="2">
        <v>38915</v>
      </c>
      <c r="K4169" s="4">
        <v>18.64</v>
      </c>
      <c r="S4169" s="3">
        <v>38786</v>
      </c>
      <c r="T4169">
        <v>4.51</v>
      </c>
    </row>
    <row r="4170" spans="10:20" x14ac:dyDescent="0.25">
      <c r="J4170" s="2">
        <v>38916</v>
      </c>
      <c r="K4170" s="4">
        <v>17.739999999999998</v>
      </c>
      <c r="S4170" s="3">
        <v>38789</v>
      </c>
      <c r="T4170">
        <v>4.5199999999999996</v>
      </c>
    </row>
    <row r="4171" spans="10:20" x14ac:dyDescent="0.25">
      <c r="J4171" s="2">
        <v>38917</v>
      </c>
      <c r="K4171" s="4">
        <v>15.55</v>
      </c>
      <c r="S4171" s="3">
        <v>38790</v>
      </c>
      <c r="T4171">
        <v>4.51</v>
      </c>
    </row>
    <row r="4172" spans="10:20" x14ac:dyDescent="0.25">
      <c r="J4172" s="2">
        <v>38918</v>
      </c>
      <c r="K4172" s="4">
        <v>16.21</v>
      </c>
      <c r="S4172" s="3">
        <v>38791</v>
      </c>
      <c r="T4172">
        <v>4.47</v>
      </c>
    </row>
    <row r="4173" spans="10:20" x14ac:dyDescent="0.25">
      <c r="J4173" s="2">
        <v>38919</v>
      </c>
      <c r="K4173" s="4">
        <v>17.399999999999999</v>
      </c>
      <c r="S4173" s="3">
        <v>38792</v>
      </c>
      <c r="T4173">
        <v>4.55</v>
      </c>
    </row>
    <row r="4174" spans="10:20" x14ac:dyDescent="0.25">
      <c r="J4174" s="2">
        <v>38922</v>
      </c>
      <c r="K4174" s="4">
        <v>14.98</v>
      </c>
      <c r="S4174" s="3">
        <v>38793</v>
      </c>
      <c r="T4174">
        <v>4.5999999999999996</v>
      </c>
    </row>
    <row r="4175" spans="10:20" x14ac:dyDescent="0.25">
      <c r="J4175" s="2">
        <v>38923</v>
      </c>
      <c r="K4175" s="4">
        <v>14.85</v>
      </c>
      <c r="S4175" s="3">
        <v>38796</v>
      </c>
      <c r="T4175">
        <v>4.55</v>
      </c>
    </row>
    <row r="4176" spans="10:20" x14ac:dyDescent="0.25">
      <c r="J4176" s="2">
        <v>38924</v>
      </c>
      <c r="K4176" s="4">
        <v>14.62</v>
      </c>
      <c r="S4176" s="3">
        <v>38797</v>
      </c>
      <c r="T4176">
        <v>4.54</v>
      </c>
    </row>
    <row r="4177" spans="10:20" x14ac:dyDescent="0.25">
      <c r="J4177" s="2">
        <v>38925</v>
      </c>
      <c r="K4177" s="4">
        <v>14.94</v>
      </c>
      <c r="S4177" s="3">
        <v>38798</v>
      </c>
      <c r="T4177">
        <v>4.58</v>
      </c>
    </row>
    <row r="4178" spans="10:20" x14ac:dyDescent="0.25">
      <c r="J4178" s="2">
        <v>38926</v>
      </c>
      <c r="K4178" s="4">
        <v>14.33</v>
      </c>
      <c r="S4178" s="3">
        <v>38799</v>
      </c>
      <c r="T4178">
        <v>4.6399999999999997</v>
      </c>
    </row>
    <row r="4179" spans="10:20" x14ac:dyDescent="0.25">
      <c r="J4179" s="2">
        <v>38929</v>
      </c>
      <c r="K4179" s="4">
        <v>14.95</v>
      </c>
      <c r="S4179" s="3">
        <v>38800</v>
      </c>
      <c r="T4179">
        <v>4.6899999999999995</v>
      </c>
    </row>
    <row r="4180" spans="10:20" x14ac:dyDescent="0.25">
      <c r="J4180" s="2">
        <v>38930</v>
      </c>
      <c r="K4180" s="4">
        <v>15.05</v>
      </c>
      <c r="S4180" s="3">
        <v>38803</v>
      </c>
      <c r="T4180">
        <v>4.7699999999999996</v>
      </c>
    </row>
    <row r="4181" spans="10:20" x14ac:dyDescent="0.25">
      <c r="J4181" s="2">
        <v>38931</v>
      </c>
      <c r="K4181" s="4">
        <v>14.34</v>
      </c>
      <c r="S4181" s="3">
        <v>38804</v>
      </c>
      <c r="T4181">
        <v>4.7</v>
      </c>
    </row>
    <row r="4182" spans="10:20" x14ac:dyDescent="0.25">
      <c r="J4182" s="2">
        <v>38932</v>
      </c>
      <c r="K4182" s="4">
        <v>14.46</v>
      </c>
      <c r="S4182" s="3">
        <v>38805</v>
      </c>
      <c r="T4182">
        <v>4.6899999999999995</v>
      </c>
    </row>
    <row r="4183" spans="10:20" x14ac:dyDescent="0.25">
      <c r="J4183" s="2">
        <v>38933</v>
      </c>
      <c r="K4183" s="4">
        <v>14.34</v>
      </c>
      <c r="S4183" s="3">
        <v>38806</v>
      </c>
      <c r="T4183">
        <v>4.76</v>
      </c>
    </row>
    <row r="4184" spans="10:20" x14ac:dyDescent="0.25">
      <c r="J4184" s="2">
        <v>38936</v>
      </c>
      <c r="K4184" s="4">
        <v>15.23</v>
      </c>
      <c r="S4184" s="3">
        <v>38807</v>
      </c>
      <c r="T4184">
        <v>5</v>
      </c>
    </row>
    <row r="4185" spans="10:20" x14ac:dyDescent="0.25">
      <c r="J4185" s="2">
        <v>38937</v>
      </c>
      <c r="K4185" s="4">
        <v>15.23</v>
      </c>
      <c r="S4185" s="3">
        <v>38810</v>
      </c>
      <c r="T4185">
        <v>4.87</v>
      </c>
    </row>
    <row r="4186" spans="10:20" x14ac:dyDescent="0.25">
      <c r="J4186" s="2">
        <v>38938</v>
      </c>
      <c r="K4186" s="4">
        <v>15.2</v>
      </c>
      <c r="S4186" s="3">
        <v>38811</v>
      </c>
      <c r="T4186">
        <v>4.76</v>
      </c>
    </row>
    <row r="4187" spans="10:20" x14ac:dyDescent="0.25">
      <c r="J4187" s="2">
        <v>38939</v>
      </c>
      <c r="K4187" s="4">
        <v>14.46</v>
      </c>
      <c r="S4187" s="3">
        <v>38812</v>
      </c>
      <c r="T4187">
        <v>4.76</v>
      </c>
    </row>
    <row r="4188" spans="10:20" x14ac:dyDescent="0.25">
      <c r="J4188" s="2">
        <v>38940</v>
      </c>
      <c r="K4188" s="4">
        <v>14.3</v>
      </c>
      <c r="S4188" s="3">
        <v>38813</v>
      </c>
      <c r="T4188">
        <v>4.76</v>
      </c>
    </row>
    <row r="4189" spans="10:20" x14ac:dyDescent="0.25">
      <c r="J4189" s="2">
        <v>38943</v>
      </c>
      <c r="K4189" s="4">
        <v>14.26</v>
      </c>
      <c r="S4189" s="3">
        <v>38814</v>
      </c>
      <c r="T4189">
        <v>4.76</v>
      </c>
    </row>
    <row r="4190" spans="10:20" x14ac:dyDescent="0.25">
      <c r="J4190" s="2">
        <v>38944</v>
      </c>
      <c r="K4190" s="4">
        <v>13.42</v>
      </c>
      <c r="S4190" s="3">
        <v>38817</v>
      </c>
      <c r="T4190">
        <v>4.78</v>
      </c>
    </row>
    <row r="4191" spans="10:20" x14ac:dyDescent="0.25">
      <c r="J4191" s="2">
        <v>38945</v>
      </c>
      <c r="K4191" s="4">
        <v>12.41</v>
      </c>
      <c r="S4191" s="3">
        <v>38818</v>
      </c>
      <c r="T4191">
        <v>4.74</v>
      </c>
    </row>
    <row r="4192" spans="10:20" x14ac:dyDescent="0.25">
      <c r="J4192" s="2">
        <v>38946</v>
      </c>
      <c r="K4192" s="4">
        <v>12.24</v>
      </c>
      <c r="S4192" s="3">
        <v>38819</v>
      </c>
      <c r="T4192">
        <v>4.78</v>
      </c>
    </row>
    <row r="4193" spans="10:20" x14ac:dyDescent="0.25">
      <c r="J4193" s="2">
        <v>38947</v>
      </c>
      <c r="K4193" s="4">
        <v>11.64</v>
      </c>
      <c r="S4193" s="3">
        <v>38820</v>
      </c>
      <c r="T4193">
        <v>4.82</v>
      </c>
    </row>
    <row r="4194" spans="10:20" x14ac:dyDescent="0.25">
      <c r="J4194" s="2">
        <v>38950</v>
      </c>
      <c r="K4194" s="4">
        <v>12.22</v>
      </c>
      <c r="S4194" s="3">
        <v>38821</v>
      </c>
      <c r="T4194">
        <v>4.8</v>
      </c>
    </row>
    <row r="4195" spans="10:20" x14ac:dyDescent="0.25">
      <c r="J4195" s="2">
        <v>38951</v>
      </c>
      <c r="K4195" s="4">
        <v>12.19</v>
      </c>
      <c r="S4195" s="3">
        <v>38824</v>
      </c>
      <c r="T4195">
        <v>4.78</v>
      </c>
    </row>
    <row r="4196" spans="10:20" x14ac:dyDescent="0.25">
      <c r="J4196" s="2">
        <v>38952</v>
      </c>
      <c r="K4196" s="4">
        <v>12.4</v>
      </c>
      <c r="S4196" s="3">
        <v>38825</v>
      </c>
      <c r="T4196">
        <v>4.72</v>
      </c>
    </row>
    <row r="4197" spans="10:20" x14ac:dyDescent="0.25">
      <c r="J4197" s="2">
        <v>38953</v>
      </c>
      <c r="K4197" s="4">
        <v>12.4</v>
      </c>
      <c r="S4197" s="3">
        <v>38826</v>
      </c>
      <c r="T4197">
        <v>4.7</v>
      </c>
    </row>
    <row r="4198" spans="10:20" x14ac:dyDescent="0.25">
      <c r="J4198" s="2">
        <v>38954</v>
      </c>
      <c r="K4198" s="4">
        <v>12.31</v>
      </c>
      <c r="S4198" s="3">
        <v>38827</v>
      </c>
      <c r="T4198">
        <v>4.7300000000000004</v>
      </c>
    </row>
    <row r="4199" spans="10:20" x14ac:dyDescent="0.25">
      <c r="J4199" s="2">
        <v>38957</v>
      </c>
      <c r="K4199" s="4">
        <v>12.18</v>
      </c>
      <c r="S4199" s="3">
        <v>38828</v>
      </c>
      <c r="T4199">
        <v>4.74</v>
      </c>
    </row>
    <row r="4200" spans="10:20" x14ac:dyDescent="0.25">
      <c r="J4200" s="2">
        <v>38958</v>
      </c>
      <c r="K4200" s="4">
        <v>12.28</v>
      </c>
      <c r="S4200" s="3">
        <v>38831</v>
      </c>
      <c r="T4200">
        <v>4.7699999999999996</v>
      </c>
    </row>
    <row r="4201" spans="10:20" x14ac:dyDescent="0.25">
      <c r="J4201" s="2">
        <v>38959</v>
      </c>
      <c r="K4201" s="4">
        <v>12.22</v>
      </c>
      <c r="S4201" s="3">
        <v>38832</v>
      </c>
      <c r="T4201">
        <v>4.74</v>
      </c>
    </row>
    <row r="4202" spans="10:20" x14ac:dyDescent="0.25">
      <c r="J4202" s="2">
        <v>38960</v>
      </c>
      <c r="K4202" s="4">
        <v>12.31</v>
      </c>
      <c r="S4202" s="3">
        <v>38833</v>
      </c>
      <c r="T4202">
        <v>4.7300000000000004</v>
      </c>
    </row>
    <row r="4203" spans="10:20" x14ac:dyDescent="0.25">
      <c r="J4203" s="2">
        <v>38961</v>
      </c>
      <c r="K4203" s="4">
        <v>11.96</v>
      </c>
      <c r="S4203" s="3">
        <v>38834</v>
      </c>
      <c r="T4203">
        <v>4.79</v>
      </c>
    </row>
    <row r="4204" spans="10:20" x14ac:dyDescent="0.25">
      <c r="J4204" s="2">
        <v>38965</v>
      </c>
      <c r="K4204" s="4">
        <v>12.63</v>
      </c>
      <c r="S4204" s="3">
        <v>38835</v>
      </c>
      <c r="T4204">
        <v>4.8600000000000003</v>
      </c>
    </row>
    <row r="4205" spans="10:20" x14ac:dyDescent="0.25">
      <c r="J4205" s="2">
        <v>38966</v>
      </c>
      <c r="K4205" s="4">
        <v>13.74</v>
      </c>
      <c r="S4205" s="3">
        <v>38838</v>
      </c>
      <c r="T4205">
        <v>4.84</v>
      </c>
    </row>
    <row r="4206" spans="10:20" x14ac:dyDescent="0.25">
      <c r="J4206" s="2">
        <v>38967</v>
      </c>
      <c r="K4206" s="4">
        <v>13.88</v>
      </c>
      <c r="S4206" s="3">
        <v>38839</v>
      </c>
      <c r="T4206">
        <v>4.79</v>
      </c>
    </row>
    <row r="4207" spans="10:20" x14ac:dyDescent="0.25">
      <c r="J4207" s="2">
        <v>38968</v>
      </c>
      <c r="K4207" s="4">
        <v>13.16</v>
      </c>
      <c r="S4207" s="3">
        <v>38840</v>
      </c>
      <c r="T4207">
        <v>4.8100000000000005</v>
      </c>
    </row>
    <row r="4208" spans="10:20" x14ac:dyDescent="0.25">
      <c r="J4208" s="2">
        <v>38971</v>
      </c>
      <c r="K4208" s="4">
        <v>12.99</v>
      </c>
      <c r="S4208" s="3">
        <v>38841</v>
      </c>
      <c r="T4208">
        <v>4.83</v>
      </c>
    </row>
    <row r="4209" spans="10:20" x14ac:dyDescent="0.25">
      <c r="J4209" s="2">
        <v>38972</v>
      </c>
      <c r="K4209" s="4">
        <v>11.92</v>
      </c>
      <c r="S4209" s="3">
        <v>38842</v>
      </c>
      <c r="T4209">
        <v>4.83</v>
      </c>
    </row>
    <row r="4210" spans="10:20" x14ac:dyDescent="0.25">
      <c r="J4210" s="2">
        <v>38973</v>
      </c>
      <c r="K4210" s="4">
        <v>11.18</v>
      </c>
      <c r="S4210" s="3">
        <v>38845</v>
      </c>
      <c r="T4210">
        <v>4.88</v>
      </c>
    </row>
    <row r="4211" spans="10:20" x14ac:dyDescent="0.25">
      <c r="J4211" s="2">
        <v>38974</v>
      </c>
      <c r="K4211" s="4">
        <v>11.55</v>
      </c>
      <c r="S4211" s="3">
        <v>38846</v>
      </c>
      <c r="T4211">
        <v>4.78</v>
      </c>
    </row>
    <row r="4212" spans="10:20" x14ac:dyDescent="0.25">
      <c r="J4212" s="2">
        <v>38975</v>
      </c>
      <c r="K4212" s="4">
        <v>11.76</v>
      </c>
      <c r="S4212" s="3">
        <v>38847</v>
      </c>
      <c r="T4212">
        <v>4.88</v>
      </c>
    </row>
    <row r="4213" spans="10:20" x14ac:dyDescent="0.25">
      <c r="J4213" s="2">
        <v>38978</v>
      </c>
      <c r="K4213" s="4">
        <v>11.78</v>
      </c>
      <c r="S4213" s="3">
        <v>38848</v>
      </c>
      <c r="T4213">
        <v>4.99</v>
      </c>
    </row>
    <row r="4214" spans="10:20" x14ac:dyDescent="0.25">
      <c r="J4214" s="2">
        <v>38979</v>
      </c>
      <c r="K4214" s="4">
        <v>11.98</v>
      </c>
      <c r="S4214" s="3">
        <v>38849</v>
      </c>
      <c r="T4214">
        <v>5.01</v>
      </c>
    </row>
    <row r="4215" spans="10:20" x14ac:dyDescent="0.25">
      <c r="J4215" s="2">
        <v>38980</v>
      </c>
      <c r="K4215" s="4">
        <v>11.39</v>
      </c>
      <c r="S4215" s="3">
        <v>38852</v>
      </c>
      <c r="T4215">
        <v>5.01</v>
      </c>
    </row>
    <row r="4216" spans="10:20" x14ac:dyDescent="0.25">
      <c r="J4216" s="2">
        <v>38981</v>
      </c>
      <c r="K4216" s="4">
        <v>12.25</v>
      </c>
      <c r="S4216" s="3">
        <v>38853</v>
      </c>
      <c r="T4216">
        <v>4.9800000000000004</v>
      </c>
    </row>
    <row r="4217" spans="10:20" x14ac:dyDescent="0.25">
      <c r="J4217" s="2">
        <v>38982</v>
      </c>
      <c r="K4217" s="4">
        <v>12.59</v>
      </c>
      <c r="S4217" s="3">
        <v>38854</v>
      </c>
      <c r="T4217">
        <v>4.96</v>
      </c>
    </row>
    <row r="4218" spans="10:20" x14ac:dyDescent="0.25">
      <c r="J4218" s="2">
        <v>38985</v>
      </c>
      <c r="K4218" s="4">
        <v>12.12</v>
      </c>
      <c r="S4218" s="3">
        <v>38855</v>
      </c>
      <c r="T4218">
        <v>5</v>
      </c>
    </row>
    <row r="4219" spans="10:20" x14ac:dyDescent="0.25">
      <c r="J4219" s="2">
        <v>38986</v>
      </c>
      <c r="K4219" s="4">
        <v>11.53</v>
      </c>
      <c r="S4219" s="3">
        <v>38856</v>
      </c>
      <c r="T4219">
        <v>5</v>
      </c>
    </row>
    <row r="4220" spans="10:20" x14ac:dyDescent="0.25">
      <c r="J4220" s="2">
        <v>38987</v>
      </c>
      <c r="K4220" s="4">
        <v>11.58</v>
      </c>
      <c r="S4220" s="3">
        <v>38859</v>
      </c>
      <c r="T4220">
        <v>5</v>
      </c>
    </row>
    <row r="4221" spans="10:20" x14ac:dyDescent="0.25">
      <c r="J4221" s="2">
        <v>38988</v>
      </c>
      <c r="K4221" s="4">
        <v>11.72</v>
      </c>
      <c r="S4221" s="3">
        <v>38860</v>
      </c>
      <c r="T4221">
        <v>4.9399999999999995</v>
      </c>
    </row>
    <row r="4222" spans="10:20" x14ac:dyDescent="0.25">
      <c r="J4222" s="2">
        <v>38989</v>
      </c>
      <c r="K4222" s="4">
        <v>11.98</v>
      </c>
      <c r="S4222" s="3">
        <v>38861</v>
      </c>
      <c r="T4222">
        <v>4.9000000000000004</v>
      </c>
    </row>
    <row r="4223" spans="10:20" x14ac:dyDescent="0.25">
      <c r="J4223" s="2">
        <v>38992</v>
      </c>
      <c r="K4223" s="4">
        <v>12.57</v>
      </c>
      <c r="S4223" s="3">
        <v>38862</v>
      </c>
      <c r="T4223">
        <v>5.01</v>
      </c>
    </row>
    <row r="4224" spans="10:20" x14ac:dyDescent="0.25">
      <c r="J4224" s="2">
        <v>38993</v>
      </c>
      <c r="K4224" s="4">
        <v>12.24</v>
      </c>
      <c r="S4224" s="3">
        <v>38863</v>
      </c>
      <c r="T4224">
        <v>4.99</v>
      </c>
    </row>
    <row r="4225" spans="10:20" x14ac:dyDescent="0.25">
      <c r="J4225" s="2">
        <v>38994</v>
      </c>
      <c r="K4225" s="4">
        <v>11.86</v>
      </c>
      <c r="S4225" s="3">
        <v>38867</v>
      </c>
      <c r="T4225">
        <v>5.0199999999999996</v>
      </c>
    </row>
    <row r="4226" spans="10:20" x14ac:dyDescent="0.25">
      <c r="J4226" s="2">
        <v>38995</v>
      </c>
      <c r="K4226" s="4">
        <v>11.98</v>
      </c>
      <c r="S4226" s="3">
        <v>38868</v>
      </c>
      <c r="T4226">
        <v>5.05</v>
      </c>
    </row>
    <row r="4227" spans="10:20" x14ac:dyDescent="0.25">
      <c r="J4227" s="2">
        <v>38996</v>
      </c>
      <c r="K4227" s="4">
        <v>11.56</v>
      </c>
      <c r="S4227" s="3">
        <v>38869</v>
      </c>
      <c r="T4227">
        <v>5.0199999999999996</v>
      </c>
    </row>
    <row r="4228" spans="10:20" x14ac:dyDescent="0.25">
      <c r="J4228" s="2">
        <v>38999</v>
      </c>
      <c r="K4228" s="4">
        <v>11.68</v>
      </c>
      <c r="S4228" s="3">
        <v>38870</v>
      </c>
      <c r="T4228">
        <v>4.97</v>
      </c>
    </row>
    <row r="4229" spans="10:20" x14ac:dyDescent="0.25">
      <c r="J4229" s="2">
        <v>39000</v>
      </c>
      <c r="K4229" s="4">
        <v>11.52</v>
      </c>
      <c r="S4229" s="3">
        <v>38873</v>
      </c>
      <c r="T4229">
        <v>5.01</v>
      </c>
    </row>
    <row r="4230" spans="10:20" x14ac:dyDescent="0.25">
      <c r="J4230" s="2">
        <v>39001</v>
      </c>
      <c r="K4230" s="4">
        <v>11.62</v>
      </c>
      <c r="S4230" s="3">
        <v>38874</v>
      </c>
      <c r="T4230">
        <v>4.99</v>
      </c>
    </row>
    <row r="4231" spans="10:20" x14ac:dyDescent="0.25">
      <c r="J4231" s="2">
        <v>39002</v>
      </c>
      <c r="K4231" s="4">
        <v>11.09</v>
      </c>
      <c r="S4231" s="3">
        <v>38875</v>
      </c>
      <c r="T4231">
        <v>4.99</v>
      </c>
    </row>
    <row r="4232" spans="10:20" x14ac:dyDescent="0.25">
      <c r="J4232" s="2">
        <v>39003</v>
      </c>
      <c r="K4232" s="4">
        <v>10.75</v>
      </c>
      <c r="S4232" s="3">
        <v>38876</v>
      </c>
      <c r="T4232">
        <v>5.0199999999999996</v>
      </c>
    </row>
    <row r="4233" spans="10:20" x14ac:dyDescent="0.25">
      <c r="J4233" s="2">
        <v>39006</v>
      </c>
      <c r="K4233" s="4">
        <v>11.09</v>
      </c>
      <c r="S4233" s="3">
        <v>38877</v>
      </c>
      <c r="T4233">
        <v>5</v>
      </c>
    </row>
    <row r="4234" spans="10:20" x14ac:dyDescent="0.25">
      <c r="J4234" s="2">
        <v>39007</v>
      </c>
      <c r="K4234" s="4">
        <v>11.73</v>
      </c>
      <c r="S4234" s="3">
        <v>38880</v>
      </c>
      <c r="T4234">
        <v>5.01</v>
      </c>
    </row>
    <row r="4235" spans="10:20" x14ac:dyDescent="0.25">
      <c r="J4235" s="2">
        <v>39008</v>
      </c>
      <c r="K4235" s="4">
        <v>11.34</v>
      </c>
      <c r="S4235" s="3">
        <v>38881</v>
      </c>
      <c r="T4235">
        <v>5</v>
      </c>
    </row>
    <row r="4236" spans="10:20" x14ac:dyDescent="0.25">
      <c r="J4236" s="2">
        <v>39009</v>
      </c>
      <c r="K4236" s="4">
        <v>10.9</v>
      </c>
      <c r="S4236" s="3">
        <v>38882</v>
      </c>
      <c r="T4236">
        <v>5</v>
      </c>
    </row>
    <row r="4237" spans="10:20" x14ac:dyDescent="0.25">
      <c r="J4237" s="2">
        <v>39010</v>
      </c>
      <c r="K4237" s="4">
        <v>10.63</v>
      </c>
      <c r="S4237" s="3">
        <v>38883</v>
      </c>
      <c r="T4237">
        <v>5.0199999999999996</v>
      </c>
    </row>
    <row r="4238" spans="10:20" x14ac:dyDescent="0.25">
      <c r="J4238" s="2">
        <v>39013</v>
      </c>
      <c r="K4238" s="4">
        <v>11.08</v>
      </c>
      <c r="S4238" s="3">
        <v>38884</v>
      </c>
      <c r="T4238">
        <v>4.9399999999999995</v>
      </c>
    </row>
    <row r="4239" spans="10:20" x14ac:dyDescent="0.25">
      <c r="J4239" s="2">
        <v>39014</v>
      </c>
      <c r="K4239" s="4">
        <v>10.78</v>
      </c>
      <c r="S4239" s="3">
        <v>38887</v>
      </c>
      <c r="T4239">
        <v>4.95</v>
      </c>
    </row>
    <row r="4240" spans="10:20" x14ac:dyDescent="0.25">
      <c r="J4240" s="2">
        <v>39015</v>
      </c>
      <c r="K4240" s="4">
        <v>10.66</v>
      </c>
      <c r="S4240" s="3">
        <v>38888</v>
      </c>
      <c r="T4240">
        <v>4.92</v>
      </c>
    </row>
    <row r="4241" spans="10:20" x14ac:dyDescent="0.25">
      <c r="J4241" s="2">
        <v>39016</v>
      </c>
      <c r="K4241" s="4">
        <v>10.56</v>
      </c>
      <c r="S4241" s="3">
        <v>38889</v>
      </c>
      <c r="T4241">
        <v>4.91</v>
      </c>
    </row>
    <row r="4242" spans="10:20" x14ac:dyDescent="0.25">
      <c r="J4242" s="2">
        <v>39017</v>
      </c>
      <c r="K4242" s="4">
        <v>10.8</v>
      </c>
      <c r="S4242" s="3">
        <v>38890</v>
      </c>
      <c r="T4242">
        <v>4.9800000000000004</v>
      </c>
    </row>
    <row r="4243" spans="10:20" x14ac:dyDescent="0.25">
      <c r="J4243" s="2">
        <v>39020</v>
      </c>
      <c r="K4243" s="4">
        <v>11.2</v>
      </c>
      <c r="S4243" s="3">
        <v>38891</v>
      </c>
      <c r="T4243">
        <v>4.9800000000000004</v>
      </c>
    </row>
    <row r="4244" spans="10:20" x14ac:dyDescent="0.25">
      <c r="J4244" s="2">
        <v>39021</v>
      </c>
      <c r="K4244" s="4">
        <v>11.1</v>
      </c>
      <c r="S4244" s="3">
        <v>38894</v>
      </c>
      <c r="T4244">
        <v>5.03</v>
      </c>
    </row>
    <row r="4245" spans="10:20" x14ac:dyDescent="0.25">
      <c r="J4245" s="2">
        <v>39022</v>
      </c>
      <c r="K4245" s="4">
        <v>11.51</v>
      </c>
      <c r="S4245" s="3">
        <v>38895</v>
      </c>
      <c r="T4245">
        <v>5.0199999999999996</v>
      </c>
    </row>
    <row r="4246" spans="10:20" x14ac:dyDescent="0.25">
      <c r="J4246" s="2">
        <v>39023</v>
      </c>
      <c r="K4246" s="4">
        <v>11.42</v>
      </c>
      <c r="S4246" s="3">
        <v>38896</v>
      </c>
      <c r="T4246">
        <v>5.0599999999999996</v>
      </c>
    </row>
    <row r="4247" spans="10:20" x14ac:dyDescent="0.25">
      <c r="J4247" s="2">
        <v>39024</v>
      </c>
      <c r="K4247" s="4">
        <v>11.16</v>
      </c>
      <c r="S4247" s="3">
        <v>38897</v>
      </c>
      <c r="T4247">
        <v>5.08</v>
      </c>
    </row>
    <row r="4248" spans="10:20" x14ac:dyDescent="0.25">
      <c r="J4248" s="2">
        <v>39027</v>
      </c>
      <c r="K4248" s="4">
        <v>11.16</v>
      </c>
      <c r="S4248" s="3">
        <v>38898</v>
      </c>
      <c r="T4248">
        <v>5.05</v>
      </c>
    </row>
    <row r="4249" spans="10:20" x14ac:dyDescent="0.25">
      <c r="J4249" s="2">
        <v>39028</v>
      </c>
      <c r="K4249" s="4">
        <v>11.09</v>
      </c>
      <c r="S4249" s="3">
        <v>38901</v>
      </c>
      <c r="T4249">
        <v>5.25</v>
      </c>
    </row>
    <row r="4250" spans="10:20" x14ac:dyDescent="0.25">
      <c r="J4250" s="2">
        <v>39029</v>
      </c>
      <c r="K4250" s="4">
        <v>10.75</v>
      </c>
      <c r="S4250" s="3">
        <v>38903</v>
      </c>
      <c r="T4250">
        <v>5.25</v>
      </c>
    </row>
    <row r="4251" spans="10:20" x14ac:dyDescent="0.25">
      <c r="J4251" s="2">
        <v>39030</v>
      </c>
      <c r="K4251" s="4">
        <v>11.01</v>
      </c>
      <c r="S4251" s="3">
        <v>38904</v>
      </c>
      <c r="T4251">
        <v>5.24</v>
      </c>
    </row>
    <row r="4252" spans="10:20" x14ac:dyDescent="0.25">
      <c r="J4252" s="2">
        <v>39031</v>
      </c>
      <c r="K4252" s="4">
        <v>10.79</v>
      </c>
      <c r="S4252" s="3">
        <v>38905</v>
      </c>
      <c r="T4252">
        <v>5.22</v>
      </c>
    </row>
    <row r="4253" spans="10:20" x14ac:dyDescent="0.25">
      <c r="J4253" s="2">
        <v>39034</v>
      </c>
      <c r="K4253" s="4">
        <v>10.86</v>
      </c>
      <c r="S4253" s="3">
        <v>38908</v>
      </c>
      <c r="T4253">
        <v>5.24</v>
      </c>
    </row>
    <row r="4254" spans="10:20" x14ac:dyDescent="0.25">
      <c r="J4254" s="2">
        <v>39035</v>
      </c>
      <c r="K4254" s="4">
        <v>10.5</v>
      </c>
      <c r="S4254" s="3">
        <v>38909</v>
      </c>
      <c r="T4254">
        <v>5.25</v>
      </c>
    </row>
    <row r="4255" spans="10:20" x14ac:dyDescent="0.25">
      <c r="J4255" s="2">
        <v>39036</v>
      </c>
      <c r="K4255" s="4">
        <v>10.31</v>
      </c>
      <c r="S4255" s="3">
        <v>38910</v>
      </c>
      <c r="T4255">
        <v>5.27</v>
      </c>
    </row>
    <row r="4256" spans="10:20" x14ac:dyDescent="0.25">
      <c r="J4256" s="2">
        <v>39037</v>
      </c>
      <c r="K4256" s="4">
        <v>10.16</v>
      </c>
      <c r="S4256" s="3">
        <v>38911</v>
      </c>
      <c r="T4256">
        <v>5.26</v>
      </c>
    </row>
    <row r="4257" spans="10:20" x14ac:dyDescent="0.25">
      <c r="J4257" s="2">
        <v>39038</v>
      </c>
      <c r="K4257" s="4">
        <v>10.050000000000001</v>
      </c>
      <c r="S4257" s="3">
        <v>38912</v>
      </c>
      <c r="T4257">
        <v>5.26</v>
      </c>
    </row>
    <row r="4258" spans="10:20" x14ac:dyDescent="0.25">
      <c r="J4258" s="2">
        <v>39041</v>
      </c>
      <c r="K4258" s="4">
        <v>9.9700000000000006</v>
      </c>
      <c r="S4258" s="3">
        <v>38915</v>
      </c>
      <c r="T4258">
        <v>5.28</v>
      </c>
    </row>
    <row r="4259" spans="10:20" x14ac:dyDescent="0.25">
      <c r="J4259" s="2">
        <v>39042</v>
      </c>
      <c r="K4259" s="4">
        <v>9.9</v>
      </c>
      <c r="S4259" s="3">
        <v>38916</v>
      </c>
      <c r="T4259">
        <v>5.22</v>
      </c>
    </row>
    <row r="4260" spans="10:20" x14ac:dyDescent="0.25">
      <c r="J4260" s="2">
        <v>39043</v>
      </c>
      <c r="K4260" s="4">
        <v>10.14</v>
      </c>
      <c r="S4260" s="3">
        <v>38917</v>
      </c>
      <c r="T4260">
        <v>5.23</v>
      </c>
    </row>
    <row r="4261" spans="10:20" x14ac:dyDescent="0.25">
      <c r="J4261" s="2">
        <v>39045</v>
      </c>
      <c r="K4261" s="4">
        <v>10.73</v>
      </c>
      <c r="S4261" s="3">
        <v>38918</v>
      </c>
      <c r="T4261">
        <v>5.24</v>
      </c>
    </row>
    <row r="4262" spans="10:20" x14ac:dyDescent="0.25">
      <c r="J4262" s="2">
        <v>39048</v>
      </c>
      <c r="K4262" s="4">
        <v>12.3</v>
      </c>
      <c r="S4262" s="3">
        <v>38919</v>
      </c>
      <c r="T4262">
        <v>5.23</v>
      </c>
    </row>
    <row r="4263" spans="10:20" x14ac:dyDescent="0.25">
      <c r="J4263" s="2">
        <v>39049</v>
      </c>
      <c r="K4263" s="4">
        <v>11.62</v>
      </c>
      <c r="S4263" s="3">
        <v>38922</v>
      </c>
      <c r="T4263">
        <v>5.24</v>
      </c>
    </row>
    <row r="4264" spans="10:20" x14ac:dyDescent="0.25">
      <c r="J4264" s="2">
        <v>39050</v>
      </c>
      <c r="K4264" s="4">
        <v>10.83</v>
      </c>
      <c r="S4264" s="3">
        <v>38923</v>
      </c>
      <c r="T4264">
        <v>5.24</v>
      </c>
    </row>
    <row r="4265" spans="10:20" x14ac:dyDescent="0.25">
      <c r="J4265" s="2">
        <v>39051</v>
      </c>
      <c r="K4265" s="4">
        <v>10.91</v>
      </c>
      <c r="S4265" s="3">
        <v>38924</v>
      </c>
      <c r="T4265">
        <v>5.24</v>
      </c>
    </row>
    <row r="4266" spans="10:20" x14ac:dyDescent="0.25">
      <c r="J4266" s="2">
        <v>39052</v>
      </c>
      <c r="K4266" s="4">
        <v>11.66</v>
      </c>
      <c r="S4266" s="3">
        <v>38925</v>
      </c>
      <c r="T4266">
        <v>5.27</v>
      </c>
    </row>
    <row r="4267" spans="10:20" x14ac:dyDescent="0.25">
      <c r="J4267" s="2">
        <v>39055</v>
      </c>
      <c r="K4267" s="4">
        <v>11.23</v>
      </c>
      <c r="S4267" s="3">
        <v>38926</v>
      </c>
      <c r="T4267">
        <v>5.26</v>
      </c>
    </row>
    <row r="4268" spans="10:20" x14ac:dyDescent="0.25">
      <c r="J4268" s="2">
        <v>39056</v>
      </c>
      <c r="K4268" s="4">
        <v>11.27</v>
      </c>
      <c r="S4268" s="3">
        <v>38929</v>
      </c>
      <c r="T4268">
        <v>5.31</v>
      </c>
    </row>
    <row r="4269" spans="10:20" x14ac:dyDescent="0.25">
      <c r="J4269" s="2">
        <v>39057</v>
      </c>
      <c r="K4269" s="4">
        <v>11.33</v>
      </c>
      <c r="S4269" s="3">
        <v>38930</v>
      </c>
      <c r="T4269">
        <v>5.27</v>
      </c>
    </row>
    <row r="4270" spans="10:20" x14ac:dyDescent="0.25">
      <c r="J4270" s="2">
        <v>39058</v>
      </c>
      <c r="K4270" s="4">
        <v>12.67</v>
      </c>
      <c r="S4270" s="3">
        <v>38931</v>
      </c>
      <c r="T4270">
        <v>5.25</v>
      </c>
    </row>
    <row r="4271" spans="10:20" x14ac:dyDescent="0.25">
      <c r="J4271" s="2">
        <v>39059</v>
      </c>
      <c r="K4271" s="4">
        <v>12.07</v>
      </c>
      <c r="S4271" s="3">
        <v>38932</v>
      </c>
      <c r="T4271">
        <v>5.27</v>
      </c>
    </row>
    <row r="4272" spans="10:20" x14ac:dyDescent="0.25">
      <c r="J4272" s="2">
        <v>39062</v>
      </c>
      <c r="K4272" s="4">
        <v>10.71</v>
      </c>
      <c r="S4272" s="3">
        <v>38933</v>
      </c>
      <c r="T4272">
        <v>5.25</v>
      </c>
    </row>
    <row r="4273" spans="10:20" x14ac:dyDescent="0.25">
      <c r="J4273" s="2">
        <v>39063</v>
      </c>
      <c r="K4273" s="4">
        <v>10.65</v>
      </c>
      <c r="S4273" s="3">
        <v>38936</v>
      </c>
      <c r="T4273">
        <v>5.24</v>
      </c>
    </row>
    <row r="4274" spans="10:20" x14ac:dyDescent="0.25">
      <c r="J4274" s="2">
        <v>39064</v>
      </c>
      <c r="K4274" s="4">
        <v>10.18</v>
      </c>
      <c r="S4274" s="3">
        <v>38937</v>
      </c>
      <c r="T4274">
        <v>5.26</v>
      </c>
    </row>
    <row r="4275" spans="10:20" x14ac:dyDescent="0.25">
      <c r="J4275" s="2">
        <v>39065</v>
      </c>
      <c r="K4275" s="4">
        <v>9.9700000000000006</v>
      </c>
      <c r="S4275" s="3">
        <v>38938</v>
      </c>
      <c r="T4275">
        <v>5.25</v>
      </c>
    </row>
    <row r="4276" spans="10:20" x14ac:dyDescent="0.25">
      <c r="J4276" s="2">
        <v>39066</v>
      </c>
      <c r="K4276" s="4">
        <v>10.050000000000001</v>
      </c>
      <c r="S4276" s="3">
        <v>38939</v>
      </c>
      <c r="T4276">
        <v>5.24</v>
      </c>
    </row>
    <row r="4277" spans="10:20" x14ac:dyDescent="0.25">
      <c r="J4277" s="2">
        <v>39069</v>
      </c>
      <c r="K4277" s="4">
        <v>10.6</v>
      </c>
      <c r="S4277" s="3">
        <v>38940</v>
      </c>
      <c r="T4277">
        <v>5.24</v>
      </c>
    </row>
    <row r="4278" spans="10:20" x14ac:dyDescent="0.25">
      <c r="J4278" s="2">
        <v>39070</v>
      </c>
      <c r="K4278" s="4">
        <v>10.3</v>
      </c>
      <c r="S4278" s="3">
        <v>38943</v>
      </c>
      <c r="T4278">
        <v>5.26</v>
      </c>
    </row>
    <row r="4279" spans="10:20" x14ac:dyDescent="0.25">
      <c r="J4279" s="2">
        <v>39071</v>
      </c>
      <c r="K4279" s="4">
        <v>10.26</v>
      </c>
      <c r="S4279" s="3">
        <v>38944</v>
      </c>
      <c r="T4279">
        <v>5.24</v>
      </c>
    </row>
    <row r="4280" spans="10:20" x14ac:dyDescent="0.25">
      <c r="J4280" s="2">
        <v>39072</v>
      </c>
      <c r="K4280" s="4">
        <v>10.53</v>
      </c>
      <c r="S4280" s="3">
        <v>38945</v>
      </c>
      <c r="T4280">
        <v>5.17</v>
      </c>
    </row>
    <row r="4281" spans="10:20" x14ac:dyDescent="0.25">
      <c r="J4281" s="2">
        <v>39073</v>
      </c>
      <c r="K4281" s="4">
        <v>11.36</v>
      </c>
      <c r="S4281" s="3">
        <v>38946</v>
      </c>
      <c r="T4281">
        <v>5.2</v>
      </c>
    </row>
    <row r="4282" spans="10:20" x14ac:dyDescent="0.25">
      <c r="J4282" s="2">
        <v>39077</v>
      </c>
      <c r="K4282" s="4">
        <v>11.26</v>
      </c>
      <c r="S4282" s="3">
        <v>38947</v>
      </c>
      <c r="T4282">
        <v>5.25</v>
      </c>
    </row>
    <row r="4283" spans="10:20" x14ac:dyDescent="0.25">
      <c r="J4283" s="2">
        <v>39078</v>
      </c>
      <c r="K4283" s="4">
        <v>10.64</v>
      </c>
      <c r="S4283" s="3">
        <v>38950</v>
      </c>
      <c r="T4283">
        <v>5.24</v>
      </c>
    </row>
    <row r="4284" spans="10:20" x14ac:dyDescent="0.25">
      <c r="J4284" s="2">
        <v>39079</v>
      </c>
      <c r="K4284" s="4">
        <v>10.99</v>
      </c>
      <c r="S4284" s="3">
        <v>38951</v>
      </c>
      <c r="T4284">
        <v>5.24</v>
      </c>
    </row>
    <row r="4285" spans="10:20" x14ac:dyDescent="0.25">
      <c r="J4285" s="2">
        <v>39080</v>
      </c>
      <c r="K4285" s="4">
        <v>11.56</v>
      </c>
      <c r="S4285" s="3">
        <v>38952</v>
      </c>
      <c r="T4285">
        <v>5.25</v>
      </c>
    </row>
    <row r="4286" spans="10:20" x14ac:dyDescent="0.25">
      <c r="J4286" s="2">
        <v>39085</v>
      </c>
      <c r="K4286" s="4">
        <v>12.04</v>
      </c>
      <c r="S4286" s="3">
        <v>38953</v>
      </c>
      <c r="T4286">
        <v>5.25</v>
      </c>
    </row>
    <row r="4287" spans="10:20" x14ac:dyDescent="0.25">
      <c r="J4287" s="2">
        <v>39086</v>
      </c>
      <c r="K4287" s="4">
        <v>11.51</v>
      </c>
      <c r="S4287" s="3">
        <v>38954</v>
      </c>
      <c r="T4287">
        <v>5.25</v>
      </c>
    </row>
    <row r="4288" spans="10:20" x14ac:dyDescent="0.25">
      <c r="J4288" s="2">
        <v>39087</v>
      </c>
      <c r="K4288" s="4">
        <v>12.14</v>
      </c>
      <c r="S4288" s="3">
        <v>38957</v>
      </c>
      <c r="T4288">
        <v>5.25</v>
      </c>
    </row>
    <row r="4289" spans="10:20" x14ac:dyDescent="0.25">
      <c r="J4289" s="2">
        <v>39090</v>
      </c>
      <c r="K4289" s="4">
        <v>12</v>
      </c>
      <c r="S4289" s="3">
        <v>38958</v>
      </c>
      <c r="T4289">
        <v>5.23</v>
      </c>
    </row>
    <row r="4290" spans="10:20" x14ac:dyDescent="0.25">
      <c r="J4290" s="2">
        <v>39091</v>
      </c>
      <c r="K4290" s="4">
        <v>11.91</v>
      </c>
      <c r="S4290" s="3">
        <v>38959</v>
      </c>
      <c r="T4290">
        <v>5.25</v>
      </c>
    </row>
    <row r="4291" spans="10:20" x14ac:dyDescent="0.25">
      <c r="J4291" s="2">
        <v>39092</v>
      </c>
      <c r="K4291" s="4">
        <v>11.47</v>
      </c>
      <c r="S4291" s="3">
        <v>38960</v>
      </c>
      <c r="T4291">
        <v>5.31</v>
      </c>
    </row>
    <row r="4292" spans="10:20" x14ac:dyDescent="0.25">
      <c r="J4292" s="2">
        <v>39093</v>
      </c>
      <c r="K4292" s="4">
        <v>10.87</v>
      </c>
      <c r="S4292" s="3">
        <v>38961</v>
      </c>
      <c r="T4292">
        <v>5.25</v>
      </c>
    </row>
    <row r="4293" spans="10:20" x14ac:dyDescent="0.25">
      <c r="J4293" s="2">
        <v>39094</v>
      </c>
      <c r="K4293" s="4">
        <v>10.15</v>
      </c>
      <c r="S4293" s="3">
        <v>38965</v>
      </c>
      <c r="T4293">
        <v>5.26</v>
      </c>
    </row>
    <row r="4294" spans="10:20" x14ac:dyDescent="0.25">
      <c r="J4294" s="2">
        <v>39098</v>
      </c>
      <c r="K4294" s="4">
        <v>10.74</v>
      </c>
      <c r="S4294" s="3">
        <v>38966</v>
      </c>
      <c r="T4294">
        <v>5.21</v>
      </c>
    </row>
    <row r="4295" spans="10:20" x14ac:dyDescent="0.25">
      <c r="J4295" s="2">
        <v>39099</v>
      </c>
      <c r="K4295" s="4">
        <v>10.59</v>
      </c>
      <c r="S4295" s="3">
        <v>38967</v>
      </c>
      <c r="T4295">
        <v>5.23</v>
      </c>
    </row>
    <row r="4296" spans="10:20" x14ac:dyDescent="0.25">
      <c r="J4296" s="2">
        <v>39100</v>
      </c>
      <c r="K4296" s="4">
        <v>10.85</v>
      </c>
      <c r="S4296" s="3">
        <v>38968</v>
      </c>
      <c r="T4296">
        <v>5.23</v>
      </c>
    </row>
    <row r="4297" spans="10:20" x14ac:dyDescent="0.25">
      <c r="J4297" s="2">
        <v>39101</v>
      </c>
      <c r="K4297" s="4">
        <v>10.4</v>
      </c>
      <c r="S4297" s="3">
        <v>38971</v>
      </c>
      <c r="T4297">
        <v>5.24</v>
      </c>
    </row>
    <row r="4298" spans="10:20" x14ac:dyDescent="0.25">
      <c r="J4298" s="2">
        <v>39104</v>
      </c>
      <c r="K4298" s="4">
        <v>10.77</v>
      </c>
      <c r="S4298" s="3">
        <v>38972</v>
      </c>
      <c r="T4298">
        <v>5.21</v>
      </c>
    </row>
    <row r="4299" spans="10:20" x14ac:dyDescent="0.25">
      <c r="J4299" s="2">
        <v>39105</v>
      </c>
      <c r="K4299" s="4">
        <v>10.34</v>
      </c>
      <c r="S4299" s="3">
        <v>38973</v>
      </c>
      <c r="T4299">
        <v>5.26</v>
      </c>
    </row>
    <row r="4300" spans="10:20" x14ac:dyDescent="0.25">
      <c r="J4300" s="2">
        <v>39106</v>
      </c>
      <c r="K4300" s="4">
        <v>9.89</v>
      </c>
      <c r="S4300" s="3">
        <v>38974</v>
      </c>
      <c r="T4300">
        <v>5.26</v>
      </c>
    </row>
    <row r="4301" spans="10:20" x14ac:dyDescent="0.25">
      <c r="J4301" s="2">
        <v>39107</v>
      </c>
      <c r="K4301" s="4">
        <v>11.22</v>
      </c>
      <c r="S4301" s="3">
        <v>38975</v>
      </c>
      <c r="T4301">
        <v>5.25</v>
      </c>
    </row>
    <row r="4302" spans="10:20" x14ac:dyDescent="0.25">
      <c r="J4302" s="2">
        <v>39108</v>
      </c>
      <c r="K4302" s="4">
        <v>11.13</v>
      </c>
      <c r="S4302" s="3">
        <v>38978</v>
      </c>
      <c r="T4302">
        <v>5.23</v>
      </c>
    </row>
    <row r="4303" spans="10:20" x14ac:dyDescent="0.25">
      <c r="J4303" s="2">
        <v>39111</v>
      </c>
      <c r="K4303" s="4">
        <v>11.45</v>
      </c>
      <c r="S4303" s="3">
        <v>38979</v>
      </c>
      <c r="T4303">
        <v>5.21</v>
      </c>
    </row>
    <row r="4304" spans="10:20" x14ac:dyDescent="0.25">
      <c r="J4304" s="2">
        <v>39112</v>
      </c>
      <c r="K4304" s="4">
        <v>10.96</v>
      </c>
      <c r="S4304" s="3">
        <v>38980</v>
      </c>
      <c r="T4304">
        <v>5.23</v>
      </c>
    </row>
    <row r="4305" spans="10:20" x14ac:dyDescent="0.25">
      <c r="J4305" s="2">
        <v>39113</v>
      </c>
      <c r="K4305" s="4">
        <v>10.42</v>
      </c>
      <c r="S4305" s="3">
        <v>38981</v>
      </c>
      <c r="T4305">
        <v>5.24</v>
      </c>
    </row>
    <row r="4306" spans="10:20" x14ac:dyDescent="0.25">
      <c r="J4306" s="2">
        <v>39114</v>
      </c>
      <c r="K4306" s="4">
        <v>10.31</v>
      </c>
      <c r="S4306" s="3">
        <v>38982</v>
      </c>
      <c r="T4306">
        <v>5.27</v>
      </c>
    </row>
    <row r="4307" spans="10:20" x14ac:dyDescent="0.25">
      <c r="J4307" s="2">
        <v>39115</v>
      </c>
      <c r="K4307" s="4">
        <v>10.08</v>
      </c>
      <c r="S4307" s="3">
        <v>38985</v>
      </c>
      <c r="T4307">
        <v>5.3</v>
      </c>
    </row>
    <row r="4308" spans="10:20" x14ac:dyDescent="0.25">
      <c r="J4308" s="2">
        <v>39118</v>
      </c>
      <c r="K4308" s="4">
        <v>10.55</v>
      </c>
      <c r="S4308" s="3">
        <v>38986</v>
      </c>
      <c r="T4308">
        <v>5.25</v>
      </c>
    </row>
    <row r="4309" spans="10:20" x14ac:dyDescent="0.25">
      <c r="J4309" s="2">
        <v>39119</v>
      </c>
      <c r="K4309" s="4">
        <v>10.65</v>
      </c>
      <c r="S4309" s="3">
        <v>38987</v>
      </c>
      <c r="T4309">
        <v>5.3</v>
      </c>
    </row>
    <row r="4310" spans="10:20" x14ac:dyDescent="0.25">
      <c r="J4310" s="2">
        <v>39120</v>
      </c>
      <c r="K4310" s="4">
        <v>10.32</v>
      </c>
      <c r="S4310" s="3">
        <v>38988</v>
      </c>
      <c r="T4310">
        <v>5.28</v>
      </c>
    </row>
    <row r="4311" spans="10:20" x14ac:dyDescent="0.25">
      <c r="J4311" s="2">
        <v>39121</v>
      </c>
      <c r="K4311" s="4">
        <v>10.44</v>
      </c>
      <c r="S4311" s="3">
        <v>38989</v>
      </c>
      <c r="T4311">
        <v>5.34</v>
      </c>
    </row>
    <row r="4312" spans="10:20" x14ac:dyDescent="0.25">
      <c r="J4312" s="2">
        <v>39122</v>
      </c>
      <c r="K4312" s="4">
        <v>11.1</v>
      </c>
      <c r="S4312" s="3">
        <v>38992</v>
      </c>
      <c r="T4312">
        <v>5.33</v>
      </c>
    </row>
    <row r="4313" spans="10:20" x14ac:dyDescent="0.25">
      <c r="J4313" s="2">
        <v>39125</v>
      </c>
      <c r="K4313" s="4">
        <v>11.61</v>
      </c>
      <c r="S4313" s="3">
        <v>38993</v>
      </c>
      <c r="T4313">
        <v>5.25</v>
      </c>
    </row>
    <row r="4314" spans="10:20" x14ac:dyDescent="0.25">
      <c r="J4314" s="2">
        <v>39126</v>
      </c>
      <c r="K4314" s="4">
        <v>10.34</v>
      </c>
      <c r="S4314" s="3">
        <v>38994</v>
      </c>
      <c r="T4314">
        <v>5.23</v>
      </c>
    </row>
    <row r="4315" spans="10:20" x14ac:dyDescent="0.25">
      <c r="J4315" s="2">
        <v>39127</v>
      </c>
      <c r="K4315" s="4">
        <v>10.23</v>
      </c>
      <c r="S4315" s="3">
        <v>38995</v>
      </c>
      <c r="T4315">
        <v>5.23</v>
      </c>
    </row>
    <row r="4316" spans="10:20" x14ac:dyDescent="0.25">
      <c r="J4316" s="2">
        <v>39128</v>
      </c>
      <c r="K4316" s="4">
        <v>10.220000000000001</v>
      </c>
      <c r="S4316" s="3">
        <v>38996</v>
      </c>
      <c r="T4316">
        <v>5.22</v>
      </c>
    </row>
    <row r="4317" spans="10:20" x14ac:dyDescent="0.25">
      <c r="J4317" s="2">
        <v>39129</v>
      </c>
      <c r="K4317" s="4">
        <v>10.02</v>
      </c>
      <c r="S4317" s="3">
        <v>39000</v>
      </c>
      <c r="T4317">
        <v>5.28</v>
      </c>
    </row>
    <row r="4318" spans="10:20" x14ac:dyDescent="0.25">
      <c r="J4318" s="2">
        <v>39133</v>
      </c>
      <c r="K4318" s="4">
        <v>10.24</v>
      </c>
      <c r="S4318" s="3">
        <v>39001</v>
      </c>
      <c r="T4318">
        <v>5.25</v>
      </c>
    </row>
    <row r="4319" spans="10:20" x14ac:dyDescent="0.25">
      <c r="J4319" s="2">
        <v>39134</v>
      </c>
      <c r="K4319" s="4">
        <v>10.199999999999999</v>
      </c>
      <c r="S4319" s="3">
        <v>39002</v>
      </c>
      <c r="T4319">
        <v>5.25</v>
      </c>
    </row>
    <row r="4320" spans="10:20" x14ac:dyDescent="0.25">
      <c r="J4320" s="2">
        <v>39135</v>
      </c>
      <c r="K4320" s="4">
        <v>10.18</v>
      </c>
      <c r="S4320" s="3">
        <v>39003</v>
      </c>
      <c r="T4320">
        <v>5.21</v>
      </c>
    </row>
    <row r="4321" spans="10:20" x14ac:dyDescent="0.25">
      <c r="J4321" s="2">
        <v>39136</v>
      </c>
      <c r="K4321" s="4">
        <v>10.58</v>
      </c>
      <c r="S4321" s="3">
        <v>39006</v>
      </c>
      <c r="T4321">
        <v>5.28</v>
      </c>
    </row>
    <row r="4322" spans="10:20" x14ac:dyDescent="0.25">
      <c r="J4322" s="2">
        <v>39139</v>
      </c>
      <c r="K4322" s="4">
        <v>11.15</v>
      </c>
      <c r="S4322" s="3">
        <v>39007</v>
      </c>
      <c r="T4322">
        <v>5.21</v>
      </c>
    </row>
    <row r="4323" spans="10:20" x14ac:dyDescent="0.25">
      <c r="J4323" s="2">
        <v>39140</v>
      </c>
      <c r="K4323" s="4">
        <v>18.309999999999999</v>
      </c>
      <c r="S4323" s="3">
        <v>39008</v>
      </c>
      <c r="T4323">
        <v>5.23</v>
      </c>
    </row>
    <row r="4324" spans="10:20" x14ac:dyDescent="0.25">
      <c r="J4324" s="2">
        <v>39141</v>
      </c>
      <c r="K4324" s="4">
        <v>15.42</v>
      </c>
      <c r="S4324" s="3">
        <v>39009</v>
      </c>
      <c r="T4324">
        <v>5.22</v>
      </c>
    </row>
    <row r="4325" spans="10:20" x14ac:dyDescent="0.25">
      <c r="J4325" s="2">
        <v>39142</v>
      </c>
      <c r="K4325" s="4">
        <v>15.82</v>
      </c>
      <c r="S4325" s="3">
        <v>39010</v>
      </c>
      <c r="T4325">
        <v>5.25</v>
      </c>
    </row>
    <row r="4326" spans="10:20" x14ac:dyDescent="0.25">
      <c r="J4326" s="2">
        <v>39143</v>
      </c>
      <c r="K4326" s="4">
        <v>18.61</v>
      </c>
      <c r="S4326" s="3">
        <v>39013</v>
      </c>
      <c r="T4326">
        <v>5.24</v>
      </c>
    </row>
    <row r="4327" spans="10:20" x14ac:dyDescent="0.25">
      <c r="J4327" s="2">
        <v>39146</v>
      </c>
      <c r="K4327" s="4">
        <v>19.63</v>
      </c>
      <c r="S4327" s="3">
        <v>39014</v>
      </c>
      <c r="T4327">
        <v>5.24</v>
      </c>
    </row>
    <row r="4328" spans="10:20" x14ac:dyDescent="0.25">
      <c r="J4328" s="2">
        <v>39147</v>
      </c>
      <c r="K4328" s="4">
        <v>15.96</v>
      </c>
      <c r="S4328" s="3">
        <v>39015</v>
      </c>
      <c r="T4328">
        <v>5.26</v>
      </c>
    </row>
    <row r="4329" spans="10:20" x14ac:dyDescent="0.25">
      <c r="J4329" s="2">
        <v>39148</v>
      </c>
      <c r="K4329" s="4">
        <v>15.24</v>
      </c>
      <c r="S4329" s="3">
        <v>39016</v>
      </c>
      <c r="T4329">
        <v>5.23</v>
      </c>
    </row>
    <row r="4330" spans="10:20" x14ac:dyDescent="0.25">
      <c r="J4330" s="2">
        <v>39149</v>
      </c>
      <c r="K4330" s="4">
        <v>14.29</v>
      </c>
      <c r="S4330" s="3">
        <v>39017</v>
      </c>
      <c r="T4330">
        <v>5.23</v>
      </c>
    </row>
    <row r="4331" spans="10:20" x14ac:dyDescent="0.25">
      <c r="J4331" s="2">
        <v>39150</v>
      </c>
      <c r="K4331" s="4">
        <v>14.09</v>
      </c>
      <c r="S4331" s="3">
        <v>39020</v>
      </c>
      <c r="T4331">
        <v>5.27</v>
      </c>
    </row>
    <row r="4332" spans="10:20" x14ac:dyDescent="0.25">
      <c r="J4332" s="2">
        <v>39153</v>
      </c>
      <c r="K4332" s="4">
        <v>13.99</v>
      </c>
      <c r="S4332" s="3">
        <v>39021</v>
      </c>
      <c r="T4332">
        <v>5.31</v>
      </c>
    </row>
    <row r="4333" spans="10:20" x14ac:dyDescent="0.25">
      <c r="J4333" s="2">
        <v>39154</v>
      </c>
      <c r="K4333" s="4">
        <v>18.13</v>
      </c>
      <c r="S4333" s="3">
        <v>39022</v>
      </c>
      <c r="T4333">
        <v>5.23</v>
      </c>
    </row>
    <row r="4334" spans="10:20" x14ac:dyDescent="0.25">
      <c r="J4334" s="2">
        <v>39155</v>
      </c>
      <c r="K4334" s="4">
        <v>17.27</v>
      </c>
      <c r="S4334" s="3">
        <v>39023</v>
      </c>
      <c r="T4334">
        <v>5.22</v>
      </c>
    </row>
    <row r="4335" spans="10:20" x14ac:dyDescent="0.25">
      <c r="J4335" s="2">
        <v>39156</v>
      </c>
      <c r="K4335" s="4">
        <v>16.43</v>
      </c>
      <c r="S4335" s="3">
        <v>39024</v>
      </c>
      <c r="T4335">
        <v>5.25</v>
      </c>
    </row>
    <row r="4336" spans="10:20" x14ac:dyDescent="0.25">
      <c r="J4336" s="2">
        <v>39157</v>
      </c>
      <c r="K4336" s="4">
        <v>16.79</v>
      </c>
      <c r="S4336" s="3">
        <v>39027</v>
      </c>
      <c r="T4336">
        <v>5.24</v>
      </c>
    </row>
    <row r="4337" spans="10:20" x14ac:dyDescent="0.25">
      <c r="J4337" s="2">
        <v>39160</v>
      </c>
      <c r="K4337" s="4">
        <v>14.59</v>
      </c>
      <c r="S4337" s="3">
        <v>39028</v>
      </c>
      <c r="T4337">
        <v>5.22</v>
      </c>
    </row>
    <row r="4338" spans="10:20" x14ac:dyDescent="0.25">
      <c r="J4338" s="2">
        <v>39161</v>
      </c>
      <c r="K4338" s="4">
        <v>13.27</v>
      </c>
      <c r="S4338" s="3">
        <v>39029</v>
      </c>
      <c r="T4338">
        <v>5.22</v>
      </c>
    </row>
    <row r="4339" spans="10:20" x14ac:dyDescent="0.25">
      <c r="J4339" s="2">
        <v>39162</v>
      </c>
      <c r="K4339" s="4">
        <v>12.19</v>
      </c>
      <c r="S4339" s="3">
        <v>39030</v>
      </c>
      <c r="T4339">
        <v>5.23</v>
      </c>
    </row>
    <row r="4340" spans="10:20" x14ac:dyDescent="0.25">
      <c r="J4340" s="2">
        <v>39163</v>
      </c>
      <c r="K4340" s="4">
        <v>12.93</v>
      </c>
      <c r="S4340" s="3">
        <v>39031</v>
      </c>
      <c r="T4340">
        <v>5.23</v>
      </c>
    </row>
    <row r="4341" spans="10:20" x14ac:dyDescent="0.25">
      <c r="J4341" s="2">
        <v>39164</v>
      </c>
      <c r="K4341" s="4">
        <v>12.95</v>
      </c>
      <c r="S4341" s="3">
        <v>39034</v>
      </c>
      <c r="T4341">
        <v>5.27</v>
      </c>
    </row>
    <row r="4342" spans="10:20" x14ac:dyDescent="0.25">
      <c r="J4342" s="2">
        <v>39167</v>
      </c>
      <c r="K4342" s="4">
        <v>13.16</v>
      </c>
      <c r="S4342" s="3">
        <v>39035</v>
      </c>
      <c r="T4342">
        <v>5.25</v>
      </c>
    </row>
    <row r="4343" spans="10:20" x14ac:dyDescent="0.25">
      <c r="J4343" s="2">
        <v>39168</v>
      </c>
      <c r="K4343" s="4">
        <v>13.48</v>
      </c>
      <c r="S4343" s="3">
        <v>39036</v>
      </c>
      <c r="T4343">
        <v>5.29</v>
      </c>
    </row>
    <row r="4344" spans="10:20" x14ac:dyDescent="0.25">
      <c r="J4344" s="2">
        <v>39169</v>
      </c>
      <c r="K4344" s="4">
        <v>14.98</v>
      </c>
      <c r="S4344" s="3">
        <v>39037</v>
      </c>
      <c r="T4344">
        <v>5.25</v>
      </c>
    </row>
    <row r="4345" spans="10:20" x14ac:dyDescent="0.25">
      <c r="J4345" s="2">
        <v>39170</v>
      </c>
      <c r="K4345" s="4">
        <v>15.14</v>
      </c>
      <c r="S4345" s="3">
        <v>39038</v>
      </c>
      <c r="T4345">
        <v>5.2</v>
      </c>
    </row>
    <row r="4346" spans="10:20" x14ac:dyDescent="0.25">
      <c r="J4346" s="2">
        <v>39171</v>
      </c>
      <c r="K4346" s="4">
        <v>14.64</v>
      </c>
      <c r="S4346" s="3">
        <v>39041</v>
      </c>
      <c r="T4346">
        <v>5.25</v>
      </c>
    </row>
    <row r="4347" spans="10:20" x14ac:dyDescent="0.25">
      <c r="J4347" s="2">
        <v>39174</v>
      </c>
      <c r="K4347" s="4">
        <v>14.53</v>
      </c>
      <c r="S4347" s="3">
        <v>39042</v>
      </c>
      <c r="T4347">
        <v>5.29</v>
      </c>
    </row>
    <row r="4348" spans="10:20" x14ac:dyDescent="0.25">
      <c r="J4348" s="2">
        <v>39175</v>
      </c>
      <c r="K4348" s="4">
        <v>13.46</v>
      </c>
      <c r="S4348" s="3">
        <v>39043</v>
      </c>
      <c r="T4348">
        <v>5.26</v>
      </c>
    </row>
    <row r="4349" spans="10:20" x14ac:dyDescent="0.25">
      <c r="J4349" s="2">
        <v>39176</v>
      </c>
      <c r="K4349" s="4">
        <v>13.24</v>
      </c>
      <c r="S4349" s="3">
        <v>39045</v>
      </c>
      <c r="T4349">
        <v>5.24</v>
      </c>
    </row>
    <row r="4350" spans="10:20" x14ac:dyDescent="0.25">
      <c r="J4350" s="2">
        <v>39177</v>
      </c>
      <c r="K4350" s="4">
        <v>13.23</v>
      </c>
      <c r="S4350" s="3">
        <v>39048</v>
      </c>
      <c r="T4350">
        <v>5.32</v>
      </c>
    </row>
    <row r="4351" spans="10:20" x14ac:dyDescent="0.25">
      <c r="J4351" s="2">
        <v>39181</v>
      </c>
      <c r="K4351" s="4">
        <v>13.14</v>
      </c>
      <c r="S4351" s="3">
        <v>39049</v>
      </c>
      <c r="T4351">
        <v>5.24</v>
      </c>
    </row>
    <row r="4352" spans="10:20" x14ac:dyDescent="0.25">
      <c r="J4352" s="2">
        <v>39182</v>
      </c>
      <c r="K4352" s="4">
        <v>12.68</v>
      </c>
      <c r="S4352" s="3">
        <v>39050</v>
      </c>
      <c r="T4352">
        <v>5.26</v>
      </c>
    </row>
    <row r="4353" spans="10:20" x14ac:dyDescent="0.25">
      <c r="J4353" s="2">
        <v>39183</v>
      </c>
      <c r="K4353" s="4">
        <v>13.49</v>
      </c>
      <c r="S4353" s="3">
        <v>39051</v>
      </c>
      <c r="T4353">
        <v>5.31</v>
      </c>
    </row>
    <row r="4354" spans="10:20" x14ac:dyDescent="0.25">
      <c r="J4354" s="2">
        <v>39184</v>
      </c>
      <c r="K4354" s="4">
        <v>12.71</v>
      </c>
      <c r="S4354" s="3">
        <v>39052</v>
      </c>
      <c r="T4354">
        <v>5.27</v>
      </c>
    </row>
    <row r="4355" spans="10:20" x14ac:dyDescent="0.25">
      <c r="J4355" s="2">
        <v>39185</v>
      </c>
      <c r="K4355" s="4">
        <v>12.2</v>
      </c>
      <c r="S4355" s="3">
        <v>39055</v>
      </c>
      <c r="T4355">
        <v>5.22</v>
      </c>
    </row>
    <row r="4356" spans="10:20" x14ac:dyDescent="0.25">
      <c r="J4356" s="2">
        <v>39188</v>
      </c>
      <c r="K4356" s="4">
        <v>11.98</v>
      </c>
      <c r="S4356" s="3">
        <v>39056</v>
      </c>
      <c r="T4356">
        <v>5.21</v>
      </c>
    </row>
    <row r="4357" spans="10:20" x14ac:dyDescent="0.25">
      <c r="J4357" s="2">
        <v>39189</v>
      </c>
      <c r="K4357" s="4">
        <v>12.14</v>
      </c>
      <c r="S4357" s="3">
        <v>39057</v>
      </c>
      <c r="T4357">
        <v>5.22</v>
      </c>
    </row>
    <row r="4358" spans="10:20" x14ac:dyDescent="0.25">
      <c r="J4358" s="2">
        <v>39190</v>
      </c>
      <c r="K4358" s="4">
        <v>12.42</v>
      </c>
      <c r="S4358" s="3">
        <v>39058</v>
      </c>
      <c r="T4358">
        <v>5.25</v>
      </c>
    </row>
    <row r="4359" spans="10:20" x14ac:dyDescent="0.25">
      <c r="J4359" s="2">
        <v>39191</v>
      </c>
      <c r="K4359" s="4">
        <v>12.54</v>
      </c>
      <c r="S4359" s="3">
        <v>39059</v>
      </c>
      <c r="T4359">
        <v>5.25</v>
      </c>
    </row>
    <row r="4360" spans="10:20" x14ac:dyDescent="0.25">
      <c r="J4360" s="2">
        <v>39192</v>
      </c>
      <c r="K4360" s="4">
        <v>12.07</v>
      </c>
      <c r="S4360" s="3">
        <v>39062</v>
      </c>
      <c r="T4360">
        <v>5.25</v>
      </c>
    </row>
    <row r="4361" spans="10:20" x14ac:dyDescent="0.25">
      <c r="J4361" s="2">
        <v>39195</v>
      </c>
      <c r="K4361" s="4">
        <v>13.04</v>
      </c>
      <c r="S4361" s="3">
        <v>39063</v>
      </c>
      <c r="T4361">
        <v>5.23</v>
      </c>
    </row>
    <row r="4362" spans="10:20" x14ac:dyDescent="0.25">
      <c r="J4362" s="2">
        <v>39196</v>
      </c>
      <c r="K4362" s="4">
        <v>13.12</v>
      </c>
      <c r="S4362" s="3">
        <v>39064</v>
      </c>
      <c r="T4362">
        <v>5.23</v>
      </c>
    </row>
    <row r="4363" spans="10:20" x14ac:dyDescent="0.25">
      <c r="J4363" s="2">
        <v>39197</v>
      </c>
      <c r="K4363" s="4">
        <v>13.21</v>
      </c>
      <c r="S4363" s="3">
        <v>39065</v>
      </c>
      <c r="T4363">
        <v>5.29</v>
      </c>
    </row>
    <row r="4364" spans="10:20" x14ac:dyDescent="0.25">
      <c r="J4364" s="2">
        <v>39198</v>
      </c>
      <c r="K4364" s="4">
        <v>12.79</v>
      </c>
      <c r="S4364" s="3">
        <v>39066</v>
      </c>
      <c r="T4364">
        <v>5.27</v>
      </c>
    </row>
    <row r="4365" spans="10:20" x14ac:dyDescent="0.25">
      <c r="J4365" s="2">
        <v>39199</v>
      </c>
      <c r="K4365" s="4">
        <v>12.45</v>
      </c>
      <c r="S4365" s="3">
        <v>39069</v>
      </c>
      <c r="T4365">
        <v>5.21</v>
      </c>
    </row>
    <row r="4366" spans="10:20" x14ac:dyDescent="0.25">
      <c r="J4366" s="2">
        <v>39202</v>
      </c>
      <c r="K4366" s="4">
        <v>14.22</v>
      </c>
      <c r="S4366" s="3">
        <v>39070</v>
      </c>
      <c r="T4366">
        <v>5.21</v>
      </c>
    </row>
    <row r="4367" spans="10:20" x14ac:dyDescent="0.25">
      <c r="J4367" s="2">
        <v>39203</v>
      </c>
      <c r="K4367" s="4">
        <v>13.51</v>
      </c>
      <c r="S4367" s="3">
        <v>39071</v>
      </c>
      <c r="T4367">
        <v>5.26</v>
      </c>
    </row>
    <row r="4368" spans="10:20" x14ac:dyDescent="0.25">
      <c r="J4368" s="2">
        <v>39204</v>
      </c>
      <c r="K4368" s="4">
        <v>13.08</v>
      </c>
      <c r="S4368" s="3">
        <v>39072</v>
      </c>
      <c r="T4368">
        <v>5.25</v>
      </c>
    </row>
    <row r="4369" spans="10:20" x14ac:dyDescent="0.25">
      <c r="J4369" s="2">
        <v>39205</v>
      </c>
      <c r="K4369" s="4">
        <v>13.09</v>
      </c>
      <c r="S4369" s="3">
        <v>39073</v>
      </c>
      <c r="T4369">
        <v>5.24</v>
      </c>
    </row>
    <row r="4370" spans="10:20" x14ac:dyDescent="0.25">
      <c r="J4370" s="2">
        <v>39206</v>
      </c>
      <c r="K4370" s="4">
        <v>12.91</v>
      </c>
      <c r="S4370" s="3">
        <v>39077</v>
      </c>
      <c r="T4370">
        <v>5.29</v>
      </c>
    </row>
    <row r="4371" spans="10:20" x14ac:dyDescent="0.25">
      <c r="J4371" s="2">
        <v>39209</v>
      </c>
      <c r="K4371" s="4">
        <v>13.15</v>
      </c>
      <c r="S4371" s="3">
        <v>39078</v>
      </c>
      <c r="T4371">
        <v>5.17</v>
      </c>
    </row>
    <row r="4372" spans="10:20" x14ac:dyDescent="0.25">
      <c r="J4372" s="2">
        <v>39210</v>
      </c>
      <c r="K4372" s="4">
        <v>13.21</v>
      </c>
      <c r="S4372" s="3">
        <v>39079</v>
      </c>
      <c r="T4372">
        <v>5.25</v>
      </c>
    </row>
    <row r="4373" spans="10:20" x14ac:dyDescent="0.25">
      <c r="J4373" s="2">
        <v>39211</v>
      </c>
      <c r="K4373" s="4">
        <v>12.88</v>
      </c>
      <c r="S4373" s="3">
        <v>39080</v>
      </c>
      <c r="T4373">
        <v>5.17</v>
      </c>
    </row>
    <row r="4374" spans="10:20" x14ac:dyDescent="0.25">
      <c r="J4374" s="2">
        <v>39212</v>
      </c>
      <c r="K4374" s="4">
        <v>13.6</v>
      </c>
      <c r="S4374" s="3">
        <v>39084</v>
      </c>
      <c r="T4374">
        <v>5.3</v>
      </c>
    </row>
    <row r="4375" spans="10:20" x14ac:dyDescent="0.25">
      <c r="J4375" s="2">
        <v>39213</v>
      </c>
      <c r="K4375" s="4">
        <v>12.95</v>
      </c>
      <c r="S4375" s="3">
        <v>39085</v>
      </c>
      <c r="T4375">
        <v>5.28</v>
      </c>
    </row>
    <row r="4376" spans="10:20" x14ac:dyDescent="0.25">
      <c r="J4376" s="2">
        <v>39216</v>
      </c>
      <c r="K4376" s="4">
        <v>13.96</v>
      </c>
      <c r="S4376" s="3">
        <v>39086</v>
      </c>
      <c r="T4376">
        <v>5.24</v>
      </c>
    </row>
    <row r="4377" spans="10:20" x14ac:dyDescent="0.25">
      <c r="J4377" s="2">
        <v>39217</v>
      </c>
      <c r="K4377" s="4">
        <v>14.01</v>
      </c>
      <c r="S4377" s="3">
        <v>39087</v>
      </c>
      <c r="T4377">
        <v>5.21</v>
      </c>
    </row>
    <row r="4378" spans="10:20" x14ac:dyDescent="0.25">
      <c r="J4378" s="2">
        <v>39218</v>
      </c>
      <c r="K4378" s="4">
        <v>13.5</v>
      </c>
      <c r="S4378" s="3">
        <v>39090</v>
      </c>
      <c r="T4378">
        <v>5.23</v>
      </c>
    </row>
    <row r="4379" spans="10:20" x14ac:dyDescent="0.25">
      <c r="J4379" s="2">
        <v>39219</v>
      </c>
      <c r="K4379" s="4">
        <v>13.51</v>
      </c>
      <c r="S4379" s="3">
        <v>39091</v>
      </c>
      <c r="T4379">
        <v>5.25</v>
      </c>
    </row>
    <row r="4380" spans="10:20" x14ac:dyDescent="0.25">
      <c r="J4380" s="2">
        <v>39220</v>
      </c>
      <c r="K4380" s="4">
        <v>12.76</v>
      </c>
      <c r="S4380" s="3">
        <v>39092</v>
      </c>
      <c r="T4380">
        <v>5.26</v>
      </c>
    </row>
    <row r="4381" spans="10:20" x14ac:dyDescent="0.25">
      <c r="J4381" s="2">
        <v>39223</v>
      </c>
      <c r="K4381" s="4">
        <v>13.3</v>
      </c>
      <c r="S4381" s="3">
        <v>39093</v>
      </c>
      <c r="T4381">
        <v>5.27</v>
      </c>
    </row>
    <row r="4382" spans="10:20" x14ac:dyDescent="0.25">
      <c r="J4382" s="2">
        <v>39224</v>
      </c>
      <c r="K4382" s="4">
        <v>13.06</v>
      </c>
      <c r="S4382" s="3">
        <v>39094</v>
      </c>
      <c r="T4382">
        <v>5.22</v>
      </c>
    </row>
    <row r="4383" spans="10:20" x14ac:dyDescent="0.25">
      <c r="J4383" s="2">
        <v>39225</v>
      </c>
      <c r="K4383" s="4">
        <v>13.24</v>
      </c>
      <c r="S4383" s="3">
        <v>39098</v>
      </c>
      <c r="T4383">
        <v>5.28</v>
      </c>
    </row>
    <row r="4384" spans="10:20" x14ac:dyDescent="0.25">
      <c r="J4384" s="2">
        <v>39226</v>
      </c>
      <c r="K4384" s="4">
        <v>14.08</v>
      </c>
      <c r="S4384" s="3">
        <v>39099</v>
      </c>
      <c r="T4384">
        <v>5.25</v>
      </c>
    </row>
    <row r="4385" spans="10:20" x14ac:dyDescent="0.25">
      <c r="J4385" s="2">
        <v>39227</v>
      </c>
      <c r="K4385" s="4">
        <v>13.34</v>
      </c>
      <c r="S4385" s="3">
        <v>39100</v>
      </c>
      <c r="T4385">
        <v>5.23</v>
      </c>
    </row>
    <row r="4386" spans="10:20" x14ac:dyDescent="0.25">
      <c r="J4386" s="2">
        <v>39231</v>
      </c>
      <c r="K4386" s="4">
        <v>13.53</v>
      </c>
      <c r="S4386" s="3">
        <v>39101</v>
      </c>
      <c r="T4386">
        <v>5.25</v>
      </c>
    </row>
    <row r="4387" spans="10:20" x14ac:dyDescent="0.25">
      <c r="J4387" s="2">
        <v>39232</v>
      </c>
      <c r="K4387" s="4">
        <v>12.83</v>
      </c>
      <c r="S4387" s="3">
        <v>39104</v>
      </c>
      <c r="T4387">
        <v>5.24</v>
      </c>
    </row>
    <row r="4388" spans="10:20" x14ac:dyDescent="0.25">
      <c r="J4388" s="2">
        <v>39233</v>
      </c>
      <c r="K4388" s="4">
        <v>13.05</v>
      </c>
      <c r="S4388" s="3">
        <v>39105</v>
      </c>
      <c r="T4388">
        <v>5.26</v>
      </c>
    </row>
    <row r="4389" spans="10:20" x14ac:dyDescent="0.25">
      <c r="J4389" s="2">
        <v>39234</v>
      </c>
      <c r="K4389" s="4">
        <v>12.78</v>
      </c>
      <c r="S4389" s="3">
        <v>39106</v>
      </c>
      <c r="T4389">
        <v>5.27</v>
      </c>
    </row>
    <row r="4390" spans="10:20" x14ac:dyDescent="0.25">
      <c r="J4390" s="2">
        <v>39237</v>
      </c>
      <c r="K4390" s="4">
        <v>13.29</v>
      </c>
      <c r="S4390" s="3">
        <v>39107</v>
      </c>
      <c r="T4390">
        <v>5.31</v>
      </c>
    </row>
    <row r="4391" spans="10:20" x14ac:dyDescent="0.25">
      <c r="J4391" s="2">
        <v>39238</v>
      </c>
      <c r="K4391" s="4">
        <v>13.63</v>
      </c>
      <c r="S4391" s="3">
        <v>39108</v>
      </c>
      <c r="T4391">
        <v>5.26</v>
      </c>
    </row>
    <row r="4392" spans="10:20" x14ac:dyDescent="0.25">
      <c r="J4392" s="2">
        <v>39239</v>
      </c>
      <c r="K4392" s="4">
        <v>14.87</v>
      </c>
      <c r="S4392" s="3">
        <v>39111</v>
      </c>
      <c r="T4392">
        <v>5.26</v>
      </c>
    </row>
    <row r="4393" spans="10:20" x14ac:dyDescent="0.25">
      <c r="J4393" s="2">
        <v>39240</v>
      </c>
      <c r="K4393" s="4">
        <v>17.059999999999999</v>
      </c>
      <c r="S4393" s="3">
        <v>39112</v>
      </c>
      <c r="T4393">
        <v>5.23</v>
      </c>
    </row>
    <row r="4394" spans="10:20" x14ac:dyDescent="0.25">
      <c r="J4394" s="2">
        <v>39241</v>
      </c>
      <c r="K4394" s="4">
        <v>14.84</v>
      </c>
      <c r="S4394" s="3">
        <v>39113</v>
      </c>
      <c r="T4394">
        <v>5.33</v>
      </c>
    </row>
    <row r="4395" spans="10:20" x14ac:dyDescent="0.25">
      <c r="J4395" s="2">
        <v>39244</v>
      </c>
      <c r="K4395" s="4">
        <v>14.71</v>
      </c>
      <c r="S4395" s="3">
        <v>39114</v>
      </c>
      <c r="T4395">
        <v>5.29</v>
      </c>
    </row>
    <row r="4396" spans="10:20" x14ac:dyDescent="0.25">
      <c r="J4396" s="2">
        <v>39245</v>
      </c>
      <c r="K4396" s="4">
        <v>16.670000000000002</v>
      </c>
      <c r="S4396" s="3">
        <v>39115</v>
      </c>
      <c r="T4396">
        <v>5.24</v>
      </c>
    </row>
    <row r="4397" spans="10:20" x14ac:dyDescent="0.25">
      <c r="J4397" s="2">
        <v>39246</v>
      </c>
      <c r="K4397" s="4">
        <v>14.73</v>
      </c>
      <c r="S4397" s="3">
        <v>39118</v>
      </c>
      <c r="T4397">
        <v>5.25</v>
      </c>
    </row>
    <row r="4398" spans="10:20" x14ac:dyDescent="0.25">
      <c r="J4398" s="2">
        <v>39247</v>
      </c>
      <c r="K4398" s="4">
        <v>13.64</v>
      </c>
      <c r="S4398" s="3">
        <v>39119</v>
      </c>
      <c r="T4398">
        <v>5.24</v>
      </c>
    </row>
    <row r="4399" spans="10:20" x14ac:dyDescent="0.25">
      <c r="J4399" s="2">
        <v>39248</v>
      </c>
      <c r="K4399" s="4">
        <v>13.94</v>
      </c>
      <c r="S4399" s="3">
        <v>39120</v>
      </c>
      <c r="T4399">
        <v>5.23</v>
      </c>
    </row>
    <row r="4400" spans="10:20" x14ac:dyDescent="0.25">
      <c r="J4400" s="2">
        <v>39251</v>
      </c>
      <c r="K4400" s="4">
        <v>13.42</v>
      </c>
      <c r="S4400" s="3">
        <v>39121</v>
      </c>
      <c r="T4400">
        <v>5.25</v>
      </c>
    </row>
    <row r="4401" spans="10:20" x14ac:dyDescent="0.25">
      <c r="J4401" s="2">
        <v>39252</v>
      </c>
      <c r="K4401" s="4">
        <v>12.85</v>
      </c>
      <c r="S4401" s="3">
        <v>39122</v>
      </c>
      <c r="T4401">
        <v>5.25</v>
      </c>
    </row>
    <row r="4402" spans="10:20" x14ac:dyDescent="0.25">
      <c r="J4402" s="2">
        <v>39253</v>
      </c>
      <c r="K4402" s="4">
        <v>14.67</v>
      </c>
      <c r="S4402" s="3">
        <v>39125</v>
      </c>
      <c r="T4402">
        <v>5.28</v>
      </c>
    </row>
    <row r="4403" spans="10:20" x14ac:dyDescent="0.25">
      <c r="J4403" s="2">
        <v>39254</v>
      </c>
      <c r="K4403" s="4">
        <v>14.21</v>
      </c>
      <c r="S4403" s="3">
        <v>39126</v>
      </c>
      <c r="T4403">
        <v>5.26</v>
      </c>
    </row>
    <row r="4404" spans="10:20" x14ac:dyDescent="0.25">
      <c r="J4404" s="2">
        <v>39255</v>
      </c>
      <c r="K4404" s="4">
        <v>15.75</v>
      </c>
      <c r="S4404" s="3">
        <v>39127</v>
      </c>
      <c r="T4404">
        <v>5.27</v>
      </c>
    </row>
    <row r="4405" spans="10:20" x14ac:dyDescent="0.25">
      <c r="J4405" s="2">
        <v>39258</v>
      </c>
      <c r="K4405" s="4">
        <v>16.649999999999999</v>
      </c>
      <c r="S4405" s="3">
        <v>39128</v>
      </c>
      <c r="T4405">
        <v>5.29</v>
      </c>
    </row>
    <row r="4406" spans="10:20" x14ac:dyDescent="0.25">
      <c r="J4406" s="2">
        <v>39259</v>
      </c>
      <c r="K4406" s="4">
        <v>18.89</v>
      </c>
      <c r="S4406" s="3">
        <v>39129</v>
      </c>
      <c r="T4406">
        <v>5.24</v>
      </c>
    </row>
    <row r="4407" spans="10:20" x14ac:dyDescent="0.25">
      <c r="J4407" s="2">
        <v>39260</v>
      </c>
      <c r="K4407" s="4">
        <v>15.53</v>
      </c>
      <c r="S4407" s="3">
        <v>39133</v>
      </c>
      <c r="T4407">
        <v>5.27</v>
      </c>
    </row>
    <row r="4408" spans="10:20" x14ac:dyDescent="0.25">
      <c r="J4408" s="2">
        <v>39261</v>
      </c>
      <c r="K4408" s="4">
        <v>15.54</v>
      </c>
      <c r="S4408" s="3">
        <v>39134</v>
      </c>
      <c r="T4408">
        <v>5.23</v>
      </c>
    </row>
    <row r="4409" spans="10:20" x14ac:dyDescent="0.25">
      <c r="J4409" s="2">
        <v>39262</v>
      </c>
      <c r="K4409" s="4">
        <v>16.23</v>
      </c>
      <c r="S4409" s="3">
        <v>39135</v>
      </c>
      <c r="T4409">
        <v>5.26</v>
      </c>
    </row>
    <row r="4410" spans="10:20" x14ac:dyDescent="0.25">
      <c r="J4410" s="2">
        <v>39265</v>
      </c>
      <c r="K4410" s="4">
        <v>15.4</v>
      </c>
      <c r="S4410" s="3">
        <v>39136</v>
      </c>
      <c r="T4410">
        <v>5.24</v>
      </c>
    </row>
    <row r="4411" spans="10:20" x14ac:dyDescent="0.25">
      <c r="J4411" s="2">
        <v>39266</v>
      </c>
      <c r="K4411" s="4">
        <v>14.92</v>
      </c>
      <c r="S4411" s="3">
        <v>39139</v>
      </c>
      <c r="T4411">
        <v>5.3</v>
      </c>
    </row>
    <row r="4412" spans="10:20" x14ac:dyDescent="0.25">
      <c r="J4412" s="2">
        <v>39268</v>
      </c>
      <c r="K4412" s="4">
        <v>15.48</v>
      </c>
      <c r="S4412" s="3">
        <v>39140</v>
      </c>
      <c r="T4412">
        <v>5.27</v>
      </c>
    </row>
    <row r="4413" spans="10:20" x14ac:dyDescent="0.25">
      <c r="J4413" s="2">
        <v>39269</v>
      </c>
      <c r="K4413" s="4">
        <v>14.72</v>
      </c>
      <c r="S4413" s="3">
        <v>39141</v>
      </c>
      <c r="T4413">
        <v>5.41</v>
      </c>
    </row>
    <row r="4414" spans="10:20" x14ac:dyDescent="0.25">
      <c r="J4414" s="2">
        <v>39272</v>
      </c>
      <c r="K4414" s="4">
        <v>15.16</v>
      </c>
      <c r="S4414" s="3">
        <v>39142</v>
      </c>
      <c r="T4414">
        <v>5.31</v>
      </c>
    </row>
    <row r="4415" spans="10:20" x14ac:dyDescent="0.25">
      <c r="J4415" s="2">
        <v>39273</v>
      </c>
      <c r="K4415" s="4">
        <v>17.57</v>
      </c>
      <c r="S4415" s="3">
        <v>39143</v>
      </c>
      <c r="T4415">
        <v>5.23</v>
      </c>
    </row>
    <row r="4416" spans="10:20" x14ac:dyDescent="0.25">
      <c r="J4416" s="2">
        <v>39274</v>
      </c>
      <c r="K4416" s="4">
        <v>16.64</v>
      </c>
      <c r="S4416" s="3">
        <v>39146</v>
      </c>
      <c r="T4416">
        <v>5.27</v>
      </c>
    </row>
    <row r="4417" spans="10:20" x14ac:dyDescent="0.25">
      <c r="J4417" s="2">
        <v>39275</v>
      </c>
      <c r="K4417" s="4">
        <v>15.54</v>
      </c>
      <c r="S4417" s="3">
        <v>39147</v>
      </c>
      <c r="T4417">
        <v>5.22</v>
      </c>
    </row>
    <row r="4418" spans="10:20" x14ac:dyDescent="0.25">
      <c r="J4418" s="2">
        <v>39276</v>
      </c>
      <c r="K4418" s="4">
        <v>15.15</v>
      </c>
      <c r="S4418" s="3">
        <v>39148</v>
      </c>
      <c r="T4418">
        <v>5.24</v>
      </c>
    </row>
    <row r="4419" spans="10:20" x14ac:dyDescent="0.25">
      <c r="J4419" s="2">
        <v>39279</v>
      </c>
      <c r="K4419" s="4">
        <v>15.59</v>
      </c>
      <c r="S4419" s="3">
        <v>39149</v>
      </c>
      <c r="T4419">
        <v>5.24</v>
      </c>
    </row>
    <row r="4420" spans="10:20" x14ac:dyDescent="0.25">
      <c r="J4420" s="2">
        <v>39280</v>
      </c>
      <c r="K4420" s="4">
        <v>15.63</v>
      </c>
      <c r="S4420" s="3">
        <v>39150</v>
      </c>
      <c r="T4420">
        <v>5.24</v>
      </c>
    </row>
    <row r="4421" spans="10:20" x14ac:dyDescent="0.25">
      <c r="J4421" s="2">
        <v>39281</v>
      </c>
      <c r="K4421" s="4">
        <v>16</v>
      </c>
      <c r="S4421" s="3">
        <v>39153</v>
      </c>
      <c r="T4421">
        <v>5.25</v>
      </c>
    </row>
    <row r="4422" spans="10:20" x14ac:dyDescent="0.25">
      <c r="J4422" s="2">
        <v>39282</v>
      </c>
      <c r="K4422" s="4">
        <v>15.23</v>
      </c>
      <c r="S4422" s="3">
        <v>39154</v>
      </c>
      <c r="T4422">
        <v>5.25</v>
      </c>
    </row>
    <row r="4423" spans="10:20" x14ac:dyDescent="0.25">
      <c r="J4423" s="2">
        <v>39283</v>
      </c>
      <c r="K4423" s="4">
        <v>16.95</v>
      </c>
      <c r="S4423" s="3">
        <v>39155</v>
      </c>
      <c r="T4423">
        <v>5.27</v>
      </c>
    </row>
    <row r="4424" spans="10:20" x14ac:dyDescent="0.25">
      <c r="J4424" s="2">
        <v>39286</v>
      </c>
      <c r="K4424" s="4">
        <v>16.809999999999999</v>
      </c>
      <c r="S4424" s="3">
        <v>39156</v>
      </c>
      <c r="T4424">
        <v>5.29</v>
      </c>
    </row>
    <row r="4425" spans="10:20" x14ac:dyDescent="0.25">
      <c r="J4425" s="2">
        <v>39287</v>
      </c>
      <c r="K4425" s="4">
        <v>18.55</v>
      </c>
      <c r="S4425" s="3">
        <v>39157</v>
      </c>
      <c r="T4425">
        <v>5.25</v>
      </c>
    </row>
    <row r="4426" spans="10:20" x14ac:dyDescent="0.25">
      <c r="J4426" s="2">
        <v>39288</v>
      </c>
      <c r="K4426" s="4">
        <v>18.100000000000001</v>
      </c>
      <c r="S4426" s="3">
        <v>39160</v>
      </c>
      <c r="T4426">
        <v>5.26</v>
      </c>
    </row>
    <row r="4427" spans="10:20" x14ac:dyDescent="0.25">
      <c r="J4427" s="2">
        <v>39289</v>
      </c>
      <c r="K4427" s="4">
        <v>20.74</v>
      </c>
      <c r="S4427" s="3">
        <v>39161</v>
      </c>
      <c r="T4427">
        <v>5.26</v>
      </c>
    </row>
    <row r="4428" spans="10:20" x14ac:dyDescent="0.25">
      <c r="J4428" s="2">
        <v>39290</v>
      </c>
      <c r="K4428" s="4">
        <v>24.17</v>
      </c>
      <c r="S4428" s="3">
        <v>39162</v>
      </c>
      <c r="T4428">
        <v>5.26</v>
      </c>
    </row>
    <row r="4429" spans="10:20" x14ac:dyDescent="0.25">
      <c r="J4429" s="2">
        <v>39293</v>
      </c>
      <c r="K4429" s="4">
        <v>20.87</v>
      </c>
      <c r="S4429" s="3">
        <v>39163</v>
      </c>
      <c r="T4429">
        <v>5.27</v>
      </c>
    </row>
    <row r="4430" spans="10:20" x14ac:dyDescent="0.25">
      <c r="J4430" s="2">
        <v>39294</v>
      </c>
      <c r="K4430" s="4">
        <v>23.52</v>
      </c>
      <c r="S4430" s="3">
        <v>39164</v>
      </c>
      <c r="T4430">
        <v>5.24</v>
      </c>
    </row>
    <row r="4431" spans="10:20" x14ac:dyDescent="0.25">
      <c r="J4431" s="2">
        <v>39295</v>
      </c>
      <c r="K4431" s="4">
        <v>23.67</v>
      </c>
      <c r="S4431" s="3">
        <v>39167</v>
      </c>
      <c r="T4431">
        <v>5.28</v>
      </c>
    </row>
    <row r="4432" spans="10:20" x14ac:dyDescent="0.25">
      <c r="J4432" s="2">
        <v>39296</v>
      </c>
      <c r="K4432" s="4">
        <v>21.22</v>
      </c>
      <c r="S4432" s="3">
        <v>39168</v>
      </c>
      <c r="T4432">
        <v>5.25</v>
      </c>
    </row>
    <row r="4433" spans="10:20" x14ac:dyDescent="0.25">
      <c r="J4433" s="2">
        <v>39297</v>
      </c>
      <c r="K4433" s="4">
        <v>25.16</v>
      </c>
      <c r="S4433" s="3">
        <v>39169</v>
      </c>
      <c r="T4433">
        <v>5.27</v>
      </c>
    </row>
    <row r="4434" spans="10:20" x14ac:dyDescent="0.25">
      <c r="J4434" s="2">
        <v>39300</v>
      </c>
      <c r="K4434" s="4">
        <v>22.94</v>
      </c>
      <c r="S4434" s="3">
        <v>39170</v>
      </c>
      <c r="T4434">
        <v>5.29</v>
      </c>
    </row>
    <row r="4435" spans="10:20" x14ac:dyDescent="0.25">
      <c r="J4435" s="2">
        <v>39301</v>
      </c>
      <c r="K4435" s="4">
        <v>21.56</v>
      </c>
      <c r="S4435" s="3">
        <v>39171</v>
      </c>
      <c r="T4435">
        <v>5.3</v>
      </c>
    </row>
    <row r="4436" spans="10:20" x14ac:dyDescent="0.25">
      <c r="J4436" s="2">
        <v>39302</v>
      </c>
      <c r="K4436" s="4">
        <v>21.45</v>
      </c>
      <c r="S4436" s="3">
        <v>39174</v>
      </c>
      <c r="T4436">
        <v>5.25</v>
      </c>
    </row>
    <row r="4437" spans="10:20" x14ac:dyDescent="0.25">
      <c r="J4437" s="2">
        <v>39303</v>
      </c>
      <c r="K4437" s="4">
        <v>26.48</v>
      </c>
      <c r="S4437" s="3">
        <v>39175</v>
      </c>
      <c r="T4437">
        <v>5.2</v>
      </c>
    </row>
    <row r="4438" spans="10:20" x14ac:dyDescent="0.25">
      <c r="J4438" s="2">
        <v>39304</v>
      </c>
      <c r="K4438" s="4">
        <v>28.3</v>
      </c>
      <c r="S4438" s="3">
        <v>39176</v>
      </c>
      <c r="T4438">
        <v>5.21</v>
      </c>
    </row>
    <row r="4439" spans="10:20" x14ac:dyDescent="0.25">
      <c r="J4439" s="2">
        <v>39307</v>
      </c>
      <c r="K4439" s="4">
        <v>26.57</v>
      </c>
      <c r="S4439" s="3">
        <v>39177</v>
      </c>
      <c r="T4439">
        <v>5.3</v>
      </c>
    </row>
    <row r="4440" spans="10:20" x14ac:dyDescent="0.25">
      <c r="J4440" s="2">
        <v>39308</v>
      </c>
      <c r="K4440" s="4">
        <v>27.68</v>
      </c>
      <c r="S4440" s="3">
        <v>39178</v>
      </c>
      <c r="T4440">
        <v>5.3</v>
      </c>
    </row>
    <row r="4441" spans="10:20" x14ac:dyDescent="0.25">
      <c r="J4441" s="2">
        <v>39309</v>
      </c>
      <c r="K4441" s="4">
        <v>30.67</v>
      </c>
      <c r="S4441" s="3">
        <v>39181</v>
      </c>
      <c r="T4441">
        <v>5.28</v>
      </c>
    </row>
    <row r="4442" spans="10:20" x14ac:dyDescent="0.25">
      <c r="J4442" s="2">
        <v>39310</v>
      </c>
      <c r="K4442" s="4">
        <v>30.83</v>
      </c>
      <c r="S4442" s="3">
        <v>39182</v>
      </c>
      <c r="T4442">
        <v>5.26</v>
      </c>
    </row>
    <row r="4443" spans="10:20" x14ac:dyDescent="0.25">
      <c r="J4443" s="2">
        <v>39311</v>
      </c>
      <c r="K4443" s="4">
        <v>29.99</v>
      </c>
      <c r="S4443" s="3">
        <v>39183</v>
      </c>
      <c r="T4443">
        <v>5.24</v>
      </c>
    </row>
    <row r="4444" spans="10:20" x14ac:dyDescent="0.25">
      <c r="J4444" s="2">
        <v>39314</v>
      </c>
      <c r="K4444" s="4">
        <v>26.33</v>
      </c>
      <c r="S4444" s="3">
        <v>39184</v>
      </c>
      <c r="T4444">
        <v>5.27</v>
      </c>
    </row>
    <row r="4445" spans="10:20" x14ac:dyDescent="0.25">
      <c r="J4445" s="2">
        <v>39315</v>
      </c>
      <c r="K4445" s="4">
        <v>25.25</v>
      </c>
      <c r="S4445" s="3">
        <v>39185</v>
      </c>
      <c r="T4445">
        <v>5.25</v>
      </c>
    </row>
    <row r="4446" spans="10:20" x14ac:dyDescent="0.25">
      <c r="J4446" s="2">
        <v>39316</v>
      </c>
      <c r="K4446" s="4">
        <v>22.89</v>
      </c>
      <c r="S4446" s="3">
        <v>39188</v>
      </c>
      <c r="T4446">
        <v>5.29</v>
      </c>
    </row>
    <row r="4447" spans="10:20" x14ac:dyDescent="0.25">
      <c r="J4447" s="2">
        <v>39317</v>
      </c>
      <c r="K4447" s="4">
        <v>22.62</v>
      </c>
      <c r="S4447" s="3">
        <v>39189</v>
      </c>
      <c r="T4447">
        <v>5.2</v>
      </c>
    </row>
    <row r="4448" spans="10:20" x14ac:dyDescent="0.25">
      <c r="J4448" s="2">
        <v>39318</v>
      </c>
      <c r="K4448" s="4">
        <v>20.72</v>
      </c>
      <c r="S4448" s="3">
        <v>39190</v>
      </c>
      <c r="T4448">
        <v>5.19</v>
      </c>
    </row>
    <row r="4449" spans="10:20" x14ac:dyDescent="0.25">
      <c r="J4449" s="2">
        <v>39321</v>
      </c>
      <c r="K4449" s="4">
        <v>22.72</v>
      </c>
      <c r="S4449" s="3">
        <v>39191</v>
      </c>
      <c r="T4449">
        <v>5.23</v>
      </c>
    </row>
    <row r="4450" spans="10:20" x14ac:dyDescent="0.25">
      <c r="J4450" s="2">
        <v>39322</v>
      </c>
      <c r="K4450" s="4">
        <v>26.3</v>
      </c>
      <c r="S4450" s="3">
        <v>39192</v>
      </c>
      <c r="T4450">
        <v>5.25</v>
      </c>
    </row>
    <row r="4451" spans="10:20" x14ac:dyDescent="0.25">
      <c r="J4451" s="2">
        <v>39323</v>
      </c>
      <c r="K4451" s="4">
        <v>23.81</v>
      </c>
      <c r="S4451" s="3">
        <v>39195</v>
      </c>
      <c r="T4451">
        <v>5.23</v>
      </c>
    </row>
    <row r="4452" spans="10:20" x14ac:dyDescent="0.25">
      <c r="J4452" s="2">
        <v>39324</v>
      </c>
      <c r="K4452" s="4">
        <v>25.06</v>
      </c>
      <c r="S4452" s="3">
        <v>39196</v>
      </c>
      <c r="T4452">
        <v>5.2</v>
      </c>
    </row>
    <row r="4453" spans="10:20" x14ac:dyDescent="0.25">
      <c r="J4453" s="2">
        <v>39325</v>
      </c>
      <c r="K4453" s="4">
        <v>23.38</v>
      </c>
      <c r="S4453" s="3">
        <v>39197</v>
      </c>
      <c r="T4453">
        <v>5.19</v>
      </c>
    </row>
    <row r="4454" spans="10:20" x14ac:dyDescent="0.25">
      <c r="J4454" s="2">
        <v>39329</v>
      </c>
      <c r="K4454" s="4">
        <v>22.78</v>
      </c>
      <c r="S4454" s="3">
        <v>39198</v>
      </c>
      <c r="T4454">
        <v>5.24</v>
      </c>
    </row>
    <row r="4455" spans="10:20" x14ac:dyDescent="0.25">
      <c r="J4455" s="2">
        <v>39330</v>
      </c>
      <c r="K4455" s="4">
        <v>24.58</v>
      </c>
      <c r="S4455" s="3">
        <v>39199</v>
      </c>
      <c r="T4455">
        <v>5.24</v>
      </c>
    </row>
    <row r="4456" spans="10:20" x14ac:dyDescent="0.25">
      <c r="J4456" s="2">
        <v>39331</v>
      </c>
      <c r="K4456" s="4">
        <v>23.99</v>
      </c>
      <c r="S4456" s="3">
        <v>39202</v>
      </c>
      <c r="T4456">
        <v>5.29</v>
      </c>
    </row>
    <row r="4457" spans="10:20" x14ac:dyDescent="0.25">
      <c r="J4457" s="2">
        <v>39332</v>
      </c>
      <c r="K4457" s="4">
        <v>26.23</v>
      </c>
      <c r="S4457" s="3">
        <v>39203</v>
      </c>
      <c r="T4457">
        <v>5.26</v>
      </c>
    </row>
    <row r="4458" spans="10:20" x14ac:dyDescent="0.25">
      <c r="J4458" s="2">
        <v>39335</v>
      </c>
      <c r="K4458" s="4">
        <v>27.38</v>
      </c>
      <c r="S4458" s="3">
        <v>39204</v>
      </c>
      <c r="T4458">
        <v>5.21</v>
      </c>
    </row>
    <row r="4459" spans="10:20" x14ac:dyDescent="0.25">
      <c r="J4459" s="2">
        <v>39336</v>
      </c>
      <c r="K4459" s="4">
        <v>25.27</v>
      </c>
      <c r="S4459" s="3">
        <v>39205</v>
      </c>
      <c r="T4459">
        <v>5.24</v>
      </c>
    </row>
    <row r="4460" spans="10:20" x14ac:dyDescent="0.25">
      <c r="J4460" s="2">
        <v>39337</v>
      </c>
      <c r="K4460" s="4">
        <v>24.96</v>
      </c>
      <c r="S4460" s="3">
        <v>39206</v>
      </c>
      <c r="T4460">
        <v>5.24</v>
      </c>
    </row>
    <row r="4461" spans="10:20" x14ac:dyDescent="0.25">
      <c r="J4461" s="2">
        <v>39338</v>
      </c>
      <c r="K4461" s="4">
        <v>24.76</v>
      </c>
      <c r="S4461" s="3">
        <v>39209</v>
      </c>
      <c r="T4461">
        <v>5.24</v>
      </c>
    </row>
    <row r="4462" spans="10:20" x14ac:dyDescent="0.25">
      <c r="J4462" s="2">
        <v>39339</v>
      </c>
      <c r="K4462" s="4">
        <v>24.92</v>
      </c>
      <c r="S4462" s="3">
        <v>39210</v>
      </c>
      <c r="T4462">
        <v>5.21</v>
      </c>
    </row>
    <row r="4463" spans="10:20" x14ac:dyDescent="0.25">
      <c r="J4463" s="2">
        <v>39342</v>
      </c>
      <c r="K4463" s="4">
        <v>26.48</v>
      </c>
      <c r="S4463" s="3">
        <v>39211</v>
      </c>
      <c r="T4463">
        <v>5.21</v>
      </c>
    </row>
    <row r="4464" spans="10:20" x14ac:dyDescent="0.25">
      <c r="J4464" s="2">
        <v>39343</v>
      </c>
      <c r="K4464" s="4">
        <v>20.350000000000001</v>
      </c>
      <c r="S4464" s="3">
        <v>39212</v>
      </c>
      <c r="T4464">
        <v>5.25</v>
      </c>
    </row>
    <row r="4465" spans="10:20" x14ac:dyDescent="0.25">
      <c r="J4465" s="2">
        <v>39344</v>
      </c>
      <c r="K4465" s="4">
        <v>20.03</v>
      </c>
      <c r="S4465" s="3">
        <v>39213</v>
      </c>
      <c r="T4465">
        <v>5.27</v>
      </c>
    </row>
    <row r="4466" spans="10:20" x14ac:dyDescent="0.25">
      <c r="J4466" s="2">
        <v>39345</v>
      </c>
      <c r="K4466" s="4">
        <v>20.45</v>
      </c>
      <c r="S4466" s="3">
        <v>39216</v>
      </c>
      <c r="T4466">
        <v>5.26</v>
      </c>
    </row>
    <row r="4467" spans="10:20" x14ac:dyDescent="0.25">
      <c r="J4467" s="2">
        <v>39346</v>
      </c>
      <c r="K4467" s="4">
        <v>19</v>
      </c>
      <c r="S4467" s="3">
        <v>39217</v>
      </c>
      <c r="T4467">
        <v>5.29</v>
      </c>
    </row>
    <row r="4468" spans="10:20" x14ac:dyDescent="0.25">
      <c r="J4468" s="2">
        <v>39349</v>
      </c>
      <c r="K4468" s="4">
        <v>19.37</v>
      </c>
      <c r="S4468" s="3">
        <v>39218</v>
      </c>
      <c r="T4468">
        <v>5.25</v>
      </c>
    </row>
    <row r="4469" spans="10:20" x14ac:dyDescent="0.25">
      <c r="J4469" s="2">
        <v>39350</v>
      </c>
      <c r="K4469" s="4">
        <v>18.600000000000001</v>
      </c>
      <c r="S4469" s="3">
        <v>39219</v>
      </c>
      <c r="T4469">
        <v>5.25</v>
      </c>
    </row>
    <row r="4470" spans="10:20" x14ac:dyDescent="0.25">
      <c r="J4470" s="2">
        <v>39351</v>
      </c>
      <c r="K4470" s="4">
        <v>17.63</v>
      </c>
      <c r="S4470" s="3">
        <v>39220</v>
      </c>
      <c r="T4470">
        <v>5.24</v>
      </c>
    </row>
    <row r="4471" spans="10:20" x14ac:dyDescent="0.25">
      <c r="J4471" s="2">
        <v>39352</v>
      </c>
      <c r="K4471" s="4">
        <v>17</v>
      </c>
      <c r="S4471" s="3">
        <v>39223</v>
      </c>
      <c r="T4471">
        <v>5.24</v>
      </c>
    </row>
    <row r="4472" spans="10:20" x14ac:dyDescent="0.25">
      <c r="J4472" s="2">
        <v>39353</v>
      </c>
      <c r="K4472" s="4">
        <v>18</v>
      </c>
      <c r="S4472" s="3">
        <v>39224</v>
      </c>
      <c r="T4472">
        <v>5.23</v>
      </c>
    </row>
    <row r="4473" spans="10:20" x14ac:dyDescent="0.25">
      <c r="J4473" s="2">
        <v>39356</v>
      </c>
      <c r="K4473" s="4">
        <v>17.84</v>
      </c>
      <c r="S4473" s="3">
        <v>39225</v>
      </c>
      <c r="T4473">
        <v>5.25</v>
      </c>
    </row>
    <row r="4474" spans="10:20" x14ac:dyDescent="0.25">
      <c r="J4474" s="2">
        <v>39357</v>
      </c>
      <c r="K4474" s="4">
        <v>18.489999999999998</v>
      </c>
      <c r="S4474" s="3">
        <v>39226</v>
      </c>
      <c r="T4474">
        <v>5.24</v>
      </c>
    </row>
    <row r="4475" spans="10:20" x14ac:dyDescent="0.25">
      <c r="J4475" s="2">
        <v>39358</v>
      </c>
      <c r="K4475" s="4">
        <v>18.8</v>
      </c>
      <c r="S4475" s="3">
        <v>39227</v>
      </c>
      <c r="T4475">
        <v>5.29</v>
      </c>
    </row>
    <row r="4476" spans="10:20" x14ac:dyDescent="0.25">
      <c r="J4476" s="2">
        <v>39359</v>
      </c>
      <c r="K4476" s="4">
        <v>18.440000000000001</v>
      </c>
      <c r="S4476" s="3">
        <v>39231</v>
      </c>
      <c r="T4476">
        <v>5.29</v>
      </c>
    </row>
    <row r="4477" spans="10:20" x14ac:dyDescent="0.25">
      <c r="J4477" s="2">
        <v>39360</v>
      </c>
      <c r="K4477" s="4">
        <v>16.91</v>
      </c>
      <c r="S4477" s="3">
        <v>39232</v>
      </c>
      <c r="T4477">
        <v>5.25</v>
      </c>
    </row>
    <row r="4478" spans="10:20" x14ac:dyDescent="0.25">
      <c r="J4478" s="2">
        <v>39363</v>
      </c>
      <c r="K4478" s="4">
        <v>17.46</v>
      </c>
      <c r="S4478" s="3">
        <v>39233</v>
      </c>
      <c r="T4478">
        <v>5.28</v>
      </c>
    </row>
    <row r="4479" spans="10:20" x14ac:dyDescent="0.25">
      <c r="J4479" s="2">
        <v>39364</v>
      </c>
      <c r="K4479" s="4">
        <v>16.12</v>
      </c>
      <c r="S4479" s="3">
        <v>39234</v>
      </c>
      <c r="T4479">
        <v>5.23</v>
      </c>
    </row>
    <row r="4480" spans="10:20" x14ac:dyDescent="0.25">
      <c r="J4480" s="2">
        <v>39365</v>
      </c>
      <c r="K4480" s="4">
        <v>16.670000000000002</v>
      </c>
      <c r="S4480" s="3">
        <v>39237</v>
      </c>
      <c r="T4480">
        <v>5.24</v>
      </c>
    </row>
    <row r="4481" spans="10:20" x14ac:dyDescent="0.25">
      <c r="J4481" s="2">
        <v>39366</v>
      </c>
      <c r="K4481" s="4">
        <v>18.88</v>
      </c>
      <c r="S4481" s="3">
        <v>39238</v>
      </c>
      <c r="T4481">
        <v>5.19</v>
      </c>
    </row>
    <row r="4482" spans="10:20" x14ac:dyDescent="0.25">
      <c r="J4482" s="2">
        <v>39367</v>
      </c>
      <c r="K4482" s="4">
        <v>17.73</v>
      </c>
      <c r="S4482" s="3">
        <v>39239</v>
      </c>
      <c r="T4482">
        <v>5.25</v>
      </c>
    </row>
    <row r="4483" spans="10:20" x14ac:dyDescent="0.25">
      <c r="J4483" s="2">
        <v>39370</v>
      </c>
      <c r="K4483" s="4">
        <v>19.25</v>
      </c>
      <c r="S4483" s="3">
        <v>39240</v>
      </c>
      <c r="T4483">
        <v>5.25</v>
      </c>
    </row>
    <row r="4484" spans="10:20" x14ac:dyDescent="0.25">
      <c r="J4484" s="2">
        <v>39371</v>
      </c>
      <c r="K4484" s="4">
        <v>20.02</v>
      </c>
      <c r="S4484" s="3">
        <v>39241</v>
      </c>
      <c r="T4484">
        <v>5.26</v>
      </c>
    </row>
    <row r="4485" spans="10:20" x14ac:dyDescent="0.25">
      <c r="J4485" s="2">
        <v>39372</v>
      </c>
      <c r="K4485" s="4">
        <v>18.54</v>
      </c>
      <c r="S4485" s="3">
        <v>39244</v>
      </c>
      <c r="T4485">
        <v>5.27</v>
      </c>
    </row>
    <row r="4486" spans="10:20" x14ac:dyDescent="0.25">
      <c r="J4486" s="2">
        <v>39373</v>
      </c>
      <c r="K4486" s="4">
        <v>18.5</v>
      </c>
      <c r="S4486" s="3">
        <v>39245</v>
      </c>
      <c r="T4486">
        <v>5.26</v>
      </c>
    </row>
    <row r="4487" spans="10:20" x14ac:dyDescent="0.25">
      <c r="J4487" s="2">
        <v>39374</v>
      </c>
      <c r="K4487" s="4">
        <v>22.96</v>
      </c>
      <c r="S4487" s="3">
        <v>39246</v>
      </c>
      <c r="T4487">
        <v>5.26</v>
      </c>
    </row>
    <row r="4488" spans="10:20" x14ac:dyDescent="0.25">
      <c r="J4488" s="2">
        <v>39377</v>
      </c>
      <c r="K4488" s="4">
        <v>21.64</v>
      </c>
      <c r="S4488" s="3">
        <v>39247</v>
      </c>
      <c r="T4488">
        <v>5.28</v>
      </c>
    </row>
    <row r="4489" spans="10:20" x14ac:dyDescent="0.25">
      <c r="J4489" s="2">
        <v>39378</v>
      </c>
      <c r="K4489" s="4">
        <v>20.41</v>
      </c>
      <c r="S4489" s="3">
        <v>39248</v>
      </c>
      <c r="T4489">
        <v>5.26</v>
      </c>
    </row>
    <row r="4490" spans="10:20" x14ac:dyDescent="0.25">
      <c r="J4490" s="2">
        <v>39379</v>
      </c>
      <c r="K4490" s="4">
        <v>20.8</v>
      </c>
      <c r="S4490" s="3">
        <v>39251</v>
      </c>
      <c r="T4490">
        <v>5.23</v>
      </c>
    </row>
    <row r="4491" spans="10:20" x14ac:dyDescent="0.25">
      <c r="J4491" s="2">
        <v>39380</v>
      </c>
      <c r="K4491" s="4">
        <v>21.17</v>
      </c>
      <c r="S4491" s="3">
        <v>39252</v>
      </c>
      <c r="T4491">
        <v>5.21</v>
      </c>
    </row>
    <row r="4492" spans="10:20" x14ac:dyDescent="0.25">
      <c r="J4492" s="2">
        <v>39381</v>
      </c>
      <c r="K4492" s="4">
        <v>19.559999999999999</v>
      </c>
      <c r="S4492" s="3">
        <v>39253</v>
      </c>
      <c r="T4492">
        <v>5.27</v>
      </c>
    </row>
    <row r="4493" spans="10:20" x14ac:dyDescent="0.25">
      <c r="J4493" s="2">
        <v>39384</v>
      </c>
      <c r="K4493" s="4">
        <v>19.87</v>
      </c>
      <c r="S4493" s="3">
        <v>39254</v>
      </c>
      <c r="T4493">
        <v>5.26</v>
      </c>
    </row>
    <row r="4494" spans="10:20" x14ac:dyDescent="0.25">
      <c r="J4494" s="2">
        <v>39385</v>
      </c>
      <c r="K4494" s="4">
        <v>21.07</v>
      </c>
      <c r="S4494" s="3">
        <v>39255</v>
      </c>
      <c r="T4494">
        <v>5.24</v>
      </c>
    </row>
    <row r="4495" spans="10:20" x14ac:dyDescent="0.25">
      <c r="J4495" s="2">
        <v>39386</v>
      </c>
      <c r="K4495" s="4">
        <v>18.53</v>
      </c>
      <c r="S4495" s="3">
        <v>39258</v>
      </c>
      <c r="T4495">
        <v>5.29</v>
      </c>
    </row>
    <row r="4496" spans="10:20" x14ac:dyDescent="0.25">
      <c r="J4496" s="2">
        <v>39387</v>
      </c>
      <c r="K4496" s="4">
        <v>23.21</v>
      </c>
      <c r="S4496" s="3">
        <v>39259</v>
      </c>
      <c r="T4496">
        <v>5.25</v>
      </c>
    </row>
    <row r="4497" spans="10:20" x14ac:dyDescent="0.25">
      <c r="J4497" s="2">
        <v>39388</v>
      </c>
      <c r="K4497" s="4">
        <v>23.01</v>
      </c>
      <c r="S4497" s="3">
        <v>39260</v>
      </c>
      <c r="T4497">
        <v>5.26</v>
      </c>
    </row>
    <row r="4498" spans="10:20" x14ac:dyDescent="0.25">
      <c r="J4498" s="2">
        <v>39391</v>
      </c>
      <c r="K4498" s="4">
        <v>24.31</v>
      </c>
      <c r="S4498" s="3">
        <v>39261</v>
      </c>
      <c r="T4498">
        <v>5.26</v>
      </c>
    </row>
    <row r="4499" spans="10:20" x14ac:dyDescent="0.25">
      <c r="J4499" s="2">
        <v>39392</v>
      </c>
      <c r="K4499" s="4">
        <v>21.39</v>
      </c>
      <c r="S4499" s="3">
        <v>39262</v>
      </c>
      <c r="T4499">
        <v>5.31</v>
      </c>
    </row>
    <row r="4500" spans="10:20" x14ac:dyDescent="0.25">
      <c r="J4500" s="2">
        <v>39393</v>
      </c>
      <c r="K4500" s="4">
        <v>26.49</v>
      </c>
      <c r="S4500" s="3">
        <v>39265</v>
      </c>
      <c r="T4500">
        <v>5.31</v>
      </c>
    </row>
    <row r="4501" spans="10:20" x14ac:dyDescent="0.25">
      <c r="J4501" s="2">
        <v>39394</v>
      </c>
      <c r="K4501" s="4">
        <v>26.16</v>
      </c>
      <c r="S4501" s="3">
        <v>39266</v>
      </c>
      <c r="T4501">
        <v>5.24</v>
      </c>
    </row>
    <row r="4502" spans="10:20" x14ac:dyDescent="0.25">
      <c r="J4502" s="2">
        <v>39395</v>
      </c>
      <c r="K4502" s="4">
        <v>28.5</v>
      </c>
      <c r="S4502" s="3">
        <v>39268</v>
      </c>
      <c r="T4502">
        <v>5.25</v>
      </c>
    </row>
    <row r="4503" spans="10:20" x14ac:dyDescent="0.25">
      <c r="J4503" s="2">
        <v>39398</v>
      </c>
      <c r="K4503" s="4">
        <v>31.09</v>
      </c>
      <c r="S4503" s="3">
        <v>39269</v>
      </c>
      <c r="T4503">
        <v>5.22</v>
      </c>
    </row>
    <row r="4504" spans="10:20" x14ac:dyDescent="0.25">
      <c r="J4504" s="2">
        <v>39399</v>
      </c>
      <c r="K4504" s="4">
        <v>24.1</v>
      </c>
      <c r="S4504" s="3">
        <v>39272</v>
      </c>
      <c r="T4504">
        <v>5.22</v>
      </c>
    </row>
    <row r="4505" spans="10:20" x14ac:dyDescent="0.25">
      <c r="J4505" s="2">
        <v>39400</v>
      </c>
      <c r="K4505" s="4">
        <v>25.94</v>
      </c>
      <c r="S4505" s="3">
        <v>39273</v>
      </c>
      <c r="T4505">
        <v>5.24</v>
      </c>
    </row>
    <row r="4506" spans="10:20" x14ac:dyDescent="0.25">
      <c r="J4506" s="2">
        <v>39401</v>
      </c>
      <c r="K4506" s="4">
        <v>28.06</v>
      </c>
      <c r="S4506" s="3">
        <v>39274</v>
      </c>
      <c r="T4506">
        <v>5.24</v>
      </c>
    </row>
    <row r="4507" spans="10:20" x14ac:dyDescent="0.25">
      <c r="J4507" s="2">
        <v>39402</v>
      </c>
      <c r="K4507" s="4">
        <v>25.49</v>
      </c>
      <c r="S4507" s="3">
        <v>39275</v>
      </c>
      <c r="T4507">
        <v>5.26</v>
      </c>
    </row>
    <row r="4508" spans="10:20" x14ac:dyDescent="0.25">
      <c r="J4508" s="2">
        <v>39405</v>
      </c>
      <c r="K4508" s="4">
        <v>26.01</v>
      </c>
      <c r="S4508" s="3">
        <v>39276</v>
      </c>
      <c r="T4508">
        <v>5.25</v>
      </c>
    </row>
    <row r="4509" spans="10:20" x14ac:dyDescent="0.25">
      <c r="J4509" s="2">
        <v>39406</v>
      </c>
      <c r="K4509" s="4">
        <v>24.88</v>
      </c>
      <c r="S4509" s="3">
        <v>39279</v>
      </c>
      <c r="T4509">
        <v>5.32</v>
      </c>
    </row>
    <row r="4510" spans="10:20" x14ac:dyDescent="0.25">
      <c r="J4510" s="2">
        <v>39407</v>
      </c>
      <c r="K4510" s="4">
        <v>26.84</v>
      </c>
      <c r="S4510" s="3">
        <v>39280</v>
      </c>
      <c r="T4510">
        <v>5.28</v>
      </c>
    </row>
    <row r="4511" spans="10:20" x14ac:dyDescent="0.25">
      <c r="J4511" s="2">
        <v>39409</v>
      </c>
      <c r="K4511" s="4">
        <v>25.61</v>
      </c>
      <c r="S4511" s="3">
        <v>39281</v>
      </c>
      <c r="T4511">
        <v>5.26</v>
      </c>
    </row>
    <row r="4512" spans="10:20" x14ac:dyDescent="0.25">
      <c r="J4512" s="2">
        <v>39412</v>
      </c>
      <c r="K4512" s="4">
        <v>28.91</v>
      </c>
      <c r="S4512" s="3">
        <v>39282</v>
      </c>
      <c r="T4512">
        <v>5.25</v>
      </c>
    </row>
    <row r="4513" spans="10:20" x14ac:dyDescent="0.25">
      <c r="J4513" s="2">
        <v>39413</v>
      </c>
      <c r="K4513" s="4">
        <v>26.28</v>
      </c>
      <c r="S4513" s="3">
        <v>39283</v>
      </c>
      <c r="T4513">
        <v>5.25</v>
      </c>
    </row>
    <row r="4514" spans="10:20" x14ac:dyDescent="0.25">
      <c r="J4514" s="2">
        <v>39414</v>
      </c>
      <c r="K4514" s="4">
        <v>24.11</v>
      </c>
      <c r="S4514" s="3">
        <v>39286</v>
      </c>
      <c r="T4514">
        <v>5.26</v>
      </c>
    </row>
    <row r="4515" spans="10:20" x14ac:dyDescent="0.25">
      <c r="J4515" s="2">
        <v>39415</v>
      </c>
      <c r="K4515" s="4">
        <v>23.97</v>
      </c>
      <c r="S4515" s="3">
        <v>39287</v>
      </c>
      <c r="T4515">
        <v>5.25</v>
      </c>
    </row>
    <row r="4516" spans="10:20" x14ac:dyDescent="0.25">
      <c r="J4516" s="2">
        <v>39416</v>
      </c>
      <c r="K4516" s="4">
        <v>22.87</v>
      </c>
      <c r="S4516" s="3">
        <v>39288</v>
      </c>
      <c r="T4516">
        <v>5.32</v>
      </c>
    </row>
    <row r="4517" spans="10:20" x14ac:dyDescent="0.25">
      <c r="J4517" s="2">
        <v>39419</v>
      </c>
      <c r="K4517" s="4">
        <v>23.61</v>
      </c>
      <c r="S4517" s="3">
        <v>39289</v>
      </c>
      <c r="T4517">
        <v>5.28</v>
      </c>
    </row>
    <row r="4518" spans="10:20" x14ac:dyDescent="0.25">
      <c r="J4518" s="2">
        <v>39420</v>
      </c>
      <c r="K4518" s="4">
        <v>23.79</v>
      </c>
      <c r="S4518" s="3">
        <v>39290</v>
      </c>
      <c r="T4518">
        <v>5.25</v>
      </c>
    </row>
    <row r="4519" spans="10:20" x14ac:dyDescent="0.25">
      <c r="J4519" s="2">
        <v>39421</v>
      </c>
      <c r="K4519" s="4">
        <v>22.53</v>
      </c>
      <c r="S4519" s="3">
        <v>39293</v>
      </c>
      <c r="T4519">
        <v>5.29</v>
      </c>
    </row>
    <row r="4520" spans="10:20" x14ac:dyDescent="0.25">
      <c r="J4520" s="2">
        <v>39422</v>
      </c>
      <c r="K4520" s="4">
        <v>20.96</v>
      </c>
      <c r="S4520" s="3">
        <v>39294</v>
      </c>
      <c r="T4520">
        <v>5.28</v>
      </c>
    </row>
    <row r="4521" spans="10:20" x14ac:dyDescent="0.25">
      <c r="J4521" s="2">
        <v>39423</v>
      </c>
      <c r="K4521" s="4">
        <v>20.85</v>
      </c>
      <c r="S4521" s="3">
        <v>39295</v>
      </c>
      <c r="T4521">
        <v>5.3</v>
      </c>
    </row>
    <row r="4522" spans="10:20" x14ac:dyDescent="0.25">
      <c r="J4522" s="2">
        <v>39426</v>
      </c>
      <c r="K4522" s="4">
        <v>20.74</v>
      </c>
      <c r="S4522" s="3">
        <v>39296</v>
      </c>
      <c r="T4522">
        <v>5.24</v>
      </c>
    </row>
    <row r="4523" spans="10:20" x14ac:dyDescent="0.25">
      <c r="J4523" s="2">
        <v>39427</v>
      </c>
      <c r="K4523" s="4">
        <v>23.59</v>
      </c>
      <c r="S4523" s="3">
        <v>39297</v>
      </c>
      <c r="T4523">
        <v>5.24</v>
      </c>
    </row>
    <row r="4524" spans="10:20" x14ac:dyDescent="0.25">
      <c r="J4524" s="2">
        <v>39428</v>
      </c>
      <c r="K4524" s="4">
        <v>22.47</v>
      </c>
      <c r="S4524" s="3">
        <v>39300</v>
      </c>
      <c r="T4524">
        <v>5.26</v>
      </c>
    </row>
    <row r="4525" spans="10:20" x14ac:dyDescent="0.25">
      <c r="J4525" s="2">
        <v>39429</v>
      </c>
      <c r="K4525" s="4">
        <v>22.56</v>
      </c>
      <c r="S4525" s="3">
        <v>39301</v>
      </c>
      <c r="T4525">
        <v>5.26</v>
      </c>
    </row>
    <row r="4526" spans="10:20" x14ac:dyDescent="0.25">
      <c r="J4526" s="2">
        <v>39430</v>
      </c>
      <c r="K4526" s="4">
        <v>23.27</v>
      </c>
      <c r="S4526" s="3">
        <v>39302</v>
      </c>
      <c r="T4526">
        <v>5.27</v>
      </c>
    </row>
    <row r="4527" spans="10:20" x14ac:dyDescent="0.25">
      <c r="J4527" s="2">
        <v>39433</v>
      </c>
      <c r="K4527" s="4">
        <v>24.52</v>
      </c>
      <c r="S4527" s="3">
        <v>39303</v>
      </c>
      <c r="T4527">
        <v>5.41</v>
      </c>
    </row>
    <row r="4528" spans="10:20" x14ac:dyDescent="0.25">
      <c r="J4528" s="2">
        <v>39434</v>
      </c>
      <c r="K4528" s="4">
        <v>22.64</v>
      </c>
      <c r="S4528" s="3">
        <v>39304</v>
      </c>
      <c r="T4528">
        <v>4.68</v>
      </c>
    </row>
    <row r="4529" spans="10:20" x14ac:dyDescent="0.25">
      <c r="J4529" s="2">
        <v>39435</v>
      </c>
      <c r="K4529" s="4">
        <v>21.68</v>
      </c>
      <c r="S4529" s="3">
        <v>39307</v>
      </c>
      <c r="T4529">
        <v>4.8100000000000005</v>
      </c>
    </row>
    <row r="4530" spans="10:20" x14ac:dyDescent="0.25">
      <c r="J4530" s="2">
        <v>39436</v>
      </c>
      <c r="K4530" s="4">
        <v>20.58</v>
      </c>
      <c r="S4530" s="3">
        <v>39308</v>
      </c>
      <c r="T4530">
        <v>4.54</v>
      </c>
    </row>
    <row r="4531" spans="10:20" x14ac:dyDescent="0.25">
      <c r="J4531" s="2">
        <v>39437</v>
      </c>
      <c r="K4531" s="4">
        <v>18.47</v>
      </c>
      <c r="S4531" s="3">
        <v>39309</v>
      </c>
      <c r="T4531">
        <v>4.71</v>
      </c>
    </row>
    <row r="4532" spans="10:20" x14ac:dyDescent="0.25">
      <c r="J4532" s="2">
        <v>39440</v>
      </c>
      <c r="K4532" s="4">
        <v>18.600000000000001</v>
      </c>
      <c r="S4532" s="3">
        <v>39310</v>
      </c>
      <c r="T4532">
        <v>4.97</v>
      </c>
    </row>
    <row r="4533" spans="10:20" x14ac:dyDescent="0.25">
      <c r="J4533" s="2">
        <v>39442</v>
      </c>
      <c r="K4533" s="4">
        <v>18.66</v>
      </c>
      <c r="S4533" s="3">
        <v>39311</v>
      </c>
      <c r="T4533">
        <v>4.91</v>
      </c>
    </row>
    <row r="4534" spans="10:20" x14ac:dyDescent="0.25">
      <c r="J4534" s="2">
        <v>39443</v>
      </c>
      <c r="K4534" s="4">
        <v>20.260000000000002</v>
      </c>
      <c r="S4534" s="3">
        <v>39314</v>
      </c>
      <c r="T4534">
        <v>5.03</v>
      </c>
    </row>
    <row r="4535" spans="10:20" x14ac:dyDescent="0.25">
      <c r="J4535" s="2">
        <v>39444</v>
      </c>
      <c r="K4535" s="4">
        <v>20.74</v>
      </c>
      <c r="S4535" s="3">
        <v>39315</v>
      </c>
      <c r="T4535">
        <v>4.8899999999999997</v>
      </c>
    </row>
    <row r="4536" spans="10:20" x14ac:dyDescent="0.25">
      <c r="J4536" s="2">
        <v>39447</v>
      </c>
      <c r="K4536" s="4">
        <v>22.5</v>
      </c>
      <c r="S4536" s="3">
        <v>39316</v>
      </c>
      <c r="T4536">
        <v>4.7699999999999996</v>
      </c>
    </row>
    <row r="4537" spans="10:20" x14ac:dyDescent="0.25">
      <c r="J4537" s="2">
        <v>39449</v>
      </c>
      <c r="K4537" s="4">
        <v>23.17</v>
      </c>
      <c r="S4537" s="3">
        <v>39317</v>
      </c>
      <c r="T4537">
        <v>4.88</v>
      </c>
    </row>
    <row r="4538" spans="10:20" x14ac:dyDescent="0.25">
      <c r="J4538" s="2">
        <v>39450</v>
      </c>
      <c r="K4538" s="4">
        <v>22.49</v>
      </c>
      <c r="S4538" s="3">
        <v>39318</v>
      </c>
      <c r="T4538">
        <v>5.1100000000000003</v>
      </c>
    </row>
    <row r="4539" spans="10:20" x14ac:dyDescent="0.25">
      <c r="J4539" s="2">
        <v>39451</v>
      </c>
      <c r="K4539" s="4">
        <v>23.94</v>
      </c>
      <c r="S4539" s="3">
        <v>39321</v>
      </c>
      <c r="T4539">
        <v>5.27</v>
      </c>
    </row>
    <row r="4540" spans="10:20" x14ac:dyDescent="0.25">
      <c r="J4540" s="2">
        <v>39454</v>
      </c>
      <c r="K4540" s="4">
        <v>23.79</v>
      </c>
      <c r="S4540" s="3">
        <v>39322</v>
      </c>
      <c r="T4540">
        <v>5.3</v>
      </c>
    </row>
    <row r="4541" spans="10:20" x14ac:dyDescent="0.25">
      <c r="J4541" s="2">
        <v>39455</v>
      </c>
      <c r="K4541" s="4">
        <v>25.43</v>
      </c>
      <c r="S4541" s="3">
        <v>39323</v>
      </c>
      <c r="T4541">
        <v>5</v>
      </c>
    </row>
    <row r="4542" spans="10:20" x14ac:dyDescent="0.25">
      <c r="J4542" s="2">
        <v>39456</v>
      </c>
      <c r="K4542" s="4">
        <v>24.12</v>
      </c>
      <c r="S4542" s="3">
        <v>39324</v>
      </c>
      <c r="T4542">
        <v>5</v>
      </c>
    </row>
    <row r="4543" spans="10:20" x14ac:dyDescent="0.25">
      <c r="J4543" s="2">
        <v>39457</v>
      </c>
      <c r="K4543" s="4">
        <v>23.45</v>
      </c>
      <c r="S4543" s="3">
        <v>39325</v>
      </c>
      <c r="T4543">
        <v>4.96</v>
      </c>
    </row>
    <row r="4544" spans="10:20" x14ac:dyDescent="0.25">
      <c r="J4544" s="2">
        <v>39458</v>
      </c>
      <c r="K4544" s="4">
        <v>23.68</v>
      </c>
      <c r="S4544" s="3">
        <v>39329</v>
      </c>
      <c r="T4544">
        <v>5.22</v>
      </c>
    </row>
    <row r="4545" spans="10:20" x14ac:dyDescent="0.25">
      <c r="J4545" s="2">
        <v>39461</v>
      </c>
      <c r="K4545" s="4">
        <v>22.9</v>
      </c>
      <c r="S4545" s="3">
        <v>39330</v>
      </c>
      <c r="T4545">
        <v>5.18</v>
      </c>
    </row>
    <row r="4546" spans="10:20" x14ac:dyDescent="0.25">
      <c r="J4546" s="2">
        <v>39462</v>
      </c>
      <c r="K4546" s="4">
        <v>23.34</v>
      </c>
      <c r="S4546" s="3">
        <v>39331</v>
      </c>
      <c r="T4546">
        <v>4.9800000000000004</v>
      </c>
    </row>
    <row r="4547" spans="10:20" x14ac:dyDescent="0.25">
      <c r="J4547" s="2">
        <v>39463</v>
      </c>
      <c r="K4547" s="4">
        <v>24.38</v>
      </c>
      <c r="S4547" s="3">
        <v>39332</v>
      </c>
      <c r="T4547">
        <v>4.8600000000000003</v>
      </c>
    </row>
    <row r="4548" spans="10:20" x14ac:dyDescent="0.25">
      <c r="J4548" s="2">
        <v>39464</v>
      </c>
      <c r="K4548" s="4">
        <v>28.46</v>
      </c>
      <c r="S4548" s="3">
        <v>39335</v>
      </c>
      <c r="T4548">
        <v>5.07</v>
      </c>
    </row>
    <row r="4549" spans="10:20" x14ac:dyDescent="0.25">
      <c r="J4549" s="2">
        <v>39465</v>
      </c>
      <c r="K4549" s="4">
        <v>27.18</v>
      </c>
      <c r="S4549" s="3">
        <v>39336</v>
      </c>
      <c r="T4549">
        <v>5.0599999999999996</v>
      </c>
    </row>
    <row r="4550" spans="10:20" x14ac:dyDescent="0.25">
      <c r="J4550" s="2">
        <v>39469</v>
      </c>
      <c r="K4550" s="4">
        <v>31.01</v>
      </c>
      <c r="S4550" s="3">
        <v>39337</v>
      </c>
      <c r="T4550">
        <v>5.18</v>
      </c>
    </row>
    <row r="4551" spans="10:20" x14ac:dyDescent="0.25">
      <c r="J4551" s="2">
        <v>39470</v>
      </c>
      <c r="K4551" s="4">
        <v>29.02</v>
      </c>
      <c r="S4551" s="3">
        <v>39338</v>
      </c>
      <c r="T4551">
        <v>5.09</v>
      </c>
    </row>
    <row r="4552" spans="10:20" x14ac:dyDescent="0.25">
      <c r="J4552" s="2">
        <v>39471</v>
      </c>
      <c r="K4552" s="4">
        <v>27.78</v>
      </c>
      <c r="S4552" s="3">
        <v>39339</v>
      </c>
      <c r="T4552">
        <v>5.25</v>
      </c>
    </row>
    <row r="4553" spans="10:20" x14ac:dyDescent="0.25">
      <c r="J4553" s="2">
        <v>39472</v>
      </c>
      <c r="K4553" s="4">
        <v>29.08</v>
      </c>
      <c r="S4553" s="3">
        <v>39342</v>
      </c>
      <c r="T4553">
        <v>5.33</v>
      </c>
    </row>
    <row r="4554" spans="10:20" x14ac:dyDescent="0.25">
      <c r="J4554" s="2">
        <v>39475</v>
      </c>
      <c r="K4554" s="4">
        <v>27.78</v>
      </c>
      <c r="S4554" s="3">
        <v>39343</v>
      </c>
      <c r="T4554">
        <v>4.92</v>
      </c>
    </row>
    <row r="4555" spans="10:20" x14ac:dyDescent="0.25">
      <c r="J4555" s="2">
        <v>39476</v>
      </c>
      <c r="K4555" s="4">
        <v>27.32</v>
      </c>
      <c r="S4555" s="3">
        <v>39344</v>
      </c>
      <c r="T4555">
        <v>4.74</v>
      </c>
    </row>
    <row r="4556" spans="10:20" x14ac:dyDescent="0.25">
      <c r="J4556" s="2">
        <v>39477</v>
      </c>
      <c r="K4556" s="4">
        <v>27.62</v>
      </c>
      <c r="S4556" s="3">
        <v>39345</v>
      </c>
      <c r="T4556">
        <v>4.7699999999999996</v>
      </c>
    </row>
    <row r="4557" spans="10:20" x14ac:dyDescent="0.25">
      <c r="J4557" s="2">
        <v>39478</v>
      </c>
      <c r="K4557" s="4">
        <v>26.2</v>
      </c>
      <c r="S4557" s="3">
        <v>39346</v>
      </c>
      <c r="T4557">
        <v>4.76</v>
      </c>
    </row>
    <row r="4558" spans="10:20" x14ac:dyDescent="0.25">
      <c r="J4558" s="2">
        <v>39479</v>
      </c>
      <c r="K4558" s="4">
        <v>24.02</v>
      </c>
      <c r="S4558" s="3">
        <v>39349</v>
      </c>
      <c r="T4558">
        <v>4.74</v>
      </c>
    </row>
    <row r="4559" spans="10:20" x14ac:dyDescent="0.25">
      <c r="J4559" s="2">
        <v>39482</v>
      </c>
      <c r="K4559" s="4">
        <v>25.99</v>
      </c>
      <c r="S4559" s="3">
        <v>39350</v>
      </c>
      <c r="T4559">
        <v>4.82</v>
      </c>
    </row>
    <row r="4560" spans="10:20" x14ac:dyDescent="0.25">
      <c r="J4560" s="2">
        <v>39483</v>
      </c>
      <c r="K4560" s="4">
        <v>28.24</v>
      </c>
      <c r="S4560" s="3">
        <v>39351</v>
      </c>
      <c r="T4560">
        <v>4.88</v>
      </c>
    </row>
    <row r="4561" spans="10:20" x14ac:dyDescent="0.25">
      <c r="J4561" s="2">
        <v>39484</v>
      </c>
      <c r="K4561" s="4">
        <v>28.97</v>
      </c>
      <c r="S4561" s="3">
        <v>39352</v>
      </c>
      <c r="T4561">
        <v>4.93</v>
      </c>
    </row>
    <row r="4562" spans="10:20" x14ac:dyDescent="0.25">
      <c r="J4562" s="2">
        <v>39485</v>
      </c>
      <c r="K4562" s="4">
        <v>27.66</v>
      </c>
      <c r="S4562" s="3">
        <v>39353</v>
      </c>
      <c r="T4562">
        <v>4.58</v>
      </c>
    </row>
    <row r="4563" spans="10:20" x14ac:dyDescent="0.25">
      <c r="J4563" s="2">
        <v>39486</v>
      </c>
      <c r="K4563" s="4">
        <v>28.01</v>
      </c>
      <c r="S4563" s="3">
        <v>39356</v>
      </c>
      <c r="T4563">
        <v>4.92</v>
      </c>
    </row>
    <row r="4564" spans="10:20" x14ac:dyDescent="0.25">
      <c r="J4564" s="2">
        <v>39489</v>
      </c>
      <c r="K4564" s="4">
        <v>27.6</v>
      </c>
      <c r="S4564" s="3">
        <v>39357</v>
      </c>
      <c r="T4564">
        <v>4.78</v>
      </c>
    </row>
    <row r="4565" spans="10:20" x14ac:dyDescent="0.25">
      <c r="J4565" s="2">
        <v>39490</v>
      </c>
      <c r="K4565" s="4">
        <v>26.33</v>
      </c>
      <c r="S4565" s="3">
        <v>39358</v>
      </c>
      <c r="T4565">
        <v>4.68</v>
      </c>
    </row>
    <row r="4566" spans="10:20" x14ac:dyDescent="0.25">
      <c r="J4566" s="2">
        <v>39491</v>
      </c>
      <c r="K4566" s="4">
        <v>24.88</v>
      </c>
      <c r="S4566" s="3">
        <v>39359</v>
      </c>
      <c r="T4566">
        <v>4.74</v>
      </c>
    </row>
    <row r="4567" spans="10:20" x14ac:dyDescent="0.25">
      <c r="J4567" s="2">
        <v>39492</v>
      </c>
      <c r="K4567" s="4">
        <v>25.54</v>
      </c>
      <c r="S4567" s="3">
        <v>39360</v>
      </c>
      <c r="T4567">
        <v>4.7699999999999996</v>
      </c>
    </row>
    <row r="4568" spans="10:20" x14ac:dyDescent="0.25">
      <c r="J4568" s="2">
        <v>39493</v>
      </c>
      <c r="K4568" s="4">
        <v>25.02</v>
      </c>
      <c r="S4568" s="3">
        <v>39364</v>
      </c>
      <c r="T4568">
        <v>4.91</v>
      </c>
    </row>
    <row r="4569" spans="10:20" x14ac:dyDescent="0.25">
      <c r="J4569" s="2">
        <v>39497</v>
      </c>
      <c r="K4569" s="4">
        <v>25.59</v>
      </c>
      <c r="S4569" s="3">
        <v>39365</v>
      </c>
      <c r="T4569">
        <v>4.5199999999999996</v>
      </c>
    </row>
    <row r="4570" spans="10:20" x14ac:dyDescent="0.25">
      <c r="J4570" s="2">
        <v>39498</v>
      </c>
      <c r="K4570" s="4">
        <v>24.4</v>
      </c>
      <c r="S4570" s="3">
        <v>39366</v>
      </c>
      <c r="T4570">
        <v>4.75</v>
      </c>
    </row>
    <row r="4571" spans="10:20" x14ac:dyDescent="0.25">
      <c r="J4571" s="2">
        <v>39499</v>
      </c>
      <c r="K4571" s="4">
        <v>25.12</v>
      </c>
      <c r="S4571" s="3">
        <v>39367</v>
      </c>
      <c r="T4571">
        <v>4.75</v>
      </c>
    </row>
    <row r="4572" spans="10:20" x14ac:dyDescent="0.25">
      <c r="J4572" s="2">
        <v>39500</v>
      </c>
      <c r="K4572" s="4">
        <v>24.06</v>
      </c>
      <c r="S4572" s="3">
        <v>39370</v>
      </c>
      <c r="T4572">
        <v>4.8100000000000005</v>
      </c>
    </row>
    <row r="4573" spans="10:20" x14ac:dyDescent="0.25">
      <c r="J4573" s="2">
        <v>39503</v>
      </c>
      <c r="K4573" s="4">
        <v>23.03</v>
      </c>
      <c r="S4573" s="3">
        <v>39371</v>
      </c>
      <c r="T4573">
        <v>4.68</v>
      </c>
    </row>
    <row r="4574" spans="10:20" x14ac:dyDescent="0.25">
      <c r="J4574" s="2">
        <v>39504</v>
      </c>
      <c r="K4574" s="4">
        <v>21.9</v>
      </c>
      <c r="S4574" s="3">
        <v>39372</v>
      </c>
      <c r="T4574">
        <v>4.7</v>
      </c>
    </row>
    <row r="4575" spans="10:20" x14ac:dyDescent="0.25">
      <c r="J4575" s="2">
        <v>39505</v>
      </c>
      <c r="K4575" s="4">
        <v>22.69</v>
      </c>
      <c r="S4575" s="3">
        <v>39373</v>
      </c>
      <c r="T4575">
        <v>4.6899999999999995</v>
      </c>
    </row>
    <row r="4576" spans="10:20" x14ac:dyDescent="0.25">
      <c r="J4576" s="2">
        <v>39506</v>
      </c>
      <c r="K4576" s="4">
        <v>23.53</v>
      </c>
      <c r="S4576" s="3">
        <v>39374</v>
      </c>
      <c r="T4576">
        <v>4.7699999999999996</v>
      </c>
    </row>
    <row r="4577" spans="10:20" x14ac:dyDescent="0.25">
      <c r="J4577" s="2">
        <v>39507</v>
      </c>
      <c r="K4577" s="4">
        <v>26.54</v>
      </c>
      <c r="S4577" s="3">
        <v>39377</v>
      </c>
      <c r="T4577">
        <v>4.71</v>
      </c>
    </row>
    <row r="4578" spans="10:20" x14ac:dyDescent="0.25">
      <c r="J4578" s="2">
        <v>39510</v>
      </c>
      <c r="K4578" s="4">
        <v>26.28</v>
      </c>
      <c r="S4578" s="3">
        <v>39378</v>
      </c>
      <c r="T4578">
        <v>4.67</v>
      </c>
    </row>
    <row r="4579" spans="10:20" x14ac:dyDescent="0.25">
      <c r="J4579" s="2">
        <v>39511</v>
      </c>
      <c r="K4579" s="4">
        <v>25.52</v>
      </c>
      <c r="S4579" s="3">
        <v>39379</v>
      </c>
      <c r="T4579">
        <v>4.74</v>
      </c>
    </row>
    <row r="4580" spans="10:20" x14ac:dyDescent="0.25">
      <c r="J4580" s="2">
        <v>39512</v>
      </c>
      <c r="K4580" s="4">
        <v>24.6</v>
      </c>
      <c r="S4580" s="3">
        <v>39380</v>
      </c>
      <c r="T4580">
        <v>4.8600000000000003</v>
      </c>
    </row>
    <row r="4581" spans="10:20" x14ac:dyDescent="0.25">
      <c r="J4581" s="2">
        <v>39513</v>
      </c>
      <c r="K4581" s="4">
        <v>27.55</v>
      </c>
      <c r="S4581" s="3">
        <v>39381</v>
      </c>
      <c r="T4581">
        <v>4.8</v>
      </c>
    </row>
    <row r="4582" spans="10:20" x14ac:dyDescent="0.25">
      <c r="J4582" s="2">
        <v>39514</v>
      </c>
      <c r="K4582" s="4">
        <v>27.49</v>
      </c>
      <c r="S4582" s="3">
        <v>39384</v>
      </c>
      <c r="T4582">
        <v>4.84</v>
      </c>
    </row>
    <row r="4583" spans="10:20" x14ac:dyDescent="0.25">
      <c r="J4583" s="2">
        <v>39517</v>
      </c>
      <c r="K4583" s="4">
        <v>29.38</v>
      </c>
      <c r="S4583" s="3">
        <v>39385</v>
      </c>
      <c r="T4583">
        <v>4.78</v>
      </c>
    </row>
    <row r="4584" spans="10:20" x14ac:dyDescent="0.25">
      <c r="J4584" s="2">
        <v>39518</v>
      </c>
      <c r="K4584" s="4">
        <v>26.36</v>
      </c>
      <c r="S4584" s="3">
        <v>39386</v>
      </c>
      <c r="T4584">
        <v>4.5999999999999996</v>
      </c>
    </row>
    <row r="4585" spans="10:20" x14ac:dyDescent="0.25">
      <c r="J4585" s="2">
        <v>39519</v>
      </c>
      <c r="K4585" s="4">
        <v>27.22</v>
      </c>
      <c r="S4585" s="3">
        <v>39387</v>
      </c>
      <c r="T4585">
        <v>4.59</v>
      </c>
    </row>
    <row r="4586" spans="10:20" x14ac:dyDescent="0.25">
      <c r="J4586" s="2">
        <v>39520</v>
      </c>
      <c r="K4586" s="4">
        <v>27.29</v>
      </c>
      <c r="S4586" s="3">
        <v>39388</v>
      </c>
      <c r="T4586">
        <v>4.28</v>
      </c>
    </row>
    <row r="4587" spans="10:20" x14ac:dyDescent="0.25">
      <c r="J4587" s="2">
        <v>39521</v>
      </c>
      <c r="K4587" s="4">
        <v>31.16</v>
      </c>
      <c r="S4587" s="3">
        <v>39391</v>
      </c>
      <c r="T4587">
        <v>4.29</v>
      </c>
    </row>
    <row r="4588" spans="10:20" x14ac:dyDescent="0.25">
      <c r="J4588" s="2">
        <v>39524</v>
      </c>
      <c r="K4588" s="4">
        <v>32.24</v>
      </c>
      <c r="S4588" s="3">
        <v>39392</v>
      </c>
      <c r="T4588">
        <v>4.22</v>
      </c>
    </row>
    <row r="4589" spans="10:20" x14ac:dyDescent="0.25">
      <c r="J4589" s="2">
        <v>39525</v>
      </c>
      <c r="K4589" s="4">
        <v>25.79</v>
      </c>
      <c r="S4589" s="3">
        <v>39393</v>
      </c>
      <c r="T4589">
        <v>4.3899999999999997</v>
      </c>
    </row>
    <row r="4590" spans="10:20" x14ac:dyDescent="0.25">
      <c r="J4590" s="2">
        <v>39526</v>
      </c>
      <c r="K4590" s="4">
        <v>29.84</v>
      </c>
      <c r="S4590" s="3">
        <v>39394</v>
      </c>
      <c r="T4590">
        <v>4.58</v>
      </c>
    </row>
    <row r="4591" spans="10:20" x14ac:dyDescent="0.25">
      <c r="J4591" s="2">
        <v>39527</v>
      </c>
      <c r="K4591" s="4">
        <v>26.62</v>
      </c>
      <c r="S4591" s="3">
        <v>39395</v>
      </c>
      <c r="T4591">
        <v>4.49</v>
      </c>
    </row>
    <row r="4592" spans="10:20" x14ac:dyDescent="0.25">
      <c r="J4592" s="2">
        <v>39531</v>
      </c>
      <c r="K4592" s="4">
        <v>25.73</v>
      </c>
      <c r="S4592" s="3">
        <v>39399</v>
      </c>
      <c r="T4592">
        <v>4.6100000000000003</v>
      </c>
    </row>
    <row r="4593" spans="10:20" x14ac:dyDescent="0.25">
      <c r="J4593" s="2">
        <v>39532</v>
      </c>
      <c r="K4593" s="4">
        <v>25.72</v>
      </c>
      <c r="S4593" s="3">
        <v>39400</v>
      </c>
      <c r="T4593">
        <v>4.5999999999999996</v>
      </c>
    </row>
    <row r="4594" spans="10:20" x14ac:dyDescent="0.25">
      <c r="J4594" s="2">
        <v>39533</v>
      </c>
      <c r="K4594" s="4">
        <v>26.08</v>
      </c>
      <c r="S4594" s="3">
        <v>39401</v>
      </c>
      <c r="T4594">
        <v>4.54</v>
      </c>
    </row>
    <row r="4595" spans="10:20" x14ac:dyDescent="0.25">
      <c r="J4595" s="2">
        <v>39534</v>
      </c>
      <c r="K4595" s="4">
        <v>25.88</v>
      </c>
      <c r="S4595" s="3">
        <v>39402</v>
      </c>
      <c r="T4595">
        <v>4.51</v>
      </c>
    </row>
    <row r="4596" spans="10:20" x14ac:dyDescent="0.25">
      <c r="J4596" s="2">
        <v>39535</v>
      </c>
      <c r="K4596" s="4">
        <v>25.71</v>
      </c>
      <c r="S4596" s="3">
        <v>39405</v>
      </c>
      <c r="T4596">
        <v>4.51</v>
      </c>
    </row>
    <row r="4597" spans="10:20" x14ac:dyDescent="0.25">
      <c r="J4597" s="2">
        <v>39538</v>
      </c>
      <c r="K4597" s="4">
        <v>25.61</v>
      </c>
      <c r="S4597" s="3">
        <v>39406</v>
      </c>
      <c r="T4597">
        <v>4.51</v>
      </c>
    </row>
    <row r="4598" spans="10:20" x14ac:dyDescent="0.25">
      <c r="J4598" s="2">
        <v>39539</v>
      </c>
      <c r="K4598" s="4">
        <v>22.68</v>
      </c>
      <c r="S4598" s="3">
        <v>39407</v>
      </c>
      <c r="T4598">
        <v>4.5</v>
      </c>
    </row>
    <row r="4599" spans="10:20" x14ac:dyDescent="0.25">
      <c r="J4599" s="2">
        <v>39540</v>
      </c>
      <c r="K4599" s="4">
        <v>23.43</v>
      </c>
      <c r="S4599" s="3">
        <v>39409</v>
      </c>
      <c r="T4599">
        <v>4.5600000000000005</v>
      </c>
    </row>
    <row r="4600" spans="10:20" x14ac:dyDescent="0.25">
      <c r="J4600" s="2">
        <v>39541</v>
      </c>
      <c r="K4600" s="4">
        <v>23.21</v>
      </c>
      <c r="S4600" s="3">
        <v>39412</v>
      </c>
      <c r="T4600">
        <v>4.62</v>
      </c>
    </row>
    <row r="4601" spans="10:20" x14ac:dyDescent="0.25">
      <c r="J4601" s="2">
        <v>39542</v>
      </c>
      <c r="K4601" s="4">
        <v>22.45</v>
      </c>
      <c r="S4601" s="3">
        <v>39413</v>
      </c>
      <c r="T4601">
        <v>4.3899999999999997</v>
      </c>
    </row>
    <row r="4602" spans="10:20" x14ac:dyDescent="0.25">
      <c r="J4602" s="2">
        <v>39545</v>
      </c>
      <c r="K4602" s="4">
        <v>22.42</v>
      </c>
      <c r="S4602" s="3">
        <v>39414</v>
      </c>
      <c r="T4602">
        <v>4.53</v>
      </c>
    </row>
    <row r="4603" spans="10:20" x14ac:dyDescent="0.25">
      <c r="J4603" s="2">
        <v>39546</v>
      </c>
      <c r="K4603" s="4">
        <v>22.36</v>
      </c>
      <c r="S4603" s="3">
        <v>39415</v>
      </c>
      <c r="T4603">
        <v>4.55</v>
      </c>
    </row>
    <row r="4604" spans="10:20" x14ac:dyDescent="0.25">
      <c r="J4604" s="2">
        <v>39547</v>
      </c>
      <c r="K4604" s="4">
        <v>22.81</v>
      </c>
      <c r="S4604" s="3">
        <v>39416</v>
      </c>
      <c r="T4604">
        <v>4.66</v>
      </c>
    </row>
    <row r="4605" spans="10:20" x14ac:dyDescent="0.25">
      <c r="J4605" s="2">
        <v>39548</v>
      </c>
      <c r="K4605" s="4">
        <v>21.98</v>
      </c>
      <c r="S4605" s="3">
        <v>39419</v>
      </c>
      <c r="T4605">
        <v>4.5199999999999996</v>
      </c>
    </row>
    <row r="4606" spans="10:20" x14ac:dyDescent="0.25">
      <c r="J4606" s="2">
        <v>39549</v>
      </c>
      <c r="K4606" s="4">
        <v>23.46</v>
      </c>
      <c r="S4606" s="3">
        <v>39420</v>
      </c>
      <c r="T4606">
        <v>4.5</v>
      </c>
    </row>
    <row r="4607" spans="10:20" x14ac:dyDescent="0.25">
      <c r="J4607" s="2">
        <v>39552</v>
      </c>
      <c r="K4607" s="4">
        <v>23.82</v>
      </c>
      <c r="S4607" s="3">
        <v>39421</v>
      </c>
      <c r="T4607">
        <v>4.3099999999999996</v>
      </c>
    </row>
    <row r="4608" spans="10:20" x14ac:dyDescent="0.25">
      <c r="J4608" s="2">
        <v>39553</v>
      </c>
      <c r="K4608" s="4">
        <v>22.78</v>
      </c>
      <c r="S4608" s="3">
        <v>39422</v>
      </c>
      <c r="T4608">
        <v>4.49</v>
      </c>
    </row>
    <row r="4609" spans="10:20" x14ac:dyDescent="0.25">
      <c r="J4609" s="2">
        <v>39554</v>
      </c>
      <c r="K4609" s="4">
        <v>20.53</v>
      </c>
      <c r="S4609" s="3">
        <v>39423</v>
      </c>
      <c r="T4609">
        <v>4.41</v>
      </c>
    </row>
    <row r="4610" spans="10:20" x14ac:dyDescent="0.25">
      <c r="J4610" s="2">
        <v>39555</v>
      </c>
      <c r="K4610" s="4">
        <v>20.37</v>
      </c>
      <c r="S4610" s="3">
        <v>39426</v>
      </c>
      <c r="T4610">
        <v>4.46</v>
      </c>
    </row>
    <row r="4611" spans="10:20" x14ac:dyDescent="0.25">
      <c r="J4611" s="2">
        <v>39556</v>
      </c>
      <c r="K4611" s="4">
        <v>20.13</v>
      </c>
      <c r="S4611" s="3">
        <v>39427</v>
      </c>
      <c r="T4611">
        <v>4.29</v>
      </c>
    </row>
    <row r="4612" spans="10:20" x14ac:dyDescent="0.25">
      <c r="J4612" s="2">
        <v>39559</v>
      </c>
      <c r="K4612" s="4">
        <v>20.5</v>
      </c>
      <c r="S4612" s="3">
        <v>39428</v>
      </c>
      <c r="T4612">
        <v>4.28</v>
      </c>
    </row>
    <row r="4613" spans="10:20" x14ac:dyDescent="0.25">
      <c r="J4613" s="2">
        <v>39560</v>
      </c>
      <c r="K4613" s="4">
        <v>20.87</v>
      </c>
      <c r="S4613" s="3">
        <v>39429</v>
      </c>
      <c r="T4613">
        <v>4.3</v>
      </c>
    </row>
    <row r="4614" spans="10:20" x14ac:dyDescent="0.25">
      <c r="J4614" s="2">
        <v>39561</v>
      </c>
      <c r="K4614" s="4">
        <v>20.260000000000002</v>
      </c>
      <c r="S4614" s="3">
        <v>39430</v>
      </c>
      <c r="T4614">
        <v>4.24</v>
      </c>
    </row>
    <row r="4615" spans="10:20" x14ac:dyDescent="0.25">
      <c r="J4615" s="2">
        <v>39562</v>
      </c>
      <c r="K4615" s="4">
        <v>20.059999999999999</v>
      </c>
      <c r="S4615" s="3">
        <v>39433</v>
      </c>
      <c r="T4615">
        <v>4.3099999999999996</v>
      </c>
    </row>
    <row r="4616" spans="10:20" x14ac:dyDescent="0.25">
      <c r="J4616" s="2">
        <v>39563</v>
      </c>
      <c r="K4616" s="4">
        <v>19.59</v>
      </c>
      <c r="S4616" s="3">
        <v>39434</v>
      </c>
      <c r="T4616">
        <v>4.16</v>
      </c>
    </row>
    <row r="4617" spans="10:20" x14ac:dyDescent="0.25">
      <c r="J4617" s="2">
        <v>39566</v>
      </c>
      <c r="K4617" s="4">
        <v>19.64</v>
      </c>
      <c r="S4617" s="3">
        <v>39435</v>
      </c>
      <c r="T4617">
        <v>3.98</v>
      </c>
    </row>
    <row r="4618" spans="10:20" x14ac:dyDescent="0.25">
      <c r="J4618" s="2">
        <v>39567</v>
      </c>
      <c r="K4618" s="4">
        <v>20.239999999999998</v>
      </c>
      <c r="S4618" s="3">
        <v>39436</v>
      </c>
      <c r="T4618">
        <v>4.37</v>
      </c>
    </row>
    <row r="4619" spans="10:20" x14ac:dyDescent="0.25">
      <c r="J4619" s="2">
        <v>39568</v>
      </c>
      <c r="K4619" s="4">
        <v>20.79</v>
      </c>
      <c r="S4619" s="3">
        <v>39437</v>
      </c>
      <c r="T4619">
        <v>4.28</v>
      </c>
    </row>
    <row r="4620" spans="10:20" x14ac:dyDescent="0.25">
      <c r="J4620" s="2">
        <v>39569</v>
      </c>
      <c r="K4620" s="4">
        <v>18.88</v>
      </c>
      <c r="S4620" s="3">
        <v>39440</v>
      </c>
      <c r="T4620">
        <v>4</v>
      </c>
    </row>
    <row r="4621" spans="10:20" x14ac:dyDescent="0.25">
      <c r="J4621" s="2">
        <v>39570</v>
      </c>
      <c r="K4621" s="4">
        <v>18.18</v>
      </c>
      <c r="S4621" s="3">
        <v>39442</v>
      </c>
      <c r="T4621">
        <v>4.26</v>
      </c>
    </row>
    <row r="4622" spans="10:20" x14ac:dyDescent="0.25">
      <c r="J4622" s="2">
        <v>39573</v>
      </c>
      <c r="K4622" s="4">
        <v>18.899999999999999</v>
      </c>
      <c r="S4622" s="3">
        <v>39443</v>
      </c>
      <c r="T4622">
        <v>4.1500000000000004</v>
      </c>
    </row>
    <row r="4623" spans="10:20" x14ac:dyDescent="0.25">
      <c r="J4623" s="2">
        <v>39574</v>
      </c>
      <c r="K4623" s="4">
        <v>18.21</v>
      </c>
      <c r="S4623" s="3">
        <v>39444</v>
      </c>
      <c r="T4623">
        <v>4.01</v>
      </c>
    </row>
    <row r="4624" spans="10:20" x14ac:dyDescent="0.25">
      <c r="J4624" s="2">
        <v>39575</v>
      </c>
      <c r="K4624" s="4">
        <v>19.73</v>
      </c>
      <c r="S4624" s="3">
        <v>39447</v>
      </c>
      <c r="T4624">
        <v>3.06</v>
      </c>
    </row>
    <row r="4625" spans="10:20" x14ac:dyDescent="0.25">
      <c r="J4625" s="2">
        <v>39576</v>
      </c>
      <c r="K4625" s="4">
        <v>19.399999999999999</v>
      </c>
      <c r="S4625" s="3">
        <v>39449</v>
      </c>
      <c r="T4625">
        <v>4.1100000000000003</v>
      </c>
    </row>
    <row r="4626" spans="10:20" x14ac:dyDescent="0.25">
      <c r="J4626" s="2">
        <v>39577</v>
      </c>
      <c r="K4626" s="4">
        <v>19.41</v>
      </c>
      <c r="S4626" s="3">
        <v>39450</v>
      </c>
      <c r="T4626">
        <v>4.25</v>
      </c>
    </row>
    <row r="4627" spans="10:20" x14ac:dyDescent="0.25">
      <c r="J4627" s="2">
        <v>39580</v>
      </c>
      <c r="K4627" s="4">
        <v>17.79</v>
      </c>
      <c r="S4627" s="3">
        <v>39451</v>
      </c>
      <c r="T4627">
        <v>4.18</v>
      </c>
    </row>
    <row r="4628" spans="10:20" x14ac:dyDescent="0.25">
      <c r="J4628" s="2">
        <v>39581</v>
      </c>
      <c r="K4628" s="4">
        <v>17.98</v>
      </c>
      <c r="S4628" s="3">
        <v>39454</v>
      </c>
      <c r="T4628">
        <v>4.2699999999999996</v>
      </c>
    </row>
    <row r="4629" spans="10:20" x14ac:dyDescent="0.25">
      <c r="J4629" s="2">
        <v>39582</v>
      </c>
      <c r="K4629" s="4">
        <v>17.66</v>
      </c>
      <c r="S4629" s="3">
        <v>39455</v>
      </c>
      <c r="T4629">
        <v>4.2699999999999996</v>
      </c>
    </row>
    <row r="4630" spans="10:20" x14ac:dyDescent="0.25">
      <c r="J4630" s="2">
        <v>39583</v>
      </c>
      <c r="K4630" s="4">
        <v>16.3</v>
      </c>
      <c r="S4630" s="3">
        <v>39456</v>
      </c>
      <c r="T4630">
        <v>4.26</v>
      </c>
    </row>
    <row r="4631" spans="10:20" x14ac:dyDescent="0.25">
      <c r="J4631" s="2">
        <v>39584</v>
      </c>
      <c r="K4631" s="4">
        <v>16.47</v>
      </c>
      <c r="S4631" s="3">
        <v>39457</v>
      </c>
      <c r="T4631">
        <v>4.26</v>
      </c>
    </row>
    <row r="4632" spans="10:20" x14ac:dyDescent="0.25">
      <c r="J4632" s="2">
        <v>39587</v>
      </c>
      <c r="K4632" s="4">
        <v>17.010000000000002</v>
      </c>
      <c r="S4632" s="3">
        <v>39458</v>
      </c>
      <c r="T4632">
        <v>4.2300000000000004</v>
      </c>
    </row>
    <row r="4633" spans="10:20" x14ac:dyDescent="0.25">
      <c r="J4633" s="2">
        <v>39588</v>
      </c>
      <c r="K4633" s="4">
        <v>17.579999999999998</v>
      </c>
      <c r="S4633" s="3">
        <v>39461</v>
      </c>
      <c r="T4633">
        <v>4.24</v>
      </c>
    </row>
    <row r="4634" spans="10:20" x14ac:dyDescent="0.25">
      <c r="J4634" s="2">
        <v>39589</v>
      </c>
      <c r="K4634" s="4">
        <v>18.59</v>
      </c>
      <c r="S4634" s="3">
        <v>39462</v>
      </c>
      <c r="T4634">
        <v>4.24</v>
      </c>
    </row>
    <row r="4635" spans="10:20" x14ac:dyDescent="0.25">
      <c r="J4635" s="2">
        <v>39590</v>
      </c>
      <c r="K4635" s="4">
        <v>18.05</v>
      </c>
      <c r="S4635" s="3">
        <v>39463</v>
      </c>
      <c r="T4635">
        <v>4.22</v>
      </c>
    </row>
    <row r="4636" spans="10:20" x14ac:dyDescent="0.25">
      <c r="J4636" s="2">
        <v>39591</v>
      </c>
      <c r="K4636" s="4">
        <v>19.55</v>
      </c>
      <c r="S4636" s="3">
        <v>39464</v>
      </c>
      <c r="T4636">
        <v>4.2300000000000004</v>
      </c>
    </row>
    <row r="4637" spans="10:20" x14ac:dyDescent="0.25">
      <c r="J4637" s="2">
        <v>39595</v>
      </c>
      <c r="K4637" s="4">
        <v>19.64</v>
      </c>
      <c r="S4637" s="3">
        <v>39465</v>
      </c>
      <c r="T4637">
        <v>4.17</v>
      </c>
    </row>
    <row r="4638" spans="10:20" x14ac:dyDescent="0.25">
      <c r="J4638" s="2">
        <v>39596</v>
      </c>
      <c r="K4638" s="4">
        <v>19.07</v>
      </c>
      <c r="S4638" s="3">
        <v>39469</v>
      </c>
      <c r="T4638">
        <v>3.68</v>
      </c>
    </row>
    <row r="4639" spans="10:20" x14ac:dyDescent="0.25">
      <c r="J4639" s="2">
        <v>39597</v>
      </c>
      <c r="K4639" s="4">
        <v>18.14</v>
      </c>
      <c r="S4639" s="3">
        <v>39470</v>
      </c>
      <c r="T4639">
        <v>3.43</v>
      </c>
    </row>
    <row r="4640" spans="10:20" x14ac:dyDescent="0.25">
      <c r="J4640" s="2">
        <v>39598</v>
      </c>
      <c r="K4640" s="4">
        <v>17.829999999999998</v>
      </c>
      <c r="S4640" s="3">
        <v>39471</v>
      </c>
      <c r="T4640">
        <v>3.4699999999999998</v>
      </c>
    </row>
    <row r="4641" spans="10:20" x14ac:dyDescent="0.25">
      <c r="J4641" s="2">
        <v>39601</v>
      </c>
      <c r="K4641" s="4">
        <v>19.829999999999998</v>
      </c>
      <c r="S4641" s="3">
        <v>39472</v>
      </c>
      <c r="T4641">
        <v>3.6</v>
      </c>
    </row>
    <row r="4642" spans="10:20" x14ac:dyDescent="0.25">
      <c r="J4642" s="2">
        <v>39602</v>
      </c>
      <c r="K4642" s="4">
        <v>20.239999999999998</v>
      </c>
      <c r="S4642" s="3">
        <v>39475</v>
      </c>
      <c r="T4642">
        <v>3.5</v>
      </c>
    </row>
    <row r="4643" spans="10:20" x14ac:dyDescent="0.25">
      <c r="J4643" s="2">
        <v>39603</v>
      </c>
      <c r="K4643" s="4">
        <v>20.8</v>
      </c>
      <c r="S4643" s="3">
        <v>39476</v>
      </c>
      <c r="T4643">
        <v>3.4699999999999998</v>
      </c>
    </row>
    <row r="4644" spans="10:20" x14ac:dyDescent="0.25">
      <c r="J4644" s="2">
        <v>39604</v>
      </c>
      <c r="K4644" s="4">
        <v>18.63</v>
      </c>
      <c r="S4644" s="3">
        <v>39477</v>
      </c>
      <c r="T4644">
        <v>3.26</v>
      </c>
    </row>
    <row r="4645" spans="10:20" x14ac:dyDescent="0.25">
      <c r="J4645" s="2">
        <v>39605</v>
      </c>
      <c r="K4645" s="4">
        <v>23.56</v>
      </c>
      <c r="S4645" s="3">
        <v>39478</v>
      </c>
      <c r="T4645">
        <v>3.22</v>
      </c>
    </row>
    <row r="4646" spans="10:20" x14ac:dyDescent="0.25">
      <c r="J4646" s="2">
        <v>39608</v>
      </c>
      <c r="K4646" s="4">
        <v>23.12</v>
      </c>
      <c r="S4646" s="3">
        <v>39479</v>
      </c>
      <c r="T4646">
        <v>3.12</v>
      </c>
    </row>
    <row r="4647" spans="10:20" x14ac:dyDescent="0.25">
      <c r="J4647" s="2">
        <v>39609</v>
      </c>
      <c r="K4647" s="4">
        <v>23.18</v>
      </c>
      <c r="S4647" s="3">
        <v>39482</v>
      </c>
      <c r="T4647">
        <v>2.82</v>
      </c>
    </row>
    <row r="4648" spans="10:20" x14ac:dyDescent="0.25">
      <c r="J4648" s="2">
        <v>39610</v>
      </c>
      <c r="K4648" s="4">
        <v>24.12</v>
      </c>
      <c r="S4648" s="3">
        <v>39483</v>
      </c>
      <c r="T4648">
        <v>2.71</v>
      </c>
    </row>
    <row r="4649" spans="10:20" x14ac:dyDescent="0.25">
      <c r="J4649" s="2">
        <v>39611</v>
      </c>
      <c r="K4649" s="4">
        <v>23.33</v>
      </c>
      <c r="S4649" s="3">
        <v>39484</v>
      </c>
      <c r="T4649">
        <v>2.94</v>
      </c>
    </row>
    <row r="4650" spans="10:20" x14ac:dyDescent="0.25">
      <c r="J4650" s="2">
        <v>39612</v>
      </c>
      <c r="K4650" s="4">
        <v>21.22</v>
      </c>
      <c r="S4650" s="3">
        <v>39485</v>
      </c>
      <c r="T4650">
        <v>3.03</v>
      </c>
    </row>
    <row r="4651" spans="10:20" x14ac:dyDescent="0.25">
      <c r="J4651" s="2">
        <v>39615</v>
      </c>
      <c r="K4651" s="4">
        <v>20.95</v>
      </c>
      <c r="S4651" s="3">
        <v>39486</v>
      </c>
      <c r="T4651">
        <v>3.05</v>
      </c>
    </row>
    <row r="4652" spans="10:20" x14ac:dyDescent="0.25">
      <c r="J4652" s="2">
        <v>39616</v>
      </c>
      <c r="K4652" s="4">
        <v>21.13</v>
      </c>
      <c r="S4652" s="3">
        <v>39489</v>
      </c>
      <c r="T4652">
        <v>2.88</v>
      </c>
    </row>
    <row r="4653" spans="10:20" x14ac:dyDescent="0.25">
      <c r="J4653" s="2">
        <v>39617</v>
      </c>
      <c r="K4653" s="4">
        <v>22.24</v>
      </c>
      <c r="S4653" s="3">
        <v>39490</v>
      </c>
      <c r="T4653">
        <v>2.91</v>
      </c>
    </row>
    <row r="4654" spans="10:20" x14ac:dyDescent="0.25">
      <c r="J4654" s="2">
        <v>39618</v>
      </c>
      <c r="K4654" s="4">
        <v>21.58</v>
      </c>
      <c r="S4654" s="3">
        <v>39491</v>
      </c>
      <c r="T4654">
        <v>3.02</v>
      </c>
    </row>
    <row r="4655" spans="10:20" x14ac:dyDescent="0.25">
      <c r="J4655" s="2">
        <v>39619</v>
      </c>
      <c r="K4655" s="4">
        <v>22.87</v>
      </c>
      <c r="S4655" s="3">
        <v>39492</v>
      </c>
      <c r="T4655">
        <v>3.03</v>
      </c>
    </row>
    <row r="4656" spans="10:20" x14ac:dyDescent="0.25">
      <c r="J4656" s="2">
        <v>39622</v>
      </c>
      <c r="K4656" s="4">
        <v>22.64</v>
      </c>
      <c r="S4656" s="3">
        <v>39493</v>
      </c>
      <c r="T4656">
        <v>2.9699999999999998</v>
      </c>
    </row>
    <row r="4657" spans="10:20" x14ac:dyDescent="0.25">
      <c r="J4657" s="2">
        <v>39623</v>
      </c>
      <c r="K4657" s="4">
        <v>22.42</v>
      </c>
      <c r="S4657" s="3">
        <v>39497</v>
      </c>
      <c r="T4657">
        <v>2.94</v>
      </c>
    </row>
    <row r="4658" spans="10:20" x14ac:dyDescent="0.25">
      <c r="J4658" s="2">
        <v>39624</v>
      </c>
      <c r="K4658" s="4">
        <v>21.14</v>
      </c>
      <c r="S4658" s="3">
        <v>39498</v>
      </c>
      <c r="T4658">
        <v>3</v>
      </c>
    </row>
    <row r="4659" spans="10:20" x14ac:dyDescent="0.25">
      <c r="J4659" s="2">
        <v>39625</v>
      </c>
      <c r="K4659" s="4">
        <v>23.93</v>
      </c>
      <c r="S4659" s="3">
        <v>39499</v>
      </c>
      <c r="T4659">
        <v>3.01</v>
      </c>
    </row>
    <row r="4660" spans="10:20" x14ac:dyDescent="0.25">
      <c r="J4660" s="2">
        <v>39626</v>
      </c>
      <c r="K4660" s="4">
        <v>23.44</v>
      </c>
      <c r="S4660" s="3">
        <v>39500</v>
      </c>
      <c r="T4660">
        <v>2.9699999999999998</v>
      </c>
    </row>
    <row r="4661" spans="10:20" x14ac:dyDescent="0.25">
      <c r="J4661" s="2">
        <v>39629</v>
      </c>
      <c r="K4661" s="4">
        <v>23.95</v>
      </c>
      <c r="S4661" s="3">
        <v>39503</v>
      </c>
      <c r="T4661">
        <v>3</v>
      </c>
    </row>
    <row r="4662" spans="10:20" x14ac:dyDescent="0.25">
      <c r="J4662" s="2">
        <v>39630</v>
      </c>
      <c r="K4662" s="4">
        <v>23.65</v>
      </c>
      <c r="S4662" s="3">
        <v>39504</v>
      </c>
      <c r="T4662">
        <v>2.85</v>
      </c>
    </row>
    <row r="4663" spans="10:20" x14ac:dyDescent="0.25">
      <c r="J4663" s="2">
        <v>39631</v>
      </c>
      <c r="K4663" s="4">
        <v>25.92</v>
      </c>
      <c r="S4663" s="3">
        <v>39505</v>
      </c>
      <c r="T4663">
        <v>2.93</v>
      </c>
    </row>
    <row r="4664" spans="10:20" x14ac:dyDescent="0.25">
      <c r="J4664" s="2">
        <v>39632</v>
      </c>
      <c r="K4664" s="4">
        <v>24.78</v>
      </c>
      <c r="S4664" s="3">
        <v>39506</v>
      </c>
      <c r="T4664">
        <v>3.06</v>
      </c>
    </row>
    <row r="4665" spans="10:20" x14ac:dyDescent="0.25">
      <c r="J4665" s="2">
        <v>39636</v>
      </c>
      <c r="K4665" s="4">
        <v>25.78</v>
      </c>
      <c r="S4665" s="3">
        <v>39507</v>
      </c>
      <c r="T4665">
        <v>3.01</v>
      </c>
    </row>
    <row r="4666" spans="10:20" x14ac:dyDescent="0.25">
      <c r="J4666" s="2">
        <v>39637</v>
      </c>
      <c r="K4666" s="4">
        <v>23.15</v>
      </c>
      <c r="S4666" s="3">
        <v>39510</v>
      </c>
      <c r="T4666">
        <v>3.1</v>
      </c>
    </row>
    <row r="4667" spans="10:20" x14ac:dyDescent="0.25">
      <c r="J4667" s="2">
        <v>39638</v>
      </c>
      <c r="K4667" s="4">
        <v>25.23</v>
      </c>
      <c r="S4667" s="3">
        <v>39511</v>
      </c>
      <c r="T4667">
        <v>2.9</v>
      </c>
    </row>
    <row r="4668" spans="10:20" x14ac:dyDescent="0.25">
      <c r="J4668" s="2">
        <v>39639</v>
      </c>
      <c r="K4668" s="4">
        <v>25.59</v>
      </c>
      <c r="S4668" s="3">
        <v>39512</v>
      </c>
      <c r="T4668">
        <v>2.93</v>
      </c>
    </row>
    <row r="4669" spans="10:20" x14ac:dyDescent="0.25">
      <c r="J4669" s="2">
        <v>39640</v>
      </c>
      <c r="K4669" s="4">
        <v>27.49</v>
      </c>
      <c r="S4669" s="3">
        <v>39513</v>
      </c>
      <c r="T4669">
        <v>2.99</v>
      </c>
    </row>
    <row r="4670" spans="10:20" x14ac:dyDescent="0.25">
      <c r="J4670" s="2">
        <v>39643</v>
      </c>
      <c r="K4670" s="4">
        <v>28.48</v>
      </c>
      <c r="S4670" s="3">
        <v>39514</v>
      </c>
      <c r="T4670">
        <v>2.96</v>
      </c>
    </row>
    <row r="4671" spans="10:20" x14ac:dyDescent="0.25">
      <c r="J4671" s="2">
        <v>39644</v>
      </c>
      <c r="K4671" s="4">
        <v>28.54</v>
      </c>
      <c r="S4671" s="3">
        <v>39517</v>
      </c>
      <c r="T4671">
        <v>2.99</v>
      </c>
    </row>
    <row r="4672" spans="10:20" x14ac:dyDescent="0.25">
      <c r="J4672" s="2">
        <v>39645</v>
      </c>
      <c r="K4672" s="4">
        <v>25.1</v>
      </c>
      <c r="S4672" s="3">
        <v>39518</v>
      </c>
      <c r="T4672">
        <v>2.95</v>
      </c>
    </row>
    <row r="4673" spans="10:20" x14ac:dyDescent="0.25">
      <c r="J4673" s="2">
        <v>39646</v>
      </c>
      <c r="K4673" s="4">
        <v>25.01</v>
      </c>
      <c r="S4673" s="3">
        <v>39519</v>
      </c>
      <c r="T4673">
        <v>2.9699999999999998</v>
      </c>
    </row>
    <row r="4674" spans="10:20" x14ac:dyDescent="0.25">
      <c r="J4674" s="2">
        <v>39647</v>
      </c>
      <c r="K4674" s="4">
        <v>24.05</v>
      </c>
      <c r="S4674" s="3">
        <v>39520</v>
      </c>
      <c r="T4674">
        <v>2.98</v>
      </c>
    </row>
    <row r="4675" spans="10:20" x14ac:dyDescent="0.25">
      <c r="J4675" s="2">
        <v>39650</v>
      </c>
      <c r="K4675" s="4">
        <v>23.05</v>
      </c>
      <c r="S4675" s="3">
        <v>39521</v>
      </c>
      <c r="T4675">
        <v>2.99</v>
      </c>
    </row>
    <row r="4676" spans="10:20" x14ac:dyDescent="0.25">
      <c r="J4676" s="2">
        <v>39651</v>
      </c>
      <c r="K4676" s="4">
        <v>21.18</v>
      </c>
      <c r="S4676" s="3">
        <v>39524</v>
      </c>
      <c r="T4676">
        <v>2.69</v>
      </c>
    </row>
    <row r="4677" spans="10:20" x14ac:dyDescent="0.25">
      <c r="J4677" s="2">
        <v>39652</v>
      </c>
      <c r="K4677" s="4">
        <v>21.31</v>
      </c>
      <c r="S4677" s="3">
        <v>39525</v>
      </c>
      <c r="T4677">
        <v>2.16</v>
      </c>
    </row>
    <row r="4678" spans="10:20" x14ac:dyDescent="0.25">
      <c r="J4678" s="2">
        <v>39653</v>
      </c>
      <c r="K4678" s="4">
        <v>23.44</v>
      </c>
      <c r="S4678" s="3">
        <v>39526</v>
      </c>
      <c r="T4678">
        <v>2.08</v>
      </c>
    </row>
    <row r="4679" spans="10:20" x14ac:dyDescent="0.25">
      <c r="J4679" s="2">
        <v>39654</v>
      </c>
      <c r="K4679" s="4">
        <v>22.91</v>
      </c>
      <c r="S4679" s="3">
        <v>39527</v>
      </c>
      <c r="T4679">
        <v>2.2200000000000002</v>
      </c>
    </row>
    <row r="4680" spans="10:20" x14ac:dyDescent="0.25">
      <c r="J4680" s="2">
        <v>39657</v>
      </c>
      <c r="K4680" s="4">
        <v>24.23</v>
      </c>
      <c r="S4680" s="3">
        <v>39528</v>
      </c>
      <c r="T4680">
        <v>2.08</v>
      </c>
    </row>
    <row r="4681" spans="10:20" x14ac:dyDescent="0.25">
      <c r="J4681" s="2">
        <v>39658</v>
      </c>
      <c r="K4681" s="4">
        <v>22.03</v>
      </c>
      <c r="S4681" s="3">
        <v>39531</v>
      </c>
      <c r="T4681">
        <v>2.08</v>
      </c>
    </row>
    <row r="4682" spans="10:20" x14ac:dyDescent="0.25">
      <c r="J4682" s="2">
        <v>39659</v>
      </c>
      <c r="K4682" s="4">
        <v>21.21</v>
      </c>
      <c r="S4682" s="3">
        <v>39532</v>
      </c>
      <c r="T4682">
        <v>2.42</v>
      </c>
    </row>
    <row r="4683" spans="10:20" x14ac:dyDescent="0.25">
      <c r="J4683" s="2">
        <v>39660</v>
      </c>
      <c r="K4683" s="4">
        <v>22.94</v>
      </c>
      <c r="S4683" s="3">
        <v>39533</v>
      </c>
      <c r="T4683">
        <v>2.2999999999999998</v>
      </c>
    </row>
    <row r="4684" spans="10:20" x14ac:dyDescent="0.25">
      <c r="J4684" s="2">
        <v>39661</v>
      </c>
      <c r="K4684" s="4">
        <v>22.57</v>
      </c>
      <c r="S4684" s="3">
        <v>39534</v>
      </c>
      <c r="T4684">
        <v>2.27</v>
      </c>
    </row>
    <row r="4685" spans="10:20" x14ac:dyDescent="0.25">
      <c r="J4685" s="2">
        <v>39664</v>
      </c>
      <c r="K4685" s="4">
        <v>23.49</v>
      </c>
      <c r="S4685" s="3">
        <v>39535</v>
      </c>
      <c r="T4685">
        <v>2.09</v>
      </c>
    </row>
    <row r="4686" spans="10:20" x14ac:dyDescent="0.25">
      <c r="J4686" s="2">
        <v>39665</v>
      </c>
      <c r="K4686" s="4">
        <v>21.14</v>
      </c>
      <c r="S4686" s="3">
        <v>39538</v>
      </c>
      <c r="T4686">
        <v>2.5099999999999998</v>
      </c>
    </row>
    <row r="4687" spans="10:20" x14ac:dyDescent="0.25">
      <c r="J4687" s="2">
        <v>39666</v>
      </c>
      <c r="K4687" s="4">
        <v>20.23</v>
      </c>
      <c r="S4687" s="3">
        <v>39539</v>
      </c>
      <c r="T4687">
        <v>2.38</v>
      </c>
    </row>
    <row r="4688" spans="10:20" x14ac:dyDescent="0.25">
      <c r="J4688" s="2">
        <v>39667</v>
      </c>
      <c r="K4688" s="4">
        <v>21.15</v>
      </c>
      <c r="S4688" s="3">
        <v>39540</v>
      </c>
      <c r="T4688">
        <v>2.1800000000000002</v>
      </c>
    </row>
    <row r="4689" spans="10:20" x14ac:dyDescent="0.25">
      <c r="J4689" s="2">
        <v>39668</v>
      </c>
      <c r="K4689" s="4">
        <v>20.66</v>
      </c>
      <c r="S4689" s="3">
        <v>39541</v>
      </c>
      <c r="T4689">
        <v>2.19</v>
      </c>
    </row>
    <row r="4690" spans="10:20" x14ac:dyDescent="0.25">
      <c r="J4690" s="2">
        <v>39671</v>
      </c>
      <c r="K4690" s="4">
        <v>20.12</v>
      </c>
      <c r="S4690" s="3">
        <v>39542</v>
      </c>
      <c r="T4690">
        <v>2.2599999999999998</v>
      </c>
    </row>
    <row r="4691" spans="10:20" x14ac:dyDescent="0.25">
      <c r="J4691" s="2">
        <v>39672</v>
      </c>
      <c r="K4691" s="4">
        <v>21.17</v>
      </c>
      <c r="S4691" s="3">
        <v>39545</v>
      </c>
      <c r="T4691">
        <v>2.2400000000000002</v>
      </c>
    </row>
    <row r="4692" spans="10:20" x14ac:dyDescent="0.25">
      <c r="J4692" s="2">
        <v>39673</v>
      </c>
      <c r="K4692" s="4">
        <v>21.55</v>
      </c>
      <c r="S4692" s="3">
        <v>39546</v>
      </c>
      <c r="T4692">
        <v>2.23</v>
      </c>
    </row>
    <row r="4693" spans="10:20" x14ac:dyDescent="0.25">
      <c r="J4693" s="2">
        <v>39674</v>
      </c>
      <c r="K4693" s="4">
        <v>20.34</v>
      </c>
      <c r="S4693" s="3">
        <v>39547</v>
      </c>
      <c r="T4693">
        <v>2.2000000000000002</v>
      </c>
    </row>
    <row r="4694" spans="10:20" x14ac:dyDescent="0.25">
      <c r="J4694" s="2">
        <v>39675</v>
      </c>
      <c r="K4694" s="4">
        <v>19.579999999999998</v>
      </c>
      <c r="S4694" s="3">
        <v>39548</v>
      </c>
      <c r="T4694">
        <v>2.2999999999999998</v>
      </c>
    </row>
    <row r="4695" spans="10:20" x14ac:dyDescent="0.25">
      <c r="J4695" s="2">
        <v>39678</v>
      </c>
      <c r="K4695" s="4">
        <v>20.98</v>
      </c>
      <c r="S4695" s="3">
        <v>39549</v>
      </c>
      <c r="T4695">
        <v>2.37</v>
      </c>
    </row>
    <row r="4696" spans="10:20" x14ac:dyDescent="0.25">
      <c r="J4696" s="2">
        <v>39679</v>
      </c>
      <c r="K4696" s="4">
        <v>21.28</v>
      </c>
      <c r="S4696" s="3">
        <v>39552</v>
      </c>
      <c r="T4696">
        <v>2.3199999999999998</v>
      </c>
    </row>
    <row r="4697" spans="10:20" x14ac:dyDescent="0.25">
      <c r="J4697" s="2">
        <v>39680</v>
      </c>
      <c r="K4697" s="4">
        <v>20.420000000000002</v>
      </c>
      <c r="S4697" s="3">
        <v>39553</v>
      </c>
      <c r="T4697">
        <v>2.3199999999999998</v>
      </c>
    </row>
    <row r="4698" spans="10:20" x14ac:dyDescent="0.25">
      <c r="J4698" s="2">
        <v>39681</v>
      </c>
      <c r="K4698" s="4">
        <v>19.82</v>
      </c>
      <c r="S4698" s="3">
        <v>39554</v>
      </c>
      <c r="T4698">
        <v>2.35</v>
      </c>
    </row>
    <row r="4699" spans="10:20" x14ac:dyDescent="0.25">
      <c r="J4699" s="2">
        <v>39682</v>
      </c>
      <c r="K4699" s="4">
        <v>18.809999999999999</v>
      </c>
      <c r="S4699" s="3">
        <v>39555</v>
      </c>
      <c r="T4699">
        <v>2.37</v>
      </c>
    </row>
    <row r="4700" spans="10:20" x14ac:dyDescent="0.25">
      <c r="J4700" s="2">
        <v>39685</v>
      </c>
      <c r="K4700" s="4">
        <v>20.97</v>
      </c>
      <c r="S4700" s="3">
        <v>39556</v>
      </c>
      <c r="T4700">
        <v>2.3199999999999998</v>
      </c>
    </row>
    <row r="4701" spans="10:20" x14ac:dyDescent="0.25">
      <c r="J4701" s="2">
        <v>39686</v>
      </c>
      <c r="K4701" s="4">
        <v>20.49</v>
      </c>
      <c r="S4701" s="3">
        <v>39559</v>
      </c>
      <c r="T4701">
        <v>2.2800000000000002</v>
      </c>
    </row>
    <row r="4702" spans="10:20" x14ac:dyDescent="0.25">
      <c r="J4702" s="2">
        <v>39687</v>
      </c>
      <c r="K4702" s="4">
        <v>19.760000000000002</v>
      </c>
      <c r="S4702" s="3">
        <v>39560</v>
      </c>
      <c r="T4702">
        <v>1.99</v>
      </c>
    </row>
    <row r="4703" spans="10:20" x14ac:dyDescent="0.25">
      <c r="J4703" s="2">
        <v>39688</v>
      </c>
      <c r="K4703" s="4">
        <v>19.43</v>
      </c>
      <c r="S4703" s="3">
        <v>39561</v>
      </c>
      <c r="T4703">
        <v>2.1800000000000002</v>
      </c>
    </row>
    <row r="4704" spans="10:20" x14ac:dyDescent="0.25">
      <c r="J4704" s="2">
        <v>39689</v>
      </c>
      <c r="K4704" s="4">
        <v>20.65</v>
      </c>
      <c r="S4704" s="3">
        <v>39562</v>
      </c>
      <c r="T4704">
        <v>2.2599999999999998</v>
      </c>
    </row>
    <row r="4705" spans="10:20" x14ac:dyDescent="0.25">
      <c r="J4705" s="2">
        <v>39693</v>
      </c>
      <c r="K4705" s="4">
        <v>21.99</v>
      </c>
      <c r="S4705" s="3">
        <v>39563</v>
      </c>
      <c r="T4705">
        <v>2.2800000000000002</v>
      </c>
    </row>
    <row r="4706" spans="10:20" x14ac:dyDescent="0.25">
      <c r="J4706" s="2">
        <v>39694</v>
      </c>
      <c r="K4706" s="4">
        <v>21.43</v>
      </c>
      <c r="S4706" s="3">
        <v>39566</v>
      </c>
      <c r="T4706">
        <v>2.29</v>
      </c>
    </row>
    <row r="4707" spans="10:20" x14ac:dyDescent="0.25">
      <c r="J4707" s="2">
        <v>39695</v>
      </c>
      <c r="K4707" s="4">
        <v>24.03</v>
      </c>
      <c r="S4707" s="3">
        <v>39567</v>
      </c>
      <c r="T4707">
        <v>2.21</v>
      </c>
    </row>
    <row r="4708" spans="10:20" x14ac:dyDescent="0.25">
      <c r="J4708" s="2">
        <v>39696</v>
      </c>
      <c r="K4708" s="4">
        <v>23.06</v>
      </c>
      <c r="S4708" s="3">
        <v>39568</v>
      </c>
      <c r="T4708">
        <v>2.37</v>
      </c>
    </row>
    <row r="4709" spans="10:20" x14ac:dyDescent="0.25">
      <c r="J4709" s="2">
        <v>39699</v>
      </c>
      <c r="K4709" s="4">
        <v>22.64</v>
      </c>
      <c r="S4709" s="3">
        <v>39569</v>
      </c>
      <c r="T4709">
        <v>2.16</v>
      </c>
    </row>
    <row r="4710" spans="10:20" x14ac:dyDescent="0.25">
      <c r="J4710" s="2">
        <v>39700</v>
      </c>
      <c r="K4710" s="4">
        <v>25.47</v>
      </c>
      <c r="S4710" s="3">
        <v>39570</v>
      </c>
      <c r="T4710">
        <v>1.88</v>
      </c>
    </row>
    <row r="4711" spans="10:20" x14ac:dyDescent="0.25">
      <c r="J4711" s="2">
        <v>39701</v>
      </c>
      <c r="K4711" s="4">
        <v>24.52</v>
      </c>
      <c r="S4711" s="3">
        <v>39573</v>
      </c>
      <c r="T4711">
        <v>1.85</v>
      </c>
    </row>
    <row r="4712" spans="10:20" x14ac:dyDescent="0.25">
      <c r="J4712" s="2">
        <v>39702</v>
      </c>
      <c r="K4712" s="4">
        <v>24.39</v>
      </c>
      <c r="S4712" s="3">
        <v>39574</v>
      </c>
      <c r="T4712">
        <v>1.9100000000000001</v>
      </c>
    </row>
    <row r="4713" spans="10:20" x14ac:dyDescent="0.25">
      <c r="J4713" s="2">
        <v>39703</v>
      </c>
      <c r="K4713" s="4">
        <v>25.66</v>
      </c>
      <c r="S4713" s="3">
        <v>39575</v>
      </c>
      <c r="T4713">
        <v>2.0099999999999998</v>
      </c>
    </row>
    <row r="4714" spans="10:20" x14ac:dyDescent="0.25">
      <c r="J4714" s="2">
        <v>39706</v>
      </c>
      <c r="K4714" s="4">
        <v>31.7</v>
      </c>
      <c r="S4714" s="3">
        <v>39576</v>
      </c>
      <c r="T4714">
        <v>1.99</v>
      </c>
    </row>
    <row r="4715" spans="10:20" x14ac:dyDescent="0.25">
      <c r="J4715" s="2">
        <v>39707</v>
      </c>
      <c r="K4715" s="4">
        <v>30.3</v>
      </c>
      <c r="S4715" s="3">
        <v>39577</v>
      </c>
      <c r="T4715">
        <v>1.97</v>
      </c>
    </row>
    <row r="4716" spans="10:20" x14ac:dyDescent="0.25">
      <c r="J4716" s="2">
        <v>39708</v>
      </c>
      <c r="K4716" s="4">
        <v>36.22</v>
      </c>
      <c r="S4716" s="3">
        <v>39580</v>
      </c>
      <c r="T4716">
        <v>1.88</v>
      </c>
    </row>
    <row r="4717" spans="10:20" x14ac:dyDescent="0.25">
      <c r="J4717" s="2">
        <v>39709</v>
      </c>
      <c r="K4717" s="4">
        <v>33.1</v>
      </c>
      <c r="S4717" s="3">
        <v>39581</v>
      </c>
      <c r="T4717">
        <v>1.9300000000000002</v>
      </c>
    </row>
    <row r="4718" spans="10:20" x14ac:dyDescent="0.25">
      <c r="J4718" s="2">
        <v>39710</v>
      </c>
      <c r="K4718" s="4">
        <v>32.07</v>
      </c>
      <c r="S4718" s="3">
        <v>39582</v>
      </c>
      <c r="T4718">
        <v>2.0299999999999998</v>
      </c>
    </row>
    <row r="4719" spans="10:20" x14ac:dyDescent="0.25">
      <c r="J4719" s="2">
        <v>39713</v>
      </c>
      <c r="K4719" s="4">
        <v>33.85</v>
      </c>
      <c r="S4719" s="3">
        <v>39583</v>
      </c>
      <c r="T4719">
        <v>2.0299999999999998</v>
      </c>
    </row>
    <row r="4720" spans="10:20" x14ac:dyDescent="0.25">
      <c r="J4720" s="2">
        <v>39714</v>
      </c>
      <c r="K4720" s="4">
        <v>35.72</v>
      </c>
      <c r="S4720" s="3">
        <v>39584</v>
      </c>
      <c r="T4720">
        <v>1.9100000000000001</v>
      </c>
    </row>
    <row r="4721" spans="10:20" x14ac:dyDescent="0.25">
      <c r="J4721" s="2">
        <v>39715</v>
      </c>
      <c r="K4721" s="4">
        <v>35.19</v>
      </c>
      <c r="S4721" s="3">
        <v>39587</v>
      </c>
      <c r="T4721">
        <v>1.95</v>
      </c>
    </row>
    <row r="4722" spans="10:20" x14ac:dyDescent="0.25">
      <c r="J4722" s="2">
        <v>39716</v>
      </c>
      <c r="K4722" s="4">
        <v>32.82</v>
      </c>
      <c r="S4722" s="3">
        <v>39588</v>
      </c>
      <c r="T4722">
        <v>1.99</v>
      </c>
    </row>
    <row r="4723" spans="10:20" x14ac:dyDescent="0.25">
      <c r="J4723" s="2">
        <v>39717</v>
      </c>
      <c r="K4723" s="4">
        <v>34.74</v>
      </c>
      <c r="S4723" s="3">
        <v>39589</v>
      </c>
      <c r="T4723">
        <v>2.0299999999999998</v>
      </c>
    </row>
    <row r="4724" spans="10:20" x14ac:dyDescent="0.25">
      <c r="J4724" s="2">
        <v>39720</v>
      </c>
      <c r="K4724" s="4">
        <v>46.72</v>
      </c>
      <c r="S4724" s="3">
        <v>39590</v>
      </c>
      <c r="T4724">
        <v>2.0499999999999998</v>
      </c>
    </row>
    <row r="4725" spans="10:20" x14ac:dyDescent="0.25">
      <c r="J4725" s="2">
        <v>39721</v>
      </c>
      <c r="K4725" s="4">
        <v>39.39</v>
      </c>
      <c r="S4725" s="3">
        <v>39591</v>
      </c>
      <c r="T4725">
        <v>1.99</v>
      </c>
    </row>
    <row r="4726" spans="10:20" x14ac:dyDescent="0.25">
      <c r="J4726" s="2">
        <v>39722</v>
      </c>
      <c r="K4726" s="4">
        <v>39.81</v>
      </c>
      <c r="S4726" s="3">
        <v>39595</v>
      </c>
      <c r="T4726">
        <v>2.23</v>
      </c>
    </row>
    <row r="4727" spans="10:20" x14ac:dyDescent="0.25">
      <c r="J4727" s="2">
        <v>39723</v>
      </c>
      <c r="K4727" s="4">
        <v>45.26</v>
      </c>
      <c r="S4727" s="3">
        <v>39596</v>
      </c>
      <c r="T4727">
        <v>2.08</v>
      </c>
    </row>
    <row r="4728" spans="10:20" x14ac:dyDescent="0.25">
      <c r="J4728" s="2">
        <v>39724</v>
      </c>
      <c r="K4728" s="4">
        <v>45.14</v>
      </c>
      <c r="S4728" s="3">
        <v>39597</v>
      </c>
      <c r="T4728">
        <v>2.0099999999999998</v>
      </c>
    </row>
    <row r="4729" spans="10:20" x14ac:dyDescent="0.25">
      <c r="J4729" s="2">
        <v>39727</v>
      </c>
      <c r="K4729" s="4">
        <v>52.05</v>
      </c>
      <c r="S4729" s="3">
        <v>39598</v>
      </c>
      <c r="T4729">
        <v>1.98</v>
      </c>
    </row>
    <row r="4730" spans="10:20" x14ac:dyDescent="0.25">
      <c r="J4730" s="2">
        <v>39728</v>
      </c>
      <c r="K4730" s="4">
        <v>53.68</v>
      </c>
      <c r="S4730" s="3">
        <v>39601</v>
      </c>
      <c r="T4730">
        <v>2.06</v>
      </c>
    </row>
    <row r="4731" spans="10:20" x14ac:dyDescent="0.25">
      <c r="J4731" s="2">
        <v>39729</v>
      </c>
      <c r="K4731" s="4">
        <v>57.53</v>
      </c>
      <c r="S4731" s="3">
        <v>39602</v>
      </c>
      <c r="T4731">
        <v>1.95</v>
      </c>
    </row>
    <row r="4732" spans="10:20" x14ac:dyDescent="0.25">
      <c r="J4732" s="2">
        <v>39730</v>
      </c>
      <c r="K4732" s="4">
        <v>63.92</v>
      </c>
      <c r="S4732" s="3">
        <v>39603</v>
      </c>
      <c r="T4732">
        <v>1.98</v>
      </c>
    </row>
    <row r="4733" spans="10:20" x14ac:dyDescent="0.25">
      <c r="J4733" s="2">
        <v>39731</v>
      </c>
      <c r="K4733" s="4">
        <v>69.95</v>
      </c>
      <c r="S4733" s="3">
        <v>39604</v>
      </c>
      <c r="T4733">
        <v>1.98</v>
      </c>
    </row>
    <row r="4734" spans="10:20" x14ac:dyDescent="0.25">
      <c r="J4734" s="2">
        <v>39734</v>
      </c>
      <c r="K4734" s="4">
        <v>54.99</v>
      </c>
      <c r="S4734" s="3">
        <v>39605</v>
      </c>
      <c r="T4734">
        <v>2.0099999999999998</v>
      </c>
    </row>
    <row r="4735" spans="10:20" x14ac:dyDescent="0.25">
      <c r="J4735" s="2">
        <v>39735</v>
      </c>
      <c r="K4735" s="4">
        <v>55.13</v>
      </c>
      <c r="S4735" s="3">
        <v>39608</v>
      </c>
      <c r="T4735">
        <v>2.02</v>
      </c>
    </row>
    <row r="4736" spans="10:20" x14ac:dyDescent="0.25">
      <c r="J4736" s="2">
        <v>39736</v>
      </c>
      <c r="K4736" s="4">
        <v>69.25</v>
      </c>
      <c r="S4736" s="3">
        <v>39609</v>
      </c>
      <c r="T4736">
        <v>1.96</v>
      </c>
    </row>
    <row r="4737" spans="10:20" x14ac:dyDescent="0.25">
      <c r="J4737" s="2">
        <v>39737</v>
      </c>
      <c r="K4737" s="4">
        <v>67.61</v>
      </c>
      <c r="S4737" s="3">
        <v>39610</v>
      </c>
      <c r="T4737">
        <v>1.95</v>
      </c>
    </row>
    <row r="4738" spans="10:20" x14ac:dyDescent="0.25">
      <c r="J4738" s="2">
        <v>39738</v>
      </c>
      <c r="K4738" s="4">
        <v>70.33</v>
      </c>
      <c r="S4738" s="3">
        <v>39611</v>
      </c>
      <c r="T4738">
        <v>2.0099999999999998</v>
      </c>
    </row>
    <row r="4739" spans="10:20" x14ac:dyDescent="0.25">
      <c r="J4739" s="2">
        <v>39741</v>
      </c>
      <c r="K4739" s="4">
        <v>52.97</v>
      </c>
      <c r="S4739" s="3">
        <v>39612</v>
      </c>
      <c r="T4739">
        <v>2.02</v>
      </c>
    </row>
    <row r="4740" spans="10:20" x14ac:dyDescent="0.25">
      <c r="J4740" s="2">
        <v>39742</v>
      </c>
      <c r="K4740" s="4">
        <v>53.11</v>
      </c>
      <c r="S4740" s="3">
        <v>39615</v>
      </c>
      <c r="T4740">
        <v>2.06</v>
      </c>
    </row>
    <row r="4741" spans="10:20" x14ac:dyDescent="0.25">
      <c r="J4741" s="2">
        <v>39743</v>
      </c>
      <c r="K4741" s="4">
        <v>69.650000000000006</v>
      </c>
      <c r="S4741" s="3">
        <v>39616</v>
      </c>
      <c r="T4741">
        <v>1.87</v>
      </c>
    </row>
    <row r="4742" spans="10:20" x14ac:dyDescent="0.25">
      <c r="J4742" s="2">
        <v>39744</v>
      </c>
      <c r="K4742" s="4">
        <v>67.8</v>
      </c>
      <c r="S4742" s="3">
        <v>39617</v>
      </c>
      <c r="T4742">
        <v>1.8399999999999999</v>
      </c>
    </row>
    <row r="4743" spans="10:20" x14ac:dyDescent="0.25">
      <c r="J4743" s="2">
        <v>39745</v>
      </c>
      <c r="K4743" s="4">
        <v>79.13</v>
      </c>
      <c r="S4743" s="3">
        <v>39618</v>
      </c>
      <c r="T4743">
        <v>1.94</v>
      </c>
    </row>
    <row r="4744" spans="10:20" x14ac:dyDescent="0.25">
      <c r="J4744" s="2">
        <v>39748</v>
      </c>
      <c r="K4744" s="4">
        <v>80.06</v>
      </c>
      <c r="S4744" s="3">
        <v>39619</v>
      </c>
      <c r="T4744">
        <v>1.99</v>
      </c>
    </row>
    <row r="4745" spans="10:20" x14ac:dyDescent="0.25">
      <c r="J4745" s="2">
        <v>39749</v>
      </c>
      <c r="K4745" s="4">
        <v>66.959999999999994</v>
      </c>
      <c r="S4745" s="3">
        <v>39622</v>
      </c>
      <c r="T4745">
        <v>1.98</v>
      </c>
    </row>
    <row r="4746" spans="10:20" x14ac:dyDescent="0.25">
      <c r="J4746" s="2">
        <v>39750</v>
      </c>
      <c r="K4746" s="4">
        <v>69.959999999999994</v>
      </c>
      <c r="S4746" s="3">
        <v>39623</v>
      </c>
      <c r="T4746">
        <v>1.9300000000000002</v>
      </c>
    </row>
    <row r="4747" spans="10:20" x14ac:dyDescent="0.25">
      <c r="J4747" s="2">
        <v>39751</v>
      </c>
      <c r="K4747" s="4">
        <v>62.9</v>
      </c>
      <c r="S4747" s="3">
        <v>39624</v>
      </c>
      <c r="T4747">
        <v>1.97</v>
      </c>
    </row>
    <row r="4748" spans="10:20" x14ac:dyDescent="0.25">
      <c r="J4748" s="2">
        <v>39752</v>
      </c>
      <c r="K4748" s="4">
        <v>59.89</v>
      </c>
      <c r="S4748" s="3">
        <v>39625</v>
      </c>
      <c r="T4748">
        <v>2.0499999999999998</v>
      </c>
    </row>
    <row r="4749" spans="10:20" x14ac:dyDescent="0.25">
      <c r="J4749" s="2">
        <v>39755</v>
      </c>
      <c r="K4749" s="4">
        <v>53.68</v>
      </c>
      <c r="S4749" s="3">
        <v>39626</v>
      </c>
      <c r="T4749">
        <v>1.99</v>
      </c>
    </row>
    <row r="4750" spans="10:20" x14ac:dyDescent="0.25">
      <c r="J4750" s="2">
        <v>39756</v>
      </c>
      <c r="K4750" s="4">
        <v>47.73</v>
      </c>
      <c r="S4750" s="3">
        <v>39629</v>
      </c>
      <c r="T4750">
        <v>2.4699999999999998</v>
      </c>
    </row>
    <row r="4751" spans="10:20" x14ac:dyDescent="0.25">
      <c r="J4751" s="2">
        <v>39757</v>
      </c>
      <c r="K4751" s="4">
        <v>54.56</v>
      </c>
      <c r="S4751" s="3">
        <v>39630</v>
      </c>
      <c r="T4751">
        <v>2.11</v>
      </c>
    </row>
    <row r="4752" spans="10:20" x14ac:dyDescent="0.25">
      <c r="J4752" s="2">
        <v>39758</v>
      </c>
      <c r="K4752" s="4">
        <v>63.68</v>
      </c>
      <c r="S4752" s="3">
        <v>39631</v>
      </c>
      <c r="T4752">
        <v>1.95</v>
      </c>
    </row>
    <row r="4753" spans="10:20" x14ac:dyDescent="0.25">
      <c r="J4753" s="2">
        <v>39759</v>
      </c>
      <c r="K4753" s="4">
        <v>56.1</v>
      </c>
      <c r="S4753" s="3">
        <v>39632</v>
      </c>
      <c r="T4753">
        <v>1.92</v>
      </c>
    </row>
    <row r="4754" spans="10:20" x14ac:dyDescent="0.25">
      <c r="J4754" s="2">
        <v>39762</v>
      </c>
      <c r="K4754" s="4">
        <v>59.98</v>
      </c>
      <c r="S4754" s="3">
        <v>39636</v>
      </c>
      <c r="T4754">
        <v>1.99</v>
      </c>
    </row>
    <row r="4755" spans="10:20" x14ac:dyDescent="0.25">
      <c r="J4755" s="2">
        <v>39763</v>
      </c>
      <c r="K4755" s="4">
        <v>61.44</v>
      </c>
      <c r="S4755" s="3">
        <v>39637</v>
      </c>
      <c r="T4755">
        <v>1.97</v>
      </c>
    </row>
    <row r="4756" spans="10:20" x14ac:dyDescent="0.25">
      <c r="J4756" s="2">
        <v>39764</v>
      </c>
      <c r="K4756" s="4">
        <v>66.459999999999994</v>
      </c>
      <c r="S4756" s="3">
        <v>39638</v>
      </c>
      <c r="T4756">
        <v>1.99</v>
      </c>
    </row>
    <row r="4757" spans="10:20" x14ac:dyDescent="0.25">
      <c r="J4757" s="2">
        <v>39765</v>
      </c>
      <c r="K4757" s="4">
        <v>59.83</v>
      </c>
      <c r="S4757" s="3">
        <v>39639</v>
      </c>
      <c r="T4757">
        <v>2.0099999999999998</v>
      </c>
    </row>
    <row r="4758" spans="10:20" x14ac:dyDescent="0.25">
      <c r="J4758" s="2">
        <v>39766</v>
      </c>
      <c r="K4758" s="4">
        <v>66.31</v>
      </c>
      <c r="S4758" s="3">
        <v>39640</v>
      </c>
      <c r="T4758">
        <v>1.97</v>
      </c>
    </row>
    <row r="4759" spans="10:20" x14ac:dyDescent="0.25">
      <c r="J4759" s="2">
        <v>39769</v>
      </c>
      <c r="K4759" s="4">
        <v>69.150000000000006</v>
      </c>
      <c r="S4759" s="3">
        <v>39643</v>
      </c>
      <c r="T4759">
        <v>2.06</v>
      </c>
    </row>
    <row r="4760" spans="10:20" x14ac:dyDescent="0.25">
      <c r="J4760" s="2">
        <v>39770</v>
      </c>
      <c r="K4760" s="4">
        <v>67.64</v>
      </c>
      <c r="S4760" s="3">
        <v>39644</v>
      </c>
      <c r="T4760">
        <v>2.16</v>
      </c>
    </row>
    <row r="4761" spans="10:20" x14ac:dyDescent="0.25">
      <c r="J4761" s="2">
        <v>39771</v>
      </c>
      <c r="K4761" s="4">
        <v>74.260000000000005</v>
      </c>
      <c r="S4761" s="3">
        <v>39645</v>
      </c>
      <c r="T4761">
        <v>1.95</v>
      </c>
    </row>
    <row r="4762" spans="10:20" x14ac:dyDescent="0.25">
      <c r="J4762" s="2">
        <v>39772</v>
      </c>
      <c r="K4762" s="4">
        <v>80.86</v>
      </c>
      <c r="S4762" s="3">
        <v>39646</v>
      </c>
      <c r="T4762">
        <v>2.0299999999999998</v>
      </c>
    </row>
    <row r="4763" spans="10:20" x14ac:dyDescent="0.25">
      <c r="J4763" s="2">
        <v>39773</v>
      </c>
      <c r="K4763" s="4">
        <v>72.67</v>
      </c>
      <c r="S4763" s="3">
        <v>39647</v>
      </c>
      <c r="T4763">
        <v>1.96</v>
      </c>
    </row>
    <row r="4764" spans="10:20" x14ac:dyDescent="0.25">
      <c r="J4764" s="2">
        <v>39776</v>
      </c>
      <c r="K4764" s="4">
        <v>64.7</v>
      </c>
      <c r="S4764" s="3">
        <v>39650</v>
      </c>
      <c r="T4764">
        <v>1.98</v>
      </c>
    </row>
    <row r="4765" spans="10:20" x14ac:dyDescent="0.25">
      <c r="J4765" s="2">
        <v>39777</v>
      </c>
      <c r="K4765" s="4">
        <v>60.9</v>
      </c>
      <c r="S4765" s="3">
        <v>39651</v>
      </c>
      <c r="T4765">
        <v>1.97</v>
      </c>
    </row>
    <row r="4766" spans="10:20" x14ac:dyDescent="0.25">
      <c r="J4766" s="2">
        <v>39778</v>
      </c>
      <c r="K4766" s="4">
        <v>54.92</v>
      </c>
      <c r="S4766" s="3">
        <v>39652</v>
      </c>
      <c r="T4766">
        <v>2.04</v>
      </c>
    </row>
    <row r="4767" spans="10:20" x14ac:dyDescent="0.25">
      <c r="J4767" s="2">
        <v>39780</v>
      </c>
      <c r="K4767" s="4">
        <v>55.28</v>
      </c>
      <c r="S4767" s="3">
        <v>39653</v>
      </c>
      <c r="T4767">
        <v>2.06</v>
      </c>
    </row>
    <row r="4768" spans="10:20" x14ac:dyDescent="0.25">
      <c r="J4768" s="2">
        <v>39783</v>
      </c>
      <c r="K4768" s="4">
        <v>68.510000000000005</v>
      </c>
      <c r="S4768" s="3">
        <v>39654</v>
      </c>
      <c r="T4768">
        <v>2.13</v>
      </c>
    </row>
    <row r="4769" spans="10:20" x14ac:dyDescent="0.25">
      <c r="J4769" s="2">
        <v>39784</v>
      </c>
      <c r="K4769" s="4">
        <v>62.98</v>
      </c>
      <c r="S4769" s="3">
        <v>39657</v>
      </c>
      <c r="T4769">
        <v>2</v>
      </c>
    </row>
    <row r="4770" spans="10:20" x14ac:dyDescent="0.25">
      <c r="J4770" s="2">
        <v>39785</v>
      </c>
      <c r="K4770" s="4">
        <v>60.72</v>
      </c>
      <c r="S4770" s="3">
        <v>39658</v>
      </c>
      <c r="T4770">
        <v>2.0499999999999998</v>
      </c>
    </row>
    <row r="4771" spans="10:20" x14ac:dyDescent="0.25">
      <c r="J4771" s="2">
        <v>39786</v>
      </c>
      <c r="K4771" s="4">
        <v>63.64</v>
      </c>
      <c r="S4771" s="3">
        <v>39659</v>
      </c>
      <c r="T4771">
        <v>2.0299999999999998</v>
      </c>
    </row>
    <row r="4772" spans="10:20" x14ac:dyDescent="0.25">
      <c r="J4772" s="2">
        <v>39787</v>
      </c>
      <c r="K4772" s="4">
        <v>59.93</v>
      </c>
      <c r="S4772" s="3">
        <v>39660</v>
      </c>
      <c r="T4772">
        <v>2.09</v>
      </c>
    </row>
    <row r="4773" spans="10:20" x14ac:dyDescent="0.25">
      <c r="J4773" s="2">
        <v>39790</v>
      </c>
      <c r="K4773" s="4">
        <v>58.49</v>
      </c>
      <c r="S4773" s="3">
        <v>39661</v>
      </c>
      <c r="T4773">
        <v>2.04</v>
      </c>
    </row>
    <row r="4774" spans="10:20" x14ac:dyDescent="0.25">
      <c r="J4774" s="2">
        <v>39791</v>
      </c>
      <c r="K4774" s="4">
        <v>58.91</v>
      </c>
      <c r="S4774" s="3">
        <v>39664</v>
      </c>
      <c r="T4774">
        <v>1.97</v>
      </c>
    </row>
    <row r="4775" spans="10:20" x14ac:dyDescent="0.25">
      <c r="J4775" s="2">
        <v>39792</v>
      </c>
      <c r="K4775" s="4">
        <v>55.73</v>
      </c>
      <c r="S4775" s="3">
        <v>39665</v>
      </c>
      <c r="T4775">
        <v>1.97</v>
      </c>
    </row>
    <row r="4776" spans="10:20" x14ac:dyDescent="0.25">
      <c r="J4776" s="2">
        <v>39793</v>
      </c>
      <c r="K4776" s="4">
        <v>55.78</v>
      </c>
      <c r="S4776" s="3">
        <v>39666</v>
      </c>
      <c r="T4776">
        <v>2.0099999999999998</v>
      </c>
    </row>
    <row r="4777" spans="10:20" x14ac:dyDescent="0.25">
      <c r="J4777" s="2">
        <v>39794</v>
      </c>
      <c r="K4777" s="4">
        <v>54.28</v>
      </c>
      <c r="S4777" s="3">
        <v>39667</v>
      </c>
      <c r="T4777">
        <v>1.96</v>
      </c>
    </row>
    <row r="4778" spans="10:20" x14ac:dyDescent="0.25">
      <c r="J4778" s="2">
        <v>39797</v>
      </c>
      <c r="K4778" s="4">
        <v>56.76</v>
      </c>
      <c r="S4778" s="3">
        <v>39668</v>
      </c>
      <c r="T4778">
        <v>2.0099999999999998</v>
      </c>
    </row>
    <row r="4779" spans="10:20" x14ac:dyDescent="0.25">
      <c r="J4779" s="2">
        <v>39798</v>
      </c>
      <c r="K4779" s="4">
        <v>52.37</v>
      </c>
      <c r="S4779" s="3">
        <v>39671</v>
      </c>
      <c r="T4779">
        <v>1.99</v>
      </c>
    </row>
    <row r="4780" spans="10:20" x14ac:dyDescent="0.25">
      <c r="J4780" s="2">
        <v>39799</v>
      </c>
      <c r="K4780" s="4">
        <v>49.84</v>
      </c>
      <c r="S4780" s="3">
        <v>39672</v>
      </c>
      <c r="T4780">
        <v>1.95</v>
      </c>
    </row>
    <row r="4781" spans="10:20" x14ac:dyDescent="0.25">
      <c r="J4781" s="2">
        <v>39800</v>
      </c>
      <c r="K4781" s="4">
        <v>47.34</v>
      </c>
      <c r="S4781" s="3">
        <v>39673</v>
      </c>
      <c r="T4781">
        <v>1.98</v>
      </c>
    </row>
    <row r="4782" spans="10:20" x14ac:dyDescent="0.25">
      <c r="J4782" s="2">
        <v>39801</v>
      </c>
      <c r="K4782" s="4">
        <v>44.93</v>
      </c>
      <c r="S4782" s="3">
        <v>39674</v>
      </c>
      <c r="T4782">
        <v>2.09</v>
      </c>
    </row>
    <row r="4783" spans="10:20" x14ac:dyDescent="0.25">
      <c r="J4783" s="2">
        <v>39804</v>
      </c>
      <c r="K4783" s="4">
        <v>44.56</v>
      </c>
      <c r="S4783" s="3">
        <v>39675</v>
      </c>
      <c r="T4783">
        <v>2.08</v>
      </c>
    </row>
    <row r="4784" spans="10:20" x14ac:dyDescent="0.25">
      <c r="J4784" s="2">
        <v>39805</v>
      </c>
      <c r="K4784" s="4">
        <v>45.02</v>
      </c>
      <c r="S4784" s="3">
        <v>39678</v>
      </c>
      <c r="T4784">
        <v>1.9100000000000001</v>
      </c>
    </row>
    <row r="4785" spans="10:20" x14ac:dyDescent="0.25">
      <c r="J4785" s="2">
        <v>39806</v>
      </c>
      <c r="K4785" s="4">
        <v>44.21</v>
      </c>
      <c r="S4785" s="3">
        <v>39679</v>
      </c>
      <c r="T4785">
        <v>1.94</v>
      </c>
    </row>
    <row r="4786" spans="10:20" x14ac:dyDescent="0.25">
      <c r="J4786" s="2">
        <v>39808</v>
      </c>
      <c r="K4786" s="4">
        <v>43.38</v>
      </c>
      <c r="S4786" s="3">
        <v>39680</v>
      </c>
      <c r="T4786">
        <v>1.98</v>
      </c>
    </row>
    <row r="4787" spans="10:20" x14ac:dyDescent="0.25">
      <c r="J4787" s="2">
        <v>39811</v>
      </c>
      <c r="K4787" s="4">
        <v>43.9</v>
      </c>
      <c r="S4787" s="3">
        <v>39681</v>
      </c>
      <c r="T4787">
        <v>2.0099999999999998</v>
      </c>
    </row>
    <row r="4788" spans="10:20" x14ac:dyDescent="0.25">
      <c r="J4788" s="2">
        <v>39812</v>
      </c>
      <c r="K4788" s="4">
        <v>41.63</v>
      </c>
      <c r="S4788" s="3">
        <v>39682</v>
      </c>
      <c r="T4788">
        <v>2.02</v>
      </c>
    </row>
    <row r="4789" spans="10:20" x14ac:dyDescent="0.25">
      <c r="J4789" s="2">
        <v>39813</v>
      </c>
      <c r="K4789" s="4">
        <v>40</v>
      </c>
      <c r="S4789" s="3">
        <v>39685</v>
      </c>
      <c r="T4789">
        <v>2.0099999999999998</v>
      </c>
    </row>
    <row r="4790" spans="10:20" x14ac:dyDescent="0.25">
      <c r="J4790" s="2">
        <v>39815</v>
      </c>
      <c r="K4790" s="4">
        <v>39.19</v>
      </c>
      <c r="S4790" s="3">
        <v>39686</v>
      </c>
      <c r="T4790">
        <v>1.88</v>
      </c>
    </row>
    <row r="4791" spans="10:20" x14ac:dyDescent="0.25">
      <c r="J4791" s="2">
        <v>39818</v>
      </c>
      <c r="K4791" s="4">
        <v>39.08</v>
      </c>
      <c r="S4791" s="3">
        <v>39687</v>
      </c>
      <c r="T4791">
        <v>1.98</v>
      </c>
    </row>
    <row r="4792" spans="10:20" x14ac:dyDescent="0.25">
      <c r="J4792" s="2">
        <v>39819</v>
      </c>
      <c r="K4792" s="4">
        <v>38.56</v>
      </c>
      <c r="S4792" s="3">
        <v>39688</v>
      </c>
      <c r="T4792">
        <v>1.99</v>
      </c>
    </row>
    <row r="4793" spans="10:20" x14ac:dyDescent="0.25">
      <c r="J4793" s="2">
        <v>39820</v>
      </c>
      <c r="K4793" s="4">
        <v>43.39</v>
      </c>
      <c r="S4793" s="3">
        <v>39689</v>
      </c>
      <c r="T4793">
        <v>1.94</v>
      </c>
    </row>
    <row r="4794" spans="10:20" x14ac:dyDescent="0.25">
      <c r="J4794" s="2">
        <v>39821</v>
      </c>
      <c r="K4794" s="4">
        <v>42.56</v>
      </c>
      <c r="S4794" s="3">
        <v>39693</v>
      </c>
      <c r="T4794">
        <v>1.96</v>
      </c>
    </row>
    <row r="4795" spans="10:20" x14ac:dyDescent="0.25">
      <c r="J4795" s="2">
        <v>39822</v>
      </c>
      <c r="K4795" s="4">
        <v>42.82</v>
      </c>
      <c r="S4795" s="3">
        <v>39694</v>
      </c>
      <c r="T4795">
        <v>2.0099999999999998</v>
      </c>
    </row>
    <row r="4796" spans="10:20" x14ac:dyDescent="0.25">
      <c r="J4796" s="2">
        <v>39825</v>
      </c>
      <c r="K4796" s="4">
        <v>45.84</v>
      </c>
      <c r="S4796" s="3">
        <v>39695</v>
      </c>
      <c r="T4796">
        <v>1.99</v>
      </c>
    </row>
    <row r="4797" spans="10:20" x14ac:dyDescent="0.25">
      <c r="J4797" s="2">
        <v>39826</v>
      </c>
      <c r="K4797" s="4">
        <v>43.27</v>
      </c>
      <c r="S4797" s="3">
        <v>39696</v>
      </c>
      <c r="T4797">
        <v>1.97</v>
      </c>
    </row>
    <row r="4798" spans="10:20" x14ac:dyDescent="0.25">
      <c r="J4798" s="2">
        <v>39827</v>
      </c>
      <c r="K4798" s="4">
        <v>49.14</v>
      </c>
      <c r="S4798" s="3">
        <v>39699</v>
      </c>
      <c r="T4798">
        <v>1.92</v>
      </c>
    </row>
    <row r="4799" spans="10:20" x14ac:dyDescent="0.25">
      <c r="J4799" s="2">
        <v>39828</v>
      </c>
      <c r="K4799" s="4">
        <v>51</v>
      </c>
      <c r="S4799" s="3">
        <v>39700</v>
      </c>
      <c r="T4799">
        <v>1.96</v>
      </c>
    </row>
    <row r="4800" spans="10:20" x14ac:dyDescent="0.25">
      <c r="J4800" s="2">
        <v>39829</v>
      </c>
      <c r="K4800" s="4">
        <v>46.11</v>
      </c>
      <c r="S4800" s="3">
        <v>39701</v>
      </c>
      <c r="T4800">
        <v>2.12</v>
      </c>
    </row>
    <row r="4801" spans="10:20" x14ac:dyDescent="0.25">
      <c r="J4801" s="2">
        <v>39833</v>
      </c>
      <c r="K4801" s="4">
        <v>56.65</v>
      </c>
      <c r="S4801" s="3">
        <v>39702</v>
      </c>
      <c r="T4801">
        <v>2</v>
      </c>
    </row>
    <row r="4802" spans="10:20" x14ac:dyDescent="0.25">
      <c r="J4802" s="2">
        <v>39834</v>
      </c>
      <c r="K4802" s="4">
        <v>46.42</v>
      </c>
      <c r="S4802" s="3">
        <v>39703</v>
      </c>
      <c r="T4802">
        <v>2.1</v>
      </c>
    </row>
    <row r="4803" spans="10:20" x14ac:dyDescent="0.25">
      <c r="J4803" s="2">
        <v>39835</v>
      </c>
      <c r="K4803" s="4">
        <v>47.29</v>
      </c>
      <c r="S4803" s="3">
        <v>39706</v>
      </c>
      <c r="T4803">
        <v>2.64</v>
      </c>
    </row>
    <row r="4804" spans="10:20" x14ac:dyDescent="0.25">
      <c r="J4804" s="2">
        <v>39836</v>
      </c>
      <c r="K4804" s="4">
        <v>47.27</v>
      </c>
      <c r="S4804" s="3">
        <v>39707</v>
      </c>
      <c r="T4804">
        <v>1.98</v>
      </c>
    </row>
    <row r="4805" spans="10:20" x14ac:dyDescent="0.25">
      <c r="J4805" s="2">
        <v>39839</v>
      </c>
      <c r="K4805" s="4">
        <v>45.69</v>
      </c>
      <c r="S4805" s="3">
        <v>39708</v>
      </c>
      <c r="T4805">
        <v>2.8</v>
      </c>
    </row>
    <row r="4806" spans="10:20" x14ac:dyDescent="0.25">
      <c r="J4806" s="2">
        <v>39840</v>
      </c>
      <c r="K4806" s="4">
        <v>42.25</v>
      </c>
      <c r="S4806" s="3">
        <v>39709</v>
      </c>
      <c r="T4806">
        <v>2.16</v>
      </c>
    </row>
    <row r="4807" spans="10:20" x14ac:dyDescent="0.25">
      <c r="J4807" s="2">
        <v>39841</v>
      </c>
      <c r="K4807" s="4">
        <v>39.659999999999997</v>
      </c>
      <c r="S4807" s="3">
        <v>39710</v>
      </c>
      <c r="T4807">
        <v>1.48</v>
      </c>
    </row>
    <row r="4808" spans="10:20" x14ac:dyDescent="0.25">
      <c r="J4808" s="2">
        <v>39842</v>
      </c>
      <c r="K4808" s="4">
        <v>42.63</v>
      </c>
      <c r="S4808" s="3">
        <v>39713</v>
      </c>
      <c r="T4808">
        <v>1.51</v>
      </c>
    </row>
    <row r="4809" spans="10:20" x14ac:dyDescent="0.25">
      <c r="J4809" s="2">
        <v>39843</v>
      </c>
      <c r="K4809" s="4">
        <v>44.84</v>
      </c>
      <c r="S4809" s="3">
        <v>39714</v>
      </c>
      <c r="T4809">
        <v>1.46</v>
      </c>
    </row>
    <row r="4810" spans="10:20" x14ac:dyDescent="0.25">
      <c r="J4810" s="2">
        <v>39846</v>
      </c>
      <c r="K4810" s="4">
        <v>45.52</v>
      </c>
      <c r="S4810" s="3">
        <v>39715</v>
      </c>
      <c r="T4810">
        <v>1.19</v>
      </c>
    </row>
    <row r="4811" spans="10:20" x14ac:dyDescent="0.25">
      <c r="J4811" s="2">
        <v>39847</v>
      </c>
      <c r="K4811" s="4">
        <v>43.06</v>
      </c>
      <c r="S4811" s="3">
        <v>39716</v>
      </c>
      <c r="T4811">
        <v>1.23</v>
      </c>
    </row>
    <row r="4812" spans="10:20" x14ac:dyDescent="0.25">
      <c r="J4812" s="2">
        <v>39848</v>
      </c>
      <c r="K4812" s="4">
        <v>43.85</v>
      </c>
      <c r="S4812" s="3">
        <v>39717</v>
      </c>
      <c r="T4812">
        <v>1.08</v>
      </c>
    </row>
    <row r="4813" spans="10:20" x14ac:dyDescent="0.25">
      <c r="J4813" s="2">
        <v>39849</v>
      </c>
      <c r="K4813" s="4">
        <v>43.73</v>
      </c>
      <c r="S4813" s="3">
        <v>39720</v>
      </c>
      <c r="T4813">
        <v>1.56</v>
      </c>
    </row>
    <row r="4814" spans="10:20" x14ac:dyDescent="0.25">
      <c r="J4814" s="2">
        <v>39850</v>
      </c>
      <c r="K4814" s="4">
        <v>43.37</v>
      </c>
      <c r="S4814" s="3">
        <v>39721</v>
      </c>
      <c r="T4814">
        <v>2.0299999999999998</v>
      </c>
    </row>
    <row r="4815" spans="10:20" x14ac:dyDescent="0.25">
      <c r="J4815" s="2">
        <v>39853</v>
      </c>
      <c r="K4815" s="4">
        <v>43.64</v>
      </c>
      <c r="S4815" s="3">
        <v>39722</v>
      </c>
      <c r="T4815">
        <v>1.1499999999999999</v>
      </c>
    </row>
    <row r="4816" spans="10:20" x14ac:dyDescent="0.25">
      <c r="J4816" s="2">
        <v>39854</v>
      </c>
      <c r="K4816" s="4">
        <v>46.67</v>
      </c>
      <c r="S4816" s="3">
        <v>39723</v>
      </c>
      <c r="T4816">
        <v>0.67</v>
      </c>
    </row>
    <row r="4817" spans="10:20" x14ac:dyDescent="0.25">
      <c r="J4817" s="2">
        <v>39855</v>
      </c>
      <c r="K4817" s="4">
        <v>44.53</v>
      </c>
      <c r="S4817" s="3">
        <v>39724</v>
      </c>
      <c r="T4817">
        <v>1.1000000000000001</v>
      </c>
    </row>
    <row r="4818" spans="10:20" x14ac:dyDescent="0.25">
      <c r="J4818" s="2">
        <v>39856</v>
      </c>
      <c r="K4818" s="4">
        <v>41.25</v>
      </c>
      <c r="S4818" s="3">
        <v>39727</v>
      </c>
      <c r="T4818">
        <v>1.96</v>
      </c>
    </row>
    <row r="4819" spans="10:20" x14ac:dyDescent="0.25">
      <c r="J4819" s="2">
        <v>39857</v>
      </c>
      <c r="K4819" s="4">
        <v>42.93</v>
      </c>
      <c r="S4819" s="3">
        <v>39728</v>
      </c>
      <c r="T4819">
        <v>2.9699999999999998</v>
      </c>
    </row>
    <row r="4820" spans="10:20" x14ac:dyDescent="0.25">
      <c r="J4820" s="2">
        <v>39861</v>
      </c>
      <c r="K4820" s="4">
        <v>48.66</v>
      </c>
      <c r="S4820" s="3">
        <v>39729</v>
      </c>
      <c r="T4820">
        <v>2.2400000000000002</v>
      </c>
    </row>
    <row r="4821" spans="10:20" x14ac:dyDescent="0.25">
      <c r="J4821" s="2">
        <v>39862</v>
      </c>
      <c r="K4821" s="4">
        <v>48.46</v>
      </c>
      <c r="S4821" s="3">
        <v>39730</v>
      </c>
      <c r="T4821">
        <v>1.4</v>
      </c>
    </row>
    <row r="4822" spans="10:20" x14ac:dyDescent="0.25">
      <c r="J4822" s="2">
        <v>39863</v>
      </c>
      <c r="K4822" s="4">
        <v>47.08</v>
      </c>
      <c r="S4822" s="3">
        <v>39731</v>
      </c>
      <c r="T4822">
        <v>0.79</v>
      </c>
    </row>
    <row r="4823" spans="10:20" x14ac:dyDescent="0.25">
      <c r="J4823" s="2">
        <v>39864</v>
      </c>
      <c r="K4823" s="4">
        <v>49.3</v>
      </c>
      <c r="S4823" s="3">
        <v>39735</v>
      </c>
      <c r="T4823">
        <v>1.1000000000000001</v>
      </c>
    </row>
    <row r="4824" spans="10:20" x14ac:dyDescent="0.25">
      <c r="J4824" s="2">
        <v>39867</v>
      </c>
      <c r="K4824" s="4">
        <v>52.62</v>
      </c>
      <c r="S4824" s="3">
        <v>39736</v>
      </c>
      <c r="T4824">
        <v>1.04</v>
      </c>
    </row>
    <row r="4825" spans="10:20" x14ac:dyDescent="0.25">
      <c r="J4825" s="2">
        <v>39868</v>
      </c>
      <c r="K4825" s="4">
        <v>45.49</v>
      </c>
      <c r="S4825" s="3">
        <v>39737</v>
      </c>
      <c r="T4825">
        <v>0.83</v>
      </c>
    </row>
    <row r="4826" spans="10:20" x14ac:dyDescent="0.25">
      <c r="J4826" s="2">
        <v>39869</v>
      </c>
      <c r="K4826" s="4">
        <v>44.67</v>
      </c>
      <c r="S4826" s="3">
        <v>39738</v>
      </c>
      <c r="T4826">
        <v>0.6</v>
      </c>
    </row>
    <row r="4827" spans="10:20" x14ac:dyDescent="0.25">
      <c r="J4827" s="2">
        <v>39870</v>
      </c>
      <c r="K4827" s="4">
        <v>44.66</v>
      </c>
      <c r="S4827" s="3">
        <v>39741</v>
      </c>
      <c r="T4827">
        <v>0.7</v>
      </c>
    </row>
    <row r="4828" spans="10:20" x14ac:dyDescent="0.25">
      <c r="J4828" s="2">
        <v>39871</v>
      </c>
      <c r="K4828" s="4">
        <v>46.35</v>
      </c>
      <c r="S4828" s="3">
        <v>39742</v>
      </c>
      <c r="T4828">
        <v>0.67</v>
      </c>
    </row>
    <row r="4829" spans="10:20" x14ac:dyDescent="0.25">
      <c r="J4829" s="2">
        <v>39874</v>
      </c>
      <c r="K4829" s="4">
        <v>52.65</v>
      </c>
      <c r="S4829" s="3">
        <v>39743</v>
      </c>
      <c r="T4829">
        <v>0.81</v>
      </c>
    </row>
    <row r="4830" spans="10:20" x14ac:dyDescent="0.25">
      <c r="J4830" s="2">
        <v>39875</v>
      </c>
      <c r="K4830" s="4">
        <v>50.93</v>
      </c>
      <c r="S4830" s="3">
        <v>39744</v>
      </c>
      <c r="T4830">
        <v>0.93</v>
      </c>
    </row>
    <row r="4831" spans="10:20" x14ac:dyDescent="0.25">
      <c r="J4831" s="2">
        <v>39876</v>
      </c>
      <c r="K4831" s="4">
        <v>47.56</v>
      </c>
      <c r="S4831" s="3">
        <v>39745</v>
      </c>
      <c r="T4831">
        <v>0.95</v>
      </c>
    </row>
    <row r="4832" spans="10:20" x14ac:dyDescent="0.25">
      <c r="J4832" s="2">
        <v>39877</v>
      </c>
      <c r="K4832" s="4">
        <v>50.17</v>
      </c>
      <c r="S4832" s="3">
        <v>39748</v>
      </c>
      <c r="T4832">
        <v>0.92</v>
      </c>
    </row>
    <row r="4833" spans="10:20" x14ac:dyDescent="0.25">
      <c r="J4833" s="2">
        <v>39878</v>
      </c>
      <c r="K4833" s="4">
        <v>49.33</v>
      </c>
      <c r="S4833" s="3">
        <v>39749</v>
      </c>
      <c r="T4833">
        <v>0.67</v>
      </c>
    </row>
    <row r="4834" spans="10:20" x14ac:dyDescent="0.25">
      <c r="J4834" s="2">
        <v>39881</v>
      </c>
      <c r="K4834" s="4">
        <v>49.68</v>
      </c>
      <c r="S4834" s="3">
        <v>39750</v>
      </c>
      <c r="T4834">
        <v>0.36</v>
      </c>
    </row>
    <row r="4835" spans="10:20" x14ac:dyDescent="0.25">
      <c r="J4835" s="2">
        <v>39882</v>
      </c>
      <c r="K4835" s="4">
        <v>44.37</v>
      </c>
      <c r="S4835" s="3">
        <v>39751</v>
      </c>
      <c r="T4835">
        <v>0.3</v>
      </c>
    </row>
    <row r="4836" spans="10:20" x14ac:dyDescent="0.25">
      <c r="J4836" s="2">
        <v>39883</v>
      </c>
      <c r="K4836" s="4">
        <v>43.61</v>
      </c>
      <c r="S4836" s="3">
        <v>39752</v>
      </c>
      <c r="T4836">
        <v>0.22</v>
      </c>
    </row>
    <row r="4837" spans="10:20" x14ac:dyDescent="0.25">
      <c r="J4837" s="2">
        <v>39884</v>
      </c>
      <c r="K4837" s="4">
        <v>41.18</v>
      </c>
      <c r="S4837" s="3">
        <v>39755</v>
      </c>
      <c r="T4837">
        <v>0.23</v>
      </c>
    </row>
    <row r="4838" spans="10:20" x14ac:dyDescent="0.25">
      <c r="J4838" s="2">
        <v>39885</v>
      </c>
      <c r="K4838" s="4">
        <v>42.36</v>
      </c>
      <c r="S4838" s="3">
        <v>39756</v>
      </c>
      <c r="T4838">
        <v>0.23</v>
      </c>
    </row>
    <row r="4839" spans="10:20" x14ac:dyDescent="0.25">
      <c r="J4839" s="2">
        <v>39888</v>
      </c>
      <c r="K4839" s="4">
        <v>43.74</v>
      </c>
      <c r="S4839" s="3">
        <v>39757</v>
      </c>
      <c r="T4839">
        <v>0.23</v>
      </c>
    </row>
    <row r="4840" spans="10:20" x14ac:dyDescent="0.25">
      <c r="J4840" s="2">
        <v>39889</v>
      </c>
      <c r="K4840" s="4">
        <v>40.799999999999997</v>
      </c>
      <c r="S4840" s="3">
        <v>39758</v>
      </c>
      <c r="T4840">
        <v>0.23</v>
      </c>
    </row>
    <row r="4841" spans="10:20" x14ac:dyDescent="0.25">
      <c r="J4841" s="2">
        <v>39890</v>
      </c>
      <c r="K4841" s="4">
        <v>40.06</v>
      </c>
      <c r="S4841" s="3">
        <v>39759</v>
      </c>
      <c r="T4841">
        <v>0.27</v>
      </c>
    </row>
    <row r="4842" spans="10:20" x14ac:dyDescent="0.25">
      <c r="J4842" s="2">
        <v>39891</v>
      </c>
      <c r="K4842" s="4">
        <v>43.68</v>
      </c>
      <c r="S4842" s="3">
        <v>39762</v>
      </c>
      <c r="T4842">
        <v>0.28999999999999998</v>
      </c>
    </row>
    <row r="4843" spans="10:20" x14ac:dyDescent="0.25">
      <c r="J4843" s="2">
        <v>39892</v>
      </c>
      <c r="K4843" s="4">
        <v>45.89</v>
      </c>
      <c r="S4843" s="3">
        <v>39764</v>
      </c>
      <c r="T4843">
        <v>0.35</v>
      </c>
    </row>
    <row r="4844" spans="10:20" x14ac:dyDescent="0.25">
      <c r="J4844" s="2">
        <v>39895</v>
      </c>
      <c r="K4844" s="4">
        <v>43.23</v>
      </c>
      <c r="S4844" s="3">
        <v>39765</v>
      </c>
      <c r="T4844">
        <v>0.35</v>
      </c>
    </row>
    <row r="4845" spans="10:20" x14ac:dyDescent="0.25">
      <c r="J4845" s="2">
        <v>39896</v>
      </c>
      <c r="K4845" s="4">
        <v>42.93</v>
      </c>
      <c r="S4845" s="3">
        <v>39766</v>
      </c>
      <c r="T4845">
        <v>0.34</v>
      </c>
    </row>
    <row r="4846" spans="10:20" x14ac:dyDescent="0.25">
      <c r="J4846" s="2">
        <v>39897</v>
      </c>
      <c r="K4846" s="4">
        <v>42.25</v>
      </c>
      <c r="S4846" s="3">
        <v>39769</v>
      </c>
      <c r="T4846">
        <v>0.37</v>
      </c>
    </row>
    <row r="4847" spans="10:20" x14ac:dyDescent="0.25">
      <c r="J4847" s="2">
        <v>39898</v>
      </c>
      <c r="K4847" s="4">
        <v>40.36</v>
      </c>
      <c r="S4847" s="3">
        <v>39770</v>
      </c>
      <c r="T4847">
        <v>0.38</v>
      </c>
    </row>
    <row r="4848" spans="10:20" x14ac:dyDescent="0.25">
      <c r="J4848" s="2">
        <v>39899</v>
      </c>
      <c r="K4848" s="4">
        <v>41.04</v>
      </c>
      <c r="S4848" s="3">
        <v>39771</v>
      </c>
      <c r="T4848">
        <v>0.38</v>
      </c>
    </row>
    <row r="4849" spans="10:20" x14ac:dyDescent="0.25">
      <c r="J4849" s="2">
        <v>39902</v>
      </c>
      <c r="K4849" s="4">
        <v>45.54</v>
      </c>
      <c r="S4849" s="3">
        <v>39772</v>
      </c>
      <c r="T4849">
        <v>0.49</v>
      </c>
    </row>
    <row r="4850" spans="10:20" x14ac:dyDescent="0.25">
      <c r="J4850" s="2">
        <v>39903</v>
      </c>
      <c r="K4850" s="4">
        <v>44.14</v>
      </c>
      <c r="S4850" s="3">
        <v>39773</v>
      </c>
      <c r="T4850">
        <v>0.56999999999999995</v>
      </c>
    </row>
    <row r="4851" spans="10:20" x14ac:dyDescent="0.25">
      <c r="J4851" s="2">
        <v>39904</v>
      </c>
      <c r="K4851" s="4">
        <v>42.28</v>
      </c>
      <c r="S4851" s="3">
        <v>39776</v>
      </c>
      <c r="T4851">
        <v>0.62</v>
      </c>
    </row>
    <row r="4852" spans="10:20" x14ac:dyDescent="0.25">
      <c r="J4852" s="2">
        <v>39905</v>
      </c>
      <c r="K4852" s="4">
        <v>42.04</v>
      </c>
      <c r="S4852" s="3">
        <v>39777</v>
      </c>
      <c r="T4852">
        <v>0.59</v>
      </c>
    </row>
    <row r="4853" spans="10:20" x14ac:dyDescent="0.25">
      <c r="J4853" s="2">
        <v>39906</v>
      </c>
      <c r="K4853" s="4">
        <v>39.700000000000003</v>
      </c>
      <c r="S4853" s="3">
        <v>39778</v>
      </c>
      <c r="T4853">
        <v>0.53</v>
      </c>
    </row>
    <row r="4854" spans="10:20" x14ac:dyDescent="0.25">
      <c r="J4854" s="2">
        <v>39909</v>
      </c>
      <c r="K4854" s="4">
        <v>40.93</v>
      </c>
      <c r="S4854" s="3">
        <v>39780</v>
      </c>
      <c r="T4854">
        <v>0.52</v>
      </c>
    </row>
    <row r="4855" spans="10:20" x14ac:dyDescent="0.25">
      <c r="J4855" s="2">
        <v>39910</v>
      </c>
      <c r="K4855" s="4">
        <v>40.39</v>
      </c>
      <c r="S4855" s="3">
        <v>39783</v>
      </c>
      <c r="T4855">
        <v>0.52</v>
      </c>
    </row>
    <row r="4856" spans="10:20" x14ac:dyDescent="0.25">
      <c r="J4856" s="2">
        <v>39911</v>
      </c>
      <c r="K4856" s="4">
        <v>38.85</v>
      </c>
      <c r="S4856" s="3">
        <v>39784</v>
      </c>
      <c r="T4856">
        <v>0.47</v>
      </c>
    </row>
    <row r="4857" spans="10:20" x14ac:dyDescent="0.25">
      <c r="J4857" s="2">
        <v>39912</v>
      </c>
      <c r="K4857" s="4">
        <v>36.53</v>
      </c>
      <c r="S4857" s="3">
        <v>39785</v>
      </c>
      <c r="T4857">
        <v>0.36</v>
      </c>
    </row>
    <row r="4858" spans="10:20" x14ac:dyDescent="0.25">
      <c r="J4858" s="2">
        <v>39916</v>
      </c>
      <c r="K4858" s="4">
        <v>37.81</v>
      </c>
      <c r="S4858" s="3">
        <v>39786</v>
      </c>
      <c r="T4858">
        <v>0.2</v>
      </c>
    </row>
    <row r="4859" spans="10:20" x14ac:dyDescent="0.25">
      <c r="J4859" s="2">
        <v>39917</v>
      </c>
      <c r="K4859" s="4">
        <v>37.67</v>
      </c>
      <c r="S4859" s="3">
        <v>39787</v>
      </c>
      <c r="T4859">
        <v>0.12</v>
      </c>
    </row>
    <row r="4860" spans="10:20" x14ac:dyDescent="0.25">
      <c r="J4860" s="2">
        <v>39918</v>
      </c>
      <c r="K4860" s="4">
        <v>36.17</v>
      </c>
      <c r="S4860" s="3">
        <v>39790</v>
      </c>
      <c r="T4860">
        <v>0.12</v>
      </c>
    </row>
    <row r="4861" spans="10:20" x14ac:dyDescent="0.25">
      <c r="J4861" s="2">
        <v>39919</v>
      </c>
      <c r="K4861" s="4">
        <v>35.79</v>
      </c>
      <c r="S4861" s="3">
        <v>39791</v>
      </c>
      <c r="T4861">
        <v>0.13</v>
      </c>
    </row>
    <row r="4862" spans="10:20" x14ac:dyDescent="0.25">
      <c r="J4862" s="2">
        <v>39920</v>
      </c>
      <c r="K4862" s="4">
        <v>33.94</v>
      </c>
      <c r="S4862" s="3">
        <v>39792</v>
      </c>
      <c r="T4862">
        <v>0.11</v>
      </c>
    </row>
    <row r="4863" spans="10:20" x14ac:dyDescent="0.25">
      <c r="J4863" s="2">
        <v>39923</v>
      </c>
      <c r="K4863" s="4">
        <v>39.18</v>
      </c>
      <c r="S4863" s="3">
        <v>39793</v>
      </c>
      <c r="T4863">
        <v>0.14000000000000001</v>
      </c>
    </row>
    <row r="4864" spans="10:20" x14ac:dyDescent="0.25">
      <c r="J4864" s="2">
        <v>39924</v>
      </c>
      <c r="K4864" s="4">
        <v>37.14</v>
      </c>
      <c r="S4864" s="3">
        <v>39794</v>
      </c>
      <c r="T4864">
        <v>0.15</v>
      </c>
    </row>
    <row r="4865" spans="10:20" x14ac:dyDescent="0.25">
      <c r="J4865" s="2">
        <v>39925</v>
      </c>
      <c r="K4865" s="4">
        <v>38.1</v>
      </c>
      <c r="S4865" s="3">
        <v>39797</v>
      </c>
      <c r="T4865">
        <v>0.18</v>
      </c>
    </row>
    <row r="4866" spans="10:20" x14ac:dyDescent="0.25">
      <c r="J4866" s="2">
        <v>39926</v>
      </c>
      <c r="K4866" s="4">
        <v>37.15</v>
      </c>
      <c r="S4866" s="3">
        <v>39798</v>
      </c>
      <c r="T4866">
        <v>0.17</v>
      </c>
    </row>
    <row r="4867" spans="10:20" x14ac:dyDescent="0.25">
      <c r="J4867" s="2">
        <v>39927</v>
      </c>
      <c r="K4867" s="4">
        <v>36.82</v>
      </c>
      <c r="S4867" s="3">
        <v>39799</v>
      </c>
      <c r="T4867">
        <v>0.12</v>
      </c>
    </row>
    <row r="4868" spans="10:20" x14ac:dyDescent="0.25">
      <c r="J4868" s="2">
        <v>39930</v>
      </c>
      <c r="K4868" s="4">
        <v>38.32</v>
      </c>
      <c r="S4868" s="3">
        <v>39800</v>
      </c>
      <c r="T4868">
        <v>0.11</v>
      </c>
    </row>
    <row r="4869" spans="10:20" x14ac:dyDescent="0.25">
      <c r="J4869" s="2">
        <v>39931</v>
      </c>
      <c r="K4869" s="4">
        <v>37.950000000000003</v>
      </c>
      <c r="S4869" s="3">
        <v>39801</v>
      </c>
      <c r="T4869">
        <v>0.11</v>
      </c>
    </row>
    <row r="4870" spans="10:20" x14ac:dyDescent="0.25">
      <c r="J4870" s="2">
        <v>39932</v>
      </c>
      <c r="K4870" s="4">
        <v>36.08</v>
      </c>
      <c r="S4870" s="3">
        <v>39804</v>
      </c>
      <c r="T4870">
        <v>0.11</v>
      </c>
    </row>
    <row r="4871" spans="10:20" x14ac:dyDescent="0.25">
      <c r="J4871" s="2">
        <v>39933</v>
      </c>
      <c r="K4871" s="4">
        <v>36.5</v>
      </c>
      <c r="S4871" s="3">
        <v>39805</v>
      </c>
      <c r="T4871">
        <v>0.11</v>
      </c>
    </row>
    <row r="4872" spans="10:20" x14ac:dyDescent="0.25">
      <c r="J4872" s="2">
        <v>39934</v>
      </c>
      <c r="K4872" s="4">
        <v>35.299999999999997</v>
      </c>
      <c r="S4872" s="3">
        <v>39806</v>
      </c>
      <c r="T4872">
        <v>0.11</v>
      </c>
    </row>
    <row r="4873" spans="10:20" x14ac:dyDescent="0.25">
      <c r="J4873" s="2">
        <v>39937</v>
      </c>
      <c r="K4873" s="4">
        <v>34.53</v>
      </c>
      <c r="S4873" s="3">
        <v>39808</v>
      </c>
      <c r="T4873">
        <v>0.09</v>
      </c>
    </row>
    <row r="4874" spans="10:20" x14ac:dyDescent="0.25">
      <c r="J4874" s="2">
        <v>39938</v>
      </c>
      <c r="K4874" s="4">
        <v>33.36</v>
      </c>
      <c r="S4874" s="3">
        <v>39811</v>
      </c>
      <c r="T4874">
        <v>0.1</v>
      </c>
    </row>
    <row r="4875" spans="10:20" x14ac:dyDescent="0.25">
      <c r="J4875" s="2">
        <v>39939</v>
      </c>
      <c r="K4875" s="4">
        <v>32.450000000000003</v>
      </c>
      <c r="S4875" s="3">
        <v>39812</v>
      </c>
      <c r="T4875">
        <v>0.09</v>
      </c>
    </row>
    <row r="4876" spans="10:20" x14ac:dyDescent="0.25">
      <c r="J4876" s="2">
        <v>39940</v>
      </c>
      <c r="K4876" s="4">
        <v>33.44</v>
      </c>
      <c r="S4876" s="3">
        <v>39813</v>
      </c>
      <c r="T4876">
        <v>0.14000000000000001</v>
      </c>
    </row>
    <row r="4877" spans="10:20" x14ac:dyDescent="0.25">
      <c r="J4877" s="2">
        <v>39941</v>
      </c>
      <c r="K4877" s="4">
        <v>32.049999999999997</v>
      </c>
      <c r="S4877" s="3">
        <v>39815</v>
      </c>
      <c r="T4877">
        <v>0.08</v>
      </c>
    </row>
    <row r="4878" spans="10:20" x14ac:dyDescent="0.25">
      <c r="J4878" s="2">
        <v>39944</v>
      </c>
      <c r="K4878" s="4">
        <v>32.869999999999997</v>
      </c>
      <c r="S4878" s="3">
        <v>39818</v>
      </c>
      <c r="T4878">
        <v>0.11</v>
      </c>
    </row>
    <row r="4879" spans="10:20" x14ac:dyDescent="0.25">
      <c r="J4879" s="2">
        <v>39945</v>
      </c>
      <c r="K4879" s="4">
        <v>31.8</v>
      </c>
      <c r="S4879" s="3">
        <v>39819</v>
      </c>
      <c r="T4879">
        <v>0.09</v>
      </c>
    </row>
    <row r="4880" spans="10:20" x14ac:dyDescent="0.25">
      <c r="J4880" s="2">
        <v>39946</v>
      </c>
      <c r="K4880" s="4">
        <v>33.65</v>
      </c>
      <c r="S4880" s="3">
        <v>39820</v>
      </c>
      <c r="T4880">
        <v>0.11</v>
      </c>
    </row>
    <row r="4881" spans="10:20" x14ac:dyDescent="0.25">
      <c r="J4881" s="2">
        <v>39947</v>
      </c>
      <c r="K4881" s="4">
        <v>31.37</v>
      </c>
      <c r="S4881" s="3">
        <v>39821</v>
      </c>
      <c r="T4881">
        <v>0.1</v>
      </c>
    </row>
    <row r="4882" spans="10:20" x14ac:dyDescent="0.25">
      <c r="J4882" s="2">
        <v>39948</v>
      </c>
      <c r="K4882" s="4">
        <v>33.119999999999997</v>
      </c>
      <c r="S4882" s="3">
        <v>39822</v>
      </c>
      <c r="T4882">
        <v>0.09</v>
      </c>
    </row>
    <row r="4883" spans="10:20" x14ac:dyDescent="0.25">
      <c r="J4883" s="2">
        <v>39951</v>
      </c>
      <c r="K4883" s="4">
        <v>30.24</v>
      </c>
      <c r="S4883" s="3">
        <v>39825</v>
      </c>
      <c r="T4883">
        <v>0.1</v>
      </c>
    </row>
    <row r="4884" spans="10:20" x14ac:dyDescent="0.25">
      <c r="J4884" s="2">
        <v>39952</v>
      </c>
      <c r="K4884" s="4">
        <v>28.8</v>
      </c>
      <c r="S4884" s="3">
        <v>39826</v>
      </c>
      <c r="T4884">
        <v>0.1</v>
      </c>
    </row>
    <row r="4885" spans="10:20" x14ac:dyDescent="0.25">
      <c r="J4885" s="2">
        <v>39953</v>
      </c>
      <c r="K4885" s="4">
        <v>29.03</v>
      </c>
      <c r="S4885" s="3">
        <v>39827</v>
      </c>
      <c r="T4885">
        <v>0.15</v>
      </c>
    </row>
    <row r="4886" spans="10:20" x14ac:dyDescent="0.25">
      <c r="J4886" s="2">
        <v>39954</v>
      </c>
      <c r="K4886" s="4">
        <v>31.35</v>
      </c>
      <c r="S4886" s="3">
        <v>39828</v>
      </c>
      <c r="T4886">
        <v>0.18</v>
      </c>
    </row>
    <row r="4887" spans="10:20" x14ac:dyDescent="0.25">
      <c r="J4887" s="2">
        <v>39955</v>
      </c>
      <c r="K4887" s="4">
        <v>32.630000000000003</v>
      </c>
      <c r="S4887" s="3">
        <v>39829</v>
      </c>
      <c r="T4887">
        <v>0.19</v>
      </c>
    </row>
    <row r="4888" spans="10:20" x14ac:dyDescent="0.25">
      <c r="J4888" s="2">
        <v>39959</v>
      </c>
      <c r="K4888" s="4">
        <v>30.62</v>
      </c>
      <c r="S4888" s="3">
        <v>39833</v>
      </c>
      <c r="T4888">
        <v>0.2</v>
      </c>
    </row>
    <row r="4889" spans="10:20" x14ac:dyDescent="0.25">
      <c r="J4889" s="2">
        <v>39960</v>
      </c>
      <c r="K4889" s="4">
        <v>32.36</v>
      </c>
      <c r="S4889" s="3">
        <v>39834</v>
      </c>
      <c r="T4889">
        <v>0.23</v>
      </c>
    </row>
    <row r="4890" spans="10:20" x14ac:dyDescent="0.25">
      <c r="J4890" s="2">
        <v>39961</v>
      </c>
      <c r="K4890" s="4">
        <v>31.67</v>
      </c>
      <c r="S4890" s="3">
        <v>39835</v>
      </c>
      <c r="T4890">
        <v>0.21</v>
      </c>
    </row>
    <row r="4891" spans="10:20" x14ac:dyDescent="0.25">
      <c r="J4891" s="2">
        <v>39962</v>
      </c>
      <c r="K4891" s="4">
        <v>28.92</v>
      </c>
      <c r="S4891" s="3">
        <v>39836</v>
      </c>
      <c r="T4891">
        <v>0.18</v>
      </c>
    </row>
    <row r="4892" spans="10:20" x14ac:dyDescent="0.25">
      <c r="J4892" s="2">
        <v>39965</v>
      </c>
      <c r="K4892" s="4">
        <v>30.04</v>
      </c>
      <c r="S4892" s="3">
        <v>39839</v>
      </c>
      <c r="T4892">
        <v>0.19</v>
      </c>
    </row>
    <row r="4893" spans="10:20" x14ac:dyDescent="0.25">
      <c r="J4893" s="2">
        <v>39966</v>
      </c>
      <c r="K4893" s="4">
        <v>29.63</v>
      </c>
      <c r="S4893" s="3">
        <v>39840</v>
      </c>
      <c r="T4893">
        <v>0.18</v>
      </c>
    </row>
    <row r="4894" spans="10:20" x14ac:dyDescent="0.25">
      <c r="J4894" s="2">
        <v>39967</v>
      </c>
      <c r="K4894" s="4">
        <v>31.02</v>
      </c>
      <c r="S4894" s="3">
        <v>39841</v>
      </c>
      <c r="T4894">
        <v>0.19</v>
      </c>
    </row>
    <row r="4895" spans="10:20" x14ac:dyDescent="0.25">
      <c r="J4895" s="2">
        <v>39968</v>
      </c>
      <c r="K4895" s="4">
        <v>30.18</v>
      </c>
      <c r="S4895" s="3">
        <v>39842</v>
      </c>
      <c r="T4895">
        <v>0.23</v>
      </c>
    </row>
    <row r="4896" spans="10:20" x14ac:dyDescent="0.25">
      <c r="J4896" s="2">
        <v>39969</v>
      </c>
      <c r="K4896" s="4">
        <v>29.62</v>
      </c>
      <c r="S4896" s="3">
        <v>39843</v>
      </c>
      <c r="T4896">
        <v>0.23</v>
      </c>
    </row>
    <row r="4897" spans="10:20" x14ac:dyDescent="0.25">
      <c r="J4897" s="2">
        <v>39972</v>
      </c>
      <c r="K4897" s="4">
        <v>29.77</v>
      </c>
      <c r="S4897" s="3">
        <v>39846</v>
      </c>
      <c r="T4897">
        <v>0.24</v>
      </c>
    </row>
    <row r="4898" spans="10:20" x14ac:dyDescent="0.25">
      <c r="J4898" s="2">
        <v>39973</v>
      </c>
      <c r="K4898" s="4">
        <v>28.27</v>
      </c>
      <c r="S4898" s="3">
        <v>39847</v>
      </c>
      <c r="T4898">
        <v>0.24</v>
      </c>
    </row>
    <row r="4899" spans="10:20" x14ac:dyDescent="0.25">
      <c r="J4899" s="2">
        <v>39974</v>
      </c>
      <c r="K4899" s="4">
        <v>28.46</v>
      </c>
      <c r="S4899" s="3">
        <v>39848</v>
      </c>
      <c r="T4899">
        <v>0.24</v>
      </c>
    </row>
    <row r="4900" spans="10:20" x14ac:dyDescent="0.25">
      <c r="J4900" s="2">
        <v>39975</v>
      </c>
      <c r="K4900" s="4">
        <v>28.11</v>
      </c>
      <c r="S4900" s="3">
        <v>39849</v>
      </c>
      <c r="T4900">
        <v>0.23</v>
      </c>
    </row>
    <row r="4901" spans="10:20" x14ac:dyDescent="0.25">
      <c r="J4901" s="2">
        <v>39976</v>
      </c>
      <c r="K4901" s="4">
        <v>28.15</v>
      </c>
      <c r="S4901" s="3">
        <v>39850</v>
      </c>
      <c r="T4901">
        <v>0.23</v>
      </c>
    </row>
    <row r="4902" spans="10:20" x14ac:dyDescent="0.25">
      <c r="J4902" s="2">
        <v>39979</v>
      </c>
      <c r="K4902" s="4">
        <v>30.81</v>
      </c>
      <c r="S4902" s="3">
        <v>39853</v>
      </c>
      <c r="T4902">
        <v>0.22</v>
      </c>
    </row>
    <row r="4903" spans="10:20" x14ac:dyDescent="0.25">
      <c r="J4903" s="2">
        <v>39980</v>
      </c>
      <c r="K4903" s="4">
        <v>32.68</v>
      </c>
      <c r="S4903" s="3">
        <v>39854</v>
      </c>
      <c r="T4903">
        <v>0.24</v>
      </c>
    </row>
    <row r="4904" spans="10:20" x14ac:dyDescent="0.25">
      <c r="J4904" s="2">
        <v>39981</v>
      </c>
      <c r="K4904" s="4">
        <v>31.54</v>
      </c>
      <c r="S4904" s="3">
        <v>39855</v>
      </c>
      <c r="T4904">
        <v>0.22</v>
      </c>
    </row>
    <row r="4905" spans="10:20" x14ac:dyDescent="0.25">
      <c r="J4905" s="2">
        <v>39982</v>
      </c>
      <c r="K4905" s="4">
        <v>30.03</v>
      </c>
      <c r="S4905" s="3">
        <v>39856</v>
      </c>
      <c r="T4905">
        <v>0.23</v>
      </c>
    </row>
    <row r="4906" spans="10:20" x14ac:dyDescent="0.25">
      <c r="J4906" s="2">
        <v>39983</v>
      </c>
      <c r="K4906" s="4">
        <v>27.99</v>
      </c>
      <c r="S4906" s="3">
        <v>39857</v>
      </c>
      <c r="T4906">
        <v>0.22</v>
      </c>
    </row>
    <row r="4907" spans="10:20" x14ac:dyDescent="0.25">
      <c r="J4907" s="2">
        <v>39986</v>
      </c>
      <c r="K4907" s="4">
        <v>31.17</v>
      </c>
      <c r="S4907" s="3">
        <v>39861</v>
      </c>
      <c r="T4907">
        <v>0.25</v>
      </c>
    </row>
    <row r="4908" spans="10:20" x14ac:dyDescent="0.25">
      <c r="J4908" s="2">
        <v>39987</v>
      </c>
      <c r="K4908" s="4">
        <v>30.58</v>
      </c>
      <c r="S4908" s="3">
        <v>39862</v>
      </c>
      <c r="T4908">
        <v>0.23</v>
      </c>
    </row>
    <row r="4909" spans="10:20" x14ac:dyDescent="0.25">
      <c r="J4909" s="2">
        <v>39988</v>
      </c>
      <c r="K4909" s="4">
        <v>29.05</v>
      </c>
      <c r="S4909" s="3">
        <v>39863</v>
      </c>
      <c r="T4909">
        <v>0.21</v>
      </c>
    </row>
    <row r="4910" spans="10:20" x14ac:dyDescent="0.25">
      <c r="J4910" s="2">
        <v>39989</v>
      </c>
      <c r="K4910" s="4">
        <v>26.36</v>
      </c>
      <c r="S4910" s="3">
        <v>39864</v>
      </c>
      <c r="T4910">
        <v>0.2</v>
      </c>
    </row>
    <row r="4911" spans="10:20" x14ac:dyDescent="0.25">
      <c r="J4911" s="2">
        <v>39990</v>
      </c>
      <c r="K4911" s="4">
        <v>25.93</v>
      </c>
      <c r="S4911" s="3">
        <v>39867</v>
      </c>
      <c r="T4911">
        <v>0.19</v>
      </c>
    </row>
    <row r="4912" spans="10:20" x14ac:dyDescent="0.25">
      <c r="J4912" s="2">
        <v>39993</v>
      </c>
      <c r="K4912" s="4">
        <v>25.35</v>
      </c>
      <c r="S4912" s="3">
        <v>39868</v>
      </c>
      <c r="T4912">
        <v>0.21</v>
      </c>
    </row>
    <row r="4913" spans="10:20" x14ac:dyDescent="0.25">
      <c r="J4913" s="2">
        <v>39994</v>
      </c>
      <c r="K4913" s="4">
        <v>26.35</v>
      </c>
      <c r="S4913" s="3">
        <v>39869</v>
      </c>
      <c r="T4913">
        <v>0.21</v>
      </c>
    </row>
    <row r="4914" spans="10:20" x14ac:dyDescent="0.25">
      <c r="J4914" s="2">
        <v>39995</v>
      </c>
      <c r="K4914" s="4">
        <v>26.22</v>
      </c>
      <c r="S4914" s="3">
        <v>39870</v>
      </c>
      <c r="T4914">
        <v>0.22</v>
      </c>
    </row>
    <row r="4915" spans="10:20" x14ac:dyDescent="0.25">
      <c r="J4915" s="2">
        <v>39996</v>
      </c>
      <c r="K4915" s="4">
        <v>27.95</v>
      </c>
      <c r="S4915" s="3">
        <v>39871</v>
      </c>
      <c r="T4915">
        <v>0.22</v>
      </c>
    </row>
    <row r="4916" spans="10:20" x14ac:dyDescent="0.25">
      <c r="J4916" s="2">
        <v>40000</v>
      </c>
      <c r="K4916" s="4">
        <v>29</v>
      </c>
      <c r="S4916" s="3">
        <v>39874</v>
      </c>
      <c r="T4916">
        <v>0.22</v>
      </c>
    </row>
    <row r="4917" spans="10:20" x14ac:dyDescent="0.25">
      <c r="J4917" s="2">
        <v>40001</v>
      </c>
      <c r="K4917" s="4">
        <v>30.85</v>
      </c>
      <c r="S4917" s="3">
        <v>39875</v>
      </c>
      <c r="T4917">
        <v>0.2</v>
      </c>
    </row>
    <row r="4918" spans="10:20" x14ac:dyDescent="0.25">
      <c r="J4918" s="2">
        <v>40002</v>
      </c>
      <c r="K4918" s="4">
        <v>31.3</v>
      </c>
      <c r="S4918" s="3">
        <v>39876</v>
      </c>
      <c r="T4918">
        <v>0.21</v>
      </c>
    </row>
    <row r="4919" spans="10:20" x14ac:dyDescent="0.25">
      <c r="J4919" s="2">
        <v>40003</v>
      </c>
      <c r="K4919" s="4">
        <v>29.78</v>
      </c>
      <c r="S4919" s="3">
        <v>39877</v>
      </c>
      <c r="T4919">
        <v>0.2</v>
      </c>
    </row>
    <row r="4920" spans="10:20" x14ac:dyDescent="0.25">
      <c r="J4920" s="2">
        <v>40004</v>
      </c>
      <c r="K4920" s="4">
        <v>29.02</v>
      </c>
      <c r="S4920" s="3">
        <v>39878</v>
      </c>
      <c r="T4920">
        <v>0.2</v>
      </c>
    </row>
    <row r="4921" spans="10:20" x14ac:dyDescent="0.25">
      <c r="J4921" s="2">
        <v>40007</v>
      </c>
      <c r="K4921" s="4">
        <v>26.31</v>
      </c>
      <c r="S4921" s="3">
        <v>39881</v>
      </c>
      <c r="T4921">
        <v>0.2</v>
      </c>
    </row>
    <row r="4922" spans="10:20" x14ac:dyDescent="0.25">
      <c r="J4922" s="2">
        <v>40008</v>
      </c>
      <c r="K4922" s="4">
        <v>25.02</v>
      </c>
      <c r="S4922" s="3">
        <v>39882</v>
      </c>
      <c r="T4922">
        <v>0.2</v>
      </c>
    </row>
    <row r="4923" spans="10:20" x14ac:dyDescent="0.25">
      <c r="J4923" s="2">
        <v>40009</v>
      </c>
      <c r="K4923" s="4">
        <v>25.89</v>
      </c>
      <c r="S4923" s="3">
        <v>39883</v>
      </c>
      <c r="T4923">
        <v>0.19</v>
      </c>
    </row>
    <row r="4924" spans="10:20" x14ac:dyDescent="0.25">
      <c r="J4924" s="2">
        <v>40010</v>
      </c>
      <c r="K4924" s="4">
        <v>25.42</v>
      </c>
      <c r="S4924" s="3">
        <v>39884</v>
      </c>
      <c r="T4924">
        <v>0.18</v>
      </c>
    </row>
    <row r="4925" spans="10:20" x14ac:dyDescent="0.25">
      <c r="J4925" s="2">
        <v>40011</v>
      </c>
      <c r="K4925" s="4">
        <v>24.34</v>
      </c>
      <c r="S4925" s="3">
        <v>39885</v>
      </c>
      <c r="T4925">
        <v>0.15</v>
      </c>
    </row>
    <row r="4926" spans="10:20" x14ac:dyDescent="0.25">
      <c r="J4926" s="2">
        <v>40014</v>
      </c>
      <c r="K4926" s="4">
        <v>24.4</v>
      </c>
      <c r="S4926" s="3">
        <v>39888</v>
      </c>
      <c r="T4926">
        <v>0.2</v>
      </c>
    </row>
    <row r="4927" spans="10:20" x14ac:dyDescent="0.25">
      <c r="J4927" s="2">
        <v>40015</v>
      </c>
      <c r="K4927" s="4">
        <v>23.87</v>
      </c>
      <c r="S4927" s="3">
        <v>39889</v>
      </c>
      <c r="T4927">
        <v>0.2</v>
      </c>
    </row>
    <row r="4928" spans="10:20" x14ac:dyDescent="0.25">
      <c r="J4928" s="2">
        <v>40016</v>
      </c>
      <c r="K4928" s="4">
        <v>23.47</v>
      </c>
      <c r="S4928" s="3">
        <v>39890</v>
      </c>
      <c r="T4928">
        <v>0.18</v>
      </c>
    </row>
    <row r="4929" spans="10:20" x14ac:dyDescent="0.25">
      <c r="J4929" s="2">
        <v>40017</v>
      </c>
      <c r="K4929" s="4">
        <v>23.43</v>
      </c>
      <c r="S4929" s="3">
        <v>39891</v>
      </c>
      <c r="T4929">
        <v>0.17</v>
      </c>
    </row>
    <row r="4930" spans="10:20" x14ac:dyDescent="0.25">
      <c r="J4930" s="2">
        <v>40018</v>
      </c>
      <c r="K4930" s="4">
        <v>23.09</v>
      </c>
      <c r="S4930" s="3">
        <v>39892</v>
      </c>
      <c r="T4930">
        <v>0.18</v>
      </c>
    </row>
    <row r="4931" spans="10:20" x14ac:dyDescent="0.25">
      <c r="J4931" s="2">
        <v>40021</v>
      </c>
      <c r="K4931" s="4">
        <v>24.28</v>
      </c>
      <c r="S4931" s="3">
        <v>39895</v>
      </c>
      <c r="T4931">
        <v>0.17</v>
      </c>
    </row>
    <row r="4932" spans="10:20" x14ac:dyDescent="0.25">
      <c r="J4932" s="2">
        <v>40022</v>
      </c>
      <c r="K4932" s="4">
        <v>25.01</v>
      </c>
      <c r="S4932" s="3">
        <v>39896</v>
      </c>
      <c r="T4932">
        <v>0.17</v>
      </c>
    </row>
    <row r="4933" spans="10:20" x14ac:dyDescent="0.25">
      <c r="J4933" s="2">
        <v>40023</v>
      </c>
      <c r="K4933" s="4">
        <v>25.61</v>
      </c>
      <c r="S4933" s="3">
        <v>39897</v>
      </c>
      <c r="T4933">
        <v>0.17</v>
      </c>
    </row>
    <row r="4934" spans="10:20" x14ac:dyDescent="0.25">
      <c r="J4934" s="2">
        <v>40024</v>
      </c>
      <c r="K4934" s="4">
        <v>25.4</v>
      </c>
      <c r="S4934" s="3">
        <v>39898</v>
      </c>
      <c r="T4934">
        <v>0.16</v>
      </c>
    </row>
    <row r="4935" spans="10:20" x14ac:dyDescent="0.25">
      <c r="J4935" s="2">
        <v>40025</v>
      </c>
      <c r="K4935" s="4">
        <v>25.92</v>
      </c>
      <c r="S4935" s="3">
        <v>39899</v>
      </c>
      <c r="T4935">
        <v>0.15</v>
      </c>
    </row>
    <row r="4936" spans="10:20" x14ac:dyDescent="0.25">
      <c r="J4936" s="2">
        <v>40028</v>
      </c>
      <c r="K4936" s="4">
        <v>25.56</v>
      </c>
      <c r="S4936" s="3">
        <v>39902</v>
      </c>
      <c r="T4936">
        <v>0.16</v>
      </c>
    </row>
    <row r="4937" spans="10:20" x14ac:dyDescent="0.25">
      <c r="J4937" s="2">
        <v>40029</v>
      </c>
      <c r="K4937" s="4">
        <v>24.89</v>
      </c>
      <c r="S4937" s="3">
        <v>39903</v>
      </c>
      <c r="T4937">
        <v>0.16</v>
      </c>
    </row>
    <row r="4938" spans="10:20" x14ac:dyDescent="0.25">
      <c r="J4938" s="2">
        <v>40030</v>
      </c>
      <c r="K4938" s="4">
        <v>24.9</v>
      </c>
      <c r="S4938" s="3">
        <v>39904</v>
      </c>
      <c r="T4938">
        <v>0.16</v>
      </c>
    </row>
    <row r="4939" spans="10:20" x14ac:dyDescent="0.25">
      <c r="J4939" s="2">
        <v>40031</v>
      </c>
      <c r="K4939" s="4">
        <v>25.67</v>
      </c>
      <c r="S4939" s="3">
        <v>39905</v>
      </c>
      <c r="T4939">
        <v>0.16</v>
      </c>
    </row>
    <row r="4940" spans="10:20" x14ac:dyDescent="0.25">
      <c r="J4940" s="2">
        <v>40032</v>
      </c>
      <c r="K4940" s="4">
        <v>24.76</v>
      </c>
      <c r="S4940" s="3">
        <v>39906</v>
      </c>
      <c r="T4940">
        <v>0.13</v>
      </c>
    </row>
    <row r="4941" spans="10:20" x14ac:dyDescent="0.25">
      <c r="J4941" s="2">
        <v>40035</v>
      </c>
      <c r="K4941" s="4">
        <v>24.99</v>
      </c>
      <c r="S4941" s="3">
        <v>39909</v>
      </c>
      <c r="T4941">
        <v>0.14000000000000001</v>
      </c>
    </row>
    <row r="4942" spans="10:20" x14ac:dyDescent="0.25">
      <c r="J4942" s="2">
        <v>40036</v>
      </c>
      <c r="K4942" s="4">
        <v>25.99</v>
      </c>
      <c r="S4942" s="3">
        <v>39910</v>
      </c>
      <c r="T4942">
        <v>0.14000000000000001</v>
      </c>
    </row>
    <row r="4943" spans="10:20" x14ac:dyDescent="0.25">
      <c r="J4943" s="2">
        <v>40037</v>
      </c>
      <c r="K4943" s="4">
        <v>25.45</v>
      </c>
      <c r="S4943" s="3">
        <v>39911</v>
      </c>
      <c r="T4943">
        <v>0.14000000000000001</v>
      </c>
    </row>
    <row r="4944" spans="10:20" x14ac:dyDescent="0.25">
      <c r="J4944" s="2">
        <v>40038</v>
      </c>
      <c r="K4944" s="4">
        <v>24.71</v>
      </c>
      <c r="S4944" s="3">
        <v>39912</v>
      </c>
      <c r="T4944">
        <v>0.14000000000000001</v>
      </c>
    </row>
    <row r="4945" spans="10:20" x14ac:dyDescent="0.25">
      <c r="J4945" s="2">
        <v>40039</v>
      </c>
      <c r="K4945" s="4">
        <v>24.27</v>
      </c>
      <c r="S4945" s="3">
        <v>39913</v>
      </c>
      <c r="T4945">
        <v>0.15</v>
      </c>
    </row>
    <row r="4946" spans="10:20" x14ac:dyDescent="0.25">
      <c r="J4946" s="2">
        <v>40042</v>
      </c>
      <c r="K4946" s="4">
        <v>27.89</v>
      </c>
      <c r="S4946" s="3">
        <v>39916</v>
      </c>
      <c r="T4946">
        <v>0.13</v>
      </c>
    </row>
    <row r="4947" spans="10:20" x14ac:dyDescent="0.25">
      <c r="J4947" s="2">
        <v>40043</v>
      </c>
      <c r="K4947" s="4">
        <v>26.18</v>
      </c>
      <c r="S4947" s="3">
        <v>39917</v>
      </c>
      <c r="T4947">
        <v>0.16</v>
      </c>
    </row>
    <row r="4948" spans="10:20" x14ac:dyDescent="0.25">
      <c r="J4948" s="2">
        <v>40044</v>
      </c>
      <c r="K4948" s="4">
        <v>26.26</v>
      </c>
      <c r="S4948" s="3">
        <v>39918</v>
      </c>
      <c r="T4948">
        <v>0.16</v>
      </c>
    </row>
    <row r="4949" spans="10:20" x14ac:dyDescent="0.25">
      <c r="J4949" s="2">
        <v>40045</v>
      </c>
      <c r="K4949" s="4">
        <v>25.09</v>
      </c>
      <c r="S4949" s="3">
        <v>39919</v>
      </c>
      <c r="T4949">
        <v>0.15</v>
      </c>
    </row>
    <row r="4950" spans="10:20" x14ac:dyDescent="0.25">
      <c r="J4950" s="2">
        <v>40046</v>
      </c>
      <c r="K4950" s="4">
        <v>25.01</v>
      </c>
      <c r="S4950" s="3">
        <v>39920</v>
      </c>
      <c r="T4950">
        <v>0.13</v>
      </c>
    </row>
    <row r="4951" spans="10:20" x14ac:dyDescent="0.25">
      <c r="J4951" s="2">
        <v>40049</v>
      </c>
      <c r="K4951" s="4">
        <v>25.14</v>
      </c>
      <c r="S4951" s="3">
        <v>39923</v>
      </c>
      <c r="T4951">
        <v>0.14000000000000001</v>
      </c>
    </row>
    <row r="4952" spans="10:20" x14ac:dyDescent="0.25">
      <c r="J4952" s="2">
        <v>40050</v>
      </c>
      <c r="K4952" s="4">
        <v>24.92</v>
      </c>
      <c r="S4952" s="3">
        <v>39924</v>
      </c>
      <c r="T4952">
        <v>0.15</v>
      </c>
    </row>
    <row r="4953" spans="10:20" x14ac:dyDescent="0.25">
      <c r="J4953" s="2">
        <v>40051</v>
      </c>
      <c r="K4953" s="4">
        <v>24.95</v>
      </c>
      <c r="S4953" s="3">
        <v>39925</v>
      </c>
      <c r="T4953">
        <v>0.15</v>
      </c>
    </row>
    <row r="4954" spans="10:20" x14ac:dyDescent="0.25">
      <c r="J4954" s="2">
        <v>40052</v>
      </c>
      <c r="K4954" s="4">
        <v>24.68</v>
      </c>
      <c r="S4954" s="3">
        <v>39926</v>
      </c>
      <c r="T4954">
        <v>0.17</v>
      </c>
    </row>
    <row r="4955" spans="10:20" x14ac:dyDescent="0.25">
      <c r="J4955" s="2">
        <v>40053</v>
      </c>
      <c r="K4955" s="4">
        <v>24.76</v>
      </c>
      <c r="S4955" s="3">
        <v>39927</v>
      </c>
      <c r="T4955">
        <v>0.16</v>
      </c>
    </row>
    <row r="4956" spans="10:20" x14ac:dyDescent="0.25">
      <c r="J4956" s="2">
        <v>40056</v>
      </c>
      <c r="K4956" s="4">
        <v>26.01</v>
      </c>
      <c r="S4956" s="3">
        <v>39930</v>
      </c>
      <c r="T4956">
        <v>0.17</v>
      </c>
    </row>
    <row r="4957" spans="10:20" x14ac:dyDescent="0.25">
      <c r="J4957" s="2">
        <v>40057</v>
      </c>
      <c r="K4957" s="4">
        <v>29.15</v>
      </c>
      <c r="S4957" s="3">
        <v>39931</v>
      </c>
      <c r="T4957">
        <v>0.16</v>
      </c>
    </row>
    <row r="4958" spans="10:20" x14ac:dyDescent="0.25">
      <c r="J4958" s="2">
        <v>40058</v>
      </c>
      <c r="K4958" s="4">
        <v>28.9</v>
      </c>
      <c r="S4958" s="3">
        <v>39932</v>
      </c>
      <c r="T4958">
        <v>0.18</v>
      </c>
    </row>
    <row r="4959" spans="10:20" x14ac:dyDescent="0.25">
      <c r="J4959" s="2">
        <v>40059</v>
      </c>
      <c r="K4959" s="4">
        <v>27.1</v>
      </c>
      <c r="S4959" s="3">
        <v>39933</v>
      </c>
      <c r="T4959">
        <v>0.2</v>
      </c>
    </row>
    <row r="4960" spans="10:20" x14ac:dyDescent="0.25">
      <c r="J4960" s="2">
        <v>40060</v>
      </c>
      <c r="K4960" s="4">
        <v>25.26</v>
      </c>
      <c r="S4960" s="3">
        <v>39934</v>
      </c>
      <c r="T4960">
        <v>0.22</v>
      </c>
    </row>
    <row r="4961" spans="10:20" x14ac:dyDescent="0.25">
      <c r="J4961" s="2">
        <v>40064</v>
      </c>
      <c r="K4961" s="4">
        <v>25.62</v>
      </c>
      <c r="S4961" s="3">
        <v>39937</v>
      </c>
      <c r="T4961">
        <v>0.22</v>
      </c>
    </row>
    <row r="4962" spans="10:20" x14ac:dyDescent="0.25">
      <c r="J4962" s="2">
        <v>40065</v>
      </c>
      <c r="K4962" s="4">
        <v>24.32</v>
      </c>
      <c r="S4962" s="3">
        <v>39938</v>
      </c>
      <c r="T4962">
        <v>0.2</v>
      </c>
    </row>
    <row r="4963" spans="10:20" x14ac:dyDescent="0.25">
      <c r="J4963" s="2">
        <v>40066</v>
      </c>
      <c r="K4963" s="4">
        <v>23.55</v>
      </c>
      <c r="S4963" s="3">
        <v>39939</v>
      </c>
      <c r="T4963">
        <v>0.18</v>
      </c>
    </row>
    <row r="4964" spans="10:20" x14ac:dyDescent="0.25">
      <c r="J4964" s="2">
        <v>40067</v>
      </c>
      <c r="K4964" s="4">
        <v>24.15</v>
      </c>
      <c r="S4964" s="3">
        <v>39940</v>
      </c>
      <c r="T4964">
        <v>0.18</v>
      </c>
    </row>
    <row r="4965" spans="10:20" x14ac:dyDescent="0.25">
      <c r="J4965" s="2">
        <v>40070</v>
      </c>
      <c r="K4965" s="4">
        <v>23.86</v>
      </c>
      <c r="S4965" s="3">
        <v>39941</v>
      </c>
      <c r="T4965">
        <v>0.17</v>
      </c>
    </row>
    <row r="4966" spans="10:20" x14ac:dyDescent="0.25">
      <c r="J4966" s="2">
        <v>40071</v>
      </c>
      <c r="K4966" s="4">
        <v>23.42</v>
      </c>
      <c r="S4966" s="3">
        <v>39944</v>
      </c>
      <c r="T4966">
        <v>0.17</v>
      </c>
    </row>
    <row r="4967" spans="10:20" x14ac:dyDescent="0.25">
      <c r="J4967" s="2">
        <v>40072</v>
      </c>
      <c r="K4967" s="4">
        <v>23.69</v>
      </c>
      <c r="S4967" s="3">
        <v>39945</v>
      </c>
      <c r="T4967">
        <v>0.16</v>
      </c>
    </row>
    <row r="4968" spans="10:20" x14ac:dyDescent="0.25">
      <c r="J4968" s="2">
        <v>40073</v>
      </c>
      <c r="K4968" s="4">
        <v>23.65</v>
      </c>
      <c r="S4968" s="3">
        <v>39946</v>
      </c>
      <c r="T4968">
        <v>0.16</v>
      </c>
    </row>
    <row r="4969" spans="10:20" x14ac:dyDescent="0.25">
      <c r="J4969" s="2">
        <v>40074</v>
      </c>
      <c r="K4969" s="4">
        <v>23.92</v>
      </c>
      <c r="S4969" s="3">
        <v>39947</v>
      </c>
      <c r="T4969">
        <v>0.16</v>
      </c>
    </row>
    <row r="4970" spans="10:20" x14ac:dyDescent="0.25">
      <c r="J4970" s="2">
        <v>40077</v>
      </c>
      <c r="K4970" s="4">
        <v>24.06</v>
      </c>
      <c r="S4970" s="3">
        <v>39948</v>
      </c>
      <c r="T4970">
        <v>0.17</v>
      </c>
    </row>
    <row r="4971" spans="10:20" x14ac:dyDescent="0.25">
      <c r="J4971" s="2">
        <v>40078</v>
      </c>
      <c r="K4971" s="4">
        <v>23.08</v>
      </c>
      <c r="S4971" s="3">
        <v>39951</v>
      </c>
      <c r="T4971">
        <v>0.16</v>
      </c>
    </row>
    <row r="4972" spans="10:20" x14ac:dyDescent="0.25">
      <c r="J4972" s="2">
        <v>40079</v>
      </c>
      <c r="K4972" s="4">
        <v>23.49</v>
      </c>
      <c r="S4972" s="3">
        <v>39952</v>
      </c>
      <c r="T4972">
        <v>0.15</v>
      </c>
    </row>
    <row r="4973" spans="10:20" x14ac:dyDescent="0.25">
      <c r="J4973" s="2">
        <v>40080</v>
      </c>
      <c r="K4973" s="4">
        <v>24.95</v>
      </c>
      <c r="S4973" s="3">
        <v>39953</v>
      </c>
      <c r="T4973">
        <v>0.14000000000000001</v>
      </c>
    </row>
    <row r="4974" spans="10:20" x14ac:dyDescent="0.25">
      <c r="J4974" s="2">
        <v>40081</v>
      </c>
      <c r="K4974" s="4">
        <v>25.61</v>
      </c>
      <c r="S4974" s="3">
        <v>39954</v>
      </c>
      <c r="T4974">
        <v>0.17</v>
      </c>
    </row>
    <row r="4975" spans="10:20" x14ac:dyDescent="0.25">
      <c r="J4975" s="2">
        <v>40084</v>
      </c>
      <c r="K4975" s="4">
        <v>24.88</v>
      </c>
      <c r="S4975" s="3">
        <v>39955</v>
      </c>
      <c r="T4975">
        <v>0.17</v>
      </c>
    </row>
    <row r="4976" spans="10:20" x14ac:dyDescent="0.25">
      <c r="J4976" s="2">
        <v>40085</v>
      </c>
      <c r="K4976" s="4">
        <v>25.19</v>
      </c>
      <c r="S4976" s="3">
        <v>39959</v>
      </c>
      <c r="T4976">
        <v>0.18</v>
      </c>
    </row>
    <row r="4977" spans="10:20" x14ac:dyDescent="0.25">
      <c r="J4977" s="2">
        <v>40086</v>
      </c>
      <c r="K4977" s="4">
        <v>25.61</v>
      </c>
      <c r="S4977" s="3">
        <v>39960</v>
      </c>
      <c r="T4977">
        <v>0.17</v>
      </c>
    </row>
    <row r="4978" spans="10:20" x14ac:dyDescent="0.25">
      <c r="J4978" s="2">
        <v>40087</v>
      </c>
      <c r="K4978" s="4">
        <v>28.27</v>
      </c>
      <c r="S4978" s="3">
        <v>39961</v>
      </c>
      <c r="T4978">
        <v>0.17</v>
      </c>
    </row>
    <row r="4979" spans="10:20" x14ac:dyDescent="0.25">
      <c r="J4979" s="2">
        <v>40088</v>
      </c>
      <c r="K4979" s="4">
        <v>28.68</v>
      </c>
      <c r="S4979" s="3">
        <v>39962</v>
      </c>
      <c r="T4979">
        <v>0.19</v>
      </c>
    </row>
    <row r="4980" spans="10:20" x14ac:dyDescent="0.25">
      <c r="J4980" s="2">
        <v>40091</v>
      </c>
      <c r="K4980" s="4">
        <v>26.84</v>
      </c>
      <c r="S4980" s="3">
        <v>39965</v>
      </c>
      <c r="T4980">
        <v>0.21</v>
      </c>
    </row>
    <row r="4981" spans="10:20" x14ac:dyDescent="0.25">
      <c r="J4981" s="2">
        <v>40092</v>
      </c>
      <c r="K4981" s="4">
        <v>25.7</v>
      </c>
      <c r="S4981" s="3">
        <v>39966</v>
      </c>
      <c r="T4981">
        <v>0.2</v>
      </c>
    </row>
    <row r="4982" spans="10:20" x14ac:dyDescent="0.25">
      <c r="J4982" s="2">
        <v>40093</v>
      </c>
      <c r="K4982" s="4">
        <v>24.68</v>
      </c>
      <c r="S4982" s="3">
        <v>39967</v>
      </c>
      <c r="T4982">
        <v>0.21</v>
      </c>
    </row>
    <row r="4983" spans="10:20" x14ac:dyDescent="0.25">
      <c r="J4983" s="2">
        <v>40094</v>
      </c>
      <c r="K4983" s="4">
        <v>24.18</v>
      </c>
      <c r="S4983" s="3">
        <v>39968</v>
      </c>
      <c r="T4983">
        <v>0.2</v>
      </c>
    </row>
    <row r="4984" spans="10:20" x14ac:dyDescent="0.25">
      <c r="J4984" s="2">
        <v>40095</v>
      </c>
      <c r="K4984" s="4">
        <v>23.12</v>
      </c>
      <c r="S4984" s="3">
        <v>39969</v>
      </c>
      <c r="T4984">
        <v>0.21</v>
      </c>
    </row>
    <row r="4985" spans="10:20" x14ac:dyDescent="0.25">
      <c r="J4985" s="2">
        <v>40098</v>
      </c>
      <c r="K4985" s="4">
        <v>23.01</v>
      </c>
      <c r="S4985" s="3">
        <v>39972</v>
      </c>
      <c r="T4985">
        <v>0.21</v>
      </c>
    </row>
    <row r="4986" spans="10:20" x14ac:dyDescent="0.25">
      <c r="J4986" s="2">
        <v>40099</v>
      </c>
      <c r="K4986" s="4">
        <v>22.99</v>
      </c>
      <c r="S4986" s="3">
        <v>39973</v>
      </c>
      <c r="T4986">
        <v>0.18</v>
      </c>
    </row>
    <row r="4987" spans="10:20" x14ac:dyDescent="0.25">
      <c r="J4987" s="2">
        <v>40100</v>
      </c>
      <c r="K4987" s="4">
        <v>22.86</v>
      </c>
      <c r="S4987" s="3">
        <v>39974</v>
      </c>
      <c r="T4987">
        <v>0.18</v>
      </c>
    </row>
    <row r="4988" spans="10:20" x14ac:dyDescent="0.25">
      <c r="J4988" s="2">
        <v>40101</v>
      </c>
      <c r="K4988" s="4">
        <v>21.72</v>
      </c>
      <c r="S4988" s="3">
        <v>39975</v>
      </c>
      <c r="T4988">
        <v>0.17</v>
      </c>
    </row>
    <row r="4989" spans="10:20" x14ac:dyDescent="0.25">
      <c r="J4989" s="2">
        <v>40102</v>
      </c>
      <c r="K4989" s="4">
        <v>21.43</v>
      </c>
      <c r="S4989" s="3">
        <v>39976</v>
      </c>
      <c r="T4989">
        <v>0.17</v>
      </c>
    </row>
    <row r="4990" spans="10:20" x14ac:dyDescent="0.25">
      <c r="J4990" s="2">
        <v>40105</v>
      </c>
      <c r="K4990" s="4">
        <v>21.49</v>
      </c>
      <c r="S4990" s="3">
        <v>39979</v>
      </c>
      <c r="T4990">
        <v>0.22</v>
      </c>
    </row>
    <row r="4991" spans="10:20" x14ac:dyDescent="0.25">
      <c r="J4991" s="2">
        <v>40106</v>
      </c>
      <c r="K4991" s="4">
        <v>20.9</v>
      </c>
      <c r="S4991" s="3">
        <v>39980</v>
      </c>
      <c r="T4991">
        <v>0.22</v>
      </c>
    </row>
    <row r="4992" spans="10:20" x14ac:dyDescent="0.25">
      <c r="J4992" s="2">
        <v>40107</v>
      </c>
      <c r="K4992" s="4">
        <v>22.22</v>
      </c>
      <c r="S4992" s="3">
        <v>39981</v>
      </c>
      <c r="T4992">
        <v>0.24</v>
      </c>
    </row>
    <row r="4993" spans="10:20" x14ac:dyDescent="0.25">
      <c r="J4993" s="2">
        <v>40108</v>
      </c>
      <c r="K4993" s="4">
        <v>20.69</v>
      </c>
      <c r="S4993" s="3">
        <v>39982</v>
      </c>
      <c r="T4993">
        <v>0.25</v>
      </c>
    </row>
    <row r="4994" spans="10:20" x14ac:dyDescent="0.25">
      <c r="J4994" s="2">
        <v>40109</v>
      </c>
      <c r="K4994" s="4">
        <v>22.27</v>
      </c>
      <c r="S4994" s="3">
        <v>39983</v>
      </c>
      <c r="T4994">
        <v>0.25</v>
      </c>
    </row>
    <row r="4995" spans="10:20" x14ac:dyDescent="0.25">
      <c r="J4995" s="2">
        <v>40112</v>
      </c>
      <c r="K4995" s="4">
        <v>24.31</v>
      </c>
      <c r="S4995" s="3">
        <v>39986</v>
      </c>
      <c r="T4995">
        <v>0.24</v>
      </c>
    </row>
    <row r="4996" spans="10:20" x14ac:dyDescent="0.25">
      <c r="J4996" s="2">
        <v>40113</v>
      </c>
      <c r="K4996" s="4">
        <v>24.83</v>
      </c>
      <c r="S4996" s="3">
        <v>39987</v>
      </c>
      <c r="T4996">
        <v>0.24</v>
      </c>
    </row>
    <row r="4997" spans="10:20" x14ac:dyDescent="0.25">
      <c r="J4997" s="2">
        <v>40114</v>
      </c>
      <c r="K4997" s="4">
        <v>27.91</v>
      </c>
      <c r="S4997" s="3">
        <v>39988</v>
      </c>
      <c r="T4997">
        <v>0.21</v>
      </c>
    </row>
    <row r="4998" spans="10:20" x14ac:dyDescent="0.25">
      <c r="J4998" s="2">
        <v>40115</v>
      </c>
      <c r="K4998" s="4">
        <v>24.76</v>
      </c>
      <c r="S4998" s="3">
        <v>39989</v>
      </c>
      <c r="T4998">
        <v>0.19</v>
      </c>
    </row>
    <row r="4999" spans="10:20" x14ac:dyDescent="0.25">
      <c r="J4999" s="2">
        <v>40116</v>
      </c>
      <c r="K4999" s="4">
        <v>30.69</v>
      </c>
      <c r="S4999" s="3">
        <v>39990</v>
      </c>
      <c r="T4999">
        <v>0.18</v>
      </c>
    </row>
    <row r="5000" spans="10:20" x14ac:dyDescent="0.25">
      <c r="J5000" s="2">
        <v>40119</v>
      </c>
      <c r="K5000" s="4">
        <v>29.78</v>
      </c>
      <c r="S5000" s="3">
        <v>39993</v>
      </c>
      <c r="T5000">
        <v>0.17</v>
      </c>
    </row>
    <row r="5001" spans="10:20" x14ac:dyDescent="0.25">
      <c r="J5001" s="2">
        <v>40120</v>
      </c>
      <c r="K5001" s="4">
        <v>28.81</v>
      </c>
      <c r="S5001" s="3">
        <v>39994</v>
      </c>
      <c r="T5001">
        <v>0.22</v>
      </c>
    </row>
    <row r="5002" spans="10:20" x14ac:dyDescent="0.25">
      <c r="J5002" s="2">
        <v>40121</v>
      </c>
      <c r="K5002" s="4">
        <v>27.72</v>
      </c>
      <c r="S5002" s="3">
        <v>39995</v>
      </c>
      <c r="T5002">
        <v>0.2</v>
      </c>
    </row>
    <row r="5003" spans="10:20" x14ac:dyDescent="0.25">
      <c r="J5003" s="2">
        <v>40122</v>
      </c>
      <c r="K5003" s="4">
        <v>25.43</v>
      </c>
      <c r="S5003" s="3">
        <v>39996</v>
      </c>
      <c r="T5003">
        <v>0.17</v>
      </c>
    </row>
    <row r="5004" spans="10:20" x14ac:dyDescent="0.25">
      <c r="J5004" s="2">
        <v>40123</v>
      </c>
      <c r="K5004" s="4">
        <v>24.19</v>
      </c>
      <c r="S5004" s="3">
        <v>39997</v>
      </c>
      <c r="T5004">
        <v>0.16</v>
      </c>
    </row>
    <row r="5005" spans="10:20" x14ac:dyDescent="0.25">
      <c r="J5005" s="2">
        <v>40126</v>
      </c>
      <c r="K5005" s="4">
        <v>23.15</v>
      </c>
      <c r="S5005" s="3">
        <v>40000</v>
      </c>
      <c r="T5005">
        <v>0.18</v>
      </c>
    </row>
    <row r="5006" spans="10:20" x14ac:dyDescent="0.25">
      <c r="J5006" s="2">
        <v>40127</v>
      </c>
      <c r="K5006" s="4">
        <v>22.84</v>
      </c>
      <c r="S5006" s="3">
        <v>40001</v>
      </c>
      <c r="T5006">
        <v>0.18</v>
      </c>
    </row>
    <row r="5007" spans="10:20" x14ac:dyDescent="0.25">
      <c r="J5007" s="2">
        <v>40128</v>
      </c>
      <c r="K5007" s="4">
        <v>23.04</v>
      </c>
      <c r="S5007" s="3">
        <v>40002</v>
      </c>
      <c r="T5007">
        <v>0.16</v>
      </c>
    </row>
    <row r="5008" spans="10:20" x14ac:dyDescent="0.25">
      <c r="J5008" s="2">
        <v>40129</v>
      </c>
      <c r="K5008" s="4">
        <v>24.24</v>
      </c>
      <c r="S5008" s="3">
        <v>40003</v>
      </c>
      <c r="T5008">
        <v>0.15</v>
      </c>
    </row>
    <row r="5009" spans="10:20" x14ac:dyDescent="0.25">
      <c r="J5009" s="2">
        <v>40130</v>
      </c>
      <c r="K5009" s="4">
        <v>23.36</v>
      </c>
      <c r="S5009" s="3">
        <v>40004</v>
      </c>
      <c r="T5009">
        <v>0.15</v>
      </c>
    </row>
    <row r="5010" spans="10:20" x14ac:dyDescent="0.25">
      <c r="J5010" s="2">
        <v>40133</v>
      </c>
      <c r="K5010" s="4">
        <v>22.89</v>
      </c>
      <c r="S5010" s="3">
        <v>40007</v>
      </c>
      <c r="T5010">
        <v>0.13</v>
      </c>
    </row>
    <row r="5011" spans="10:20" x14ac:dyDescent="0.25">
      <c r="J5011" s="2">
        <v>40134</v>
      </c>
      <c r="K5011" s="4">
        <v>22.41</v>
      </c>
      <c r="S5011" s="3">
        <v>40008</v>
      </c>
      <c r="T5011">
        <v>0.13</v>
      </c>
    </row>
    <row r="5012" spans="10:20" x14ac:dyDescent="0.25">
      <c r="J5012" s="2">
        <v>40135</v>
      </c>
      <c r="K5012" s="4">
        <v>21.63</v>
      </c>
      <c r="S5012" s="3">
        <v>40009</v>
      </c>
      <c r="T5012">
        <v>0.14000000000000001</v>
      </c>
    </row>
    <row r="5013" spans="10:20" x14ac:dyDescent="0.25">
      <c r="J5013" s="2">
        <v>40136</v>
      </c>
      <c r="K5013" s="4">
        <v>22.63</v>
      </c>
      <c r="S5013" s="3">
        <v>40010</v>
      </c>
      <c r="T5013">
        <v>0.15</v>
      </c>
    </row>
    <row r="5014" spans="10:20" x14ac:dyDescent="0.25">
      <c r="J5014" s="2">
        <v>40137</v>
      </c>
      <c r="K5014" s="4">
        <v>22.19</v>
      </c>
      <c r="S5014" s="3">
        <v>40011</v>
      </c>
      <c r="T5014">
        <v>0.15</v>
      </c>
    </row>
    <row r="5015" spans="10:20" x14ac:dyDescent="0.25">
      <c r="J5015" s="2">
        <v>40140</v>
      </c>
      <c r="K5015" s="4">
        <v>21.16</v>
      </c>
      <c r="S5015" s="3">
        <v>40014</v>
      </c>
      <c r="T5015">
        <v>0.15</v>
      </c>
    </row>
    <row r="5016" spans="10:20" x14ac:dyDescent="0.25">
      <c r="J5016" s="2">
        <v>40141</v>
      </c>
      <c r="K5016" s="4">
        <v>20.47</v>
      </c>
      <c r="S5016" s="3">
        <v>40015</v>
      </c>
      <c r="T5016">
        <v>0.14000000000000001</v>
      </c>
    </row>
    <row r="5017" spans="10:20" x14ac:dyDescent="0.25">
      <c r="J5017" s="2">
        <v>40142</v>
      </c>
      <c r="K5017" s="4">
        <v>20.48</v>
      </c>
      <c r="S5017" s="3">
        <v>40016</v>
      </c>
      <c r="T5017">
        <v>0.14000000000000001</v>
      </c>
    </row>
    <row r="5018" spans="10:20" x14ac:dyDescent="0.25">
      <c r="J5018" s="2">
        <v>40144</v>
      </c>
      <c r="K5018" s="4">
        <v>24.74</v>
      </c>
      <c r="S5018" s="3">
        <v>40017</v>
      </c>
      <c r="T5018">
        <v>0.15</v>
      </c>
    </row>
    <row r="5019" spans="10:20" x14ac:dyDescent="0.25">
      <c r="J5019" s="2">
        <v>40147</v>
      </c>
      <c r="K5019" s="4">
        <v>24.51</v>
      </c>
      <c r="S5019" s="3">
        <v>40018</v>
      </c>
      <c r="T5019">
        <v>0.15</v>
      </c>
    </row>
    <row r="5020" spans="10:20" x14ac:dyDescent="0.25">
      <c r="J5020" s="2">
        <v>40148</v>
      </c>
      <c r="K5020" s="4">
        <v>21.92</v>
      </c>
      <c r="S5020" s="3">
        <v>40021</v>
      </c>
      <c r="T5020">
        <v>0.16</v>
      </c>
    </row>
    <row r="5021" spans="10:20" x14ac:dyDescent="0.25">
      <c r="J5021" s="2">
        <v>40149</v>
      </c>
      <c r="K5021" s="4">
        <v>21.12</v>
      </c>
      <c r="S5021" s="3">
        <v>40022</v>
      </c>
      <c r="T5021">
        <v>0.15</v>
      </c>
    </row>
    <row r="5022" spans="10:20" x14ac:dyDescent="0.25">
      <c r="J5022" s="2">
        <v>40150</v>
      </c>
      <c r="K5022" s="4">
        <v>22.46</v>
      </c>
      <c r="S5022" s="3">
        <v>40023</v>
      </c>
      <c r="T5022">
        <v>0.17</v>
      </c>
    </row>
    <row r="5023" spans="10:20" x14ac:dyDescent="0.25">
      <c r="J5023" s="2">
        <v>40151</v>
      </c>
      <c r="K5023" s="4">
        <v>21.25</v>
      </c>
      <c r="S5023" s="3">
        <v>40024</v>
      </c>
      <c r="T5023">
        <v>0.17</v>
      </c>
    </row>
    <row r="5024" spans="10:20" x14ac:dyDescent="0.25">
      <c r="J5024" s="2">
        <v>40154</v>
      </c>
      <c r="K5024" s="4">
        <v>22.1</v>
      </c>
      <c r="S5024" s="3">
        <v>40025</v>
      </c>
      <c r="T5024">
        <v>0.18</v>
      </c>
    </row>
    <row r="5025" spans="10:20" x14ac:dyDescent="0.25">
      <c r="J5025" s="2">
        <v>40155</v>
      </c>
      <c r="K5025" s="4">
        <v>23.69</v>
      </c>
      <c r="S5025" s="3">
        <v>40028</v>
      </c>
      <c r="T5025">
        <v>0.18</v>
      </c>
    </row>
    <row r="5026" spans="10:20" x14ac:dyDescent="0.25">
      <c r="J5026" s="2">
        <v>40156</v>
      </c>
      <c r="K5026" s="4">
        <v>22.66</v>
      </c>
      <c r="S5026" s="3">
        <v>40029</v>
      </c>
      <c r="T5026">
        <v>0.17</v>
      </c>
    </row>
    <row r="5027" spans="10:20" x14ac:dyDescent="0.25">
      <c r="J5027" s="2">
        <v>40157</v>
      </c>
      <c r="K5027" s="4">
        <v>22.32</v>
      </c>
      <c r="S5027" s="3">
        <v>40030</v>
      </c>
      <c r="T5027">
        <v>0.17</v>
      </c>
    </row>
    <row r="5028" spans="10:20" x14ac:dyDescent="0.25">
      <c r="J5028" s="2">
        <v>40158</v>
      </c>
      <c r="K5028" s="4">
        <v>21.59</v>
      </c>
      <c r="S5028" s="3">
        <v>40031</v>
      </c>
      <c r="T5028">
        <v>0.17</v>
      </c>
    </row>
    <row r="5029" spans="10:20" x14ac:dyDescent="0.25">
      <c r="J5029" s="2">
        <v>40161</v>
      </c>
      <c r="K5029" s="4">
        <v>21.15</v>
      </c>
      <c r="S5029" s="3">
        <v>40032</v>
      </c>
      <c r="T5029">
        <v>0.17</v>
      </c>
    </row>
    <row r="5030" spans="10:20" x14ac:dyDescent="0.25">
      <c r="J5030" s="2">
        <v>40162</v>
      </c>
      <c r="K5030" s="4">
        <v>21.49</v>
      </c>
      <c r="S5030" s="3">
        <v>40035</v>
      </c>
      <c r="T5030">
        <v>0.17</v>
      </c>
    </row>
    <row r="5031" spans="10:20" x14ac:dyDescent="0.25">
      <c r="J5031" s="2">
        <v>40163</v>
      </c>
      <c r="K5031" s="4">
        <v>20.54</v>
      </c>
      <c r="S5031" s="3">
        <v>40036</v>
      </c>
      <c r="T5031">
        <v>0.16</v>
      </c>
    </row>
    <row r="5032" spans="10:20" x14ac:dyDescent="0.25">
      <c r="J5032" s="2">
        <v>40164</v>
      </c>
      <c r="K5032" s="4">
        <v>22.51</v>
      </c>
      <c r="S5032" s="3">
        <v>40037</v>
      </c>
      <c r="T5032">
        <v>0.15</v>
      </c>
    </row>
    <row r="5033" spans="10:20" x14ac:dyDescent="0.25">
      <c r="J5033" s="2">
        <v>40165</v>
      </c>
      <c r="K5033" s="4">
        <v>21.68</v>
      </c>
      <c r="S5033" s="3">
        <v>40038</v>
      </c>
      <c r="T5033">
        <v>0.15</v>
      </c>
    </row>
    <row r="5034" spans="10:20" x14ac:dyDescent="0.25">
      <c r="J5034" s="2">
        <v>40168</v>
      </c>
      <c r="K5034" s="4">
        <v>20.49</v>
      </c>
      <c r="S5034" s="3">
        <v>40039</v>
      </c>
      <c r="T5034">
        <v>0.15</v>
      </c>
    </row>
    <row r="5035" spans="10:20" x14ac:dyDescent="0.25">
      <c r="J5035" s="2">
        <v>40169</v>
      </c>
      <c r="K5035" s="4">
        <v>19.54</v>
      </c>
      <c r="S5035" s="3">
        <v>40042</v>
      </c>
      <c r="T5035">
        <v>0.17</v>
      </c>
    </row>
    <row r="5036" spans="10:20" x14ac:dyDescent="0.25">
      <c r="J5036" s="2">
        <v>40170</v>
      </c>
      <c r="K5036" s="4">
        <v>19.71</v>
      </c>
      <c r="S5036" s="3">
        <v>40043</v>
      </c>
      <c r="T5036">
        <v>0.17</v>
      </c>
    </row>
    <row r="5037" spans="10:20" x14ac:dyDescent="0.25">
      <c r="J5037" s="2">
        <v>40171</v>
      </c>
      <c r="K5037" s="4">
        <v>19.47</v>
      </c>
      <c r="S5037" s="3">
        <v>40044</v>
      </c>
      <c r="T5037">
        <v>0.17</v>
      </c>
    </row>
    <row r="5038" spans="10:20" x14ac:dyDescent="0.25">
      <c r="J5038" s="2">
        <v>40175</v>
      </c>
      <c r="K5038" s="4">
        <v>19.93</v>
      </c>
      <c r="S5038" s="3">
        <v>40045</v>
      </c>
      <c r="T5038">
        <v>0.17</v>
      </c>
    </row>
    <row r="5039" spans="10:20" x14ac:dyDescent="0.25">
      <c r="J5039" s="2">
        <v>40176</v>
      </c>
      <c r="K5039" s="4">
        <v>20.010000000000002</v>
      </c>
      <c r="S5039" s="3">
        <v>40046</v>
      </c>
      <c r="T5039">
        <v>0.16</v>
      </c>
    </row>
    <row r="5040" spans="10:20" x14ac:dyDescent="0.25">
      <c r="J5040" s="2">
        <v>40177</v>
      </c>
      <c r="K5040" s="4">
        <v>19.96</v>
      </c>
      <c r="S5040" s="3">
        <v>40049</v>
      </c>
      <c r="T5040">
        <v>0.16</v>
      </c>
    </row>
    <row r="5041" spans="10:20" x14ac:dyDescent="0.25">
      <c r="J5041" s="2">
        <v>40178</v>
      </c>
      <c r="K5041" s="4">
        <v>21.68</v>
      </c>
      <c r="S5041" s="3">
        <v>40050</v>
      </c>
      <c r="T5041">
        <v>0.15</v>
      </c>
    </row>
    <row r="5042" spans="10:20" x14ac:dyDescent="0.25">
      <c r="J5042" s="2">
        <v>40182</v>
      </c>
      <c r="K5042" s="4">
        <v>20.04</v>
      </c>
      <c r="S5042" s="3">
        <v>40051</v>
      </c>
      <c r="T5042">
        <v>0.15</v>
      </c>
    </row>
    <row r="5043" spans="10:20" x14ac:dyDescent="0.25">
      <c r="J5043" s="2">
        <v>40183</v>
      </c>
      <c r="K5043" s="4">
        <v>19.350000000000001</v>
      </c>
      <c r="S5043" s="3">
        <v>40052</v>
      </c>
      <c r="T5043">
        <v>0.14000000000000001</v>
      </c>
    </row>
    <row r="5044" spans="10:20" x14ac:dyDescent="0.25">
      <c r="J5044" s="2">
        <v>40184</v>
      </c>
      <c r="K5044" s="4">
        <v>19.16</v>
      </c>
      <c r="S5044" s="3">
        <v>40053</v>
      </c>
      <c r="T5044">
        <v>0.14000000000000001</v>
      </c>
    </row>
    <row r="5045" spans="10:20" x14ac:dyDescent="0.25">
      <c r="J5045" s="2">
        <v>40185</v>
      </c>
      <c r="K5045" s="4">
        <v>19.059999999999999</v>
      </c>
      <c r="S5045" s="3">
        <v>40056</v>
      </c>
      <c r="T5045">
        <v>0.15</v>
      </c>
    </row>
    <row r="5046" spans="10:20" x14ac:dyDescent="0.25">
      <c r="J5046" s="2">
        <v>40186</v>
      </c>
      <c r="K5046" s="4">
        <v>18.13</v>
      </c>
      <c r="S5046" s="3">
        <v>40057</v>
      </c>
      <c r="T5046">
        <v>0.15</v>
      </c>
    </row>
    <row r="5047" spans="10:20" x14ac:dyDescent="0.25">
      <c r="J5047" s="2">
        <v>40189</v>
      </c>
      <c r="K5047" s="4">
        <v>17.55</v>
      </c>
      <c r="S5047" s="3">
        <v>40058</v>
      </c>
      <c r="T5047">
        <v>0.16</v>
      </c>
    </row>
    <row r="5048" spans="10:20" x14ac:dyDescent="0.25">
      <c r="J5048" s="2">
        <v>40190</v>
      </c>
      <c r="K5048" s="4">
        <v>18.25</v>
      </c>
      <c r="S5048" s="3">
        <v>40059</v>
      </c>
      <c r="T5048">
        <v>0.15</v>
      </c>
    </row>
    <row r="5049" spans="10:20" x14ac:dyDescent="0.25">
      <c r="J5049" s="2">
        <v>40191</v>
      </c>
      <c r="K5049" s="4">
        <v>17.850000000000001</v>
      </c>
      <c r="S5049" s="3">
        <v>40060</v>
      </c>
      <c r="T5049">
        <v>0.15</v>
      </c>
    </row>
    <row r="5050" spans="10:20" x14ac:dyDescent="0.25">
      <c r="J5050" s="2">
        <v>40192</v>
      </c>
      <c r="K5050" s="4">
        <v>17.63</v>
      </c>
      <c r="S5050" s="3">
        <v>40064</v>
      </c>
      <c r="T5050">
        <v>0.15</v>
      </c>
    </row>
    <row r="5051" spans="10:20" x14ac:dyDescent="0.25">
      <c r="J5051" s="2">
        <v>40193</v>
      </c>
      <c r="K5051" s="4">
        <v>17.91</v>
      </c>
      <c r="S5051" s="3">
        <v>40065</v>
      </c>
      <c r="T5051">
        <v>0.15</v>
      </c>
    </row>
    <row r="5052" spans="10:20" x14ac:dyDescent="0.25">
      <c r="J5052" s="2">
        <v>40197</v>
      </c>
      <c r="K5052" s="4">
        <v>17.579999999999998</v>
      </c>
      <c r="S5052" s="3">
        <v>40066</v>
      </c>
      <c r="T5052">
        <v>0.16</v>
      </c>
    </row>
    <row r="5053" spans="10:20" x14ac:dyDescent="0.25">
      <c r="J5053" s="2">
        <v>40198</v>
      </c>
      <c r="K5053" s="4">
        <v>18.68</v>
      </c>
      <c r="S5053" s="3">
        <v>40067</v>
      </c>
      <c r="T5053">
        <v>0.15</v>
      </c>
    </row>
    <row r="5054" spans="10:20" x14ac:dyDescent="0.25">
      <c r="J5054" s="2">
        <v>40199</v>
      </c>
      <c r="K5054" s="4">
        <v>22.27</v>
      </c>
      <c r="S5054" s="3">
        <v>40070</v>
      </c>
      <c r="T5054">
        <v>0.16</v>
      </c>
    </row>
    <row r="5055" spans="10:20" x14ac:dyDescent="0.25">
      <c r="J5055" s="2">
        <v>40200</v>
      </c>
      <c r="K5055" s="4">
        <v>27.31</v>
      </c>
      <c r="S5055" s="3">
        <v>40071</v>
      </c>
      <c r="T5055">
        <v>0.17</v>
      </c>
    </row>
    <row r="5056" spans="10:20" x14ac:dyDescent="0.25">
      <c r="J5056" s="2">
        <v>40203</v>
      </c>
      <c r="K5056" s="4">
        <v>25.41</v>
      </c>
      <c r="S5056" s="3">
        <v>40072</v>
      </c>
      <c r="T5056">
        <v>0.17</v>
      </c>
    </row>
    <row r="5057" spans="10:20" x14ac:dyDescent="0.25">
      <c r="J5057" s="2">
        <v>40204</v>
      </c>
      <c r="K5057" s="4">
        <v>24.55</v>
      </c>
      <c r="S5057" s="3">
        <v>40073</v>
      </c>
      <c r="T5057">
        <v>0.16</v>
      </c>
    </row>
    <row r="5058" spans="10:20" x14ac:dyDescent="0.25">
      <c r="J5058" s="2">
        <v>40205</v>
      </c>
      <c r="K5058" s="4">
        <v>23.14</v>
      </c>
      <c r="S5058" s="3">
        <v>40074</v>
      </c>
      <c r="T5058">
        <v>0.16</v>
      </c>
    </row>
    <row r="5059" spans="10:20" x14ac:dyDescent="0.25">
      <c r="J5059" s="2">
        <v>40206</v>
      </c>
      <c r="K5059" s="4">
        <v>23.73</v>
      </c>
      <c r="S5059" s="3">
        <v>40077</v>
      </c>
      <c r="T5059">
        <v>0.15</v>
      </c>
    </row>
    <row r="5060" spans="10:20" x14ac:dyDescent="0.25">
      <c r="J5060" s="2">
        <v>40207</v>
      </c>
      <c r="K5060" s="4">
        <v>24.62</v>
      </c>
      <c r="S5060" s="3">
        <v>40078</v>
      </c>
      <c r="T5060">
        <v>0.15</v>
      </c>
    </row>
    <row r="5061" spans="10:20" x14ac:dyDescent="0.25">
      <c r="J5061" s="2">
        <v>40210</v>
      </c>
      <c r="K5061" s="4">
        <v>22.59</v>
      </c>
      <c r="S5061" s="3">
        <v>40079</v>
      </c>
      <c r="T5061">
        <v>0.15</v>
      </c>
    </row>
    <row r="5062" spans="10:20" x14ac:dyDescent="0.25">
      <c r="J5062" s="2">
        <v>40211</v>
      </c>
      <c r="K5062" s="4">
        <v>21.48</v>
      </c>
      <c r="S5062" s="3">
        <v>40080</v>
      </c>
      <c r="T5062">
        <v>0.14000000000000001</v>
      </c>
    </row>
    <row r="5063" spans="10:20" x14ac:dyDescent="0.25">
      <c r="J5063" s="2">
        <v>40212</v>
      </c>
      <c r="K5063" s="4">
        <v>21.6</v>
      </c>
      <c r="S5063" s="3">
        <v>40081</v>
      </c>
      <c r="T5063">
        <v>0.13</v>
      </c>
    </row>
    <row r="5064" spans="10:20" x14ac:dyDescent="0.25">
      <c r="J5064" s="2">
        <v>40213</v>
      </c>
      <c r="K5064" s="4">
        <v>26.08</v>
      </c>
      <c r="S5064" s="3">
        <v>40084</v>
      </c>
      <c r="T5064">
        <v>0.13</v>
      </c>
    </row>
    <row r="5065" spans="10:20" x14ac:dyDescent="0.25">
      <c r="J5065" s="2">
        <v>40214</v>
      </c>
      <c r="K5065" s="4">
        <v>26.11</v>
      </c>
      <c r="S5065" s="3">
        <v>40085</v>
      </c>
      <c r="T5065">
        <v>0.11</v>
      </c>
    </row>
    <row r="5066" spans="10:20" x14ac:dyDescent="0.25">
      <c r="J5066" s="2">
        <v>40217</v>
      </c>
      <c r="K5066" s="4">
        <v>26.51</v>
      </c>
      <c r="S5066" s="3">
        <v>40086</v>
      </c>
      <c r="T5066">
        <v>7.0000000000000007E-2</v>
      </c>
    </row>
    <row r="5067" spans="10:20" x14ac:dyDescent="0.25">
      <c r="J5067" s="2">
        <v>40218</v>
      </c>
      <c r="K5067" s="4">
        <v>26</v>
      </c>
      <c r="S5067" s="3">
        <v>40087</v>
      </c>
      <c r="T5067">
        <v>0.11</v>
      </c>
    </row>
    <row r="5068" spans="10:20" x14ac:dyDescent="0.25">
      <c r="J5068" s="2">
        <v>40219</v>
      </c>
      <c r="K5068" s="4">
        <v>25.4</v>
      </c>
      <c r="S5068" s="3">
        <v>40088</v>
      </c>
      <c r="T5068">
        <v>0.13</v>
      </c>
    </row>
    <row r="5069" spans="10:20" x14ac:dyDescent="0.25">
      <c r="J5069" s="2">
        <v>40220</v>
      </c>
      <c r="K5069" s="4">
        <v>23.96</v>
      </c>
      <c r="S5069" s="3">
        <v>40091</v>
      </c>
      <c r="T5069">
        <v>0.13</v>
      </c>
    </row>
    <row r="5070" spans="10:20" x14ac:dyDescent="0.25">
      <c r="J5070" s="2">
        <v>40221</v>
      </c>
      <c r="K5070" s="4">
        <v>22.73</v>
      </c>
      <c r="S5070" s="3">
        <v>40092</v>
      </c>
      <c r="T5070">
        <v>0.12</v>
      </c>
    </row>
    <row r="5071" spans="10:20" x14ac:dyDescent="0.25">
      <c r="J5071" s="2">
        <v>40225</v>
      </c>
      <c r="K5071" s="4">
        <v>22.25</v>
      </c>
      <c r="S5071" s="3">
        <v>40093</v>
      </c>
      <c r="T5071">
        <v>0.13</v>
      </c>
    </row>
    <row r="5072" spans="10:20" x14ac:dyDescent="0.25">
      <c r="J5072" s="2">
        <v>40226</v>
      </c>
      <c r="K5072" s="4">
        <v>21.72</v>
      </c>
      <c r="S5072" s="3">
        <v>40094</v>
      </c>
      <c r="T5072">
        <v>0.12</v>
      </c>
    </row>
    <row r="5073" spans="10:20" x14ac:dyDescent="0.25">
      <c r="J5073" s="2">
        <v>40227</v>
      </c>
      <c r="K5073" s="4">
        <v>20.63</v>
      </c>
      <c r="S5073" s="3">
        <v>40095</v>
      </c>
      <c r="T5073">
        <v>0.12</v>
      </c>
    </row>
    <row r="5074" spans="10:20" x14ac:dyDescent="0.25">
      <c r="J5074" s="2">
        <v>40228</v>
      </c>
      <c r="K5074" s="4">
        <v>20.02</v>
      </c>
      <c r="S5074" s="3">
        <v>40099</v>
      </c>
      <c r="T5074">
        <v>0.12</v>
      </c>
    </row>
    <row r="5075" spans="10:20" x14ac:dyDescent="0.25">
      <c r="J5075" s="2">
        <v>40231</v>
      </c>
      <c r="K5075" s="4">
        <v>19.940000000000001</v>
      </c>
      <c r="S5075" s="3">
        <v>40100</v>
      </c>
      <c r="T5075">
        <v>0.12</v>
      </c>
    </row>
    <row r="5076" spans="10:20" x14ac:dyDescent="0.25">
      <c r="J5076" s="2">
        <v>40232</v>
      </c>
      <c r="K5076" s="4">
        <v>21.37</v>
      </c>
      <c r="S5076" s="3">
        <v>40101</v>
      </c>
      <c r="T5076">
        <v>0.13</v>
      </c>
    </row>
    <row r="5077" spans="10:20" x14ac:dyDescent="0.25">
      <c r="J5077" s="2">
        <v>40233</v>
      </c>
      <c r="K5077" s="4">
        <v>20.27</v>
      </c>
      <c r="S5077" s="3">
        <v>40102</v>
      </c>
      <c r="T5077">
        <v>0.12</v>
      </c>
    </row>
    <row r="5078" spans="10:20" x14ac:dyDescent="0.25">
      <c r="J5078" s="2">
        <v>40234</v>
      </c>
      <c r="K5078" s="4">
        <v>20.100000000000001</v>
      </c>
      <c r="S5078" s="3">
        <v>40105</v>
      </c>
      <c r="T5078">
        <v>0.12</v>
      </c>
    </row>
    <row r="5079" spans="10:20" x14ac:dyDescent="0.25">
      <c r="J5079" s="2">
        <v>40235</v>
      </c>
      <c r="K5079" s="4">
        <v>19.5</v>
      </c>
      <c r="S5079" s="3">
        <v>40106</v>
      </c>
      <c r="T5079">
        <v>0.12</v>
      </c>
    </row>
    <row r="5080" spans="10:20" x14ac:dyDescent="0.25">
      <c r="J5080" s="2">
        <v>40238</v>
      </c>
      <c r="K5080" s="4">
        <v>19.260000000000002</v>
      </c>
      <c r="S5080" s="3">
        <v>40107</v>
      </c>
      <c r="T5080">
        <v>0.11</v>
      </c>
    </row>
    <row r="5081" spans="10:20" x14ac:dyDescent="0.25">
      <c r="J5081" s="2">
        <v>40239</v>
      </c>
      <c r="K5081" s="4">
        <v>19.059999999999999</v>
      </c>
      <c r="S5081" s="3">
        <v>40108</v>
      </c>
      <c r="T5081">
        <v>0.11</v>
      </c>
    </row>
    <row r="5082" spans="10:20" x14ac:dyDescent="0.25">
      <c r="J5082" s="2">
        <v>40240</v>
      </c>
      <c r="K5082" s="4">
        <v>18.829999999999998</v>
      </c>
      <c r="S5082" s="3">
        <v>40109</v>
      </c>
      <c r="T5082">
        <v>0.11</v>
      </c>
    </row>
    <row r="5083" spans="10:20" x14ac:dyDescent="0.25">
      <c r="J5083" s="2">
        <v>40241</v>
      </c>
      <c r="K5083" s="4">
        <v>18.72</v>
      </c>
      <c r="S5083" s="3">
        <v>40112</v>
      </c>
      <c r="T5083">
        <v>0.11</v>
      </c>
    </row>
    <row r="5084" spans="10:20" x14ac:dyDescent="0.25">
      <c r="J5084" s="2">
        <v>40242</v>
      </c>
      <c r="K5084" s="4">
        <v>17.420000000000002</v>
      </c>
      <c r="S5084" s="3">
        <v>40113</v>
      </c>
      <c r="T5084">
        <v>0.11</v>
      </c>
    </row>
    <row r="5085" spans="10:20" x14ac:dyDescent="0.25">
      <c r="J5085" s="2">
        <v>40245</v>
      </c>
      <c r="K5085" s="4">
        <v>17.79</v>
      </c>
      <c r="S5085" s="3">
        <v>40114</v>
      </c>
      <c r="T5085">
        <v>0.11</v>
      </c>
    </row>
    <row r="5086" spans="10:20" x14ac:dyDescent="0.25">
      <c r="J5086" s="2">
        <v>40246</v>
      </c>
      <c r="K5086" s="4">
        <v>17.920000000000002</v>
      </c>
      <c r="S5086" s="3">
        <v>40115</v>
      </c>
      <c r="T5086">
        <v>0.11</v>
      </c>
    </row>
    <row r="5087" spans="10:20" x14ac:dyDescent="0.25">
      <c r="J5087" s="2">
        <v>40247</v>
      </c>
      <c r="K5087" s="4">
        <v>18.57</v>
      </c>
      <c r="S5087" s="3">
        <v>40116</v>
      </c>
      <c r="T5087">
        <v>0.11</v>
      </c>
    </row>
    <row r="5088" spans="10:20" x14ac:dyDescent="0.25">
      <c r="J5088" s="2">
        <v>40248</v>
      </c>
      <c r="K5088" s="4">
        <v>18.059999999999999</v>
      </c>
      <c r="S5088" s="3">
        <v>40119</v>
      </c>
      <c r="T5088">
        <v>0.12</v>
      </c>
    </row>
    <row r="5089" spans="10:20" x14ac:dyDescent="0.25">
      <c r="J5089" s="2">
        <v>40249</v>
      </c>
      <c r="K5089" s="4">
        <v>17.579999999999998</v>
      </c>
      <c r="S5089" s="3">
        <v>40120</v>
      </c>
      <c r="T5089">
        <v>0.12</v>
      </c>
    </row>
    <row r="5090" spans="10:20" x14ac:dyDescent="0.25">
      <c r="J5090" s="2">
        <v>40252</v>
      </c>
      <c r="K5090" s="4">
        <v>18</v>
      </c>
      <c r="S5090" s="3">
        <v>40121</v>
      </c>
      <c r="T5090">
        <v>0.13</v>
      </c>
    </row>
    <row r="5091" spans="10:20" x14ac:dyDescent="0.25">
      <c r="J5091" s="2">
        <v>40253</v>
      </c>
      <c r="K5091" s="4">
        <v>17.690000000000001</v>
      </c>
      <c r="S5091" s="3">
        <v>40122</v>
      </c>
      <c r="T5091">
        <v>0.13</v>
      </c>
    </row>
    <row r="5092" spans="10:20" x14ac:dyDescent="0.25">
      <c r="J5092" s="2">
        <v>40254</v>
      </c>
      <c r="K5092" s="4">
        <v>16.91</v>
      </c>
      <c r="S5092" s="3">
        <v>40123</v>
      </c>
      <c r="T5092">
        <v>0.12</v>
      </c>
    </row>
    <row r="5093" spans="10:20" x14ac:dyDescent="0.25">
      <c r="J5093" s="2">
        <v>40255</v>
      </c>
      <c r="K5093" s="4">
        <v>16.62</v>
      </c>
      <c r="S5093" s="3">
        <v>40126</v>
      </c>
      <c r="T5093">
        <v>0.12</v>
      </c>
    </row>
    <row r="5094" spans="10:20" x14ac:dyDescent="0.25">
      <c r="J5094" s="2">
        <v>40256</v>
      </c>
      <c r="K5094" s="4">
        <v>16.97</v>
      </c>
      <c r="S5094" s="3">
        <v>40127</v>
      </c>
      <c r="T5094">
        <v>0.13</v>
      </c>
    </row>
    <row r="5095" spans="10:20" x14ac:dyDescent="0.25">
      <c r="J5095" s="2">
        <v>40259</v>
      </c>
      <c r="K5095" s="4">
        <v>16.87</v>
      </c>
      <c r="S5095" s="3">
        <v>40129</v>
      </c>
      <c r="T5095">
        <v>0.12</v>
      </c>
    </row>
    <row r="5096" spans="10:20" x14ac:dyDescent="0.25">
      <c r="J5096" s="2">
        <v>40260</v>
      </c>
      <c r="K5096" s="4">
        <v>16.350000000000001</v>
      </c>
      <c r="S5096" s="3">
        <v>40130</v>
      </c>
      <c r="T5096">
        <v>0.12</v>
      </c>
    </row>
    <row r="5097" spans="10:20" x14ac:dyDescent="0.25">
      <c r="J5097" s="2">
        <v>40261</v>
      </c>
      <c r="K5097" s="4">
        <v>17.55</v>
      </c>
      <c r="S5097" s="3">
        <v>40133</v>
      </c>
      <c r="T5097">
        <v>0.12</v>
      </c>
    </row>
    <row r="5098" spans="10:20" x14ac:dyDescent="0.25">
      <c r="J5098" s="2">
        <v>40262</v>
      </c>
      <c r="K5098" s="4">
        <v>18.399999999999999</v>
      </c>
      <c r="S5098" s="3">
        <v>40134</v>
      </c>
      <c r="T5098">
        <v>0.12</v>
      </c>
    </row>
    <row r="5099" spans="10:20" x14ac:dyDescent="0.25">
      <c r="J5099" s="2">
        <v>40263</v>
      </c>
      <c r="K5099" s="4">
        <v>17.77</v>
      </c>
      <c r="S5099" s="3">
        <v>40135</v>
      </c>
      <c r="T5099">
        <v>0.11</v>
      </c>
    </row>
    <row r="5100" spans="10:20" x14ac:dyDescent="0.25">
      <c r="J5100" s="2">
        <v>40266</v>
      </c>
      <c r="K5100" s="4">
        <v>17.59</v>
      </c>
      <c r="S5100" s="3">
        <v>40136</v>
      </c>
      <c r="T5100">
        <v>0.11</v>
      </c>
    </row>
    <row r="5101" spans="10:20" x14ac:dyDescent="0.25">
      <c r="J5101" s="2">
        <v>40267</v>
      </c>
      <c r="K5101" s="4">
        <v>17.13</v>
      </c>
      <c r="S5101" s="3">
        <v>40137</v>
      </c>
      <c r="T5101">
        <v>0.11</v>
      </c>
    </row>
    <row r="5102" spans="10:20" x14ac:dyDescent="0.25">
      <c r="J5102" s="2">
        <v>40268</v>
      </c>
      <c r="K5102" s="4">
        <v>17.59</v>
      </c>
      <c r="S5102" s="3">
        <v>40140</v>
      </c>
      <c r="T5102">
        <v>0.12</v>
      </c>
    </row>
    <row r="5103" spans="10:20" x14ac:dyDescent="0.25">
      <c r="J5103" s="2">
        <v>40269</v>
      </c>
      <c r="K5103" s="4">
        <v>17.47</v>
      </c>
      <c r="S5103" s="3">
        <v>40141</v>
      </c>
      <c r="T5103">
        <v>0.12</v>
      </c>
    </row>
    <row r="5104" spans="10:20" x14ac:dyDescent="0.25">
      <c r="J5104" s="2">
        <v>40273</v>
      </c>
      <c r="K5104" s="4">
        <v>17.02</v>
      </c>
      <c r="S5104" s="3">
        <v>40142</v>
      </c>
      <c r="T5104">
        <v>0.11</v>
      </c>
    </row>
    <row r="5105" spans="10:20" x14ac:dyDescent="0.25">
      <c r="J5105" s="2">
        <v>40274</v>
      </c>
      <c r="K5105" s="4">
        <v>16.23</v>
      </c>
      <c r="S5105" s="3">
        <v>40144</v>
      </c>
      <c r="T5105">
        <v>0.12</v>
      </c>
    </row>
    <row r="5106" spans="10:20" x14ac:dyDescent="0.25">
      <c r="J5106" s="2">
        <v>40275</v>
      </c>
      <c r="K5106" s="4">
        <v>16.62</v>
      </c>
      <c r="S5106" s="3">
        <v>40147</v>
      </c>
      <c r="T5106">
        <v>0.13</v>
      </c>
    </row>
    <row r="5107" spans="10:20" x14ac:dyDescent="0.25">
      <c r="J5107" s="2">
        <v>40276</v>
      </c>
      <c r="K5107" s="4">
        <v>16.48</v>
      </c>
      <c r="S5107" s="3">
        <v>40148</v>
      </c>
      <c r="T5107">
        <v>0.13</v>
      </c>
    </row>
    <row r="5108" spans="10:20" x14ac:dyDescent="0.25">
      <c r="J5108" s="2">
        <v>40277</v>
      </c>
      <c r="K5108" s="4">
        <v>16.14</v>
      </c>
      <c r="S5108" s="3">
        <v>40149</v>
      </c>
      <c r="T5108">
        <v>0.13</v>
      </c>
    </row>
    <row r="5109" spans="10:20" x14ac:dyDescent="0.25">
      <c r="J5109" s="2">
        <v>40280</v>
      </c>
      <c r="K5109" s="4">
        <v>15.58</v>
      </c>
      <c r="S5109" s="3">
        <v>40150</v>
      </c>
      <c r="T5109">
        <v>0.13</v>
      </c>
    </row>
    <row r="5110" spans="10:20" x14ac:dyDescent="0.25">
      <c r="J5110" s="2">
        <v>40281</v>
      </c>
      <c r="K5110" s="4">
        <v>16.2</v>
      </c>
      <c r="S5110" s="3">
        <v>40151</v>
      </c>
      <c r="T5110">
        <v>0.12</v>
      </c>
    </row>
    <row r="5111" spans="10:20" x14ac:dyDescent="0.25">
      <c r="J5111" s="2">
        <v>40282</v>
      </c>
      <c r="K5111" s="4">
        <v>15.59</v>
      </c>
      <c r="S5111" s="3">
        <v>40154</v>
      </c>
      <c r="T5111">
        <v>0.12</v>
      </c>
    </row>
    <row r="5112" spans="10:20" x14ac:dyDescent="0.25">
      <c r="J5112" s="2">
        <v>40283</v>
      </c>
      <c r="K5112" s="4">
        <v>15.89</v>
      </c>
      <c r="S5112" s="3">
        <v>40155</v>
      </c>
      <c r="T5112">
        <v>0.12</v>
      </c>
    </row>
    <row r="5113" spans="10:20" x14ac:dyDescent="0.25">
      <c r="J5113" s="2">
        <v>40284</v>
      </c>
      <c r="K5113" s="4">
        <v>18.36</v>
      </c>
      <c r="S5113" s="3">
        <v>40156</v>
      </c>
      <c r="T5113">
        <v>0.12</v>
      </c>
    </row>
    <row r="5114" spans="10:20" x14ac:dyDescent="0.25">
      <c r="J5114" s="2">
        <v>40287</v>
      </c>
      <c r="K5114" s="4">
        <v>17.34</v>
      </c>
      <c r="S5114" s="3">
        <v>40157</v>
      </c>
      <c r="T5114">
        <v>0.12</v>
      </c>
    </row>
    <row r="5115" spans="10:20" x14ac:dyDescent="0.25">
      <c r="J5115" s="2">
        <v>40288</v>
      </c>
      <c r="K5115" s="4">
        <v>15.73</v>
      </c>
      <c r="S5115" s="3">
        <v>40158</v>
      </c>
      <c r="T5115">
        <v>0.12</v>
      </c>
    </row>
    <row r="5116" spans="10:20" x14ac:dyDescent="0.25">
      <c r="J5116" s="2">
        <v>40289</v>
      </c>
      <c r="K5116" s="4">
        <v>16.32</v>
      </c>
      <c r="S5116" s="3">
        <v>40161</v>
      </c>
      <c r="T5116">
        <v>0.12</v>
      </c>
    </row>
    <row r="5117" spans="10:20" x14ac:dyDescent="0.25">
      <c r="J5117" s="2">
        <v>40290</v>
      </c>
      <c r="K5117" s="4">
        <v>16.47</v>
      </c>
      <c r="S5117" s="3">
        <v>40162</v>
      </c>
      <c r="T5117">
        <v>0.13</v>
      </c>
    </row>
    <row r="5118" spans="10:20" x14ac:dyDescent="0.25">
      <c r="J5118" s="2">
        <v>40291</v>
      </c>
      <c r="K5118" s="4">
        <v>16.62</v>
      </c>
      <c r="S5118" s="3">
        <v>40163</v>
      </c>
      <c r="T5118">
        <v>0.14000000000000001</v>
      </c>
    </row>
    <row r="5119" spans="10:20" x14ac:dyDescent="0.25">
      <c r="J5119" s="2">
        <v>40294</v>
      </c>
      <c r="K5119" s="4">
        <v>17.47</v>
      </c>
      <c r="S5119" s="3">
        <v>40164</v>
      </c>
      <c r="T5119">
        <v>0.13</v>
      </c>
    </row>
    <row r="5120" spans="10:20" x14ac:dyDescent="0.25">
      <c r="J5120" s="2">
        <v>40295</v>
      </c>
      <c r="K5120" s="4">
        <v>22.81</v>
      </c>
      <c r="S5120" s="3">
        <v>40165</v>
      </c>
      <c r="T5120">
        <v>0.12</v>
      </c>
    </row>
    <row r="5121" spans="10:20" x14ac:dyDescent="0.25">
      <c r="J5121" s="2">
        <v>40296</v>
      </c>
      <c r="K5121" s="4">
        <v>21.08</v>
      </c>
      <c r="S5121" s="3">
        <v>40168</v>
      </c>
      <c r="T5121">
        <v>0.12</v>
      </c>
    </row>
    <row r="5122" spans="10:20" x14ac:dyDescent="0.25">
      <c r="J5122" s="2">
        <v>40297</v>
      </c>
      <c r="K5122" s="4">
        <v>18.440000000000001</v>
      </c>
      <c r="S5122" s="3">
        <v>40169</v>
      </c>
      <c r="T5122">
        <v>0.12</v>
      </c>
    </row>
    <row r="5123" spans="10:20" x14ac:dyDescent="0.25">
      <c r="J5123" s="2">
        <v>40298</v>
      </c>
      <c r="K5123" s="4">
        <v>22.05</v>
      </c>
      <c r="S5123" s="3">
        <v>40170</v>
      </c>
      <c r="T5123">
        <v>0.11</v>
      </c>
    </row>
    <row r="5124" spans="10:20" x14ac:dyDescent="0.25">
      <c r="J5124" s="2">
        <v>40301</v>
      </c>
      <c r="K5124" s="4">
        <v>20.190000000000001</v>
      </c>
      <c r="S5124" s="3">
        <v>40171</v>
      </c>
      <c r="T5124">
        <v>0.11</v>
      </c>
    </row>
    <row r="5125" spans="10:20" x14ac:dyDescent="0.25">
      <c r="J5125" s="2">
        <v>40302</v>
      </c>
      <c r="K5125" s="4">
        <v>23.84</v>
      </c>
      <c r="S5125" s="3">
        <v>40175</v>
      </c>
      <c r="T5125">
        <v>0.12</v>
      </c>
    </row>
    <row r="5126" spans="10:20" x14ac:dyDescent="0.25">
      <c r="J5126" s="2">
        <v>40303</v>
      </c>
      <c r="K5126" s="4">
        <v>24.91</v>
      </c>
      <c r="S5126" s="3">
        <v>40176</v>
      </c>
      <c r="T5126">
        <v>0.12</v>
      </c>
    </row>
    <row r="5127" spans="10:20" x14ac:dyDescent="0.25">
      <c r="J5127" s="2">
        <v>40304</v>
      </c>
      <c r="K5127" s="4">
        <v>32.799999999999997</v>
      </c>
      <c r="S5127" s="3">
        <v>40177</v>
      </c>
      <c r="T5127">
        <v>0.11</v>
      </c>
    </row>
    <row r="5128" spans="10:20" x14ac:dyDescent="0.25">
      <c r="J5128" s="2">
        <v>40305</v>
      </c>
      <c r="K5128" s="4">
        <v>40.950000000000003</v>
      </c>
      <c r="S5128" s="3">
        <v>40178</v>
      </c>
      <c r="T5128">
        <v>0.05</v>
      </c>
    </row>
    <row r="5129" spans="10:20" x14ac:dyDescent="0.25">
      <c r="J5129" s="2">
        <v>40308</v>
      </c>
      <c r="K5129" s="4">
        <v>28.84</v>
      </c>
      <c r="S5129" s="3">
        <v>40182</v>
      </c>
      <c r="T5129">
        <v>0.12</v>
      </c>
    </row>
    <row r="5130" spans="10:20" x14ac:dyDescent="0.25">
      <c r="J5130" s="2">
        <v>40309</v>
      </c>
      <c r="K5130" s="4">
        <v>28.32</v>
      </c>
      <c r="S5130" s="3">
        <v>40183</v>
      </c>
      <c r="T5130">
        <v>0.12</v>
      </c>
    </row>
    <row r="5131" spans="10:20" x14ac:dyDescent="0.25">
      <c r="J5131" s="2">
        <v>40310</v>
      </c>
      <c r="K5131" s="4">
        <v>25.52</v>
      </c>
      <c r="S5131" s="3">
        <v>40184</v>
      </c>
      <c r="T5131">
        <v>0.12</v>
      </c>
    </row>
    <row r="5132" spans="10:20" x14ac:dyDescent="0.25">
      <c r="J5132" s="2">
        <v>40311</v>
      </c>
      <c r="K5132" s="4">
        <v>26.68</v>
      </c>
      <c r="S5132" s="3">
        <v>40185</v>
      </c>
      <c r="T5132">
        <v>0.1</v>
      </c>
    </row>
    <row r="5133" spans="10:20" x14ac:dyDescent="0.25">
      <c r="J5133" s="2">
        <v>40312</v>
      </c>
      <c r="K5133" s="4">
        <v>31.24</v>
      </c>
      <c r="S5133" s="3">
        <v>40186</v>
      </c>
      <c r="T5133">
        <v>0.11</v>
      </c>
    </row>
    <row r="5134" spans="10:20" x14ac:dyDescent="0.25">
      <c r="J5134" s="2">
        <v>40315</v>
      </c>
      <c r="K5134" s="4">
        <v>30.84</v>
      </c>
      <c r="S5134" s="3">
        <v>40189</v>
      </c>
      <c r="T5134">
        <v>0.11</v>
      </c>
    </row>
    <row r="5135" spans="10:20" x14ac:dyDescent="0.25">
      <c r="J5135" s="2">
        <v>40316</v>
      </c>
      <c r="K5135" s="4">
        <v>33.549999999999997</v>
      </c>
      <c r="S5135" s="3">
        <v>40190</v>
      </c>
      <c r="T5135">
        <v>0.11</v>
      </c>
    </row>
    <row r="5136" spans="10:20" x14ac:dyDescent="0.25">
      <c r="J5136" s="2">
        <v>40317</v>
      </c>
      <c r="K5136" s="4">
        <v>35.32</v>
      </c>
      <c r="S5136" s="3">
        <v>40191</v>
      </c>
      <c r="T5136">
        <v>0.11</v>
      </c>
    </row>
    <row r="5137" spans="10:20" x14ac:dyDescent="0.25">
      <c r="J5137" s="2">
        <v>40318</v>
      </c>
      <c r="K5137" s="4">
        <v>45.79</v>
      </c>
      <c r="S5137" s="3">
        <v>40192</v>
      </c>
      <c r="T5137">
        <v>0.11</v>
      </c>
    </row>
    <row r="5138" spans="10:20" x14ac:dyDescent="0.25">
      <c r="J5138" s="2">
        <v>40319</v>
      </c>
      <c r="K5138" s="4">
        <v>40.1</v>
      </c>
      <c r="S5138" s="3">
        <v>40193</v>
      </c>
      <c r="T5138">
        <v>0.12</v>
      </c>
    </row>
    <row r="5139" spans="10:20" x14ac:dyDescent="0.25">
      <c r="J5139" s="2">
        <v>40322</v>
      </c>
      <c r="K5139" s="4">
        <v>38.32</v>
      </c>
      <c r="S5139" s="3">
        <v>40197</v>
      </c>
      <c r="T5139">
        <v>0.13</v>
      </c>
    </row>
    <row r="5140" spans="10:20" x14ac:dyDescent="0.25">
      <c r="J5140" s="2">
        <v>40323</v>
      </c>
      <c r="K5140" s="4">
        <v>34.61</v>
      </c>
      <c r="S5140" s="3">
        <v>40198</v>
      </c>
      <c r="T5140">
        <v>0.13</v>
      </c>
    </row>
    <row r="5141" spans="10:20" x14ac:dyDescent="0.25">
      <c r="J5141" s="2">
        <v>40324</v>
      </c>
      <c r="K5141" s="4">
        <v>35.020000000000003</v>
      </c>
      <c r="S5141" s="3">
        <v>40199</v>
      </c>
      <c r="T5141">
        <v>0.12</v>
      </c>
    </row>
    <row r="5142" spans="10:20" x14ac:dyDescent="0.25">
      <c r="J5142" s="2">
        <v>40325</v>
      </c>
      <c r="K5142" s="4">
        <v>29.68</v>
      </c>
      <c r="S5142" s="3">
        <v>40200</v>
      </c>
      <c r="T5142">
        <v>0.11</v>
      </c>
    </row>
    <row r="5143" spans="10:20" x14ac:dyDescent="0.25">
      <c r="J5143" s="2">
        <v>40326</v>
      </c>
      <c r="K5143" s="4">
        <v>32.07</v>
      </c>
      <c r="S5143" s="3">
        <v>40203</v>
      </c>
      <c r="T5143">
        <v>0.12</v>
      </c>
    </row>
    <row r="5144" spans="10:20" x14ac:dyDescent="0.25">
      <c r="J5144" s="2">
        <v>40330</v>
      </c>
      <c r="K5144" s="4">
        <v>35.54</v>
      </c>
      <c r="S5144" s="3">
        <v>40204</v>
      </c>
      <c r="T5144">
        <v>0.12</v>
      </c>
    </row>
    <row r="5145" spans="10:20" x14ac:dyDescent="0.25">
      <c r="J5145" s="2">
        <v>40331</v>
      </c>
      <c r="K5145" s="4">
        <v>30.17</v>
      </c>
      <c r="S5145" s="3">
        <v>40205</v>
      </c>
      <c r="T5145">
        <v>0.12</v>
      </c>
    </row>
    <row r="5146" spans="10:20" x14ac:dyDescent="0.25">
      <c r="J5146" s="2">
        <v>40332</v>
      </c>
      <c r="K5146" s="4">
        <v>29.46</v>
      </c>
      <c r="S5146" s="3">
        <v>40206</v>
      </c>
      <c r="T5146">
        <v>0.12</v>
      </c>
    </row>
    <row r="5147" spans="10:20" x14ac:dyDescent="0.25">
      <c r="J5147" s="2">
        <v>40333</v>
      </c>
      <c r="K5147" s="4">
        <v>35.479999999999997</v>
      </c>
      <c r="S5147" s="3">
        <v>40207</v>
      </c>
      <c r="T5147">
        <v>0.12</v>
      </c>
    </row>
    <row r="5148" spans="10:20" x14ac:dyDescent="0.25">
      <c r="J5148" s="2">
        <v>40336</v>
      </c>
      <c r="K5148" s="4">
        <v>36.57</v>
      </c>
      <c r="S5148" s="3">
        <v>40210</v>
      </c>
      <c r="T5148">
        <v>0.14000000000000001</v>
      </c>
    </row>
    <row r="5149" spans="10:20" x14ac:dyDescent="0.25">
      <c r="J5149" s="2">
        <v>40337</v>
      </c>
      <c r="K5149" s="4">
        <v>33.700000000000003</v>
      </c>
      <c r="S5149" s="3">
        <v>40211</v>
      </c>
      <c r="T5149">
        <v>0.14000000000000001</v>
      </c>
    </row>
    <row r="5150" spans="10:20" x14ac:dyDescent="0.25">
      <c r="J5150" s="2">
        <v>40338</v>
      </c>
      <c r="K5150" s="4">
        <v>33.729999999999997</v>
      </c>
      <c r="S5150" s="3">
        <v>40212</v>
      </c>
      <c r="T5150">
        <v>0.13</v>
      </c>
    </row>
    <row r="5151" spans="10:20" x14ac:dyDescent="0.25">
      <c r="J5151" s="2">
        <v>40339</v>
      </c>
      <c r="K5151" s="4">
        <v>30.57</v>
      </c>
      <c r="S5151" s="3">
        <v>40213</v>
      </c>
      <c r="T5151">
        <v>0.14000000000000001</v>
      </c>
    </row>
    <row r="5152" spans="10:20" x14ac:dyDescent="0.25">
      <c r="J5152" s="2">
        <v>40340</v>
      </c>
      <c r="K5152" s="4">
        <v>28.79</v>
      </c>
      <c r="S5152" s="3">
        <v>40214</v>
      </c>
      <c r="T5152">
        <v>0.13</v>
      </c>
    </row>
    <row r="5153" spans="10:20" x14ac:dyDescent="0.25">
      <c r="J5153" s="2">
        <v>40343</v>
      </c>
      <c r="K5153" s="4">
        <v>28.58</v>
      </c>
      <c r="S5153" s="3">
        <v>40217</v>
      </c>
      <c r="T5153">
        <v>0.13</v>
      </c>
    </row>
    <row r="5154" spans="10:20" x14ac:dyDescent="0.25">
      <c r="J5154" s="2">
        <v>40344</v>
      </c>
      <c r="K5154" s="4">
        <v>25.87</v>
      </c>
      <c r="S5154" s="3">
        <v>40218</v>
      </c>
      <c r="T5154">
        <v>0.13</v>
      </c>
    </row>
    <row r="5155" spans="10:20" x14ac:dyDescent="0.25">
      <c r="J5155" s="2">
        <v>40345</v>
      </c>
      <c r="K5155" s="4">
        <v>25.92</v>
      </c>
      <c r="S5155" s="3">
        <v>40219</v>
      </c>
      <c r="T5155">
        <v>0.12</v>
      </c>
    </row>
    <row r="5156" spans="10:20" x14ac:dyDescent="0.25">
      <c r="J5156" s="2">
        <v>40346</v>
      </c>
      <c r="K5156" s="4">
        <v>25.05</v>
      </c>
      <c r="S5156" s="3">
        <v>40220</v>
      </c>
      <c r="T5156">
        <v>0.12</v>
      </c>
    </row>
    <row r="5157" spans="10:20" x14ac:dyDescent="0.25">
      <c r="J5157" s="2">
        <v>40347</v>
      </c>
      <c r="K5157" s="4">
        <v>23.95</v>
      </c>
      <c r="S5157" s="3">
        <v>40221</v>
      </c>
      <c r="T5157">
        <v>0.12</v>
      </c>
    </row>
    <row r="5158" spans="10:20" x14ac:dyDescent="0.25">
      <c r="J5158" s="2">
        <v>40350</v>
      </c>
      <c r="K5158" s="4">
        <v>24.88</v>
      </c>
      <c r="S5158" s="3">
        <v>40225</v>
      </c>
      <c r="T5158">
        <v>0.13</v>
      </c>
    </row>
    <row r="5159" spans="10:20" x14ac:dyDescent="0.25">
      <c r="J5159" s="2">
        <v>40351</v>
      </c>
      <c r="K5159" s="4">
        <v>27.05</v>
      </c>
      <c r="S5159" s="3">
        <v>40226</v>
      </c>
      <c r="T5159">
        <v>0.12</v>
      </c>
    </row>
    <row r="5160" spans="10:20" x14ac:dyDescent="0.25">
      <c r="J5160" s="2">
        <v>40352</v>
      </c>
      <c r="K5160" s="4">
        <v>26.91</v>
      </c>
      <c r="S5160" s="3">
        <v>40227</v>
      </c>
      <c r="T5160">
        <v>0.12</v>
      </c>
    </row>
    <row r="5161" spans="10:20" x14ac:dyDescent="0.25">
      <c r="J5161" s="2">
        <v>40353</v>
      </c>
      <c r="K5161" s="4">
        <v>29.74</v>
      </c>
      <c r="S5161" s="3">
        <v>40228</v>
      </c>
      <c r="T5161">
        <v>0.13</v>
      </c>
    </row>
    <row r="5162" spans="10:20" x14ac:dyDescent="0.25">
      <c r="J5162" s="2">
        <v>40354</v>
      </c>
      <c r="K5162" s="4">
        <v>28.53</v>
      </c>
      <c r="S5162" s="3">
        <v>40231</v>
      </c>
      <c r="T5162">
        <v>0.12</v>
      </c>
    </row>
    <row r="5163" spans="10:20" x14ac:dyDescent="0.25">
      <c r="J5163" s="2">
        <v>40357</v>
      </c>
      <c r="K5163" s="4">
        <v>29</v>
      </c>
      <c r="S5163" s="3">
        <v>40232</v>
      </c>
      <c r="T5163">
        <v>0.12</v>
      </c>
    </row>
    <row r="5164" spans="10:20" x14ac:dyDescent="0.25">
      <c r="J5164" s="2">
        <v>40358</v>
      </c>
      <c r="K5164" s="4">
        <v>34.130000000000003</v>
      </c>
      <c r="S5164" s="3">
        <v>40233</v>
      </c>
      <c r="T5164">
        <v>0.11</v>
      </c>
    </row>
    <row r="5165" spans="10:20" x14ac:dyDescent="0.25">
      <c r="J5165" s="2">
        <v>40359</v>
      </c>
      <c r="K5165" s="4">
        <v>34.54</v>
      </c>
      <c r="S5165" s="3">
        <v>40234</v>
      </c>
      <c r="T5165">
        <v>0.12</v>
      </c>
    </row>
    <row r="5166" spans="10:20" x14ac:dyDescent="0.25">
      <c r="J5166" s="2">
        <v>40360</v>
      </c>
      <c r="K5166" s="4">
        <v>32.86</v>
      </c>
      <c r="S5166" s="3">
        <v>40235</v>
      </c>
      <c r="T5166">
        <v>0.13</v>
      </c>
    </row>
    <row r="5167" spans="10:20" x14ac:dyDescent="0.25">
      <c r="J5167" s="2">
        <v>40361</v>
      </c>
      <c r="K5167" s="4">
        <v>30.12</v>
      </c>
      <c r="S5167" s="3">
        <v>40238</v>
      </c>
      <c r="T5167">
        <v>0.14000000000000001</v>
      </c>
    </row>
    <row r="5168" spans="10:20" x14ac:dyDescent="0.25">
      <c r="J5168" s="2">
        <v>40365</v>
      </c>
      <c r="K5168" s="4">
        <v>29.65</v>
      </c>
      <c r="S5168" s="3">
        <v>40239</v>
      </c>
      <c r="T5168">
        <v>0.14000000000000001</v>
      </c>
    </row>
    <row r="5169" spans="10:20" x14ac:dyDescent="0.25">
      <c r="J5169" s="2">
        <v>40366</v>
      </c>
      <c r="K5169" s="4">
        <v>26.84</v>
      </c>
      <c r="S5169" s="3">
        <v>40240</v>
      </c>
      <c r="T5169">
        <v>0.15</v>
      </c>
    </row>
    <row r="5170" spans="10:20" x14ac:dyDescent="0.25">
      <c r="J5170" s="2">
        <v>40367</v>
      </c>
      <c r="K5170" s="4">
        <v>25.71</v>
      </c>
      <c r="S5170" s="3">
        <v>40241</v>
      </c>
      <c r="T5170">
        <v>0.16</v>
      </c>
    </row>
    <row r="5171" spans="10:20" x14ac:dyDescent="0.25">
      <c r="J5171" s="2">
        <v>40368</v>
      </c>
      <c r="K5171" s="4">
        <v>24.98</v>
      </c>
      <c r="S5171" s="3">
        <v>40242</v>
      </c>
      <c r="T5171">
        <v>0.17</v>
      </c>
    </row>
    <row r="5172" spans="10:20" x14ac:dyDescent="0.25">
      <c r="J5172" s="2">
        <v>40371</v>
      </c>
      <c r="K5172" s="4">
        <v>24.43</v>
      </c>
      <c r="S5172" s="3">
        <v>40245</v>
      </c>
      <c r="T5172">
        <v>0.15</v>
      </c>
    </row>
    <row r="5173" spans="10:20" x14ac:dyDescent="0.25">
      <c r="J5173" s="2">
        <v>40372</v>
      </c>
      <c r="K5173" s="4">
        <v>24.56</v>
      </c>
      <c r="S5173" s="3">
        <v>40246</v>
      </c>
      <c r="T5173">
        <v>0.14000000000000001</v>
      </c>
    </row>
    <row r="5174" spans="10:20" x14ac:dyDescent="0.25">
      <c r="J5174" s="2">
        <v>40373</v>
      </c>
      <c r="K5174" s="4">
        <v>24.89</v>
      </c>
      <c r="S5174" s="3">
        <v>40247</v>
      </c>
      <c r="T5174">
        <v>0.14000000000000001</v>
      </c>
    </row>
    <row r="5175" spans="10:20" x14ac:dyDescent="0.25">
      <c r="J5175" s="2">
        <v>40374</v>
      </c>
      <c r="K5175" s="4">
        <v>25.14</v>
      </c>
      <c r="S5175" s="3">
        <v>40248</v>
      </c>
      <c r="T5175">
        <v>0.15</v>
      </c>
    </row>
    <row r="5176" spans="10:20" x14ac:dyDescent="0.25">
      <c r="J5176" s="2">
        <v>40375</v>
      </c>
      <c r="K5176" s="4">
        <v>26.25</v>
      </c>
      <c r="S5176" s="3">
        <v>40249</v>
      </c>
      <c r="T5176">
        <v>0.17</v>
      </c>
    </row>
    <row r="5177" spans="10:20" x14ac:dyDescent="0.25">
      <c r="J5177" s="2">
        <v>40378</v>
      </c>
      <c r="K5177" s="4">
        <v>25.97</v>
      </c>
      <c r="S5177" s="3">
        <v>40252</v>
      </c>
      <c r="T5177">
        <v>0.2</v>
      </c>
    </row>
    <row r="5178" spans="10:20" x14ac:dyDescent="0.25">
      <c r="J5178" s="2">
        <v>40379</v>
      </c>
      <c r="K5178" s="4">
        <v>23.93</v>
      </c>
      <c r="S5178" s="3">
        <v>40253</v>
      </c>
      <c r="T5178">
        <v>0.2</v>
      </c>
    </row>
    <row r="5179" spans="10:20" x14ac:dyDescent="0.25">
      <c r="J5179" s="2">
        <v>40380</v>
      </c>
      <c r="K5179" s="4">
        <v>25.64</v>
      </c>
      <c r="S5179" s="3">
        <v>40254</v>
      </c>
      <c r="T5179">
        <v>0.18</v>
      </c>
    </row>
    <row r="5180" spans="10:20" x14ac:dyDescent="0.25">
      <c r="J5180" s="2">
        <v>40381</v>
      </c>
      <c r="K5180" s="4">
        <v>24.63</v>
      </c>
      <c r="S5180" s="3">
        <v>40255</v>
      </c>
      <c r="T5180">
        <v>0.18</v>
      </c>
    </row>
    <row r="5181" spans="10:20" x14ac:dyDescent="0.25">
      <c r="J5181" s="2">
        <v>40382</v>
      </c>
      <c r="K5181" s="4">
        <v>23.47</v>
      </c>
      <c r="S5181" s="3">
        <v>40256</v>
      </c>
      <c r="T5181">
        <v>0.18</v>
      </c>
    </row>
    <row r="5182" spans="10:20" x14ac:dyDescent="0.25">
      <c r="J5182" s="2">
        <v>40385</v>
      </c>
      <c r="K5182" s="4">
        <v>22.73</v>
      </c>
      <c r="S5182" s="3">
        <v>40259</v>
      </c>
      <c r="T5182">
        <v>0.18</v>
      </c>
    </row>
    <row r="5183" spans="10:20" x14ac:dyDescent="0.25">
      <c r="J5183" s="2">
        <v>40386</v>
      </c>
      <c r="K5183" s="4">
        <v>23.19</v>
      </c>
      <c r="S5183" s="3">
        <v>40260</v>
      </c>
      <c r="T5183">
        <v>0.17</v>
      </c>
    </row>
    <row r="5184" spans="10:20" x14ac:dyDescent="0.25">
      <c r="J5184" s="2">
        <v>40387</v>
      </c>
      <c r="K5184" s="4">
        <v>24.25</v>
      </c>
      <c r="S5184" s="3">
        <v>40261</v>
      </c>
      <c r="T5184">
        <v>0.17</v>
      </c>
    </row>
    <row r="5185" spans="10:20" x14ac:dyDescent="0.25">
      <c r="J5185" s="2">
        <v>40388</v>
      </c>
      <c r="K5185" s="4">
        <v>24.13</v>
      </c>
      <c r="S5185" s="3">
        <v>40262</v>
      </c>
      <c r="T5185">
        <v>0.17</v>
      </c>
    </row>
    <row r="5186" spans="10:20" x14ac:dyDescent="0.25">
      <c r="J5186" s="2">
        <v>40389</v>
      </c>
      <c r="K5186" s="4">
        <v>23.5</v>
      </c>
      <c r="S5186" s="3">
        <v>40263</v>
      </c>
      <c r="T5186">
        <v>0.17</v>
      </c>
    </row>
    <row r="5187" spans="10:20" x14ac:dyDescent="0.25">
      <c r="J5187" s="2">
        <v>40392</v>
      </c>
      <c r="K5187" s="4">
        <v>22.01</v>
      </c>
      <c r="S5187" s="3">
        <v>40266</v>
      </c>
      <c r="T5187">
        <v>0.16</v>
      </c>
    </row>
    <row r="5188" spans="10:20" x14ac:dyDescent="0.25">
      <c r="J5188" s="2">
        <v>40393</v>
      </c>
      <c r="K5188" s="4">
        <v>22.63</v>
      </c>
      <c r="S5188" s="3">
        <v>40267</v>
      </c>
      <c r="T5188">
        <v>0.16</v>
      </c>
    </row>
    <row r="5189" spans="10:20" x14ac:dyDescent="0.25">
      <c r="J5189" s="2">
        <v>40394</v>
      </c>
      <c r="K5189" s="4">
        <v>22.21</v>
      </c>
      <c r="S5189" s="3">
        <v>40268</v>
      </c>
      <c r="T5189">
        <v>0.09</v>
      </c>
    </row>
    <row r="5190" spans="10:20" x14ac:dyDescent="0.25">
      <c r="J5190" s="2">
        <v>40395</v>
      </c>
      <c r="K5190" s="4">
        <v>22.1</v>
      </c>
      <c r="S5190" s="3">
        <v>40269</v>
      </c>
      <c r="T5190">
        <v>0.17</v>
      </c>
    </row>
    <row r="5191" spans="10:20" x14ac:dyDescent="0.25">
      <c r="J5191" s="2">
        <v>40396</v>
      </c>
      <c r="K5191" s="4">
        <v>21.74</v>
      </c>
      <c r="S5191" s="3">
        <v>40270</v>
      </c>
      <c r="T5191">
        <v>0.2</v>
      </c>
    </row>
    <row r="5192" spans="10:20" x14ac:dyDescent="0.25">
      <c r="J5192" s="2">
        <v>40399</v>
      </c>
      <c r="K5192" s="4">
        <v>22.14</v>
      </c>
      <c r="S5192" s="3">
        <v>40273</v>
      </c>
      <c r="T5192">
        <v>0.2</v>
      </c>
    </row>
    <row r="5193" spans="10:20" x14ac:dyDescent="0.25">
      <c r="J5193" s="2">
        <v>40400</v>
      </c>
      <c r="K5193" s="4">
        <v>22.37</v>
      </c>
      <c r="S5193" s="3">
        <v>40274</v>
      </c>
      <c r="T5193">
        <v>0.2</v>
      </c>
    </row>
    <row r="5194" spans="10:20" x14ac:dyDescent="0.25">
      <c r="J5194" s="2">
        <v>40401</v>
      </c>
      <c r="K5194" s="4">
        <v>25.39</v>
      </c>
      <c r="S5194" s="3">
        <v>40275</v>
      </c>
      <c r="T5194">
        <v>0.19</v>
      </c>
    </row>
    <row r="5195" spans="10:20" x14ac:dyDescent="0.25">
      <c r="J5195" s="2">
        <v>40402</v>
      </c>
      <c r="K5195" s="4">
        <v>25.73</v>
      </c>
      <c r="S5195" s="3">
        <v>40276</v>
      </c>
      <c r="T5195">
        <v>0.19</v>
      </c>
    </row>
    <row r="5196" spans="10:20" x14ac:dyDescent="0.25">
      <c r="J5196" s="2">
        <v>40403</v>
      </c>
      <c r="K5196" s="4">
        <v>26.24</v>
      </c>
      <c r="S5196" s="3">
        <v>40277</v>
      </c>
      <c r="T5196">
        <v>0.19</v>
      </c>
    </row>
    <row r="5197" spans="10:20" x14ac:dyDescent="0.25">
      <c r="J5197" s="2">
        <v>40406</v>
      </c>
      <c r="K5197" s="4">
        <v>26.1</v>
      </c>
      <c r="S5197" s="3">
        <v>40280</v>
      </c>
      <c r="T5197">
        <v>0.19</v>
      </c>
    </row>
    <row r="5198" spans="10:20" x14ac:dyDescent="0.25">
      <c r="J5198" s="2">
        <v>40407</v>
      </c>
      <c r="K5198" s="4">
        <v>24.33</v>
      </c>
      <c r="S5198" s="3">
        <v>40281</v>
      </c>
      <c r="T5198">
        <v>0.2</v>
      </c>
    </row>
    <row r="5199" spans="10:20" x14ac:dyDescent="0.25">
      <c r="J5199" s="2">
        <v>40408</v>
      </c>
      <c r="K5199" s="4">
        <v>24.59</v>
      </c>
      <c r="S5199" s="3">
        <v>40282</v>
      </c>
      <c r="T5199">
        <v>0.2</v>
      </c>
    </row>
    <row r="5200" spans="10:20" x14ac:dyDescent="0.25">
      <c r="J5200" s="2">
        <v>40409</v>
      </c>
      <c r="K5200" s="4">
        <v>26.44</v>
      </c>
      <c r="S5200" s="3">
        <v>40283</v>
      </c>
      <c r="T5200">
        <v>0.22</v>
      </c>
    </row>
    <row r="5201" spans="10:20" x14ac:dyDescent="0.25">
      <c r="J5201" s="2">
        <v>40410</v>
      </c>
      <c r="K5201" s="4">
        <v>25.49</v>
      </c>
      <c r="S5201" s="3">
        <v>40284</v>
      </c>
      <c r="T5201">
        <v>0.21</v>
      </c>
    </row>
    <row r="5202" spans="10:20" x14ac:dyDescent="0.25">
      <c r="J5202" s="2">
        <v>40413</v>
      </c>
      <c r="K5202" s="4">
        <v>25.66</v>
      </c>
      <c r="S5202" s="3">
        <v>40287</v>
      </c>
      <c r="T5202">
        <v>0.2</v>
      </c>
    </row>
    <row r="5203" spans="10:20" x14ac:dyDescent="0.25">
      <c r="J5203" s="2">
        <v>40414</v>
      </c>
      <c r="K5203" s="4">
        <v>27.46</v>
      </c>
      <c r="S5203" s="3">
        <v>40288</v>
      </c>
      <c r="T5203">
        <v>0.2</v>
      </c>
    </row>
    <row r="5204" spans="10:20" x14ac:dyDescent="0.25">
      <c r="J5204" s="2">
        <v>40415</v>
      </c>
      <c r="K5204" s="4">
        <v>26.7</v>
      </c>
      <c r="S5204" s="3">
        <v>40289</v>
      </c>
      <c r="T5204">
        <v>0.2</v>
      </c>
    </row>
    <row r="5205" spans="10:20" x14ac:dyDescent="0.25">
      <c r="J5205" s="2">
        <v>40416</v>
      </c>
      <c r="K5205" s="4">
        <v>27.37</v>
      </c>
      <c r="S5205" s="3">
        <v>40290</v>
      </c>
      <c r="T5205">
        <v>0.2</v>
      </c>
    </row>
    <row r="5206" spans="10:20" x14ac:dyDescent="0.25">
      <c r="J5206" s="2">
        <v>40417</v>
      </c>
      <c r="K5206" s="4">
        <v>24.45</v>
      </c>
      <c r="S5206" s="3">
        <v>40291</v>
      </c>
      <c r="T5206">
        <v>0.2</v>
      </c>
    </row>
    <row r="5207" spans="10:20" x14ac:dyDescent="0.25">
      <c r="J5207" s="2">
        <v>40420</v>
      </c>
      <c r="K5207" s="4">
        <v>27.21</v>
      </c>
      <c r="S5207" s="3">
        <v>40294</v>
      </c>
      <c r="T5207">
        <v>0.2</v>
      </c>
    </row>
    <row r="5208" spans="10:20" x14ac:dyDescent="0.25">
      <c r="J5208" s="2">
        <v>40421</v>
      </c>
      <c r="K5208" s="4">
        <v>26.05</v>
      </c>
      <c r="S5208" s="3">
        <v>40295</v>
      </c>
      <c r="T5208">
        <v>0.2</v>
      </c>
    </row>
    <row r="5209" spans="10:20" x14ac:dyDescent="0.25">
      <c r="J5209" s="2">
        <v>40422</v>
      </c>
      <c r="K5209" s="4">
        <v>23.89</v>
      </c>
      <c r="S5209" s="3">
        <v>40296</v>
      </c>
      <c r="T5209">
        <v>0.2</v>
      </c>
    </row>
    <row r="5210" spans="10:20" x14ac:dyDescent="0.25">
      <c r="J5210" s="2">
        <v>40423</v>
      </c>
      <c r="K5210" s="4">
        <v>23.19</v>
      </c>
      <c r="S5210" s="3">
        <v>40297</v>
      </c>
      <c r="T5210">
        <v>0.19</v>
      </c>
    </row>
    <row r="5211" spans="10:20" x14ac:dyDescent="0.25">
      <c r="J5211" s="2">
        <v>40424</v>
      </c>
      <c r="K5211" s="4">
        <v>21.31</v>
      </c>
      <c r="S5211" s="3">
        <v>40298</v>
      </c>
      <c r="T5211">
        <v>0.2</v>
      </c>
    </row>
    <row r="5212" spans="10:20" x14ac:dyDescent="0.25">
      <c r="J5212" s="2">
        <v>40428</v>
      </c>
      <c r="K5212" s="4">
        <v>23.8</v>
      </c>
      <c r="S5212" s="3">
        <v>40301</v>
      </c>
      <c r="T5212">
        <v>0.2</v>
      </c>
    </row>
    <row r="5213" spans="10:20" x14ac:dyDescent="0.25">
      <c r="J5213" s="2">
        <v>40429</v>
      </c>
      <c r="K5213" s="4">
        <v>23.25</v>
      </c>
      <c r="S5213" s="3">
        <v>40302</v>
      </c>
      <c r="T5213">
        <v>0.21</v>
      </c>
    </row>
    <row r="5214" spans="10:20" x14ac:dyDescent="0.25">
      <c r="J5214" s="2">
        <v>40430</v>
      </c>
      <c r="K5214" s="4">
        <v>22.81</v>
      </c>
      <c r="S5214" s="3">
        <v>40303</v>
      </c>
      <c r="T5214">
        <v>0.21</v>
      </c>
    </row>
    <row r="5215" spans="10:20" x14ac:dyDescent="0.25">
      <c r="J5215" s="2">
        <v>40431</v>
      </c>
      <c r="K5215" s="4">
        <v>21.99</v>
      </c>
      <c r="S5215" s="3">
        <v>40304</v>
      </c>
      <c r="T5215">
        <v>0.2</v>
      </c>
    </row>
    <row r="5216" spans="10:20" x14ac:dyDescent="0.25">
      <c r="J5216" s="2">
        <v>40434</v>
      </c>
      <c r="K5216" s="4">
        <v>21.21</v>
      </c>
      <c r="S5216" s="3">
        <v>40305</v>
      </c>
      <c r="T5216">
        <v>0.2</v>
      </c>
    </row>
    <row r="5217" spans="10:20" x14ac:dyDescent="0.25">
      <c r="J5217" s="2">
        <v>40435</v>
      </c>
      <c r="K5217" s="4">
        <v>21.56</v>
      </c>
      <c r="S5217" s="3">
        <v>40308</v>
      </c>
      <c r="T5217">
        <v>0.2</v>
      </c>
    </row>
    <row r="5218" spans="10:20" x14ac:dyDescent="0.25">
      <c r="J5218" s="2">
        <v>40436</v>
      </c>
      <c r="K5218" s="4">
        <v>22.1</v>
      </c>
      <c r="S5218" s="3">
        <v>40309</v>
      </c>
      <c r="T5218">
        <v>0.2</v>
      </c>
    </row>
    <row r="5219" spans="10:20" x14ac:dyDescent="0.25">
      <c r="J5219" s="2">
        <v>40437</v>
      </c>
      <c r="K5219" s="4">
        <v>21.72</v>
      </c>
      <c r="S5219" s="3">
        <v>40310</v>
      </c>
      <c r="T5219">
        <v>0.2</v>
      </c>
    </row>
    <row r="5220" spans="10:20" x14ac:dyDescent="0.25">
      <c r="J5220" s="2">
        <v>40438</v>
      </c>
      <c r="K5220" s="4">
        <v>22.01</v>
      </c>
      <c r="S5220" s="3">
        <v>40311</v>
      </c>
      <c r="T5220">
        <v>0.2</v>
      </c>
    </row>
    <row r="5221" spans="10:20" x14ac:dyDescent="0.25">
      <c r="J5221" s="2">
        <v>40441</v>
      </c>
      <c r="K5221" s="4">
        <v>21.5</v>
      </c>
      <c r="S5221" s="3">
        <v>40312</v>
      </c>
      <c r="T5221">
        <v>0.2</v>
      </c>
    </row>
    <row r="5222" spans="10:20" x14ac:dyDescent="0.25">
      <c r="J5222" s="2">
        <v>40442</v>
      </c>
      <c r="K5222" s="4">
        <v>22.35</v>
      </c>
      <c r="S5222" s="3">
        <v>40315</v>
      </c>
      <c r="T5222">
        <v>0.21</v>
      </c>
    </row>
    <row r="5223" spans="10:20" x14ac:dyDescent="0.25">
      <c r="J5223" s="2">
        <v>40443</v>
      </c>
      <c r="K5223" s="4">
        <v>22.51</v>
      </c>
      <c r="S5223" s="3">
        <v>40316</v>
      </c>
      <c r="T5223">
        <v>0.21</v>
      </c>
    </row>
    <row r="5224" spans="10:20" x14ac:dyDescent="0.25">
      <c r="J5224" s="2">
        <v>40444</v>
      </c>
      <c r="K5224" s="4">
        <v>23.87</v>
      </c>
      <c r="S5224" s="3">
        <v>40317</v>
      </c>
      <c r="T5224">
        <v>0.2</v>
      </c>
    </row>
    <row r="5225" spans="10:20" x14ac:dyDescent="0.25">
      <c r="J5225" s="2">
        <v>40445</v>
      </c>
      <c r="K5225" s="4">
        <v>21.71</v>
      </c>
      <c r="S5225" s="3">
        <v>40318</v>
      </c>
      <c r="T5225">
        <v>0.2</v>
      </c>
    </row>
    <row r="5226" spans="10:20" x14ac:dyDescent="0.25">
      <c r="J5226" s="2">
        <v>40448</v>
      </c>
      <c r="K5226" s="4">
        <v>22.54</v>
      </c>
      <c r="S5226" s="3">
        <v>40319</v>
      </c>
      <c r="T5226">
        <v>0.2</v>
      </c>
    </row>
    <row r="5227" spans="10:20" x14ac:dyDescent="0.25">
      <c r="J5227" s="2">
        <v>40449</v>
      </c>
      <c r="K5227" s="4">
        <v>22.6</v>
      </c>
      <c r="S5227" s="3">
        <v>40322</v>
      </c>
      <c r="T5227">
        <v>0.21</v>
      </c>
    </row>
    <row r="5228" spans="10:20" x14ac:dyDescent="0.25">
      <c r="J5228" s="2">
        <v>40450</v>
      </c>
      <c r="K5228" s="4">
        <v>23.25</v>
      </c>
      <c r="S5228" s="3">
        <v>40323</v>
      </c>
      <c r="T5228">
        <v>0.21</v>
      </c>
    </row>
    <row r="5229" spans="10:20" x14ac:dyDescent="0.25">
      <c r="J5229" s="2">
        <v>40451</v>
      </c>
      <c r="K5229" s="4">
        <v>23.7</v>
      </c>
      <c r="S5229" s="3">
        <v>40324</v>
      </c>
      <c r="T5229">
        <v>0.2</v>
      </c>
    </row>
    <row r="5230" spans="10:20" x14ac:dyDescent="0.25">
      <c r="J5230" s="2">
        <v>40452</v>
      </c>
      <c r="K5230" s="4">
        <v>22.5</v>
      </c>
      <c r="S5230" s="3">
        <v>40325</v>
      </c>
      <c r="T5230">
        <v>0.2</v>
      </c>
    </row>
    <row r="5231" spans="10:20" x14ac:dyDescent="0.25">
      <c r="J5231" s="2">
        <v>40455</v>
      </c>
      <c r="K5231" s="4">
        <v>23.53</v>
      </c>
      <c r="S5231" s="3">
        <v>40326</v>
      </c>
      <c r="T5231">
        <v>0.19</v>
      </c>
    </row>
    <row r="5232" spans="10:20" x14ac:dyDescent="0.25">
      <c r="J5232" s="2">
        <v>40456</v>
      </c>
      <c r="K5232" s="4">
        <v>21.76</v>
      </c>
      <c r="S5232" s="3">
        <v>40330</v>
      </c>
      <c r="T5232">
        <v>0.2</v>
      </c>
    </row>
    <row r="5233" spans="10:20" x14ac:dyDescent="0.25">
      <c r="J5233" s="2">
        <v>40457</v>
      </c>
      <c r="K5233" s="4">
        <v>21.49</v>
      </c>
      <c r="S5233" s="3">
        <v>40331</v>
      </c>
      <c r="T5233">
        <v>0.2</v>
      </c>
    </row>
    <row r="5234" spans="10:20" x14ac:dyDescent="0.25">
      <c r="J5234" s="2">
        <v>40458</v>
      </c>
      <c r="K5234" s="4">
        <v>21.56</v>
      </c>
      <c r="S5234" s="3">
        <v>40332</v>
      </c>
      <c r="T5234">
        <v>0.19</v>
      </c>
    </row>
    <row r="5235" spans="10:20" x14ac:dyDescent="0.25">
      <c r="J5235" s="2">
        <v>40459</v>
      </c>
      <c r="K5235" s="4">
        <v>20.71</v>
      </c>
      <c r="S5235" s="3">
        <v>40333</v>
      </c>
      <c r="T5235">
        <v>0.19</v>
      </c>
    </row>
    <row r="5236" spans="10:20" x14ac:dyDescent="0.25">
      <c r="J5236" s="2">
        <v>40462</v>
      </c>
      <c r="K5236" s="4">
        <v>18.96</v>
      </c>
      <c r="S5236" s="3">
        <v>40336</v>
      </c>
      <c r="T5236">
        <v>0.19</v>
      </c>
    </row>
    <row r="5237" spans="10:20" x14ac:dyDescent="0.25">
      <c r="J5237" s="2">
        <v>40463</v>
      </c>
      <c r="K5237" s="4">
        <v>18.93</v>
      </c>
      <c r="S5237" s="3">
        <v>40337</v>
      </c>
      <c r="T5237">
        <v>0.19</v>
      </c>
    </row>
    <row r="5238" spans="10:20" x14ac:dyDescent="0.25">
      <c r="J5238" s="2">
        <v>40464</v>
      </c>
      <c r="K5238" s="4">
        <v>19.07</v>
      </c>
      <c r="S5238" s="3">
        <v>40338</v>
      </c>
      <c r="T5238">
        <v>0.18</v>
      </c>
    </row>
    <row r="5239" spans="10:20" x14ac:dyDescent="0.25">
      <c r="J5239" s="2">
        <v>40465</v>
      </c>
      <c r="K5239" s="4">
        <v>19.88</v>
      </c>
      <c r="S5239" s="3">
        <v>40339</v>
      </c>
      <c r="T5239">
        <v>0.18</v>
      </c>
    </row>
    <row r="5240" spans="10:20" x14ac:dyDescent="0.25">
      <c r="J5240" s="2">
        <v>40466</v>
      </c>
      <c r="K5240" s="4">
        <v>19.03</v>
      </c>
      <c r="S5240" s="3">
        <v>40340</v>
      </c>
      <c r="T5240">
        <v>0.18</v>
      </c>
    </row>
    <row r="5241" spans="10:20" x14ac:dyDescent="0.25">
      <c r="J5241" s="2">
        <v>40469</v>
      </c>
      <c r="K5241" s="4">
        <v>19.09</v>
      </c>
      <c r="S5241" s="3">
        <v>40343</v>
      </c>
      <c r="T5241">
        <v>0.18</v>
      </c>
    </row>
    <row r="5242" spans="10:20" x14ac:dyDescent="0.25">
      <c r="J5242" s="2">
        <v>40470</v>
      </c>
      <c r="K5242" s="4">
        <v>20.63</v>
      </c>
      <c r="S5242" s="3">
        <v>40344</v>
      </c>
      <c r="T5242">
        <v>0.19</v>
      </c>
    </row>
    <row r="5243" spans="10:20" x14ac:dyDescent="0.25">
      <c r="J5243" s="2">
        <v>40471</v>
      </c>
      <c r="K5243" s="4">
        <v>19.79</v>
      </c>
      <c r="S5243" s="3">
        <v>40345</v>
      </c>
      <c r="T5243">
        <v>0.19</v>
      </c>
    </row>
    <row r="5244" spans="10:20" x14ac:dyDescent="0.25">
      <c r="J5244" s="2">
        <v>40472</v>
      </c>
      <c r="K5244" s="4">
        <v>19.27</v>
      </c>
      <c r="S5244" s="3">
        <v>40346</v>
      </c>
      <c r="T5244">
        <v>0.19</v>
      </c>
    </row>
    <row r="5245" spans="10:20" x14ac:dyDescent="0.25">
      <c r="J5245" s="2">
        <v>40473</v>
      </c>
      <c r="K5245" s="4">
        <v>18.78</v>
      </c>
      <c r="S5245" s="3">
        <v>40347</v>
      </c>
      <c r="T5245">
        <v>0.18</v>
      </c>
    </row>
    <row r="5246" spans="10:20" x14ac:dyDescent="0.25">
      <c r="J5246" s="2">
        <v>40476</v>
      </c>
      <c r="K5246" s="4">
        <v>19.850000000000001</v>
      </c>
      <c r="S5246" s="3">
        <v>40350</v>
      </c>
      <c r="T5246">
        <v>0.17</v>
      </c>
    </row>
    <row r="5247" spans="10:20" x14ac:dyDescent="0.25">
      <c r="J5247" s="2">
        <v>40477</v>
      </c>
      <c r="K5247" s="4">
        <v>20.22</v>
      </c>
      <c r="S5247" s="3">
        <v>40351</v>
      </c>
      <c r="T5247">
        <v>0.18</v>
      </c>
    </row>
    <row r="5248" spans="10:20" x14ac:dyDescent="0.25">
      <c r="J5248" s="2">
        <v>40478</v>
      </c>
      <c r="K5248" s="4">
        <v>20.71</v>
      </c>
      <c r="S5248" s="3">
        <v>40352</v>
      </c>
      <c r="T5248">
        <v>0.17</v>
      </c>
    </row>
    <row r="5249" spans="10:20" x14ac:dyDescent="0.25">
      <c r="J5249" s="2">
        <v>40479</v>
      </c>
      <c r="K5249" s="4">
        <v>20.88</v>
      </c>
      <c r="S5249" s="3">
        <v>40353</v>
      </c>
      <c r="T5249">
        <v>0.16</v>
      </c>
    </row>
    <row r="5250" spans="10:20" x14ac:dyDescent="0.25">
      <c r="J5250" s="2">
        <v>40480</v>
      </c>
      <c r="K5250" s="4">
        <v>21.2</v>
      </c>
      <c r="S5250" s="3">
        <v>40354</v>
      </c>
      <c r="T5250">
        <v>0.16</v>
      </c>
    </row>
    <row r="5251" spans="10:20" x14ac:dyDescent="0.25">
      <c r="J5251" s="2">
        <v>40483</v>
      </c>
      <c r="K5251" s="4">
        <v>21.83</v>
      </c>
      <c r="S5251" s="3">
        <v>40357</v>
      </c>
      <c r="T5251">
        <v>0.17</v>
      </c>
    </row>
    <row r="5252" spans="10:20" x14ac:dyDescent="0.25">
      <c r="J5252" s="2">
        <v>40484</v>
      </c>
      <c r="K5252" s="4">
        <v>21.57</v>
      </c>
      <c r="S5252" s="3">
        <v>40358</v>
      </c>
      <c r="T5252">
        <v>0.15</v>
      </c>
    </row>
    <row r="5253" spans="10:20" x14ac:dyDescent="0.25">
      <c r="J5253" s="2">
        <v>40485</v>
      </c>
      <c r="K5253" s="4">
        <v>19.559999999999999</v>
      </c>
      <c r="S5253" s="3">
        <v>40359</v>
      </c>
      <c r="T5253">
        <v>0.09</v>
      </c>
    </row>
    <row r="5254" spans="10:20" x14ac:dyDescent="0.25">
      <c r="J5254" s="2">
        <v>40486</v>
      </c>
      <c r="K5254" s="4">
        <v>18.52</v>
      </c>
      <c r="S5254" s="3">
        <v>40360</v>
      </c>
      <c r="T5254">
        <v>0.17</v>
      </c>
    </row>
    <row r="5255" spans="10:20" x14ac:dyDescent="0.25">
      <c r="J5255" s="2">
        <v>40487</v>
      </c>
      <c r="K5255" s="4">
        <v>18.260000000000002</v>
      </c>
      <c r="S5255" s="3">
        <v>40361</v>
      </c>
      <c r="T5255">
        <v>0.18</v>
      </c>
    </row>
    <row r="5256" spans="10:20" x14ac:dyDescent="0.25">
      <c r="J5256" s="2">
        <v>40490</v>
      </c>
      <c r="K5256" s="4">
        <v>18.29</v>
      </c>
      <c r="S5256" s="3">
        <v>40365</v>
      </c>
      <c r="T5256">
        <v>0.18</v>
      </c>
    </row>
    <row r="5257" spans="10:20" x14ac:dyDescent="0.25">
      <c r="J5257" s="2">
        <v>40491</v>
      </c>
      <c r="K5257" s="4">
        <v>19.079999999999998</v>
      </c>
      <c r="S5257" s="3">
        <v>40366</v>
      </c>
      <c r="T5257">
        <v>0.18</v>
      </c>
    </row>
    <row r="5258" spans="10:20" x14ac:dyDescent="0.25">
      <c r="J5258" s="2">
        <v>40492</v>
      </c>
      <c r="K5258" s="4">
        <v>18.47</v>
      </c>
      <c r="S5258" s="3">
        <v>40367</v>
      </c>
      <c r="T5258">
        <v>0.17</v>
      </c>
    </row>
    <row r="5259" spans="10:20" x14ac:dyDescent="0.25">
      <c r="J5259" s="2">
        <v>40493</v>
      </c>
      <c r="K5259" s="4">
        <v>18.64</v>
      </c>
      <c r="S5259" s="3">
        <v>40368</v>
      </c>
      <c r="T5259">
        <v>0.18</v>
      </c>
    </row>
    <row r="5260" spans="10:20" x14ac:dyDescent="0.25">
      <c r="J5260" s="2">
        <v>40494</v>
      </c>
      <c r="K5260" s="4">
        <v>20.61</v>
      </c>
      <c r="S5260" s="3">
        <v>40371</v>
      </c>
      <c r="T5260">
        <v>0.17</v>
      </c>
    </row>
    <row r="5261" spans="10:20" x14ac:dyDescent="0.25">
      <c r="J5261" s="2">
        <v>40497</v>
      </c>
      <c r="K5261" s="4">
        <v>20.2</v>
      </c>
      <c r="S5261" s="3">
        <v>40372</v>
      </c>
      <c r="T5261">
        <v>0.17</v>
      </c>
    </row>
    <row r="5262" spans="10:20" x14ac:dyDescent="0.25">
      <c r="J5262" s="2">
        <v>40498</v>
      </c>
      <c r="K5262" s="4">
        <v>22.58</v>
      </c>
      <c r="S5262" s="3">
        <v>40373</v>
      </c>
      <c r="T5262">
        <v>0.17</v>
      </c>
    </row>
    <row r="5263" spans="10:20" x14ac:dyDescent="0.25">
      <c r="J5263" s="2">
        <v>40499</v>
      </c>
      <c r="K5263" s="4">
        <v>21.76</v>
      </c>
      <c r="S5263" s="3">
        <v>40374</v>
      </c>
      <c r="T5263">
        <v>0.19</v>
      </c>
    </row>
    <row r="5264" spans="10:20" x14ac:dyDescent="0.25">
      <c r="J5264" s="2">
        <v>40500</v>
      </c>
      <c r="K5264" s="4">
        <v>18.75</v>
      </c>
      <c r="S5264" s="3">
        <v>40375</v>
      </c>
      <c r="T5264">
        <v>0.19</v>
      </c>
    </row>
    <row r="5265" spans="10:20" x14ac:dyDescent="0.25">
      <c r="J5265" s="2">
        <v>40501</v>
      </c>
      <c r="K5265" s="4">
        <v>18.04</v>
      </c>
      <c r="S5265" s="3">
        <v>40378</v>
      </c>
      <c r="T5265">
        <v>0.19</v>
      </c>
    </row>
    <row r="5266" spans="10:20" x14ac:dyDescent="0.25">
      <c r="J5266" s="2">
        <v>40504</v>
      </c>
      <c r="K5266" s="4">
        <v>18.37</v>
      </c>
      <c r="S5266" s="3">
        <v>40379</v>
      </c>
      <c r="T5266">
        <v>0.18</v>
      </c>
    </row>
    <row r="5267" spans="10:20" x14ac:dyDescent="0.25">
      <c r="J5267" s="2">
        <v>40505</v>
      </c>
      <c r="K5267" s="4">
        <v>20.63</v>
      </c>
      <c r="S5267" s="3">
        <v>40380</v>
      </c>
      <c r="T5267">
        <v>0.18</v>
      </c>
    </row>
    <row r="5268" spans="10:20" x14ac:dyDescent="0.25">
      <c r="J5268" s="2">
        <v>40506</v>
      </c>
      <c r="K5268" s="4">
        <v>19.559999999999999</v>
      </c>
      <c r="S5268" s="3">
        <v>40381</v>
      </c>
      <c r="T5268">
        <v>0.18</v>
      </c>
    </row>
    <row r="5269" spans="10:20" x14ac:dyDescent="0.25">
      <c r="J5269" s="2">
        <v>40508</v>
      </c>
      <c r="K5269" s="4">
        <v>22.22</v>
      </c>
      <c r="S5269" s="3">
        <v>40382</v>
      </c>
      <c r="T5269">
        <v>0.19</v>
      </c>
    </row>
    <row r="5270" spans="10:20" x14ac:dyDescent="0.25">
      <c r="J5270" s="2">
        <v>40511</v>
      </c>
      <c r="K5270" s="4">
        <v>21.53</v>
      </c>
      <c r="S5270" s="3">
        <v>40385</v>
      </c>
      <c r="T5270">
        <v>0.19</v>
      </c>
    </row>
    <row r="5271" spans="10:20" x14ac:dyDescent="0.25">
      <c r="J5271" s="2">
        <v>40512</v>
      </c>
      <c r="K5271" s="4">
        <v>23.54</v>
      </c>
      <c r="S5271" s="3">
        <v>40386</v>
      </c>
      <c r="T5271">
        <v>0.19</v>
      </c>
    </row>
    <row r="5272" spans="10:20" x14ac:dyDescent="0.25">
      <c r="J5272" s="2">
        <v>40513</v>
      </c>
      <c r="K5272" s="4">
        <v>21.36</v>
      </c>
      <c r="S5272" s="3">
        <v>40387</v>
      </c>
      <c r="T5272">
        <v>0.2</v>
      </c>
    </row>
    <row r="5273" spans="10:20" x14ac:dyDescent="0.25">
      <c r="J5273" s="2">
        <v>40514</v>
      </c>
      <c r="K5273" s="4">
        <v>19.39</v>
      </c>
      <c r="S5273" s="3">
        <v>40388</v>
      </c>
      <c r="T5273">
        <v>0.19</v>
      </c>
    </row>
    <row r="5274" spans="10:20" x14ac:dyDescent="0.25">
      <c r="J5274" s="2">
        <v>40515</v>
      </c>
      <c r="K5274" s="4">
        <v>18.010000000000002</v>
      </c>
      <c r="S5274" s="3">
        <v>40389</v>
      </c>
      <c r="T5274">
        <v>0.18</v>
      </c>
    </row>
    <row r="5275" spans="10:20" x14ac:dyDescent="0.25">
      <c r="J5275" s="2">
        <v>40518</v>
      </c>
      <c r="K5275" s="4">
        <v>18.02</v>
      </c>
      <c r="S5275" s="3">
        <v>40392</v>
      </c>
      <c r="T5275">
        <v>0.19</v>
      </c>
    </row>
    <row r="5276" spans="10:20" x14ac:dyDescent="0.25">
      <c r="J5276" s="2">
        <v>40519</v>
      </c>
      <c r="K5276" s="4">
        <v>17.989999999999998</v>
      </c>
      <c r="S5276" s="3">
        <v>40393</v>
      </c>
      <c r="T5276">
        <v>0.19</v>
      </c>
    </row>
    <row r="5277" spans="10:20" x14ac:dyDescent="0.25">
      <c r="J5277" s="2">
        <v>40520</v>
      </c>
      <c r="K5277" s="4">
        <v>17.739999999999998</v>
      </c>
      <c r="S5277" s="3">
        <v>40394</v>
      </c>
      <c r="T5277">
        <v>0.19</v>
      </c>
    </row>
    <row r="5278" spans="10:20" x14ac:dyDescent="0.25">
      <c r="J5278" s="2">
        <v>40521</v>
      </c>
      <c r="K5278" s="4">
        <v>17.25</v>
      </c>
      <c r="S5278" s="3">
        <v>40395</v>
      </c>
      <c r="T5278">
        <v>0.19</v>
      </c>
    </row>
    <row r="5279" spans="10:20" x14ac:dyDescent="0.25">
      <c r="J5279" s="2">
        <v>40522</v>
      </c>
      <c r="K5279" s="4">
        <v>17.61</v>
      </c>
      <c r="S5279" s="3">
        <v>40396</v>
      </c>
      <c r="T5279">
        <v>0.18</v>
      </c>
    </row>
    <row r="5280" spans="10:20" x14ac:dyDescent="0.25">
      <c r="J5280" s="2">
        <v>40525</v>
      </c>
      <c r="K5280" s="4">
        <v>17.55</v>
      </c>
      <c r="S5280" s="3">
        <v>40399</v>
      </c>
      <c r="T5280">
        <v>0.18</v>
      </c>
    </row>
    <row r="5281" spans="10:20" x14ac:dyDescent="0.25">
      <c r="J5281" s="2">
        <v>40526</v>
      </c>
      <c r="K5281" s="4">
        <v>17.61</v>
      </c>
      <c r="S5281" s="3">
        <v>40400</v>
      </c>
      <c r="T5281">
        <v>0.18</v>
      </c>
    </row>
    <row r="5282" spans="10:20" x14ac:dyDescent="0.25">
      <c r="J5282" s="2">
        <v>40527</v>
      </c>
      <c r="K5282" s="4">
        <v>17.940000000000001</v>
      </c>
      <c r="S5282" s="3">
        <v>40401</v>
      </c>
      <c r="T5282">
        <v>0.17</v>
      </c>
    </row>
    <row r="5283" spans="10:20" x14ac:dyDescent="0.25">
      <c r="J5283" s="2">
        <v>40528</v>
      </c>
      <c r="K5283" s="4">
        <v>17.39</v>
      </c>
      <c r="S5283" s="3">
        <v>40402</v>
      </c>
      <c r="T5283">
        <v>0.18</v>
      </c>
    </row>
    <row r="5284" spans="10:20" x14ac:dyDescent="0.25">
      <c r="J5284" s="2">
        <v>40529</v>
      </c>
      <c r="K5284" s="4">
        <v>16.11</v>
      </c>
      <c r="S5284" s="3">
        <v>40403</v>
      </c>
      <c r="T5284">
        <v>0.19</v>
      </c>
    </row>
    <row r="5285" spans="10:20" x14ac:dyDescent="0.25">
      <c r="J5285" s="2">
        <v>40532</v>
      </c>
      <c r="K5285" s="4">
        <v>16.41</v>
      </c>
      <c r="S5285" s="3">
        <v>40406</v>
      </c>
      <c r="T5285">
        <v>0.2</v>
      </c>
    </row>
    <row r="5286" spans="10:20" x14ac:dyDescent="0.25">
      <c r="J5286" s="2">
        <v>40533</v>
      </c>
      <c r="K5286" s="4">
        <v>16.489999999999998</v>
      </c>
      <c r="S5286" s="3">
        <v>40407</v>
      </c>
      <c r="T5286">
        <v>0.2</v>
      </c>
    </row>
    <row r="5287" spans="10:20" x14ac:dyDescent="0.25">
      <c r="J5287" s="2">
        <v>40534</v>
      </c>
      <c r="K5287" s="4">
        <v>15.45</v>
      </c>
      <c r="S5287" s="3">
        <v>40408</v>
      </c>
      <c r="T5287">
        <v>0.19</v>
      </c>
    </row>
    <row r="5288" spans="10:20" x14ac:dyDescent="0.25">
      <c r="J5288" s="2">
        <v>40535</v>
      </c>
      <c r="K5288" s="4">
        <v>16.47</v>
      </c>
      <c r="S5288" s="3">
        <v>40409</v>
      </c>
      <c r="T5288">
        <v>0.19</v>
      </c>
    </row>
    <row r="5289" spans="10:20" x14ac:dyDescent="0.25">
      <c r="J5289" s="2">
        <v>40539</v>
      </c>
      <c r="K5289" s="4">
        <v>17.670000000000002</v>
      </c>
      <c r="S5289" s="3">
        <v>40410</v>
      </c>
      <c r="T5289">
        <v>0.2</v>
      </c>
    </row>
    <row r="5290" spans="10:20" x14ac:dyDescent="0.25">
      <c r="J5290" s="2">
        <v>40540</v>
      </c>
      <c r="K5290" s="4">
        <v>17.52</v>
      </c>
      <c r="S5290" s="3">
        <v>40413</v>
      </c>
      <c r="T5290">
        <v>0.19</v>
      </c>
    </row>
    <row r="5291" spans="10:20" x14ac:dyDescent="0.25">
      <c r="J5291" s="2">
        <v>40541</v>
      </c>
      <c r="K5291" s="4">
        <v>17.28</v>
      </c>
      <c r="S5291" s="3">
        <v>40414</v>
      </c>
      <c r="T5291">
        <v>0.19</v>
      </c>
    </row>
    <row r="5292" spans="10:20" x14ac:dyDescent="0.25">
      <c r="J5292" s="2">
        <v>40542</v>
      </c>
      <c r="K5292" s="4">
        <v>17.52</v>
      </c>
      <c r="S5292" s="3">
        <v>40415</v>
      </c>
      <c r="T5292">
        <v>0.19</v>
      </c>
    </row>
    <row r="5293" spans="10:20" x14ac:dyDescent="0.25">
      <c r="J5293" s="2">
        <v>40543</v>
      </c>
      <c r="K5293" s="4">
        <v>17.75</v>
      </c>
      <c r="S5293" s="3">
        <v>40416</v>
      </c>
      <c r="T5293">
        <v>0.19</v>
      </c>
    </row>
    <row r="5294" spans="10:20" x14ac:dyDescent="0.25">
      <c r="J5294" s="2">
        <v>40546</v>
      </c>
      <c r="K5294" s="4">
        <v>17.61</v>
      </c>
      <c r="S5294" s="3">
        <v>40417</v>
      </c>
      <c r="T5294">
        <v>0.19</v>
      </c>
    </row>
    <row r="5295" spans="10:20" x14ac:dyDescent="0.25">
      <c r="J5295" s="2">
        <v>40547</v>
      </c>
      <c r="K5295" s="4">
        <v>17.38</v>
      </c>
      <c r="S5295" s="3">
        <v>40420</v>
      </c>
      <c r="T5295">
        <v>0.19</v>
      </c>
    </row>
    <row r="5296" spans="10:20" x14ac:dyDescent="0.25">
      <c r="J5296" s="2">
        <v>40548</v>
      </c>
      <c r="K5296" s="4">
        <v>17.02</v>
      </c>
      <c r="S5296" s="3">
        <v>40421</v>
      </c>
      <c r="T5296">
        <v>0.21</v>
      </c>
    </row>
    <row r="5297" spans="10:20" x14ac:dyDescent="0.25">
      <c r="J5297" s="2">
        <v>40549</v>
      </c>
      <c r="K5297" s="4">
        <v>17.399999999999999</v>
      </c>
      <c r="S5297" s="3">
        <v>40422</v>
      </c>
      <c r="T5297">
        <v>0.19</v>
      </c>
    </row>
    <row r="5298" spans="10:20" x14ac:dyDescent="0.25">
      <c r="J5298" s="2">
        <v>40550</v>
      </c>
      <c r="K5298" s="4">
        <v>17.14</v>
      </c>
      <c r="S5298" s="3">
        <v>40423</v>
      </c>
      <c r="T5298">
        <v>0.19</v>
      </c>
    </row>
    <row r="5299" spans="10:20" x14ac:dyDescent="0.25">
      <c r="J5299" s="2">
        <v>40553</v>
      </c>
      <c r="K5299" s="4">
        <v>17.54</v>
      </c>
      <c r="S5299" s="3">
        <v>40424</v>
      </c>
      <c r="T5299">
        <v>0.19</v>
      </c>
    </row>
    <row r="5300" spans="10:20" x14ac:dyDescent="0.25">
      <c r="J5300" s="2">
        <v>40554</v>
      </c>
      <c r="K5300" s="4">
        <v>16.89</v>
      </c>
      <c r="S5300" s="3">
        <v>40428</v>
      </c>
      <c r="T5300">
        <v>0.2</v>
      </c>
    </row>
    <row r="5301" spans="10:20" x14ac:dyDescent="0.25">
      <c r="J5301" s="2">
        <v>40555</v>
      </c>
      <c r="K5301" s="4">
        <v>16.239999999999998</v>
      </c>
      <c r="S5301" s="3">
        <v>40429</v>
      </c>
      <c r="T5301">
        <v>0.19</v>
      </c>
    </row>
    <row r="5302" spans="10:20" x14ac:dyDescent="0.25">
      <c r="J5302" s="2">
        <v>40556</v>
      </c>
      <c r="K5302" s="4">
        <v>16.39</v>
      </c>
      <c r="S5302" s="3">
        <v>40430</v>
      </c>
      <c r="T5302">
        <v>0.18</v>
      </c>
    </row>
    <row r="5303" spans="10:20" x14ac:dyDescent="0.25">
      <c r="J5303" s="2">
        <v>40557</v>
      </c>
      <c r="K5303" s="4">
        <v>15.46</v>
      </c>
      <c r="S5303" s="3">
        <v>40431</v>
      </c>
      <c r="T5303">
        <v>0.18</v>
      </c>
    </row>
    <row r="5304" spans="10:20" x14ac:dyDescent="0.25">
      <c r="J5304" s="2">
        <v>40561</v>
      </c>
      <c r="K5304" s="4">
        <v>15.87</v>
      </c>
      <c r="S5304" s="3">
        <v>40434</v>
      </c>
      <c r="T5304">
        <v>0.18</v>
      </c>
    </row>
    <row r="5305" spans="10:20" x14ac:dyDescent="0.25">
      <c r="J5305" s="2">
        <v>40562</v>
      </c>
      <c r="K5305" s="4">
        <v>17.309999999999999</v>
      </c>
      <c r="S5305" s="3">
        <v>40435</v>
      </c>
      <c r="T5305">
        <v>0.19</v>
      </c>
    </row>
    <row r="5306" spans="10:20" x14ac:dyDescent="0.25">
      <c r="J5306" s="2">
        <v>40563</v>
      </c>
      <c r="K5306" s="4">
        <v>17.989999999999998</v>
      </c>
      <c r="S5306" s="3">
        <v>40436</v>
      </c>
      <c r="T5306">
        <v>0.21</v>
      </c>
    </row>
    <row r="5307" spans="10:20" x14ac:dyDescent="0.25">
      <c r="J5307" s="2">
        <v>40564</v>
      </c>
      <c r="K5307" s="4">
        <v>18.47</v>
      </c>
      <c r="S5307" s="3">
        <v>40437</v>
      </c>
      <c r="T5307">
        <v>0.21</v>
      </c>
    </row>
    <row r="5308" spans="10:20" x14ac:dyDescent="0.25">
      <c r="J5308" s="2">
        <v>40567</v>
      </c>
      <c r="K5308" s="4">
        <v>17.649999999999999</v>
      </c>
      <c r="S5308" s="3">
        <v>40438</v>
      </c>
      <c r="T5308">
        <v>0.21</v>
      </c>
    </row>
    <row r="5309" spans="10:20" x14ac:dyDescent="0.25">
      <c r="J5309" s="2">
        <v>40568</v>
      </c>
      <c r="K5309" s="4">
        <v>17.59</v>
      </c>
      <c r="S5309" s="3">
        <v>40441</v>
      </c>
      <c r="T5309">
        <v>0.21</v>
      </c>
    </row>
    <row r="5310" spans="10:20" x14ac:dyDescent="0.25">
      <c r="J5310" s="2">
        <v>40569</v>
      </c>
      <c r="K5310" s="4">
        <v>16.64</v>
      </c>
      <c r="S5310" s="3">
        <v>40442</v>
      </c>
      <c r="T5310">
        <v>0.2</v>
      </c>
    </row>
    <row r="5311" spans="10:20" x14ac:dyDescent="0.25">
      <c r="J5311" s="2">
        <v>40570</v>
      </c>
      <c r="K5311" s="4">
        <v>16.149999999999999</v>
      </c>
      <c r="S5311" s="3">
        <v>40443</v>
      </c>
      <c r="T5311">
        <v>0.21</v>
      </c>
    </row>
    <row r="5312" spans="10:20" x14ac:dyDescent="0.25">
      <c r="J5312" s="2">
        <v>40571</v>
      </c>
      <c r="K5312" s="4">
        <v>20.04</v>
      </c>
      <c r="S5312" s="3">
        <v>40444</v>
      </c>
      <c r="T5312">
        <v>0.2</v>
      </c>
    </row>
    <row r="5313" spans="10:20" x14ac:dyDescent="0.25">
      <c r="J5313" s="2">
        <v>40574</v>
      </c>
      <c r="K5313" s="4">
        <v>19.53</v>
      </c>
      <c r="S5313" s="3">
        <v>40445</v>
      </c>
      <c r="T5313">
        <v>0.21</v>
      </c>
    </row>
    <row r="5314" spans="10:20" x14ac:dyDescent="0.25">
      <c r="J5314" s="2">
        <v>40575</v>
      </c>
      <c r="K5314" s="4">
        <v>17.63</v>
      </c>
      <c r="S5314" s="3">
        <v>40448</v>
      </c>
      <c r="T5314">
        <v>0.19</v>
      </c>
    </row>
    <row r="5315" spans="10:20" x14ac:dyDescent="0.25">
      <c r="J5315" s="2">
        <v>40576</v>
      </c>
      <c r="K5315" s="4">
        <v>17.3</v>
      </c>
      <c r="S5315" s="3">
        <v>40449</v>
      </c>
      <c r="T5315">
        <v>0.19</v>
      </c>
    </row>
    <row r="5316" spans="10:20" x14ac:dyDescent="0.25">
      <c r="J5316" s="2">
        <v>40577</v>
      </c>
      <c r="K5316" s="4">
        <v>16.690000000000001</v>
      </c>
      <c r="S5316" s="3">
        <v>40450</v>
      </c>
      <c r="T5316">
        <v>0.19</v>
      </c>
    </row>
    <row r="5317" spans="10:20" x14ac:dyDescent="0.25">
      <c r="J5317" s="2">
        <v>40578</v>
      </c>
      <c r="K5317" s="4">
        <v>15.93</v>
      </c>
      <c r="S5317" s="3">
        <v>40451</v>
      </c>
      <c r="T5317">
        <v>0.15</v>
      </c>
    </row>
    <row r="5318" spans="10:20" x14ac:dyDescent="0.25">
      <c r="J5318" s="2">
        <v>40581</v>
      </c>
      <c r="K5318" s="4">
        <v>16.28</v>
      </c>
      <c r="S5318" s="3">
        <v>40452</v>
      </c>
      <c r="T5318">
        <v>0.2</v>
      </c>
    </row>
    <row r="5319" spans="10:20" x14ac:dyDescent="0.25">
      <c r="J5319" s="2">
        <v>40582</v>
      </c>
      <c r="K5319" s="4">
        <v>15.81</v>
      </c>
      <c r="S5319" s="3">
        <v>40455</v>
      </c>
      <c r="T5319">
        <v>0.2</v>
      </c>
    </row>
    <row r="5320" spans="10:20" x14ac:dyDescent="0.25">
      <c r="J5320" s="2">
        <v>40583</v>
      </c>
      <c r="K5320" s="4">
        <v>15.87</v>
      </c>
      <c r="S5320" s="3">
        <v>40456</v>
      </c>
      <c r="T5320">
        <v>0.2</v>
      </c>
    </row>
    <row r="5321" spans="10:20" x14ac:dyDescent="0.25">
      <c r="J5321" s="2">
        <v>40584</v>
      </c>
      <c r="K5321" s="4">
        <v>16.09</v>
      </c>
      <c r="S5321" s="3">
        <v>40457</v>
      </c>
      <c r="T5321">
        <v>0.19</v>
      </c>
    </row>
    <row r="5322" spans="10:20" x14ac:dyDescent="0.25">
      <c r="J5322" s="2">
        <v>40585</v>
      </c>
      <c r="K5322" s="4">
        <v>15.69</v>
      </c>
      <c r="S5322" s="3">
        <v>40458</v>
      </c>
      <c r="T5322">
        <v>0.18</v>
      </c>
    </row>
    <row r="5323" spans="10:20" x14ac:dyDescent="0.25">
      <c r="J5323" s="2">
        <v>40588</v>
      </c>
      <c r="K5323" s="4">
        <v>15.95</v>
      </c>
      <c r="S5323" s="3">
        <v>40459</v>
      </c>
      <c r="T5323">
        <v>0.18</v>
      </c>
    </row>
    <row r="5324" spans="10:20" x14ac:dyDescent="0.25">
      <c r="J5324" s="2">
        <v>40589</v>
      </c>
      <c r="K5324" s="4">
        <v>16.37</v>
      </c>
      <c r="S5324" s="3">
        <v>40463</v>
      </c>
      <c r="T5324">
        <v>0.18</v>
      </c>
    </row>
    <row r="5325" spans="10:20" x14ac:dyDescent="0.25">
      <c r="J5325" s="2">
        <v>40590</v>
      </c>
      <c r="K5325" s="4">
        <v>16.72</v>
      </c>
      <c r="S5325" s="3">
        <v>40464</v>
      </c>
      <c r="T5325">
        <v>0.18</v>
      </c>
    </row>
    <row r="5326" spans="10:20" x14ac:dyDescent="0.25">
      <c r="J5326" s="2">
        <v>40591</v>
      </c>
      <c r="K5326" s="4">
        <v>16.59</v>
      </c>
      <c r="S5326" s="3">
        <v>40465</v>
      </c>
      <c r="T5326">
        <v>0.19</v>
      </c>
    </row>
    <row r="5327" spans="10:20" x14ac:dyDescent="0.25">
      <c r="J5327" s="2">
        <v>40592</v>
      </c>
      <c r="K5327" s="4">
        <v>16.43</v>
      </c>
      <c r="S5327" s="3">
        <v>40466</v>
      </c>
      <c r="T5327">
        <v>0.2</v>
      </c>
    </row>
    <row r="5328" spans="10:20" x14ac:dyDescent="0.25">
      <c r="J5328" s="2">
        <v>40596</v>
      </c>
      <c r="K5328" s="4">
        <v>20.8</v>
      </c>
      <c r="S5328" s="3">
        <v>40469</v>
      </c>
      <c r="T5328">
        <v>0.19</v>
      </c>
    </row>
    <row r="5329" spans="10:20" x14ac:dyDescent="0.25">
      <c r="J5329" s="2">
        <v>40597</v>
      </c>
      <c r="K5329" s="4">
        <v>22.13</v>
      </c>
      <c r="S5329" s="3">
        <v>40470</v>
      </c>
      <c r="T5329">
        <v>0.19</v>
      </c>
    </row>
    <row r="5330" spans="10:20" x14ac:dyDescent="0.25">
      <c r="J5330" s="2">
        <v>40598</v>
      </c>
      <c r="K5330" s="4">
        <v>21.32</v>
      </c>
      <c r="S5330" s="3">
        <v>40471</v>
      </c>
      <c r="T5330">
        <v>0.19</v>
      </c>
    </row>
    <row r="5331" spans="10:20" x14ac:dyDescent="0.25">
      <c r="J5331" s="2">
        <v>40599</v>
      </c>
      <c r="K5331" s="4">
        <v>19.22</v>
      </c>
      <c r="S5331" s="3">
        <v>40472</v>
      </c>
      <c r="T5331">
        <v>0.19</v>
      </c>
    </row>
    <row r="5332" spans="10:20" x14ac:dyDescent="0.25">
      <c r="J5332" s="2">
        <v>40602</v>
      </c>
      <c r="K5332" s="4">
        <v>18.350000000000001</v>
      </c>
      <c r="S5332" s="3">
        <v>40473</v>
      </c>
      <c r="T5332">
        <v>0.19</v>
      </c>
    </row>
    <row r="5333" spans="10:20" x14ac:dyDescent="0.25">
      <c r="J5333" s="2">
        <v>40603</v>
      </c>
      <c r="K5333" s="4">
        <v>21.01</v>
      </c>
      <c r="S5333" s="3">
        <v>40476</v>
      </c>
      <c r="T5333">
        <v>0.19</v>
      </c>
    </row>
    <row r="5334" spans="10:20" x14ac:dyDescent="0.25">
      <c r="J5334" s="2">
        <v>40604</v>
      </c>
      <c r="K5334" s="4">
        <v>20.7</v>
      </c>
      <c r="S5334" s="3">
        <v>40477</v>
      </c>
      <c r="T5334">
        <v>0.19</v>
      </c>
    </row>
    <row r="5335" spans="10:20" x14ac:dyDescent="0.25">
      <c r="J5335" s="2">
        <v>40605</v>
      </c>
      <c r="K5335" s="4">
        <v>18.600000000000001</v>
      </c>
      <c r="S5335" s="3">
        <v>40478</v>
      </c>
      <c r="T5335">
        <v>0.19</v>
      </c>
    </row>
    <row r="5336" spans="10:20" x14ac:dyDescent="0.25">
      <c r="J5336" s="2">
        <v>40606</v>
      </c>
      <c r="K5336" s="4">
        <v>19.059999999999999</v>
      </c>
      <c r="S5336" s="3">
        <v>40479</v>
      </c>
      <c r="T5336">
        <v>0.19</v>
      </c>
    </row>
    <row r="5337" spans="10:20" x14ac:dyDescent="0.25">
      <c r="J5337" s="2">
        <v>40609</v>
      </c>
      <c r="K5337" s="4">
        <v>20.66</v>
      </c>
      <c r="S5337" s="3">
        <v>40480</v>
      </c>
      <c r="T5337">
        <v>0.2</v>
      </c>
    </row>
    <row r="5338" spans="10:20" x14ac:dyDescent="0.25">
      <c r="J5338" s="2">
        <v>40610</v>
      </c>
      <c r="K5338" s="4">
        <v>19.82</v>
      </c>
      <c r="S5338" s="3">
        <v>40483</v>
      </c>
      <c r="T5338">
        <v>0.2</v>
      </c>
    </row>
    <row r="5339" spans="10:20" x14ac:dyDescent="0.25">
      <c r="J5339" s="2">
        <v>40611</v>
      </c>
      <c r="K5339" s="4">
        <v>20.22</v>
      </c>
      <c r="S5339" s="3">
        <v>40484</v>
      </c>
      <c r="T5339">
        <v>0.2</v>
      </c>
    </row>
    <row r="5340" spans="10:20" x14ac:dyDescent="0.25">
      <c r="J5340" s="2">
        <v>40612</v>
      </c>
      <c r="K5340" s="4">
        <v>21.88</v>
      </c>
      <c r="S5340" s="3">
        <v>40485</v>
      </c>
      <c r="T5340">
        <v>0.2</v>
      </c>
    </row>
    <row r="5341" spans="10:20" x14ac:dyDescent="0.25">
      <c r="J5341" s="2">
        <v>40613</v>
      </c>
      <c r="K5341" s="4">
        <v>20.079999999999998</v>
      </c>
      <c r="S5341" s="3">
        <v>40486</v>
      </c>
      <c r="T5341">
        <v>0.19</v>
      </c>
    </row>
    <row r="5342" spans="10:20" x14ac:dyDescent="0.25">
      <c r="J5342" s="2">
        <v>40616</v>
      </c>
      <c r="K5342" s="4">
        <v>21.13</v>
      </c>
      <c r="S5342" s="3">
        <v>40487</v>
      </c>
      <c r="T5342">
        <v>0.18</v>
      </c>
    </row>
    <row r="5343" spans="10:20" x14ac:dyDescent="0.25">
      <c r="J5343" s="2">
        <v>40617</v>
      </c>
      <c r="K5343" s="4">
        <v>24.32</v>
      </c>
      <c r="S5343" s="3">
        <v>40490</v>
      </c>
      <c r="T5343">
        <v>0.18</v>
      </c>
    </row>
    <row r="5344" spans="10:20" x14ac:dyDescent="0.25">
      <c r="J5344" s="2">
        <v>40618</v>
      </c>
      <c r="K5344" s="4">
        <v>29.4</v>
      </c>
      <c r="S5344" s="3">
        <v>40491</v>
      </c>
      <c r="T5344">
        <v>0.17</v>
      </c>
    </row>
    <row r="5345" spans="10:20" x14ac:dyDescent="0.25">
      <c r="J5345" s="2">
        <v>40619</v>
      </c>
      <c r="K5345" s="4">
        <v>26.37</v>
      </c>
      <c r="S5345" s="3">
        <v>40492</v>
      </c>
      <c r="T5345">
        <v>0.17</v>
      </c>
    </row>
    <row r="5346" spans="10:20" x14ac:dyDescent="0.25">
      <c r="J5346" s="2">
        <v>40620</v>
      </c>
      <c r="K5346" s="4">
        <v>24.44</v>
      </c>
      <c r="S5346" s="3">
        <v>40494</v>
      </c>
      <c r="T5346">
        <v>0.19</v>
      </c>
    </row>
    <row r="5347" spans="10:20" x14ac:dyDescent="0.25">
      <c r="J5347" s="2">
        <v>40623</v>
      </c>
      <c r="K5347" s="4">
        <v>20.61</v>
      </c>
      <c r="S5347" s="3">
        <v>40497</v>
      </c>
      <c r="T5347">
        <v>0.21</v>
      </c>
    </row>
    <row r="5348" spans="10:20" x14ac:dyDescent="0.25">
      <c r="J5348" s="2">
        <v>40624</v>
      </c>
      <c r="K5348" s="4">
        <v>20.21</v>
      </c>
      <c r="S5348" s="3">
        <v>40498</v>
      </c>
      <c r="T5348">
        <v>0.21</v>
      </c>
    </row>
    <row r="5349" spans="10:20" x14ac:dyDescent="0.25">
      <c r="J5349" s="2">
        <v>40625</v>
      </c>
      <c r="K5349" s="4">
        <v>19.170000000000002</v>
      </c>
      <c r="S5349" s="3">
        <v>40499</v>
      </c>
      <c r="T5349">
        <v>0.2</v>
      </c>
    </row>
    <row r="5350" spans="10:20" x14ac:dyDescent="0.25">
      <c r="J5350" s="2">
        <v>40626</v>
      </c>
      <c r="K5350" s="4">
        <v>18</v>
      </c>
      <c r="S5350" s="3">
        <v>40500</v>
      </c>
      <c r="T5350">
        <v>0.2</v>
      </c>
    </row>
    <row r="5351" spans="10:20" x14ac:dyDescent="0.25">
      <c r="J5351" s="2">
        <v>40627</v>
      </c>
      <c r="K5351" s="4">
        <v>17.91</v>
      </c>
      <c r="S5351" s="3">
        <v>40501</v>
      </c>
      <c r="T5351">
        <v>0.21</v>
      </c>
    </row>
    <row r="5352" spans="10:20" x14ac:dyDescent="0.25">
      <c r="J5352" s="2">
        <v>40630</v>
      </c>
      <c r="K5352" s="4">
        <v>19.440000000000001</v>
      </c>
      <c r="S5352" s="3">
        <v>40504</v>
      </c>
      <c r="T5352">
        <v>0.19</v>
      </c>
    </row>
    <row r="5353" spans="10:20" x14ac:dyDescent="0.25">
      <c r="J5353" s="2">
        <v>40631</v>
      </c>
      <c r="K5353" s="4">
        <v>18.16</v>
      </c>
      <c r="S5353" s="3">
        <v>40505</v>
      </c>
      <c r="T5353">
        <v>0.2</v>
      </c>
    </row>
    <row r="5354" spans="10:20" x14ac:dyDescent="0.25">
      <c r="J5354" s="2">
        <v>40632</v>
      </c>
      <c r="K5354" s="4">
        <v>17.71</v>
      </c>
      <c r="S5354" s="3">
        <v>40506</v>
      </c>
      <c r="T5354">
        <v>0.2</v>
      </c>
    </row>
    <row r="5355" spans="10:20" x14ac:dyDescent="0.25">
      <c r="J5355" s="2">
        <v>40633</v>
      </c>
      <c r="K5355" s="4">
        <v>17.739999999999998</v>
      </c>
      <c r="S5355" s="3">
        <v>40508</v>
      </c>
      <c r="T5355">
        <v>0.2</v>
      </c>
    </row>
    <row r="5356" spans="10:20" x14ac:dyDescent="0.25">
      <c r="J5356" s="2">
        <v>40634</v>
      </c>
      <c r="K5356" s="4">
        <v>17.399999999999999</v>
      </c>
      <c r="S5356" s="3">
        <v>40511</v>
      </c>
      <c r="T5356">
        <v>0.2</v>
      </c>
    </row>
    <row r="5357" spans="10:20" x14ac:dyDescent="0.25">
      <c r="J5357" s="2">
        <v>40637</v>
      </c>
      <c r="K5357" s="4">
        <v>17.5</v>
      </c>
      <c r="S5357" s="3">
        <v>40512</v>
      </c>
      <c r="T5357">
        <v>0.2</v>
      </c>
    </row>
    <row r="5358" spans="10:20" x14ac:dyDescent="0.25">
      <c r="J5358" s="2">
        <v>40638</v>
      </c>
      <c r="K5358" s="4">
        <v>17.25</v>
      </c>
      <c r="S5358" s="3">
        <v>40513</v>
      </c>
      <c r="T5358">
        <v>0.2</v>
      </c>
    </row>
    <row r="5359" spans="10:20" x14ac:dyDescent="0.25">
      <c r="J5359" s="2">
        <v>40639</v>
      </c>
      <c r="K5359" s="4">
        <v>16.899999999999999</v>
      </c>
      <c r="S5359" s="3">
        <v>40514</v>
      </c>
      <c r="T5359">
        <v>0.19</v>
      </c>
    </row>
    <row r="5360" spans="10:20" x14ac:dyDescent="0.25">
      <c r="J5360" s="2">
        <v>40640</v>
      </c>
      <c r="K5360" s="4">
        <v>17.11</v>
      </c>
      <c r="S5360" s="3">
        <v>40515</v>
      </c>
      <c r="T5360">
        <v>0.18</v>
      </c>
    </row>
    <row r="5361" spans="10:20" x14ac:dyDescent="0.25">
      <c r="J5361" s="2">
        <v>40641</v>
      </c>
      <c r="K5361" s="4">
        <v>17.87</v>
      </c>
      <c r="S5361" s="3">
        <v>40518</v>
      </c>
      <c r="T5361">
        <v>0.18</v>
      </c>
    </row>
    <row r="5362" spans="10:20" x14ac:dyDescent="0.25">
      <c r="J5362" s="2">
        <v>40644</v>
      </c>
      <c r="K5362" s="4">
        <v>16.59</v>
      </c>
      <c r="S5362" s="3">
        <v>40519</v>
      </c>
      <c r="T5362">
        <v>0.17</v>
      </c>
    </row>
    <row r="5363" spans="10:20" x14ac:dyDescent="0.25">
      <c r="J5363" s="2">
        <v>40645</v>
      </c>
      <c r="K5363" s="4">
        <v>17.09</v>
      </c>
      <c r="S5363" s="3">
        <v>40520</v>
      </c>
      <c r="T5363">
        <v>0.17</v>
      </c>
    </row>
    <row r="5364" spans="10:20" x14ac:dyDescent="0.25">
      <c r="J5364" s="2">
        <v>40646</v>
      </c>
      <c r="K5364" s="4">
        <v>16.920000000000002</v>
      </c>
      <c r="S5364" s="3">
        <v>40521</v>
      </c>
      <c r="T5364">
        <v>0.16</v>
      </c>
    </row>
    <row r="5365" spans="10:20" x14ac:dyDescent="0.25">
      <c r="J5365" s="2">
        <v>40647</v>
      </c>
      <c r="K5365" s="4">
        <v>16.27</v>
      </c>
      <c r="S5365" s="3">
        <v>40522</v>
      </c>
      <c r="T5365">
        <v>0.16</v>
      </c>
    </row>
    <row r="5366" spans="10:20" x14ac:dyDescent="0.25">
      <c r="J5366" s="2">
        <v>40648</v>
      </c>
      <c r="K5366" s="4">
        <v>15.32</v>
      </c>
      <c r="S5366" s="3">
        <v>40525</v>
      </c>
      <c r="T5366">
        <v>0.17</v>
      </c>
    </row>
    <row r="5367" spans="10:20" x14ac:dyDescent="0.25">
      <c r="J5367" s="2">
        <v>40651</v>
      </c>
      <c r="K5367" s="4">
        <v>16.96</v>
      </c>
      <c r="S5367" s="3">
        <v>40526</v>
      </c>
      <c r="T5367">
        <v>0.19</v>
      </c>
    </row>
    <row r="5368" spans="10:20" x14ac:dyDescent="0.25">
      <c r="J5368" s="2">
        <v>40652</v>
      </c>
      <c r="K5368" s="4">
        <v>15.83</v>
      </c>
      <c r="S5368" s="3">
        <v>40527</v>
      </c>
      <c r="T5368">
        <v>0.2</v>
      </c>
    </row>
    <row r="5369" spans="10:20" x14ac:dyDescent="0.25">
      <c r="J5369" s="2">
        <v>40653</v>
      </c>
      <c r="K5369" s="4">
        <v>15.07</v>
      </c>
      <c r="S5369" s="3">
        <v>40528</v>
      </c>
      <c r="T5369">
        <v>0.2</v>
      </c>
    </row>
    <row r="5370" spans="10:20" x14ac:dyDescent="0.25">
      <c r="J5370" s="2">
        <v>40654</v>
      </c>
      <c r="K5370" s="4">
        <v>14.69</v>
      </c>
      <c r="S5370" s="3">
        <v>40529</v>
      </c>
      <c r="T5370">
        <v>0.2</v>
      </c>
    </row>
    <row r="5371" spans="10:20" x14ac:dyDescent="0.25">
      <c r="J5371" s="2">
        <v>40658</v>
      </c>
      <c r="K5371" s="4">
        <v>15.77</v>
      </c>
      <c r="S5371" s="3">
        <v>40532</v>
      </c>
      <c r="T5371">
        <v>0.21</v>
      </c>
    </row>
    <row r="5372" spans="10:20" x14ac:dyDescent="0.25">
      <c r="J5372" s="2">
        <v>40659</v>
      </c>
      <c r="K5372" s="4">
        <v>15.62</v>
      </c>
      <c r="S5372" s="3">
        <v>40533</v>
      </c>
      <c r="T5372">
        <v>0.2</v>
      </c>
    </row>
    <row r="5373" spans="10:20" x14ac:dyDescent="0.25">
      <c r="J5373" s="2">
        <v>40660</v>
      </c>
      <c r="K5373" s="4">
        <v>15.35</v>
      </c>
      <c r="S5373" s="3">
        <v>40534</v>
      </c>
      <c r="T5373">
        <v>0.19</v>
      </c>
    </row>
    <row r="5374" spans="10:20" x14ac:dyDescent="0.25">
      <c r="J5374" s="2">
        <v>40661</v>
      </c>
      <c r="K5374" s="4">
        <v>14.62</v>
      </c>
      <c r="S5374" s="3">
        <v>40535</v>
      </c>
      <c r="T5374">
        <v>0.19</v>
      </c>
    </row>
    <row r="5375" spans="10:20" x14ac:dyDescent="0.25">
      <c r="J5375" s="2">
        <v>40662</v>
      </c>
      <c r="K5375" s="4">
        <v>14.75</v>
      </c>
      <c r="S5375" s="3">
        <v>40536</v>
      </c>
      <c r="T5375">
        <v>0.19</v>
      </c>
    </row>
    <row r="5376" spans="10:20" x14ac:dyDescent="0.25">
      <c r="J5376" s="2">
        <v>40665</v>
      </c>
      <c r="K5376" s="4">
        <v>15.99</v>
      </c>
      <c r="S5376" s="3">
        <v>40539</v>
      </c>
      <c r="T5376">
        <v>0.19</v>
      </c>
    </row>
    <row r="5377" spans="10:20" x14ac:dyDescent="0.25">
      <c r="J5377" s="2">
        <v>40666</v>
      </c>
      <c r="K5377" s="4">
        <v>16.7</v>
      </c>
      <c r="S5377" s="3">
        <v>40540</v>
      </c>
      <c r="T5377">
        <v>0.18</v>
      </c>
    </row>
    <row r="5378" spans="10:20" x14ac:dyDescent="0.25">
      <c r="J5378" s="2">
        <v>40667</v>
      </c>
      <c r="K5378" s="4">
        <v>17.079999999999998</v>
      </c>
      <c r="S5378" s="3">
        <v>40541</v>
      </c>
      <c r="T5378">
        <v>0.18</v>
      </c>
    </row>
    <row r="5379" spans="10:20" x14ac:dyDescent="0.25">
      <c r="J5379" s="2">
        <v>40668</v>
      </c>
      <c r="K5379" s="4">
        <v>18.2</v>
      </c>
      <c r="S5379" s="3">
        <v>40542</v>
      </c>
      <c r="T5379">
        <v>0.19</v>
      </c>
    </row>
    <row r="5380" spans="10:20" x14ac:dyDescent="0.25">
      <c r="J5380" s="2">
        <v>40669</v>
      </c>
      <c r="K5380" s="4">
        <v>18.399999999999999</v>
      </c>
      <c r="S5380" s="3">
        <v>40543</v>
      </c>
      <c r="T5380">
        <v>0.13</v>
      </c>
    </row>
    <row r="5381" spans="10:20" x14ac:dyDescent="0.25">
      <c r="J5381" s="2">
        <v>40672</v>
      </c>
      <c r="K5381" s="4">
        <v>17.16</v>
      </c>
      <c r="S5381" s="3">
        <v>40546</v>
      </c>
      <c r="T5381">
        <v>0.19</v>
      </c>
    </row>
    <row r="5382" spans="10:20" x14ac:dyDescent="0.25">
      <c r="J5382" s="2">
        <v>40673</v>
      </c>
      <c r="K5382" s="4">
        <v>15.91</v>
      </c>
      <c r="S5382" s="3">
        <v>40547</v>
      </c>
      <c r="T5382">
        <v>0.18</v>
      </c>
    </row>
    <row r="5383" spans="10:20" x14ac:dyDescent="0.25">
      <c r="J5383" s="2">
        <v>40674</v>
      </c>
      <c r="K5383" s="4">
        <v>16.95</v>
      </c>
      <c r="S5383" s="3">
        <v>40548</v>
      </c>
      <c r="T5383">
        <v>0.18</v>
      </c>
    </row>
    <row r="5384" spans="10:20" x14ac:dyDescent="0.25">
      <c r="J5384" s="2">
        <v>40675</v>
      </c>
      <c r="K5384" s="4">
        <v>16.03</v>
      </c>
      <c r="S5384" s="3">
        <v>40549</v>
      </c>
      <c r="T5384">
        <v>0.17</v>
      </c>
    </row>
    <row r="5385" spans="10:20" x14ac:dyDescent="0.25">
      <c r="J5385" s="2">
        <v>40676</v>
      </c>
      <c r="K5385" s="4">
        <v>17.07</v>
      </c>
      <c r="S5385" s="3">
        <v>40550</v>
      </c>
      <c r="T5385">
        <v>0.17</v>
      </c>
    </row>
    <row r="5386" spans="10:20" x14ac:dyDescent="0.25">
      <c r="J5386" s="2">
        <v>40679</v>
      </c>
      <c r="K5386" s="4">
        <v>18.239999999999998</v>
      </c>
      <c r="S5386" s="3">
        <v>40553</v>
      </c>
      <c r="T5386">
        <v>0.17</v>
      </c>
    </row>
    <row r="5387" spans="10:20" x14ac:dyDescent="0.25">
      <c r="J5387" s="2">
        <v>40680</v>
      </c>
      <c r="K5387" s="4">
        <v>17.55</v>
      </c>
      <c r="S5387" s="3">
        <v>40554</v>
      </c>
      <c r="T5387">
        <v>0.17</v>
      </c>
    </row>
    <row r="5388" spans="10:20" x14ac:dyDescent="0.25">
      <c r="J5388" s="2">
        <v>40681</v>
      </c>
      <c r="K5388" s="4">
        <v>16.23</v>
      </c>
      <c r="S5388" s="3">
        <v>40555</v>
      </c>
      <c r="T5388">
        <v>0.16</v>
      </c>
    </row>
    <row r="5389" spans="10:20" x14ac:dyDescent="0.25">
      <c r="J5389" s="2">
        <v>40682</v>
      </c>
      <c r="K5389" s="4">
        <v>15.52</v>
      </c>
      <c r="S5389" s="3">
        <v>40556</v>
      </c>
      <c r="T5389">
        <v>0.16</v>
      </c>
    </row>
    <row r="5390" spans="10:20" x14ac:dyDescent="0.25">
      <c r="J5390" s="2">
        <v>40683</v>
      </c>
      <c r="K5390" s="4">
        <v>17.43</v>
      </c>
      <c r="S5390" s="3">
        <v>40557</v>
      </c>
      <c r="T5390">
        <v>0.16</v>
      </c>
    </row>
    <row r="5391" spans="10:20" x14ac:dyDescent="0.25">
      <c r="J5391" s="2">
        <v>40686</v>
      </c>
      <c r="K5391" s="4">
        <v>18.27</v>
      </c>
      <c r="S5391" s="3">
        <v>40561</v>
      </c>
      <c r="T5391">
        <v>0.19</v>
      </c>
    </row>
    <row r="5392" spans="10:20" x14ac:dyDescent="0.25">
      <c r="J5392" s="2">
        <v>40687</v>
      </c>
      <c r="K5392" s="4">
        <v>17.82</v>
      </c>
      <c r="S5392" s="3">
        <v>40562</v>
      </c>
      <c r="T5392">
        <v>0.18</v>
      </c>
    </row>
    <row r="5393" spans="10:20" x14ac:dyDescent="0.25">
      <c r="J5393" s="2">
        <v>40688</v>
      </c>
      <c r="K5393" s="4">
        <v>17.07</v>
      </c>
      <c r="S5393" s="3">
        <v>40563</v>
      </c>
      <c r="T5393">
        <v>0.18</v>
      </c>
    </row>
    <row r="5394" spans="10:20" x14ac:dyDescent="0.25">
      <c r="J5394" s="2">
        <v>40689</v>
      </c>
      <c r="K5394" s="4">
        <v>16.09</v>
      </c>
      <c r="S5394" s="3">
        <v>40564</v>
      </c>
      <c r="T5394">
        <v>0.17</v>
      </c>
    </row>
    <row r="5395" spans="10:20" x14ac:dyDescent="0.25">
      <c r="J5395" s="2">
        <v>40690</v>
      </c>
      <c r="K5395" s="4">
        <v>15.98</v>
      </c>
      <c r="S5395" s="3">
        <v>40567</v>
      </c>
      <c r="T5395">
        <v>0.18</v>
      </c>
    </row>
    <row r="5396" spans="10:20" x14ac:dyDescent="0.25">
      <c r="J5396" s="2">
        <v>40694</v>
      </c>
      <c r="K5396" s="4">
        <v>15.45</v>
      </c>
      <c r="S5396" s="3">
        <v>40568</v>
      </c>
      <c r="T5396">
        <v>0.17</v>
      </c>
    </row>
    <row r="5397" spans="10:20" x14ac:dyDescent="0.25">
      <c r="J5397" s="2">
        <v>40695</v>
      </c>
      <c r="K5397" s="4">
        <v>18.3</v>
      </c>
      <c r="S5397" s="3">
        <v>40569</v>
      </c>
      <c r="T5397">
        <v>0.17</v>
      </c>
    </row>
    <row r="5398" spans="10:20" x14ac:dyDescent="0.25">
      <c r="J5398" s="2">
        <v>40696</v>
      </c>
      <c r="K5398" s="4">
        <v>18.09</v>
      </c>
      <c r="S5398" s="3">
        <v>40570</v>
      </c>
      <c r="T5398">
        <v>0.17</v>
      </c>
    </row>
    <row r="5399" spans="10:20" x14ac:dyDescent="0.25">
      <c r="J5399" s="2">
        <v>40697</v>
      </c>
      <c r="K5399" s="4">
        <v>17.95</v>
      </c>
      <c r="S5399" s="3">
        <v>40571</v>
      </c>
      <c r="T5399">
        <v>0.17</v>
      </c>
    </row>
    <row r="5400" spans="10:20" x14ac:dyDescent="0.25">
      <c r="J5400" s="2">
        <v>40700</v>
      </c>
      <c r="K5400" s="4">
        <v>18.489999999999998</v>
      </c>
      <c r="S5400" s="3">
        <v>40574</v>
      </c>
      <c r="T5400">
        <v>0.17</v>
      </c>
    </row>
    <row r="5401" spans="10:20" x14ac:dyDescent="0.25">
      <c r="J5401" s="2">
        <v>40701</v>
      </c>
      <c r="K5401" s="4">
        <v>18.07</v>
      </c>
      <c r="S5401" s="3">
        <v>40575</v>
      </c>
      <c r="T5401">
        <v>0.18</v>
      </c>
    </row>
    <row r="5402" spans="10:20" x14ac:dyDescent="0.25">
      <c r="J5402" s="2">
        <v>40702</v>
      </c>
      <c r="K5402" s="4">
        <v>18.79</v>
      </c>
      <c r="S5402" s="3">
        <v>40576</v>
      </c>
      <c r="T5402">
        <v>0.18</v>
      </c>
    </row>
    <row r="5403" spans="10:20" x14ac:dyDescent="0.25">
      <c r="J5403" s="2">
        <v>40703</v>
      </c>
      <c r="K5403" s="4">
        <v>17.77</v>
      </c>
      <c r="S5403" s="3">
        <v>40577</v>
      </c>
      <c r="T5403">
        <v>0.17</v>
      </c>
    </row>
    <row r="5404" spans="10:20" x14ac:dyDescent="0.25">
      <c r="J5404" s="2">
        <v>40704</v>
      </c>
      <c r="K5404" s="4">
        <v>18.86</v>
      </c>
      <c r="S5404" s="3">
        <v>40578</v>
      </c>
      <c r="T5404">
        <v>0.17</v>
      </c>
    </row>
    <row r="5405" spans="10:20" x14ac:dyDescent="0.25">
      <c r="J5405" s="2">
        <v>40707</v>
      </c>
      <c r="K5405" s="4">
        <v>19.61</v>
      </c>
      <c r="S5405" s="3">
        <v>40581</v>
      </c>
      <c r="T5405">
        <v>0.17</v>
      </c>
    </row>
    <row r="5406" spans="10:20" x14ac:dyDescent="0.25">
      <c r="J5406" s="2">
        <v>40708</v>
      </c>
      <c r="K5406" s="4">
        <v>18.260000000000002</v>
      </c>
      <c r="S5406" s="3">
        <v>40582</v>
      </c>
      <c r="T5406">
        <v>0.16</v>
      </c>
    </row>
    <row r="5407" spans="10:20" x14ac:dyDescent="0.25">
      <c r="J5407" s="2">
        <v>40709</v>
      </c>
      <c r="K5407" s="4">
        <v>21.32</v>
      </c>
      <c r="S5407" s="3">
        <v>40583</v>
      </c>
      <c r="T5407">
        <v>0.15</v>
      </c>
    </row>
    <row r="5408" spans="10:20" x14ac:dyDescent="0.25">
      <c r="J5408" s="2">
        <v>40710</v>
      </c>
      <c r="K5408" s="4">
        <v>22.73</v>
      </c>
      <c r="S5408" s="3">
        <v>40584</v>
      </c>
      <c r="T5408">
        <v>0.15</v>
      </c>
    </row>
    <row r="5409" spans="10:20" x14ac:dyDescent="0.25">
      <c r="J5409" s="2">
        <v>40711</v>
      </c>
      <c r="K5409" s="4">
        <v>21.85</v>
      </c>
      <c r="S5409" s="3">
        <v>40585</v>
      </c>
      <c r="T5409">
        <v>0.15</v>
      </c>
    </row>
    <row r="5410" spans="10:20" x14ac:dyDescent="0.25">
      <c r="J5410" s="2">
        <v>40714</v>
      </c>
      <c r="K5410" s="4">
        <v>19.989999999999998</v>
      </c>
      <c r="S5410" s="3">
        <v>40588</v>
      </c>
      <c r="T5410">
        <v>0.15</v>
      </c>
    </row>
    <row r="5411" spans="10:20" x14ac:dyDescent="0.25">
      <c r="J5411" s="2">
        <v>40715</v>
      </c>
      <c r="K5411" s="4">
        <v>18.86</v>
      </c>
      <c r="S5411" s="3">
        <v>40589</v>
      </c>
      <c r="T5411">
        <v>0.16</v>
      </c>
    </row>
    <row r="5412" spans="10:20" x14ac:dyDescent="0.25">
      <c r="J5412" s="2">
        <v>40716</v>
      </c>
      <c r="K5412" s="4">
        <v>18.52</v>
      </c>
      <c r="S5412" s="3">
        <v>40590</v>
      </c>
      <c r="T5412">
        <v>0.15</v>
      </c>
    </row>
    <row r="5413" spans="10:20" x14ac:dyDescent="0.25">
      <c r="J5413" s="2">
        <v>40717</v>
      </c>
      <c r="K5413" s="4">
        <v>19.29</v>
      </c>
      <c r="S5413" s="3">
        <v>40591</v>
      </c>
      <c r="T5413">
        <v>0.15</v>
      </c>
    </row>
    <row r="5414" spans="10:20" x14ac:dyDescent="0.25">
      <c r="J5414" s="2">
        <v>40718</v>
      </c>
      <c r="K5414" s="4">
        <v>21.1</v>
      </c>
      <c r="S5414" s="3">
        <v>40592</v>
      </c>
      <c r="T5414">
        <v>0.15</v>
      </c>
    </row>
    <row r="5415" spans="10:20" x14ac:dyDescent="0.25">
      <c r="J5415" s="2">
        <v>40721</v>
      </c>
      <c r="K5415" s="4">
        <v>20.56</v>
      </c>
      <c r="S5415" s="3">
        <v>40596</v>
      </c>
      <c r="T5415">
        <v>0.15</v>
      </c>
    </row>
    <row r="5416" spans="10:20" x14ac:dyDescent="0.25">
      <c r="J5416" s="2">
        <v>40722</v>
      </c>
      <c r="K5416" s="4">
        <v>19.170000000000002</v>
      </c>
      <c r="S5416" s="3">
        <v>40597</v>
      </c>
      <c r="T5416">
        <v>0.15</v>
      </c>
    </row>
    <row r="5417" spans="10:20" x14ac:dyDescent="0.25">
      <c r="J5417" s="2">
        <v>40723</v>
      </c>
      <c r="K5417" s="4">
        <v>17.27</v>
      </c>
      <c r="S5417" s="3">
        <v>40598</v>
      </c>
      <c r="T5417">
        <v>0.15</v>
      </c>
    </row>
    <row r="5418" spans="10:20" x14ac:dyDescent="0.25">
      <c r="J5418" s="2">
        <v>40724</v>
      </c>
      <c r="K5418" s="4">
        <v>16.52</v>
      </c>
      <c r="S5418" s="3">
        <v>40599</v>
      </c>
      <c r="T5418">
        <v>0.15</v>
      </c>
    </row>
    <row r="5419" spans="10:20" x14ac:dyDescent="0.25">
      <c r="J5419" s="2">
        <v>40725</v>
      </c>
      <c r="K5419" s="4">
        <v>15.87</v>
      </c>
      <c r="S5419" s="3">
        <v>40602</v>
      </c>
      <c r="T5419">
        <v>0.16</v>
      </c>
    </row>
    <row r="5420" spans="10:20" x14ac:dyDescent="0.25">
      <c r="J5420" s="2">
        <v>40729</v>
      </c>
      <c r="K5420" s="4">
        <v>16.059999999999999</v>
      </c>
      <c r="S5420" s="3">
        <v>40603</v>
      </c>
      <c r="T5420">
        <v>0.15</v>
      </c>
    </row>
    <row r="5421" spans="10:20" x14ac:dyDescent="0.25">
      <c r="J5421" s="2">
        <v>40730</v>
      </c>
      <c r="K5421" s="4">
        <v>16.34</v>
      </c>
      <c r="S5421" s="3">
        <v>40604</v>
      </c>
      <c r="T5421">
        <v>0.16</v>
      </c>
    </row>
    <row r="5422" spans="10:20" x14ac:dyDescent="0.25">
      <c r="J5422" s="2">
        <v>40731</v>
      </c>
      <c r="K5422" s="4">
        <v>15.95</v>
      </c>
      <c r="S5422" s="3">
        <v>40605</v>
      </c>
      <c r="T5422">
        <v>0.15</v>
      </c>
    </row>
    <row r="5423" spans="10:20" x14ac:dyDescent="0.25">
      <c r="J5423" s="2">
        <v>40732</v>
      </c>
      <c r="K5423" s="4">
        <v>15.95</v>
      </c>
      <c r="S5423" s="3">
        <v>40606</v>
      </c>
      <c r="T5423">
        <v>0.15</v>
      </c>
    </row>
    <row r="5424" spans="10:20" x14ac:dyDescent="0.25">
      <c r="J5424" s="2">
        <v>40735</v>
      </c>
      <c r="K5424" s="4">
        <v>18.39</v>
      </c>
      <c r="S5424" s="3">
        <v>40609</v>
      </c>
      <c r="T5424">
        <v>0.14000000000000001</v>
      </c>
    </row>
    <row r="5425" spans="10:20" x14ac:dyDescent="0.25">
      <c r="J5425" s="2">
        <v>40736</v>
      </c>
      <c r="K5425" s="4">
        <v>19.87</v>
      </c>
      <c r="S5425" s="3">
        <v>40610</v>
      </c>
      <c r="T5425">
        <v>0.14000000000000001</v>
      </c>
    </row>
    <row r="5426" spans="10:20" x14ac:dyDescent="0.25">
      <c r="J5426" s="2">
        <v>40737</v>
      </c>
      <c r="K5426" s="4">
        <v>19.91</v>
      </c>
      <c r="S5426" s="3">
        <v>40611</v>
      </c>
      <c r="T5426">
        <v>0.14000000000000001</v>
      </c>
    </row>
    <row r="5427" spans="10:20" x14ac:dyDescent="0.25">
      <c r="J5427" s="2">
        <v>40738</v>
      </c>
      <c r="K5427" s="4">
        <v>20.8</v>
      </c>
      <c r="S5427" s="3">
        <v>40612</v>
      </c>
      <c r="T5427">
        <v>0.14000000000000001</v>
      </c>
    </row>
    <row r="5428" spans="10:20" x14ac:dyDescent="0.25">
      <c r="J5428" s="2">
        <v>40739</v>
      </c>
      <c r="K5428" s="4">
        <v>19.53</v>
      </c>
      <c r="S5428" s="3">
        <v>40613</v>
      </c>
      <c r="T5428">
        <v>0.13</v>
      </c>
    </row>
    <row r="5429" spans="10:20" x14ac:dyDescent="0.25">
      <c r="J5429" s="2">
        <v>40742</v>
      </c>
      <c r="K5429" s="4">
        <v>20.95</v>
      </c>
      <c r="S5429" s="3">
        <v>40616</v>
      </c>
      <c r="T5429">
        <v>0.14000000000000001</v>
      </c>
    </row>
    <row r="5430" spans="10:20" x14ac:dyDescent="0.25">
      <c r="J5430" s="2">
        <v>40743</v>
      </c>
      <c r="K5430" s="4">
        <v>19.21</v>
      </c>
      <c r="S5430" s="3">
        <v>40617</v>
      </c>
      <c r="T5430">
        <v>0.14000000000000001</v>
      </c>
    </row>
    <row r="5431" spans="10:20" x14ac:dyDescent="0.25">
      <c r="J5431" s="2">
        <v>40744</v>
      </c>
      <c r="K5431" s="4">
        <v>19.09</v>
      </c>
      <c r="S5431" s="3">
        <v>40618</v>
      </c>
      <c r="T5431">
        <v>0.14000000000000001</v>
      </c>
    </row>
    <row r="5432" spans="10:20" x14ac:dyDescent="0.25">
      <c r="J5432" s="2">
        <v>40745</v>
      </c>
      <c r="K5432" s="4">
        <v>17.559999999999999</v>
      </c>
      <c r="S5432" s="3">
        <v>40619</v>
      </c>
      <c r="T5432">
        <v>0.14000000000000001</v>
      </c>
    </row>
    <row r="5433" spans="10:20" x14ac:dyDescent="0.25">
      <c r="J5433" s="2">
        <v>40746</v>
      </c>
      <c r="K5433" s="4">
        <v>17.52</v>
      </c>
      <c r="S5433" s="3">
        <v>40620</v>
      </c>
      <c r="T5433">
        <v>0.15</v>
      </c>
    </row>
    <row r="5434" spans="10:20" x14ac:dyDescent="0.25">
      <c r="J5434" s="2">
        <v>40749</v>
      </c>
      <c r="K5434" s="4">
        <v>19.350000000000001</v>
      </c>
      <c r="S5434" s="3">
        <v>40623</v>
      </c>
      <c r="T5434">
        <v>0.14000000000000001</v>
      </c>
    </row>
    <row r="5435" spans="10:20" x14ac:dyDescent="0.25">
      <c r="J5435" s="2">
        <v>40750</v>
      </c>
      <c r="K5435" s="4">
        <v>20.23</v>
      </c>
      <c r="S5435" s="3">
        <v>40624</v>
      </c>
      <c r="T5435">
        <v>0.14000000000000001</v>
      </c>
    </row>
    <row r="5436" spans="10:20" x14ac:dyDescent="0.25">
      <c r="J5436" s="2">
        <v>40751</v>
      </c>
      <c r="K5436" s="4">
        <v>22.98</v>
      </c>
      <c r="S5436" s="3">
        <v>40625</v>
      </c>
      <c r="T5436">
        <v>0.14000000000000001</v>
      </c>
    </row>
    <row r="5437" spans="10:20" x14ac:dyDescent="0.25">
      <c r="J5437" s="2">
        <v>40752</v>
      </c>
      <c r="K5437" s="4">
        <v>23.74</v>
      </c>
      <c r="S5437" s="3">
        <v>40626</v>
      </c>
      <c r="T5437">
        <v>0.13</v>
      </c>
    </row>
    <row r="5438" spans="10:20" x14ac:dyDescent="0.25">
      <c r="J5438" s="2">
        <v>40753</v>
      </c>
      <c r="K5438" s="4">
        <v>25.25</v>
      </c>
      <c r="S5438" s="3">
        <v>40627</v>
      </c>
      <c r="T5438">
        <v>0.13</v>
      </c>
    </row>
    <row r="5439" spans="10:20" x14ac:dyDescent="0.25">
      <c r="J5439" s="2">
        <v>40756</v>
      </c>
      <c r="K5439" s="4">
        <v>23.66</v>
      </c>
      <c r="S5439" s="3">
        <v>40630</v>
      </c>
      <c r="T5439">
        <v>0.13</v>
      </c>
    </row>
    <row r="5440" spans="10:20" x14ac:dyDescent="0.25">
      <c r="J5440" s="2">
        <v>40757</v>
      </c>
      <c r="K5440" s="4">
        <v>24.79</v>
      </c>
      <c r="S5440" s="3">
        <v>40631</v>
      </c>
      <c r="T5440">
        <v>0.13</v>
      </c>
    </row>
    <row r="5441" spans="10:20" x14ac:dyDescent="0.25">
      <c r="J5441" s="2">
        <v>40758</v>
      </c>
      <c r="K5441" s="4">
        <v>23.38</v>
      </c>
      <c r="S5441" s="3">
        <v>40632</v>
      </c>
      <c r="T5441">
        <v>0.13</v>
      </c>
    </row>
    <row r="5442" spans="10:20" x14ac:dyDescent="0.25">
      <c r="J5442" s="2">
        <v>40759</v>
      </c>
      <c r="K5442" s="4">
        <v>31.66</v>
      </c>
      <c r="S5442" s="3">
        <v>40633</v>
      </c>
      <c r="T5442">
        <v>0.1</v>
      </c>
    </row>
    <row r="5443" spans="10:20" x14ac:dyDescent="0.25">
      <c r="J5443" s="2">
        <v>40760</v>
      </c>
      <c r="K5443" s="4">
        <v>32</v>
      </c>
      <c r="S5443" s="3">
        <v>40634</v>
      </c>
      <c r="T5443">
        <v>0.11</v>
      </c>
    </row>
    <row r="5444" spans="10:20" x14ac:dyDescent="0.25">
      <c r="J5444" s="2">
        <v>40763</v>
      </c>
      <c r="K5444" s="4">
        <v>48</v>
      </c>
      <c r="S5444" s="3">
        <v>40637</v>
      </c>
      <c r="T5444">
        <v>0.09</v>
      </c>
    </row>
    <row r="5445" spans="10:20" x14ac:dyDescent="0.25">
      <c r="J5445" s="2">
        <v>40764</v>
      </c>
      <c r="K5445" s="4">
        <v>35.06</v>
      </c>
      <c r="S5445" s="3">
        <v>40638</v>
      </c>
      <c r="T5445">
        <v>0.09</v>
      </c>
    </row>
    <row r="5446" spans="10:20" x14ac:dyDescent="0.25">
      <c r="J5446" s="2">
        <v>40765</v>
      </c>
      <c r="K5446" s="4">
        <v>42.99</v>
      </c>
      <c r="S5446" s="3">
        <v>40639</v>
      </c>
      <c r="T5446">
        <v>0.1</v>
      </c>
    </row>
    <row r="5447" spans="10:20" x14ac:dyDescent="0.25">
      <c r="J5447" s="2">
        <v>40766</v>
      </c>
      <c r="K5447" s="4">
        <v>39</v>
      </c>
      <c r="S5447" s="3">
        <v>40640</v>
      </c>
      <c r="T5447">
        <v>0.1</v>
      </c>
    </row>
    <row r="5448" spans="10:20" x14ac:dyDescent="0.25">
      <c r="J5448" s="2">
        <v>40767</v>
      </c>
      <c r="K5448" s="4">
        <v>36.36</v>
      </c>
      <c r="S5448" s="3">
        <v>40641</v>
      </c>
      <c r="T5448">
        <v>0.09</v>
      </c>
    </row>
    <row r="5449" spans="10:20" x14ac:dyDescent="0.25">
      <c r="J5449" s="2">
        <v>40770</v>
      </c>
      <c r="K5449" s="4">
        <v>31.87</v>
      </c>
      <c r="S5449" s="3">
        <v>40644</v>
      </c>
      <c r="T5449">
        <v>0.09</v>
      </c>
    </row>
    <row r="5450" spans="10:20" x14ac:dyDescent="0.25">
      <c r="J5450" s="2">
        <v>40771</v>
      </c>
      <c r="K5450" s="4">
        <v>32.85</v>
      </c>
      <c r="S5450" s="3">
        <v>40645</v>
      </c>
      <c r="T5450">
        <v>0.08</v>
      </c>
    </row>
    <row r="5451" spans="10:20" x14ac:dyDescent="0.25">
      <c r="J5451" s="2">
        <v>40772</v>
      </c>
      <c r="K5451" s="4">
        <v>31.58</v>
      </c>
      <c r="S5451" s="3">
        <v>40646</v>
      </c>
      <c r="T5451">
        <v>0.08</v>
      </c>
    </row>
    <row r="5452" spans="10:20" x14ac:dyDescent="0.25">
      <c r="J5452" s="2">
        <v>40773</v>
      </c>
      <c r="K5452" s="4">
        <v>42.67</v>
      </c>
      <c r="S5452" s="3">
        <v>40647</v>
      </c>
      <c r="T5452">
        <v>0.09</v>
      </c>
    </row>
    <row r="5453" spans="10:20" x14ac:dyDescent="0.25">
      <c r="J5453" s="2">
        <v>40774</v>
      </c>
      <c r="K5453" s="4">
        <v>43.05</v>
      </c>
      <c r="S5453" s="3">
        <v>40648</v>
      </c>
      <c r="T5453">
        <v>0.12</v>
      </c>
    </row>
    <row r="5454" spans="10:20" x14ac:dyDescent="0.25">
      <c r="J5454" s="2">
        <v>40777</v>
      </c>
      <c r="K5454" s="4">
        <v>42.44</v>
      </c>
      <c r="S5454" s="3">
        <v>40651</v>
      </c>
      <c r="T5454">
        <v>0.1</v>
      </c>
    </row>
    <row r="5455" spans="10:20" x14ac:dyDescent="0.25">
      <c r="J5455" s="2">
        <v>40778</v>
      </c>
      <c r="K5455" s="4">
        <v>36.270000000000003</v>
      </c>
      <c r="S5455" s="3">
        <v>40652</v>
      </c>
      <c r="T5455">
        <v>0.11</v>
      </c>
    </row>
    <row r="5456" spans="10:20" x14ac:dyDescent="0.25">
      <c r="J5456" s="2">
        <v>40779</v>
      </c>
      <c r="K5456" s="4">
        <v>35.9</v>
      </c>
      <c r="S5456" s="3">
        <v>40653</v>
      </c>
      <c r="T5456">
        <v>0.1</v>
      </c>
    </row>
    <row r="5457" spans="10:20" x14ac:dyDescent="0.25">
      <c r="J5457" s="2">
        <v>40780</v>
      </c>
      <c r="K5457" s="4">
        <v>39.76</v>
      </c>
      <c r="S5457" s="3">
        <v>40654</v>
      </c>
      <c r="T5457">
        <v>0.1</v>
      </c>
    </row>
    <row r="5458" spans="10:20" x14ac:dyDescent="0.25">
      <c r="J5458" s="2">
        <v>40781</v>
      </c>
      <c r="K5458" s="4">
        <v>35.590000000000003</v>
      </c>
      <c r="S5458" s="3">
        <v>40655</v>
      </c>
      <c r="T5458">
        <v>0.1</v>
      </c>
    </row>
    <row r="5459" spans="10:20" x14ac:dyDescent="0.25">
      <c r="J5459" s="2">
        <v>40784</v>
      </c>
      <c r="K5459" s="4">
        <v>32.28</v>
      </c>
      <c r="S5459" s="3">
        <v>40658</v>
      </c>
      <c r="T5459">
        <v>0.1</v>
      </c>
    </row>
    <row r="5460" spans="10:20" x14ac:dyDescent="0.25">
      <c r="J5460" s="2">
        <v>40785</v>
      </c>
      <c r="K5460" s="4">
        <v>32.89</v>
      </c>
      <c r="S5460" s="3">
        <v>40659</v>
      </c>
      <c r="T5460">
        <v>0.09</v>
      </c>
    </row>
    <row r="5461" spans="10:20" x14ac:dyDescent="0.25">
      <c r="J5461" s="2">
        <v>40786</v>
      </c>
      <c r="K5461" s="4">
        <v>31.62</v>
      </c>
      <c r="S5461" s="3">
        <v>40660</v>
      </c>
      <c r="T5461">
        <v>0.09</v>
      </c>
    </row>
    <row r="5462" spans="10:20" x14ac:dyDescent="0.25">
      <c r="J5462" s="2">
        <v>40787</v>
      </c>
      <c r="K5462" s="4">
        <v>31.82</v>
      </c>
      <c r="S5462" s="3">
        <v>40661</v>
      </c>
      <c r="T5462">
        <v>0.09</v>
      </c>
    </row>
    <row r="5463" spans="10:20" x14ac:dyDescent="0.25">
      <c r="J5463" s="2">
        <v>40788</v>
      </c>
      <c r="K5463" s="4">
        <v>33.92</v>
      </c>
      <c r="S5463" s="3">
        <v>40662</v>
      </c>
      <c r="T5463">
        <v>0.09</v>
      </c>
    </row>
    <row r="5464" spans="10:20" x14ac:dyDescent="0.25">
      <c r="J5464" s="2">
        <v>40792</v>
      </c>
      <c r="K5464" s="4">
        <v>37</v>
      </c>
      <c r="S5464" s="3">
        <v>40665</v>
      </c>
      <c r="T5464">
        <v>0.09</v>
      </c>
    </row>
    <row r="5465" spans="10:20" x14ac:dyDescent="0.25">
      <c r="J5465" s="2">
        <v>40793</v>
      </c>
      <c r="K5465" s="4">
        <v>33.380000000000003</v>
      </c>
      <c r="S5465" s="3">
        <v>40666</v>
      </c>
      <c r="T5465">
        <v>0.09</v>
      </c>
    </row>
    <row r="5466" spans="10:20" x14ac:dyDescent="0.25">
      <c r="J5466" s="2">
        <v>40794</v>
      </c>
      <c r="K5466" s="4">
        <v>34.32</v>
      </c>
      <c r="S5466" s="3">
        <v>40667</v>
      </c>
      <c r="T5466">
        <v>0.09</v>
      </c>
    </row>
    <row r="5467" spans="10:20" x14ac:dyDescent="0.25">
      <c r="J5467" s="2">
        <v>40795</v>
      </c>
      <c r="K5467" s="4">
        <v>38.520000000000003</v>
      </c>
      <c r="S5467" s="3">
        <v>40668</v>
      </c>
      <c r="T5467">
        <v>0.09</v>
      </c>
    </row>
    <row r="5468" spans="10:20" x14ac:dyDescent="0.25">
      <c r="J5468" s="2">
        <v>40798</v>
      </c>
      <c r="K5468" s="4">
        <v>38.590000000000003</v>
      </c>
      <c r="S5468" s="3">
        <v>40669</v>
      </c>
      <c r="T5468">
        <v>0.09</v>
      </c>
    </row>
    <row r="5469" spans="10:20" x14ac:dyDescent="0.25">
      <c r="J5469" s="2">
        <v>40799</v>
      </c>
      <c r="K5469" s="4">
        <v>36.909999999999997</v>
      </c>
      <c r="S5469" s="3">
        <v>40672</v>
      </c>
      <c r="T5469">
        <v>0.09</v>
      </c>
    </row>
    <row r="5470" spans="10:20" x14ac:dyDescent="0.25">
      <c r="J5470" s="2">
        <v>40800</v>
      </c>
      <c r="K5470" s="4">
        <v>34.6</v>
      </c>
      <c r="S5470" s="3">
        <v>40673</v>
      </c>
      <c r="T5470">
        <v>0.09</v>
      </c>
    </row>
    <row r="5471" spans="10:20" x14ac:dyDescent="0.25">
      <c r="J5471" s="2">
        <v>40801</v>
      </c>
      <c r="K5471" s="4">
        <v>31.97</v>
      </c>
      <c r="S5471" s="3">
        <v>40674</v>
      </c>
      <c r="T5471">
        <v>0.09</v>
      </c>
    </row>
    <row r="5472" spans="10:20" x14ac:dyDescent="0.25">
      <c r="J5472" s="2">
        <v>40802</v>
      </c>
      <c r="K5472" s="4">
        <v>30.98</v>
      </c>
      <c r="S5472" s="3">
        <v>40675</v>
      </c>
      <c r="T5472">
        <v>0.09</v>
      </c>
    </row>
    <row r="5473" spans="10:20" x14ac:dyDescent="0.25">
      <c r="J5473" s="2">
        <v>40805</v>
      </c>
      <c r="K5473" s="4">
        <v>32.729999999999997</v>
      </c>
      <c r="S5473" s="3">
        <v>40676</v>
      </c>
      <c r="T5473">
        <v>0.09</v>
      </c>
    </row>
    <row r="5474" spans="10:20" x14ac:dyDescent="0.25">
      <c r="J5474" s="2">
        <v>40806</v>
      </c>
      <c r="K5474" s="4">
        <v>32.86</v>
      </c>
      <c r="S5474" s="3">
        <v>40679</v>
      </c>
      <c r="T5474">
        <v>0.1</v>
      </c>
    </row>
    <row r="5475" spans="10:20" x14ac:dyDescent="0.25">
      <c r="J5475" s="2">
        <v>40807</v>
      </c>
      <c r="K5475" s="4">
        <v>37.32</v>
      </c>
      <c r="S5475" s="3">
        <v>40680</v>
      </c>
      <c r="T5475">
        <v>0.09</v>
      </c>
    </row>
    <row r="5476" spans="10:20" x14ac:dyDescent="0.25">
      <c r="J5476" s="2">
        <v>40808</v>
      </c>
      <c r="K5476" s="4">
        <v>41.35</v>
      </c>
      <c r="S5476" s="3">
        <v>40681</v>
      </c>
      <c r="T5476">
        <v>0.1</v>
      </c>
    </row>
    <row r="5477" spans="10:20" x14ac:dyDescent="0.25">
      <c r="J5477" s="2">
        <v>40809</v>
      </c>
      <c r="K5477" s="4">
        <v>41.25</v>
      </c>
      <c r="S5477" s="3">
        <v>40682</v>
      </c>
      <c r="T5477">
        <v>0.09</v>
      </c>
    </row>
    <row r="5478" spans="10:20" x14ac:dyDescent="0.25">
      <c r="J5478" s="2">
        <v>40812</v>
      </c>
      <c r="K5478" s="4">
        <v>39.020000000000003</v>
      </c>
      <c r="S5478" s="3">
        <v>40683</v>
      </c>
      <c r="T5478">
        <v>0.1</v>
      </c>
    </row>
    <row r="5479" spans="10:20" x14ac:dyDescent="0.25">
      <c r="J5479" s="2">
        <v>40813</v>
      </c>
      <c r="K5479" s="4">
        <v>37.71</v>
      </c>
      <c r="S5479" s="3">
        <v>40686</v>
      </c>
      <c r="T5479">
        <v>0.1</v>
      </c>
    </row>
    <row r="5480" spans="10:20" x14ac:dyDescent="0.25">
      <c r="J5480" s="2">
        <v>40814</v>
      </c>
      <c r="K5480" s="4">
        <v>41.08</v>
      </c>
      <c r="S5480" s="3">
        <v>40687</v>
      </c>
      <c r="T5480">
        <v>0.1</v>
      </c>
    </row>
    <row r="5481" spans="10:20" x14ac:dyDescent="0.25">
      <c r="J5481" s="2">
        <v>40815</v>
      </c>
      <c r="K5481" s="4">
        <v>38.840000000000003</v>
      </c>
      <c r="S5481" s="3">
        <v>40688</v>
      </c>
      <c r="T5481">
        <v>0.09</v>
      </c>
    </row>
    <row r="5482" spans="10:20" x14ac:dyDescent="0.25">
      <c r="J5482" s="2">
        <v>40816</v>
      </c>
      <c r="K5482" s="4">
        <v>42.96</v>
      </c>
      <c r="S5482" s="3">
        <v>40689</v>
      </c>
      <c r="T5482">
        <v>0.09</v>
      </c>
    </row>
    <row r="5483" spans="10:20" x14ac:dyDescent="0.25">
      <c r="J5483" s="2">
        <v>40819</v>
      </c>
      <c r="K5483" s="4">
        <v>45.45</v>
      </c>
      <c r="S5483" s="3">
        <v>40690</v>
      </c>
      <c r="T5483">
        <v>0.1</v>
      </c>
    </row>
    <row r="5484" spans="10:20" x14ac:dyDescent="0.25">
      <c r="J5484" s="2">
        <v>40820</v>
      </c>
      <c r="K5484" s="4">
        <v>40.82</v>
      </c>
      <c r="S5484" s="3">
        <v>40694</v>
      </c>
      <c r="T5484">
        <v>0.1</v>
      </c>
    </row>
    <row r="5485" spans="10:20" x14ac:dyDescent="0.25">
      <c r="J5485" s="2">
        <v>40821</v>
      </c>
      <c r="K5485" s="4">
        <v>37.81</v>
      </c>
      <c r="S5485" s="3">
        <v>40695</v>
      </c>
      <c r="T5485">
        <v>0.1</v>
      </c>
    </row>
    <row r="5486" spans="10:20" x14ac:dyDescent="0.25">
      <c r="J5486" s="2">
        <v>40822</v>
      </c>
      <c r="K5486" s="4">
        <v>36.270000000000003</v>
      </c>
      <c r="S5486" s="3">
        <v>40696</v>
      </c>
      <c r="T5486">
        <v>0.1</v>
      </c>
    </row>
    <row r="5487" spans="10:20" x14ac:dyDescent="0.25">
      <c r="J5487" s="2">
        <v>40823</v>
      </c>
      <c r="K5487" s="4">
        <v>36.200000000000003</v>
      </c>
      <c r="S5487" s="3">
        <v>40697</v>
      </c>
      <c r="T5487">
        <v>0.11</v>
      </c>
    </row>
    <row r="5488" spans="10:20" x14ac:dyDescent="0.25">
      <c r="J5488" s="2">
        <v>40826</v>
      </c>
      <c r="K5488" s="4">
        <v>33.020000000000003</v>
      </c>
      <c r="S5488" s="3">
        <v>40700</v>
      </c>
      <c r="T5488">
        <v>0.1</v>
      </c>
    </row>
    <row r="5489" spans="10:20" x14ac:dyDescent="0.25">
      <c r="J5489" s="2">
        <v>40827</v>
      </c>
      <c r="K5489" s="4">
        <v>32.86</v>
      </c>
      <c r="S5489" s="3">
        <v>40701</v>
      </c>
      <c r="T5489">
        <v>0.09</v>
      </c>
    </row>
    <row r="5490" spans="10:20" x14ac:dyDescent="0.25">
      <c r="J5490" s="2">
        <v>40828</v>
      </c>
      <c r="K5490" s="4">
        <v>31.26</v>
      </c>
      <c r="S5490" s="3">
        <v>40702</v>
      </c>
      <c r="T5490">
        <v>0.09</v>
      </c>
    </row>
    <row r="5491" spans="10:20" x14ac:dyDescent="0.25">
      <c r="J5491" s="2">
        <v>40829</v>
      </c>
      <c r="K5491" s="4">
        <v>30.7</v>
      </c>
      <c r="S5491" s="3">
        <v>40703</v>
      </c>
      <c r="T5491">
        <v>0.09</v>
      </c>
    </row>
    <row r="5492" spans="10:20" x14ac:dyDescent="0.25">
      <c r="J5492" s="2">
        <v>40830</v>
      </c>
      <c r="K5492" s="4">
        <v>28.24</v>
      </c>
      <c r="S5492" s="3">
        <v>40704</v>
      </c>
      <c r="T5492">
        <v>0.09</v>
      </c>
    </row>
    <row r="5493" spans="10:20" x14ac:dyDescent="0.25">
      <c r="J5493" s="2">
        <v>40833</v>
      </c>
      <c r="K5493" s="4">
        <v>33.39</v>
      </c>
      <c r="S5493" s="3">
        <v>40707</v>
      </c>
      <c r="T5493">
        <v>0.1</v>
      </c>
    </row>
    <row r="5494" spans="10:20" x14ac:dyDescent="0.25">
      <c r="J5494" s="2">
        <v>40834</v>
      </c>
      <c r="K5494" s="4">
        <v>31.56</v>
      </c>
      <c r="S5494" s="3">
        <v>40708</v>
      </c>
      <c r="T5494">
        <v>0.1</v>
      </c>
    </row>
    <row r="5495" spans="10:20" x14ac:dyDescent="0.25">
      <c r="J5495" s="2">
        <v>40835</v>
      </c>
      <c r="K5495" s="4">
        <v>34.44</v>
      </c>
      <c r="S5495" s="3">
        <v>40709</v>
      </c>
      <c r="T5495">
        <v>0.1</v>
      </c>
    </row>
    <row r="5496" spans="10:20" x14ac:dyDescent="0.25">
      <c r="J5496" s="2">
        <v>40836</v>
      </c>
      <c r="K5496" s="4">
        <v>34.78</v>
      </c>
      <c r="S5496" s="3">
        <v>40710</v>
      </c>
      <c r="T5496">
        <v>0.1</v>
      </c>
    </row>
    <row r="5497" spans="10:20" x14ac:dyDescent="0.25">
      <c r="J5497" s="2">
        <v>40837</v>
      </c>
      <c r="K5497" s="4">
        <v>31.32</v>
      </c>
      <c r="S5497" s="3">
        <v>40711</v>
      </c>
      <c r="T5497">
        <v>0.1</v>
      </c>
    </row>
    <row r="5498" spans="10:20" x14ac:dyDescent="0.25">
      <c r="J5498" s="2">
        <v>40840</v>
      </c>
      <c r="K5498" s="4">
        <v>29.26</v>
      </c>
      <c r="S5498" s="3">
        <v>40714</v>
      </c>
      <c r="T5498">
        <v>0.09</v>
      </c>
    </row>
    <row r="5499" spans="10:20" x14ac:dyDescent="0.25">
      <c r="J5499" s="2">
        <v>40841</v>
      </c>
      <c r="K5499" s="4">
        <v>32.22</v>
      </c>
      <c r="S5499" s="3">
        <v>40715</v>
      </c>
      <c r="T5499">
        <v>0.09</v>
      </c>
    </row>
    <row r="5500" spans="10:20" x14ac:dyDescent="0.25">
      <c r="J5500" s="2">
        <v>40842</v>
      </c>
      <c r="K5500" s="4">
        <v>29.86</v>
      </c>
      <c r="S5500" s="3">
        <v>40716</v>
      </c>
      <c r="T5500">
        <v>0.09</v>
      </c>
    </row>
    <row r="5501" spans="10:20" x14ac:dyDescent="0.25">
      <c r="J5501" s="2">
        <v>40843</v>
      </c>
      <c r="K5501" s="4">
        <v>25.46</v>
      </c>
      <c r="S5501" s="3">
        <v>40717</v>
      </c>
      <c r="T5501">
        <v>0.08</v>
      </c>
    </row>
    <row r="5502" spans="10:20" x14ac:dyDescent="0.25">
      <c r="J5502" s="2">
        <v>40844</v>
      </c>
      <c r="K5502" s="4">
        <v>24.53</v>
      </c>
      <c r="S5502" s="3">
        <v>40718</v>
      </c>
      <c r="T5502">
        <v>0.08</v>
      </c>
    </row>
    <row r="5503" spans="10:20" x14ac:dyDescent="0.25">
      <c r="J5503" s="2">
        <v>40847</v>
      </c>
      <c r="K5503" s="4">
        <v>29.96</v>
      </c>
      <c r="S5503" s="3">
        <v>40721</v>
      </c>
      <c r="T5503">
        <v>0.08</v>
      </c>
    </row>
    <row r="5504" spans="10:20" x14ac:dyDescent="0.25">
      <c r="J5504" s="2">
        <v>40848</v>
      </c>
      <c r="K5504" s="4">
        <v>34.770000000000003</v>
      </c>
      <c r="S5504" s="3">
        <v>40722</v>
      </c>
      <c r="T5504">
        <v>0.08</v>
      </c>
    </row>
    <row r="5505" spans="10:20" x14ac:dyDescent="0.25">
      <c r="J5505" s="2">
        <v>40849</v>
      </c>
      <c r="K5505" s="4">
        <v>32.74</v>
      </c>
      <c r="S5505" s="3">
        <v>40723</v>
      </c>
      <c r="T5505">
        <v>7.0000000000000007E-2</v>
      </c>
    </row>
    <row r="5506" spans="10:20" x14ac:dyDescent="0.25">
      <c r="J5506" s="2">
        <v>40850</v>
      </c>
      <c r="K5506" s="4">
        <v>30.5</v>
      </c>
      <c r="S5506" s="3">
        <v>40724</v>
      </c>
      <c r="T5506">
        <v>7.0000000000000007E-2</v>
      </c>
    </row>
    <row r="5507" spans="10:20" x14ac:dyDescent="0.25">
      <c r="J5507" s="2">
        <v>40851</v>
      </c>
      <c r="K5507" s="4">
        <v>30.16</v>
      </c>
      <c r="S5507" s="3">
        <v>40725</v>
      </c>
      <c r="T5507">
        <v>0.08</v>
      </c>
    </row>
    <row r="5508" spans="10:20" x14ac:dyDescent="0.25">
      <c r="J5508" s="2">
        <v>40854</v>
      </c>
      <c r="K5508" s="4">
        <v>29.85</v>
      </c>
      <c r="S5508" s="3">
        <v>40729</v>
      </c>
      <c r="T5508">
        <v>0.08</v>
      </c>
    </row>
    <row r="5509" spans="10:20" x14ac:dyDescent="0.25">
      <c r="J5509" s="2">
        <v>40855</v>
      </c>
      <c r="K5509" s="4">
        <v>27.48</v>
      </c>
      <c r="S5509" s="3">
        <v>40730</v>
      </c>
      <c r="T5509">
        <v>7.0000000000000007E-2</v>
      </c>
    </row>
    <row r="5510" spans="10:20" x14ac:dyDescent="0.25">
      <c r="J5510" s="2">
        <v>40856</v>
      </c>
      <c r="K5510" s="4">
        <v>36.159999999999997</v>
      </c>
      <c r="S5510" s="3">
        <v>40731</v>
      </c>
      <c r="T5510">
        <v>7.0000000000000007E-2</v>
      </c>
    </row>
    <row r="5511" spans="10:20" x14ac:dyDescent="0.25">
      <c r="J5511" s="2">
        <v>40857</v>
      </c>
      <c r="K5511" s="4">
        <v>32.81</v>
      </c>
      <c r="S5511" s="3">
        <v>40732</v>
      </c>
      <c r="T5511">
        <v>7.0000000000000007E-2</v>
      </c>
    </row>
    <row r="5512" spans="10:20" x14ac:dyDescent="0.25">
      <c r="J5512" s="2">
        <v>40858</v>
      </c>
      <c r="K5512" s="4">
        <v>30.04</v>
      </c>
      <c r="S5512" s="3">
        <v>40735</v>
      </c>
      <c r="T5512">
        <v>7.0000000000000007E-2</v>
      </c>
    </row>
    <row r="5513" spans="10:20" x14ac:dyDescent="0.25">
      <c r="J5513" s="2">
        <v>40861</v>
      </c>
      <c r="K5513" s="4">
        <v>31.13</v>
      </c>
      <c r="S5513" s="3">
        <v>40736</v>
      </c>
      <c r="T5513">
        <v>0.06</v>
      </c>
    </row>
    <row r="5514" spans="10:20" x14ac:dyDescent="0.25">
      <c r="J5514" s="2">
        <v>40862</v>
      </c>
      <c r="K5514" s="4">
        <v>31.22</v>
      </c>
      <c r="S5514" s="3">
        <v>40737</v>
      </c>
      <c r="T5514">
        <v>0.06</v>
      </c>
    </row>
    <row r="5515" spans="10:20" x14ac:dyDescent="0.25">
      <c r="J5515" s="2">
        <v>40863</v>
      </c>
      <c r="K5515" s="4">
        <v>33.51</v>
      </c>
      <c r="S5515" s="3">
        <v>40738</v>
      </c>
      <c r="T5515">
        <v>0.06</v>
      </c>
    </row>
    <row r="5516" spans="10:20" x14ac:dyDescent="0.25">
      <c r="J5516" s="2">
        <v>40864</v>
      </c>
      <c r="K5516" s="4">
        <v>34.51</v>
      </c>
      <c r="S5516" s="3">
        <v>40739</v>
      </c>
      <c r="T5516">
        <v>0.06</v>
      </c>
    </row>
    <row r="5517" spans="10:20" x14ac:dyDescent="0.25">
      <c r="J5517" s="2">
        <v>40865</v>
      </c>
      <c r="K5517" s="4">
        <v>32</v>
      </c>
      <c r="S5517" s="3">
        <v>40742</v>
      </c>
      <c r="T5517">
        <v>0.06</v>
      </c>
    </row>
    <row r="5518" spans="10:20" x14ac:dyDescent="0.25">
      <c r="J5518" s="2">
        <v>40868</v>
      </c>
      <c r="K5518" s="4">
        <v>32.909999999999997</v>
      </c>
      <c r="S5518" s="3">
        <v>40743</v>
      </c>
      <c r="T5518">
        <v>0.06</v>
      </c>
    </row>
    <row r="5519" spans="10:20" x14ac:dyDescent="0.25">
      <c r="J5519" s="2">
        <v>40869</v>
      </c>
      <c r="K5519" s="4">
        <v>31.97</v>
      </c>
      <c r="S5519" s="3">
        <v>40744</v>
      </c>
      <c r="T5519">
        <v>0.06</v>
      </c>
    </row>
    <row r="5520" spans="10:20" x14ac:dyDescent="0.25">
      <c r="J5520" s="2">
        <v>40870</v>
      </c>
      <c r="K5520" s="4">
        <v>33.979999999999997</v>
      </c>
      <c r="S5520" s="3">
        <v>40745</v>
      </c>
      <c r="T5520">
        <v>0.06</v>
      </c>
    </row>
    <row r="5521" spans="10:20" x14ac:dyDescent="0.25">
      <c r="J5521" s="2">
        <v>40872</v>
      </c>
      <c r="K5521" s="4">
        <v>34.47</v>
      </c>
      <c r="S5521" s="3">
        <v>40746</v>
      </c>
      <c r="T5521">
        <v>0.06</v>
      </c>
    </row>
    <row r="5522" spans="10:20" x14ac:dyDescent="0.25">
      <c r="J5522" s="2">
        <v>40875</v>
      </c>
      <c r="K5522" s="4">
        <v>32.130000000000003</v>
      </c>
      <c r="S5522" s="3">
        <v>40749</v>
      </c>
      <c r="T5522">
        <v>0.06</v>
      </c>
    </row>
    <row r="5523" spans="10:20" x14ac:dyDescent="0.25">
      <c r="J5523" s="2">
        <v>40876</v>
      </c>
      <c r="K5523" s="4">
        <v>30.64</v>
      </c>
      <c r="S5523" s="3">
        <v>40750</v>
      </c>
      <c r="T5523">
        <v>0.06</v>
      </c>
    </row>
    <row r="5524" spans="10:20" x14ac:dyDescent="0.25">
      <c r="J5524" s="2">
        <v>40877</v>
      </c>
      <c r="K5524" s="4">
        <v>27.8</v>
      </c>
      <c r="S5524" s="3">
        <v>40751</v>
      </c>
      <c r="T5524">
        <v>7.0000000000000007E-2</v>
      </c>
    </row>
    <row r="5525" spans="10:20" x14ac:dyDescent="0.25">
      <c r="J5525" s="2">
        <v>40878</v>
      </c>
      <c r="K5525" s="4">
        <v>27.41</v>
      </c>
      <c r="S5525" s="3">
        <v>40752</v>
      </c>
      <c r="T5525">
        <v>0.08</v>
      </c>
    </row>
    <row r="5526" spans="10:20" x14ac:dyDescent="0.25">
      <c r="J5526" s="2">
        <v>40879</v>
      </c>
      <c r="K5526" s="4">
        <v>27.52</v>
      </c>
      <c r="S5526" s="3">
        <v>40753</v>
      </c>
      <c r="T5526">
        <v>0.11</v>
      </c>
    </row>
    <row r="5527" spans="10:20" x14ac:dyDescent="0.25">
      <c r="J5527" s="2">
        <v>40882</v>
      </c>
      <c r="K5527" s="4">
        <v>27.84</v>
      </c>
      <c r="S5527" s="3">
        <v>40756</v>
      </c>
      <c r="T5527">
        <v>0.17</v>
      </c>
    </row>
    <row r="5528" spans="10:20" x14ac:dyDescent="0.25">
      <c r="J5528" s="2">
        <v>40883</v>
      </c>
      <c r="K5528" s="4">
        <v>28.13</v>
      </c>
      <c r="S5528" s="3">
        <v>40757</v>
      </c>
      <c r="T5528">
        <v>0.16</v>
      </c>
    </row>
    <row r="5529" spans="10:20" x14ac:dyDescent="0.25">
      <c r="J5529" s="2">
        <v>40884</v>
      </c>
      <c r="K5529" s="4">
        <v>28.67</v>
      </c>
      <c r="S5529" s="3">
        <v>40758</v>
      </c>
      <c r="T5529">
        <v>0.12</v>
      </c>
    </row>
    <row r="5530" spans="10:20" x14ac:dyDescent="0.25">
      <c r="J5530" s="2">
        <v>40885</v>
      </c>
      <c r="K5530" s="4">
        <v>30.59</v>
      </c>
      <c r="S5530" s="3">
        <v>40759</v>
      </c>
      <c r="T5530">
        <v>0.09</v>
      </c>
    </row>
    <row r="5531" spans="10:20" x14ac:dyDescent="0.25">
      <c r="J5531" s="2">
        <v>40886</v>
      </c>
      <c r="K5531" s="4">
        <v>26.38</v>
      </c>
      <c r="S5531" s="3">
        <v>40760</v>
      </c>
      <c r="T5531">
        <v>0.08</v>
      </c>
    </row>
    <row r="5532" spans="10:20" x14ac:dyDescent="0.25">
      <c r="J5532" s="2">
        <v>40889</v>
      </c>
      <c r="K5532" s="4">
        <v>25.67</v>
      </c>
      <c r="S5532" s="3">
        <v>40763</v>
      </c>
      <c r="T5532">
        <v>0.11</v>
      </c>
    </row>
    <row r="5533" spans="10:20" x14ac:dyDescent="0.25">
      <c r="J5533" s="2">
        <v>40890</v>
      </c>
      <c r="K5533" s="4">
        <v>25.41</v>
      </c>
      <c r="S5533" s="3">
        <v>40764</v>
      </c>
      <c r="T5533">
        <v>0.1</v>
      </c>
    </row>
    <row r="5534" spans="10:20" x14ac:dyDescent="0.25">
      <c r="J5534" s="2">
        <v>40891</v>
      </c>
      <c r="K5534" s="4">
        <v>26.04</v>
      </c>
      <c r="S5534" s="3">
        <v>40765</v>
      </c>
      <c r="T5534">
        <v>0.1</v>
      </c>
    </row>
    <row r="5535" spans="10:20" x14ac:dyDescent="0.25">
      <c r="J5535" s="2">
        <v>40892</v>
      </c>
      <c r="K5535" s="4">
        <v>25.11</v>
      </c>
      <c r="S5535" s="3">
        <v>40766</v>
      </c>
      <c r="T5535">
        <v>0.09</v>
      </c>
    </row>
    <row r="5536" spans="10:20" x14ac:dyDescent="0.25">
      <c r="J5536" s="2">
        <v>40893</v>
      </c>
      <c r="K5536" s="4">
        <v>24.29</v>
      </c>
      <c r="S5536" s="3">
        <v>40767</v>
      </c>
      <c r="T5536">
        <v>0.1</v>
      </c>
    </row>
    <row r="5537" spans="10:20" x14ac:dyDescent="0.25">
      <c r="J5537" s="2">
        <v>40896</v>
      </c>
      <c r="K5537" s="4">
        <v>24.92</v>
      </c>
      <c r="S5537" s="3">
        <v>40770</v>
      </c>
      <c r="T5537">
        <v>0.1</v>
      </c>
    </row>
    <row r="5538" spans="10:20" x14ac:dyDescent="0.25">
      <c r="J5538" s="2">
        <v>40897</v>
      </c>
      <c r="K5538" s="4">
        <v>23.22</v>
      </c>
      <c r="S5538" s="3">
        <v>40771</v>
      </c>
      <c r="T5538">
        <v>0.09</v>
      </c>
    </row>
    <row r="5539" spans="10:20" x14ac:dyDescent="0.25">
      <c r="J5539" s="2">
        <v>40898</v>
      </c>
      <c r="K5539" s="4">
        <v>21.43</v>
      </c>
      <c r="S5539" s="3">
        <v>40772</v>
      </c>
      <c r="T5539">
        <v>0.09</v>
      </c>
    </row>
    <row r="5540" spans="10:20" x14ac:dyDescent="0.25">
      <c r="J5540" s="2">
        <v>40899</v>
      </c>
      <c r="K5540" s="4">
        <v>21.16</v>
      </c>
      <c r="S5540" s="3">
        <v>40773</v>
      </c>
      <c r="T5540">
        <v>0.09</v>
      </c>
    </row>
    <row r="5541" spans="10:20" x14ac:dyDescent="0.25">
      <c r="J5541" s="2">
        <v>40900</v>
      </c>
      <c r="K5541" s="4">
        <v>20.73</v>
      </c>
      <c r="S5541" s="3">
        <v>40774</v>
      </c>
      <c r="T5541">
        <v>0.09</v>
      </c>
    </row>
    <row r="5542" spans="10:20" x14ac:dyDescent="0.25">
      <c r="J5542" s="2">
        <v>40904</v>
      </c>
      <c r="K5542" s="4">
        <v>21.91</v>
      </c>
      <c r="S5542" s="3">
        <v>40777</v>
      </c>
      <c r="T5542">
        <v>0.09</v>
      </c>
    </row>
    <row r="5543" spans="10:20" x14ac:dyDescent="0.25">
      <c r="J5543" s="2">
        <v>40905</v>
      </c>
      <c r="K5543" s="4">
        <v>23.52</v>
      </c>
      <c r="S5543" s="3">
        <v>40778</v>
      </c>
      <c r="T5543">
        <v>0.08</v>
      </c>
    </row>
    <row r="5544" spans="10:20" x14ac:dyDescent="0.25">
      <c r="J5544" s="2">
        <v>40906</v>
      </c>
      <c r="K5544" s="4">
        <v>22.65</v>
      </c>
      <c r="S5544" s="3">
        <v>40779</v>
      </c>
      <c r="T5544">
        <v>0.08</v>
      </c>
    </row>
    <row r="5545" spans="10:20" x14ac:dyDescent="0.25">
      <c r="J5545" s="2">
        <v>40907</v>
      </c>
      <c r="K5545" s="4">
        <v>23.4</v>
      </c>
      <c r="S5545" s="3">
        <v>40780</v>
      </c>
      <c r="T5545">
        <v>0.08</v>
      </c>
    </row>
    <row r="5546" spans="10:20" x14ac:dyDescent="0.25">
      <c r="J5546" s="2">
        <v>40911</v>
      </c>
      <c r="K5546" s="4">
        <v>22.97</v>
      </c>
      <c r="S5546" s="3">
        <v>40781</v>
      </c>
      <c r="T5546">
        <v>0.09</v>
      </c>
    </row>
    <row r="5547" spans="10:20" x14ac:dyDescent="0.25">
      <c r="J5547" s="2">
        <v>40912</v>
      </c>
      <c r="K5547" s="4">
        <v>22.22</v>
      </c>
      <c r="S5547" s="3">
        <v>40784</v>
      </c>
      <c r="T5547">
        <v>0.09</v>
      </c>
    </row>
    <row r="5548" spans="10:20" x14ac:dyDescent="0.25">
      <c r="J5548" s="2">
        <v>40913</v>
      </c>
      <c r="K5548" s="4">
        <v>21.48</v>
      </c>
      <c r="S5548" s="3">
        <v>40785</v>
      </c>
      <c r="T5548">
        <v>0.08</v>
      </c>
    </row>
    <row r="5549" spans="10:20" x14ac:dyDescent="0.25">
      <c r="J5549" s="2">
        <v>40914</v>
      </c>
      <c r="K5549" s="4">
        <v>20.63</v>
      </c>
      <c r="S5549" s="3">
        <v>40786</v>
      </c>
      <c r="T5549">
        <v>0.08</v>
      </c>
    </row>
    <row r="5550" spans="10:20" x14ac:dyDescent="0.25">
      <c r="J5550" s="2">
        <v>40917</v>
      </c>
      <c r="K5550" s="4">
        <v>21.07</v>
      </c>
      <c r="S5550" s="3">
        <v>40787</v>
      </c>
      <c r="T5550">
        <v>0.08</v>
      </c>
    </row>
    <row r="5551" spans="10:20" x14ac:dyDescent="0.25">
      <c r="J5551" s="2">
        <v>40918</v>
      </c>
      <c r="K5551" s="4">
        <v>20.69</v>
      </c>
      <c r="S5551" s="3">
        <v>40788</v>
      </c>
      <c r="T5551">
        <v>0.08</v>
      </c>
    </row>
    <row r="5552" spans="10:20" x14ac:dyDescent="0.25">
      <c r="J5552" s="2">
        <v>40919</v>
      </c>
      <c r="K5552" s="4">
        <v>21.05</v>
      </c>
      <c r="S5552" s="3">
        <v>40792</v>
      </c>
      <c r="T5552">
        <v>0.09</v>
      </c>
    </row>
    <row r="5553" spans="10:20" x14ac:dyDescent="0.25">
      <c r="J5553" s="2">
        <v>40920</v>
      </c>
      <c r="K5553" s="4">
        <v>20.47</v>
      </c>
      <c r="S5553" s="3">
        <v>40793</v>
      </c>
      <c r="T5553">
        <v>0.09</v>
      </c>
    </row>
    <row r="5554" spans="10:20" x14ac:dyDescent="0.25">
      <c r="J5554" s="2">
        <v>40921</v>
      </c>
      <c r="K5554" s="4">
        <v>20.91</v>
      </c>
      <c r="S5554" s="3">
        <v>40794</v>
      </c>
      <c r="T5554">
        <v>0.09</v>
      </c>
    </row>
    <row r="5555" spans="10:20" x14ac:dyDescent="0.25">
      <c r="J5555" s="2">
        <v>40925</v>
      </c>
      <c r="K5555" s="4">
        <v>22.2</v>
      </c>
      <c r="S5555" s="3">
        <v>40795</v>
      </c>
      <c r="T5555">
        <v>0.09</v>
      </c>
    </row>
    <row r="5556" spans="10:20" x14ac:dyDescent="0.25">
      <c r="J5556" s="2">
        <v>40926</v>
      </c>
      <c r="K5556" s="4">
        <v>20.89</v>
      </c>
      <c r="S5556" s="3">
        <v>40798</v>
      </c>
      <c r="T5556">
        <v>0.09</v>
      </c>
    </row>
    <row r="5557" spans="10:20" x14ac:dyDescent="0.25">
      <c r="J5557" s="2">
        <v>40927</v>
      </c>
      <c r="K5557" s="4">
        <v>19.87</v>
      </c>
      <c r="S5557" s="3">
        <v>40799</v>
      </c>
      <c r="T5557">
        <v>0.09</v>
      </c>
    </row>
    <row r="5558" spans="10:20" x14ac:dyDescent="0.25">
      <c r="J5558" s="2">
        <v>40928</v>
      </c>
      <c r="K5558" s="4">
        <v>18.28</v>
      </c>
      <c r="S5558" s="3">
        <v>40800</v>
      </c>
      <c r="T5558">
        <v>0.08</v>
      </c>
    </row>
    <row r="5559" spans="10:20" x14ac:dyDescent="0.25">
      <c r="J5559" s="2">
        <v>40931</v>
      </c>
      <c r="K5559" s="4">
        <v>18.670000000000002</v>
      </c>
      <c r="S5559" s="3">
        <v>40801</v>
      </c>
      <c r="T5559">
        <v>0.09</v>
      </c>
    </row>
    <row r="5560" spans="10:20" x14ac:dyDescent="0.25">
      <c r="J5560" s="2">
        <v>40932</v>
      </c>
      <c r="K5560" s="4">
        <v>18.91</v>
      </c>
      <c r="S5560" s="3">
        <v>40802</v>
      </c>
      <c r="T5560">
        <v>0.09</v>
      </c>
    </row>
    <row r="5561" spans="10:20" x14ac:dyDescent="0.25">
      <c r="J5561" s="2">
        <v>40933</v>
      </c>
      <c r="K5561" s="4">
        <v>18.309999999999999</v>
      </c>
      <c r="S5561" s="3">
        <v>40805</v>
      </c>
      <c r="T5561">
        <v>0.09</v>
      </c>
    </row>
    <row r="5562" spans="10:20" x14ac:dyDescent="0.25">
      <c r="J5562" s="2">
        <v>40934</v>
      </c>
      <c r="K5562" s="4">
        <v>18.57</v>
      </c>
      <c r="S5562" s="3">
        <v>40806</v>
      </c>
      <c r="T5562">
        <v>0.09</v>
      </c>
    </row>
    <row r="5563" spans="10:20" x14ac:dyDescent="0.25">
      <c r="J5563" s="2">
        <v>40935</v>
      </c>
      <c r="K5563" s="4">
        <v>18.53</v>
      </c>
      <c r="S5563" s="3">
        <v>40807</v>
      </c>
      <c r="T5563">
        <v>0.08</v>
      </c>
    </row>
    <row r="5564" spans="10:20" x14ac:dyDescent="0.25">
      <c r="J5564" s="2">
        <v>40938</v>
      </c>
      <c r="K5564" s="4">
        <v>19.399999999999999</v>
      </c>
      <c r="S5564" s="3">
        <v>40808</v>
      </c>
      <c r="T5564">
        <v>0.08</v>
      </c>
    </row>
    <row r="5565" spans="10:20" x14ac:dyDescent="0.25">
      <c r="J5565" s="2">
        <v>40939</v>
      </c>
      <c r="K5565" s="4">
        <v>19.440000000000001</v>
      </c>
      <c r="S5565" s="3">
        <v>40809</v>
      </c>
      <c r="T5565">
        <v>0.08</v>
      </c>
    </row>
    <row r="5566" spans="10:20" x14ac:dyDescent="0.25">
      <c r="J5566" s="2">
        <v>40940</v>
      </c>
      <c r="K5566" s="4">
        <v>18.55</v>
      </c>
      <c r="S5566" s="3">
        <v>40812</v>
      </c>
      <c r="T5566">
        <v>0.08</v>
      </c>
    </row>
    <row r="5567" spans="10:20" x14ac:dyDescent="0.25">
      <c r="J5567" s="2">
        <v>40941</v>
      </c>
      <c r="K5567" s="4">
        <v>17.98</v>
      </c>
      <c r="S5567" s="3">
        <v>40813</v>
      </c>
      <c r="T5567">
        <v>0.08</v>
      </c>
    </row>
    <row r="5568" spans="10:20" x14ac:dyDescent="0.25">
      <c r="J5568" s="2">
        <v>40942</v>
      </c>
      <c r="K5568" s="4">
        <v>17.100000000000001</v>
      </c>
      <c r="S5568" s="3">
        <v>40814</v>
      </c>
      <c r="T5568">
        <v>0.08</v>
      </c>
    </row>
    <row r="5569" spans="10:20" x14ac:dyDescent="0.25">
      <c r="J5569" s="2">
        <v>40945</v>
      </c>
      <c r="K5569" s="4">
        <v>17.760000000000002</v>
      </c>
      <c r="S5569" s="3">
        <v>40815</v>
      </c>
      <c r="T5569">
        <v>0.08</v>
      </c>
    </row>
    <row r="5570" spans="10:20" x14ac:dyDescent="0.25">
      <c r="J5570" s="2">
        <v>40946</v>
      </c>
      <c r="K5570" s="4">
        <v>17.649999999999999</v>
      </c>
      <c r="S5570" s="3">
        <v>40816</v>
      </c>
      <c r="T5570">
        <v>0.06</v>
      </c>
    </row>
    <row r="5571" spans="10:20" x14ac:dyDescent="0.25">
      <c r="J5571" s="2">
        <v>40947</v>
      </c>
      <c r="K5571" s="4">
        <v>18.16</v>
      </c>
      <c r="S5571" s="3">
        <v>40819</v>
      </c>
      <c r="T5571">
        <v>0.08</v>
      </c>
    </row>
    <row r="5572" spans="10:20" x14ac:dyDescent="0.25">
      <c r="J5572" s="2">
        <v>40948</v>
      </c>
      <c r="K5572" s="4">
        <v>18.63</v>
      </c>
      <c r="S5572" s="3">
        <v>40820</v>
      </c>
      <c r="T5572">
        <v>7.0000000000000007E-2</v>
      </c>
    </row>
    <row r="5573" spans="10:20" x14ac:dyDescent="0.25">
      <c r="J5573" s="2">
        <v>40949</v>
      </c>
      <c r="K5573" s="4">
        <v>20.79</v>
      </c>
      <c r="S5573" s="3">
        <v>40821</v>
      </c>
      <c r="T5573">
        <v>7.0000000000000007E-2</v>
      </c>
    </row>
    <row r="5574" spans="10:20" x14ac:dyDescent="0.25">
      <c r="J5574" s="2">
        <v>40952</v>
      </c>
      <c r="K5574" s="4">
        <v>19.04</v>
      </c>
      <c r="S5574" s="3">
        <v>40822</v>
      </c>
      <c r="T5574">
        <v>7.0000000000000007E-2</v>
      </c>
    </row>
    <row r="5575" spans="10:20" x14ac:dyDescent="0.25">
      <c r="J5575" s="2">
        <v>40953</v>
      </c>
      <c r="K5575" s="4">
        <v>19.54</v>
      </c>
      <c r="S5575" s="3">
        <v>40823</v>
      </c>
      <c r="T5575">
        <v>7.0000000000000007E-2</v>
      </c>
    </row>
    <row r="5576" spans="10:20" x14ac:dyDescent="0.25">
      <c r="J5576" s="2">
        <v>40954</v>
      </c>
      <c r="K5576" s="4">
        <v>21.14</v>
      </c>
      <c r="S5576" s="3">
        <v>40827</v>
      </c>
      <c r="T5576">
        <v>7.0000000000000007E-2</v>
      </c>
    </row>
    <row r="5577" spans="10:20" x14ac:dyDescent="0.25">
      <c r="J5577" s="2">
        <v>40955</v>
      </c>
      <c r="K5577" s="4">
        <v>19.22</v>
      </c>
      <c r="S5577" s="3">
        <v>40828</v>
      </c>
      <c r="T5577">
        <v>7.0000000000000007E-2</v>
      </c>
    </row>
    <row r="5578" spans="10:20" x14ac:dyDescent="0.25">
      <c r="J5578" s="2">
        <v>40956</v>
      </c>
      <c r="K5578" s="4">
        <v>17.78</v>
      </c>
      <c r="S5578" s="3">
        <v>40829</v>
      </c>
      <c r="T5578">
        <v>7.0000000000000007E-2</v>
      </c>
    </row>
    <row r="5579" spans="10:20" x14ac:dyDescent="0.25">
      <c r="J5579" s="2">
        <v>40960</v>
      </c>
      <c r="K5579" s="4">
        <v>18.190000000000001</v>
      </c>
      <c r="S5579" s="3">
        <v>40830</v>
      </c>
      <c r="T5579">
        <v>7.0000000000000007E-2</v>
      </c>
    </row>
    <row r="5580" spans="10:20" x14ac:dyDescent="0.25">
      <c r="J5580" s="2">
        <v>40961</v>
      </c>
      <c r="K5580" s="4">
        <v>18.190000000000001</v>
      </c>
      <c r="S5580" s="3">
        <v>40833</v>
      </c>
      <c r="T5580">
        <v>7.0000000000000007E-2</v>
      </c>
    </row>
    <row r="5581" spans="10:20" x14ac:dyDescent="0.25">
      <c r="J5581" s="2">
        <v>40962</v>
      </c>
      <c r="K5581" s="4">
        <v>16.8</v>
      </c>
      <c r="S5581" s="3">
        <v>40834</v>
      </c>
      <c r="T5581">
        <v>7.0000000000000007E-2</v>
      </c>
    </row>
    <row r="5582" spans="10:20" x14ac:dyDescent="0.25">
      <c r="J5582" s="2">
        <v>40963</v>
      </c>
      <c r="K5582" s="4">
        <v>17.309999999999999</v>
      </c>
      <c r="S5582" s="3">
        <v>40835</v>
      </c>
      <c r="T5582">
        <v>7.0000000000000007E-2</v>
      </c>
    </row>
    <row r="5583" spans="10:20" x14ac:dyDescent="0.25">
      <c r="J5583" s="2">
        <v>40966</v>
      </c>
      <c r="K5583" s="4">
        <v>18.190000000000001</v>
      </c>
      <c r="S5583" s="3">
        <v>40836</v>
      </c>
      <c r="T5583">
        <v>7.0000000000000007E-2</v>
      </c>
    </row>
    <row r="5584" spans="10:20" x14ac:dyDescent="0.25">
      <c r="J5584" s="2">
        <v>40967</v>
      </c>
      <c r="K5584" s="4">
        <v>17.96</v>
      </c>
      <c r="S5584" s="3">
        <v>40837</v>
      </c>
      <c r="T5584">
        <v>7.0000000000000007E-2</v>
      </c>
    </row>
    <row r="5585" spans="10:20" x14ac:dyDescent="0.25">
      <c r="J5585" s="2">
        <v>40968</v>
      </c>
      <c r="K5585" s="4">
        <v>18.43</v>
      </c>
      <c r="S5585" s="3">
        <v>40840</v>
      </c>
      <c r="T5585">
        <v>7.0000000000000007E-2</v>
      </c>
    </row>
    <row r="5586" spans="10:20" x14ac:dyDescent="0.25">
      <c r="J5586" s="2">
        <v>40969</v>
      </c>
      <c r="K5586" s="4">
        <v>17.260000000000002</v>
      </c>
      <c r="S5586" s="3">
        <v>40841</v>
      </c>
      <c r="T5586">
        <v>7.0000000000000007E-2</v>
      </c>
    </row>
    <row r="5587" spans="10:20" x14ac:dyDescent="0.25">
      <c r="J5587" s="2">
        <v>40970</v>
      </c>
      <c r="K5587" s="4">
        <v>17.29</v>
      </c>
      <c r="S5587" s="3">
        <v>40842</v>
      </c>
      <c r="T5587">
        <v>0.08</v>
      </c>
    </row>
    <row r="5588" spans="10:20" x14ac:dyDescent="0.25">
      <c r="J5588" s="2">
        <v>40973</v>
      </c>
      <c r="K5588" s="4">
        <v>18.05</v>
      </c>
      <c r="S5588" s="3">
        <v>40843</v>
      </c>
      <c r="T5588">
        <v>7.0000000000000007E-2</v>
      </c>
    </row>
    <row r="5589" spans="10:20" x14ac:dyDescent="0.25">
      <c r="J5589" s="2">
        <v>40974</v>
      </c>
      <c r="K5589" s="4">
        <v>20.87</v>
      </c>
      <c r="S5589" s="3">
        <v>40844</v>
      </c>
      <c r="T5589">
        <v>7.0000000000000007E-2</v>
      </c>
    </row>
    <row r="5590" spans="10:20" x14ac:dyDescent="0.25">
      <c r="J5590" s="2">
        <v>40975</v>
      </c>
      <c r="K5590" s="4">
        <v>19.07</v>
      </c>
      <c r="S5590" s="3">
        <v>40847</v>
      </c>
      <c r="T5590">
        <v>0.09</v>
      </c>
    </row>
    <row r="5591" spans="10:20" x14ac:dyDescent="0.25">
      <c r="J5591" s="2">
        <v>40976</v>
      </c>
      <c r="K5591" s="4">
        <v>17.95</v>
      </c>
      <c r="S5591" s="3">
        <v>40848</v>
      </c>
      <c r="T5591">
        <v>0.08</v>
      </c>
    </row>
    <row r="5592" spans="10:20" x14ac:dyDescent="0.25">
      <c r="J5592" s="2">
        <v>40977</v>
      </c>
      <c r="K5592" s="4">
        <v>17.11</v>
      </c>
      <c r="S5592" s="3">
        <v>40849</v>
      </c>
      <c r="T5592">
        <v>0.08</v>
      </c>
    </row>
    <row r="5593" spans="10:20" x14ac:dyDescent="0.25">
      <c r="J5593" s="2">
        <v>40980</v>
      </c>
      <c r="K5593" s="4">
        <v>15.64</v>
      </c>
      <c r="S5593" s="3">
        <v>40850</v>
      </c>
      <c r="T5593">
        <v>0.09</v>
      </c>
    </row>
    <row r="5594" spans="10:20" x14ac:dyDescent="0.25">
      <c r="J5594" s="2">
        <v>40981</v>
      </c>
      <c r="K5594" s="4">
        <v>14.8</v>
      </c>
      <c r="S5594" s="3">
        <v>40851</v>
      </c>
      <c r="T5594">
        <v>0.08</v>
      </c>
    </row>
    <row r="5595" spans="10:20" x14ac:dyDescent="0.25">
      <c r="J5595" s="2">
        <v>40982</v>
      </c>
      <c r="K5595" s="4">
        <v>15.31</v>
      </c>
      <c r="S5595" s="3">
        <v>40854</v>
      </c>
      <c r="T5595">
        <v>0.08</v>
      </c>
    </row>
    <row r="5596" spans="10:20" x14ac:dyDescent="0.25">
      <c r="J5596" s="2">
        <v>40983</v>
      </c>
      <c r="K5596" s="4">
        <v>15.42</v>
      </c>
      <c r="S5596" s="3">
        <v>40855</v>
      </c>
      <c r="T5596">
        <v>0.08</v>
      </c>
    </row>
    <row r="5597" spans="10:20" x14ac:dyDescent="0.25">
      <c r="J5597" s="2">
        <v>40984</v>
      </c>
      <c r="K5597" s="4">
        <v>14.47</v>
      </c>
      <c r="S5597" s="3">
        <v>40856</v>
      </c>
      <c r="T5597">
        <v>0.08</v>
      </c>
    </row>
    <row r="5598" spans="10:20" x14ac:dyDescent="0.25">
      <c r="J5598" s="2">
        <v>40987</v>
      </c>
      <c r="K5598" s="4">
        <v>15.04</v>
      </c>
      <c r="S5598" s="3">
        <v>40857</v>
      </c>
      <c r="T5598">
        <v>0.08</v>
      </c>
    </row>
    <row r="5599" spans="10:20" x14ac:dyDescent="0.25">
      <c r="J5599" s="2">
        <v>40988</v>
      </c>
      <c r="K5599" s="4">
        <v>15.58</v>
      </c>
      <c r="S5599" s="3">
        <v>40861</v>
      </c>
      <c r="T5599">
        <v>0.08</v>
      </c>
    </row>
    <row r="5600" spans="10:20" x14ac:dyDescent="0.25">
      <c r="J5600" s="2">
        <v>40989</v>
      </c>
      <c r="K5600" s="4">
        <v>15.13</v>
      </c>
      <c r="S5600" s="3">
        <v>40862</v>
      </c>
      <c r="T5600">
        <v>0.09</v>
      </c>
    </row>
    <row r="5601" spans="10:20" x14ac:dyDescent="0.25">
      <c r="J5601" s="2">
        <v>40990</v>
      </c>
      <c r="K5601" s="4">
        <v>15.57</v>
      </c>
      <c r="S5601" s="3">
        <v>40863</v>
      </c>
      <c r="T5601">
        <v>0.08</v>
      </c>
    </row>
    <row r="5602" spans="10:20" x14ac:dyDescent="0.25">
      <c r="J5602" s="2">
        <v>40991</v>
      </c>
      <c r="K5602" s="4">
        <v>14.82</v>
      </c>
      <c r="S5602" s="3">
        <v>40864</v>
      </c>
      <c r="T5602">
        <v>0.08</v>
      </c>
    </row>
    <row r="5603" spans="10:20" x14ac:dyDescent="0.25">
      <c r="J5603" s="2">
        <v>40994</v>
      </c>
      <c r="K5603" s="4">
        <v>14.26</v>
      </c>
      <c r="S5603" s="3">
        <v>40865</v>
      </c>
      <c r="T5603">
        <v>0.08</v>
      </c>
    </row>
    <row r="5604" spans="10:20" x14ac:dyDescent="0.25">
      <c r="J5604" s="2">
        <v>40995</v>
      </c>
      <c r="K5604" s="4">
        <v>15.59</v>
      </c>
      <c r="S5604" s="3">
        <v>40868</v>
      </c>
      <c r="T5604">
        <v>0.08</v>
      </c>
    </row>
    <row r="5605" spans="10:20" x14ac:dyDescent="0.25">
      <c r="J5605" s="2">
        <v>40996</v>
      </c>
      <c r="K5605" s="4">
        <v>15.47</v>
      </c>
      <c r="S5605" s="3">
        <v>40869</v>
      </c>
      <c r="T5605">
        <v>0.08</v>
      </c>
    </row>
    <row r="5606" spans="10:20" x14ac:dyDescent="0.25">
      <c r="J5606" s="2">
        <v>40997</v>
      </c>
      <c r="K5606" s="4">
        <v>15.48</v>
      </c>
      <c r="S5606" s="3">
        <v>40870</v>
      </c>
      <c r="T5606">
        <v>0.09</v>
      </c>
    </row>
    <row r="5607" spans="10:20" x14ac:dyDescent="0.25">
      <c r="J5607" s="2">
        <v>40998</v>
      </c>
      <c r="K5607" s="4">
        <v>15.5</v>
      </c>
      <c r="S5607" s="3">
        <v>40872</v>
      </c>
      <c r="T5607">
        <v>7.0000000000000007E-2</v>
      </c>
    </row>
    <row r="5608" spans="10:20" x14ac:dyDescent="0.25">
      <c r="J5608" s="2">
        <v>41001</v>
      </c>
      <c r="K5608" s="4">
        <v>15.64</v>
      </c>
      <c r="S5608" s="3">
        <v>40875</v>
      </c>
      <c r="T5608">
        <v>0.08</v>
      </c>
    </row>
    <row r="5609" spans="10:20" x14ac:dyDescent="0.25">
      <c r="J5609" s="2">
        <v>41002</v>
      </c>
      <c r="K5609" s="4">
        <v>15.66</v>
      </c>
      <c r="S5609" s="3">
        <v>40876</v>
      </c>
      <c r="T5609">
        <v>0.08</v>
      </c>
    </row>
    <row r="5610" spans="10:20" x14ac:dyDescent="0.25">
      <c r="J5610" s="2">
        <v>41003</v>
      </c>
      <c r="K5610" s="4">
        <v>16.440000000000001</v>
      </c>
      <c r="S5610" s="3">
        <v>40877</v>
      </c>
      <c r="T5610">
        <v>0.1</v>
      </c>
    </row>
    <row r="5611" spans="10:20" x14ac:dyDescent="0.25">
      <c r="J5611" s="2">
        <v>41004</v>
      </c>
      <c r="K5611" s="4">
        <v>16.7</v>
      </c>
      <c r="S5611" s="3">
        <v>40878</v>
      </c>
      <c r="T5611">
        <v>0.08</v>
      </c>
    </row>
    <row r="5612" spans="10:20" x14ac:dyDescent="0.25">
      <c r="J5612" s="2">
        <v>41008</v>
      </c>
      <c r="K5612" s="4">
        <v>18.809999999999999</v>
      </c>
      <c r="S5612" s="3">
        <v>40879</v>
      </c>
      <c r="T5612">
        <v>0.08</v>
      </c>
    </row>
    <row r="5613" spans="10:20" x14ac:dyDescent="0.25">
      <c r="J5613" s="2">
        <v>41009</v>
      </c>
      <c r="K5613" s="4">
        <v>20.39</v>
      </c>
      <c r="S5613" s="3">
        <v>40882</v>
      </c>
      <c r="T5613">
        <v>0.08</v>
      </c>
    </row>
    <row r="5614" spans="10:20" x14ac:dyDescent="0.25">
      <c r="J5614" s="2">
        <v>41010</v>
      </c>
      <c r="K5614" s="4">
        <v>20.02</v>
      </c>
      <c r="S5614" s="3">
        <v>40883</v>
      </c>
      <c r="T5614">
        <v>0.08</v>
      </c>
    </row>
    <row r="5615" spans="10:20" x14ac:dyDescent="0.25">
      <c r="J5615" s="2">
        <v>41011</v>
      </c>
      <c r="K5615" s="4">
        <v>17.2</v>
      </c>
      <c r="S5615" s="3">
        <v>40884</v>
      </c>
      <c r="T5615">
        <v>0.08</v>
      </c>
    </row>
    <row r="5616" spans="10:20" x14ac:dyDescent="0.25">
      <c r="J5616" s="2">
        <v>41012</v>
      </c>
      <c r="K5616" s="4">
        <v>19.55</v>
      </c>
      <c r="S5616" s="3">
        <v>40885</v>
      </c>
      <c r="T5616">
        <v>7.0000000000000007E-2</v>
      </c>
    </row>
    <row r="5617" spans="10:20" x14ac:dyDescent="0.25">
      <c r="J5617" s="2">
        <v>41015</v>
      </c>
      <c r="K5617" s="4">
        <v>19.55</v>
      </c>
      <c r="S5617" s="3">
        <v>40886</v>
      </c>
      <c r="T5617">
        <v>7.0000000000000007E-2</v>
      </c>
    </row>
    <row r="5618" spans="10:20" x14ac:dyDescent="0.25">
      <c r="J5618" s="2">
        <v>41016</v>
      </c>
      <c r="K5618" s="4">
        <v>18.46</v>
      </c>
      <c r="S5618" s="3">
        <v>40889</v>
      </c>
      <c r="T5618">
        <v>7.0000000000000007E-2</v>
      </c>
    </row>
    <row r="5619" spans="10:20" x14ac:dyDescent="0.25">
      <c r="J5619" s="2">
        <v>41017</v>
      </c>
      <c r="K5619" s="4">
        <v>18.64</v>
      </c>
      <c r="S5619" s="3">
        <v>40890</v>
      </c>
      <c r="T5619">
        <v>7.0000000000000007E-2</v>
      </c>
    </row>
    <row r="5620" spans="10:20" x14ac:dyDescent="0.25">
      <c r="J5620" s="2">
        <v>41018</v>
      </c>
      <c r="K5620" s="4">
        <v>18.36</v>
      </c>
      <c r="S5620" s="3">
        <v>40891</v>
      </c>
      <c r="T5620">
        <v>7.0000000000000007E-2</v>
      </c>
    </row>
    <row r="5621" spans="10:20" x14ac:dyDescent="0.25">
      <c r="J5621" s="2">
        <v>41019</v>
      </c>
      <c r="K5621" s="4">
        <v>17.440000000000001</v>
      </c>
      <c r="S5621" s="3">
        <v>40892</v>
      </c>
      <c r="T5621">
        <v>7.0000000000000007E-2</v>
      </c>
    </row>
    <row r="5622" spans="10:20" x14ac:dyDescent="0.25">
      <c r="J5622" s="2">
        <v>41022</v>
      </c>
      <c r="K5622" s="4">
        <v>18.97</v>
      </c>
      <c r="S5622" s="3">
        <v>40893</v>
      </c>
      <c r="T5622">
        <v>7.0000000000000007E-2</v>
      </c>
    </row>
    <row r="5623" spans="10:20" x14ac:dyDescent="0.25">
      <c r="J5623" s="2">
        <v>41023</v>
      </c>
      <c r="K5623" s="4">
        <v>18.100000000000001</v>
      </c>
      <c r="S5623" s="3">
        <v>40896</v>
      </c>
      <c r="T5623">
        <v>7.0000000000000007E-2</v>
      </c>
    </row>
    <row r="5624" spans="10:20" x14ac:dyDescent="0.25">
      <c r="J5624" s="2">
        <v>41024</v>
      </c>
      <c r="K5624" s="4">
        <v>16.82</v>
      </c>
      <c r="S5624" s="3">
        <v>40897</v>
      </c>
      <c r="T5624">
        <v>7.0000000000000007E-2</v>
      </c>
    </row>
    <row r="5625" spans="10:20" x14ac:dyDescent="0.25">
      <c r="J5625" s="2">
        <v>41025</v>
      </c>
      <c r="K5625" s="4">
        <v>16.239999999999998</v>
      </c>
      <c r="S5625" s="3">
        <v>40898</v>
      </c>
      <c r="T5625">
        <v>7.0000000000000007E-2</v>
      </c>
    </row>
    <row r="5626" spans="10:20" x14ac:dyDescent="0.25">
      <c r="J5626" s="2">
        <v>41026</v>
      </c>
      <c r="K5626" s="4">
        <v>16.32</v>
      </c>
      <c r="S5626" s="3">
        <v>40899</v>
      </c>
      <c r="T5626">
        <v>7.0000000000000007E-2</v>
      </c>
    </row>
    <row r="5627" spans="10:20" x14ac:dyDescent="0.25">
      <c r="J5627" s="2">
        <v>41029</v>
      </c>
      <c r="K5627" s="4">
        <v>17.149999999999999</v>
      </c>
      <c r="S5627" s="3">
        <v>40900</v>
      </c>
      <c r="T5627">
        <v>0.08</v>
      </c>
    </row>
    <row r="5628" spans="10:20" x14ac:dyDescent="0.25">
      <c r="J5628" s="2">
        <v>41030</v>
      </c>
      <c r="K5628" s="4">
        <v>16.600000000000001</v>
      </c>
      <c r="S5628" s="3">
        <v>40904</v>
      </c>
      <c r="T5628">
        <v>7.0000000000000007E-2</v>
      </c>
    </row>
    <row r="5629" spans="10:20" x14ac:dyDescent="0.25">
      <c r="J5629" s="2">
        <v>41031</v>
      </c>
      <c r="K5629" s="4">
        <v>16.88</v>
      </c>
      <c r="S5629" s="3">
        <v>40905</v>
      </c>
      <c r="T5629">
        <v>7.0000000000000007E-2</v>
      </c>
    </row>
    <row r="5630" spans="10:20" x14ac:dyDescent="0.25">
      <c r="J5630" s="2">
        <v>41032</v>
      </c>
      <c r="K5630" s="4">
        <v>17.559999999999999</v>
      </c>
      <c r="S5630" s="3">
        <v>40906</v>
      </c>
      <c r="T5630">
        <v>7.0000000000000007E-2</v>
      </c>
    </row>
    <row r="5631" spans="10:20" x14ac:dyDescent="0.25">
      <c r="J5631" s="2">
        <v>41033</v>
      </c>
      <c r="K5631" s="4">
        <v>19.16</v>
      </c>
      <c r="S5631" s="3">
        <v>40907</v>
      </c>
      <c r="T5631">
        <v>0.04</v>
      </c>
    </row>
    <row r="5632" spans="10:20" x14ac:dyDescent="0.25">
      <c r="J5632" s="2">
        <v>41036</v>
      </c>
      <c r="K5632" s="4">
        <v>18.940000000000001</v>
      </c>
      <c r="S5632" s="3">
        <v>40911</v>
      </c>
      <c r="T5632">
        <v>7.0000000000000007E-2</v>
      </c>
    </row>
    <row r="5633" spans="10:20" x14ac:dyDescent="0.25">
      <c r="J5633" s="2">
        <v>41037</v>
      </c>
      <c r="K5633" s="4">
        <v>19.05</v>
      </c>
      <c r="S5633" s="3">
        <v>40912</v>
      </c>
      <c r="T5633">
        <v>7.0000000000000007E-2</v>
      </c>
    </row>
    <row r="5634" spans="10:20" x14ac:dyDescent="0.25">
      <c r="J5634" s="2">
        <v>41038</v>
      </c>
      <c r="K5634" s="4">
        <v>20.079999999999998</v>
      </c>
      <c r="S5634" s="3">
        <v>40913</v>
      </c>
      <c r="T5634">
        <v>7.0000000000000007E-2</v>
      </c>
    </row>
    <row r="5635" spans="10:20" x14ac:dyDescent="0.25">
      <c r="J5635" s="2">
        <v>41039</v>
      </c>
      <c r="K5635" s="4">
        <v>18.829999999999998</v>
      </c>
      <c r="S5635" s="3">
        <v>40914</v>
      </c>
      <c r="T5635">
        <v>7.0000000000000007E-2</v>
      </c>
    </row>
    <row r="5636" spans="10:20" x14ac:dyDescent="0.25">
      <c r="J5636" s="2">
        <v>41040</v>
      </c>
      <c r="K5636" s="4">
        <v>19.89</v>
      </c>
      <c r="S5636" s="3">
        <v>40917</v>
      </c>
      <c r="T5636">
        <v>0.08</v>
      </c>
    </row>
    <row r="5637" spans="10:20" x14ac:dyDescent="0.25">
      <c r="J5637" s="2">
        <v>41043</v>
      </c>
      <c r="K5637" s="4">
        <v>21.87</v>
      </c>
      <c r="S5637" s="3">
        <v>40918</v>
      </c>
      <c r="T5637">
        <v>0.08</v>
      </c>
    </row>
    <row r="5638" spans="10:20" x14ac:dyDescent="0.25">
      <c r="J5638" s="2">
        <v>41044</v>
      </c>
      <c r="K5638" s="4">
        <v>21.97</v>
      </c>
      <c r="S5638" s="3">
        <v>40919</v>
      </c>
      <c r="T5638">
        <v>0.08</v>
      </c>
    </row>
    <row r="5639" spans="10:20" x14ac:dyDescent="0.25">
      <c r="J5639" s="2">
        <v>41045</v>
      </c>
      <c r="K5639" s="4">
        <v>22.27</v>
      </c>
      <c r="S5639" s="3">
        <v>40920</v>
      </c>
      <c r="T5639">
        <v>0.08</v>
      </c>
    </row>
    <row r="5640" spans="10:20" x14ac:dyDescent="0.25">
      <c r="J5640" s="2">
        <v>41046</v>
      </c>
      <c r="K5640" s="4">
        <v>24.49</v>
      </c>
      <c r="S5640" s="3">
        <v>40921</v>
      </c>
      <c r="T5640">
        <v>0.09</v>
      </c>
    </row>
    <row r="5641" spans="10:20" x14ac:dyDescent="0.25">
      <c r="J5641" s="2">
        <v>41047</v>
      </c>
      <c r="K5641" s="4">
        <v>25.1</v>
      </c>
      <c r="S5641" s="3">
        <v>40925</v>
      </c>
      <c r="T5641">
        <v>0.09</v>
      </c>
    </row>
    <row r="5642" spans="10:20" x14ac:dyDescent="0.25">
      <c r="J5642" s="2">
        <v>41050</v>
      </c>
      <c r="K5642" s="4">
        <v>22.01</v>
      </c>
      <c r="S5642" s="3">
        <v>40926</v>
      </c>
      <c r="T5642">
        <v>0.09</v>
      </c>
    </row>
    <row r="5643" spans="10:20" x14ac:dyDescent="0.25">
      <c r="J5643" s="2">
        <v>41051</v>
      </c>
      <c r="K5643" s="4">
        <v>22.48</v>
      </c>
      <c r="S5643" s="3">
        <v>40927</v>
      </c>
      <c r="T5643">
        <v>0.1</v>
      </c>
    </row>
    <row r="5644" spans="10:20" x14ac:dyDescent="0.25">
      <c r="J5644" s="2">
        <v>41052</v>
      </c>
      <c r="K5644" s="4">
        <v>22.33</v>
      </c>
      <c r="S5644" s="3">
        <v>40928</v>
      </c>
      <c r="T5644">
        <v>0.09</v>
      </c>
    </row>
    <row r="5645" spans="10:20" x14ac:dyDescent="0.25">
      <c r="J5645" s="2">
        <v>41053</v>
      </c>
      <c r="K5645" s="4">
        <v>21.54</v>
      </c>
      <c r="S5645" s="3">
        <v>40931</v>
      </c>
      <c r="T5645">
        <v>0.09</v>
      </c>
    </row>
    <row r="5646" spans="10:20" x14ac:dyDescent="0.25">
      <c r="J5646" s="2">
        <v>41054</v>
      </c>
      <c r="K5646" s="4">
        <v>21.76</v>
      </c>
      <c r="S5646" s="3">
        <v>40932</v>
      </c>
      <c r="T5646">
        <v>0.09</v>
      </c>
    </row>
    <row r="5647" spans="10:20" x14ac:dyDescent="0.25">
      <c r="J5647" s="2">
        <v>41058</v>
      </c>
      <c r="K5647" s="4">
        <v>21.03</v>
      </c>
      <c r="S5647" s="3">
        <v>40933</v>
      </c>
      <c r="T5647">
        <v>0.08</v>
      </c>
    </row>
    <row r="5648" spans="10:20" x14ac:dyDescent="0.25">
      <c r="J5648" s="2">
        <v>41059</v>
      </c>
      <c r="K5648" s="4">
        <v>24.14</v>
      </c>
      <c r="S5648" s="3">
        <v>40934</v>
      </c>
      <c r="T5648">
        <v>0.08</v>
      </c>
    </row>
    <row r="5649" spans="10:20" x14ac:dyDescent="0.25">
      <c r="J5649" s="2">
        <v>41060</v>
      </c>
      <c r="K5649" s="4">
        <v>24.06</v>
      </c>
      <c r="S5649" s="3">
        <v>40935</v>
      </c>
      <c r="T5649">
        <v>0.09</v>
      </c>
    </row>
    <row r="5650" spans="10:20" x14ac:dyDescent="0.25">
      <c r="J5650" s="2">
        <v>41061</v>
      </c>
      <c r="K5650" s="4">
        <v>26.66</v>
      </c>
      <c r="S5650" s="3">
        <v>40938</v>
      </c>
      <c r="T5650">
        <v>0.09</v>
      </c>
    </row>
    <row r="5651" spans="10:20" x14ac:dyDescent="0.25">
      <c r="J5651" s="2">
        <v>41064</v>
      </c>
      <c r="K5651" s="4">
        <v>26.12</v>
      </c>
      <c r="S5651" s="3">
        <v>40939</v>
      </c>
      <c r="T5651">
        <v>0.11</v>
      </c>
    </row>
    <row r="5652" spans="10:20" x14ac:dyDescent="0.25">
      <c r="J5652" s="2">
        <v>41065</v>
      </c>
      <c r="K5652" s="4">
        <v>24.68</v>
      </c>
      <c r="S5652" s="3">
        <v>40940</v>
      </c>
      <c r="T5652">
        <v>0.11</v>
      </c>
    </row>
    <row r="5653" spans="10:20" x14ac:dyDescent="0.25">
      <c r="J5653" s="2">
        <v>41066</v>
      </c>
      <c r="K5653" s="4">
        <v>22.16</v>
      </c>
      <c r="S5653" s="3">
        <v>40941</v>
      </c>
      <c r="T5653">
        <v>0.11</v>
      </c>
    </row>
    <row r="5654" spans="10:20" x14ac:dyDescent="0.25">
      <c r="J5654" s="2">
        <v>41067</v>
      </c>
      <c r="K5654" s="4">
        <v>21.72</v>
      </c>
      <c r="S5654" s="3">
        <v>40942</v>
      </c>
      <c r="T5654">
        <v>0.11</v>
      </c>
    </row>
    <row r="5655" spans="10:20" x14ac:dyDescent="0.25">
      <c r="J5655" s="2">
        <v>41068</v>
      </c>
      <c r="K5655" s="4">
        <v>21.23</v>
      </c>
      <c r="S5655" s="3">
        <v>40945</v>
      </c>
      <c r="T5655">
        <v>0.11</v>
      </c>
    </row>
    <row r="5656" spans="10:20" x14ac:dyDescent="0.25">
      <c r="J5656" s="2">
        <v>41071</v>
      </c>
      <c r="K5656" s="4">
        <v>23.56</v>
      </c>
      <c r="S5656" s="3">
        <v>40946</v>
      </c>
      <c r="T5656">
        <v>0.11</v>
      </c>
    </row>
    <row r="5657" spans="10:20" x14ac:dyDescent="0.25">
      <c r="J5657" s="2">
        <v>41072</v>
      </c>
      <c r="K5657" s="4">
        <v>22.09</v>
      </c>
      <c r="S5657" s="3">
        <v>40947</v>
      </c>
      <c r="T5657">
        <v>0.11</v>
      </c>
    </row>
    <row r="5658" spans="10:20" x14ac:dyDescent="0.25">
      <c r="J5658" s="2">
        <v>41073</v>
      </c>
      <c r="K5658" s="4">
        <v>24.27</v>
      </c>
      <c r="S5658" s="3">
        <v>40948</v>
      </c>
      <c r="T5658">
        <v>0.11</v>
      </c>
    </row>
    <row r="5659" spans="10:20" x14ac:dyDescent="0.25">
      <c r="J5659" s="2">
        <v>41074</v>
      </c>
      <c r="K5659" s="4">
        <v>21.68</v>
      </c>
      <c r="S5659" s="3">
        <v>40949</v>
      </c>
      <c r="T5659">
        <v>0.12</v>
      </c>
    </row>
    <row r="5660" spans="10:20" x14ac:dyDescent="0.25">
      <c r="J5660" s="2">
        <v>41075</v>
      </c>
      <c r="K5660" s="4">
        <v>21.11</v>
      </c>
      <c r="S5660" s="3">
        <v>40952</v>
      </c>
      <c r="T5660">
        <v>0.12</v>
      </c>
    </row>
    <row r="5661" spans="10:20" x14ac:dyDescent="0.25">
      <c r="J5661" s="2">
        <v>41078</v>
      </c>
      <c r="K5661" s="4">
        <v>18.32</v>
      </c>
      <c r="S5661" s="3">
        <v>40953</v>
      </c>
      <c r="T5661">
        <v>0.12</v>
      </c>
    </row>
    <row r="5662" spans="10:20" x14ac:dyDescent="0.25">
      <c r="J5662" s="2">
        <v>41079</v>
      </c>
      <c r="K5662" s="4">
        <v>18.38</v>
      </c>
      <c r="S5662" s="3">
        <v>40954</v>
      </c>
      <c r="T5662">
        <v>0.12</v>
      </c>
    </row>
    <row r="5663" spans="10:20" x14ac:dyDescent="0.25">
      <c r="J5663" s="2">
        <v>41080</v>
      </c>
      <c r="K5663" s="4">
        <v>17.239999999999998</v>
      </c>
      <c r="S5663" s="3">
        <v>40955</v>
      </c>
      <c r="T5663">
        <v>0.11</v>
      </c>
    </row>
    <row r="5664" spans="10:20" x14ac:dyDescent="0.25">
      <c r="J5664" s="2">
        <v>41081</v>
      </c>
      <c r="K5664" s="4">
        <v>20.079999999999998</v>
      </c>
      <c r="S5664" s="3">
        <v>40956</v>
      </c>
      <c r="T5664">
        <v>0.09</v>
      </c>
    </row>
    <row r="5665" spans="10:20" x14ac:dyDescent="0.25">
      <c r="J5665" s="2">
        <v>41082</v>
      </c>
      <c r="K5665" s="4">
        <v>18.11</v>
      </c>
      <c r="S5665" s="3">
        <v>40960</v>
      </c>
      <c r="T5665">
        <v>0.1</v>
      </c>
    </row>
    <row r="5666" spans="10:20" x14ac:dyDescent="0.25">
      <c r="J5666" s="2">
        <v>41085</v>
      </c>
      <c r="K5666" s="4">
        <v>20.38</v>
      </c>
      <c r="S5666" s="3">
        <v>40961</v>
      </c>
      <c r="T5666">
        <v>0.08</v>
      </c>
    </row>
    <row r="5667" spans="10:20" x14ac:dyDescent="0.25">
      <c r="J5667" s="2">
        <v>41086</v>
      </c>
      <c r="K5667" s="4">
        <v>19.72</v>
      </c>
      <c r="S5667" s="3">
        <v>40962</v>
      </c>
      <c r="T5667">
        <v>0.08</v>
      </c>
    </row>
    <row r="5668" spans="10:20" x14ac:dyDescent="0.25">
      <c r="J5668" s="2">
        <v>41087</v>
      </c>
      <c r="K5668" s="4">
        <v>19.45</v>
      </c>
      <c r="S5668" s="3">
        <v>40963</v>
      </c>
      <c r="T5668">
        <v>0.09</v>
      </c>
    </row>
    <row r="5669" spans="10:20" x14ac:dyDescent="0.25">
      <c r="J5669" s="2">
        <v>41088</v>
      </c>
      <c r="K5669" s="4">
        <v>19.71</v>
      </c>
      <c r="S5669" s="3">
        <v>40966</v>
      </c>
      <c r="T5669">
        <v>0.1</v>
      </c>
    </row>
    <row r="5670" spans="10:20" x14ac:dyDescent="0.25">
      <c r="J5670" s="2">
        <v>41089</v>
      </c>
      <c r="K5670" s="4">
        <v>17.079999999999998</v>
      </c>
      <c r="S5670" s="3">
        <v>40967</v>
      </c>
      <c r="T5670">
        <v>0.1</v>
      </c>
    </row>
    <row r="5671" spans="10:20" x14ac:dyDescent="0.25">
      <c r="J5671" s="2">
        <v>41092</v>
      </c>
      <c r="K5671" s="4">
        <v>16.8</v>
      </c>
      <c r="S5671" s="3">
        <v>40968</v>
      </c>
      <c r="T5671">
        <v>0.1</v>
      </c>
    </row>
    <row r="5672" spans="10:20" x14ac:dyDescent="0.25">
      <c r="J5672" s="2">
        <v>41093</v>
      </c>
      <c r="K5672" s="4">
        <v>16.66</v>
      </c>
      <c r="S5672" s="3">
        <v>40969</v>
      </c>
      <c r="T5672">
        <v>0.11</v>
      </c>
    </row>
    <row r="5673" spans="10:20" x14ac:dyDescent="0.25">
      <c r="J5673" s="2">
        <v>41095</v>
      </c>
      <c r="K5673" s="4">
        <v>17.5</v>
      </c>
      <c r="S5673" s="3">
        <v>40970</v>
      </c>
      <c r="T5673">
        <v>0.11</v>
      </c>
    </row>
    <row r="5674" spans="10:20" x14ac:dyDescent="0.25">
      <c r="J5674" s="2">
        <v>41096</v>
      </c>
      <c r="K5674" s="4">
        <v>17.100000000000001</v>
      </c>
      <c r="S5674" s="3">
        <v>40973</v>
      </c>
      <c r="T5674">
        <v>0.11</v>
      </c>
    </row>
    <row r="5675" spans="10:20" x14ac:dyDescent="0.25">
      <c r="J5675" s="2">
        <v>41099</v>
      </c>
      <c r="K5675" s="4">
        <v>17.98</v>
      </c>
      <c r="S5675" s="3">
        <v>40974</v>
      </c>
      <c r="T5675">
        <v>0.11</v>
      </c>
    </row>
    <row r="5676" spans="10:20" x14ac:dyDescent="0.25">
      <c r="J5676" s="2">
        <v>41100</v>
      </c>
      <c r="K5676" s="4">
        <v>18.72</v>
      </c>
      <c r="S5676" s="3">
        <v>40975</v>
      </c>
      <c r="T5676">
        <v>0.11</v>
      </c>
    </row>
    <row r="5677" spans="10:20" x14ac:dyDescent="0.25">
      <c r="J5677" s="2">
        <v>41101</v>
      </c>
      <c r="K5677" s="4">
        <v>17.95</v>
      </c>
      <c r="S5677" s="3">
        <v>40976</v>
      </c>
      <c r="T5677">
        <v>0.11</v>
      </c>
    </row>
    <row r="5678" spans="10:20" x14ac:dyDescent="0.25">
      <c r="J5678" s="2">
        <v>41102</v>
      </c>
      <c r="K5678" s="4">
        <v>18.329999999999998</v>
      </c>
      <c r="S5678" s="3">
        <v>40977</v>
      </c>
      <c r="T5678">
        <v>0.12</v>
      </c>
    </row>
    <row r="5679" spans="10:20" x14ac:dyDescent="0.25">
      <c r="J5679" s="2">
        <v>41103</v>
      </c>
      <c r="K5679" s="4">
        <v>16.739999999999998</v>
      </c>
      <c r="S5679" s="3">
        <v>40980</v>
      </c>
      <c r="T5679">
        <v>0.12</v>
      </c>
    </row>
    <row r="5680" spans="10:20" x14ac:dyDescent="0.25">
      <c r="J5680" s="2">
        <v>41106</v>
      </c>
      <c r="K5680" s="4">
        <v>17.11</v>
      </c>
      <c r="S5680" s="3">
        <v>40981</v>
      </c>
      <c r="T5680">
        <v>0.12</v>
      </c>
    </row>
    <row r="5681" spans="10:20" x14ac:dyDescent="0.25">
      <c r="J5681" s="2">
        <v>41107</v>
      </c>
      <c r="K5681" s="4">
        <v>16.48</v>
      </c>
      <c r="S5681" s="3">
        <v>40982</v>
      </c>
      <c r="T5681">
        <v>0.13</v>
      </c>
    </row>
    <row r="5682" spans="10:20" x14ac:dyDescent="0.25">
      <c r="J5682" s="2">
        <v>41108</v>
      </c>
      <c r="K5682" s="4">
        <v>16.16</v>
      </c>
      <c r="S5682" s="3">
        <v>40983</v>
      </c>
      <c r="T5682">
        <v>0.14000000000000001</v>
      </c>
    </row>
    <row r="5683" spans="10:20" x14ac:dyDescent="0.25">
      <c r="J5683" s="2">
        <v>41109</v>
      </c>
      <c r="K5683" s="4">
        <v>15.45</v>
      </c>
      <c r="S5683" s="3">
        <v>40984</v>
      </c>
      <c r="T5683">
        <v>0.15</v>
      </c>
    </row>
    <row r="5684" spans="10:20" x14ac:dyDescent="0.25">
      <c r="J5684" s="2">
        <v>41110</v>
      </c>
      <c r="K5684" s="4">
        <v>16.27</v>
      </c>
      <c r="S5684" s="3">
        <v>40987</v>
      </c>
      <c r="T5684">
        <v>0.15</v>
      </c>
    </row>
    <row r="5685" spans="10:20" x14ac:dyDescent="0.25">
      <c r="J5685" s="2">
        <v>41113</v>
      </c>
      <c r="K5685" s="4">
        <v>18.62</v>
      </c>
      <c r="S5685" s="3">
        <v>40988</v>
      </c>
      <c r="T5685">
        <v>0.15</v>
      </c>
    </row>
    <row r="5686" spans="10:20" x14ac:dyDescent="0.25">
      <c r="J5686" s="2">
        <v>41114</v>
      </c>
      <c r="K5686" s="4">
        <v>20.47</v>
      </c>
      <c r="S5686" s="3">
        <v>40989</v>
      </c>
      <c r="T5686">
        <v>0.15</v>
      </c>
    </row>
    <row r="5687" spans="10:20" x14ac:dyDescent="0.25">
      <c r="J5687" s="2">
        <v>41115</v>
      </c>
      <c r="K5687" s="4">
        <v>19.34</v>
      </c>
      <c r="S5687" s="3">
        <v>40990</v>
      </c>
      <c r="T5687">
        <v>0.14000000000000001</v>
      </c>
    </row>
    <row r="5688" spans="10:20" x14ac:dyDescent="0.25">
      <c r="J5688" s="2">
        <v>41116</v>
      </c>
      <c r="K5688" s="4">
        <v>17.53</v>
      </c>
      <c r="S5688" s="3">
        <v>40991</v>
      </c>
      <c r="T5688">
        <v>0.14000000000000001</v>
      </c>
    </row>
    <row r="5689" spans="10:20" x14ac:dyDescent="0.25">
      <c r="J5689" s="2">
        <v>41117</v>
      </c>
      <c r="K5689" s="4">
        <v>16.7</v>
      </c>
      <c r="S5689" s="3">
        <v>40994</v>
      </c>
      <c r="T5689">
        <v>0.14000000000000001</v>
      </c>
    </row>
    <row r="5690" spans="10:20" x14ac:dyDescent="0.25">
      <c r="J5690" s="2">
        <v>41120</v>
      </c>
      <c r="K5690" s="4">
        <v>18.03</v>
      </c>
      <c r="S5690" s="3">
        <v>40995</v>
      </c>
      <c r="T5690">
        <v>0.14000000000000001</v>
      </c>
    </row>
    <row r="5691" spans="10:20" x14ac:dyDescent="0.25">
      <c r="J5691" s="2">
        <v>41121</v>
      </c>
      <c r="K5691" s="4">
        <v>18.93</v>
      </c>
      <c r="S5691" s="3">
        <v>40996</v>
      </c>
      <c r="T5691">
        <v>0.13</v>
      </c>
    </row>
    <row r="5692" spans="10:20" x14ac:dyDescent="0.25">
      <c r="J5692" s="2">
        <v>41122</v>
      </c>
      <c r="K5692" s="4">
        <v>18.96</v>
      </c>
      <c r="S5692" s="3">
        <v>40997</v>
      </c>
      <c r="T5692">
        <v>0.13</v>
      </c>
    </row>
    <row r="5693" spans="10:20" x14ac:dyDescent="0.25">
      <c r="J5693" s="2">
        <v>41123</v>
      </c>
      <c r="K5693" s="4">
        <v>17.57</v>
      </c>
      <c r="S5693" s="3">
        <v>40998</v>
      </c>
      <c r="T5693">
        <v>0.09</v>
      </c>
    </row>
    <row r="5694" spans="10:20" x14ac:dyDescent="0.25">
      <c r="J5694" s="2">
        <v>41124</v>
      </c>
      <c r="K5694" s="4">
        <v>15.64</v>
      </c>
      <c r="S5694" s="3">
        <v>41001</v>
      </c>
      <c r="T5694">
        <v>0.15</v>
      </c>
    </row>
    <row r="5695" spans="10:20" x14ac:dyDescent="0.25">
      <c r="J5695" s="2">
        <v>41127</v>
      </c>
      <c r="K5695" s="4">
        <v>15.95</v>
      </c>
      <c r="S5695" s="3">
        <v>41002</v>
      </c>
      <c r="T5695">
        <v>0.15</v>
      </c>
    </row>
    <row r="5696" spans="10:20" x14ac:dyDescent="0.25">
      <c r="J5696" s="2">
        <v>41128</v>
      </c>
      <c r="K5696" s="4">
        <v>15.99</v>
      </c>
      <c r="S5696" s="3">
        <v>41003</v>
      </c>
      <c r="T5696">
        <v>0.15</v>
      </c>
    </row>
    <row r="5697" spans="10:20" x14ac:dyDescent="0.25">
      <c r="J5697" s="2">
        <v>41129</v>
      </c>
      <c r="K5697" s="4">
        <v>15.32</v>
      </c>
      <c r="S5697" s="3">
        <v>41004</v>
      </c>
      <c r="T5697">
        <v>0.15</v>
      </c>
    </row>
    <row r="5698" spans="10:20" x14ac:dyDescent="0.25">
      <c r="J5698" s="2">
        <v>41130</v>
      </c>
      <c r="K5698" s="4">
        <v>15.28</v>
      </c>
      <c r="S5698" s="3">
        <v>41005</v>
      </c>
      <c r="T5698">
        <v>0.12</v>
      </c>
    </row>
    <row r="5699" spans="10:20" x14ac:dyDescent="0.25">
      <c r="J5699" s="2">
        <v>41131</v>
      </c>
      <c r="K5699" s="4">
        <v>14.74</v>
      </c>
      <c r="S5699" s="3">
        <v>41008</v>
      </c>
      <c r="T5699">
        <v>0.16</v>
      </c>
    </row>
    <row r="5700" spans="10:20" x14ac:dyDescent="0.25">
      <c r="J5700" s="2">
        <v>41134</v>
      </c>
      <c r="K5700" s="4">
        <v>13.7</v>
      </c>
      <c r="S5700" s="3">
        <v>41009</v>
      </c>
      <c r="T5700">
        <v>0.15</v>
      </c>
    </row>
    <row r="5701" spans="10:20" x14ac:dyDescent="0.25">
      <c r="J5701" s="2">
        <v>41135</v>
      </c>
      <c r="K5701" s="4">
        <v>14.85</v>
      </c>
      <c r="S5701" s="3">
        <v>41010</v>
      </c>
      <c r="T5701">
        <v>0.16</v>
      </c>
    </row>
    <row r="5702" spans="10:20" x14ac:dyDescent="0.25">
      <c r="J5702" s="2">
        <v>41136</v>
      </c>
      <c r="K5702" s="4">
        <v>14.63</v>
      </c>
      <c r="S5702" s="3">
        <v>41011</v>
      </c>
      <c r="T5702">
        <v>0.15</v>
      </c>
    </row>
    <row r="5703" spans="10:20" x14ac:dyDescent="0.25">
      <c r="J5703" s="2">
        <v>41137</v>
      </c>
      <c r="K5703" s="4">
        <v>14.29</v>
      </c>
      <c r="S5703" s="3">
        <v>41012</v>
      </c>
      <c r="T5703">
        <v>0.15</v>
      </c>
    </row>
    <row r="5704" spans="10:20" x14ac:dyDescent="0.25">
      <c r="J5704" s="2">
        <v>41138</v>
      </c>
      <c r="K5704" s="4">
        <v>13.45</v>
      </c>
      <c r="S5704" s="3">
        <v>41015</v>
      </c>
      <c r="T5704">
        <v>0.15</v>
      </c>
    </row>
    <row r="5705" spans="10:20" x14ac:dyDescent="0.25">
      <c r="J5705" s="2">
        <v>41141</v>
      </c>
      <c r="K5705" s="4">
        <v>14.02</v>
      </c>
      <c r="S5705" s="3">
        <v>41016</v>
      </c>
      <c r="T5705">
        <v>0.16</v>
      </c>
    </row>
    <row r="5706" spans="10:20" x14ac:dyDescent="0.25">
      <c r="J5706" s="2">
        <v>41142</v>
      </c>
      <c r="K5706" s="4">
        <v>15.02</v>
      </c>
      <c r="S5706" s="3">
        <v>41017</v>
      </c>
      <c r="T5706">
        <v>0.15</v>
      </c>
    </row>
    <row r="5707" spans="10:20" x14ac:dyDescent="0.25">
      <c r="J5707" s="2">
        <v>41143</v>
      </c>
      <c r="K5707" s="4">
        <v>15.11</v>
      </c>
      <c r="S5707" s="3">
        <v>41018</v>
      </c>
      <c r="T5707">
        <v>0.13</v>
      </c>
    </row>
    <row r="5708" spans="10:20" x14ac:dyDescent="0.25">
      <c r="J5708" s="2">
        <v>41144</v>
      </c>
      <c r="K5708" s="4">
        <v>15.96</v>
      </c>
      <c r="S5708" s="3">
        <v>41019</v>
      </c>
      <c r="T5708">
        <v>0.12</v>
      </c>
    </row>
    <row r="5709" spans="10:20" x14ac:dyDescent="0.25">
      <c r="J5709" s="2">
        <v>41145</v>
      </c>
      <c r="K5709" s="4">
        <v>15.18</v>
      </c>
      <c r="S5709" s="3">
        <v>41022</v>
      </c>
      <c r="T5709">
        <v>0.13</v>
      </c>
    </row>
    <row r="5710" spans="10:20" x14ac:dyDescent="0.25">
      <c r="J5710" s="2">
        <v>41148</v>
      </c>
      <c r="K5710" s="4">
        <v>16.350000000000001</v>
      </c>
      <c r="S5710" s="3">
        <v>41023</v>
      </c>
      <c r="T5710">
        <v>0.14000000000000001</v>
      </c>
    </row>
    <row r="5711" spans="10:20" x14ac:dyDescent="0.25">
      <c r="J5711" s="2">
        <v>41149</v>
      </c>
      <c r="K5711" s="4">
        <v>16.489999999999998</v>
      </c>
      <c r="S5711" s="3">
        <v>41024</v>
      </c>
      <c r="T5711">
        <v>0.15</v>
      </c>
    </row>
    <row r="5712" spans="10:20" x14ac:dyDescent="0.25">
      <c r="J5712" s="2">
        <v>41150</v>
      </c>
      <c r="K5712" s="4">
        <v>17.059999999999999</v>
      </c>
      <c r="S5712" s="3">
        <v>41025</v>
      </c>
      <c r="T5712">
        <v>0.14000000000000001</v>
      </c>
    </row>
    <row r="5713" spans="10:20" x14ac:dyDescent="0.25">
      <c r="J5713" s="2">
        <v>41151</v>
      </c>
      <c r="K5713" s="4">
        <v>17.829999999999998</v>
      </c>
      <c r="S5713" s="3">
        <v>41026</v>
      </c>
      <c r="T5713">
        <v>0.13</v>
      </c>
    </row>
    <row r="5714" spans="10:20" x14ac:dyDescent="0.25">
      <c r="J5714" s="2">
        <v>41152</v>
      </c>
      <c r="K5714" s="4">
        <v>17.47</v>
      </c>
      <c r="S5714" s="3">
        <v>41029</v>
      </c>
      <c r="T5714">
        <v>0.16</v>
      </c>
    </row>
    <row r="5715" spans="10:20" x14ac:dyDescent="0.25">
      <c r="J5715" s="2">
        <v>41156</v>
      </c>
      <c r="K5715" s="4">
        <v>17.98</v>
      </c>
      <c r="S5715" s="3">
        <v>41030</v>
      </c>
      <c r="T5715">
        <v>0.16</v>
      </c>
    </row>
    <row r="5716" spans="10:20" x14ac:dyDescent="0.25">
      <c r="J5716" s="2">
        <v>41157</v>
      </c>
      <c r="K5716" s="4">
        <v>17.739999999999998</v>
      </c>
      <c r="S5716" s="3">
        <v>41031</v>
      </c>
      <c r="T5716">
        <v>0.15</v>
      </c>
    </row>
    <row r="5717" spans="10:20" x14ac:dyDescent="0.25">
      <c r="J5717" s="2">
        <v>41158</v>
      </c>
      <c r="K5717" s="4">
        <v>15.6</v>
      </c>
      <c r="S5717" s="3">
        <v>41032</v>
      </c>
      <c r="T5717">
        <v>0.15</v>
      </c>
    </row>
    <row r="5718" spans="10:20" x14ac:dyDescent="0.25">
      <c r="J5718" s="2">
        <v>41159</v>
      </c>
      <c r="K5718" s="4">
        <v>14.38</v>
      </c>
      <c r="S5718" s="3">
        <v>41033</v>
      </c>
      <c r="T5718">
        <v>0.16</v>
      </c>
    </row>
    <row r="5719" spans="10:20" x14ac:dyDescent="0.25">
      <c r="J5719" s="2">
        <v>41162</v>
      </c>
      <c r="K5719" s="4">
        <v>16.28</v>
      </c>
      <c r="S5719" s="3">
        <v>41036</v>
      </c>
      <c r="T5719">
        <v>0.16</v>
      </c>
    </row>
    <row r="5720" spans="10:20" x14ac:dyDescent="0.25">
      <c r="J5720" s="2">
        <v>41163</v>
      </c>
      <c r="K5720" s="4">
        <v>16.41</v>
      </c>
      <c r="S5720" s="3">
        <v>41037</v>
      </c>
      <c r="T5720">
        <v>0.16</v>
      </c>
    </row>
    <row r="5721" spans="10:20" x14ac:dyDescent="0.25">
      <c r="J5721" s="2">
        <v>41164</v>
      </c>
      <c r="K5721" s="4">
        <v>15.8</v>
      </c>
      <c r="S5721" s="3">
        <v>41038</v>
      </c>
      <c r="T5721">
        <v>0.15</v>
      </c>
    </row>
    <row r="5722" spans="10:20" x14ac:dyDescent="0.25">
      <c r="J5722" s="2">
        <v>41165</v>
      </c>
      <c r="K5722" s="4">
        <v>14.05</v>
      </c>
      <c r="S5722" s="3">
        <v>41039</v>
      </c>
      <c r="T5722">
        <v>0.15</v>
      </c>
    </row>
    <row r="5723" spans="10:20" x14ac:dyDescent="0.25">
      <c r="J5723" s="2">
        <v>41166</v>
      </c>
      <c r="K5723" s="4">
        <v>14.51</v>
      </c>
      <c r="S5723" s="3">
        <v>41040</v>
      </c>
      <c r="T5723">
        <v>0.15</v>
      </c>
    </row>
    <row r="5724" spans="10:20" x14ac:dyDescent="0.25">
      <c r="J5724" s="2">
        <v>41169</v>
      </c>
      <c r="K5724" s="4">
        <v>14.59</v>
      </c>
      <c r="S5724" s="3">
        <v>41043</v>
      </c>
      <c r="T5724">
        <v>0.16</v>
      </c>
    </row>
    <row r="5725" spans="10:20" x14ac:dyDescent="0.25">
      <c r="J5725" s="2">
        <v>41170</v>
      </c>
      <c r="K5725" s="4">
        <v>14.18</v>
      </c>
      <c r="S5725" s="3">
        <v>41044</v>
      </c>
      <c r="T5725">
        <v>0.16</v>
      </c>
    </row>
    <row r="5726" spans="10:20" x14ac:dyDescent="0.25">
      <c r="J5726" s="2">
        <v>41171</v>
      </c>
      <c r="K5726" s="4">
        <v>13.88</v>
      </c>
      <c r="S5726" s="3">
        <v>41045</v>
      </c>
      <c r="T5726">
        <v>0.16</v>
      </c>
    </row>
    <row r="5727" spans="10:20" x14ac:dyDescent="0.25">
      <c r="J5727" s="2">
        <v>41172</v>
      </c>
      <c r="K5727" s="4">
        <v>14.07</v>
      </c>
      <c r="S5727" s="3">
        <v>41046</v>
      </c>
      <c r="T5727">
        <v>0.16</v>
      </c>
    </row>
    <row r="5728" spans="10:20" x14ac:dyDescent="0.25">
      <c r="J5728" s="2">
        <v>41173</v>
      </c>
      <c r="K5728" s="4">
        <v>13.98</v>
      </c>
      <c r="S5728" s="3">
        <v>41047</v>
      </c>
      <c r="T5728">
        <v>0.16</v>
      </c>
    </row>
    <row r="5729" spans="10:20" x14ac:dyDescent="0.25">
      <c r="J5729" s="2">
        <v>41176</v>
      </c>
      <c r="K5729" s="4">
        <v>14.15</v>
      </c>
      <c r="S5729" s="3">
        <v>41050</v>
      </c>
      <c r="T5729">
        <v>0.16</v>
      </c>
    </row>
    <row r="5730" spans="10:20" x14ac:dyDescent="0.25">
      <c r="J5730" s="2">
        <v>41177</v>
      </c>
      <c r="K5730" s="4">
        <v>15.43</v>
      </c>
      <c r="S5730" s="3">
        <v>41051</v>
      </c>
      <c r="T5730">
        <v>0.16</v>
      </c>
    </row>
    <row r="5731" spans="10:20" x14ac:dyDescent="0.25">
      <c r="J5731" s="2">
        <v>41178</v>
      </c>
      <c r="K5731" s="4">
        <v>16.809999999999999</v>
      </c>
      <c r="S5731" s="3">
        <v>41052</v>
      </c>
      <c r="T5731">
        <v>0.15</v>
      </c>
    </row>
    <row r="5732" spans="10:20" x14ac:dyDescent="0.25">
      <c r="J5732" s="2">
        <v>41179</v>
      </c>
      <c r="K5732" s="4">
        <v>14.84</v>
      </c>
      <c r="S5732" s="3">
        <v>41053</v>
      </c>
      <c r="T5732">
        <v>0.15</v>
      </c>
    </row>
    <row r="5733" spans="10:20" x14ac:dyDescent="0.25">
      <c r="J5733" s="2">
        <v>41180</v>
      </c>
      <c r="K5733" s="4">
        <v>15.73</v>
      </c>
      <c r="S5733" s="3">
        <v>41054</v>
      </c>
      <c r="T5733">
        <v>0.15</v>
      </c>
    </row>
    <row r="5734" spans="10:20" x14ac:dyDescent="0.25">
      <c r="J5734" s="2">
        <v>41183</v>
      </c>
      <c r="K5734" s="4">
        <v>16.32</v>
      </c>
      <c r="S5734" s="3">
        <v>41058</v>
      </c>
      <c r="T5734">
        <v>0.16</v>
      </c>
    </row>
    <row r="5735" spans="10:20" x14ac:dyDescent="0.25">
      <c r="J5735" s="2">
        <v>41184</v>
      </c>
      <c r="K5735" s="4">
        <v>15.71</v>
      </c>
      <c r="S5735" s="3">
        <v>41059</v>
      </c>
      <c r="T5735">
        <v>0.16</v>
      </c>
    </row>
    <row r="5736" spans="10:20" x14ac:dyDescent="0.25">
      <c r="J5736" s="2">
        <v>41185</v>
      </c>
      <c r="K5736" s="4">
        <v>15.43</v>
      </c>
      <c r="S5736" s="3">
        <v>41060</v>
      </c>
      <c r="T5736">
        <v>0.16</v>
      </c>
    </row>
    <row r="5737" spans="10:20" x14ac:dyDescent="0.25">
      <c r="J5737" s="2">
        <v>41186</v>
      </c>
      <c r="K5737" s="4">
        <v>14.55</v>
      </c>
      <c r="S5737" s="3">
        <v>41061</v>
      </c>
      <c r="T5737">
        <v>0.16</v>
      </c>
    </row>
    <row r="5738" spans="10:20" x14ac:dyDescent="0.25">
      <c r="J5738" s="2">
        <v>41187</v>
      </c>
      <c r="K5738" s="4">
        <v>14.33</v>
      </c>
      <c r="S5738" s="3">
        <v>41064</v>
      </c>
      <c r="T5738">
        <v>0.17</v>
      </c>
    </row>
    <row r="5739" spans="10:20" x14ac:dyDescent="0.25">
      <c r="J5739" s="2">
        <v>41190</v>
      </c>
      <c r="K5739" s="4">
        <v>15.11</v>
      </c>
      <c r="S5739" s="3">
        <v>41065</v>
      </c>
      <c r="T5739">
        <v>0.17</v>
      </c>
    </row>
    <row r="5740" spans="10:20" x14ac:dyDescent="0.25">
      <c r="J5740" s="2">
        <v>41191</v>
      </c>
      <c r="K5740" s="4">
        <v>16.37</v>
      </c>
      <c r="S5740" s="3">
        <v>41066</v>
      </c>
      <c r="T5740">
        <v>0.16</v>
      </c>
    </row>
    <row r="5741" spans="10:20" x14ac:dyDescent="0.25">
      <c r="J5741" s="2">
        <v>41192</v>
      </c>
      <c r="K5741" s="4">
        <v>16.29</v>
      </c>
      <c r="S5741" s="3">
        <v>41067</v>
      </c>
      <c r="T5741">
        <v>0.16</v>
      </c>
    </row>
    <row r="5742" spans="10:20" x14ac:dyDescent="0.25">
      <c r="J5742" s="2">
        <v>41193</v>
      </c>
      <c r="K5742" s="4">
        <v>15.59</v>
      </c>
      <c r="S5742" s="3">
        <v>41068</v>
      </c>
      <c r="T5742">
        <v>0.17</v>
      </c>
    </row>
    <row r="5743" spans="10:20" x14ac:dyDescent="0.25">
      <c r="J5743" s="2">
        <v>41194</v>
      </c>
      <c r="K5743" s="4">
        <v>16.14</v>
      </c>
      <c r="S5743" s="3">
        <v>41071</v>
      </c>
      <c r="T5743">
        <v>0.17</v>
      </c>
    </row>
    <row r="5744" spans="10:20" x14ac:dyDescent="0.25">
      <c r="J5744" s="2">
        <v>41197</v>
      </c>
      <c r="K5744" s="4">
        <v>15.27</v>
      </c>
      <c r="S5744" s="3">
        <v>41072</v>
      </c>
      <c r="T5744">
        <v>0.16</v>
      </c>
    </row>
    <row r="5745" spans="10:20" x14ac:dyDescent="0.25">
      <c r="J5745" s="2">
        <v>41198</v>
      </c>
      <c r="K5745" s="4">
        <v>15.22</v>
      </c>
      <c r="S5745" s="3">
        <v>41073</v>
      </c>
      <c r="T5745">
        <v>0.17</v>
      </c>
    </row>
    <row r="5746" spans="10:20" x14ac:dyDescent="0.25">
      <c r="J5746" s="2">
        <v>41199</v>
      </c>
      <c r="K5746" s="4">
        <v>15.07</v>
      </c>
      <c r="S5746" s="3">
        <v>41074</v>
      </c>
      <c r="T5746">
        <v>0.17</v>
      </c>
    </row>
    <row r="5747" spans="10:20" x14ac:dyDescent="0.25">
      <c r="J5747" s="2">
        <v>41200</v>
      </c>
      <c r="K5747" s="4">
        <v>15.03</v>
      </c>
      <c r="S5747" s="3">
        <v>41075</v>
      </c>
      <c r="T5747">
        <v>0.18</v>
      </c>
    </row>
    <row r="5748" spans="10:20" x14ac:dyDescent="0.25">
      <c r="J5748" s="2">
        <v>41201</v>
      </c>
      <c r="K5748" s="4">
        <v>17.059999999999999</v>
      </c>
      <c r="S5748" s="3">
        <v>41078</v>
      </c>
      <c r="T5748">
        <v>0.17</v>
      </c>
    </row>
    <row r="5749" spans="10:20" x14ac:dyDescent="0.25">
      <c r="J5749" s="2">
        <v>41204</v>
      </c>
      <c r="K5749" s="4">
        <v>16.62</v>
      </c>
      <c r="S5749" s="3">
        <v>41079</v>
      </c>
      <c r="T5749">
        <v>0.17</v>
      </c>
    </row>
    <row r="5750" spans="10:20" x14ac:dyDescent="0.25">
      <c r="J5750" s="2">
        <v>41205</v>
      </c>
      <c r="K5750" s="4">
        <v>18.829999999999998</v>
      </c>
      <c r="S5750" s="3">
        <v>41080</v>
      </c>
      <c r="T5750">
        <v>0.16</v>
      </c>
    </row>
    <row r="5751" spans="10:20" x14ac:dyDescent="0.25">
      <c r="J5751" s="2">
        <v>41206</v>
      </c>
      <c r="K5751" s="4">
        <v>18.329999999999998</v>
      </c>
      <c r="S5751" s="3">
        <v>41081</v>
      </c>
      <c r="T5751">
        <v>0.17</v>
      </c>
    </row>
    <row r="5752" spans="10:20" x14ac:dyDescent="0.25">
      <c r="J5752" s="2">
        <v>41207</v>
      </c>
      <c r="K5752" s="4">
        <v>18.12</v>
      </c>
      <c r="S5752" s="3">
        <v>41082</v>
      </c>
      <c r="T5752">
        <v>0.17</v>
      </c>
    </row>
    <row r="5753" spans="10:20" x14ac:dyDescent="0.25">
      <c r="J5753" s="2">
        <v>41208</v>
      </c>
      <c r="K5753" s="4">
        <v>17.809999999999999</v>
      </c>
      <c r="S5753" s="3">
        <v>41085</v>
      </c>
      <c r="T5753">
        <v>0.17</v>
      </c>
    </row>
    <row r="5754" spans="10:20" x14ac:dyDescent="0.25">
      <c r="J5754" s="2">
        <v>41213</v>
      </c>
      <c r="K5754" s="4">
        <v>18.600000000000001</v>
      </c>
      <c r="S5754" s="3">
        <v>41086</v>
      </c>
      <c r="T5754">
        <v>0.16</v>
      </c>
    </row>
    <row r="5755" spans="10:20" x14ac:dyDescent="0.25">
      <c r="J5755" s="2">
        <v>41214</v>
      </c>
      <c r="K5755" s="4">
        <v>16.690000000000001</v>
      </c>
      <c r="S5755" s="3">
        <v>41087</v>
      </c>
      <c r="T5755">
        <v>0.15</v>
      </c>
    </row>
    <row r="5756" spans="10:20" x14ac:dyDescent="0.25">
      <c r="J5756" s="2">
        <v>41215</v>
      </c>
      <c r="K5756" s="4">
        <v>17.59</v>
      </c>
      <c r="S5756" s="3">
        <v>41088</v>
      </c>
      <c r="T5756">
        <v>0.15</v>
      </c>
    </row>
    <row r="5757" spans="10:20" x14ac:dyDescent="0.25">
      <c r="J5757" s="2">
        <v>41218</v>
      </c>
      <c r="K5757" s="4">
        <v>18.420000000000002</v>
      </c>
      <c r="S5757" s="3">
        <v>41089</v>
      </c>
      <c r="T5757">
        <v>0.09</v>
      </c>
    </row>
    <row r="5758" spans="10:20" x14ac:dyDescent="0.25">
      <c r="J5758" s="2">
        <v>41219</v>
      </c>
      <c r="K5758" s="4">
        <v>17.579999999999998</v>
      </c>
      <c r="S5758" s="3">
        <v>41092</v>
      </c>
      <c r="T5758">
        <v>0.18</v>
      </c>
    </row>
    <row r="5759" spans="10:20" x14ac:dyDescent="0.25">
      <c r="J5759" s="2">
        <v>41220</v>
      </c>
      <c r="K5759" s="4">
        <v>19.079999999999998</v>
      </c>
      <c r="S5759" s="3">
        <v>41093</v>
      </c>
      <c r="T5759">
        <v>0.17</v>
      </c>
    </row>
    <row r="5760" spans="10:20" x14ac:dyDescent="0.25">
      <c r="J5760" s="2">
        <v>41221</v>
      </c>
      <c r="K5760" s="4">
        <v>18.489999999999998</v>
      </c>
      <c r="S5760" s="3">
        <v>41095</v>
      </c>
      <c r="T5760">
        <v>0.17</v>
      </c>
    </row>
    <row r="5761" spans="10:20" x14ac:dyDescent="0.25">
      <c r="J5761" s="2">
        <v>41222</v>
      </c>
      <c r="K5761" s="4">
        <v>18.61</v>
      </c>
      <c r="S5761" s="3">
        <v>41096</v>
      </c>
      <c r="T5761">
        <v>0.17</v>
      </c>
    </row>
    <row r="5762" spans="10:20" x14ac:dyDescent="0.25">
      <c r="J5762" s="2">
        <v>41225</v>
      </c>
      <c r="K5762" s="4">
        <v>16.68</v>
      </c>
      <c r="S5762" s="3">
        <v>41099</v>
      </c>
      <c r="T5762">
        <v>0.17</v>
      </c>
    </row>
    <row r="5763" spans="10:20" x14ac:dyDescent="0.25">
      <c r="J5763" s="2">
        <v>41226</v>
      </c>
      <c r="K5763" s="4">
        <v>16.649999999999999</v>
      </c>
      <c r="S5763" s="3">
        <v>41100</v>
      </c>
      <c r="T5763">
        <v>0.17</v>
      </c>
    </row>
    <row r="5764" spans="10:20" x14ac:dyDescent="0.25">
      <c r="J5764" s="2">
        <v>41227</v>
      </c>
      <c r="K5764" s="4">
        <v>17.920000000000002</v>
      </c>
      <c r="S5764" s="3">
        <v>41101</v>
      </c>
      <c r="T5764">
        <v>0.17</v>
      </c>
    </row>
    <row r="5765" spans="10:20" x14ac:dyDescent="0.25">
      <c r="J5765" s="2">
        <v>41228</v>
      </c>
      <c r="K5765" s="4">
        <v>17.989999999999998</v>
      </c>
      <c r="S5765" s="3">
        <v>41102</v>
      </c>
      <c r="T5765">
        <v>0.18</v>
      </c>
    </row>
    <row r="5766" spans="10:20" x14ac:dyDescent="0.25">
      <c r="J5766" s="2">
        <v>41229</v>
      </c>
      <c r="K5766" s="4">
        <v>16.41</v>
      </c>
      <c r="S5766" s="3">
        <v>41103</v>
      </c>
      <c r="T5766">
        <v>0.19</v>
      </c>
    </row>
    <row r="5767" spans="10:20" x14ac:dyDescent="0.25">
      <c r="J5767" s="2">
        <v>41232</v>
      </c>
      <c r="K5767" s="4">
        <v>15.24</v>
      </c>
      <c r="S5767" s="3">
        <v>41106</v>
      </c>
      <c r="T5767">
        <v>0.18</v>
      </c>
    </row>
    <row r="5768" spans="10:20" x14ac:dyDescent="0.25">
      <c r="J5768" s="2">
        <v>41233</v>
      </c>
      <c r="K5768" s="4">
        <v>15.08</v>
      </c>
      <c r="S5768" s="3">
        <v>41107</v>
      </c>
      <c r="T5768">
        <v>0.17</v>
      </c>
    </row>
    <row r="5769" spans="10:20" x14ac:dyDescent="0.25">
      <c r="J5769" s="2">
        <v>41234</v>
      </c>
      <c r="K5769" s="4">
        <v>15.31</v>
      </c>
      <c r="S5769" s="3">
        <v>41108</v>
      </c>
      <c r="T5769">
        <v>0.16</v>
      </c>
    </row>
    <row r="5770" spans="10:20" x14ac:dyDescent="0.25">
      <c r="J5770" s="2">
        <v>41236</v>
      </c>
      <c r="K5770" s="4">
        <v>15.14</v>
      </c>
      <c r="S5770" s="3">
        <v>41109</v>
      </c>
      <c r="T5770">
        <v>0.13</v>
      </c>
    </row>
    <row r="5771" spans="10:20" x14ac:dyDescent="0.25">
      <c r="J5771" s="2">
        <v>41239</v>
      </c>
      <c r="K5771" s="4">
        <v>15.5</v>
      </c>
      <c r="S5771" s="3">
        <v>41110</v>
      </c>
      <c r="T5771">
        <v>0.13</v>
      </c>
    </row>
    <row r="5772" spans="10:20" x14ac:dyDescent="0.25">
      <c r="J5772" s="2">
        <v>41240</v>
      </c>
      <c r="K5772" s="4">
        <v>15.92</v>
      </c>
      <c r="S5772" s="3">
        <v>41113</v>
      </c>
      <c r="T5772">
        <v>0.14000000000000001</v>
      </c>
    </row>
    <row r="5773" spans="10:20" x14ac:dyDescent="0.25">
      <c r="J5773" s="2">
        <v>41241</v>
      </c>
      <c r="K5773" s="4">
        <v>15.51</v>
      </c>
      <c r="S5773" s="3">
        <v>41114</v>
      </c>
      <c r="T5773">
        <v>0.15</v>
      </c>
    </row>
    <row r="5774" spans="10:20" x14ac:dyDescent="0.25">
      <c r="J5774" s="2">
        <v>41242</v>
      </c>
      <c r="K5774" s="4">
        <v>15.06</v>
      </c>
      <c r="S5774" s="3">
        <v>41115</v>
      </c>
      <c r="T5774">
        <v>0.15</v>
      </c>
    </row>
    <row r="5775" spans="10:20" x14ac:dyDescent="0.25">
      <c r="J5775" s="2">
        <v>41243</v>
      </c>
      <c r="K5775" s="4">
        <v>15.87</v>
      </c>
      <c r="S5775" s="3">
        <v>41116</v>
      </c>
      <c r="T5775">
        <v>0.14000000000000001</v>
      </c>
    </row>
    <row r="5776" spans="10:20" x14ac:dyDescent="0.25">
      <c r="J5776" s="2">
        <v>41246</v>
      </c>
      <c r="K5776" s="4">
        <v>16.64</v>
      </c>
      <c r="S5776" s="3">
        <v>41117</v>
      </c>
      <c r="T5776">
        <v>0.14000000000000001</v>
      </c>
    </row>
    <row r="5777" spans="10:20" x14ac:dyDescent="0.25">
      <c r="J5777" s="2">
        <v>41247</v>
      </c>
      <c r="K5777" s="4">
        <v>17.12</v>
      </c>
      <c r="S5777" s="3">
        <v>41120</v>
      </c>
      <c r="T5777">
        <v>0.14000000000000001</v>
      </c>
    </row>
    <row r="5778" spans="10:20" x14ac:dyDescent="0.25">
      <c r="J5778" s="2">
        <v>41248</v>
      </c>
      <c r="K5778" s="4">
        <v>16.46</v>
      </c>
      <c r="S5778" s="3">
        <v>41121</v>
      </c>
      <c r="T5778">
        <v>0.13</v>
      </c>
    </row>
    <row r="5779" spans="10:20" x14ac:dyDescent="0.25">
      <c r="J5779" s="2">
        <v>41249</v>
      </c>
      <c r="K5779" s="4">
        <v>16.579999999999998</v>
      </c>
      <c r="S5779" s="3">
        <v>41122</v>
      </c>
      <c r="T5779">
        <v>0.14000000000000001</v>
      </c>
    </row>
    <row r="5780" spans="10:20" x14ac:dyDescent="0.25">
      <c r="J5780" s="2">
        <v>41250</v>
      </c>
      <c r="K5780" s="4">
        <v>15.9</v>
      </c>
      <c r="S5780" s="3">
        <v>41123</v>
      </c>
      <c r="T5780">
        <v>0.14000000000000001</v>
      </c>
    </row>
    <row r="5781" spans="10:20" x14ac:dyDescent="0.25">
      <c r="J5781" s="2">
        <v>41253</v>
      </c>
      <c r="K5781" s="4">
        <v>16.05</v>
      </c>
      <c r="S5781" s="3">
        <v>41124</v>
      </c>
      <c r="T5781">
        <v>0.14000000000000001</v>
      </c>
    </row>
    <row r="5782" spans="10:20" x14ac:dyDescent="0.25">
      <c r="J5782" s="2">
        <v>41254</v>
      </c>
      <c r="K5782" s="4">
        <v>15.57</v>
      </c>
      <c r="S5782" s="3">
        <v>41127</v>
      </c>
      <c r="T5782">
        <v>0.14000000000000001</v>
      </c>
    </row>
    <row r="5783" spans="10:20" x14ac:dyDescent="0.25">
      <c r="J5783" s="2">
        <v>41255</v>
      </c>
      <c r="K5783" s="4">
        <v>15.95</v>
      </c>
      <c r="S5783" s="3">
        <v>41128</v>
      </c>
      <c r="T5783">
        <v>0.13</v>
      </c>
    </row>
    <row r="5784" spans="10:20" x14ac:dyDescent="0.25">
      <c r="J5784" s="2">
        <v>41256</v>
      </c>
      <c r="K5784" s="4">
        <v>16.559999999999999</v>
      </c>
      <c r="S5784" s="3">
        <v>41129</v>
      </c>
      <c r="T5784">
        <v>0.13</v>
      </c>
    </row>
    <row r="5785" spans="10:20" x14ac:dyDescent="0.25">
      <c r="J5785" s="2">
        <v>41257</v>
      </c>
      <c r="K5785" s="4">
        <v>17</v>
      </c>
      <c r="S5785" s="3">
        <v>41130</v>
      </c>
      <c r="T5785">
        <v>0.13</v>
      </c>
    </row>
    <row r="5786" spans="10:20" x14ac:dyDescent="0.25">
      <c r="J5786" s="2">
        <v>41260</v>
      </c>
      <c r="K5786" s="4">
        <v>16.34</v>
      </c>
      <c r="S5786" s="3">
        <v>41131</v>
      </c>
      <c r="T5786">
        <v>0.13</v>
      </c>
    </row>
    <row r="5787" spans="10:20" x14ac:dyDescent="0.25">
      <c r="J5787" s="2">
        <v>41261</v>
      </c>
      <c r="K5787" s="4">
        <v>15.57</v>
      </c>
      <c r="S5787" s="3">
        <v>41134</v>
      </c>
      <c r="T5787">
        <v>0.13</v>
      </c>
    </row>
    <row r="5788" spans="10:20" x14ac:dyDescent="0.25">
      <c r="J5788" s="2">
        <v>41262</v>
      </c>
      <c r="K5788" s="4">
        <v>17.36</v>
      </c>
      <c r="S5788" s="3">
        <v>41135</v>
      </c>
      <c r="T5788">
        <v>0.13</v>
      </c>
    </row>
    <row r="5789" spans="10:20" x14ac:dyDescent="0.25">
      <c r="J5789" s="2">
        <v>41263</v>
      </c>
      <c r="K5789" s="4">
        <v>17.670000000000002</v>
      </c>
      <c r="S5789" s="3">
        <v>41136</v>
      </c>
      <c r="T5789">
        <v>0.13</v>
      </c>
    </row>
    <row r="5790" spans="10:20" x14ac:dyDescent="0.25">
      <c r="J5790" s="2">
        <v>41264</v>
      </c>
      <c r="K5790" s="4">
        <v>17.84</v>
      </c>
      <c r="S5790" s="3">
        <v>41137</v>
      </c>
      <c r="T5790">
        <v>0.13</v>
      </c>
    </row>
    <row r="5791" spans="10:20" x14ac:dyDescent="0.25">
      <c r="J5791" s="2">
        <v>41267</v>
      </c>
      <c r="K5791" s="4">
        <v>17.84</v>
      </c>
      <c r="S5791" s="3">
        <v>41138</v>
      </c>
      <c r="T5791">
        <v>0.13</v>
      </c>
    </row>
    <row r="5792" spans="10:20" x14ac:dyDescent="0.25">
      <c r="J5792" s="2">
        <v>41269</v>
      </c>
      <c r="K5792" s="4">
        <v>19.48</v>
      </c>
      <c r="S5792" s="3">
        <v>41141</v>
      </c>
      <c r="T5792">
        <v>0.13</v>
      </c>
    </row>
    <row r="5793" spans="10:20" x14ac:dyDescent="0.25">
      <c r="J5793" s="2">
        <v>41270</v>
      </c>
      <c r="K5793" s="4">
        <v>19.47</v>
      </c>
      <c r="S5793" s="3">
        <v>41142</v>
      </c>
      <c r="T5793">
        <v>0.13</v>
      </c>
    </row>
    <row r="5794" spans="10:20" x14ac:dyDescent="0.25">
      <c r="J5794" s="2">
        <v>41271</v>
      </c>
      <c r="K5794" s="4">
        <v>22.72</v>
      </c>
      <c r="S5794" s="3">
        <v>41143</v>
      </c>
      <c r="T5794">
        <v>0.13</v>
      </c>
    </row>
    <row r="5795" spans="10:20" x14ac:dyDescent="0.25">
      <c r="J5795" s="2">
        <v>41274</v>
      </c>
      <c r="K5795" s="4">
        <v>18.02</v>
      </c>
      <c r="S5795" s="3">
        <v>41144</v>
      </c>
      <c r="T5795">
        <v>0.13</v>
      </c>
    </row>
    <row r="5796" spans="10:20" x14ac:dyDescent="0.25">
      <c r="J5796" s="2">
        <v>41276</v>
      </c>
      <c r="K5796" s="4">
        <v>14.68</v>
      </c>
      <c r="S5796" s="3">
        <v>41145</v>
      </c>
      <c r="T5796">
        <v>0.13</v>
      </c>
    </row>
    <row r="5797" spans="10:20" x14ac:dyDescent="0.25">
      <c r="J5797" s="2">
        <v>41277</v>
      </c>
      <c r="K5797" s="4">
        <v>14.56</v>
      </c>
      <c r="S5797" s="3">
        <v>41148</v>
      </c>
      <c r="T5797">
        <v>0.13</v>
      </c>
    </row>
    <row r="5798" spans="10:20" x14ac:dyDescent="0.25">
      <c r="J5798" s="2">
        <v>41278</v>
      </c>
      <c r="K5798" s="4">
        <v>13.83</v>
      </c>
      <c r="S5798" s="3">
        <v>41149</v>
      </c>
      <c r="T5798">
        <v>0.13</v>
      </c>
    </row>
    <row r="5799" spans="10:20" x14ac:dyDescent="0.25">
      <c r="J5799" s="2">
        <v>41281</v>
      </c>
      <c r="K5799" s="4">
        <v>13.79</v>
      </c>
      <c r="S5799" s="3">
        <v>41150</v>
      </c>
      <c r="T5799">
        <v>0.13</v>
      </c>
    </row>
    <row r="5800" spans="10:20" x14ac:dyDescent="0.25">
      <c r="J5800" s="2">
        <v>41282</v>
      </c>
      <c r="K5800" s="4">
        <v>13.62</v>
      </c>
      <c r="S5800" s="3">
        <v>41151</v>
      </c>
      <c r="T5800">
        <v>0.14000000000000001</v>
      </c>
    </row>
    <row r="5801" spans="10:20" x14ac:dyDescent="0.25">
      <c r="J5801" s="2">
        <v>41283</v>
      </c>
      <c r="K5801" s="4">
        <v>13.81</v>
      </c>
      <c r="S5801" s="3">
        <v>41152</v>
      </c>
      <c r="T5801">
        <v>0.13</v>
      </c>
    </row>
    <row r="5802" spans="10:20" x14ac:dyDescent="0.25">
      <c r="J5802" s="2">
        <v>41284</v>
      </c>
      <c r="K5802" s="4">
        <v>13.49</v>
      </c>
      <c r="S5802" s="3">
        <v>41156</v>
      </c>
      <c r="T5802">
        <v>0.14000000000000001</v>
      </c>
    </row>
    <row r="5803" spans="10:20" x14ac:dyDescent="0.25">
      <c r="J5803" s="2">
        <v>41285</v>
      </c>
      <c r="K5803" s="4">
        <v>13.36</v>
      </c>
      <c r="S5803" s="3">
        <v>41157</v>
      </c>
      <c r="T5803">
        <v>0.16</v>
      </c>
    </row>
    <row r="5804" spans="10:20" x14ac:dyDescent="0.25">
      <c r="J5804" s="2">
        <v>41288</v>
      </c>
      <c r="K5804" s="4">
        <v>13.52</v>
      </c>
      <c r="S5804" s="3">
        <v>41158</v>
      </c>
      <c r="T5804">
        <v>0.16</v>
      </c>
    </row>
    <row r="5805" spans="10:20" x14ac:dyDescent="0.25">
      <c r="J5805" s="2">
        <v>41289</v>
      </c>
      <c r="K5805" s="4">
        <v>13.55</v>
      </c>
      <c r="S5805" s="3">
        <v>41159</v>
      </c>
      <c r="T5805">
        <v>0.15</v>
      </c>
    </row>
    <row r="5806" spans="10:20" x14ac:dyDescent="0.25">
      <c r="J5806" s="2">
        <v>41290</v>
      </c>
      <c r="K5806" s="4">
        <v>13.42</v>
      </c>
      <c r="S5806" s="3">
        <v>41162</v>
      </c>
      <c r="T5806">
        <v>0.15</v>
      </c>
    </row>
    <row r="5807" spans="10:20" x14ac:dyDescent="0.25">
      <c r="J5807" s="2">
        <v>41291</v>
      </c>
      <c r="K5807" s="4">
        <v>13.57</v>
      </c>
      <c r="S5807" s="3">
        <v>41163</v>
      </c>
      <c r="T5807">
        <v>0.15</v>
      </c>
    </row>
    <row r="5808" spans="10:20" x14ac:dyDescent="0.25">
      <c r="J5808" s="2">
        <v>41292</v>
      </c>
      <c r="K5808" s="4">
        <v>12.46</v>
      </c>
      <c r="S5808" s="3">
        <v>41164</v>
      </c>
      <c r="T5808">
        <v>0.15</v>
      </c>
    </row>
    <row r="5809" spans="10:20" x14ac:dyDescent="0.25">
      <c r="J5809" s="2">
        <v>41296</v>
      </c>
      <c r="K5809" s="4">
        <v>12.43</v>
      </c>
      <c r="S5809" s="3">
        <v>41165</v>
      </c>
      <c r="T5809">
        <v>0.15</v>
      </c>
    </row>
    <row r="5810" spans="10:20" x14ac:dyDescent="0.25">
      <c r="J5810" s="2">
        <v>41297</v>
      </c>
      <c r="K5810" s="4">
        <v>12.46</v>
      </c>
      <c r="S5810" s="3">
        <v>41166</v>
      </c>
      <c r="T5810">
        <v>0.16</v>
      </c>
    </row>
    <row r="5811" spans="10:20" x14ac:dyDescent="0.25">
      <c r="J5811" s="2">
        <v>41298</v>
      </c>
      <c r="K5811" s="4">
        <v>12.69</v>
      </c>
      <c r="S5811" s="3">
        <v>41169</v>
      </c>
      <c r="T5811">
        <v>0.16</v>
      </c>
    </row>
    <row r="5812" spans="10:20" x14ac:dyDescent="0.25">
      <c r="J5812" s="2">
        <v>41299</v>
      </c>
      <c r="K5812" s="4">
        <v>12.89</v>
      </c>
      <c r="S5812" s="3">
        <v>41170</v>
      </c>
      <c r="T5812">
        <v>0.16</v>
      </c>
    </row>
    <row r="5813" spans="10:20" x14ac:dyDescent="0.25">
      <c r="J5813" s="2">
        <v>41302</v>
      </c>
      <c r="K5813" s="4">
        <v>13.57</v>
      </c>
      <c r="S5813" s="3">
        <v>41171</v>
      </c>
      <c r="T5813">
        <v>0.15</v>
      </c>
    </row>
    <row r="5814" spans="10:20" x14ac:dyDescent="0.25">
      <c r="J5814" s="2">
        <v>41303</v>
      </c>
      <c r="K5814" s="4">
        <v>13.31</v>
      </c>
      <c r="S5814" s="3">
        <v>41172</v>
      </c>
      <c r="T5814">
        <v>0.16</v>
      </c>
    </row>
    <row r="5815" spans="10:20" x14ac:dyDescent="0.25">
      <c r="J5815" s="2">
        <v>41304</v>
      </c>
      <c r="K5815" s="4">
        <v>14.32</v>
      </c>
      <c r="S5815" s="3">
        <v>41173</v>
      </c>
      <c r="T5815">
        <v>0.15</v>
      </c>
    </row>
    <row r="5816" spans="10:20" x14ac:dyDescent="0.25">
      <c r="J5816" s="2">
        <v>41305</v>
      </c>
      <c r="K5816" s="4">
        <v>14.28</v>
      </c>
      <c r="S5816" s="3">
        <v>41176</v>
      </c>
      <c r="T5816">
        <v>0.16</v>
      </c>
    </row>
    <row r="5817" spans="10:20" x14ac:dyDescent="0.25">
      <c r="J5817" s="2">
        <v>41306</v>
      </c>
      <c r="K5817" s="4">
        <v>12.9</v>
      </c>
      <c r="S5817" s="3">
        <v>41177</v>
      </c>
      <c r="T5817">
        <v>0.15</v>
      </c>
    </row>
    <row r="5818" spans="10:20" x14ac:dyDescent="0.25">
      <c r="J5818" s="2">
        <v>41309</v>
      </c>
      <c r="K5818" s="4">
        <v>14.67</v>
      </c>
      <c r="S5818" s="3">
        <v>41178</v>
      </c>
      <c r="T5818">
        <v>0.15</v>
      </c>
    </row>
    <row r="5819" spans="10:20" x14ac:dyDescent="0.25">
      <c r="J5819" s="2">
        <v>41310</v>
      </c>
      <c r="K5819" s="4">
        <v>13.72</v>
      </c>
      <c r="S5819" s="3">
        <v>41179</v>
      </c>
      <c r="T5819">
        <v>0.14000000000000001</v>
      </c>
    </row>
    <row r="5820" spans="10:20" x14ac:dyDescent="0.25">
      <c r="J5820" s="2">
        <v>41311</v>
      </c>
      <c r="K5820" s="4">
        <v>13.41</v>
      </c>
      <c r="S5820" s="3">
        <v>41180</v>
      </c>
      <c r="T5820">
        <v>0.09</v>
      </c>
    </row>
    <row r="5821" spans="10:20" x14ac:dyDescent="0.25">
      <c r="J5821" s="2">
        <v>41312</v>
      </c>
      <c r="K5821" s="4">
        <v>13.5</v>
      </c>
      <c r="S5821" s="3">
        <v>41183</v>
      </c>
      <c r="T5821">
        <v>0.15</v>
      </c>
    </row>
    <row r="5822" spans="10:20" x14ac:dyDescent="0.25">
      <c r="J5822" s="2">
        <v>41313</v>
      </c>
      <c r="K5822" s="4">
        <v>13.02</v>
      </c>
      <c r="S5822" s="3">
        <v>41184</v>
      </c>
      <c r="T5822">
        <v>0.16</v>
      </c>
    </row>
    <row r="5823" spans="10:20" x14ac:dyDescent="0.25">
      <c r="J5823" s="2">
        <v>41316</v>
      </c>
      <c r="K5823" s="4">
        <v>12.94</v>
      </c>
      <c r="S5823" s="3">
        <v>41185</v>
      </c>
      <c r="T5823">
        <v>0.16</v>
      </c>
    </row>
    <row r="5824" spans="10:20" x14ac:dyDescent="0.25">
      <c r="J5824" s="2">
        <v>41317</v>
      </c>
      <c r="K5824" s="4">
        <v>12.64</v>
      </c>
      <c r="S5824" s="3">
        <v>41186</v>
      </c>
      <c r="T5824">
        <v>0.15</v>
      </c>
    </row>
    <row r="5825" spans="10:20" x14ac:dyDescent="0.25">
      <c r="J5825" s="2">
        <v>41318</v>
      </c>
      <c r="K5825" s="4">
        <v>12.98</v>
      </c>
      <c r="S5825" s="3">
        <v>41187</v>
      </c>
      <c r="T5825">
        <v>0.15</v>
      </c>
    </row>
    <row r="5826" spans="10:20" x14ac:dyDescent="0.25">
      <c r="J5826" s="2">
        <v>41319</v>
      </c>
      <c r="K5826" s="4">
        <v>12.66</v>
      </c>
      <c r="S5826" s="3">
        <v>41191</v>
      </c>
      <c r="T5826">
        <v>0.16</v>
      </c>
    </row>
    <row r="5827" spans="10:20" x14ac:dyDescent="0.25">
      <c r="J5827" s="2">
        <v>41320</v>
      </c>
      <c r="K5827" s="4">
        <v>12.46</v>
      </c>
      <c r="S5827" s="3">
        <v>41192</v>
      </c>
      <c r="T5827">
        <v>0.16</v>
      </c>
    </row>
    <row r="5828" spans="10:20" x14ac:dyDescent="0.25">
      <c r="J5828" s="2">
        <v>41324</v>
      </c>
      <c r="K5828" s="4">
        <v>12.31</v>
      </c>
      <c r="S5828" s="3">
        <v>41193</v>
      </c>
      <c r="T5828">
        <v>0.16</v>
      </c>
    </row>
    <row r="5829" spans="10:20" x14ac:dyDescent="0.25">
      <c r="J5829" s="2">
        <v>41325</v>
      </c>
      <c r="K5829" s="4">
        <v>14.68</v>
      </c>
      <c r="S5829" s="3">
        <v>41194</v>
      </c>
      <c r="T5829">
        <v>0.16</v>
      </c>
    </row>
    <row r="5830" spans="10:20" x14ac:dyDescent="0.25">
      <c r="J5830" s="2">
        <v>41326</v>
      </c>
      <c r="K5830" s="4">
        <v>15.22</v>
      </c>
      <c r="S5830" s="3">
        <v>41197</v>
      </c>
      <c r="T5830">
        <v>0.16</v>
      </c>
    </row>
    <row r="5831" spans="10:20" x14ac:dyDescent="0.25">
      <c r="J5831" s="2">
        <v>41327</v>
      </c>
      <c r="K5831" s="4">
        <v>14.17</v>
      </c>
      <c r="S5831" s="3">
        <v>41198</v>
      </c>
      <c r="T5831">
        <v>0.16</v>
      </c>
    </row>
    <row r="5832" spans="10:20" x14ac:dyDescent="0.25">
      <c r="J5832" s="2">
        <v>41330</v>
      </c>
      <c r="K5832" s="4">
        <v>18.989999999999998</v>
      </c>
      <c r="S5832" s="3">
        <v>41199</v>
      </c>
      <c r="T5832">
        <v>0.15</v>
      </c>
    </row>
    <row r="5833" spans="10:20" x14ac:dyDescent="0.25">
      <c r="J5833" s="2">
        <v>41331</v>
      </c>
      <c r="K5833" s="4">
        <v>16.87</v>
      </c>
      <c r="S5833" s="3">
        <v>41200</v>
      </c>
      <c r="T5833">
        <v>0.15</v>
      </c>
    </row>
    <row r="5834" spans="10:20" x14ac:dyDescent="0.25">
      <c r="J5834" s="2">
        <v>41332</v>
      </c>
      <c r="K5834" s="4">
        <v>14.73</v>
      </c>
      <c r="S5834" s="3">
        <v>41201</v>
      </c>
      <c r="T5834">
        <v>0.16</v>
      </c>
    </row>
    <row r="5835" spans="10:20" x14ac:dyDescent="0.25">
      <c r="J5835" s="2">
        <v>41333</v>
      </c>
      <c r="K5835" s="4">
        <v>15.51</v>
      </c>
      <c r="S5835" s="3">
        <v>41204</v>
      </c>
      <c r="T5835">
        <v>0.15</v>
      </c>
    </row>
    <row r="5836" spans="10:20" x14ac:dyDescent="0.25">
      <c r="J5836" s="2">
        <v>41334</v>
      </c>
      <c r="K5836" s="4">
        <v>15.36</v>
      </c>
      <c r="S5836" s="3">
        <v>41205</v>
      </c>
      <c r="T5836">
        <v>0.15</v>
      </c>
    </row>
    <row r="5837" spans="10:20" x14ac:dyDescent="0.25">
      <c r="J5837" s="2">
        <v>41337</v>
      </c>
      <c r="K5837" s="4">
        <v>14.01</v>
      </c>
      <c r="S5837" s="3">
        <v>41206</v>
      </c>
      <c r="T5837">
        <v>0.17</v>
      </c>
    </row>
    <row r="5838" spans="10:20" x14ac:dyDescent="0.25">
      <c r="J5838" s="2">
        <v>41338</v>
      </c>
      <c r="K5838" s="4">
        <v>13.48</v>
      </c>
      <c r="S5838" s="3">
        <v>41207</v>
      </c>
      <c r="T5838">
        <v>0.16</v>
      </c>
    </row>
    <row r="5839" spans="10:20" x14ac:dyDescent="0.25">
      <c r="J5839" s="2">
        <v>41339</v>
      </c>
      <c r="K5839" s="4">
        <v>13.53</v>
      </c>
      <c r="S5839" s="3">
        <v>41208</v>
      </c>
      <c r="T5839">
        <v>0.16</v>
      </c>
    </row>
    <row r="5840" spans="10:20" x14ac:dyDescent="0.25">
      <c r="J5840" s="2">
        <v>41340</v>
      </c>
      <c r="K5840" s="4">
        <v>13.06</v>
      </c>
      <c r="S5840" s="3">
        <v>41211</v>
      </c>
      <c r="T5840">
        <v>0.17</v>
      </c>
    </row>
    <row r="5841" spans="10:20" x14ac:dyDescent="0.25">
      <c r="J5841" s="2">
        <v>41341</v>
      </c>
      <c r="K5841" s="4">
        <v>12.59</v>
      </c>
      <c r="S5841" s="3">
        <v>41212</v>
      </c>
      <c r="T5841">
        <v>0.17</v>
      </c>
    </row>
    <row r="5842" spans="10:20" x14ac:dyDescent="0.25">
      <c r="J5842" s="2">
        <v>41344</v>
      </c>
      <c r="K5842" s="4">
        <v>11.56</v>
      </c>
      <c r="S5842" s="3">
        <v>41213</v>
      </c>
      <c r="T5842">
        <v>0.18</v>
      </c>
    </row>
    <row r="5843" spans="10:20" x14ac:dyDescent="0.25">
      <c r="J5843" s="2">
        <v>41345</v>
      </c>
      <c r="K5843" s="4">
        <v>12.27</v>
      </c>
      <c r="S5843" s="3">
        <v>41214</v>
      </c>
      <c r="T5843">
        <v>0.17</v>
      </c>
    </row>
    <row r="5844" spans="10:20" x14ac:dyDescent="0.25">
      <c r="J5844" s="2">
        <v>41346</v>
      </c>
      <c r="K5844" s="4">
        <v>11.83</v>
      </c>
      <c r="S5844" s="3">
        <v>41215</v>
      </c>
      <c r="T5844">
        <v>0.16</v>
      </c>
    </row>
    <row r="5845" spans="10:20" x14ac:dyDescent="0.25">
      <c r="J5845" s="2">
        <v>41347</v>
      </c>
      <c r="K5845" s="4">
        <v>11.3</v>
      </c>
      <c r="S5845" s="3">
        <v>41218</v>
      </c>
      <c r="T5845">
        <v>0.17</v>
      </c>
    </row>
    <row r="5846" spans="10:20" x14ac:dyDescent="0.25">
      <c r="J5846" s="2">
        <v>41348</v>
      </c>
      <c r="K5846" s="4">
        <v>11.3</v>
      </c>
      <c r="S5846" s="3">
        <v>41219</v>
      </c>
      <c r="T5846">
        <v>0.16</v>
      </c>
    </row>
    <row r="5847" spans="10:20" x14ac:dyDescent="0.25">
      <c r="J5847" s="2">
        <v>41351</v>
      </c>
      <c r="K5847" s="4">
        <v>13.36</v>
      </c>
      <c r="S5847" s="3">
        <v>41220</v>
      </c>
      <c r="T5847">
        <v>0.16</v>
      </c>
    </row>
    <row r="5848" spans="10:20" x14ac:dyDescent="0.25">
      <c r="J5848" s="2">
        <v>41352</v>
      </c>
      <c r="K5848" s="4">
        <v>14.39</v>
      </c>
      <c r="S5848" s="3">
        <v>41221</v>
      </c>
      <c r="T5848">
        <v>0.16</v>
      </c>
    </row>
    <row r="5849" spans="10:20" x14ac:dyDescent="0.25">
      <c r="J5849" s="2">
        <v>41353</v>
      </c>
      <c r="K5849" s="4">
        <v>12.67</v>
      </c>
      <c r="S5849" s="3">
        <v>41222</v>
      </c>
      <c r="T5849">
        <v>0.16</v>
      </c>
    </row>
    <row r="5850" spans="10:20" x14ac:dyDescent="0.25">
      <c r="J5850" s="2">
        <v>41354</v>
      </c>
      <c r="K5850" s="4">
        <v>13.99</v>
      </c>
      <c r="S5850" s="3">
        <v>41226</v>
      </c>
      <c r="T5850">
        <v>0.16</v>
      </c>
    </row>
    <row r="5851" spans="10:20" x14ac:dyDescent="0.25">
      <c r="J5851" s="2">
        <v>41355</v>
      </c>
      <c r="K5851" s="4">
        <v>13.57</v>
      </c>
      <c r="S5851" s="3">
        <v>41227</v>
      </c>
      <c r="T5851">
        <v>0.16</v>
      </c>
    </row>
    <row r="5852" spans="10:20" x14ac:dyDescent="0.25">
      <c r="J5852" s="2">
        <v>41358</v>
      </c>
      <c r="K5852" s="4">
        <v>13.74</v>
      </c>
      <c r="S5852" s="3">
        <v>41228</v>
      </c>
      <c r="T5852">
        <v>0.16</v>
      </c>
    </row>
    <row r="5853" spans="10:20" x14ac:dyDescent="0.25">
      <c r="J5853" s="2">
        <v>41359</v>
      </c>
      <c r="K5853" s="4">
        <v>12.77</v>
      </c>
      <c r="S5853" s="3">
        <v>41229</v>
      </c>
      <c r="T5853">
        <v>0.16</v>
      </c>
    </row>
    <row r="5854" spans="10:20" x14ac:dyDescent="0.25">
      <c r="J5854" s="2">
        <v>41360</v>
      </c>
      <c r="K5854" s="4">
        <v>13.15</v>
      </c>
      <c r="S5854" s="3">
        <v>41232</v>
      </c>
      <c r="T5854">
        <v>0.16</v>
      </c>
    </row>
    <row r="5855" spans="10:20" x14ac:dyDescent="0.25">
      <c r="J5855" s="2">
        <v>41361</v>
      </c>
      <c r="K5855" s="4">
        <v>12.7</v>
      </c>
      <c r="S5855" s="3">
        <v>41233</v>
      </c>
      <c r="T5855">
        <v>0.16</v>
      </c>
    </row>
    <row r="5856" spans="10:20" x14ac:dyDescent="0.25">
      <c r="J5856" s="2">
        <v>41365</v>
      </c>
      <c r="K5856" s="4">
        <v>13.58</v>
      </c>
      <c r="S5856" s="3">
        <v>41234</v>
      </c>
      <c r="T5856">
        <v>0.16</v>
      </c>
    </row>
    <row r="5857" spans="10:20" x14ac:dyDescent="0.25">
      <c r="J5857" s="2">
        <v>41366</v>
      </c>
      <c r="K5857" s="4">
        <v>12.78</v>
      </c>
      <c r="S5857" s="3">
        <v>41236</v>
      </c>
      <c r="T5857">
        <v>0.16</v>
      </c>
    </row>
    <row r="5858" spans="10:20" x14ac:dyDescent="0.25">
      <c r="J5858" s="2">
        <v>41367</v>
      </c>
      <c r="K5858" s="4">
        <v>14.21</v>
      </c>
      <c r="S5858" s="3">
        <v>41239</v>
      </c>
      <c r="T5858">
        <v>0.16</v>
      </c>
    </row>
    <row r="5859" spans="10:20" x14ac:dyDescent="0.25">
      <c r="J5859" s="2">
        <v>41368</v>
      </c>
      <c r="K5859" s="4">
        <v>13.89</v>
      </c>
      <c r="S5859" s="3">
        <v>41240</v>
      </c>
      <c r="T5859">
        <v>0.16</v>
      </c>
    </row>
    <row r="5860" spans="10:20" x14ac:dyDescent="0.25">
      <c r="J5860" s="2">
        <v>41369</v>
      </c>
      <c r="K5860" s="4">
        <v>13.92</v>
      </c>
      <c r="S5860" s="3">
        <v>41241</v>
      </c>
      <c r="T5860">
        <v>0.16</v>
      </c>
    </row>
    <row r="5861" spans="10:20" x14ac:dyDescent="0.25">
      <c r="J5861" s="2">
        <v>41372</v>
      </c>
      <c r="K5861" s="4">
        <v>13.19</v>
      </c>
      <c r="S5861" s="3">
        <v>41242</v>
      </c>
      <c r="T5861">
        <v>0.16</v>
      </c>
    </row>
    <row r="5862" spans="10:20" x14ac:dyDescent="0.25">
      <c r="J5862" s="2">
        <v>41373</v>
      </c>
      <c r="K5862" s="4">
        <v>12.84</v>
      </c>
      <c r="S5862" s="3">
        <v>41243</v>
      </c>
      <c r="T5862">
        <v>0.16</v>
      </c>
    </row>
    <row r="5863" spans="10:20" x14ac:dyDescent="0.25">
      <c r="J5863" s="2">
        <v>41374</v>
      </c>
      <c r="K5863" s="4">
        <v>12.36</v>
      </c>
      <c r="S5863" s="3">
        <v>41246</v>
      </c>
      <c r="T5863">
        <v>0.16</v>
      </c>
    </row>
    <row r="5864" spans="10:20" x14ac:dyDescent="0.25">
      <c r="J5864" s="2">
        <v>41375</v>
      </c>
      <c r="K5864" s="4">
        <v>12.24</v>
      </c>
      <c r="S5864" s="3">
        <v>41247</v>
      </c>
      <c r="T5864">
        <v>0.17</v>
      </c>
    </row>
    <row r="5865" spans="10:20" x14ac:dyDescent="0.25">
      <c r="J5865" s="2">
        <v>41376</v>
      </c>
      <c r="K5865" s="4">
        <v>12.06</v>
      </c>
      <c r="S5865" s="3">
        <v>41248</v>
      </c>
      <c r="T5865">
        <v>0.16</v>
      </c>
    </row>
    <row r="5866" spans="10:20" x14ac:dyDescent="0.25">
      <c r="J5866" s="2">
        <v>41379</v>
      </c>
      <c r="K5866" s="4">
        <v>17.27</v>
      </c>
      <c r="S5866" s="3">
        <v>41249</v>
      </c>
      <c r="T5866">
        <v>0.16</v>
      </c>
    </row>
    <row r="5867" spans="10:20" x14ac:dyDescent="0.25">
      <c r="J5867" s="2">
        <v>41380</v>
      </c>
      <c r="K5867" s="4">
        <v>13.96</v>
      </c>
      <c r="S5867" s="3">
        <v>41250</v>
      </c>
      <c r="T5867">
        <v>0.16</v>
      </c>
    </row>
    <row r="5868" spans="10:20" x14ac:dyDescent="0.25">
      <c r="J5868" s="2">
        <v>41381</v>
      </c>
      <c r="K5868" s="4">
        <v>16.510000000000002</v>
      </c>
      <c r="S5868" s="3">
        <v>41253</v>
      </c>
      <c r="T5868">
        <v>0.16</v>
      </c>
    </row>
    <row r="5869" spans="10:20" x14ac:dyDescent="0.25">
      <c r="J5869" s="2">
        <v>41382</v>
      </c>
      <c r="K5869" s="4">
        <v>17.559999999999999</v>
      </c>
      <c r="S5869" s="3">
        <v>41254</v>
      </c>
      <c r="T5869">
        <v>0.17</v>
      </c>
    </row>
    <row r="5870" spans="10:20" x14ac:dyDescent="0.25">
      <c r="J5870" s="2">
        <v>41383</v>
      </c>
      <c r="K5870" s="4">
        <v>14.97</v>
      </c>
      <c r="S5870" s="3">
        <v>41255</v>
      </c>
      <c r="T5870">
        <v>0.17</v>
      </c>
    </row>
    <row r="5871" spans="10:20" x14ac:dyDescent="0.25">
      <c r="J5871" s="2">
        <v>41386</v>
      </c>
      <c r="K5871" s="4">
        <v>14.39</v>
      </c>
      <c r="S5871" s="3">
        <v>41256</v>
      </c>
      <c r="T5871">
        <v>0.16</v>
      </c>
    </row>
    <row r="5872" spans="10:20" x14ac:dyDescent="0.25">
      <c r="J5872" s="2">
        <v>41387</v>
      </c>
      <c r="K5872" s="4">
        <v>13.48</v>
      </c>
      <c r="S5872" s="3">
        <v>41257</v>
      </c>
      <c r="T5872">
        <v>0.17</v>
      </c>
    </row>
    <row r="5873" spans="10:20" x14ac:dyDescent="0.25">
      <c r="J5873" s="2">
        <v>41388</v>
      </c>
      <c r="K5873" s="4">
        <v>13.61</v>
      </c>
      <c r="S5873" s="3">
        <v>41260</v>
      </c>
      <c r="T5873">
        <v>0.16</v>
      </c>
    </row>
    <row r="5874" spans="10:20" x14ac:dyDescent="0.25">
      <c r="J5874" s="2">
        <v>41389</v>
      </c>
      <c r="K5874" s="4">
        <v>13.62</v>
      </c>
      <c r="S5874" s="3">
        <v>41261</v>
      </c>
      <c r="T5874">
        <v>0.17</v>
      </c>
    </row>
    <row r="5875" spans="10:20" x14ac:dyDescent="0.25">
      <c r="J5875" s="2">
        <v>41390</v>
      </c>
      <c r="K5875" s="4">
        <v>13.61</v>
      </c>
      <c r="S5875" s="3">
        <v>41262</v>
      </c>
      <c r="T5875">
        <v>0.17</v>
      </c>
    </row>
    <row r="5876" spans="10:20" x14ac:dyDescent="0.25">
      <c r="J5876" s="2">
        <v>41393</v>
      </c>
      <c r="K5876" s="4">
        <v>13.71</v>
      </c>
      <c r="S5876" s="3">
        <v>41263</v>
      </c>
      <c r="T5876">
        <v>0.17</v>
      </c>
    </row>
    <row r="5877" spans="10:20" x14ac:dyDescent="0.25">
      <c r="J5877" s="2">
        <v>41394</v>
      </c>
      <c r="K5877" s="4">
        <v>13.52</v>
      </c>
      <c r="S5877" s="3">
        <v>41264</v>
      </c>
      <c r="T5877">
        <v>0.17</v>
      </c>
    </row>
    <row r="5878" spans="10:20" x14ac:dyDescent="0.25">
      <c r="J5878" s="2">
        <v>41395</v>
      </c>
      <c r="K5878" s="4">
        <v>14.49</v>
      </c>
      <c r="S5878" s="3">
        <v>41267</v>
      </c>
      <c r="T5878">
        <v>0.18</v>
      </c>
    </row>
    <row r="5879" spans="10:20" x14ac:dyDescent="0.25">
      <c r="J5879" s="2">
        <v>41396</v>
      </c>
      <c r="K5879" s="4">
        <v>13.59</v>
      </c>
      <c r="S5879" s="3">
        <v>41269</v>
      </c>
      <c r="T5879">
        <v>0.17</v>
      </c>
    </row>
    <row r="5880" spans="10:20" x14ac:dyDescent="0.25">
      <c r="J5880" s="2">
        <v>41397</v>
      </c>
      <c r="K5880" s="4">
        <v>12.85</v>
      </c>
      <c r="S5880" s="3">
        <v>41270</v>
      </c>
      <c r="T5880">
        <v>0.17</v>
      </c>
    </row>
    <row r="5881" spans="10:20" x14ac:dyDescent="0.25">
      <c r="J5881" s="2">
        <v>41400</v>
      </c>
      <c r="K5881" s="4">
        <v>12.66</v>
      </c>
      <c r="S5881" s="3">
        <v>41271</v>
      </c>
      <c r="T5881">
        <v>0.17</v>
      </c>
    </row>
    <row r="5882" spans="10:20" x14ac:dyDescent="0.25">
      <c r="J5882" s="2">
        <v>41401</v>
      </c>
      <c r="K5882" s="4">
        <v>12.83</v>
      </c>
      <c r="S5882" s="3">
        <v>41274</v>
      </c>
      <c r="T5882">
        <v>0.09</v>
      </c>
    </row>
    <row r="5883" spans="10:20" x14ac:dyDescent="0.25">
      <c r="J5883" s="2">
        <v>41402</v>
      </c>
      <c r="K5883" s="4">
        <v>12.66</v>
      </c>
      <c r="S5883" s="3">
        <v>41276</v>
      </c>
      <c r="T5883">
        <v>0.17</v>
      </c>
    </row>
    <row r="5884" spans="10:20" x14ac:dyDescent="0.25">
      <c r="J5884" s="2">
        <v>41403</v>
      </c>
      <c r="K5884" s="4">
        <v>13.13</v>
      </c>
      <c r="S5884" s="3">
        <v>41277</v>
      </c>
      <c r="T5884">
        <v>0.17</v>
      </c>
    </row>
    <row r="5885" spans="10:20" x14ac:dyDescent="0.25">
      <c r="J5885" s="2">
        <v>41404</v>
      </c>
      <c r="K5885" s="4">
        <v>12.59</v>
      </c>
      <c r="S5885" s="3">
        <v>41278</v>
      </c>
      <c r="T5885">
        <v>0.16</v>
      </c>
    </row>
    <row r="5886" spans="10:20" x14ac:dyDescent="0.25">
      <c r="J5886" s="2">
        <v>41407</v>
      </c>
      <c r="K5886" s="4">
        <v>12.55</v>
      </c>
      <c r="S5886" s="3">
        <v>41281</v>
      </c>
      <c r="T5886">
        <v>0.16</v>
      </c>
    </row>
    <row r="5887" spans="10:20" x14ac:dyDescent="0.25">
      <c r="J5887" s="2">
        <v>41408</v>
      </c>
      <c r="K5887" s="4">
        <v>12.77</v>
      </c>
      <c r="S5887" s="3">
        <v>41282</v>
      </c>
      <c r="T5887">
        <v>0.15</v>
      </c>
    </row>
    <row r="5888" spans="10:20" x14ac:dyDescent="0.25">
      <c r="J5888" s="2">
        <v>41409</v>
      </c>
      <c r="K5888" s="4">
        <v>12.81</v>
      </c>
      <c r="S5888" s="3">
        <v>41283</v>
      </c>
      <c r="T5888">
        <v>0.14000000000000001</v>
      </c>
    </row>
    <row r="5889" spans="10:20" x14ac:dyDescent="0.25">
      <c r="J5889" s="2">
        <v>41410</v>
      </c>
      <c r="K5889" s="4">
        <v>13.07</v>
      </c>
      <c r="S5889" s="3">
        <v>41284</v>
      </c>
      <c r="T5889">
        <v>0.14000000000000001</v>
      </c>
    </row>
    <row r="5890" spans="10:20" x14ac:dyDescent="0.25">
      <c r="J5890" s="2">
        <v>41411</v>
      </c>
      <c r="K5890" s="4">
        <v>12.45</v>
      </c>
      <c r="S5890" s="3">
        <v>41285</v>
      </c>
      <c r="T5890">
        <v>0.14000000000000001</v>
      </c>
    </row>
    <row r="5891" spans="10:20" x14ac:dyDescent="0.25">
      <c r="J5891" s="2">
        <v>41414</v>
      </c>
      <c r="K5891" s="4">
        <v>13.02</v>
      </c>
      <c r="S5891" s="3">
        <v>41288</v>
      </c>
      <c r="T5891">
        <v>0.14000000000000001</v>
      </c>
    </row>
    <row r="5892" spans="10:20" x14ac:dyDescent="0.25">
      <c r="J5892" s="2">
        <v>41415</v>
      </c>
      <c r="K5892" s="4">
        <v>13.37</v>
      </c>
      <c r="S5892" s="3">
        <v>41289</v>
      </c>
      <c r="T5892">
        <v>0.15</v>
      </c>
    </row>
    <row r="5893" spans="10:20" x14ac:dyDescent="0.25">
      <c r="J5893" s="2">
        <v>41416</v>
      </c>
      <c r="K5893" s="4">
        <v>13.82</v>
      </c>
      <c r="S5893" s="3">
        <v>41290</v>
      </c>
      <c r="T5893">
        <v>0.14000000000000001</v>
      </c>
    </row>
    <row r="5894" spans="10:20" x14ac:dyDescent="0.25">
      <c r="J5894" s="2">
        <v>41417</v>
      </c>
      <c r="K5894" s="4">
        <v>14.07</v>
      </c>
      <c r="S5894" s="3">
        <v>41291</v>
      </c>
      <c r="T5894">
        <v>0.14000000000000001</v>
      </c>
    </row>
    <row r="5895" spans="10:20" x14ac:dyDescent="0.25">
      <c r="J5895" s="2">
        <v>41418</v>
      </c>
      <c r="K5895" s="4">
        <v>13.99</v>
      </c>
      <c r="S5895" s="3">
        <v>41292</v>
      </c>
      <c r="T5895">
        <v>0.14000000000000001</v>
      </c>
    </row>
    <row r="5896" spans="10:20" x14ac:dyDescent="0.25">
      <c r="J5896" s="2">
        <v>41422</v>
      </c>
      <c r="K5896" s="4">
        <v>14.48</v>
      </c>
      <c r="S5896" s="3">
        <v>41296</v>
      </c>
      <c r="T5896">
        <v>0.14000000000000001</v>
      </c>
    </row>
    <row r="5897" spans="10:20" x14ac:dyDescent="0.25">
      <c r="J5897" s="2">
        <v>41423</v>
      </c>
      <c r="K5897" s="4">
        <v>14.83</v>
      </c>
      <c r="S5897" s="3">
        <v>41297</v>
      </c>
      <c r="T5897">
        <v>0.13</v>
      </c>
    </row>
    <row r="5898" spans="10:20" x14ac:dyDescent="0.25">
      <c r="J5898" s="2">
        <v>41424</v>
      </c>
      <c r="K5898" s="4">
        <v>14.53</v>
      </c>
      <c r="S5898" s="3">
        <v>41298</v>
      </c>
      <c r="T5898">
        <v>0.15</v>
      </c>
    </row>
    <row r="5899" spans="10:20" x14ac:dyDescent="0.25">
      <c r="J5899" s="2">
        <v>41425</v>
      </c>
      <c r="K5899" s="4">
        <v>16.3</v>
      </c>
      <c r="S5899" s="3">
        <v>41299</v>
      </c>
      <c r="T5899">
        <v>0.14000000000000001</v>
      </c>
    </row>
    <row r="5900" spans="10:20" x14ac:dyDescent="0.25">
      <c r="J5900" s="2">
        <v>41428</v>
      </c>
      <c r="K5900" s="4">
        <v>16.28</v>
      </c>
      <c r="S5900" s="3">
        <v>41302</v>
      </c>
      <c r="T5900">
        <v>0.14000000000000001</v>
      </c>
    </row>
    <row r="5901" spans="10:20" x14ac:dyDescent="0.25">
      <c r="J5901" s="2">
        <v>41429</v>
      </c>
      <c r="K5901" s="4">
        <v>16.27</v>
      </c>
      <c r="S5901" s="3">
        <v>41303</v>
      </c>
      <c r="T5901">
        <v>0.12</v>
      </c>
    </row>
    <row r="5902" spans="10:20" x14ac:dyDescent="0.25">
      <c r="J5902" s="2">
        <v>41430</v>
      </c>
      <c r="K5902" s="4">
        <v>17.5</v>
      </c>
      <c r="S5902" s="3">
        <v>41304</v>
      </c>
      <c r="T5902">
        <v>0.12</v>
      </c>
    </row>
    <row r="5903" spans="10:20" x14ac:dyDescent="0.25">
      <c r="J5903" s="2">
        <v>41431</v>
      </c>
      <c r="K5903" s="4">
        <v>16.63</v>
      </c>
      <c r="S5903" s="3">
        <v>41305</v>
      </c>
      <c r="T5903">
        <v>0.15</v>
      </c>
    </row>
    <row r="5904" spans="10:20" x14ac:dyDescent="0.25">
      <c r="J5904" s="2">
        <v>41432</v>
      </c>
      <c r="K5904" s="4">
        <v>15.14</v>
      </c>
      <c r="S5904" s="3">
        <v>41306</v>
      </c>
      <c r="T5904">
        <v>0.14000000000000001</v>
      </c>
    </row>
    <row r="5905" spans="10:20" x14ac:dyDescent="0.25">
      <c r="J5905" s="2">
        <v>41435</v>
      </c>
      <c r="K5905" s="4">
        <v>15.44</v>
      </c>
      <c r="S5905" s="3">
        <v>41309</v>
      </c>
      <c r="T5905">
        <v>0.13</v>
      </c>
    </row>
    <row r="5906" spans="10:20" x14ac:dyDescent="0.25">
      <c r="J5906" s="2">
        <v>41436</v>
      </c>
      <c r="K5906" s="4">
        <v>17.07</v>
      </c>
      <c r="S5906" s="3">
        <v>41310</v>
      </c>
      <c r="T5906">
        <v>0.13</v>
      </c>
    </row>
    <row r="5907" spans="10:20" x14ac:dyDescent="0.25">
      <c r="J5907" s="2">
        <v>41437</v>
      </c>
      <c r="K5907" s="4">
        <v>18.59</v>
      </c>
      <c r="S5907" s="3">
        <v>41311</v>
      </c>
      <c r="T5907">
        <v>0.13</v>
      </c>
    </row>
    <row r="5908" spans="10:20" x14ac:dyDescent="0.25">
      <c r="J5908" s="2">
        <v>41438</v>
      </c>
      <c r="K5908" s="4">
        <v>16.41</v>
      </c>
      <c r="S5908" s="3">
        <v>41312</v>
      </c>
      <c r="T5908">
        <v>0.13</v>
      </c>
    </row>
    <row r="5909" spans="10:20" x14ac:dyDescent="0.25">
      <c r="J5909" s="2">
        <v>41439</v>
      </c>
      <c r="K5909" s="4">
        <v>17.149999999999999</v>
      </c>
      <c r="S5909" s="3">
        <v>41313</v>
      </c>
      <c r="T5909">
        <v>0.14000000000000001</v>
      </c>
    </row>
    <row r="5910" spans="10:20" x14ac:dyDescent="0.25">
      <c r="J5910" s="2">
        <v>41442</v>
      </c>
      <c r="K5910" s="4">
        <v>16.8</v>
      </c>
      <c r="S5910" s="3">
        <v>41316</v>
      </c>
      <c r="T5910">
        <v>0.14000000000000001</v>
      </c>
    </row>
    <row r="5911" spans="10:20" x14ac:dyDescent="0.25">
      <c r="J5911" s="2">
        <v>41443</v>
      </c>
      <c r="K5911" s="4">
        <v>16.61</v>
      </c>
      <c r="S5911" s="3">
        <v>41317</v>
      </c>
      <c r="T5911">
        <v>0.13</v>
      </c>
    </row>
    <row r="5912" spans="10:20" x14ac:dyDescent="0.25">
      <c r="J5912" s="2">
        <v>41444</v>
      </c>
      <c r="K5912" s="4">
        <v>16.64</v>
      </c>
      <c r="S5912" s="3">
        <v>41318</v>
      </c>
      <c r="T5912">
        <v>0.14000000000000001</v>
      </c>
    </row>
    <row r="5913" spans="10:20" x14ac:dyDescent="0.25">
      <c r="J5913" s="2">
        <v>41445</v>
      </c>
      <c r="K5913" s="4">
        <v>20.49</v>
      </c>
      <c r="S5913" s="3">
        <v>41319</v>
      </c>
      <c r="T5913">
        <v>0.14000000000000001</v>
      </c>
    </row>
    <row r="5914" spans="10:20" x14ac:dyDescent="0.25">
      <c r="J5914" s="2">
        <v>41446</v>
      </c>
      <c r="K5914" s="4">
        <v>18.899999999999999</v>
      </c>
      <c r="S5914" s="3">
        <v>41320</v>
      </c>
      <c r="T5914">
        <v>0.16</v>
      </c>
    </row>
    <row r="5915" spans="10:20" x14ac:dyDescent="0.25">
      <c r="J5915" s="2">
        <v>41449</v>
      </c>
      <c r="K5915" s="4">
        <v>20.11</v>
      </c>
      <c r="S5915" s="3">
        <v>41324</v>
      </c>
      <c r="T5915">
        <v>0.15</v>
      </c>
    </row>
    <row r="5916" spans="10:20" x14ac:dyDescent="0.25">
      <c r="J5916" s="2">
        <v>41450</v>
      </c>
      <c r="K5916" s="4">
        <v>18.47</v>
      </c>
      <c r="S5916" s="3">
        <v>41325</v>
      </c>
      <c r="T5916">
        <v>0.15</v>
      </c>
    </row>
    <row r="5917" spans="10:20" x14ac:dyDescent="0.25">
      <c r="J5917" s="2">
        <v>41451</v>
      </c>
      <c r="K5917" s="4">
        <v>17.21</v>
      </c>
      <c r="S5917" s="3">
        <v>41326</v>
      </c>
      <c r="T5917">
        <v>0.16</v>
      </c>
    </row>
    <row r="5918" spans="10:20" x14ac:dyDescent="0.25">
      <c r="J5918" s="2">
        <v>41452</v>
      </c>
      <c r="K5918" s="4">
        <v>16.86</v>
      </c>
      <c r="S5918" s="3">
        <v>41327</v>
      </c>
      <c r="T5918">
        <v>0.16</v>
      </c>
    </row>
    <row r="5919" spans="10:20" x14ac:dyDescent="0.25">
      <c r="J5919" s="2">
        <v>41453</v>
      </c>
      <c r="K5919" s="4">
        <v>16.86</v>
      </c>
      <c r="S5919" s="3">
        <v>41330</v>
      </c>
      <c r="T5919">
        <v>0.15</v>
      </c>
    </row>
    <row r="5920" spans="10:20" x14ac:dyDescent="0.25">
      <c r="J5920" s="2">
        <v>41456</v>
      </c>
      <c r="K5920" s="4">
        <v>16.37</v>
      </c>
      <c r="S5920" s="3">
        <v>41331</v>
      </c>
      <c r="T5920">
        <v>0.14000000000000001</v>
      </c>
    </row>
    <row r="5921" spans="10:20" x14ac:dyDescent="0.25">
      <c r="J5921" s="2">
        <v>41457</v>
      </c>
      <c r="K5921" s="4">
        <v>16.440000000000001</v>
      </c>
      <c r="S5921" s="3">
        <v>41332</v>
      </c>
      <c r="T5921">
        <v>0.14000000000000001</v>
      </c>
    </row>
    <row r="5922" spans="10:20" x14ac:dyDescent="0.25">
      <c r="J5922" s="2">
        <v>41458</v>
      </c>
      <c r="K5922" s="4">
        <v>16.2</v>
      </c>
      <c r="S5922" s="3">
        <v>41333</v>
      </c>
      <c r="T5922">
        <v>0.14000000000000001</v>
      </c>
    </row>
    <row r="5923" spans="10:20" x14ac:dyDescent="0.25">
      <c r="J5923" s="2">
        <v>41460</v>
      </c>
      <c r="K5923" s="4">
        <v>14.89</v>
      </c>
      <c r="S5923" s="3">
        <v>41334</v>
      </c>
      <c r="T5923">
        <v>0.14000000000000001</v>
      </c>
    </row>
    <row r="5924" spans="10:20" x14ac:dyDescent="0.25">
      <c r="J5924" s="2">
        <v>41463</v>
      </c>
      <c r="K5924" s="4">
        <v>14.78</v>
      </c>
      <c r="S5924" s="3">
        <v>41337</v>
      </c>
      <c r="T5924">
        <v>0.16</v>
      </c>
    </row>
    <row r="5925" spans="10:20" x14ac:dyDescent="0.25">
      <c r="J5925" s="2">
        <v>41464</v>
      </c>
      <c r="K5925" s="4">
        <v>14.35</v>
      </c>
      <c r="S5925" s="3">
        <v>41338</v>
      </c>
      <c r="T5925">
        <v>0.15</v>
      </c>
    </row>
    <row r="5926" spans="10:20" x14ac:dyDescent="0.25">
      <c r="J5926" s="2">
        <v>41465</v>
      </c>
      <c r="K5926" s="4">
        <v>14.21</v>
      </c>
      <c r="S5926" s="3">
        <v>41339</v>
      </c>
      <c r="T5926">
        <v>0.15</v>
      </c>
    </row>
    <row r="5927" spans="10:20" x14ac:dyDescent="0.25">
      <c r="J5927" s="2">
        <v>41466</v>
      </c>
      <c r="K5927" s="4">
        <v>14.01</v>
      </c>
      <c r="S5927" s="3">
        <v>41340</v>
      </c>
      <c r="T5927">
        <v>0.16</v>
      </c>
    </row>
    <row r="5928" spans="10:20" x14ac:dyDescent="0.25">
      <c r="J5928" s="2">
        <v>41467</v>
      </c>
      <c r="K5928" s="4">
        <v>13.84</v>
      </c>
      <c r="S5928" s="3">
        <v>41341</v>
      </c>
      <c r="T5928">
        <v>0.15</v>
      </c>
    </row>
    <row r="5929" spans="10:20" x14ac:dyDescent="0.25">
      <c r="J5929" s="2">
        <v>41470</v>
      </c>
      <c r="K5929" s="4">
        <v>13.79</v>
      </c>
      <c r="S5929" s="3">
        <v>41344</v>
      </c>
      <c r="T5929">
        <v>0.16</v>
      </c>
    </row>
    <row r="5930" spans="10:20" x14ac:dyDescent="0.25">
      <c r="J5930" s="2">
        <v>41471</v>
      </c>
      <c r="K5930" s="4">
        <v>14.42</v>
      </c>
      <c r="S5930" s="3">
        <v>41345</v>
      </c>
      <c r="T5930">
        <v>0.15</v>
      </c>
    </row>
    <row r="5931" spans="10:20" x14ac:dyDescent="0.25">
      <c r="J5931" s="2">
        <v>41472</v>
      </c>
      <c r="K5931" s="4">
        <v>13.78</v>
      </c>
      <c r="S5931" s="3">
        <v>41346</v>
      </c>
      <c r="T5931">
        <v>0.14000000000000001</v>
      </c>
    </row>
    <row r="5932" spans="10:20" x14ac:dyDescent="0.25">
      <c r="J5932" s="2">
        <v>41473</v>
      </c>
      <c r="K5932" s="4">
        <v>13.77</v>
      </c>
      <c r="S5932" s="3">
        <v>41347</v>
      </c>
      <c r="T5932">
        <v>0.15</v>
      </c>
    </row>
    <row r="5933" spans="10:20" x14ac:dyDescent="0.25">
      <c r="J5933" s="2">
        <v>41474</v>
      </c>
      <c r="K5933" s="4">
        <v>12.54</v>
      </c>
      <c r="S5933" s="3">
        <v>41348</v>
      </c>
      <c r="T5933">
        <v>0.16</v>
      </c>
    </row>
    <row r="5934" spans="10:20" x14ac:dyDescent="0.25">
      <c r="J5934" s="2">
        <v>41477</v>
      </c>
      <c r="K5934" s="4">
        <v>12.29</v>
      </c>
      <c r="S5934" s="3">
        <v>41351</v>
      </c>
      <c r="T5934">
        <v>0.16</v>
      </c>
    </row>
    <row r="5935" spans="10:20" x14ac:dyDescent="0.25">
      <c r="J5935" s="2">
        <v>41478</v>
      </c>
      <c r="K5935" s="4">
        <v>12.66</v>
      </c>
      <c r="S5935" s="3">
        <v>41352</v>
      </c>
      <c r="T5935">
        <v>0.15</v>
      </c>
    </row>
    <row r="5936" spans="10:20" x14ac:dyDescent="0.25">
      <c r="J5936" s="2">
        <v>41479</v>
      </c>
      <c r="K5936" s="4">
        <v>13.18</v>
      </c>
      <c r="S5936" s="3">
        <v>41353</v>
      </c>
      <c r="T5936">
        <v>0.15</v>
      </c>
    </row>
    <row r="5937" spans="10:20" x14ac:dyDescent="0.25">
      <c r="J5937" s="2">
        <v>41480</v>
      </c>
      <c r="K5937" s="4">
        <v>12.97</v>
      </c>
      <c r="S5937" s="3">
        <v>41354</v>
      </c>
      <c r="T5937">
        <v>0.16</v>
      </c>
    </row>
    <row r="5938" spans="10:20" x14ac:dyDescent="0.25">
      <c r="J5938" s="2">
        <v>41481</v>
      </c>
      <c r="K5938" s="4">
        <v>12.72</v>
      </c>
      <c r="S5938" s="3">
        <v>41355</v>
      </c>
      <c r="T5938">
        <v>0.15</v>
      </c>
    </row>
    <row r="5939" spans="10:20" x14ac:dyDescent="0.25">
      <c r="J5939" s="2">
        <v>41484</v>
      </c>
      <c r="K5939" s="4">
        <v>13.39</v>
      </c>
      <c r="S5939" s="3">
        <v>41358</v>
      </c>
      <c r="T5939">
        <v>0.15</v>
      </c>
    </row>
    <row r="5940" spans="10:20" x14ac:dyDescent="0.25">
      <c r="J5940" s="2">
        <v>41485</v>
      </c>
      <c r="K5940" s="4">
        <v>13.39</v>
      </c>
      <c r="S5940" s="3">
        <v>41359</v>
      </c>
      <c r="T5940">
        <v>0.14000000000000001</v>
      </c>
    </row>
    <row r="5941" spans="10:20" x14ac:dyDescent="0.25">
      <c r="J5941" s="2">
        <v>41486</v>
      </c>
      <c r="K5941" s="4">
        <v>13.45</v>
      </c>
      <c r="S5941" s="3">
        <v>41360</v>
      </c>
      <c r="T5941">
        <v>0.12</v>
      </c>
    </row>
    <row r="5942" spans="10:20" x14ac:dyDescent="0.25">
      <c r="J5942" s="2">
        <v>41487</v>
      </c>
      <c r="K5942" s="4">
        <v>12.94</v>
      </c>
      <c r="S5942" s="3">
        <v>41361</v>
      </c>
      <c r="T5942">
        <v>0.13</v>
      </c>
    </row>
    <row r="5943" spans="10:20" x14ac:dyDescent="0.25">
      <c r="J5943" s="2">
        <v>41488</v>
      </c>
      <c r="K5943" s="4">
        <v>11.98</v>
      </c>
      <c r="S5943" s="3">
        <v>41362</v>
      </c>
      <c r="T5943">
        <v>0.09</v>
      </c>
    </row>
    <row r="5944" spans="10:20" x14ac:dyDescent="0.25">
      <c r="J5944" s="2">
        <v>41491</v>
      </c>
      <c r="K5944" s="4">
        <v>11.84</v>
      </c>
      <c r="S5944" s="3">
        <v>41365</v>
      </c>
      <c r="T5944">
        <v>0.16</v>
      </c>
    </row>
    <row r="5945" spans="10:20" x14ac:dyDescent="0.25">
      <c r="J5945" s="2">
        <v>41492</v>
      </c>
      <c r="K5945" s="4">
        <v>12.72</v>
      </c>
      <c r="S5945" s="3">
        <v>41366</v>
      </c>
      <c r="T5945">
        <v>0.15</v>
      </c>
    </row>
    <row r="5946" spans="10:20" x14ac:dyDescent="0.25">
      <c r="J5946" s="2">
        <v>41493</v>
      </c>
      <c r="K5946" s="4">
        <v>12.98</v>
      </c>
      <c r="S5946" s="3">
        <v>41367</v>
      </c>
      <c r="T5946">
        <v>0.14000000000000001</v>
      </c>
    </row>
    <row r="5947" spans="10:20" x14ac:dyDescent="0.25">
      <c r="J5947" s="2">
        <v>41494</v>
      </c>
      <c r="K5947" s="4">
        <v>12.73</v>
      </c>
      <c r="S5947" s="3">
        <v>41368</v>
      </c>
      <c r="T5947">
        <v>0.14000000000000001</v>
      </c>
    </row>
    <row r="5948" spans="10:20" x14ac:dyDescent="0.25">
      <c r="J5948" s="2">
        <v>41495</v>
      </c>
      <c r="K5948" s="4">
        <v>13.41</v>
      </c>
      <c r="S5948" s="3">
        <v>41369</v>
      </c>
      <c r="T5948">
        <v>0.15</v>
      </c>
    </row>
    <row r="5949" spans="10:20" x14ac:dyDescent="0.25">
      <c r="J5949" s="2">
        <v>41498</v>
      </c>
      <c r="K5949" s="4">
        <v>12.81</v>
      </c>
      <c r="S5949" s="3">
        <v>41372</v>
      </c>
      <c r="T5949">
        <v>0.15</v>
      </c>
    </row>
    <row r="5950" spans="10:20" x14ac:dyDescent="0.25">
      <c r="J5950" s="2">
        <v>41499</v>
      </c>
      <c r="K5950" s="4">
        <v>12.31</v>
      </c>
      <c r="S5950" s="3">
        <v>41373</v>
      </c>
      <c r="T5950">
        <v>0.15</v>
      </c>
    </row>
    <row r="5951" spans="10:20" x14ac:dyDescent="0.25">
      <c r="J5951" s="2">
        <v>41500</v>
      </c>
      <c r="K5951" s="4">
        <v>13.04</v>
      </c>
      <c r="S5951" s="3">
        <v>41374</v>
      </c>
      <c r="T5951">
        <v>0.15</v>
      </c>
    </row>
    <row r="5952" spans="10:20" x14ac:dyDescent="0.25">
      <c r="J5952" s="2">
        <v>41501</v>
      </c>
      <c r="K5952" s="4">
        <v>14.73</v>
      </c>
      <c r="S5952" s="3">
        <v>41375</v>
      </c>
      <c r="T5952">
        <v>0.15</v>
      </c>
    </row>
    <row r="5953" spans="10:20" x14ac:dyDescent="0.25">
      <c r="J5953" s="2">
        <v>41502</v>
      </c>
      <c r="K5953" s="4">
        <v>14.37</v>
      </c>
      <c r="S5953" s="3">
        <v>41376</v>
      </c>
      <c r="T5953">
        <v>0.15</v>
      </c>
    </row>
    <row r="5954" spans="10:20" x14ac:dyDescent="0.25">
      <c r="J5954" s="2">
        <v>41505</v>
      </c>
      <c r="K5954" s="4">
        <v>15.1</v>
      </c>
      <c r="S5954" s="3">
        <v>41379</v>
      </c>
      <c r="T5954">
        <v>0.15</v>
      </c>
    </row>
    <row r="5955" spans="10:20" x14ac:dyDescent="0.25">
      <c r="J5955" s="2">
        <v>41506</v>
      </c>
      <c r="K5955" s="4">
        <v>14.91</v>
      </c>
      <c r="S5955" s="3">
        <v>41380</v>
      </c>
      <c r="T5955">
        <v>0.15</v>
      </c>
    </row>
    <row r="5956" spans="10:20" x14ac:dyDescent="0.25">
      <c r="J5956" s="2">
        <v>41507</v>
      </c>
      <c r="K5956" s="4">
        <v>15.94</v>
      </c>
      <c r="S5956" s="3">
        <v>41381</v>
      </c>
      <c r="T5956">
        <v>0.15</v>
      </c>
    </row>
    <row r="5957" spans="10:20" x14ac:dyDescent="0.25">
      <c r="J5957" s="2">
        <v>41508</v>
      </c>
      <c r="K5957" s="4">
        <v>14.76</v>
      </c>
      <c r="S5957" s="3">
        <v>41382</v>
      </c>
      <c r="T5957">
        <v>0.15</v>
      </c>
    </row>
    <row r="5958" spans="10:20" x14ac:dyDescent="0.25">
      <c r="J5958" s="2">
        <v>41509</v>
      </c>
      <c r="K5958" s="4">
        <v>13.98</v>
      </c>
      <c r="S5958" s="3">
        <v>41383</v>
      </c>
      <c r="T5958">
        <v>0.15</v>
      </c>
    </row>
    <row r="5959" spans="10:20" x14ac:dyDescent="0.25">
      <c r="J5959" s="2">
        <v>41512</v>
      </c>
      <c r="K5959" s="4">
        <v>14.99</v>
      </c>
      <c r="S5959" s="3">
        <v>41386</v>
      </c>
      <c r="T5959">
        <v>0.15</v>
      </c>
    </row>
    <row r="5960" spans="10:20" x14ac:dyDescent="0.25">
      <c r="J5960" s="2">
        <v>41513</v>
      </c>
      <c r="K5960" s="4">
        <v>16.77</v>
      </c>
      <c r="S5960" s="3">
        <v>41387</v>
      </c>
      <c r="T5960">
        <v>0.14000000000000001</v>
      </c>
    </row>
    <row r="5961" spans="10:20" x14ac:dyDescent="0.25">
      <c r="J5961" s="2">
        <v>41514</v>
      </c>
      <c r="K5961" s="4">
        <v>16.489999999999998</v>
      </c>
      <c r="S5961" s="3">
        <v>41388</v>
      </c>
      <c r="T5961">
        <v>0.13</v>
      </c>
    </row>
    <row r="5962" spans="10:20" x14ac:dyDescent="0.25">
      <c r="J5962" s="2">
        <v>41515</v>
      </c>
      <c r="K5962" s="4">
        <v>16.809999999999999</v>
      </c>
      <c r="S5962" s="3">
        <v>41389</v>
      </c>
      <c r="T5962">
        <v>0.13</v>
      </c>
    </row>
    <row r="5963" spans="10:20" x14ac:dyDescent="0.25">
      <c r="J5963" s="2">
        <v>41516</v>
      </c>
      <c r="K5963" s="4">
        <v>17.010000000000002</v>
      </c>
      <c r="S5963" s="3">
        <v>41390</v>
      </c>
      <c r="T5963">
        <v>0.13</v>
      </c>
    </row>
    <row r="5964" spans="10:20" x14ac:dyDescent="0.25">
      <c r="J5964" s="2">
        <v>41520</v>
      </c>
      <c r="K5964" s="4">
        <v>16.61</v>
      </c>
      <c r="S5964" s="3">
        <v>41393</v>
      </c>
      <c r="T5964">
        <v>0.13</v>
      </c>
    </row>
    <row r="5965" spans="10:20" x14ac:dyDescent="0.25">
      <c r="J5965" s="2">
        <v>41521</v>
      </c>
      <c r="K5965" s="4">
        <v>15.88</v>
      </c>
      <c r="S5965" s="3">
        <v>41394</v>
      </c>
      <c r="T5965">
        <v>0.14000000000000001</v>
      </c>
    </row>
    <row r="5966" spans="10:20" x14ac:dyDescent="0.25">
      <c r="J5966" s="2">
        <v>41522</v>
      </c>
      <c r="K5966" s="4">
        <v>15.77</v>
      </c>
      <c r="S5966" s="3">
        <v>41395</v>
      </c>
      <c r="T5966">
        <v>0.14000000000000001</v>
      </c>
    </row>
    <row r="5967" spans="10:20" x14ac:dyDescent="0.25">
      <c r="J5967" s="2">
        <v>41523</v>
      </c>
      <c r="K5967" s="4">
        <v>15.85</v>
      </c>
      <c r="S5967" s="3">
        <v>41396</v>
      </c>
      <c r="T5967">
        <v>0.15</v>
      </c>
    </row>
    <row r="5968" spans="10:20" x14ac:dyDescent="0.25">
      <c r="J5968" s="2">
        <v>41526</v>
      </c>
      <c r="K5968" s="4">
        <v>15.63</v>
      </c>
      <c r="S5968" s="3">
        <v>41397</v>
      </c>
      <c r="T5968">
        <v>0.14000000000000001</v>
      </c>
    </row>
    <row r="5969" spans="10:20" x14ac:dyDescent="0.25">
      <c r="J5969" s="2">
        <v>41527</v>
      </c>
      <c r="K5969" s="4">
        <v>14.53</v>
      </c>
      <c r="S5969" s="3">
        <v>41400</v>
      </c>
      <c r="T5969">
        <v>0.14000000000000001</v>
      </c>
    </row>
    <row r="5970" spans="10:20" x14ac:dyDescent="0.25">
      <c r="J5970" s="2">
        <v>41528</v>
      </c>
      <c r="K5970" s="4">
        <v>13.82</v>
      </c>
      <c r="S5970" s="3">
        <v>41401</v>
      </c>
      <c r="T5970">
        <v>0.12</v>
      </c>
    </row>
    <row r="5971" spans="10:20" x14ac:dyDescent="0.25">
      <c r="J5971" s="2">
        <v>41529</v>
      </c>
      <c r="K5971" s="4">
        <v>14.29</v>
      </c>
      <c r="S5971" s="3">
        <v>41402</v>
      </c>
      <c r="T5971">
        <v>0.12</v>
      </c>
    </row>
    <row r="5972" spans="10:20" x14ac:dyDescent="0.25">
      <c r="J5972" s="2">
        <v>41530</v>
      </c>
      <c r="K5972" s="4">
        <v>14.16</v>
      </c>
      <c r="S5972" s="3">
        <v>41403</v>
      </c>
      <c r="T5972">
        <v>0.12</v>
      </c>
    </row>
    <row r="5973" spans="10:20" x14ac:dyDescent="0.25">
      <c r="J5973" s="2">
        <v>41533</v>
      </c>
      <c r="K5973" s="4">
        <v>14.38</v>
      </c>
      <c r="S5973" s="3">
        <v>41404</v>
      </c>
      <c r="T5973">
        <v>0.12</v>
      </c>
    </row>
    <row r="5974" spans="10:20" x14ac:dyDescent="0.25">
      <c r="J5974" s="2">
        <v>41534</v>
      </c>
      <c r="K5974" s="4">
        <v>14.53</v>
      </c>
      <c r="S5974" s="3">
        <v>41407</v>
      </c>
      <c r="T5974">
        <v>0.12</v>
      </c>
    </row>
    <row r="5975" spans="10:20" x14ac:dyDescent="0.25">
      <c r="J5975" s="2">
        <v>41535</v>
      </c>
      <c r="K5975" s="4">
        <v>13.59</v>
      </c>
      <c r="S5975" s="3">
        <v>41408</v>
      </c>
      <c r="T5975">
        <v>0.11</v>
      </c>
    </row>
    <row r="5976" spans="10:20" x14ac:dyDescent="0.25">
      <c r="J5976" s="2">
        <v>41536</v>
      </c>
      <c r="K5976" s="4">
        <v>13.16</v>
      </c>
      <c r="S5976" s="3">
        <v>41409</v>
      </c>
      <c r="T5976">
        <v>0.12</v>
      </c>
    </row>
    <row r="5977" spans="10:20" x14ac:dyDescent="0.25">
      <c r="J5977" s="2">
        <v>41537</v>
      </c>
      <c r="K5977" s="4">
        <v>13.12</v>
      </c>
      <c r="S5977" s="3">
        <v>41410</v>
      </c>
      <c r="T5977">
        <v>0.11</v>
      </c>
    </row>
    <row r="5978" spans="10:20" x14ac:dyDescent="0.25">
      <c r="J5978" s="2">
        <v>41540</v>
      </c>
      <c r="K5978" s="4">
        <v>14.31</v>
      </c>
      <c r="S5978" s="3">
        <v>41411</v>
      </c>
      <c r="T5978">
        <v>0.1</v>
      </c>
    </row>
    <row r="5979" spans="10:20" x14ac:dyDescent="0.25">
      <c r="J5979" s="2">
        <v>41541</v>
      </c>
      <c r="K5979" s="4">
        <v>14.08</v>
      </c>
      <c r="S5979" s="3">
        <v>41414</v>
      </c>
      <c r="T5979">
        <v>0.1</v>
      </c>
    </row>
    <row r="5980" spans="10:20" x14ac:dyDescent="0.25">
      <c r="J5980" s="2">
        <v>41542</v>
      </c>
      <c r="K5980" s="4">
        <v>14.01</v>
      </c>
      <c r="S5980" s="3">
        <v>41415</v>
      </c>
      <c r="T5980">
        <v>0.09</v>
      </c>
    </row>
    <row r="5981" spans="10:20" x14ac:dyDescent="0.25">
      <c r="J5981" s="2">
        <v>41543</v>
      </c>
      <c r="K5981" s="4">
        <v>14.06</v>
      </c>
      <c r="S5981" s="3">
        <v>41416</v>
      </c>
      <c r="T5981">
        <v>0.08</v>
      </c>
    </row>
    <row r="5982" spans="10:20" x14ac:dyDescent="0.25">
      <c r="J5982" s="2">
        <v>41544</v>
      </c>
      <c r="K5982" s="4">
        <v>15.46</v>
      </c>
      <c r="S5982" s="3">
        <v>41417</v>
      </c>
      <c r="T5982">
        <v>0.08</v>
      </c>
    </row>
    <row r="5983" spans="10:20" x14ac:dyDescent="0.25">
      <c r="J5983" s="2">
        <v>41547</v>
      </c>
      <c r="K5983" s="4">
        <v>16.600000000000001</v>
      </c>
      <c r="S5983" s="3">
        <v>41418</v>
      </c>
      <c r="T5983">
        <v>0.09</v>
      </c>
    </row>
    <row r="5984" spans="10:20" x14ac:dyDescent="0.25">
      <c r="J5984" s="2">
        <v>41548</v>
      </c>
      <c r="K5984" s="4">
        <v>15.54</v>
      </c>
      <c r="S5984" s="3">
        <v>41422</v>
      </c>
      <c r="T5984">
        <v>0.09</v>
      </c>
    </row>
    <row r="5985" spans="10:20" x14ac:dyDescent="0.25">
      <c r="J5985" s="2">
        <v>41549</v>
      </c>
      <c r="K5985" s="4">
        <v>16.600000000000001</v>
      </c>
      <c r="S5985" s="3">
        <v>41423</v>
      </c>
      <c r="T5985">
        <v>0.08</v>
      </c>
    </row>
    <row r="5986" spans="10:20" x14ac:dyDescent="0.25">
      <c r="J5986" s="2">
        <v>41550</v>
      </c>
      <c r="K5986" s="4">
        <v>17.670000000000002</v>
      </c>
      <c r="S5986" s="3">
        <v>41424</v>
      </c>
      <c r="T5986">
        <v>0.08</v>
      </c>
    </row>
    <row r="5987" spans="10:20" x14ac:dyDescent="0.25">
      <c r="J5987" s="2">
        <v>41551</v>
      </c>
      <c r="K5987" s="4">
        <v>16.739999999999998</v>
      </c>
      <c r="S5987" s="3">
        <v>41425</v>
      </c>
      <c r="T5987">
        <v>0.09</v>
      </c>
    </row>
    <row r="5988" spans="10:20" x14ac:dyDescent="0.25">
      <c r="J5988" s="2">
        <v>41554</v>
      </c>
      <c r="K5988" s="4">
        <v>19.41</v>
      </c>
      <c r="S5988" s="3">
        <v>41428</v>
      </c>
      <c r="T5988">
        <v>0.1</v>
      </c>
    </row>
    <row r="5989" spans="10:20" x14ac:dyDescent="0.25">
      <c r="J5989" s="2">
        <v>41555</v>
      </c>
      <c r="K5989" s="4">
        <v>20.34</v>
      </c>
      <c r="S5989" s="3">
        <v>41429</v>
      </c>
      <c r="T5989">
        <v>0.11</v>
      </c>
    </row>
    <row r="5990" spans="10:20" x14ac:dyDescent="0.25">
      <c r="J5990" s="2">
        <v>41556</v>
      </c>
      <c r="K5990" s="4">
        <v>19.600000000000001</v>
      </c>
      <c r="S5990" s="3">
        <v>41430</v>
      </c>
      <c r="T5990">
        <v>0.09</v>
      </c>
    </row>
    <row r="5991" spans="10:20" x14ac:dyDescent="0.25">
      <c r="J5991" s="2">
        <v>41557</v>
      </c>
      <c r="K5991" s="4">
        <v>16.48</v>
      </c>
      <c r="S5991" s="3">
        <v>41431</v>
      </c>
      <c r="T5991">
        <v>0.1</v>
      </c>
    </row>
    <row r="5992" spans="10:20" x14ac:dyDescent="0.25">
      <c r="J5992" s="2">
        <v>41558</v>
      </c>
      <c r="K5992" s="4">
        <v>15.72</v>
      </c>
      <c r="S5992" s="3">
        <v>41432</v>
      </c>
      <c r="T5992">
        <v>0.09</v>
      </c>
    </row>
    <row r="5993" spans="10:20" x14ac:dyDescent="0.25">
      <c r="J5993" s="2">
        <v>41561</v>
      </c>
      <c r="K5993" s="4">
        <v>16.07</v>
      </c>
      <c r="S5993" s="3">
        <v>41435</v>
      </c>
      <c r="T5993">
        <v>0.09</v>
      </c>
    </row>
    <row r="5994" spans="10:20" x14ac:dyDescent="0.25">
      <c r="J5994" s="2">
        <v>41562</v>
      </c>
      <c r="K5994" s="4">
        <v>18.66</v>
      </c>
      <c r="S5994" s="3">
        <v>41436</v>
      </c>
      <c r="T5994">
        <v>0.09</v>
      </c>
    </row>
    <row r="5995" spans="10:20" x14ac:dyDescent="0.25">
      <c r="J5995" s="2">
        <v>41563</v>
      </c>
      <c r="K5995" s="4">
        <v>14.71</v>
      </c>
      <c r="S5995" s="3">
        <v>41437</v>
      </c>
      <c r="T5995">
        <v>0.08</v>
      </c>
    </row>
    <row r="5996" spans="10:20" x14ac:dyDescent="0.25">
      <c r="J5996" s="2">
        <v>41564</v>
      </c>
      <c r="K5996" s="4">
        <v>13.48</v>
      </c>
      <c r="S5996" s="3">
        <v>41438</v>
      </c>
      <c r="T5996">
        <v>0.09</v>
      </c>
    </row>
    <row r="5997" spans="10:20" x14ac:dyDescent="0.25">
      <c r="J5997" s="2">
        <v>41565</v>
      </c>
      <c r="K5997" s="4">
        <v>13.04</v>
      </c>
      <c r="S5997" s="3">
        <v>41439</v>
      </c>
      <c r="T5997">
        <v>0.1</v>
      </c>
    </row>
    <row r="5998" spans="10:20" x14ac:dyDescent="0.25">
      <c r="J5998" s="2">
        <v>41568</v>
      </c>
      <c r="K5998" s="4">
        <v>13.16</v>
      </c>
      <c r="S5998" s="3">
        <v>41442</v>
      </c>
      <c r="T5998">
        <v>0.11</v>
      </c>
    </row>
    <row r="5999" spans="10:20" x14ac:dyDescent="0.25">
      <c r="J5999" s="2">
        <v>41569</v>
      </c>
      <c r="K5999" s="4">
        <v>13.33</v>
      </c>
      <c r="S5999" s="3">
        <v>41443</v>
      </c>
      <c r="T5999">
        <v>0.12</v>
      </c>
    </row>
    <row r="6000" spans="10:20" x14ac:dyDescent="0.25">
      <c r="J6000" s="2">
        <v>41570</v>
      </c>
      <c r="K6000" s="4">
        <v>13.42</v>
      </c>
      <c r="S6000" s="3">
        <v>41444</v>
      </c>
      <c r="T6000">
        <v>0.1</v>
      </c>
    </row>
    <row r="6001" spans="10:20" x14ac:dyDescent="0.25">
      <c r="J6001" s="2">
        <v>41571</v>
      </c>
      <c r="K6001" s="4">
        <v>13.2</v>
      </c>
      <c r="S6001" s="3">
        <v>41445</v>
      </c>
      <c r="T6001">
        <v>0.1</v>
      </c>
    </row>
    <row r="6002" spans="10:20" x14ac:dyDescent="0.25">
      <c r="J6002" s="2">
        <v>41572</v>
      </c>
      <c r="K6002" s="4">
        <v>13.09</v>
      </c>
      <c r="S6002" s="3">
        <v>41446</v>
      </c>
      <c r="T6002">
        <v>0.1</v>
      </c>
    </row>
    <row r="6003" spans="10:20" x14ac:dyDescent="0.25">
      <c r="J6003" s="2">
        <v>41575</v>
      </c>
      <c r="K6003" s="4">
        <v>13.31</v>
      </c>
      <c r="S6003" s="3">
        <v>41449</v>
      </c>
      <c r="T6003">
        <v>0.1</v>
      </c>
    </row>
    <row r="6004" spans="10:20" x14ac:dyDescent="0.25">
      <c r="J6004" s="2">
        <v>41576</v>
      </c>
      <c r="K6004" s="4">
        <v>13.41</v>
      </c>
      <c r="S6004" s="3">
        <v>41450</v>
      </c>
      <c r="T6004">
        <v>0.09</v>
      </c>
    </row>
    <row r="6005" spans="10:20" x14ac:dyDescent="0.25">
      <c r="J6005" s="2">
        <v>41577</v>
      </c>
      <c r="K6005" s="4">
        <v>13.65</v>
      </c>
      <c r="S6005" s="3">
        <v>41451</v>
      </c>
      <c r="T6005">
        <v>0.09</v>
      </c>
    </row>
    <row r="6006" spans="10:20" x14ac:dyDescent="0.25">
      <c r="J6006" s="2">
        <v>41578</v>
      </c>
      <c r="K6006" s="4">
        <v>13.75</v>
      </c>
      <c r="S6006" s="3">
        <v>41452</v>
      </c>
      <c r="T6006">
        <v>0.09</v>
      </c>
    </row>
    <row r="6007" spans="10:20" x14ac:dyDescent="0.25">
      <c r="J6007" s="2">
        <v>41579</v>
      </c>
      <c r="K6007" s="4">
        <v>13.28</v>
      </c>
      <c r="S6007" s="3">
        <v>41453</v>
      </c>
      <c r="T6007">
        <v>7.0000000000000007E-2</v>
      </c>
    </row>
    <row r="6008" spans="10:20" x14ac:dyDescent="0.25">
      <c r="J6008" s="2">
        <v>41582</v>
      </c>
      <c r="K6008" s="4">
        <v>12.93</v>
      </c>
      <c r="S6008" s="3">
        <v>41456</v>
      </c>
      <c r="T6008">
        <v>0.1</v>
      </c>
    </row>
    <row r="6009" spans="10:20" x14ac:dyDescent="0.25">
      <c r="J6009" s="2">
        <v>41583</v>
      </c>
      <c r="K6009" s="4">
        <v>13.27</v>
      </c>
      <c r="S6009" s="3">
        <v>41457</v>
      </c>
      <c r="T6009">
        <v>0.1</v>
      </c>
    </row>
    <row r="6010" spans="10:20" x14ac:dyDescent="0.25">
      <c r="J6010" s="2">
        <v>41584</v>
      </c>
      <c r="K6010" s="4">
        <v>12.67</v>
      </c>
      <c r="S6010" s="3">
        <v>41458</v>
      </c>
      <c r="T6010">
        <v>0.1</v>
      </c>
    </row>
    <row r="6011" spans="10:20" x14ac:dyDescent="0.25">
      <c r="J6011" s="2">
        <v>41585</v>
      </c>
      <c r="K6011" s="4">
        <v>13.91</v>
      </c>
      <c r="S6011" s="3">
        <v>41460</v>
      </c>
      <c r="T6011">
        <v>0.1</v>
      </c>
    </row>
    <row r="6012" spans="10:20" x14ac:dyDescent="0.25">
      <c r="J6012" s="2">
        <v>41586</v>
      </c>
      <c r="K6012" s="4">
        <v>12.9</v>
      </c>
      <c r="S6012" s="3">
        <v>41463</v>
      </c>
      <c r="T6012">
        <v>0.1</v>
      </c>
    </row>
    <row r="6013" spans="10:20" x14ac:dyDescent="0.25">
      <c r="J6013" s="2">
        <v>41589</v>
      </c>
      <c r="K6013" s="4">
        <v>12.53</v>
      </c>
      <c r="S6013" s="3">
        <v>41464</v>
      </c>
      <c r="T6013">
        <v>0.1</v>
      </c>
    </row>
    <row r="6014" spans="10:20" x14ac:dyDescent="0.25">
      <c r="J6014" s="2">
        <v>41590</v>
      </c>
      <c r="K6014" s="4">
        <v>12.82</v>
      </c>
      <c r="S6014" s="3">
        <v>41465</v>
      </c>
      <c r="T6014">
        <v>0.09</v>
      </c>
    </row>
    <row r="6015" spans="10:20" x14ac:dyDescent="0.25">
      <c r="J6015" s="2">
        <v>41591</v>
      </c>
      <c r="K6015" s="4">
        <v>12.52</v>
      </c>
      <c r="S6015" s="3">
        <v>41466</v>
      </c>
      <c r="T6015">
        <v>0.09</v>
      </c>
    </row>
    <row r="6016" spans="10:20" x14ac:dyDescent="0.25">
      <c r="J6016" s="2">
        <v>41592</v>
      </c>
      <c r="K6016" s="4">
        <v>12.37</v>
      </c>
      <c r="S6016" s="3">
        <v>41467</v>
      </c>
      <c r="T6016">
        <v>0.09</v>
      </c>
    </row>
    <row r="6017" spans="10:20" x14ac:dyDescent="0.25">
      <c r="J6017" s="2">
        <v>41593</v>
      </c>
      <c r="K6017" s="4">
        <v>12.19</v>
      </c>
      <c r="S6017" s="3">
        <v>41470</v>
      </c>
      <c r="T6017">
        <v>0.09</v>
      </c>
    </row>
    <row r="6018" spans="10:20" x14ac:dyDescent="0.25">
      <c r="J6018" s="2">
        <v>41596</v>
      </c>
      <c r="K6018" s="4">
        <v>13.1</v>
      </c>
      <c r="S6018" s="3">
        <v>41471</v>
      </c>
      <c r="T6018">
        <v>0.09</v>
      </c>
    </row>
    <row r="6019" spans="10:20" x14ac:dyDescent="0.25">
      <c r="J6019" s="2">
        <v>41597</v>
      </c>
      <c r="K6019" s="4">
        <v>13.39</v>
      </c>
      <c r="S6019" s="3">
        <v>41472</v>
      </c>
      <c r="T6019">
        <v>0.09</v>
      </c>
    </row>
    <row r="6020" spans="10:20" x14ac:dyDescent="0.25">
      <c r="J6020" s="2">
        <v>41598</v>
      </c>
      <c r="K6020" s="4">
        <v>13.4</v>
      </c>
      <c r="S6020" s="3">
        <v>41473</v>
      </c>
      <c r="T6020">
        <v>0.09</v>
      </c>
    </row>
    <row r="6021" spans="10:20" x14ac:dyDescent="0.25">
      <c r="J6021" s="2">
        <v>41599</v>
      </c>
      <c r="K6021" s="4">
        <v>12.66</v>
      </c>
      <c r="S6021" s="3">
        <v>41474</v>
      </c>
      <c r="T6021">
        <v>0.09</v>
      </c>
    </row>
    <row r="6022" spans="10:20" x14ac:dyDescent="0.25">
      <c r="J6022" s="2">
        <v>41600</v>
      </c>
      <c r="K6022" s="4">
        <v>12.26</v>
      </c>
      <c r="S6022" s="3">
        <v>41477</v>
      </c>
      <c r="T6022">
        <v>0.09</v>
      </c>
    </row>
    <row r="6023" spans="10:20" x14ac:dyDescent="0.25">
      <c r="J6023" s="2">
        <v>41603</v>
      </c>
      <c r="K6023" s="4">
        <v>12.79</v>
      </c>
      <c r="S6023" s="3">
        <v>41478</v>
      </c>
      <c r="T6023">
        <v>0.09</v>
      </c>
    </row>
    <row r="6024" spans="10:20" x14ac:dyDescent="0.25">
      <c r="J6024" s="2">
        <v>41604</v>
      </c>
      <c r="K6024" s="4">
        <v>12.81</v>
      </c>
      <c r="S6024" s="3">
        <v>41479</v>
      </c>
      <c r="T6024">
        <v>0.09</v>
      </c>
    </row>
    <row r="6025" spans="10:20" x14ac:dyDescent="0.25">
      <c r="J6025" s="2">
        <v>41605</v>
      </c>
      <c r="K6025" s="4">
        <v>12.98</v>
      </c>
      <c r="S6025" s="3">
        <v>41480</v>
      </c>
      <c r="T6025">
        <v>0.09</v>
      </c>
    </row>
    <row r="6026" spans="10:20" x14ac:dyDescent="0.25">
      <c r="J6026" s="2">
        <v>41607</v>
      </c>
      <c r="K6026" s="4">
        <v>13.7</v>
      </c>
      <c r="S6026" s="3">
        <v>41481</v>
      </c>
      <c r="T6026">
        <v>0.09</v>
      </c>
    </row>
    <row r="6027" spans="10:20" x14ac:dyDescent="0.25">
      <c r="J6027" s="2">
        <v>41610</v>
      </c>
      <c r="K6027" s="4">
        <v>14.23</v>
      </c>
      <c r="S6027" s="3">
        <v>41484</v>
      </c>
      <c r="T6027">
        <v>0.08</v>
      </c>
    </row>
    <row r="6028" spans="10:20" x14ac:dyDescent="0.25">
      <c r="J6028" s="2">
        <v>41611</v>
      </c>
      <c r="K6028" s="4">
        <v>14.55</v>
      </c>
      <c r="S6028" s="3">
        <v>41485</v>
      </c>
      <c r="T6028">
        <v>0.09</v>
      </c>
    </row>
    <row r="6029" spans="10:20" x14ac:dyDescent="0.25">
      <c r="J6029" s="2">
        <v>41612</v>
      </c>
      <c r="K6029" s="4">
        <v>14.7</v>
      </c>
      <c r="S6029" s="3">
        <v>41486</v>
      </c>
      <c r="T6029">
        <v>0.09</v>
      </c>
    </row>
    <row r="6030" spans="10:20" x14ac:dyDescent="0.25">
      <c r="J6030" s="2">
        <v>41613</v>
      </c>
      <c r="K6030" s="4">
        <v>15.08</v>
      </c>
      <c r="S6030" s="3">
        <v>41487</v>
      </c>
      <c r="T6030">
        <v>0.08</v>
      </c>
    </row>
    <row r="6031" spans="10:20" x14ac:dyDescent="0.25">
      <c r="J6031" s="2">
        <v>41614</v>
      </c>
      <c r="K6031" s="4">
        <v>13.79</v>
      </c>
      <c r="S6031" s="3">
        <v>41488</v>
      </c>
      <c r="T6031">
        <v>0.09</v>
      </c>
    </row>
    <row r="6032" spans="10:20" x14ac:dyDescent="0.25">
      <c r="J6032" s="2">
        <v>41617</v>
      </c>
      <c r="K6032" s="4">
        <v>13.49</v>
      </c>
      <c r="S6032" s="3">
        <v>41491</v>
      </c>
      <c r="T6032">
        <v>0.08</v>
      </c>
    </row>
    <row r="6033" spans="10:20" x14ac:dyDescent="0.25">
      <c r="J6033" s="2">
        <v>41618</v>
      </c>
      <c r="K6033" s="4">
        <v>13.91</v>
      </c>
      <c r="S6033" s="3">
        <v>41492</v>
      </c>
      <c r="T6033">
        <v>0.09</v>
      </c>
    </row>
    <row r="6034" spans="10:20" x14ac:dyDescent="0.25">
      <c r="J6034" s="2">
        <v>41619</v>
      </c>
      <c r="K6034" s="4">
        <v>15.42</v>
      </c>
      <c r="S6034" s="3">
        <v>41493</v>
      </c>
      <c r="T6034">
        <v>0.09</v>
      </c>
    </row>
    <row r="6035" spans="10:20" x14ac:dyDescent="0.25">
      <c r="J6035" s="2">
        <v>41620</v>
      </c>
      <c r="K6035" s="4">
        <v>15.54</v>
      </c>
      <c r="S6035" s="3">
        <v>41494</v>
      </c>
      <c r="T6035">
        <v>0.09</v>
      </c>
    </row>
    <row r="6036" spans="10:20" x14ac:dyDescent="0.25">
      <c r="J6036" s="2">
        <v>41621</v>
      </c>
      <c r="K6036" s="4">
        <v>15.76</v>
      </c>
      <c r="S6036" s="3">
        <v>41495</v>
      </c>
      <c r="T6036">
        <v>0.08</v>
      </c>
    </row>
    <row r="6037" spans="10:20" x14ac:dyDescent="0.25">
      <c r="J6037" s="2">
        <v>41624</v>
      </c>
      <c r="K6037" s="4">
        <v>16.03</v>
      </c>
      <c r="S6037" s="3">
        <v>41498</v>
      </c>
      <c r="T6037">
        <v>0.08</v>
      </c>
    </row>
    <row r="6038" spans="10:20" x14ac:dyDescent="0.25">
      <c r="J6038" s="2">
        <v>41625</v>
      </c>
      <c r="K6038" s="4">
        <v>16.21</v>
      </c>
      <c r="S6038" s="3">
        <v>41499</v>
      </c>
      <c r="T6038">
        <v>0.08</v>
      </c>
    </row>
    <row r="6039" spans="10:20" x14ac:dyDescent="0.25">
      <c r="J6039" s="2">
        <v>41626</v>
      </c>
      <c r="K6039" s="4">
        <v>13.8</v>
      </c>
      <c r="S6039" s="3">
        <v>41500</v>
      </c>
      <c r="T6039">
        <v>0.09</v>
      </c>
    </row>
    <row r="6040" spans="10:20" x14ac:dyDescent="0.25">
      <c r="J6040" s="2">
        <v>41627</v>
      </c>
      <c r="K6040" s="4">
        <v>14.15</v>
      </c>
      <c r="S6040" s="3">
        <v>41501</v>
      </c>
      <c r="T6040">
        <v>0.08</v>
      </c>
    </row>
    <row r="6041" spans="10:20" x14ac:dyDescent="0.25">
      <c r="J6041" s="2">
        <v>41628</v>
      </c>
      <c r="K6041" s="4">
        <v>13.79</v>
      </c>
      <c r="S6041" s="3">
        <v>41502</v>
      </c>
      <c r="T6041">
        <v>0.09</v>
      </c>
    </row>
    <row r="6042" spans="10:20" x14ac:dyDescent="0.25">
      <c r="J6042" s="2">
        <v>41631</v>
      </c>
      <c r="K6042" s="4">
        <v>13.04</v>
      </c>
      <c r="S6042" s="3">
        <v>41505</v>
      </c>
      <c r="T6042">
        <v>0.09</v>
      </c>
    </row>
    <row r="6043" spans="10:20" x14ac:dyDescent="0.25">
      <c r="J6043" s="2">
        <v>41632</v>
      </c>
      <c r="K6043" s="4">
        <v>12.48</v>
      </c>
      <c r="S6043" s="3">
        <v>41506</v>
      </c>
      <c r="T6043">
        <v>0.09</v>
      </c>
    </row>
    <row r="6044" spans="10:20" x14ac:dyDescent="0.25">
      <c r="J6044" s="2">
        <v>41634</v>
      </c>
      <c r="K6044" s="4">
        <v>12.33</v>
      </c>
      <c r="S6044" s="3">
        <v>41507</v>
      </c>
      <c r="T6044">
        <v>0.08</v>
      </c>
    </row>
    <row r="6045" spans="10:20" x14ac:dyDescent="0.25">
      <c r="J6045" s="2">
        <v>41635</v>
      </c>
      <c r="K6045" s="4">
        <v>12.46</v>
      </c>
      <c r="S6045" s="3">
        <v>41508</v>
      </c>
      <c r="T6045">
        <v>0.09</v>
      </c>
    </row>
    <row r="6046" spans="10:20" x14ac:dyDescent="0.25">
      <c r="J6046" s="2">
        <v>41638</v>
      </c>
      <c r="K6046" s="4">
        <v>13.56</v>
      </c>
      <c r="S6046" s="3">
        <v>41509</v>
      </c>
      <c r="T6046">
        <v>0.08</v>
      </c>
    </row>
    <row r="6047" spans="10:20" x14ac:dyDescent="0.25">
      <c r="J6047" s="2">
        <v>41639</v>
      </c>
      <c r="K6047" s="4">
        <v>13.72</v>
      </c>
      <c r="S6047" s="3">
        <v>41512</v>
      </c>
      <c r="T6047">
        <v>0.08</v>
      </c>
    </row>
    <row r="6048" spans="10:20" x14ac:dyDescent="0.25">
      <c r="J6048" s="2">
        <v>41641</v>
      </c>
      <c r="K6048" s="4">
        <v>14.23</v>
      </c>
      <c r="S6048" s="3">
        <v>41513</v>
      </c>
      <c r="T6048">
        <v>7.0000000000000007E-2</v>
      </c>
    </row>
    <row r="6049" spans="10:20" x14ac:dyDescent="0.25">
      <c r="J6049" s="2">
        <v>41642</v>
      </c>
      <c r="K6049" s="4">
        <v>13.76</v>
      </c>
      <c r="S6049" s="3">
        <v>41514</v>
      </c>
      <c r="T6049">
        <v>7.0000000000000007E-2</v>
      </c>
    </row>
    <row r="6050" spans="10:20" x14ac:dyDescent="0.25">
      <c r="J6050" s="2">
        <v>41645</v>
      </c>
      <c r="K6050" s="4">
        <v>13.55</v>
      </c>
      <c r="S6050" s="3">
        <v>41515</v>
      </c>
      <c r="T6050">
        <v>0.08</v>
      </c>
    </row>
    <row r="6051" spans="10:20" x14ac:dyDescent="0.25">
      <c r="J6051" s="2">
        <v>41646</v>
      </c>
      <c r="K6051" s="4">
        <v>12.92</v>
      </c>
      <c r="S6051" s="3">
        <v>41516</v>
      </c>
      <c r="T6051">
        <v>7.0000000000000007E-2</v>
      </c>
    </row>
    <row r="6052" spans="10:20" x14ac:dyDescent="0.25">
      <c r="J6052" s="2">
        <v>41647</v>
      </c>
      <c r="K6052" s="4">
        <v>12.87</v>
      </c>
      <c r="S6052" s="3">
        <v>41520</v>
      </c>
      <c r="T6052">
        <v>0.09</v>
      </c>
    </row>
    <row r="6053" spans="10:20" x14ac:dyDescent="0.25">
      <c r="J6053" s="2">
        <v>41648</v>
      </c>
      <c r="K6053" s="4">
        <v>12.89</v>
      </c>
      <c r="S6053" s="3">
        <v>41521</v>
      </c>
      <c r="T6053">
        <v>0.08</v>
      </c>
    </row>
    <row r="6054" spans="10:20" x14ac:dyDescent="0.25">
      <c r="J6054" s="2">
        <v>41649</v>
      </c>
      <c r="K6054" s="4">
        <v>12.14</v>
      </c>
      <c r="S6054" s="3">
        <v>41522</v>
      </c>
      <c r="T6054">
        <v>0.08</v>
      </c>
    </row>
    <row r="6055" spans="10:20" x14ac:dyDescent="0.25">
      <c r="J6055" s="2">
        <v>41652</v>
      </c>
      <c r="K6055" s="4">
        <v>13.28</v>
      </c>
      <c r="S6055" s="3">
        <v>41523</v>
      </c>
      <c r="T6055">
        <v>0.08</v>
      </c>
    </row>
    <row r="6056" spans="10:20" x14ac:dyDescent="0.25">
      <c r="J6056" s="2">
        <v>41653</v>
      </c>
      <c r="K6056" s="4">
        <v>12.28</v>
      </c>
      <c r="S6056" s="3">
        <v>41526</v>
      </c>
      <c r="T6056">
        <v>0.08</v>
      </c>
    </row>
    <row r="6057" spans="10:20" x14ac:dyDescent="0.25">
      <c r="J6057" s="2">
        <v>41654</v>
      </c>
      <c r="K6057" s="4">
        <v>12.28</v>
      </c>
      <c r="S6057" s="3">
        <v>41527</v>
      </c>
      <c r="T6057">
        <v>0.08</v>
      </c>
    </row>
    <row r="6058" spans="10:20" x14ac:dyDescent="0.25">
      <c r="J6058" s="2">
        <v>41655</v>
      </c>
      <c r="K6058" s="4">
        <v>12.53</v>
      </c>
      <c r="S6058" s="3">
        <v>41528</v>
      </c>
      <c r="T6058">
        <v>0.08</v>
      </c>
    </row>
    <row r="6059" spans="10:20" x14ac:dyDescent="0.25">
      <c r="J6059" s="2">
        <v>41656</v>
      </c>
      <c r="K6059" s="4">
        <v>12.44</v>
      </c>
      <c r="S6059" s="3">
        <v>41529</v>
      </c>
      <c r="T6059">
        <v>0.08</v>
      </c>
    </row>
    <row r="6060" spans="10:20" x14ac:dyDescent="0.25">
      <c r="J6060" s="2">
        <v>41660</v>
      </c>
      <c r="K6060" s="4">
        <v>12.87</v>
      </c>
      <c r="S6060" s="3">
        <v>41530</v>
      </c>
      <c r="T6060">
        <v>0.08</v>
      </c>
    </row>
    <row r="6061" spans="10:20" x14ac:dyDescent="0.25">
      <c r="J6061" s="2">
        <v>41661</v>
      </c>
      <c r="K6061" s="4">
        <v>12.84</v>
      </c>
      <c r="S6061" s="3">
        <v>41533</v>
      </c>
      <c r="T6061">
        <v>0.08</v>
      </c>
    </row>
    <row r="6062" spans="10:20" x14ac:dyDescent="0.25">
      <c r="J6062" s="2">
        <v>41662</v>
      </c>
      <c r="K6062" s="4">
        <v>13.77</v>
      </c>
      <c r="S6062" s="3">
        <v>41534</v>
      </c>
      <c r="T6062">
        <v>0.08</v>
      </c>
    </row>
    <row r="6063" spans="10:20" x14ac:dyDescent="0.25">
      <c r="J6063" s="2">
        <v>41663</v>
      </c>
      <c r="K6063" s="4">
        <v>18.14</v>
      </c>
      <c r="S6063" s="3">
        <v>41535</v>
      </c>
      <c r="T6063">
        <v>0.08</v>
      </c>
    </row>
    <row r="6064" spans="10:20" x14ac:dyDescent="0.25">
      <c r="J6064" s="2">
        <v>41666</v>
      </c>
      <c r="K6064" s="4">
        <v>17.420000000000002</v>
      </c>
      <c r="S6064" s="3">
        <v>41536</v>
      </c>
      <c r="T6064">
        <v>0.09</v>
      </c>
    </row>
    <row r="6065" spans="10:20" x14ac:dyDescent="0.25">
      <c r="J6065" s="2">
        <v>41667</v>
      </c>
      <c r="K6065" s="4">
        <v>15.8</v>
      </c>
      <c r="S6065" s="3">
        <v>41537</v>
      </c>
      <c r="T6065">
        <v>0.08</v>
      </c>
    </row>
    <row r="6066" spans="10:20" x14ac:dyDescent="0.25">
      <c r="J6066" s="2">
        <v>41668</v>
      </c>
      <c r="K6066" s="4">
        <v>17.350000000000001</v>
      </c>
      <c r="S6066" s="3">
        <v>41540</v>
      </c>
      <c r="T6066">
        <v>0.09</v>
      </c>
    </row>
    <row r="6067" spans="10:20" x14ac:dyDescent="0.25">
      <c r="J6067" s="2">
        <v>41669</v>
      </c>
      <c r="K6067" s="4">
        <v>17.29</v>
      </c>
      <c r="S6067" s="3">
        <v>41541</v>
      </c>
      <c r="T6067">
        <v>0.09</v>
      </c>
    </row>
    <row r="6068" spans="10:20" x14ac:dyDescent="0.25">
      <c r="J6068" s="2">
        <v>41670</v>
      </c>
      <c r="K6068" s="4">
        <v>18.41</v>
      </c>
      <c r="S6068" s="3">
        <v>41542</v>
      </c>
      <c r="T6068">
        <v>0.08</v>
      </c>
    </row>
    <row r="6069" spans="10:20" x14ac:dyDescent="0.25">
      <c r="J6069" s="2">
        <v>41673</v>
      </c>
      <c r="K6069" s="4">
        <v>21.44</v>
      </c>
      <c r="S6069" s="3">
        <v>41543</v>
      </c>
      <c r="T6069">
        <v>0.08</v>
      </c>
    </row>
    <row r="6070" spans="10:20" x14ac:dyDescent="0.25">
      <c r="J6070" s="2">
        <v>41674</v>
      </c>
      <c r="K6070" s="4">
        <v>19.11</v>
      </c>
      <c r="S6070" s="3">
        <v>41544</v>
      </c>
      <c r="T6070">
        <v>0.08</v>
      </c>
    </row>
    <row r="6071" spans="10:20" x14ac:dyDescent="0.25">
      <c r="J6071" s="2">
        <v>41675</v>
      </c>
      <c r="K6071" s="4">
        <v>19.95</v>
      </c>
      <c r="S6071" s="3">
        <v>41547</v>
      </c>
      <c r="T6071">
        <v>0.06</v>
      </c>
    </row>
    <row r="6072" spans="10:20" x14ac:dyDescent="0.25">
      <c r="J6072" s="2">
        <v>41676</v>
      </c>
      <c r="K6072" s="4">
        <v>17.23</v>
      </c>
      <c r="S6072" s="3">
        <v>41548</v>
      </c>
      <c r="T6072">
        <v>0.08</v>
      </c>
    </row>
    <row r="6073" spans="10:20" x14ac:dyDescent="0.25">
      <c r="J6073" s="2">
        <v>41677</v>
      </c>
      <c r="K6073" s="4">
        <v>15.29</v>
      </c>
      <c r="S6073" s="3">
        <v>41549</v>
      </c>
      <c r="T6073">
        <v>7.0000000000000007E-2</v>
      </c>
    </row>
    <row r="6074" spans="10:20" x14ac:dyDescent="0.25">
      <c r="J6074" s="2">
        <v>41680</v>
      </c>
      <c r="K6074" s="4">
        <v>15.26</v>
      </c>
      <c r="S6074" s="3">
        <v>41550</v>
      </c>
      <c r="T6074">
        <v>0.08</v>
      </c>
    </row>
    <row r="6075" spans="10:20" x14ac:dyDescent="0.25">
      <c r="J6075" s="2">
        <v>41681</v>
      </c>
      <c r="K6075" s="4">
        <v>14.51</v>
      </c>
      <c r="S6075" s="3">
        <v>41551</v>
      </c>
      <c r="T6075">
        <v>0.08</v>
      </c>
    </row>
    <row r="6076" spans="10:20" x14ac:dyDescent="0.25">
      <c r="J6076" s="2">
        <v>41682</v>
      </c>
      <c r="K6076" s="4">
        <v>14.3</v>
      </c>
      <c r="S6076" s="3">
        <v>41554</v>
      </c>
      <c r="T6076">
        <v>0.08</v>
      </c>
    </row>
    <row r="6077" spans="10:20" x14ac:dyDescent="0.25">
      <c r="J6077" s="2">
        <v>41683</v>
      </c>
      <c r="K6077" s="4">
        <v>14.14</v>
      </c>
      <c r="S6077" s="3">
        <v>41555</v>
      </c>
      <c r="T6077">
        <v>0.08</v>
      </c>
    </row>
    <row r="6078" spans="10:20" x14ac:dyDescent="0.25">
      <c r="J6078" s="2">
        <v>41684</v>
      </c>
      <c r="K6078" s="4">
        <v>13.57</v>
      </c>
      <c r="S6078" s="3">
        <v>41556</v>
      </c>
      <c r="T6078">
        <v>0.09</v>
      </c>
    </row>
    <row r="6079" spans="10:20" x14ac:dyDescent="0.25">
      <c r="J6079" s="2">
        <v>41688</v>
      </c>
      <c r="K6079" s="4">
        <v>13.87</v>
      </c>
      <c r="S6079" s="3">
        <v>41557</v>
      </c>
      <c r="T6079">
        <v>0.09</v>
      </c>
    </row>
    <row r="6080" spans="10:20" x14ac:dyDescent="0.25">
      <c r="J6080" s="2">
        <v>41689</v>
      </c>
      <c r="K6080" s="4">
        <v>15.5</v>
      </c>
      <c r="S6080" s="3">
        <v>41558</v>
      </c>
      <c r="T6080">
        <v>0.1</v>
      </c>
    </row>
    <row r="6081" spans="10:20" x14ac:dyDescent="0.25">
      <c r="J6081" s="2">
        <v>41690</v>
      </c>
      <c r="K6081" s="4">
        <v>14.79</v>
      </c>
      <c r="S6081" s="3">
        <v>41562</v>
      </c>
      <c r="T6081">
        <v>0.1</v>
      </c>
    </row>
    <row r="6082" spans="10:20" x14ac:dyDescent="0.25">
      <c r="J6082" s="2">
        <v>41691</v>
      </c>
      <c r="K6082" s="4">
        <v>14.68</v>
      </c>
      <c r="S6082" s="3">
        <v>41563</v>
      </c>
      <c r="T6082">
        <v>0.11</v>
      </c>
    </row>
    <row r="6083" spans="10:20" x14ac:dyDescent="0.25">
      <c r="J6083" s="2">
        <v>41694</v>
      </c>
      <c r="K6083" s="4">
        <v>14.23</v>
      </c>
      <c r="S6083" s="3">
        <v>41564</v>
      </c>
      <c r="T6083">
        <v>0.1</v>
      </c>
    </row>
    <row r="6084" spans="10:20" x14ac:dyDescent="0.25">
      <c r="J6084" s="2">
        <v>41695</v>
      </c>
      <c r="K6084" s="4">
        <v>13.67</v>
      </c>
      <c r="S6084" s="3">
        <v>41565</v>
      </c>
      <c r="T6084">
        <v>0.1</v>
      </c>
    </row>
    <row r="6085" spans="10:20" x14ac:dyDescent="0.25">
      <c r="J6085" s="2">
        <v>41696</v>
      </c>
      <c r="K6085" s="4">
        <v>14.35</v>
      </c>
      <c r="S6085" s="3">
        <v>41568</v>
      </c>
      <c r="T6085">
        <v>0.09</v>
      </c>
    </row>
    <row r="6086" spans="10:20" x14ac:dyDescent="0.25">
      <c r="J6086" s="2">
        <v>41697</v>
      </c>
      <c r="K6086" s="4">
        <v>14.04</v>
      </c>
      <c r="S6086" s="3">
        <v>41569</v>
      </c>
      <c r="T6086">
        <v>0.08</v>
      </c>
    </row>
    <row r="6087" spans="10:20" x14ac:dyDescent="0.25">
      <c r="J6087" s="2">
        <v>41698</v>
      </c>
      <c r="K6087" s="4">
        <v>14</v>
      </c>
      <c r="S6087" s="3">
        <v>41570</v>
      </c>
      <c r="T6087">
        <v>0.08</v>
      </c>
    </row>
    <row r="6088" spans="10:20" x14ac:dyDescent="0.25">
      <c r="J6088" s="2">
        <v>41701</v>
      </c>
      <c r="K6088" s="4">
        <v>16</v>
      </c>
      <c r="S6088" s="3">
        <v>41571</v>
      </c>
      <c r="T6088">
        <v>0.08</v>
      </c>
    </row>
    <row r="6089" spans="10:20" x14ac:dyDescent="0.25">
      <c r="J6089" s="2">
        <v>41702</v>
      </c>
      <c r="K6089" s="4">
        <v>14.1</v>
      </c>
      <c r="S6089" s="3">
        <v>41572</v>
      </c>
      <c r="T6089">
        <v>0.08</v>
      </c>
    </row>
    <row r="6090" spans="10:20" x14ac:dyDescent="0.25">
      <c r="J6090" s="2">
        <v>41703</v>
      </c>
      <c r="K6090" s="4">
        <v>13.89</v>
      </c>
      <c r="S6090" s="3">
        <v>41575</v>
      </c>
      <c r="T6090">
        <v>0.08</v>
      </c>
    </row>
    <row r="6091" spans="10:20" x14ac:dyDescent="0.25">
      <c r="J6091" s="2">
        <v>41704</v>
      </c>
      <c r="K6091" s="4">
        <v>14.21</v>
      </c>
      <c r="S6091" s="3">
        <v>41576</v>
      </c>
      <c r="T6091">
        <v>0.08</v>
      </c>
    </row>
    <row r="6092" spans="10:20" x14ac:dyDescent="0.25">
      <c r="J6092" s="2">
        <v>41705</v>
      </c>
      <c r="K6092" s="4">
        <v>14.11</v>
      </c>
      <c r="S6092" s="3">
        <v>41577</v>
      </c>
      <c r="T6092">
        <v>0.08</v>
      </c>
    </row>
    <row r="6093" spans="10:20" x14ac:dyDescent="0.25">
      <c r="J6093" s="2">
        <v>41708</v>
      </c>
      <c r="K6093" s="4">
        <v>14.2</v>
      </c>
      <c r="S6093" s="3">
        <v>41578</v>
      </c>
      <c r="T6093">
        <v>7.0000000000000007E-2</v>
      </c>
    </row>
    <row r="6094" spans="10:20" x14ac:dyDescent="0.25">
      <c r="J6094" s="2">
        <v>41709</v>
      </c>
      <c r="K6094" s="4">
        <v>14.8</v>
      </c>
      <c r="S6094" s="3">
        <v>41579</v>
      </c>
      <c r="T6094">
        <v>0.08</v>
      </c>
    </row>
    <row r="6095" spans="10:20" x14ac:dyDescent="0.25">
      <c r="J6095" s="2">
        <v>41710</v>
      </c>
      <c r="K6095" s="4">
        <v>14.47</v>
      </c>
      <c r="S6095" s="3">
        <v>41582</v>
      </c>
      <c r="T6095">
        <v>0.08</v>
      </c>
    </row>
    <row r="6096" spans="10:20" x14ac:dyDescent="0.25">
      <c r="J6096" s="2">
        <v>41711</v>
      </c>
      <c r="K6096" s="4">
        <v>16.22</v>
      </c>
      <c r="S6096" s="3">
        <v>41583</v>
      </c>
      <c r="T6096">
        <v>0.08</v>
      </c>
    </row>
    <row r="6097" spans="10:20" x14ac:dyDescent="0.25">
      <c r="J6097" s="2">
        <v>41712</v>
      </c>
      <c r="K6097" s="4">
        <v>17.82</v>
      </c>
      <c r="S6097" s="3">
        <v>41584</v>
      </c>
      <c r="T6097">
        <v>0.08</v>
      </c>
    </row>
    <row r="6098" spans="10:20" x14ac:dyDescent="0.25">
      <c r="J6098" s="2">
        <v>41715</v>
      </c>
      <c r="K6098" s="4">
        <v>15.64</v>
      </c>
      <c r="S6098" s="3">
        <v>41585</v>
      </c>
      <c r="T6098">
        <v>0.08</v>
      </c>
    </row>
    <row r="6099" spans="10:20" x14ac:dyDescent="0.25">
      <c r="J6099" s="2">
        <v>41716</v>
      </c>
      <c r="K6099" s="4">
        <v>14.52</v>
      </c>
      <c r="S6099" s="3">
        <v>41586</v>
      </c>
      <c r="T6099">
        <v>0.08</v>
      </c>
    </row>
    <row r="6100" spans="10:20" x14ac:dyDescent="0.25">
      <c r="J6100" s="2">
        <v>41717</v>
      </c>
      <c r="K6100" s="4">
        <v>15.12</v>
      </c>
      <c r="S6100" s="3">
        <v>41590</v>
      </c>
      <c r="T6100">
        <v>0.08</v>
      </c>
    </row>
    <row r="6101" spans="10:20" x14ac:dyDescent="0.25">
      <c r="J6101" s="2">
        <v>41718</v>
      </c>
      <c r="K6101" s="4">
        <v>14.52</v>
      </c>
      <c r="S6101" s="3">
        <v>41591</v>
      </c>
      <c r="T6101">
        <v>0.08</v>
      </c>
    </row>
    <row r="6102" spans="10:20" x14ac:dyDescent="0.25">
      <c r="J6102" s="2">
        <v>41719</v>
      </c>
      <c r="K6102" s="4">
        <v>15</v>
      </c>
      <c r="S6102" s="3">
        <v>41592</v>
      </c>
      <c r="T6102">
        <v>0.09</v>
      </c>
    </row>
    <row r="6103" spans="10:20" x14ac:dyDescent="0.25">
      <c r="J6103" s="2">
        <v>41722</v>
      </c>
      <c r="K6103" s="4">
        <v>15.09</v>
      </c>
      <c r="S6103" s="3">
        <v>41593</v>
      </c>
      <c r="T6103">
        <v>0.09</v>
      </c>
    </row>
    <row r="6104" spans="10:20" x14ac:dyDescent="0.25">
      <c r="J6104" s="2">
        <v>41723</v>
      </c>
      <c r="K6104" s="4">
        <v>14.02</v>
      </c>
      <c r="S6104" s="3">
        <v>41596</v>
      </c>
      <c r="T6104">
        <v>0.09</v>
      </c>
    </row>
    <row r="6105" spans="10:20" x14ac:dyDescent="0.25">
      <c r="J6105" s="2">
        <v>41724</v>
      </c>
      <c r="K6105" s="4">
        <v>14.93</v>
      </c>
      <c r="S6105" s="3">
        <v>41597</v>
      </c>
      <c r="T6105">
        <v>0.09</v>
      </c>
    </row>
    <row r="6106" spans="10:20" x14ac:dyDescent="0.25">
      <c r="J6106" s="2">
        <v>41725</v>
      </c>
      <c r="K6106" s="4">
        <v>14.62</v>
      </c>
      <c r="S6106" s="3">
        <v>41598</v>
      </c>
      <c r="T6106">
        <v>0.09</v>
      </c>
    </row>
    <row r="6107" spans="10:20" x14ac:dyDescent="0.25">
      <c r="J6107" s="2">
        <v>41726</v>
      </c>
      <c r="K6107" s="4">
        <v>14.41</v>
      </c>
      <c r="S6107" s="3">
        <v>41599</v>
      </c>
      <c r="T6107">
        <v>0.09</v>
      </c>
    </row>
    <row r="6108" spans="10:20" x14ac:dyDescent="0.25">
      <c r="J6108" s="2">
        <v>41729</v>
      </c>
      <c r="K6108" s="4">
        <v>13.88</v>
      </c>
      <c r="S6108" s="3">
        <v>41600</v>
      </c>
      <c r="T6108">
        <v>0.09</v>
      </c>
    </row>
    <row r="6109" spans="10:20" x14ac:dyDescent="0.25">
      <c r="J6109" s="2">
        <v>41730</v>
      </c>
      <c r="K6109" s="4">
        <v>13.1</v>
      </c>
      <c r="S6109" s="3">
        <v>41603</v>
      </c>
      <c r="T6109">
        <v>0.09</v>
      </c>
    </row>
    <row r="6110" spans="10:20" x14ac:dyDescent="0.25">
      <c r="J6110" s="2">
        <v>41731</v>
      </c>
      <c r="K6110" s="4">
        <v>13.09</v>
      </c>
      <c r="S6110" s="3">
        <v>41604</v>
      </c>
      <c r="T6110">
        <v>0.09</v>
      </c>
    </row>
    <row r="6111" spans="10:20" x14ac:dyDescent="0.25">
      <c r="J6111" s="2">
        <v>41732</v>
      </c>
      <c r="K6111" s="4">
        <v>13.37</v>
      </c>
      <c r="S6111" s="3">
        <v>41605</v>
      </c>
      <c r="T6111">
        <v>0.09</v>
      </c>
    </row>
    <row r="6112" spans="10:20" x14ac:dyDescent="0.25">
      <c r="J6112" s="2">
        <v>41733</v>
      </c>
      <c r="K6112" s="4">
        <v>13.96</v>
      </c>
      <c r="S6112" s="3">
        <v>41607</v>
      </c>
      <c r="T6112">
        <v>7.0000000000000007E-2</v>
      </c>
    </row>
    <row r="6113" spans="10:20" x14ac:dyDescent="0.25">
      <c r="J6113" s="2">
        <v>41736</v>
      </c>
      <c r="K6113" s="4">
        <v>15.57</v>
      </c>
      <c r="S6113" s="3">
        <v>41610</v>
      </c>
      <c r="T6113">
        <v>0.09</v>
      </c>
    </row>
    <row r="6114" spans="10:20" x14ac:dyDescent="0.25">
      <c r="J6114" s="2">
        <v>41737</v>
      </c>
      <c r="K6114" s="4">
        <v>14.89</v>
      </c>
      <c r="S6114" s="3">
        <v>41611</v>
      </c>
      <c r="T6114">
        <v>0.09</v>
      </c>
    </row>
    <row r="6115" spans="10:20" x14ac:dyDescent="0.25">
      <c r="J6115" s="2">
        <v>41738</v>
      </c>
      <c r="K6115" s="4">
        <v>13.82</v>
      </c>
      <c r="S6115" s="3">
        <v>41612</v>
      </c>
      <c r="T6115">
        <v>0.09</v>
      </c>
    </row>
    <row r="6116" spans="10:20" x14ac:dyDescent="0.25">
      <c r="J6116" s="2">
        <v>41739</v>
      </c>
      <c r="K6116" s="4">
        <v>15.89</v>
      </c>
      <c r="S6116" s="3">
        <v>41613</v>
      </c>
      <c r="T6116">
        <v>0.09</v>
      </c>
    </row>
    <row r="6117" spans="10:20" x14ac:dyDescent="0.25">
      <c r="J6117" s="2">
        <v>41740</v>
      </c>
      <c r="K6117" s="4">
        <v>17.03</v>
      </c>
      <c r="S6117" s="3">
        <v>41614</v>
      </c>
      <c r="T6117">
        <v>0.09</v>
      </c>
    </row>
    <row r="6118" spans="10:20" x14ac:dyDescent="0.25">
      <c r="J6118" s="2">
        <v>41743</v>
      </c>
      <c r="K6118" s="4">
        <v>16.11</v>
      </c>
      <c r="S6118" s="3">
        <v>41617</v>
      </c>
      <c r="T6118">
        <v>0.09</v>
      </c>
    </row>
    <row r="6119" spans="10:20" x14ac:dyDescent="0.25">
      <c r="J6119" s="2">
        <v>41744</v>
      </c>
      <c r="K6119" s="4">
        <v>15.61</v>
      </c>
      <c r="S6119" s="3">
        <v>41618</v>
      </c>
      <c r="T6119">
        <v>0.09</v>
      </c>
    </row>
    <row r="6120" spans="10:20" x14ac:dyDescent="0.25">
      <c r="J6120" s="2">
        <v>41745</v>
      </c>
      <c r="K6120" s="4">
        <v>14.18</v>
      </c>
      <c r="S6120" s="3">
        <v>41619</v>
      </c>
      <c r="T6120">
        <v>0.08</v>
      </c>
    </row>
    <row r="6121" spans="10:20" x14ac:dyDescent="0.25">
      <c r="J6121" s="2">
        <v>41746</v>
      </c>
      <c r="K6121" s="4">
        <v>13.36</v>
      </c>
      <c r="S6121" s="3">
        <v>41620</v>
      </c>
      <c r="T6121">
        <v>0.09</v>
      </c>
    </row>
    <row r="6122" spans="10:20" x14ac:dyDescent="0.25">
      <c r="J6122" s="2">
        <v>41750</v>
      </c>
      <c r="K6122" s="4">
        <v>13.25</v>
      </c>
      <c r="S6122" s="3">
        <v>41621</v>
      </c>
      <c r="T6122">
        <v>0.08</v>
      </c>
    </row>
    <row r="6123" spans="10:20" x14ac:dyDescent="0.25">
      <c r="J6123" s="2">
        <v>41751</v>
      </c>
      <c r="K6123" s="4">
        <v>13.19</v>
      </c>
      <c r="S6123" s="3">
        <v>41624</v>
      </c>
      <c r="T6123">
        <v>0.09</v>
      </c>
    </row>
    <row r="6124" spans="10:20" x14ac:dyDescent="0.25">
      <c r="J6124" s="2">
        <v>41752</v>
      </c>
      <c r="K6124" s="4">
        <v>13.27</v>
      </c>
      <c r="S6124" s="3">
        <v>41625</v>
      </c>
      <c r="T6124">
        <v>0.09</v>
      </c>
    </row>
    <row r="6125" spans="10:20" x14ac:dyDescent="0.25">
      <c r="J6125" s="2">
        <v>41753</v>
      </c>
      <c r="K6125" s="4">
        <v>13.32</v>
      </c>
      <c r="S6125" s="3">
        <v>41626</v>
      </c>
      <c r="T6125">
        <v>0.09</v>
      </c>
    </row>
    <row r="6126" spans="10:20" x14ac:dyDescent="0.25">
      <c r="J6126" s="2">
        <v>41754</v>
      </c>
      <c r="K6126" s="4">
        <v>14.06</v>
      </c>
      <c r="S6126" s="3">
        <v>41627</v>
      </c>
      <c r="T6126">
        <v>0.09</v>
      </c>
    </row>
    <row r="6127" spans="10:20" x14ac:dyDescent="0.25">
      <c r="J6127" s="2">
        <v>41757</v>
      </c>
      <c r="K6127" s="4">
        <v>13.97</v>
      </c>
      <c r="S6127" s="3">
        <v>41628</v>
      </c>
      <c r="T6127">
        <v>0.09</v>
      </c>
    </row>
    <row r="6128" spans="10:20" x14ac:dyDescent="0.25">
      <c r="J6128" s="2">
        <v>41758</v>
      </c>
      <c r="K6128" s="4">
        <v>13.71</v>
      </c>
      <c r="S6128" s="3">
        <v>41631</v>
      </c>
      <c r="T6128">
        <v>0.09</v>
      </c>
    </row>
    <row r="6129" spans="10:20" x14ac:dyDescent="0.25">
      <c r="J6129" s="2">
        <v>41759</v>
      </c>
      <c r="K6129" s="4">
        <v>13.41</v>
      </c>
      <c r="S6129" s="3">
        <v>41632</v>
      </c>
      <c r="T6129">
        <v>0.08</v>
      </c>
    </row>
    <row r="6130" spans="10:20" x14ac:dyDescent="0.25">
      <c r="J6130" s="2">
        <v>41760</v>
      </c>
      <c r="K6130" s="4">
        <v>13.25</v>
      </c>
      <c r="S6130" s="3">
        <v>41634</v>
      </c>
      <c r="T6130">
        <v>0.08</v>
      </c>
    </row>
    <row r="6131" spans="10:20" x14ac:dyDescent="0.25">
      <c r="J6131" s="2">
        <v>41761</v>
      </c>
      <c r="K6131" s="4">
        <v>12.91</v>
      </c>
      <c r="S6131" s="3">
        <v>41635</v>
      </c>
      <c r="T6131">
        <v>0.08</v>
      </c>
    </row>
    <row r="6132" spans="10:20" x14ac:dyDescent="0.25">
      <c r="J6132" s="2">
        <v>41764</v>
      </c>
      <c r="K6132" s="4">
        <v>13.29</v>
      </c>
      <c r="S6132" s="3">
        <v>41638</v>
      </c>
      <c r="T6132">
        <v>0.08</v>
      </c>
    </row>
    <row r="6133" spans="10:20" x14ac:dyDescent="0.25">
      <c r="J6133" s="2">
        <v>41765</v>
      </c>
      <c r="K6133" s="4">
        <v>13.8</v>
      </c>
      <c r="S6133" s="3">
        <v>41639</v>
      </c>
      <c r="T6133">
        <v>7.0000000000000007E-2</v>
      </c>
    </row>
    <row r="6134" spans="10:20" x14ac:dyDescent="0.25">
      <c r="J6134" s="2">
        <v>41766</v>
      </c>
      <c r="K6134" s="4">
        <v>13.4</v>
      </c>
      <c r="S6134" s="3">
        <v>41641</v>
      </c>
      <c r="T6134">
        <v>0.08</v>
      </c>
    </row>
    <row r="6135" spans="10:20" x14ac:dyDescent="0.25">
      <c r="J6135" s="2">
        <v>41767</v>
      </c>
      <c r="K6135" s="4">
        <v>13.43</v>
      </c>
      <c r="S6135" s="3">
        <v>41642</v>
      </c>
      <c r="T6135">
        <v>0.08</v>
      </c>
    </row>
    <row r="6136" spans="10:20" x14ac:dyDescent="0.25">
      <c r="J6136" s="2">
        <v>41768</v>
      </c>
      <c r="K6136" s="4">
        <v>12.92</v>
      </c>
      <c r="S6136" s="3">
        <v>41645</v>
      </c>
      <c r="T6136">
        <v>0.08</v>
      </c>
    </row>
    <row r="6137" spans="10:20" x14ac:dyDescent="0.25">
      <c r="J6137" s="2">
        <v>41771</v>
      </c>
      <c r="K6137" s="4">
        <v>12.23</v>
      </c>
      <c r="S6137" s="3">
        <v>41646</v>
      </c>
      <c r="T6137">
        <v>7.0000000000000007E-2</v>
      </c>
    </row>
    <row r="6138" spans="10:20" x14ac:dyDescent="0.25">
      <c r="J6138" s="2">
        <v>41772</v>
      </c>
      <c r="K6138" s="4">
        <v>12.13</v>
      </c>
      <c r="S6138" s="3">
        <v>41647</v>
      </c>
      <c r="T6138">
        <v>7.0000000000000007E-2</v>
      </c>
    </row>
    <row r="6139" spans="10:20" x14ac:dyDescent="0.25">
      <c r="J6139" s="2">
        <v>41773</v>
      </c>
      <c r="K6139" s="4">
        <v>12.17</v>
      </c>
      <c r="S6139" s="3">
        <v>41648</v>
      </c>
      <c r="T6139">
        <v>7.0000000000000007E-2</v>
      </c>
    </row>
    <row r="6140" spans="10:20" x14ac:dyDescent="0.25">
      <c r="J6140" s="2">
        <v>41774</v>
      </c>
      <c r="K6140" s="4">
        <v>13.17</v>
      </c>
      <c r="S6140" s="3">
        <v>41649</v>
      </c>
      <c r="T6140">
        <v>7.0000000000000007E-2</v>
      </c>
    </row>
    <row r="6141" spans="10:20" x14ac:dyDescent="0.25">
      <c r="J6141" s="2">
        <v>41775</v>
      </c>
      <c r="K6141" s="4">
        <v>12.44</v>
      </c>
      <c r="S6141" s="3">
        <v>41652</v>
      </c>
      <c r="T6141">
        <v>7.0000000000000007E-2</v>
      </c>
    </row>
    <row r="6142" spans="10:20" x14ac:dyDescent="0.25">
      <c r="J6142" s="2">
        <v>41778</v>
      </c>
      <c r="K6142" s="4">
        <v>12.42</v>
      </c>
      <c r="S6142" s="3">
        <v>41653</v>
      </c>
      <c r="T6142">
        <v>7.0000000000000007E-2</v>
      </c>
    </row>
    <row r="6143" spans="10:20" x14ac:dyDescent="0.25">
      <c r="J6143" s="2">
        <v>41779</v>
      </c>
      <c r="K6143" s="4">
        <v>12.96</v>
      </c>
      <c r="S6143" s="3">
        <v>41654</v>
      </c>
      <c r="T6143">
        <v>7.0000000000000007E-2</v>
      </c>
    </row>
    <row r="6144" spans="10:20" x14ac:dyDescent="0.25">
      <c r="J6144" s="2">
        <v>41780</v>
      </c>
      <c r="K6144" s="4">
        <v>11.91</v>
      </c>
      <c r="S6144" s="3">
        <v>41655</v>
      </c>
      <c r="T6144">
        <v>7.0000000000000007E-2</v>
      </c>
    </row>
    <row r="6145" spans="10:20" x14ac:dyDescent="0.25">
      <c r="J6145" s="2">
        <v>41781</v>
      </c>
      <c r="K6145" s="4">
        <v>12.03</v>
      </c>
      <c r="S6145" s="3">
        <v>41656</v>
      </c>
      <c r="T6145">
        <v>7.0000000000000007E-2</v>
      </c>
    </row>
    <row r="6146" spans="10:20" x14ac:dyDescent="0.25">
      <c r="J6146" s="2">
        <v>41782</v>
      </c>
      <c r="K6146" s="4">
        <v>11.36</v>
      </c>
      <c r="S6146" s="3">
        <v>41660</v>
      </c>
      <c r="T6146">
        <v>7.0000000000000007E-2</v>
      </c>
    </row>
    <row r="6147" spans="10:20" x14ac:dyDescent="0.25">
      <c r="J6147" s="2">
        <v>41786</v>
      </c>
      <c r="K6147" s="4">
        <v>11.51</v>
      </c>
      <c r="S6147" s="3">
        <v>41661</v>
      </c>
      <c r="T6147">
        <v>7.0000000000000007E-2</v>
      </c>
    </row>
    <row r="6148" spans="10:20" x14ac:dyDescent="0.25">
      <c r="J6148" s="2">
        <v>41787</v>
      </c>
      <c r="K6148" s="4">
        <v>11.68</v>
      </c>
      <c r="S6148" s="3">
        <v>41662</v>
      </c>
      <c r="T6148">
        <v>7.0000000000000007E-2</v>
      </c>
    </row>
    <row r="6149" spans="10:20" x14ac:dyDescent="0.25">
      <c r="J6149" s="2">
        <v>41788</v>
      </c>
      <c r="K6149" s="4">
        <v>11.57</v>
      </c>
      <c r="S6149" s="3">
        <v>41663</v>
      </c>
      <c r="T6149">
        <v>7.0000000000000007E-2</v>
      </c>
    </row>
    <row r="6150" spans="10:20" x14ac:dyDescent="0.25">
      <c r="J6150" s="2">
        <v>41789</v>
      </c>
      <c r="K6150" s="4">
        <v>11.4</v>
      </c>
      <c r="S6150" s="3">
        <v>41666</v>
      </c>
      <c r="T6150">
        <v>7.0000000000000007E-2</v>
      </c>
    </row>
    <row r="6151" spans="10:20" x14ac:dyDescent="0.25">
      <c r="J6151" s="2">
        <v>41792</v>
      </c>
      <c r="K6151" s="4">
        <v>11.58</v>
      </c>
      <c r="S6151" s="3">
        <v>41667</v>
      </c>
      <c r="T6151">
        <v>7.0000000000000007E-2</v>
      </c>
    </row>
    <row r="6152" spans="10:20" x14ac:dyDescent="0.25">
      <c r="J6152" s="2">
        <v>41793</v>
      </c>
      <c r="K6152" s="4">
        <v>11.87</v>
      </c>
      <c r="S6152" s="3">
        <v>41668</v>
      </c>
      <c r="T6152">
        <v>7.0000000000000007E-2</v>
      </c>
    </row>
    <row r="6153" spans="10:20" x14ac:dyDescent="0.25">
      <c r="J6153" s="2">
        <v>41794</v>
      </c>
      <c r="K6153" s="4">
        <v>12.08</v>
      </c>
      <c r="S6153" s="3">
        <v>41669</v>
      </c>
      <c r="T6153">
        <v>7.0000000000000007E-2</v>
      </c>
    </row>
    <row r="6154" spans="10:20" x14ac:dyDescent="0.25">
      <c r="J6154" s="2">
        <v>41795</v>
      </c>
      <c r="K6154" s="4">
        <v>11.68</v>
      </c>
      <c r="S6154" s="3">
        <v>41670</v>
      </c>
      <c r="T6154">
        <v>7.0000000000000007E-2</v>
      </c>
    </row>
    <row r="6155" spans="10:20" x14ac:dyDescent="0.25">
      <c r="J6155" s="2">
        <v>41796</v>
      </c>
      <c r="K6155" s="4">
        <v>10.73</v>
      </c>
      <c r="S6155" s="3">
        <v>41673</v>
      </c>
      <c r="T6155">
        <v>7.0000000000000007E-2</v>
      </c>
    </row>
    <row r="6156" spans="10:20" x14ac:dyDescent="0.25">
      <c r="J6156" s="2">
        <v>41799</v>
      </c>
      <c r="K6156" s="4">
        <v>11.15</v>
      </c>
      <c r="S6156" s="3">
        <v>41674</v>
      </c>
      <c r="T6156">
        <v>7.0000000000000007E-2</v>
      </c>
    </row>
    <row r="6157" spans="10:20" x14ac:dyDescent="0.25">
      <c r="J6157" s="2">
        <v>41800</v>
      </c>
      <c r="K6157" s="4">
        <v>10.99</v>
      </c>
      <c r="S6157" s="3">
        <v>41675</v>
      </c>
      <c r="T6157">
        <v>7.0000000000000007E-2</v>
      </c>
    </row>
    <row r="6158" spans="10:20" x14ac:dyDescent="0.25">
      <c r="J6158" s="2">
        <v>41801</v>
      </c>
      <c r="K6158" s="4">
        <v>11.6</v>
      </c>
      <c r="S6158" s="3">
        <v>41676</v>
      </c>
      <c r="T6158">
        <v>7.0000000000000007E-2</v>
      </c>
    </row>
    <row r="6159" spans="10:20" x14ac:dyDescent="0.25">
      <c r="J6159" s="2">
        <v>41802</v>
      </c>
      <c r="K6159" s="4">
        <v>12.56</v>
      </c>
      <c r="S6159" s="3">
        <v>41677</v>
      </c>
      <c r="T6159">
        <v>0.06</v>
      </c>
    </row>
    <row r="6160" spans="10:20" x14ac:dyDescent="0.25">
      <c r="J6160" s="2">
        <v>41803</v>
      </c>
      <c r="K6160" s="4">
        <v>12.18</v>
      </c>
      <c r="S6160" s="3">
        <v>41680</v>
      </c>
      <c r="T6160">
        <v>7.0000000000000007E-2</v>
      </c>
    </row>
    <row r="6161" spans="10:20" x14ac:dyDescent="0.25">
      <c r="J6161" s="2">
        <v>41806</v>
      </c>
      <c r="K6161" s="4">
        <v>12.65</v>
      </c>
      <c r="S6161" s="3">
        <v>41681</v>
      </c>
      <c r="T6161">
        <v>0.06</v>
      </c>
    </row>
    <row r="6162" spans="10:20" x14ac:dyDescent="0.25">
      <c r="J6162" s="2">
        <v>41807</v>
      </c>
      <c r="K6162" s="4">
        <v>12.06</v>
      </c>
      <c r="S6162" s="3">
        <v>41682</v>
      </c>
      <c r="T6162">
        <v>7.0000000000000007E-2</v>
      </c>
    </row>
    <row r="6163" spans="10:20" x14ac:dyDescent="0.25">
      <c r="J6163" s="2">
        <v>41808</v>
      </c>
      <c r="K6163" s="4">
        <v>10.61</v>
      </c>
      <c r="S6163" s="3">
        <v>41683</v>
      </c>
      <c r="T6163">
        <v>0.06</v>
      </c>
    </row>
    <row r="6164" spans="10:20" x14ac:dyDescent="0.25">
      <c r="J6164" s="2">
        <v>41809</v>
      </c>
      <c r="K6164" s="4">
        <v>10.62</v>
      </c>
      <c r="S6164" s="3">
        <v>41684</v>
      </c>
      <c r="T6164">
        <v>0.06</v>
      </c>
    </row>
    <row r="6165" spans="10:20" x14ac:dyDescent="0.25">
      <c r="J6165" s="2">
        <v>41810</v>
      </c>
      <c r="K6165" s="4">
        <v>10.85</v>
      </c>
      <c r="S6165" s="3">
        <v>41688</v>
      </c>
      <c r="T6165">
        <v>7.0000000000000007E-2</v>
      </c>
    </row>
    <row r="6166" spans="10:20" x14ac:dyDescent="0.25">
      <c r="J6166" s="2">
        <v>41813</v>
      </c>
      <c r="K6166" s="4">
        <v>10.98</v>
      </c>
      <c r="S6166" s="3">
        <v>41689</v>
      </c>
      <c r="T6166">
        <v>7.0000000000000007E-2</v>
      </c>
    </row>
    <row r="6167" spans="10:20" x14ac:dyDescent="0.25">
      <c r="J6167" s="2">
        <v>41814</v>
      </c>
      <c r="K6167" s="4">
        <v>12.13</v>
      </c>
      <c r="S6167" s="3">
        <v>41690</v>
      </c>
      <c r="T6167">
        <v>7.0000000000000007E-2</v>
      </c>
    </row>
    <row r="6168" spans="10:20" x14ac:dyDescent="0.25">
      <c r="J6168" s="2">
        <v>41815</v>
      </c>
      <c r="K6168" s="4">
        <v>11.59</v>
      </c>
      <c r="S6168" s="3">
        <v>41691</v>
      </c>
      <c r="T6168">
        <v>7.0000000000000007E-2</v>
      </c>
    </row>
    <row r="6169" spans="10:20" x14ac:dyDescent="0.25">
      <c r="J6169" s="2">
        <v>41816</v>
      </c>
      <c r="K6169" s="4">
        <v>11.63</v>
      </c>
      <c r="S6169" s="3">
        <v>41694</v>
      </c>
      <c r="T6169">
        <v>7.0000000000000007E-2</v>
      </c>
    </row>
    <row r="6170" spans="10:20" x14ac:dyDescent="0.25">
      <c r="J6170" s="2">
        <v>41817</v>
      </c>
      <c r="K6170" s="4">
        <v>11.26</v>
      </c>
      <c r="S6170" s="3">
        <v>41695</v>
      </c>
      <c r="T6170">
        <v>7.0000000000000007E-2</v>
      </c>
    </row>
    <row r="6171" spans="10:20" x14ac:dyDescent="0.25">
      <c r="J6171" s="2">
        <v>41820</v>
      </c>
      <c r="K6171" s="4">
        <v>11.57</v>
      </c>
      <c r="S6171" s="3">
        <v>41696</v>
      </c>
      <c r="T6171">
        <v>7.0000000000000007E-2</v>
      </c>
    </row>
    <row r="6172" spans="10:20" x14ac:dyDescent="0.25">
      <c r="J6172" s="2">
        <v>41821</v>
      </c>
      <c r="K6172" s="4">
        <v>11.15</v>
      </c>
      <c r="S6172" s="3">
        <v>41697</v>
      </c>
      <c r="T6172">
        <v>7.0000000000000007E-2</v>
      </c>
    </row>
    <row r="6173" spans="10:20" x14ac:dyDescent="0.25">
      <c r="J6173" s="2">
        <v>41822</v>
      </c>
      <c r="K6173" s="4">
        <v>10.82</v>
      </c>
      <c r="S6173" s="3">
        <v>41698</v>
      </c>
      <c r="T6173">
        <v>0.06</v>
      </c>
    </row>
    <row r="6174" spans="10:20" x14ac:dyDescent="0.25">
      <c r="J6174" s="2">
        <v>41823</v>
      </c>
      <c r="K6174" s="4">
        <v>10.32</v>
      </c>
      <c r="S6174" s="3">
        <v>41701</v>
      </c>
      <c r="T6174">
        <v>7.0000000000000007E-2</v>
      </c>
    </row>
    <row r="6175" spans="10:20" x14ac:dyDescent="0.25">
      <c r="J6175" s="2">
        <v>41827</v>
      </c>
      <c r="K6175" s="4">
        <v>11.33</v>
      </c>
      <c r="S6175" s="3">
        <v>41702</v>
      </c>
      <c r="T6175">
        <v>7.0000000000000007E-2</v>
      </c>
    </row>
    <row r="6176" spans="10:20" x14ac:dyDescent="0.25">
      <c r="J6176" s="2">
        <v>41828</v>
      </c>
      <c r="K6176" s="4">
        <v>11.98</v>
      </c>
      <c r="S6176" s="3">
        <v>41703</v>
      </c>
      <c r="T6176">
        <v>0.08</v>
      </c>
    </row>
    <row r="6177" spans="10:20" x14ac:dyDescent="0.25">
      <c r="J6177" s="2">
        <v>41829</v>
      </c>
      <c r="K6177" s="4">
        <v>11.65</v>
      </c>
      <c r="S6177" s="3">
        <v>41704</v>
      </c>
      <c r="T6177">
        <v>0.08</v>
      </c>
    </row>
    <row r="6178" spans="10:20" x14ac:dyDescent="0.25">
      <c r="J6178" s="2">
        <v>41830</v>
      </c>
      <c r="K6178" s="4">
        <v>12.59</v>
      </c>
      <c r="S6178" s="3">
        <v>41705</v>
      </c>
      <c r="T6178">
        <v>0.08</v>
      </c>
    </row>
    <row r="6179" spans="10:20" x14ac:dyDescent="0.25">
      <c r="J6179" s="2">
        <v>41831</v>
      </c>
      <c r="K6179" s="4">
        <v>12.08</v>
      </c>
      <c r="S6179" s="3">
        <v>41708</v>
      </c>
      <c r="T6179">
        <v>0.08</v>
      </c>
    </row>
    <row r="6180" spans="10:20" x14ac:dyDescent="0.25">
      <c r="J6180" s="2">
        <v>41834</v>
      </c>
      <c r="K6180" s="4">
        <v>11.82</v>
      </c>
      <c r="S6180" s="3">
        <v>41709</v>
      </c>
      <c r="T6180">
        <v>0.08</v>
      </c>
    </row>
    <row r="6181" spans="10:20" x14ac:dyDescent="0.25">
      <c r="J6181" s="2">
        <v>41835</v>
      </c>
      <c r="K6181" s="4">
        <v>11.96</v>
      </c>
      <c r="S6181" s="3">
        <v>41710</v>
      </c>
      <c r="T6181">
        <v>0.08</v>
      </c>
    </row>
    <row r="6182" spans="10:20" x14ac:dyDescent="0.25">
      <c r="J6182" s="2">
        <v>41836</v>
      </c>
      <c r="K6182" s="4">
        <v>11</v>
      </c>
      <c r="S6182" s="3">
        <v>41711</v>
      </c>
      <c r="T6182">
        <v>0.08</v>
      </c>
    </row>
    <row r="6183" spans="10:20" x14ac:dyDescent="0.25">
      <c r="J6183" s="2">
        <v>41837</v>
      </c>
      <c r="K6183" s="4">
        <v>14.54</v>
      </c>
      <c r="S6183" s="3">
        <v>41712</v>
      </c>
      <c r="T6183">
        <v>0.08</v>
      </c>
    </row>
    <row r="6184" spans="10:20" x14ac:dyDescent="0.25">
      <c r="J6184" s="2">
        <v>41838</v>
      </c>
      <c r="K6184" s="4">
        <v>12.06</v>
      </c>
      <c r="S6184" s="3">
        <v>41715</v>
      </c>
      <c r="T6184">
        <v>0.08</v>
      </c>
    </row>
    <row r="6185" spans="10:20" x14ac:dyDescent="0.25">
      <c r="J6185" s="2">
        <v>41841</v>
      </c>
      <c r="K6185" s="4">
        <v>12.81</v>
      </c>
      <c r="S6185" s="3">
        <v>41716</v>
      </c>
      <c r="T6185">
        <v>0.08</v>
      </c>
    </row>
    <row r="6186" spans="10:20" x14ac:dyDescent="0.25">
      <c r="J6186" s="2">
        <v>41842</v>
      </c>
      <c r="K6186" s="4">
        <v>12.24</v>
      </c>
      <c r="S6186" s="3">
        <v>41717</v>
      </c>
      <c r="T6186">
        <v>0.08</v>
      </c>
    </row>
    <row r="6187" spans="10:20" x14ac:dyDescent="0.25">
      <c r="J6187" s="2">
        <v>41843</v>
      </c>
      <c r="K6187" s="4">
        <v>11.52</v>
      </c>
      <c r="S6187" s="3">
        <v>41718</v>
      </c>
      <c r="T6187">
        <v>0.08</v>
      </c>
    </row>
    <row r="6188" spans="10:20" x14ac:dyDescent="0.25">
      <c r="J6188" s="2">
        <v>41844</v>
      </c>
      <c r="K6188" s="4">
        <v>11.84</v>
      </c>
      <c r="S6188" s="3">
        <v>41719</v>
      </c>
      <c r="T6188">
        <v>0.08</v>
      </c>
    </row>
    <row r="6189" spans="10:20" x14ac:dyDescent="0.25">
      <c r="J6189" s="2">
        <v>41845</v>
      </c>
      <c r="K6189" s="4">
        <v>12.69</v>
      </c>
      <c r="S6189" s="3">
        <v>41722</v>
      </c>
      <c r="T6189">
        <v>0.09</v>
      </c>
    </row>
    <row r="6190" spans="10:20" x14ac:dyDescent="0.25">
      <c r="J6190" s="2">
        <v>41848</v>
      </c>
      <c r="K6190" s="4">
        <v>12.56</v>
      </c>
      <c r="S6190" s="3">
        <v>41723</v>
      </c>
      <c r="T6190">
        <v>0.09</v>
      </c>
    </row>
    <row r="6191" spans="10:20" x14ac:dyDescent="0.25">
      <c r="J6191" s="2">
        <v>41849</v>
      </c>
      <c r="K6191" s="4">
        <v>13.28</v>
      </c>
      <c r="S6191" s="3">
        <v>41724</v>
      </c>
      <c r="T6191">
        <v>0.08</v>
      </c>
    </row>
    <row r="6192" spans="10:20" x14ac:dyDescent="0.25">
      <c r="J6192" s="2">
        <v>41850</v>
      </c>
      <c r="K6192" s="4">
        <v>13.33</v>
      </c>
      <c r="S6192" s="3">
        <v>41725</v>
      </c>
      <c r="T6192">
        <v>0.08</v>
      </c>
    </row>
    <row r="6193" spans="10:20" x14ac:dyDescent="0.25">
      <c r="J6193" s="2">
        <v>41851</v>
      </c>
      <c r="K6193" s="4">
        <v>16.95</v>
      </c>
      <c r="S6193" s="3">
        <v>41726</v>
      </c>
      <c r="T6193">
        <v>0.08</v>
      </c>
    </row>
    <row r="6194" spans="10:20" x14ac:dyDescent="0.25">
      <c r="J6194" s="2">
        <v>41852</v>
      </c>
      <c r="K6194" s="4">
        <v>17.03</v>
      </c>
      <c r="S6194" s="3">
        <v>41729</v>
      </c>
      <c r="T6194">
        <v>0.06</v>
      </c>
    </row>
    <row r="6195" spans="10:20" x14ac:dyDescent="0.25">
      <c r="J6195" s="2">
        <v>41855</v>
      </c>
      <c r="K6195" s="4">
        <v>15.12</v>
      </c>
      <c r="S6195" s="3">
        <v>41730</v>
      </c>
      <c r="T6195">
        <v>0.08</v>
      </c>
    </row>
    <row r="6196" spans="10:20" x14ac:dyDescent="0.25">
      <c r="J6196" s="2">
        <v>41856</v>
      </c>
      <c r="K6196" s="4">
        <v>16.87</v>
      </c>
      <c r="S6196" s="3">
        <v>41731</v>
      </c>
      <c r="T6196">
        <v>0.09</v>
      </c>
    </row>
    <row r="6197" spans="10:20" x14ac:dyDescent="0.25">
      <c r="J6197" s="2">
        <v>41857</v>
      </c>
      <c r="K6197" s="4">
        <v>16.37</v>
      </c>
      <c r="S6197" s="3">
        <v>41732</v>
      </c>
      <c r="T6197">
        <v>0.08</v>
      </c>
    </row>
    <row r="6198" spans="10:20" x14ac:dyDescent="0.25">
      <c r="J6198" s="2">
        <v>41858</v>
      </c>
      <c r="K6198" s="4">
        <v>16.66</v>
      </c>
      <c r="S6198" s="3">
        <v>41733</v>
      </c>
      <c r="T6198">
        <v>0.08</v>
      </c>
    </row>
    <row r="6199" spans="10:20" x14ac:dyDescent="0.25">
      <c r="J6199" s="2">
        <v>41859</v>
      </c>
      <c r="K6199" s="4">
        <v>15.77</v>
      </c>
      <c r="S6199" s="3">
        <v>41736</v>
      </c>
      <c r="T6199">
        <v>0.09</v>
      </c>
    </row>
    <row r="6200" spans="10:20" x14ac:dyDescent="0.25">
      <c r="J6200" s="2">
        <v>41862</v>
      </c>
      <c r="K6200" s="4">
        <v>14.23</v>
      </c>
      <c r="S6200" s="3">
        <v>41737</v>
      </c>
      <c r="T6200">
        <v>0.08</v>
      </c>
    </row>
    <row r="6201" spans="10:20" x14ac:dyDescent="0.25">
      <c r="J6201" s="2">
        <v>41863</v>
      </c>
      <c r="K6201" s="4">
        <v>14.13</v>
      </c>
      <c r="S6201" s="3">
        <v>41738</v>
      </c>
      <c r="T6201">
        <v>0.08</v>
      </c>
    </row>
    <row r="6202" spans="10:20" x14ac:dyDescent="0.25">
      <c r="J6202" s="2">
        <v>41864</v>
      </c>
      <c r="K6202" s="4">
        <v>12.9</v>
      </c>
      <c r="S6202" s="3">
        <v>41739</v>
      </c>
      <c r="T6202">
        <v>0.08</v>
      </c>
    </row>
    <row r="6203" spans="10:20" x14ac:dyDescent="0.25">
      <c r="J6203" s="2">
        <v>41865</v>
      </c>
      <c r="K6203" s="4">
        <v>12.42</v>
      </c>
      <c r="S6203" s="3">
        <v>41740</v>
      </c>
      <c r="T6203">
        <v>0.09</v>
      </c>
    </row>
    <row r="6204" spans="10:20" x14ac:dyDescent="0.25">
      <c r="J6204" s="2">
        <v>41866</v>
      </c>
      <c r="K6204" s="4">
        <v>13.15</v>
      </c>
      <c r="S6204" s="3">
        <v>41743</v>
      </c>
      <c r="T6204">
        <v>0.09</v>
      </c>
    </row>
    <row r="6205" spans="10:20" x14ac:dyDescent="0.25">
      <c r="J6205" s="2">
        <v>41869</v>
      </c>
      <c r="K6205" s="4">
        <v>12.32</v>
      </c>
      <c r="S6205" s="3">
        <v>41744</v>
      </c>
      <c r="T6205">
        <v>0.1</v>
      </c>
    </row>
    <row r="6206" spans="10:20" x14ac:dyDescent="0.25">
      <c r="J6206" s="2">
        <v>41870</v>
      </c>
      <c r="K6206" s="4">
        <v>12.21</v>
      </c>
      <c r="S6206" s="3">
        <v>41745</v>
      </c>
      <c r="T6206">
        <v>0.09</v>
      </c>
    </row>
    <row r="6207" spans="10:20" x14ac:dyDescent="0.25">
      <c r="J6207" s="2">
        <v>41871</v>
      </c>
      <c r="K6207" s="4">
        <v>11.78</v>
      </c>
      <c r="S6207" s="3">
        <v>41746</v>
      </c>
      <c r="T6207">
        <v>0.09</v>
      </c>
    </row>
    <row r="6208" spans="10:20" x14ac:dyDescent="0.25">
      <c r="J6208" s="2">
        <v>41872</v>
      </c>
      <c r="K6208" s="4">
        <v>11.76</v>
      </c>
      <c r="S6208" s="3">
        <v>41747</v>
      </c>
      <c r="T6208">
        <v>0.1</v>
      </c>
    </row>
    <row r="6209" spans="10:20" x14ac:dyDescent="0.25">
      <c r="J6209" s="2">
        <v>41873</v>
      </c>
      <c r="K6209" s="4">
        <v>11.47</v>
      </c>
      <c r="S6209" s="3">
        <v>41750</v>
      </c>
      <c r="T6209">
        <v>0.1</v>
      </c>
    </row>
    <row r="6210" spans="10:20" x14ac:dyDescent="0.25">
      <c r="J6210" s="2">
        <v>41876</v>
      </c>
      <c r="K6210" s="4">
        <v>11.7</v>
      </c>
      <c r="S6210" s="3">
        <v>41751</v>
      </c>
      <c r="T6210">
        <v>0.1</v>
      </c>
    </row>
    <row r="6211" spans="10:20" x14ac:dyDescent="0.25">
      <c r="J6211" s="2">
        <v>41877</v>
      </c>
      <c r="K6211" s="4">
        <v>11.63</v>
      </c>
      <c r="S6211" s="3">
        <v>41752</v>
      </c>
      <c r="T6211">
        <v>0.1</v>
      </c>
    </row>
    <row r="6212" spans="10:20" x14ac:dyDescent="0.25">
      <c r="J6212" s="2">
        <v>41878</v>
      </c>
      <c r="K6212" s="4">
        <v>11.78</v>
      </c>
      <c r="S6212" s="3">
        <v>41753</v>
      </c>
      <c r="T6212">
        <v>0.1</v>
      </c>
    </row>
    <row r="6213" spans="10:20" x14ac:dyDescent="0.25">
      <c r="J6213" s="2">
        <v>41879</v>
      </c>
      <c r="K6213" s="4">
        <v>12.05</v>
      </c>
      <c r="S6213" s="3">
        <v>41754</v>
      </c>
      <c r="T6213">
        <v>0.09</v>
      </c>
    </row>
    <row r="6214" spans="10:20" x14ac:dyDescent="0.25">
      <c r="J6214" s="2">
        <v>41880</v>
      </c>
      <c r="K6214" s="4">
        <v>11.98</v>
      </c>
      <c r="S6214" s="3">
        <v>41757</v>
      </c>
      <c r="T6214">
        <v>0.09</v>
      </c>
    </row>
    <row r="6215" spans="10:20" x14ac:dyDescent="0.25">
      <c r="J6215" s="2">
        <v>41884</v>
      </c>
      <c r="K6215" s="4">
        <v>12.25</v>
      </c>
      <c r="S6215" s="3">
        <v>41758</v>
      </c>
      <c r="T6215">
        <v>0.1</v>
      </c>
    </row>
    <row r="6216" spans="10:20" x14ac:dyDescent="0.25">
      <c r="J6216" s="2">
        <v>41885</v>
      </c>
      <c r="K6216" s="4">
        <v>12.36</v>
      </c>
      <c r="S6216" s="3">
        <v>41759</v>
      </c>
      <c r="T6216">
        <v>0.09</v>
      </c>
    </row>
    <row r="6217" spans="10:20" x14ac:dyDescent="0.25">
      <c r="J6217" s="2">
        <v>41886</v>
      </c>
      <c r="K6217" s="4">
        <v>12.64</v>
      </c>
      <c r="S6217" s="3">
        <v>41760</v>
      </c>
      <c r="T6217">
        <v>0.09</v>
      </c>
    </row>
    <row r="6218" spans="10:20" x14ac:dyDescent="0.25">
      <c r="J6218" s="2">
        <v>41887</v>
      </c>
      <c r="K6218" s="4">
        <v>12.09</v>
      </c>
      <c r="S6218" s="3">
        <v>41761</v>
      </c>
      <c r="T6218">
        <v>0.09</v>
      </c>
    </row>
    <row r="6219" spans="10:20" x14ac:dyDescent="0.25">
      <c r="J6219" s="2">
        <v>41890</v>
      </c>
      <c r="K6219" s="4">
        <v>12.66</v>
      </c>
      <c r="S6219" s="3">
        <v>41764</v>
      </c>
      <c r="T6219">
        <v>0.09</v>
      </c>
    </row>
    <row r="6220" spans="10:20" x14ac:dyDescent="0.25">
      <c r="J6220" s="2">
        <v>41891</v>
      </c>
      <c r="K6220" s="4">
        <v>13.5</v>
      </c>
      <c r="S6220" s="3">
        <v>41765</v>
      </c>
      <c r="T6220">
        <v>0.09</v>
      </c>
    </row>
    <row r="6221" spans="10:20" x14ac:dyDescent="0.25">
      <c r="J6221" s="2">
        <v>41892</v>
      </c>
      <c r="K6221" s="4">
        <v>12.88</v>
      </c>
      <c r="S6221" s="3">
        <v>41766</v>
      </c>
      <c r="T6221">
        <v>0.08</v>
      </c>
    </row>
    <row r="6222" spans="10:20" x14ac:dyDescent="0.25">
      <c r="J6222" s="2">
        <v>41893</v>
      </c>
      <c r="K6222" s="4">
        <v>12.8</v>
      </c>
      <c r="S6222" s="3">
        <v>41767</v>
      </c>
      <c r="T6222">
        <v>0.08</v>
      </c>
    </row>
    <row r="6223" spans="10:20" x14ac:dyDescent="0.25">
      <c r="J6223" s="2">
        <v>41894</v>
      </c>
      <c r="K6223" s="4">
        <v>13.31</v>
      </c>
      <c r="S6223" s="3">
        <v>41768</v>
      </c>
      <c r="T6223">
        <v>0.08</v>
      </c>
    </row>
    <row r="6224" spans="10:20" x14ac:dyDescent="0.25">
      <c r="J6224" s="2">
        <v>41897</v>
      </c>
      <c r="K6224" s="4">
        <v>14.12</v>
      </c>
      <c r="S6224" s="3">
        <v>41771</v>
      </c>
      <c r="T6224">
        <v>0.08</v>
      </c>
    </row>
    <row r="6225" spans="10:20" x14ac:dyDescent="0.25">
      <c r="J6225" s="2">
        <v>41898</v>
      </c>
      <c r="K6225" s="4">
        <v>12.73</v>
      </c>
      <c r="S6225" s="3">
        <v>41772</v>
      </c>
      <c r="T6225">
        <v>0.09</v>
      </c>
    </row>
    <row r="6226" spans="10:20" x14ac:dyDescent="0.25">
      <c r="J6226" s="2">
        <v>41899</v>
      </c>
      <c r="K6226" s="4">
        <v>12.65</v>
      </c>
      <c r="S6226" s="3">
        <v>41773</v>
      </c>
      <c r="T6226">
        <v>0.08</v>
      </c>
    </row>
    <row r="6227" spans="10:20" x14ac:dyDescent="0.25">
      <c r="J6227" s="2">
        <v>41900</v>
      </c>
      <c r="K6227" s="4">
        <v>12.03</v>
      </c>
      <c r="S6227" s="3">
        <v>41774</v>
      </c>
      <c r="T6227">
        <v>0.09</v>
      </c>
    </row>
    <row r="6228" spans="10:20" x14ac:dyDescent="0.25">
      <c r="J6228" s="2">
        <v>41901</v>
      </c>
      <c r="K6228" s="4">
        <v>12.11</v>
      </c>
      <c r="S6228" s="3">
        <v>41775</v>
      </c>
      <c r="T6228">
        <v>0.09</v>
      </c>
    </row>
    <row r="6229" spans="10:20" x14ac:dyDescent="0.25">
      <c r="J6229" s="2">
        <v>41904</v>
      </c>
      <c r="K6229" s="4">
        <v>13.69</v>
      </c>
      <c r="S6229" s="3">
        <v>41778</v>
      </c>
      <c r="T6229">
        <v>0.09</v>
      </c>
    </row>
    <row r="6230" spans="10:20" x14ac:dyDescent="0.25">
      <c r="J6230" s="2">
        <v>41905</v>
      </c>
      <c r="K6230" s="4">
        <v>14.93</v>
      </c>
      <c r="S6230" s="3">
        <v>41779</v>
      </c>
      <c r="T6230">
        <v>0.09</v>
      </c>
    </row>
    <row r="6231" spans="10:20" x14ac:dyDescent="0.25">
      <c r="J6231" s="2">
        <v>41906</v>
      </c>
      <c r="K6231" s="4">
        <v>13.27</v>
      </c>
      <c r="S6231" s="3">
        <v>41780</v>
      </c>
      <c r="T6231">
        <v>0.09</v>
      </c>
    </row>
    <row r="6232" spans="10:20" x14ac:dyDescent="0.25">
      <c r="J6232" s="2">
        <v>41907</v>
      </c>
      <c r="K6232" s="4">
        <v>15.64</v>
      </c>
      <c r="S6232" s="3">
        <v>41781</v>
      </c>
      <c r="T6232">
        <v>0.09</v>
      </c>
    </row>
    <row r="6233" spans="10:20" x14ac:dyDescent="0.25">
      <c r="J6233" s="2">
        <v>41908</v>
      </c>
      <c r="K6233" s="4">
        <v>14.85</v>
      </c>
      <c r="S6233" s="3">
        <v>41782</v>
      </c>
      <c r="T6233">
        <v>0.09</v>
      </c>
    </row>
    <row r="6234" spans="10:20" x14ac:dyDescent="0.25">
      <c r="J6234" s="2">
        <v>41911</v>
      </c>
      <c r="K6234" s="4">
        <v>15.98</v>
      </c>
      <c r="S6234" s="3">
        <v>41786</v>
      </c>
      <c r="T6234">
        <v>0.09</v>
      </c>
    </row>
    <row r="6235" spans="10:20" x14ac:dyDescent="0.25">
      <c r="J6235" s="2">
        <v>41912</v>
      </c>
      <c r="K6235" s="4">
        <v>16.309999999999999</v>
      </c>
      <c r="S6235" s="3">
        <v>41787</v>
      </c>
      <c r="T6235">
        <v>0.09</v>
      </c>
    </row>
    <row r="6236" spans="10:20" x14ac:dyDescent="0.25">
      <c r="J6236" s="2">
        <v>41913</v>
      </c>
      <c r="K6236" s="4">
        <v>16.71</v>
      </c>
      <c r="S6236" s="3">
        <v>41788</v>
      </c>
      <c r="T6236">
        <v>0.09</v>
      </c>
    </row>
    <row r="6237" spans="10:20" x14ac:dyDescent="0.25">
      <c r="J6237" s="2">
        <v>41914</v>
      </c>
      <c r="K6237" s="4">
        <v>16.16</v>
      </c>
      <c r="S6237" s="3">
        <v>41789</v>
      </c>
      <c r="T6237">
        <v>0.08</v>
      </c>
    </row>
    <row r="6238" spans="10:20" x14ac:dyDescent="0.25">
      <c r="J6238" s="2">
        <v>41915</v>
      </c>
      <c r="K6238" s="4">
        <v>14.55</v>
      </c>
      <c r="S6238" s="3">
        <v>41792</v>
      </c>
      <c r="T6238">
        <v>0.09</v>
      </c>
    </row>
    <row r="6239" spans="10:20" x14ac:dyDescent="0.25">
      <c r="J6239" s="2">
        <v>41918</v>
      </c>
      <c r="K6239" s="4">
        <v>15.46</v>
      </c>
      <c r="S6239" s="3">
        <v>41793</v>
      </c>
      <c r="T6239">
        <v>0.1</v>
      </c>
    </row>
    <row r="6240" spans="10:20" x14ac:dyDescent="0.25">
      <c r="J6240" s="2">
        <v>41919</v>
      </c>
      <c r="K6240" s="4">
        <v>17.2</v>
      </c>
      <c r="S6240" s="3">
        <v>41794</v>
      </c>
      <c r="T6240">
        <v>0.09</v>
      </c>
    </row>
    <row r="6241" spans="10:20" x14ac:dyDescent="0.25">
      <c r="J6241" s="2">
        <v>41920</v>
      </c>
      <c r="K6241" s="4">
        <v>15.11</v>
      </c>
      <c r="S6241" s="3">
        <v>41795</v>
      </c>
      <c r="T6241">
        <v>0.09</v>
      </c>
    </row>
    <row r="6242" spans="10:20" x14ac:dyDescent="0.25">
      <c r="J6242" s="2">
        <v>41921</v>
      </c>
      <c r="K6242" s="4">
        <v>18.760000000000002</v>
      </c>
      <c r="S6242" s="3">
        <v>41796</v>
      </c>
      <c r="T6242">
        <v>0.09</v>
      </c>
    </row>
    <row r="6243" spans="10:20" x14ac:dyDescent="0.25">
      <c r="J6243" s="2">
        <v>41922</v>
      </c>
      <c r="K6243" s="4">
        <v>21.24</v>
      </c>
      <c r="S6243" s="3">
        <v>41799</v>
      </c>
      <c r="T6243">
        <v>0.09</v>
      </c>
    </row>
    <row r="6244" spans="10:20" x14ac:dyDescent="0.25">
      <c r="J6244" s="2">
        <v>41925</v>
      </c>
      <c r="K6244" s="4">
        <v>24.64</v>
      </c>
      <c r="S6244" s="3">
        <v>41800</v>
      </c>
      <c r="T6244">
        <v>0.09</v>
      </c>
    </row>
    <row r="6245" spans="10:20" x14ac:dyDescent="0.25">
      <c r="J6245" s="2">
        <v>41926</v>
      </c>
      <c r="K6245" s="4">
        <v>22.79</v>
      </c>
      <c r="S6245" s="3">
        <v>41801</v>
      </c>
      <c r="T6245">
        <v>0.09</v>
      </c>
    </row>
    <row r="6246" spans="10:20" x14ac:dyDescent="0.25">
      <c r="J6246" s="2">
        <v>41927</v>
      </c>
      <c r="K6246" s="4">
        <v>26.25</v>
      </c>
      <c r="S6246" s="3">
        <v>41802</v>
      </c>
      <c r="T6246">
        <v>0.09</v>
      </c>
    </row>
    <row r="6247" spans="10:20" x14ac:dyDescent="0.25">
      <c r="J6247" s="2">
        <v>41928</v>
      </c>
      <c r="K6247" s="4">
        <v>25.2</v>
      </c>
      <c r="S6247" s="3">
        <v>41803</v>
      </c>
      <c r="T6247">
        <v>0.1</v>
      </c>
    </row>
    <row r="6248" spans="10:20" x14ac:dyDescent="0.25">
      <c r="J6248" s="2">
        <v>41929</v>
      </c>
      <c r="K6248" s="4">
        <v>21.99</v>
      </c>
      <c r="S6248" s="3">
        <v>41806</v>
      </c>
      <c r="T6248">
        <v>0.1</v>
      </c>
    </row>
    <row r="6249" spans="10:20" x14ac:dyDescent="0.25">
      <c r="J6249" s="2">
        <v>41932</v>
      </c>
      <c r="K6249" s="4">
        <v>18.57</v>
      </c>
      <c r="S6249" s="3">
        <v>41807</v>
      </c>
      <c r="T6249">
        <v>0.1</v>
      </c>
    </row>
    <row r="6250" spans="10:20" x14ac:dyDescent="0.25">
      <c r="J6250" s="2">
        <v>41933</v>
      </c>
      <c r="K6250" s="4">
        <v>16.079999999999998</v>
      </c>
      <c r="S6250" s="3">
        <v>41808</v>
      </c>
      <c r="T6250">
        <v>0.1</v>
      </c>
    </row>
    <row r="6251" spans="10:20" x14ac:dyDescent="0.25">
      <c r="J6251" s="2">
        <v>41934</v>
      </c>
      <c r="K6251" s="4">
        <v>17.87</v>
      </c>
      <c r="S6251" s="3">
        <v>41809</v>
      </c>
      <c r="T6251">
        <v>0.1</v>
      </c>
    </row>
    <row r="6252" spans="10:20" x14ac:dyDescent="0.25">
      <c r="J6252" s="2">
        <v>41935</v>
      </c>
      <c r="K6252" s="4">
        <v>16.53</v>
      </c>
      <c r="S6252" s="3">
        <v>41810</v>
      </c>
      <c r="T6252">
        <v>0.1</v>
      </c>
    </row>
    <row r="6253" spans="10:20" x14ac:dyDescent="0.25">
      <c r="J6253" s="2">
        <v>41936</v>
      </c>
      <c r="K6253" s="4">
        <v>16.11</v>
      </c>
      <c r="S6253" s="3">
        <v>41813</v>
      </c>
      <c r="T6253">
        <v>0.1</v>
      </c>
    </row>
    <row r="6254" spans="10:20" x14ac:dyDescent="0.25">
      <c r="J6254" s="2">
        <v>41939</v>
      </c>
      <c r="K6254" s="4">
        <v>16.04</v>
      </c>
      <c r="S6254" s="3">
        <v>41814</v>
      </c>
      <c r="T6254">
        <v>0.1</v>
      </c>
    </row>
    <row r="6255" spans="10:20" x14ac:dyDescent="0.25">
      <c r="J6255" s="2">
        <v>41940</v>
      </c>
      <c r="K6255" s="4">
        <v>14.39</v>
      </c>
      <c r="S6255" s="3">
        <v>41815</v>
      </c>
      <c r="T6255">
        <v>0.1</v>
      </c>
    </row>
    <row r="6256" spans="10:20" x14ac:dyDescent="0.25">
      <c r="J6256" s="2">
        <v>41941</v>
      </c>
      <c r="K6256" s="4">
        <v>15.15</v>
      </c>
      <c r="S6256" s="3">
        <v>41816</v>
      </c>
      <c r="T6256">
        <v>0.1</v>
      </c>
    </row>
    <row r="6257" spans="10:20" x14ac:dyDescent="0.25">
      <c r="J6257" s="2">
        <v>41942</v>
      </c>
      <c r="K6257" s="4">
        <v>14.52</v>
      </c>
      <c r="S6257" s="3">
        <v>41817</v>
      </c>
      <c r="T6257">
        <v>0.1</v>
      </c>
    </row>
    <row r="6258" spans="10:20" x14ac:dyDescent="0.25">
      <c r="J6258" s="2">
        <v>41943</v>
      </c>
      <c r="K6258" s="4">
        <v>14.03</v>
      </c>
      <c r="S6258" s="3">
        <v>41820</v>
      </c>
      <c r="T6258">
        <v>0.09</v>
      </c>
    </row>
    <row r="6259" spans="10:20" x14ac:dyDescent="0.25">
      <c r="J6259" s="2">
        <v>41946</v>
      </c>
      <c r="K6259" s="4">
        <v>14.73</v>
      </c>
      <c r="S6259" s="3">
        <v>41821</v>
      </c>
      <c r="T6259">
        <v>0.1</v>
      </c>
    </row>
    <row r="6260" spans="10:20" x14ac:dyDescent="0.25">
      <c r="J6260" s="2">
        <v>41947</v>
      </c>
      <c r="K6260" s="4">
        <v>14.89</v>
      </c>
      <c r="S6260" s="3">
        <v>41822</v>
      </c>
      <c r="T6260">
        <v>0.1</v>
      </c>
    </row>
    <row r="6261" spans="10:20" x14ac:dyDescent="0.25">
      <c r="J6261" s="2">
        <v>41948</v>
      </c>
      <c r="K6261" s="4">
        <v>14.17</v>
      </c>
      <c r="S6261" s="3">
        <v>41823</v>
      </c>
      <c r="T6261">
        <v>0.09</v>
      </c>
    </row>
    <row r="6262" spans="10:20" x14ac:dyDescent="0.25">
      <c r="J6262" s="2">
        <v>41949</v>
      </c>
      <c r="K6262" s="4">
        <v>13.67</v>
      </c>
      <c r="S6262" s="3">
        <v>41827</v>
      </c>
      <c r="T6262">
        <v>0.1</v>
      </c>
    </row>
    <row r="6263" spans="10:20" x14ac:dyDescent="0.25">
      <c r="J6263" s="2">
        <v>41950</v>
      </c>
      <c r="K6263" s="4">
        <v>13.12</v>
      </c>
      <c r="S6263" s="3">
        <v>41828</v>
      </c>
      <c r="T6263">
        <v>0.09</v>
      </c>
    </row>
    <row r="6264" spans="10:20" x14ac:dyDescent="0.25">
      <c r="J6264" s="2">
        <v>41953</v>
      </c>
      <c r="K6264" s="4">
        <v>12.67</v>
      </c>
      <c r="S6264" s="3">
        <v>41829</v>
      </c>
      <c r="T6264">
        <v>0.09</v>
      </c>
    </row>
    <row r="6265" spans="10:20" x14ac:dyDescent="0.25">
      <c r="J6265" s="2">
        <v>41954</v>
      </c>
      <c r="K6265" s="4">
        <v>12.92</v>
      </c>
      <c r="S6265" s="3">
        <v>41830</v>
      </c>
      <c r="T6265">
        <v>0.09</v>
      </c>
    </row>
    <row r="6266" spans="10:20" x14ac:dyDescent="0.25">
      <c r="J6266" s="2">
        <v>41955</v>
      </c>
      <c r="K6266" s="4">
        <v>13.02</v>
      </c>
      <c r="S6266" s="3">
        <v>41831</v>
      </c>
      <c r="T6266">
        <v>0.09</v>
      </c>
    </row>
    <row r="6267" spans="10:20" x14ac:dyDescent="0.25">
      <c r="J6267" s="2">
        <v>41956</v>
      </c>
      <c r="K6267" s="4">
        <v>13.79</v>
      </c>
      <c r="S6267" s="3">
        <v>41834</v>
      </c>
      <c r="T6267">
        <v>0.09</v>
      </c>
    </row>
    <row r="6268" spans="10:20" x14ac:dyDescent="0.25">
      <c r="J6268" s="2">
        <v>41957</v>
      </c>
      <c r="K6268" s="4">
        <v>13.31</v>
      </c>
      <c r="S6268" s="3">
        <v>41835</v>
      </c>
      <c r="T6268">
        <v>0.09</v>
      </c>
    </row>
    <row r="6269" spans="10:20" x14ac:dyDescent="0.25">
      <c r="J6269" s="2">
        <v>41960</v>
      </c>
      <c r="K6269" s="4">
        <v>13.99</v>
      </c>
      <c r="S6269" s="3">
        <v>41836</v>
      </c>
      <c r="T6269">
        <v>0.09</v>
      </c>
    </row>
    <row r="6270" spans="10:20" x14ac:dyDescent="0.25">
      <c r="J6270" s="2">
        <v>41961</v>
      </c>
      <c r="K6270" s="4">
        <v>13.86</v>
      </c>
      <c r="S6270" s="3">
        <v>41837</v>
      </c>
      <c r="T6270">
        <v>0.09</v>
      </c>
    </row>
    <row r="6271" spans="10:20" x14ac:dyDescent="0.25">
      <c r="J6271" s="2">
        <v>41962</v>
      </c>
      <c r="K6271" s="4">
        <v>13.96</v>
      </c>
      <c r="S6271" s="3">
        <v>41838</v>
      </c>
      <c r="T6271">
        <v>0.09</v>
      </c>
    </row>
    <row r="6272" spans="10:20" x14ac:dyDescent="0.25">
      <c r="J6272" s="2">
        <v>41963</v>
      </c>
      <c r="K6272" s="4">
        <v>13.58</v>
      </c>
      <c r="S6272" s="3">
        <v>41841</v>
      </c>
      <c r="T6272">
        <v>0.1</v>
      </c>
    </row>
    <row r="6273" spans="10:20" x14ac:dyDescent="0.25">
      <c r="J6273" s="2">
        <v>41964</v>
      </c>
      <c r="K6273" s="4">
        <v>12.9</v>
      </c>
      <c r="S6273" s="3">
        <v>41842</v>
      </c>
      <c r="T6273">
        <v>0.09</v>
      </c>
    </row>
    <row r="6274" spans="10:20" x14ac:dyDescent="0.25">
      <c r="J6274" s="2">
        <v>41967</v>
      </c>
      <c r="K6274" s="4">
        <v>12.62</v>
      </c>
      <c r="S6274" s="3">
        <v>41843</v>
      </c>
      <c r="T6274">
        <v>0.09</v>
      </c>
    </row>
    <row r="6275" spans="10:20" x14ac:dyDescent="0.25">
      <c r="J6275" s="2">
        <v>41968</v>
      </c>
      <c r="K6275" s="4">
        <v>12.25</v>
      </c>
      <c r="S6275" s="3">
        <v>41844</v>
      </c>
      <c r="T6275">
        <v>0.09</v>
      </c>
    </row>
    <row r="6276" spans="10:20" x14ac:dyDescent="0.25">
      <c r="J6276" s="2">
        <v>41969</v>
      </c>
      <c r="K6276" s="4">
        <v>12.07</v>
      </c>
      <c r="S6276" s="3">
        <v>41845</v>
      </c>
      <c r="T6276">
        <v>0.09</v>
      </c>
    </row>
    <row r="6277" spans="10:20" x14ac:dyDescent="0.25">
      <c r="J6277" s="2">
        <v>41971</v>
      </c>
      <c r="K6277" s="4">
        <v>13.33</v>
      </c>
      <c r="S6277" s="3">
        <v>41848</v>
      </c>
      <c r="T6277">
        <v>0.09</v>
      </c>
    </row>
    <row r="6278" spans="10:20" x14ac:dyDescent="0.25">
      <c r="J6278" s="2">
        <v>41974</v>
      </c>
      <c r="K6278" s="4">
        <v>14.29</v>
      </c>
      <c r="S6278" s="3">
        <v>41849</v>
      </c>
      <c r="T6278">
        <v>0.09</v>
      </c>
    </row>
    <row r="6279" spans="10:20" x14ac:dyDescent="0.25">
      <c r="J6279" s="2">
        <v>41975</v>
      </c>
      <c r="K6279" s="4">
        <v>12.85</v>
      </c>
      <c r="S6279" s="3">
        <v>41850</v>
      </c>
      <c r="T6279">
        <v>0.09</v>
      </c>
    </row>
    <row r="6280" spans="10:20" x14ac:dyDescent="0.25">
      <c r="J6280" s="2">
        <v>41976</v>
      </c>
      <c r="K6280" s="4">
        <v>12.47</v>
      </c>
      <c r="S6280" s="3">
        <v>41851</v>
      </c>
      <c r="T6280">
        <v>0.08</v>
      </c>
    </row>
    <row r="6281" spans="10:20" x14ac:dyDescent="0.25">
      <c r="J6281" s="2">
        <v>41977</v>
      </c>
      <c r="K6281" s="4">
        <v>12.38</v>
      </c>
      <c r="S6281" s="3">
        <v>41852</v>
      </c>
      <c r="T6281">
        <v>0.09</v>
      </c>
    </row>
    <row r="6282" spans="10:20" x14ac:dyDescent="0.25">
      <c r="J6282" s="2">
        <v>41978</v>
      </c>
      <c r="K6282" s="4">
        <v>11.82</v>
      </c>
      <c r="S6282" s="3">
        <v>41855</v>
      </c>
      <c r="T6282">
        <v>0.09</v>
      </c>
    </row>
    <row r="6283" spans="10:20" x14ac:dyDescent="0.25">
      <c r="J6283" s="2">
        <v>41981</v>
      </c>
      <c r="K6283" s="4">
        <v>14.21</v>
      </c>
      <c r="S6283" s="3">
        <v>41856</v>
      </c>
      <c r="T6283">
        <v>0.09</v>
      </c>
    </row>
    <row r="6284" spans="10:20" x14ac:dyDescent="0.25">
      <c r="J6284" s="2">
        <v>41982</v>
      </c>
      <c r="K6284" s="4">
        <v>14.89</v>
      </c>
      <c r="S6284" s="3">
        <v>41857</v>
      </c>
      <c r="T6284">
        <v>0.09</v>
      </c>
    </row>
    <row r="6285" spans="10:20" x14ac:dyDescent="0.25">
      <c r="J6285" s="2">
        <v>41983</v>
      </c>
      <c r="K6285" s="4">
        <v>18.53</v>
      </c>
      <c r="S6285" s="3">
        <v>41858</v>
      </c>
      <c r="T6285">
        <v>0.09</v>
      </c>
    </row>
    <row r="6286" spans="10:20" x14ac:dyDescent="0.25">
      <c r="J6286" s="2">
        <v>41984</v>
      </c>
      <c r="K6286" s="4">
        <v>20.079999999999998</v>
      </c>
      <c r="S6286" s="3">
        <v>41859</v>
      </c>
      <c r="T6286">
        <v>0.09</v>
      </c>
    </row>
    <row r="6287" spans="10:20" x14ac:dyDescent="0.25">
      <c r="J6287" s="2">
        <v>41985</v>
      </c>
      <c r="K6287" s="4">
        <v>21.08</v>
      </c>
      <c r="S6287" s="3">
        <v>41862</v>
      </c>
      <c r="T6287">
        <v>0.09</v>
      </c>
    </row>
    <row r="6288" spans="10:20" x14ac:dyDescent="0.25">
      <c r="J6288" s="2">
        <v>41988</v>
      </c>
      <c r="K6288" s="4">
        <v>20.420000000000002</v>
      </c>
      <c r="S6288" s="3">
        <v>41863</v>
      </c>
      <c r="T6288">
        <v>0.09</v>
      </c>
    </row>
    <row r="6289" spans="10:20" x14ac:dyDescent="0.25">
      <c r="J6289" s="2">
        <v>41989</v>
      </c>
      <c r="K6289" s="4">
        <v>23.57</v>
      </c>
      <c r="S6289" s="3">
        <v>41864</v>
      </c>
      <c r="T6289">
        <v>0.09</v>
      </c>
    </row>
    <row r="6290" spans="10:20" x14ac:dyDescent="0.25">
      <c r="J6290" s="2">
        <v>41990</v>
      </c>
      <c r="K6290" s="4">
        <v>19.440000000000001</v>
      </c>
      <c r="S6290" s="3">
        <v>41865</v>
      </c>
      <c r="T6290">
        <v>0.09</v>
      </c>
    </row>
    <row r="6291" spans="10:20" x14ac:dyDescent="0.25">
      <c r="J6291" s="2">
        <v>41991</v>
      </c>
      <c r="K6291" s="4">
        <v>16.809999999999999</v>
      </c>
      <c r="S6291" s="3">
        <v>41866</v>
      </c>
      <c r="T6291">
        <v>0.09</v>
      </c>
    </row>
    <row r="6292" spans="10:20" x14ac:dyDescent="0.25">
      <c r="J6292" s="2">
        <v>41992</v>
      </c>
      <c r="K6292" s="4">
        <v>16.489999999999998</v>
      </c>
      <c r="S6292" s="3">
        <v>41869</v>
      </c>
      <c r="T6292">
        <v>0.09</v>
      </c>
    </row>
    <row r="6293" spans="10:20" x14ac:dyDescent="0.25">
      <c r="J6293" s="2">
        <v>41995</v>
      </c>
      <c r="K6293" s="4">
        <v>15.25</v>
      </c>
      <c r="S6293" s="3">
        <v>41870</v>
      </c>
      <c r="T6293">
        <v>0.09</v>
      </c>
    </row>
    <row r="6294" spans="10:20" x14ac:dyDescent="0.25">
      <c r="J6294" s="2">
        <v>41996</v>
      </c>
      <c r="K6294" s="4">
        <v>14.8</v>
      </c>
      <c r="S6294" s="3">
        <v>41871</v>
      </c>
      <c r="T6294">
        <v>0.09</v>
      </c>
    </row>
    <row r="6295" spans="10:20" x14ac:dyDescent="0.25">
      <c r="J6295" s="2">
        <v>41997</v>
      </c>
      <c r="K6295" s="4">
        <v>14.37</v>
      </c>
      <c r="S6295" s="3">
        <v>41872</v>
      </c>
      <c r="T6295">
        <v>0.09</v>
      </c>
    </row>
    <row r="6296" spans="10:20" x14ac:dyDescent="0.25">
      <c r="J6296" s="2">
        <v>41999</v>
      </c>
      <c r="K6296" s="4">
        <v>14.5</v>
      </c>
      <c r="S6296" s="3">
        <v>41873</v>
      </c>
      <c r="T6296">
        <v>0.09</v>
      </c>
    </row>
    <row r="6297" spans="10:20" x14ac:dyDescent="0.25">
      <c r="J6297" s="2">
        <v>42002</v>
      </c>
      <c r="K6297" s="4">
        <v>15.06</v>
      </c>
      <c r="S6297" s="3">
        <v>41876</v>
      </c>
      <c r="T6297">
        <v>0.09</v>
      </c>
    </row>
    <row r="6298" spans="10:20" x14ac:dyDescent="0.25">
      <c r="J6298" s="2">
        <v>42003</v>
      </c>
      <c r="K6298" s="4">
        <v>15.92</v>
      </c>
      <c r="S6298" s="3">
        <v>41877</v>
      </c>
      <c r="T6298">
        <v>0.09</v>
      </c>
    </row>
    <row r="6299" spans="10:20" x14ac:dyDescent="0.25">
      <c r="J6299" s="2">
        <v>42004</v>
      </c>
      <c r="K6299" s="4">
        <v>19.2</v>
      </c>
      <c r="S6299" s="3">
        <v>41878</v>
      </c>
      <c r="T6299">
        <v>0.09</v>
      </c>
    </row>
    <row r="6300" spans="10:20" x14ac:dyDescent="0.25">
      <c r="J6300" s="2">
        <v>42006</v>
      </c>
      <c r="K6300" s="4">
        <v>17.79</v>
      </c>
      <c r="S6300" s="3">
        <v>41879</v>
      </c>
      <c r="T6300">
        <v>0.09</v>
      </c>
    </row>
    <row r="6301" spans="10:20" x14ac:dyDescent="0.25">
      <c r="J6301" s="2">
        <v>42009</v>
      </c>
      <c r="K6301" s="4">
        <v>19.920000000000002</v>
      </c>
      <c r="S6301" s="3">
        <v>41880</v>
      </c>
      <c r="T6301">
        <v>7.0000000000000007E-2</v>
      </c>
    </row>
    <row r="6302" spans="10:20" x14ac:dyDescent="0.25">
      <c r="J6302" s="2">
        <v>42010</v>
      </c>
      <c r="K6302" s="4">
        <v>21.12</v>
      </c>
      <c r="S6302" s="3">
        <v>41884</v>
      </c>
      <c r="T6302">
        <v>0.09</v>
      </c>
    </row>
    <row r="6303" spans="10:20" x14ac:dyDescent="0.25">
      <c r="J6303" s="2">
        <v>42011</v>
      </c>
      <c r="K6303" s="4">
        <v>19.309999999999999</v>
      </c>
      <c r="S6303" s="3">
        <v>41885</v>
      </c>
      <c r="T6303">
        <v>0.09</v>
      </c>
    </row>
    <row r="6304" spans="10:20" x14ac:dyDescent="0.25">
      <c r="J6304" s="2">
        <v>42012</v>
      </c>
      <c r="K6304" s="4">
        <v>17.010000000000002</v>
      </c>
      <c r="S6304" s="3">
        <v>41886</v>
      </c>
      <c r="T6304">
        <v>0.09</v>
      </c>
    </row>
    <row r="6305" spans="10:20" x14ac:dyDescent="0.25">
      <c r="J6305" s="2">
        <v>42013</v>
      </c>
      <c r="K6305" s="4">
        <v>17.55</v>
      </c>
      <c r="S6305" s="3">
        <v>41887</v>
      </c>
      <c r="T6305">
        <v>0.09</v>
      </c>
    </row>
    <row r="6306" spans="10:20" x14ac:dyDescent="0.25">
      <c r="J6306" s="2">
        <v>42016</v>
      </c>
      <c r="K6306" s="4">
        <v>19.600000000000001</v>
      </c>
      <c r="S6306" s="3">
        <v>41890</v>
      </c>
      <c r="T6306">
        <v>0.09</v>
      </c>
    </row>
    <row r="6307" spans="10:20" x14ac:dyDescent="0.25">
      <c r="J6307" s="2">
        <v>42017</v>
      </c>
      <c r="K6307" s="4">
        <v>20.56</v>
      </c>
      <c r="S6307" s="3">
        <v>41891</v>
      </c>
      <c r="T6307">
        <v>0.09</v>
      </c>
    </row>
    <row r="6308" spans="10:20" x14ac:dyDescent="0.25">
      <c r="J6308" s="2">
        <v>42018</v>
      </c>
      <c r="K6308" s="4">
        <v>21.48</v>
      </c>
      <c r="S6308" s="3">
        <v>41892</v>
      </c>
      <c r="T6308">
        <v>0.09</v>
      </c>
    </row>
    <row r="6309" spans="10:20" x14ac:dyDescent="0.25">
      <c r="J6309" s="2">
        <v>42019</v>
      </c>
      <c r="K6309" s="4">
        <v>22.39</v>
      </c>
      <c r="S6309" s="3">
        <v>41893</v>
      </c>
      <c r="T6309">
        <v>0.09</v>
      </c>
    </row>
    <row r="6310" spans="10:20" x14ac:dyDescent="0.25">
      <c r="J6310" s="2">
        <v>42020</v>
      </c>
      <c r="K6310" s="4">
        <v>20.95</v>
      </c>
      <c r="S6310" s="3">
        <v>41894</v>
      </c>
      <c r="T6310">
        <v>0.09</v>
      </c>
    </row>
    <row r="6311" spans="10:20" x14ac:dyDescent="0.25">
      <c r="J6311" s="2">
        <v>42024</v>
      </c>
      <c r="K6311" s="4">
        <v>19.89</v>
      </c>
      <c r="S6311" s="3">
        <v>41897</v>
      </c>
      <c r="T6311">
        <v>0.09</v>
      </c>
    </row>
    <row r="6312" spans="10:20" x14ac:dyDescent="0.25">
      <c r="J6312" s="2">
        <v>42025</v>
      </c>
      <c r="K6312" s="4">
        <v>18.850000000000001</v>
      </c>
      <c r="S6312" s="3">
        <v>41898</v>
      </c>
      <c r="T6312">
        <v>0.09</v>
      </c>
    </row>
    <row r="6313" spans="10:20" x14ac:dyDescent="0.25">
      <c r="J6313" s="2">
        <v>42026</v>
      </c>
      <c r="K6313" s="4">
        <v>16.399999999999999</v>
      </c>
      <c r="S6313" s="3">
        <v>41899</v>
      </c>
      <c r="T6313">
        <v>0.09</v>
      </c>
    </row>
    <row r="6314" spans="10:20" x14ac:dyDescent="0.25">
      <c r="J6314" s="2">
        <v>42027</v>
      </c>
      <c r="K6314" s="4">
        <v>16.66</v>
      </c>
      <c r="S6314" s="3">
        <v>41900</v>
      </c>
      <c r="T6314">
        <v>0.09</v>
      </c>
    </row>
    <row r="6315" spans="10:20" x14ac:dyDescent="0.25">
      <c r="J6315" s="2">
        <v>42030</v>
      </c>
      <c r="K6315" s="4">
        <v>15.52</v>
      </c>
      <c r="S6315" s="3">
        <v>41901</v>
      </c>
      <c r="T6315">
        <v>0.09</v>
      </c>
    </row>
    <row r="6316" spans="10:20" x14ac:dyDescent="0.25">
      <c r="J6316" s="2">
        <v>42031</v>
      </c>
      <c r="K6316" s="4">
        <v>17.22</v>
      </c>
      <c r="S6316" s="3">
        <v>41904</v>
      </c>
      <c r="T6316">
        <v>0.09</v>
      </c>
    </row>
    <row r="6317" spans="10:20" x14ac:dyDescent="0.25">
      <c r="J6317" s="2">
        <v>42032</v>
      </c>
      <c r="K6317" s="4">
        <v>20.440000000000001</v>
      </c>
      <c r="S6317" s="3">
        <v>41905</v>
      </c>
      <c r="T6317">
        <v>0.09</v>
      </c>
    </row>
    <row r="6318" spans="10:20" x14ac:dyDescent="0.25">
      <c r="J6318" s="2">
        <v>42033</v>
      </c>
      <c r="K6318" s="4">
        <v>18.760000000000002</v>
      </c>
      <c r="S6318" s="3">
        <v>41906</v>
      </c>
      <c r="T6318">
        <v>0.09</v>
      </c>
    </row>
    <row r="6319" spans="10:20" x14ac:dyDescent="0.25">
      <c r="J6319" s="2">
        <v>42034</v>
      </c>
      <c r="K6319" s="4">
        <v>20.97</v>
      </c>
      <c r="S6319" s="3">
        <v>41907</v>
      </c>
      <c r="T6319">
        <v>0.09</v>
      </c>
    </row>
    <row r="6320" spans="10:20" x14ac:dyDescent="0.25">
      <c r="J6320" s="2">
        <v>42037</v>
      </c>
      <c r="K6320" s="4">
        <v>19.43</v>
      </c>
      <c r="S6320" s="3">
        <v>41908</v>
      </c>
      <c r="T6320">
        <v>0.09</v>
      </c>
    </row>
    <row r="6321" spans="10:20" x14ac:dyDescent="0.25">
      <c r="J6321" s="2">
        <v>42038</v>
      </c>
      <c r="K6321" s="4">
        <v>17.329999999999998</v>
      </c>
      <c r="S6321" s="3">
        <v>41911</v>
      </c>
      <c r="T6321">
        <v>0.08</v>
      </c>
    </row>
    <row r="6322" spans="10:20" x14ac:dyDescent="0.25">
      <c r="J6322" s="2">
        <v>42039</v>
      </c>
      <c r="K6322" s="4">
        <v>18.329999999999998</v>
      </c>
      <c r="S6322" s="3">
        <v>41912</v>
      </c>
      <c r="T6322">
        <v>7.0000000000000007E-2</v>
      </c>
    </row>
    <row r="6323" spans="10:20" x14ac:dyDescent="0.25">
      <c r="J6323" s="2">
        <v>42040</v>
      </c>
      <c r="K6323" s="4">
        <v>16.850000000000001</v>
      </c>
      <c r="S6323" s="3">
        <v>41913</v>
      </c>
      <c r="T6323">
        <v>0.09</v>
      </c>
    </row>
    <row r="6324" spans="10:20" x14ac:dyDescent="0.25">
      <c r="J6324" s="2">
        <v>42041</v>
      </c>
      <c r="K6324" s="4">
        <v>17.29</v>
      </c>
      <c r="S6324" s="3">
        <v>41914</v>
      </c>
      <c r="T6324">
        <v>0.09</v>
      </c>
    </row>
    <row r="6325" spans="10:20" x14ac:dyDescent="0.25">
      <c r="J6325" s="2">
        <v>42044</v>
      </c>
      <c r="K6325" s="4">
        <v>18.55</v>
      </c>
      <c r="S6325" s="3">
        <v>41915</v>
      </c>
      <c r="T6325">
        <v>0.09</v>
      </c>
    </row>
    <row r="6326" spans="10:20" x14ac:dyDescent="0.25">
      <c r="J6326" s="2">
        <v>42045</v>
      </c>
      <c r="K6326" s="4">
        <v>17.23</v>
      </c>
      <c r="S6326" s="3">
        <v>41918</v>
      </c>
      <c r="T6326">
        <v>0.09</v>
      </c>
    </row>
    <row r="6327" spans="10:20" x14ac:dyDescent="0.25">
      <c r="J6327" s="2">
        <v>42046</v>
      </c>
      <c r="K6327" s="4">
        <v>16.96</v>
      </c>
      <c r="S6327" s="3">
        <v>41919</v>
      </c>
      <c r="T6327">
        <v>0.09</v>
      </c>
    </row>
    <row r="6328" spans="10:20" x14ac:dyDescent="0.25">
      <c r="J6328" s="2">
        <v>42047</v>
      </c>
      <c r="K6328" s="4">
        <v>15.34</v>
      </c>
      <c r="S6328" s="3">
        <v>41920</v>
      </c>
      <c r="T6328">
        <v>0.09</v>
      </c>
    </row>
    <row r="6329" spans="10:20" x14ac:dyDescent="0.25">
      <c r="J6329" s="2">
        <v>42048</v>
      </c>
      <c r="K6329" s="4">
        <v>14.69</v>
      </c>
      <c r="S6329" s="3">
        <v>41921</v>
      </c>
      <c r="T6329">
        <v>0.08</v>
      </c>
    </row>
    <row r="6330" spans="10:20" x14ac:dyDescent="0.25">
      <c r="J6330" s="2">
        <v>42052</v>
      </c>
      <c r="K6330" s="4">
        <v>15.8</v>
      </c>
      <c r="S6330" s="3">
        <v>41922</v>
      </c>
      <c r="T6330">
        <v>0.09</v>
      </c>
    </row>
    <row r="6331" spans="10:20" x14ac:dyDescent="0.25">
      <c r="J6331" s="2">
        <v>42053</v>
      </c>
      <c r="K6331" s="4">
        <v>15.45</v>
      </c>
      <c r="S6331" s="3">
        <v>41926</v>
      </c>
      <c r="T6331">
        <v>0.09</v>
      </c>
    </row>
    <row r="6332" spans="10:20" x14ac:dyDescent="0.25">
      <c r="J6332" s="2">
        <v>42054</v>
      </c>
      <c r="K6332" s="4">
        <v>15.29</v>
      </c>
      <c r="S6332" s="3">
        <v>41927</v>
      </c>
      <c r="T6332">
        <v>0.09</v>
      </c>
    </row>
    <row r="6333" spans="10:20" x14ac:dyDescent="0.25">
      <c r="J6333" s="2">
        <v>42055</v>
      </c>
      <c r="K6333" s="4">
        <v>14.3</v>
      </c>
      <c r="S6333" s="3">
        <v>41928</v>
      </c>
      <c r="T6333">
        <v>0.09</v>
      </c>
    </row>
    <row r="6334" spans="10:20" x14ac:dyDescent="0.25">
      <c r="J6334" s="2">
        <v>42058</v>
      </c>
      <c r="K6334" s="4">
        <v>14.56</v>
      </c>
      <c r="S6334" s="3">
        <v>41929</v>
      </c>
      <c r="T6334">
        <v>0.09</v>
      </c>
    </row>
    <row r="6335" spans="10:20" x14ac:dyDescent="0.25">
      <c r="J6335" s="2">
        <v>42059</v>
      </c>
      <c r="K6335" s="4">
        <v>13.69</v>
      </c>
      <c r="S6335" s="3">
        <v>41932</v>
      </c>
      <c r="T6335">
        <v>0.09</v>
      </c>
    </row>
    <row r="6336" spans="10:20" x14ac:dyDescent="0.25">
      <c r="J6336" s="2">
        <v>42060</v>
      </c>
      <c r="K6336" s="4">
        <v>13.84</v>
      </c>
      <c r="S6336" s="3">
        <v>41933</v>
      </c>
      <c r="T6336">
        <v>0.09</v>
      </c>
    </row>
    <row r="6337" spans="10:20" x14ac:dyDescent="0.25">
      <c r="J6337" s="2">
        <v>42061</v>
      </c>
      <c r="K6337" s="4">
        <v>13.91</v>
      </c>
      <c r="S6337" s="3">
        <v>41934</v>
      </c>
      <c r="T6337">
        <v>0.09</v>
      </c>
    </row>
    <row r="6338" spans="10:20" x14ac:dyDescent="0.25">
      <c r="J6338" s="2">
        <v>42062</v>
      </c>
      <c r="K6338" s="4">
        <v>13.34</v>
      </c>
      <c r="S6338" s="3">
        <v>41935</v>
      </c>
      <c r="T6338">
        <v>0.09</v>
      </c>
    </row>
    <row r="6339" spans="10:20" x14ac:dyDescent="0.25">
      <c r="J6339" s="2">
        <v>42065</v>
      </c>
      <c r="K6339" s="4">
        <v>13.04</v>
      </c>
      <c r="S6339" s="3">
        <v>41936</v>
      </c>
      <c r="T6339">
        <v>0.09</v>
      </c>
    </row>
    <row r="6340" spans="10:20" x14ac:dyDescent="0.25">
      <c r="J6340" s="2">
        <v>42066</v>
      </c>
      <c r="K6340" s="4">
        <v>13.86</v>
      </c>
      <c r="S6340" s="3">
        <v>41939</v>
      </c>
      <c r="T6340">
        <v>0.09</v>
      </c>
    </row>
    <row r="6341" spans="10:20" x14ac:dyDescent="0.25">
      <c r="J6341" s="2">
        <v>42067</v>
      </c>
      <c r="K6341" s="4">
        <v>14.23</v>
      </c>
      <c r="S6341" s="3">
        <v>41940</v>
      </c>
      <c r="T6341">
        <v>0.09</v>
      </c>
    </row>
    <row r="6342" spans="10:20" x14ac:dyDescent="0.25">
      <c r="J6342" s="2">
        <v>42068</v>
      </c>
      <c r="K6342" s="4">
        <v>14.04</v>
      </c>
      <c r="S6342" s="3">
        <v>41941</v>
      </c>
      <c r="T6342">
        <v>0.09</v>
      </c>
    </row>
    <row r="6343" spans="10:20" x14ac:dyDescent="0.25">
      <c r="J6343" s="2">
        <v>42069</v>
      </c>
      <c r="K6343" s="4">
        <v>15.2</v>
      </c>
      <c r="S6343" s="3">
        <v>41942</v>
      </c>
      <c r="T6343">
        <v>0.09</v>
      </c>
    </row>
    <row r="6344" spans="10:20" x14ac:dyDescent="0.25">
      <c r="J6344" s="2">
        <v>42072</v>
      </c>
      <c r="K6344" s="4">
        <v>15.06</v>
      </c>
      <c r="S6344" s="3">
        <v>41943</v>
      </c>
      <c r="T6344">
        <v>7.0000000000000007E-2</v>
      </c>
    </row>
    <row r="6345" spans="10:20" x14ac:dyDescent="0.25">
      <c r="J6345" s="2">
        <v>42073</v>
      </c>
      <c r="K6345" s="4">
        <v>16.690000000000001</v>
      </c>
      <c r="S6345" s="3">
        <v>41946</v>
      </c>
      <c r="T6345">
        <v>0.09</v>
      </c>
    </row>
    <row r="6346" spans="10:20" x14ac:dyDescent="0.25">
      <c r="J6346" s="2">
        <v>42074</v>
      </c>
      <c r="K6346" s="4">
        <v>16.87</v>
      </c>
      <c r="S6346" s="3">
        <v>41947</v>
      </c>
      <c r="T6346">
        <v>0.1</v>
      </c>
    </row>
    <row r="6347" spans="10:20" x14ac:dyDescent="0.25">
      <c r="J6347" s="2">
        <v>42075</v>
      </c>
      <c r="K6347" s="4">
        <v>15.42</v>
      </c>
      <c r="S6347" s="3">
        <v>41948</v>
      </c>
      <c r="T6347">
        <v>0.09</v>
      </c>
    </row>
    <row r="6348" spans="10:20" x14ac:dyDescent="0.25">
      <c r="J6348" s="2">
        <v>42076</v>
      </c>
      <c r="K6348" s="4">
        <v>16</v>
      </c>
      <c r="S6348" s="3">
        <v>41949</v>
      </c>
      <c r="T6348">
        <v>0.09</v>
      </c>
    </row>
    <row r="6349" spans="10:20" x14ac:dyDescent="0.25">
      <c r="J6349" s="2">
        <v>42079</v>
      </c>
      <c r="K6349" s="4">
        <v>15.61</v>
      </c>
      <c r="S6349" s="3">
        <v>41950</v>
      </c>
      <c r="T6349">
        <v>0.09</v>
      </c>
    </row>
    <row r="6350" spans="10:20" x14ac:dyDescent="0.25">
      <c r="J6350" s="2">
        <v>42080</v>
      </c>
      <c r="K6350" s="4">
        <v>15.66</v>
      </c>
      <c r="S6350" s="3">
        <v>41953</v>
      </c>
      <c r="T6350">
        <v>0.09</v>
      </c>
    </row>
    <row r="6351" spans="10:20" x14ac:dyDescent="0.25">
      <c r="J6351" s="2">
        <v>42081</v>
      </c>
      <c r="K6351" s="4">
        <v>13.97</v>
      </c>
      <c r="S6351" s="3">
        <v>41955</v>
      </c>
      <c r="T6351">
        <v>0.09</v>
      </c>
    </row>
    <row r="6352" spans="10:20" x14ac:dyDescent="0.25">
      <c r="J6352" s="2">
        <v>42082</v>
      </c>
      <c r="K6352" s="4">
        <v>14.07</v>
      </c>
      <c r="S6352" s="3">
        <v>41956</v>
      </c>
      <c r="T6352">
        <v>0.09</v>
      </c>
    </row>
    <row r="6353" spans="10:20" x14ac:dyDescent="0.25">
      <c r="J6353" s="2">
        <v>42083</v>
      </c>
      <c r="K6353" s="4">
        <v>13.02</v>
      </c>
      <c r="S6353" s="3">
        <v>41957</v>
      </c>
      <c r="T6353">
        <v>0.09</v>
      </c>
    </row>
    <row r="6354" spans="10:20" x14ac:dyDescent="0.25">
      <c r="J6354" s="2">
        <v>42086</v>
      </c>
      <c r="K6354" s="4">
        <v>13.41</v>
      </c>
      <c r="S6354" s="3">
        <v>41960</v>
      </c>
      <c r="T6354">
        <v>0.1</v>
      </c>
    </row>
    <row r="6355" spans="10:20" x14ac:dyDescent="0.25">
      <c r="J6355" s="2">
        <v>42087</v>
      </c>
      <c r="K6355" s="4">
        <v>13.62</v>
      </c>
      <c r="S6355" s="3">
        <v>41961</v>
      </c>
      <c r="T6355">
        <v>0.11</v>
      </c>
    </row>
    <row r="6356" spans="10:20" x14ac:dyDescent="0.25">
      <c r="J6356" s="2">
        <v>42088</v>
      </c>
      <c r="K6356" s="4">
        <v>15.44</v>
      </c>
      <c r="S6356" s="3">
        <v>41962</v>
      </c>
      <c r="T6356">
        <v>0.1</v>
      </c>
    </row>
    <row r="6357" spans="10:20" x14ac:dyDescent="0.25">
      <c r="J6357" s="2">
        <v>42089</v>
      </c>
      <c r="K6357" s="4">
        <v>15.8</v>
      </c>
      <c r="S6357" s="3">
        <v>41963</v>
      </c>
      <c r="T6357">
        <v>0.1</v>
      </c>
    </row>
    <row r="6358" spans="10:20" x14ac:dyDescent="0.25">
      <c r="J6358" s="2">
        <v>42090</v>
      </c>
      <c r="K6358" s="4">
        <v>15.07</v>
      </c>
      <c r="S6358" s="3">
        <v>41964</v>
      </c>
      <c r="T6358">
        <v>0.1</v>
      </c>
    </row>
    <row r="6359" spans="10:20" x14ac:dyDescent="0.25">
      <c r="J6359" s="2">
        <v>42093</v>
      </c>
      <c r="K6359" s="4">
        <v>14.51</v>
      </c>
      <c r="S6359" s="3">
        <v>41967</v>
      </c>
      <c r="T6359">
        <v>0.1</v>
      </c>
    </row>
    <row r="6360" spans="10:20" x14ac:dyDescent="0.25">
      <c r="J6360" s="2">
        <v>42094</v>
      </c>
      <c r="K6360" s="4">
        <v>15.29</v>
      </c>
      <c r="S6360" s="3">
        <v>41968</v>
      </c>
      <c r="T6360">
        <v>0.1</v>
      </c>
    </row>
    <row r="6361" spans="10:20" x14ac:dyDescent="0.25">
      <c r="J6361" s="2">
        <v>42095</v>
      </c>
      <c r="K6361" s="4">
        <v>15.11</v>
      </c>
      <c r="S6361" s="3">
        <v>41969</v>
      </c>
      <c r="T6361">
        <v>0.1</v>
      </c>
    </row>
    <row r="6362" spans="10:20" x14ac:dyDescent="0.25">
      <c r="J6362" s="2">
        <v>42096</v>
      </c>
      <c r="K6362" s="4">
        <v>14.67</v>
      </c>
      <c r="S6362" s="3">
        <v>41971</v>
      </c>
      <c r="T6362">
        <v>0.08</v>
      </c>
    </row>
    <row r="6363" spans="10:20" x14ac:dyDescent="0.25">
      <c r="J6363" s="2">
        <v>42100</v>
      </c>
      <c r="K6363" s="4">
        <v>14.74</v>
      </c>
      <c r="S6363" s="3">
        <v>41974</v>
      </c>
      <c r="T6363">
        <v>0.13</v>
      </c>
    </row>
    <row r="6364" spans="10:20" x14ac:dyDescent="0.25">
      <c r="J6364" s="2">
        <v>42101</v>
      </c>
      <c r="K6364" s="4">
        <v>14.78</v>
      </c>
      <c r="S6364" s="3">
        <v>41975</v>
      </c>
      <c r="T6364">
        <v>0.12</v>
      </c>
    </row>
    <row r="6365" spans="10:20" x14ac:dyDescent="0.25">
      <c r="J6365" s="2">
        <v>42102</v>
      </c>
      <c r="K6365" s="4">
        <v>13.98</v>
      </c>
      <c r="S6365" s="3">
        <v>41976</v>
      </c>
      <c r="T6365">
        <v>0.12</v>
      </c>
    </row>
    <row r="6366" spans="10:20" x14ac:dyDescent="0.25">
      <c r="J6366" s="2">
        <v>42103</v>
      </c>
      <c r="K6366" s="4">
        <v>13.09</v>
      </c>
      <c r="S6366" s="3">
        <v>41977</v>
      </c>
      <c r="T6366">
        <v>0.12</v>
      </c>
    </row>
    <row r="6367" spans="10:20" x14ac:dyDescent="0.25">
      <c r="J6367" s="2">
        <v>42104</v>
      </c>
      <c r="K6367" s="4">
        <v>12.58</v>
      </c>
      <c r="S6367" s="3">
        <v>41978</v>
      </c>
      <c r="T6367">
        <v>0.12</v>
      </c>
    </row>
    <row r="6368" spans="10:20" x14ac:dyDescent="0.25">
      <c r="J6368" s="2">
        <v>42107</v>
      </c>
      <c r="K6368" s="4">
        <v>13.94</v>
      </c>
      <c r="S6368" s="3">
        <v>41981</v>
      </c>
      <c r="T6368">
        <v>0.12</v>
      </c>
    </row>
    <row r="6369" spans="10:20" x14ac:dyDescent="0.25">
      <c r="J6369" s="2">
        <v>42108</v>
      </c>
      <c r="K6369" s="4">
        <v>13.67</v>
      </c>
      <c r="S6369" s="3">
        <v>41982</v>
      </c>
      <c r="T6369">
        <v>0.12</v>
      </c>
    </row>
    <row r="6370" spans="10:20" x14ac:dyDescent="0.25">
      <c r="J6370" s="2">
        <v>42109</v>
      </c>
      <c r="K6370" s="4">
        <v>12.84</v>
      </c>
      <c r="S6370" s="3">
        <v>41983</v>
      </c>
      <c r="T6370">
        <v>0.12</v>
      </c>
    </row>
    <row r="6371" spans="10:20" x14ac:dyDescent="0.25">
      <c r="J6371" s="2">
        <v>42110</v>
      </c>
      <c r="K6371" s="4">
        <v>12.6</v>
      </c>
      <c r="S6371" s="3">
        <v>41984</v>
      </c>
      <c r="T6371">
        <v>0.12</v>
      </c>
    </row>
    <row r="6372" spans="10:20" x14ac:dyDescent="0.25">
      <c r="J6372" s="2">
        <v>42111</v>
      </c>
      <c r="K6372" s="4">
        <v>13.89</v>
      </c>
      <c r="S6372" s="3">
        <v>41985</v>
      </c>
      <c r="T6372">
        <v>0.12</v>
      </c>
    </row>
    <row r="6373" spans="10:20" x14ac:dyDescent="0.25">
      <c r="J6373" s="2">
        <v>42114</v>
      </c>
      <c r="K6373" s="4">
        <v>13.3</v>
      </c>
      <c r="S6373" s="3">
        <v>41988</v>
      </c>
      <c r="T6373">
        <v>0.11</v>
      </c>
    </row>
    <row r="6374" spans="10:20" x14ac:dyDescent="0.25">
      <c r="J6374" s="2">
        <v>42115</v>
      </c>
      <c r="K6374" s="4">
        <v>13.25</v>
      </c>
      <c r="S6374" s="3">
        <v>41989</v>
      </c>
      <c r="T6374">
        <v>0.12</v>
      </c>
    </row>
    <row r="6375" spans="10:20" x14ac:dyDescent="0.25">
      <c r="J6375" s="2">
        <v>42116</v>
      </c>
      <c r="K6375" s="4">
        <v>12.71</v>
      </c>
      <c r="S6375" s="3">
        <v>41990</v>
      </c>
      <c r="T6375">
        <v>0.13</v>
      </c>
    </row>
    <row r="6376" spans="10:20" x14ac:dyDescent="0.25">
      <c r="J6376" s="2">
        <v>42117</v>
      </c>
      <c r="K6376" s="4">
        <v>12.48</v>
      </c>
      <c r="S6376" s="3">
        <v>41991</v>
      </c>
      <c r="T6376">
        <v>0.13</v>
      </c>
    </row>
    <row r="6377" spans="10:20" x14ac:dyDescent="0.25">
      <c r="J6377" s="2">
        <v>42118</v>
      </c>
      <c r="K6377" s="4">
        <v>12.29</v>
      </c>
      <c r="S6377" s="3">
        <v>41992</v>
      </c>
      <c r="T6377">
        <v>0.13</v>
      </c>
    </row>
    <row r="6378" spans="10:20" x14ac:dyDescent="0.25">
      <c r="J6378" s="2">
        <v>42121</v>
      </c>
      <c r="K6378" s="4">
        <v>13.12</v>
      </c>
      <c r="S6378" s="3">
        <v>41995</v>
      </c>
      <c r="T6378">
        <v>0.13</v>
      </c>
    </row>
    <row r="6379" spans="10:20" x14ac:dyDescent="0.25">
      <c r="J6379" s="2">
        <v>42122</v>
      </c>
      <c r="K6379" s="4">
        <v>12.41</v>
      </c>
      <c r="S6379" s="3">
        <v>41996</v>
      </c>
      <c r="T6379">
        <v>0.13</v>
      </c>
    </row>
    <row r="6380" spans="10:20" x14ac:dyDescent="0.25">
      <c r="J6380" s="2">
        <v>42123</v>
      </c>
      <c r="K6380" s="4">
        <v>13.39</v>
      </c>
      <c r="S6380" s="3">
        <v>41997</v>
      </c>
      <c r="T6380">
        <v>0.13</v>
      </c>
    </row>
    <row r="6381" spans="10:20" x14ac:dyDescent="0.25">
      <c r="J6381" s="2">
        <v>42124</v>
      </c>
      <c r="K6381" s="4">
        <v>14.55</v>
      </c>
      <c r="S6381" s="3">
        <v>41999</v>
      </c>
      <c r="T6381">
        <v>0.13</v>
      </c>
    </row>
    <row r="6382" spans="10:20" x14ac:dyDescent="0.25">
      <c r="J6382" s="2">
        <v>42125</v>
      </c>
      <c r="K6382" s="4">
        <v>12.7</v>
      </c>
      <c r="S6382" s="3">
        <v>42002</v>
      </c>
      <c r="T6382">
        <v>0.13</v>
      </c>
    </row>
    <row r="6383" spans="10:20" x14ac:dyDescent="0.25">
      <c r="J6383" s="2">
        <v>42128</v>
      </c>
      <c r="K6383" s="4">
        <v>12.85</v>
      </c>
      <c r="S6383" s="3">
        <v>42003</v>
      </c>
      <c r="T6383">
        <v>0.13</v>
      </c>
    </row>
    <row r="6384" spans="10:20" x14ac:dyDescent="0.25">
      <c r="J6384" s="2">
        <v>42129</v>
      </c>
      <c r="K6384" s="4">
        <v>14.31</v>
      </c>
      <c r="S6384" s="3">
        <v>42004</v>
      </c>
      <c r="T6384">
        <v>0.06</v>
      </c>
    </row>
    <row r="6385" spans="10:20" x14ac:dyDescent="0.25">
      <c r="J6385" s="2">
        <v>42130</v>
      </c>
      <c r="K6385" s="4">
        <v>15.15</v>
      </c>
      <c r="S6385" s="3">
        <v>42006</v>
      </c>
      <c r="T6385">
        <v>0.12</v>
      </c>
    </row>
    <row r="6386" spans="10:20" x14ac:dyDescent="0.25">
      <c r="J6386" s="2">
        <v>42131</v>
      </c>
      <c r="K6386" s="4">
        <v>15.13</v>
      </c>
      <c r="S6386" s="3">
        <v>42009</v>
      </c>
      <c r="T6386">
        <v>0.12</v>
      </c>
    </row>
    <row r="6387" spans="10:20" x14ac:dyDescent="0.25">
      <c r="J6387" s="2">
        <v>42132</v>
      </c>
      <c r="K6387" s="4">
        <v>12.86</v>
      </c>
      <c r="S6387" s="3">
        <v>42010</v>
      </c>
      <c r="T6387">
        <v>0.12</v>
      </c>
    </row>
    <row r="6388" spans="10:20" x14ac:dyDescent="0.25">
      <c r="J6388" s="2">
        <v>42135</v>
      </c>
      <c r="K6388" s="4">
        <v>13.85</v>
      </c>
      <c r="S6388" s="3">
        <v>42011</v>
      </c>
      <c r="T6388">
        <v>0.12</v>
      </c>
    </row>
    <row r="6389" spans="10:20" x14ac:dyDescent="0.25">
      <c r="J6389" s="2">
        <v>42136</v>
      </c>
      <c r="K6389" s="4">
        <v>13.86</v>
      </c>
      <c r="S6389" s="3">
        <v>42012</v>
      </c>
      <c r="T6389">
        <v>0.12</v>
      </c>
    </row>
    <row r="6390" spans="10:20" x14ac:dyDescent="0.25">
      <c r="J6390" s="2">
        <v>42137</v>
      </c>
      <c r="K6390" s="4">
        <v>13.76</v>
      </c>
      <c r="S6390" s="3">
        <v>42013</v>
      </c>
      <c r="T6390">
        <v>0.12</v>
      </c>
    </row>
    <row r="6391" spans="10:20" x14ac:dyDescent="0.25">
      <c r="J6391" s="2">
        <v>42138</v>
      </c>
      <c r="K6391" s="4">
        <v>12.74</v>
      </c>
      <c r="S6391" s="3">
        <v>42016</v>
      </c>
      <c r="T6391">
        <v>0.12</v>
      </c>
    </row>
    <row r="6392" spans="10:20" x14ac:dyDescent="0.25">
      <c r="J6392" s="2">
        <v>42139</v>
      </c>
      <c r="K6392" s="4">
        <v>12.38</v>
      </c>
      <c r="S6392" s="3">
        <v>42017</v>
      </c>
      <c r="T6392">
        <v>0.12</v>
      </c>
    </row>
    <row r="6393" spans="10:20" x14ac:dyDescent="0.25">
      <c r="J6393" s="2">
        <v>42142</v>
      </c>
      <c r="K6393" s="4">
        <v>12.73</v>
      </c>
      <c r="S6393" s="3">
        <v>42018</v>
      </c>
      <c r="T6393">
        <v>0.12</v>
      </c>
    </row>
    <row r="6394" spans="10:20" x14ac:dyDescent="0.25">
      <c r="J6394" s="2">
        <v>42143</v>
      </c>
      <c r="K6394" s="4">
        <v>12.85</v>
      </c>
      <c r="S6394" s="3">
        <v>42019</v>
      </c>
      <c r="T6394">
        <v>0.12</v>
      </c>
    </row>
    <row r="6395" spans="10:20" x14ac:dyDescent="0.25">
      <c r="J6395" s="2">
        <v>42144</v>
      </c>
      <c r="K6395" s="4">
        <v>12.88</v>
      </c>
      <c r="S6395" s="3">
        <v>42020</v>
      </c>
      <c r="T6395">
        <v>0.13</v>
      </c>
    </row>
    <row r="6396" spans="10:20" x14ac:dyDescent="0.25">
      <c r="J6396" s="2">
        <v>42145</v>
      </c>
      <c r="K6396" s="4">
        <v>12.11</v>
      </c>
      <c r="S6396" s="3">
        <v>42024</v>
      </c>
      <c r="T6396">
        <v>0.12</v>
      </c>
    </row>
    <row r="6397" spans="10:20" x14ac:dyDescent="0.25">
      <c r="J6397" s="2">
        <v>42146</v>
      </c>
      <c r="K6397" s="4">
        <v>12.13</v>
      </c>
      <c r="S6397" s="3">
        <v>42025</v>
      </c>
      <c r="T6397">
        <v>0.12</v>
      </c>
    </row>
    <row r="6398" spans="10:20" x14ac:dyDescent="0.25">
      <c r="J6398" s="2">
        <v>42150</v>
      </c>
      <c r="K6398" s="4">
        <v>14.06</v>
      </c>
      <c r="S6398" s="3">
        <v>42026</v>
      </c>
      <c r="T6398">
        <v>0.12</v>
      </c>
    </row>
    <row r="6399" spans="10:20" x14ac:dyDescent="0.25">
      <c r="J6399" s="2">
        <v>42151</v>
      </c>
      <c r="K6399" s="4">
        <v>13.27</v>
      </c>
      <c r="S6399" s="3">
        <v>42027</v>
      </c>
      <c r="T6399">
        <v>0.12</v>
      </c>
    </row>
    <row r="6400" spans="10:20" x14ac:dyDescent="0.25">
      <c r="J6400" s="2">
        <v>42152</v>
      </c>
      <c r="K6400" s="4">
        <v>13.31</v>
      </c>
      <c r="S6400" s="3">
        <v>42030</v>
      </c>
      <c r="T6400">
        <v>0.12</v>
      </c>
    </row>
    <row r="6401" spans="10:20" x14ac:dyDescent="0.25">
      <c r="J6401" s="2">
        <v>42153</v>
      </c>
      <c r="K6401" s="4">
        <v>13.84</v>
      </c>
      <c r="S6401" s="3">
        <v>42031</v>
      </c>
      <c r="T6401">
        <v>0.11</v>
      </c>
    </row>
    <row r="6402" spans="10:20" x14ac:dyDescent="0.25">
      <c r="J6402" s="2">
        <v>42156</v>
      </c>
      <c r="K6402" s="4">
        <v>13.97</v>
      </c>
      <c r="S6402" s="3">
        <v>42032</v>
      </c>
      <c r="T6402">
        <v>0.12</v>
      </c>
    </row>
    <row r="6403" spans="10:20" x14ac:dyDescent="0.25">
      <c r="J6403" s="2">
        <v>42157</v>
      </c>
      <c r="K6403" s="4">
        <v>14.24</v>
      </c>
      <c r="S6403" s="3">
        <v>42033</v>
      </c>
      <c r="T6403">
        <v>0.11</v>
      </c>
    </row>
    <row r="6404" spans="10:20" x14ac:dyDescent="0.25">
      <c r="J6404" s="2">
        <v>42158</v>
      </c>
      <c r="K6404" s="4">
        <v>13.66</v>
      </c>
      <c r="S6404" s="3">
        <v>42034</v>
      </c>
      <c r="T6404">
        <v>0.06</v>
      </c>
    </row>
    <row r="6405" spans="10:20" x14ac:dyDescent="0.25">
      <c r="J6405" s="2">
        <v>42159</v>
      </c>
      <c r="K6405" s="4">
        <v>14.71</v>
      </c>
      <c r="S6405" s="3">
        <v>42037</v>
      </c>
      <c r="T6405">
        <v>0.12</v>
      </c>
    </row>
    <row r="6406" spans="10:20" x14ac:dyDescent="0.25">
      <c r="J6406" s="2">
        <v>42160</v>
      </c>
      <c r="K6406" s="4">
        <v>14.21</v>
      </c>
      <c r="S6406" s="3">
        <v>42038</v>
      </c>
      <c r="T6406">
        <v>0.12</v>
      </c>
    </row>
    <row r="6407" spans="10:20" x14ac:dyDescent="0.25">
      <c r="J6407" s="2">
        <v>42163</v>
      </c>
      <c r="K6407" s="4">
        <v>15.29</v>
      </c>
      <c r="S6407" s="3">
        <v>42039</v>
      </c>
      <c r="T6407">
        <v>0.11</v>
      </c>
    </row>
    <row r="6408" spans="10:20" x14ac:dyDescent="0.25">
      <c r="J6408" s="2">
        <v>42164</v>
      </c>
      <c r="K6408" s="4">
        <v>14.47</v>
      </c>
      <c r="S6408" s="3">
        <v>42040</v>
      </c>
      <c r="T6408">
        <v>0.12</v>
      </c>
    </row>
    <row r="6409" spans="10:20" x14ac:dyDescent="0.25">
      <c r="J6409" s="2">
        <v>42165</v>
      </c>
      <c r="K6409" s="4">
        <v>13.22</v>
      </c>
      <c r="S6409" s="3">
        <v>42041</v>
      </c>
      <c r="T6409">
        <v>0.11</v>
      </c>
    </row>
    <row r="6410" spans="10:20" x14ac:dyDescent="0.25">
      <c r="J6410" s="2">
        <v>42166</v>
      </c>
      <c r="K6410" s="4">
        <v>12.85</v>
      </c>
      <c r="S6410" s="3">
        <v>42044</v>
      </c>
      <c r="T6410">
        <v>0.12</v>
      </c>
    </row>
    <row r="6411" spans="10:20" x14ac:dyDescent="0.25">
      <c r="J6411" s="2">
        <v>42167</v>
      </c>
      <c r="K6411" s="4">
        <v>13.78</v>
      </c>
      <c r="S6411" s="3">
        <v>42045</v>
      </c>
      <c r="T6411">
        <v>0.12</v>
      </c>
    </row>
    <row r="6412" spans="10:20" x14ac:dyDescent="0.25">
      <c r="J6412" s="2">
        <v>42170</v>
      </c>
      <c r="K6412" s="4">
        <v>15.39</v>
      </c>
      <c r="S6412" s="3">
        <v>42046</v>
      </c>
      <c r="T6412">
        <v>0.12</v>
      </c>
    </row>
    <row r="6413" spans="10:20" x14ac:dyDescent="0.25">
      <c r="J6413" s="2">
        <v>42171</v>
      </c>
      <c r="K6413" s="4">
        <v>14.81</v>
      </c>
      <c r="S6413" s="3">
        <v>42047</v>
      </c>
      <c r="T6413">
        <v>0.12</v>
      </c>
    </row>
    <row r="6414" spans="10:20" x14ac:dyDescent="0.25">
      <c r="J6414" s="2">
        <v>42172</v>
      </c>
      <c r="K6414" s="4">
        <v>14.5</v>
      </c>
      <c r="S6414" s="3">
        <v>42048</v>
      </c>
      <c r="T6414">
        <v>0.12</v>
      </c>
    </row>
    <row r="6415" spans="10:20" x14ac:dyDescent="0.25">
      <c r="J6415" s="2">
        <v>42173</v>
      </c>
      <c r="K6415" s="4">
        <v>13.19</v>
      </c>
      <c r="S6415" s="3">
        <v>42052</v>
      </c>
      <c r="T6415">
        <v>0.12</v>
      </c>
    </row>
    <row r="6416" spans="10:20" x14ac:dyDescent="0.25">
      <c r="J6416" s="2">
        <v>42174</v>
      </c>
      <c r="K6416" s="4">
        <v>13.96</v>
      </c>
      <c r="S6416" s="3">
        <v>42053</v>
      </c>
      <c r="T6416">
        <v>0.12</v>
      </c>
    </row>
    <row r="6417" spans="10:20" x14ac:dyDescent="0.25">
      <c r="J6417" s="2">
        <v>42177</v>
      </c>
      <c r="K6417" s="4">
        <v>12.74</v>
      </c>
      <c r="S6417" s="3">
        <v>42054</v>
      </c>
      <c r="T6417">
        <v>0.12</v>
      </c>
    </row>
    <row r="6418" spans="10:20" x14ac:dyDescent="0.25">
      <c r="J6418" s="2">
        <v>42178</v>
      </c>
      <c r="K6418" s="4">
        <v>12.11</v>
      </c>
      <c r="S6418" s="3">
        <v>42055</v>
      </c>
      <c r="T6418">
        <v>0.12</v>
      </c>
    </row>
    <row r="6419" spans="10:20" x14ac:dyDescent="0.25">
      <c r="J6419" s="2">
        <v>42179</v>
      </c>
      <c r="K6419" s="4">
        <v>13.26</v>
      </c>
      <c r="S6419" s="3">
        <v>42058</v>
      </c>
      <c r="T6419">
        <v>0.11</v>
      </c>
    </row>
    <row r="6420" spans="10:20" x14ac:dyDescent="0.25">
      <c r="J6420" s="2">
        <v>42180</v>
      </c>
      <c r="K6420" s="4">
        <v>14.01</v>
      </c>
      <c r="S6420" s="3">
        <v>42059</v>
      </c>
      <c r="T6420">
        <v>0.11</v>
      </c>
    </row>
    <row r="6421" spans="10:20" x14ac:dyDescent="0.25">
      <c r="J6421" s="2">
        <v>42181</v>
      </c>
      <c r="K6421" s="4">
        <v>14.02</v>
      </c>
      <c r="S6421" s="3">
        <v>42060</v>
      </c>
      <c r="T6421">
        <v>0.11</v>
      </c>
    </row>
    <row r="6422" spans="10:20" x14ac:dyDescent="0.25">
      <c r="J6422" s="2">
        <v>42184</v>
      </c>
      <c r="K6422" s="4">
        <v>18.850000000000001</v>
      </c>
      <c r="S6422" s="3">
        <v>42061</v>
      </c>
      <c r="T6422">
        <v>0.11</v>
      </c>
    </row>
    <row r="6423" spans="10:20" x14ac:dyDescent="0.25">
      <c r="J6423" s="2">
        <v>42185</v>
      </c>
      <c r="K6423" s="4">
        <v>18.23</v>
      </c>
      <c r="S6423" s="3">
        <v>42062</v>
      </c>
      <c r="T6423">
        <v>0.06</v>
      </c>
    </row>
    <row r="6424" spans="10:20" x14ac:dyDescent="0.25">
      <c r="J6424" s="2">
        <v>42186</v>
      </c>
      <c r="K6424" s="4">
        <v>16.09</v>
      </c>
      <c r="S6424" s="3">
        <v>42065</v>
      </c>
      <c r="T6424">
        <v>0.12</v>
      </c>
    </row>
    <row r="6425" spans="10:20" x14ac:dyDescent="0.25">
      <c r="J6425" s="2">
        <v>42187</v>
      </c>
      <c r="K6425" s="4">
        <v>16.79</v>
      </c>
      <c r="S6425" s="3">
        <v>42066</v>
      </c>
      <c r="T6425">
        <v>0.12</v>
      </c>
    </row>
    <row r="6426" spans="10:20" x14ac:dyDescent="0.25">
      <c r="J6426" s="2">
        <v>42191</v>
      </c>
      <c r="K6426" s="4">
        <v>17.010000000000002</v>
      </c>
      <c r="S6426" s="3">
        <v>42067</v>
      </c>
      <c r="T6426">
        <v>0.11</v>
      </c>
    </row>
    <row r="6427" spans="10:20" x14ac:dyDescent="0.25">
      <c r="J6427" s="2">
        <v>42192</v>
      </c>
      <c r="K6427" s="4">
        <v>16.09</v>
      </c>
      <c r="S6427" s="3">
        <v>42068</v>
      </c>
      <c r="T6427">
        <v>0.11</v>
      </c>
    </row>
    <row r="6428" spans="10:20" x14ac:dyDescent="0.25">
      <c r="J6428" s="2">
        <v>42193</v>
      </c>
      <c r="K6428" s="4">
        <v>19.66</v>
      </c>
      <c r="S6428" s="3">
        <v>42069</v>
      </c>
      <c r="T6428">
        <v>0.12</v>
      </c>
    </row>
    <row r="6429" spans="10:20" x14ac:dyDescent="0.25">
      <c r="J6429" s="2">
        <v>42194</v>
      </c>
      <c r="K6429" s="4">
        <v>19.97</v>
      </c>
      <c r="S6429" s="3">
        <v>42072</v>
      </c>
      <c r="T6429">
        <v>0.12</v>
      </c>
    </row>
    <row r="6430" spans="10:20" x14ac:dyDescent="0.25">
      <c r="J6430" s="2">
        <v>42195</v>
      </c>
      <c r="K6430" s="4">
        <v>16.829999999999998</v>
      </c>
      <c r="S6430" s="3">
        <v>42073</v>
      </c>
      <c r="T6430">
        <v>0.12</v>
      </c>
    </row>
    <row r="6431" spans="10:20" x14ac:dyDescent="0.25">
      <c r="J6431" s="2">
        <v>42198</v>
      </c>
      <c r="K6431" s="4">
        <v>13.9</v>
      </c>
      <c r="S6431" s="3">
        <v>42074</v>
      </c>
      <c r="T6431">
        <v>0.11</v>
      </c>
    </row>
    <row r="6432" spans="10:20" x14ac:dyDescent="0.25">
      <c r="J6432" s="2">
        <v>42199</v>
      </c>
      <c r="K6432" s="4">
        <v>13.37</v>
      </c>
      <c r="S6432" s="3">
        <v>42075</v>
      </c>
      <c r="T6432">
        <v>0.11</v>
      </c>
    </row>
    <row r="6433" spans="10:20" x14ac:dyDescent="0.25">
      <c r="J6433" s="2">
        <v>42200</v>
      </c>
      <c r="K6433" s="4">
        <v>13.23</v>
      </c>
      <c r="S6433" s="3">
        <v>42076</v>
      </c>
      <c r="T6433">
        <v>0.11</v>
      </c>
    </row>
    <row r="6434" spans="10:20" x14ac:dyDescent="0.25">
      <c r="J6434" s="2">
        <v>42201</v>
      </c>
      <c r="K6434" s="4">
        <v>12.11</v>
      </c>
      <c r="S6434" s="3">
        <v>42079</v>
      </c>
      <c r="T6434">
        <v>0.12</v>
      </c>
    </row>
    <row r="6435" spans="10:20" x14ac:dyDescent="0.25">
      <c r="J6435" s="2">
        <v>42202</v>
      </c>
      <c r="K6435" s="4">
        <v>11.95</v>
      </c>
      <c r="S6435" s="3">
        <v>42080</v>
      </c>
      <c r="T6435">
        <v>0.12</v>
      </c>
    </row>
    <row r="6436" spans="10:20" x14ac:dyDescent="0.25">
      <c r="J6436" s="2">
        <v>42205</v>
      </c>
      <c r="K6436" s="4">
        <v>12.25</v>
      </c>
      <c r="S6436" s="3">
        <v>42081</v>
      </c>
      <c r="T6436">
        <v>0.11</v>
      </c>
    </row>
    <row r="6437" spans="10:20" x14ac:dyDescent="0.25">
      <c r="J6437" s="2">
        <v>42206</v>
      </c>
      <c r="K6437" s="4">
        <v>12.22</v>
      </c>
      <c r="S6437" s="3">
        <v>42082</v>
      </c>
      <c r="T6437">
        <v>0.12</v>
      </c>
    </row>
    <row r="6438" spans="10:20" x14ac:dyDescent="0.25">
      <c r="J6438" s="2">
        <v>42207</v>
      </c>
      <c r="K6438" s="4">
        <v>12.12</v>
      </c>
      <c r="S6438" s="3">
        <v>42083</v>
      </c>
      <c r="T6438">
        <v>0.12</v>
      </c>
    </row>
    <row r="6439" spans="10:20" x14ac:dyDescent="0.25">
      <c r="J6439" s="2">
        <v>42208</v>
      </c>
      <c r="K6439" s="4">
        <v>12.64</v>
      </c>
      <c r="S6439" s="3">
        <v>42086</v>
      </c>
      <c r="T6439">
        <v>0.12</v>
      </c>
    </row>
    <row r="6440" spans="10:20" x14ac:dyDescent="0.25">
      <c r="J6440" s="2">
        <v>42209</v>
      </c>
      <c r="K6440" s="4">
        <v>13.74</v>
      </c>
      <c r="S6440" s="3">
        <v>42087</v>
      </c>
      <c r="T6440">
        <v>0.11</v>
      </c>
    </row>
    <row r="6441" spans="10:20" x14ac:dyDescent="0.25">
      <c r="J6441" s="2">
        <v>42212</v>
      </c>
      <c r="K6441" s="4">
        <v>15.6</v>
      </c>
      <c r="S6441" s="3">
        <v>42088</v>
      </c>
      <c r="T6441">
        <v>0.12</v>
      </c>
    </row>
    <row r="6442" spans="10:20" x14ac:dyDescent="0.25">
      <c r="J6442" s="2">
        <v>42213</v>
      </c>
      <c r="K6442" s="4">
        <v>13.44</v>
      </c>
      <c r="S6442" s="3">
        <v>42089</v>
      </c>
      <c r="T6442">
        <v>0.11</v>
      </c>
    </row>
    <row r="6443" spans="10:20" x14ac:dyDescent="0.25">
      <c r="J6443" s="2">
        <v>42214</v>
      </c>
      <c r="K6443" s="4">
        <v>12.5</v>
      </c>
      <c r="S6443" s="3">
        <v>42090</v>
      </c>
      <c r="T6443">
        <v>0.12</v>
      </c>
    </row>
    <row r="6444" spans="10:20" x14ac:dyDescent="0.25">
      <c r="J6444" s="2">
        <v>42215</v>
      </c>
      <c r="K6444" s="4">
        <v>12.13</v>
      </c>
      <c r="S6444" s="3">
        <v>42093</v>
      </c>
      <c r="T6444">
        <v>0.12</v>
      </c>
    </row>
    <row r="6445" spans="10:20" x14ac:dyDescent="0.25">
      <c r="J6445" s="2">
        <v>42216</v>
      </c>
      <c r="K6445" s="4">
        <v>12.12</v>
      </c>
      <c r="S6445" s="3">
        <v>42094</v>
      </c>
      <c r="T6445">
        <v>0.06</v>
      </c>
    </row>
    <row r="6446" spans="10:20" x14ac:dyDescent="0.25">
      <c r="J6446" s="2">
        <v>42219</v>
      </c>
      <c r="K6446" s="4">
        <v>12.56</v>
      </c>
      <c r="S6446" s="3">
        <v>42095</v>
      </c>
      <c r="T6446">
        <v>0.12</v>
      </c>
    </row>
    <row r="6447" spans="10:20" x14ac:dyDescent="0.25">
      <c r="J6447" s="2">
        <v>42220</v>
      </c>
      <c r="K6447" s="4">
        <v>13</v>
      </c>
      <c r="S6447" s="3">
        <v>42096</v>
      </c>
      <c r="T6447">
        <v>0.12</v>
      </c>
    </row>
    <row r="6448" spans="10:20" x14ac:dyDescent="0.25">
      <c r="J6448" s="2">
        <v>42221</v>
      </c>
      <c r="K6448" s="4">
        <v>12.51</v>
      </c>
      <c r="S6448" s="3">
        <v>42097</v>
      </c>
      <c r="T6448">
        <v>0.12</v>
      </c>
    </row>
    <row r="6449" spans="10:20" x14ac:dyDescent="0.25">
      <c r="J6449" s="2">
        <v>42222</v>
      </c>
      <c r="K6449" s="4">
        <v>13.77</v>
      </c>
      <c r="S6449" s="3">
        <v>42100</v>
      </c>
      <c r="T6449">
        <v>0.13</v>
      </c>
    </row>
    <row r="6450" spans="10:20" x14ac:dyDescent="0.25">
      <c r="J6450" s="2">
        <v>42223</v>
      </c>
      <c r="K6450" s="4">
        <v>13.39</v>
      </c>
      <c r="S6450" s="3">
        <v>42101</v>
      </c>
      <c r="T6450">
        <v>0.12</v>
      </c>
    </row>
    <row r="6451" spans="10:20" x14ac:dyDescent="0.25">
      <c r="J6451" s="2">
        <v>42226</v>
      </c>
      <c r="K6451" s="4">
        <v>12.23</v>
      </c>
      <c r="S6451" s="3">
        <v>42102</v>
      </c>
      <c r="T6451">
        <v>0.12</v>
      </c>
    </row>
    <row r="6452" spans="10:20" x14ac:dyDescent="0.25">
      <c r="J6452" s="2">
        <v>42227</v>
      </c>
      <c r="K6452" s="4">
        <v>13.71</v>
      </c>
      <c r="S6452" s="3">
        <v>42103</v>
      </c>
      <c r="T6452">
        <v>0.12</v>
      </c>
    </row>
    <row r="6453" spans="10:20" x14ac:dyDescent="0.25">
      <c r="J6453" s="2">
        <v>42228</v>
      </c>
      <c r="K6453" s="4">
        <v>13.61</v>
      </c>
      <c r="S6453" s="3">
        <v>42104</v>
      </c>
      <c r="T6453">
        <v>0.12</v>
      </c>
    </row>
    <row r="6454" spans="10:20" x14ac:dyDescent="0.25">
      <c r="J6454" s="2">
        <v>42229</v>
      </c>
      <c r="K6454" s="4">
        <v>13.49</v>
      </c>
      <c r="S6454" s="3">
        <v>42107</v>
      </c>
      <c r="T6454">
        <v>0.13</v>
      </c>
    </row>
    <row r="6455" spans="10:20" x14ac:dyDescent="0.25">
      <c r="J6455" s="2">
        <v>42230</v>
      </c>
      <c r="K6455" s="4">
        <v>12.83</v>
      </c>
      <c r="S6455" s="3">
        <v>42108</v>
      </c>
      <c r="T6455">
        <v>0.13</v>
      </c>
    </row>
    <row r="6456" spans="10:20" x14ac:dyDescent="0.25">
      <c r="J6456" s="2">
        <v>42233</v>
      </c>
      <c r="K6456" s="4">
        <v>13.02</v>
      </c>
      <c r="S6456" s="3">
        <v>42109</v>
      </c>
      <c r="T6456">
        <v>0.13</v>
      </c>
    </row>
    <row r="6457" spans="10:20" x14ac:dyDescent="0.25">
      <c r="J6457" s="2">
        <v>42234</v>
      </c>
      <c r="K6457" s="4">
        <v>13.79</v>
      </c>
      <c r="S6457" s="3">
        <v>42110</v>
      </c>
      <c r="T6457">
        <v>0.13</v>
      </c>
    </row>
    <row r="6458" spans="10:20" x14ac:dyDescent="0.25">
      <c r="J6458" s="2">
        <v>42235</v>
      </c>
      <c r="K6458" s="4">
        <v>15.25</v>
      </c>
      <c r="S6458" s="3">
        <v>42111</v>
      </c>
      <c r="T6458">
        <v>0.13</v>
      </c>
    </row>
    <row r="6459" spans="10:20" x14ac:dyDescent="0.25">
      <c r="J6459" s="2">
        <v>42236</v>
      </c>
      <c r="K6459" s="4">
        <v>19.14</v>
      </c>
      <c r="S6459" s="3">
        <v>42114</v>
      </c>
      <c r="T6459">
        <v>0.13</v>
      </c>
    </row>
    <row r="6460" spans="10:20" x14ac:dyDescent="0.25">
      <c r="J6460" s="2">
        <v>42237</v>
      </c>
      <c r="K6460" s="4">
        <v>28.03</v>
      </c>
      <c r="S6460" s="3">
        <v>42115</v>
      </c>
      <c r="T6460">
        <v>0.13</v>
      </c>
    </row>
    <row r="6461" spans="10:20" x14ac:dyDescent="0.25">
      <c r="J6461" s="2">
        <v>42240</v>
      </c>
      <c r="K6461" s="4">
        <v>40.74</v>
      </c>
      <c r="S6461" s="3">
        <v>42116</v>
      </c>
      <c r="T6461">
        <v>0.13</v>
      </c>
    </row>
    <row r="6462" spans="10:20" x14ac:dyDescent="0.25">
      <c r="J6462" s="2">
        <v>42241</v>
      </c>
      <c r="K6462" s="4">
        <v>36.020000000000003</v>
      </c>
      <c r="S6462" s="3">
        <v>42117</v>
      </c>
      <c r="T6462">
        <v>0.13</v>
      </c>
    </row>
    <row r="6463" spans="10:20" x14ac:dyDescent="0.25">
      <c r="J6463" s="2">
        <v>42242</v>
      </c>
      <c r="K6463" s="4">
        <v>30.32</v>
      </c>
      <c r="S6463" s="3">
        <v>42118</v>
      </c>
      <c r="T6463">
        <v>0.13</v>
      </c>
    </row>
    <row r="6464" spans="10:20" x14ac:dyDescent="0.25">
      <c r="J6464" s="2">
        <v>42243</v>
      </c>
      <c r="K6464" s="4">
        <v>26.1</v>
      </c>
      <c r="S6464" s="3">
        <v>42121</v>
      </c>
      <c r="T6464">
        <v>0.13</v>
      </c>
    </row>
    <row r="6465" spans="10:20" x14ac:dyDescent="0.25">
      <c r="J6465" s="2">
        <v>42244</v>
      </c>
      <c r="K6465" s="4">
        <v>26.05</v>
      </c>
      <c r="S6465" s="3">
        <v>42122</v>
      </c>
      <c r="T6465">
        <v>0.13</v>
      </c>
    </row>
    <row r="6466" spans="10:20" x14ac:dyDescent="0.25">
      <c r="J6466" s="2">
        <v>42247</v>
      </c>
      <c r="K6466" s="4">
        <v>28.43</v>
      </c>
      <c r="S6466" s="3">
        <v>42123</v>
      </c>
      <c r="T6466">
        <v>0.13</v>
      </c>
    </row>
    <row r="6467" spans="10:20" x14ac:dyDescent="0.25">
      <c r="J6467" s="2">
        <v>42248</v>
      </c>
      <c r="K6467" s="4">
        <v>31.4</v>
      </c>
      <c r="S6467" s="3">
        <v>42124</v>
      </c>
      <c r="T6467">
        <v>0.08</v>
      </c>
    </row>
    <row r="6468" spans="10:20" x14ac:dyDescent="0.25">
      <c r="J6468" s="2">
        <v>42249</v>
      </c>
      <c r="K6468" s="4">
        <v>26.09</v>
      </c>
      <c r="S6468" s="3">
        <v>42125</v>
      </c>
      <c r="T6468">
        <v>0.13</v>
      </c>
    </row>
    <row r="6469" spans="10:20" x14ac:dyDescent="0.25">
      <c r="J6469" s="2">
        <v>42250</v>
      </c>
      <c r="K6469" s="4">
        <v>25.61</v>
      </c>
      <c r="S6469" s="3">
        <v>42128</v>
      </c>
      <c r="T6469">
        <v>0.13</v>
      </c>
    </row>
    <row r="6470" spans="10:20" x14ac:dyDescent="0.25">
      <c r="J6470" s="2">
        <v>42251</v>
      </c>
      <c r="K6470" s="4">
        <v>27.8</v>
      </c>
      <c r="S6470" s="3">
        <v>42129</v>
      </c>
      <c r="T6470">
        <v>0.13</v>
      </c>
    </row>
    <row r="6471" spans="10:20" x14ac:dyDescent="0.25">
      <c r="J6471" s="2">
        <v>42255</v>
      </c>
      <c r="K6471" s="4">
        <v>24.9</v>
      </c>
      <c r="S6471" s="3">
        <v>42130</v>
      </c>
      <c r="T6471">
        <v>0.13</v>
      </c>
    </row>
    <row r="6472" spans="10:20" x14ac:dyDescent="0.25">
      <c r="J6472" s="2">
        <v>42256</v>
      </c>
      <c r="K6472" s="4">
        <v>26.23</v>
      </c>
      <c r="S6472" s="3">
        <v>42131</v>
      </c>
      <c r="T6472">
        <v>0.13</v>
      </c>
    </row>
    <row r="6473" spans="10:20" x14ac:dyDescent="0.25">
      <c r="J6473" s="2">
        <v>42257</v>
      </c>
      <c r="K6473" s="4">
        <v>24.37</v>
      </c>
      <c r="S6473" s="3">
        <v>42132</v>
      </c>
      <c r="T6473">
        <v>0.13</v>
      </c>
    </row>
    <row r="6474" spans="10:20" x14ac:dyDescent="0.25">
      <c r="J6474" s="2">
        <v>42258</v>
      </c>
      <c r="K6474" s="4">
        <v>23.2</v>
      </c>
      <c r="S6474" s="3">
        <v>42135</v>
      </c>
      <c r="T6474">
        <v>0.13</v>
      </c>
    </row>
    <row r="6475" spans="10:20" x14ac:dyDescent="0.25">
      <c r="J6475" s="2">
        <v>42261</v>
      </c>
      <c r="K6475" s="4">
        <v>24.25</v>
      </c>
      <c r="S6475" s="3">
        <v>42136</v>
      </c>
      <c r="T6475">
        <v>0.13</v>
      </c>
    </row>
    <row r="6476" spans="10:20" x14ac:dyDescent="0.25">
      <c r="J6476" s="2">
        <v>42262</v>
      </c>
      <c r="K6476" s="4">
        <v>22.54</v>
      </c>
      <c r="S6476" s="3">
        <v>42137</v>
      </c>
      <c r="T6476">
        <v>0.13</v>
      </c>
    </row>
    <row r="6477" spans="10:20" x14ac:dyDescent="0.25">
      <c r="J6477" s="2">
        <v>42263</v>
      </c>
      <c r="K6477" s="4">
        <v>21.35</v>
      </c>
      <c r="S6477" s="3">
        <v>42138</v>
      </c>
      <c r="T6477">
        <v>0.13</v>
      </c>
    </row>
    <row r="6478" spans="10:20" x14ac:dyDescent="0.25">
      <c r="J6478" s="2">
        <v>42264</v>
      </c>
      <c r="K6478" s="4">
        <v>21.14</v>
      </c>
      <c r="S6478" s="3">
        <v>42139</v>
      </c>
      <c r="T6478">
        <v>0.13</v>
      </c>
    </row>
    <row r="6479" spans="10:20" x14ac:dyDescent="0.25">
      <c r="J6479" s="2">
        <v>42265</v>
      </c>
      <c r="K6479" s="4">
        <v>22.28</v>
      </c>
      <c r="S6479" s="3">
        <v>42142</v>
      </c>
      <c r="T6479">
        <v>0.13</v>
      </c>
    </row>
    <row r="6480" spans="10:20" x14ac:dyDescent="0.25">
      <c r="J6480" s="2">
        <v>42268</v>
      </c>
      <c r="K6480" s="4">
        <v>20.14</v>
      </c>
      <c r="S6480" s="3">
        <v>42143</v>
      </c>
      <c r="T6480">
        <v>0.12</v>
      </c>
    </row>
    <row r="6481" spans="10:20" x14ac:dyDescent="0.25">
      <c r="J6481" s="2">
        <v>42269</v>
      </c>
      <c r="K6481" s="4">
        <v>22.44</v>
      </c>
      <c r="S6481" s="3">
        <v>42144</v>
      </c>
      <c r="T6481">
        <v>0.12</v>
      </c>
    </row>
    <row r="6482" spans="10:20" x14ac:dyDescent="0.25">
      <c r="J6482" s="2">
        <v>42270</v>
      </c>
      <c r="K6482" s="4">
        <v>22.13</v>
      </c>
      <c r="S6482" s="3">
        <v>42145</v>
      </c>
      <c r="T6482">
        <v>0.12</v>
      </c>
    </row>
    <row r="6483" spans="10:20" x14ac:dyDescent="0.25">
      <c r="J6483" s="2">
        <v>42271</v>
      </c>
      <c r="K6483" s="4">
        <v>23.47</v>
      </c>
      <c r="S6483" s="3">
        <v>42146</v>
      </c>
      <c r="T6483">
        <v>0.13</v>
      </c>
    </row>
    <row r="6484" spans="10:20" x14ac:dyDescent="0.25">
      <c r="J6484" s="2">
        <v>42272</v>
      </c>
      <c r="K6484" s="4">
        <v>23.62</v>
      </c>
      <c r="S6484" s="3">
        <v>42150</v>
      </c>
      <c r="T6484">
        <v>0.12</v>
      </c>
    </row>
    <row r="6485" spans="10:20" x14ac:dyDescent="0.25">
      <c r="J6485" s="2">
        <v>42275</v>
      </c>
      <c r="K6485" s="4">
        <v>27.63</v>
      </c>
      <c r="S6485" s="3">
        <v>42151</v>
      </c>
      <c r="T6485">
        <v>0.12</v>
      </c>
    </row>
    <row r="6486" spans="10:20" x14ac:dyDescent="0.25">
      <c r="J6486" s="2">
        <v>42276</v>
      </c>
      <c r="K6486" s="4">
        <v>26.83</v>
      </c>
      <c r="S6486" s="3">
        <v>42152</v>
      </c>
      <c r="T6486">
        <v>0.12</v>
      </c>
    </row>
    <row r="6487" spans="10:20" x14ac:dyDescent="0.25">
      <c r="J6487" s="2">
        <v>42277</v>
      </c>
      <c r="K6487" s="4">
        <v>24.5</v>
      </c>
      <c r="S6487" s="3">
        <v>42153</v>
      </c>
      <c r="T6487">
        <v>0.08</v>
      </c>
    </row>
    <row r="6488" spans="10:20" x14ac:dyDescent="0.25">
      <c r="J6488" s="2">
        <v>42278</v>
      </c>
      <c r="K6488" s="4">
        <v>22.55</v>
      </c>
      <c r="S6488" s="3">
        <v>42156</v>
      </c>
      <c r="T6488">
        <v>0.12</v>
      </c>
    </row>
    <row r="6489" spans="10:20" x14ac:dyDescent="0.25">
      <c r="J6489" s="2">
        <v>42279</v>
      </c>
      <c r="K6489" s="4">
        <v>20.94</v>
      </c>
      <c r="S6489" s="3">
        <v>42157</v>
      </c>
      <c r="T6489">
        <v>0.12</v>
      </c>
    </row>
    <row r="6490" spans="10:20" x14ac:dyDescent="0.25">
      <c r="J6490" s="2">
        <v>42282</v>
      </c>
      <c r="K6490" s="4">
        <v>19.54</v>
      </c>
      <c r="S6490" s="3">
        <v>42158</v>
      </c>
      <c r="T6490">
        <v>0.13</v>
      </c>
    </row>
    <row r="6491" spans="10:20" x14ac:dyDescent="0.25">
      <c r="J6491" s="2">
        <v>42283</v>
      </c>
      <c r="K6491" s="4">
        <v>19.399999999999999</v>
      </c>
      <c r="S6491" s="3">
        <v>42159</v>
      </c>
      <c r="T6491">
        <v>0.13</v>
      </c>
    </row>
    <row r="6492" spans="10:20" x14ac:dyDescent="0.25">
      <c r="J6492" s="2">
        <v>42284</v>
      </c>
      <c r="K6492" s="4">
        <v>18.399999999999999</v>
      </c>
      <c r="S6492" s="3">
        <v>42160</v>
      </c>
      <c r="T6492">
        <v>0.13</v>
      </c>
    </row>
    <row r="6493" spans="10:20" x14ac:dyDescent="0.25">
      <c r="J6493" s="2">
        <v>42285</v>
      </c>
      <c r="K6493" s="4">
        <v>17.420000000000002</v>
      </c>
      <c r="S6493" s="3">
        <v>42163</v>
      </c>
      <c r="T6493">
        <v>0.13</v>
      </c>
    </row>
    <row r="6494" spans="10:20" x14ac:dyDescent="0.25">
      <c r="J6494" s="2">
        <v>42286</v>
      </c>
      <c r="K6494" s="4">
        <v>17.079999999999998</v>
      </c>
      <c r="S6494" s="3">
        <v>42164</v>
      </c>
      <c r="T6494">
        <v>0.13</v>
      </c>
    </row>
    <row r="6495" spans="10:20" x14ac:dyDescent="0.25">
      <c r="J6495" s="2">
        <v>42289</v>
      </c>
      <c r="K6495" s="4">
        <v>16.170000000000002</v>
      </c>
      <c r="S6495" s="3">
        <v>42165</v>
      </c>
      <c r="T6495">
        <v>0.13</v>
      </c>
    </row>
    <row r="6496" spans="10:20" x14ac:dyDescent="0.25">
      <c r="J6496" s="2">
        <v>42290</v>
      </c>
      <c r="K6496" s="4">
        <v>17.670000000000002</v>
      </c>
      <c r="S6496" s="3">
        <v>42166</v>
      </c>
      <c r="T6496">
        <v>0.13</v>
      </c>
    </row>
    <row r="6497" spans="10:20" x14ac:dyDescent="0.25">
      <c r="J6497" s="2">
        <v>42291</v>
      </c>
      <c r="K6497" s="4">
        <v>18.03</v>
      </c>
      <c r="S6497" s="3">
        <v>42167</v>
      </c>
      <c r="T6497">
        <v>0.13</v>
      </c>
    </row>
    <row r="6498" spans="10:20" x14ac:dyDescent="0.25">
      <c r="J6498" s="2">
        <v>42292</v>
      </c>
      <c r="K6498" s="4">
        <v>16.05</v>
      </c>
      <c r="S6498" s="3">
        <v>42170</v>
      </c>
      <c r="T6498">
        <v>0.13</v>
      </c>
    </row>
    <row r="6499" spans="10:20" x14ac:dyDescent="0.25">
      <c r="J6499" s="2">
        <v>42293</v>
      </c>
      <c r="K6499" s="4">
        <v>15.05</v>
      </c>
      <c r="S6499" s="3">
        <v>42171</v>
      </c>
      <c r="T6499">
        <v>0.14000000000000001</v>
      </c>
    </row>
    <row r="6500" spans="10:20" x14ac:dyDescent="0.25">
      <c r="J6500" s="2">
        <v>42296</v>
      </c>
      <c r="K6500" s="4">
        <v>14.98</v>
      </c>
      <c r="S6500" s="3">
        <v>42172</v>
      </c>
      <c r="T6500">
        <v>0.14000000000000001</v>
      </c>
    </row>
    <row r="6501" spans="10:20" x14ac:dyDescent="0.25">
      <c r="J6501" s="2">
        <v>42297</v>
      </c>
      <c r="K6501" s="4">
        <v>15.75</v>
      </c>
      <c r="S6501" s="3">
        <v>42173</v>
      </c>
      <c r="T6501">
        <v>0.14000000000000001</v>
      </c>
    </row>
    <row r="6502" spans="10:20" x14ac:dyDescent="0.25">
      <c r="J6502" s="2">
        <v>42298</v>
      </c>
      <c r="K6502" s="4">
        <v>16.7</v>
      </c>
      <c r="S6502" s="3">
        <v>42174</v>
      </c>
      <c r="T6502">
        <v>0.13</v>
      </c>
    </row>
    <row r="6503" spans="10:20" x14ac:dyDescent="0.25">
      <c r="J6503" s="2">
        <v>42299</v>
      </c>
      <c r="K6503" s="4">
        <v>14.45</v>
      </c>
      <c r="S6503" s="3">
        <v>42177</v>
      </c>
      <c r="T6503">
        <v>0.13</v>
      </c>
    </row>
    <row r="6504" spans="10:20" x14ac:dyDescent="0.25">
      <c r="J6504" s="2">
        <v>42300</v>
      </c>
      <c r="K6504" s="4">
        <v>14.46</v>
      </c>
      <c r="S6504" s="3">
        <v>42178</v>
      </c>
      <c r="T6504">
        <v>0.13</v>
      </c>
    </row>
    <row r="6505" spans="10:20" x14ac:dyDescent="0.25">
      <c r="J6505" s="2">
        <v>42303</v>
      </c>
      <c r="K6505" s="4">
        <v>15.29</v>
      </c>
      <c r="S6505" s="3">
        <v>42179</v>
      </c>
      <c r="T6505">
        <v>0.13</v>
      </c>
    </row>
    <row r="6506" spans="10:20" x14ac:dyDescent="0.25">
      <c r="J6506" s="2">
        <v>42304</v>
      </c>
      <c r="K6506" s="4">
        <v>15.43</v>
      </c>
      <c r="S6506" s="3">
        <v>42180</v>
      </c>
      <c r="T6506">
        <v>0.13</v>
      </c>
    </row>
    <row r="6507" spans="10:20" x14ac:dyDescent="0.25">
      <c r="J6507" s="2">
        <v>42305</v>
      </c>
      <c r="K6507" s="4">
        <v>14.33</v>
      </c>
      <c r="S6507" s="3">
        <v>42181</v>
      </c>
      <c r="T6507">
        <v>0.13</v>
      </c>
    </row>
    <row r="6508" spans="10:20" x14ac:dyDescent="0.25">
      <c r="J6508" s="2">
        <v>42306</v>
      </c>
      <c r="K6508" s="4">
        <v>14.61</v>
      </c>
      <c r="S6508" s="3">
        <v>42184</v>
      </c>
      <c r="T6508">
        <v>0.14000000000000001</v>
      </c>
    </row>
    <row r="6509" spans="10:20" x14ac:dyDescent="0.25">
      <c r="J6509" s="2">
        <v>42307</v>
      </c>
      <c r="K6509" s="4">
        <v>15.07</v>
      </c>
      <c r="S6509" s="3">
        <v>42185</v>
      </c>
      <c r="T6509">
        <v>0.08</v>
      </c>
    </row>
    <row r="6510" spans="10:20" x14ac:dyDescent="0.25">
      <c r="J6510" s="2">
        <v>42310</v>
      </c>
      <c r="K6510" s="4">
        <v>14.15</v>
      </c>
      <c r="S6510" s="3">
        <v>42186</v>
      </c>
      <c r="T6510">
        <v>0.13</v>
      </c>
    </row>
    <row r="6511" spans="10:20" x14ac:dyDescent="0.25">
      <c r="J6511" s="2">
        <v>42311</v>
      </c>
      <c r="K6511" s="4">
        <v>14.54</v>
      </c>
      <c r="S6511" s="3">
        <v>42187</v>
      </c>
      <c r="T6511">
        <v>0.13</v>
      </c>
    </row>
    <row r="6512" spans="10:20" x14ac:dyDescent="0.25">
      <c r="J6512" s="2">
        <v>42312</v>
      </c>
      <c r="K6512" s="4">
        <v>15.51</v>
      </c>
      <c r="S6512" s="3">
        <v>42188</v>
      </c>
      <c r="T6512">
        <v>0.13</v>
      </c>
    </row>
    <row r="6513" spans="10:20" x14ac:dyDescent="0.25">
      <c r="J6513" s="2">
        <v>42313</v>
      </c>
      <c r="K6513" s="4">
        <v>15.05</v>
      </c>
      <c r="S6513" s="3">
        <v>42191</v>
      </c>
      <c r="T6513">
        <v>0.13</v>
      </c>
    </row>
    <row r="6514" spans="10:20" x14ac:dyDescent="0.25">
      <c r="J6514" s="2">
        <v>42314</v>
      </c>
      <c r="K6514" s="4">
        <v>14.33</v>
      </c>
      <c r="S6514" s="3">
        <v>42192</v>
      </c>
      <c r="T6514">
        <v>0.13</v>
      </c>
    </row>
    <row r="6515" spans="10:20" x14ac:dyDescent="0.25">
      <c r="J6515" s="2">
        <v>42317</v>
      </c>
      <c r="K6515" s="4">
        <v>16.52</v>
      </c>
      <c r="S6515" s="3">
        <v>42193</v>
      </c>
      <c r="T6515">
        <v>0.13</v>
      </c>
    </row>
    <row r="6516" spans="10:20" x14ac:dyDescent="0.25">
      <c r="J6516" s="2">
        <v>42318</v>
      </c>
      <c r="K6516" s="4">
        <v>15.29</v>
      </c>
      <c r="S6516" s="3">
        <v>42194</v>
      </c>
      <c r="T6516">
        <v>0.13</v>
      </c>
    </row>
    <row r="6517" spans="10:20" x14ac:dyDescent="0.25">
      <c r="J6517" s="2">
        <v>42319</v>
      </c>
      <c r="K6517" s="4">
        <v>16.059999999999999</v>
      </c>
      <c r="S6517" s="3">
        <v>42195</v>
      </c>
      <c r="T6517">
        <v>0.13</v>
      </c>
    </row>
    <row r="6518" spans="10:20" x14ac:dyDescent="0.25">
      <c r="J6518" s="2">
        <v>42320</v>
      </c>
      <c r="K6518" s="4">
        <v>18.37</v>
      </c>
      <c r="S6518" s="3">
        <v>42198</v>
      </c>
      <c r="T6518">
        <v>0.13</v>
      </c>
    </row>
    <row r="6519" spans="10:20" x14ac:dyDescent="0.25">
      <c r="J6519" s="2">
        <v>42321</v>
      </c>
      <c r="K6519" s="4">
        <v>20.079999999999998</v>
      </c>
      <c r="S6519" s="3">
        <v>42199</v>
      </c>
      <c r="T6519">
        <v>0.13</v>
      </c>
    </row>
    <row r="6520" spans="10:20" x14ac:dyDescent="0.25">
      <c r="J6520" s="2">
        <v>42324</v>
      </c>
      <c r="K6520" s="4">
        <v>18.16</v>
      </c>
      <c r="S6520" s="3">
        <v>42200</v>
      </c>
      <c r="T6520">
        <v>0.13</v>
      </c>
    </row>
    <row r="6521" spans="10:20" x14ac:dyDescent="0.25">
      <c r="J6521" s="2">
        <v>42325</v>
      </c>
      <c r="K6521" s="4">
        <v>18.84</v>
      </c>
      <c r="S6521" s="3">
        <v>42201</v>
      </c>
      <c r="T6521">
        <v>0.14000000000000001</v>
      </c>
    </row>
    <row r="6522" spans="10:20" x14ac:dyDescent="0.25">
      <c r="J6522" s="2">
        <v>42326</v>
      </c>
      <c r="K6522" s="4">
        <v>16.850000000000001</v>
      </c>
      <c r="S6522" s="3">
        <v>42202</v>
      </c>
      <c r="T6522">
        <v>0.13</v>
      </c>
    </row>
    <row r="6523" spans="10:20" x14ac:dyDescent="0.25">
      <c r="J6523" s="2">
        <v>42327</v>
      </c>
      <c r="K6523" s="4">
        <v>16.989999999999998</v>
      </c>
      <c r="S6523" s="3">
        <v>42205</v>
      </c>
      <c r="T6523">
        <v>0.14000000000000001</v>
      </c>
    </row>
    <row r="6524" spans="10:20" x14ac:dyDescent="0.25">
      <c r="J6524" s="2">
        <v>42328</v>
      </c>
      <c r="K6524" s="4">
        <v>15.47</v>
      </c>
      <c r="S6524" s="3">
        <v>42206</v>
      </c>
      <c r="T6524">
        <v>0.13</v>
      </c>
    </row>
    <row r="6525" spans="10:20" x14ac:dyDescent="0.25">
      <c r="J6525" s="2">
        <v>42331</v>
      </c>
      <c r="K6525" s="4">
        <v>15.62</v>
      </c>
      <c r="S6525" s="3">
        <v>42207</v>
      </c>
      <c r="T6525">
        <v>0.13</v>
      </c>
    </row>
    <row r="6526" spans="10:20" x14ac:dyDescent="0.25">
      <c r="J6526" s="2">
        <v>42332</v>
      </c>
      <c r="K6526" s="4">
        <v>15.93</v>
      </c>
      <c r="S6526" s="3">
        <v>42208</v>
      </c>
      <c r="T6526">
        <v>0.13</v>
      </c>
    </row>
    <row r="6527" spans="10:20" x14ac:dyDescent="0.25">
      <c r="J6527" s="2">
        <v>42333</v>
      </c>
      <c r="K6527" s="4">
        <v>15.19</v>
      </c>
      <c r="S6527" s="3">
        <v>42209</v>
      </c>
      <c r="T6527">
        <v>0.13</v>
      </c>
    </row>
    <row r="6528" spans="10:20" x14ac:dyDescent="0.25">
      <c r="J6528" s="2">
        <v>42335</v>
      </c>
      <c r="K6528" s="4">
        <v>15.12</v>
      </c>
      <c r="S6528" s="3">
        <v>42212</v>
      </c>
      <c r="T6528">
        <v>0.14000000000000001</v>
      </c>
    </row>
    <row r="6529" spans="10:20" x14ac:dyDescent="0.25">
      <c r="J6529" s="2">
        <v>42338</v>
      </c>
      <c r="K6529" s="4">
        <v>16.13</v>
      </c>
      <c r="S6529" s="3">
        <v>42213</v>
      </c>
      <c r="T6529">
        <v>0.14000000000000001</v>
      </c>
    </row>
    <row r="6530" spans="10:20" x14ac:dyDescent="0.25">
      <c r="J6530" s="2">
        <v>42339</v>
      </c>
      <c r="K6530" s="4">
        <v>14.67</v>
      </c>
      <c r="S6530" s="3">
        <v>42214</v>
      </c>
      <c r="T6530">
        <v>0.14000000000000001</v>
      </c>
    </row>
    <row r="6531" spans="10:20" x14ac:dyDescent="0.25">
      <c r="J6531" s="2">
        <v>42340</v>
      </c>
      <c r="K6531" s="4">
        <v>15.91</v>
      </c>
      <c r="S6531" s="3">
        <v>42215</v>
      </c>
      <c r="T6531">
        <v>0.14000000000000001</v>
      </c>
    </row>
    <row r="6532" spans="10:20" x14ac:dyDescent="0.25">
      <c r="J6532" s="2">
        <v>42341</v>
      </c>
      <c r="K6532" s="4">
        <v>18.11</v>
      </c>
      <c r="S6532" s="3">
        <v>42216</v>
      </c>
      <c r="T6532">
        <v>0.08</v>
      </c>
    </row>
    <row r="6533" spans="10:20" x14ac:dyDescent="0.25">
      <c r="J6533" s="2">
        <v>42342</v>
      </c>
      <c r="K6533" s="4">
        <v>14.81</v>
      </c>
      <c r="S6533" s="3">
        <v>42219</v>
      </c>
      <c r="T6533">
        <v>0.14000000000000001</v>
      </c>
    </row>
    <row r="6534" spans="10:20" x14ac:dyDescent="0.25">
      <c r="J6534" s="2">
        <v>42345</v>
      </c>
      <c r="K6534" s="4">
        <v>15.84</v>
      </c>
      <c r="S6534" s="3">
        <v>42220</v>
      </c>
      <c r="T6534">
        <v>0.14000000000000001</v>
      </c>
    </row>
    <row r="6535" spans="10:20" x14ac:dyDescent="0.25">
      <c r="J6535" s="2">
        <v>42346</v>
      </c>
      <c r="K6535" s="4">
        <v>17.600000000000001</v>
      </c>
      <c r="S6535" s="3">
        <v>42221</v>
      </c>
      <c r="T6535">
        <v>0.14000000000000001</v>
      </c>
    </row>
    <row r="6536" spans="10:20" x14ac:dyDescent="0.25">
      <c r="J6536" s="2">
        <v>42347</v>
      </c>
      <c r="K6536" s="4">
        <v>19.61</v>
      </c>
      <c r="S6536" s="3">
        <v>42222</v>
      </c>
      <c r="T6536">
        <v>0.14000000000000001</v>
      </c>
    </row>
    <row r="6537" spans="10:20" x14ac:dyDescent="0.25">
      <c r="J6537" s="2">
        <v>42348</v>
      </c>
      <c r="K6537" s="4">
        <v>19.34</v>
      </c>
      <c r="S6537" s="3">
        <v>42223</v>
      </c>
      <c r="T6537">
        <v>0.14000000000000001</v>
      </c>
    </row>
    <row r="6538" spans="10:20" x14ac:dyDescent="0.25">
      <c r="J6538" s="2">
        <v>42349</v>
      </c>
      <c r="K6538" s="4">
        <v>24.39</v>
      </c>
      <c r="S6538" s="3">
        <v>42226</v>
      </c>
      <c r="T6538">
        <v>0.14000000000000001</v>
      </c>
    </row>
    <row r="6539" spans="10:20" x14ac:dyDescent="0.25">
      <c r="J6539" s="2">
        <v>42352</v>
      </c>
      <c r="K6539" s="4">
        <v>22.73</v>
      </c>
      <c r="S6539" s="3">
        <v>42227</v>
      </c>
      <c r="T6539">
        <v>0.15</v>
      </c>
    </row>
    <row r="6540" spans="10:20" x14ac:dyDescent="0.25">
      <c r="J6540" s="2">
        <v>42353</v>
      </c>
      <c r="K6540" s="4">
        <v>20.95</v>
      </c>
      <c r="S6540" s="3">
        <v>42228</v>
      </c>
      <c r="T6540">
        <v>0.15</v>
      </c>
    </row>
    <row r="6541" spans="10:20" x14ac:dyDescent="0.25">
      <c r="J6541" s="2">
        <v>42354</v>
      </c>
      <c r="K6541" s="4">
        <v>17.86</v>
      </c>
      <c r="S6541" s="3">
        <v>42229</v>
      </c>
      <c r="T6541">
        <v>0.15</v>
      </c>
    </row>
    <row r="6542" spans="10:20" x14ac:dyDescent="0.25">
      <c r="J6542" s="2">
        <v>42355</v>
      </c>
      <c r="K6542" s="4">
        <v>18.940000000000001</v>
      </c>
      <c r="S6542" s="3">
        <v>42230</v>
      </c>
      <c r="T6542">
        <v>0.14000000000000001</v>
      </c>
    </row>
    <row r="6543" spans="10:20" x14ac:dyDescent="0.25">
      <c r="J6543" s="2">
        <v>42356</v>
      </c>
      <c r="K6543" s="4">
        <v>20.7</v>
      </c>
      <c r="S6543" s="3">
        <v>42233</v>
      </c>
      <c r="T6543">
        <v>0.15</v>
      </c>
    </row>
    <row r="6544" spans="10:20" x14ac:dyDescent="0.25">
      <c r="J6544" s="2">
        <v>42359</v>
      </c>
      <c r="K6544" s="4">
        <v>18.7</v>
      </c>
      <c r="S6544" s="3">
        <v>42234</v>
      </c>
      <c r="T6544">
        <v>0.15</v>
      </c>
    </row>
    <row r="6545" spans="10:20" x14ac:dyDescent="0.25">
      <c r="J6545" s="2">
        <v>42360</v>
      </c>
      <c r="K6545" s="4">
        <v>16.600000000000001</v>
      </c>
      <c r="S6545" s="3">
        <v>42235</v>
      </c>
      <c r="T6545">
        <v>0.15</v>
      </c>
    </row>
    <row r="6546" spans="10:20" x14ac:dyDescent="0.25">
      <c r="J6546" s="2">
        <v>42361</v>
      </c>
      <c r="K6546" s="4">
        <v>15.57</v>
      </c>
      <c r="S6546" s="3">
        <v>42236</v>
      </c>
      <c r="T6546">
        <v>0.15</v>
      </c>
    </row>
    <row r="6547" spans="10:20" x14ac:dyDescent="0.25">
      <c r="J6547" s="2">
        <v>42362</v>
      </c>
      <c r="K6547" s="4">
        <v>15.74</v>
      </c>
      <c r="S6547" s="3">
        <v>42237</v>
      </c>
      <c r="T6547">
        <v>0.15</v>
      </c>
    </row>
    <row r="6548" spans="10:20" x14ac:dyDescent="0.25">
      <c r="J6548" s="2">
        <v>42366</v>
      </c>
      <c r="K6548" s="4">
        <v>16.91</v>
      </c>
      <c r="S6548" s="3">
        <v>42240</v>
      </c>
      <c r="T6548">
        <v>0.15</v>
      </c>
    </row>
    <row r="6549" spans="10:20" x14ac:dyDescent="0.25">
      <c r="J6549" s="2">
        <v>42367</v>
      </c>
      <c r="K6549" s="4">
        <v>16.079999999999998</v>
      </c>
      <c r="S6549" s="3">
        <v>42241</v>
      </c>
      <c r="T6549">
        <v>0.15</v>
      </c>
    </row>
    <row r="6550" spans="10:20" x14ac:dyDescent="0.25">
      <c r="J6550" s="2">
        <v>42368</v>
      </c>
      <c r="K6550" s="4">
        <v>17.29</v>
      </c>
      <c r="S6550" s="3">
        <v>42242</v>
      </c>
      <c r="T6550">
        <v>0.14000000000000001</v>
      </c>
    </row>
    <row r="6551" spans="10:20" x14ac:dyDescent="0.25">
      <c r="J6551" s="2">
        <v>42369</v>
      </c>
      <c r="K6551" s="4">
        <v>18.21</v>
      </c>
      <c r="S6551" s="3">
        <v>42243</v>
      </c>
      <c r="T6551">
        <v>0.14000000000000001</v>
      </c>
    </row>
    <row r="6552" spans="10:20" x14ac:dyDescent="0.25">
      <c r="J6552" s="2">
        <v>42373</v>
      </c>
      <c r="K6552" s="4">
        <v>20.7</v>
      </c>
      <c r="S6552" s="3">
        <v>42244</v>
      </c>
      <c r="T6552">
        <v>0.14000000000000001</v>
      </c>
    </row>
    <row r="6553" spans="10:20" x14ac:dyDescent="0.25">
      <c r="J6553" s="2">
        <v>42374</v>
      </c>
      <c r="K6553" s="4">
        <v>19.34</v>
      </c>
      <c r="S6553" s="3">
        <v>42247</v>
      </c>
      <c r="T6553">
        <v>0.08</v>
      </c>
    </row>
    <row r="6554" spans="10:20" x14ac:dyDescent="0.25">
      <c r="J6554" s="2">
        <v>42375</v>
      </c>
      <c r="K6554" s="4">
        <v>20.59</v>
      </c>
      <c r="S6554" s="3">
        <v>42248</v>
      </c>
      <c r="T6554">
        <v>0.14000000000000001</v>
      </c>
    </row>
    <row r="6555" spans="10:20" x14ac:dyDescent="0.25">
      <c r="J6555" s="2">
        <v>42376</v>
      </c>
      <c r="K6555" s="4">
        <v>24.99</v>
      </c>
      <c r="S6555" s="3">
        <v>42249</v>
      </c>
      <c r="T6555">
        <v>0.14000000000000001</v>
      </c>
    </row>
    <row r="6556" spans="10:20" x14ac:dyDescent="0.25">
      <c r="J6556" s="2">
        <v>42377</v>
      </c>
      <c r="K6556" s="4">
        <v>27.01</v>
      </c>
      <c r="S6556" s="3">
        <v>42250</v>
      </c>
      <c r="T6556">
        <v>0.14000000000000001</v>
      </c>
    </row>
    <row r="6557" spans="10:20" x14ac:dyDescent="0.25">
      <c r="J6557" s="2">
        <v>42380</v>
      </c>
      <c r="K6557" s="4">
        <v>24.3</v>
      </c>
      <c r="S6557" s="3">
        <v>42251</v>
      </c>
      <c r="T6557">
        <v>0.14000000000000001</v>
      </c>
    </row>
    <row r="6558" spans="10:20" x14ac:dyDescent="0.25">
      <c r="J6558" s="2">
        <v>42381</v>
      </c>
      <c r="K6558" s="4">
        <v>22.47</v>
      </c>
      <c r="S6558" s="3">
        <v>42255</v>
      </c>
      <c r="T6558">
        <v>0.14000000000000001</v>
      </c>
    </row>
    <row r="6559" spans="10:20" x14ac:dyDescent="0.25">
      <c r="J6559" s="2">
        <v>42382</v>
      </c>
      <c r="K6559" s="4">
        <v>25.22</v>
      </c>
      <c r="S6559" s="3">
        <v>42256</v>
      </c>
      <c r="T6559">
        <v>0.14000000000000001</v>
      </c>
    </row>
    <row r="6560" spans="10:20" x14ac:dyDescent="0.25">
      <c r="J6560" s="2">
        <v>42383</v>
      </c>
      <c r="K6560" s="4">
        <v>23.95</v>
      </c>
      <c r="S6560" s="3">
        <v>42257</v>
      </c>
      <c r="T6560">
        <v>0.14000000000000001</v>
      </c>
    </row>
    <row r="6561" spans="10:20" x14ac:dyDescent="0.25">
      <c r="J6561" s="2">
        <v>42384</v>
      </c>
      <c r="K6561" s="4">
        <v>27.02</v>
      </c>
      <c r="S6561" s="3">
        <v>42258</v>
      </c>
      <c r="T6561">
        <v>0.14000000000000001</v>
      </c>
    </row>
    <row r="6562" spans="10:20" x14ac:dyDescent="0.25">
      <c r="J6562" s="2">
        <v>42388</v>
      </c>
      <c r="K6562" s="4">
        <v>26.05</v>
      </c>
      <c r="S6562" s="3">
        <v>42261</v>
      </c>
      <c r="T6562">
        <v>0.14000000000000001</v>
      </c>
    </row>
    <row r="6563" spans="10:20" x14ac:dyDescent="0.25">
      <c r="J6563" s="2">
        <v>42389</v>
      </c>
      <c r="K6563" s="4">
        <v>27.59</v>
      </c>
      <c r="S6563" s="3">
        <v>42262</v>
      </c>
      <c r="T6563">
        <v>0.14000000000000001</v>
      </c>
    </row>
    <row r="6564" spans="10:20" x14ac:dyDescent="0.25">
      <c r="J6564" s="2">
        <v>42390</v>
      </c>
      <c r="K6564" s="4">
        <v>26.69</v>
      </c>
      <c r="S6564" s="3">
        <v>42263</v>
      </c>
      <c r="T6564">
        <v>0.14000000000000001</v>
      </c>
    </row>
    <row r="6565" spans="10:20" x14ac:dyDescent="0.25">
      <c r="J6565" s="2">
        <v>42391</v>
      </c>
      <c r="K6565" s="4">
        <v>22.34</v>
      </c>
      <c r="S6565" s="3">
        <v>42264</v>
      </c>
      <c r="T6565">
        <v>0.14000000000000001</v>
      </c>
    </row>
    <row r="6566" spans="10:20" x14ac:dyDescent="0.25">
      <c r="J6566" s="2">
        <v>42394</v>
      </c>
      <c r="K6566" s="4">
        <v>24.15</v>
      </c>
      <c r="S6566" s="3">
        <v>42265</v>
      </c>
      <c r="T6566">
        <v>0.14000000000000001</v>
      </c>
    </row>
    <row r="6567" spans="10:20" x14ac:dyDescent="0.25">
      <c r="J6567" s="2">
        <v>42395</v>
      </c>
      <c r="K6567" s="4">
        <v>22.5</v>
      </c>
      <c r="S6567" s="3">
        <v>42268</v>
      </c>
      <c r="T6567">
        <v>0.14000000000000001</v>
      </c>
    </row>
    <row r="6568" spans="10:20" x14ac:dyDescent="0.25">
      <c r="J6568" s="2">
        <v>42396</v>
      </c>
      <c r="K6568" s="4">
        <v>23.11</v>
      </c>
      <c r="S6568" s="3">
        <v>42269</v>
      </c>
      <c r="T6568">
        <v>0.14000000000000001</v>
      </c>
    </row>
    <row r="6569" spans="10:20" x14ac:dyDescent="0.25">
      <c r="J6569" s="2">
        <v>42397</v>
      </c>
      <c r="K6569" s="4">
        <v>22.42</v>
      </c>
      <c r="S6569" s="3">
        <v>42270</v>
      </c>
      <c r="T6569">
        <v>0.14000000000000001</v>
      </c>
    </row>
    <row r="6570" spans="10:20" x14ac:dyDescent="0.25">
      <c r="J6570" s="2">
        <v>42398</v>
      </c>
      <c r="K6570" s="4">
        <v>20.2</v>
      </c>
      <c r="S6570" s="3">
        <v>42271</v>
      </c>
      <c r="T6570">
        <v>0.14000000000000001</v>
      </c>
    </row>
    <row r="6571" spans="10:20" x14ac:dyDescent="0.25">
      <c r="J6571" s="2">
        <v>42401</v>
      </c>
      <c r="K6571" s="4">
        <v>19.98</v>
      </c>
      <c r="S6571" s="3">
        <v>42272</v>
      </c>
      <c r="T6571">
        <v>0.13</v>
      </c>
    </row>
    <row r="6572" spans="10:20" x14ac:dyDescent="0.25">
      <c r="J6572" s="2">
        <v>42402</v>
      </c>
      <c r="K6572" s="4">
        <v>21.98</v>
      </c>
      <c r="S6572" s="3">
        <v>42275</v>
      </c>
      <c r="T6572">
        <v>0.13</v>
      </c>
    </row>
    <row r="6573" spans="10:20" x14ac:dyDescent="0.25">
      <c r="J6573" s="2">
        <v>42403</v>
      </c>
      <c r="K6573" s="4">
        <v>21.65</v>
      </c>
      <c r="S6573" s="3">
        <v>42276</v>
      </c>
      <c r="T6573">
        <v>0.13</v>
      </c>
    </row>
    <row r="6574" spans="10:20" x14ac:dyDescent="0.25">
      <c r="J6574" s="2">
        <v>42404</v>
      </c>
      <c r="K6574" s="4">
        <v>21.84</v>
      </c>
      <c r="S6574" s="3">
        <v>42277</v>
      </c>
      <c r="T6574">
        <v>7.0000000000000007E-2</v>
      </c>
    </row>
    <row r="6575" spans="10:20" x14ac:dyDescent="0.25">
      <c r="J6575" s="2">
        <v>42405</v>
      </c>
      <c r="K6575" s="4">
        <v>23.38</v>
      </c>
      <c r="S6575" s="3">
        <v>42278</v>
      </c>
      <c r="T6575">
        <v>0.13</v>
      </c>
    </row>
    <row r="6576" spans="10:20" x14ac:dyDescent="0.25">
      <c r="J6576" s="2">
        <v>42408</v>
      </c>
      <c r="K6576" s="4">
        <v>26</v>
      </c>
      <c r="S6576" s="3">
        <v>42279</v>
      </c>
      <c r="T6576">
        <v>0.13</v>
      </c>
    </row>
    <row r="6577" spans="10:20" x14ac:dyDescent="0.25">
      <c r="J6577" s="2">
        <v>42409</v>
      </c>
      <c r="K6577" s="4">
        <v>26.54</v>
      </c>
      <c r="S6577" s="3">
        <v>42282</v>
      </c>
      <c r="T6577">
        <v>0.13</v>
      </c>
    </row>
    <row r="6578" spans="10:20" x14ac:dyDescent="0.25">
      <c r="J6578" s="2">
        <v>42410</v>
      </c>
      <c r="K6578" s="4">
        <v>26.29</v>
      </c>
      <c r="S6578" s="3">
        <v>42283</v>
      </c>
      <c r="T6578">
        <v>0.13</v>
      </c>
    </row>
    <row r="6579" spans="10:20" x14ac:dyDescent="0.25">
      <c r="J6579" s="2">
        <v>42411</v>
      </c>
      <c r="K6579" s="4">
        <v>28.14</v>
      </c>
      <c r="S6579" s="3">
        <v>42284</v>
      </c>
      <c r="T6579">
        <v>0.13</v>
      </c>
    </row>
    <row r="6580" spans="10:20" x14ac:dyDescent="0.25">
      <c r="J6580" s="2">
        <v>42412</v>
      </c>
      <c r="K6580" s="4">
        <v>25.4</v>
      </c>
      <c r="S6580" s="3">
        <v>42285</v>
      </c>
      <c r="T6580">
        <v>0.13</v>
      </c>
    </row>
    <row r="6581" spans="10:20" x14ac:dyDescent="0.25">
      <c r="J6581" s="2">
        <v>42416</v>
      </c>
      <c r="K6581" s="4">
        <v>24.11</v>
      </c>
      <c r="S6581" s="3">
        <v>42286</v>
      </c>
      <c r="T6581">
        <v>0.13</v>
      </c>
    </row>
    <row r="6582" spans="10:20" x14ac:dyDescent="0.25">
      <c r="J6582" s="2">
        <v>42417</v>
      </c>
      <c r="K6582" s="4">
        <v>22.31</v>
      </c>
      <c r="S6582" s="3">
        <v>42290</v>
      </c>
      <c r="T6582">
        <v>0.13</v>
      </c>
    </row>
    <row r="6583" spans="10:20" x14ac:dyDescent="0.25">
      <c r="J6583" s="2">
        <v>42418</v>
      </c>
      <c r="K6583" s="4">
        <v>21.64</v>
      </c>
      <c r="S6583" s="3">
        <v>42291</v>
      </c>
      <c r="T6583">
        <v>0.13</v>
      </c>
    </row>
    <row r="6584" spans="10:20" x14ac:dyDescent="0.25">
      <c r="J6584" s="2">
        <v>42419</v>
      </c>
      <c r="K6584" s="4">
        <v>20.53</v>
      </c>
      <c r="S6584" s="3">
        <v>42292</v>
      </c>
      <c r="T6584">
        <v>0.13</v>
      </c>
    </row>
    <row r="6585" spans="10:20" x14ac:dyDescent="0.25">
      <c r="J6585" s="2">
        <v>42422</v>
      </c>
      <c r="K6585" s="4">
        <v>19.38</v>
      </c>
      <c r="S6585" s="3">
        <v>42293</v>
      </c>
      <c r="T6585">
        <v>0.13</v>
      </c>
    </row>
    <row r="6586" spans="10:20" x14ac:dyDescent="0.25">
      <c r="J6586" s="2">
        <v>42423</v>
      </c>
      <c r="K6586" s="4">
        <v>20.98</v>
      </c>
      <c r="S6586" s="3">
        <v>42296</v>
      </c>
      <c r="T6586">
        <v>0.13</v>
      </c>
    </row>
    <row r="6587" spans="10:20" x14ac:dyDescent="0.25">
      <c r="J6587" s="2">
        <v>42424</v>
      </c>
      <c r="K6587" s="4">
        <v>20.72</v>
      </c>
      <c r="S6587" s="3">
        <v>42297</v>
      </c>
      <c r="T6587">
        <v>0.13</v>
      </c>
    </row>
    <row r="6588" spans="10:20" x14ac:dyDescent="0.25">
      <c r="J6588" s="2">
        <v>42425</v>
      </c>
      <c r="K6588" s="4">
        <v>19.11</v>
      </c>
      <c r="S6588" s="3">
        <v>42298</v>
      </c>
      <c r="T6588">
        <v>0.13</v>
      </c>
    </row>
    <row r="6589" spans="10:20" x14ac:dyDescent="0.25">
      <c r="J6589" s="2">
        <v>42426</v>
      </c>
      <c r="K6589" s="4">
        <v>19.809999999999999</v>
      </c>
      <c r="S6589" s="3">
        <v>42299</v>
      </c>
      <c r="T6589">
        <v>0.12</v>
      </c>
    </row>
    <row r="6590" spans="10:20" x14ac:dyDescent="0.25">
      <c r="J6590" s="2">
        <v>42429</v>
      </c>
      <c r="K6590" s="4">
        <v>20.55</v>
      </c>
      <c r="S6590" s="3">
        <v>42300</v>
      </c>
      <c r="T6590">
        <v>0.12</v>
      </c>
    </row>
    <row r="6591" spans="10:20" x14ac:dyDescent="0.25">
      <c r="J6591" s="2">
        <v>42430</v>
      </c>
      <c r="K6591" s="4">
        <v>17.7</v>
      </c>
      <c r="S6591" s="3">
        <v>42303</v>
      </c>
      <c r="T6591">
        <v>0.12</v>
      </c>
    </row>
    <row r="6592" spans="10:20" x14ac:dyDescent="0.25">
      <c r="J6592" s="2">
        <v>42431</v>
      </c>
      <c r="K6592" s="4">
        <v>17.09</v>
      </c>
      <c r="S6592" s="3">
        <v>42304</v>
      </c>
      <c r="T6592">
        <v>0.12</v>
      </c>
    </row>
    <row r="6593" spans="10:20" x14ac:dyDescent="0.25">
      <c r="J6593" s="2">
        <v>42432</v>
      </c>
      <c r="K6593" s="4">
        <v>16.7</v>
      </c>
      <c r="S6593" s="3">
        <v>42305</v>
      </c>
      <c r="T6593">
        <v>0.12</v>
      </c>
    </row>
    <row r="6594" spans="10:20" x14ac:dyDescent="0.25">
      <c r="J6594" s="2">
        <v>42433</v>
      </c>
      <c r="K6594" s="4">
        <v>16.86</v>
      </c>
      <c r="S6594" s="3">
        <v>42306</v>
      </c>
      <c r="T6594">
        <v>0.12</v>
      </c>
    </row>
    <row r="6595" spans="10:20" x14ac:dyDescent="0.25">
      <c r="J6595" s="2">
        <v>42436</v>
      </c>
      <c r="K6595" s="4">
        <v>17.350000000000001</v>
      </c>
      <c r="S6595" s="3">
        <v>42307</v>
      </c>
      <c r="T6595">
        <v>7.0000000000000007E-2</v>
      </c>
    </row>
    <row r="6596" spans="10:20" x14ac:dyDescent="0.25">
      <c r="J6596" s="2">
        <v>42437</v>
      </c>
      <c r="K6596" s="4">
        <v>18.670000000000002</v>
      </c>
      <c r="S6596" s="3">
        <v>42310</v>
      </c>
      <c r="T6596">
        <v>0.12</v>
      </c>
    </row>
    <row r="6597" spans="10:20" x14ac:dyDescent="0.25">
      <c r="J6597" s="2">
        <v>42438</v>
      </c>
      <c r="K6597" s="4">
        <v>18.34</v>
      </c>
      <c r="S6597" s="3">
        <v>42311</v>
      </c>
      <c r="T6597">
        <v>0.12</v>
      </c>
    </row>
    <row r="6598" spans="10:20" x14ac:dyDescent="0.25">
      <c r="J6598" s="2">
        <v>42439</v>
      </c>
      <c r="K6598" s="4">
        <v>18.05</v>
      </c>
      <c r="S6598" s="3">
        <v>42312</v>
      </c>
      <c r="T6598">
        <v>0.12</v>
      </c>
    </row>
    <row r="6599" spans="10:20" x14ac:dyDescent="0.25">
      <c r="J6599" s="2">
        <v>42440</v>
      </c>
      <c r="K6599" s="4">
        <v>16.5</v>
      </c>
      <c r="S6599" s="3">
        <v>42313</v>
      </c>
      <c r="T6599">
        <v>0.12</v>
      </c>
    </row>
    <row r="6600" spans="10:20" x14ac:dyDescent="0.25">
      <c r="J6600" s="2">
        <v>42443</v>
      </c>
      <c r="K6600" s="4">
        <v>16.920000000000002</v>
      </c>
      <c r="S6600" s="3">
        <v>42314</v>
      </c>
      <c r="T6600">
        <v>0.12</v>
      </c>
    </row>
    <row r="6601" spans="10:20" x14ac:dyDescent="0.25">
      <c r="J6601" s="2">
        <v>42444</v>
      </c>
      <c r="K6601" s="4">
        <v>16.84</v>
      </c>
      <c r="S6601" s="3">
        <v>42317</v>
      </c>
      <c r="T6601">
        <v>0.12</v>
      </c>
    </row>
    <row r="6602" spans="10:20" x14ac:dyDescent="0.25">
      <c r="J6602" s="2">
        <v>42445</v>
      </c>
      <c r="K6602" s="4">
        <v>14.99</v>
      </c>
      <c r="S6602" s="3">
        <v>42318</v>
      </c>
      <c r="T6602">
        <v>0.12</v>
      </c>
    </row>
    <row r="6603" spans="10:20" x14ac:dyDescent="0.25">
      <c r="J6603" s="2">
        <v>42446</v>
      </c>
      <c r="K6603" s="4">
        <v>14.44</v>
      </c>
      <c r="S6603" s="3">
        <v>42320</v>
      </c>
      <c r="T6603">
        <v>0.12</v>
      </c>
    </row>
    <row r="6604" spans="10:20" x14ac:dyDescent="0.25">
      <c r="J6604" s="2">
        <v>42447</v>
      </c>
      <c r="K6604" s="4">
        <v>14.02</v>
      </c>
      <c r="S6604" s="3">
        <v>42321</v>
      </c>
      <c r="T6604">
        <v>0.12</v>
      </c>
    </row>
    <row r="6605" spans="10:20" x14ac:dyDescent="0.25">
      <c r="J6605" s="2">
        <v>42450</v>
      </c>
      <c r="K6605" s="4">
        <v>13.79</v>
      </c>
      <c r="S6605" s="3">
        <v>42324</v>
      </c>
      <c r="T6605">
        <v>0.13</v>
      </c>
    </row>
    <row r="6606" spans="10:20" x14ac:dyDescent="0.25">
      <c r="J6606" s="2">
        <v>42451</v>
      </c>
      <c r="K6606" s="4">
        <v>14.17</v>
      </c>
      <c r="S6606" s="3">
        <v>42325</v>
      </c>
      <c r="T6606">
        <v>0.13</v>
      </c>
    </row>
    <row r="6607" spans="10:20" x14ac:dyDescent="0.25">
      <c r="J6607" s="2">
        <v>42452</v>
      </c>
      <c r="K6607" s="4">
        <v>14.94</v>
      </c>
      <c r="S6607" s="3">
        <v>42326</v>
      </c>
      <c r="T6607">
        <v>0.12</v>
      </c>
    </row>
    <row r="6608" spans="10:20" x14ac:dyDescent="0.25">
      <c r="J6608" s="2">
        <v>42453</v>
      </c>
      <c r="K6608" s="4">
        <v>14.74</v>
      </c>
      <c r="S6608" s="3">
        <v>42327</v>
      </c>
      <c r="T6608">
        <v>0.12</v>
      </c>
    </row>
    <row r="6609" spans="10:20" x14ac:dyDescent="0.25">
      <c r="J6609" s="2">
        <v>42457</v>
      </c>
      <c r="K6609" s="4">
        <v>15.24</v>
      </c>
      <c r="S6609" s="3">
        <v>42328</v>
      </c>
      <c r="T6609">
        <v>0.12</v>
      </c>
    </row>
    <row r="6610" spans="10:20" x14ac:dyDescent="0.25">
      <c r="J6610" s="2">
        <v>42458</v>
      </c>
      <c r="K6610" s="4">
        <v>13.82</v>
      </c>
      <c r="S6610" s="3">
        <v>42331</v>
      </c>
      <c r="T6610">
        <v>0.12</v>
      </c>
    </row>
    <row r="6611" spans="10:20" x14ac:dyDescent="0.25">
      <c r="J6611" s="2">
        <v>42459</v>
      </c>
      <c r="K6611" s="4">
        <v>13.56</v>
      </c>
      <c r="S6611" s="3">
        <v>42332</v>
      </c>
      <c r="T6611">
        <v>0.12</v>
      </c>
    </row>
    <row r="6612" spans="10:20" x14ac:dyDescent="0.25">
      <c r="J6612" s="2">
        <v>42460</v>
      </c>
      <c r="K6612" s="4">
        <v>13.95</v>
      </c>
      <c r="S6612" s="3">
        <v>42333</v>
      </c>
      <c r="T6612">
        <v>0.12</v>
      </c>
    </row>
    <row r="6613" spans="10:20" x14ac:dyDescent="0.25">
      <c r="J6613" s="2">
        <v>42461</v>
      </c>
      <c r="K6613" s="4">
        <v>13.1</v>
      </c>
      <c r="S6613" s="3">
        <v>42335</v>
      </c>
      <c r="T6613">
        <v>0.12</v>
      </c>
    </row>
    <row r="6614" spans="10:20" x14ac:dyDescent="0.25">
      <c r="J6614" s="2">
        <v>42464</v>
      </c>
      <c r="K6614" s="4">
        <v>14.12</v>
      </c>
      <c r="S6614" s="3">
        <v>42338</v>
      </c>
      <c r="T6614">
        <v>0.08</v>
      </c>
    </row>
    <row r="6615" spans="10:20" x14ac:dyDescent="0.25">
      <c r="J6615" s="2">
        <v>42465</v>
      </c>
      <c r="K6615" s="4">
        <v>15.42</v>
      </c>
      <c r="S6615" s="3">
        <v>42339</v>
      </c>
      <c r="T6615">
        <v>0.13</v>
      </c>
    </row>
    <row r="6616" spans="10:20" x14ac:dyDescent="0.25">
      <c r="J6616" s="2">
        <v>42466</v>
      </c>
      <c r="K6616" s="4">
        <v>14.09</v>
      </c>
      <c r="S6616" s="3">
        <v>42340</v>
      </c>
      <c r="T6616">
        <v>0.13</v>
      </c>
    </row>
    <row r="6617" spans="10:20" x14ac:dyDescent="0.25">
      <c r="J6617" s="2">
        <v>42467</v>
      </c>
      <c r="K6617" s="4">
        <v>16.16</v>
      </c>
      <c r="S6617" s="3">
        <v>42341</v>
      </c>
      <c r="T6617">
        <v>0.13</v>
      </c>
    </row>
    <row r="6618" spans="10:20" x14ac:dyDescent="0.25">
      <c r="J6618" s="2">
        <v>42468</v>
      </c>
      <c r="K6618" s="4">
        <v>15.36</v>
      </c>
      <c r="S6618" s="3">
        <v>42342</v>
      </c>
      <c r="T6618">
        <v>0.13</v>
      </c>
    </row>
    <row r="6619" spans="10:20" x14ac:dyDescent="0.25">
      <c r="J6619" s="2">
        <v>42471</v>
      </c>
      <c r="K6619" s="4">
        <v>16.260000000000002</v>
      </c>
      <c r="S6619" s="3">
        <v>42345</v>
      </c>
      <c r="T6619">
        <v>0.13</v>
      </c>
    </row>
    <row r="6620" spans="10:20" x14ac:dyDescent="0.25">
      <c r="J6620" s="2">
        <v>42472</v>
      </c>
      <c r="K6620" s="4">
        <v>14.85</v>
      </c>
      <c r="S6620" s="3">
        <v>42346</v>
      </c>
      <c r="T6620">
        <v>0.13</v>
      </c>
    </row>
    <row r="6621" spans="10:20" x14ac:dyDescent="0.25">
      <c r="J6621" s="2">
        <v>42473</v>
      </c>
      <c r="K6621" s="4">
        <v>13.84</v>
      </c>
      <c r="S6621" s="3">
        <v>42347</v>
      </c>
      <c r="T6621">
        <v>0.14000000000000001</v>
      </c>
    </row>
    <row r="6622" spans="10:20" x14ac:dyDescent="0.25">
      <c r="J6622" s="2">
        <v>42474</v>
      </c>
      <c r="K6622" s="4">
        <v>13.72</v>
      </c>
      <c r="S6622" s="3">
        <v>42348</v>
      </c>
      <c r="T6622">
        <v>0.14000000000000001</v>
      </c>
    </row>
    <row r="6623" spans="10:20" x14ac:dyDescent="0.25">
      <c r="J6623" s="2">
        <v>42475</v>
      </c>
      <c r="K6623" s="4">
        <v>13.62</v>
      </c>
      <c r="S6623" s="3">
        <v>42349</v>
      </c>
      <c r="T6623">
        <v>0.14000000000000001</v>
      </c>
    </row>
    <row r="6624" spans="10:20" x14ac:dyDescent="0.25">
      <c r="J6624" s="2">
        <v>42478</v>
      </c>
      <c r="K6624" s="4">
        <v>13.35</v>
      </c>
      <c r="S6624" s="3">
        <v>42352</v>
      </c>
      <c r="T6624">
        <v>0.15</v>
      </c>
    </row>
    <row r="6625" spans="10:20" x14ac:dyDescent="0.25">
      <c r="J6625" s="2">
        <v>42479</v>
      </c>
      <c r="K6625" s="4">
        <v>13.24</v>
      </c>
      <c r="S6625" s="3">
        <v>42353</v>
      </c>
      <c r="T6625">
        <v>0.15</v>
      </c>
    </row>
    <row r="6626" spans="10:20" x14ac:dyDescent="0.25">
      <c r="J6626" s="2">
        <v>42480</v>
      </c>
      <c r="K6626" s="4">
        <v>13.28</v>
      </c>
      <c r="S6626" s="3">
        <v>42354</v>
      </c>
      <c r="T6626">
        <v>0.15</v>
      </c>
    </row>
    <row r="6627" spans="10:20" x14ac:dyDescent="0.25">
      <c r="J6627" s="2">
        <v>42481</v>
      </c>
      <c r="K6627" s="4">
        <v>13.95</v>
      </c>
      <c r="S6627" s="3">
        <v>42355</v>
      </c>
      <c r="T6627">
        <v>0.37</v>
      </c>
    </row>
    <row r="6628" spans="10:20" x14ac:dyDescent="0.25">
      <c r="J6628" s="2">
        <v>42482</v>
      </c>
      <c r="K6628" s="4">
        <v>13.22</v>
      </c>
      <c r="S6628" s="3">
        <v>42356</v>
      </c>
      <c r="T6628">
        <v>0.37</v>
      </c>
    </row>
    <row r="6629" spans="10:20" x14ac:dyDescent="0.25">
      <c r="J6629" s="2">
        <v>42485</v>
      </c>
      <c r="K6629" s="4">
        <v>14.08</v>
      </c>
      <c r="S6629" s="3">
        <v>42359</v>
      </c>
      <c r="T6629">
        <v>0.36</v>
      </c>
    </row>
    <row r="6630" spans="10:20" x14ac:dyDescent="0.25">
      <c r="J6630" s="2">
        <v>42486</v>
      </c>
      <c r="K6630" s="4">
        <v>13.96</v>
      </c>
      <c r="S6630" s="3">
        <v>42360</v>
      </c>
      <c r="T6630">
        <v>0.36</v>
      </c>
    </row>
    <row r="6631" spans="10:20" x14ac:dyDescent="0.25">
      <c r="J6631" s="2">
        <v>42487</v>
      </c>
      <c r="K6631" s="4">
        <v>13.77</v>
      </c>
      <c r="S6631" s="3">
        <v>42361</v>
      </c>
      <c r="T6631">
        <v>0.36</v>
      </c>
    </row>
    <row r="6632" spans="10:20" x14ac:dyDescent="0.25">
      <c r="J6632" s="2">
        <v>42488</v>
      </c>
      <c r="K6632" s="4">
        <v>15.22</v>
      </c>
      <c r="S6632" s="3">
        <v>42362</v>
      </c>
      <c r="T6632">
        <v>0.36</v>
      </c>
    </row>
    <row r="6633" spans="10:20" x14ac:dyDescent="0.25">
      <c r="J6633" s="2">
        <v>42489</v>
      </c>
      <c r="K6633" s="4">
        <v>15.7</v>
      </c>
      <c r="S6633" s="3">
        <v>42366</v>
      </c>
      <c r="T6633">
        <v>0.36</v>
      </c>
    </row>
    <row r="6634" spans="10:20" x14ac:dyDescent="0.25">
      <c r="J6634" s="2">
        <v>42492</v>
      </c>
      <c r="K6634" s="4">
        <v>14.68</v>
      </c>
      <c r="S6634" s="3">
        <v>42367</v>
      </c>
      <c r="T6634">
        <v>0.36</v>
      </c>
    </row>
    <row r="6635" spans="10:20" x14ac:dyDescent="0.25">
      <c r="J6635" s="2">
        <v>42493</v>
      </c>
      <c r="K6635" s="4">
        <v>15.6</v>
      </c>
      <c r="S6635" s="3">
        <v>42368</v>
      </c>
      <c r="T6635">
        <v>0.35</v>
      </c>
    </row>
    <row r="6636" spans="10:20" x14ac:dyDescent="0.25">
      <c r="J6636" s="2">
        <v>42494</v>
      </c>
      <c r="K6636" s="4">
        <v>16.05</v>
      </c>
      <c r="S6636" s="3">
        <v>42369</v>
      </c>
      <c r="T6636">
        <v>0.2</v>
      </c>
    </row>
    <row r="6637" spans="10:20" x14ac:dyDescent="0.25">
      <c r="J6637" s="2">
        <v>42495</v>
      </c>
      <c r="K6637" s="4">
        <v>15.91</v>
      </c>
      <c r="S6637" s="3">
        <v>42373</v>
      </c>
      <c r="T6637">
        <v>0.36</v>
      </c>
    </row>
    <row r="6638" spans="10:20" x14ac:dyDescent="0.25">
      <c r="J6638" s="2">
        <v>42496</v>
      </c>
      <c r="K6638" s="4">
        <v>14.72</v>
      </c>
      <c r="S6638" s="3">
        <v>42374</v>
      </c>
      <c r="T6638">
        <v>0.36</v>
      </c>
    </row>
    <row r="6639" spans="10:20" x14ac:dyDescent="0.25">
      <c r="J6639" s="2">
        <v>42499</v>
      </c>
      <c r="K6639" s="4">
        <v>14.57</v>
      </c>
      <c r="S6639" s="3">
        <v>42375</v>
      </c>
      <c r="T6639">
        <v>0.36</v>
      </c>
    </row>
    <row r="6640" spans="10:20" x14ac:dyDescent="0.25">
      <c r="J6640" s="2">
        <v>42500</v>
      </c>
      <c r="K6640" s="4">
        <v>13.63</v>
      </c>
      <c r="S6640" s="3">
        <v>42376</v>
      </c>
      <c r="T6640">
        <v>0.36</v>
      </c>
    </row>
    <row r="6641" spans="10:20" x14ac:dyDescent="0.25">
      <c r="J6641" s="2">
        <v>42501</v>
      </c>
      <c r="K6641" s="4">
        <v>14.69</v>
      </c>
      <c r="S6641" s="3">
        <v>42377</v>
      </c>
      <c r="T6641">
        <v>0.36</v>
      </c>
    </row>
    <row r="6642" spans="10:20" x14ac:dyDescent="0.25">
      <c r="J6642" s="2">
        <v>42502</v>
      </c>
      <c r="K6642" s="4">
        <v>14.41</v>
      </c>
      <c r="S6642" s="3">
        <v>42380</v>
      </c>
      <c r="T6642">
        <v>0.36</v>
      </c>
    </row>
    <row r="6643" spans="10:20" x14ac:dyDescent="0.25">
      <c r="J6643" s="2">
        <v>42503</v>
      </c>
      <c r="K6643" s="4">
        <v>15.04</v>
      </c>
      <c r="S6643" s="3">
        <v>42381</v>
      </c>
      <c r="T6643">
        <v>0.36</v>
      </c>
    </row>
    <row r="6644" spans="10:20" x14ac:dyDescent="0.25">
      <c r="J6644" s="2">
        <v>42506</v>
      </c>
      <c r="K6644" s="4">
        <v>14.68</v>
      </c>
      <c r="S6644" s="3">
        <v>42382</v>
      </c>
      <c r="T6644">
        <v>0.36</v>
      </c>
    </row>
    <row r="6645" spans="10:20" x14ac:dyDescent="0.25">
      <c r="J6645" s="2">
        <v>42507</v>
      </c>
      <c r="K6645" s="4">
        <v>15.57</v>
      </c>
      <c r="S6645" s="3">
        <v>42383</v>
      </c>
      <c r="T6645">
        <v>0.36</v>
      </c>
    </row>
    <row r="6646" spans="10:20" x14ac:dyDescent="0.25">
      <c r="J6646" s="2">
        <v>42508</v>
      </c>
      <c r="K6646" s="4">
        <v>15.95</v>
      </c>
      <c r="S6646" s="3">
        <v>42384</v>
      </c>
      <c r="T6646">
        <v>0.36</v>
      </c>
    </row>
    <row r="6647" spans="10:20" x14ac:dyDescent="0.25">
      <c r="J6647" s="2">
        <v>42509</v>
      </c>
      <c r="K6647" s="4">
        <v>16.329999999999998</v>
      </c>
      <c r="S6647" s="3">
        <v>42388</v>
      </c>
      <c r="T6647">
        <v>0.36</v>
      </c>
    </row>
    <row r="6648" spans="10:20" x14ac:dyDescent="0.25">
      <c r="J6648" s="2">
        <v>42510</v>
      </c>
      <c r="K6648" s="4">
        <v>15.2</v>
      </c>
      <c r="S6648" s="3">
        <v>42389</v>
      </c>
      <c r="T6648">
        <v>0.37</v>
      </c>
    </row>
    <row r="6649" spans="10:20" x14ac:dyDescent="0.25">
      <c r="J6649" s="2">
        <v>42513</v>
      </c>
      <c r="K6649" s="4">
        <v>15.82</v>
      </c>
      <c r="S6649" s="3">
        <v>42390</v>
      </c>
      <c r="T6649">
        <v>0.37</v>
      </c>
    </row>
    <row r="6650" spans="10:20" x14ac:dyDescent="0.25">
      <c r="J6650" s="2">
        <v>42514</v>
      </c>
      <c r="K6650" s="4">
        <v>14.42</v>
      </c>
      <c r="S6650" s="3">
        <v>42391</v>
      </c>
      <c r="T6650">
        <v>0.38</v>
      </c>
    </row>
    <row r="6651" spans="10:20" x14ac:dyDescent="0.25">
      <c r="J6651" s="2">
        <v>42515</v>
      </c>
      <c r="K6651" s="4">
        <v>13.9</v>
      </c>
      <c r="S6651" s="3">
        <v>42394</v>
      </c>
      <c r="T6651">
        <v>0.38</v>
      </c>
    </row>
    <row r="6652" spans="10:20" x14ac:dyDescent="0.25">
      <c r="J6652" s="2">
        <v>42516</v>
      </c>
      <c r="K6652" s="4">
        <v>13.43</v>
      </c>
      <c r="S6652" s="3">
        <v>42395</v>
      </c>
      <c r="T6652">
        <v>0.38</v>
      </c>
    </row>
    <row r="6653" spans="10:20" x14ac:dyDescent="0.25">
      <c r="J6653" s="2">
        <v>42517</v>
      </c>
      <c r="K6653" s="4">
        <v>13.12</v>
      </c>
      <c r="S6653" s="3">
        <v>42396</v>
      </c>
      <c r="T6653">
        <v>0.38</v>
      </c>
    </row>
    <row r="6654" spans="10:20" x14ac:dyDescent="0.25">
      <c r="J6654" s="2">
        <v>42521</v>
      </c>
      <c r="K6654" s="4">
        <v>14.19</v>
      </c>
      <c r="S6654" s="3">
        <v>42397</v>
      </c>
      <c r="T6654">
        <v>0.38</v>
      </c>
    </row>
    <row r="6655" spans="10:20" x14ac:dyDescent="0.25">
      <c r="J6655" s="2">
        <v>42522</v>
      </c>
      <c r="K6655" s="4">
        <v>14.2</v>
      </c>
      <c r="S6655" s="3">
        <v>42398</v>
      </c>
      <c r="T6655">
        <v>0.28999999999999998</v>
      </c>
    </row>
    <row r="6656" spans="10:20" x14ac:dyDescent="0.25">
      <c r="J6656" s="2">
        <v>42523</v>
      </c>
      <c r="K6656" s="4">
        <v>13.63</v>
      </c>
      <c r="S6656" s="3">
        <v>42401</v>
      </c>
      <c r="T6656">
        <v>0.38</v>
      </c>
    </row>
    <row r="6657" spans="10:20" x14ac:dyDescent="0.25">
      <c r="J6657" s="2">
        <v>42524</v>
      </c>
      <c r="K6657" s="4">
        <v>13.47</v>
      </c>
      <c r="S6657" s="3">
        <v>42402</v>
      </c>
      <c r="T6657">
        <v>0.38</v>
      </c>
    </row>
    <row r="6658" spans="10:20" x14ac:dyDescent="0.25">
      <c r="J6658" s="2">
        <v>42527</v>
      </c>
      <c r="K6658" s="4">
        <v>13.65</v>
      </c>
      <c r="S6658" s="3">
        <v>42403</v>
      </c>
      <c r="T6658">
        <v>0.38</v>
      </c>
    </row>
    <row r="6659" spans="10:20" x14ac:dyDescent="0.25">
      <c r="J6659" s="2">
        <v>42528</v>
      </c>
      <c r="K6659" s="4">
        <v>14.05</v>
      </c>
      <c r="S6659" s="3">
        <v>42404</v>
      </c>
      <c r="T6659">
        <v>0.38</v>
      </c>
    </row>
    <row r="6660" spans="10:20" x14ac:dyDescent="0.25">
      <c r="J6660" s="2">
        <v>42529</v>
      </c>
      <c r="K6660" s="4">
        <v>14.08</v>
      </c>
      <c r="S6660" s="3">
        <v>42405</v>
      </c>
      <c r="T6660">
        <v>0.38</v>
      </c>
    </row>
    <row r="6661" spans="10:20" x14ac:dyDescent="0.25">
      <c r="J6661" s="2">
        <v>42530</v>
      </c>
      <c r="K6661" s="4">
        <v>14.64</v>
      </c>
      <c r="S6661" s="3">
        <v>42408</v>
      </c>
      <c r="T6661">
        <v>0.38</v>
      </c>
    </row>
    <row r="6662" spans="10:20" x14ac:dyDescent="0.25">
      <c r="J6662" s="2">
        <v>42531</v>
      </c>
      <c r="K6662" s="4">
        <v>17.03</v>
      </c>
      <c r="S6662" s="3">
        <v>42409</v>
      </c>
      <c r="T6662">
        <v>0.38</v>
      </c>
    </row>
    <row r="6663" spans="10:20" x14ac:dyDescent="0.25">
      <c r="J6663" s="2">
        <v>42534</v>
      </c>
      <c r="K6663" s="4">
        <v>20.97</v>
      </c>
      <c r="S6663" s="3">
        <v>42410</v>
      </c>
      <c r="T6663">
        <v>0.38</v>
      </c>
    </row>
    <row r="6664" spans="10:20" x14ac:dyDescent="0.25">
      <c r="J6664" s="2">
        <v>42535</v>
      </c>
      <c r="K6664" s="4">
        <v>20.5</v>
      </c>
      <c r="S6664" s="3">
        <v>42411</v>
      </c>
      <c r="T6664">
        <v>0.38</v>
      </c>
    </row>
    <row r="6665" spans="10:20" x14ac:dyDescent="0.25">
      <c r="J6665" s="2">
        <v>42536</v>
      </c>
      <c r="K6665" s="4">
        <v>20.14</v>
      </c>
      <c r="S6665" s="3">
        <v>42412</v>
      </c>
      <c r="T6665">
        <v>0.38</v>
      </c>
    </row>
    <row r="6666" spans="10:20" x14ac:dyDescent="0.25">
      <c r="J6666" s="2">
        <v>42537</v>
      </c>
      <c r="K6666" s="4">
        <v>19.37</v>
      </c>
      <c r="S6666" s="3">
        <v>42416</v>
      </c>
      <c r="T6666">
        <v>0.38</v>
      </c>
    </row>
    <row r="6667" spans="10:20" x14ac:dyDescent="0.25">
      <c r="J6667" s="2">
        <v>42538</v>
      </c>
      <c r="K6667" s="4">
        <v>19.41</v>
      </c>
      <c r="S6667" s="3">
        <v>42417</v>
      </c>
      <c r="T6667">
        <v>0.37</v>
      </c>
    </row>
    <row r="6668" spans="10:20" x14ac:dyDescent="0.25">
      <c r="J6668" s="2">
        <v>42541</v>
      </c>
      <c r="K6668" s="4">
        <v>18.37</v>
      </c>
      <c r="S6668" s="3">
        <v>42418</v>
      </c>
      <c r="T6668">
        <v>0.38</v>
      </c>
    </row>
    <row r="6669" spans="10:20" x14ac:dyDescent="0.25">
      <c r="J6669" s="2">
        <v>42542</v>
      </c>
      <c r="K6669" s="4">
        <v>18.48</v>
      </c>
      <c r="S6669" s="3">
        <v>42419</v>
      </c>
      <c r="T6669">
        <v>0.38</v>
      </c>
    </row>
    <row r="6670" spans="10:20" x14ac:dyDescent="0.25">
      <c r="J6670" s="2">
        <v>42543</v>
      </c>
      <c r="K6670" s="4">
        <v>21.17</v>
      </c>
      <c r="S6670" s="3">
        <v>42422</v>
      </c>
      <c r="T6670">
        <v>0.38</v>
      </c>
    </row>
    <row r="6671" spans="10:20" x14ac:dyDescent="0.25">
      <c r="J6671" s="2">
        <v>42544</v>
      </c>
      <c r="K6671" s="4">
        <v>17.25</v>
      </c>
      <c r="S6671" s="3">
        <v>42423</v>
      </c>
      <c r="T6671">
        <v>0.38</v>
      </c>
    </row>
    <row r="6672" spans="10:20" x14ac:dyDescent="0.25">
      <c r="J6672" s="2">
        <v>42545</v>
      </c>
      <c r="K6672" s="4">
        <v>25.76</v>
      </c>
      <c r="S6672" s="3">
        <v>42424</v>
      </c>
      <c r="T6672">
        <v>0.38</v>
      </c>
    </row>
    <row r="6673" spans="10:20" x14ac:dyDescent="0.25">
      <c r="J6673" s="2">
        <v>42548</v>
      </c>
      <c r="K6673" s="4">
        <v>23.85</v>
      </c>
      <c r="S6673" s="3">
        <v>42425</v>
      </c>
      <c r="T6673">
        <v>0.37</v>
      </c>
    </row>
    <row r="6674" spans="10:20" x14ac:dyDescent="0.25">
      <c r="J6674" s="2">
        <v>42549</v>
      </c>
      <c r="K6674" s="4">
        <v>18.75</v>
      </c>
      <c r="S6674" s="3">
        <v>42426</v>
      </c>
      <c r="T6674">
        <v>0.37</v>
      </c>
    </row>
    <row r="6675" spans="10:20" x14ac:dyDescent="0.25">
      <c r="J6675" s="2">
        <v>42550</v>
      </c>
      <c r="K6675" s="4">
        <v>16.64</v>
      </c>
      <c r="S6675" s="3">
        <v>42429</v>
      </c>
      <c r="T6675">
        <v>0.28999999999999998</v>
      </c>
    </row>
    <row r="6676" spans="10:20" x14ac:dyDescent="0.25">
      <c r="J6676" s="2">
        <v>42551</v>
      </c>
      <c r="K6676" s="4">
        <v>15.63</v>
      </c>
      <c r="S6676" s="3">
        <v>42430</v>
      </c>
      <c r="T6676">
        <v>0.36</v>
      </c>
    </row>
    <row r="6677" spans="10:20" x14ac:dyDescent="0.25">
      <c r="J6677" s="2">
        <v>42552</v>
      </c>
      <c r="K6677" s="4">
        <v>14.77</v>
      </c>
      <c r="S6677" s="3">
        <v>42431</v>
      </c>
      <c r="T6677">
        <v>0.37</v>
      </c>
    </row>
    <row r="6678" spans="10:20" x14ac:dyDescent="0.25">
      <c r="J6678" s="2">
        <v>42556</v>
      </c>
      <c r="K6678" s="4">
        <v>15.58</v>
      </c>
      <c r="S6678" s="3">
        <v>42432</v>
      </c>
      <c r="T6678">
        <v>0.37</v>
      </c>
    </row>
    <row r="6679" spans="10:20" x14ac:dyDescent="0.25">
      <c r="J6679" s="2">
        <v>42557</v>
      </c>
      <c r="K6679" s="4">
        <v>14.96</v>
      </c>
      <c r="S6679" s="3">
        <v>42433</v>
      </c>
      <c r="T6679">
        <v>0.36</v>
      </c>
    </row>
    <row r="6680" spans="10:20" x14ac:dyDescent="0.25">
      <c r="J6680" s="2">
        <v>42558</v>
      </c>
      <c r="K6680" s="4">
        <v>14.76</v>
      </c>
      <c r="S6680" s="3">
        <v>42436</v>
      </c>
      <c r="T6680">
        <v>0.36</v>
      </c>
    </row>
    <row r="6681" spans="10:20" x14ac:dyDescent="0.25">
      <c r="J6681" s="2">
        <v>42559</v>
      </c>
      <c r="K6681" s="4">
        <v>13.2</v>
      </c>
      <c r="S6681" s="3">
        <v>42437</v>
      </c>
      <c r="T6681">
        <v>0.36</v>
      </c>
    </row>
    <row r="6682" spans="10:20" x14ac:dyDescent="0.25">
      <c r="J6682" s="2">
        <v>42562</v>
      </c>
      <c r="K6682" s="4">
        <v>13.54</v>
      </c>
      <c r="S6682" s="3">
        <v>42438</v>
      </c>
      <c r="T6682">
        <v>0.36</v>
      </c>
    </row>
    <row r="6683" spans="10:20" x14ac:dyDescent="0.25">
      <c r="J6683" s="2">
        <v>42563</v>
      </c>
      <c r="K6683" s="4">
        <v>13.55</v>
      </c>
      <c r="S6683" s="3">
        <v>42439</v>
      </c>
      <c r="T6683">
        <v>0.36</v>
      </c>
    </row>
    <row r="6684" spans="10:20" x14ac:dyDescent="0.25">
      <c r="J6684" s="2">
        <v>42564</v>
      </c>
      <c r="K6684" s="4">
        <v>13.04</v>
      </c>
      <c r="S6684" s="3">
        <v>42440</v>
      </c>
      <c r="T6684">
        <v>0.36</v>
      </c>
    </row>
    <row r="6685" spans="10:20" x14ac:dyDescent="0.25">
      <c r="J6685" s="2">
        <v>42565</v>
      </c>
      <c r="K6685" s="4">
        <v>12.82</v>
      </c>
      <c r="S6685" s="3">
        <v>42443</v>
      </c>
      <c r="T6685">
        <v>0.36</v>
      </c>
    </row>
    <row r="6686" spans="10:20" x14ac:dyDescent="0.25">
      <c r="J6686" s="2">
        <v>42566</v>
      </c>
      <c r="K6686" s="4">
        <v>12.67</v>
      </c>
      <c r="S6686" s="3">
        <v>42444</v>
      </c>
      <c r="T6686">
        <v>0.37</v>
      </c>
    </row>
    <row r="6687" spans="10:20" x14ac:dyDescent="0.25">
      <c r="J6687" s="2">
        <v>42569</v>
      </c>
      <c r="K6687" s="4">
        <v>12.44</v>
      </c>
      <c r="S6687" s="3">
        <v>42445</v>
      </c>
      <c r="T6687">
        <v>0.37</v>
      </c>
    </row>
    <row r="6688" spans="10:20" x14ac:dyDescent="0.25">
      <c r="J6688" s="2">
        <v>42570</v>
      </c>
      <c r="K6688" s="4">
        <v>11.97</v>
      </c>
      <c r="S6688" s="3">
        <v>42446</v>
      </c>
      <c r="T6688">
        <v>0.37</v>
      </c>
    </row>
    <row r="6689" spans="10:20" x14ac:dyDescent="0.25">
      <c r="J6689" s="2">
        <v>42571</v>
      </c>
      <c r="K6689" s="4">
        <v>11.77</v>
      </c>
      <c r="S6689" s="3">
        <v>42447</v>
      </c>
      <c r="T6689">
        <v>0.37</v>
      </c>
    </row>
    <row r="6690" spans="10:20" x14ac:dyDescent="0.25">
      <c r="J6690" s="2">
        <v>42572</v>
      </c>
      <c r="K6690" s="4">
        <v>12.74</v>
      </c>
      <c r="S6690" s="3">
        <v>42450</v>
      </c>
      <c r="T6690">
        <v>0.37</v>
      </c>
    </row>
    <row r="6691" spans="10:20" x14ac:dyDescent="0.25">
      <c r="J6691" s="2">
        <v>42573</v>
      </c>
      <c r="K6691" s="4">
        <v>12.02</v>
      </c>
      <c r="S6691" s="3">
        <v>42451</v>
      </c>
      <c r="T6691">
        <v>0.37</v>
      </c>
    </row>
    <row r="6692" spans="10:20" x14ac:dyDescent="0.25">
      <c r="J6692" s="2">
        <v>42576</v>
      </c>
      <c r="K6692" s="4">
        <v>12.87</v>
      </c>
      <c r="S6692" s="3">
        <v>42452</v>
      </c>
      <c r="T6692">
        <v>0.37</v>
      </c>
    </row>
    <row r="6693" spans="10:20" x14ac:dyDescent="0.25">
      <c r="J6693" s="2">
        <v>42577</v>
      </c>
      <c r="K6693" s="4">
        <v>13.05</v>
      </c>
      <c r="S6693" s="3">
        <v>42453</v>
      </c>
      <c r="T6693">
        <v>0.37</v>
      </c>
    </row>
    <row r="6694" spans="10:20" x14ac:dyDescent="0.25">
      <c r="J6694" s="2">
        <v>42578</v>
      </c>
      <c r="K6694" s="4">
        <v>12.83</v>
      </c>
      <c r="S6694" s="3">
        <v>42454</v>
      </c>
      <c r="T6694">
        <v>0.37</v>
      </c>
    </row>
    <row r="6695" spans="10:20" x14ac:dyDescent="0.25">
      <c r="J6695" s="2">
        <v>42579</v>
      </c>
      <c r="K6695" s="4">
        <v>12.72</v>
      </c>
      <c r="S6695" s="3">
        <v>42457</v>
      </c>
      <c r="T6695">
        <v>0.37</v>
      </c>
    </row>
    <row r="6696" spans="10:20" x14ac:dyDescent="0.25">
      <c r="J6696" s="2">
        <v>42580</v>
      </c>
      <c r="K6696" s="4">
        <v>11.87</v>
      </c>
      <c r="S6696" s="3">
        <v>42458</v>
      </c>
      <c r="T6696">
        <v>0.37</v>
      </c>
    </row>
    <row r="6697" spans="10:20" x14ac:dyDescent="0.25">
      <c r="J6697" s="2">
        <v>42583</v>
      </c>
      <c r="K6697" s="4">
        <v>12.44</v>
      </c>
      <c r="S6697" s="3">
        <v>42459</v>
      </c>
      <c r="T6697">
        <v>0.37</v>
      </c>
    </row>
    <row r="6698" spans="10:20" x14ac:dyDescent="0.25">
      <c r="J6698" s="2">
        <v>42584</v>
      </c>
      <c r="K6698" s="4">
        <v>13.37</v>
      </c>
      <c r="S6698" s="3">
        <v>42460</v>
      </c>
      <c r="T6698">
        <v>0.25</v>
      </c>
    </row>
    <row r="6699" spans="10:20" x14ac:dyDescent="0.25">
      <c r="J6699" s="2">
        <v>42585</v>
      </c>
      <c r="K6699" s="4">
        <v>12.86</v>
      </c>
      <c r="S6699" s="3">
        <v>42461</v>
      </c>
      <c r="T6699">
        <v>0.37</v>
      </c>
    </row>
    <row r="6700" spans="10:20" x14ac:dyDescent="0.25">
      <c r="J6700" s="2">
        <v>42586</v>
      </c>
      <c r="K6700" s="4">
        <v>12.42</v>
      </c>
      <c r="S6700" s="3">
        <v>42464</v>
      </c>
      <c r="T6700">
        <v>0.37</v>
      </c>
    </row>
    <row r="6701" spans="10:20" x14ac:dyDescent="0.25">
      <c r="J6701" s="2">
        <v>42587</v>
      </c>
      <c r="K6701" s="4">
        <v>11.39</v>
      </c>
      <c r="S6701" s="3">
        <v>42465</v>
      </c>
      <c r="T6701">
        <v>0.37</v>
      </c>
    </row>
    <row r="6702" spans="10:20" x14ac:dyDescent="0.25">
      <c r="J6702" s="2">
        <v>42590</v>
      </c>
      <c r="K6702" s="4">
        <v>11.5</v>
      </c>
      <c r="S6702" s="3">
        <v>42466</v>
      </c>
      <c r="T6702">
        <v>0.37</v>
      </c>
    </row>
    <row r="6703" spans="10:20" x14ac:dyDescent="0.25">
      <c r="J6703" s="2">
        <v>42591</v>
      </c>
      <c r="K6703" s="4">
        <v>11.66</v>
      </c>
      <c r="S6703" s="3">
        <v>42467</v>
      </c>
      <c r="T6703">
        <v>0.37</v>
      </c>
    </row>
    <row r="6704" spans="10:20" x14ac:dyDescent="0.25">
      <c r="J6704" s="2">
        <v>42592</v>
      </c>
      <c r="K6704" s="4">
        <v>12.05</v>
      </c>
      <c r="S6704" s="3">
        <v>42468</v>
      </c>
      <c r="T6704">
        <v>0.37</v>
      </c>
    </row>
    <row r="6705" spans="10:20" x14ac:dyDescent="0.25">
      <c r="J6705" s="2">
        <v>42593</v>
      </c>
      <c r="K6705" s="4">
        <v>11.68</v>
      </c>
      <c r="S6705" s="3">
        <v>42471</v>
      </c>
      <c r="T6705">
        <v>0.37</v>
      </c>
    </row>
    <row r="6706" spans="10:20" x14ac:dyDescent="0.25">
      <c r="J6706" s="2">
        <v>42594</v>
      </c>
      <c r="K6706" s="4">
        <v>11.55</v>
      </c>
      <c r="S6706" s="3">
        <v>42472</v>
      </c>
      <c r="T6706">
        <v>0.37</v>
      </c>
    </row>
    <row r="6707" spans="10:20" x14ac:dyDescent="0.25">
      <c r="J6707" s="2">
        <v>42597</v>
      </c>
      <c r="K6707" s="4">
        <v>11.81</v>
      </c>
      <c r="S6707" s="3">
        <v>42473</v>
      </c>
      <c r="T6707">
        <v>0.37</v>
      </c>
    </row>
    <row r="6708" spans="10:20" x14ac:dyDescent="0.25">
      <c r="J6708" s="2">
        <v>42598</v>
      </c>
      <c r="K6708" s="4">
        <v>12.64</v>
      </c>
      <c r="S6708" s="3">
        <v>42474</v>
      </c>
      <c r="T6708">
        <v>0.37</v>
      </c>
    </row>
    <row r="6709" spans="10:20" x14ac:dyDescent="0.25">
      <c r="J6709" s="2">
        <v>42599</v>
      </c>
      <c r="K6709" s="4">
        <v>12.19</v>
      </c>
      <c r="S6709" s="3">
        <v>42475</v>
      </c>
      <c r="T6709">
        <v>0.37</v>
      </c>
    </row>
    <row r="6710" spans="10:20" x14ac:dyDescent="0.25">
      <c r="J6710" s="2">
        <v>42600</v>
      </c>
      <c r="K6710" s="4">
        <v>11.43</v>
      </c>
      <c r="S6710" s="3">
        <v>42478</v>
      </c>
      <c r="T6710">
        <v>0.37</v>
      </c>
    </row>
    <row r="6711" spans="10:20" x14ac:dyDescent="0.25">
      <c r="J6711" s="2">
        <v>42601</v>
      </c>
      <c r="K6711" s="4">
        <v>11.34</v>
      </c>
      <c r="S6711" s="3">
        <v>42479</v>
      </c>
      <c r="T6711">
        <v>0.37</v>
      </c>
    </row>
    <row r="6712" spans="10:20" x14ac:dyDescent="0.25">
      <c r="J6712" s="2">
        <v>42604</v>
      </c>
      <c r="K6712" s="4">
        <v>12.27</v>
      </c>
      <c r="S6712" s="3">
        <v>42480</v>
      </c>
      <c r="T6712">
        <v>0.37</v>
      </c>
    </row>
    <row r="6713" spans="10:20" x14ac:dyDescent="0.25">
      <c r="J6713" s="2">
        <v>42605</v>
      </c>
      <c r="K6713" s="4">
        <v>12.38</v>
      </c>
      <c r="S6713" s="3">
        <v>42481</v>
      </c>
      <c r="T6713">
        <v>0.37</v>
      </c>
    </row>
    <row r="6714" spans="10:20" x14ac:dyDescent="0.25">
      <c r="J6714" s="2">
        <v>42606</v>
      </c>
      <c r="K6714" s="4">
        <v>13.45</v>
      </c>
      <c r="S6714" s="3">
        <v>42482</v>
      </c>
      <c r="T6714">
        <v>0.37</v>
      </c>
    </row>
    <row r="6715" spans="10:20" x14ac:dyDescent="0.25">
      <c r="J6715" s="2">
        <v>42607</v>
      </c>
      <c r="K6715" s="4">
        <v>13.63</v>
      </c>
      <c r="S6715" s="3">
        <v>42485</v>
      </c>
      <c r="T6715">
        <v>0.37</v>
      </c>
    </row>
    <row r="6716" spans="10:20" x14ac:dyDescent="0.25">
      <c r="J6716" s="2">
        <v>42608</v>
      </c>
      <c r="K6716" s="4">
        <v>13.65</v>
      </c>
      <c r="S6716" s="3">
        <v>42486</v>
      </c>
      <c r="T6716">
        <v>0.37</v>
      </c>
    </row>
    <row r="6717" spans="10:20" x14ac:dyDescent="0.25">
      <c r="J6717" s="2">
        <v>42611</v>
      </c>
      <c r="K6717" s="4">
        <v>12.94</v>
      </c>
      <c r="S6717" s="3">
        <v>42487</v>
      </c>
      <c r="T6717">
        <v>0.37</v>
      </c>
    </row>
    <row r="6718" spans="10:20" x14ac:dyDescent="0.25">
      <c r="J6718" s="2">
        <v>42612</v>
      </c>
      <c r="K6718" s="4">
        <v>13.12</v>
      </c>
      <c r="S6718" s="3">
        <v>42488</v>
      </c>
      <c r="T6718">
        <v>0.37</v>
      </c>
    </row>
    <row r="6719" spans="10:20" x14ac:dyDescent="0.25">
      <c r="J6719" s="2">
        <v>42613</v>
      </c>
      <c r="K6719" s="4">
        <v>13.42</v>
      </c>
      <c r="S6719" s="3">
        <v>42489</v>
      </c>
      <c r="T6719">
        <v>0.3</v>
      </c>
    </row>
    <row r="6720" spans="10:20" x14ac:dyDescent="0.25">
      <c r="J6720" s="2">
        <v>42614</v>
      </c>
      <c r="K6720" s="4">
        <v>13.48</v>
      </c>
      <c r="S6720" s="3">
        <v>42492</v>
      </c>
      <c r="T6720">
        <v>0.37</v>
      </c>
    </row>
    <row r="6721" spans="10:20" x14ac:dyDescent="0.25">
      <c r="J6721" s="2">
        <v>42615</v>
      </c>
      <c r="K6721" s="4">
        <v>11.98</v>
      </c>
      <c r="S6721" s="3">
        <v>42493</v>
      </c>
      <c r="T6721">
        <v>0.37</v>
      </c>
    </row>
    <row r="6722" spans="10:20" x14ac:dyDescent="0.25">
      <c r="J6722" s="2">
        <v>42619</v>
      </c>
      <c r="K6722" s="4">
        <v>12.02</v>
      </c>
      <c r="S6722" s="3">
        <v>42494</v>
      </c>
      <c r="T6722">
        <v>0.37</v>
      </c>
    </row>
    <row r="6723" spans="10:20" x14ac:dyDescent="0.25">
      <c r="J6723" s="2">
        <v>42620</v>
      </c>
      <c r="K6723" s="4">
        <v>11.94</v>
      </c>
      <c r="S6723" s="3">
        <v>42495</v>
      </c>
      <c r="T6723">
        <v>0.37</v>
      </c>
    </row>
    <row r="6724" spans="10:20" x14ac:dyDescent="0.25">
      <c r="J6724" s="2">
        <v>42621</v>
      </c>
      <c r="K6724" s="4">
        <v>12.51</v>
      </c>
      <c r="S6724" s="3">
        <v>42496</v>
      </c>
      <c r="T6724">
        <v>0.37</v>
      </c>
    </row>
    <row r="6725" spans="10:20" x14ac:dyDescent="0.25">
      <c r="J6725" s="2">
        <v>42622</v>
      </c>
      <c r="K6725" s="4">
        <v>17.5</v>
      </c>
      <c r="S6725" s="3">
        <v>42499</v>
      </c>
      <c r="T6725">
        <v>0.37</v>
      </c>
    </row>
    <row r="6726" spans="10:20" x14ac:dyDescent="0.25">
      <c r="J6726" s="2">
        <v>42625</v>
      </c>
      <c r="K6726" s="4">
        <v>15.16</v>
      </c>
      <c r="S6726" s="3">
        <v>42500</v>
      </c>
      <c r="T6726">
        <v>0.37</v>
      </c>
    </row>
    <row r="6727" spans="10:20" x14ac:dyDescent="0.25">
      <c r="J6727" s="2">
        <v>42626</v>
      </c>
      <c r="K6727" s="4">
        <v>17.850000000000001</v>
      </c>
      <c r="S6727" s="3">
        <v>42501</v>
      </c>
      <c r="T6727">
        <v>0.37</v>
      </c>
    </row>
    <row r="6728" spans="10:20" x14ac:dyDescent="0.25">
      <c r="J6728" s="2">
        <v>42627</v>
      </c>
      <c r="K6728" s="4">
        <v>18.14</v>
      </c>
      <c r="S6728" s="3">
        <v>42502</v>
      </c>
      <c r="T6728">
        <v>0.37</v>
      </c>
    </row>
    <row r="6729" spans="10:20" x14ac:dyDescent="0.25">
      <c r="J6729" s="2">
        <v>42628</v>
      </c>
      <c r="K6729" s="4">
        <v>16.3</v>
      </c>
      <c r="S6729" s="3">
        <v>42503</v>
      </c>
      <c r="T6729">
        <v>0.37</v>
      </c>
    </row>
    <row r="6730" spans="10:20" x14ac:dyDescent="0.25">
      <c r="J6730" s="2">
        <v>42629</v>
      </c>
      <c r="K6730" s="4">
        <v>15.37</v>
      </c>
      <c r="S6730" s="3">
        <v>42506</v>
      </c>
      <c r="T6730">
        <v>0.37</v>
      </c>
    </row>
    <row r="6731" spans="10:20" x14ac:dyDescent="0.25">
      <c r="J6731" s="2">
        <v>42632</v>
      </c>
      <c r="K6731" s="4">
        <v>15.53</v>
      </c>
      <c r="S6731" s="3">
        <v>42507</v>
      </c>
      <c r="T6731">
        <v>0.37</v>
      </c>
    </row>
    <row r="6732" spans="10:20" x14ac:dyDescent="0.25">
      <c r="J6732" s="2">
        <v>42633</v>
      </c>
      <c r="K6732" s="4">
        <v>15.92</v>
      </c>
      <c r="S6732" s="3">
        <v>42508</v>
      </c>
      <c r="T6732">
        <v>0.37</v>
      </c>
    </row>
    <row r="6733" spans="10:20" x14ac:dyDescent="0.25">
      <c r="J6733" s="2">
        <v>42634</v>
      </c>
      <c r="K6733" s="4">
        <v>13.3</v>
      </c>
      <c r="S6733" s="3">
        <v>42509</v>
      </c>
      <c r="T6733">
        <v>0.37</v>
      </c>
    </row>
    <row r="6734" spans="10:20" x14ac:dyDescent="0.25">
      <c r="J6734" s="2">
        <v>42635</v>
      </c>
      <c r="K6734" s="4">
        <v>12.02</v>
      </c>
      <c r="S6734" s="3">
        <v>42510</v>
      </c>
      <c r="T6734">
        <v>0.37</v>
      </c>
    </row>
    <row r="6735" spans="10:20" x14ac:dyDescent="0.25">
      <c r="J6735" s="2">
        <v>42636</v>
      </c>
      <c r="K6735" s="4">
        <v>12.29</v>
      </c>
      <c r="S6735" s="3">
        <v>42513</v>
      </c>
      <c r="T6735">
        <v>0.37</v>
      </c>
    </row>
    <row r="6736" spans="10:20" x14ac:dyDescent="0.25">
      <c r="J6736" s="2">
        <v>42639</v>
      </c>
      <c r="K6736" s="4">
        <v>14.5</v>
      </c>
      <c r="S6736" s="3">
        <v>42514</v>
      </c>
      <c r="T6736">
        <v>0.37</v>
      </c>
    </row>
    <row r="6737" spans="10:20" x14ac:dyDescent="0.25">
      <c r="J6737" s="2">
        <v>42640</v>
      </c>
      <c r="K6737" s="4">
        <v>13.1</v>
      </c>
      <c r="S6737" s="3">
        <v>42515</v>
      </c>
      <c r="T6737">
        <v>0.37</v>
      </c>
    </row>
    <row r="6738" spans="10:20" x14ac:dyDescent="0.25">
      <c r="J6738" s="2">
        <v>42641</v>
      </c>
      <c r="K6738" s="4">
        <v>12.39</v>
      </c>
      <c r="S6738" s="3">
        <v>42516</v>
      </c>
      <c r="T6738">
        <v>0.37</v>
      </c>
    </row>
    <row r="6739" spans="10:20" x14ac:dyDescent="0.25">
      <c r="J6739" s="2">
        <v>42642</v>
      </c>
      <c r="K6739" s="4">
        <v>14.02</v>
      </c>
      <c r="S6739" s="3">
        <v>42517</v>
      </c>
      <c r="T6739">
        <v>0.37</v>
      </c>
    </row>
    <row r="6740" spans="10:20" x14ac:dyDescent="0.25">
      <c r="J6740" s="2">
        <v>42643</v>
      </c>
      <c r="K6740" s="4">
        <v>13.29</v>
      </c>
      <c r="S6740" s="3">
        <v>42521</v>
      </c>
      <c r="T6740">
        <v>0.28999999999999998</v>
      </c>
    </row>
    <row r="6741" spans="10:20" x14ac:dyDescent="0.25">
      <c r="J6741" s="2">
        <v>42646</v>
      </c>
      <c r="K6741" s="4">
        <v>13.57</v>
      </c>
      <c r="S6741" s="3">
        <v>42522</v>
      </c>
      <c r="T6741">
        <v>0.37</v>
      </c>
    </row>
    <row r="6742" spans="10:20" x14ac:dyDescent="0.25">
      <c r="J6742" s="2">
        <v>42647</v>
      </c>
      <c r="K6742" s="4">
        <v>13.63</v>
      </c>
      <c r="S6742" s="3">
        <v>42523</v>
      </c>
      <c r="T6742">
        <v>0.37</v>
      </c>
    </row>
    <row r="6743" spans="10:20" x14ac:dyDescent="0.25">
      <c r="J6743" s="2">
        <v>42648</v>
      </c>
      <c r="K6743" s="4">
        <v>12.99</v>
      </c>
      <c r="S6743" s="3">
        <v>42524</v>
      </c>
      <c r="T6743">
        <v>0.37</v>
      </c>
    </row>
    <row r="6744" spans="10:20" x14ac:dyDescent="0.25">
      <c r="J6744" s="2">
        <v>42649</v>
      </c>
      <c r="K6744" s="4">
        <v>12.84</v>
      </c>
      <c r="S6744" s="3">
        <v>42527</v>
      </c>
      <c r="T6744">
        <v>0.37</v>
      </c>
    </row>
    <row r="6745" spans="10:20" x14ac:dyDescent="0.25">
      <c r="J6745" s="2">
        <v>42650</v>
      </c>
      <c r="K6745" s="4">
        <v>13.48</v>
      </c>
      <c r="S6745" s="3">
        <v>42528</v>
      </c>
      <c r="T6745">
        <v>0.37</v>
      </c>
    </row>
    <row r="6746" spans="10:20" x14ac:dyDescent="0.25">
      <c r="J6746" s="2">
        <v>42653</v>
      </c>
      <c r="K6746" s="4">
        <v>13.38</v>
      </c>
      <c r="S6746" s="3">
        <v>42529</v>
      </c>
      <c r="T6746">
        <v>0.37</v>
      </c>
    </row>
    <row r="6747" spans="10:20" x14ac:dyDescent="0.25">
      <c r="J6747" s="2">
        <v>42654</v>
      </c>
      <c r="K6747" s="4">
        <v>15.36</v>
      </c>
      <c r="S6747" s="3">
        <v>42530</v>
      </c>
      <c r="T6747">
        <v>0.37</v>
      </c>
    </row>
    <row r="6748" spans="10:20" x14ac:dyDescent="0.25">
      <c r="J6748" s="2">
        <v>42655</v>
      </c>
      <c r="K6748" s="4">
        <v>15.91</v>
      </c>
      <c r="S6748" s="3">
        <v>42531</v>
      </c>
      <c r="T6748">
        <v>0.37</v>
      </c>
    </row>
    <row r="6749" spans="10:20" x14ac:dyDescent="0.25">
      <c r="J6749" s="2">
        <v>42656</v>
      </c>
      <c r="K6749" s="4">
        <v>16.690000000000001</v>
      </c>
      <c r="S6749" s="3">
        <v>42534</v>
      </c>
      <c r="T6749">
        <v>0.37</v>
      </c>
    </row>
    <row r="6750" spans="10:20" x14ac:dyDescent="0.25">
      <c r="J6750" s="2">
        <v>42657</v>
      </c>
      <c r="K6750" s="4">
        <v>16.12</v>
      </c>
      <c r="S6750" s="3">
        <v>42535</v>
      </c>
      <c r="T6750">
        <v>0.37</v>
      </c>
    </row>
    <row r="6751" spans="10:20" x14ac:dyDescent="0.25">
      <c r="J6751" s="2">
        <v>42660</v>
      </c>
      <c r="K6751" s="4">
        <v>16.21</v>
      </c>
      <c r="S6751" s="3">
        <v>42536</v>
      </c>
      <c r="T6751">
        <v>0.37</v>
      </c>
    </row>
    <row r="6752" spans="10:20" x14ac:dyDescent="0.25">
      <c r="J6752" s="2">
        <v>42661</v>
      </c>
      <c r="K6752" s="4">
        <v>15.28</v>
      </c>
      <c r="S6752" s="3">
        <v>42537</v>
      </c>
      <c r="T6752">
        <v>0.38</v>
      </c>
    </row>
    <row r="6753" spans="10:20" x14ac:dyDescent="0.25">
      <c r="J6753" s="2">
        <v>42662</v>
      </c>
      <c r="K6753" s="4">
        <v>14.41</v>
      </c>
      <c r="S6753" s="3">
        <v>42538</v>
      </c>
      <c r="T6753">
        <v>0.38</v>
      </c>
    </row>
    <row r="6754" spans="10:20" x14ac:dyDescent="0.25">
      <c r="J6754" s="2">
        <v>42663</v>
      </c>
      <c r="K6754" s="4">
        <v>13.75</v>
      </c>
      <c r="S6754" s="3">
        <v>42541</v>
      </c>
      <c r="T6754">
        <v>0.38</v>
      </c>
    </row>
    <row r="6755" spans="10:20" x14ac:dyDescent="0.25">
      <c r="J6755" s="2">
        <v>42664</v>
      </c>
      <c r="K6755" s="4">
        <v>13.34</v>
      </c>
      <c r="S6755" s="3">
        <v>42542</v>
      </c>
      <c r="T6755">
        <v>0.38</v>
      </c>
    </row>
    <row r="6756" spans="10:20" x14ac:dyDescent="0.25">
      <c r="J6756" s="2">
        <v>42667</v>
      </c>
      <c r="K6756" s="4">
        <v>13.02</v>
      </c>
      <c r="S6756" s="3">
        <v>42543</v>
      </c>
      <c r="T6756">
        <v>0.38</v>
      </c>
    </row>
    <row r="6757" spans="10:20" x14ac:dyDescent="0.25">
      <c r="J6757" s="2">
        <v>42668</v>
      </c>
      <c r="K6757" s="4">
        <v>13.46</v>
      </c>
      <c r="S6757" s="3">
        <v>42544</v>
      </c>
      <c r="T6757">
        <v>0.39</v>
      </c>
    </row>
    <row r="6758" spans="10:20" x14ac:dyDescent="0.25">
      <c r="J6758" s="2">
        <v>42669</v>
      </c>
      <c r="K6758" s="4">
        <v>14.24</v>
      </c>
      <c r="S6758" s="3">
        <v>42545</v>
      </c>
      <c r="T6758">
        <v>0.4</v>
      </c>
    </row>
    <row r="6759" spans="10:20" x14ac:dyDescent="0.25">
      <c r="J6759" s="2">
        <v>42670</v>
      </c>
      <c r="K6759" s="4">
        <v>15.36</v>
      </c>
      <c r="S6759" s="3">
        <v>42548</v>
      </c>
      <c r="T6759">
        <v>0.41</v>
      </c>
    </row>
    <row r="6760" spans="10:20" x14ac:dyDescent="0.25">
      <c r="J6760" s="2">
        <v>42671</v>
      </c>
      <c r="K6760" s="4">
        <v>16.190000000000001</v>
      </c>
      <c r="S6760" s="3">
        <v>42549</v>
      </c>
      <c r="T6760">
        <v>0.41</v>
      </c>
    </row>
    <row r="6761" spans="10:20" x14ac:dyDescent="0.25">
      <c r="J6761" s="2">
        <v>42674</v>
      </c>
      <c r="K6761" s="4">
        <v>17.059999999999999</v>
      </c>
      <c r="S6761" s="3">
        <v>42550</v>
      </c>
      <c r="T6761">
        <v>0.41</v>
      </c>
    </row>
    <row r="6762" spans="10:20" x14ac:dyDescent="0.25">
      <c r="J6762" s="2">
        <v>42675</v>
      </c>
      <c r="K6762" s="4">
        <v>18.559999999999999</v>
      </c>
      <c r="S6762" s="3">
        <v>42551</v>
      </c>
      <c r="T6762">
        <v>0.3</v>
      </c>
    </row>
    <row r="6763" spans="10:20" x14ac:dyDescent="0.25">
      <c r="J6763" s="2">
        <v>42676</v>
      </c>
      <c r="K6763" s="4">
        <v>19.32</v>
      </c>
      <c r="S6763" s="3">
        <v>42552</v>
      </c>
      <c r="T6763">
        <v>0.41</v>
      </c>
    </row>
    <row r="6764" spans="10:20" x14ac:dyDescent="0.25">
      <c r="J6764" s="2">
        <v>42677</v>
      </c>
      <c r="K6764" s="4">
        <v>22.08</v>
      </c>
      <c r="S6764" s="3">
        <v>42556</v>
      </c>
      <c r="T6764">
        <v>0.4</v>
      </c>
    </row>
    <row r="6765" spans="10:20" x14ac:dyDescent="0.25">
      <c r="J6765" s="2">
        <v>42678</v>
      </c>
      <c r="K6765" s="4">
        <v>22.51</v>
      </c>
      <c r="S6765" s="3">
        <v>42557</v>
      </c>
      <c r="T6765">
        <v>0.4</v>
      </c>
    </row>
    <row r="6766" spans="10:20" x14ac:dyDescent="0.25">
      <c r="J6766" s="2">
        <v>42681</v>
      </c>
      <c r="K6766" s="4">
        <v>18.71</v>
      </c>
      <c r="S6766" s="3">
        <v>42558</v>
      </c>
      <c r="T6766">
        <v>0.4</v>
      </c>
    </row>
    <row r="6767" spans="10:20" x14ac:dyDescent="0.25">
      <c r="J6767" s="2">
        <v>42682</v>
      </c>
      <c r="K6767" s="4">
        <v>18.739999999999998</v>
      </c>
      <c r="S6767" s="3">
        <v>42559</v>
      </c>
      <c r="T6767">
        <v>0.4</v>
      </c>
    </row>
    <row r="6768" spans="10:20" x14ac:dyDescent="0.25">
      <c r="J6768" s="2">
        <v>42683</v>
      </c>
      <c r="K6768" s="4">
        <v>14.38</v>
      </c>
      <c r="S6768" s="3">
        <v>42562</v>
      </c>
      <c r="T6768">
        <v>0.4</v>
      </c>
    </row>
    <row r="6769" spans="10:20" x14ac:dyDescent="0.25">
      <c r="J6769" s="2">
        <v>42684</v>
      </c>
      <c r="K6769" s="4">
        <v>14.74</v>
      </c>
      <c r="S6769" s="3">
        <v>42563</v>
      </c>
      <c r="T6769">
        <v>0.4</v>
      </c>
    </row>
    <row r="6770" spans="10:20" x14ac:dyDescent="0.25">
      <c r="J6770" s="2">
        <v>42685</v>
      </c>
      <c r="K6770" s="4">
        <v>14.17</v>
      </c>
      <c r="S6770" s="3">
        <v>42564</v>
      </c>
      <c r="T6770">
        <v>0.4</v>
      </c>
    </row>
    <row r="6771" spans="10:20" x14ac:dyDescent="0.25">
      <c r="J6771" s="2">
        <v>42688</v>
      </c>
      <c r="K6771" s="4">
        <v>14.48</v>
      </c>
      <c r="S6771" s="3">
        <v>42565</v>
      </c>
      <c r="T6771">
        <v>0.4</v>
      </c>
    </row>
    <row r="6772" spans="10:20" x14ac:dyDescent="0.25">
      <c r="J6772" s="2">
        <v>42689</v>
      </c>
      <c r="K6772" s="4">
        <v>13.37</v>
      </c>
      <c r="S6772" s="3">
        <v>42566</v>
      </c>
      <c r="T6772">
        <v>0.4</v>
      </c>
    </row>
    <row r="6773" spans="10:20" x14ac:dyDescent="0.25">
      <c r="J6773" s="2">
        <v>42690</v>
      </c>
      <c r="K6773" s="4">
        <v>13.72</v>
      </c>
      <c r="S6773" s="3">
        <v>42569</v>
      </c>
      <c r="T6773">
        <v>0.4</v>
      </c>
    </row>
    <row r="6774" spans="10:20" x14ac:dyDescent="0.25">
      <c r="J6774" s="2">
        <v>42691</v>
      </c>
      <c r="K6774" s="4">
        <v>13.35</v>
      </c>
      <c r="S6774" s="3">
        <v>42570</v>
      </c>
      <c r="T6774">
        <v>0.4</v>
      </c>
    </row>
    <row r="6775" spans="10:20" x14ac:dyDescent="0.25">
      <c r="J6775" s="2">
        <v>42692</v>
      </c>
      <c r="K6775" s="4">
        <v>12.85</v>
      </c>
      <c r="S6775" s="3">
        <v>42571</v>
      </c>
      <c r="T6775">
        <v>0.4</v>
      </c>
    </row>
    <row r="6776" spans="10:20" x14ac:dyDescent="0.25">
      <c r="J6776" s="2">
        <v>42695</v>
      </c>
      <c r="K6776" s="4">
        <v>12.42</v>
      </c>
      <c r="S6776" s="3">
        <v>42572</v>
      </c>
      <c r="T6776">
        <v>0.4</v>
      </c>
    </row>
    <row r="6777" spans="10:20" x14ac:dyDescent="0.25">
      <c r="J6777" s="2">
        <v>42696</v>
      </c>
      <c r="K6777" s="4">
        <v>12.41</v>
      </c>
      <c r="S6777" s="3">
        <v>42573</v>
      </c>
      <c r="T6777">
        <v>0.4</v>
      </c>
    </row>
    <row r="6778" spans="10:20" x14ac:dyDescent="0.25">
      <c r="J6778" s="2">
        <v>42697</v>
      </c>
      <c r="K6778" s="4">
        <v>12.43</v>
      </c>
      <c r="S6778" s="3">
        <v>42576</v>
      </c>
      <c r="T6778">
        <v>0.4</v>
      </c>
    </row>
    <row r="6779" spans="10:20" x14ac:dyDescent="0.25">
      <c r="J6779" s="2">
        <v>42699</v>
      </c>
      <c r="K6779" s="4">
        <v>12.34</v>
      </c>
      <c r="S6779" s="3">
        <v>42577</v>
      </c>
      <c r="T6779">
        <v>0.4</v>
      </c>
    </row>
    <row r="6780" spans="10:20" x14ac:dyDescent="0.25">
      <c r="J6780" s="2">
        <v>42702</v>
      </c>
      <c r="K6780" s="4">
        <v>13.15</v>
      </c>
      <c r="S6780" s="3">
        <v>42578</v>
      </c>
      <c r="T6780">
        <v>0.4</v>
      </c>
    </row>
    <row r="6781" spans="10:20" x14ac:dyDescent="0.25">
      <c r="J6781" s="2">
        <v>42703</v>
      </c>
      <c r="K6781" s="4">
        <v>12.9</v>
      </c>
      <c r="S6781" s="3">
        <v>42579</v>
      </c>
      <c r="T6781">
        <v>0.4</v>
      </c>
    </row>
    <row r="6782" spans="10:20" x14ac:dyDescent="0.25">
      <c r="J6782" s="2">
        <v>42704</v>
      </c>
      <c r="K6782" s="4">
        <v>13.33</v>
      </c>
      <c r="S6782" s="3">
        <v>42580</v>
      </c>
      <c r="T6782">
        <v>0.3</v>
      </c>
    </row>
    <row r="6783" spans="10:20" x14ac:dyDescent="0.25">
      <c r="J6783" s="2">
        <v>42705</v>
      </c>
      <c r="K6783" s="4">
        <v>14.07</v>
      </c>
      <c r="S6783" s="3">
        <v>42583</v>
      </c>
      <c r="T6783">
        <v>0.4</v>
      </c>
    </row>
    <row r="6784" spans="10:20" x14ac:dyDescent="0.25">
      <c r="J6784" s="2">
        <v>42706</v>
      </c>
      <c r="K6784" s="4">
        <v>14.12</v>
      </c>
      <c r="S6784" s="3">
        <v>42584</v>
      </c>
      <c r="T6784">
        <v>0.4</v>
      </c>
    </row>
    <row r="6785" spans="10:20" x14ac:dyDescent="0.25">
      <c r="J6785" s="2">
        <v>42709</v>
      </c>
      <c r="K6785" s="4">
        <v>12.14</v>
      </c>
      <c r="S6785" s="3">
        <v>42585</v>
      </c>
      <c r="T6785">
        <v>0.4</v>
      </c>
    </row>
    <row r="6786" spans="10:20" x14ac:dyDescent="0.25">
      <c r="J6786" s="2">
        <v>42710</v>
      </c>
      <c r="K6786" s="4">
        <v>11.79</v>
      </c>
      <c r="S6786" s="3">
        <v>42586</v>
      </c>
      <c r="T6786">
        <v>0.4</v>
      </c>
    </row>
    <row r="6787" spans="10:20" x14ac:dyDescent="0.25">
      <c r="J6787" s="2">
        <v>42711</v>
      </c>
      <c r="K6787" s="4">
        <v>12.22</v>
      </c>
      <c r="S6787" s="3">
        <v>42587</v>
      </c>
      <c r="T6787">
        <v>0.4</v>
      </c>
    </row>
    <row r="6788" spans="10:20" x14ac:dyDescent="0.25">
      <c r="J6788" s="2">
        <v>42712</v>
      </c>
      <c r="K6788" s="4">
        <v>12.64</v>
      </c>
      <c r="S6788" s="3">
        <v>42590</v>
      </c>
      <c r="T6788">
        <v>0.4</v>
      </c>
    </row>
    <row r="6789" spans="10:20" x14ac:dyDescent="0.25">
      <c r="J6789" s="2">
        <v>42713</v>
      </c>
      <c r="K6789" s="4">
        <v>11.75</v>
      </c>
      <c r="S6789" s="3">
        <v>42591</v>
      </c>
      <c r="T6789">
        <v>0.4</v>
      </c>
    </row>
    <row r="6790" spans="10:20" x14ac:dyDescent="0.25">
      <c r="J6790" s="2">
        <v>42716</v>
      </c>
      <c r="K6790" s="4">
        <v>12.64</v>
      </c>
      <c r="S6790" s="3">
        <v>42592</v>
      </c>
      <c r="T6790">
        <v>0.4</v>
      </c>
    </row>
    <row r="6791" spans="10:20" x14ac:dyDescent="0.25">
      <c r="J6791" s="2">
        <v>42717</v>
      </c>
      <c r="K6791" s="4">
        <v>12.72</v>
      </c>
      <c r="S6791" s="3">
        <v>42593</v>
      </c>
      <c r="T6791">
        <v>0.4</v>
      </c>
    </row>
    <row r="6792" spans="10:20" x14ac:dyDescent="0.25">
      <c r="J6792" s="2">
        <v>42718</v>
      </c>
      <c r="K6792" s="4">
        <v>13.19</v>
      </c>
      <c r="S6792" s="3">
        <v>42594</v>
      </c>
      <c r="T6792">
        <v>0.4</v>
      </c>
    </row>
    <row r="6793" spans="10:20" x14ac:dyDescent="0.25">
      <c r="J6793" s="2">
        <v>42719</v>
      </c>
      <c r="K6793" s="4">
        <v>12.79</v>
      </c>
      <c r="S6793" s="3">
        <v>42597</v>
      </c>
      <c r="T6793">
        <v>0.4</v>
      </c>
    </row>
    <row r="6794" spans="10:20" x14ac:dyDescent="0.25">
      <c r="J6794" s="2">
        <v>42720</v>
      </c>
      <c r="K6794" s="4">
        <v>12.2</v>
      </c>
      <c r="S6794" s="3">
        <v>42598</v>
      </c>
      <c r="T6794">
        <v>0.4</v>
      </c>
    </row>
    <row r="6795" spans="10:20" x14ac:dyDescent="0.25">
      <c r="J6795" s="2">
        <v>42723</v>
      </c>
      <c r="K6795" s="4">
        <v>11.71</v>
      </c>
      <c r="S6795" s="3">
        <v>42599</v>
      </c>
      <c r="T6795">
        <v>0.4</v>
      </c>
    </row>
    <row r="6796" spans="10:20" x14ac:dyDescent="0.25">
      <c r="J6796" s="2">
        <v>42724</v>
      </c>
      <c r="K6796" s="4">
        <v>11.45</v>
      </c>
      <c r="S6796" s="3">
        <v>42600</v>
      </c>
      <c r="T6796">
        <v>0.4</v>
      </c>
    </row>
    <row r="6797" spans="10:20" x14ac:dyDescent="0.25">
      <c r="J6797" s="2">
        <v>42725</v>
      </c>
      <c r="K6797" s="4">
        <v>11.27</v>
      </c>
      <c r="S6797" s="3">
        <v>42601</v>
      </c>
      <c r="T6797">
        <v>0.4</v>
      </c>
    </row>
    <row r="6798" spans="10:20" x14ac:dyDescent="0.25">
      <c r="J6798" s="2">
        <v>42726</v>
      </c>
      <c r="K6798" s="4">
        <v>11.43</v>
      </c>
      <c r="S6798" s="3">
        <v>42604</v>
      </c>
      <c r="T6798">
        <v>0.4</v>
      </c>
    </row>
    <row r="6799" spans="10:20" x14ac:dyDescent="0.25">
      <c r="J6799" s="2">
        <v>42727</v>
      </c>
      <c r="K6799" s="4">
        <v>11.44</v>
      </c>
      <c r="S6799" s="3">
        <v>42605</v>
      </c>
      <c r="T6799">
        <v>0.4</v>
      </c>
    </row>
    <row r="6800" spans="10:20" x14ac:dyDescent="0.25">
      <c r="J6800" s="2">
        <v>42731</v>
      </c>
      <c r="K6800" s="4">
        <v>11.99</v>
      </c>
      <c r="S6800" s="3">
        <v>42606</v>
      </c>
      <c r="T6800">
        <v>0.4</v>
      </c>
    </row>
    <row r="6801" spans="10:20" x14ac:dyDescent="0.25">
      <c r="J6801" s="2">
        <v>42732</v>
      </c>
      <c r="K6801" s="4">
        <v>12.95</v>
      </c>
      <c r="S6801" s="3">
        <v>42607</v>
      </c>
      <c r="T6801">
        <v>0.4</v>
      </c>
    </row>
    <row r="6802" spans="10:20" x14ac:dyDescent="0.25">
      <c r="J6802" s="2">
        <v>42733</v>
      </c>
      <c r="K6802" s="4">
        <v>13.37</v>
      </c>
      <c r="S6802" s="3">
        <v>42608</v>
      </c>
      <c r="T6802">
        <v>0.4</v>
      </c>
    </row>
    <row r="6803" spans="10:20" x14ac:dyDescent="0.25">
      <c r="J6803" s="2">
        <v>42734</v>
      </c>
      <c r="K6803" s="4">
        <v>14.04</v>
      </c>
      <c r="S6803" s="3">
        <v>42611</v>
      </c>
      <c r="T6803">
        <v>0.4</v>
      </c>
    </row>
    <row r="6804" spans="10:20" x14ac:dyDescent="0.25">
      <c r="J6804" s="2">
        <v>42738</v>
      </c>
      <c r="K6804" s="4">
        <v>12.85</v>
      </c>
      <c r="S6804" s="3">
        <v>42612</v>
      </c>
      <c r="T6804">
        <v>0.4</v>
      </c>
    </row>
    <row r="6805" spans="10:20" x14ac:dyDescent="0.25">
      <c r="J6805" s="2">
        <v>42739</v>
      </c>
      <c r="K6805" s="4">
        <v>11.85</v>
      </c>
      <c r="S6805" s="3">
        <v>42613</v>
      </c>
      <c r="T6805">
        <v>0.3</v>
      </c>
    </row>
    <row r="6806" spans="10:20" x14ac:dyDescent="0.25">
      <c r="J6806" s="2">
        <v>42740</v>
      </c>
      <c r="K6806" s="4">
        <v>11.67</v>
      </c>
      <c r="S6806" s="3">
        <v>42614</v>
      </c>
      <c r="T6806">
        <v>0.4</v>
      </c>
    </row>
    <row r="6807" spans="10:20" x14ac:dyDescent="0.25">
      <c r="J6807" s="2">
        <v>42741</v>
      </c>
      <c r="K6807" s="4">
        <v>11.32</v>
      </c>
      <c r="S6807" s="3">
        <v>42615</v>
      </c>
      <c r="T6807">
        <v>0.4</v>
      </c>
    </row>
    <row r="6808" spans="10:20" x14ac:dyDescent="0.25">
      <c r="J6808" s="2">
        <v>42744</v>
      </c>
      <c r="K6808" s="4">
        <v>11.56</v>
      </c>
      <c r="S6808" s="3">
        <v>42619</v>
      </c>
      <c r="T6808">
        <v>0.4</v>
      </c>
    </row>
    <row r="6809" spans="10:20" x14ac:dyDescent="0.25">
      <c r="J6809" s="2">
        <v>42745</v>
      </c>
      <c r="K6809" s="4">
        <v>11.49</v>
      </c>
      <c r="S6809" s="3">
        <v>42620</v>
      </c>
      <c r="T6809">
        <v>0.4</v>
      </c>
    </row>
    <row r="6810" spans="10:20" x14ac:dyDescent="0.25">
      <c r="J6810" s="2">
        <v>42746</v>
      </c>
      <c r="K6810" s="4">
        <v>11.26</v>
      </c>
      <c r="S6810" s="3">
        <v>42621</v>
      </c>
      <c r="T6810">
        <v>0.4</v>
      </c>
    </row>
    <row r="6811" spans="10:20" x14ac:dyDescent="0.25">
      <c r="J6811" s="2">
        <v>42747</v>
      </c>
      <c r="K6811" s="4">
        <v>11.54</v>
      </c>
      <c r="S6811" s="3">
        <v>42622</v>
      </c>
      <c r="T6811">
        <v>0.4</v>
      </c>
    </row>
    <row r="6812" spans="10:20" x14ac:dyDescent="0.25">
      <c r="J6812" s="2">
        <v>42748</v>
      </c>
      <c r="K6812" s="4">
        <v>11.23</v>
      </c>
      <c r="S6812" s="3">
        <v>42625</v>
      </c>
      <c r="T6812">
        <v>0.4</v>
      </c>
    </row>
    <row r="6813" spans="10:20" x14ac:dyDescent="0.25">
      <c r="J6813" s="2">
        <v>42752</v>
      </c>
      <c r="K6813" s="4">
        <v>11.87</v>
      </c>
      <c r="S6813" s="3">
        <v>42626</v>
      </c>
      <c r="T6813">
        <v>0.4</v>
      </c>
    </row>
    <row r="6814" spans="10:20" x14ac:dyDescent="0.25">
      <c r="J6814" s="2">
        <v>42753</v>
      </c>
      <c r="K6814" s="4">
        <v>12.48</v>
      </c>
      <c r="S6814" s="3">
        <v>42627</v>
      </c>
      <c r="T6814">
        <v>0.4</v>
      </c>
    </row>
    <row r="6815" spans="10:20" x14ac:dyDescent="0.25">
      <c r="J6815" s="2">
        <v>42754</v>
      </c>
      <c r="K6815" s="4">
        <v>12.78</v>
      </c>
      <c r="S6815" s="3">
        <v>42628</v>
      </c>
      <c r="T6815">
        <v>0.4</v>
      </c>
    </row>
    <row r="6816" spans="10:20" x14ac:dyDescent="0.25">
      <c r="J6816" s="2">
        <v>42755</v>
      </c>
      <c r="K6816" s="4">
        <v>11.54</v>
      </c>
      <c r="S6816" s="3">
        <v>42629</v>
      </c>
      <c r="T6816">
        <v>0.4</v>
      </c>
    </row>
    <row r="6817" spans="10:20" x14ac:dyDescent="0.25">
      <c r="J6817" s="2">
        <v>42758</v>
      </c>
      <c r="K6817" s="4">
        <v>11.77</v>
      </c>
      <c r="S6817" s="3">
        <v>42632</v>
      </c>
      <c r="T6817">
        <v>0.4</v>
      </c>
    </row>
    <row r="6818" spans="10:20" x14ac:dyDescent="0.25">
      <c r="J6818" s="2">
        <v>42759</v>
      </c>
      <c r="K6818" s="4">
        <v>11.07</v>
      </c>
      <c r="S6818" s="3">
        <v>42633</v>
      </c>
      <c r="T6818">
        <v>0.4</v>
      </c>
    </row>
    <row r="6819" spans="10:20" x14ac:dyDescent="0.25">
      <c r="J6819" s="2">
        <v>42760</v>
      </c>
      <c r="K6819" s="4">
        <v>10.81</v>
      </c>
      <c r="S6819" s="3">
        <v>42634</v>
      </c>
      <c r="T6819">
        <v>0.4</v>
      </c>
    </row>
    <row r="6820" spans="10:20" x14ac:dyDescent="0.25">
      <c r="J6820" s="2">
        <v>42761</v>
      </c>
      <c r="K6820" s="4">
        <v>10.63</v>
      </c>
      <c r="S6820" s="3">
        <v>42635</v>
      </c>
      <c r="T6820">
        <v>0.4</v>
      </c>
    </row>
    <row r="6821" spans="10:20" x14ac:dyDescent="0.25">
      <c r="J6821" s="2">
        <v>42762</v>
      </c>
      <c r="K6821" s="4">
        <v>10.58</v>
      </c>
      <c r="S6821" s="3">
        <v>42636</v>
      </c>
      <c r="T6821">
        <v>0.4</v>
      </c>
    </row>
    <row r="6822" spans="10:20" x14ac:dyDescent="0.25">
      <c r="J6822" s="2">
        <v>42765</v>
      </c>
      <c r="K6822" s="4">
        <v>11.88</v>
      </c>
      <c r="S6822" s="3">
        <v>42639</v>
      </c>
      <c r="T6822">
        <v>0.4</v>
      </c>
    </row>
    <row r="6823" spans="10:20" x14ac:dyDescent="0.25">
      <c r="J6823" s="2">
        <v>42766</v>
      </c>
      <c r="K6823" s="4">
        <v>11.99</v>
      </c>
      <c r="S6823" s="3">
        <v>42640</v>
      </c>
      <c r="T6823">
        <v>0.4</v>
      </c>
    </row>
    <row r="6824" spans="10:20" x14ac:dyDescent="0.25">
      <c r="J6824" s="2">
        <v>42767</v>
      </c>
      <c r="K6824" s="4">
        <v>11.81</v>
      </c>
      <c r="S6824" s="3">
        <v>42641</v>
      </c>
      <c r="T6824">
        <v>0.4</v>
      </c>
    </row>
    <row r="6825" spans="10:20" x14ac:dyDescent="0.25">
      <c r="J6825" s="2">
        <v>42768</v>
      </c>
      <c r="K6825" s="4">
        <v>11.93</v>
      </c>
      <c r="S6825" s="3">
        <v>42642</v>
      </c>
      <c r="T6825">
        <v>0.4</v>
      </c>
    </row>
    <row r="6826" spans="10:20" x14ac:dyDescent="0.25">
      <c r="J6826" s="2">
        <v>42769</v>
      </c>
      <c r="K6826" s="4">
        <v>10.97</v>
      </c>
      <c r="S6826" s="3">
        <v>42643</v>
      </c>
      <c r="T6826">
        <v>0.28999999999999998</v>
      </c>
    </row>
    <row r="6827" spans="10:20" x14ac:dyDescent="0.25">
      <c r="J6827" s="2">
        <v>42772</v>
      </c>
      <c r="K6827" s="4">
        <v>11.37</v>
      </c>
      <c r="S6827" s="3">
        <v>42646</v>
      </c>
      <c r="T6827">
        <v>0.4</v>
      </c>
    </row>
    <row r="6828" spans="10:20" x14ac:dyDescent="0.25">
      <c r="J6828" s="2">
        <v>42773</v>
      </c>
      <c r="K6828" s="4">
        <v>11.29</v>
      </c>
      <c r="S6828" s="3">
        <v>42647</v>
      </c>
      <c r="T6828">
        <v>0.4</v>
      </c>
    </row>
    <row r="6829" spans="10:20" x14ac:dyDescent="0.25">
      <c r="J6829" s="2">
        <v>42774</v>
      </c>
      <c r="K6829" s="4">
        <v>11.45</v>
      </c>
      <c r="S6829" s="3">
        <v>42648</v>
      </c>
      <c r="T6829">
        <v>0.4</v>
      </c>
    </row>
    <row r="6830" spans="10:20" x14ac:dyDescent="0.25">
      <c r="J6830" s="2">
        <v>42775</v>
      </c>
      <c r="K6830" s="4">
        <v>10.88</v>
      </c>
      <c r="S6830" s="3">
        <v>42649</v>
      </c>
      <c r="T6830">
        <v>0.4</v>
      </c>
    </row>
    <row r="6831" spans="10:20" x14ac:dyDescent="0.25">
      <c r="J6831" s="2">
        <v>42776</v>
      </c>
      <c r="K6831" s="4">
        <v>10.85</v>
      </c>
      <c r="S6831" s="3">
        <v>42650</v>
      </c>
      <c r="T6831">
        <v>0.4</v>
      </c>
    </row>
    <row r="6832" spans="10:20" x14ac:dyDescent="0.25">
      <c r="J6832" s="2">
        <v>42779</v>
      </c>
      <c r="K6832" s="4">
        <v>11.07</v>
      </c>
      <c r="S6832" s="3">
        <v>42654</v>
      </c>
      <c r="T6832">
        <v>0.41</v>
      </c>
    </row>
    <row r="6833" spans="10:20" x14ac:dyDescent="0.25">
      <c r="J6833" s="2">
        <v>42780</v>
      </c>
      <c r="K6833" s="4">
        <v>10.74</v>
      </c>
      <c r="S6833" s="3">
        <v>42655</v>
      </c>
      <c r="T6833">
        <v>0.41</v>
      </c>
    </row>
    <row r="6834" spans="10:20" x14ac:dyDescent="0.25">
      <c r="J6834" s="2">
        <v>42781</v>
      </c>
      <c r="K6834" s="4">
        <v>11.97</v>
      </c>
      <c r="S6834" s="3">
        <v>42656</v>
      </c>
      <c r="T6834">
        <v>0.41</v>
      </c>
    </row>
    <row r="6835" spans="10:20" x14ac:dyDescent="0.25">
      <c r="J6835" s="2">
        <v>42782</v>
      </c>
      <c r="K6835" s="4">
        <v>11.76</v>
      </c>
      <c r="S6835" s="3">
        <v>42657</v>
      </c>
      <c r="T6835">
        <v>0.41</v>
      </c>
    </row>
    <row r="6836" spans="10:20" x14ac:dyDescent="0.25">
      <c r="J6836" s="2">
        <v>42783</v>
      </c>
      <c r="K6836" s="4">
        <v>11.49</v>
      </c>
      <c r="S6836" s="3">
        <v>42660</v>
      </c>
      <c r="T6836">
        <v>0.41</v>
      </c>
    </row>
    <row r="6837" spans="10:20" x14ac:dyDescent="0.25">
      <c r="J6837" s="2">
        <v>42787</v>
      </c>
      <c r="K6837" s="4">
        <v>11.57</v>
      </c>
      <c r="S6837" s="3">
        <v>42661</v>
      </c>
      <c r="T6837">
        <v>0.41</v>
      </c>
    </row>
    <row r="6838" spans="10:20" x14ac:dyDescent="0.25">
      <c r="J6838" s="2">
        <v>42788</v>
      </c>
      <c r="K6838" s="4">
        <v>11.74</v>
      </c>
      <c r="S6838" s="3">
        <v>42662</v>
      </c>
      <c r="T6838">
        <v>0.41</v>
      </c>
    </row>
    <row r="6839" spans="10:20" x14ac:dyDescent="0.25">
      <c r="J6839" s="2">
        <v>42789</v>
      </c>
      <c r="K6839" s="4">
        <v>11.71</v>
      </c>
      <c r="S6839" s="3">
        <v>42663</v>
      </c>
      <c r="T6839">
        <v>0.41</v>
      </c>
    </row>
    <row r="6840" spans="10:20" x14ac:dyDescent="0.25">
      <c r="J6840" s="2">
        <v>42790</v>
      </c>
      <c r="K6840" s="4">
        <v>11.47</v>
      </c>
      <c r="S6840" s="3">
        <v>42664</v>
      </c>
      <c r="T6840">
        <v>0.41</v>
      </c>
    </row>
    <row r="6841" spans="10:20" x14ac:dyDescent="0.25">
      <c r="J6841" s="2">
        <v>42793</v>
      </c>
      <c r="K6841" s="4">
        <v>12.09</v>
      </c>
      <c r="S6841" s="3">
        <v>42667</v>
      </c>
      <c r="T6841">
        <v>0.41</v>
      </c>
    </row>
    <row r="6842" spans="10:20" x14ac:dyDescent="0.25">
      <c r="J6842" s="2">
        <v>42794</v>
      </c>
      <c r="K6842" s="4">
        <v>12.92</v>
      </c>
      <c r="S6842" s="3">
        <v>42668</v>
      </c>
      <c r="T6842">
        <v>0.41</v>
      </c>
    </row>
    <row r="6843" spans="10:20" x14ac:dyDescent="0.25">
      <c r="J6843" s="2">
        <v>42795</v>
      </c>
      <c r="K6843" s="4">
        <v>12.54</v>
      </c>
      <c r="S6843" s="3">
        <v>42669</v>
      </c>
      <c r="T6843">
        <v>0.41</v>
      </c>
    </row>
    <row r="6844" spans="10:20" x14ac:dyDescent="0.25">
      <c r="J6844" s="2">
        <v>42796</v>
      </c>
      <c r="K6844" s="4">
        <v>11.81</v>
      </c>
      <c r="S6844" s="3">
        <v>42670</v>
      </c>
      <c r="T6844">
        <v>0.41</v>
      </c>
    </row>
    <row r="6845" spans="10:20" x14ac:dyDescent="0.25">
      <c r="J6845" s="2">
        <v>42797</v>
      </c>
      <c r="K6845" s="4">
        <v>10.96</v>
      </c>
      <c r="S6845" s="3">
        <v>42671</v>
      </c>
      <c r="T6845">
        <v>0.41</v>
      </c>
    </row>
    <row r="6846" spans="10:20" x14ac:dyDescent="0.25">
      <c r="J6846" s="2">
        <v>42800</v>
      </c>
      <c r="K6846" s="4">
        <v>11.24</v>
      </c>
      <c r="S6846" s="3">
        <v>42674</v>
      </c>
      <c r="T6846">
        <v>0.31</v>
      </c>
    </row>
    <row r="6847" spans="10:20" x14ac:dyDescent="0.25">
      <c r="J6847" s="2">
        <v>42801</v>
      </c>
      <c r="K6847" s="4">
        <v>11.45</v>
      </c>
      <c r="S6847" s="3">
        <v>42675</v>
      </c>
      <c r="T6847">
        <v>0.41</v>
      </c>
    </row>
    <row r="6848" spans="10:20" x14ac:dyDescent="0.25">
      <c r="J6848" s="2">
        <v>42802</v>
      </c>
      <c r="K6848" s="4">
        <v>11.86</v>
      </c>
      <c r="S6848" s="3">
        <v>42676</v>
      </c>
      <c r="T6848">
        <v>0.41</v>
      </c>
    </row>
    <row r="6849" spans="10:20" x14ac:dyDescent="0.25">
      <c r="J6849" s="2">
        <v>42803</v>
      </c>
      <c r="K6849" s="4">
        <v>12.3</v>
      </c>
      <c r="S6849" s="3">
        <v>42677</v>
      </c>
      <c r="T6849">
        <v>0.41</v>
      </c>
    </row>
    <row r="6850" spans="10:20" x14ac:dyDescent="0.25">
      <c r="J6850" s="2">
        <v>42804</v>
      </c>
      <c r="K6850" s="4">
        <v>11.66</v>
      </c>
      <c r="S6850" s="3">
        <v>42678</v>
      </c>
      <c r="T6850">
        <v>0.41</v>
      </c>
    </row>
    <row r="6851" spans="10:20" x14ac:dyDescent="0.25">
      <c r="J6851" s="2">
        <v>42807</v>
      </c>
      <c r="K6851" s="4">
        <v>11.35</v>
      </c>
      <c r="S6851" s="3">
        <v>42681</v>
      </c>
      <c r="T6851">
        <v>0.41</v>
      </c>
    </row>
    <row r="6852" spans="10:20" x14ac:dyDescent="0.25">
      <c r="J6852" s="2">
        <v>42808</v>
      </c>
      <c r="K6852" s="4">
        <v>12.3</v>
      </c>
      <c r="S6852" s="3">
        <v>42682</v>
      </c>
      <c r="T6852">
        <v>0.41</v>
      </c>
    </row>
    <row r="6853" spans="10:20" x14ac:dyDescent="0.25">
      <c r="J6853" s="2">
        <v>42809</v>
      </c>
      <c r="K6853" s="4">
        <v>11.63</v>
      </c>
      <c r="S6853" s="3">
        <v>42683</v>
      </c>
      <c r="T6853">
        <v>0.41</v>
      </c>
    </row>
    <row r="6854" spans="10:20" x14ac:dyDescent="0.25">
      <c r="J6854" s="2">
        <v>42810</v>
      </c>
      <c r="K6854" s="4">
        <v>11.21</v>
      </c>
      <c r="S6854" s="3">
        <v>42684</v>
      </c>
      <c r="T6854">
        <v>0.41</v>
      </c>
    </row>
    <row r="6855" spans="10:20" x14ac:dyDescent="0.25">
      <c r="J6855" s="2">
        <v>42811</v>
      </c>
      <c r="K6855" s="4">
        <v>11.28</v>
      </c>
      <c r="S6855" s="3">
        <v>42688</v>
      </c>
      <c r="T6855">
        <v>0.41</v>
      </c>
    </row>
    <row r="6856" spans="10:20" x14ac:dyDescent="0.25">
      <c r="J6856" s="2">
        <v>42814</v>
      </c>
      <c r="K6856" s="4">
        <v>11.34</v>
      </c>
      <c r="S6856" s="3">
        <v>42689</v>
      </c>
      <c r="T6856">
        <v>0.41</v>
      </c>
    </row>
    <row r="6857" spans="10:20" x14ac:dyDescent="0.25">
      <c r="J6857" s="2">
        <v>42815</v>
      </c>
      <c r="K6857" s="4">
        <v>12.47</v>
      </c>
      <c r="S6857" s="3">
        <v>42690</v>
      </c>
      <c r="T6857">
        <v>0.41</v>
      </c>
    </row>
    <row r="6858" spans="10:20" x14ac:dyDescent="0.25">
      <c r="J6858" s="2">
        <v>42816</v>
      </c>
      <c r="K6858" s="4">
        <v>12.81</v>
      </c>
      <c r="S6858" s="3">
        <v>42691</v>
      </c>
      <c r="T6858">
        <v>0.41</v>
      </c>
    </row>
    <row r="6859" spans="10:20" x14ac:dyDescent="0.25">
      <c r="J6859" s="2">
        <v>42817</v>
      </c>
      <c r="K6859" s="4">
        <v>13.12</v>
      </c>
      <c r="S6859" s="3">
        <v>42692</v>
      </c>
      <c r="T6859">
        <v>0.41</v>
      </c>
    </row>
    <row r="6860" spans="10:20" x14ac:dyDescent="0.25">
      <c r="J6860" s="2">
        <v>42818</v>
      </c>
      <c r="K6860" s="4">
        <v>12.96</v>
      </c>
      <c r="S6860" s="3">
        <v>42695</v>
      </c>
      <c r="T6860">
        <v>0.41</v>
      </c>
    </row>
    <row r="6861" spans="10:20" x14ac:dyDescent="0.25">
      <c r="J6861" s="2">
        <v>42821</v>
      </c>
      <c r="K6861" s="4">
        <v>12.5</v>
      </c>
      <c r="S6861" s="3">
        <v>42696</v>
      </c>
      <c r="T6861">
        <v>0.41</v>
      </c>
    </row>
    <row r="6862" spans="10:20" x14ac:dyDescent="0.25">
      <c r="J6862" s="2">
        <v>42822</v>
      </c>
      <c r="K6862" s="4">
        <v>11.53</v>
      </c>
      <c r="S6862" s="3">
        <v>42697</v>
      </c>
      <c r="T6862">
        <v>0.41</v>
      </c>
    </row>
    <row r="6863" spans="10:20" x14ac:dyDescent="0.25">
      <c r="J6863" s="2">
        <v>42823</v>
      </c>
      <c r="K6863" s="4">
        <v>11.42</v>
      </c>
      <c r="S6863" s="3">
        <v>42699</v>
      </c>
      <c r="T6863">
        <v>0.41</v>
      </c>
    </row>
    <row r="6864" spans="10:20" x14ac:dyDescent="0.25">
      <c r="J6864" s="2">
        <v>42824</v>
      </c>
      <c r="K6864" s="4">
        <v>11.54</v>
      </c>
      <c r="S6864" s="3">
        <v>42702</v>
      </c>
      <c r="T6864">
        <v>0.41</v>
      </c>
    </row>
    <row r="6865" spans="10:20" x14ac:dyDescent="0.25">
      <c r="J6865" s="2">
        <v>42825</v>
      </c>
      <c r="K6865" s="4">
        <v>12.37</v>
      </c>
      <c r="S6865" s="3">
        <v>42703</v>
      </c>
      <c r="T6865">
        <v>0.41</v>
      </c>
    </row>
    <row r="6866" spans="10:20" x14ac:dyDescent="0.25">
      <c r="J6866" s="2">
        <v>42828</v>
      </c>
      <c r="K6866" s="4">
        <v>12.38</v>
      </c>
      <c r="S6866" s="3">
        <v>42704</v>
      </c>
      <c r="T6866">
        <v>0.31</v>
      </c>
    </row>
    <row r="6867" spans="10:20" x14ac:dyDescent="0.25">
      <c r="J6867" s="2">
        <v>42829</v>
      </c>
      <c r="K6867" s="4">
        <v>11.79</v>
      </c>
      <c r="S6867" s="3">
        <v>42705</v>
      </c>
      <c r="T6867">
        <v>0.41</v>
      </c>
    </row>
    <row r="6868" spans="10:20" x14ac:dyDescent="0.25">
      <c r="J6868" s="2">
        <v>42830</v>
      </c>
      <c r="K6868" s="4">
        <v>12.89</v>
      </c>
      <c r="S6868" s="3">
        <v>42706</v>
      </c>
      <c r="T6868">
        <v>0.41</v>
      </c>
    </row>
    <row r="6869" spans="10:20" x14ac:dyDescent="0.25">
      <c r="J6869" s="2">
        <v>42831</v>
      </c>
      <c r="K6869" s="4">
        <v>12.39</v>
      </c>
      <c r="S6869" s="3">
        <v>42709</v>
      </c>
      <c r="T6869">
        <v>0.41</v>
      </c>
    </row>
    <row r="6870" spans="10:20" x14ac:dyDescent="0.25">
      <c r="J6870" s="2">
        <v>42832</v>
      </c>
      <c r="K6870" s="4">
        <v>12.87</v>
      </c>
      <c r="S6870" s="3">
        <v>42710</v>
      </c>
      <c r="T6870">
        <v>0.41</v>
      </c>
    </row>
    <row r="6871" spans="10:20" x14ac:dyDescent="0.25">
      <c r="J6871" s="2">
        <v>42835</v>
      </c>
      <c r="K6871" s="4">
        <v>14.05</v>
      </c>
      <c r="S6871" s="3">
        <v>42711</v>
      </c>
      <c r="T6871">
        <v>0.41</v>
      </c>
    </row>
    <row r="6872" spans="10:20" x14ac:dyDescent="0.25">
      <c r="J6872" s="2">
        <v>42836</v>
      </c>
      <c r="K6872" s="4">
        <v>15.07</v>
      </c>
      <c r="S6872" s="3">
        <v>42712</v>
      </c>
      <c r="T6872">
        <v>0.41</v>
      </c>
    </row>
    <row r="6873" spans="10:20" x14ac:dyDescent="0.25">
      <c r="J6873" s="2">
        <v>42837</v>
      </c>
      <c r="K6873" s="4">
        <v>15.77</v>
      </c>
      <c r="S6873" s="3">
        <v>42713</v>
      </c>
      <c r="T6873">
        <v>0.41</v>
      </c>
    </row>
    <row r="6874" spans="10:20" x14ac:dyDescent="0.25">
      <c r="J6874" s="2">
        <v>42838</v>
      </c>
      <c r="K6874" s="4">
        <v>15.96</v>
      </c>
      <c r="S6874" s="3">
        <v>42716</v>
      </c>
      <c r="T6874">
        <v>0.41</v>
      </c>
    </row>
    <row r="6875" spans="10:20" x14ac:dyDescent="0.25">
      <c r="J6875" s="2">
        <v>42842</v>
      </c>
      <c r="K6875" s="4">
        <v>14.66</v>
      </c>
      <c r="S6875" s="3">
        <v>42717</v>
      </c>
      <c r="T6875">
        <v>0.41</v>
      </c>
    </row>
    <row r="6876" spans="10:20" x14ac:dyDescent="0.25">
      <c r="J6876" s="2">
        <v>42843</v>
      </c>
      <c r="K6876" s="4">
        <v>14.42</v>
      </c>
      <c r="S6876" s="3">
        <v>42718</v>
      </c>
      <c r="T6876">
        <v>0.41</v>
      </c>
    </row>
    <row r="6877" spans="10:20" x14ac:dyDescent="0.25">
      <c r="J6877" s="2">
        <v>42844</v>
      </c>
      <c r="K6877" s="4">
        <v>14.93</v>
      </c>
      <c r="S6877" s="3">
        <v>42719</v>
      </c>
      <c r="T6877">
        <v>0.66</v>
      </c>
    </row>
    <row r="6878" spans="10:20" x14ac:dyDescent="0.25">
      <c r="J6878" s="2">
        <v>42845</v>
      </c>
      <c r="K6878" s="4">
        <v>14.15</v>
      </c>
      <c r="S6878" s="3">
        <v>42720</v>
      </c>
      <c r="T6878">
        <v>0.66</v>
      </c>
    </row>
    <row r="6879" spans="10:20" x14ac:dyDescent="0.25">
      <c r="J6879" s="2">
        <v>42846</v>
      </c>
      <c r="K6879" s="4">
        <v>14.63</v>
      </c>
      <c r="S6879" s="3">
        <v>42723</v>
      </c>
      <c r="T6879">
        <v>0.66</v>
      </c>
    </row>
    <row r="6880" spans="10:20" x14ac:dyDescent="0.25">
      <c r="J6880" s="2">
        <v>42849</v>
      </c>
      <c r="K6880" s="4">
        <v>10.84</v>
      </c>
      <c r="S6880" s="3">
        <v>42724</v>
      </c>
      <c r="T6880">
        <v>0.66</v>
      </c>
    </row>
    <row r="6881" spans="10:20" x14ac:dyDescent="0.25">
      <c r="J6881" s="2">
        <v>42850</v>
      </c>
      <c r="K6881" s="4">
        <v>10.76</v>
      </c>
      <c r="S6881" s="3">
        <v>42725</v>
      </c>
      <c r="T6881">
        <v>0.66</v>
      </c>
    </row>
    <row r="6882" spans="10:20" x14ac:dyDescent="0.25">
      <c r="J6882" s="2">
        <v>42851</v>
      </c>
      <c r="K6882" s="4">
        <v>10.85</v>
      </c>
      <c r="S6882" s="3">
        <v>42726</v>
      </c>
      <c r="T6882">
        <v>0.66</v>
      </c>
    </row>
    <row r="6883" spans="10:20" x14ac:dyDescent="0.25">
      <c r="J6883" s="2">
        <v>42852</v>
      </c>
      <c r="K6883" s="4">
        <v>10.36</v>
      </c>
      <c r="S6883" s="3">
        <v>42727</v>
      </c>
      <c r="T6883">
        <v>0.66</v>
      </c>
    </row>
    <row r="6884" spans="10:20" x14ac:dyDescent="0.25">
      <c r="J6884" s="2">
        <v>42853</v>
      </c>
      <c r="K6884" s="4">
        <v>10.82</v>
      </c>
      <c r="S6884" s="3">
        <v>42731</v>
      </c>
      <c r="T6884">
        <v>0.66</v>
      </c>
    </row>
    <row r="6885" spans="10:20" x14ac:dyDescent="0.25">
      <c r="J6885" s="2">
        <v>42856</v>
      </c>
      <c r="K6885" s="4">
        <v>10.11</v>
      </c>
      <c r="S6885" s="3">
        <v>42732</v>
      </c>
      <c r="T6885">
        <v>0.66</v>
      </c>
    </row>
    <row r="6886" spans="10:20" x14ac:dyDescent="0.25">
      <c r="J6886" s="2">
        <v>42857</v>
      </c>
      <c r="K6886" s="4">
        <v>10.59</v>
      </c>
      <c r="S6886" s="3">
        <v>42733</v>
      </c>
      <c r="T6886">
        <v>0.66</v>
      </c>
    </row>
    <row r="6887" spans="10:20" x14ac:dyDescent="0.25">
      <c r="J6887" s="2">
        <v>42858</v>
      </c>
      <c r="K6887" s="4">
        <v>10.68</v>
      </c>
      <c r="S6887" s="3">
        <v>42734</v>
      </c>
      <c r="T6887">
        <v>0.55000000000000004</v>
      </c>
    </row>
    <row r="6888" spans="10:20" x14ac:dyDescent="0.25">
      <c r="J6888" s="2">
        <v>42859</v>
      </c>
      <c r="K6888" s="4">
        <v>10.46</v>
      </c>
      <c r="S6888" s="3">
        <v>42738</v>
      </c>
      <c r="T6888">
        <v>0.66</v>
      </c>
    </row>
    <row r="6889" spans="10:20" x14ac:dyDescent="0.25">
      <c r="J6889" s="2">
        <v>42860</v>
      </c>
      <c r="K6889" s="4">
        <v>10.57</v>
      </c>
      <c r="S6889" s="3">
        <v>42739</v>
      </c>
      <c r="T6889">
        <v>0.66</v>
      </c>
    </row>
    <row r="6890" spans="10:20" x14ac:dyDescent="0.25">
      <c r="J6890" s="2">
        <v>42863</v>
      </c>
      <c r="K6890" s="4">
        <v>9.77</v>
      </c>
      <c r="S6890" s="3">
        <v>42740</v>
      </c>
      <c r="T6890">
        <v>0.66</v>
      </c>
    </row>
    <row r="6891" spans="10:20" x14ac:dyDescent="0.25">
      <c r="J6891" s="2">
        <v>42864</v>
      </c>
      <c r="K6891" s="4">
        <v>9.9600000000000009</v>
      </c>
      <c r="S6891" s="3">
        <v>42741</v>
      </c>
      <c r="T6891">
        <v>0.66</v>
      </c>
    </row>
    <row r="6892" spans="10:20" x14ac:dyDescent="0.25">
      <c r="J6892" s="2">
        <v>42865</v>
      </c>
      <c r="K6892" s="4">
        <v>10.210000000000001</v>
      </c>
      <c r="S6892" s="3">
        <v>42744</v>
      </c>
      <c r="T6892">
        <v>0.66</v>
      </c>
    </row>
    <row r="6893" spans="10:20" x14ac:dyDescent="0.25">
      <c r="J6893" s="2">
        <v>42866</v>
      </c>
      <c r="K6893" s="4">
        <v>10.6</v>
      </c>
      <c r="S6893" s="3">
        <v>42745</v>
      </c>
      <c r="T6893">
        <v>0.66</v>
      </c>
    </row>
    <row r="6894" spans="10:20" x14ac:dyDescent="0.25">
      <c r="J6894" s="2">
        <v>42867</v>
      </c>
      <c r="K6894" s="4">
        <v>10.4</v>
      </c>
      <c r="S6894" s="3">
        <v>42746</v>
      </c>
      <c r="T6894">
        <v>0.66</v>
      </c>
    </row>
    <row r="6895" spans="10:20" x14ac:dyDescent="0.25">
      <c r="J6895" s="2">
        <v>42870</v>
      </c>
      <c r="K6895" s="4">
        <v>10.42</v>
      </c>
      <c r="S6895" s="3">
        <v>42747</v>
      </c>
      <c r="T6895">
        <v>0.66</v>
      </c>
    </row>
    <row r="6896" spans="10:20" x14ac:dyDescent="0.25">
      <c r="J6896" s="2">
        <v>42871</v>
      </c>
      <c r="K6896" s="4">
        <v>10.65</v>
      </c>
      <c r="S6896" s="3">
        <v>42748</v>
      </c>
      <c r="T6896">
        <v>0.66</v>
      </c>
    </row>
    <row r="6897" spans="10:20" x14ac:dyDescent="0.25">
      <c r="J6897" s="2">
        <v>42872</v>
      </c>
      <c r="K6897" s="4">
        <v>15.59</v>
      </c>
      <c r="S6897" s="3">
        <v>42752</v>
      </c>
      <c r="T6897">
        <v>0.66</v>
      </c>
    </row>
    <row r="6898" spans="10:20" x14ac:dyDescent="0.25">
      <c r="J6898" s="2">
        <v>42873</v>
      </c>
      <c r="K6898" s="4">
        <v>14.66</v>
      </c>
      <c r="S6898" s="3">
        <v>42753</v>
      </c>
      <c r="T6898">
        <v>0.66</v>
      </c>
    </row>
    <row r="6899" spans="10:20" x14ac:dyDescent="0.25">
      <c r="J6899" s="2">
        <v>42874</v>
      </c>
      <c r="K6899" s="4">
        <v>12.04</v>
      </c>
      <c r="S6899" s="3">
        <v>42754</v>
      </c>
      <c r="T6899">
        <v>0.66</v>
      </c>
    </row>
    <row r="6900" spans="10:20" x14ac:dyDescent="0.25">
      <c r="J6900" s="2">
        <v>42877</v>
      </c>
      <c r="K6900" s="4">
        <v>10.93</v>
      </c>
      <c r="S6900" s="3">
        <v>42755</v>
      </c>
      <c r="T6900">
        <v>0.66</v>
      </c>
    </row>
    <row r="6901" spans="10:20" x14ac:dyDescent="0.25">
      <c r="J6901" s="2">
        <v>42878</v>
      </c>
      <c r="K6901" s="4">
        <v>10.72</v>
      </c>
      <c r="S6901" s="3">
        <v>42758</v>
      </c>
      <c r="T6901">
        <v>0.66</v>
      </c>
    </row>
    <row r="6902" spans="10:20" x14ac:dyDescent="0.25">
      <c r="J6902" s="2">
        <v>42879</v>
      </c>
      <c r="K6902" s="4">
        <v>10.02</v>
      </c>
      <c r="S6902" s="3">
        <v>42759</v>
      </c>
      <c r="T6902">
        <v>0.66</v>
      </c>
    </row>
    <row r="6903" spans="10:20" x14ac:dyDescent="0.25">
      <c r="J6903" s="2">
        <v>42880</v>
      </c>
      <c r="K6903" s="4">
        <v>9.99</v>
      </c>
      <c r="S6903" s="3">
        <v>42760</v>
      </c>
      <c r="T6903">
        <v>0.66</v>
      </c>
    </row>
    <row r="6904" spans="10:20" x14ac:dyDescent="0.25">
      <c r="J6904" s="2">
        <v>42881</v>
      </c>
      <c r="K6904" s="4">
        <v>9.81</v>
      </c>
      <c r="S6904" s="3">
        <v>42761</v>
      </c>
      <c r="T6904">
        <v>0.66</v>
      </c>
    </row>
    <row r="6905" spans="10:20" x14ac:dyDescent="0.25">
      <c r="J6905" s="2">
        <v>42885</v>
      </c>
      <c r="K6905" s="4">
        <v>10.38</v>
      </c>
      <c r="S6905" s="3">
        <v>42762</v>
      </c>
      <c r="T6905">
        <v>0.66</v>
      </c>
    </row>
    <row r="6906" spans="10:20" x14ac:dyDescent="0.25">
      <c r="J6906" s="2">
        <v>42886</v>
      </c>
      <c r="K6906" s="4">
        <v>10.41</v>
      </c>
      <c r="S6906" s="3">
        <v>42765</v>
      </c>
      <c r="T6906">
        <v>0.66</v>
      </c>
    </row>
    <row r="6907" spans="10:20" x14ac:dyDescent="0.25">
      <c r="J6907" s="2">
        <v>42887</v>
      </c>
      <c r="K6907" s="4">
        <v>9.89</v>
      </c>
      <c r="S6907" s="3">
        <v>42766</v>
      </c>
      <c r="T6907">
        <v>0.56000000000000005</v>
      </c>
    </row>
    <row r="6908" spans="10:20" x14ac:dyDescent="0.25">
      <c r="J6908" s="2">
        <v>42888</v>
      </c>
      <c r="K6908" s="4">
        <v>9.75</v>
      </c>
      <c r="S6908" s="3">
        <v>42767</v>
      </c>
      <c r="T6908">
        <v>0.66</v>
      </c>
    </row>
    <row r="6909" spans="10:20" x14ac:dyDescent="0.25">
      <c r="J6909" s="2">
        <v>42891</v>
      </c>
      <c r="K6909" s="4">
        <v>10.07</v>
      </c>
      <c r="S6909" s="3">
        <v>42768</v>
      </c>
      <c r="T6909">
        <v>0.66</v>
      </c>
    </row>
    <row r="6910" spans="10:20" x14ac:dyDescent="0.25">
      <c r="J6910" s="2">
        <v>42892</v>
      </c>
      <c r="K6910" s="4">
        <v>10.45</v>
      </c>
      <c r="S6910" s="3">
        <v>42769</v>
      </c>
      <c r="T6910">
        <v>0.66</v>
      </c>
    </row>
    <row r="6911" spans="10:20" x14ac:dyDescent="0.25">
      <c r="J6911" s="2">
        <v>42893</v>
      </c>
      <c r="K6911" s="4">
        <v>10.39</v>
      </c>
      <c r="S6911" s="3">
        <v>42772</v>
      </c>
      <c r="T6911">
        <v>0.66</v>
      </c>
    </row>
    <row r="6912" spans="10:20" x14ac:dyDescent="0.25">
      <c r="J6912" s="2">
        <v>42894</v>
      </c>
      <c r="K6912" s="4">
        <v>10.16</v>
      </c>
      <c r="S6912" s="3">
        <v>42773</v>
      </c>
      <c r="T6912">
        <v>0.66</v>
      </c>
    </row>
    <row r="6913" spans="10:20" x14ac:dyDescent="0.25">
      <c r="J6913" s="2">
        <v>42895</v>
      </c>
      <c r="K6913" s="4">
        <v>10.7</v>
      </c>
      <c r="S6913" s="3">
        <v>42774</v>
      </c>
      <c r="T6913">
        <v>0.66</v>
      </c>
    </row>
    <row r="6914" spans="10:20" x14ac:dyDescent="0.25">
      <c r="J6914" s="2">
        <v>42898</v>
      </c>
      <c r="K6914" s="4">
        <v>11.46</v>
      </c>
      <c r="S6914" s="3">
        <v>42775</v>
      </c>
      <c r="T6914">
        <v>0.66</v>
      </c>
    </row>
    <row r="6915" spans="10:20" x14ac:dyDescent="0.25">
      <c r="J6915" s="2">
        <v>42899</v>
      </c>
      <c r="K6915" s="4">
        <v>10.42</v>
      </c>
      <c r="S6915" s="3">
        <v>42776</v>
      </c>
      <c r="T6915">
        <v>0.66</v>
      </c>
    </row>
    <row r="6916" spans="10:20" x14ac:dyDescent="0.25">
      <c r="J6916" s="2">
        <v>42900</v>
      </c>
      <c r="K6916" s="4">
        <v>10.64</v>
      </c>
      <c r="S6916" s="3">
        <v>42779</v>
      </c>
      <c r="T6916">
        <v>0.66</v>
      </c>
    </row>
    <row r="6917" spans="10:20" x14ac:dyDescent="0.25">
      <c r="J6917" s="2">
        <v>42901</v>
      </c>
      <c r="K6917" s="4">
        <v>10.9</v>
      </c>
      <c r="S6917" s="3">
        <v>42780</v>
      </c>
      <c r="T6917">
        <v>0.66</v>
      </c>
    </row>
    <row r="6918" spans="10:20" x14ac:dyDescent="0.25">
      <c r="J6918" s="2">
        <v>42902</v>
      </c>
      <c r="K6918" s="4">
        <v>10.38</v>
      </c>
      <c r="S6918" s="3">
        <v>42781</v>
      </c>
      <c r="T6918">
        <v>0.66</v>
      </c>
    </row>
    <row r="6919" spans="10:20" x14ac:dyDescent="0.25">
      <c r="J6919" s="2">
        <v>42905</v>
      </c>
      <c r="K6919" s="4">
        <v>10.37</v>
      </c>
      <c r="S6919" s="3">
        <v>42782</v>
      </c>
      <c r="T6919">
        <v>0.66</v>
      </c>
    </row>
    <row r="6920" spans="10:20" x14ac:dyDescent="0.25">
      <c r="J6920" s="2">
        <v>42906</v>
      </c>
      <c r="K6920" s="4">
        <v>10.86</v>
      </c>
      <c r="S6920" s="3">
        <v>42783</v>
      </c>
      <c r="T6920">
        <v>0.66</v>
      </c>
    </row>
    <row r="6921" spans="10:20" x14ac:dyDescent="0.25">
      <c r="J6921" s="2">
        <v>42907</v>
      </c>
      <c r="K6921" s="4">
        <v>10.75</v>
      </c>
      <c r="S6921" s="3">
        <v>42787</v>
      </c>
      <c r="T6921">
        <v>0.66</v>
      </c>
    </row>
    <row r="6922" spans="10:20" x14ac:dyDescent="0.25">
      <c r="J6922" s="2">
        <v>42908</v>
      </c>
      <c r="K6922" s="4">
        <v>10.48</v>
      </c>
      <c r="S6922" s="3">
        <v>42788</v>
      </c>
      <c r="T6922">
        <v>0.66</v>
      </c>
    </row>
    <row r="6923" spans="10:20" x14ac:dyDescent="0.25">
      <c r="J6923" s="2">
        <v>42909</v>
      </c>
      <c r="K6923" s="4">
        <v>10.02</v>
      </c>
      <c r="S6923" s="3">
        <v>42789</v>
      </c>
      <c r="T6923">
        <v>0.66</v>
      </c>
    </row>
    <row r="6924" spans="10:20" x14ac:dyDescent="0.25">
      <c r="J6924" s="2">
        <v>42912</v>
      </c>
      <c r="K6924" s="4">
        <v>9.9</v>
      </c>
      <c r="S6924" s="3">
        <v>42790</v>
      </c>
      <c r="T6924">
        <v>0.66</v>
      </c>
    </row>
    <row r="6925" spans="10:20" x14ac:dyDescent="0.25">
      <c r="J6925" s="2">
        <v>42913</v>
      </c>
      <c r="K6925" s="4">
        <v>11.06</v>
      </c>
      <c r="S6925" s="3">
        <v>42793</v>
      </c>
      <c r="T6925">
        <v>0.66</v>
      </c>
    </row>
    <row r="6926" spans="10:20" x14ac:dyDescent="0.25">
      <c r="J6926" s="2">
        <v>42914</v>
      </c>
      <c r="K6926" s="4">
        <v>10.029999999999999</v>
      </c>
      <c r="S6926" s="3">
        <v>42794</v>
      </c>
      <c r="T6926">
        <v>0.56999999999999995</v>
      </c>
    </row>
    <row r="6927" spans="10:20" x14ac:dyDescent="0.25">
      <c r="J6927" s="2">
        <v>42915</v>
      </c>
      <c r="K6927" s="4">
        <v>11.44</v>
      </c>
      <c r="S6927" s="3">
        <v>42795</v>
      </c>
      <c r="T6927">
        <v>0.66</v>
      </c>
    </row>
    <row r="6928" spans="10:20" x14ac:dyDescent="0.25">
      <c r="J6928" s="2">
        <v>42916</v>
      </c>
      <c r="K6928" s="4">
        <v>11.18</v>
      </c>
      <c r="S6928" s="3">
        <v>42796</v>
      </c>
      <c r="T6928">
        <v>0.66</v>
      </c>
    </row>
    <row r="6929" spans="10:20" x14ac:dyDescent="0.25">
      <c r="J6929" s="2">
        <v>42919</v>
      </c>
      <c r="K6929" s="4">
        <v>11.22</v>
      </c>
      <c r="S6929" s="3">
        <v>42797</v>
      </c>
      <c r="T6929">
        <v>0.66</v>
      </c>
    </row>
    <row r="6930" spans="10:20" x14ac:dyDescent="0.25">
      <c r="J6930" s="2">
        <v>42921</v>
      </c>
      <c r="K6930" s="4">
        <v>11.07</v>
      </c>
      <c r="S6930" s="3">
        <v>42800</v>
      </c>
      <c r="T6930">
        <v>0.66</v>
      </c>
    </row>
    <row r="6931" spans="10:20" x14ac:dyDescent="0.25">
      <c r="J6931" s="2">
        <v>42922</v>
      </c>
      <c r="K6931" s="4">
        <v>12.54</v>
      </c>
      <c r="S6931" s="3">
        <v>42801</v>
      </c>
      <c r="T6931">
        <v>0.66</v>
      </c>
    </row>
    <row r="6932" spans="10:20" x14ac:dyDescent="0.25">
      <c r="J6932" s="2">
        <v>42923</v>
      </c>
      <c r="K6932" s="4">
        <v>11.19</v>
      </c>
      <c r="S6932" s="3">
        <v>42802</v>
      </c>
      <c r="T6932">
        <v>0.66</v>
      </c>
    </row>
    <row r="6933" spans="10:20" x14ac:dyDescent="0.25">
      <c r="J6933" s="2">
        <v>42926</v>
      </c>
      <c r="K6933" s="4">
        <v>11.11</v>
      </c>
      <c r="S6933" s="3">
        <v>42803</v>
      </c>
      <c r="T6933">
        <v>0.66</v>
      </c>
    </row>
    <row r="6934" spans="10:20" x14ac:dyDescent="0.25">
      <c r="J6934" s="2">
        <v>42927</v>
      </c>
      <c r="K6934" s="4">
        <v>10.89</v>
      </c>
      <c r="S6934" s="3">
        <v>42804</v>
      </c>
      <c r="T6934">
        <v>0.66</v>
      </c>
    </row>
    <row r="6935" spans="10:20" x14ac:dyDescent="0.25">
      <c r="J6935" s="2">
        <v>42928</v>
      </c>
      <c r="K6935" s="4">
        <v>10.3</v>
      </c>
      <c r="S6935" s="3">
        <v>42807</v>
      </c>
      <c r="T6935">
        <v>0.66</v>
      </c>
    </row>
    <row r="6936" spans="10:20" x14ac:dyDescent="0.25">
      <c r="J6936" s="2">
        <v>42929</v>
      </c>
      <c r="K6936" s="4">
        <v>9.9</v>
      </c>
      <c r="S6936" s="3">
        <v>42808</v>
      </c>
      <c r="T6936">
        <v>0.66</v>
      </c>
    </row>
    <row r="6937" spans="10:20" x14ac:dyDescent="0.25">
      <c r="J6937" s="2">
        <v>42930</v>
      </c>
      <c r="K6937" s="4">
        <v>9.51</v>
      </c>
      <c r="S6937" s="3">
        <v>42809</v>
      </c>
      <c r="T6937">
        <v>0.66</v>
      </c>
    </row>
    <row r="6938" spans="10:20" x14ac:dyDescent="0.25">
      <c r="J6938" s="2">
        <v>42933</v>
      </c>
      <c r="K6938" s="4">
        <v>9.82</v>
      </c>
      <c r="S6938" s="3">
        <v>42810</v>
      </c>
      <c r="T6938">
        <v>0.91</v>
      </c>
    </row>
    <row r="6939" spans="10:20" x14ac:dyDescent="0.25">
      <c r="J6939" s="2">
        <v>42934</v>
      </c>
      <c r="K6939" s="4">
        <v>9.89</v>
      </c>
      <c r="S6939" s="3">
        <v>42811</v>
      </c>
      <c r="T6939">
        <v>0.91</v>
      </c>
    </row>
    <row r="6940" spans="10:20" x14ac:dyDescent="0.25">
      <c r="J6940" s="2">
        <v>42935</v>
      </c>
      <c r="K6940" s="4">
        <v>9.7899999999999991</v>
      </c>
      <c r="S6940" s="3">
        <v>42814</v>
      </c>
      <c r="T6940">
        <v>0.91</v>
      </c>
    </row>
    <row r="6941" spans="10:20" x14ac:dyDescent="0.25">
      <c r="J6941" s="2">
        <v>42936</v>
      </c>
      <c r="K6941" s="4">
        <v>9.58</v>
      </c>
      <c r="S6941" s="3">
        <v>42815</v>
      </c>
      <c r="T6941">
        <v>0.91</v>
      </c>
    </row>
    <row r="6942" spans="10:20" x14ac:dyDescent="0.25">
      <c r="J6942" s="2">
        <v>42937</v>
      </c>
      <c r="K6942" s="4">
        <v>9.36</v>
      </c>
      <c r="S6942" s="3">
        <v>42816</v>
      </c>
      <c r="T6942">
        <v>0.91</v>
      </c>
    </row>
    <row r="6943" spans="10:20" x14ac:dyDescent="0.25">
      <c r="J6943" s="2">
        <v>42940</v>
      </c>
      <c r="K6943" s="4">
        <v>9.43</v>
      </c>
      <c r="S6943" s="3">
        <v>42817</v>
      </c>
      <c r="T6943">
        <v>0.91</v>
      </c>
    </row>
    <row r="6944" spans="10:20" x14ac:dyDescent="0.25">
      <c r="J6944" s="2">
        <v>42941</v>
      </c>
      <c r="K6944" s="4">
        <v>9.43</v>
      </c>
      <c r="S6944" s="3">
        <v>42818</v>
      </c>
      <c r="T6944">
        <v>0.91</v>
      </c>
    </row>
    <row r="6945" spans="10:20" x14ac:dyDescent="0.25">
      <c r="J6945" s="2">
        <v>42942</v>
      </c>
      <c r="K6945" s="4">
        <v>9.6</v>
      </c>
      <c r="S6945" s="3">
        <v>42821</v>
      </c>
      <c r="T6945">
        <v>0.91</v>
      </c>
    </row>
    <row r="6946" spans="10:20" x14ac:dyDescent="0.25">
      <c r="J6946" s="2">
        <v>42943</v>
      </c>
      <c r="K6946" s="4">
        <v>10.11</v>
      </c>
      <c r="S6946" s="3">
        <v>42822</v>
      </c>
      <c r="T6946">
        <v>0.91</v>
      </c>
    </row>
    <row r="6947" spans="10:20" x14ac:dyDescent="0.25">
      <c r="J6947" s="2">
        <v>42944</v>
      </c>
      <c r="K6947" s="4">
        <v>10.29</v>
      </c>
      <c r="S6947" s="3">
        <v>42823</v>
      </c>
      <c r="T6947">
        <v>0.91</v>
      </c>
    </row>
    <row r="6948" spans="10:20" x14ac:dyDescent="0.25">
      <c r="J6948" s="2">
        <v>42947</v>
      </c>
      <c r="K6948" s="4">
        <v>10.26</v>
      </c>
      <c r="S6948" s="3">
        <v>42824</v>
      </c>
      <c r="T6948">
        <v>0.91</v>
      </c>
    </row>
    <row r="6949" spans="10:20" x14ac:dyDescent="0.25">
      <c r="J6949" s="2">
        <v>42948</v>
      </c>
      <c r="K6949" s="4">
        <v>10.09</v>
      </c>
      <c r="S6949" s="3">
        <v>42825</v>
      </c>
      <c r="T6949">
        <v>0.82</v>
      </c>
    </row>
    <row r="6950" spans="10:20" x14ac:dyDescent="0.25">
      <c r="J6950" s="2">
        <v>42949</v>
      </c>
      <c r="K6950" s="4">
        <v>10.28</v>
      </c>
      <c r="S6950" s="3">
        <v>42828</v>
      </c>
      <c r="T6950">
        <v>0.91</v>
      </c>
    </row>
    <row r="6951" spans="10:20" x14ac:dyDescent="0.25">
      <c r="J6951" s="2">
        <v>42950</v>
      </c>
      <c r="K6951" s="4">
        <v>10.44</v>
      </c>
      <c r="S6951" s="3">
        <v>42829</v>
      </c>
      <c r="T6951">
        <v>0.91</v>
      </c>
    </row>
    <row r="6952" spans="10:20" x14ac:dyDescent="0.25">
      <c r="J6952" s="2">
        <v>42951</v>
      </c>
      <c r="K6952" s="4">
        <v>10.029999999999999</v>
      </c>
      <c r="S6952" s="3">
        <v>42830</v>
      </c>
      <c r="T6952">
        <v>0.91</v>
      </c>
    </row>
    <row r="6953" spans="10:20" x14ac:dyDescent="0.25">
      <c r="J6953" s="2">
        <v>42954</v>
      </c>
      <c r="K6953" s="4">
        <v>9.93</v>
      </c>
      <c r="S6953" s="3">
        <v>42831</v>
      </c>
      <c r="T6953">
        <v>0.91</v>
      </c>
    </row>
    <row r="6954" spans="10:20" x14ac:dyDescent="0.25">
      <c r="J6954" s="2">
        <v>42955</v>
      </c>
      <c r="K6954" s="4">
        <v>10.96</v>
      </c>
      <c r="S6954" s="3">
        <v>42832</v>
      </c>
      <c r="T6954">
        <v>0.91</v>
      </c>
    </row>
    <row r="6955" spans="10:20" x14ac:dyDescent="0.25">
      <c r="J6955" s="2">
        <v>42956</v>
      </c>
      <c r="K6955" s="4">
        <v>11.11</v>
      </c>
      <c r="S6955" s="3">
        <v>42835</v>
      </c>
      <c r="T6955">
        <v>0.91</v>
      </c>
    </row>
    <row r="6956" spans="10:20" x14ac:dyDescent="0.25">
      <c r="J6956" s="2">
        <v>42957</v>
      </c>
      <c r="K6956" s="4">
        <v>16.04</v>
      </c>
      <c r="S6956" s="3">
        <v>42836</v>
      </c>
      <c r="T6956">
        <v>0.91</v>
      </c>
    </row>
    <row r="6957" spans="10:20" x14ac:dyDescent="0.25">
      <c r="J6957" s="2">
        <v>42958</v>
      </c>
      <c r="K6957" s="4">
        <v>15.51</v>
      </c>
      <c r="S6957" s="3">
        <v>42837</v>
      </c>
      <c r="T6957">
        <v>0.91</v>
      </c>
    </row>
    <row r="6958" spans="10:20" x14ac:dyDescent="0.25">
      <c r="J6958" s="2">
        <v>42961</v>
      </c>
      <c r="K6958" s="4">
        <v>12.33</v>
      </c>
      <c r="S6958" s="3">
        <v>42838</v>
      </c>
      <c r="T6958">
        <v>0.91</v>
      </c>
    </row>
    <row r="6959" spans="10:20" x14ac:dyDescent="0.25">
      <c r="J6959" s="2">
        <v>42962</v>
      </c>
      <c r="K6959" s="4">
        <v>12.04</v>
      </c>
      <c r="S6959" s="3">
        <v>42839</v>
      </c>
      <c r="T6959">
        <v>0.91</v>
      </c>
    </row>
    <row r="6960" spans="10:20" x14ac:dyDescent="0.25">
      <c r="J6960" s="2">
        <v>42963</v>
      </c>
      <c r="K6960" s="4">
        <v>11.74</v>
      </c>
      <c r="S6960" s="3">
        <v>42842</v>
      </c>
      <c r="T6960">
        <v>0.91</v>
      </c>
    </row>
    <row r="6961" spans="10:20" x14ac:dyDescent="0.25">
      <c r="J6961" s="2">
        <v>42964</v>
      </c>
      <c r="K6961" s="4">
        <v>15.55</v>
      </c>
      <c r="S6961" s="3">
        <v>42843</v>
      </c>
      <c r="T6961">
        <v>0.91</v>
      </c>
    </row>
    <row r="6962" spans="10:20" x14ac:dyDescent="0.25">
      <c r="J6962" s="2">
        <v>42965</v>
      </c>
      <c r="K6962" s="4">
        <v>14.26</v>
      </c>
      <c r="S6962" s="3">
        <v>42844</v>
      </c>
      <c r="T6962">
        <v>0.91</v>
      </c>
    </row>
    <row r="6963" spans="10:20" x14ac:dyDescent="0.25">
      <c r="J6963" s="2">
        <v>42968</v>
      </c>
      <c r="K6963" s="4">
        <v>13.19</v>
      </c>
      <c r="S6963" s="3">
        <v>42845</v>
      </c>
      <c r="T6963">
        <v>0.91</v>
      </c>
    </row>
    <row r="6964" spans="10:20" x14ac:dyDescent="0.25">
      <c r="J6964" s="2">
        <v>42969</v>
      </c>
      <c r="K6964" s="4">
        <v>11.35</v>
      </c>
      <c r="S6964" s="3">
        <v>42846</v>
      </c>
      <c r="T6964">
        <v>0.91</v>
      </c>
    </row>
    <row r="6965" spans="10:20" x14ac:dyDescent="0.25">
      <c r="J6965" s="2">
        <v>42970</v>
      </c>
      <c r="K6965" s="4">
        <v>12.25</v>
      </c>
      <c r="S6965" s="3">
        <v>42849</v>
      </c>
      <c r="T6965">
        <v>0.91</v>
      </c>
    </row>
    <row r="6966" spans="10:20" x14ac:dyDescent="0.25">
      <c r="J6966" s="2">
        <v>42971</v>
      </c>
      <c r="K6966" s="4">
        <v>12.23</v>
      </c>
      <c r="S6966" s="3">
        <v>42850</v>
      </c>
      <c r="T6966">
        <v>0.91</v>
      </c>
    </row>
    <row r="6967" spans="10:20" x14ac:dyDescent="0.25">
      <c r="J6967" s="2">
        <v>42972</v>
      </c>
      <c r="K6967" s="4">
        <v>11.28</v>
      </c>
      <c r="S6967" s="3">
        <v>42851</v>
      </c>
      <c r="T6967">
        <v>0.91</v>
      </c>
    </row>
    <row r="6968" spans="10:20" x14ac:dyDescent="0.25">
      <c r="J6968" s="2">
        <v>42975</v>
      </c>
      <c r="K6968" s="4">
        <v>11.32</v>
      </c>
      <c r="S6968" s="3">
        <v>42852</v>
      </c>
      <c r="T6968">
        <v>0.91</v>
      </c>
    </row>
    <row r="6969" spans="10:20" x14ac:dyDescent="0.25">
      <c r="J6969" s="2">
        <v>42976</v>
      </c>
      <c r="K6969" s="4">
        <v>11.7</v>
      </c>
      <c r="S6969" s="3">
        <v>42853</v>
      </c>
      <c r="T6969">
        <v>0.83</v>
      </c>
    </row>
    <row r="6970" spans="10:20" x14ac:dyDescent="0.25">
      <c r="J6970" s="2">
        <v>42977</v>
      </c>
      <c r="K6970" s="4">
        <v>11.22</v>
      </c>
      <c r="S6970" s="3">
        <v>42856</v>
      </c>
      <c r="T6970">
        <v>0.91</v>
      </c>
    </row>
    <row r="6971" spans="10:20" x14ac:dyDescent="0.25">
      <c r="J6971" s="2">
        <v>42978</v>
      </c>
      <c r="K6971" s="4">
        <v>10.59</v>
      </c>
      <c r="S6971" s="3">
        <v>42857</v>
      </c>
      <c r="T6971">
        <v>0.91</v>
      </c>
    </row>
    <row r="6972" spans="10:20" x14ac:dyDescent="0.25">
      <c r="J6972" s="2">
        <v>42979</v>
      </c>
      <c r="K6972" s="4">
        <v>10.130000000000001</v>
      </c>
      <c r="S6972" s="3">
        <v>42858</v>
      </c>
      <c r="T6972">
        <v>0.91</v>
      </c>
    </row>
    <row r="6973" spans="10:20" x14ac:dyDescent="0.25">
      <c r="J6973" s="2">
        <v>42983</v>
      </c>
      <c r="K6973" s="4">
        <v>12.23</v>
      </c>
      <c r="S6973" s="3">
        <v>42859</v>
      </c>
      <c r="T6973">
        <v>0.91</v>
      </c>
    </row>
    <row r="6974" spans="10:20" x14ac:dyDescent="0.25">
      <c r="J6974" s="2">
        <v>42984</v>
      </c>
      <c r="K6974" s="4">
        <v>11.63</v>
      </c>
      <c r="S6974" s="3">
        <v>42860</v>
      </c>
      <c r="T6974">
        <v>0.91</v>
      </c>
    </row>
    <row r="6975" spans="10:20" x14ac:dyDescent="0.25">
      <c r="J6975" s="2">
        <v>42985</v>
      </c>
      <c r="K6975" s="4">
        <v>11.55</v>
      </c>
      <c r="S6975" s="3">
        <v>42863</v>
      </c>
      <c r="T6975">
        <v>0.91</v>
      </c>
    </row>
    <row r="6976" spans="10:20" x14ac:dyDescent="0.25">
      <c r="J6976" s="2">
        <v>42986</v>
      </c>
      <c r="K6976" s="4">
        <v>12.12</v>
      </c>
      <c r="S6976" s="3">
        <v>42864</v>
      </c>
      <c r="T6976">
        <v>0.91</v>
      </c>
    </row>
    <row r="6977" spans="10:20" x14ac:dyDescent="0.25">
      <c r="J6977" s="2">
        <v>42989</v>
      </c>
      <c r="K6977" s="4">
        <v>10.73</v>
      </c>
      <c r="S6977" s="3">
        <v>42865</v>
      </c>
      <c r="T6977">
        <v>0.91</v>
      </c>
    </row>
    <row r="6978" spans="10:20" x14ac:dyDescent="0.25">
      <c r="J6978" s="2">
        <v>42990</v>
      </c>
      <c r="K6978" s="4">
        <v>10.58</v>
      </c>
      <c r="S6978" s="3">
        <v>42866</v>
      </c>
      <c r="T6978">
        <v>0.91</v>
      </c>
    </row>
    <row r="6979" spans="10:20" x14ac:dyDescent="0.25">
      <c r="J6979" s="2">
        <v>42991</v>
      </c>
      <c r="K6979" s="4">
        <v>10.5</v>
      </c>
      <c r="S6979" s="3">
        <v>42867</v>
      </c>
      <c r="T6979">
        <v>0.91</v>
      </c>
    </row>
    <row r="6980" spans="10:20" x14ac:dyDescent="0.25">
      <c r="J6980" s="2">
        <v>42992</v>
      </c>
      <c r="K6980" s="4">
        <v>10.44</v>
      </c>
      <c r="S6980" s="3">
        <v>42870</v>
      </c>
      <c r="T6980">
        <v>0.91</v>
      </c>
    </row>
    <row r="6981" spans="10:20" x14ac:dyDescent="0.25">
      <c r="J6981" s="2">
        <v>42993</v>
      </c>
      <c r="K6981" s="4">
        <v>10.17</v>
      </c>
      <c r="S6981" s="3">
        <v>42871</v>
      </c>
      <c r="T6981">
        <v>0.91</v>
      </c>
    </row>
    <row r="6982" spans="10:20" x14ac:dyDescent="0.25">
      <c r="J6982" s="2">
        <v>42996</v>
      </c>
      <c r="K6982" s="4">
        <v>10.15</v>
      </c>
      <c r="S6982" s="3">
        <v>42872</v>
      </c>
      <c r="T6982">
        <v>0.91</v>
      </c>
    </row>
    <row r="6983" spans="10:20" x14ac:dyDescent="0.25">
      <c r="J6983" s="2">
        <v>42997</v>
      </c>
      <c r="K6983" s="4">
        <v>10.18</v>
      </c>
      <c r="S6983" s="3">
        <v>42873</v>
      </c>
      <c r="T6983">
        <v>0.91</v>
      </c>
    </row>
    <row r="6984" spans="10:20" x14ac:dyDescent="0.25">
      <c r="J6984" s="2">
        <v>42998</v>
      </c>
      <c r="K6984" s="4">
        <v>9.7799999999999994</v>
      </c>
      <c r="S6984" s="3">
        <v>42874</v>
      </c>
      <c r="T6984">
        <v>0.91</v>
      </c>
    </row>
    <row r="6985" spans="10:20" x14ac:dyDescent="0.25">
      <c r="J6985" s="2">
        <v>42999</v>
      </c>
      <c r="K6985" s="4">
        <v>9.67</v>
      </c>
      <c r="S6985" s="3">
        <v>42877</v>
      </c>
      <c r="T6985">
        <v>0.91</v>
      </c>
    </row>
    <row r="6986" spans="10:20" x14ac:dyDescent="0.25">
      <c r="J6986" s="2">
        <v>43000</v>
      </c>
      <c r="K6986" s="4">
        <v>9.59</v>
      </c>
      <c r="S6986" s="3">
        <v>42878</v>
      </c>
      <c r="T6986">
        <v>0.91</v>
      </c>
    </row>
    <row r="6987" spans="10:20" x14ac:dyDescent="0.25">
      <c r="J6987" s="2">
        <v>43003</v>
      </c>
      <c r="K6987" s="4">
        <v>10.210000000000001</v>
      </c>
      <c r="S6987" s="3">
        <v>42879</v>
      </c>
      <c r="T6987">
        <v>0.91</v>
      </c>
    </row>
    <row r="6988" spans="10:20" x14ac:dyDescent="0.25">
      <c r="J6988" s="2">
        <v>43004</v>
      </c>
      <c r="K6988" s="4">
        <v>10.17</v>
      </c>
      <c r="S6988" s="3">
        <v>42880</v>
      </c>
      <c r="T6988">
        <v>0.91</v>
      </c>
    </row>
    <row r="6989" spans="10:20" x14ac:dyDescent="0.25">
      <c r="J6989" s="2">
        <v>43005</v>
      </c>
      <c r="K6989" s="4">
        <v>9.8699999999999992</v>
      </c>
      <c r="S6989" s="3">
        <v>42881</v>
      </c>
      <c r="T6989">
        <v>0.91</v>
      </c>
    </row>
    <row r="6990" spans="10:20" x14ac:dyDescent="0.25">
      <c r="J6990" s="2">
        <v>43006</v>
      </c>
      <c r="K6990" s="4">
        <v>9.5500000000000007</v>
      </c>
      <c r="S6990" s="3">
        <v>42885</v>
      </c>
      <c r="T6990">
        <v>0.91</v>
      </c>
    </row>
    <row r="6991" spans="10:20" x14ac:dyDescent="0.25">
      <c r="J6991" s="2">
        <v>43007</v>
      </c>
      <c r="K6991" s="4">
        <v>9.51</v>
      </c>
      <c r="S6991" s="3">
        <v>42886</v>
      </c>
      <c r="T6991">
        <v>0.83</v>
      </c>
    </row>
    <row r="6992" spans="10:20" x14ac:dyDescent="0.25">
      <c r="J6992" s="2">
        <v>43010</v>
      </c>
      <c r="K6992" s="4">
        <v>9.4499999999999993</v>
      </c>
      <c r="S6992" s="3">
        <v>42887</v>
      </c>
      <c r="T6992">
        <v>0.91</v>
      </c>
    </row>
    <row r="6993" spans="10:20" x14ac:dyDescent="0.25">
      <c r="J6993" s="2">
        <v>43011</v>
      </c>
      <c r="K6993" s="4">
        <v>9.51</v>
      </c>
      <c r="S6993" s="3">
        <v>42888</v>
      </c>
      <c r="T6993">
        <v>0.91</v>
      </c>
    </row>
    <row r="6994" spans="10:20" x14ac:dyDescent="0.25">
      <c r="J6994" s="2">
        <v>43012</v>
      </c>
      <c r="K6994" s="4">
        <v>9.6300000000000008</v>
      </c>
      <c r="S6994" s="3">
        <v>42891</v>
      </c>
      <c r="T6994">
        <v>0.91</v>
      </c>
    </row>
    <row r="6995" spans="10:20" x14ac:dyDescent="0.25">
      <c r="J6995" s="2">
        <v>43013</v>
      </c>
      <c r="K6995" s="4">
        <v>9.19</v>
      </c>
      <c r="S6995" s="3">
        <v>42892</v>
      </c>
      <c r="T6995">
        <v>0.91</v>
      </c>
    </row>
    <row r="6996" spans="10:20" x14ac:dyDescent="0.25">
      <c r="J6996" s="2">
        <v>43014</v>
      </c>
      <c r="K6996" s="4">
        <v>9.65</v>
      </c>
      <c r="S6996" s="3">
        <v>42893</v>
      </c>
      <c r="T6996">
        <v>0.91</v>
      </c>
    </row>
    <row r="6997" spans="10:20" x14ac:dyDescent="0.25">
      <c r="J6997" s="2">
        <v>43017</v>
      </c>
      <c r="K6997" s="4">
        <v>10.33</v>
      </c>
      <c r="S6997" s="3">
        <v>42894</v>
      </c>
      <c r="T6997">
        <v>0.91</v>
      </c>
    </row>
    <row r="6998" spans="10:20" x14ac:dyDescent="0.25">
      <c r="J6998" s="2">
        <v>43018</v>
      </c>
      <c r="K6998" s="4">
        <v>10.08</v>
      </c>
      <c r="S6998" s="3">
        <v>42895</v>
      </c>
      <c r="T6998">
        <v>0.91</v>
      </c>
    </row>
    <row r="6999" spans="10:20" x14ac:dyDescent="0.25">
      <c r="J6999" s="2">
        <v>43019</v>
      </c>
      <c r="K6999" s="4">
        <v>9.85</v>
      </c>
      <c r="S6999" s="3">
        <v>42898</v>
      </c>
      <c r="T6999">
        <v>0.91</v>
      </c>
    </row>
    <row r="7000" spans="10:20" x14ac:dyDescent="0.25">
      <c r="J7000" s="2">
        <v>43020</v>
      </c>
      <c r="K7000" s="4">
        <v>9.91</v>
      </c>
      <c r="S7000" s="3">
        <v>42899</v>
      </c>
      <c r="T7000">
        <v>0.91</v>
      </c>
    </row>
    <row r="7001" spans="10:20" x14ac:dyDescent="0.25">
      <c r="J7001" s="2">
        <v>43021</v>
      </c>
      <c r="K7001" s="4">
        <v>9.61</v>
      </c>
      <c r="S7001" s="3">
        <v>42900</v>
      </c>
      <c r="T7001">
        <v>0.91</v>
      </c>
    </row>
    <row r="7002" spans="10:20" x14ac:dyDescent="0.25">
      <c r="J7002" s="2">
        <v>43024</v>
      </c>
      <c r="K7002" s="4">
        <v>9.91</v>
      </c>
      <c r="S7002" s="3">
        <v>42901</v>
      </c>
      <c r="T7002">
        <v>1.1599999999999999</v>
      </c>
    </row>
    <row r="7003" spans="10:20" x14ac:dyDescent="0.25">
      <c r="J7003" s="2">
        <v>43025</v>
      </c>
      <c r="K7003" s="4">
        <v>10.31</v>
      </c>
      <c r="S7003" s="3">
        <v>42902</v>
      </c>
      <c r="T7003">
        <v>1.1599999999999999</v>
      </c>
    </row>
    <row r="7004" spans="10:20" x14ac:dyDescent="0.25">
      <c r="J7004" s="2">
        <v>43026</v>
      </c>
      <c r="K7004" s="4">
        <v>10.07</v>
      </c>
      <c r="S7004" s="3">
        <v>42905</v>
      </c>
      <c r="T7004">
        <v>1.1599999999999999</v>
      </c>
    </row>
    <row r="7005" spans="10:20" x14ac:dyDescent="0.25">
      <c r="J7005" s="2">
        <v>43027</v>
      </c>
      <c r="K7005" s="4">
        <v>10.050000000000001</v>
      </c>
      <c r="S7005" s="3">
        <v>42906</v>
      </c>
      <c r="T7005">
        <v>1.1599999999999999</v>
      </c>
    </row>
    <row r="7006" spans="10:20" x14ac:dyDescent="0.25">
      <c r="J7006" s="2">
        <v>43028</v>
      </c>
      <c r="K7006" s="4">
        <v>9.9700000000000006</v>
      </c>
      <c r="S7006" s="3">
        <v>42907</v>
      </c>
      <c r="T7006">
        <v>1.1599999999999999</v>
      </c>
    </row>
    <row r="7007" spans="10:20" x14ac:dyDescent="0.25">
      <c r="J7007" s="2">
        <v>43031</v>
      </c>
      <c r="K7007" s="4">
        <v>11.07</v>
      </c>
      <c r="S7007" s="3">
        <v>42908</v>
      </c>
      <c r="T7007">
        <v>1.1599999999999999</v>
      </c>
    </row>
    <row r="7008" spans="10:20" x14ac:dyDescent="0.25">
      <c r="J7008" s="2">
        <v>43032</v>
      </c>
      <c r="K7008" s="4">
        <v>11.16</v>
      </c>
      <c r="S7008" s="3">
        <v>42909</v>
      </c>
      <c r="T7008">
        <v>1.1599999999999999</v>
      </c>
    </row>
    <row r="7009" spans="10:20" x14ac:dyDescent="0.25">
      <c r="J7009" s="2">
        <v>43033</v>
      </c>
      <c r="K7009" s="4">
        <v>11.23</v>
      </c>
      <c r="S7009" s="3">
        <v>42912</v>
      </c>
      <c r="T7009">
        <v>1.1599999999999999</v>
      </c>
    </row>
    <row r="7010" spans="10:20" x14ac:dyDescent="0.25">
      <c r="J7010" s="2">
        <v>43034</v>
      </c>
      <c r="K7010" s="4">
        <v>11.3</v>
      </c>
      <c r="S7010" s="3">
        <v>42913</v>
      </c>
      <c r="T7010">
        <v>1.1599999999999999</v>
      </c>
    </row>
    <row r="7011" spans="10:20" x14ac:dyDescent="0.25">
      <c r="J7011" s="2">
        <v>43035</v>
      </c>
      <c r="K7011" s="4">
        <v>9.8000000000000007</v>
      </c>
      <c r="S7011" s="3">
        <v>42914</v>
      </c>
      <c r="T7011">
        <v>1.1599999999999999</v>
      </c>
    </row>
    <row r="7012" spans="10:20" x14ac:dyDescent="0.25">
      <c r="J7012" s="2">
        <v>43038</v>
      </c>
      <c r="K7012" s="4">
        <v>10.5</v>
      </c>
      <c r="S7012" s="3">
        <v>42915</v>
      </c>
      <c r="T7012">
        <v>1.1599999999999999</v>
      </c>
    </row>
    <row r="7013" spans="10:20" x14ac:dyDescent="0.25">
      <c r="J7013" s="2">
        <v>43039</v>
      </c>
      <c r="K7013" s="4">
        <v>10.18</v>
      </c>
      <c r="S7013" s="3">
        <v>42916</v>
      </c>
      <c r="T7013">
        <v>1.06</v>
      </c>
    </row>
    <row r="7014" spans="10:20" x14ac:dyDescent="0.25">
      <c r="J7014" s="2">
        <v>43040</v>
      </c>
      <c r="K7014" s="4">
        <v>10.199999999999999</v>
      </c>
      <c r="S7014" s="3">
        <v>42919</v>
      </c>
      <c r="T7014">
        <v>1.1599999999999999</v>
      </c>
    </row>
    <row r="7015" spans="10:20" x14ac:dyDescent="0.25">
      <c r="J7015" s="2">
        <v>43041</v>
      </c>
      <c r="K7015" s="4">
        <v>9.93</v>
      </c>
      <c r="S7015" s="3">
        <v>42921</v>
      </c>
      <c r="T7015">
        <v>1.1599999999999999</v>
      </c>
    </row>
    <row r="7016" spans="10:20" x14ac:dyDescent="0.25">
      <c r="J7016" s="2">
        <v>43042</v>
      </c>
      <c r="K7016" s="4">
        <v>9.14</v>
      </c>
      <c r="S7016" s="3">
        <v>42922</v>
      </c>
      <c r="T7016">
        <v>1.1599999999999999</v>
      </c>
    </row>
    <row r="7017" spans="10:20" x14ac:dyDescent="0.25">
      <c r="J7017" s="2">
        <v>43045</v>
      </c>
      <c r="K7017" s="4">
        <v>9.4</v>
      </c>
      <c r="S7017" s="3">
        <v>42923</v>
      </c>
      <c r="T7017">
        <v>1.1599999999999999</v>
      </c>
    </row>
    <row r="7018" spans="10:20" x14ac:dyDescent="0.25">
      <c r="J7018" s="2">
        <v>43046</v>
      </c>
      <c r="K7018" s="4">
        <v>9.89</v>
      </c>
      <c r="S7018" s="3">
        <v>42926</v>
      </c>
      <c r="T7018">
        <v>1.1599999999999999</v>
      </c>
    </row>
    <row r="7019" spans="10:20" x14ac:dyDescent="0.25">
      <c r="J7019" s="2">
        <v>43047</v>
      </c>
      <c r="K7019" s="4">
        <v>9.7799999999999994</v>
      </c>
      <c r="S7019" s="3">
        <v>42927</v>
      </c>
      <c r="T7019">
        <v>1.1599999999999999</v>
      </c>
    </row>
    <row r="7020" spans="10:20" x14ac:dyDescent="0.25">
      <c r="J7020" s="2">
        <v>43048</v>
      </c>
      <c r="K7020" s="4">
        <v>10.5</v>
      </c>
      <c r="S7020" s="3">
        <v>42928</v>
      </c>
      <c r="T7020">
        <v>1.1599999999999999</v>
      </c>
    </row>
    <row r="7021" spans="10:20" x14ac:dyDescent="0.25">
      <c r="J7021" s="2">
        <v>43049</v>
      </c>
      <c r="K7021" s="4">
        <v>11.29</v>
      </c>
      <c r="S7021" s="3">
        <v>42929</v>
      </c>
      <c r="T7021">
        <v>1.1599999999999999</v>
      </c>
    </row>
    <row r="7022" spans="10:20" x14ac:dyDescent="0.25">
      <c r="J7022" s="2">
        <v>43052</v>
      </c>
      <c r="K7022" s="4">
        <v>11.5</v>
      </c>
      <c r="S7022" s="3">
        <v>42930</v>
      </c>
      <c r="T7022">
        <v>1.1599999999999999</v>
      </c>
    </row>
    <row r="7023" spans="10:20" x14ac:dyDescent="0.25">
      <c r="J7023" s="2">
        <v>43053</v>
      </c>
      <c r="K7023" s="4">
        <v>11.59</v>
      </c>
      <c r="S7023" s="3">
        <v>42933</v>
      </c>
      <c r="T7023">
        <v>1.1599999999999999</v>
      </c>
    </row>
    <row r="7024" spans="10:20" x14ac:dyDescent="0.25">
      <c r="J7024" s="2">
        <v>43054</v>
      </c>
      <c r="K7024" s="4">
        <v>13.13</v>
      </c>
      <c r="S7024" s="3">
        <v>42934</v>
      </c>
      <c r="T7024">
        <v>1.1599999999999999</v>
      </c>
    </row>
    <row r="7025" spans="10:20" x14ac:dyDescent="0.25">
      <c r="J7025" s="2">
        <v>43055</v>
      </c>
      <c r="K7025" s="4">
        <v>11.76</v>
      </c>
      <c r="S7025" s="3">
        <v>42935</v>
      </c>
      <c r="T7025">
        <v>1.1599999999999999</v>
      </c>
    </row>
    <row r="7026" spans="10:20" x14ac:dyDescent="0.25">
      <c r="J7026" s="2">
        <v>43056</v>
      </c>
      <c r="K7026" s="4">
        <v>11.43</v>
      </c>
      <c r="S7026" s="3">
        <v>42936</v>
      </c>
      <c r="T7026">
        <v>1.1599999999999999</v>
      </c>
    </row>
    <row r="7027" spans="10:20" x14ac:dyDescent="0.25">
      <c r="J7027" s="2">
        <v>43059</v>
      </c>
      <c r="K7027" s="4">
        <v>10.65</v>
      </c>
      <c r="S7027" s="3">
        <v>42937</v>
      </c>
      <c r="T7027">
        <v>1.1599999999999999</v>
      </c>
    </row>
    <row r="7028" spans="10:20" x14ac:dyDescent="0.25">
      <c r="J7028" s="2">
        <v>43060</v>
      </c>
      <c r="K7028" s="4">
        <v>9.73</v>
      </c>
      <c r="S7028" s="3">
        <v>42940</v>
      </c>
      <c r="T7028">
        <v>1.1599999999999999</v>
      </c>
    </row>
    <row r="7029" spans="10:20" x14ac:dyDescent="0.25">
      <c r="J7029" s="2">
        <v>43061</v>
      </c>
      <c r="K7029" s="4">
        <v>9.8800000000000008</v>
      </c>
      <c r="S7029" s="3">
        <v>42941</v>
      </c>
      <c r="T7029">
        <v>1.1599999999999999</v>
      </c>
    </row>
    <row r="7030" spans="10:20" x14ac:dyDescent="0.25">
      <c r="J7030" s="2">
        <v>43063</v>
      </c>
      <c r="K7030" s="4">
        <v>9.67</v>
      </c>
      <c r="S7030" s="3">
        <v>42942</v>
      </c>
      <c r="T7030">
        <v>1.1599999999999999</v>
      </c>
    </row>
    <row r="7031" spans="10:20" x14ac:dyDescent="0.25">
      <c r="J7031" s="2">
        <v>43066</v>
      </c>
      <c r="K7031" s="4">
        <v>9.8699999999999992</v>
      </c>
      <c r="S7031" s="3">
        <v>42943</v>
      </c>
      <c r="T7031">
        <v>1.1599999999999999</v>
      </c>
    </row>
    <row r="7032" spans="10:20" x14ac:dyDescent="0.25">
      <c r="J7032" s="2">
        <v>43067</v>
      </c>
      <c r="K7032" s="4">
        <v>10.029999999999999</v>
      </c>
      <c r="S7032" s="3">
        <v>42944</v>
      </c>
      <c r="T7032">
        <v>1.1599999999999999</v>
      </c>
    </row>
    <row r="7033" spans="10:20" x14ac:dyDescent="0.25">
      <c r="J7033" s="2">
        <v>43068</v>
      </c>
      <c r="K7033" s="4">
        <v>10.7</v>
      </c>
      <c r="S7033" s="3">
        <v>42947</v>
      </c>
      <c r="T7033">
        <v>1.07</v>
      </c>
    </row>
    <row r="7034" spans="10:20" x14ac:dyDescent="0.25">
      <c r="J7034" s="2">
        <v>43069</v>
      </c>
      <c r="K7034" s="4">
        <v>11.28</v>
      </c>
      <c r="S7034" s="3">
        <v>42948</v>
      </c>
      <c r="T7034">
        <v>1.1599999999999999</v>
      </c>
    </row>
    <row r="7035" spans="10:20" x14ac:dyDescent="0.25">
      <c r="J7035" s="2">
        <v>43070</v>
      </c>
      <c r="K7035" s="4">
        <v>11.43</v>
      </c>
      <c r="S7035" s="3">
        <v>42949</v>
      </c>
      <c r="T7035">
        <v>1.1599999999999999</v>
      </c>
    </row>
    <row r="7036" spans="10:20" x14ac:dyDescent="0.25">
      <c r="J7036" s="2">
        <v>43073</v>
      </c>
      <c r="K7036" s="4">
        <v>11.68</v>
      </c>
      <c r="S7036" s="3">
        <v>42950</v>
      </c>
      <c r="T7036">
        <v>1.1599999999999999</v>
      </c>
    </row>
    <row r="7037" spans="10:20" x14ac:dyDescent="0.25">
      <c r="J7037" s="2">
        <v>43074</v>
      </c>
      <c r="K7037" s="4">
        <v>11.33</v>
      </c>
      <c r="S7037" s="3">
        <v>42951</v>
      </c>
      <c r="T7037">
        <v>1.1599999999999999</v>
      </c>
    </row>
    <row r="7038" spans="10:20" x14ac:dyDescent="0.25">
      <c r="J7038" s="2">
        <v>43075</v>
      </c>
      <c r="K7038" s="4">
        <v>11.02</v>
      </c>
      <c r="S7038" s="3">
        <v>42954</v>
      </c>
      <c r="T7038">
        <v>1.1599999999999999</v>
      </c>
    </row>
    <row r="7039" spans="10:20" x14ac:dyDescent="0.25">
      <c r="J7039" s="2">
        <v>43076</v>
      </c>
      <c r="K7039" s="4">
        <v>10.16</v>
      </c>
      <c r="S7039" s="3">
        <v>42955</v>
      </c>
      <c r="T7039">
        <v>1.1599999999999999</v>
      </c>
    </row>
    <row r="7040" spans="10:20" x14ac:dyDescent="0.25">
      <c r="J7040" s="2">
        <v>43077</v>
      </c>
      <c r="K7040" s="4">
        <v>9.58</v>
      </c>
      <c r="S7040" s="3">
        <v>42956</v>
      </c>
      <c r="T7040">
        <v>1.1599999999999999</v>
      </c>
    </row>
    <row r="7041" spans="10:20" x14ac:dyDescent="0.25">
      <c r="J7041" s="2">
        <v>43080</v>
      </c>
      <c r="K7041" s="4">
        <v>9.34</v>
      </c>
      <c r="S7041" s="3">
        <v>42957</v>
      </c>
      <c r="T7041">
        <v>1.1599999999999999</v>
      </c>
    </row>
    <row r="7042" spans="10:20" x14ac:dyDescent="0.25">
      <c r="J7042" s="2">
        <v>43081</v>
      </c>
      <c r="K7042" s="4">
        <v>9.92</v>
      </c>
      <c r="S7042" s="3">
        <v>42958</v>
      </c>
      <c r="T7042">
        <v>1.1599999999999999</v>
      </c>
    </row>
    <row r="7043" spans="10:20" x14ac:dyDescent="0.25">
      <c r="J7043" s="2">
        <v>43082</v>
      </c>
      <c r="K7043" s="4">
        <v>10.18</v>
      </c>
      <c r="S7043" s="3">
        <v>42961</v>
      </c>
      <c r="T7043">
        <v>1.1599999999999999</v>
      </c>
    </row>
    <row r="7044" spans="10:20" x14ac:dyDescent="0.25">
      <c r="J7044" s="2">
        <v>43083</v>
      </c>
      <c r="K7044" s="4">
        <v>10.49</v>
      </c>
      <c r="S7044" s="3">
        <v>42962</v>
      </c>
      <c r="T7044">
        <v>1.1599999999999999</v>
      </c>
    </row>
    <row r="7045" spans="10:20" x14ac:dyDescent="0.25">
      <c r="J7045" s="2">
        <v>43084</v>
      </c>
      <c r="K7045" s="4">
        <v>9.42</v>
      </c>
      <c r="S7045" s="3">
        <v>42963</v>
      </c>
      <c r="T7045">
        <v>1.1599999999999999</v>
      </c>
    </row>
    <row r="7046" spans="10:20" x14ac:dyDescent="0.25">
      <c r="J7046" s="2">
        <v>43087</v>
      </c>
      <c r="K7046" s="4">
        <v>9.5299999999999994</v>
      </c>
      <c r="S7046" s="3">
        <v>42964</v>
      </c>
      <c r="T7046">
        <v>1.1599999999999999</v>
      </c>
    </row>
    <row r="7047" spans="10:20" x14ac:dyDescent="0.25">
      <c r="J7047" s="2">
        <v>43088</v>
      </c>
      <c r="K7047" s="4">
        <v>10.029999999999999</v>
      </c>
      <c r="S7047" s="3">
        <v>42965</v>
      </c>
      <c r="T7047">
        <v>1.1599999999999999</v>
      </c>
    </row>
    <row r="7048" spans="10:20" x14ac:dyDescent="0.25">
      <c r="J7048" s="2">
        <v>43089</v>
      </c>
      <c r="K7048" s="4">
        <v>9.7200000000000006</v>
      </c>
      <c r="S7048" s="3">
        <v>42968</v>
      </c>
      <c r="T7048">
        <v>1.1599999999999999</v>
      </c>
    </row>
    <row r="7049" spans="10:20" x14ac:dyDescent="0.25">
      <c r="J7049" s="2">
        <v>43090</v>
      </c>
      <c r="K7049" s="4">
        <v>9.6199999999999992</v>
      </c>
      <c r="S7049" s="3">
        <v>42969</v>
      </c>
      <c r="T7049">
        <v>1.1599999999999999</v>
      </c>
    </row>
    <row r="7050" spans="10:20" x14ac:dyDescent="0.25">
      <c r="J7050" s="2">
        <v>43091</v>
      </c>
      <c r="K7050" s="4">
        <v>9.9</v>
      </c>
      <c r="S7050" s="3">
        <v>42970</v>
      </c>
      <c r="T7050">
        <v>1.1599999999999999</v>
      </c>
    </row>
    <row r="7051" spans="10:20" x14ac:dyDescent="0.25">
      <c r="J7051" s="2">
        <v>43095</v>
      </c>
      <c r="K7051" s="4">
        <v>10.25</v>
      </c>
      <c r="S7051" s="3">
        <v>42971</v>
      </c>
      <c r="T7051">
        <v>1.1599999999999999</v>
      </c>
    </row>
    <row r="7052" spans="10:20" x14ac:dyDescent="0.25">
      <c r="J7052" s="2">
        <v>43096</v>
      </c>
      <c r="K7052" s="4">
        <v>10.47</v>
      </c>
      <c r="S7052" s="3">
        <v>42972</v>
      </c>
      <c r="T7052">
        <v>1.1599999999999999</v>
      </c>
    </row>
    <row r="7053" spans="10:20" x14ac:dyDescent="0.25">
      <c r="J7053" s="2">
        <v>43097</v>
      </c>
      <c r="K7053" s="4">
        <v>10.18</v>
      </c>
      <c r="S7053" s="3">
        <v>42975</v>
      </c>
      <c r="T7053">
        <v>1.1599999999999999</v>
      </c>
    </row>
    <row r="7054" spans="10:20" x14ac:dyDescent="0.25">
      <c r="J7054" s="2">
        <v>43098</v>
      </c>
      <c r="K7054" s="4">
        <v>11.04</v>
      </c>
      <c r="S7054" s="3">
        <v>42976</v>
      </c>
      <c r="T7054">
        <v>1.1599999999999999</v>
      </c>
    </row>
    <row r="7055" spans="10:20" x14ac:dyDescent="0.25">
      <c r="J7055" s="2">
        <v>43102</v>
      </c>
      <c r="K7055" s="4">
        <v>9.77</v>
      </c>
      <c r="S7055" s="3">
        <v>42977</v>
      </c>
      <c r="T7055">
        <v>1.1599999999999999</v>
      </c>
    </row>
    <row r="7056" spans="10:20" x14ac:dyDescent="0.25">
      <c r="J7056" s="2">
        <v>43103</v>
      </c>
      <c r="K7056" s="4">
        <v>9.15</v>
      </c>
      <c r="S7056" s="3">
        <v>42978</v>
      </c>
      <c r="T7056">
        <v>1.07</v>
      </c>
    </row>
    <row r="7057" spans="10:20" x14ac:dyDescent="0.25">
      <c r="J7057" s="2">
        <v>43104</v>
      </c>
      <c r="K7057" s="4">
        <v>9.2200000000000006</v>
      </c>
      <c r="S7057" s="3">
        <v>42979</v>
      </c>
      <c r="T7057">
        <v>1.1599999999999999</v>
      </c>
    </row>
    <row r="7058" spans="10:20" x14ac:dyDescent="0.25">
      <c r="J7058" s="2">
        <v>43105</v>
      </c>
      <c r="K7058" s="4">
        <v>9.2200000000000006</v>
      </c>
      <c r="S7058" s="3">
        <v>42983</v>
      </c>
      <c r="T7058">
        <v>1.1599999999999999</v>
      </c>
    </row>
    <row r="7059" spans="10:20" x14ac:dyDescent="0.25">
      <c r="J7059" s="2">
        <v>43108</v>
      </c>
      <c r="K7059" s="4">
        <v>9.52</v>
      </c>
      <c r="S7059" s="3">
        <v>42984</v>
      </c>
      <c r="T7059">
        <v>1.1599999999999999</v>
      </c>
    </row>
    <row r="7060" spans="10:20" x14ac:dyDescent="0.25">
      <c r="J7060" s="2">
        <v>43109</v>
      </c>
      <c r="K7060" s="4">
        <v>10.08</v>
      </c>
      <c r="S7060" s="3">
        <v>42985</v>
      </c>
      <c r="T7060">
        <v>1.1599999999999999</v>
      </c>
    </row>
    <row r="7061" spans="10:20" x14ac:dyDescent="0.25">
      <c r="J7061" s="2">
        <v>43110</v>
      </c>
      <c r="K7061" s="4">
        <v>9.82</v>
      </c>
      <c r="S7061" s="3">
        <v>42986</v>
      </c>
      <c r="T7061">
        <v>1.1599999999999999</v>
      </c>
    </row>
    <row r="7062" spans="10:20" x14ac:dyDescent="0.25">
      <c r="J7062" s="2">
        <v>43111</v>
      </c>
      <c r="K7062" s="4">
        <v>9.8800000000000008</v>
      </c>
      <c r="S7062" s="3">
        <v>42989</v>
      </c>
      <c r="T7062">
        <v>1.1599999999999999</v>
      </c>
    </row>
    <row r="7063" spans="10:20" x14ac:dyDescent="0.25">
      <c r="J7063" s="2">
        <v>43112</v>
      </c>
      <c r="K7063" s="4">
        <v>10.16</v>
      </c>
      <c r="S7063" s="3">
        <v>42990</v>
      </c>
      <c r="T7063">
        <v>1.1599999999999999</v>
      </c>
    </row>
    <row r="7064" spans="10:20" x14ac:dyDescent="0.25">
      <c r="J7064" s="2">
        <v>43116</v>
      </c>
      <c r="K7064" s="4">
        <v>11.66</v>
      </c>
      <c r="S7064" s="3">
        <v>42991</v>
      </c>
      <c r="T7064">
        <v>1.1599999999999999</v>
      </c>
    </row>
    <row r="7065" spans="10:20" x14ac:dyDescent="0.25">
      <c r="J7065" s="2">
        <v>43117</v>
      </c>
      <c r="K7065" s="4">
        <v>11.91</v>
      </c>
      <c r="S7065" s="3">
        <v>42992</v>
      </c>
      <c r="T7065">
        <v>1.1599999999999999</v>
      </c>
    </row>
    <row r="7066" spans="10:20" x14ac:dyDescent="0.25">
      <c r="J7066" s="2">
        <v>43118</v>
      </c>
      <c r="K7066" s="4">
        <v>12.22</v>
      </c>
      <c r="S7066" s="3">
        <v>42993</v>
      </c>
      <c r="T7066">
        <v>1.1599999999999999</v>
      </c>
    </row>
    <row r="7067" spans="10:20" x14ac:dyDescent="0.25">
      <c r="J7067" s="2">
        <v>43119</v>
      </c>
      <c r="K7067" s="4">
        <v>11.27</v>
      </c>
      <c r="S7067" s="3">
        <v>42996</v>
      </c>
      <c r="T7067">
        <v>1.1599999999999999</v>
      </c>
    </row>
    <row r="7068" spans="10:20" x14ac:dyDescent="0.25">
      <c r="J7068" s="2">
        <v>43122</v>
      </c>
      <c r="K7068" s="4">
        <v>11.03</v>
      </c>
      <c r="S7068" s="3">
        <v>42997</v>
      </c>
      <c r="T7068">
        <v>1.1599999999999999</v>
      </c>
    </row>
    <row r="7069" spans="10:20" x14ac:dyDescent="0.25">
      <c r="J7069" s="2">
        <v>43123</v>
      </c>
      <c r="K7069" s="4">
        <v>11.1</v>
      </c>
      <c r="S7069" s="3">
        <v>42998</v>
      </c>
      <c r="T7069">
        <v>1.1599999999999999</v>
      </c>
    </row>
    <row r="7070" spans="10:20" x14ac:dyDescent="0.25">
      <c r="J7070" s="2">
        <v>43124</v>
      </c>
      <c r="K7070" s="4">
        <v>11.47</v>
      </c>
      <c r="S7070" s="3">
        <v>42999</v>
      </c>
      <c r="T7070">
        <v>1.1599999999999999</v>
      </c>
    </row>
    <row r="7071" spans="10:20" x14ac:dyDescent="0.25">
      <c r="J7071" s="2">
        <v>43125</v>
      </c>
      <c r="K7071" s="4">
        <v>11.58</v>
      </c>
      <c r="S7071" s="3">
        <v>43000</v>
      </c>
      <c r="T7071">
        <v>1.1599999999999999</v>
      </c>
    </row>
    <row r="7072" spans="10:20" x14ac:dyDescent="0.25">
      <c r="J7072" s="2">
        <v>43126</v>
      </c>
      <c r="K7072" s="4">
        <v>11.08</v>
      </c>
      <c r="S7072" s="3">
        <v>43003</v>
      </c>
      <c r="T7072">
        <v>1.1599999999999999</v>
      </c>
    </row>
    <row r="7073" spans="10:20" x14ac:dyDescent="0.25">
      <c r="J7073" s="2">
        <v>43129</v>
      </c>
      <c r="K7073" s="4">
        <v>13.84</v>
      </c>
      <c r="S7073" s="3">
        <v>43004</v>
      </c>
      <c r="T7073">
        <v>1.1599999999999999</v>
      </c>
    </row>
    <row r="7074" spans="10:20" x14ac:dyDescent="0.25">
      <c r="J7074" s="2">
        <v>43130</v>
      </c>
      <c r="K7074" s="4">
        <v>14.79</v>
      </c>
      <c r="S7074" s="3">
        <v>43005</v>
      </c>
      <c r="T7074">
        <v>1.1599999999999999</v>
      </c>
    </row>
    <row r="7075" spans="10:20" x14ac:dyDescent="0.25">
      <c r="J7075" s="2">
        <v>43131</v>
      </c>
      <c r="K7075" s="4">
        <v>13.54</v>
      </c>
      <c r="S7075" s="3">
        <v>43006</v>
      </c>
      <c r="T7075">
        <v>1.1599999999999999</v>
      </c>
    </row>
    <row r="7076" spans="10:20" x14ac:dyDescent="0.25">
      <c r="J7076" s="2">
        <v>43132</v>
      </c>
      <c r="K7076" s="4">
        <v>13.47</v>
      </c>
      <c r="S7076" s="3">
        <v>43007</v>
      </c>
      <c r="T7076">
        <v>1.06</v>
      </c>
    </row>
    <row r="7077" spans="10:20" x14ac:dyDescent="0.25">
      <c r="J7077" s="2">
        <v>43133</v>
      </c>
      <c r="K7077" s="4">
        <v>17.309999999999999</v>
      </c>
      <c r="S7077" s="3">
        <v>43010</v>
      </c>
      <c r="T7077">
        <v>1.1599999999999999</v>
      </c>
    </row>
    <row r="7078" spans="10:20" x14ac:dyDescent="0.25">
      <c r="J7078" s="2">
        <v>43136</v>
      </c>
      <c r="K7078" s="4">
        <v>37.32</v>
      </c>
      <c r="S7078" s="3">
        <v>43011</v>
      </c>
      <c r="T7078">
        <v>1.1599999999999999</v>
      </c>
    </row>
    <row r="7079" spans="10:20" x14ac:dyDescent="0.25">
      <c r="J7079" s="2">
        <v>43137</v>
      </c>
      <c r="K7079" s="4">
        <v>29.98</v>
      </c>
      <c r="S7079" s="3">
        <v>43012</v>
      </c>
      <c r="T7079">
        <v>1.1599999999999999</v>
      </c>
    </row>
    <row r="7080" spans="10:20" x14ac:dyDescent="0.25">
      <c r="J7080" s="2">
        <v>43138</v>
      </c>
      <c r="K7080" s="4">
        <v>27.73</v>
      </c>
      <c r="S7080" s="3">
        <v>43013</v>
      </c>
      <c r="T7080">
        <v>1.1599999999999999</v>
      </c>
    </row>
    <row r="7081" spans="10:20" x14ac:dyDescent="0.25">
      <c r="J7081" s="2">
        <v>43139</v>
      </c>
      <c r="K7081" s="4">
        <v>33.46</v>
      </c>
      <c r="S7081" s="3">
        <v>43014</v>
      </c>
      <c r="T7081">
        <v>1.1599999999999999</v>
      </c>
    </row>
    <row r="7082" spans="10:20" x14ac:dyDescent="0.25">
      <c r="J7082" s="2">
        <v>43140</v>
      </c>
      <c r="K7082" s="4">
        <v>29.06</v>
      </c>
      <c r="S7082" s="3">
        <v>43018</v>
      </c>
      <c r="T7082">
        <v>1.1599999999999999</v>
      </c>
    </row>
    <row r="7083" spans="10:20" x14ac:dyDescent="0.25">
      <c r="J7083" s="2">
        <v>43143</v>
      </c>
      <c r="K7083" s="4">
        <v>25.61</v>
      </c>
      <c r="S7083" s="3">
        <v>43019</v>
      </c>
      <c r="T7083">
        <v>1.1599999999999999</v>
      </c>
    </row>
    <row r="7084" spans="10:20" x14ac:dyDescent="0.25">
      <c r="J7084" s="2">
        <v>43144</v>
      </c>
      <c r="K7084" s="4">
        <v>24.97</v>
      </c>
      <c r="S7084" s="3">
        <v>43020</v>
      </c>
      <c r="T7084">
        <v>1.1599999999999999</v>
      </c>
    </row>
    <row r="7085" spans="10:20" x14ac:dyDescent="0.25">
      <c r="J7085" s="2">
        <v>43145</v>
      </c>
      <c r="K7085" s="4">
        <v>19.260000000000002</v>
      </c>
      <c r="S7085" s="3">
        <v>43021</v>
      </c>
      <c r="T7085">
        <v>1.1599999999999999</v>
      </c>
    </row>
    <row r="7086" spans="10:20" x14ac:dyDescent="0.25">
      <c r="J7086" s="2">
        <v>43146</v>
      </c>
      <c r="K7086" s="4">
        <v>19.13</v>
      </c>
      <c r="S7086" s="3">
        <v>43024</v>
      </c>
      <c r="T7086">
        <v>1.1599999999999999</v>
      </c>
    </row>
    <row r="7087" spans="10:20" x14ac:dyDescent="0.25">
      <c r="J7087" s="2">
        <v>43147</v>
      </c>
      <c r="K7087" s="4">
        <v>19.46</v>
      </c>
      <c r="S7087" s="3">
        <v>43025</v>
      </c>
      <c r="T7087">
        <v>1.1599999999999999</v>
      </c>
    </row>
    <row r="7088" spans="10:20" x14ac:dyDescent="0.25">
      <c r="J7088" s="2">
        <v>43151</v>
      </c>
      <c r="K7088" s="4">
        <v>20.6</v>
      </c>
      <c r="S7088" s="3">
        <v>43026</v>
      </c>
      <c r="T7088">
        <v>1.1599999999999999</v>
      </c>
    </row>
    <row r="7089" spans="10:20" x14ac:dyDescent="0.25">
      <c r="J7089" s="2">
        <v>43152</v>
      </c>
      <c r="K7089" s="4">
        <v>20.02</v>
      </c>
      <c r="S7089" s="3">
        <v>43027</v>
      </c>
      <c r="T7089">
        <v>1.1599999999999999</v>
      </c>
    </row>
    <row r="7090" spans="10:20" x14ac:dyDescent="0.25">
      <c r="J7090" s="2">
        <v>43153</v>
      </c>
      <c r="K7090" s="4">
        <v>18.72</v>
      </c>
      <c r="S7090" s="3">
        <v>43028</v>
      </c>
      <c r="T7090">
        <v>1.1599999999999999</v>
      </c>
    </row>
    <row r="7091" spans="10:20" x14ac:dyDescent="0.25">
      <c r="J7091" s="2">
        <v>43154</v>
      </c>
      <c r="K7091" s="4">
        <v>16.489999999999998</v>
      </c>
      <c r="S7091" s="3">
        <v>43031</v>
      </c>
      <c r="T7091">
        <v>1.1599999999999999</v>
      </c>
    </row>
    <row r="7092" spans="10:20" x14ac:dyDescent="0.25">
      <c r="J7092" s="2">
        <v>43157</v>
      </c>
      <c r="K7092" s="4">
        <v>15.8</v>
      </c>
      <c r="S7092" s="3">
        <v>43032</v>
      </c>
      <c r="T7092">
        <v>1.1599999999999999</v>
      </c>
    </row>
    <row r="7093" spans="10:20" x14ac:dyDescent="0.25">
      <c r="J7093" s="2">
        <v>43158</v>
      </c>
      <c r="K7093" s="4">
        <v>18.59</v>
      </c>
      <c r="S7093" s="3">
        <v>43033</v>
      </c>
      <c r="T7093">
        <v>1.1599999999999999</v>
      </c>
    </row>
    <row r="7094" spans="10:20" x14ac:dyDescent="0.25">
      <c r="J7094" s="2">
        <v>43159</v>
      </c>
      <c r="K7094" s="4">
        <v>19.850000000000001</v>
      </c>
      <c r="S7094" s="3">
        <v>43034</v>
      </c>
      <c r="T7094">
        <v>1.1599999999999999</v>
      </c>
    </row>
    <row r="7095" spans="10:20" x14ac:dyDescent="0.25">
      <c r="J7095" s="2">
        <v>43160</v>
      </c>
      <c r="K7095" s="4">
        <v>22.47</v>
      </c>
      <c r="S7095" s="3">
        <v>43035</v>
      </c>
      <c r="T7095">
        <v>1.1599999999999999</v>
      </c>
    </row>
    <row r="7096" spans="10:20" x14ac:dyDescent="0.25">
      <c r="J7096" s="2">
        <v>43161</v>
      </c>
      <c r="K7096" s="4">
        <v>19.59</v>
      </c>
      <c r="S7096" s="3">
        <v>43038</v>
      </c>
      <c r="T7096">
        <v>1.1599999999999999</v>
      </c>
    </row>
    <row r="7097" spans="10:20" x14ac:dyDescent="0.25">
      <c r="J7097" s="2">
        <v>43164</v>
      </c>
      <c r="K7097" s="4">
        <v>18.73</v>
      </c>
      <c r="S7097" s="3">
        <v>43039</v>
      </c>
      <c r="T7097">
        <v>1.07</v>
      </c>
    </row>
    <row r="7098" spans="10:20" x14ac:dyDescent="0.25">
      <c r="J7098" s="2">
        <v>43165</v>
      </c>
      <c r="K7098" s="4">
        <v>18.36</v>
      </c>
      <c r="S7098" s="3">
        <v>43040</v>
      </c>
      <c r="T7098">
        <v>1.1599999999999999</v>
      </c>
    </row>
    <row r="7099" spans="10:20" x14ac:dyDescent="0.25">
      <c r="J7099" s="2">
        <v>43166</v>
      </c>
      <c r="K7099" s="4">
        <v>17.760000000000002</v>
      </c>
      <c r="S7099" s="3">
        <v>43041</v>
      </c>
      <c r="T7099">
        <v>1.1599999999999999</v>
      </c>
    </row>
    <row r="7100" spans="10:20" x14ac:dyDescent="0.25">
      <c r="J7100" s="2">
        <v>43167</v>
      </c>
      <c r="K7100" s="4">
        <v>16.54</v>
      </c>
      <c r="S7100" s="3">
        <v>43042</v>
      </c>
      <c r="T7100">
        <v>1.1599999999999999</v>
      </c>
    </row>
    <row r="7101" spans="10:20" x14ac:dyDescent="0.25">
      <c r="J7101" s="2">
        <v>43168</v>
      </c>
      <c r="K7101" s="4">
        <v>14.64</v>
      </c>
      <c r="S7101" s="3">
        <v>43045</v>
      </c>
      <c r="T7101">
        <v>1.1599999999999999</v>
      </c>
    </row>
    <row r="7102" spans="10:20" x14ac:dyDescent="0.25">
      <c r="J7102" s="2">
        <v>43171</v>
      </c>
      <c r="K7102" s="4">
        <v>15.78</v>
      </c>
      <c r="S7102" s="3">
        <v>43046</v>
      </c>
      <c r="T7102">
        <v>1.1599999999999999</v>
      </c>
    </row>
    <row r="7103" spans="10:20" x14ac:dyDescent="0.25">
      <c r="J7103" s="2">
        <v>43172</v>
      </c>
      <c r="K7103" s="4">
        <v>16.350000000000001</v>
      </c>
      <c r="S7103" s="3">
        <v>43047</v>
      </c>
      <c r="T7103">
        <v>1.1599999999999999</v>
      </c>
    </row>
    <row r="7104" spans="10:20" x14ac:dyDescent="0.25">
      <c r="J7104" s="2">
        <v>43173</v>
      </c>
      <c r="K7104" s="4">
        <v>17.23</v>
      </c>
      <c r="S7104" s="3">
        <v>43048</v>
      </c>
      <c r="T7104">
        <v>1.1599999999999999</v>
      </c>
    </row>
    <row r="7105" spans="10:20" x14ac:dyDescent="0.25">
      <c r="J7105" s="2">
        <v>43174</v>
      </c>
      <c r="K7105" s="4">
        <v>16.59</v>
      </c>
      <c r="S7105" s="3">
        <v>43049</v>
      </c>
      <c r="T7105">
        <v>1.1599999999999999</v>
      </c>
    </row>
    <row r="7106" spans="10:20" x14ac:dyDescent="0.25">
      <c r="J7106" s="2">
        <v>43175</v>
      </c>
      <c r="K7106" s="4">
        <v>15.8</v>
      </c>
      <c r="S7106" s="3">
        <v>43052</v>
      </c>
      <c r="T7106">
        <v>1.1599999999999999</v>
      </c>
    </row>
    <row r="7107" spans="10:20" x14ac:dyDescent="0.25">
      <c r="J7107" s="2">
        <v>43178</v>
      </c>
      <c r="K7107" s="4">
        <v>19.02</v>
      </c>
      <c r="S7107" s="3">
        <v>43053</v>
      </c>
      <c r="T7107">
        <v>1.1599999999999999</v>
      </c>
    </row>
    <row r="7108" spans="10:20" x14ac:dyDescent="0.25">
      <c r="J7108" s="2">
        <v>43179</v>
      </c>
      <c r="K7108" s="4">
        <v>18.2</v>
      </c>
      <c r="S7108" s="3">
        <v>43054</v>
      </c>
      <c r="T7108">
        <v>1.1599999999999999</v>
      </c>
    </row>
    <row r="7109" spans="10:20" x14ac:dyDescent="0.25">
      <c r="J7109" s="2">
        <v>43180</v>
      </c>
      <c r="K7109" s="4">
        <v>17.86</v>
      </c>
      <c r="S7109" s="3">
        <v>43055</v>
      </c>
      <c r="T7109">
        <v>1.1599999999999999</v>
      </c>
    </row>
    <row r="7110" spans="10:20" x14ac:dyDescent="0.25">
      <c r="J7110" s="2">
        <v>43181</v>
      </c>
      <c r="K7110" s="4">
        <v>23.34</v>
      </c>
      <c r="S7110" s="3">
        <v>43056</v>
      </c>
      <c r="T7110">
        <v>1.1599999999999999</v>
      </c>
    </row>
    <row r="7111" spans="10:20" x14ac:dyDescent="0.25">
      <c r="J7111" s="2">
        <v>43182</v>
      </c>
      <c r="K7111" s="4">
        <v>24.87</v>
      </c>
      <c r="S7111" s="3">
        <v>43059</v>
      </c>
      <c r="T7111">
        <v>1.1599999999999999</v>
      </c>
    </row>
    <row r="7112" spans="10:20" x14ac:dyDescent="0.25">
      <c r="J7112" s="2">
        <v>43185</v>
      </c>
      <c r="K7112" s="4">
        <v>21.03</v>
      </c>
      <c r="S7112" s="3">
        <v>43060</v>
      </c>
      <c r="T7112">
        <v>1.1599999999999999</v>
      </c>
    </row>
    <row r="7113" spans="10:20" x14ac:dyDescent="0.25">
      <c r="J7113" s="2">
        <v>43186</v>
      </c>
      <c r="K7113" s="4">
        <v>22.5</v>
      </c>
      <c r="S7113" s="3">
        <v>43061</v>
      </c>
      <c r="T7113">
        <v>1.1599999999999999</v>
      </c>
    </row>
    <row r="7114" spans="10:20" x14ac:dyDescent="0.25">
      <c r="J7114" s="2">
        <v>43187</v>
      </c>
      <c r="K7114" s="4">
        <v>22.87</v>
      </c>
      <c r="S7114" s="3">
        <v>43063</v>
      </c>
      <c r="T7114">
        <v>1.1599999999999999</v>
      </c>
    </row>
    <row r="7115" spans="10:20" x14ac:dyDescent="0.25">
      <c r="J7115" s="2">
        <v>43188</v>
      </c>
      <c r="K7115" s="4">
        <v>19.97</v>
      </c>
      <c r="S7115" s="3">
        <v>43066</v>
      </c>
      <c r="T7115">
        <v>1.1599999999999999</v>
      </c>
    </row>
    <row r="7116" spans="10:20" x14ac:dyDescent="0.25">
      <c r="J7116" s="2">
        <v>43192</v>
      </c>
      <c r="K7116" s="4">
        <v>23.62</v>
      </c>
      <c r="S7116" s="3">
        <v>43067</v>
      </c>
      <c r="T7116">
        <v>1.1599999999999999</v>
      </c>
    </row>
    <row r="7117" spans="10:20" x14ac:dyDescent="0.25">
      <c r="J7117" s="2">
        <v>43193</v>
      </c>
      <c r="K7117" s="4">
        <v>21.1</v>
      </c>
      <c r="S7117" s="3">
        <v>43068</v>
      </c>
      <c r="T7117">
        <v>1.1599999999999999</v>
      </c>
    </row>
    <row r="7118" spans="10:20" x14ac:dyDescent="0.25">
      <c r="J7118" s="2">
        <v>43194</v>
      </c>
      <c r="K7118" s="4">
        <v>20.059999999999999</v>
      </c>
      <c r="S7118" s="3">
        <v>43069</v>
      </c>
      <c r="T7118">
        <v>1.07</v>
      </c>
    </row>
    <row r="7119" spans="10:20" x14ac:dyDescent="0.25">
      <c r="J7119" s="2">
        <v>43195</v>
      </c>
      <c r="K7119" s="4">
        <v>18.940000000000001</v>
      </c>
      <c r="S7119" s="3">
        <v>43070</v>
      </c>
      <c r="T7119">
        <v>1.1599999999999999</v>
      </c>
    </row>
    <row r="7120" spans="10:20" x14ac:dyDescent="0.25">
      <c r="J7120" s="2">
        <v>43196</v>
      </c>
      <c r="K7120" s="4">
        <v>21.49</v>
      </c>
      <c r="S7120" s="3">
        <v>43073</v>
      </c>
      <c r="T7120">
        <v>1.1599999999999999</v>
      </c>
    </row>
    <row r="7121" spans="10:20" x14ac:dyDescent="0.25">
      <c r="J7121" s="2">
        <v>43199</v>
      </c>
      <c r="K7121" s="4">
        <v>21.77</v>
      </c>
      <c r="S7121" s="3">
        <v>43074</v>
      </c>
      <c r="T7121">
        <v>1.1599999999999999</v>
      </c>
    </row>
    <row r="7122" spans="10:20" x14ac:dyDescent="0.25">
      <c r="J7122" s="2">
        <v>43200</v>
      </c>
      <c r="K7122" s="4">
        <v>20.47</v>
      </c>
      <c r="S7122" s="3">
        <v>43075</v>
      </c>
      <c r="T7122">
        <v>1.1599999999999999</v>
      </c>
    </row>
    <row r="7123" spans="10:20" x14ac:dyDescent="0.25">
      <c r="J7123" s="2">
        <v>43201</v>
      </c>
      <c r="K7123" s="4">
        <v>20.239999999999998</v>
      </c>
      <c r="S7123" s="3">
        <v>43076</v>
      </c>
      <c r="T7123">
        <v>1.1599999999999999</v>
      </c>
    </row>
    <row r="7124" spans="10:20" x14ac:dyDescent="0.25">
      <c r="J7124" s="2">
        <v>43202</v>
      </c>
      <c r="K7124" s="4">
        <v>18.489999999999998</v>
      </c>
      <c r="S7124" s="3">
        <v>43077</v>
      </c>
      <c r="T7124">
        <v>1.1599999999999999</v>
      </c>
    </row>
    <row r="7125" spans="10:20" x14ac:dyDescent="0.25">
      <c r="J7125" s="2">
        <v>43203</v>
      </c>
      <c r="K7125" s="4">
        <v>17.41</v>
      </c>
      <c r="S7125" s="3">
        <v>43080</v>
      </c>
      <c r="T7125">
        <v>1.1599999999999999</v>
      </c>
    </row>
    <row r="7126" spans="10:20" x14ac:dyDescent="0.25">
      <c r="J7126" s="2">
        <v>43206</v>
      </c>
      <c r="K7126" s="4">
        <v>16.559999999999999</v>
      </c>
      <c r="S7126" s="3">
        <v>43081</v>
      </c>
      <c r="T7126">
        <v>1.17</v>
      </c>
    </row>
    <row r="7127" spans="10:20" x14ac:dyDescent="0.25">
      <c r="J7127" s="2">
        <v>43207</v>
      </c>
      <c r="K7127" s="4">
        <v>15.25</v>
      </c>
      <c r="S7127" s="3">
        <v>43082</v>
      </c>
      <c r="T7127">
        <v>1.17</v>
      </c>
    </row>
    <row r="7128" spans="10:20" x14ac:dyDescent="0.25">
      <c r="J7128" s="2">
        <v>43208</v>
      </c>
      <c r="K7128" s="4">
        <v>15.6</v>
      </c>
      <c r="S7128" s="3">
        <v>43083</v>
      </c>
      <c r="T7128">
        <v>1.41</v>
      </c>
    </row>
    <row r="7129" spans="10:20" x14ac:dyDescent="0.25">
      <c r="J7129" s="2">
        <v>43209</v>
      </c>
      <c r="K7129" s="4">
        <v>15.96</v>
      </c>
      <c r="S7129" s="3">
        <v>43084</v>
      </c>
      <c r="T7129">
        <v>1.41</v>
      </c>
    </row>
    <row r="7130" spans="10:20" x14ac:dyDescent="0.25">
      <c r="J7130" s="2">
        <v>43210</v>
      </c>
      <c r="K7130" s="4">
        <v>16.88</v>
      </c>
      <c r="S7130" s="3">
        <v>43087</v>
      </c>
      <c r="T7130">
        <v>1.42</v>
      </c>
    </row>
    <row r="7131" spans="10:20" x14ac:dyDescent="0.25">
      <c r="J7131" s="2">
        <v>43213</v>
      </c>
      <c r="K7131" s="4">
        <v>16.34</v>
      </c>
      <c r="S7131" s="3">
        <v>43088</v>
      </c>
      <c r="T7131">
        <v>1.42</v>
      </c>
    </row>
    <row r="7132" spans="10:20" x14ac:dyDescent="0.25">
      <c r="J7132" s="2">
        <v>43214</v>
      </c>
      <c r="K7132" s="4">
        <v>18.02</v>
      </c>
      <c r="S7132" s="3">
        <v>43089</v>
      </c>
      <c r="T7132">
        <v>1.42</v>
      </c>
    </row>
    <row r="7133" spans="10:20" x14ac:dyDescent="0.25">
      <c r="J7133" s="2">
        <v>43215</v>
      </c>
      <c r="K7133" s="4">
        <v>17.84</v>
      </c>
      <c r="S7133" s="3">
        <v>43090</v>
      </c>
      <c r="T7133">
        <v>1.42</v>
      </c>
    </row>
    <row r="7134" spans="10:20" x14ac:dyDescent="0.25">
      <c r="J7134" s="2">
        <v>43216</v>
      </c>
      <c r="K7134" s="4">
        <v>16.239999999999998</v>
      </c>
      <c r="S7134" s="3">
        <v>43091</v>
      </c>
      <c r="T7134">
        <v>1.42</v>
      </c>
    </row>
    <row r="7135" spans="10:20" x14ac:dyDescent="0.25">
      <c r="J7135" s="2">
        <v>43217</v>
      </c>
      <c r="K7135" s="4">
        <v>15.41</v>
      </c>
      <c r="S7135" s="3">
        <v>43095</v>
      </c>
      <c r="T7135">
        <v>1.42</v>
      </c>
    </row>
    <row r="7136" spans="10:20" x14ac:dyDescent="0.25">
      <c r="J7136" s="2">
        <v>43220</v>
      </c>
      <c r="K7136" s="4">
        <v>15.93</v>
      </c>
      <c r="S7136" s="3">
        <v>43096</v>
      </c>
      <c r="T7136">
        <v>1.42</v>
      </c>
    </row>
    <row r="7137" spans="10:20" x14ac:dyDescent="0.25">
      <c r="J7137" s="2">
        <v>43221</v>
      </c>
      <c r="K7137" s="4">
        <v>15.49</v>
      </c>
      <c r="S7137" s="3">
        <v>43097</v>
      </c>
      <c r="T7137">
        <v>1.42</v>
      </c>
    </row>
    <row r="7138" spans="10:20" x14ac:dyDescent="0.25">
      <c r="J7138" s="2">
        <v>43222</v>
      </c>
      <c r="K7138" s="4">
        <v>15.97</v>
      </c>
      <c r="S7138" s="3">
        <v>43098</v>
      </c>
      <c r="T7138">
        <v>1.33</v>
      </c>
    </row>
    <row r="7139" spans="10:20" x14ac:dyDescent="0.25">
      <c r="J7139" s="2">
        <v>43223</v>
      </c>
      <c r="K7139" s="4">
        <v>15.9</v>
      </c>
      <c r="S7139" s="3">
        <v>43102</v>
      </c>
      <c r="T7139">
        <v>1.42</v>
      </c>
    </row>
    <row r="7140" spans="10:20" x14ac:dyDescent="0.25">
      <c r="J7140" s="2">
        <v>43224</v>
      </c>
      <c r="K7140" s="4">
        <v>14.77</v>
      </c>
      <c r="S7140" s="3">
        <v>43103</v>
      </c>
      <c r="T7140">
        <v>1.42</v>
      </c>
    </row>
    <row r="7141" spans="10:20" x14ac:dyDescent="0.25">
      <c r="J7141" s="2">
        <v>43227</v>
      </c>
      <c r="K7141" s="4">
        <v>14.75</v>
      </c>
      <c r="S7141" s="3">
        <v>43104</v>
      </c>
      <c r="T7141">
        <v>1.42</v>
      </c>
    </row>
    <row r="7142" spans="10:20" x14ac:dyDescent="0.25">
      <c r="J7142" s="2">
        <v>43228</v>
      </c>
      <c r="K7142" s="4">
        <v>14.71</v>
      </c>
      <c r="S7142" s="3">
        <v>43105</v>
      </c>
      <c r="T7142">
        <v>1.42</v>
      </c>
    </row>
    <row r="7143" spans="10:20" x14ac:dyDescent="0.25">
      <c r="J7143" s="2">
        <v>43229</v>
      </c>
      <c r="K7143" s="4">
        <v>13.42</v>
      </c>
      <c r="S7143" s="3">
        <v>43108</v>
      </c>
      <c r="T7143">
        <v>1.42</v>
      </c>
    </row>
    <row r="7144" spans="10:20" x14ac:dyDescent="0.25">
      <c r="J7144" s="2">
        <v>43230</v>
      </c>
      <c r="K7144" s="4">
        <v>13.23</v>
      </c>
      <c r="S7144" s="3">
        <v>43109</v>
      </c>
      <c r="T7144">
        <v>1.42</v>
      </c>
    </row>
    <row r="7145" spans="10:20" x14ac:dyDescent="0.25">
      <c r="J7145" s="2">
        <v>43231</v>
      </c>
      <c r="K7145" s="4">
        <v>12.65</v>
      </c>
      <c r="S7145" s="3">
        <v>43110</v>
      </c>
      <c r="T7145">
        <v>1.42</v>
      </c>
    </row>
    <row r="7146" spans="10:20" x14ac:dyDescent="0.25">
      <c r="J7146" s="2">
        <v>43234</v>
      </c>
      <c r="K7146" s="4">
        <v>12.93</v>
      </c>
      <c r="S7146" s="3">
        <v>43111</v>
      </c>
      <c r="T7146">
        <v>1.42</v>
      </c>
    </row>
    <row r="7147" spans="10:20" x14ac:dyDescent="0.25">
      <c r="J7147" s="2">
        <v>43235</v>
      </c>
      <c r="K7147" s="4">
        <v>14.63</v>
      </c>
      <c r="S7147" s="3">
        <v>43112</v>
      </c>
      <c r="T7147">
        <v>1.42</v>
      </c>
    </row>
    <row r="7148" spans="10:20" x14ac:dyDescent="0.25">
      <c r="J7148" s="2">
        <v>43236</v>
      </c>
      <c r="K7148" s="4">
        <v>13.42</v>
      </c>
      <c r="S7148" s="3">
        <v>43116</v>
      </c>
      <c r="T7148">
        <v>1.42</v>
      </c>
    </row>
    <row r="7149" spans="10:20" x14ac:dyDescent="0.25">
      <c r="J7149" s="2">
        <v>43237</v>
      </c>
      <c r="K7149" s="4">
        <v>13.43</v>
      </c>
      <c r="S7149" s="3">
        <v>43117</v>
      </c>
      <c r="T7149">
        <v>1.42</v>
      </c>
    </row>
    <row r="7150" spans="10:20" x14ac:dyDescent="0.25">
      <c r="J7150" s="2">
        <v>43238</v>
      </c>
      <c r="K7150" s="4">
        <v>13.42</v>
      </c>
      <c r="S7150" s="3">
        <v>43118</v>
      </c>
      <c r="T7150">
        <v>1.42</v>
      </c>
    </row>
    <row r="7151" spans="10:20" x14ac:dyDescent="0.25">
      <c r="J7151" s="2">
        <v>43241</v>
      </c>
      <c r="K7151" s="4">
        <v>13.08</v>
      </c>
      <c r="S7151" s="3">
        <v>43119</v>
      </c>
      <c r="T7151">
        <v>1.42</v>
      </c>
    </row>
    <row r="7152" spans="10:20" x14ac:dyDescent="0.25">
      <c r="J7152" s="2">
        <v>43242</v>
      </c>
      <c r="K7152" s="4">
        <v>13.22</v>
      </c>
      <c r="S7152" s="3">
        <v>43122</v>
      </c>
      <c r="T7152">
        <v>1.42</v>
      </c>
    </row>
    <row r="7153" spans="10:20" x14ac:dyDescent="0.25">
      <c r="J7153" s="2">
        <v>43243</v>
      </c>
      <c r="K7153" s="4">
        <v>12.58</v>
      </c>
      <c r="S7153" s="3">
        <v>43123</v>
      </c>
      <c r="T7153">
        <v>1.42</v>
      </c>
    </row>
    <row r="7154" spans="10:20" x14ac:dyDescent="0.25">
      <c r="J7154" s="2">
        <v>43244</v>
      </c>
      <c r="K7154" s="4">
        <v>12.53</v>
      </c>
      <c r="S7154" s="3">
        <v>43124</v>
      </c>
      <c r="T7154">
        <v>1.42</v>
      </c>
    </row>
    <row r="7155" spans="10:20" x14ac:dyDescent="0.25">
      <c r="J7155" s="2">
        <v>43245</v>
      </c>
      <c r="K7155" s="4">
        <v>13.22</v>
      </c>
      <c r="S7155" s="3">
        <v>43125</v>
      </c>
      <c r="T7155">
        <v>1.42</v>
      </c>
    </row>
    <row r="7156" spans="10:20" x14ac:dyDescent="0.25">
      <c r="J7156" s="2">
        <v>43249</v>
      </c>
      <c r="K7156" s="4">
        <v>17.02</v>
      </c>
      <c r="S7156" s="3">
        <v>43126</v>
      </c>
      <c r="T7156">
        <v>1.42</v>
      </c>
    </row>
    <row r="7157" spans="10:20" x14ac:dyDescent="0.25">
      <c r="J7157" s="2">
        <v>43250</v>
      </c>
      <c r="K7157" s="4">
        <v>14.94</v>
      </c>
      <c r="S7157" s="3">
        <v>43129</v>
      </c>
      <c r="T7157">
        <v>1.42</v>
      </c>
    </row>
    <row r="7158" spans="10:20" x14ac:dyDescent="0.25">
      <c r="J7158" s="2">
        <v>43251</v>
      </c>
      <c r="K7158" s="4">
        <v>15.43</v>
      </c>
      <c r="S7158" s="3">
        <v>43130</v>
      </c>
      <c r="T7158">
        <v>1.42</v>
      </c>
    </row>
    <row r="7159" spans="10:20" x14ac:dyDescent="0.25">
      <c r="J7159" s="2">
        <v>43252</v>
      </c>
      <c r="K7159" s="4">
        <v>13.46</v>
      </c>
      <c r="S7159" s="3">
        <v>43131</v>
      </c>
      <c r="T7159">
        <v>1.34</v>
      </c>
    </row>
    <row r="7160" spans="10:20" x14ac:dyDescent="0.25">
      <c r="J7160" s="2">
        <v>43255</v>
      </c>
      <c r="K7160" s="4">
        <v>12.74</v>
      </c>
      <c r="S7160" s="3">
        <v>43132</v>
      </c>
      <c r="T7160">
        <v>1.42</v>
      </c>
    </row>
    <row r="7161" spans="10:20" x14ac:dyDescent="0.25">
      <c r="J7161" s="2">
        <v>43256</v>
      </c>
      <c r="K7161" s="4">
        <v>12.4</v>
      </c>
      <c r="S7161" s="3">
        <v>43133</v>
      </c>
      <c r="T7161">
        <v>1.42</v>
      </c>
    </row>
    <row r="7162" spans="10:20" x14ac:dyDescent="0.25">
      <c r="J7162" s="2">
        <v>43257</v>
      </c>
      <c r="K7162" s="4">
        <v>11.64</v>
      </c>
      <c r="S7162" s="3">
        <v>43136</v>
      </c>
      <c r="T7162">
        <v>1.42</v>
      </c>
    </row>
    <row r="7163" spans="10:20" x14ac:dyDescent="0.25">
      <c r="J7163" s="2">
        <v>43258</v>
      </c>
      <c r="K7163" s="4">
        <v>12.13</v>
      </c>
      <c r="S7163" s="3">
        <v>43137</v>
      </c>
      <c r="T7163">
        <v>1.42</v>
      </c>
    </row>
    <row r="7164" spans="10:20" x14ac:dyDescent="0.25">
      <c r="J7164" s="2">
        <v>43259</v>
      </c>
      <c r="K7164" s="4">
        <v>12.18</v>
      </c>
      <c r="S7164" s="3">
        <v>43138</v>
      </c>
      <c r="T7164">
        <v>1.42</v>
      </c>
    </row>
    <row r="7165" spans="10:20" x14ac:dyDescent="0.25">
      <c r="J7165" s="2">
        <v>43262</v>
      </c>
      <c r="K7165" s="4">
        <v>12.35</v>
      </c>
      <c r="S7165" s="3">
        <v>43139</v>
      </c>
      <c r="T7165">
        <v>1.42</v>
      </c>
    </row>
    <row r="7166" spans="10:20" x14ac:dyDescent="0.25">
      <c r="J7166" s="2">
        <v>43263</v>
      </c>
      <c r="K7166" s="4">
        <v>12.34</v>
      </c>
      <c r="S7166" s="3">
        <v>43140</v>
      </c>
      <c r="T7166">
        <v>1.42</v>
      </c>
    </row>
    <row r="7167" spans="10:20" x14ac:dyDescent="0.25">
      <c r="J7167" s="2">
        <v>43264</v>
      </c>
      <c r="K7167" s="4">
        <v>12.94</v>
      </c>
      <c r="S7167" s="3">
        <v>43143</v>
      </c>
      <c r="T7167">
        <v>1.42</v>
      </c>
    </row>
    <row r="7168" spans="10:20" x14ac:dyDescent="0.25">
      <c r="J7168" s="2">
        <v>43265</v>
      </c>
      <c r="K7168" s="4">
        <v>12.12</v>
      </c>
      <c r="S7168" s="3">
        <v>43144</v>
      </c>
      <c r="T7168">
        <v>1.42</v>
      </c>
    </row>
    <row r="7169" spans="10:20" x14ac:dyDescent="0.25">
      <c r="J7169" s="2">
        <v>43266</v>
      </c>
      <c r="K7169" s="4">
        <v>11.98</v>
      </c>
      <c r="S7169" s="3">
        <v>43145</v>
      </c>
      <c r="T7169">
        <v>1.42</v>
      </c>
    </row>
    <row r="7170" spans="10:20" x14ac:dyDescent="0.25">
      <c r="J7170" s="2">
        <v>43269</v>
      </c>
      <c r="K7170" s="4">
        <v>12.31</v>
      </c>
      <c r="S7170" s="3">
        <v>43146</v>
      </c>
      <c r="T7170">
        <v>1.42</v>
      </c>
    </row>
    <row r="7171" spans="10:20" x14ac:dyDescent="0.25">
      <c r="J7171" s="2">
        <v>43270</v>
      </c>
      <c r="K7171" s="4">
        <v>13.35</v>
      </c>
      <c r="S7171" s="3">
        <v>43147</v>
      </c>
      <c r="T7171">
        <v>1.42</v>
      </c>
    </row>
    <row r="7172" spans="10:20" x14ac:dyDescent="0.25">
      <c r="J7172" s="2">
        <v>43271</v>
      </c>
      <c r="K7172" s="4">
        <v>12.79</v>
      </c>
      <c r="S7172" s="3">
        <v>43151</v>
      </c>
      <c r="T7172">
        <v>1.42</v>
      </c>
    </row>
    <row r="7173" spans="10:20" x14ac:dyDescent="0.25">
      <c r="J7173" s="2">
        <v>43272</v>
      </c>
      <c r="K7173" s="4">
        <v>14.64</v>
      </c>
      <c r="S7173" s="3">
        <v>43152</v>
      </c>
      <c r="T7173">
        <v>1.42</v>
      </c>
    </row>
    <row r="7174" spans="10:20" x14ac:dyDescent="0.25">
      <c r="J7174" s="2">
        <v>43273</v>
      </c>
      <c r="K7174" s="4">
        <v>13.77</v>
      </c>
      <c r="S7174" s="3">
        <v>43153</v>
      </c>
      <c r="T7174">
        <v>1.42</v>
      </c>
    </row>
    <row r="7175" spans="10:20" x14ac:dyDescent="0.25">
      <c r="J7175" s="2">
        <v>43276</v>
      </c>
      <c r="K7175" s="4">
        <v>17.329999999999998</v>
      </c>
      <c r="S7175" s="3">
        <v>43154</v>
      </c>
      <c r="T7175">
        <v>1.42</v>
      </c>
    </row>
    <row r="7176" spans="10:20" x14ac:dyDescent="0.25">
      <c r="J7176" s="2">
        <v>43277</v>
      </c>
      <c r="K7176" s="4">
        <v>15.92</v>
      </c>
      <c r="S7176" s="3">
        <v>43157</v>
      </c>
      <c r="T7176">
        <v>1.42</v>
      </c>
    </row>
    <row r="7177" spans="10:20" x14ac:dyDescent="0.25">
      <c r="J7177" s="2">
        <v>43278</v>
      </c>
      <c r="K7177" s="4">
        <v>17.91</v>
      </c>
      <c r="S7177" s="3">
        <v>43158</v>
      </c>
      <c r="T7177">
        <v>1.42</v>
      </c>
    </row>
    <row r="7178" spans="10:20" x14ac:dyDescent="0.25">
      <c r="J7178" s="2">
        <v>43279</v>
      </c>
      <c r="K7178" s="4">
        <v>16.850000000000001</v>
      </c>
      <c r="S7178" s="3">
        <v>43159</v>
      </c>
      <c r="T7178">
        <v>1.35</v>
      </c>
    </row>
    <row r="7179" spans="10:20" x14ac:dyDescent="0.25">
      <c r="J7179" s="2">
        <v>43280</v>
      </c>
      <c r="K7179" s="4">
        <v>16.09</v>
      </c>
      <c r="S7179" s="3">
        <v>43160</v>
      </c>
      <c r="T7179">
        <v>1.42</v>
      </c>
    </row>
    <row r="7180" spans="10:20" x14ac:dyDescent="0.25">
      <c r="J7180" s="2">
        <v>43283</v>
      </c>
      <c r="K7180" s="4">
        <v>15.6</v>
      </c>
      <c r="S7180" s="3">
        <v>43161</v>
      </c>
      <c r="T7180">
        <v>1.42</v>
      </c>
    </row>
    <row r="7181" spans="10:20" x14ac:dyDescent="0.25">
      <c r="J7181" s="2">
        <v>43284</v>
      </c>
      <c r="K7181" s="4">
        <v>16.14</v>
      </c>
      <c r="S7181" s="3">
        <v>43164</v>
      </c>
      <c r="T7181">
        <v>1.42</v>
      </c>
    </row>
    <row r="7182" spans="10:20" x14ac:dyDescent="0.25">
      <c r="J7182" s="2">
        <v>43286</v>
      </c>
      <c r="K7182" s="4">
        <v>14.97</v>
      </c>
      <c r="S7182" s="3">
        <v>43165</v>
      </c>
      <c r="T7182">
        <v>1.42</v>
      </c>
    </row>
    <row r="7183" spans="10:20" x14ac:dyDescent="0.25">
      <c r="J7183" s="2">
        <v>43287</v>
      </c>
      <c r="K7183" s="4">
        <v>13.37</v>
      </c>
      <c r="S7183" s="3">
        <v>43166</v>
      </c>
      <c r="T7183">
        <v>1.42</v>
      </c>
    </row>
    <row r="7184" spans="10:20" x14ac:dyDescent="0.25">
      <c r="J7184" s="2">
        <v>43290</v>
      </c>
      <c r="K7184" s="4">
        <v>12.69</v>
      </c>
      <c r="S7184" s="3">
        <v>43167</v>
      </c>
      <c r="T7184">
        <v>1.42</v>
      </c>
    </row>
    <row r="7185" spans="10:20" x14ac:dyDescent="0.25">
      <c r="J7185" s="2">
        <v>43291</v>
      </c>
      <c r="K7185" s="4">
        <v>12.64</v>
      </c>
      <c r="S7185" s="3">
        <v>43168</v>
      </c>
      <c r="T7185">
        <v>1.42</v>
      </c>
    </row>
    <row r="7186" spans="10:20" x14ac:dyDescent="0.25">
      <c r="J7186" s="2">
        <v>43292</v>
      </c>
      <c r="K7186" s="4">
        <v>13.63</v>
      </c>
      <c r="S7186" s="3">
        <v>43171</v>
      </c>
      <c r="T7186">
        <v>1.42</v>
      </c>
    </row>
    <row r="7187" spans="10:20" x14ac:dyDescent="0.25">
      <c r="J7187" s="2">
        <v>43293</v>
      </c>
      <c r="K7187" s="4">
        <v>12.58</v>
      </c>
      <c r="S7187" s="3">
        <v>43172</v>
      </c>
      <c r="T7187">
        <v>1.42</v>
      </c>
    </row>
    <row r="7188" spans="10:20" x14ac:dyDescent="0.25">
      <c r="J7188" s="2">
        <v>43294</v>
      </c>
      <c r="K7188" s="4">
        <v>12.18</v>
      </c>
      <c r="S7188" s="3">
        <v>43173</v>
      </c>
      <c r="T7188">
        <v>1.42</v>
      </c>
    </row>
    <row r="7189" spans="10:20" x14ac:dyDescent="0.25">
      <c r="J7189" s="2">
        <v>43297</v>
      </c>
      <c r="K7189" s="4">
        <v>12.83</v>
      </c>
      <c r="S7189" s="3">
        <v>43174</v>
      </c>
      <c r="T7189">
        <v>1.43</v>
      </c>
    </row>
    <row r="7190" spans="10:20" x14ac:dyDescent="0.25">
      <c r="J7190" s="2">
        <v>43298</v>
      </c>
      <c r="K7190" s="4">
        <v>12.06</v>
      </c>
      <c r="S7190" s="3">
        <v>43175</v>
      </c>
      <c r="T7190">
        <v>1.43</v>
      </c>
    </row>
    <row r="7191" spans="10:20" x14ac:dyDescent="0.25">
      <c r="J7191" s="2">
        <v>43299</v>
      </c>
      <c r="K7191" s="4">
        <v>12.1</v>
      </c>
      <c r="S7191" s="3">
        <v>43178</v>
      </c>
      <c r="T7191">
        <v>1.43</v>
      </c>
    </row>
    <row r="7192" spans="10:20" x14ac:dyDescent="0.25">
      <c r="J7192" s="2">
        <v>43300</v>
      </c>
      <c r="K7192" s="4">
        <v>12.87</v>
      </c>
      <c r="S7192" s="3">
        <v>43179</v>
      </c>
      <c r="T7192">
        <v>1.44</v>
      </c>
    </row>
    <row r="7193" spans="10:20" x14ac:dyDescent="0.25">
      <c r="J7193" s="2">
        <v>43301</v>
      </c>
      <c r="K7193" s="4">
        <v>12.86</v>
      </c>
      <c r="S7193" s="3">
        <v>43180</v>
      </c>
      <c r="T7193">
        <v>1.44</v>
      </c>
    </row>
    <row r="7194" spans="10:20" x14ac:dyDescent="0.25">
      <c r="J7194" s="2">
        <v>43304</v>
      </c>
      <c r="K7194" s="4">
        <v>12.62</v>
      </c>
      <c r="S7194" s="3">
        <v>43181</v>
      </c>
      <c r="T7194">
        <v>1.6800000000000002</v>
      </c>
    </row>
    <row r="7195" spans="10:20" x14ac:dyDescent="0.25">
      <c r="J7195" s="2">
        <v>43305</v>
      </c>
      <c r="K7195" s="4">
        <v>12.41</v>
      </c>
      <c r="S7195" s="3">
        <v>43182</v>
      </c>
      <c r="T7195">
        <v>1.6800000000000002</v>
      </c>
    </row>
    <row r="7196" spans="10:20" x14ac:dyDescent="0.25">
      <c r="J7196" s="2">
        <v>43306</v>
      </c>
      <c r="K7196" s="4">
        <v>12.29</v>
      </c>
      <c r="S7196" s="3">
        <v>43185</v>
      </c>
      <c r="T7196">
        <v>1.6800000000000002</v>
      </c>
    </row>
    <row r="7197" spans="10:20" x14ac:dyDescent="0.25">
      <c r="J7197" s="2">
        <v>43307</v>
      </c>
      <c r="K7197" s="4">
        <v>12.14</v>
      </c>
      <c r="S7197" s="3">
        <v>43186</v>
      </c>
      <c r="T7197">
        <v>1.6800000000000002</v>
      </c>
    </row>
    <row r="7198" spans="10:20" x14ac:dyDescent="0.25">
      <c r="J7198" s="2">
        <v>43308</v>
      </c>
      <c r="K7198" s="4">
        <v>13.03</v>
      </c>
      <c r="S7198" s="3">
        <v>43187</v>
      </c>
      <c r="T7198">
        <v>1.6800000000000002</v>
      </c>
    </row>
    <row r="7199" spans="10:20" x14ac:dyDescent="0.25">
      <c r="J7199" s="2">
        <v>43311</v>
      </c>
      <c r="K7199" s="4">
        <v>14.26</v>
      </c>
      <c r="S7199" s="3">
        <v>43188</v>
      </c>
      <c r="T7199">
        <v>1.6800000000000002</v>
      </c>
    </row>
    <row r="7200" spans="10:20" x14ac:dyDescent="0.25">
      <c r="J7200" s="2">
        <v>43312</v>
      </c>
      <c r="K7200" s="4">
        <v>12.83</v>
      </c>
      <c r="S7200" s="3">
        <v>43189</v>
      </c>
      <c r="T7200">
        <v>1.67</v>
      </c>
    </row>
    <row r="7201" spans="10:20" x14ac:dyDescent="0.25">
      <c r="J7201" s="2">
        <v>43313</v>
      </c>
      <c r="K7201" s="4">
        <v>13.15</v>
      </c>
      <c r="S7201" s="3">
        <v>43192</v>
      </c>
      <c r="T7201">
        <v>1.6800000000000002</v>
      </c>
    </row>
    <row r="7202" spans="10:20" x14ac:dyDescent="0.25">
      <c r="J7202" s="2">
        <v>43314</v>
      </c>
      <c r="K7202" s="4">
        <v>12.19</v>
      </c>
      <c r="S7202" s="3">
        <v>43193</v>
      </c>
      <c r="T7202">
        <v>1.69</v>
      </c>
    </row>
    <row r="7203" spans="10:20" x14ac:dyDescent="0.25">
      <c r="J7203" s="2">
        <v>43315</v>
      </c>
      <c r="K7203" s="4">
        <v>11.64</v>
      </c>
      <c r="S7203" s="3">
        <v>43194</v>
      </c>
      <c r="T7203">
        <v>1.69</v>
      </c>
    </row>
    <row r="7204" spans="10:20" x14ac:dyDescent="0.25">
      <c r="J7204" s="2">
        <v>43318</v>
      </c>
      <c r="K7204" s="4">
        <v>11.27</v>
      </c>
      <c r="S7204" s="3">
        <v>43195</v>
      </c>
      <c r="T7204">
        <v>1.69</v>
      </c>
    </row>
    <row r="7205" spans="10:20" x14ac:dyDescent="0.25">
      <c r="J7205" s="2">
        <v>43319</v>
      </c>
      <c r="K7205" s="4">
        <v>10.93</v>
      </c>
      <c r="S7205" s="3">
        <v>43196</v>
      </c>
      <c r="T7205">
        <v>1.69</v>
      </c>
    </row>
    <row r="7206" spans="10:20" x14ac:dyDescent="0.25">
      <c r="J7206" s="2">
        <v>43320</v>
      </c>
      <c r="K7206" s="4">
        <v>10.85</v>
      </c>
      <c r="S7206" s="3">
        <v>43199</v>
      </c>
      <c r="T7206">
        <v>1.69</v>
      </c>
    </row>
    <row r="7207" spans="10:20" x14ac:dyDescent="0.25">
      <c r="J7207" s="2">
        <v>43321</v>
      </c>
      <c r="K7207" s="4">
        <v>11.27</v>
      </c>
      <c r="S7207" s="3">
        <v>43200</v>
      </c>
      <c r="T7207">
        <v>1.69</v>
      </c>
    </row>
    <row r="7208" spans="10:20" x14ac:dyDescent="0.25">
      <c r="J7208" s="2">
        <v>43322</v>
      </c>
      <c r="K7208" s="4">
        <v>13.16</v>
      </c>
      <c r="S7208" s="3">
        <v>43201</v>
      </c>
      <c r="T7208">
        <v>1.69</v>
      </c>
    </row>
    <row r="7209" spans="10:20" x14ac:dyDescent="0.25">
      <c r="J7209" s="2">
        <v>43325</v>
      </c>
      <c r="K7209" s="4">
        <v>14.78</v>
      </c>
      <c r="S7209" s="3">
        <v>43202</v>
      </c>
      <c r="T7209">
        <v>1.69</v>
      </c>
    </row>
    <row r="7210" spans="10:20" x14ac:dyDescent="0.25">
      <c r="J7210" s="2">
        <v>43326</v>
      </c>
      <c r="K7210" s="4">
        <v>13.31</v>
      </c>
      <c r="S7210" s="3">
        <v>43203</v>
      </c>
      <c r="T7210">
        <v>1.69</v>
      </c>
    </row>
    <row r="7211" spans="10:20" x14ac:dyDescent="0.25">
      <c r="J7211" s="2">
        <v>43327</v>
      </c>
      <c r="K7211" s="4">
        <v>14.64</v>
      </c>
      <c r="S7211" s="3">
        <v>43206</v>
      </c>
      <c r="T7211">
        <v>1.69</v>
      </c>
    </row>
    <row r="7212" spans="10:20" x14ac:dyDescent="0.25">
      <c r="J7212" s="2">
        <v>43328</v>
      </c>
      <c r="K7212" s="4">
        <v>13.45</v>
      </c>
      <c r="S7212" s="3">
        <v>43207</v>
      </c>
      <c r="T7212">
        <v>1.69</v>
      </c>
    </row>
    <row r="7213" spans="10:20" x14ac:dyDescent="0.25">
      <c r="J7213" s="2">
        <v>43329</v>
      </c>
      <c r="K7213" s="4">
        <v>12.64</v>
      </c>
      <c r="S7213" s="3">
        <v>43208</v>
      </c>
      <c r="T7213">
        <v>1.69</v>
      </c>
    </row>
    <row r="7214" spans="10:20" x14ac:dyDescent="0.25">
      <c r="J7214" s="2">
        <v>43332</v>
      </c>
      <c r="K7214" s="4">
        <v>12.49</v>
      </c>
      <c r="S7214" s="3">
        <v>43209</v>
      </c>
      <c r="T7214">
        <v>1.69</v>
      </c>
    </row>
    <row r="7215" spans="10:20" x14ac:dyDescent="0.25">
      <c r="J7215" s="2">
        <v>43333</v>
      </c>
      <c r="K7215" s="4">
        <v>12.86</v>
      </c>
      <c r="S7215" s="3">
        <v>43210</v>
      </c>
      <c r="T7215">
        <v>1.7</v>
      </c>
    </row>
    <row r="7216" spans="10:20" x14ac:dyDescent="0.25">
      <c r="J7216" s="2">
        <v>43334</v>
      </c>
      <c r="K7216" s="4">
        <v>12.25</v>
      </c>
      <c r="S7216" s="3">
        <v>43213</v>
      </c>
      <c r="T7216">
        <v>1.7</v>
      </c>
    </row>
    <row r="7217" spans="10:20" x14ac:dyDescent="0.25">
      <c r="J7217" s="2">
        <v>43335</v>
      </c>
      <c r="K7217" s="4">
        <v>12.41</v>
      </c>
      <c r="S7217" s="3">
        <v>43214</v>
      </c>
      <c r="T7217">
        <v>1.7</v>
      </c>
    </row>
    <row r="7218" spans="10:20" x14ac:dyDescent="0.25">
      <c r="J7218" s="2">
        <v>43336</v>
      </c>
      <c r="K7218" s="4">
        <v>11.99</v>
      </c>
      <c r="S7218" s="3">
        <v>43215</v>
      </c>
      <c r="T7218">
        <v>1.7</v>
      </c>
    </row>
    <row r="7219" spans="10:20" x14ac:dyDescent="0.25">
      <c r="J7219" s="2">
        <v>43339</v>
      </c>
      <c r="K7219" s="4">
        <v>12.16</v>
      </c>
      <c r="S7219" s="3">
        <v>43216</v>
      </c>
      <c r="T7219">
        <v>1.7</v>
      </c>
    </row>
    <row r="7220" spans="10:20" x14ac:dyDescent="0.25">
      <c r="J7220" s="2">
        <v>43340</v>
      </c>
      <c r="K7220" s="4">
        <v>12.5</v>
      </c>
      <c r="S7220" s="3">
        <v>43217</v>
      </c>
      <c r="T7220">
        <v>1.7</v>
      </c>
    </row>
    <row r="7221" spans="10:20" x14ac:dyDescent="0.25">
      <c r="J7221" s="2">
        <v>43341</v>
      </c>
      <c r="K7221" s="4">
        <v>12.25</v>
      </c>
      <c r="S7221" s="3">
        <v>43220</v>
      </c>
      <c r="T7221">
        <v>1.69</v>
      </c>
    </row>
    <row r="7222" spans="10:20" x14ac:dyDescent="0.25">
      <c r="J7222" s="2">
        <v>43342</v>
      </c>
      <c r="K7222" s="4">
        <v>13.53</v>
      </c>
      <c r="S7222" s="3">
        <v>43221</v>
      </c>
      <c r="T7222">
        <v>1.7</v>
      </c>
    </row>
    <row r="7223" spans="10:20" x14ac:dyDescent="0.25">
      <c r="J7223" s="2">
        <v>43343</v>
      </c>
      <c r="K7223" s="4">
        <v>12.86</v>
      </c>
      <c r="S7223" s="3">
        <v>43222</v>
      </c>
      <c r="T7223">
        <v>1.7</v>
      </c>
    </row>
    <row r="7224" spans="10:20" x14ac:dyDescent="0.25">
      <c r="J7224" s="2">
        <v>43347</v>
      </c>
      <c r="K7224" s="4">
        <v>13.16</v>
      </c>
      <c r="S7224" s="3">
        <v>43223</v>
      </c>
      <c r="T7224">
        <v>1.7</v>
      </c>
    </row>
    <row r="7225" spans="10:20" x14ac:dyDescent="0.25">
      <c r="J7225" s="2">
        <v>43348</v>
      </c>
      <c r="K7225" s="4">
        <v>13.91</v>
      </c>
      <c r="S7225" s="3">
        <v>43224</v>
      </c>
      <c r="T7225">
        <v>1.7</v>
      </c>
    </row>
    <row r="7226" spans="10:20" x14ac:dyDescent="0.25">
      <c r="J7226" s="2">
        <v>43349</v>
      </c>
      <c r="K7226" s="4">
        <v>14.65</v>
      </c>
      <c r="S7226" s="3">
        <v>43227</v>
      </c>
      <c r="T7226">
        <v>1.7</v>
      </c>
    </row>
    <row r="7227" spans="10:20" x14ac:dyDescent="0.25">
      <c r="J7227" s="2">
        <v>43350</v>
      </c>
      <c r="K7227" s="4">
        <v>14.88</v>
      </c>
      <c r="S7227" s="3">
        <v>43228</v>
      </c>
      <c r="T7227">
        <v>1.7</v>
      </c>
    </row>
    <row r="7228" spans="10:20" x14ac:dyDescent="0.25">
      <c r="J7228" s="2">
        <v>43353</v>
      </c>
      <c r="K7228" s="4">
        <v>14.16</v>
      </c>
      <c r="S7228" s="3">
        <v>43229</v>
      </c>
      <c r="T7228">
        <v>1.7</v>
      </c>
    </row>
    <row r="7229" spans="10:20" x14ac:dyDescent="0.25">
      <c r="J7229" s="2">
        <v>43354</v>
      </c>
      <c r="K7229" s="4">
        <v>13.22</v>
      </c>
      <c r="S7229" s="3">
        <v>43230</v>
      </c>
      <c r="T7229">
        <v>1.7</v>
      </c>
    </row>
    <row r="7230" spans="10:20" x14ac:dyDescent="0.25">
      <c r="J7230" s="2">
        <v>43355</v>
      </c>
      <c r="K7230" s="4">
        <v>13.14</v>
      </c>
      <c r="S7230" s="3">
        <v>43231</v>
      </c>
      <c r="T7230">
        <v>1.7</v>
      </c>
    </row>
    <row r="7231" spans="10:20" x14ac:dyDescent="0.25">
      <c r="J7231" s="2">
        <v>43356</v>
      </c>
      <c r="K7231" s="4">
        <v>12.37</v>
      </c>
      <c r="S7231" s="3">
        <v>43234</v>
      </c>
      <c r="T7231">
        <v>1.7</v>
      </c>
    </row>
    <row r="7232" spans="10:20" x14ac:dyDescent="0.25">
      <c r="J7232" s="2">
        <v>43357</v>
      </c>
      <c r="K7232" s="4">
        <v>12.07</v>
      </c>
      <c r="S7232" s="3">
        <v>43235</v>
      </c>
      <c r="T7232">
        <v>1.7</v>
      </c>
    </row>
    <row r="7233" spans="10:20" x14ac:dyDescent="0.25">
      <c r="J7233" s="2">
        <v>43360</v>
      </c>
      <c r="K7233" s="4">
        <v>13.68</v>
      </c>
      <c r="S7233" s="3">
        <v>43236</v>
      </c>
      <c r="T7233">
        <v>1.7</v>
      </c>
    </row>
    <row r="7234" spans="10:20" x14ac:dyDescent="0.25">
      <c r="J7234" s="2">
        <v>43361</v>
      </c>
      <c r="K7234" s="4">
        <v>12.79</v>
      </c>
      <c r="S7234" s="3">
        <v>43237</v>
      </c>
      <c r="T7234">
        <v>1.7</v>
      </c>
    </row>
    <row r="7235" spans="10:20" x14ac:dyDescent="0.25">
      <c r="J7235" s="2">
        <v>43362</v>
      </c>
      <c r="K7235" s="4">
        <v>11.75</v>
      </c>
      <c r="S7235" s="3">
        <v>43238</v>
      </c>
      <c r="T7235">
        <v>1.7</v>
      </c>
    </row>
    <row r="7236" spans="10:20" x14ac:dyDescent="0.25">
      <c r="J7236" s="2">
        <v>43363</v>
      </c>
      <c r="K7236" s="4">
        <v>11.8</v>
      </c>
      <c r="S7236" s="3">
        <v>43241</v>
      </c>
      <c r="T7236">
        <v>1.7</v>
      </c>
    </row>
    <row r="7237" spans="10:20" x14ac:dyDescent="0.25">
      <c r="J7237" s="2">
        <v>43364</v>
      </c>
      <c r="K7237" s="4">
        <v>11.68</v>
      </c>
      <c r="S7237" s="3">
        <v>43242</v>
      </c>
      <c r="T7237">
        <v>1.7</v>
      </c>
    </row>
    <row r="7238" spans="10:20" x14ac:dyDescent="0.25">
      <c r="J7238" s="2">
        <v>43367</v>
      </c>
      <c r="K7238" s="4">
        <v>12.2</v>
      </c>
      <c r="S7238" s="3">
        <v>43243</v>
      </c>
      <c r="T7238">
        <v>1.7</v>
      </c>
    </row>
    <row r="7239" spans="10:20" x14ac:dyDescent="0.25">
      <c r="J7239" s="2">
        <v>43368</v>
      </c>
      <c r="K7239" s="4">
        <v>12.42</v>
      </c>
      <c r="S7239" s="3">
        <v>43244</v>
      </c>
      <c r="T7239">
        <v>1.7</v>
      </c>
    </row>
    <row r="7240" spans="10:20" x14ac:dyDescent="0.25">
      <c r="J7240" s="2">
        <v>43369</v>
      </c>
      <c r="K7240" s="4">
        <v>12.89</v>
      </c>
      <c r="S7240" s="3">
        <v>43245</v>
      </c>
      <c r="T7240">
        <v>1.7</v>
      </c>
    </row>
    <row r="7241" spans="10:20" x14ac:dyDescent="0.25">
      <c r="J7241" s="2">
        <v>43370</v>
      </c>
      <c r="K7241" s="4">
        <v>12.41</v>
      </c>
      <c r="S7241" s="3">
        <v>43249</v>
      </c>
      <c r="T7241">
        <v>1.7</v>
      </c>
    </row>
    <row r="7242" spans="10:20" x14ac:dyDescent="0.25">
      <c r="J7242" s="2">
        <v>43371</v>
      </c>
      <c r="K7242" s="4">
        <v>12.12</v>
      </c>
      <c r="S7242" s="3">
        <v>43250</v>
      </c>
      <c r="T7242">
        <v>1.7</v>
      </c>
    </row>
    <row r="7243" spans="10:20" x14ac:dyDescent="0.25">
      <c r="J7243" s="2">
        <v>43374</v>
      </c>
      <c r="K7243" s="4">
        <v>12</v>
      </c>
      <c r="S7243" s="3">
        <v>43251</v>
      </c>
      <c r="T7243">
        <v>1.7</v>
      </c>
    </row>
    <row r="7244" spans="10:20" x14ac:dyDescent="0.25">
      <c r="J7244" s="2">
        <v>43375</v>
      </c>
      <c r="K7244" s="4">
        <v>12.05</v>
      </c>
      <c r="S7244" s="3">
        <v>43252</v>
      </c>
      <c r="T7244">
        <v>1.7</v>
      </c>
    </row>
    <row r="7245" spans="10:20" x14ac:dyDescent="0.25">
      <c r="S7245" s="3">
        <v>43255</v>
      </c>
      <c r="T7245">
        <v>1.7</v>
      </c>
    </row>
    <row r="7246" spans="10:20" x14ac:dyDescent="0.25">
      <c r="S7246" s="3">
        <v>43256</v>
      </c>
      <c r="T7246">
        <v>1.7</v>
      </c>
    </row>
    <row r="7247" spans="10:20" x14ac:dyDescent="0.25">
      <c r="S7247" s="3">
        <v>43257</v>
      </c>
      <c r="T7247">
        <v>1.7</v>
      </c>
    </row>
    <row r="7248" spans="10:20" x14ac:dyDescent="0.25">
      <c r="S7248" s="3">
        <v>43258</v>
      </c>
      <c r="T7248">
        <v>1.7</v>
      </c>
    </row>
    <row r="7249" spans="19:20" x14ac:dyDescent="0.25">
      <c r="S7249" s="3">
        <v>43259</v>
      </c>
      <c r="T7249">
        <v>1.7</v>
      </c>
    </row>
    <row r="7250" spans="19:20" x14ac:dyDescent="0.25">
      <c r="S7250" s="3">
        <v>43262</v>
      </c>
      <c r="T7250">
        <v>1.7</v>
      </c>
    </row>
    <row r="7251" spans="19:20" x14ac:dyDescent="0.25">
      <c r="S7251" s="3">
        <v>43263</v>
      </c>
      <c r="T7251">
        <v>1.7</v>
      </c>
    </row>
    <row r="7252" spans="19:20" x14ac:dyDescent="0.25">
      <c r="S7252" s="3">
        <v>43264</v>
      </c>
      <c r="T7252">
        <v>1.7</v>
      </c>
    </row>
    <row r="7253" spans="19:20" x14ac:dyDescent="0.25">
      <c r="S7253" s="3">
        <v>43265</v>
      </c>
      <c r="T7253">
        <v>1.9</v>
      </c>
    </row>
    <row r="7254" spans="19:20" x14ac:dyDescent="0.25">
      <c r="S7254" s="3">
        <v>43266</v>
      </c>
      <c r="T7254">
        <v>1.9</v>
      </c>
    </row>
    <row r="7255" spans="19:20" x14ac:dyDescent="0.25">
      <c r="S7255" s="3">
        <v>43269</v>
      </c>
      <c r="T7255">
        <v>1.9</v>
      </c>
    </row>
    <row r="7256" spans="19:20" x14ac:dyDescent="0.25">
      <c r="S7256" s="3">
        <v>43270</v>
      </c>
      <c r="T7256">
        <v>1.9100000000000001</v>
      </c>
    </row>
    <row r="7257" spans="19:20" x14ac:dyDescent="0.25">
      <c r="S7257" s="3">
        <v>43271</v>
      </c>
      <c r="T7257">
        <v>1.92</v>
      </c>
    </row>
    <row r="7258" spans="19:20" x14ac:dyDescent="0.25">
      <c r="S7258" s="3">
        <v>43272</v>
      </c>
      <c r="T7258">
        <v>1.92</v>
      </c>
    </row>
    <row r="7259" spans="19:20" x14ac:dyDescent="0.25">
      <c r="S7259" s="3">
        <v>43273</v>
      </c>
      <c r="T7259">
        <v>1.92</v>
      </c>
    </row>
    <row r="7260" spans="19:20" x14ac:dyDescent="0.25">
      <c r="S7260" s="3">
        <v>43276</v>
      </c>
      <c r="T7260">
        <v>1.92</v>
      </c>
    </row>
    <row r="7261" spans="19:20" x14ac:dyDescent="0.25">
      <c r="S7261" s="3">
        <v>43277</v>
      </c>
      <c r="T7261">
        <v>1.92</v>
      </c>
    </row>
    <row r="7262" spans="19:20" x14ac:dyDescent="0.25">
      <c r="S7262" s="3">
        <v>43278</v>
      </c>
      <c r="T7262">
        <v>1.9100000000000001</v>
      </c>
    </row>
    <row r="7263" spans="19:20" x14ac:dyDescent="0.25">
      <c r="S7263" s="3">
        <v>43279</v>
      </c>
      <c r="T7263">
        <v>1.9100000000000001</v>
      </c>
    </row>
    <row r="7264" spans="19:20" x14ac:dyDescent="0.25">
      <c r="S7264" s="3">
        <v>43280</v>
      </c>
      <c r="T7264">
        <v>1.9100000000000001</v>
      </c>
    </row>
    <row r="7265" spans="19:20" x14ac:dyDescent="0.25">
      <c r="S7265" s="3">
        <v>43283</v>
      </c>
      <c r="T7265">
        <v>1.9100000000000001</v>
      </c>
    </row>
    <row r="7266" spans="19:20" x14ac:dyDescent="0.25">
      <c r="S7266" s="3">
        <v>43284</v>
      </c>
      <c r="T7266">
        <v>1.9100000000000001</v>
      </c>
    </row>
    <row r="7267" spans="19:20" x14ac:dyDescent="0.25">
      <c r="S7267" s="3">
        <v>43286</v>
      </c>
      <c r="T7267">
        <v>1.9100000000000001</v>
      </c>
    </row>
    <row r="7268" spans="19:20" x14ac:dyDescent="0.25">
      <c r="S7268" s="3">
        <v>43287</v>
      </c>
      <c r="T7268">
        <v>1.9100000000000001</v>
      </c>
    </row>
    <row r="7269" spans="19:20" x14ac:dyDescent="0.25">
      <c r="S7269" s="3">
        <v>43290</v>
      </c>
      <c r="T7269">
        <v>1.9100000000000001</v>
      </c>
    </row>
    <row r="7270" spans="19:20" x14ac:dyDescent="0.25">
      <c r="S7270" s="3">
        <v>43291</v>
      </c>
      <c r="T7270">
        <v>1.9100000000000001</v>
      </c>
    </row>
    <row r="7271" spans="19:20" x14ac:dyDescent="0.25">
      <c r="S7271" s="3">
        <v>43292</v>
      </c>
      <c r="T7271">
        <v>1.9100000000000001</v>
      </c>
    </row>
    <row r="7272" spans="19:20" x14ac:dyDescent="0.25">
      <c r="S7272" s="3">
        <v>43293</v>
      </c>
      <c r="T7272">
        <v>1.9100000000000001</v>
      </c>
    </row>
    <row r="7273" spans="19:20" x14ac:dyDescent="0.25">
      <c r="S7273" s="3">
        <v>43294</v>
      </c>
      <c r="T7273">
        <v>1.9100000000000001</v>
      </c>
    </row>
    <row r="7274" spans="19:20" x14ac:dyDescent="0.25">
      <c r="S7274" s="3">
        <v>43297</v>
      </c>
      <c r="T7274">
        <v>1.9100000000000001</v>
      </c>
    </row>
    <row r="7275" spans="19:20" x14ac:dyDescent="0.25">
      <c r="S7275" s="3">
        <v>43298</v>
      </c>
      <c r="T7275">
        <v>1.9100000000000001</v>
      </c>
    </row>
    <row r="7276" spans="19:20" x14ac:dyDescent="0.25">
      <c r="S7276" s="3">
        <v>43299</v>
      </c>
      <c r="T7276">
        <v>1.9100000000000001</v>
      </c>
    </row>
    <row r="7277" spans="19:20" x14ac:dyDescent="0.25">
      <c r="S7277" s="3">
        <v>43300</v>
      </c>
      <c r="T7277">
        <v>1.9100000000000001</v>
      </c>
    </row>
    <row r="7278" spans="19:20" x14ac:dyDescent="0.25">
      <c r="S7278" s="3">
        <v>43301</v>
      </c>
      <c r="T7278">
        <v>1.9100000000000001</v>
      </c>
    </row>
    <row r="7279" spans="19:20" x14ac:dyDescent="0.25">
      <c r="S7279" s="3">
        <v>43304</v>
      </c>
      <c r="T7279">
        <v>1.9100000000000001</v>
      </c>
    </row>
    <row r="7280" spans="19:20" x14ac:dyDescent="0.25">
      <c r="S7280" s="3">
        <v>43305</v>
      </c>
      <c r="T7280">
        <v>1.9100000000000001</v>
      </c>
    </row>
    <row r="7281" spans="19:20" x14ac:dyDescent="0.25">
      <c r="S7281" s="3">
        <v>43306</v>
      </c>
      <c r="T7281">
        <v>1.9100000000000001</v>
      </c>
    </row>
    <row r="7282" spans="19:20" x14ac:dyDescent="0.25">
      <c r="S7282" s="3">
        <v>43307</v>
      </c>
      <c r="T7282">
        <v>1.9100000000000001</v>
      </c>
    </row>
    <row r="7283" spans="19:20" x14ac:dyDescent="0.25">
      <c r="S7283" s="3">
        <v>43308</v>
      </c>
      <c r="T7283">
        <v>1.9100000000000001</v>
      </c>
    </row>
    <row r="7284" spans="19:20" x14ac:dyDescent="0.25">
      <c r="S7284" s="3">
        <v>43311</v>
      </c>
      <c r="T7284">
        <v>1.9100000000000001</v>
      </c>
    </row>
    <row r="7285" spans="19:20" x14ac:dyDescent="0.25">
      <c r="S7285" s="3">
        <v>43312</v>
      </c>
      <c r="T7285">
        <v>1.9100000000000001</v>
      </c>
    </row>
    <row r="7286" spans="19:20" x14ac:dyDescent="0.25">
      <c r="S7286" s="3">
        <v>43313</v>
      </c>
      <c r="T7286">
        <v>1.9100000000000001</v>
      </c>
    </row>
    <row r="7287" spans="19:20" x14ac:dyDescent="0.25">
      <c r="S7287" s="3">
        <v>43314</v>
      </c>
      <c r="T7287">
        <v>1.9100000000000001</v>
      </c>
    </row>
    <row r="7288" spans="19:20" x14ac:dyDescent="0.25">
      <c r="S7288" s="3">
        <v>43315</v>
      </c>
      <c r="T7288">
        <v>1.9100000000000001</v>
      </c>
    </row>
    <row r="7289" spans="19:20" x14ac:dyDescent="0.25">
      <c r="S7289" s="3">
        <v>43318</v>
      </c>
      <c r="T7289">
        <v>1.9100000000000001</v>
      </c>
    </row>
    <row r="7290" spans="19:20" x14ac:dyDescent="0.25">
      <c r="S7290" s="3">
        <v>43319</v>
      </c>
      <c r="T7290">
        <v>1.9100000000000001</v>
      </c>
    </row>
    <row r="7291" spans="19:20" x14ac:dyDescent="0.25">
      <c r="S7291" s="3">
        <v>43320</v>
      </c>
      <c r="T7291">
        <v>1.9100000000000001</v>
      </c>
    </row>
    <row r="7292" spans="19:20" x14ac:dyDescent="0.25">
      <c r="S7292" s="3">
        <v>43321</v>
      </c>
      <c r="T7292">
        <v>1.9100000000000001</v>
      </c>
    </row>
    <row r="7293" spans="19:20" x14ac:dyDescent="0.25">
      <c r="S7293" s="3">
        <v>43322</v>
      </c>
      <c r="T7293">
        <v>1.9100000000000001</v>
      </c>
    </row>
    <row r="7294" spans="19:20" x14ac:dyDescent="0.25">
      <c r="S7294" s="3">
        <v>43325</v>
      </c>
      <c r="T7294">
        <v>1.9100000000000001</v>
      </c>
    </row>
    <row r="7295" spans="19:20" x14ac:dyDescent="0.25">
      <c r="S7295" s="3">
        <v>43326</v>
      </c>
      <c r="T7295">
        <v>1.9100000000000001</v>
      </c>
    </row>
    <row r="7296" spans="19:20" x14ac:dyDescent="0.25">
      <c r="S7296" s="3">
        <v>43327</v>
      </c>
      <c r="T7296">
        <v>1.9100000000000001</v>
      </c>
    </row>
    <row r="7297" spans="19:20" x14ac:dyDescent="0.25">
      <c r="S7297" s="3">
        <v>43328</v>
      </c>
      <c r="T7297">
        <v>1.92</v>
      </c>
    </row>
    <row r="7298" spans="19:20" x14ac:dyDescent="0.25">
      <c r="S7298" s="3">
        <v>43329</v>
      </c>
      <c r="T7298">
        <v>1.92</v>
      </c>
    </row>
    <row r="7299" spans="19:20" x14ac:dyDescent="0.25">
      <c r="S7299" s="3">
        <v>43332</v>
      </c>
      <c r="T7299">
        <v>1.92</v>
      </c>
    </row>
    <row r="7300" spans="19:20" x14ac:dyDescent="0.25">
      <c r="S7300" s="3">
        <v>43333</v>
      </c>
      <c r="T7300">
        <v>1.92</v>
      </c>
    </row>
    <row r="7301" spans="19:20" x14ac:dyDescent="0.25">
      <c r="S7301" s="3">
        <v>43334</v>
      </c>
      <c r="T7301">
        <v>1.92</v>
      </c>
    </row>
    <row r="7302" spans="19:20" x14ac:dyDescent="0.25">
      <c r="S7302" s="3">
        <v>43335</v>
      </c>
      <c r="T7302">
        <v>1.92</v>
      </c>
    </row>
    <row r="7303" spans="19:20" x14ac:dyDescent="0.25">
      <c r="S7303" s="3">
        <v>43336</v>
      </c>
      <c r="T7303">
        <v>1.92</v>
      </c>
    </row>
    <row r="7304" spans="19:20" x14ac:dyDescent="0.25">
      <c r="S7304" s="3">
        <v>43339</v>
      </c>
      <c r="T7304">
        <v>1.92</v>
      </c>
    </row>
    <row r="7305" spans="19:20" x14ac:dyDescent="0.25">
      <c r="S7305" s="3">
        <v>43340</v>
      </c>
      <c r="T7305">
        <v>1.92</v>
      </c>
    </row>
    <row r="7306" spans="19:20" x14ac:dyDescent="0.25">
      <c r="S7306" s="3">
        <v>43341</v>
      </c>
      <c r="T7306">
        <v>1.92</v>
      </c>
    </row>
    <row r="7307" spans="19:20" x14ac:dyDescent="0.25">
      <c r="S7307" s="3">
        <v>43342</v>
      </c>
      <c r="T7307">
        <v>1.92</v>
      </c>
    </row>
    <row r="7308" spans="19:20" x14ac:dyDescent="0.25">
      <c r="S7308" s="3">
        <v>43343</v>
      </c>
      <c r="T7308">
        <v>1.9100000000000001</v>
      </c>
    </row>
    <row r="7309" spans="19:20" x14ac:dyDescent="0.25">
      <c r="S7309" s="3">
        <v>43347</v>
      </c>
      <c r="T7309">
        <v>1.92</v>
      </c>
    </row>
    <row r="7310" spans="19:20" x14ac:dyDescent="0.25">
      <c r="S7310" s="3">
        <v>43348</v>
      </c>
      <c r="T7310">
        <v>1.92</v>
      </c>
    </row>
    <row r="7311" spans="19:20" x14ac:dyDescent="0.25">
      <c r="S7311" s="3">
        <v>43349</v>
      </c>
      <c r="T7311">
        <v>1.92</v>
      </c>
    </row>
    <row r="7312" spans="19:20" x14ac:dyDescent="0.25">
      <c r="S7312" s="3">
        <v>43350</v>
      </c>
      <c r="T7312">
        <v>1.92</v>
      </c>
    </row>
    <row r="7313" spans="19:20" x14ac:dyDescent="0.25">
      <c r="S7313" s="3">
        <v>43353</v>
      </c>
      <c r="T7313">
        <v>1.92</v>
      </c>
    </row>
    <row r="7314" spans="19:20" x14ac:dyDescent="0.25">
      <c r="S7314" s="3">
        <v>43354</v>
      </c>
      <c r="T7314">
        <v>1.92</v>
      </c>
    </row>
    <row r="7315" spans="19:20" x14ac:dyDescent="0.25">
      <c r="S7315" s="3">
        <v>43355</v>
      </c>
      <c r="T7315">
        <v>1.92</v>
      </c>
    </row>
    <row r="7316" spans="19:20" x14ac:dyDescent="0.25">
      <c r="S7316" s="3">
        <v>43356</v>
      </c>
      <c r="T7316">
        <v>1.92</v>
      </c>
    </row>
    <row r="7317" spans="19:20" x14ac:dyDescent="0.25">
      <c r="S7317" s="3">
        <v>43357</v>
      </c>
      <c r="T7317">
        <v>1.92</v>
      </c>
    </row>
    <row r="7318" spans="19:20" x14ac:dyDescent="0.25">
      <c r="S7318" s="3">
        <v>43360</v>
      </c>
      <c r="T7318">
        <v>1.92</v>
      </c>
    </row>
    <row r="7319" spans="19:20" x14ac:dyDescent="0.25">
      <c r="S7319" s="3">
        <v>43361</v>
      </c>
      <c r="T7319">
        <v>1.92</v>
      </c>
    </row>
    <row r="7320" spans="19:20" x14ac:dyDescent="0.25">
      <c r="S7320" s="3">
        <v>43362</v>
      </c>
      <c r="T7320">
        <v>1.92</v>
      </c>
    </row>
    <row r="7321" spans="19:20" x14ac:dyDescent="0.25">
      <c r="S7321" s="3">
        <v>43363</v>
      </c>
      <c r="T7321">
        <v>1.92</v>
      </c>
    </row>
    <row r="7322" spans="19:20" x14ac:dyDescent="0.25">
      <c r="S7322" s="3">
        <v>43364</v>
      </c>
      <c r="T7322">
        <v>1.92</v>
      </c>
    </row>
    <row r="7323" spans="19:20" x14ac:dyDescent="0.25">
      <c r="S7323" s="3">
        <v>43367</v>
      </c>
      <c r="T7323">
        <v>1.9300000000000002</v>
      </c>
    </row>
    <row r="7324" spans="19:20" x14ac:dyDescent="0.25">
      <c r="S7324" s="3">
        <v>43368</v>
      </c>
      <c r="T7324">
        <v>1.9300000000000002</v>
      </c>
    </row>
    <row r="7325" spans="19:20" x14ac:dyDescent="0.25">
      <c r="S7325" s="3">
        <v>43369</v>
      </c>
      <c r="T7325">
        <v>1.9300000000000002</v>
      </c>
    </row>
    <row r="7326" spans="19:20" x14ac:dyDescent="0.25">
      <c r="S7326" s="3">
        <v>43370</v>
      </c>
      <c r="T7326">
        <v>2.1800000000000002</v>
      </c>
    </row>
    <row r="7327" spans="19:20" x14ac:dyDescent="0.25">
      <c r="S7327" s="3">
        <v>43371</v>
      </c>
      <c r="T7327">
        <v>2.1800000000000002</v>
      </c>
    </row>
    <row r="7328" spans="19:20" x14ac:dyDescent="0.25">
      <c r="S7328" s="3">
        <v>43374</v>
      </c>
      <c r="T7328">
        <v>2.1800000000000002</v>
      </c>
    </row>
    <row r="7329" spans="19:20" x14ac:dyDescent="0.25">
      <c r="S7329" s="3">
        <v>43375</v>
      </c>
      <c r="T7329">
        <v>2.1800000000000002</v>
      </c>
    </row>
    <row r="7330" spans="19:20" x14ac:dyDescent="0.25">
      <c r="S7330" s="3">
        <v>43376</v>
      </c>
      <c r="T7330">
        <v>2.1800000000000002</v>
      </c>
    </row>
    <row r="7331" spans="19:20" x14ac:dyDescent="0.25">
      <c r="S7331" s="3">
        <v>43377</v>
      </c>
      <c r="T7331">
        <v>2.1800000000000002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2"/>
  <sheetViews>
    <sheetView zoomScale="80" zoomScaleNormal="80" workbookViewId="0">
      <selection activeCell="C5" sqref="C5"/>
    </sheetView>
  </sheetViews>
  <sheetFormatPr defaultRowHeight="15" x14ac:dyDescent="0.25"/>
  <cols>
    <col min="3" max="3" width="16.42578125" bestFit="1" customWidth="1"/>
    <col min="4" max="4" width="10.5703125" bestFit="1" customWidth="1"/>
    <col min="5" max="5" width="11.28515625" bestFit="1" customWidth="1"/>
  </cols>
  <sheetData>
    <row r="3" spans="2:5" x14ac:dyDescent="0.25">
      <c r="C3">
        <v>1</v>
      </c>
      <c r="D3">
        <v>2</v>
      </c>
      <c r="E3">
        <v>3</v>
      </c>
    </row>
    <row r="4" spans="2:5" x14ac:dyDescent="0.25">
      <c r="B4" t="s">
        <v>7</v>
      </c>
      <c r="C4" t="s">
        <v>6</v>
      </c>
      <c r="D4" t="s">
        <v>5</v>
      </c>
      <c r="E4" t="s">
        <v>16</v>
      </c>
    </row>
    <row r="5" spans="2:5" x14ac:dyDescent="0.25">
      <c r="B5" t="s">
        <v>2</v>
      </c>
      <c r="C5" s="5">
        <v>2.0000000000000001E-4</v>
      </c>
      <c r="D5" s="5">
        <v>6.4999999999999997E-3</v>
      </c>
      <c r="E5" s="1">
        <v>39224</v>
      </c>
    </row>
    <row r="6" spans="2:5" x14ac:dyDescent="0.25">
      <c r="B6" t="s">
        <v>3</v>
      </c>
      <c r="C6" s="5">
        <v>2.0000000000000001E-4</v>
      </c>
      <c r="D6" s="5">
        <v>6.4999999999999997E-3</v>
      </c>
      <c r="E6" s="1">
        <v>37487</v>
      </c>
    </row>
    <row r="9" spans="2:5" x14ac:dyDescent="0.25">
      <c r="B9" t="s">
        <v>8</v>
      </c>
      <c r="C9" s="5">
        <v>5.0000000000000001E-3</v>
      </c>
    </row>
    <row r="10" spans="2:5" x14ac:dyDescent="0.25">
      <c r="B10" t="s">
        <v>9</v>
      </c>
      <c r="C10" s="6">
        <v>0.05</v>
      </c>
    </row>
    <row r="11" spans="2:5" x14ac:dyDescent="0.25">
      <c r="C11" s="3">
        <v>41156</v>
      </c>
    </row>
    <row r="12" spans="2:5" x14ac:dyDescent="0.25">
      <c r="C12" s="3">
        <v>37531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F4055"/>
  <sheetViews>
    <sheetView tabSelected="1" zoomScale="70" zoomScaleNormal="70" workbookViewId="0">
      <pane xSplit="4" ySplit="6" topLeftCell="E3918" activePane="bottomRight" state="frozen"/>
      <selection pane="topRight" activeCell="E1" sqref="E1"/>
      <selection pane="bottomLeft" activeCell="A7" sqref="A7"/>
      <selection pane="bottomRight" activeCell="O3927" sqref="O3927"/>
    </sheetView>
  </sheetViews>
  <sheetFormatPr defaultRowHeight="15" x14ac:dyDescent="0.25"/>
  <cols>
    <col min="1" max="1" width="3.5703125" customWidth="1"/>
    <col min="2" max="2" width="13.5703125" bestFit="1" customWidth="1"/>
    <col min="3" max="5" width="9.28515625" bestFit="1" customWidth="1"/>
    <col min="6" max="6" width="9.28515625" style="33" bestFit="1" customWidth="1"/>
    <col min="7" max="7" width="1.85546875" style="8" customWidth="1"/>
    <col min="8" max="8" width="12.28515625" bestFit="1" customWidth="1"/>
    <col min="9" max="9" width="10.28515625" bestFit="1" customWidth="1"/>
    <col min="10" max="10" width="1.85546875" style="8" customWidth="1"/>
    <col min="11" max="11" width="9.28515625" bestFit="1" customWidth="1"/>
    <col min="12" max="12" width="19.5703125" style="30" bestFit="1" customWidth="1"/>
    <col min="13" max="13" width="1.85546875" style="8" customWidth="1"/>
    <col min="14" max="14" width="13.7109375" bestFit="1" customWidth="1"/>
    <col min="15" max="15" width="9.28515625" bestFit="1" customWidth="1"/>
    <col min="16" max="16" width="1.85546875" style="8" customWidth="1"/>
    <col min="19" max="19" width="1.85546875" style="8" customWidth="1"/>
    <col min="20" max="20" width="12" bestFit="1" customWidth="1"/>
    <col min="22" max="22" width="1.85546875" style="8" customWidth="1"/>
    <col min="25" max="25" width="1.85546875" style="8" customWidth="1"/>
    <col min="30" max="30" width="1.85546875" style="8" customWidth="1"/>
    <col min="31" max="31" width="9.28515625" bestFit="1" customWidth="1"/>
    <col min="36" max="36" width="1.85546875" style="8" customWidth="1"/>
    <col min="39" max="39" width="1.85546875" style="8" customWidth="1"/>
    <col min="40" max="40" width="10.7109375" bestFit="1" customWidth="1"/>
    <col min="41" max="41" width="11" bestFit="1" customWidth="1"/>
    <col min="42" max="42" width="1.85546875" style="8" customWidth="1"/>
    <col min="45" max="45" width="1.85546875" style="8" customWidth="1"/>
    <col min="48" max="48" width="1.85546875" style="8" customWidth="1"/>
    <col min="49" max="49" width="9" customWidth="1"/>
    <col min="50" max="50" width="9.85546875" customWidth="1"/>
    <col min="51" max="51" width="10.5703125" style="18" customWidth="1"/>
    <col min="52" max="52" width="1.85546875" style="8" customWidth="1"/>
    <col min="53" max="53" width="10.5703125" customWidth="1"/>
    <col min="54" max="54" width="14.28515625" bestFit="1" customWidth="1"/>
    <col min="55" max="56" width="12.85546875" bestFit="1" customWidth="1"/>
    <col min="57" max="57" width="1.85546875" style="8" customWidth="1"/>
    <col min="58" max="58" width="8.42578125" customWidth="1"/>
    <col min="59" max="59" width="10" customWidth="1"/>
    <col min="60" max="60" width="1.85546875" style="8" customWidth="1"/>
    <col min="61" max="61" width="7.5703125" customWidth="1"/>
    <col min="62" max="62" width="6.5703125" customWidth="1"/>
    <col min="63" max="63" width="1.85546875" style="8" customWidth="1"/>
    <col min="64" max="65" width="13" bestFit="1" customWidth="1"/>
    <col min="66" max="69" width="13" customWidth="1"/>
    <col min="70" max="70" width="27.140625" bestFit="1" customWidth="1"/>
    <col min="71" max="71" width="14.42578125" bestFit="1" customWidth="1"/>
    <col min="72" max="72" width="13" bestFit="1" customWidth="1"/>
    <col min="73" max="73" width="16.42578125" bestFit="1" customWidth="1"/>
    <col min="74" max="74" width="16.42578125" customWidth="1"/>
    <col min="76" max="76" width="14.85546875" bestFit="1" customWidth="1"/>
    <col min="77" max="77" width="17.7109375" bestFit="1" customWidth="1"/>
    <col min="78" max="79" width="15.85546875" bestFit="1" customWidth="1"/>
    <col min="80" max="80" width="15.85546875" customWidth="1"/>
    <col min="81" max="81" width="14.85546875" bestFit="1" customWidth="1"/>
    <col min="82" max="82" width="14.85546875" customWidth="1"/>
    <col min="83" max="83" width="11.42578125" bestFit="1" customWidth="1"/>
    <col min="84" max="84" width="13" bestFit="1" customWidth="1"/>
  </cols>
  <sheetData>
    <row r="3" spans="2:83" x14ac:dyDescent="0.25">
      <c r="H3">
        <f ca="1">H3193/25</f>
        <v>1.6073480000000001E-2</v>
      </c>
      <c r="I3">
        <v>90.7931837</v>
      </c>
      <c r="AA3">
        <f ca="1">SQRT(2*W2552*R2552*Q2552*L2552*K2552+(Q2552*K2552)^2+(R2552*L2552)^2)</f>
        <v>16.60788939173009</v>
      </c>
      <c r="BB3">
        <f ca="1">ABS(BB3976-BB3975)</f>
        <v>3.6531682952844591E-2</v>
      </c>
      <c r="BC3">
        <f ca="1">BB3*0.2%</f>
        <v>7.3063365905689186E-5</v>
      </c>
      <c r="BN3">
        <f ca="1">(BL3908-BL3907)*K3908+(BM3908-BM3907)*L3908</f>
        <v>0</v>
      </c>
    </row>
    <row r="4" spans="2:83" x14ac:dyDescent="0.25">
      <c r="I4">
        <f ca="1">H3+AB3193</f>
        <v>110.90833021688947</v>
      </c>
      <c r="Q4" t="s">
        <v>19</v>
      </c>
      <c r="T4" t="s">
        <v>20</v>
      </c>
      <c r="W4" t="s">
        <v>21</v>
      </c>
      <c r="Z4" t="s">
        <v>27</v>
      </c>
      <c r="AQ4" t="s">
        <v>45</v>
      </c>
      <c r="AT4" t="s">
        <v>46</v>
      </c>
    </row>
    <row r="5" spans="2:83" s="44" customFormat="1" ht="49.5" customHeight="1" x14ac:dyDescent="0.25">
      <c r="G5" s="45"/>
      <c r="J5" s="45"/>
      <c r="L5" s="46"/>
      <c r="M5" s="45"/>
      <c r="N5" s="44" t="s">
        <v>17</v>
      </c>
      <c r="P5" s="45"/>
      <c r="Q5" s="44">
        <v>10</v>
      </c>
      <c r="R5" s="44">
        <v>10</v>
      </c>
      <c r="S5" s="45"/>
      <c r="T5" s="44">
        <v>20</v>
      </c>
      <c r="U5" s="44">
        <v>20</v>
      </c>
      <c r="V5" s="45"/>
      <c r="W5" s="44">
        <v>10</v>
      </c>
      <c r="X5" s="44">
        <v>20</v>
      </c>
      <c r="Y5" s="45"/>
      <c r="Z5" s="44">
        <v>10</v>
      </c>
      <c r="AA5" s="44">
        <v>20</v>
      </c>
      <c r="AB5" s="44">
        <v>25</v>
      </c>
      <c r="AD5" s="45"/>
      <c r="AF5" s="44">
        <v>15</v>
      </c>
      <c r="AG5" s="44">
        <v>20</v>
      </c>
      <c r="AH5" s="44">
        <v>25</v>
      </c>
      <c r="AJ5" s="45"/>
      <c r="AK5" s="44" t="s">
        <v>34</v>
      </c>
      <c r="AL5" s="44" t="s">
        <v>35</v>
      </c>
      <c r="AM5" s="45"/>
      <c r="AN5" s="44" t="s">
        <v>36</v>
      </c>
      <c r="AO5" s="44" t="s">
        <v>37</v>
      </c>
      <c r="AP5" s="45"/>
      <c r="AQ5" s="44" t="s">
        <v>43</v>
      </c>
      <c r="AR5" s="44" t="s">
        <v>44</v>
      </c>
      <c r="AS5" s="45"/>
      <c r="AT5" s="44" t="s">
        <v>43</v>
      </c>
      <c r="AU5" s="44" t="s">
        <v>44</v>
      </c>
      <c r="AV5" s="45"/>
      <c r="AW5" s="44" t="s">
        <v>53</v>
      </c>
      <c r="AX5" s="44" t="s">
        <v>54</v>
      </c>
      <c r="AY5" s="47" t="s">
        <v>38</v>
      </c>
      <c r="AZ5" s="45"/>
      <c r="BA5" s="44" t="s">
        <v>39</v>
      </c>
      <c r="BB5" s="44" t="s">
        <v>40</v>
      </c>
      <c r="BC5" s="44" t="s">
        <v>41</v>
      </c>
      <c r="BD5" s="44" t="s">
        <v>42</v>
      </c>
      <c r="BE5" s="45"/>
      <c r="BF5" s="44" t="s">
        <v>68</v>
      </c>
      <c r="BG5" s="44" t="s">
        <v>68</v>
      </c>
      <c r="BH5" s="45"/>
      <c r="BI5" s="44" t="s">
        <v>66</v>
      </c>
      <c r="BJ5" s="44" t="s">
        <v>67</v>
      </c>
      <c r="BK5" s="45"/>
      <c r="BL5" s="44" t="s">
        <v>47</v>
      </c>
      <c r="BM5" s="44" t="s">
        <v>48</v>
      </c>
      <c r="BN5" s="44" t="s">
        <v>70</v>
      </c>
      <c r="BO5" s="44" t="s">
        <v>71</v>
      </c>
      <c r="BP5" s="44" t="s">
        <v>72</v>
      </c>
      <c r="BQ5" s="44" t="s">
        <v>73</v>
      </c>
      <c r="BR5" s="44" t="s">
        <v>55</v>
      </c>
      <c r="BS5" s="44" t="s">
        <v>49</v>
      </c>
      <c r="BT5" s="44" t="s">
        <v>5</v>
      </c>
      <c r="BU5" s="44" t="s">
        <v>75</v>
      </c>
      <c r="BV5" s="44" t="s">
        <v>74</v>
      </c>
      <c r="CE5" s="44" t="s">
        <v>69</v>
      </c>
    </row>
    <row r="6" spans="2:83" x14ac:dyDescent="0.25">
      <c r="C6" t="s">
        <v>22</v>
      </c>
      <c r="D6" t="s">
        <v>23</v>
      </c>
      <c r="E6" t="s">
        <v>10</v>
      </c>
      <c r="F6" s="33" t="s">
        <v>11</v>
      </c>
      <c r="H6" t="s">
        <v>12</v>
      </c>
      <c r="I6" t="s">
        <v>13</v>
      </c>
      <c r="K6" t="s">
        <v>14</v>
      </c>
      <c r="L6" s="30" t="s">
        <v>15</v>
      </c>
      <c r="N6" t="s">
        <v>14</v>
      </c>
      <c r="O6" t="s">
        <v>15</v>
      </c>
      <c r="Q6" t="s">
        <v>14</v>
      </c>
      <c r="R6" t="s">
        <v>18</v>
      </c>
      <c r="T6" t="s">
        <v>14</v>
      </c>
      <c r="U6" t="s">
        <v>18</v>
      </c>
      <c r="Z6" t="s">
        <v>29</v>
      </c>
      <c r="AA6" t="s">
        <v>24</v>
      </c>
      <c r="AB6" t="s">
        <v>28</v>
      </c>
      <c r="AC6" t="s">
        <v>30</v>
      </c>
      <c r="AE6" t="s">
        <v>25</v>
      </c>
      <c r="AF6" t="s">
        <v>31</v>
      </c>
      <c r="AG6" t="s">
        <v>26</v>
      </c>
      <c r="AH6" t="s">
        <v>32</v>
      </c>
      <c r="AI6" t="s">
        <v>33</v>
      </c>
      <c r="BW6" t="s">
        <v>51</v>
      </c>
      <c r="BX6" t="s">
        <v>76</v>
      </c>
      <c r="BY6" t="s">
        <v>77</v>
      </c>
      <c r="BZ6" t="s">
        <v>78</v>
      </c>
      <c r="CA6" t="s">
        <v>79</v>
      </c>
      <c r="CB6" t="s">
        <v>81</v>
      </c>
      <c r="CC6" t="s">
        <v>80</v>
      </c>
      <c r="CD6" t="s">
        <v>50</v>
      </c>
      <c r="CE6" t="s">
        <v>50</v>
      </c>
    </row>
    <row r="7" spans="2:83" x14ac:dyDescent="0.25">
      <c r="B7" s="1">
        <v>37531</v>
      </c>
      <c r="C7">
        <f t="shared" ref="C7:C70" ca="1" si="0">IF(MONTH(B7)&lt;&gt;MONTH(B6),1,0)</f>
        <v>1</v>
      </c>
      <c r="D7" s="7">
        <v>0</v>
      </c>
      <c r="E7" t="str">
        <f ca="1">IF($B7&lt;VLOOKUP(E$6&amp;" Equity",Param,4,0),"",IFERROR(VLOOKUP($B7,OFFSET(Input!$A$1,0,MATCH(Index!E$6&amp;" Equity",Input!$1:$1,0)-1,10000,2),2,0),E6))</f>
        <v/>
      </c>
      <c r="F7" s="33">
        <v>88.9</v>
      </c>
      <c r="H7">
        <f ca="1">IFERROR(VLOOKUP($B7,OFFSET(Input!$A$1,0,MATCH(Index!H$6,Input!$1:$1,0)-1,10000,2),2,0),0)</f>
        <v>0</v>
      </c>
      <c r="I7">
        <f ca="1">IFERROR(VLOOKUP($B7,OFFSET(Input!$A$1,0,MATCH(Index!I$6,Input!$1:$1,0)-1,10000,2),2,0),0)</f>
        <v>0</v>
      </c>
      <c r="K7" t="e">
        <f t="shared" ref="K7:K70" ca="1" si="1">IF($B7&lt;=L_date,IF($B7=L_date,1,K8/((E8+H8)/E7)),K6*((E7+H7)/E6))</f>
        <v>#VALUE!</v>
      </c>
      <c r="L7" s="30">
        <f t="shared" ref="L7:L70" ca="1" si="2">IF($B7&lt;=L_date,IF($B7=L_date,1,L8/((F8+I8)/F7)),L6*((F7+I7)/F6))</f>
        <v>58.781055045544441</v>
      </c>
      <c r="AE7">
        <f ca="1">VLOOKUP($B7,OFFSET(Input!$A$1,0,MATCH(Index!AE$6&amp;" Index",Input!$1:$1,0)-1,10000,2),2,0)</f>
        <v>36.83</v>
      </c>
    </row>
    <row r="8" spans="2:83" x14ac:dyDescent="0.25">
      <c r="B8" s="2">
        <v>37532</v>
      </c>
      <c r="C8">
        <f t="shared" ca="1" si="0"/>
        <v>0</v>
      </c>
      <c r="D8">
        <f t="shared" ref="D8:D70" ca="1" si="3">IF(D7=5,0,IF(D7&lt;&gt;0,D7+1,IF(C7=1,1,0)))</f>
        <v>1</v>
      </c>
      <c r="E8" t="str">
        <f ca="1">IF($B8&lt;VLOOKUP(E$6&amp;" Equity",Param,4,0),"",IFERROR(VLOOKUP($B8,OFFSET(Input!$A$1,0,MATCH(Index!E$6&amp;" Equity",Input!$1:$1,0)-1,10000,2),2,0),E7))</f>
        <v/>
      </c>
      <c r="F8" s="33">
        <v>88.9</v>
      </c>
      <c r="H8">
        <f ca="1">IFERROR(VLOOKUP($B8,OFFSET(Input!$A$1,0,MATCH(Index!H$6,Input!$1:$1,0)-1,10000,2),2,0),0)</f>
        <v>0</v>
      </c>
      <c r="I8">
        <f ca="1">IFERROR(VLOOKUP($B8,OFFSET(Input!$A$1,0,MATCH(Index!I$6,Input!$1:$1,0)-1,10000,2),2,0),0)</f>
        <v>0</v>
      </c>
      <c r="K8" t="e">
        <f t="shared" ca="1" si="1"/>
        <v>#VALUE!</v>
      </c>
      <c r="L8" s="30">
        <f t="shared" ca="1" si="2"/>
        <v>58.781055045544441</v>
      </c>
      <c r="N8" t="e">
        <f t="shared" ref="N8:N71" ca="1" si="4">LN(K8/K7)</f>
        <v>#VALUE!</v>
      </c>
      <c r="O8">
        <f t="shared" ref="O8:O71" ca="1" si="5">LN(L8/L7)</f>
        <v>0</v>
      </c>
      <c r="AE8">
        <f ca="1">VLOOKUP($B8,OFFSET(Input!$A$1,0,MATCH(Index!AE$6&amp;" Index",Input!$1:$1,0)-1,10000,2),2,0)</f>
        <v>37.31</v>
      </c>
      <c r="CE8" t="e">
        <f ca="1">#REF!/#REF!</f>
        <v>#REF!</v>
      </c>
    </row>
    <row r="9" spans="2:83" x14ac:dyDescent="0.25">
      <c r="B9" s="2">
        <v>37533</v>
      </c>
      <c r="C9">
        <f t="shared" ca="1" si="0"/>
        <v>0</v>
      </c>
      <c r="D9">
        <f t="shared" ca="1" si="3"/>
        <v>2</v>
      </c>
      <c r="E9" t="str">
        <f ca="1">IF($B9&lt;VLOOKUP(E$6&amp;" Equity",Param,4,0),"",IFERROR(VLOOKUP($B9,OFFSET(Input!$A$1,0,MATCH(Index!E$6&amp;" Equity",Input!$1:$1,0)-1,10000,2),2,0),E8))</f>
        <v/>
      </c>
      <c r="F9" s="33">
        <v>88.94</v>
      </c>
      <c r="H9">
        <f ca="1">IFERROR(VLOOKUP($B9,OFFSET(Input!$A$1,0,MATCH(Index!H$6,Input!$1:$1,0)-1,10000,2),2,0),0)</f>
        <v>0</v>
      </c>
      <c r="I9">
        <f ca="1">IFERROR(VLOOKUP($B9,OFFSET(Input!$A$1,0,MATCH(Index!I$6,Input!$1:$1,0)-1,10000,2),2,0),0)</f>
        <v>0</v>
      </c>
      <c r="K9" t="e">
        <f t="shared" ca="1" si="1"/>
        <v>#VALUE!</v>
      </c>
      <c r="L9" s="30">
        <f t="shared" ca="1" si="2"/>
        <v>58.807503214293831</v>
      </c>
      <c r="N9" t="e">
        <f t="shared" ca="1" si="4"/>
        <v>#VALUE!</v>
      </c>
      <c r="O9">
        <f t="shared" ca="1" si="5"/>
        <v>4.4984256269134875E-4</v>
      </c>
      <c r="AE9">
        <f ca="1">VLOOKUP($B9,OFFSET(Input!$A$1,0,MATCH(Index!AE$6&amp;" Index",Input!$1:$1,0)-1,10000,2),2,0)</f>
        <v>39.46</v>
      </c>
      <c r="CE9" t="e">
        <f ca="1">#REF!/#REF!</f>
        <v>#REF!</v>
      </c>
    </row>
    <row r="10" spans="2:83" x14ac:dyDescent="0.25">
      <c r="B10" s="2">
        <v>37536</v>
      </c>
      <c r="C10">
        <f t="shared" ca="1" si="0"/>
        <v>0</v>
      </c>
      <c r="D10">
        <f t="shared" ca="1" si="3"/>
        <v>3</v>
      </c>
      <c r="E10" t="str">
        <f ca="1">IF($B10&lt;VLOOKUP(E$6&amp;" Equity",Param,4,0),"",IFERROR(VLOOKUP($B10,OFFSET(Input!$A$1,0,MATCH(Index!E$6&amp;" Equity",Input!$1:$1,0)-1,10000,2),2,0),E9))</f>
        <v/>
      </c>
      <c r="F10" s="33">
        <v>89.5</v>
      </c>
      <c r="H10">
        <f ca="1">IFERROR(VLOOKUP($B10,OFFSET(Input!$A$1,0,MATCH(Index!H$6,Input!$1:$1,0)-1,10000,2),2,0),0)</f>
        <v>0</v>
      </c>
      <c r="I10">
        <f ca="1">IFERROR(VLOOKUP($B10,OFFSET(Input!$A$1,0,MATCH(Index!I$6,Input!$1:$1,0)-1,10000,2),2,0),0)</f>
        <v>0</v>
      </c>
      <c r="K10" t="e">
        <f t="shared" ca="1" si="1"/>
        <v>#VALUE!</v>
      </c>
      <c r="L10" s="30">
        <f t="shared" ca="1" si="2"/>
        <v>59.177777576785452</v>
      </c>
      <c r="N10" t="e">
        <f t="shared" ca="1" si="4"/>
        <v>#VALUE!</v>
      </c>
      <c r="O10">
        <f t="shared" ca="1" si="5"/>
        <v>6.2766401982593612E-3</v>
      </c>
      <c r="AE10">
        <f ca="1">VLOOKUP($B10,OFFSET(Input!$A$1,0,MATCH(Index!AE$6&amp;" Index",Input!$1:$1,0)-1,10000,2),2,0)</f>
        <v>42.64</v>
      </c>
      <c r="CE10" t="e">
        <f ca="1">#REF!/#REF!</f>
        <v>#REF!</v>
      </c>
    </row>
    <row r="11" spans="2:83" x14ac:dyDescent="0.25">
      <c r="B11" s="2">
        <v>37537</v>
      </c>
      <c r="C11">
        <f t="shared" ca="1" si="0"/>
        <v>0</v>
      </c>
      <c r="D11">
        <f t="shared" ca="1" si="3"/>
        <v>4</v>
      </c>
      <c r="E11" t="str">
        <f ca="1">IF($B11&lt;VLOOKUP(E$6&amp;" Equity",Param,4,0),"",IFERROR(VLOOKUP($B11,OFFSET(Input!$A$1,0,MATCH(Index!E$6&amp;" Equity",Input!$1:$1,0)-1,10000,2),2,0),E10))</f>
        <v/>
      </c>
      <c r="F11" s="33">
        <v>89.62</v>
      </c>
      <c r="H11">
        <f ca="1">IFERROR(VLOOKUP($B11,OFFSET(Input!$A$1,0,MATCH(Index!H$6,Input!$1:$1,0)-1,10000,2),2,0),0)</f>
        <v>0</v>
      </c>
      <c r="I11">
        <f ca="1">IFERROR(VLOOKUP($B11,OFFSET(Input!$A$1,0,MATCH(Index!I$6,Input!$1:$1,0)-1,10000,2),2,0),0)</f>
        <v>0</v>
      </c>
      <c r="K11" t="e">
        <f t="shared" ca="1" si="1"/>
        <v>#VALUE!</v>
      </c>
      <c r="L11" s="30">
        <f t="shared" ca="1" si="2"/>
        <v>59.257122083033657</v>
      </c>
      <c r="N11" t="e">
        <f t="shared" ca="1" si="4"/>
        <v>#VALUE!</v>
      </c>
      <c r="O11">
        <f t="shared" ca="1" si="5"/>
        <v>1.3398840771872572E-3</v>
      </c>
      <c r="AE11">
        <f ca="1">VLOOKUP($B11,OFFSET(Input!$A$1,0,MATCH(Index!AE$6&amp;" Index",Input!$1:$1,0)-1,10000,2),2,0)</f>
        <v>41.02</v>
      </c>
    </row>
    <row r="12" spans="2:83" x14ac:dyDescent="0.25">
      <c r="B12" s="2">
        <v>37538</v>
      </c>
      <c r="C12">
        <f t="shared" ca="1" si="0"/>
        <v>0</v>
      </c>
      <c r="D12">
        <f t="shared" ca="1" si="3"/>
        <v>5</v>
      </c>
      <c r="E12" t="str">
        <f ca="1">IF($B12&lt;VLOOKUP(E$6&amp;" Equity",Param,4,0),"",IFERROR(VLOOKUP($B12,OFFSET(Input!$A$1,0,MATCH(Index!E$6&amp;" Equity",Input!$1:$1,0)-1,10000,2),2,0),E11))</f>
        <v/>
      </c>
      <c r="F12" s="33">
        <v>90.08</v>
      </c>
      <c r="H12">
        <f ca="1">IFERROR(VLOOKUP($B12,OFFSET(Input!$A$1,0,MATCH(Index!H$6,Input!$1:$1,0)-1,10000,2),2,0),0)</f>
        <v>0</v>
      </c>
      <c r="I12">
        <f ca="1">IFERROR(VLOOKUP($B12,OFFSET(Input!$A$1,0,MATCH(Index!I$6,Input!$1:$1,0)-1,10000,2),2,0),0)</f>
        <v>0</v>
      </c>
      <c r="K12" t="e">
        <f t="shared" ca="1" si="1"/>
        <v>#VALUE!</v>
      </c>
      <c r="L12" s="30">
        <f t="shared" ca="1" si="2"/>
        <v>59.561276023651764</v>
      </c>
      <c r="N12" t="e">
        <f t="shared" ca="1" si="4"/>
        <v>#VALUE!</v>
      </c>
      <c r="O12">
        <f t="shared" ca="1" si="5"/>
        <v>5.1196550333831607E-3</v>
      </c>
      <c r="AE12">
        <f ca="1">VLOOKUP($B12,OFFSET(Input!$A$1,0,MATCH(Index!AE$6&amp;" Index",Input!$1:$1,0)-1,10000,2),2,0)</f>
        <v>42.13</v>
      </c>
    </row>
    <row r="13" spans="2:83" x14ac:dyDescent="0.25">
      <c r="B13" s="2">
        <v>37539</v>
      </c>
      <c r="C13">
        <f t="shared" ca="1" si="0"/>
        <v>0</v>
      </c>
      <c r="D13">
        <f t="shared" ca="1" si="3"/>
        <v>0</v>
      </c>
      <c r="E13" t="str">
        <f ca="1">IF($B13&lt;VLOOKUP(E$6&amp;" Equity",Param,4,0),"",IFERROR(VLOOKUP($B13,OFFSET(Input!$A$1,0,MATCH(Index!E$6&amp;" Equity",Input!$1:$1,0)-1,10000,2),2,0),E12))</f>
        <v/>
      </c>
      <c r="F13" s="33">
        <v>89.47</v>
      </c>
      <c r="H13">
        <f ca="1">IFERROR(VLOOKUP($B13,OFFSET(Input!$A$1,0,MATCH(Index!H$6,Input!$1:$1,0)-1,10000,2),2,0),0)</f>
        <v>0</v>
      </c>
      <c r="I13">
        <f ca="1">IFERROR(VLOOKUP($B13,OFFSET(Input!$A$1,0,MATCH(Index!I$6,Input!$1:$1,0)-1,10000,2),2,0),0)</f>
        <v>0</v>
      </c>
      <c r="K13" t="e">
        <f t="shared" ca="1" si="1"/>
        <v>#VALUE!</v>
      </c>
      <c r="L13" s="30">
        <f t="shared" ca="1" si="2"/>
        <v>59.157941450223397</v>
      </c>
      <c r="N13" t="e">
        <f t="shared" ca="1" si="4"/>
        <v>#VALUE!</v>
      </c>
      <c r="O13">
        <f t="shared" ca="1" si="5"/>
        <v>-6.7947908318755834E-3</v>
      </c>
      <c r="AE13">
        <f ca="1">VLOOKUP($B13,OFFSET(Input!$A$1,0,MATCH(Index!AE$6&amp;" Index",Input!$1:$1,0)-1,10000,2),2,0)</f>
        <v>37.549999999999997</v>
      </c>
    </row>
    <row r="14" spans="2:83" x14ac:dyDescent="0.25">
      <c r="B14" s="2">
        <v>37540</v>
      </c>
      <c r="C14">
        <f t="shared" ca="1" si="0"/>
        <v>0</v>
      </c>
      <c r="D14">
        <f t="shared" ca="1" si="3"/>
        <v>0</v>
      </c>
      <c r="E14" t="str">
        <f ca="1">IF($B14&lt;VLOOKUP(E$6&amp;" Equity",Param,4,0),"",IFERROR(VLOOKUP($B14,OFFSET(Input!$A$1,0,MATCH(Index!E$6&amp;" Equity",Input!$1:$1,0)-1,10000,2),2,0),E13))</f>
        <v/>
      </c>
      <c r="F14" s="33">
        <v>89.18</v>
      </c>
      <c r="H14">
        <f ca="1">IFERROR(VLOOKUP($B14,OFFSET(Input!$A$1,0,MATCH(Index!H$6,Input!$1:$1,0)-1,10000,2),2,0),0)</f>
        <v>0</v>
      </c>
      <c r="I14">
        <f ca="1">IFERROR(VLOOKUP($B14,OFFSET(Input!$A$1,0,MATCH(Index!I$6,Input!$1:$1,0)-1,10000,2),2,0),0)</f>
        <v>0</v>
      </c>
      <c r="K14" t="e">
        <f t="shared" ca="1" si="1"/>
        <v>#VALUE!</v>
      </c>
      <c r="L14" s="30">
        <f t="shared" ca="1" si="2"/>
        <v>58.966192226790241</v>
      </c>
      <c r="N14" t="e">
        <f t="shared" ca="1" si="4"/>
        <v>#VALUE!</v>
      </c>
      <c r="O14">
        <f t="shared" ca="1" si="5"/>
        <v>-3.2465743601739873E-3</v>
      </c>
      <c r="AE14">
        <f ca="1">VLOOKUP($B14,OFFSET(Input!$A$1,0,MATCH(Index!AE$6&amp;" Index",Input!$1:$1,0)-1,10000,2),2,0)</f>
        <v>35.700000000000003</v>
      </c>
    </row>
    <row r="15" spans="2:83" x14ac:dyDescent="0.25">
      <c r="B15" s="2">
        <v>37543</v>
      </c>
      <c r="C15">
        <f t="shared" ca="1" si="0"/>
        <v>0</v>
      </c>
      <c r="D15">
        <f t="shared" ca="1" si="3"/>
        <v>0</v>
      </c>
      <c r="E15" t="str">
        <f ca="1">IF($B15&lt;VLOOKUP(E$6&amp;" Equity",Param,4,0),"",IFERROR(VLOOKUP($B15,OFFSET(Input!$A$1,0,MATCH(Index!E$6&amp;" Equity",Input!$1:$1,0)-1,10000,2),2,0),E14))</f>
        <v/>
      </c>
      <c r="F15" s="33">
        <v>89.18</v>
      </c>
      <c r="H15">
        <f ca="1">IFERROR(VLOOKUP($B15,OFFSET(Input!$A$1,0,MATCH(Index!H$6,Input!$1:$1,0)-1,10000,2),2,0),0)</f>
        <v>0</v>
      </c>
      <c r="I15">
        <f ca="1">IFERROR(VLOOKUP($B15,OFFSET(Input!$A$1,0,MATCH(Index!I$6,Input!$1:$1,0)-1,10000,2),2,0),0)</f>
        <v>0</v>
      </c>
      <c r="K15" t="e">
        <f t="shared" ca="1" si="1"/>
        <v>#VALUE!</v>
      </c>
      <c r="L15" s="30">
        <f t="shared" ca="1" si="2"/>
        <v>58.966192226790241</v>
      </c>
      <c r="N15" t="e">
        <f t="shared" ca="1" si="4"/>
        <v>#VALUE!</v>
      </c>
      <c r="O15">
        <f t="shared" ca="1" si="5"/>
        <v>0</v>
      </c>
      <c r="AE15">
        <f ca="1">VLOOKUP($B15,OFFSET(Input!$A$1,0,MATCH(Index!AE$6&amp;" Index",Input!$1:$1,0)-1,10000,2),2,0)</f>
        <v>36.04</v>
      </c>
    </row>
    <row r="16" spans="2:83" x14ac:dyDescent="0.25">
      <c r="B16" s="2">
        <v>37544</v>
      </c>
      <c r="C16">
        <f t="shared" ca="1" si="0"/>
        <v>0</v>
      </c>
      <c r="D16">
        <f t="shared" ca="1" si="3"/>
        <v>0</v>
      </c>
      <c r="E16" t="str">
        <f ca="1">IF($B16&lt;VLOOKUP(E$6&amp;" Equity",Param,4,0),"",IFERROR(VLOOKUP($B16,OFFSET(Input!$A$1,0,MATCH(Index!E$6&amp;" Equity",Input!$1:$1,0)-1,10000,2),2,0),E15))</f>
        <v/>
      </c>
      <c r="F16" s="33">
        <v>86.77</v>
      </c>
      <c r="H16">
        <f ca="1">IFERROR(VLOOKUP($B16,OFFSET(Input!$A$1,0,MATCH(Index!H$6,Input!$1:$1,0)-1,10000,2),2,0),0)</f>
        <v>0</v>
      </c>
      <c r="I16">
        <f ca="1">IFERROR(VLOOKUP($B16,OFFSET(Input!$A$1,0,MATCH(Index!I$6,Input!$1:$1,0)-1,10000,2),2,0),0)</f>
        <v>0</v>
      </c>
      <c r="K16" t="e">
        <f t="shared" ca="1" si="1"/>
        <v>#VALUE!</v>
      </c>
      <c r="L16" s="30">
        <f t="shared" ca="1" si="2"/>
        <v>57.372690059638799</v>
      </c>
      <c r="N16" t="e">
        <f t="shared" ca="1" si="4"/>
        <v>#VALUE!</v>
      </c>
      <c r="O16">
        <f t="shared" ca="1" si="5"/>
        <v>-2.7395859393932426E-2</v>
      </c>
      <c r="AE16">
        <f ca="1">VLOOKUP($B16,OFFSET(Input!$A$1,0,MATCH(Index!AE$6&amp;" Index",Input!$1:$1,0)-1,10000,2),2,0)</f>
        <v>34.020000000000003</v>
      </c>
    </row>
    <row r="17" spans="2:31" x14ac:dyDescent="0.25">
      <c r="B17" s="2">
        <v>37545</v>
      </c>
      <c r="C17">
        <f t="shared" ca="1" si="0"/>
        <v>0</v>
      </c>
      <c r="D17">
        <f t="shared" ca="1" si="3"/>
        <v>0</v>
      </c>
      <c r="E17" t="str">
        <f ca="1">IF($B17&lt;VLOOKUP(E$6&amp;" Equity",Param,4,0),"",IFERROR(VLOOKUP($B17,OFFSET(Input!$A$1,0,MATCH(Index!E$6&amp;" Equity",Input!$1:$1,0)-1,10000,2),2,0),E16))</f>
        <v/>
      </c>
      <c r="F17" s="33">
        <v>86.12</v>
      </c>
      <c r="H17">
        <f ca="1">IFERROR(VLOOKUP($B17,OFFSET(Input!$A$1,0,MATCH(Index!H$6,Input!$1:$1,0)-1,10000,2),2,0),0)</f>
        <v>0</v>
      </c>
      <c r="I17">
        <f ca="1">IFERROR(VLOOKUP($B17,OFFSET(Input!$A$1,0,MATCH(Index!I$6,Input!$1:$1,0)-1,10000,2),2,0),0)</f>
        <v>0</v>
      </c>
      <c r="K17" t="e">
        <f t="shared" ca="1" si="1"/>
        <v>#VALUE!</v>
      </c>
      <c r="L17" s="30">
        <f t="shared" ca="1" si="2"/>
        <v>56.942907317461035</v>
      </c>
      <c r="N17" t="e">
        <f t="shared" ca="1" si="4"/>
        <v>#VALUE!</v>
      </c>
      <c r="O17">
        <f t="shared" ca="1" si="5"/>
        <v>-7.5192673092359741E-3</v>
      </c>
      <c r="AE17">
        <f ca="1">VLOOKUP($B17,OFFSET(Input!$A$1,0,MATCH(Index!AE$6&amp;" Index",Input!$1:$1,0)-1,10000,2),2,0)</f>
        <v>36</v>
      </c>
    </row>
    <row r="18" spans="2:31" x14ac:dyDescent="0.25">
      <c r="B18" s="2">
        <v>37546</v>
      </c>
      <c r="C18">
        <f t="shared" ca="1" si="0"/>
        <v>0</v>
      </c>
      <c r="D18">
        <f t="shared" ca="1" si="3"/>
        <v>0</v>
      </c>
      <c r="E18" t="str">
        <f ca="1">IF($B18&lt;VLOOKUP(E$6&amp;" Equity",Param,4,0),"",IFERROR(VLOOKUP($B18,OFFSET(Input!$A$1,0,MATCH(Index!E$6&amp;" Equity",Input!$1:$1,0)-1,10000,2),2,0),E17))</f>
        <v/>
      </c>
      <c r="F18" s="33">
        <v>85.3</v>
      </c>
      <c r="H18">
        <f ca="1">IFERROR(VLOOKUP($B18,OFFSET(Input!$A$1,0,MATCH(Index!H$6,Input!$1:$1,0)-1,10000,2),2,0),0)</f>
        <v>0</v>
      </c>
      <c r="I18">
        <f ca="1">IFERROR(VLOOKUP($B18,OFFSET(Input!$A$1,0,MATCH(Index!I$6,Input!$1:$1,0)-1,10000,2),2,0),0)</f>
        <v>0</v>
      </c>
      <c r="K18" t="e">
        <f t="shared" ca="1" si="1"/>
        <v>#VALUE!</v>
      </c>
      <c r="L18" s="30">
        <f t="shared" ca="1" si="2"/>
        <v>56.400719858098299</v>
      </c>
      <c r="N18" t="e">
        <f t="shared" ca="1" si="4"/>
        <v>#VALUE!</v>
      </c>
      <c r="O18">
        <f t="shared" ca="1" si="5"/>
        <v>-9.5672179985289672E-3</v>
      </c>
      <c r="AE18">
        <f ca="1">VLOOKUP($B18,OFFSET(Input!$A$1,0,MATCH(Index!AE$6&amp;" Index",Input!$1:$1,0)-1,10000,2),2,0)</f>
        <v>34.1</v>
      </c>
    </row>
    <row r="19" spans="2:31" x14ac:dyDescent="0.25">
      <c r="B19" s="2">
        <v>37547</v>
      </c>
      <c r="C19">
        <f t="shared" ca="1" si="0"/>
        <v>0</v>
      </c>
      <c r="D19">
        <f t="shared" ca="1" si="3"/>
        <v>0</v>
      </c>
      <c r="E19" t="str">
        <f ca="1">IF($B19&lt;VLOOKUP(E$6&amp;" Equity",Param,4,0),"",IFERROR(VLOOKUP($B19,OFFSET(Input!$A$1,0,MATCH(Index!E$6&amp;" Equity",Input!$1:$1,0)-1,10000,2),2,0),E18))</f>
        <v/>
      </c>
      <c r="F19" s="33">
        <v>84.89</v>
      </c>
      <c r="H19">
        <f ca="1">IFERROR(VLOOKUP($B19,OFFSET(Input!$A$1,0,MATCH(Index!H$6,Input!$1:$1,0)-1,10000,2),2,0),0)</f>
        <v>0</v>
      </c>
      <c r="I19">
        <f ca="1">IFERROR(VLOOKUP($B19,OFFSET(Input!$A$1,0,MATCH(Index!I$6,Input!$1:$1,0)-1,10000,2),2,0),0)</f>
        <v>0</v>
      </c>
      <c r="K19" t="e">
        <f t="shared" ca="1" si="1"/>
        <v>#VALUE!</v>
      </c>
      <c r="L19" s="30">
        <f t="shared" ca="1" si="2"/>
        <v>56.129626128416938</v>
      </c>
      <c r="N19" t="e">
        <f t="shared" ca="1" si="4"/>
        <v>#VALUE!</v>
      </c>
      <c r="O19">
        <f t="shared" ca="1" si="5"/>
        <v>-4.8181537477569886E-3</v>
      </c>
      <c r="AE19">
        <f ca="1">VLOOKUP($B19,OFFSET(Input!$A$1,0,MATCH(Index!AE$6&amp;" Index",Input!$1:$1,0)-1,10000,2),2,0)</f>
        <v>33.53</v>
      </c>
    </row>
    <row r="20" spans="2:31" x14ac:dyDescent="0.25">
      <c r="B20" s="2">
        <v>37550</v>
      </c>
      <c r="C20">
        <f t="shared" ca="1" si="0"/>
        <v>0</v>
      </c>
      <c r="D20">
        <f t="shared" ca="1" si="3"/>
        <v>0</v>
      </c>
      <c r="E20" t="str">
        <f ca="1">IF($B20&lt;VLOOKUP(E$6&amp;" Equity",Param,4,0),"",IFERROR(VLOOKUP($B20,OFFSET(Input!$A$1,0,MATCH(Index!E$6&amp;" Equity",Input!$1:$1,0)-1,10000,2),2,0),E19))</f>
        <v/>
      </c>
      <c r="F20" s="33">
        <v>84.65</v>
      </c>
      <c r="H20">
        <f ca="1">IFERROR(VLOOKUP($B20,OFFSET(Input!$A$1,0,MATCH(Index!H$6,Input!$1:$1,0)-1,10000,2),2,0),0)</f>
        <v>0</v>
      </c>
      <c r="I20">
        <f ca="1">IFERROR(VLOOKUP($B20,OFFSET(Input!$A$1,0,MATCH(Index!I$6,Input!$1:$1,0)-1,10000,2),2,0),0)</f>
        <v>0</v>
      </c>
      <c r="K20" t="e">
        <f t="shared" ca="1" si="1"/>
        <v>#VALUE!</v>
      </c>
      <c r="L20" s="30">
        <f t="shared" ca="1" si="2"/>
        <v>55.970937115920535</v>
      </c>
      <c r="N20" t="e">
        <f t="shared" ca="1" si="4"/>
        <v>#VALUE!</v>
      </c>
      <c r="O20">
        <f t="shared" ca="1" si="5"/>
        <v>-2.8311921707319674E-3</v>
      </c>
      <c r="AE20">
        <f ca="1">VLOOKUP($B20,OFFSET(Input!$A$1,0,MATCH(Index!AE$6&amp;" Index",Input!$1:$1,0)-1,10000,2),2,0)</f>
        <v>33.11</v>
      </c>
    </row>
    <row r="21" spans="2:31" x14ac:dyDescent="0.25">
      <c r="B21" s="2">
        <v>37551</v>
      </c>
      <c r="C21">
        <f t="shared" ca="1" si="0"/>
        <v>0</v>
      </c>
      <c r="D21">
        <f t="shared" ca="1" si="3"/>
        <v>0</v>
      </c>
      <c r="E21" t="str">
        <f ca="1">IF($B21&lt;VLOOKUP(E$6&amp;" Equity",Param,4,0),"",IFERROR(VLOOKUP($B21,OFFSET(Input!$A$1,0,MATCH(Index!E$6&amp;" Equity",Input!$1:$1,0)-1,10000,2),2,0),E20))</f>
        <v/>
      </c>
      <c r="F21" s="33">
        <v>84.48</v>
      </c>
      <c r="H21">
        <f ca="1">IFERROR(VLOOKUP($B21,OFFSET(Input!$A$1,0,MATCH(Index!H$6,Input!$1:$1,0)-1,10000,2),2,0),0)</f>
        <v>0</v>
      </c>
      <c r="I21">
        <f ca="1">IFERROR(VLOOKUP($B21,OFFSET(Input!$A$1,0,MATCH(Index!I$6,Input!$1:$1,0)-1,10000,2),2,0),0)</f>
        <v>0</v>
      </c>
      <c r="K21" t="e">
        <f t="shared" ca="1" si="1"/>
        <v>#VALUE!</v>
      </c>
      <c r="L21" s="30">
        <f t="shared" ca="1" si="2"/>
        <v>55.858532398735576</v>
      </c>
      <c r="N21" t="e">
        <f t="shared" ca="1" si="4"/>
        <v>#VALUE!</v>
      </c>
      <c r="O21">
        <f t="shared" ca="1" si="5"/>
        <v>-2.0102886211930131E-3</v>
      </c>
      <c r="AE21">
        <f ca="1">VLOOKUP($B21,OFFSET(Input!$A$1,0,MATCH(Index!AE$6&amp;" Index",Input!$1:$1,0)-1,10000,2),2,0)</f>
        <v>34.090000000000003</v>
      </c>
    </row>
    <row r="22" spans="2:31" x14ac:dyDescent="0.25">
      <c r="B22" s="2">
        <v>37552</v>
      </c>
      <c r="C22">
        <f t="shared" ca="1" si="0"/>
        <v>0</v>
      </c>
      <c r="D22">
        <f t="shared" ca="1" si="3"/>
        <v>0</v>
      </c>
      <c r="E22" t="str">
        <f ca="1">IF($B22&lt;VLOOKUP(E$6&amp;" Equity",Param,4,0),"",IFERROR(VLOOKUP($B22,OFFSET(Input!$A$1,0,MATCH(Index!E$6&amp;" Equity",Input!$1:$1,0)-1,10000,2),2,0),E21))</f>
        <v/>
      </c>
      <c r="F22" s="33">
        <v>84.38</v>
      </c>
      <c r="H22">
        <f ca="1">IFERROR(VLOOKUP($B22,OFFSET(Input!$A$1,0,MATCH(Index!H$6,Input!$1:$1,0)-1,10000,2),2,0),0)</f>
        <v>0</v>
      </c>
      <c r="I22">
        <f ca="1">IFERROR(VLOOKUP($B22,OFFSET(Input!$A$1,0,MATCH(Index!I$6,Input!$1:$1,0)-1,10000,2),2,0),0)</f>
        <v>0</v>
      </c>
      <c r="K22" t="e">
        <f t="shared" ca="1" si="1"/>
        <v>#VALUE!</v>
      </c>
      <c r="L22" s="30">
        <f t="shared" ca="1" si="2"/>
        <v>55.792411976862063</v>
      </c>
      <c r="N22" t="e">
        <f t="shared" ca="1" si="4"/>
        <v>#VALUE!</v>
      </c>
      <c r="O22">
        <f t="shared" ca="1" si="5"/>
        <v>-1.1844132617588742E-3</v>
      </c>
      <c r="AE22">
        <f ca="1">VLOOKUP($B22,OFFSET(Input!$A$1,0,MATCH(Index!AE$6&amp;" Index",Input!$1:$1,0)-1,10000,2),2,0)</f>
        <v>33.200000000000003</v>
      </c>
    </row>
    <row r="23" spans="2:31" x14ac:dyDescent="0.25">
      <c r="B23" s="2">
        <v>37553</v>
      </c>
      <c r="C23">
        <f t="shared" ca="1" si="0"/>
        <v>0</v>
      </c>
      <c r="D23">
        <f t="shared" ca="1" si="3"/>
        <v>0</v>
      </c>
      <c r="E23" t="str">
        <f ca="1">IF($B23&lt;VLOOKUP(E$6&amp;" Equity",Param,4,0),"",IFERROR(VLOOKUP($B23,OFFSET(Input!$A$1,0,MATCH(Index!E$6&amp;" Equity",Input!$1:$1,0)-1,10000,2),2,0),E22))</f>
        <v/>
      </c>
      <c r="F23" s="33">
        <v>84.38</v>
      </c>
      <c r="H23">
        <f ca="1">IFERROR(VLOOKUP($B23,OFFSET(Input!$A$1,0,MATCH(Index!H$6,Input!$1:$1,0)-1,10000,2),2,0),0)</f>
        <v>0</v>
      </c>
      <c r="I23">
        <f ca="1">IFERROR(VLOOKUP($B23,OFFSET(Input!$A$1,0,MATCH(Index!I$6,Input!$1:$1,0)-1,10000,2),2,0),0)</f>
        <v>0</v>
      </c>
      <c r="K23" t="e">
        <f t="shared" ca="1" si="1"/>
        <v>#VALUE!</v>
      </c>
      <c r="L23" s="30">
        <f t="shared" ca="1" si="2"/>
        <v>55.792411976862063</v>
      </c>
      <c r="N23" t="e">
        <f t="shared" ca="1" si="4"/>
        <v>#VALUE!</v>
      </c>
      <c r="O23">
        <f t="shared" ca="1" si="5"/>
        <v>0</v>
      </c>
      <c r="AE23">
        <f ca="1">VLOOKUP($B23,OFFSET(Input!$A$1,0,MATCH(Index!AE$6&amp;" Index",Input!$1:$1,0)-1,10000,2),2,0)</f>
        <v>34.03</v>
      </c>
    </row>
    <row r="24" spans="2:31" x14ac:dyDescent="0.25">
      <c r="B24" s="2">
        <v>37554</v>
      </c>
      <c r="C24">
        <f t="shared" ca="1" si="0"/>
        <v>0</v>
      </c>
      <c r="D24">
        <f t="shared" ca="1" si="3"/>
        <v>0</v>
      </c>
      <c r="E24" t="str">
        <f ca="1">IF($B24&lt;VLOOKUP(E$6&amp;" Equity",Param,4,0),"",IFERROR(VLOOKUP($B24,OFFSET(Input!$A$1,0,MATCH(Index!E$6&amp;" Equity",Input!$1:$1,0)-1,10000,2),2,0),E23))</f>
        <v/>
      </c>
      <c r="F24" s="33">
        <v>84.38</v>
      </c>
      <c r="H24">
        <f ca="1">IFERROR(VLOOKUP($B24,OFFSET(Input!$A$1,0,MATCH(Index!H$6,Input!$1:$1,0)-1,10000,2),2,0),0)</f>
        <v>0</v>
      </c>
      <c r="I24">
        <f ca="1">IFERROR(VLOOKUP($B24,OFFSET(Input!$A$1,0,MATCH(Index!I$6,Input!$1:$1,0)-1,10000,2),2,0),0)</f>
        <v>0</v>
      </c>
      <c r="K24" t="e">
        <f t="shared" ca="1" si="1"/>
        <v>#VALUE!</v>
      </c>
      <c r="L24" s="30">
        <f t="shared" ca="1" si="2"/>
        <v>55.792411976862063</v>
      </c>
      <c r="N24" t="e">
        <f t="shared" ca="1" si="4"/>
        <v>#VALUE!</v>
      </c>
      <c r="O24">
        <f t="shared" ca="1" si="5"/>
        <v>0</v>
      </c>
      <c r="AE24">
        <f ca="1">VLOOKUP($B24,OFFSET(Input!$A$1,0,MATCH(Index!AE$6&amp;" Index",Input!$1:$1,0)-1,10000,2),2,0)</f>
        <v>30</v>
      </c>
    </row>
    <row r="25" spans="2:31" x14ac:dyDescent="0.25">
      <c r="B25" s="2">
        <v>37557</v>
      </c>
      <c r="C25">
        <f t="shared" ca="1" si="0"/>
        <v>0</v>
      </c>
      <c r="D25">
        <f t="shared" ca="1" si="3"/>
        <v>0</v>
      </c>
      <c r="E25" t="str">
        <f ca="1">IF($B25&lt;VLOOKUP(E$6&amp;" Equity",Param,4,0),"",IFERROR(VLOOKUP($B25,OFFSET(Input!$A$1,0,MATCH(Index!E$6&amp;" Equity",Input!$1:$1,0)-1,10000,2),2,0),E24))</f>
        <v/>
      </c>
      <c r="F25" s="33">
        <v>85.52</v>
      </c>
      <c r="H25">
        <f ca="1">IFERROR(VLOOKUP($B25,OFFSET(Input!$A$1,0,MATCH(Index!H$6,Input!$1:$1,0)-1,10000,2),2,0),0)</f>
        <v>0</v>
      </c>
      <c r="I25">
        <f ca="1">IFERROR(VLOOKUP($B25,OFFSET(Input!$A$1,0,MATCH(Index!I$6,Input!$1:$1,0)-1,10000,2),2,0),0)</f>
        <v>0</v>
      </c>
      <c r="K25" t="e">
        <f t="shared" ca="1" si="1"/>
        <v>#VALUE!</v>
      </c>
      <c r="L25" s="30">
        <f t="shared" ca="1" si="2"/>
        <v>56.546184786219996</v>
      </c>
      <c r="N25" t="e">
        <f t="shared" ca="1" si="4"/>
        <v>#VALUE!</v>
      </c>
      <c r="O25">
        <f t="shared" ca="1" si="5"/>
        <v>1.3419860020597078E-2</v>
      </c>
      <c r="AE25">
        <f ca="1">VLOOKUP($B25,OFFSET(Input!$A$1,0,MATCH(Index!AE$6&amp;" Index",Input!$1:$1,0)-1,10000,2),2,0)</f>
        <v>31.07</v>
      </c>
    </row>
    <row r="26" spans="2:31" x14ac:dyDescent="0.25">
      <c r="B26" s="2">
        <v>37558</v>
      </c>
      <c r="C26">
        <f t="shared" ca="1" si="0"/>
        <v>0</v>
      </c>
      <c r="D26">
        <f t="shared" ca="1" si="3"/>
        <v>0</v>
      </c>
      <c r="E26" t="str">
        <f ca="1">IF($B26&lt;VLOOKUP(E$6&amp;" Equity",Param,4,0),"",IFERROR(VLOOKUP($B26,OFFSET(Input!$A$1,0,MATCH(Index!E$6&amp;" Equity",Input!$1:$1,0)-1,10000,2),2,0),E25))</f>
        <v/>
      </c>
      <c r="F26" s="33">
        <v>86.62</v>
      </c>
      <c r="H26">
        <f ca="1">IFERROR(VLOOKUP($B26,OFFSET(Input!$A$1,0,MATCH(Index!H$6,Input!$1:$1,0)-1,10000,2),2,0),0)</f>
        <v>0</v>
      </c>
      <c r="I26">
        <f ca="1">IFERROR(VLOOKUP($B26,OFFSET(Input!$A$1,0,MATCH(Index!I$6,Input!$1:$1,0)-1,10000,2),2,0),0)</f>
        <v>0</v>
      </c>
      <c r="K26" t="e">
        <f t="shared" ca="1" si="1"/>
        <v>#VALUE!</v>
      </c>
      <c r="L26" s="30">
        <f t="shared" ca="1" si="2"/>
        <v>57.273509426828539</v>
      </c>
      <c r="N26" t="e">
        <f t="shared" ca="1" si="4"/>
        <v>#VALUE!</v>
      </c>
      <c r="O26">
        <f t="shared" ca="1" si="5"/>
        <v>1.2780469069690914E-2</v>
      </c>
      <c r="AE26">
        <f ca="1">VLOOKUP($B26,OFFSET(Input!$A$1,0,MATCH(Index!AE$6&amp;" Index",Input!$1:$1,0)-1,10000,2),2,0)</f>
        <v>32.270000000000003</v>
      </c>
    </row>
    <row r="27" spans="2:31" x14ac:dyDescent="0.25">
      <c r="B27" s="2">
        <v>37559</v>
      </c>
      <c r="C27">
        <f t="shared" ca="1" si="0"/>
        <v>0</v>
      </c>
      <c r="D27">
        <f t="shared" ca="1" si="3"/>
        <v>0</v>
      </c>
      <c r="E27" t="str">
        <f ca="1">IF($B27&lt;VLOOKUP(E$6&amp;" Equity",Param,4,0),"",IFERROR(VLOOKUP($B27,OFFSET(Input!$A$1,0,MATCH(Index!E$6&amp;" Equity",Input!$1:$1,0)-1,10000,2),2,0),E26))</f>
        <v/>
      </c>
      <c r="F27" s="33">
        <v>86.4</v>
      </c>
      <c r="H27">
        <f ca="1">IFERROR(VLOOKUP($B27,OFFSET(Input!$A$1,0,MATCH(Index!H$6,Input!$1:$1,0)-1,10000,2),2,0),0)</f>
        <v>0</v>
      </c>
      <c r="I27">
        <f ca="1">IFERROR(VLOOKUP($B27,OFFSET(Input!$A$1,0,MATCH(Index!I$6,Input!$1:$1,0)-1,10000,2),2,0),0)</f>
        <v>0</v>
      </c>
      <c r="K27" t="e">
        <f t="shared" ca="1" si="1"/>
        <v>#VALUE!</v>
      </c>
      <c r="L27" s="30">
        <f t="shared" ca="1" si="2"/>
        <v>57.128044498706828</v>
      </c>
      <c r="N27" t="e">
        <f t="shared" ca="1" si="4"/>
        <v>#VALUE!</v>
      </c>
      <c r="O27">
        <f t="shared" ca="1" si="5"/>
        <v>-2.5430599764708038E-3</v>
      </c>
      <c r="AE27">
        <f ca="1">VLOOKUP($B27,OFFSET(Input!$A$1,0,MATCH(Index!AE$6&amp;" Index",Input!$1:$1,0)-1,10000,2),2,0)</f>
        <v>31.23</v>
      </c>
    </row>
    <row r="28" spans="2:31" x14ac:dyDescent="0.25">
      <c r="B28" s="2">
        <v>37560</v>
      </c>
      <c r="C28">
        <f t="shared" ca="1" si="0"/>
        <v>0</v>
      </c>
      <c r="D28">
        <f t="shared" ca="1" si="3"/>
        <v>0</v>
      </c>
      <c r="E28" t="str">
        <f ca="1">IF($B28&lt;VLOOKUP(E$6&amp;" Equity",Param,4,0),"",IFERROR(VLOOKUP($B28,OFFSET(Input!$A$1,0,MATCH(Index!E$6&amp;" Equity",Input!$1:$1,0)-1,10000,2),2,0),E27))</f>
        <v/>
      </c>
      <c r="F28" s="33">
        <v>86.4</v>
      </c>
      <c r="H28">
        <f ca="1">IFERROR(VLOOKUP($B28,OFFSET(Input!$A$1,0,MATCH(Index!H$6,Input!$1:$1,0)-1,10000,2),2,0),0)</f>
        <v>0</v>
      </c>
      <c r="I28">
        <f ca="1">IFERROR(VLOOKUP($B28,OFFSET(Input!$A$1,0,MATCH(Index!I$6,Input!$1:$1,0)-1,10000,2),2,0),0)</f>
        <v>0</v>
      </c>
      <c r="K28" t="e">
        <f t="shared" ca="1" si="1"/>
        <v>#VALUE!</v>
      </c>
      <c r="L28" s="30">
        <f t="shared" ca="1" si="2"/>
        <v>57.128044498706828</v>
      </c>
      <c r="N28" t="e">
        <f t="shared" ca="1" si="4"/>
        <v>#VALUE!</v>
      </c>
      <c r="O28">
        <f t="shared" ca="1" si="5"/>
        <v>0</v>
      </c>
      <c r="AE28">
        <f ca="1">VLOOKUP($B28,OFFSET(Input!$A$1,0,MATCH(Index!AE$6&amp;" Index",Input!$1:$1,0)-1,10000,2),2,0)</f>
        <v>31.14</v>
      </c>
    </row>
    <row r="29" spans="2:31" x14ac:dyDescent="0.25">
      <c r="B29" s="2">
        <v>37561</v>
      </c>
      <c r="C29">
        <f t="shared" ca="1" si="0"/>
        <v>1</v>
      </c>
      <c r="D29">
        <f t="shared" ca="1" si="3"/>
        <v>0</v>
      </c>
      <c r="E29" t="str">
        <f ca="1">IF($B29&lt;VLOOKUP(E$6&amp;" Equity",Param,4,0),"",IFERROR(VLOOKUP($B29,OFFSET(Input!$A$1,0,MATCH(Index!E$6&amp;" Equity",Input!$1:$1,0)-1,10000,2),2,0),E28))</f>
        <v/>
      </c>
      <c r="F29" s="33">
        <v>85.43</v>
      </c>
      <c r="H29">
        <f ca="1">IFERROR(VLOOKUP($B29,OFFSET(Input!$A$1,0,MATCH(Index!H$6,Input!$1:$1,0)-1,10000,2),2,0),0)</f>
        <v>0</v>
      </c>
      <c r="I29">
        <f ca="1">IFERROR(VLOOKUP($B29,OFFSET(Input!$A$1,0,MATCH(Index!I$6,Input!$1:$1,0)-1,10000,2),2,0),0)</f>
        <v>0.388845</v>
      </c>
      <c r="K29" t="e">
        <f t="shared" ca="1" si="1"/>
        <v>#VALUE!</v>
      </c>
      <c r="L29" s="30">
        <f t="shared" ca="1" si="2"/>
        <v>56.74378236096787</v>
      </c>
      <c r="N29" t="e">
        <f t="shared" ca="1" si="4"/>
        <v>#VALUE!</v>
      </c>
      <c r="O29">
        <f t="shared" ca="1" si="5"/>
        <v>-6.7490547385014197E-3</v>
      </c>
      <c r="AE29">
        <f ca="1">VLOOKUP($B29,OFFSET(Input!$A$1,0,MATCH(Index!AE$6&amp;" Index",Input!$1:$1,0)-1,10000,2),2,0)</f>
        <v>29.3</v>
      </c>
    </row>
    <row r="30" spans="2:31" x14ac:dyDescent="0.25">
      <c r="B30" s="2">
        <v>37564</v>
      </c>
      <c r="C30">
        <f t="shared" ca="1" si="0"/>
        <v>0</v>
      </c>
      <c r="D30">
        <f t="shared" ca="1" si="3"/>
        <v>1</v>
      </c>
      <c r="E30" t="str">
        <f ca="1">IF($B30&lt;VLOOKUP(E$6&amp;" Equity",Param,4,0),"",IFERROR(VLOOKUP($B30,OFFSET(Input!$A$1,0,MATCH(Index!E$6&amp;" Equity",Input!$1:$1,0)-1,10000,2),2,0),E29))</f>
        <v/>
      </c>
      <c r="F30" s="33">
        <v>85.43</v>
      </c>
      <c r="H30">
        <f ca="1">IFERROR(VLOOKUP($B30,OFFSET(Input!$A$1,0,MATCH(Index!H$6,Input!$1:$1,0)-1,10000,2),2,0),0)</f>
        <v>0</v>
      </c>
      <c r="I30">
        <f ca="1">IFERROR(VLOOKUP($B30,OFFSET(Input!$A$1,0,MATCH(Index!I$6,Input!$1:$1,0)-1,10000,2),2,0),0)</f>
        <v>0</v>
      </c>
      <c r="K30" t="e">
        <f t="shared" ca="1" si="1"/>
        <v>#VALUE!</v>
      </c>
      <c r="L30" s="30">
        <f t="shared" ca="1" si="2"/>
        <v>56.74378236096787</v>
      </c>
      <c r="N30" t="e">
        <f t="shared" ca="1" si="4"/>
        <v>#VALUE!</v>
      </c>
      <c r="O30">
        <f t="shared" ca="1" si="5"/>
        <v>0</v>
      </c>
      <c r="AE30">
        <f ca="1">VLOOKUP($B30,OFFSET(Input!$A$1,0,MATCH(Index!AE$6&amp;" Index",Input!$1:$1,0)-1,10000,2),2,0)</f>
        <v>30.82</v>
      </c>
    </row>
    <row r="31" spans="2:31" x14ac:dyDescent="0.25">
      <c r="B31" s="2">
        <v>37565</v>
      </c>
      <c r="C31">
        <f t="shared" ca="1" si="0"/>
        <v>0</v>
      </c>
      <c r="D31">
        <f t="shared" ca="1" si="3"/>
        <v>2</v>
      </c>
      <c r="E31" t="str">
        <f ca="1">IF($B31&lt;VLOOKUP(E$6&amp;" Equity",Param,4,0),"",IFERROR(VLOOKUP($B31,OFFSET(Input!$A$1,0,MATCH(Index!E$6&amp;" Equity",Input!$1:$1,0)-1,10000,2),2,0),E30))</f>
        <v/>
      </c>
      <c r="F31" s="33">
        <v>85.43</v>
      </c>
      <c r="H31">
        <f ca="1">IFERROR(VLOOKUP($B31,OFFSET(Input!$A$1,0,MATCH(Index!H$6,Input!$1:$1,0)-1,10000,2),2,0),0)</f>
        <v>0</v>
      </c>
      <c r="I31">
        <f ca="1">IFERROR(VLOOKUP($B31,OFFSET(Input!$A$1,0,MATCH(Index!I$6,Input!$1:$1,0)-1,10000,2),2,0),0)</f>
        <v>0</v>
      </c>
      <c r="K31" t="e">
        <f t="shared" ca="1" si="1"/>
        <v>#VALUE!</v>
      </c>
      <c r="L31" s="30">
        <f t="shared" ca="1" si="2"/>
        <v>56.74378236096787</v>
      </c>
      <c r="N31" t="e">
        <f t="shared" ca="1" si="4"/>
        <v>#VALUE!</v>
      </c>
      <c r="O31">
        <f t="shared" ca="1" si="5"/>
        <v>0</v>
      </c>
      <c r="AE31">
        <f ca="1">VLOOKUP($B31,OFFSET(Input!$A$1,0,MATCH(Index!AE$6&amp;" Index",Input!$1:$1,0)-1,10000,2),2,0)</f>
        <v>31.23</v>
      </c>
    </row>
    <row r="32" spans="2:31" x14ac:dyDescent="0.25">
      <c r="B32" s="2">
        <v>37566</v>
      </c>
      <c r="C32">
        <f t="shared" ca="1" si="0"/>
        <v>0</v>
      </c>
      <c r="D32">
        <f t="shared" ca="1" si="3"/>
        <v>3</v>
      </c>
      <c r="E32" t="str">
        <f ca="1">IF($B32&lt;VLOOKUP(E$6&amp;" Equity",Param,4,0),"",IFERROR(VLOOKUP($B32,OFFSET(Input!$A$1,0,MATCH(Index!E$6&amp;" Equity",Input!$1:$1,0)-1,10000,2),2,0),E31))</f>
        <v/>
      </c>
      <c r="F32" s="33">
        <v>85.43</v>
      </c>
      <c r="H32">
        <f ca="1">IFERROR(VLOOKUP($B32,OFFSET(Input!$A$1,0,MATCH(Index!H$6,Input!$1:$1,0)-1,10000,2),2,0),0)</f>
        <v>0</v>
      </c>
      <c r="I32">
        <f ca="1">IFERROR(VLOOKUP($B32,OFFSET(Input!$A$1,0,MATCH(Index!I$6,Input!$1:$1,0)-1,10000,2),2,0),0)</f>
        <v>0</v>
      </c>
      <c r="K32" t="e">
        <f t="shared" ca="1" si="1"/>
        <v>#VALUE!</v>
      </c>
      <c r="L32" s="30">
        <f t="shared" ca="1" si="2"/>
        <v>56.74378236096787</v>
      </c>
      <c r="N32" t="e">
        <f t="shared" ca="1" si="4"/>
        <v>#VALUE!</v>
      </c>
      <c r="O32">
        <f t="shared" ca="1" si="5"/>
        <v>0</v>
      </c>
      <c r="AE32">
        <f ca="1">VLOOKUP($B32,OFFSET(Input!$A$1,0,MATCH(Index!AE$6&amp;" Index",Input!$1:$1,0)-1,10000,2),2,0)</f>
        <v>30.73</v>
      </c>
    </row>
    <row r="33" spans="2:31" x14ac:dyDescent="0.25">
      <c r="B33" s="2">
        <v>37567</v>
      </c>
      <c r="C33">
        <f t="shared" ca="1" si="0"/>
        <v>0</v>
      </c>
      <c r="D33">
        <f t="shared" ca="1" si="3"/>
        <v>4</v>
      </c>
      <c r="E33" t="str">
        <f ca="1">IF($B33&lt;VLOOKUP(E$6&amp;" Equity",Param,4,0),"",IFERROR(VLOOKUP($B33,OFFSET(Input!$A$1,0,MATCH(Index!E$6&amp;" Equity",Input!$1:$1,0)-1,10000,2),2,0),E32))</f>
        <v/>
      </c>
      <c r="F33" s="33">
        <v>85.43</v>
      </c>
      <c r="H33">
        <f ca="1">IFERROR(VLOOKUP($B33,OFFSET(Input!$A$1,0,MATCH(Index!H$6,Input!$1:$1,0)-1,10000,2),2,0),0)</f>
        <v>0</v>
      </c>
      <c r="I33">
        <f ca="1">IFERROR(VLOOKUP($B33,OFFSET(Input!$A$1,0,MATCH(Index!I$6,Input!$1:$1,0)-1,10000,2),2,0),0)</f>
        <v>0</v>
      </c>
      <c r="K33" t="e">
        <f t="shared" ca="1" si="1"/>
        <v>#VALUE!</v>
      </c>
      <c r="L33" s="30">
        <f t="shared" ca="1" si="2"/>
        <v>56.74378236096787</v>
      </c>
      <c r="N33" t="e">
        <f t="shared" ca="1" si="4"/>
        <v>#VALUE!</v>
      </c>
      <c r="O33">
        <f t="shared" ca="1" si="5"/>
        <v>0</v>
      </c>
      <c r="AE33">
        <f ca="1">VLOOKUP($B33,OFFSET(Input!$A$1,0,MATCH(Index!AE$6&amp;" Index",Input!$1:$1,0)-1,10000,2),2,0)</f>
        <v>31.42</v>
      </c>
    </row>
    <row r="34" spans="2:31" x14ac:dyDescent="0.25">
      <c r="B34" s="2">
        <v>37568</v>
      </c>
      <c r="C34">
        <f t="shared" ca="1" si="0"/>
        <v>0</v>
      </c>
      <c r="D34">
        <f t="shared" ca="1" si="3"/>
        <v>5</v>
      </c>
      <c r="E34" t="str">
        <f ca="1">IF($B34&lt;VLOOKUP(E$6&amp;" Equity",Param,4,0),"",IFERROR(VLOOKUP($B34,OFFSET(Input!$A$1,0,MATCH(Index!E$6&amp;" Equity",Input!$1:$1,0)-1,10000,2),2,0),E33))</f>
        <v/>
      </c>
      <c r="F34" s="33">
        <v>88.51</v>
      </c>
      <c r="H34">
        <f ca="1">IFERROR(VLOOKUP($B34,OFFSET(Input!$A$1,0,MATCH(Index!H$6,Input!$1:$1,0)-1,10000,2),2,0),0)</f>
        <v>0</v>
      </c>
      <c r="I34">
        <f ca="1">IFERROR(VLOOKUP($B34,OFFSET(Input!$A$1,0,MATCH(Index!I$6,Input!$1:$1,0)-1,10000,2),2,0),0)</f>
        <v>0</v>
      </c>
      <c r="K34" t="e">
        <f t="shared" ca="1" si="1"/>
        <v>#VALUE!</v>
      </c>
      <c r="L34" s="30">
        <f t="shared" ca="1" si="2"/>
        <v>58.789560772202577</v>
      </c>
      <c r="N34" t="e">
        <f t="shared" ca="1" si="4"/>
        <v>#VALUE!</v>
      </c>
      <c r="O34">
        <f t="shared" ca="1" si="5"/>
        <v>3.5418212817258259E-2</v>
      </c>
      <c r="AE34">
        <f ca="1">VLOOKUP($B34,OFFSET(Input!$A$1,0,MATCH(Index!AE$6&amp;" Index",Input!$1:$1,0)-1,10000,2),2,0)</f>
        <v>29.41</v>
      </c>
    </row>
    <row r="35" spans="2:31" x14ac:dyDescent="0.25">
      <c r="B35" s="2">
        <v>37571</v>
      </c>
      <c r="C35">
        <f t="shared" ca="1" si="0"/>
        <v>0</v>
      </c>
      <c r="D35">
        <f t="shared" ca="1" si="3"/>
        <v>0</v>
      </c>
      <c r="E35" t="str">
        <f ca="1">IF($B35&lt;VLOOKUP(E$6&amp;" Equity",Param,4,0),"",IFERROR(VLOOKUP($B35,OFFSET(Input!$A$1,0,MATCH(Index!E$6&amp;" Equity",Input!$1:$1,0)-1,10000,2),2,0),E34))</f>
        <v/>
      </c>
      <c r="F35" s="33">
        <v>88.69</v>
      </c>
      <c r="H35">
        <f ca="1">IFERROR(VLOOKUP($B35,OFFSET(Input!$A$1,0,MATCH(Index!H$6,Input!$1:$1,0)-1,10000,2),2,0),0)</f>
        <v>0</v>
      </c>
      <c r="I35">
        <f ca="1">IFERROR(VLOOKUP($B35,OFFSET(Input!$A$1,0,MATCH(Index!I$6,Input!$1:$1,0)-1,10000,2),2,0),0)</f>
        <v>0</v>
      </c>
      <c r="K35" t="e">
        <f t="shared" ca="1" si="1"/>
        <v>#VALUE!</v>
      </c>
      <c r="L35" s="30">
        <f t="shared" ca="1" si="2"/>
        <v>58.909119250781217</v>
      </c>
      <c r="N35" t="e">
        <f t="shared" ca="1" si="4"/>
        <v>#VALUE!</v>
      </c>
      <c r="O35">
        <f t="shared" ca="1" si="5"/>
        <v>2.0316034075752269E-3</v>
      </c>
      <c r="AE35">
        <f ca="1">VLOOKUP($B35,OFFSET(Input!$A$1,0,MATCH(Index!AE$6&amp;" Index",Input!$1:$1,0)-1,10000,2),2,0)</f>
        <v>31.3</v>
      </c>
    </row>
    <row r="36" spans="2:31" x14ac:dyDescent="0.25">
      <c r="B36" s="2">
        <v>37572</v>
      </c>
      <c r="C36">
        <f t="shared" ca="1" si="0"/>
        <v>0</v>
      </c>
      <c r="D36">
        <f t="shared" ca="1" si="3"/>
        <v>0</v>
      </c>
      <c r="E36" t="str">
        <f ca="1">IF($B36&lt;VLOOKUP(E$6&amp;" Equity",Param,4,0),"",IFERROR(VLOOKUP($B36,OFFSET(Input!$A$1,0,MATCH(Index!E$6&amp;" Equity",Input!$1:$1,0)-1,10000,2),2,0),E35))</f>
        <v/>
      </c>
      <c r="F36" s="33">
        <v>88.82</v>
      </c>
      <c r="H36">
        <f ca="1">IFERROR(VLOOKUP($B36,OFFSET(Input!$A$1,0,MATCH(Index!H$6,Input!$1:$1,0)-1,10000,2),2,0),0)</f>
        <v>0</v>
      </c>
      <c r="I36">
        <f ca="1">IFERROR(VLOOKUP($B36,OFFSET(Input!$A$1,0,MATCH(Index!I$6,Input!$1:$1,0)-1,10000,2),2,0),0)</f>
        <v>0</v>
      </c>
      <c r="K36" t="e">
        <f t="shared" ca="1" si="1"/>
        <v>#VALUE!</v>
      </c>
      <c r="L36" s="30">
        <f t="shared" ca="1" si="2"/>
        <v>58.995467040865798</v>
      </c>
      <c r="N36" t="e">
        <f t="shared" ca="1" si="4"/>
        <v>#VALUE!</v>
      </c>
      <c r="O36">
        <f t="shared" ca="1" si="5"/>
        <v>1.4647064755951985E-3</v>
      </c>
      <c r="AE36">
        <f ca="1">VLOOKUP($B36,OFFSET(Input!$A$1,0,MATCH(Index!AE$6&amp;" Index",Input!$1:$1,0)-1,10000,2),2,0)</f>
        <v>30.58</v>
      </c>
    </row>
    <row r="37" spans="2:31" x14ac:dyDescent="0.25">
      <c r="B37" s="2">
        <v>37573</v>
      </c>
      <c r="C37">
        <f t="shared" ca="1" si="0"/>
        <v>0</v>
      </c>
      <c r="D37">
        <f t="shared" ca="1" si="3"/>
        <v>0</v>
      </c>
      <c r="E37" t="str">
        <f ca="1">IF($B37&lt;VLOOKUP(E$6&amp;" Equity",Param,4,0),"",IFERROR(VLOOKUP($B37,OFFSET(Input!$A$1,0,MATCH(Index!E$6&amp;" Equity",Input!$1:$1,0)-1,10000,2),2,0),E36))</f>
        <v/>
      </c>
      <c r="F37" s="33">
        <v>88.82</v>
      </c>
      <c r="H37">
        <f ca="1">IFERROR(VLOOKUP($B37,OFFSET(Input!$A$1,0,MATCH(Index!H$6,Input!$1:$1,0)-1,10000,2),2,0),0)</f>
        <v>0</v>
      </c>
      <c r="I37">
        <f ca="1">IFERROR(VLOOKUP($B37,OFFSET(Input!$A$1,0,MATCH(Index!I$6,Input!$1:$1,0)-1,10000,2),2,0),0)</f>
        <v>0</v>
      </c>
      <c r="K37" t="e">
        <f t="shared" ca="1" si="1"/>
        <v>#VALUE!</v>
      </c>
      <c r="L37" s="30">
        <f t="shared" ca="1" si="2"/>
        <v>58.995467040865798</v>
      </c>
      <c r="N37" t="e">
        <f t="shared" ca="1" si="4"/>
        <v>#VALUE!</v>
      </c>
      <c r="O37">
        <f t="shared" ca="1" si="5"/>
        <v>0</v>
      </c>
      <c r="AE37">
        <f ca="1">VLOOKUP($B37,OFFSET(Input!$A$1,0,MATCH(Index!AE$6&amp;" Index",Input!$1:$1,0)-1,10000,2),2,0)</f>
        <v>31.24</v>
      </c>
    </row>
    <row r="38" spans="2:31" x14ac:dyDescent="0.25">
      <c r="B38" s="2">
        <v>37574</v>
      </c>
      <c r="C38">
        <f t="shared" ca="1" si="0"/>
        <v>0</v>
      </c>
      <c r="D38">
        <f t="shared" ca="1" si="3"/>
        <v>0</v>
      </c>
      <c r="E38" t="str">
        <f ca="1">IF($B38&lt;VLOOKUP(E$6&amp;" Equity",Param,4,0),"",IFERROR(VLOOKUP($B38,OFFSET(Input!$A$1,0,MATCH(Index!E$6&amp;" Equity",Input!$1:$1,0)-1,10000,2),2,0),E37))</f>
        <v/>
      </c>
      <c r="F38" s="33">
        <v>88.82</v>
      </c>
      <c r="H38">
        <f ca="1">IFERROR(VLOOKUP($B38,OFFSET(Input!$A$1,0,MATCH(Index!H$6,Input!$1:$1,0)-1,10000,2),2,0),0)</f>
        <v>0</v>
      </c>
      <c r="I38">
        <f ca="1">IFERROR(VLOOKUP($B38,OFFSET(Input!$A$1,0,MATCH(Index!I$6,Input!$1:$1,0)-1,10000,2),2,0),0)</f>
        <v>0</v>
      </c>
      <c r="K38" t="e">
        <f t="shared" ca="1" si="1"/>
        <v>#VALUE!</v>
      </c>
      <c r="L38" s="30">
        <f t="shared" ca="1" si="2"/>
        <v>58.995467040865798</v>
      </c>
      <c r="N38" t="e">
        <f t="shared" ca="1" si="4"/>
        <v>#VALUE!</v>
      </c>
      <c r="O38">
        <f t="shared" ca="1" si="5"/>
        <v>0</v>
      </c>
      <c r="AE38">
        <f ca="1">VLOOKUP($B38,OFFSET(Input!$A$1,0,MATCH(Index!AE$6&amp;" Index",Input!$1:$1,0)-1,10000,2),2,0)</f>
        <v>28.67</v>
      </c>
    </row>
    <row r="39" spans="2:31" x14ac:dyDescent="0.25">
      <c r="B39" s="2">
        <v>37575</v>
      </c>
      <c r="C39">
        <f t="shared" ca="1" si="0"/>
        <v>0</v>
      </c>
      <c r="D39">
        <f t="shared" ca="1" si="3"/>
        <v>0</v>
      </c>
      <c r="E39" t="str">
        <f ca="1">IF($B39&lt;VLOOKUP(E$6&amp;" Equity",Param,4,0),"",IFERROR(VLOOKUP($B39,OFFSET(Input!$A$1,0,MATCH(Index!E$6&amp;" Equity",Input!$1:$1,0)-1,10000,2),2,0),E38))</f>
        <v/>
      </c>
      <c r="F39" s="33">
        <v>86.98</v>
      </c>
      <c r="H39">
        <f ca="1">IFERROR(VLOOKUP($B39,OFFSET(Input!$A$1,0,MATCH(Index!H$6,Input!$1:$1,0)-1,10000,2),2,0),0)</f>
        <v>0</v>
      </c>
      <c r="I39">
        <f ca="1">IFERROR(VLOOKUP($B39,OFFSET(Input!$A$1,0,MATCH(Index!I$6,Input!$1:$1,0)-1,10000,2),2,0),0)</f>
        <v>0</v>
      </c>
      <c r="K39" t="e">
        <f t="shared" ca="1" si="1"/>
        <v>#VALUE!</v>
      </c>
      <c r="L39" s="30">
        <f t="shared" ca="1" si="2"/>
        <v>57.773313704284035</v>
      </c>
      <c r="N39" t="e">
        <f t="shared" ca="1" si="4"/>
        <v>#VALUE!</v>
      </c>
      <c r="O39">
        <f t="shared" ca="1" si="5"/>
        <v>-2.0933642694463697E-2</v>
      </c>
      <c r="AE39">
        <f ca="1">VLOOKUP($B39,OFFSET(Input!$A$1,0,MATCH(Index!AE$6&amp;" Index",Input!$1:$1,0)-1,10000,2),2,0)</f>
        <v>26.65</v>
      </c>
    </row>
    <row r="40" spans="2:31" x14ac:dyDescent="0.25">
      <c r="B40" s="2">
        <v>37578</v>
      </c>
      <c r="C40">
        <f t="shared" ca="1" si="0"/>
        <v>0</v>
      </c>
      <c r="D40">
        <f t="shared" ca="1" si="3"/>
        <v>0</v>
      </c>
      <c r="E40" t="str">
        <f ca="1">IF($B40&lt;VLOOKUP(E$6&amp;" Equity",Param,4,0),"",IFERROR(VLOOKUP($B40,OFFSET(Input!$A$1,0,MATCH(Index!E$6&amp;" Equity",Input!$1:$1,0)-1,10000,2),2,0),E39))</f>
        <v/>
      </c>
      <c r="F40" s="33">
        <v>86.98</v>
      </c>
      <c r="H40">
        <f ca="1">IFERROR(VLOOKUP($B40,OFFSET(Input!$A$1,0,MATCH(Index!H$6,Input!$1:$1,0)-1,10000,2),2,0),0)</f>
        <v>0</v>
      </c>
      <c r="I40">
        <f ca="1">IFERROR(VLOOKUP($B40,OFFSET(Input!$A$1,0,MATCH(Index!I$6,Input!$1:$1,0)-1,10000,2),2,0),0)</f>
        <v>0</v>
      </c>
      <c r="K40" t="e">
        <f t="shared" ca="1" si="1"/>
        <v>#VALUE!</v>
      </c>
      <c r="L40" s="30">
        <f t="shared" ca="1" si="2"/>
        <v>57.773313704284035</v>
      </c>
      <c r="N40" t="e">
        <f t="shared" ca="1" si="4"/>
        <v>#VALUE!</v>
      </c>
      <c r="O40">
        <f t="shared" ca="1" si="5"/>
        <v>0</v>
      </c>
      <c r="AE40">
        <f ca="1">VLOOKUP($B40,OFFSET(Input!$A$1,0,MATCH(Index!AE$6&amp;" Index",Input!$1:$1,0)-1,10000,2),2,0)</f>
        <v>27.66</v>
      </c>
    </row>
    <row r="41" spans="2:31" x14ac:dyDescent="0.25">
      <c r="B41" s="2">
        <v>37579</v>
      </c>
      <c r="C41">
        <f t="shared" ca="1" si="0"/>
        <v>0</v>
      </c>
      <c r="D41">
        <f t="shared" ca="1" si="3"/>
        <v>0</v>
      </c>
      <c r="E41" t="str">
        <f ca="1">IF($B41&lt;VLOOKUP(E$6&amp;" Equity",Param,4,0),"",IFERROR(VLOOKUP($B41,OFFSET(Input!$A$1,0,MATCH(Index!E$6&amp;" Equity",Input!$1:$1,0)-1,10000,2),2,0),E40))</f>
        <v/>
      </c>
      <c r="F41" s="33">
        <v>86.98</v>
      </c>
      <c r="H41">
        <f ca="1">IFERROR(VLOOKUP($B41,OFFSET(Input!$A$1,0,MATCH(Index!H$6,Input!$1:$1,0)-1,10000,2),2,0),0)</f>
        <v>0</v>
      </c>
      <c r="I41">
        <f ca="1">IFERROR(VLOOKUP($B41,OFFSET(Input!$A$1,0,MATCH(Index!I$6,Input!$1:$1,0)-1,10000,2),2,0),0)</f>
        <v>0</v>
      </c>
      <c r="K41" t="e">
        <f t="shared" ca="1" si="1"/>
        <v>#VALUE!</v>
      </c>
      <c r="L41" s="30">
        <f t="shared" ca="1" si="2"/>
        <v>57.773313704284035</v>
      </c>
      <c r="N41" t="e">
        <f t="shared" ca="1" si="4"/>
        <v>#VALUE!</v>
      </c>
      <c r="O41">
        <f t="shared" ca="1" si="5"/>
        <v>0</v>
      </c>
      <c r="AE41">
        <f ca="1">VLOOKUP($B41,OFFSET(Input!$A$1,0,MATCH(Index!AE$6&amp;" Index",Input!$1:$1,0)-1,10000,2),2,0)</f>
        <v>27.41</v>
      </c>
    </row>
    <row r="42" spans="2:31" x14ac:dyDescent="0.25">
      <c r="B42" s="2">
        <v>37580</v>
      </c>
      <c r="C42">
        <f t="shared" ca="1" si="0"/>
        <v>0</v>
      </c>
      <c r="D42">
        <f t="shared" ca="1" si="3"/>
        <v>0</v>
      </c>
      <c r="E42" t="str">
        <f ca="1">IF($B42&lt;VLOOKUP(E$6&amp;" Equity",Param,4,0),"",IFERROR(VLOOKUP($B42,OFFSET(Input!$A$1,0,MATCH(Index!E$6&amp;" Equity",Input!$1:$1,0)-1,10000,2),2,0),E41))</f>
        <v/>
      </c>
      <c r="F42" s="33">
        <v>86.98</v>
      </c>
      <c r="H42">
        <f ca="1">IFERROR(VLOOKUP($B42,OFFSET(Input!$A$1,0,MATCH(Index!H$6,Input!$1:$1,0)-1,10000,2),2,0),0)</f>
        <v>0</v>
      </c>
      <c r="I42">
        <f ca="1">IFERROR(VLOOKUP($B42,OFFSET(Input!$A$1,0,MATCH(Index!I$6,Input!$1:$1,0)-1,10000,2),2,0),0)</f>
        <v>0</v>
      </c>
      <c r="K42" t="e">
        <f t="shared" ca="1" si="1"/>
        <v>#VALUE!</v>
      </c>
      <c r="L42" s="30">
        <f t="shared" ca="1" si="2"/>
        <v>57.773313704284035</v>
      </c>
      <c r="N42" t="e">
        <f t="shared" ca="1" si="4"/>
        <v>#VALUE!</v>
      </c>
      <c r="O42">
        <f t="shared" ca="1" si="5"/>
        <v>0</v>
      </c>
      <c r="AE42">
        <f ca="1">VLOOKUP($B42,OFFSET(Input!$A$1,0,MATCH(Index!AE$6&amp;" Index",Input!$1:$1,0)-1,10000,2),2,0)</f>
        <v>25.32</v>
      </c>
    </row>
    <row r="43" spans="2:31" x14ac:dyDescent="0.25">
      <c r="B43" s="2">
        <v>37581</v>
      </c>
      <c r="C43">
        <f t="shared" ca="1" si="0"/>
        <v>0</v>
      </c>
      <c r="D43">
        <f t="shared" ca="1" si="3"/>
        <v>0</v>
      </c>
      <c r="E43" t="str">
        <f ca="1">IF($B43&lt;VLOOKUP(E$6&amp;" Equity",Param,4,0),"",IFERROR(VLOOKUP($B43,OFFSET(Input!$A$1,0,MATCH(Index!E$6&amp;" Equity",Input!$1:$1,0)-1,10000,2),2,0),E42))</f>
        <v/>
      </c>
      <c r="F43" s="33">
        <v>86.98</v>
      </c>
      <c r="H43">
        <f ca="1">IFERROR(VLOOKUP($B43,OFFSET(Input!$A$1,0,MATCH(Index!H$6,Input!$1:$1,0)-1,10000,2),2,0),0)</f>
        <v>0</v>
      </c>
      <c r="I43">
        <f ca="1">IFERROR(VLOOKUP($B43,OFFSET(Input!$A$1,0,MATCH(Index!I$6,Input!$1:$1,0)-1,10000,2),2,0),0)</f>
        <v>0</v>
      </c>
      <c r="K43" t="e">
        <f t="shared" ca="1" si="1"/>
        <v>#VALUE!</v>
      </c>
      <c r="L43" s="30">
        <f t="shared" ca="1" si="2"/>
        <v>57.773313704284035</v>
      </c>
      <c r="N43" t="e">
        <f t="shared" ca="1" si="4"/>
        <v>#VALUE!</v>
      </c>
      <c r="O43">
        <f t="shared" ca="1" si="5"/>
        <v>0</v>
      </c>
      <c r="AE43">
        <f ca="1">VLOOKUP($B43,OFFSET(Input!$A$1,0,MATCH(Index!AE$6&amp;" Index",Input!$1:$1,0)-1,10000,2),2,0)</f>
        <v>23.81</v>
      </c>
    </row>
    <row r="44" spans="2:31" x14ac:dyDescent="0.25">
      <c r="B44" s="2">
        <v>37582</v>
      </c>
      <c r="C44">
        <f t="shared" ca="1" si="0"/>
        <v>0</v>
      </c>
      <c r="D44">
        <f t="shared" ca="1" si="3"/>
        <v>0</v>
      </c>
      <c r="E44" t="str">
        <f ca="1">IF($B44&lt;VLOOKUP(E$6&amp;" Equity",Param,4,0),"",IFERROR(VLOOKUP($B44,OFFSET(Input!$A$1,0,MATCH(Index!E$6&amp;" Equity",Input!$1:$1,0)-1,10000,2),2,0),E43))</f>
        <v/>
      </c>
      <c r="F44" s="33">
        <v>86.98</v>
      </c>
      <c r="H44">
        <f ca="1">IFERROR(VLOOKUP($B44,OFFSET(Input!$A$1,0,MATCH(Index!H$6,Input!$1:$1,0)-1,10000,2),2,0),0)</f>
        <v>0</v>
      </c>
      <c r="I44">
        <f ca="1">IFERROR(VLOOKUP($B44,OFFSET(Input!$A$1,0,MATCH(Index!I$6,Input!$1:$1,0)-1,10000,2),2,0),0)</f>
        <v>0</v>
      </c>
      <c r="K44" t="e">
        <f t="shared" ca="1" si="1"/>
        <v>#VALUE!</v>
      </c>
      <c r="L44" s="30">
        <f t="shared" ca="1" si="2"/>
        <v>57.773313704284035</v>
      </c>
      <c r="N44" t="e">
        <f t="shared" ca="1" si="4"/>
        <v>#VALUE!</v>
      </c>
      <c r="O44">
        <f t="shared" ca="1" si="5"/>
        <v>0</v>
      </c>
      <c r="AE44">
        <f ca="1">VLOOKUP($B44,OFFSET(Input!$A$1,0,MATCH(Index!AE$6&amp;" Index",Input!$1:$1,0)-1,10000,2),2,0)</f>
        <v>23.16</v>
      </c>
    </row>
    <row r="45" spans="2:31" x14ac:dyDescent="0.25">
      <c r="B45" s="2">
        <v>37585</v>
      </c>
      <c r="C45">
        <f t="shared" ca="1" si="0"/>
        <v>0</v>
      </c>
      <c r="D45">
        <f t="shared" ca="1" si="3"/>
        <v>0</v>
      </c>
      <c r="E45" t="str">
        <f ca="1">IF($B45&lt;VLOOKUP(E$6&amp;" Equity",Param,4,0),"",IFERROR(VLOOKUP($B45,OFFSET(Input!$A$1,0,MATCH(Index!E$6&amp;" Equity",Input!$1:$1,0)-1,10000,2),2,0),E44))</f>
        <v/>
      </c>
      <c r="F45" s="33">
        <v>86.98</v>
      </c>
      <c r="H45">
        <f ca="1">IFERROR(VLOOKUP($B45,OFFSET(Input!$A$1,0,MATCH(Index!H$6,Input!$1:$1,0)-1,10000,2),2,0),0)</f>
        <v>0</v>
      </c>
      <c r="I45">
        <f ca="1">IFERROR(VLOOKUP($B45,OFFSET(Input!$A$1,0,MATCH(Index!I$6,Input!$1:$1,0)-1,10000,2),2,0),0)</f>
        <v>0</v>
      </c>
      <c r="K45" t="e">
        <f t="shared" ca="1" si="1"/>
        <v>#VALUE!</v>
      </c>
      <c r="L45" s="30">
        <f t="shared" ca="1" si="2"/>
        <v>57.773313704284035</v>
      </c>
      <c r="N45" t="e">
        <f t="shared" ca="1" si="4"/>
        <v>#VALUE!</v>
      </c>
      <c r="O45">
        <f t="shared" ca="1" si="5"/>
        <v>0</v>
      </c>
      <c r="AE45">
        <f ca="1">VLOOKUP($B45,OFFSET(Input!$A$1,0,MATCH(Index!AE$6&amp;" Index",Input!$1:$1,0)-1,10000,2),2,0)</f>
        <v>24.07</v>
      </c>
    </row>
    <row r="46" spans="2:31" x14ac:dyDescent="0.25">
      <c r="B46" s="2">
        <v>37586</v>
      </c>
      <c r="C46">
        <f t="shared" ca="1" si="0"/>
        <v>0</v>
      </c>
      <c r="D46">
        <f t="shared" ca="1" si="3"/>
        <v>0</v>
      </c>
      <c r="E46" t="str">
        <f ca="1">IF($B46&lt;VLOOKUP(E$6&amp;" Equity",Param,4,0),"",IFERROR(VLOOKUP($B46,OFFSET(Input!$A$1,0,MATCH(Index!E$6&amp;" Equity",Input!$1:$1,0)-1,10000,2),2,0),E45))</f>
        <v/>
      </c>
      <c r="F46" s="33">
        <v>86.98</v>
      </c>
      <c r="H46">
        <f ca="1">IFERROR(VLOOKUP($B46,OFFSET(Input!$A$1,0,MATCH(Index!H$6,Input!$1:$1,0)-1,10000,2),2,0),0)</f>
        <v>0</v>
      </c>
      <c r="I46">
        <f ca="1">IFERROR(VLOOKUP($B46,OFFSET(Input!$A$1,0,MATCH(Index!I$6,Input!$1:$1,0)-1,10000,2),2,0),0)</f>
        <v>0</v>
      </c>
      <c r="K46" t="e">
        <f t="shared" ca="1" si="1"/>
        <v>#VALUE!</v>
      </c>
      <c r="L46" s="30">
        <f t="shared" ca="1" si="2"/>
        <v>57.773313704284035</v>
      </c>
      <c r="N46" t="e">
        <f t="shared" ca="1" si="4"/>
        <v>#VALUE!</v>
      </c>
      <c r="O46">
        <f t="shared" ca="1" si="5"/>
        <v>0</v>
      </c>
      <c r="AE46">
        <f ca="1">VLOOKUP($B46,OFFSET(Input!$A$1,0,MATCH(Index!AE$6&amp;" Index",Input!$1:$1,0)-1,10000,2),2,0)</f>
        <v>25.97</v>
      </c>
    </row>
    <row r="47" spans="2:31" x14ac:dyDescent="0.25">
      <c r="B47" s="2">
        <v>37587</v>
      </c>
      <c r="C47">
        <f t="shared" ca="1" si="0"/>
        <v>0</v>
      </c>
      <c r="D47">
        <f t="shared" ca="1" si="3"/>
        <v>0</v>
      </c>
      <c r="E47" t="str">
        <f ca="1">IF($B47&lt;VLOOKUP(E$6&amp;" Equity",Param,4,0),"",IFERROR(VLOOKUP($B47,OFFSET(Input!$A$1,0,MATCH(Index!E$6&amp;" Equity",Input!$1:$1,0)-1,10000,2),2,0),E46))</f>
        <v/>
      </c>
      <c r="F47" s="33">
        <v>85.07</v>
      </c>
      <c r="H47">
        <f ca="1">IFERROR(VLOOKUP($B47,OFFSET(Input!$A$1,0,MATCH(Index!H$6,Input!$1:$1,0)-1,10000,2),2,0),0)</f>
        <v>0</v>
      </c>
      <c r="I47">
        <f ca="1">IFERROR(VLOOKUP($B47,OFFSET(Input!$A$1,0,MATCH(Index!I$6,Input!$1:$1,0)-1,10000,2),2,0),0)</f>
        <v>0</v>
      </c>
      <c r="K47" t="e">
        <f t="shared" ca="1" si="1"/>
        <v>#VALUE!</v>
      </c>
      <c r="L47" s="30">
        <f t="shared" ca="1" si="2"/>
        <v>56.504665403810556</v>
      </c>
      <c r="N47" t="e">
        <f t="shared" ca="1" si="4"/>
        <v>#VALUE!</v>
      </c>
      <c r="O47">
        <f t="shared" ca="1" si="5"/>
        <v>-2.2203760181699502E-2</v>
      </c>
      <c r="AE47">
        <f ca="1">VLOOKUP($B47,OFFSET(Input!$A$1,0,MATCH(Index!AE$6&amp;" Index",Input!$1:$1,0)-1,10000,2),2,0)</f>
        <v>27.25</v>
      </c>
    </row>
    <row r="48" spans="2:31" x14ac:dyDescent="0.25">
      <c r="B48" s="2">
        <v>37589</v>
      </c>
      <c r="C48">
        <f t="shared" ca="1" si="0"/>
        <v>0</v>
      </c>
      <c r="D48">
        <f t="shared" ca="1" si="3"/>
        <v>0</v>
      </c>
      <c r="E48" t="str">
        <f ca="1">IF($B48&lt;VLOOKUP(E$6&amp;" Equity",Param,4,0),"",IFERROR(VLOOKUP($B48,OFFSET(Input!$A$1,0,MATCH(Index!E$6&amp;" Equity",Input!$1:$1,0)-1,10000,2),2,0),E47))</f>
        <v/>
      </c>
      <c r="F48" s="33">
        <v>85.07</v>
      </c>
      <c r="H48">
        <f ca="1">IFERROR(VLOOKUP($B48,OFFSET(Input!$A$1,0,MATCH(Index!H$6,Input!$1:$1,0)-1,10000,2),2,0),0)</f>
        <v>0</v>
      </c>
      <c r="I48">
        <f ca="1">IFERROR(VLOOKUP($B48,OFFSET(Input!$A$1,0,MATCH(Index!I$6,Input!$1:$1,0)-1,10000,2),2,0),0)</f>
        <v>0</v>
      </c>
      <c r="K48" t="e">
        <f t="shared" ca="1" si="1"/>
        <v>#VALUE!</v>
      </c>
      <c r="L48" s="30">
        <f t="shared" ca="1" si="2"/>
        <v>56.504665403810556</v>
      </c>
      <c r="N48" t="e">
        <f t="shared" ca="1" si="4"/>
        <v>#VALUE!</v>
      </c>
      <c r="O48">
        <f t="shared" ca="1" si="5"/>
        <v>0</v>
      </c>
      <c r="AE48">
        <f ca="1">VLOOKUP($B48,OFFSET(Input!$A$1,0,MATCH(Index!AE$6&amp;" Index",Input!$1:$1,0)-1,10000,2),2,0)</f>
        <v>27.5</v>
      </c>
    </row>
    <row r="49" spans="2:31" x14ac:dyDescent="0.25">
      <c r="B49" s="2">
        <v>37592</v>
      </c>
      <c r="C49">
        <f t="shared" ca="1" si="0"/>
        <v>1</v>
      </c>
      <c r="D49">
        <f t="shared" ca="1" si="3"/>
        <v>0</v>
      </c>
      <c r="E49" t="str">
        <f ca="1">IF($B49&lt;VLOOKUP(E$6&amp;" Equity",Param,4,0),"",IFERROR(VLOOKUP($B49,OFFSET(Input!$A$1,0,MATCH(Index!E$6&amp;" Equity",Input!$1:$1,0)-1,10000,2),2,0),E48))</f>
        <v/>
      </c>
      <c r="F49" s="33">
        <v>85.07</v>
      </c>
      <c r="H49">
        <f ca="1">IFERROR(VLOOKUP($B49,OFFSET(Input!$A$1,0,MATCH(Index!H$6,Input!$1:$1,0)-1,10000,2),2,0),0)</f>
        <v>0</v>
      </c>
      <c r="I49">
        <f ca="1">IFERROR(VLOOKUP($B49,OFFSET(Input!$A$1,0,MATCH(Index!I$6,Input!$1:$1,0)-1,10000,2),2,0),0)</f>
        <v>0.389457</v>
      </c>
      <c r="K49" t="e">
        <f t="shared" ca="1" si="1"/>
        <v>#VALUE!</v>
      </c>
      <c r="L49" s="30">
        <f t="shared" ca="1" si="2"/>
        <v>56.763348105987248</v>
      </c>
      <c r="N49" t="e">
        <f t="shared" ca="1" si="4"/>
        <v>#VALUE!</v>
      </c>
      <c r="O49">
        <f t="shared" ca="1" si="5"/>
        <v>4.5676293581457354E-3</v>
      </c>
      <c r="AE49">
        <f ca="1">VLOOKUP($B49,OFFSET(Input!$A$1,0,MATCH(Index!AE$6&amp;" Index",Input!$1:$1,0)-1,10000,2),2,0)</f>
        <v>27.46</v>
      </c>
    </row>
    <row r="50" spans="2:31" x14ac:dyDescent="0.25">
      <c r="B50" s="2">
        <v>37593</v>
      </c>
      <c r="C50">
        <f t="shared" ca="1" si="0"/>
        <v>0</v>
      </c>
      <c r="D50">
        <f t="shared" ca="1" si="3"/>
        <v>1</v>
      </c>
      <c r="E50" t="str">
        <f ca="1">IF($B50&lt;VLOOKUP(E$6&amp;" Equity",Param,4,0),"",IFERROR(VLOOKUP($B50,OFFSET(Input!$A$1,0,MATCH(Index!E$6&amp;" Equity",Input!$1:$1,0)-1,10000,2),2,0),E49))</f>
        <v/>
      </c>
      <c r="F50" s="33">
        <v>85.52</v>
      </c>
      <c r="H50">
        <f ca="1">IFERROR(VLOOKUP($B50,OFFSET(Input!$A$1,0,MATCH(Index!H$6,Input!$1:$1,0)-1,10000,2),2,0),0)</f>
        <v>0</v>
      </c>
      <c r="I50">
        <f ca="1">IFERROR(VLOOKUP($B50,OFFSET(Input!$A$1,0,MATCH(Index!I$6,Input!$1:$1,0)-1,10000,2),2,0),0)</f>
        <v>0</v>
      </c>
      <c r="K50" t="e">
        <f t="shared" ca="1" si="1"/>
        <v>#VALUE!</v>
      </c>
      <c r="L50" s="30">
        <f t="shared" ca="1" si="2"/>
        <v>57.06361267219971</v>
      </c>
      <c r="N50" t="e">
        <f t="shared" ca="1" si="4"/>
        <v>#VALUE!</v>
      </c>
      <c r="O50">
        <f t="shared" ca="1" si="5"/>
        <v>5.2758197289968466E-3</v>
      </c>
      <c r="AE50">
        <f ca="1">VLOOKUP($B50,OFFSET(Input!$A$1,0,MATCH(Index!AE$6&amp;" Index",Input!$1:$1,0)-1,10000,2),2,0)</f>
        <v>28.33</v>
      </c>
    </row>
    <row r="51" spans="2:31" x14ac:dyDescent="0.25">
      <c r="B51" s="2">
        <v>37594</v>
      </c>
      <c r="C51">
        <f t="shared" ca="1" si="0"/>
        <v>0</v>
      </c>
      <c r="D51">
        <f t="shared" ca="1" si="3"/>
        <v>2</v>
      </c>
      <c r="E51" t="str">
        <f ca="1">IF($B51&lt;VLOOKUP(E$6&amp;" Equity",Param,4,0),"",IFERROR(VLOOKUP($B51,OFFSET(Input!$A$1,0,MATCH(Index!E$6&amp;" Equity",Input!$1:$1,0)-1,10000,2),2,0),E50))</f>
        <v/>
      </c>
      <c r="F51" s="33">
        <v>85.65</v>
      </c>
      <c r="H51">
        <f ca="1">IFERROR(VLOOKUP($B51,OFFSET(Input!$A$1,0,MATCH(Index!H$6,Input!$1:$1,0)-1,10000,2),2,0),0)</f>
        <v>0</v>
      </c>
      <c r="I51">
        <f ca="1">IFERROR(VLOOKUP($B51,OFFSET(Input!$A$1,0,MATCH(Index!I$6,Input!$1:$1,0)-1,10000,2),2,0),0)</f>
        <v>0</v>
      </c>
      <c r="K51" t="e">
        <f t="shared" ca="1" si="1"/>
        <v>#VALUE!</v>
      </c>
      <c r="L51" s="30">
        <f t="shared" ca="1" si="2"/>
        <v>57.150355769105538</v>
      </c>
      <c r="N51" t="e">
        <f t="shared" ca="1" si="4"/>
        <v>#VALUE!</v>
      </c>
      <c r="O51">
        <f t="shared" ca="1" si="5"/>
        <v>1.518958053339208E-3</v>
      </c>
      <c r="AE51">
        <f ca="1">VLOOKUP($B51,OFFSET(Input!$A$1,0,MATCH(Index!AE$6&amp;" Index",Input!$1:$1,0)-1,10000,2),2,0)</f>
        <v>28.92</v>
      </c>
    </row>
    <row r="52" spans="2:31" x14ac:dyDescent="0.25">
      <c r="B52" s="2">
        <v>37595</v>
      </c>
      <c r="C52">
        <f t="shared" ca="1" si="0"/>
        <v>0</v>
      </c>
      <c r="D52">
        <f t="shared" ca="1" si="3"/>
        <v>3</v>
      </c>
      <c r="E52" t="str">
        <f ca="1">IF($B52&lt;VLOOKUP(E$6&amp;" Equity",Param,4,0),"",IFERROR(VLOOKUP($B52,OFFSET(Input!$A$1,0,MATCH(Index!E$6&amp;" Equity",Input!$1:$1,0)-1,10000,2),2,0),E51))</f>
        <v/>
      </c>
      <c r="F52" s="33">
        <v>86.06</v>
      </c>
      <c r="H52">
        <f ca="1">IFERROR(VLOOKUP($B52,OFFSET(Input!$A$1,0,MATCH(Index!H$6,Input!$1:$1,0)-1,10000,2),2,0),0)</f>
        <v>0</v>
      </c>
      <c r="I52">
        <f ca="1">IFERROR(VLOOKUP($B52,OFFSET(Input!$A$1,0,MATCH(Index!I$6,Input!$1:$1,0)-1,10000,2),2,0),0)</f>
        <v>0</v>
      </c>
      <c r="K52" t="e">
        <f t="shared" ca="1" si="1"/>
        <v>#VALUE!</v>
      </c>
      <c r="L52" s="30">
        <f t="shared" ca="1" si="2"/>
        <v>57.423930151654673</v>
      </c>
      <c r="N52" t="e">
        <f t="shared" ca="1" si="4"/>
        <v>#VALUE!</v>
      </c>
      <c r="O52">
        <f t="shared" ca="1" si="5"/>
        <v>4.7755026403247178E-3</v>
      </c>
      <c r="AE52">
        <f ca="1">VLOOKUP($B52,OFFSET(Input!$A$1,0,MATCH(Index!AE$6&amp;" Index",Input!$1:$1,0)-1,10000,2),2,0)</f>
        <v>30.1</v>
      </c>
    </row>
    <row r="53" spans="2:31" x14ac:dyDescent="0.25">
      <c r="B53" s="2">
        <v>37596</v>
      </c>
      <c r="C53">
        <f t="shared" ca="1" si="0"/>
        <v>0</v>
      </c>
      <c r="D53">
        <f t="shared" ca="1" si="3"/>
        <v>4</v>
      </c>
      <c r="E53" t="str">
        <f ca="1">IF($B53&lt;VLOOKUP(E$6&amp;" Equity",Param,4,0),"",IFERROR(VLOOKUP($B53,OFFSET(Input!$A$1,0,MATCH(Index!E$6&amp;" Equity",Input!$1:$1,0)-1,10000,2),2,0),E52))</f>
        <v/>
      </c>
      <c r="F53" s="33">
        <v>86.27</v>
      </c>
      <c r="H53">
        <f ca="1">IFERROR(VLOOKUP($B53,OFFSET(Input!$A$1,0,MATCH(Index!H$6,Input!$1:$1,0)-1,10000,2),2,0),0)</f>
        <v>0</v>
      </c>
      <c r="I53">
        <f ca="1">IFERROR(VLOOKUP($B53,OFFSET(Input!$A$1,0,MATCH(Index!I$6,Input!$1:$1,0)-1,10000,2),2,0),0)</f>
        <v>0</v>
      </c>
      <c r="K53" t="e">
        <f t="shared" ca="1" si="1"/>
        <v>#VALUE!</v>
      </c>
      <c r="L53" s="30">
        <f t="shared" ca="1" si="2"/>
        <v>57.564053615887154</v>
      </c>
      <c r="N53" t="e">
        <f t="shared" ca="1" si="4"/>
        <v>#VALUE!</v>
      </c>
      <c r="O53">
        <f t="shared" ca="1" si="5"/>
        <v>2.4371856780338172E-3</v>
      </c>
      <c r="AE53">
        <f ca="1">VLOOKUP($B53,OFFSET(Input!$A$1,0,MATCH(Index!AE$6&amp;" Index",Input!$1:$1,0)-1,10000,2),2,0)</f>
        <v>28.88</v>
      </c>
    </row>
    <row r="54" spans="2:31" x14ac:dyDescent="0.25">
      <c r="B54" s="2">
        <v>37599</v>
      </c>
      <c r="C54">
        <f t="shared" ca="1" si="0"/>
        <v>0</v>
      </c>
      <c r="D54">
        <f t="shared" ca="1" si="3"/>
        <v>5</v>
      </c>
      <c r="E54" t="str">
        <f ca="1">IF($B54&lt;VLOOKUP(E$6&amp;" Equity",Param,4,0),"",IFERROR(VLOOKUP($B54,OFFSET(Input!$A$1,0,MATCH(Index!E$6&amp;" Equity",Input!$1:$1,0)-1,10000,2),2,0),E53))</f>
        <v/>
      </c>
      <c r="F54" s="33">
        <v>86.49</v>
      </c>
      <c r="H54">
        <f ca="1">IFERROR(VLOOKUP($B54,OFFSET(Input!$A$1,0,MATCH(Index!H$6,Input!$1:$1,0)-1,10000,2),2,0),0)</f>
        <v>0</v>
      </c>
      <c r="I54">
        <f ca="1">IFERROR(VLOOKUP($B54,OFFSET(Input!$A$1,0,MATCH(Index!I$6,Input!$1:$1,0)-1,10000,2),2,0),0)</f>
        <v>0</v>
      </c>
      <c r="K54" t="e">
        <f t="shared" ca="1" si="1"/>
        <v>#VALUE!</v>
      </c>
      <c r="L54" s="30">
        <f t="shared" ca="1" si="2"/>
        <v>57.710849626035476</v>
      </c>
      <c r="N54" t="e">
        <f t="shared" ca="1" si="4"/>
        <v>#VALUE!</v>
      </c>
      <c r="O54">
        <f t="shared" ca="1" si="5"/>
        <v>2.5468872299331765E-3</v>
      </c>
      <c r="AE54">
        <f ca="1">VLOOKUP($B54,OFFSET(Input!$A$1,0,MATCH(Index!AE$6&amp;" Index",Input!$1:$1,0)-1,10000,2),2,0)</f>
        <v>30.78</v>
      </c>
    </row>
    <row r="55" spans="2:31" x14ac:dyDescent="0.25">
      <c r="B55" s="2">
        <v>37600</v>
      </c>
      <c r="C55">
        <f t="shared" ca="1" si="0"/>
        <v>0</v>
      </c>
      <c r="D55">
        <f t="shared" ca="1" si="3"/>
        <v>0</v>
      </c>
      <c r="E55" t="str">
        <f ca="1">IF($B55&lt;VLOOKUP(E$6&amp;" Equity",Param,4,0),"",IFERROR(VLOOKUP($B55,OFFSET(Input!$A$1,0,MATCH(Index!E$6&amp;" Equity",Input!$1:$1,0)-1,10000,2),2,0),E54))</f>
        <v/>
      </c>
      <c r="F55" s="33">
        <v>86.67</v>
      </c>
      <c r="H55">
        <f ca="1">IFERROR(VLOOKUP($B55,OFFSET(Input!$A$1,0,MATCH(Index!H$6,Input!$1:$1,0)-1,10000,2),2,0),0)</f>
        <v>0</v>
      </c>
      <c r="I55">
        <f ca="1">IFERROR(VLOOKUP($B55,OFFSET(Input!$A$1,0,MATCH(Index!I$6,Input!$1:$1,0)-1,10000,2),2,0),0)</f>
        <v>0</v>
      </c>
      <c r="K55" t="e">
        <f t="shared" ca="1" si="1"/>
        <v>#VALUE!</v>
      </c>
      <c r="L55" s="30">
        <f t="shared" ca="1" si="2"/>
        <v>57.830955452520463</v>
      </c>
      <c r="N55" t="e">
        <f t="shared" ca="1" si="4"/>
        <v>#VALUE!</v>
      </c>
      <c r="O55">
        <f t="shared" ca="1" si="5"/>
        <v>2.0790028278331553E-3</v>
      </c>
      <c r="AE55">
        <f ca="1">VLOOKUP($B55,OFFSET(Input!$A$1,0,MATCH(Index!AE$6&amp;" Index",Input!$1:$1,0)-1,10000,2),2,0)</f>
        <v>28.76</v>
      </c>
    </row>
    <row r="56" spans="2:31" x14ac:dyDescent="0.25">
      <c r="B56" s="2">
        <v>37601</v>
      </c>
      <c r="C56">
        <f t="shared" ca="1" si="0"/>
        <v>0</v>
      </c>
      <c r="D56">
        <f t="shared" ca="1" si="3"/>
        <v>0</v>
      </c>
      <c r="E56" t="str">
        <f ca="1">IF($B56&lt;VLOOKUP(E$6&amp;" Equity",Param,4,0),"",IFERROR(VLOOKUP($B56,OFFSET(Input!$A$1,0,MATCH(Index!E$6&amp;" Equity",Input!$1:$1,0)-1,10000,2),2,0),E55))</f>
        <v/>
      </c>
      <c r="F56" s="33">
        <v>86.67</v>
      </c>
      <c r="H56">
        <f ca="1">IFERROR(VLOOKUP($B56,OFFSET(Input!$A$1,0,MATCH(Index!H$6,Input!$1:$1,0)-1,10000,2),2,0),0)</f>
        <v>0</v>
      </c>
      <c r="I56">
        <f ca="1">IFERROR(VLOOKUP($B56,OFFSET(Input!$A$1,0,MATCH(Index!I$6,Input!$1:$1,0)-1,10000,2),2,0),0)</f>
        <v>0</v>
      </c>
      <c r="K56" t="e">
        <f t="shared" ca="1" si="1"/>
        <v>#VALUE!</v>
      </c>
      <c r="L56" s="30">
        <f t="shared" ca="1" si="2"/>
        <v>57.830955452520463</v>
      </c>
      <c r="N56" t="e">
        <f t="shared" ca="1" si="4"/>
        <v>#VALUE!</v>
      </c>
      <c r="O56">
        <f t="shared" ca="1" si="5"/>
        <v>0</v>
      </c>
      <c r="AE56">
        <f ca="1">VLOOKUP($B56,OFFSET(Input!$A$1,0,MATCH(Index!AE$6&amp;" Index",Input!$1:$1,0)-1,10000,2),2,0)</f>
        <v>27.76</v>
      </c>
    </row>
    <row r="57" spans="2:31" x14ac:dyDescent="0.25">
      <c r="B57" s="2">
        <v>37602</v>
      </c>
      <c r="C57">
        <f t="shared" ca="1" si="0"/>
        <v>0</v>
      </c>
      <c r="D57">
        <f t="shared" ca="1" si="3"/>
        <v>0</v>
      </c>
      <c r="E57" t="str">
        <f ca="1">IF($B57&lt;VLOOKUP(E$6&amp;" Equity",Param,4,0),"",IFERROR(VLOOKUP($B57,OFFSET(Input!$A$1,0,MATCH(Index!E$6&amp;" Equity",Input!$1:$1,0)-1,10000,2),2,0),E56))</f>
        <v/>
      </c>
      <c r="F57" s="33">
        <v>87.6</v>
      </c>
      <c r="H57">
        <f ca="1">IFERROR(VLOOKUP($B57,OFFSET(Input!$A$1,0,MATCH(Index!H$6,Input!$1:$1,0)-1,10000,2),2,0),0)</f>
        <v>0</v>
      </c>
      <c r="I57">
        <f ca="1">IFERROR(VLOOKUP($B57,OFFSET(Input!$A$1,0,MATCH(Index!I$6,Input!$1:$1,0)-1,10000,2),2,0),0)</f>
        <v>0</v>
      </c>
      <c r="K57" t="e">
        <f t="shared" ca="1" si="1"/>
        <v>#VALUE!</v>
      </c>
      <c r="L57" s="30">
        <f t="shared" ca="1" si="2"/>
        <v>58.451502222692881</v>
      </c>
      <c r="N57" t="e">
        <f t="shared" ca="1" si="4"/>
        <v>#VALUE!</v>
      </c>
      <c r="O57">
        <f t="shared" ca="1" si="5"/>
        <v>1.0673194796092101E-2</v>
      </c>
      <c r="AE57">
        <f ca="1">VLOOKUP($B57,OFFSET(Input!$A$1,0,MATCH(Index!AE$6&amp;" Index",Input!$1:$1,0)-1,10000,2),2,0)</f>
        <v>27.29</v>
      </c>
    </row>
    <row r="58" spans="2:31" x14ac:dyDescent="0.25">
      <c r="B58" s="2">
        <v>37603</v>
      </c>
      <c r="C58">
        <f t="shared" ca="1" si="0"/>
        <v>0</v>
      </c>
      <c r="D58">
        <f t="shared" ca="1" si="3"/>
        <v>0</v>
      </c>
      <c r="E58" t="str">
        <f ca="1">IF($B58&lt;VLOOKUP(E$6&amp;" Equity",Param,4,0),"",IFERROR(VLOOKUP($B58,OFFSET(Input!$A$1,0,MATCH(Index!E$6&amp;" Equity",Input!$1:$1,0)-1,10000,2),2,0),E57))</f>
        <v/>
      </c>
      <c r="F58" s="33">
        <v>86.8</v>
      </c>
      <c r="H58">
        <f ca="1">IFERROR(VLOOKUP($B58,OFFSET(Input!$A$1,0,MATCH(Index!H$6,Input!$1:$1,0)-1,10000,2),2,0),0)</f>
        <v>0</v>
      </c>
      <c r="I58">
        <f ca="1">IFERROR(VLOOKUP($B58,OFFSET(Input!$A$1,0,MATCH(Index!I$6,Input!$1:$1,0)-1,10000,2),2,0),0)</f>
        <v>0</v>
      </c>
      <c r="K58" t="e">
        <f t="shared" ca="1" si="1"/>
        <v>#VALUE!</v>
      </c>
      <c r="L58" s="30">
        <f t="shared" ca="1" si="2"/>
        <v>57.917698549426277</v>
      </c>
      <c r="N58" t="e">
        <f t="shared" ca="1" si="4"/>
        <v>#VALUE!</v>
      </c>
      <c r="O58">
        <f t="shared" ca="1" si="5"/>
        <v>-9.1743762760412694E-3</v>
      </c>
      <c r="AE58">
        <f ca="1">VLOOKUP($B58,OFFSET(Input!$A$1,0,MATCH(Index!AE$6&amp;" Index",Input!$1:$1,0)-1,10000,2),2,0)</f>
        <v>28.18</v>
      </c>
    </row>
    <row r="59" spans="2:31" x14ac:dyDescent="0.25">
      <c r="B59" s="2">
        <v>37606</v>
      </c>
      <c r="C59">
        <f t="shared" ca="1" si="0"/>
        <v>0</v>
      </c>
      <c r="D59">
        <f t="shared" ca="1" si="3"/>
        <v>0</v>
      </c>
      <c r="E59" t="str">
        <f ca="1">IF($B59&lt;VLOOKUP(E$6&amp;" Equity",Param,4,0),"",IFERROR(VLOOKUP($B59,OFFSET(Input!$A$1,0,MATCH(Index!E$6&amp;" Equity",Input!$1:$1,0)-1,10000,2),2,0),E58))</f>
        <v/>
      </c>
      <c r="F59" s="33">
        <v>86.8</v>
      </c>
      <c r="H59">
        <f ca="1">IFERROR(VLOOKUP($B59,OFFSET(Input!$A$1,0,MATCH(Index!H$6,Input!$1:$1,0)-1,10000,2),2,0),0)</f>
        <v>0</v>
      </c>
      <c r="I59">
        <f ca="1">IFERROR(VLOOKUP($B59,OFFSET(Input!$A$1,0,MATCH(Index!I$6,Input!$1:$1,0)-1,10000,2),2,0),0)</f>
        <v>0</v>
      </c>
      <c r="K59" t="e">
        <f t="shared" ca="1" si="1"/>
        <v>#VALUE!</v>
      </c>
      <c r="L59" s="30">
        <f t="shared" ca="1" si="2"/>
        <v>57.917698549426277</v>
      </c>
      <c r="N59" t="e">
        <f t="shared" ca="1" si="4"/>
        <v>#VALUE!</v>
      </c>
      <c r="O59">
        <f t="shared" ca="1" si="5"/>
        <v>0</v>
      </c>
      <c r="AE59">
        <f ca="1">VLOOKUP($B59,OFFSET(Input!$A$1,0,MATCH(Index!AE$6&amp;" Index",Input!$1:$1,0)-1,10000,2),2,0)</f>
        <v>26.24</v>
      </c>
    </row>
    <row r="60" spans="2:31" x14ac:dyDescent="0.25">
      <c r="B60" s="2">
        <v>37607</v>
      </c>
      <c r="C60">
        <f t="shared" ca="1" si="0"/>
        <v>0</v>
      </c>
      <c r="D60">
        <f t="shared" ca="1" si="3"/>
        <v>0</v>
      </c>
      <c r="E60" t="str">
        <f ca="1">IF($B60&lt;VLOOKUP(E$6&amp;" Equity",Param,4,0),"",IFERROR(VLOOKUP($B60,OFFSET(Input!$A$1,0,MATCH(Index!E$6&amp;" Equity",Input!$1:$1,0)-1,10000,2),2,0),E59))</f>
        <v/>
      </c>
      <c r="F60" s="33">
        <v>86.8</v>
      </c>
      <c r="H60">
        <f ca="1">IFERROR(VLOOKUP($B60,OFFSET(Input!$A$1,0,MATCH(Index!H$6,Input!$1:$1,0)-1,10000,2),2,0),0)</f>
        <v>0</v>
      </c>
      <c r="I60">
        <f ca="1">IFERROR(VLOOKUP($B60,OFFSET(Input!$A$1,0,MATCH(Index!I$6,Input!$1:$1,0)-1,10000,2),2,0),0)</f>
        <v>0</v>
      </c>
      <c r="K60" t="e">
        <f t="shared" ca="1" si="1"/>
        <v>#VALUE!</v>
      </c>
      <c r="L60" s="30">
        <f t="shared" ca="1" si="2"/>
        <v>57.917698549426277</v>
      </c>
      <c r="N60" t="e">
        <f t="shared" ca="1" si="4"/>
        <v>#VALUE!</v>
      </c>
      <c r="O60">
        <f t="shared" ca="1" si="5"/>
        <v>0</v>
      </c>
      <c r="AE60">
        <f ca="1">VLOOKUP($B60,OFFSET(Input!$A$1,0,MATCH(Index!AE$6&amp;" Index",Input!$1:$1,0)-1,10000,2),2,0)</f>
        <v>26.66</v>
      </c>
    </row>
    <row r="61" spans="2:31" x14ac:dyDescent="0.25">
      <c r="B61" s="2">
        <v>37608</v>
      </c>
      <c r="C61">
        <f t="shared" ca="1" si="0"/>
        <v>0</v>
      </c>
      <c r="D61">
        <f t="shared" ca="1" si="3"/>
        <v>0</v>
      </c>
      <c r="E61" t="str">
        <f ca="1">IF($B61&lt;VLOOKUP(E$6&amp;" Equity",Param,4,0),"",IFERROR(VLOOKUP($B61,OFFSET(Input!$A$1,0,MATCH(Index!E$6&amp;" Equity",Input!$1:$1,0)-1,10000,2),2,0),E60))</f>
        <v/>
      </c>
      <c r="F61" s="33">
        <v>86.51</v>
      </c>
      <c r="H61">
        <f ca="1">IFERROR(VLOOKUP($B61,OFFSET(Input!$A$1,0,MATCH(Index!H$6,Input!$1:$1,0)-1,10000,2),2,0),0)</f>
        <v>0</v>
      </c>
      <c r="I61">
        <f ca="1">IFERROR(VLOOKUP($B61,OFFSET(Input!$A$1,0,MATCH(Index!I$6,Input!$1:$1,0)-1,10000,2),2,0),0)</f>
        <v>0</v>
      </c>
      <c r="K61" t="e">
        <f t="shared" ca="1" si="1"/>
        <v>#VALUE!</v>
      </c>
      <c r="L61" s="30">
        <f t="shared" ca="1" si="2"/>
        <v>57.724194717867135</v>
      </c>
      <c r="N61" t="e">
        <f t="shared" ca="1" si="4"/>
        <v>#VALUE!</v>
      </c>
      <c r="O61">
        <f t="shared" ca="1" si="5"/>
        <v>-3.3466074740214815E-3</v>
      </c>
      <c r="AE61">
        <f ca="1">VLOOKUP($B61,OFFSET(Input!$A$1,0,MATCH(Index!AE$6&amp;" Index",Input!$1:$1,0)-1,10000,2),2,0)</f>
        <v>28.29</v>
      </c>
    </row>
    <row r="62" spans="2:31" x14ac:dyDescent="0.25">
      <c r="B62" s="2">
        <v>37609</v>
      </c>
      <c r="C62">
        <f t="shared" ca="1" si="0"/>
        <v>0</v>
      </c>
      <c r="D62">
        <f t="shared" ca="1" si="3"/>
        <v>0</v>
      </c>
      <c r="E62" t="str">
        <f ca="1">IF($B62&lt;VLOOKUP(E$6&amp;" Equity",Param,4,0),"",IFERROR(VLOOKUP($B62,OFFSET(Input!$A$1,0,MATCH(Index!E$6&amp;" Equity",Input!$1:$1,0)-1,10000,2),2,0),E61))</f>
        <v/>
      </c>
      <c r="F62" s="33">
        <v>86.51</v>
      </c>
      <c r="H62">
        <f ca="1">IFERROR(VLOOKUP($B62,OFFSET(Input!$A$1,0,MATCH(Index!H$6,Input!$1:$1,0)-1,10000,2),2,0),0)</f>
        <v>0</v>
      </c>
      <c r="I62">
        <f ca="1">IFERROR(VLOOKUP($B62,OFFSET(Input!$A$1,0,MATCH(Index!I$6,Input!$1:$1,0)-1,10000,2),2,0),0)</f>
        <v>0</v>
      </c>
      <c r="K62" t="e">
        <f t="shared" ca="1" si="1"/>
        <v>#VALUE!</v>
      </c>
      <c r="L62" s="30">
        <f t="shared" ca="1" si="2"/>
        <v>57.724194717867135</v>
      </c>
      <c r="N62" t="e">
        <f t="shared" ca="1" si="4"/>
        <v>#VALUE!</v>
      </c>
      <c r="O62">
        <f t="shared" ca="1" si="5"/>
        <v>0</v>
      </c>
      <c r="AE62">
        <f ca="1">VLOOKUP($B62,OFFSET(Input!$A$1,0,MATCH(Index!AE$6&amp;" Index",Input!$1:$1,0)-1,10000,2),2,0)</f>
        <v>30.21</v>
      </c>
    </row>
    <row r="63" spans="2:31" x14ac:dyDescent="0.25">
      <c r="B63" s="2">
        <v>37610</v>
      </c>
      <c r="C63">
        <f t="shared" ca="1" si="0"/>
        <v>0</v>
      </c>
      <c r="D63">
        <f t="shared" ca="1" si="3"/>
        <v>0</v>
      </c>
      <c r="E63" t="str">
        <f ca="1">IF($B63&lt;VLOOKUP(E$6&amp;" Equity",Param,4,0),"",IFERROR(VLOOKUP($B63,OFFSET(Input!$A$1,0,MATCH(Index!E$6&amp;" Equity",Input!$1:$1,0)-1,10000,2),2,0),E62))</f>
        <v/>
      </c>
      <c r="F63" s="33">
        <v>86.51</v>
      </c>
      <c r="H63">
        <f ca="1">IFERROR(VLOOKUP($B63,OFFSET(Input!$A$1,0,MATCH(Index!H$6,Input!$1:$1,0)-1,10000,2),2,0),0)</f>
        <v>0</v>
      </c>
      <c r="I63">
        <f ca="1">IFERROR(VLOOKUP($B63,OFFSET(Input!$A$1,0,MATCH(Index!I$6,Input!$1:$1,0)-1,10000,2),2,0),0)</f>
        <v>0</v>
      </c>
      <c r="K63" t="e">
        <f t="shared" ca="1" si="1"/>
        <v>#VALUE!</v>
      </c>
      <c r="L63" s="30">
        <f t="shared" ca="1" si="2"/>
        <v>57.724194717867135</v>
      </c>
      <c r="N63" t="e">
        <f t="shared" ca="1" si="4"/>
        <v>#VALUE!</v>
      </c>
      <c r="O63">
        <f t="shared" ca="1" si="5"/>
        <v>0</v>
      </c>
      <c r="AE63">
        <f ca="1">VLOOKUP($B63,OFFSET(Input!$A$1,0,MATCH(Index!AE$6&amp;" Index",Input!$1:$1,0)-1,10000,2),2,0)</f>
        <v>26.71</v>
      </c>
    </row>
    <row r="64" spans="2:31" x14ac:dyDescent="0.25">
      <c r="B64" s="2">
        <v>37613</v>
      </c>
      <c r="C64">
        <f t="shared" ca="1" si="0"/>
        <v>0</v>
      </c>
      <c r="D64">
        <f t="shared" ca="1" si="3"/>
        <v>0</v>
      </c>
      <c r="E64" t="str">
        <f ca="1">IF($B64&lt;VLOOKUP(E$6&amp;" Equity",Param,4,0),"",IFERROR(VLOOKUP($B64,OFFSET(Input!$A$1,0,MATCH(Index!E$6&amp;" Equity",Input!$1:$1,0)-1,10000,2),2,0),E63))</f>
        <v/>
      </c>
      <c r="F64" s="33">
        <v>86.51</v>
      </c>
      <c r="H64">
        <f ca="1">IFERROR(VLOOKUP($B64,OFFSET(Input!$A$1,0,MATCH(Index!H$6,Input!$1:$1,0)-1,10000,2),2,0),0)</f>
        <v>0</v>
      </c>
      <c r="I64">
        <f ca="1">IFERROR(VLOOKUP($B64,OFFSET(Input!$A$1,0,MATCH(Index!I$6,Input!$1:$1,0)-1,10000,2),2,0),0)</f>
        <v>0</v>
      </c>
      <c r="K64" t="e">
        <f t="shared" ca="1" si="1"/>
        <v>#VALUE!</v>
      </c>
      <c r="L64" s="30">
        <f t="shared" ca="1" si="2"/>
        <v>57.724194717867135</v>
      </c>
      <c r="N64" t="e">
        <f t="shared" ca="1" si="4"/>
        <v>#VALUE!</v>
      </c>
      <c r="O64">
        <f t="shared" ca="1" si="5"/>
        <v>0</v>
      </c>
      <c r="AE64">
        <f ca="1">VLOOKUP($B64,OFFSET(Input!$A$1,0,MATCH(Index!AE$6&amp;" Index",Input!$1:$1,0)-1,10000,2),2,0)</f>
        <v>26.2</v>
      </c>
    </row>
    <row r="65" spans="2:31" x14ac:dyDescent="0.25">
      <c r="B65" s="2">
        <v>37614</v>
      </c>
      <c r="C65">
        <f t="shared" ca="1" si="0"/>
        <v>0</v>
      </c>
      <c r="D65">
        <f t="shared" ca="1" si="3"/>
        <v>0</v>
      </c>
      <c r="E65" t="str">
        <f ca="1">IF($B65&lt;VLOOKUP(E$6&amp;" Equity",Param,4,0),"",IFERROR(VLOOKUP($B65,OFFSET(Input!$A$1,0,MATCH(Index!E$6&amp;" Equity",Input!$1:$1,0)-1,10000,2),2,0),E64))</f>
        <v/>
      </c>
      <c r="F65" s="33">
        <v>86.51</v>
      </c>
      <c r="H65">
        <f ca="1">IFERROR(VLOOKUP($B65,OFFSET(Input!$A$1,0,MATCH(Index!H$6,Input!$1:$1,0)-1,10000,2),2,0),0)</f>
        <v>0</v>
      </c>
      <c r="I65">
        <f ca="1">IFERROR(VLOOKUP($B65,OFFSET(Input!$A$1,0,MATCH(Index!I$6,Input!$1:$1,0)-1,10000,2),2,0),0)</f>
        <v>0</v>
      </c>
      <c r="K65" t="e">
        <f t="shared" ca="1" si="1"/>
        <v>#VALUE!</v>
      </c>
      <c r="L65" s="30">
        <f t="shared" ca="1" si="2"/>
        <v>57.724194717867135</v>
      </c>
      <c r="N65" t="e">
        <f t="shared" ca="1" si="4"/>
        <v>#VALUE!</v>
      </c>
      <c r="O65">
        <f t="shared" ca="1" si="5"/>
        <v>0</v>
      </c>
      <c r="AE65">
        <f ca="1">VLOOKUP($B65,OFFSET(Input!$A$1,0,MATCH(Index!AE$6&amp;" Index",Input!$1:$1,0)-1,10000,2),2,0)</f>
        <v>26.49</v>
      </c>
    </row>
    <row r="66" spans="2:31" x14ac:dyDescent="0.25">
      <c r="B66" s="2">
        <v>37616</v>
      </c>
      <c r="C66">
        <f t="shared" ca="1" si="0"/>
        <v>0</v>
      </c>
      <c r="D66">
        <f t="shared" ca="1" si="3"/>
        <v>0</v>
      </c>
      <c r="E66" t="str">
        <f ca="1">IF($B66&lt;VLOOKUP(E$6&amp;" Equity",Param,4,0),"",IFERROR(VLOOKUP($B66,OFFSET(Input!$A$1,0,MATCH(Index!E$6&amp;" Equity",Input!$1:$1,0)-1,10000,2),2,0),E65))</f>
        <v/>
      </c>
      <c r="F66" s="33">
        <v>86.51</v>
      </c>
      <c r="H66">
        <f ca="1">IFERROR(VLOOKUP($B66,OFFSET(Input!$A$1,0,MATCH(Index!H$6,Input!$1:$1,0)-1,10000,2),2,0),0)</f>
        <v>0</v>
      </c>
      <c r="I66">
        <f ca="1">IFERROR(VLOOKUP($B66,OFFSET(Input!$A$1,0,MATCH(Index!I$6,Input!$1:$1,0)-1,10000,2),2,0),0)</f>
        <v>0</v>
      </c>
      <c r="K66" t="e">
        <f t="shared" ca="1" si="1"/>
        <v>#VALUE!</v>
      </c>
      <c r="L66" s="30">
        <f t="shared" ca="1" si="2"/>
        <v>57.724194717867135</v>
      </c>
      <c r="N66" t="e">
        <f t="shared" ca="1" si="4"/>
        <v>#VALUE!</v>
      </c>
      <c r="O66">
        <f t="shared" ca="1" si="5"/>
        <v>0</v>
      </c>
      <c r="AE66">
        <f ca="1">VLOOKUP($B66,OFFSET(Input!$A$1,0,MATCH(Index!AE$6&amp;" Index",Input!$1:$1,0)-1,10000,2),2,0)</f>
        <v>27.37</v>
      </c>
    </row>
    <row r="67" spans="2:31" x14ac:dyDescent="0.25">
      <c r="B67" s="2">
        <v>37617</v>
      </c>
      <c r="C67">
        <f t="shared" ca="1" si="0"/>
        <v>0</v>
      </c>
      <c r="D67">
        <f t="shared" ca="1" si="3"/>
        <v>0</v>
      </c>
      <c r="E67" t="str">
        <f ca="1">IF($B67&lt;VLOOKUP(E$6&amp;" Equity",Param,4,0),"",IFERROR(VLOOKUP($B67,OFFSET(Input!$A$1,0,MATCH(Index!E$6&amp;" Equity",Input!$1:$1,0)-1,10000,2),2,0),E66))</f>
        <v/>
      </c>
      <c r="F67" s="33">
        <v>86.51</v>
      </c>
      <c r="H67">
        <f ca="1">IFERROR(VLOOKUP($B67,OFFSET(Input!$A$1,0,MATCH(Index!H$6,Input!$1:$1,0)-1,10000,2),2,0),0)</f>
        <v>0</v>
      </c>
      <c r="I67">
        <f ca="1">IFERROR(VLOOKUP($B67,OFFSET(Input!$A$1,0,MATCH(Index!I$6,Input!$1:$1,0)-1,10000,2),2,0),0)</f>
        <v>0</v>
      </c>
      <c r="K67" t="e">
        <f t="shared" ca="1" si="1"/>
        <v>#VALUE!</v>
      </c>
      <c r="L67" s="30">
        <f t="shared" ca="1" si="2"/>
        <v>57.724194717867135</v>
      </c>
      <c r="N67" t="e">
        <f t="shared" ca="1" si="4"/>
        <v>#VALUE!</v>
      </c>
      <c r="O67">
        <f t="shared" ca="1" si="5"/>
        <v>0</v>
      </c>
      <c r="AE67">
        <f ca="1">VLOOKUP($B67,OFFSET(Input!$A$1,0,MATCH(Index!AE$6&amp;" Index",Input!$1:$1,0)-1,10000,2),2,0)</f>
        <v>29.55</v>
      </c>
    </row>
    <row r="68" spans="2:31" x14ac:dyDescent="0.25">
      <c r="B68" s="2">
        <v>37620</v>
      </c>
      <c r="C68">
        <f t="shared" ca="1" si="0"/>
        <v>0</v>
      </c>
      <c r="D68">
        <f t="shared" ca="1" si="3"/>
        <v>0</v>
      </c>
      <c r="E68" t="str">
        <f ca="1">IF($B68&lt;VLOOKUP(E$6&amp;" Equity",Param,4,0),"",IFERROR(VLOOKUP($B68,OFFSET(Input!$A$1,0,MATCH(Index!E$6&amp;" Equity",Input!$1:$1,0)-1,10000,2),2,0),E67))</f>
        <v/>
      </c>
      <c r="F68" s="33">
        <v>86.51</v>
      </c>
      <c r="H68">
        <f ca="1">IFERROR(VLOOKUP($B68,OFFSET(Input!$A$1,0,MATCH(Index!H$6,Input!$1:$1,0)-1,10000,2),2,0),0)</f>
        <v>0</v>
      </c>
      <c r="I68">
        <f ca="1">IFERROR(VLOOKUP($B68,OFFSET(Input!$A$1,0,MATCH(Index!I$6,Input!$1:$1,0)-1,10000,2),2,0),0)</f>
        <v>0</v>
      </c>
      <c r="K68" t="e">
        <f t="shared" ca="1" si="1"/>
        <v>#VALUE!</v>
      </c>
      <c r="L68" s="30">
        <f t="shared" ca="1" si="2"/>
        <v>57.724194717867135</v>
      </c>
      <c r="N68" t="e">
        <f t="shared" ca="1" si="4"/>
        <v>#VALUE!</v>
      </c>
      <c r="O68">
        <f t="shared" ca="1" si="5"/>
        <v>0</v>
      </c>
      <c r="AE68">
        <f ca="1">VLOOKUP($B68,OFFSET(Input!$A$1,0,MATCH(Index!AE$6&amp;" Index",Input!$1:$1,0)-1,10000,2),2,0)</f>
        <v>29.62</v>
      </c>
    </row>
    <row r="69" spans="2:31" x14ac:dyDescent="0.25">
      <c r="B69" s="2">
        <v>37621</v>
      </c>
      <c r="C69">
        <f t="shared" ca="1" si="0"/>
        <v>0</v>
      </c>
      <c r="D69">
        <f t="shared" ca="1" si="3"/>
        <v>0</v>
      </c>
      <c r="E69" t="str">
        <f ca="1">IF($B69&lt;VLOOKUP(E$6&amp;" Equity",Param,4,0),"",IFERROR(VLOOKUP($B69,OFFSET(Input!$A$1,0,MATCH(Index!E$6&amp;" Equity",Input!$1:$1,0)-1,10000,2),2,0),E68))</f>
        <v/>
      </c>
      <c r="F69" s="33">
        <v>86.51</v>
      </c>
      <c r="H69">
        <f ca="1">IFERROR(VLOOKUP($B69,OFFSET(Input!$A$1,0,MATCH(Index!H$6,Input!$1:$1,0)-1,10000,2),2,0),0)</f>
        <v>0</v>
      </c>
      <c r="I69">
        <f ca="1">IFERROR(VLOOKUP($B69,OFFSET(Input!$A$1,0,MATCH(Index!I$6,Input!$1:$1,0)-1,10000,2),2,0),0)</f>
        <v>0.44629400000000002</v>
      </c>
      <c r="K69" t="e">
        <f t="shared" ca="1" si="1"/>
        <v>#VALUE!</v>
      </c>
      <c r="L69" s="30">
        <f t="shared" ca="1" si="2"/>
        <v>58.021986438563189</v>
      </c>
      <c r="N69" t="e">
        <f t="shared" ca="1" si="4"/>
        <v>#VALUE!</v>
      </c>
      <c r="O69">
        <f t="shared" ca="1" si="5"/>
        <v>5.1456104172200789E-3</v>
      </c>
      <c r="AE69">
        <f ca="1">VLOOKUP($B69,OFFSET(Input!$A$1,0,MATCH(Index!AE$6&amp;" Index",Input!$1:$1,0)-1,10000,2),2,0)</f>
        <v>28.62</v>
      </c>
    </row>
    <row r="70" spans="2:31" x14ac:dyDescent="0.25">
      <c r="B70" s="2">
        <v>37623</v>
      </c>
      <c r="C70">
        <f t="shared" ca="1" si="0"/>
        <v>1</v>
      </c>
      <c r="D70">
        <f t="shared" ca="1" si="3"/>
        <v>0</v>
      </c>
      <c r="E70" t="str">
        <f ca="1">IF($B70&lt;VLOOKUP(E$6&amp;" Equity",Param,4,0),"",IFERROR(VLOOKUP($B70,OFFSET(Input!$A$1,0,MATCH(Index!E$6&amp;" Equity",Input!$1:$1,0)-1,10000,2),2,0),E69))</f>
        <v/>
      </c>
      <c r="F70" s="33">
        <v>86.51</v>
      </c>
      <c r="H70">
        <f ca="1">IFERROR(VLOOKUP($B70,OFFSET(Input!$A$1,0,MATCH(Index!H$6,Input!$1:$1,0)-1,10000,2),2,0),0)</f>
        <v>0</v>
      </c>
      <c r="I70">
        <f ca="1">IFERROR(VLOOKUP($B70,OFFSET(Input!$A$1,0,MATCH(Index!I$6,Input!$1:$1,0)-1,10000,2),2,0),0)</f>
        <v>0</v>
      </c>
      <c r="K70" t="e">
        <f t="shared" ca="1" si="1"/>
        <v>#VALUE!</v>
      </c>
      <c r="L70" s="30">
        <f t="shared" ca="1" si="2"/>
        <v>58.021986438563189</v>
      </c>
      <c r="N70" t="e">
        <f t="shared" ca="1" si="4"/>
        <v>#VALUE!</v>
      </c>
      <c r="O70">
        <f t="shared" ca="1" si="5"/>
        <v>0</v>
      </c>
      <c r="AE70">
        <f ca="1">VLOOKUP($B70,OFFSET(Input!$A$1,0,MATCH(Index!AE$6&amp;" Index",Input!$1:$1,0)-1,10000,2),2,0)</f>
        <v>25.39</v>
      </c>
    </row>
    <row r="71" spans="2:31" x14ac:dyDescent="0.25">
      <c r="B71" s="2">
        <v>37624</v>
      </c>
      <c r="C71">
        <f t="shared" ref="C71:C134" ca="1" si="6">IF(MONTH(B71)&lt;&gt;MONTH(B70),1,0)</f>
        <v>0</v>
      </c>
      <c r="D71">
        <f t="shared" ref="D71:D134" ca="1" si="7">IF(D70=5,0,IF(D70&lt;&gt;0,D70+1,IF(C70=1,1,0)))</f>
        <v>1</v>
      </c>
      <c r="E71" t="str">
        <f ca="1">IF($B71&lt;VLOOKUP(E$6&amp;" Equity",Param,4,0),"",IFERROR(VLOOKUP($B71,OFFSET(Input!$A$1,0,MATCH(Index!E$6&amp;" Equity",Input!$1:$1,0)-1,10000,2),2,0),E70))</f>
        <v/>
      </c>
      <c r="F71" s="33">
        <v>86.51</v>
      </c>
      <c r="H71">
        <f ca="1">IFERROR(VLOOKUP($B71,OFFSET(Input!$A$1,0,MATCH(Index!H$6,Input!$1:$1,0)-1,10000,2),2,0),0)</f>
        <v>0</v>
      </c>
      <c r="I71">
        <f ca="1">IFERROR(VLOOKUP($B71,OFFSET(Input!$A$1,0,MATCH(Index!I$6,Input!$1:$1,0)-1,10000,2),2,0),0)</f>
        <v>0</v>
      </c>
      <c r="K71" t="e">
        <f t="shared" ref="K71:K134" ca="1" si="8">IF($B71&lt;=L_date,IF($B71=L_date,1,K72/((E72+H72)/E71)),K70*((E71+H71)/E70))</f>
        <v>#VALUE!</v>
      </c>
      <c r="L71" s="30">
        <f t="shared" ref="L71:L134" ca="1" si="9">IF($B71&lt;=L_date,IF($B71=L_date,1,L72/((F72+I72)/F71)),L70*((F71+I71)/F70))</f>
        <v>58.021986438563189</v>
      </c>
      <c r="N71" t="e">
        <f t="shared" ca="1" si="4"/>
        <v>#VALUE!</v>
      </c>
      <c r="O71">
        <f t="shared" ca="1" si="5"/>
        <v>0</v>
      </c>
      <c r="AE71">
        <f ca="1">VLOOKUP($B71,OFFSET(Input!$A$1,0,MATCH(Index!AE$6&amp;" Index",Input!$1:$1,0)-1,10000,2),2,0)</f>
        <v>24.68</v>
      </c>
    </row>
    <row r="72" spans="2:31" x14ac:dyDescent="0.25">
      <c r="B72" s="2">
        <v>37627</v>
      </c>
      <c r="C72">
        <f t="shared" ca="1" si="6"/>
        <v>0</v>
      </c>
      <c r="D72">
        <f t="shared" ca="1" si="7"/>
        <v>2</v>
      </c>
      <c r="E72" t="str">
        <f ca="1">IF($B72&lt;VLOOKUP(E$6&amp;" Equity",Param,4,0),"",IFERROR(VLOOKUP($B72,OFFSET(Input!$A$1,0,MATCH(Index!E$6&amp;" Equity",Input!$1:$1,0)-1,10000,2),2,0),E71))</f>
        <v/>
      </c>
      <c r="F72" s="33">
        <v>86.51</v>
      </c>
      <c r="H72">
        <f ca="1">IFERROR(VLOOKUP($B72,OFFSET(Input!$A$1,0,MATCH(Index!H$6,Input!$1:$1,0)-1,10000,2),2,0),0)</f>
        <v>0</v>
      </c>
      <c r="I72">
        <f ca="1">IFERROR(VLOOKUP($B72,OFFSET(Input!$A$1,0,MATCH(Index!I$6,Input!$1:$1,0)-1,10000,2),2,0),0)</f>
        <v>0</v>
      </c>
      <c r="K72" t="e">
        <f t="shared" ca="1" si="8"/>
        <v>#VALUE!</v>
      </c>
      <c r="L72" s="30">
        <f t="shared" ca="1" si="9"/>
        <v>58.021986438563189</v>
      </c>
      <c r="N72" t="e">
        <f t="shared" ref="N72:N135" ca="1" si="10">LN(K72/K71)</f>
        <v>#VALUE!</v>
      </c>
      <c r="O72">
        <f t="shared" ref="O72:O135" ca="1" si="11">LN(L72/L71)</f>
        <v>0</v>
      </c>
      <c r="AE72">
        <f ca="1">VLOOKUP($B72,OFFSET(Input!$A$1,0,MATCH(Index!AE$6&amp;" Index",Input!$1:$1,0)-1,10000,2),2,0)</f>
        <v>24.91</v>
      </c>
    </row>
    <row r="73" spans="2:31" x14ac:dyDescent="0.25">
      <c r="B73" s="2">
        <v>37628</v>
      </c>
      <c r="C73">
        <f t="shared" ca="1" si="6"/>
        <v>0</v>
      </c>
      <c r="D73">
        <f t="shared" ca="1" si="7"/>
        <v>3</v>
      </c>
      <c r="E73" t="str">
        <f ca="1">IF($B73&lt;VLOOKUP(E$6&amp;" Equity",Param,4,0),"",IFERROR(VLOOKUP($B73,OFFSET(Input!$A$1,0,MATCH(Index!E$6&amp;" Equity",Input!$1:$1,0)-1,10000,2),2,0),E72))</f>
        <v/>
      </c>
      <c r="F73" s="33">
        <v>86.51</v>
      </c>
      <c r="H73">
        <f ca="1">IFERROR(VLOOKUP($B73,OFFSET(Input!$A$1,0,MATCH(Index!H$6,Input!$1:$1,0)-1,10000,2),2,0),0)</f>
        <v>0</v>
      </c>
      <c r="I73">
        <f ca="1">IFERROR(VLOOKUP($B73,OFFSET(Input!$A$1,0,MATCH(Index!I$6,Input!$1:$1,0)-1,10000,2),2,0),0)</f>
        <v>0</v>
      </c>
      <c r="K73" t="e">
        <f t="shared" ca="1" si="8"/>
        <v>#VALUE!</v>
      </c>
      <c r="L73" s="30">
        <f t="shared" ca="1" si="9"/>
        <v>58.021986438563189</v>
      </c>
      <c r="N73" t="e">
        <f t="shared" ca="1" si="10"/>
        <v>#VALUE!</v>
      </c>
      <c r="O73">
        <f t="shared" ca="1" si="11"/>
        <v>0</v>
      </c>
      <c r="AE73">
        <f ca="1">VLOOKUP($B73,OFFSET(Input!$A$1,0,MATCH(Index!AE$6&amp;" Index",Input!$1:$1,0)-1,10000,2),2,0)</f>
        <v>25.13</v>
      </c>
    </row>
    <row r="74" spans="2:31" x14ac:dyDescent="0.25">
      <c r="B74" s="2">
        <v>37629</v>
      </c>
      <c r="C74">
        <f t="shared" ca="1" si="6"/>
        <v>0</v>
      </c>
      <c r="D74">
        <f t="shared" ca="1" si="7"/>
        <v>4</v>
      </c>
      <c r="E74" t="str">
        <f ca="1">IF($B74&lt;VLOOKUP(E$6&amp;" Equity",Param,4,0),"",IFERROR(VLOOKUP($B74,OFFSET(Input!$A$1,0,MATCH(Index!E$6&amp;" Equity",Input!$1:$1,0)-1,10000,2),2,0),E73))</f>
        <v/>
      </c>
      <c r="F74" s="33">
        <v>86.51</v>
      </c>
      <c r="H74">
        <f ca="1">IFERROR(VLOOKUP($B74,OFFSET(Input!$A$1,0,MATCH(Index!H$6,Input!$1:$1,0)-1,10000,2),2,0),0)</f>
        <v>0</v>
      </c>
      <c r="I74">
        <f ca="1">IFERROR(VLOOKUP($B74,OFFSET(Input!$A$1,0,MATCH(Index!I$6,Input!$1:$1,0)-1,10000,2),2,0),0)</f>
        <v>0</v>
      </c>
      <c r="K74" t="e">
        <f t="shared" ca="1" si="8"/>
        <v>#VALUE!</v>
      </c>
      <c r="L74" s="30">
        <f t="shared" ca="1" si="9"/>
        <v>58.021986438563189</v>
      </c>
      <c r="N74" t="e">
        <f t="shared" ca="1" si="10"/>
        <v>#VALUE!</v>
      </c>
      <c r="O74">
        <f t="shared" ca="1" si="11"/>
        <v>0</v>
      </c>
      <c r="AE74">
        <f ca="1">VLOOKUP($B74,OFFSET(Input!$A$1,0,MATCH(Index!AE$6&amp;" Index",Input!$1:$1,0)-1,10000,2),2,0)</f>
        <v>25.53</v>
      </c>
    </row>
    <row r="75" spans="2:31" x14ac:dyDescent="0.25">
      <c r="B75" s="2">
        <v>37630</v>
      </c>
      <c r="C75">
        <f t="shared" ca="1" si="6"/>
        <v>0</v>
      </c>
      <c r="D75">
        <f t="shared" ca="1" si="7"/>
        <v>5</v>
      </c>
      <c r="E75" t="str">
        <f ca="1">IF($B75&lt;VLOOKUP(E$6&amp;" Equity",Param,4,0),"",IFERROR(VLOOKUP($B75,OFFSET(Input!$A$1,0,MATCH(Index!E$6&amp;" Equity",Input!$1:$1,0)-1,10000,2),2,0),E74))</f>
        <v/>
      </c>
      <c r="F75" s="33">
        <v>85.38</v>
      </c>
      <c r="H75">
        <f ca="1">IFERROR(VLOOKUP($B75,OFFSET(Input!$A$1,0,MATCH(Index!H$6,Input!$1:$1,0)-1,10000,2),2,0),0)</f>
        <v>0</v>
      </c>
      <c r="I75">
        <f ca="1">IFERROR(VLOOKUP($B75,OFFSET(Input!$A$1,0,MATCH(Index!I$6,Input!$1:$1,0)-1,10000,2),2,0),0)</f>
        <v>0</v>
      </c>
      <c r="K75" t="e">
        <f t="shared" ca="1" si="8"/>
        <v>#VALUE!</v>
      </c>
      <c r="L75" s="30">
        <f t="shared" ca="1" si="9"/>
        <v>57.264098972656619</v>
      </c>
      <c r="N75" t="e">
        <f t="shared" ca="1" si="10"/>
        <v>#VALUE!</v>
      </c>
      <c r="O75">
        <f t="shared" ca="1" si="11"/>
        <v>-1.314813286246708E-2</v>
      </c>
      <c r="AE75">
        <f ca="1">VLOOKUP($B75,OFFSET(Input!$A$1,0,MATCH(Index!AE$6&amp;" Index",Input!$1:$1,0)-1,10000,2),2,0)</f>
        <v>24.25</v>
      </c>
    </row>
    <row r="76" spans="2:31" x14ac:dyDescent="0.25">
      <c r="B76" s="2">
        <v>37631</v>
      </c>
      <c r="C76">
        <f t="shared" ca="1" si="6"/>
        <v>0</v>
      </c>
      <c r="D76">
        <f t="shared" ca="1" si="7"/>
        <v>0</v>
      </c>
      <c r="E76" t="str">
        <f ca="1">IF($B76&lt;VLOOKUP(E$6&amp;" Equity",Param,4,0),"",IFERROR(VLOOKUP($B76,OFFSET(Input!$A$1,0,MATCH(Index!E$6&amp;" Equity",Input!$1:$1,0)-1,10000,2),2,0),E75))</f>
        <v/>
      </c>
      <c r="F76" s="33">
        <v>85.38</v>
      </c>
      <c r="H76">
        <f ca="1">IFERROR(VLOOKUP($B76,OFFSET(Input!$A$1,0,MATCH(Index!H$6,Input!$1:$1,0)-1,10000,2),2,0),0)</f>
        <v>0</v>
      </c>
      <c r="I76">
        <f ca="1">IFERROR(VLOOKUP($B76,OFFSET(Input!$A$1,0,MATCH(Index!I$6,Input!$1:$1,0)-1,10000,2),2,0),0)</f>
        <v>0</v>
      </c>
      <c r="K76" t="e">
        <f t="shared" ca="1" si="8"/>
        <v>#VALUE!</v>
      </c>
      <c r="L76" s="30">
        <f t="shared" ca="1" si="9"/>
        <v>57.264098972656619</v>
      </c>
      <c r="N76" t="e">
        <f t="shared" ca="1" si="10"/>
        <v>#VALUE!</v>
      </c>
      <c r="O76">
        <f t="shared" ca="1" si="11"/>
        <v>0</v>
      </c>
      <c r="AE76">
        <f ca="1">VLOOKUP($B76,OFFSET(Input!$A$1,0,MATCH(Index!AE$6&amp;" Index",Input!$1:$1,0)-1,10000,2),2,0)</f>
        <v>24.32</v>
      </c>
    </row>
    <row r="77" spans="2:31" x14ac:dyDescent="0.25">
      <c r="B77" s="2">
        <v>37634</v>
      </c>
      <c r="C77">
        <f t="shared" ca="1" si="6"/>
        <v>0</v>
      </c>
      <c r="D77">
        <f t="shared" ca="1" si="7"/>
        <v>0</v>
      </c>
      <c r="E77" t="str">
        <f ca="1">IF($B77&lt;VLOOKUP(E$6&amp;" Equity",Param,4,0),"",IFERROR(VLOOKUP($B77,OFFSET(Input!$A$1,0,MATCH(Index!E$6&amp;" Equity",Input!$1:$1,0)-1,10000,2),2,0),E76))</f>
        <v/>
      </c>
      <c r="F77" s="33">
        <v>85.38</v>
      </c>
      <c r="H77">
        <f ca="1">IFERROR(VLOOKUP($B77,OFFSET(Input!$A$1,0,MATCH(Index!H$6,Input!$1:$1,0)-1,10000,2),2,0),0)</f>
        <v>0</v>
      </c>
      <c r="I77">
        <f ca="1">IFERROR(VLOOKUP($B77,OFFSET(Input!$A$1,0,MATCH(Index!I$6,Input!$1:$1,0)-1,10000,2),2,0),0)</f>
        <v>0</v>
      </c>
      <c r="K77" t="e">
        <f t="shared" ca="1" si="8"/>
        <v>#VALUE!</v>
      </c>
      <c r="L77" s="30">
        <f t="shared" ca="1" si="9"/>
        <v>57.264098972656619</v>
      </c>
      <c r="N77" t="e">
        <f t="shared" ca="1" si="10"/>
        <v>#VALUE!</v>
      </c>
      <c r="O77">
        <f t="shared" ca="1" si="11"/>
        <v>0</v>
      </c>
      <c r="AE77">
        <f ca="1">VLOOKUP($B77,OFFSET(Input!$A$1,0,MATCH(Index!AE$6&amp;" Index",Input!$1:$1,0)-1,10000,2),2,0)</f>
        <v>24.9</v>
      </c>
    </row>
    <row r="78" spans="2:31" x14ac:dyDescent="0.25">
      <c r="B78" s="2">
        <v>37635</v>
      </c>
      <c r="C78">
        <f t="shared" ca="1" si="6"/>
        <v>0</v>
      </c>
      <c r="D78">
        <f t="shared" ca="1" si="7"/>
        <v>0</v>
      </c>
      <c r="E78" t="str">
        <f ca="1">IF($B78&lt;VLOOKUP(E$6&amp;" Equity",Param,4,0),"",IFERROR(VLOOKUP($B78,OFFSET(Input!$A$1,0,MATCH(Index!E$6&amp;" Equity",Input!$1:$1,0)-1,10000,2),2,0),E77))</f>
        <v/>
      </c>
      <c r="F78" s="33">
        <v>85.38</v>
      </c>
      <c r="H78">
        <f ca="1">IFERROR(VLOOKUP($B78,OFFSET(Input!$A$1,0,MATCH(Index!H$6,Input!$1:$1,0)-1,10000,2),2,0),0)</f>
        <v>0</v>
      </c>
      <c r="I78">
        <f ca="1">IFERROR(VLOOKUP($B78,OFFSET(Input!$A$1,0,MATCH(Index!I$6,Input!$1:$1,0)-1,10000,2),2,0),0)</f>
        <v>0</v>
      </c>
      <c r="K78" t="e">
        <f t="shared" ca="1" si="8"/>
        <v>#VALUE!</v>
      </c>
      <c r="L78" s="30">
        <f t="shared" ca="1" si="9"/>
        <v>57.264098972656619</v>
      </c>
      <c r="N78" t="e">
        <f t="shared" ca="1" si="10"/>
        <v>#VALUE!</v>
      </c>
      <c r="O78">
        <f t="shared" ca="1" si="11"/>
        <v>0</v>
      </c>
      <c r="AE78">
        <f ca="1">VLOOKUP($B78,OFFSET(Input!$A$1,0,MATCH(Index!AE$6&amp;" Index",Input!$1:$1,0)-1,10000,2),2,0)</f>
        <v>24.57</v>
      </c>
    </row>
    <row r="79" spans="2:31" x14ac:dyDescent="0.25">
      <c r="B79" s="2">
        <v>37636</v>
      </c>
      <c r="C79">
        <f t="shared" ca="1" si="6"/>
        <v>0</v>
      </c>
      <c r="D79">
        <f t="shared" ca="1" si="7"/>
        <v>0</v>
      </c>
      <c r="E79" t="str">
        <f ca="1">IF($B79&lt;VLOOKUP(E$6&amp;" Equity",Param,4,0),"",IFERROR(VLOOKUP($B79,OFFSET(Input!$A$1,0,MATCH(Index!E$6&amp;" Equity",Input!$1:$1,0)-1,10000,2),2,0),E78))</f>
        <v/>
      </c>
      <c r="F79" s="33">
        <v>85.38</v>
      </c>
      <c r="H79">
        <f ca="1">IFERROR(VLOOKUP($B79,OFFSET(Input!$A$1,0,MATCH(Index!H$6,Input!$1:$1,0)-1,10000,2),2,0),0)</f>
        <v>0</v>
      </c>
      <c r="I79">
        <f ca="1">IFERROR(VLOOKUP($B79,OFFSET(Input!$A$1,0,MATCH(Index!I$6,Input!$1:$1,0)-1,10000,2),2,0),0)</f>
        <v>0</v>
      </c>
      <c r="K79" t="e">
        <f t="shared" ca="1" si="8"/>
        <v>#VALUE!</v>
      </c>
      <c r="L79" s="30">
        <f t="shared" ca="1" si="9"/>
        <v>57.264098972656619</v>
      </c>
      <c r="N79" t="e">
        <f t="shared" ca="1" si="10"/>
        <v>#VALUE!</v>
      </c>
      <c r="O79">
        <f t="shared" ca="1" si="11"/>
        <v>0</v>
      </c>
      <c r="AE79">
        <f ca="1">VLOOKUP($B79,OFFSET(Input!$A$1,0,MATCH(Index!AE$6&amp;" Index",Input!$1:$1,0)-1,10000,2),2,0)</f>
        <v>25.51</v>
      </c>
    </row>
    <row r="80" spans="2:31" x14ac:dyDescent="0.25">
      <c r="B80" s="2">
        <v>37637</v>
      </c>
      <c r="C80">
        <f t="shared" ca="1" si="6"/>
        <v>0</v>
      </c>
      <c r="D80">
        <f t="shared" ca="1" si="7"/>
        <v>0</v>
      </c>
      <c r="E80" t="str">
        <f ca="1">IF($B80&lt;VLOOKUP(E$6&amp;" Equity",Param,4,0),"",IFERROR(VLOOKUP($B80,OFFSET(Input!$A$1,0,MATCH(Index!E$6&amp;" Equity",Input!$1:$1,0)-1,10000,2),2,0),E79))</f>
        <v/>
      </c>
      <c r="F80" s="33">
        <v>85.38</v>
      </c>
      <c r="H80">
        <f ca="1">IFERROR(VLOOKUP($B80,OFFSET(Input!$A$1,0,MATCH(Index!H$6,Input!$1:$1,0)-1,10000,2),2,0),0)</f>
        <v>0</v>
      </c>
      <c r="I80">
        <f ca="1">IFERROR(VLOOKUP($B80,OFFSET(Input!$A$1,0,MATCH(Index!I$6,Input!$1:$1,0)-1,10000,2),2,0),0)</f>
        <v>0</v>
      </c>
      <c r="K80" t="e">
        <f t="shared" ca="1" si="8"/>
        <v>#VALUE!</v>
      </c>
      <c r="L80" s="30">
        <f t="shared" ca="1" si="9"/>
        <v>57.264098972656619</v>
      </c>
      <c r="N80" t="e">
        <f t="shared" ca="1" si="10"/>
        <v>#VALUE!</v>
      </c>
      <c r="O80">
        <f t="shared" ca="1" si="11"/>
        <v>0</v>
      </c>
      <c r="AE80">
        <f ca="1">VLOOKUP($B80,OFFSET(Input!$A$1,0,MATCH(Index!AE$6&amp;" Index",Input!$1:$1,0)-1,10000,2),2,0)</f>
        <v>25.01</v>
      </c>
    </row>
    <row r="81" spans="2:31" x14ac:dyDescent="0.25">
      <c r="B81" s="2">
        <v>37638</v>
      </c>
      <c r="C81">
        <f t="shared" ca="1" si="6"/>
        <v>0</v>
      </c>
      <c r="D81">
        <f t="shared" ca="1" si="7"/>
        <v>0</v>
      </c>
      <c r="E81" t="str">
        <f ca="1">IF($B81&lt;VLOOKUP(E$6&amp;" Equity",Param,4,0),"",IFERROR(VLOOKUP($B81,OFFSET(Input!$A$1,0,MATCH(Index!E$6&amp;" Equity",Input!$1:$1,0)-1,10000,2),2,0),E80))</f>
        <v/>
      </c>
      <c r="F81" s="33">
        <v>85.38</v>
      </c>
      <c r="H81">
        <f ca="1">IFERROR(VLOOKUP($B81,OFFSET(Input!$A$1,0,MATCH(Index!H$6,Input!$1:$1,0)-1,10000,2),2,0),0)</f>
        <v>0</v>
      </c>
      <c r="I81">
        <f ca="1">IFERROR(VLOOKUP($B81,OFFSET(Input!$A$1,0,MATCH(Index!I$6,Input!$1:$1,0)-1,10000,2),2,0),0)</f>
        <v>0</v>
      </c>
      <c r="K81" t="e">
        <f t="shared" ca="1" si="8"/>
        <v>#VALUE!</v>
      </c>
      <c r="L81" s="30">
        <f t="shared" ca="1" si="9"/>
        <v>57.264098972656619</v>
      </c>
      <c r="N81" t="e">
        <f t="shared" ca="1" si="10"/>
        <v>#VALUE!</v>
      </c>
      <c r="O81">
        <f t="shared" ca="1" si="11"/>
        <v>0</v>
      </c>
      <c r="AE81">
        <f ca="1">VLOOKUP($B81,OFFSET(Input!$A$1,0,MATCH(Index!AE$6&amp;" Index",Input!$1:$1,0)-1,10000,2),2,0)</f>
        <v>25.7</v>
      </c>
    </row>
    <row r="82" spans="2:31" x14ac:dyDescent="0.25">
      <c r="B82" s="2">
        <v>37642</v>
      </c>
      <c r="C82">
        <f t="shared" ca="1" si="6"/>
        <v>0</v>
      </c>
      <c r="D82">
        <f t="shared" ca="1" si="7"/>
        <v>0</v>
      </c>
      <c r="E82" t="str">
        <f ca="1">IF($B82&lt;VLOOKUP(E$6&amp;" Equity",Param,4,0),"",IFERROR(VLOOKUP($B82,OFFSET(Input!$A$1,0,MATCH(Index!E$6&amp;" Equity",Input!$1:$1,0)-1,10000,2),2,0),E81))</f>
        <v/>
      </c>
      <c r="F82" s="33">
        <v>85.38</v>
      </c>
      <c r="H82">
        <f ca="1">IFERROR(VLOOKUP($B82,OFFSET(Input!$A$1,0,MATCH(Index!H$6,Input!$1:$1,0)-1,10000,2),2,0),0)</f>
        <v>0</v>
      </c>
      <c r="I82">
        <f ca="1">IFERROR(VLOOKUP($B82,OFFSET(Input!$A$1,0,MATCH(Index!I$6,Input!$1:$1,0)-1,10000,2),2,0),0)</f>
        <v>0</v>
      </c>
      <c r="K82" t="e">
        <f t="shared" ca="1" si="8"/>
        <v>#VALUE!</v>
      </c>
      <c r="L82" s="30">
        <f t="shared" ca="1" si="9"/>
        <v>57.264098972656619</v>
      </c>
      <c r="N82" t="e">
        <f t="shared" ca="1" si="10"/>
        <v>#VALUE!</v>
      </c>
      <c r="O82">
        <f t="shared" ca="1" si="11"/>
        <v>0</v>
      </c>
      <c r="AE82">
        <f ca="1">VLOOKUP($B82,OFFSET(Input!$A$1,0,MATCH(Index!AE$6&amp;" Index",Input!$1:$1,0)-1,10000,2),2,0)</f>
        <v>27.59</v>
      </c>
    </row>
    <row r="83" spans="2:31" x14ac:dyDescent="0.25">
      <c r="B83" s="2">
        <v>37643</v>
      </c>
      <c r="C83">
        <f t="shared" ca="1" si="6"/>
        <v>0</v>
      </c>
      <c r="D83">
        <f t="shared" ca="1" si="7"/>
        <v>0</v>
      </c>
      <c r="E83" t="str">
        <f ca="1">IF($B83&lt;VLOOKUP(E$6&amp;" Equity",Param,4,0),"",IFERROR(VLOOKUP($B83,OFFSET(Input!$A$1,0,MATCH(Index!E$6&amp;" Equity",Input!$1:$1,0)-1,10000,2),2,0),E82))</f>
        <v/>
      </c>
      <c r="F83" s="33">
        <v>85.38</v>
      </c>
      <c r="H83">
        <f ca="1">IFERROR(VLOOKUP($B83,OFFSET(Input!$A$1,0,MATCH(Index!H$6,Input!$1:$1,0)-1,10000,2),2,0),0)</f>
        <v>0</v>
      </c>
      <c r="I83">
        <f ca="1">IFERROR(VLOOKUP($B83,OFFSET(Input!$A$1,0,MATCH(Index!I$6,Input!$1:$1,0)-1,10000,2),2,0),0)</f>
        <v>0</v>
      </c>
      <c r="K83" t="e">
        <f t="shared" ca="1" si="8"/>
        <v>#VALUE!</v>
      </c>
      <c r="L83" s="30">
        <f t="shared" ca="1" si="9"/>
        <v>57.264098972656619</v>
      </c>
      <c r="N83" t="e">
        <f t="shared" ca="1" si="10"/>
        <v>#VALUE!</v>
      </c>
      <c r="O83">
        <f t="shared" ca="1" si="11"/>
        <v>0</v>
      </c>
      <c r="AE83">
        <f ca="1">VLOOKUP($B83,OFFSET(Input!$A$1,0,MATCH(Index!AE$6&amp;" Index",Input!$1:$1,0)-1,10000,2),2,0)</f>
        <v>29.01</v>
      </c>
    </row>
    <row r="84" spans="2:31" x14ac:dyDescent="0.25">
      <c r="B84" s="2">
        <v>37644</v>
      </c>
      <c r="C84">
        <f t="shared" ca="1" si="6"/>
        <v>0</v>
      </c>
      <c r="D84">
        <f t="shared" ca="1" si="7"/>
        <v>0</v>
      </c>
      <c r="E84" t="str">
        <f ca="1">IF($B84&lt;VLOOKUP(E$6&amp;" Equity",Param,4,0),"",IFERROR(VLOOKUP($B84,OFFSET(Input!$A$1,0,MATCH(Index!E$6&amp;" Equity",Input!$1:$1,0)-1,10000,2),2,0),E83))</f>
        <v/>
      </c>
      <c r="F84" s="33">
        <v>85.38</v>
      </c>
      <c r="H84">
        <f ca="1">IFERROR(VLOOKUP($B84,OFFSET(Input!$A$1,0,MATCH(Index!H$6,Input!$1:$1,0)-1,10000,2),2,0),0)</f>
        <v>0</v>
      </c>
      <c r="I84">
        <f ca="1">IFERROR(VLOOKUP($B84,OFFSET(Input!$A$1,0,MATCH(Index!I$6,Input!$1:$1,0)-1,10000,2),2,0),0)</f>
        <v>0</v>
      </c>
      <c r="K84" t="e">
        <f t="shared" ca="1" si="8"/>
        <v>#VALUE!</v>
      </c>
      <c r="L84" s="30">
        <f t="shared" ca="1" si="9"/>
        <v>57.264098972656619</v>
      </c>
      <c r="N84" t="e">
        <f t="shared" ca="1" si="10"/>
        <v>#VALUE!</v>
      </c>
      <c r="O84">
        <f t="shared" ca="1" si="11"/>
        <v>0</v>
      </c>
      <c r="AE84">
        <f ca="1">VLOOKUP($B84,OFFSET(Input!$A$1,0,MATCH(Index!AE$6&amp;" Index",Input!$1:$1,0)-1,10000,2),2,0)</f>
        <v>27.53</v>
      </c>
    </row>
    <row r="85" spans="2:31" x14ac:dyDescent="0.25">
      <c r="B85" s="2">
        <v>37645</v>
      </c>
      <c r="C85">
        <f t="shared" ca="1" si="6"/>
        <v>0</v>
      </c>
      <c r="D85">
        <f t="shared" ca="1" si="7"/>
        <v>0</v>
      </c>
      <c r="E85" t="str">
        <f ca="1">IF($B85&lt;VLOOKUP(E$6&amp;" Equity",Param,4,0),"",IFERROR(VLOOKUP($B85,OFFSET(Input!$A$1,0,MATCH(Index!E$6&amp;" Equity",Input!$1:$1,0)-1,10000,2),2,0),E84))</f>
        <v/>
      </c>
      <c r="F85" s="33">
        <v>85.38</v>
      </c>
      <c r="H85">
        <f ca="1">IFERROR(VLOOKUP($B85,OFFSET(Input!$A$1,0,MATCH(Index!H$6,Input!$1:$1,0)-1,10000,2),2,0),0)</f>
        <v>0</v>
      </c>
      <c r="I85">
        <f ca="1">IFERROR(VLOOKUP($B85,OFFSET(Input!$A$1,0,MATCH(Index!I$6,Input!$1:$1,0)-1,10000,2),2,0),0)</f>
        <v>0</v>
      </c>
      <c r="K85" t="e">
        <f t="shared" ca="1" si="8"/>
        <v>#VALUE!</v>
      </c>
      <c r="L85" s="30">
        <f t="shared" ca="1" si="9"/>
        <v>57.264098972656619</v>
      </c>
      <c r="N85" t="e">
        <f t="shared" ca="1" si="10"/>
        <v>#VALUE!</v>
      </c>
      <c r="O85">
        <f t="shared" ca="1" si="11"/>
        <v>0</v>
      </c>
      <c r="AE85">
        <f ca="1">VLOOKUP($B85,OFFSET(Input!$A$1,0,MATCH(Index!AE$6&amp;" Index",Input!$1:$1,0)-1,10000,2),2,0)</f>
        <v>31.51</v>
      </c>
    </row>
    <row r="86" spans="2:31" x14ac:dyDescent="0.25">
      <c r="B86" s="2">
        <v>37648</v>
      </c>
      <c r="C86">
        <f t="shared" ca="1" si="6"/>
        <v>0</v>
      </c>
      <c r="D86">
        <f t="shared" ca="1" si="7"/>
        <v>0</v>
      </c>
      <c r="E86" t="str">
        <f ca="1">IF($B86&lt;VLOOKUP(E$6&amp;" Equity",Param,4,0),"",IFERROR(VLOOKUP($B86,OFFSET(Input!$A$1,0,MATCH(Index!E$6&amp;" Equity",Input!$1:$1,0)-1,10000,2),2,0),E85))</f>
        <v/>
      </c>
      <c r="F86" s="33">
        <v>85.38</v>
      </c>
      <c r="H86">
        <f ca="1">IFERROR(VLOOKUP($B86,OFFSET(Input!$A$1,0,MATCH(Index!H$6,Input!$1:$1,0)-1,10000,2),2,0),0)</f>
        <v>0</v>
      </c>
      <c r="I86">
        <f ca="1">IFERROR(VLOOKUP($B86,OFFSET(Input!$A$1,0,MATCH(Index!I$6,Input!$1:$1,0)-1,10000,2),2,0),0)</f>
        <v>0</v>
      </c>
      <c r="K86" t="e">
        <f t="shared" ca="1" si="8"/>
        <v>#VALUE!</v>
      </c>
      <c r="L86" s="30">
        <f t="shared" ca="1" si="9"/>
        <v>57.264098972656619</v>
      </c>
      <c r="N86" t="e">
        <f t="shared" ca="1" si="10"/>
        <v>#VALUE!</v>
      </c>
      <c r="O86">
        <f t="shared" ca="1" si="11"/>
        <v>0</v>
      </c>
      <c r="AE86">
        <f ca="1">VLOOKUP($B86,OFFSET(Input!$A$1,0,MATCH(Index!AE$6&amp;" Index",Input!$1:$1,0)-1,10000,2),2,0)</f>
        <v>34.69</v>
      </c>
    </row>
    <row r="87" spans="2:31" x14ac:dyDescent="0.25">
      <c r="B87" s="2">
        <v>37649</v>
      </c>
      <c r="C87">
        <f t="shared" ca="1" si="6"/>
        <v>0</v>
      </c>
      <c r="D87">
        <f t="shared" ca="1" si="7"/>
        <v>0</v>
      </c>
      <c r="E87" t="str">
        <f ca="1">IF($B87&lt;VLOOKUP(E$6&amp;" Equity",Param,4,0),"",IFERROR(VLOOKUP($B87,OFFSET(Input!$A$1,0,MATCH(Index!E$6&amp;" Equity",Input!$1:$1,0)-1,10000,2),2,0),E86))</f>
        <v/>
      </c>
      <c r="F87" s="33">
        <v>85.38</v>
      </c>
      <c r="H87">
        <f ca="1">IFERROR(VLOOKUP($B87,OFFSET(Input!$A$1,0,MATCH(Index!H$6,Input!$1:$1,0)-1,10000,2),2,0),0)</f>
        <v>0</v>
      </c>
      <c r="I87">
        <f ca="1">IFERROR(VLOOKUP($B87,OFFSET(Input!$A$1,0,MATCH(Index!I$6,Input!$1:$1,0)-1,10000,2),2,0),0)</f>
        <v>0</v>
      </c>
      <c r="K87" t="e">
        <f t="shared" ca="1" si="8"/>
        <v>#VALUE!</v>
      </c>
      <c r="L87" s="30">
        <f t="shared" ca="1" si="9"/>
        <v>57.264098972656619</v>
      </c>
      <c r="N87" t="e">
        <f t="shared" ca="1" si="10"/>
        <v>#VALUE!</v>
      </c>
      <c r="O87">
        <f t="shared" ca="1" si="11"/>
        <v>0</v>
      </c>
      <c r="AE87">
        <f ca="1">VLOOKUP($B87,OFFSET(Input!$A$1,0,MATCH(Index!AE$6&amp;" Index",Input!$1:$1,0)-1,10000,2),2,0)</f>
        <v>31.93</v>
      </c>
    </row>
    <row r="88" spans="2:31" x14ac:dyDescent="0.25">
      <c r="B88" s="2">
        <v>37650</v>
      </c>
      <c r="C88">
        <f t="shared" ca="1" si="6"/>
        <v>0</v>
      </c>
      <c r="D88">
        <f t="shared" ca="1" si="7"/>
        <v>0</v>
      </c>
      <c r="E88" t="str">
        <f ca="1">IF($B88&lt;VLOOKUP(E$6&amp;" Equity",Param,4,0),"",IFERROR(VLOOKUP($B88,OFFSET(Input!$A$1,0,MATCH(Index!E$6&amp;" Equity",Input!$1:$1,0)-1,10000,2),2,0),E87))</f>
        <v/>
      </c>
      <c r="F88" s="33">
        <v>85.38</v>
      </c>
      <c r="H88">
        <f ca="1">IFERROR(VLOOKUP($B88,OFFSET(Input!$A$1,0,MATCH(Index!H$6,Input!$1:$1,0)-1,10000,2),2,0),0)</f>
        <v>0</v>
      </c>
      <c r="I88">
        <f ca="1">IFERROR(VLOOKUP($B88,OFFSET(Input!$A$1,0,MATCH(Index!I$6,Input!$1:$1,0)-1,10000,2),2,0),0)</f>
        <v>0</v>
      </c>
      <c r="K88" t="e">
        <f t="shared" ca="1" si="8"/>
        <v>#VALUE!</v>
      </c>
      <c r="L88" s="30">
        <f t="shared" ca="1" si="9"/>
        <v>57.264098972656619</v>
      </c>
      <c r="N88" t="e">
        <f t="shared" ca="1" si="10"/>
        <v>#VALUE!</v>
      </c>
      <c r="O88">
        <f t="shared" ca="1" si="11"/>
        <v>0</v>
      </c>
      <c r="AE88">
        <f ca="1">VLOOKUP($B88,OFFSET(Input!$A$1,0,MATCH(Index!AE$6&amp;" Index",Input!$1:$1,0)-1,10000,2),2,0)</f>
        <v>31.26</v>
      </c>
    </row>
    <row r="89" spans="2:31" x14ac:dyDescent="0.25">
      <c r="B89" s="2">
        <v>37651</v>
      </c>
      <c r="C89">
        <f t="shared" ca="1" si="6"/>
        <v>0</v>
      </c>
      <c r="D89">
        <f t="shared" ca="1" si="7"/>
        <v>0</v>
      </c>
      <c r="E89" t="str">
        <f ca="1">IF($B89&lt;VLOOKUP(E$6&amp;" Equity",Param,4,0),"",IFERROR(VLOOKUP($B89,OFFSET(Input!$A$1,0,MATCH(Index!E$6&amp;" Equity",Input!$1:$1,0)-1,10000,2),2,0),E88))</f>
        <v/>
      </c>
      <c r="F89" s="33">
        <v>85.38</v>
      </c>
      <c r="H89">
        <f ca="1">IFERROR(VLOOKUP($B89,OFFSET(Input!$A$1,0,MATCH(Index!H$6,Input!$1:$1,0)-1,10000,2),2,0),0)</f>
        <v>0</v>
      </c>
      <c r="I89">
        <f ca="1">IFERROR(VLOOKUP($B89,OFFSET(Input!$A$1,0,MATCH(Index!I$6,Input!$1:$1,0)-1,10000,2),2,0),0)</f>
        <v>0</v>
      </c>
      <c r="K89" t="e">
        <f t="shared" ca="1" si="8"/>
        <v>#VALUE!</v>
      </c>
      <c r="L89" s="30">
        <f t="shared" ca="1" si="9"/>
        <v>57.264098972656619</v>
      </c>
      <c r="N89" t="e">
        <f t="shared" ca="1" si="10"/>
        <v>#VALUE!</v>
      </c>
      <c r="O89">
        <f t="shared" ca="1" si="11"/>
        <v>0</v>
      </c>
      <c r="AE89">
        <f ca="1">VLOOKUP($B89,OFFSET(Input!$A$1,0,MATCH(Index!AE$6&amp;" Index",Input!$1:$1,0)-1,10000,2),2,0)</f>
        <v>31.32</v>
      </c>
    </row>
    <row r="90" spans="2:31" x14ac:dyDescent="0.25">
      <c r="B90" s="2">
        <v>37652</v>
      </c>
      <c r="C90">
        <f t="shared" ca="1" si="6"/>
        <v>0</v>
      </c>
      <c r="D90">
        <f t="shared" ca="1" si="7"/>
        <v>0</v>
      </c>
      <c r="E90" t="str">
        <f ca="1">IF($B90&lt;VLOOKUP(E$6&amp;" Equity",Param,4,0),"",IFERROR(VLOOKUP($B90,OFFSET(Input!$A$1,0,MATCH(Index!E$6&amp;" Equity",Input!$1:$1,0)-1,10000,2),2,0),E89))</f>
        <v/>
      </c>
      <c r="F90" s="33">
        <v>85.38</v>
      </c>
      <c r="H90">
        <f ca="1">IFERROR(VLOOKUP($B90,OFFSET(Input!$A$1,0,MATCH(Index!H$6,Input!$1:$1,0)-1,10000,2),2,0),0)</f>
        <v>0</v>
      </c>
      <c r="I90">
        <f ca="1">IFERROR(VLOOKUP($B90,OFFSET(Input!$A$1,0,MATCH(Index!I$6,Input!$1:$1,0)-1,10000,2),2,0),0)</f>
        <v>0</v>
      </c>
      <c r="K90" t="e">
        <f t="shared" ca="1" si="8"/>
        <v>#VALUE!</v>
      </c>
      <c r="L90" s="30">
        <f t="shared" ca="1" si="9"/>
        <v>57.264098972656619</v>
      </c>
      <c r="N90" t="e">
        <f t="shared" ca="1" si="10"/>
        <v>#VALUE!</v>
      </c>
      <c r="O90">
        <f t="shared" ca="1" si="11"/>
        <v>0</v>
      </c>
      <c r="AE90">
        <f ca="1">VLOOKUP($B90,OFFSET(Input!$A$1,0,MATCH(Index!AE$6&amp;" Index",Input!$1:$1,0)-1,10000,2),2,0)</f>
        <v>31.17</v>
      </c>
    </row>
    <row r="91" spans="2:31" x14ac:dyDescent="0.25">
      <c r="B91" s="2">
        <v>37655</v>
      </c>
      <c r="C91">
        <f t="shared" ca="1" si="6"/>
        <v>1</v>
      </c>
      <c r="D91">
        <f t="shared" ca="1" si="7"/>
        <v>0</v>
      </c>
      <c r="E91" t="str">
        <f ca="1">IF($B91&lt;VLOOKUP(E$6&amp;" Equity",Param,4,0),"",IFERROR(VLOOKUP($B91,OFFSET(Input!$A$1,0,MATCH(Index!E$6&amp;" Equity",Input!$1:$1,0)-1,10000,2),2,0),E90))</f>
        <v/>
      </c>
      <c r="F91" s="33">
        <v>85.38</v>
      </c>
      <c r="H91">
        <f ca="1">IFERROR(VLOOKUP($B91,OFFSET(Input!$A$1,0,MATCH(Index!H$6,Input!$1:$1,0)-1,10000,2),2,0),0)</f>
        <v>0</v>
      </c>
      <c r="I91">
        <f ca="1">IFERROR(VLOOKUP($B91,OFFSET(Input!$A$1,0,MATCH(Index!I$6,Input!$1:$1,0)-1,10000,2),2,0),0)</f>
        <v>0.30755199999999999</v>
      </c>
      <c r="K91" t="e">
        <f t="shared" ca="1" si="8"/>
        <v>#VALUE!</v>
      </c>
      <c r="L91" s="30">
        <f t="shared" ca="1" si="9"/>
        <v>57.470373137182719</v>
      </c>
      <c r="N91" t="e">
        <f t="shared" ca="1" si="10"/>
        <v>#VALUE!</v>
      </c>
      <c r="O91">
        <f t="shared" ca="1" si="11"/>
        <v>3.5956828488423191E-3</v>
      </c>
      <c r="AE91">
        <f ca="1">VLOOKUP($B91,OFFSET(Input!$A$1,0,MATCH(Index!AE$6&amp;" Index",Input!$1:$1,0)-1,10000,2),2,0)</f>
        <v>31.02</v>
      </c>
    </row>
    <row r="92" spans="2:31" x14ac:dyDescent="0.25">
      <c r="B92" s="2">
        <v>37656</v>
      </c>
      <c r="C92">
        <f t="shared" ca="1" si="6"/>
        <v>0</v>
      </c>
      <c r="D92">
        <f t="shared" ca="1" si="7"/>
        <v>1</v>
      </c>
      <c r="E92" t="str">
        <f ca="1">IF($B92&lt;VLOOKUP(E$6&amp;" Equity",Param,4,0),"",IFERROR(VLOOKUP($B92,OFFSET(Input!$A$1,0,MATCH(Index!E$6&amp;" Equity",Input!$1:$1,0)-1,10000,2),2,0),E91))</f>
        <v/>
      </c>
      <c r="F92" s="33">
        <v>85.38</v>
      </c>
      <c r="H92">
        <f ca="1">IFERROR(VLOOKUP($B92,OFFSET(Input!$A$1,0,MATCH(Index!H$6,Input!$1:$1,0)-1,10000,2),2,0),0)</f>
        <v>0</v>
      </c>
      <c r="I92">
        <f ca="1">IFERROR(VLOOKUP($B92,OFFSET(Input!$A$1,0,MATCH(Index!I$6,Input!$1:$1,0)-1,10000,2),2,0),0)</f>
        <v>0</v>
      </c>
      <c r="K92" t="e">
        <f t="shared" ca="1" si="8"/>
        <v>#VALUE!</v>
      </c>
      <c r="L92" s="30">
        <f t="shared" ca="1" si="9"/>
        <v>57.470373137182719</v>
      </c>
      <c r="N92" t="e">
        <f t="shared" ca="1" si="10"/>
        <v>#VALUE!</v>
      </c>
      <c r="O92">
        <f t="shared" ca="1" si="11"/>
        <v>0</v>
      </c>
      <c r="AE92">
        <f ca="1">VLOOKUP($B92,OFFSET(Input!$A$1,0,MATCH(Index!AE$6&amp;" Index",Input!$1:$1,0)-1,10000,2),2,0)</f>
        <v>32.76</v>
      </c>
    </row>
    <row r="93" spans="2:31" x14ac:dyDescent="0.25">
      <c r="B93" s="2">
        <v>37657</v>
      </c>
      <c r="C93">
        <f t="shared" ca="1" si="6"/>
        <v>0</v>
      </c>
      <c r="D93">
        <f t="shared" ca="1" si="7"/>
        <v>2</v>
      </c>
      <c r="E93" t="str">
        <f ca="1">IF($B93&lt;VLOOKUP(E$6&amp;" Equity",Param,4,0),"",IFERROR(VLOOKUP($B93,OFFSET(Input!$A$1,0,MATCH(Index!E$6&amp;" Equity",Input!$1:$1,0)-1,10000,2),2,0),E92))</f>
        <v/>
      </c>
      <c r="F93" s="33">
        <v>85.38</v>
      </c>
      <c r="H93">
        <f ca="1">IFERROR(VLOOKUP($B93,OFFSET(Input!$A$1,0,MATCH(Index!H$6,Input!$1:$1,0)-1,10000,2),2,0),0)</f>
        <v>0</v>
      </c>
      <c r="I93">
        <f ca="1">IFERROR(VLOOKUP($B93,OFFSET(Input!$A$1,0,MATCH(Index!I$6,Input!$1:$1,0)-1,10000,2),2,0),0)</f>
        <v>0</v>
      </c>
      <c r="K93" t="e">
        <f t="shared" ca="1" si="8"/>
        <v>#VALUE!</v>
      </c>
      <c r="L93" s="30">
        <f t="shared" ca="1" si="9"/>
        <v>57.470373137182719</v>
      </c>
      <c r="N93" t="e">
        <f t="shared" ca="1" si="10"/>
        <v>#VALUE!</v>
      </c>
      <c r="O93">
        <f t="shared" ca="1" si="11"/>
        <v>0</v>
      </c>
      <c r="AE93">
        <f ca="1">VLOOKUP($B93,OFFSET(Input!$A$1,0,MATCH(Index!AE$6&amp;" Index",Input!$1:$1,0)-1,10000,2),2,0)</f>
        <v>33.04</v>
      </c>
    </row>
    <row r="94" spans="2:31" x14ac:dyDescent="0.25">
      <c r="B94" s="2">
        <v>37658</v>
      </c>
      <c r="C94">
        <f t="shared" ca="1" si="6"/>
        <v>0</v>
      </c>
      <c r="D94">
        <f t="shared" ca="1" si="7"/>
        <v>3</v>
      </c>
      <c r="E94" t="str">
        <f ca="1">IF($B94&lt;VLOOKUP(E$6&amp;" Equity",Param,4,0),"",IFERROR(VLOOKUP($B94,OFFSET(Input!$A$1,0,MATCH(Index!E$6&amp;" Equity",Input!$1:$1,0)-1,10000,2),2,0),E93))</f>
        <v/>
      </c>
      <c r="F94" s="33">
        <v>85.38</v>
      </c>
      <c r="H94">
        <f ca="1">IFERROR(VLOOKUP($B94,OFFSET(Input!$A$1,0,MATCH(Index!H$6,Input!$1:$1,0)-1,10000,2),2,0),0)</f>
        <v>0</v>
      </c>
      <c r="I94">
        <f ca="1">IFERROR(VLOOKUP($B94,OFFSET(Input!$A$1,0,MATCH(Index!I$6,Input!$1:$1,0)-1,10000,2),2,0),0)</f>
        <v>0</v>
      </c>
      <c r="K94" t="e">
        <f t="shared" ca="1" si="8"/>
        <v>#VALUE!</v>
      </c>
      <c r="L94" s="30">
        <f t="shared" ca="1" si="9"/>
        <v>57.470373137182719</v>
      </c>
      <c r="N94" t="e">
        <f t="shared" ca="1" si="10"/>
        <v>#VALUE!</v>
      </c>
      <c r="O94">
        <f t="shared" ca="1" si="11"/>
        <v>0</v>
      </c>
      <c r="AE94">
        <f ca="1">VLOOKUP($B94,OFFSET(Input!$A$1,0,MATCH(Index!AE$6&amp;" Index",Input!$1:$1,0)-1,10000,2),2,0)</f>
        <v>33.35</v>
      </c>
    </row>
    <row r="95" spans="2:31" x14ac:dyDescent="0.25">
      <c r="B95" s="2">
        <v>37659</v>
      </c>
      <c r="C95">
        <f t="shared" ca="1" si="6"/>
        <v>0</v>
      </c>
      <c r="D95">
        <f t="shared" ca="1" si="7"/>
        <v>4</v>
      </c>
      <c r="E95" t="str">
        <f ca="1">IF($B95&lt;VLOOKUP(E$6&amp;" Equity",Param,4,0),"",IFERROR(VLOOKUP($B95,OFFSET(Input!$A$1,0,MATCH(Index!E$6&amp;" Equity",Input!$1:$1,0)-1,10000,2),2,0),E94))</f>
        <v/>
      </c>
      <c r="F95" s="33">
        <v>85.38</v>
      </c>
      <c r="H95">
        <f ca="1">IFERROR(VLOOKUP($B95,OFFSET(Input!$A$1,0,MATCH(Index!H$6,Input!$1:$1,0)-1,10000,2),2,0),0)</f>
        <v>0</v>
      </c>
      <c r="I95">
        <f ca="1">IFERROR(VLOOKUP($B95,OFFSET(Input!$A$1,0,MATCH(Index!I$6,Input!$1:$1,0)-1,10000,2),2,0),0)</f>
        <v>0</v>
      </c>
      <c r="K95" t="e">
        <f t="shared" ca="1" si="8"/>
        <v>#VALUE!</v>
      </c>
      <c r="L95" s="30">
        <f t="shared" ca="1" si="9"/>
        <v>57.470373137182719</v>
      </c>
      <c r="N95" t="e">
        <f t="shared" ca="1" si="10"/>
        <v>#VALUE!</v>
      </c>
      <c r="O95">
        <f t="shared" ca="1" si="11"/>
        <v>0</v>
      </c>
      <c r="AE95">
        <f ca="1">VLOOKUP($B95,OFFSET(Input!$A$1,0,MATCH(Index!AE$6&amp;" Index",Input!$1:$1,0)-1,10000,2),2,0)</f>
        <v>34.01</v>
      </c>
    </row>
    <row r="96" spans="2:31" x14ac:dyDescent="0.25">
      <c r="B96" s="2">
        <v>37662</v>
      </c>
      <c r="C96">
        <f t="shared" ca="1" si="6"/>
        <v>0</v>
      </c>
      <c r="D96">
        <f t="shared" ca="1" si="7"/>
        <v>5</v>
      </c>
      <c r="E96" t="str">
        <f ca="1">IF($B96&lt;VLOOKUP(E$6&amp;" Equity",Param,4,0),"",IFERROR(VLOOKUP($B96,OFFSET(Input!$A$1,0,MATCH(Index!E$6&amp;" Equity",Input!$1:$1,0)-1,10000,2),2,0),E95))</f>
        <v/>
      </c>
      <c r="F96" s="33">
        <v>85.38</v>
      </c>
      <c r="H96">
        <f ca="1">IFERROR(VLOOKUP($B96,OFFSET(Input!$A$1,0,MATCH(Index!H$6,Input!$1:$1,0)-1,10000,2),2,0),0)</f>
        <v>0</v>
      </c>
      <c r="I96">
        <f ca="1">IFERROR(VLOOKUP($B96,OFFSET(Input!$A$1,0,MATCH(Index!I$6,Input!$1:$1,0)-1,10000,2),2,0),0)</f>
        <v>0</v>
      </c>
      <c r="K96" t="e">
        <f t="shared" ca="1" si="8"/>
        <v>#VALUE!</v>
      </c>
      <c r="L96" s="30">
        <f t="shared" ca="1" si="9"/>
        <v>57.470373137182719</v>
      </c>
      <c r="N96" t="e">
        <f t="shared" ca="1" si="10"/>
        <v>#VALUE!</v>
      </c>
      <c r="O96">
        <f t="shared" ca="1" si="11"/>
        <v>0</v>
      </c>
      <c r="AE96">
        <f ca="1">VLOOKUP($B96,OFFSET(Input!$A$1,0,MATCH(Index!AE$6&amp;" Index",Input!$1:$1,0)-1,10000,2),2,0)</f>
        <v>33.99</v>
      </c>
    </row>
    <row r="97" spans="2:31" x14ac:dyDescent="0.25">
      <c r="B97" s="2">
        <v>37663</v>
      </c>
      <c r="C97">
        <f t="shared" ca="1" si="6"/>
        <v>0</v>
      </c>
      <c r="D97">
        <f t="shared" ca="1" si="7"/>
        <v>0</v>
      </c>
      <c r="E97" t="str">
        <f ca="1">IF($B97&lt;VLOOKUP(E$6&amp;" Equity",Param,4,0),"",IFERROR(VLOOKUP($B97,OFFSET(Input!$A$1,0,MATCH(Index!E$6&amp;" Equity",Input!$1:$1,0)-1,10000,2),2,0),E96))</f>
        <v/>
      </c>
      <c r="F97" s="33">
        <v>85.38</v>
      </c>
      <c r="H97">
        <f ca="1">IFERROR(VLOOKUP($B97,OFFSET(Input!$A$1,0,MATCH(Index!H$6,Input!$1:$1,0)-1,10000,2),2,0),0)</f>
        <v>0</v>
      </c>
      <c r="I97">
        <f ca="1">IFERROR(VLOOKUP($B97,OFFSET(Input!$A$1,0,MATCH(Index!I$6,Input!$1:$1,0)-1,10000,2),2,0),0)</f>
        <v>0</v>
      </c>
      <c r="K97" t="e">
        <f t="shared" ca="1" si="8"/>
        <v>#VALUE!</v>
      </c>
      <c r="L97" s="30">
        <f t="shared" ca="1" si="9"/>
        <v>57.470373137182719</v>
      </c>
      <c r="N97" t="e">
        <f t="shared" ca="1" si="10"/>
        <v>#VALUE!</v>
      </c>
      <c r="O97">
        <f t="shared" ca="1" si="11"/>
        <v>0</v>
      </c>
      <c r="AE97">
        <f ca="1">VLOOKUP($B97,OFFSET(Input!$A$1,0,MATCH(Index!AE$6&amp;" Index",Input!$1:$1,0)-1,10000,2),2,0)</f>
        <v>33.68</v>
      </c>
    </row>
    <row r="98" spans="2:31" x14ac:dyDescent="0.25">
      <c r="B98" s="2">
        <v>37664</v>
      </c>
      <c r="C98">
        <f t="shared" ca="1" si="6"/>
        <v>0</v>
      </c>
      <c r="D98">
        <f t="shared" ca="1" si="7"/>
        <v>0</v>
      </c>
      <c r="E98" t="str">
        <f ca="1">IF($B98&lt;VLOOKUP(E$6&amp;" Equity",Param,4,0),"",IFERROR(VLOOKUP($B98,OFFSET(Input!$A$1,0,MATCH(Index!E$6&amp;" Equity",Input!$1:$1,0)-1,10000,2),2,0),E97))</f>
        <v/>
      </c>
      <c r="F98" s="33">
        <v>85.38</v>
      </c>
      <c r="H98">
        <f ca="1">IFERROR(VLOOKUP($B98,OFFSET(Input!$A$1,0,MATCH(Index!H$6,Input!$1:$1,0)-1,10000,2),2,0),0)</f>
        <v>0</v>
      </c>
      <c r="I98">
        <f ca="1">IFERROR(VLOOKUP($B98,OFFSET(Input!$A$1,0,MATCH(Index!I$6,Input!$1:$1,0)-1,10000,2),2,0),0)</f>
        <v>0</v>
      </c>
      <c r="K98" t="e">
        <f t="shared" ca="1" si="8"/>
        <v>#VALUE!</v>
      </c>
      <c r="L98" s="30">
        <f t="shared" ca="1" si="9"/>
        <v>57.470373137182719</v>
      </c>
      <c r="N98" t="e">
        <f t="shared" ca="1" si="10"/>
        <v>#VALUE!</v>
      </c>
      <c r="O98">
        <f t="shared" ca="1" si="11"/>
        <v>0</v>
      </c>
      <c r="AE98">
        <f ca="1">VLOOKUP($B98,OFFSET(Input!$A$1,0,MATCH(Index!AE$6&amp;" Index",Input!$1:$1,0)-1,10000,2),2,0)</f>
        <v>34.33</v>
      </c>
    </row>
    <row r="99" spans="2:31" x14ac:dyDescent="0.25">
      <c r="B99" s="2">
        <v>37665</v>
      </c>
      <c r="C99">
        <f t="shared" ca="1" si="6"/>
        <v>0</v>
      </c>
      <c r="D99">
        <f t="shared" ca="1" si="7"/>
        <v>0</v>
      </c>
      <c r="E99" t="str">
        <f ca="1">IF($B99&lt;VLOOKUP(E$6&amp;" Equity",Param,4,0),"",IFERROR(VLOOKUP($B99,OFFSET(Input!$A$1,0,MATCH(Index!E$6&amp;" Equity",Input!$1:$1,0)-1,10000,2),2,0),E98))</f>
        <v/>
      </c>
      <c r="F99" s="33">
        <v>85.38</v>
      </c>
      <c r="H99">
        <f ca="1">IFERROR(VLOOKUP($B99,OFFSET(Input!$A$1,0,MATCH(Index!H$6,Input!$1:$1,0)-1,10000,2),2,0),0)</f>
        <v>0</v>
      </c>
      <c r="I99">
        <f ca="1">IFERROR(VLOOKUP($B99,OFFSET(Input!$A$1,0,MATCH(Index!I$6,Input!$1:$1,0)-1,10000,2),2,0),0)</f>
        <v>0</v>
      </c>
      <c r="K99" t="e">
        <f t="shared" ca="1" si="8"/>
        <v>#VALUE!</v>
      </c>
      <c r="L99" s="30">
        <f t="shared" ca="1" si="9"/>
        <v>57.470373137182719</v>
      </c>
      <c r="N99" t="e">
        <f t="shared" ca="1" si="10"/>
        <v>#VALUE!</v>
      </c>
      <c r="O99">
        <f t="shared" ca="1" si="11"/>
        <v>0</v>
      </c>
      <c r="AE99">
        <f ca="1">VLOOKUP($B99,OFFSET(Input!$A$1,0,MATCH(Index!AE$6&amp;" Index",Input!$1:$1,0)-1,10000,2),2,0)</f>
        <v>33.700000000000003</v>
      </c>
    </row>
    <row r="100" spans="2:31" x14ac:dyDescent="0.25">
      <c r="B100" s="2">
        <v>37666</v>
      </c>
      <c r="C100">
        <f t="shared" ca="1" si="6"/>
        <v>0</v>
      </c>
      <c r="D100">
        <f t="shared" ca="1" si="7"/>
        <v>0</v>
      </c>
      <c r="E100" t="str">
        <f ca="1">IF($B100&lt;VLOOKUP(E$6&amp;" Equity",Param,4,0),"",IFERROR(VLOOKUP($B100,OFFSET(Input!$A$1,0,MATCH(Index!E$6&amp;" Equity",Input!$1:$1,0)-1,10000,2),2,0),E99))</f>
        <v/>
      </c>
      <c r="F100" s="33">
        <v>85.38</v>
      </c>
      <c r="H100">
        <f ca="1">IFERROR(VLOOKUP($B100,OFFSET(Input!$A$1,0,MATCH(Index!H$6,Input!$1:$1,0)-1,10000,2),2,0),0)</f>
        <v>0</v>
      </c>
      <c r="I100">
        <f ca="1">IFERROR(VLOOKUP($B100,OFFSET(Input!$A$1,0,MATCH(Index!I$6,Input!$1:$1,0)-1,10000,2),2,0),0)</f>
        <v>0</v>
      </c>
      <c r="K100" t="e">
        <f t="shared" ca="1" si="8"/>
        <v>#VALUE!</v>
      </c>
      <c r="L100" s="30">
        <f t="shared" ca="1" si="9"/>
        <v>57.470373137182719</v>
      </c>
      <c r="N100" t="e">
        <f t="shared" ca="1" si="10"/>
        <v>#VALUE!</v>
      </c>
      <c r="O100">
        <f t="shared" ca="1" si="11"/>
        <v>0</v>
      </c>
      <c r="AE100">
        <f ca="1">VLOOKUP($B100,OFFSET(Input!$A$1,0,MATCH(Index!AE$6&amp;" Index",Input!$1:$1,0)-1,10000,2),2,0)</f>
        <v>32.619999999999997</v>
      </c>
    </row>
    <row r="101" spans="2:31" x14ac:dyDescent="0.25">
      <c r="B101" s="2">
        <v>37670</v>
      </c>
      <c r="C101">
        <f t="shared" ca="1" si="6"/>
        <v>0</v>
      </c>
      <c r="D101">
        <f t="shared" ca="1" si="7"/>
        <v>0</v>
      </c>
      <c r="E101" t="str">
        <f ca="1">IF($B101&lt;VLOOKUP(E$6&amp;" Equity",Param,4,0),"",IFERROR(VLOOKUP($B101,OFFSET(Input!$A$1,0,MATCH(Index!E$6&amp;" Equity",Input!$1:$1,0)-1,10000,2),2,0),E100))</f>
        <v/>
      </c>
      <c r="F101" s="33">
        <v>85.38</v>
      </c>
      <c r="H101">
        <f ca="1">IFERROR(VLOOKUP($B101,OFFSET(Input!$A$1,0,MATCH(Index!H$6,Input!$1:$1,0)-1,10000,2),2,0),0)</f>
        <v>0</v>
      </c>
      <c r="I101">
        <f ca="1">IFERROR(VLOOKUP($B101,OFFSET(Input!$A$1,0,MATCH(Index!I$6,Input!$1:$1,0)-1,10000,2),2,0),0)</f>
        <v>0</v>
      </c>
      <c r="K101" t="e">
        <f t="shared" ca="1" si="8"/>
        <v>#VALUE!</v>
      </c>
      <c r="L101" s="30">
        <f t="shared" ca="1" si="9"/>
        <v>57.470373137182719</v>
      </c>
      <c r="N101" t="e">
        <f t="shared" ca="1" si="10"/>
        <v>#VALUE!</v>
      </c>
      <c r="O101">
        <f t="shared" ca="1" si="11"/>
        <v>0</v>
      </c>
      <c r="AE101">
        <f ca="1">VLOOKUP($B101,OFFSET(Input!$A$1,0,MATCH(Index!AE$6&amp;" Index",Input!$1:$1,0)-1,10000,2),2,0)</f>
        <v>31.11</v>
      </c>
    </row>
    <row r="102" spans="2:31" x14ac:dyDescent="0.25">
      <c r="B102" s="2">
        <v>37671</v>
      </c>
      <c r="C102">
        <f t="shared" ca="1" si="6"/>
        <v>0</v>
      </c>
      <c r="D102">
        <f t="shared" ca="1" si="7"/>
        <v>0</v>
      </c>
      <c r="E102" t="str">
        <f ca="1">IF($B102&lt;VLOOKUP(E$6&amp;" Equity",Param,4,0),"",IFERROR(VLOOKUP($B102,OFFSET(Input!$A$1,0,MATCH(Index!E$6&amp;" Equity",Input!$1:$1,0)-1,10000,2),2,0),E101))</f>
        <v/>
      </c>
      <c r="F102" s="33">
        <v>85.38</v>
      </c>
      <c r="H102">
        <f ca="1">IFERROR(VLOOKUP($B102,OFFSET(Input!$A$1,0,MATCH(Index!H$6,Input!$1:$1,0)-1,10000,2),2,0),0)</f>
        <v>0</v>
      </c>
      <c r="I102">
        <f ca="1">IFERROR(VLOOKUP($B102,OFFSET(Input!$A$1,0,MATCH(Index!I$6,Input!$1:$1,0)-1,10000,2),2,0),0)</f>
        <v>0</v>
      </c>
      <c r="K102" t="e">
        <f t="shared" ca="1" si="8"/>
        <v>#VALUE!</v>
      </c>
      <c r="L102" s="30">
        <f t="shared" ca="1" si="9"/>
        <v>57.470373137182719</v>
      </c>
      <c r="N102" t="e">
        <f t="shared" ca="1" si="10"/>
        <v>#VALUE!</v>
      </c>
      <c r="O102">
        <f t="shared" ca="1" si="11"/>
        <v>0</v>
      </c>
      <c r="AE102">
        <f ca="1">VLOOKUP($B102,OFFSET(Input!$A$1,0,MATCH(Index!AE$6&amp;" Index",Input!$1:$1,0)-1,10000,2),2,0)</f>
        <v>31.31</v>
      </c>
    </row>
    <row r="103" spans="2:31" x14ac:dyDescent="0.25">
      <c r="B103" s="2">
        <v>37672</v>
      </c>
      <c r="C103">
        <f t="shared" ca="1" si="6"/>
        <v>0</v>
      </c>
      <c r="D103">
        <f t="shared" ca="1" si="7"/>
        <v>0</v>
      </c>
      <c r="E103" t="str">
        <f ca="1">IF($B103&lt;VLOOKUP(E$6&amp;" Equity",Param,4,0),"",IFERROR(VLOOKUP($B103,OFFSET(Input!$A$1,0,MATCH(Index!E$6&amp;" Equity",Input!$1:$1,0)-1,10000,2),2,0),E102))</f>
        <v/>
      </c>
      <c r="F103" s="33">
        <v>85.38</v>
      </c>
      <c r="H103">
        <f ca="1">IFERROR(VLOOKUP($B103,OFFSET(Input!$A$1,0,MATCH(Index!H$6,Input!$1:$1,0)-1,10000,2),2,0),0)</f>
        <v>0</v>
      </c>
      <c r="I103">
        <f ca="1">IFERROR(VLOOKUP($B103,OFFSET(Input!$A$1,0,MATCH(Index!I$6,Input!$1:$1,0)-1,10000,2),2,0),0)</f>
        <v>0</v>
      </c>
      <c r="K103" t="e">
        <f t="shared" ca="1" si="8"/>
        <v>#VALUE!</v>
      </c>
      <c r="L103" s="30">
        <f t="shared" ca="1" si="9"/>
        <v>57.470373137182719</v>
      </c>
      <c r="N103" t="e">
        <f t="shared" ca="1" si="10"/>
        <v>#VALUE!</v>
      </c>
      <c r="O103">
        <f t="shared" ca="1" si="11"/>
        <v>0</v>
      </c>
      <c r="AE103">
        <f ca="1">VLOOKUP($B103,OFFSET(Input!$A$1,0,MATCH(Index!AE$6&amp;" Index",Input!$1:$1,0)-1,10000,2),2,0)</f>
        <v>31.16</v>
      </c>
    </row>
    <row r="104" spans="2:31" x14ac:dyDescent="0.25">
      <c r="B104" s="2">
        <v>37673</v>
      </c>
      <c r="C104">
        <f t="shared" ca="1" si="6"/>
        <v>0</v>
      </c>
      <c r="D104">
        <f t="shared" ca="1" si="7"/>
        <v>0</v>
      </c>
      <c r="E104" t="str">
        <f ca="1">IF($B104&lt;VLOOKUP(E$6&amp;" Equity",Param,4,0),"",IFERROR(VLOOKUP($B104,OFFSET(Input!$A$1,0,MATCH(Index!E$6&amp;" Equity",Input!$1:$1,0)-1,10000,2),2,0),E103))</f>
        <v/>
      </c>
      <c r="F104" s="33">
        <v>85.38</v>
      </c>
      <c r="H104">
        <f ca="1">IFERROR(VLOOKUP($B104,OFFSET(Input!$A$1,0,MATCH(Index!H$6,Input!$1:$1,0)-1,10000,2),2,0),0)</f>
        <v>0</v>
      </c>
      <c r="I104">
        <f ca="1">IFERROR(VLOOKUP($B104,OFFSET(Input!$A$1,0,MATCH(Index!I$6,Input!$1:$1,0)-1,10000,2),2,0),0)</f>
        <v>0</v>
      </c>
      <c r="K104" t="e">
        <f t="shared" ca="1" si="8"/>
        <v>#VALUE!</v>
      </c>
      <c r="L104" s="30">
        <f t="shared" ca="1" si="9"/>
        <v>57.470373137182719</v>
      </c>
      <c r="N104" t="e">
        <f t="shared" ca="1" si="10"/>
        <v>#VALUE!</v>
      </c>
      <c r="O104">
        <f t="shared" ca="1" si="11"/>
        <v>0</v>
      </c>
      <c r="AE104">
        <f ca="1">VLOOKUP($B104,OFFSET(Input!$A$1,0,MATCH(Index!AE$6&amp;" Index",Input!$1:$1,0)-1,10000,2),2,0)</f>
        <v>30.25</v>
      </c>
    </row>
    <row r="105" spans="2:31" x14ac:dyDescent="0.25">
      <c r="B105" s="2">
        <v>37676</v>
      </c>
      <c r="C105">
        <f t="shared" ca="1" si="6"/>
        <v>0</v>
      </c>
      <c r="D105">
        <f t="shared" ca="1" si="7"/>
        <v>0</v>
      </c>
      <c r="E105" t="str">
        <f ca="1">IF($B105&lt;VLOOKUP(E$6&amp;" Equity",Param,4,0),"",IFERROR(VLOOKUP($B105,OFFSET(Input!$A$1,0,MATCH(Index!E$6&amp;" Equity",Input!$1:$1,0)-1,10000,2),2,0),E104))</f>
        <v/>
      </c>
      <c r="F105" s="33">
        <v>85.38</v>
      </c>
      <c r="H105">
        <f ca="1">IFERROR(VLOOKUP($B105,OFFSET(Input!$A$1,0,MATCH(Index!H$6,Input!$1:$1,0)-1,10000,2),2,0),0)</f>
        <v>0</v>
      </c>
      <c r="I105">
        <f ca="1">IFERROR(VLOOKUP($B105,OFFSET(Input!$A$1,0,MATCH(Index!I$6,Input!$1:$1,0)-1,10000,2),2,0),0)</f>
        <v>0</v>
      </c>
      <c r="K105" t="e">
        <f t="shared" ca="1" si="8"/>
        <v>#VALUE!</v>
      </c>
      <c r="L105" s="30">
        <f t="shared" ca="1" si="9"/>
        <v>57.470373137182719</v>
      </c>
      <c r="N105" t="e">
        <f t="shared" ca="1" si="10"/>
        <v>#VALUE!</v>
      </c>
      <c r="O105">
        <f t="shared" ca="1" si="11"/>
        <v>0</v>
      </c>
      <c r="AE105">
        <f ca="1">VLOOKUP($B105,OFFSET(Input!$A$1,0,MATCH(Index!AE$6&amp;" Index",Input!$1:$1,0)-1,10000,2),2,0)</f>
        <v>31.98</v>
      </c>
    </row>
    <row r="106" spans="2:31" x14ac:dyDescent="0.25">
      <c r="B106" s="2">
        <v>37677</v>
      </c>
      <c r="C106">
        <f t="shared" ca="1" si="6"/>
        <v>0</v>
      </c>
      <c r="D106">
        <f t="shared" ca="1" si="7"/>
        <v>0</v>
      </c>
      <c r="E106" t="str">
        <f ca="1">IF($B106&lt;VLOOKUP(E$6&amp;" Equity",Param,4,0),"",IFERROR(VLOOKUP($B106,OFFSET(Input!$A$1,0,MATCH(Index!E$6&amp;" Equity",Input!$1:$1,0)-1,10000,2),2,0),E105))</f>
        <v/>
      </c>
      <c r="F106" s="33">
        <v>85.38</v>
      </c>
      <c r="H106">
        <f ca="1">IFERROR(VLOOKUP($B106,OFFSET(Input!$A$1,0,MATCH(Index!H$6,Input!$1:$1,0)-1,10000,2),2,0),0)</f>
        <v>0</v>
      </c>
      <c r="I106">
        <f ca="1">IFERROR(VLOOKUP($B106,OFFSET(Input!$A$1,0,MATCH(Index!I$6,Input!$1:$1,0)-1,10000,2),2,0),0)</f>
        <v>0</v>
      </c>
      <c r="K106" t="e">
        <f t="shared" ca="1" si="8"/>
        <v>#VALUE!</v>
      </c>
      <c r="L106" s="30">
        <f t="shared" ca="1" si="9"/>
        <v>57.470373137182719</v>
      </c>
      <c r="N106" t="e">
        <f t="shared" ca="1" si="10"/>
        <v>#VALUE!</v>
      </c>
      <c r="O106">
        <f t="shared" ca="1" si="11"/>
        <v>0</v>
      </c>
      <c r="AE106">
        <f ca="1">VLOOKUP($B106,OFFSET(Input!$A$1,0,MATCH(Index!AE$6&amp;" Index",Input!$1:$1,0)-1,10000,2),2,0)</f>
        <v>31.74</v>
      </c>
    </row>
    <row r="107" spans="2:31" x14ac:dyDescent="0.25">
      <c r="B107" s="2">
        <v>37678</v>
      </c>
      <c r="C107">
        <f t="shared" ca="1" si="6"/>
        <v>0</v>
      </c>
      <c r="D107">
        <f t="shared" ca="1" si="7"/>
        <v>0</v>
      </c>
      <c r="E107" t="str">
        <f ca="1">IF($B107&lt;VLOOKUP(E$6&amp;" Equity",Param,4,0),"",IFERROR(VLOOKUP($B107,OFFSET(Input!$A$1,0,MATCH(Index!E$6&amp;" Equity",Input!$1:$1,0)-1,10000,2),2,0),E106))</f>
        <v/>
      </c>
      <c r="F107" s="33">
        <v>85.38</v>
      </c>
      <c r="H107">
        <f ca="1">IFERROR(VLOOKUP($B107,OFFSET(Input!$A$1,0,MATCH(Index!H$6,Input!$1:$1,0)-1,10000,2),2,0),0)</f>
        <v>0</v>
      </c>
      <c r="I107">
        <f ca="1">IFERROR(VLOOKUP($B107,OFFSET(Input!$A$1,0,MATCH(Index!I$6,Input!$1:$1,0)-1,10000,2),2,0),0)</f>
        <v>0</v>
      </c>
      <c r="K107" t="e">
        <f t="shared" ca="1" si="8"/>
        <v>#VALUE!</v>
      </c>
      <c r="L107" s="30">
        <f t="shared" ca="1" si="9"/>
        <v>57.470373137182719</v>
      </c>
      <c r="N107" t="e">
        <f t="shared" ca="1" si="10"/>
        <v>#VALUE!</v>
      </c>
      <c r="O107">
        <f t="shared" ca="1" si="11"/>
        <v>0</v>
      </c>
      <c r="AE107">
        <f ca="1">VLOOKUP($B107,OFFSET(Input!$A$1,0,MATCH(Index!AE$6&amp;" Index",Input!$1:$1,0)-1,10000,2),2,0)</f>
        <v>31.94</v>
      </c>
    </row>
    <row r="108" spans="2:31" x14ac:dyDescent="0.25">
      <c r="B108" s="2">
        <v>37679</v>
      </c>
      <c r="C108">
        <f t="shared" ca="1" si="6"/>
        <v>0</v>
      </c>
      <c r="D108">
        <f t="shared" ca="1" si="7"/>
        <v>0</v>
      </c>
      <c r="E108" t="str">
        <f ca="1">IF($B108&lt;VLOOKUP(E$6&amp;" Equity",Param,4,0),"",IFERROR(VLOOKUP($B108,OFFSET(Input!$A$1,0,MATCH(Index!E$6&amp;" Equity",Input!$1:$1,0)-1,10000,2),2,0),E107))</f>
        <v/>
      </c>
      <c r="F108" s="33">
        <v>85.38</v>
      </c>
      <c r="H108">
        <f ca="1">IFERROR(VLOOKUP($B108,OFFSET(Input!$A$1,0,MATCH(Index!H$6,Input!$1:$1,0)-1,10000,2),2,0),0)</f>
        <v>0</v>
      </c>
      <c r="I108">
        <f ca="1">IFERROR(VLOOKUP($B108,OFFSET(Input!$A$1,0,MATCH(Index!I$6,Input!$1:$1,0)-1,10000,2),2,0),0)</f>
        <v>0</v>
      </c>
      <c r="K108" t="e">
        <f t="shared" ca="1" si="8"/>
        <v>#VALUE!</v>
      </c>
      <c r="L108" s="30">
        <f t="shared" ca="1" si="9"/>
        <v>57.470373137182719</v>
      </c>
      <c r="N108" t="e">
        <f t="shared" ca="1" si="10"/>
        <v>#VALUE!</v>
      </c>
      <c r="O108">
        <f t="shared" ca="1" si="11"/>
        <v>0</v>
      </c>
      <c r="AE108">
        <f ca="1">VLOOKUP($B108,OFFSET(Input!$A$1,0,MATCH(Index!AE$6&amp;" Index",Input!$1:$1,0)-1,10000,2),2,0)</f>
        <v>30.53</v>
      </c>
    </row>
    <row r="109" spans="2:31" x14ac:dyDescent="0.25">
      <c r="B109" s="2">
        <v>37680</v>
      </c>
      <c r="C109">
        <f t="shared" ca="1" si="6"/>
        <v>0</v>
      </c>
      <c r="D109">
        <f t="shared" ca="1" si="7"/>
        <v>0</v>
      </c>
      <c r="E109" t="str">
        <f ca="1">IF($B109&lt;VLOOKUP(E$6&amp;" Equity",Param,4,0),"",IFERROR(VLOOKUP($B109,OFFSET(Input!$A$1,0,MATCH(Index!E$6&amp;" Equity",Input!$1:$1,0)-1,10000,2),2,0),E108))</f>
        <v/>
      </c>
      <c r="F109" s="33">
        <v>85.38</v>
      </c>
      <c r="H109">
        <f ca="1">IFERROR(VLOOKUP($B109,OFFSET(Input!$A$1,0,MATCH(Index!H$6,Input!$1:$1,0)-1,10000,2),2,0),0)</f>
        <v>0</v>
      </c>
      <c r="I109">
        <f ca="1">IFERROR(VLOOKUP($B109,OFFSET(Input!$A$1,0,MATCH(Index!I$6,Input!$1:$1,0)-1,10000,2),2,0),0)</f>
        <v>0</v>
      </c>
      <c r="K109" t="e">
        <f t="shared" ca="1" si="8"/>
        <v>#VALUE!</v>
      </c>
      <c r="L109" s="30">
        <f t="shared" ca="1" si="9"/>
        <v>57.470373137182719</v>
      </c>
      <c r="N109" t="e">
        <f t="shared" ca="1" si="10"/>
        <v>#VALUE!</v>
      </c>
      <c r="O109">
        <f t="shared" ca="1" si="11"/>
        <v>0</v>
      </c>
      <c r="AE109">
        <f ca="1">VLOOKUP($B109,OFFSET(Input!$A$1,0,MATCH(Index!AE$6&amp;" Index",Input!$1:$1,0)-1,10000,2),2,0)</f>
        <v>29.63</v>
      </c>
    </row>
    <row r="110" spans="2:31" x14ac:dyDescent="0.25">
      <c r="B110" s="2">
        <v>37683</v>
      </c>
      <c r="C110">
        <f t="shared" ca="1" si="6"/>
        <v>1</v>
      </c>
      <c r="D110">
        <f t="shared" ca="1" si="7"/>
        <v>0</v>
      </c>
      <c r="E110" t="str">
        <f ca="1">IF($B110&lt;VLOOKUP(E$6&amp;" Equity",Param,4,0),"",IFERROR(VLOOKUP($B110,OFFSET(Input!$A$1,0,MATCH(Index!E$6&amp;" Equity",Input!$1:$1,0)-1,10000,2),2,0),E109))</f>
        <v/>
      </c>
      <c r="F110" s="33">
        <v>85.38</v>
      </c>
      <c r="H110">
        <f ca="1">IFERROR(VLOOKUP($B110,OFFSET(Input!$A$1,0,MATCH(Index!H$6,Input!$1:$1,0)-1,10000,2),2,0),0)</f>
        <v>0</v>
      </c>
      <c r="I110">
        <f ca="1">IFERROR(VLOOKUP($B110,OFFSET(Input!$A$1,0,MATCH(Index!I$6,Input!$1:$1,0)-1,10000,2),2,0),0)</f>
        <v>0.34031600000000001</v>
      </c>
      <c r="K110" t="e">
        <f t="shared" ca="1" si="8"/>
        <v>#VALUE!</v>
      </c>
      <c r="L110" s="30">
        <f t="shared" ca="1" si="9"/>
        <v>57.699444201888191</v>
      </c>
      <c r="N110" t="e">
        <f t="shared" ca="1" si="10"/>
        <v>#VALUE!</v>
      </c>
      <c r="O110">
        <f t="shared" ca="1" si="11"/>
        <v>3.9779756896707085E-3</v>
      </c>
      <c r="AE110">
        <f ca="1">VLOOKUP($B110,OFFSET(Input!$A$1,0,MATCH(Index!AE$6&amp;" Index",Input!$1:$1,0)-1,10000,2),2,0)</f>
        <v>30.43</v>
      </c>
    </row>
    <row r="111" spans="2:31" x14ac:dyDescent="0.25">
      <c r="B111" s="2">
        <v>37684</v>
      </c>
      <c r="C111">
        <f t="shared" ca="1" si="6"/>
        <v>0</v>
      </c>
      <c r="D111">
        <f t="shared" ca="1" si="7"/>
        <v>1</v>
      </c>
      <c r="E111" t="str">
        <f ca="1">IF($B111&lt;VLOOKUP(E$6&amp;" Equity",Param,4,0),"",IFERROR(VLOOKUP($B111,OFFSET(Input!$A$1,0,MATCH(Index!E$6&amp;" Equity",Input!$1:$1,0)-1,10000,2),2,0),E110))</f>
        <v/>
      </c>
      <c r="F111" s="33">
        <v>85.38</v>
      </c>
      <c r="H111">
        <f ca="1">IFERROR(VLOOKUP($B111,OFFSET(Input!$A$1,0,MATCH(Index!H$6,Input!$1:$1,0)-1,10000,2),2,0),0)</f>
        <v>0</v>
      </c>
      <c r="I111">
        <f ca="1">IFERROR(VLOOKUP($B111,OFFSET(Input!$A$1,0,MATCH(Index!I$6,Input!$1:$1,0)-1,10000,2),2,0),0)</f>
        <v>0</v>
      </c>
      <c r="K111" t="e">
        <f t="shared" ca="1" si="8"/>
        <v>#VALUE!</v>
      </c>
      <c r="L111" s="30">
        <f t="shared" ca="1" si="9"/>
        <v>57.699444201888191</v>
      </c>
      <c r="N111" t="e">
        <f t="shared" ca="1" si="10"/>
        <v>#VALUE!</v>
      </c>
      <c r="O111">
        <f t="shared" ca="1" si="11"/>
        <v>0</v>
      </c>
      <c r="AE111">
        <f ca="1">VLOOKUP($B111,OFFSET(Input!$A$1,0,MATCH(Index!AE$6&amp;" Index",Input!$1:$1,0)-1,10000,2),2,0)</f>
        <v>31.83</v>
      </c>
    </row>
    <row r="112" spans="2:31" x14ac:dyDescent="0.25">
      <c r="B112" s="2">
        <v>37685</v>
      </c>
      <c r="C112">
        <f t="shared" ca="1" si="6"/>
        <v>0</v>
      </c>
      <c r="D112">
        <f t="shared" ca="1" si="7"/>
        <v>2</v>
      </c>
      <c r="E112" t="str">
        <f ca="1">IF($B112&lt;VLOOKUP(E$6&amp;" Equity",Param,4,0),"",IFERROR(VLOOKUP($B112,OFFSET(Input!$A$1,0,MATCH(Index!E$6&amp;" Equity",Input!$1:$1,0)-1,10000,2),2,0),E111))</f>
        <v/>
      </c>
      <c r="F112" s="33">
        <v>85.38</v>
      </c>
      <c r="H112">
        <f ca="1">IFERROR(VLOOKUP($B112,OFFSET(Input!$A$1,0,MATCH(Index!H$6,Input!$1:$1,0)-1,10000,2),2,0),0)</f>
        <v>0</v>
      </c>
      <c r="I112">
        <f ca="1">IFERROR(VLOOKUP($B112,OFFSET(Input!$A$1,0,MATCH(Index!I$6,Input!$1:$1,0)-1,10000,2),2,0),0)</f>
        <v>0</v>
      </c>
      <c r="K112" t="e">
        <f t="shared" ca="1" si="8"/>
        <v>#VALUE!</v>
      </c>
      <c r="L112" s="30">
        <f t="shared" ca="1" si="9"/>
        <v>57.699444201888191</v>
      </c>
      <c r="N112" t="e">
        <f t="shared" ca="1" si="10"/>
        <v>#VALUE!</v>
      </c>
      <c r="O112">
        <f t="shared" ca="1" si="11"/>
        <v>0</v>
      </c>
      <c r="AE112">
        <f ca="1">VLOOKUP($B112,OFFSET(Input!$A$1,0,MATCH(Index!AE$6&amp;" Index",Input!$1:$1,0)-1,10000,2),2,0)</f>
        <v>30.38</v>
      </c>
    </row>
    <row r="113" spans="2:31" x14ac:dyDescent="0.25">
      <c r="B113" s="2">
        <v>37686</v>
      </c>
      <c r="C113">
        <f t="shared" ca="1" si="6"/>
        <v>0</v>
      </c>
      <c r="D113">
        <f t="shared" ca="1" si="7"/>
        <v>3</v>
      </c>
      <c r="E113" t="str">
        <f ca="1">IF($B113&lt;VLOOKUP(E$6&amp;" Equity",Param,4,0),"",IFERROR(VLOOKUP($B113,OFFSET(Input!$A$1,0,MATCH(Index!E$6&amp;" Equity",Input!$1:$1,0)-1,10000,2),2,0),E112))</f>
        <v/>
      </c>
      <c r="F113" s="33">
        <v>85.38</v>
      </c>
      <c r="H113">
        <f ca="1">IFERROR(VLOOKUP($B113,OFFSET(Input!$A$1,0,MATCH(Index!H$6,Input!$1:$1,0)-1,10000,2),2,0),0)</f>
        <v>0</v>
      </c>
      <c r="I113">
        <f ca="1">IFERROR(VLOOKUP($B113,OFFSET(Input!$A$1,0,MATCH(Index!I$6,Input!$1:$1,0)-1,10000,2),2,0),0)</f>
        <v>0</v>
      </c>
      <c r="K113" t="e">
        <f t="shared" ca="1" si="8"/>
        <v>#VALUE!</v>
      </c>
      <c r="L113" s="30">
        <f t="shared" ca="1" si="9"/>
        <v>57.699444201888191</v>
      </c>
      <c r="N113" t="e">
        <f t="shared" ca="1" si="10"/>
        <v>#VALUE!</v>
      </c>
      <c r="O113">
        <f t="shared" ca="1" si="11"/>
        <v>0</v>
      </c>
      <c r="AE113">
        <f ca="1">VLOOKUP($B113,OFFSET(Input!$A$1,0,MATCH(Index!AE$6&amp;" Index",Input!$1:$1,0)-1,10000,2),2,0)</f>
        <v>31.37</v>
      </c>
    </row>
    <row r="114" spans="2:31" x14ac:dyDescent="0.25">
      <c r="B114" s="2">
        <v>37687</v>
      </c>
      <c r="C114">
        <f t="shared" ca="1" si="6"/>
        <v>0</v>
      </c>
      <c r="D114">
        <f t="shared" ca="1" si="7"/>
        <v>4</v>
      </c>
      <c r="E114" t="str">
        <f ca="1">IF($B114&lt;VLOOKUP(E$6&amp;" Equity",Param,4,0),"",IFERROR(VLOOKUP($B114,OFFSET(Input!$A$1,0,MATCH(Index!E$6&amp;" Equity",Input!$1:$1,0)-1,10000,2),2,0),E113))</f>
        <v/>
      </c>
      <c r="F114" s="33">
        <v>85.38</v>
      </c>
      <c r="H114">
        <f ca="1">IFERROR(VLOOKUP($B114,OFFSET(Input!$A$1,0,MATCH(Index!H$6,Input!$1:$1,0)-1,10000,2),2,0),0)</f>
        <v>0</v>
      </c>
      <c r="I114">
        <f ca="1">IFERROR(VLOOKUP($B114,OFFSET(Input!$A$1,0,MATCH(Index!I$6,Input!$1:$1,0)-1,10000,2),2,0),0)</f>
        <v>0</v>
      </c>
      <c r="K114" t="e">
        <f t="shared" ca="1" si="8"/>
        <v>#VALUE!</v>
      </c>
      <c r="L114" s="30">
        <f t="shared" ca="1" si="9"/>
        <v>57.699444201888191</v>
      </c>
      <c r="N114" t="e">
        <f t="shared" ca="1" si="10"/>
        <v>#VALUE!</v>
      </c>
      <c r="O114">
        <f t="shared" ca="1" si="11"/>
        <v>0</v>
      </c>
      <c r="AE114">
        <f ca="1">VLOOKUP($B114,OFFSET(Input!$A$1,0,MATCH(Index!AE$6&amp;" Index",Input!$1:$1,0)-1,10000,2),2,0)</f>
        <v>31.08</v>
      </c>
    </row>
    <row r="115" spans="2:31" x14ac:dyDescent="0.25">
      <c r="B115" s="2">
        <v>37690</v>
      </c>
      <c r="C115">
        <f t="shared" ca="1" si="6"/>
        <v>0</v>
      </c>
      <c r="D115">
        <f t="shared" ca="1" si="7"/>
        <v>5</v>
      </c>
      <c r="E115" t="str">
        <f ca="1">IF($B115&lt;VLOOKUP(E$6&amp;" Equity",Param,4,0),"",IFERROR(VLOOKUP($B115,OFFSET(Input!$A$1,0,MATCH(Index!E$6&amp;" Equity",Input!$1:$1,0)-1,10000,2),2,0),E114))</f>
        <v/>
      </c>
      <c r="F115" s="33">
        <v>85.38</v>
      </c>
      <c r="H115">
        <f ca="1">IFERROR(VLOOKUP($B115,OFFSET(Input!$A$1,0,MATCH(Index!H$6,Input!$1:$1,0)-1,10000,2),2,0),0)</f>
        <v>0</v>
      </c>
      <c r="I115">
        <f ca="1">IFERROR(VLOOKUP($B115,OFFSET(Input!$A$1,0,MATCH(Index!I$6,Input!$1:$1,0)-1,10000,2),2,0),0)</f>
        <v>0</v>
      </c>
      <c r="K115" t="e">
        <f t="shared" ca="1" si="8"/>
        <v>#VALUE!</v>
      </c>
      <c r="L115" s="30">
        <f t="shared" ca="1" si="9"/>
        <v>57.699444201888191</v>
      </c>
      <c r="N115" t="e">
        <f t="shared" ca="1" si="10"/>
        <v>#VALUE!</v>
      </c>
      <c r="O115">
        <f t="shared" ca="1" si="11"/>
        <v>0</v>
      </c>
      <c r="AE115">
        <f ca="1">VLOOKUP($B115,OFFSET(Input!$A$1,0,MATCH(Index!AE$6&amp;" Index",Input!$1:$1,0)-1,10000,2),2,0)</f>
        <v>33.31</v>
      </c>
    </row>
    <row r="116" spans="2:31" x14ac:dyDescent="0.25">
      <c r="B116" s="2">
        <v>37691</v>
      </c>
      <c r="C116">
        <f t="shared" ca="1" si="6"/>
        <v>0</v>
      </c>
      <c r="D116">
        <f t="shared" ca="1" si="7"/>
        <v>0</v>
      </c>
      <c r="E116" t="str">
        <f ca="1">IF($B116&lt;VLOOKUP(E$6&amp;" Equity",Param,4,0),"",IFERROR(VLOOKUP($B116,OFFSET(Input!$A$1,0,MATCH(Index!E$6&amp;" Equity",Input!$1:$1,0)-1,10000,2),2,0),E115))</f>
        <v/>
      </c>
      <c r="F116" s="33">
        <v>85.38</v>
      </c>
      <c r="H116">
        <f ca="1">IFERROR(VLOOKUP($B116,OFFSET(Input!$A$1,0,MATCH(Index!H$6,Input!$1:$1,0)-1,10000,2),2,0),0)</f>
        <v>0</v>
      </c>
      <c r="I116">
        <f ca="1">IFERROR(VLOOKUP($B116,OFFSET(Input!$A$1,0,MATCH(Index!I$6,Input!$1:$1,0)-1,10000,2),2,0),0)</f>
        <v>0</v>
      </c>
      <c r="K116" t="e">
        <f t="shared" ca="1" si="8"/>
        <v>#VALUE!</v>
      </c>
      <c r="L116" s="30">
        <f t="shared" ca="1" si="9"/>
        <v>57.699444201888191</v>
      </c>
      <c r="N116" t="e">
        <f t="shared" ca="1" si="10"/>
        <v>#VALUE!</v>
      </c>
      <c r="O116">
        <f t="shared" ca="1" si="11"/>
        <v>0</v>
      </c>
      <c r="AE116">
        <f ca="1">VLOOKUP($B116,OFFSET(Input!$A$1,0,MATCH(Index!AE$6&amp;" Index",Input!$1:$1,0)-1,10000,2),2,0)</f>
        <v>33.61</v>
      </c>
    </row>
    <row r="117" spans="2:31" x14ac:dyDescent="0.25">
      <c r="B117" s="2">
        <v>37692</v>
      </c>
      <c r="C117">
        <f t="shared" ca="1" si="6"/>
        <v>0</v>
      </c>
      <c r="D117">
        <f t="shared" ca="1" si="7"/>
        <v>0</v>
      </c>
      <c r="E117" t="str">
        <f ca="1">IF($B117&lt;VLOOKUP(E$6&amp;" Equity",Param,4,0),"",IFERROR(VLOOKUP($B117,OFFSET(Input!$A$1,0,MATCH(Index!E$6&amp;" Equity",Input!$1:$1,0)-1,10000,2),2,0),E116))</f>
        <v/>
      </c>
      <c r="F117" s="33">
        <v>85.38</v>
      </c>
      <c r="H117">
        <f ca="1">IFERROR(VLOOKUP($B117,OFFSET(Input!$A$1,0,MATCH(Index!H$6,Input!$1:$1,0)-1,10000,2),2,0),0)</f>
        <v>0</v>
      </c>
      <c r="I117">
        <f ca="1">IFERROR(VLOOKUP($B117,OFFSET(Input!$A$1,0,MATCH(Index!I$6,Input!$1:$1,0)-1,10000,2),2,0),0)</f>
        <v>0</v>
      </c>
      <c r="K117" t="e">
        <f t="shared" ca="1" si="8"/>
        <v>#VALUE!</v>
      </c>
      <c r="L117" s="30">
        <f t="shared" ca="1" si="9"/>
        <v>57.699444201888191</v>
      </c>
      <c r="N117" t="e">
        <f t="shared" ca="1" si="10"/>
        <v>#VALUE!</v>
      </c>
      <c r="O117">
        <f t="shared" ca="1" si="11"/>
        <v>0</v>
      </c>
      <c r="AE117">
        <f ca="1">VLOOKUP($B117,OFFSET(Input!$A$1,0,MATCH(Index!AE$6&amp;" Index",Input!$1:$1,0)-1,10000,2),2,0)</f>
        <v>33.51</v>
      </c>
    </row>
    <row r="118" spans="2:31" x14ac:dyDescent="0.25">
      <c r="B118" s="2">
        <v>37693</v>
      </c>
      <c r="C118">
        <f t="shared" ca="1" si="6"/>
        <v>0</v>
      </c>
      <c r="D118">
        <f t="shared" ca="1" si="7"/>
        <v>0</v>
      </c>
      <c r="E118" t="str">
        <f ca="1">IF($B118&lt;VLOOKUP(E$6&amp;" Equity",Param,4,0),"",IFERROR(VLOOKUP($B118,OFFSET(Input!$A$1,0,MATCH(Index!E$6&amp;" Equity",Input!$1:$1,0)-1,10000,2),2,0),E117))</f>
        <v/>
      </c>
      <c r="F118" s="33">
        <v>85.38</v>
      </c>
      <c r="H118">
        <f ca="1">IFERROR(VLOOKUP($B118,OFFSET(Input!$A$1,0,MATCH(Index!H$6,Input!$1:$1,0)-1,10000,2),2,0),0)</f>
        <v>0</v>
      </c>
      <c r="I118">
        <f ca="1">IFERROR(VLOOKUP($B118,OFFSET(Input!$A$1,0,MATCH(Index!I$6,Input!$1:$1,0)-1,10000,2),2,0),0)</f>
        <v>0</v>
      </c>
      <c r="K118" t="e">
        <f t="shared" ca="1" si="8"/>
        <v>#VALUE!</v>
      </c>
      <c r="L118" s="30">
        <f t="shared" ca="1" si="9"/>
        <v>57.699444201888191</v>
      </c>
      <c r="N118" t="e">
        <f t="shared" ca="1" si="10"/>
        <v>#VALUE!</v>
      </c>
      <c r="O118">
        <f t="shared" ca="1" si="11"/>
        <v>0</v>
      </c>
      <c r="AE118">
        <f ca="1">VLOOKUP($B118,OFFSET(Input!$A$1,0,MATCH(Index!AE$6&amp;" Index",Input!$1:$1,0)-1,10000,2),2,0)</f>
        <v>31.76</v>
      </c>
    </row>
    <row r="119" spans="2:31" x14ac:dyDescent="0.25">
      <c r="B119" s="2">
        <v>37694</v>
      </c>
      <c r="C119">
        <f t="shared" ca="1" si="6"/>
        <v>0</v>
      </c>
      <c r="D119">
        <f t="shared" ca="1" si="7"/>
        <v>0</v>
      </c>
      <c r="E119" t="str">
        <f ca="1">IF($B119&lt;VLOOKUP(E$6&amp;" Equity",Param,4,0),"",IFERROR(VLOOKUP($B119,OFFSET(Input!$A$1,0,MATCH(Index!E$6&amp;" Equity",Input!$1:$1,0)-1,10000,2),2,0),E118))</f>
        <v/>
      </c>
      <c r="F119" s="33">
        <v>85.38</v>
      </c>
      <c r="H119">
        <f ca="1">IFERROR(VLOOKUP($B119,OFFSET(Input!$A$1,0,MATCH(Index!H$6,Input!$1:$1,0)-1,10000,2),2,0),0)</f>
        <v>0</v>
      </c>
      <c r="I119">
        <f ca="1">IFERROR(VLOOKUP($B119,OFFSET(Input!$A$1,0,MATCH(Index!I$6,Input!$1:$1,0)-1,10000,2),2,0),0)</f>
        <v>0</v>
      </c>
      <c r="K119" t="e">
        <f t="shared" ca="1" si="8"/>
        <v>#VALUE!</v>
      </c>
      <c r="L119" s="30">
        <f t="shared" ca="1" si="9"/>
        <v>57.699444201888191</v>
      </c>
      <c r="N119" t="e">
        <f t="shared" ca="1" si="10"/>
        <v>#VALUE!</v>
      </c>
      <c r="O119">
        <f t="shared" ca="1" si="11"/>
        <v>0</v>
      </c>
      <c r="AE119">
        <f ca="1">VLOOKUP($B119,OFFSET(Input!$A$1,0,MATCH(Index!AE$6&amp;" Index",Input!$1:$1,0)-1,10000,2),2,0)</f>
        <v>30.98</v>
      </c>
    </row>
    <row r="120" spans="2:31" x14ac:dyDescent="0.25">
      <c r="B120" s="2">
        <v>37697</v>
      </c>
      <c r="C120">
        <f t="shared" ca="1" si="6"/>
        <v>0</v>
      </c>
      <c r="D120">
        <f t="shared" ca="1" si="7"/>
        <v>0</v>
      </c>
      <c r="E120" t="str">
        <f ca="1">IF($B120&lt;VLOOKUP(E$6&amp;" Equity",Param,4,0),"",IFERROR(VLOOKUP($B120,OFFSET(Input!$A$1,0,MATCH(Index!E$6&amp;" Equity",Input!$1:$1,0)-1,10000,2),2,0),E119))</f>
        <v/>
      </c>
      <c r="F120" s="33">
        <v>85.38</v>
      </c>
      <c r="H120">
        <f ca="1">IFERROR(VLOOKUP($B120,OFFSET(Input!$A$1,0,MATCH(Index!H$6,Input!$1:$1,0)-1,10000,2),2,0),0)</f>
        <v>0</v>
      </c>
      <c r="I120">
        <f ca="1">IFERROR(VLOOKUP($B120,OFFSET(Input!$A$1,0,MATCH(Index!I$6,Input!$1:$1,0)-1,10000,2),2,0),0)</f>
        <v>0</v>
      </c>
      <c r="K120" t="e">
        <f t="shared" ca="1" si="8"/>
        <v>#VALUE!</v>
      </c>
      <c r="L120" s="30">
        <f t="shared" ca="1" si="9"/>
        <v>57.699444201888191</v>
      </c>
      <c r="N120" t="e">
        <f t="shared" ca="1" si="10"/>
        <v>#VALUE!</v>
      </c>
      <c r="O120">
        <f t="shared" ca="1" si="11"/>
        <v>0</v>
      </c>
      <c r="AE120">
        <f ca="1">VLOOKUP($B120,OFFSET(Input!$A$1,0,MATCH(Index!AE$6&amp;" Index",Input!$1:$1,0)-1,10000,2),2,0)</f>
        <v>31.75</v>
      </c>
    </row>
    <row r="121" spans="2:31" x14ac:dyDescent="0.25">
      <c r="B121" s="2">
        <v>37698</v>
      </c>
      <c r="C121">
        <f t="shared" ca="1" si="6"/>
        <v>0</v>
      </c>
      <c r="D121">
        <f t="shared" ca="1" si="7"/>
        <v>0</v>
      </c>
      <c r="E121" t="str">
        <f ca="1">IF($B121&lt;VLOOKUP(E$6&amp;" Equity",Param,4,0),"",IFERROR(VLOOKUP($B121,OFFSET(Input!$A$1,0,MATCH(Index!E$6&amp;" Equity",Input!$1:$1,0)-1,10000,2),2,0),E120))</f>
        <v/>
      </c>
      <c r="F121" s="33">
        <v>85.38</v>
      </c>
      <c r="H121">
        <f ca="1">IFERROR(VLOOKUP($B121,OFFSET(Input!$A$1,0,MATCH(Index!H$6,Input!$1:$1,0)-1,10000,2),2,0),0)</f>
        <v>0</v>
      </c>
      <c r="I121">
        <f ca="1">IFERROR(VLOOKUP($B121,OFFSET(Input!$A$1,0,MATCH(Index!I$6,Input!$1:$1,0)-1,10000,2),2,0),0)</f>
        <v>0</v>
      </c>
      <c r="K121" t="e">
        <f t="shared" ca="1" si="8"/>
        <v>#VALUE!</v>
      </c>
      <c r="L121" s="30">
        <f t="shared" ca="1" si="9"/>
        <v>57.699444201888191</v>
      </c>
      <c r="N121" t="e">
        <f t="shared" ca="1" si="10"/>
        <v>#VALUE!</v>
      </c>
      <c r="O121">
        <f t="shared" ca="1" si="11"/>
        <v>0</v>
      </c>
      <c r="AE121">
        <f ca="1">VLOOKUP($B121,OFFSET(Input!$A$1,0,MATCH(Index!AE$6&amp;" Index",Input!$1:$1,0)-1,10000,2),2,0)</f>
        <v>30.43</v>
      </c>
    </row>
    <row r="122" spans="2:31" x14ac:dyDescent="0.25">
      <c r="B122" s="2">
        <v>37699</v>
      </c>
      <c r="C122">
        <f t="shared" ca="1" si="6"/>
        <v>0</v>
      </c>
      <c r="D122">
        <f t="shared" ca="1" si="7"/>
        <v>0</v>
      </c>
      <c r="E122" t="str">
        <f ca="1">IF($B122&lt;VLOOKUP(E$6&amp;" Equity",Param,4,0),"",IFERROR(VLOOKUP($B122,OFFSET(Input!$A$1,0,MATCH(Index!E$6&amp;" Equity",Input!$1:$1,0)-1,10000,2),2,0),E121))</f>
        <v/>
      </c>
      <c r="F122" s="33">
        <v>85.38</v>
      </c>
      <c r="H122">
        <f ca="1">IFERROR(VLOOKUP($B122,OFFSET(Input!$A$1,0,MATCH(Index!H$6,Input!$1:$1,0)-1,10000,2),2,0),0)</f>
        <v>0</v>
      </c>
      <c r="I122">
        <f ca="1">IFERROR(VLOOKUP($B122,OFFSET(Input!$A$1,0,MATCH(Index!I$6,Input!$1:$1,0)-1,10000,2),2,0),0)</f>
        <v>0</v>
      </c>
      <c r="K122" t="e">
        <f t="shared" ca="1" si="8"/>
        <v>#VALUE!</v>
      </c>
      <c r="L122" s="30">
        <f t="shared" ca="1" si="9"/>
        <v>57.699444201888191</v>
      </c>
      <c r="N122" t="e">
        <f t="shared" ca="1" si="10"/>
        <v>#VALUE!</v>
      </c>
      <c r="O122">
        <f t="shared" ca="1" si="11"/>
        <v>0</v>
      </c>
      <c r="AE122">
        <f ca="1">VLOOKUP($B122,OFFSET(Input!$A$1,0,MATCH(Index!AE$6&amp;" Index",Input!$1:$1,0)-1,10000,2),2,0)</f>
        <v>31.54</v>
      </c>
    </row>
    <row r="123" spans="2:31" x14ac:dyDescent="0.25">
      <c r="B123" s="2">
        <v>37700</v>
      </c>
      <c r="C123">
        <f t="shared" ca="1" si="6"/>
        <v>0</v>
      </c>
      <c r="D123">
        <f t="shared" ca="1" si="7"/>
        <v>0</v>
      </c>
      <c r="E123" t="str">
        <f ca="1">IF($B123&lt;VLOOKUP(E$6&amp;" Equity",Param,4,0),"",IFERROR(VLOOKUP($B123,OFFSET(Input!$A$1,0,MATCH(Index!E$6&amp;" Equity",Input!$1:$1,0)-1,10000,2),2,0),E122))</f>
        <v/>
      </c>
      <c r="F123" s="33">
        <v>85.38</v>
      </c>
      <c r="H123">
        <f ca="1">IFERROR(VLOOKUP($B123,OFFSET(Input!$A$1,0,MATCH(Index!H$6,Input!$1:$1,0)-1,10000,2),2,0),0)</f>
        <v>0</v>
      </c>
      <c r="I123">
        <f ca="1">IFERROR(VLOOKUP($B123,OFFSET(Input!$A$1,0,MATCH(Index!I$6,Input!$1:$1,0)-1,10000,2),2,0),0)</f>
        <v>0</v>
      </c>
      <c r="K123" t="e">
        <f t="shared" ca="1" si="8"/>
        <v>#VALUE!</v>
      </c>
      <c r="L123" s="30">
        <f t="shared" ca="1" si="9"/>
        <v>57.699444201888191</v>
      </c>
      <c r="N123" t="e">
        <f t="shared" ca="1" si="10"/>
        <v>#VALUE!</v>
      </c>
      <c r="O123">
        <f t="shared" ca="1" si="11"/>
        <v>0</v>
      </c>
      <c r="AE123">
        <f ca="1">VLOOKUP($B123,OFFSET(Input!$A$1,0,MATCH(Index!AE$6&amp;" Index",Input!$1:$1,0)-1,10000,2),2,0)</f>
        <v>30.44</v>
      </c>
    </row>
    <row r="124" spans="2:31" x14ac:dyDescent="0.25">
      <c r="B124" s="2">
        <v>37701</v>
      </c>
      <c r="C124">
        <f t="shared" ca="1" si="6"/>
        <v>0</v>
      </c>
      <c r="D124">
        <f t="shared" ca="1" si="7"/>
        <v>0</v>
      </c>
      <c r="E124" t="str">
        <f ca="1">IF($B124&lt;VLOOKUP(E$6&amp;" Equity",Param,4,0),"",IFERROR(VLOOKUP($B124,OFFSET(Input!$A$1,0,MATCH(Index!E$6&amp;" Equity",Input!$1:$1,0)-1,10000,2),2,0),E123))</f>
        <v/>
      </c>
      <c r="F124" s="33">
        <v>85.38</v>
      </c>
      <c r="H124">
        <f ca="1">IFERROR(VLOOKUP($B124,OFFSET(Input!$A$1,0,MATCH(Index!H$6,Input!$1:$1,0)-1,10000,2),2,0),0)</f>
        <v>0</v>
      </c>
      <c r="I124">
        <f ca="1">IFERROR(VLOOKUP($B124,OFFSET(Input!$A$1,0,MATCH(Index!I$6,Input!$1:$1,0)-1,10000,2),2,0),0)</f>
        <v>0</v>
      </c>
      <c r="K124" t="e">
        <f t="shared" ca="1" si="8"/>
        <v>#VALUE!</v>
      </c>
      <c r="L124" s="30">
        <f t="shared" ca="1" si="9"/>
        <v>57.699444201888191</v>
      </c>
      <c r="N124" t="e">
        <f t="shared" ca="1" si="10"/>
        <v>#VALUE!</v>
      </c>
      <c r="O124">
        <f t="shared" ca="1" si="11"/>
        <v>0</v>
      </c>
      <c r="AE124">
        <f ca="1">VLOOKUP($B124,OFFSET(Input!$A$1,0,MATCH(Index!AE$6&amp;" Index",Input!$1:$1,0)-1,10000,2),2,0)</f>
        <v>28.67</v>
      </c>
    </row>
    <row r="125" spans="2:31" x14ac:dyDescent="0.25">
      <c r="B125" s="2">
        <v>37704</v>
      </c>
      <c r="C125">
        <f t="shared" ca="1" si="6"/>
        <v>0</v>
      </c>
      <c r="D125">
        <f t="shared" ca="1" si="7"/>
        <v>0</v>
      </c>
      <c r="E125" t="str">
        <f ca="1">IF($B125&lt;VLOOKUP(E$6&amp;" Equity",Param,4,0),"",IFERROR(VLOOKUP($B125,OFFSET(Input!$A$1,0,MATCH(Index!E$6&amp;" Equity",Input!$1:$1,0)-1,10000,2),2,0),E124))</f>
        <v/>
      </c>
      <c r="F125" s="33">
        <v>85.38</v>
      </c>
      <c r="H125">
        <f ca="1">IFERROR(VLOOKUP($B125,OFFSET(Input!$A$1,0,MATCH(Index!H$6,Input!$1:$1,0)-1,10000,2),2,0),0)</f>
        <v>0</v>
      </c>
      <c r="I125">
        <f ca="1">IFERROR(VLOOKUP($B125,OFFSET(Input!$A$1,0,MATCH(Index!I$6,Input!$1:$1,0)-1,10000,2),2,0),0)</f>
        <v>0</v>
      </c>
      <c r="K125" t="e">
        <f t="shared" ca="1" si="8"/>
        <v>#VALUE!</v>
      </c>
      <c r="L125" s="30">
        <f t="shared" ca="1" si="9"/>
        <v>57.699444201888191</v>
      </c>
      <c r="N125" t="e">
        <f t="shared" ca="1" si="10"/>
        <v>#VALUE!</v>
      </c>
      <c r="O125">
        <f t="shared" ca="1" si="11"/>
        <v>0</v>
      </c>
      <c r="AE125">
        <f ca="1">VLOOKUP($B125,OFFSET(Input!$A$1,0,MATCH(Index!AE$6&amp;" Index",Input!$1:$1,0)-1,10000,2),2,0)</f>
        <v>30.39</v>
      </c>
    </row>
    <row r="126" spans="2:31" x14ac:dyDescent="0.25">
      <c r="B126" s="2">
        <v>37705</v>
      </c>
      <c r="C126">
        <f t="shared" ca="1" si="6"/>
        <v>0</v>
      </c>
      <c r="D126">
        <f t="shared" ca="1" si="7"/>
        <v>0</v>
      </c>
      <c r="E126" t="str">
        <f ca="1">IF($B126&lt;VLOOKUP(E$6&amp;" Equity",Param,4,0),"",IFERROR(VLOOKUP($B126,OFFSET(Input!$A$1,0,MATCH(Index!E$6&amp;" Equity",Input!$1:$1,0)-1,10000,2),2,0),E125))</f>
        <v/>
      </c>
      <c r="F126" s="33">
        <v>85.38</v>
      </c>
      <c r="H126">
        <f ca="1">IFERROR(VLOOKUP($B126,OFFSET(Input!$A$1,0,MATCH(Index!H$6,Input!$1:$1,0)-1,10000,2),2,0),0)</f>
        <v>0</v>
      </c>
      <c r="I126">
        <f ca="1">IFERROR(VLOOKUP($B126,OFFSET(Input!$A$1,0,MATCH(Index!I$6,Input!$1:$1,0)-1,10000,2),2,0),0)</f>
        <v>0</v>
      </c>
      <c r="K126" t="e">
        <f t="shared" ca="1" si="8"/>
        <v>#VALUE!</v>
      </c>
      <c r="L126" s="30">
        <f t="shared" ca="1" si="9"/>
        <v>57.699444201888191</v>
      </c>
      <c r="N126" t="e">
        <f t="shared" ca="1" si="10"/>
        <v>#VALUE!</v>
      </c>
      <c r="O126">
        <f t="shared" ca="1" si="11"/>
        <v>0</v>
      </c>
      <c r="AE126">
        <f ca="1">VLOOKUP($B126,OFFSET(Input!$A$1,0,MATCH(Index!AE$6&amp;" Index",Input!$1:$1,0)-1,10000,2),2,0)</f>
        <v>28.75</v>
      </c>
    </row>
    <row r="127" spans="2:31" x14ac:dyDescent="0.25">
      <c r="B127" s="2">
        <v>37706</v>
      </c>
      <c r="C127">
        <f t="shared" ca="1" si="6"/>
        <v>0</v>
      </c>
      <c r="D127">
        <f t="shared" ca="1" si="7"/>
        <v>0</v>
      </c>
      <c r="E127" t="str">
        <f ca="1">IF($B127&lt;VLOOKUP(E$6&amp;" Equity",Param,4,0),"",IFERROR(VLOOKUP($B127,OFFSET(Input!$A$1,0,MATCH(Index!E$6&amp;" Equity",Input!$1:$1,0)-1,10000,2),2,0),E126))</f>
        <v/>
      </c>
      <c r="F127" s="33">
        <v>85.38</v>
      </c>
      <c r="H127">
        <f ca="1">IFERROR(VLOOKUP($B127,OFFSET(Input!$A$1,0,MATCH(Index!H$6,Input!$1:$1,0)-1,10000,2),2,0),0)</f>
        <v>0</v>
      </c>
      <c r="I127">
        <f ca="1">IFERROR(VLOOKUP($B127,OFFSET(Input!$A$1,0,MATCH(Index!I$6,Input!$1:$1,0)-1,10000,2),2,0),0)</f>
        <v>0</v>
      </c>
      <c r="K127" t="e">
        <f t="shared" ca="1" si="8"/>
        <v>#VALUE!</v>
      </c>
      <c r="L127" s="30">
        <f t="shared" ca="1" si="9"/>
        <v>57.699444201888191</v>
      </c>
      <c r="N127" t="e">
        <f t="shared" ca="1" si="10"/>
        <v>#VALUE!</v>
      </c>
      <c r="O127">
        <f t="shared" ca="1" si="11"/>
        <v>0</v>
      </c>
      <c r="AE127">
        <f ca="1">VLOOKUP($B127,OFFSET(Input!$A$1,0,MATCH(Index!AE$6&amp;" Index",Input!$1:$1,0)-1,10000,2),2,0)</f>
        <v>28.23</v>
      </c>
    </row>
    <row r="128" spans="2:31" x14ac:dyDescent="0.25">
      <c r="B128" s="2">
        <v>37707</v>
      </c>
      <c r="C128">
        <f t="shared" ca="1" si="6"/>
        <v>0</v>
      </c>
      <c r="D128">
        <f t="shared" ca="1" si="7"/>
        <v>0</v>
      </c>
      <c r="E128" t="str">
        <f ca="1">IF($B128&lt;VLOOKUP(E$6&amp;" Equity",Param,4,0),"",IFERROR(VLOOKUP($B128,OFFSET(Input!$A$1,0,MATCH(Index!E$6&amp;" Equity",Input!$1:$1,0)-1,10000,2),2,0),E127))</f>
        <v/>
      </c>
      <c r="F128" s="33">
        <v>85.38</v>
      </c>
      <c r="H128">
        <f ca="1">IFERROR(VLOOKUP($B128,OFFSET(Input!$A$1,0,MATCH(Index!H$6,Input!$1:$1,0)-1,10000,2),2,0),0)</f>
        <v>0</v>
      </c>
      <c r="I128">
        <f ca="1">IFERROR(VLOOKUP($B128,OFFSET(Input!$A$1,0,MATCH(Index!I$6,Input!$1:$1,0)-1,10000,2),2,0),0)</f>
        <v>0</v>
      </c>
      <c r="K128" t="e">
        <f t="shared" ca="1" si="8"/>
        <v>#VALUE!</v>
      </c>
      <c r="L128" s="30">
        <f t="shared" ca="1" si="9"/>
        <v>57.699444201888191</v>
      </c>
      <c r="N128" t="e">
        <f t="shared" ca="1" si="10"/>
        <v>#VALUE!</v>
      </c>
      <c r="O128">
        <f t="shared" ca="1" si="11"/>
        <v>0</v>
      </c>
      <c r="AE128">
        <f ca="1">VLOOKUP($B128,OFFSET(Input!$A$1,0,MATCH(Index!AE$6&amp;" Index",Input!$1:$1,0)-1,10000,2),2,0)</f>
        <v>27.96</v>
      </c>
    </row>
    <row r="129" spans="2:31" x14ac:dyDescent="0.25">
      <c r="B129" s="2">
        <v>37708</v>
      </c>
      <c r="C129">
        <f t="shared" ca="1" si="6"/>
        <v>0</v>
      </c>
      <c r="D129">
        <f t="shared" ca="1" si="7"/>
        <v>0</v>
      </c>
      <c r="E129" t="str">
        <f ca="1">IF($B129&lt;VLOOKUP(E$6&amp;" Equity",Param,4,0),"",IFERROR(VLOOKUP($B129,OFFSET(Input!$A$1,0,MATCH(Index!E$6&amp;" Equity",Input!$1:$1,0)-1,10000,2),2,0),E128))</f>
        <v/>
      </c>
      <c r="F129" s="33">
        <v>85.38</v>
      </c>
      <c r="H129">
        <f ca="1">IFERROR(VLOOKUP($B129,OFFSET(Input!$A$1,0,MATCH(Index!H$6,Input!$1:$1,0)-1,10000,2),2,0),0)</f>
        <v>0</v>
      </c>
      <c r="I129">
        <f ca="1">IFERROR(VLOOKUP($B129,OFFSET(Input!$A$1,0,MATCH(Index!I$6,Input!$1:$1,0)-1,10000,2),2,0),0)</f>
        <v>0</v>
      </c>
      <c r="K129" t="e">
        <f t="shared" ca="1" si="8"/>
        <v>#VALUE!</v>
      </c>
      <c r="L129" s="30">
        <f t="shared" ca="1" si="9"/>
        <v>57.699444201888191</v>
      </c>
      <c r="N129" t="e">
        <f t="shared" ca="1" si="10"/>
        <v>#VALUE!</v>
      </c>
      <c r="O129">
        <f t="shared" ca="1" si="11"/>
        <v>0</v>
      </c>
      <c r="AE129">
        <f ca="1">VLOOKUP($B129,OFFSET(Input!$A$1,0,MATCH(Index!AE$6&amp;" Index",Input!$1:$1,0)-1,10000,2),2,0)</f>
        <v>27.75</v>
      </c>
    </row>
    <row r="130" spans="2:31" x14ac:dyDescent="0.25">
      <c r="B130" s="2">
        <v>37711</v>
      </c>
      <c r="C130">
        <f t="shared" ca="1" si="6"/>
        <v>0</v>
      </c>
      <c r="D130">
        <f t="shared" ca="1" si="7"/>
        <v>0</v>
      </c>
      <c r="E130" t="str">
        <f ca="1">IF($B130&lt;VLOOKUP(E$6&amp;" Equity",Param,4,0),"",IFERROR(VLOOKUP($B130,OFFSET(Input!$A$1,0,MATCH(Index!E$6&amp;" Equity",Input!$1:$1,0)-1,10000,2),2,0),E129))</f>
        <v/>
      </c>
      <c r="F130" s="33">
        <v>85.38</v>
      </c>
      <c r="H130">
        <f ca="1">IFERROR(VLOOKUP($B130,OFFSET(Input!$A$1,0,MATCH(Index!H$6,Input!$1:$1,0)-1,10000,2),2,0),0)</f>
        <v>0</v>
      </c>
      <c r="I130">
        <f ca="1">IFERROR(VLOOKUP($B130,OFFSET(Input!$A$1,0,MATCH(Index!I$6,Input!$1:$1,0)-1,10000,2),2,0),0)</f>
        <v>0</v>
      </c>
      <c r="K130" t="e">
        <f t="shared" ca="1" si="8"/>
        <v>#VALUE!</v>
      </c>
      <c r="L130" s="30">
        <f t="shared" ca="1" si="9"/>
        <v>57.699444201888191</v>
      </c>
      <c r="N130" t="e">
        <f t="shared" ca="1" si="10"/>
        <v>#VALUE!</v>
      </c>
      <c r="O130">
        <f t="shared" ca="1" si="11"/>
        <v>0</v>
      </c>
      <c r="AE130">
        <f ca="1">VLOOKUP($B130,OFFSET(Input!$A$1,0,MATCH(Index!AE$6&amp;" Index",Input!$1:$1,0)-1,10000,2),2,0)</f>
        <v>29.15</v>
      </c>
    </row>
    <row r="131" spans="2:31" x14ac:dyDescent="0.25">
      <c r="B131" s="2">
        <v>37712</v>
      </c>
      <c r="C131">
        <f t="shared" ca="1" si="6"/>
        <v>1</v>
      </c>
      <c r="D131">
        <f t="shared" ca="1" si="7"/>
        <v>0</v>
      </c>
      <c r="E131" t="str">
        <f ca="1">IF($B131&lt;VLOOKUP(E$6&amp;" Equity",Param,4,0),"",IFERROR(VLOOKUP($B131,OFFSET(Input!$A$1,0,MATCH(Index!E$6&amp;" Equity",Input!$1:$1,0)-1,10000,2),2,0),E130))</f>
        <v/>
      </c>
      <c r="F131" s="33">
        <v>85.38</v>
      </c>
      <c r="H131">
        <f ca="1">IFERROR(VLOOKUP($B131,OFFSET(Input!$A$1,0,MATCH(Index!H$6,Input!$1:$1,0)-1,10000,2),2,0),0)</f>
        <v>0</v>
      </c>
      <c r="I131">
        <f ca="1">IFERROR(VLOOKUP($B131,OFFSET(Input!$A$1,0,MATCH(Index!I$6,Input!$1:$1,0)-1,10000,2),2,0),0)</f>
        <v>0.37792900000000001</v>
      </c>
      <c r="K131" t="e">
        <f t="shared" ca="1" si="8"/>
        <v>#VALUE!</v>
      </c>
      <c r="L131" s="30">
        <f t="shared" ca="1" si="9"/>
        <v>57.95484702746532</v>
      </c>
      <c r="N131" t="e">
        <f t="shared" ca="1" si="10"/>
        <v>#VALUE!</v>
      </c>
      <c r="O131">
        <f t="shared" ca="1" si="11"/>
        <v>4.4166669137757257E-3</v>
      </c>
      <c r="AE131">
        <f ca="1">VLOOKUP($B131,OFFSET(Input!$A$1,0,MATCH(Index!AE$6&amp;" Index",Input!$1:$1,0)-1,10000,2),2,0)</f>
        <v>28.36</v>
      </c>
    </row>
    <row r="132" spans="2:31" x14ac:dyDescent="0.25">
      <c r="B132" s="2">
        <v>37713</v>
      </c>
      <c r="C132">
        <f t="shared" ca="1" si="6"/>
        <v>0</v>
      </c>
      <c r="D132">
        <f t="shared" ca="1" si="7"/>
        <v>1</v>
      </c>
      <c r="E132" t="str">
        <f ca="1">IF($B132&lt;VLOOKUP(E$6&amp;" Equity",Param,4,0),"",IFERROR(VLOOKUP($B132,OFFSET(Input!$A$1,0,MATCH(Index!E$6&amp;" Equity",Input!$1:$1,0)-1,10000,2),2,0),E131))</f>
        <v/>
      </c>
      <c r="F132" s="33">
        <v>85.38</v>
      </c>
      <c r="H132">
        <f ca="1">IFERROR(VLOOKUP($B132,OFFSET(Input!$A$1,0,MATCH(Index!H$6,Input!$1:$1,0)-1,10000,2),2,0),0)</f>
        <v>0</v>
      </c>
      <c r="I132">
        <f ca="1">IFERROR(VLOOKUP($B132,OFFSET(Input!$A$1,0,MATCH(Index!I$6,Input!$1:$1,0)-1,10000,2),2,0),0)</f>
        <v>0</v>
      </c>
      <c r="K132" t="e">
        <f t="shared" ca="1" si="8"/>
        <v>#VALUE!</v>
      </c>
      <c r="L132" s="30">
        <f t="shared" ca="1" si="9"/>
        <v>57.95484702746532</v>
      </c>
      <c r="N132" t="e">
        <f t="shared" ca="1" si="10"/>
        <v>#VALUE!</v>
      </c>
      <c r="O132">
        <f t="shared" ca="1" si="11"/>
        <v>0</v>
      </c>
      <c r="AE132">
        <f ca="1">VLOOKUP($B132,OFFSET(Input!$A$1,0,MATCH(Index!AE$6&amp;" Index",Input!$1:$1,0)-1,10000,2),2,0)</f>
        <v>28.02</v>
      </c>
    </row>
    <row r="133" spans="2:31" x14ac:dyDescent="0.25">
      <c r="B133" s="2">
        <v>37714</v>
      </c>
      <c r="C133">
        <f t="shared" ca="1" si="6"/>
        <v>0</v>
      </c>
      <c r="D133">
        <f t="shared" ca="1" si="7"/>
        <v>2</v>
      </c>
      <c r="E133" t="str">
        <f ca="1">IF($B133&lt;VLOOKUP(E$6&amp;" Equity",Param,4,0),"",IFERROR(VLOOKUP($B133,OFFSET(Input!$A$1,0,MATCH(Index!E$6&amp;" Equity",Input!$1:$1,0)-1,10000,2),2,0),E132))</f>
        <v/>
      </c>
      <c r="F133" s="33">
        <v>85.38</v>
      </c>
      <c r="H133">
        <f ca="1">IFERROR(VLOOKUP($B133,OFFSET(Input!$A$1,0,MATCH(Index!H$6,Input!$1:$1,0)-1,10000,2),2,0),0)</f>
        <v>0</v>
      </c>
      <c r="I133">
        <f ca="1">IFERROR(VLOOKUP($B133,OFFSET(Input!$A$1,0,MATCH(Index!I$6,Input!$1:$1,0)-1,10000,2),2,0),0)</f>
        <v>0</v>
      </c>
      <c r="K133" t="e">
        <f t="shared" ca="1" si="8"/>
        <v>#VALUE!</v>
      </c>
      <c r="L133" s="30">
        <f t="shared" ca="1" si="9"/>
        <v>57.95484702746532</v>
      </c>
      <c r="N133" t="e">
        <f t="shared" ca="1" si="10"/>
        <v>#VALUE!</v>
      </c>
      <c r="O133">
        <f t="shared" ca="1" si="11"/>
        <v>0</v>
      </c>
      <c r="AE133">
        <f ca="1">VLOOKUP($B133,OFFSET(Input!$A$1,0,MATCH(Index!AE$6&amp;" Index",Input!$1:$1,0)-1,10000,2),2,0)</f>
        <v>28.21</v>
      </c>
    </row>
    <row r="134" spans="2:31" x14ac:dyDescent="0.25">
      <c r="B134" s="2">
        <v>37715</v>
      </c>
      <c r="C134">
        <f t="shared" ca="1" si="6"/>
        <v>0</v>
      </c>
      <c r="D134">
        <f t="shared" ca="1" si="7"/>
        <v>3</v>
      </c>
      <c r="E134" t="str">
        <f ca="1">IF($B134&lt;VLOOKUP(E$6&amp;" Equity",Param,4,0),"",IFERROR(VLOOKUP($B134,OFFSET(Input!$A$1,0,MATCH(Index!E$6&amp;" Equity",Input!$1:$1,0)-1,10000,2),2,0),E133))</f>
        <v/>
      </c>
      <c r="F134" s="33">
        <v>85.38</v>
      </c>
      <c r="H134">
        <f ca="1">IFERROR(VLOOKUP($B134,OFFSET(Input!$A$1,0,MATCH(Index!H$6,Input!$1:$1,0)-1,10000,2),2,0),0)</f>
        <v>0</v>
      </c>
      <c r="I134">
        <f ca="1">IFERROR(VLOOKUP($B134,OFFSET(Input!$A$1,0,MATCH(Index!I$6,Input!$1:$1,0)-1,10000,2),2,0),0)</f>
        <v>0</v>
      </c>
      <c r="K134" t="e">
        <f t="shared" ca="1" si="8"/>
        <v>#VALUE!</v>
      </c>
      <c r="L134" s="30">
        <f t="shared" ca="1" si="9"/>
        <v>57.95484702746532</v>
      </c>
      <c r="N134" t="e">
        <f t="shared" ca="1" si="10"/>
        <v>#VALUE!</v>
      </c>
      <c r="O134">
        <f t="shared" ca="1" si="11"/>
        <v>0</v>
      </c>
      <c r="AE134">
        <f ca="1">VLOOKUP($B134,OFFSET(Input!$A$1,0,MATCH(Index!AE$6&amp;" Index",Input!$1:$1,0)-1,10000,2),2,0)</f>
        <v>29.13</v>
      </c>
    </row>
    <row r="135" spans="2:31" x14ac:dyDescent="0.25">
      <c r="B135" s="2">
        <v>37718</v>
      </c>
      <c r="C135">
        <f t="shared" ref="C135:C198" ca="1" si="12">IF(MONTH(B135)&lt;&gt;MONTH(B134),1,0)</f>
        <v>0</v>
      </c>
      <c r="D135">
        <f t="shared" ref="D135:D198" ca="1" si="13">IF(D134=5,0,IF(D134&lt;&gt;0,D134+1,IF(C134=1,1,0)))</f>
        <v>4</v>
      </c>
      <c r="E135" t="str">
        <f ca="1">IF($B135&lt;VLOOKUP(E$6&amp;" Equity",Param,4,0),"",IFERROR(VLOOKUP($B135,OFFSET(Input!$A$1,0,MATCH(Index!E$6&amp;" Equity",Input!$1:$1,0)-1,10000,2),2,0),E134))</f>
        <v/>
      </c>
      <c r="F135" s="33">
        <v>85.38</v>
      </c>
      <c r="H135">
        <f ca="1">IFERROR(VLOOKUP($B135,OFFSET(Input!$A$1,0,MATCH(Index!H$6,Input!$1:$1,0)-1,10000,2),2,0),0)</f>
        <v>0</v>
      </c>
      <c r="I135">
        <f ca="1">IFERROR(VLOOKUP($B135,OFFSET(Input!$A$1,0,MATCH(Index!I$6,Input!$1:$1,0)-1,10000,2),2,0),0)</f>
        <v>0</v>
      </c>
      <c r="K135" t="e">
        <f t="shared" ref="K135:K198" ca="1" si="14">IF($B135&lt;=L_date,IF($B135=L_date,1,K136/((E136+H136)/E135)),K134*((E135+H135)/E134))</f>
        <v>#VALUE!</v>
      </c>
      <c r="L135" s="30">
        <f t="shared" ref="L135:L198" ca="1" si="15">IF($B135&lt;=L_date,IF($B135=L_date,1,L136/((F136+I136)/F135)),L134*((F135+I135)/F134))</f>
        <v>57.95484702746532</v>
      </c>
      <c r="N135" t="e">
        <f t="shared" ca="1" si="10"/>
        <v>#VALUE!</v>
      </c>
      <c r="O135">
        <f t="shared" ca="1" si="11"/>
        <v>0</v>
      </c>
      <c r="AE135">
        <f ca="1">VLOOKUP($B135,OFFSET(Input!$A$1,0,MATCH(Index!AE$6&amp;" Index",Input!$1:$1,0)-1,10000,2),2,0)</f>
        <v>28.45</v>
      </c>
    </row>
    <row r="136" spans="2:31" x14ac:dyDescent="0.25">
      <c r="B136" s="2">
        <v>37719</v>
      </c>
      <c r="C136">
        <f t="shared" ca="1" si="12"/>
        <v>0</v>
      </c>
      <c r="D136">
        <f t="shared" ca="1" si="13"/>
        <v>5</v>
      </c>
      <c r="E136" t="str">
        <f ca="1">IF($B136&lt;VLOOKUP(E$6&amp;" Equity",Param,4,0),"",IFERROR(VLOOKUP($B136,OFFSET(Input!$A$1,0,MATCH(Index!E$6&amp;" Equity",Input!$1:$1,0)-1,10000,2),2,0),E135))</f>
        <v/>
      </c>
      <c r="F136" s="33">
        <v>85.38</v>
      </c>
      <c r="H136">
        <f ca="1">IFERROR(VLOOKUP($B136,OFFSET(Input!$A$1,0,MATCH(Index!H$6,Input!$1:$1,0)-1,10000,2),2,0),0)</f>
        <v>0</v>
      </c>
      <c r="I136">
        <f ca="1">IFERROR(VLOOKUP($B136,OFFSET(Input!$A$1,0,MATCH(Index!I$6,Input!$1:$1,0)-1,10000,2),2,0),0)</f>
        <v>0</v>
      </c>
      <c r="K136" t="e">
        <f t="shared" ca="1" si="14"/>
        <v>#VALUE!</v>
      </c>
      <c r="L136" s="30">
        <f t="shared" ca="1" si="15"/>
        <v>57.95484702746532</v>
      </c>
      <c r="N136" t="e">
        <f t="shared" ref="N136:N199" ca="1" si="16">LN(K136/K135)</f>
        <v>#VALUE!</v>
      </c>
      <c r="O136">
        <f t="shared" ref="O136:O199" ca="1" si="17">LN(L136/L135)</f>
        <v>0</v>
      </c>
      <c r="AE136">
        <f ca="1">VLOOKUP($B136,OFFSET(Input!$A$1,0,MATCH(Index!AE$6&amp;" Index",Input!$1:$1,0)-1,10000,2),2,0)</f>
        <v>27.13</v>
      </c>
    </row>
    <row r="137" spans="2:31" x14ac:dyDescent="0.25">
      <c r="B137" s="2">
        <v>37720</v>
      </c>
      <c r="C137">
        <f t="shared" ca="1" si="12"/>
        <v>0</v>
      </c>
      <c r="D137">
        <f t="shared" ca="1" si="13"/>
        <v>0</v>
      </c>
      <c r="E137" t="str">
        <f ca="1">IF($B137&lt;VLOOKUP(E$6&amp;" Equity",Param,4,0),"",IFERROR(VLOOKUP($B137,OFFSET(Input!$A$1,0,MATCH(Index!E$6&amp;" Equity",Input!$1:$1,0)-1,10000,2),2,0),E136))</f>
        <v/>
      </c>
      <c r="F137" s="33">
        <v>85.38</v>
      </c>
      <c r="H137">
        <f ca="1">IFERROR(VLOOKUP($B137,OFFSET(Input!$A$1,0,MATCH(Index!H$6,Input!$1:$1,0)-1,10000,2),2,0),0)</f>
        <v>0</v>
      </c>
      <c r="I137">
        <f ca="1">IFERROR(VLOOKUP($B137,OFFSET(Input!$A$1,0,MATCH(Index!I$6,Input!$1:$1,0)-1,10000,2),2,0),0)</f>
        <v>0</v>
      </c>
      <c r="K137" t="e">
        <f t="shared" ca="1" si="14"/>
        <v>#VALUE!</v>
      </c>
      <c r="L137" s="30">
        <f t="shared" ca="1" si="15"/>
        <v>57.95484702746532</v>
      </c>
      <c r="N137" t="e">
        <f t="shared" ca="1" si="16"/>
        <v>#VALUE!</v>
      </c>
      <c r="O137">
        <f t="shared" ca="1" si="17"/>
        <v>0</v>
      </c>
      <c r="AE137">
        <f ca="1">VLOOKUP($B137,OFFSET(Input!$A$1,0,MATCH(Index!AE$6&amp;" Index",Input!$1:$1,0)-1,10000,2),2,0)</f>
        <v>27.11</v>
      </c>
    </row>
    <row r="138" spans="2:31" x14ac:dyDescent="0.25">
      <c r="B138" s="2">
        <v>37721</v>
      </c>
      <c r="C138">
        <f t="shared" ca="1" si="12"/>
        <v>0</v>
      </c>
      <c r="D138">
        <f t="shared" ca="1" si="13"/>
        <v>0</v>
      </c>
      <c r="E138" t="str">
        <f ca="1">IF($B138&lt;VLOOKUP(E$6&amp;" Equity",Param,4,0),"",IFERROR(VLOOKUP($B138,OFFSET(Input!$A$1,0,MATCH(Index!E$6&amp;" Equity",Input!$1:$1,0)-1,10000,2),2,0),E137))</f>
        <v/>
      </c>
      <c r="F138" s="33">
        <v>85.38</v>
      </c>
      <c r="H138">
        <f ca="1">IFERROR(VLOOKUP($B138,OFFSET(Input!$A$1,0,MATCH(Index!H$6,Input!$1:$1,0)-1,10000,2),2,0),0)</f>
        <v>0</v>
      </c>
      <c r="I138">
        <f ca="1">IFERROR(VLOOKUP($B138,OFFSET(Input!$A$1,0,MATCH(Index!I$6,Input!$1:$1,0)-1,10000,2),2,0),0)</f>
        <v>0</v>
      </c>
      <c r="K138" t="e">
        <f t="shared" ca="1" si="14"/>
        <v>#VALUE!</v>
      </c>
      <c r="L138" s="30">
        <f t="shared" ca="1" si="15"/>
        <v>57.95484702746532</v>
      </c>
      <c r="N138" t="e">
        <f t="shared" ca="1" si="16"/>
        <v>#VALUE!</v>
      </c>
      <c r="O138">
        <f t="shared" ca="1" si="17"/>
        <v>0</v>
      </c>
      <c r="AE138">
        <f ca="1">VLOOKUP($B138,OFFSET(Input!$A$1,0,MATCH(Index!AE$6&amp;" Index",Input!$1:$1,0)-1,10000,2),2,0)</f>
        <v>25.6</v>
      </c>
    </row>
    <row r="139" spans="2:31" x14ac:dyDescent="0.25">
      <c r="B139" s="2">
        <v>37722</v>
      </c>
      <c r="C139">
        <f t="shared" ca="1" si="12"/>
        <v>0</v>
      </c>
      <c r="D139">
        <f t="shared" ca="1" si="13"/>
        <v>0</v>
      </c>
      <c r="E139" t="str">
        <f ca="1">IF($B139&lt;VLOOKUP(E$6&amp;" Equity",Param,4,0),"",IFERROR(VLOOKUP($B139,OFFSET(Input!$A$1,0,MATCH(Index!E$6&amp;" Equity",Input!$1:$1,0)-1,10000,2),2,0),E138))</f>
        <v/>
      </c>
      <c r="F139" s="33">
        <v>85.38</v>
      </c>
      <c r="H139">
        <f ca="1">IFERROR(VLOOKUP($B139,OFFSET(Input!$A$1,0,MATCH(Index!H$6,Input!$1:$1,0)-1,10000,2),2,0),0)</f>
        <v>0</v>
      </c>
      <c r="I139">
        <f ca="1">IFERROR(VLOOKUP($B139,OFFSET(Input!$A$1,0,MATCH(Index!I$6,Input!$1:$1,0)-1,10000,2),2,0),0)</f>
        <v>0</v>
      </c>
      <c r="K139" t="e">
        <f t="shared" ca="1" si="14"/>
        <v>#VALUE!</v>
      </c>
      <c r="L139" s="30">
        <f t="shared" ca="1" si="15"/>
        <v>57.95484702746532</v>
      </c>
      <c r="N139" t="e">
        <f t="shared" ca="1" si="16"/>
        <v>#VALUE!</v>
      </c>
      <c r="O139">
        <f t="shared" ca="1" si="17"/>
        <v>0</v>
      </c>
      <c r="AE139">
        <f ca="1">VLOOKUP($B139,OFFSET(Input!$A$1,0,MATCH(Index!AE$6&amp;" Index",Input!$1:$1,0)-1,10000,2),2,0)</f>
        <v>24.44</v>
      </c>
    </row>
    <row r="140" spans="2:31" x14ac:dyDescent="0.25">
      <c r="B140" s="2">
        <v>37725</v>
      </c>
      <c r="C140">
        <f t="shared" ca="1" si="12"/>
        <v>0</v>
      </c>
      <c r="D140">
        <f t="shared" ca="1" si="13"/>
        <v>0</v>
      </c>
      <c r="E140" t="str">
        <f ca="1">IF($B140&lt;VLOOKUP(E$6&amp;" Equity",Param,4,0),"",IFERROR(VLOOKUP($B140,OFFSET(Input!$A$1,0,MATCH(Index!E$6&amp;" Equity",Input!$1:$1,0)-1,10000,2),2,0),E139))</f>
        <v/>
      </c>
      <c r="F140" s="33">
        <v>85.38</v>
      </c>
      <c r="H140">
        <f ca="1">IFERROR(VLOOKUP($B140,OFFSET(Input!$A$1,0,MATCH(Index!H$6,Input!$1:$1,0)-1,10000,2),2,0),0)</f>
        <v>0</v>
      </c>
      <c r="I140">
        <f ca="1">IFERROR(VLOOKUP($B140,OFFSET(Input!$A$1,0,MATCH(Index!I$6,Input!$1:$1,0)-1,10000,2),2,0),0)</f>
        <v>0</v>
      </c>
      <c r="K140" t="e">
        <f t="shared" ca="1" si="14"/>
        <v>#VALUE!</v>
      </c>
      <c r="L140" s="30">
        <f t="shared" ca="1" si="15"/>
        <v>57.95484702746532</v>
      </c>
      <c r="N140" t="e">
        <f t="shared" ca="1" si="16"/>
        <v>#VALUE!</v>
      </c>
      <c r="O140">
        <f t="shared" ca="1" si="17"/>
        <v>0</v>
      </c>
      <c r="AE140">
        <f ca="1">VLOOKUP($B140,OFFSET(Input!$A$1,0,MATCH(Index!AE$6&amp;" Index",Input!$1:$1,0)-1,10000,2),2,0)</f>
        <v>23.41</v>
      </c>
    </row>
    <row r="141" spans="2:31" x14ac:dyDescent="0.25">
      <c r="B141" s="2">
        <v>37726</v>
      </c>
      <c r="C141">
        <f t="shared" ca="1" si="12"/>
        <v>0</v>
      </c>
      <c r="D141">
        <f t="shared" ca="1" si="13"/>
        <v>0</v>
      </c>
      <c r="E141" t="str">
        <f ca="1">IF($B141&lt;VLOOKUP(E$6&amp;" Equity",Param,4,0),"",IFERROR(VLOOKUP($B141,OFFSET(Input!$A$1,0,MATCH(Index!E$6&amp;" Equity",Input!$1:$1,0)-1,10000,2),2,0),E140))</f>
        <v/>
      </c>
      <c r="F141" s="33">
        <v>85.38</v>
      </c>
      <c r="H141">
        <f ca="1">IFERROR(VLOOKUP($B141,OFFSET(Input!$A$1,0,MATCH(Index!H$6,Input!$1:$1,0)-1,10000,2),2,0),0)</f>
        <v>0</v>
      </c>
      <c r="I141">
        <f ca="1">IFERROR(VLOOKUP($B141,OFFSET(Input!$A$1,0,MATCH(Index!I$6,Input!$1:$1,0)-1,10000,2),2,0),0)</f>
        <v>0</v>
      </c>
      <c r="K141" t="e">
        <f t="shared" ca="1" si="14"/>
        <v>#VALUE!</v>
      </c>
      <c r="L141" s="30">
        <f t="shared" ca="1" si="15"/>
        <v>57.95484702746532</v>
      </c>
      <c r="N141" t="e">
        <f t="shared" ca="1" si="16"/>
        <v>#VALUE!</v>
      </c>
      <c r="O141">
        <f t="shared" ca="1" si="17"/>
        <v>0</v>
      </c>
      <c r="AE141">
        <f ca="1">VLOOKUP($B141,OFFSET(Input!$A$1,0,MATCH(Index!AE$6&amp;" Index",Input!$1:$1,0)-1,10000,2),2,0)</f>
        <v>22.56</v>
      </c>
    </row>
    <row r="142" spans="2:31" x14ac:dyDescent="0.25">
      <c r="B142" s="2">
        <v>37727</v>
      </c>
      <c r="C142">
        <f t="shared" ca="1" si="12"/>
        <v>0</v>
      </c>
      <c r="D142">
        <f t="shared" ca="1" si="13"/>
        <v>0</v>
      </c>
      <c r="E142" t="str">
        <f ca="1">IF($B142&lt;VLOOKUP(E$6&amp;" Equity",Param,4,0),"",IFERROR(VLOOKUP($B142,OFFSET(Input!$A$1,0,MATCH(Index!E$6&amp;" Equity",Input!$1:$1,0)-1,10000,2),2,0),E141))</f>
        <v/>
      </c>
      <c r="F142" s="33">
        <v>85.38</v>
      </c>
      <c r="H142">
        <f ca="1">IFERROR(VLOOKUP($B142,OFFSET(Input!$A$1,0,MATCH(Index!H$6,Input!$1:$1,0)-1,10000,2),2,0),0)</f>
        <v>0</v>
      </c>
      <c r="I142">
        <f ca="1">IFERROR(VLOOKUP($B142,OFFSET(Input!$A$1,0,MATCH(Index!I$6,Input!$1:$1,0)-1,10000,2),2,0),0)</f>
        <v>0</v>
      </c>
      <c r="K142" t="e">
        <f t="shared" ca="1" si="14"/>
        <v>#VALUE!</v>
      </c>
      <c r="L142" s="30">
        <f t="shared" ca="1" si="15"/>
        <v>57.95484702746532</v>
      </c>
      <c r="N142" t="e">
        <f t="shared" ca="1" si="16"/>
        <v>#VALUE!</v>
      </c>
      <c r="O142">
        <f t="shared" ca="1" si="17"/>
        <v>0</v>
      </c>
      <c r="AE142">
        <f ca="1">VLOOKUP($B142,OFFSET(Input!$A$1,0,MATCH(Index!AE$6&amp;" Index",Input!$1:$1,0)-1,10000,2),2,0)</f>
        <v>22.52</v>
      </c>
    </row>
    <row r="143" spans="2:31" x14ac:dyDescent="0.25">
      <c r="B143" s="2">
        <v>37728</v>
      </c>
      <c r="C143">
        <f t="shared" ca="1" si="12"/>
        <v>0</v>
      </c>
      <c r="D143">
        <f t="shared" ca="1" si="13"/>
        <v>0</v>
      </c>
      <c r="E143" t="str">
        <f ca="1">IF($B143&lt;VLOOKUP(E$6&amp;" Equity",Param,4,0),"",IFERROR(VLOOKUP($B143,OFFSET(Input!$A$1,0,MATCH(Index!E$6&amp;" Equity",Input!$1:$1,0)-1,10000,2),2,0),E142))</f>
        <v/>
      </c>
      <c r="F143" s="33">
        <v>85.38</v>
      </c>
      <c r="H143">
        <f ca="1">IFERROR(VLOOKUP($B143,OFFSET(Input!$A$1,0,MATCH(Index!H$6,Input!$1:$1,0)-1,10000,2),2,0),0)</f>
        <v>0</v>
      </c>
      <c r="I143">
        <f ca="1">IFERROR(VLOOKUP($B143,OFFSET(Input!$A$1,0,MATCH(Index!I$6,Input!$1:$1,0)-1,10000,2),2,0),0)</f>
        <v>0</v>
      </c>
      <c r="K143" t="e">
        <f t="shared" ca="1" si="14"/>
        <v>#VALUE!</v>
      </c>
      <c r="L143" s="30">
        <f t="shared" ca="1" si="15"/>
        <v>57.95484702746532</v>
      </c>
      <c r="N143" t="e">
        <f t="shared" ca="1" si="16"/>
        <v>#VALUE!</v>
      </c>
      <c r="O143">
        <f t="shared" ca="1" si="17"/>
        <v>0</v>
      </c>
      <c r="AE143">
        <f ca="1">VLOOKUP($B143,OFFSET(Input!$A$1,0,MATCH(Index!AE$6&amp;" Index",Input!$1:$1,0)-1,10000,2),2,0)</f>
        <v>21.5</v>
      </c>
    </row>
    <row r="144" spans="2:31" x14ac:dyDescent="0.25">
      <c r="B144" s="2">
        <v>37732</v>
      </c>
      <c r="C144">
        <f t="shared" ca="1" si="12"/>
        <v>0</v>
      </c>
      <c r="D144">
        <f t="shared" ca="1" si="13"/>
        <v>0</v>
      </c>
      <c r="E144" t="str">
        <f ca="1">IF($B144&lt;VLOOKUP(E$6&amp;" Equity",Param,4,0),"",IFERROR(VLOOKUP($B144,OFFSET(Input!$A$1,0,MATCH(Index!E$6&amp;" Equity",Input!$1:$1,0)-1,10000,2),2,0),E143))</f>
        <v/>
      </c>
      <c r="F144" s="33">
        <v>85.38</v>
      </c>
      <c r="H144">
        <f ca="1">IFERROR(VLOOKUP($B144,OFFSET(Input!$A$1,0,MATCH(Index!H$6,Input!$1:$1,0)-1,10000,2),2,0),0)</f>
        <v>0</v>
      </c>
      <c r="I144">
        <f ca="1">IFERROR(VLOOKUP($B144,OFFSET(Input!$A$1,0,MATCH(Index!I$6,Input!$1:$1,0)-1,10000,2),2,0),0)</f>
        <v>0</v>
      </c>
      <c r="K144" t="e">
        <f t="shared" ca="1" si="14"/>
        <v>#VALUE!</v>
      </c>
      <c r="L144" s="30">
        <f t="shared" ca="1" si="15"/>
        <v>57.95484702746532</v>
      </c>
      <c r="N144" t="e">
        <f t="shared" ca="1" si="16"/>
        <v>#VALUE!</v>
      </c>
      <c r="O144">
        <f t="shared" ca="1" si="17"/>
        <v>0</v>
      </c>
      <c r="AE144">
        <f ca="1">VLOOKUP($B144,OFFSET(Input!$A$1,0,MATCH(Index!AE$6&amp;" Index",Input!$1:$1,0)-1,10000,2),2,0)</f>
        <v>21.95</v>
      </c>
    </row>
    <row r="145" spans="2:31" x14ac:dyDescent="0.25">
      <c r="B145" s="2">
        <v>37733</v>
      </c>
      <c r="C145">
        <f t="shared" ca="1" si="12"/>
        <v>0</v>
      </c>
      <c r="D145">
        <f t="shared" ca="1" si="13"/>
        <v>0</v>
      </c>
      <c r="E145" t="str">
        <f ca="1">IF($B145&lt;VLOOKUP(E$6&amp;" Equity",Param,4,0),"",IFERROR(VLOOKUP($B145,OFFSET(Input!$A$1,0,MATCH(Index!E$6&amp;" Equity",Input!$1:$1,0)-1,10000,2),2,0),E144))</f>
        <v/>
      </c>
      <c r="F145" s="33">
        <v>85.38</v>
      </c>
      <c r="H145">
        <f ca="1">IFERROR(VLOOKUP($B145,OFFSET(Input!$A$1,0,MATCH(Index!H$6,Input!$1:$1,0)-1,10000,2),2,0),0)</f>
        <v>0</v>
      </c>
      <c r="I145">
        <f ca="1">IFERROR(VLOOKUP($B145,OFFSET(Input!$A$1,0,MATCH(Index!I$6,Input!$1:$1,0)-1,10000,2),2,0),0)</f>
        <v>0</v>
      </c>
      <c r="K145" t="e">
        <f t="shared" ca="1" si="14"/>
        <v>#VALUE!</v>
      </c>
      <c r="L145" s="30">
        <f t="shared" ca="1" si="15"/>
        <v>57.95484702746532</v>
      </c>
      <c r="N145" t="e">
        <f t="shared" ca="1" si="16"/>
        <v>#VALUE!</v>
      </c>
      <c r="O145">
        <f t="shared" ca="1" si="17"/>
        <v>0</v>
      </c>
      <c r="AE145">
        <f ca="1">VLOOKUP($B145,OFFSET(Input!$A$1,0,MATCH(Index!AE$6&amp;" Index",Input!$1:$1,0)-1,10000,2),2,0)</f>
        <v>20.7</v>
      </c>
    </row>
    <row r="146" spans="2:31" x14ac:dyDescent="0.25">
      <c r="B146" s="2">
        <v>37734</v>
      </c>
      <c r="C146">
        <f t="shared" ca="1" si="12"/>
        <v>0</v>
      </c>
      <c r="D146">
        <f t="shared" ca="1" si="13"/>
        <v>0</v>
      </c>
      <c r="E146" t="str">
        <f ca="1">IF($B146&lt;VLOOKUP(E$6&amp;" Equity",Param,4,0),"",IFERROR(VLOOKUP($B146,OFFSET(Input!$A$1,0,MATCH(Index!E$6&amp;" Equity",Input!$1:$1,0)-1,10000,2),2,0),E145))</f>
        <v/>
      </c>
      <c r="F146" s="33">
        <v>85.38</v>
      </c>
      <c r="H146">
        <f ca="1">IFERROR(VLOOKUP($B146,OFFSET(Input!$A$1,0,MATCH(Index!H$6,Input!$1:$1,0)-1,10000,2),2,0),0)</f>
        <v>0</v>
      </c>
      <c r="I146">
        <f ca="1">IFERROR(VLOOKUP($B146,OFFSET(Input!$A$1,0,MATCH(Index!I$6,Input!$1:$1,0)-1,10000,2),2,0),0)</f>
        <v>0</v>
      </c>
      <c r="K146" t="e">
        <f t="shared" ca="1" si="14"/>
        <v>#VALUE!</v>
      </c>
      <c r="L146" s="30">
        <f t="shared" ca="1" si="15"/>
        <v>57.95484702746532</v>
      </c>
      <c r="N146" t="e">
        <f t="shared" ca="1" si="16"/>
        <v>#VALUE!</v>
      </c>
      <c r="O146">
        <f t="shared" ca="1" si="17"/>
        <v>0</v>
      </c>
      <c r="AE146">
        <f ca="1">VLOOKUP($B146,OFFSET(Input!$A$1,0,MATCH(Index!AE$6&amp;" Index",Input!$1:$1,0)-1,10000,2),2,0)</f>
        <v>20.8</v>
      </c>
    </row>
    <row r="147" spans="2:31" x14ac:dyDescent="0.25">
      <c r="B147" s="2">
        <v>37735</v>
      </c>
      <c r="C147">
        <f t="shared" ca="1" si="12"/>
        <v>0</v>
      </c>
      <c r="D147">
        <f t="shared" ca="1" si="13"/>
        <v>0</v>
      </c>
      <c r="E147" t="str">
        <f ca="1">IF($B147&lt;VLOOKUP(E$6&amp;" Equity",Param,4,0),"",IFERROR(VLOOKUP($B147,OFFSET(Input!$A$1,0,MATCH(Index!E$6&amp;" Equity",Input!$1:$1,0)-1,10000,2),2,0),E146))</f>
        <v/>
      </c>
      <c r="F147" s="33">
        <v>85.38</v>
      </c>
      <c r="H147">
        <f ca="1">IFERROR(VLOOKUP($B147,OFFSET(Input!$A$1,0,MATCH(Index!H$6,Input!$1:$1,0)-1,10000,2),2,0),0)</f>
        <v>0</v>
      </c>
      <c r="I147">
        <f ca="1">IFERROR(VLOOKUP($B147,OFFSET(Input!$A$1,0,MATCH(Index!I$6,Input!$1:$1,0)-1,10000,2),2,0),0)</f>
        <v>0</v>
      </c>
      <c r="K147" t="e">
        <f t="shared" ca="1" si="14"/>
        <v>#VALUE!</v>
      </c>
      <c r="L147" s="30">
        <f t="shared" ca="1" si="15"/>
        <v>57.95484702746532</v>
      </c>
      <c r="N147" t="e">
        <f t="shared" ca="1" si="16"/>
        <v>#VALUE!</v>
      </c>
      <c r="O147">
        <f t="shared" ca="1" si="17"/>
        <v>0</v>
      </c>
      <c r="AE147">
        <f ca="1">VLOOKUP($B147,OFFSET(Input!$A$1,0,MATCH(Index!AE$6&amp;" Index",Input!$1:$1,0)-1,10000,2),2,0)</f>
        <v>20.329999999999998</v>
      </c>
    </row>
    <row r="148" spans="2:31" x14ac:dyDescent="0.25">
      <c r="B148" s="2">
        <v>37736</v>
      </c>
      <c r="C148">
        <f t="shared" ca="1" si="12"/>
        <v>0</v>
      </c>
      <c r="D148">
        <f t="shared" ca="1" si="13"/>
        <v>0</v>
      </c>
      <c r="E148" t="str">
        <f ca="1">IF($B148&lt;VLOOKUP(E$6&amp;" Equity",Param,4,0),"",IFERROR(VLOOKUP($B148,OFFSET(Input!$A$1,0,MATCH(Index!E$6&amp;" Equity",Input!$1:$1,0)-1,10000,2),2,0),E147))</f>
        <v/>
      </c>
      <c r="F148" s="33">
        <v>85.38</v>
      </c>
      <c r="H148">
        <f ca="1">IFERROR(VLOOKUP($B148,OFFSET(Input!$A$1,0,MATCH(Index!H$6,Input!$1:$1,0)-1,10000,2),2,0),0)</f>
        <v>0</v>
      </c>
      <c r="I148">
        <f ca="1">IFERROR(VLOOKUP($B148,OFFSET(Input!$A$1,0,MATCH(Index!I$6,Input!$1:$1,0)-1,10000,2),2,0),0)</f>
        <v>0</v>
      </c>
      <c r="K148" t="e">
        <f t="shared" ca="1" si="14"/>
        <v>#VALUE!</v>
      </c>
      <c r="L148" s="30">
        <f t="shared" ca="1" si="15"/>
        <v>57.95484702746532</v>
      </c>
      <c r="N148" t="e">
        <f t="shared" ca="1" si="16"/>
        <v>#VALUE!</v>
      </c>
      <c r="O148">
        <f t="shared" ca="1" si="17"/>
        <v>0</v>
      </c>
      <c r="AE148">
        <f ca="1">VLOOKUP($B148,OFFSET(Input!$A$1,0,MATCH(Index!AE$6&amp;" Index",Input!$1:$1,0)-1,10000,2),2,0)</f>
        <v>20.8</v>
      </c>
    </row>
    <row r="149" spans="2:31" x14ac:dyDescent="0.25">
      <c r="B149" s="2">
        <v>37739</v>
      </c>
      <c r="C149">
        <f t="shared" ca="1" si="12"/>
        <v>0</v>
      </c>
      <c r="D149">
        <f t="shared" ca="1" si="13"/>
        <v>0</v>
      </c>
      <c r="E149" t="str">
        <f ca="1">IF($B149&lt;VLOOKUP(E$6&amp;" Equity",Param,4,0),"",IFERROR(VLOOKUP($B149,OFFSET(Input!$A$1,0,MATCH(Index!E$6&amp;" Equity",Input!$1:$1,0)-1,10000,2),2,0),E148))</f>
        <v/>
      </c>
      <c r="F149" s="33">
        <v>85.38</v>
      </c>
      <c r="H149">
        <f ca="1">IFERROR(VLOOKUP($B149,OFFSET(Input!$A$1,0,MATCH(Index!H$6,Input!$1:$1,0)-1,10000,2),2,0),0)</f>
        <v>0</v>
      </c>
      <c r="I149">
        <f ca="1">IFERROR(VLOOKUP($B149,OFFSET(Input!$A$1,0,MATCH(Index!I$6,Input!$1:$1,0)-1,10000,2),2,0),0)</f>
        <v>0</v>
      </c>
      <c r="K149" t="e">
        <f t="shared" ca="1" si="14"/>
        <v>#VALUE!</v>
      </c>
      <c r="L149" s="30">
        <f t="shared" ca="1" si="15"/>
        <v>57.95484702746532</v>
      </c>
      <c r="N149" t="e">
        <f t="shared" ca="1" si="16"/>
        <v>#VALUE!</v>
      </c>
      <c r="O149">
        <f t="shared" ca="1" si="17"/>
        <v>0</v>
      </c>
      <c r="AE149">
        <f ca="1">VLOOKUP($B149,OFFSET(Input!$A$1,0,MATCH(Index!AE$6&amp;" Index",Input!$1:$1,0)-1,10000,2),2,0)</f>
        <v>20.84</v>
      </c>
    </row>
    <row r="150" spans="2:31" x14ac:dyDescent="0.25">
      <c r="B150" s="2">
        <v>37740</v>
      </c>
      <c r="C150">
        <f t="shared" ca="1" si="12"/>
        <v>0</v>
      </c>
      <c r="D150">
        <f t="shared" ca="1" si="13"/>
        <v>0</v>
      </c>
      <c r="E150" t="str">
        <f ca="1">IF($B150&lt;VLOOKUP(E$6&amp;" Equity",Param,4,0),"",IFERROR(VLOOKUP($B150,OFFSET(Input!$A$1,0,MATCH(Index!E$6&amp;" Equity",Input!$1:$1,0)-1,10000,2),2,0),E149))</f>
        <v/>
      </c>
      <c r="F150" s="33">
        <v>85.38</v>
      </c>
      <c r="H150">
        <f ca="1">IFERROR(VLOOKUP($B150,OFFSET(Input!$A$1,0,MATCH(Index!H$6,Input!$1:$1,0)-1,10000,2),2,0),0)</f>
        <v>0</v>
      </c>
      <c r="I150">
        <f ca="1">IFERROR(VLOOKUP($B150,OFFSET(Input!$A$1,0,MATCH(Index!I$6,Input!$1:$1,0)-1,10000,2),2,0),0)</f>
        <v>0</v>
      </c>
      <c r="K150" t="e">
        <f t="shared" ca="1" si="14"/>
        <v>#VALUE!</v>
      </c>
      <c r="L150" s="30">
        <f t="shared" ca="1" si="15"/>
        <v>57.95484702746532</v>
      </c>
      <c r="N150" t="e">
        <f t="shared" ca="1" si="16"/>
        <v>#VALUE!</v>
      </c>
      <c r="O150">
        <f t="shared" ca="1" si="17"/>
        <v>0</v>
      </c>
      <c r="AE150">
        <f ca="1">VLOOKUP($B150,OFFSET(Input!$A$1,0,MATCH(Index!AE$6&amp;" Index",Input!$1:$1,0)-1,10000,2),2,0)</f>
        <v>20.76</v>
      </c>
    </row>
    <row r="151" spans="2:31" x14ac:dyDescent="0.25">
      <c r="B151" s="2">
        <v>37741</v>
      </c>
      <c r="C151">
        <f t="shared" ca="1" si="12"/>
        <v>0</v>
      </c>
      <c r="D151">
        <f t="shared" ca="1" si="13"/>
        <v>0</v>
      </c>
      <c r="E151" t="str">
        <f ca="1">IF($B151&lt;VLOOKUP(E$6&amp;" Equity",Param,4,0),"",IFERROR(VLOOKUP($B151,OFFSET(Input!$A$1,0,MATCH(Index!E$6&amp;" Equity",Input!$1:$1,0)-1,10000,2),2,0),E150))</f>
        <v/>
      </c>
      <c r="F151" s="33">
        <v>85.38</v>
      </c>
      <c r="H151">
        <f ca="1">IFERROR(VLOOKUP($B151,OFFSET(Input!$A$1,0,MATCH(Index!H$6,Input!$1:$1,0)-1,10000,2),2,0),0)</f>
        <v>0</v>
      </c>
      <c r="I151">
        <f ca="1">IFERROR(VLOOKUP($B151,OFFSET(Input!$A$1,0,MATCH(Index!I$6,Input!$1:$1,0)-1,10000,2),2,0),0)</f>
        <v>0</v>
      </c>
      <c r="K151" t="e">
        <f t="shared" ca="1" si="14"/>
        <v>#VALUE!</v>
      </c>
      <c r="L151" s="30">
        <f t="shared" ca="1" si="15"/>
        <v>57.95484702746532</v>
      </c>
      <c r="N151" t="e">
        <f t="shared" ca="1" si="16"/>
        <v>#VALUE!</v>
      </c>
      <c r="O151">
        <f t="shared" ca="1" si="17"/>
        <v>0</v>
      </c>
      <c r="AE151">
        <f ca="1">VLOOKUP($B151,OFFSET(Input!$A$1,0,MATCH(Index!AE$6&amp;" Index",Input!$1:$1,0)-1,10000,2),2,0)</f>
        <v>21.21</v>
      </c>
    </row>
    <row r="152" spans="2:31" x14ac:dyDescent="0.25">
      <c r="B152" s="2">
        <v>37742</v>
      </c>
      <c r="C152">
        <f t="shared" ca="1" si="12"/>
        <v>1</v>
      </c>
      <c r="D152">
        <f t="shared" ca="1" si="13"/>
        <v>0</v>
      </c>
      <c r="E152" t="str">
        <f ca="1">IF($B152&lt;VLOOKUP(E$6&amp;" Equity",Param,4,0),"",IFERROR(VLOOKUP($B152,OFFSET(Input!$A$1,0,MATCH(Index!E$6&amp;" Equity",Input!$1:$1,0)-1,10000,2),2,0),E151))</f>
        <v/>
      </c>
      <c r="F152" s="33">
        <v>85.38</v>
      </c>
      <c r="H152">
        <f ca="1">IFERROR(VLOOKUP($B152,OFFSET(Input!$A$1,0,MATCH(Index!H$6,Input!$1:$1,0)-1,10000,2),2,0),0)</f>
        <v>0</v>
      </c>
      <c r="I152">
        <f ca="1">IFERROR(VLOOKUP($B152,OFFSET(Input!$A$1,0,MATCH(Index!I$6,Input!$1:$1,0)-1,10000,2),2,0),0)</f>
        <v>0.47299200000000002</v>
      </c>
      <c r="K152" t="e">
        <f t="shared" ca="1" si="14"/>
        <v>#VALUE!</v>
      </c>
      <c r="L152" s="30">
        <f t="shared" ca="1" si="15"/>
        <v>58.275907920007079</v>
      </c>
      <c r="N152" t="e">
        <f t="shared" ca="1" si="16"/>
        <v>#VALUE!</v>
      </c>
      <c r="O152">
        <f t="shared" ca="1" si="17"/>
        <v>5.5245568915182116E-3</v>
      </c>
      <c r="AE152">
        <f ca="1">VLOOKUP($B152,OFFSET(Input!$A$1,0,MATCH(Index!AE$6&amp;" Index",Input!$1:$1,0)-1,10000,2),2,0)</f>
        <v>21.59</v>
      </c>
    </row>
    <row r="153" spans="2:31" x14ac:dyDescent="0.25">
      <c r="B153" s="2">
        <v>37743</v>
      </c>
      <c r="C153">
        <f t="shared" ca="1" si="12"/>
        <v>0</v>
      </c>
      <c r="D153">
        <f t="shared" ca="1" si="13"/>
        <v>1</v>
      </c>
      <c r="E153" t="str">
        <f ca="1">IF($B153&lt;VLOOKUP(E$6&amp;" Equity",Param,4,0),"",IFERROR(VLOOKUP($B153,OFFSET(Input!$A$1,0,MATCH(Index!E$6&amp;" Equity",Input!$1:$1,0)-1,10000,2),2,0),E152))</f>
        <v/>
      </c>
      <c r="F153" s="33">
        <v>85.38</v>
      </c>
      <c r="H153">
        <f ca="1">IFERROR(VLOOKUP($B153,OFFSET(Input!$A$1,0,MATCH(Index!H$6,Input!$1:$1,0)-1,10000,2),2,0),0)</f>
        <v>0</v>
      </c>
      <c r="I153">
        <f ca="1">IFERROR(VLOOKUP($B153,OFFSET(Input!$A$1,0,MATCH(Index!I$6,Input!$1:$1,0)-1,10000,2),2,0),0)</f>
        <v>0</v>
      </c>
      <c r="K153" t="e">
        <f t="shared" ca="1" si="14"/>
        <v>#VALUE!</v>
      </c>
      <c r="L153" s="30">
        <f t="shared" ca="1" si="15"/>
        <v>58.275907920007079</v>
      </c>
      <c r="N153" t="e">
        <f t="shared" ca="1" si="16"/>
        <v>#VALUE!</v>
      </c>
      <c r="O153">
        <f t="shared" ca="1" si="17"/>
        <v>0</v>
      </c>
      <c r="AE153">
        <f ca="1">VLOOKUP($B153,OFFSET(Input!$A$1,0,MATCH(Index!AE$6&amp;" Index",Input!$1:$1,0)-1,10000,2),2,0)</f>
        <v>20.63</v>
      </c>
    </row>
    <row r="154" spans="2:31" x14ac:dyDescent="0.25">
      <c r="B154" s="2">
        <v>37746</v>
      </c>
      <c r="C154">
        <f t="shared" ca="1" si="12"/>
        <v>0</v>
      </c>
      <c r="D154">
        <f t="shared" ca="1" si="13"/>
        <v>2</v>
      </c>
      <c r="E154" t="str">
        <f ca="1">IF($B154&lt;VLOOKUP(E$6&amp;" Equity",Param,4,0),"",IFERROR(VLOOKUP($B154,OFFSET(Input!$A$1,0,MATCH(Index!E$6&amp;" Equity",Input!$1:$1,0)-1,10000,2),2,0),E153))</f>
        <v/>
      </c>
      <c r="F154" s="33">
        <v>85.38</v>
      </c>
      <c r="H154">
        <f ca="1">IFERROR(VLOOKUP($B154,OFFSET(Input!$A$1,0,MATCH(Index!H$6,Input!$1:$1,0)-1,10000,2),2,0),0)</f>
        <v>0</v>
      </c>
      <c r="I154">
        <f ca="1">IFERROR(VLOOKUP($B154,OFFSET(Input!$A$1,0,MATCH(Index!I$6,Input!$1:$1,0)-1,10000,2),2,0),0)</f>
        <v>0</v>
      </c>
      <c r="K154" t="e">
        <f t="shared" ca="1" si="14"/>
        <v>#VALUE!</v>
      </c>
      <c r="L154" s="30">
        <f t="shared" ca="1" si="15"/>
        <v>58.275907920007079</v>
      </c>
      <c r="N154" t="e">
        <f t="shared" ca="1" si="16"/>
        <v>#VALUE!</v>
      </c>
      <c r="O154">
        <f t="shared" ca="1" si="17"/>
        <v>0</v>
      </c>
      <c r="AE154">
        <f ca="1">VLOOKUP($B154,OFFSET(Input!$A$1,0,MATCH(Index!AE$6&amp;" Index",Input!$1:$1,0)-1,10000,2),2,0)</f>
        <v>21.13</v>
      </c>
    </row>
    <row r="155" spans="2:31" x14ac:dyDescent="0.25">
      <c r="B155" s="2">
        <v>37747</v>
      </c>
      <c r="C155">
        <f t="shared" ca="1" si="12"/>
        <v>0</v>
      </c>
      <c r="D155">
        <f t="shared" ca="1" si="13"/>
        <v>3</v>
      </c>
      <c r="E155" t="str">
        <f ca="1">IF($B155&lt;VLOOKUP(E$6&amp;" Equity",Param,4,0),"",IFERROR(VLOOKUP($B155,OFFSET(Input!$A$1,0,MATCH(Index!E$6&amp;" Equity",Input!$1:$1,0)-1,10000,2),2,0),E154))</f>
        <v/>
      </c>
      <c r="F155" s="33">
        <v>85.38</v>
      </c>
      <c r="H155">
        <f ca="1">IFERROR(VLOOKUP($B155,OFFSET(Input!$A$1,0,MATCH(Index!H$6,Input!$1:$1,0)-1,10000,2),2,0),0)</f>
        <v>0</v>
      </c>
      <c r="I155">
        <f ca="1">IFERROR(VLOOKUP($B155,OFFSET(Input!$A$1,0,MATCH(Index!I$6,Input!$1:$1,0)-1,10000,2),2,0),0)</f>
        <v>0</v>
      </c>
      <c r="K155" t="e">
        <f t="shared" ca="1" si="14"/>
        <v>#VALUE!</v>
      </c>
      <c r="L155" s="30">
        <f t="shared" ca="1" si="15"/>
        <v>58.275907920007079</v>
      </c>
      <c r="N155" t="e">
        <f t="shared" ca="1" si="16"/>
        <v>#VALUE!</v>
      </c>
      <c r="O155">
        <f t="shared" ca="1" si="17"/>
        <v>0</v>
      </c>
      <c r="AE155">
        <f ca="1">VLOOKUP($B155,OFFSET(Input!$A$1,0,MATCH(Index!AE$6&amp;" Index",Input!$1:$1,0)-1,10000,2),2,0)</f>
        <v>20.8</v>
      </c>
    </row>
    <row r="156" spans="2:31" x14ac:dyDescent="0.25">
      <c r="B156" s="2">
        <v>37748</v>
      </c>
      <c r="C156">
        <f t="shared" ca="1" si="12"/>
        <v>0</v>
      </c>
      <c r="D156">
        <f t="shared" ca="1" si="13"/>
        <v>4</v>
      </c>
      <c r="E156" t="str">
        <f ca="1">IF($B156&lt;VLOOKUP(E$6&amp;" Equity",Param,4,0),"",IFERROR(VLOOKUP($B156,OFFSET(Input!$A$1,0,MATCH(Index!E$6&amp;" Equity",Input!$1:$1,0)-1,10000,2),2,0),E155))</f>
        <v/>
      </c>
      <c r="F156" s="33">
        <v>85.38</v>
      </c>
      <c r="H156">
        <f ca="1">IFERROR(VLOOKUP($B156,OFFSET(Input!$A$1,0,MATCH(Index!H$6,Input!$1:$1,0)-1,10000,2),2,0),0)</f>
        <v>0</v>
      </c>
      <c r="I156">
        <f ca="1">IFERROR(VLOOKUP($B156,OFFSET(Input!$A$1,0,MATCH(Index!I$6,Input!$1:$1,0)-1,10000,2),2,0),0)</f>
        <v>0</v>
      </c>
      <c r="K156" t="e">
        <f t="shared" ca="1" si="14"/>
        <v>#VALUE!</v>
      </c>
      <c r="L156" s="30">
        <f t="shared" ca="1" si="15"/>
        <v>58.275907920007079</v>
      </c>
      <c r="N156" t="e">
        <f t="shared" ca="1" si="16"/>
        <v>#VALUE!</v>
      </c>
      <c r="O156">
        <f t="shared" ca="1" si="17"/>
        <v>0</v>
      </c>
      <c r="AE156">
        <f ca="1">VLOOKUP($B156,OFFSET(Input!$A$1,0,MATCH(Index!AE$6&amp;" Index",Input!$1:$1,0)-1,10000,2),2,0)</f>
        <v>21</v>
      </c>
    </row>
    <row r="157" spans="2:31" x14ac:dyDescent="0.25">
      <c r="B157" s="2">
        <v>37749</v>
      </c>
      <c r="C157">
        <f t="shared" ca="1" si="12"/>
        <v>0</v>
      </c>
      <c r="D157">
        <f t="shared" ca="1" si="13"/>
        <v>5</v>
      </c>
      <c r="E157" t="str">
        <f ca="1">IF($B157&lt;VLOOKUP(E$6&amp;" Equity",Param,4,0),"",IFERROR(VLOOKUP($B157,OFFSET(Input!$A$1,0,MATCH(Index!E$6&amp;" Equity",Input!$1:$1,0)-1,10000,2),2,0),E156))</f>
        <v/>
      </c>
      <c r="F157" s="33">
        <v>85.38</v>
      </c>
      <c r="H157">
        <f ca="1">IFERROR(VLOOKUP($B157,OFFSET(Input!$A$1,0,MATCH(Index!H$6,Input!$1:$1,0)-1,10000,2),2,0),0)</f>
        <v>0</v>
      </c>
      <c r="I157">
        <f ca="1">IFERROR(VLOOKUP($B157,OFFSET(Input!$A$1,0,MATCH(Index!I$6,Input!$1:$1,0)-1,10000,2),2,0),0)</f>
        <v>0</v>
      </c>
      <c r="K157" t="e">
        <f t="shared" ca="1" si="14"/>
        <v>#VALUE!</v>
      </c>
      <c r="L157" s="30">
        <f t="shared" ca="1" si="15"/>
        <v>58.275907920007079</v>
      </c>
      <c r="N157" t="e">
        <f t="shared" ca="1" si="16"/>
        <v>#VALUE!</v>
      </c>
      <c r="O157">
        <f t="shared" ca="1" si="17"/>
        <v>0</v>
      </c>
      <c r="AE157">
        <f ca="1">VLOOKUP($B157,OFFSET(Input!$A$1,0,MATCH(Index!AE$6&amp;" Index",Input!$1:$1,0)-1,10000,2),2,0)</f>
        <v>21.24</v>
      </c>
    </row>
    <row r="158" spans="2:31" x14ac:dyDescent="0.25">
      <c r="B158" s="2">
        <v>37750</v>
      </c>
      <c r="C158">
        <f t="shared" ca="1" si="12"/>
        <v>0</v>
      </c>
      <c r="D158">
        <f t="shared" ca="1" si="13"/>
        <v>0</v>
      </c>
      <c r="E158" t="str">
        <f ca="1">IF($B158&lt;VLOOKUP(E$6&amp;" Equity",Param,4,0),"",IFERROR(VLOOKUP($B158,OFFSET(Input!$A$1,0,MATCH(Index!E$6&amp;" Equity",Input!$1:$1,0)-1,10000,2),2,0),E157))</f>
        <v/>
      </c>
      <c r="F158" s="33">
        <v>85.38</v>
      </c>
      <c r="H158">
        <f ca="1">IFERROR(VLOOKUP($B158,OFFSET(Input!$A$1,0,MATCH(Index!H$6,Input!$1:$1,0)-1,10000,2),2,0),0)</f>
        <v>0</v>
      </c>
      <c r="I158">
        <f ca="1">IFERROR(VLOOKUP($B158,OFFSET(Input!$A$1,0,MATCH(Index!I$6,Input!$1:$1,0)-1,10000,2),2,0),0)</f>
        <v>0</v>
      </c>
      <c r="K158" t="e">
        <f t="shared" ca="1" si="14"/>
        <v>#VALUE!</v>
      </c>
      <c r="L158" s="30">
        <f t="shared" ca="1" si="15"/>
        <v>58.275907920007079</v>
      </c>
      <c r="N158" t="e">
        <f t="shared" ca="1" si="16"/>
        <v>#VALUE!</v>
      </c>
      <c r="O158">
        <f t="shared" ca="1" si="17"/>
        <v>0</v>
      </c>
      <c r="AE158">
        <f ca="1">VLOOKUP($B158,OFFSET(Input!$A$1,0,MATCH(Index!AE$6&amp;" Index",Input!$1:$1,0)-1,10000,2),2,0)</f>
        <v>19.690000000000001</v>
      </c>
    </row>
    <row r="159" spans="2:31" x14ac:dyDescent="0.25">
      <c r="B159" s="2">
        <v>37753</v>
      </c>
      <c r="C159">
        <f t="shared" ca="1" si="12"/>
        <v>0</v>
      </c>
      <c r="D159">
        <f t="shared" ca="1" si="13"/>
        <v>0</v>
      </c>
      <c r="E159" t="str">
        <f ca="1">IF($B159&lt;VLOOKUP(E$6&amp;" Equity",Param,4,0),"",IFERROR(VLOOKUP($B159,OFFSET(Input!$A$1,0,MATCH(Index!E$6&amp;" Equity",Input!$1:$1,0)-1,10000,2),2,0),E158))</f>
        <v/>
      </c>
      <c r="F159" s="33">
        <v>85.38</v>
      </c>
      <c r="H159">
        <f ca="1">IFERROR(VLOOKUP($B159,OFFSET(Input!$A$1,0,MATCH(Index!H$6,Input!$1:$1,0)-1,10000,2),2,0),0)</f>
        <v>0</v>
      </c>
      <c r="I159">
        <f ca="1">IFERROR(VLOOKUP($B159,OFFSET(Input!$A$1,0,MATCH(Index!I$6,Input!$1:$1,0)-1,10000,2),2,0),0)</f>
        <v>0</v>
      </c>
      <c r="K159" t="e">
        <f t="shared" ca="1" si="14"/>
        <v>#VALUE!</v>
      </c>
      <c r="L159" s="30">
        <f t="shared" ca="1" si="15"/>
        <v>58.275907920007079</v>
      </c>
      <c r="N159" t="e">
        <f t="shared" ca="1" si="16"/>
        <v>#VALUE!</v>
      </c>
      <c r="O159">
        <f t="shared" ca="1" si="17"/>
        <v>0</v>
      </c>
      <c r="AE159">
        <f ca="1">VLOOKUP($B159,OFFSET(Input!$A$1,0,MATCH(Index!AE$6&amp;" Index",Input!$1:$1,0)-1,10000,2),2,0)</f>
        <v>19.52</v>
      </c>
    </row>
    <row r="160" spans="2:31" x14ac:dyDescent="0.25">
      <c r="B160" s="2">
        <v>37754</v>
      </c>
      <c r="C160">
        <f t="shared" ca="1" si="12"/>
        <v>0</v>
      </c>
      <c r="D160">
        <f t="shared" ca="1" si="13"/>
        <v>0</v>
      </c>
      <c r="E160" t="str">
        <f ca="1">IF($B160&lt;VLOOKUP(E$6&amp;" Equity",Param,4,0),"",IFERROR(VLOOKUP($B160,OFFSET(Input!$A$1,0,MATCH(Index!E$6&amp;" Equity",Input!$1:$1,0)-1,10000,2),2,0),E159))</f>
        <v/>
      </c>
      <c r="F160" s="33">
        <v>85.38</v>
      </c>
      <c r="H160">
        <f ca="1">IFERROR(VLOOKUP($B160,OFFSET(Input!$A$1,0,MATCH(Index!H$6,Input!$1:$1,0)-1,10000,2),2,0),0)</f>
        <v>0</v>
      </c>
      <c r="I160">
        <f ca="1">IFERROR(VLOOKUP($B160,OFFSET(Input!$A$1,0,MATCH(Index!I$6,Input!$1:$1,0)-1,10000,2),2,0),0)</f>
        <v>0</v>
      </c>
      <c r="K160" t="e">
        <f t="shared" ca="1" si="14"/>
        <v>#VALUE!</v>
      </c>
      <c r="L160" s="30">
        <f t="shared" ca="1" si="15"/>
        <v>58.275907920007079</v>
      </c>
      <c r="N160" t="e">
        <f t="shared" ca="1" si="16"/>
        <v>#VALUE!</v>
      </c>
      <c r="O160">
        <f t="shared" ca="1" si="17"/>
        <v>0</v>
      </c>
      <c r="AE160">
        <f ca="1">VLOOKUP($B160,OFFSET(Input!$A$1,0,MATCH(Index!AE$6&amp;" Index",Input!$1:$1,0)-1,10000,2),2,0)</f>
        <v>19.91</v>
      </c>
    </row>
    <row r="161" spans="2:31" x14ac:dyDescent="0.25">
      <c r="B161" s="2">
        <v>37755</v>
      </c>
      <c r="C161">
        <f t="shared" ca="1" si="12"/>
        <v>0</v>
      </c>
      <c r="D161">
        <f t="shared" ca="1" si="13"/>
        <v>0</v>
      </c>
      <c r="E161" t="str">
        <f ca="1">IF($B161&lt;VLOOKUP(E$6&amp;" Equity",Param,4,0),"",IFERROR(VLOOKUP($B161,OFFSET(Input!$A$1,0,MATCH(Index!E$6&amp;" Equity",Input!$1:$1,0)-1,10000,2),2,0),E160))</f>
        <v/>
      </c>
      <c r="F161" s="33">
        <v>85.38</v>
      </c>
      <c r="H161">
        <f ca="1">IFERROR(VLOOKUP($B161,OFFSET(Input!$A$1,0,MATCH(Index!H$6,Input!$1:$1,0)-1,10000,2),2,0),0)</f>
        <v>0</v>
      </c>
      <c r="I161">
        <f ca="1">IFERROR(VLOOKUP($B161,OFFSET(Input!$A$1,0,MATCH(Index!I$6,Input!$1:$1,0)-1,10000,2),2,0),0)</f>
        <v>0</v>
      </c>
      <c r="K161" t="e">
        <f t="shared" ca="1" si="14"/>
        <v>#VALUE!</v>
      </c>
      <c r="L161" s="30">
        <f t="shared" ca="1" si="15"/>
        <v>58.275907920007079</v>
      </c>
      <c r="N161" t="e">
        <f t="shared" ca="1" si="16"/>
        <v>#VALUE!</v>
      </c>
      <c r="O161">
        <f t="shared" ca="1" si="17"/>
        <v>0</v>
      </c>
      <c r="AE161">
        <f ca="1">VLOOKUP($B161,OFFSET(Input!$A$1,0,MATCH(Index!AE$6&amp;" Index",Input!$1:$1,0)-1,10000,2),2,0)</f>
        <v>20</v>
      </c>
    </row>
    <row r="162" spans="2:31" x14ac:dyDescent="0.25">
      <c r="B162" s="2">
        <v>37756</v>
      </c>
      <c r="C162">
        <f t="shared" ca="1" si="12"/>
        <v>0</v>
      </c>
      <c r="D162">
        <f t="shared" ca="1" si="13"/>
        <v>0</v>
      </c>
      <c r="E162" t="str">
        <f ca="1">IF($B162&lt;VLOOKUP(E$6&amp;" Equity",Param,4,0),"",IFERROR(VLOOKUP($B162,OFFSET(Input!$A$1,0,MATCH(Index!E$6&amp;" Equity",Input!$1:$1,0)-1,10000,2),2,0),E161))</f>
        <v/>
      </c>
      <c r="F162" s="33">
        <v>85.38</v>
      </c>
      <c r="H162">
        <f ca="1">IFERROR(VLOOKUP($B162,OFFSET(Input!$A$1,0,MATCH(Index!H$6,Input!$1:$1,0)-1,10000,2),2,0),0)</f>
        <v>0</v>
      </c>
      <c r="I162">
        <f ca="1">IFERROR(VLOOKUP($B162,OFFSET(Input!$A$1,0,MATCH(Index!I$6,Input!$1:$1,0)-1,10000,2),2,0),0)</f>
        <v>0</v>
      </c>
      <c r="K162" t="e">
        <f t="shared" ca="1" si="14"/>
        <v>#VALUE!</v>
      </c>
      <c r="L162" s="30">
        <f t="shared" ca="1" si="15"/>
        <v>58.275907920007079</v>
      </c>
      <c r="N162" t="e">
        <f t="shared" ca="1" si="16"/>
        <v>#VALUE!</v>
      </c>
      <c r="O162">
        <f t="shared" ca="1" si="17"/>
        <v>0</v>
      </c>
      <c r="AE162">
        <f ca="1">VLOOKUP($B162,OFFSET(Input!$A$1,0,MATCH(Index!AE$6&amp;" Index",Input!$1:$1,0)-1,10000,2),2,0)</f>
        <v>19.239999999999998</v>
      </c>
    </row>
    <row r="163" spans="2:31" x14ac:dyDescent="0.25">
      <c r="B163" s="2">
        <v>37757</v>
      </c>
      <c r="C163">
        <f t="shared" ca="1" si="12"/>
        <v>0</v>
      </c>
      <c r="D163">
        <f t="shared" ca="1" si="13"/>
        <v>0</v>
      </c>
      <c r="E163" t="str">
        <f ca="1">IF($B163&lt;VLOOKUP(E$6&amp;" Equity",Param,4,0),"",IFERROR(VLOOKUP($B163,OFFSET(Input!$A$1,0,MATCH(Index!E$6&amp;" Equity",Input!$1:$1,0)-1,10000,2),2,0),E162))</f>
        <v/>
      </c>
      <c r="F163" s="33">
        <v>85.38</v>
      </c>
      <c r="H163">
        <f ca="1">IFERROR(VLOOKUP($B163,OFFSET(Input!$A$1,0,MATCH(Index!H$6,Input!$1:$1,0)-1,10000,2),2,0),0)</f>
        <v>0</v>
      </c>
      <c r="I163">
        <f ca="1">IFERROR(VLOOKUP($B163,OFFSET(Input!$A$1,0,MATCH(Index!I$6,Input!$1:$1,0)-1,10000,2),2,0),0)</f>
        <v>0</v>
      </c>
      <c r="K163" t="e">
        <f t="shared" ca="1" si="14"/>
        <v>#VALUE!</v>
      </c>
      <c r="L163" s="30">
        <f t="shared" ca="1" si="15"/>
        <v>58.275907920007079</v>
      </c>
      <c r="N163" t="e">
        <f t="shared" ca="1" si="16"/>
        <v>#VALUE!</v>
      </c>
      <c r="O163">
        <f t="shared" ca="1" si="17"/>
        <v>0</v>
      </c>
      <c r="AE163">
        <f ca="1">VLOOKUP($B163,OFFSET(Input!$A$1,0,MATCH(Index!AE$6&amp;" Index",Input!$1:$1,0)-1,10000,2),2,0)</f>
        <v>18.399999999999999</v>
      </c>
    </row>
    <row r="164" spans="2:31" x14ac:dyDescent="0.25">
      <c r="B164" s="2">
        <v>37760</v>
      </c>
      <c r="C164">
        <f t="shared" ca="1" si="12"/>
        <v>0</v>
      </c>
      <c r="D164">
        <f t="shared" ca="1" si="13"/>
        <v>0</v>
      </c>
      <c r="E164" t="str">
        <f ca="1">IF($B164&lt;VLOOKUP(E$6&amp;" Equity",Param,4,0),"",IFERROR(VLOOKUP($B164,OFFSET(Input!$A$1,0,MATCH(Index!E$6&amp;" Equity",Input!$1:$1,0)-1,10000,2),2,0),E163))</f>
        <v/>
      </c>
      <c r="F164" s="33">
        <v>85.38</v>
      </c>
      <c r="H164">
        <f ca="1">IFERROR(VLOOKUP($B164,OFFSET(Input!$A$1,0,MATCH(Index!H$6,Input!$1:$1,0)-1,10000,2),2,0),0)</f>
        <v>0</v>
      </c>
      <c r="I164">
        <f ca="1">IFERROR(VLOOKUP($B164,OFFSET(Input!$A$1,0,MATCH(Index!I$6,Input!$1:$1,0)-1,10000,2),2,0),0)</f>
        <v>0</v>
      </c>
      <c r="K164" t="e">
        <f t="shared" ca="1" si="14"/>
        <v>#VALUE!</v>
      </c>
      <c r="L164" s="30">
        <f t="shared" ca="1" si="15"/>
        <v>58.275907920007079</v>
      </c>
      <c r="N164" t="e">
        <f t="shared" ca="1" si="16"/>
        <v>#VALUE!</v>
      </c>
      <c r="O164">
        <f t="shared" ca="1" si="17"/>
        <v>0</v>
      </c>
      <c r="AE164">
        <f ca="1">VLOOKUP($B164,OFFSET(Input!$A$1,0,MATCH(Index!AE$6&amp;" Index",Input!$1:$1,0)-1,10000,2),2,0)</f>
        <v>20.51</v>
      </c>
    </row>
    <row r="165" spans="2:31" x14ac:dyDescent="0.25">
      <c r="B165" s="2">
        <v>37761</v>
      </c>
      <c r="C165">
        <f t="shared" ca="1" si="12"/>
        <v>0</v>
      </c>
      <c r="D165">
        <f t="shared" ca="1" si="13"/>
        <v>0</v>
      </c>
      <c r="E165" t="str">
        <f ca="1">IF($B165&lt;VLOOKUP(E$6&amp;" Equity",Param,4,0),"",IFERROR(VLOOKUP($B165,OFFSET(Input!$A$1,0,MATCH(Index!E$6&amp;" Equity",Input!$1:$1,0)-1,10000,2),2,0),E164))</f>
        <v/>
      </c>
      <c r="F165" s="33">
        <v>85.38</v>
      </c>
      <c r="H165">
        <f ca="1">IFERROR(VLOOKUP($B165,OFFSET(Input!$A$1,0,MATCH(Index!H$6,Input!$1:$1,0)-1,10000,2),2,0),0)</f>
        <v>0</v>
      </c>
      <c r="I165">
        <f ca="1">IFERROR(VLOOKUP($B165,OFFSET(Input!$A$1,0,MATCH(Index!I$6,Input!$1:$1,0)-1,10000,2),2,0),0)</f>
        <v>0</v>
      </c>
      <c r="K165" t="e">
        <f t="shared" ca="1" si="14"/>
        <v>#VALUE!</v>
      </c>
      <c r="L165" s="30">
        <f t="shared" ca="1" si="15"/>
        <v>58.275907920007079</v>
      </c>
      <c r="N165" t="e">
        <f t="shared" ca="1" si="16"/>
        <v>#VALUE!</v>
      </c>
      <c r="O165">
        <f t="shared" ca="1" si="17"/>
        <v>0</v>
      </c>
      <c r="AE165">
        <f ca="1">VLOOKUP($B165,OFFSET(Input!$A$1,0,MATCH(Index!AE$6&amp;" Index",Input!$1:$1,0)-1,10000,2),2,0)</f>
        <v>21.29</v>
      </c>
    </row>
    <row r="166" spans="2:31" x14ac:dyDescent="0.25">
      <c r="B166" s="2">
        <v>37762</v>
      </c>
      <c r="C166">
        <f t="shared" ca="1" si="12"/>
        <v>0</v>
      </c>
      <c r="D166">
        <f t="shared" ca="1" si="13"/>
        <v>0</v>
      </c>
      <c r="E166" t="str">
        <f ca="1">IF($B166&lt;VLOOKUP(E$6&amp;" Equity",Param,4,0),"",IFERROR(VLOOKUP($B166,OFFSET(Input!$A$1,0,MATCH(Index!E$6&amp;" Equity",Input!$1:$1,0)-1,10000,2),2,0),E165))</f>
        <v/>
      </c>
      <c r="F166" s="33">
        <v>85.38</v>
      </c>
      <c r="H166">
        <f ca="1">IFERROR(VLOOKUP($B166,OFFSET(Input!$A$1,0,MATCH(Index!H$6,Input!$1:$1,0)-1,10000,2),2,0),0)</f>
        <v>0</v>
      </c>
      <c r="I166">
        <f ca="1">IFERROR(VLOOKUP($B166,OFFSET(Input!$A$1,0,MATCH(Index!I$6,Input!$1:$1,0)-1,10000,2),2,0),0)</f>
        <v>0</v>
      </c>
      <c r="K166" t="e">
        <f t="shared" ca="1" si="14"/>
        <v>#VALUE!</v>
      </c>
      <c r="L166" s="30">
        <f t="shared" ca="1" si="15"/>
        <v>58.275907920007079</v>
      </c>
      <c r="N166" t="e">
        <f t="shared" ca="1" si="16"/>
        <v>#VALUE!</v>
      </c>
      <c r="O166">
        <f t="shared" ca="1" si="17"/>
        <v>0</v>
      </c>
      <c r="AE166">
        <f ca="1">VLOOKUP($B166,OFFSET(Input!$A$1,0,MATCH(Index!AE$6&amp;" Index",Input!$1:$1,0)-1,10000,2),2,0)</f>
        <v>21.21</v>
      </c>
    </row>
    <row r="167" spans="2:31" x14ac:dyDescent="0.25">
      <c r="B167" s="2">
        <v>37763</v>
      </c>
      <c r="C167">
        <f t="shared" ca="1" si="12"/>
        <v>0</v>
      </c>
      <c r="D167">
        <f t="shared" ca="1" si="13"/>
        <v>0</v>
      </c>
      <c r="E167" t="str">
        <f ca="1">IF($B167&lt;VLOOKUP(E$6&amp;" Equity",Param,4,0),"",IFERROR(VLOOKUP($B167,OFFSET(Input!$A$1,0,MATCH(Index!E$6&amp;" Equity",Input!$1:$1,0)-1,10000,2),2,0),E166))</f>
        <v/>
      </c>
      <c r="F167" s="33">
        <v>85.38</v>
      </c>
      <c r="H167">
        <f ca="1">IFERROR(VLOOKUP($B167,OFFSET(Input!$A$1,0,MATCH(Index!H$6,Input!$1:$1,0)-1,10000,2),2,0),0)</f>
        <v>0</v>
      </c>
      <c r="I167">
        <f ca="1">IFERROR(VLOOKUP($B167,OFFSET(Input!$A$1,0,MATCH(Index!I$6,Input!$1:$1,0)-1,10000,2),2,0),0)</f>
        <v>0</v>
      </c>
      <c r="K167" t="e">
        <f t="shared" ca="1" si="14"/>
        <v>#VALUE!</v>
      </c>
      <c r="L167" s="30">
        <f t="shared" ca="1" si="15"/>
        <v>58.275907920007079</v>
      </c>
      <c r="N167" t="e">
        <f t="shared" ca="1" si="16"/>
        <v>#VALUE!</v>
      </c>
      <c r="O167">
        <f t="shared" ca="1" si="17"/>
        <v>0</v>
      </c>
      <c r="AE167">
        <f ca="1">VLOOKUP($B167,OFFSET(Input!$A$1,0,MATCH(Index!AE$6&amp;" Index",Input!$1:$1,0)-1,10000,2),2,0)</f>
        <v>19.78</v>
      </c>
    </row>
    <row r="168" spans="2:31" x14ac:dyDescent="0.25">
      <c r="B168" s="2">
        <v>37764</v>
      </c>
      <c r="C168">
        <f t="shared" ca="1" si="12"/>
        <v>0</v>
      </c>
      <c r="D168">
        <f t="shared" ca="1" si="13"/>
        <v>0</v>
      </c>
      <c r="E168" t="str">
        <f ca="1">IF($B168&lt;VLOOKUP(E$6&amp;" Equity",Param,4,0),"",IFERROR(VLOOKUP($B168,OFFSET(Input!$A$1,0,MATCH(Index!E$6&amp;" Equity",Input!$1:$1,0)-1,10000,2),2,0),E167))</f>
        <v/>
      </c>
      <c r="F168" s="33">
        <v>85.38</v>
      </c>
      <c r="H168">
        <f ca="1">IFERROR(VLOOKUP($B168,OFFSET(Input!$A$1,0,MATCH(Index!H$6,Input!$1:$1,0)-1,10000,2),2,0),0)</f>
        <v>0</v>
      </c>
      <c r="I168">
        <f ca="1">IFERROR(VLOOKUP($B168,OFFSET(Input!$A$1,0,MATCH(Index!I$6,Input!$1:$1,0)-1,10000,2),2,0),0)</f>
        <v>0</v>
      </c>
      <c r="K168" t="e">
        <f t="shared" ca="1" si="14"/>
        <v>#VALUE!</v>
      </c>
      <c r="L168" s="30">
        <f t="shared" ca="1" si="15"/>
        <v>58.275907920007079</v>
      </c>
      <c r="N168" t="e">
        <f t="shared" ca="1" si="16"/>
        <v>#VALUE!</v>
      </c>
      <c r="O168">
        <f t="shared" ca="1" si="17"/>
        <v>0</v>
      </c>
      <c r="AE168">
        <f ca="1">VLOOKUP($B168,OFFSET(Input!$A$1,0,MATCH(Index!AE$6&amp;" Index",Input!$1:$1,0)-1,10000,2),2,0)</f>
        <v>19.170000000000002</v>
      </c>
    </row>
    <row r="169" spans="2:31" x14ac:dyDescent="0.25">
      <c r="B169" s="2">
        <v>37768</v>
      </c>
      <c r="C169">
        <f t="shared" ca="1" si="12"/>
        <v>0</v>
      </c>
      <c r="D169">
        <f t="shared" ca="1" si="13"/>
        <v>0</v>
      </c>
      <c r="E169" t="str">
        <f ca="1">IF($B169&lt;VLOOKUP(E$6&amp;" Equity",Param,4,0),"",IFERROR(VLOOKUP($B169,OFFSET(Input!$A$1,0,MATCH(Index!E$6&amp;" Equity",Input!$1:$1,0)-1,10000,2),2,0),E168))</f>
        <v/>
      </c>
      <c r="F169" s="33">
        <v>85.38</v>
      </c>
      <c r="H169">
        <f ca="1">IFERROR(VLOOKUP($B169,OFFSET(Input!$A$1,0,MATCH(Index!H$6,Input!$1:$1,0)-1,10000,2),2,0),0)</f>
        <v>0</v>
      </c>
      <c r="I169">
        <f ca="1">IFERROR(VLOOKUP($B169,OFFSET(Input!$A$1,0,MATCH(Index!I$6,Input!$1:$1,0)-1,10000,2),2,0),0)</f>
        <v>0</v>
      </c>
      <c r="K169" t="e">
        <f t="shared" ca="1" si="14"/>
        <v>#VALUE!</v>
      </c>
      <c r="L169" s="30">
        <f t="shared" ca="1" si="15"/>
        <v>58.275907920007079</v>
      </c>
      <c r="N169" t="e">
        <f t="shared" ca="1" si="16"/>
        <v>#VALUE!</v>
      </c>
      <c r="O169">
        <f t="shared" ca="1" si="17"/>
        <v>0</v>
      </c>
      <c r="AE169">
        <f ca="1">VLOOKUP($B169,OFFSET(Input!$A$1,0,MATCH(Index!AE$6&amp;" Index",Input!$1:$1,0)-1,10000,2),2,0)</f>
        <v>19.989999999999998</v>
      </c>
    </row>
    <row r="170" spans="2:31" x14ac:dyDescent="0.25">
      <c r="B170" s="2">
        <v>37769</v>
      </c>
      <c r="C170">
        <f t="shared" ca="1" si="12"/>
        <v>0</v>
      </c>
      <c r="D170">
        <f t="shared" ca="1" si="13"/>
        <v>0</v>
      </c>
      <c r="E170" t="str">
        <f ca="1">IF($B170&lt;VLOOKUP(E$6&amp;" Equity",Param,4,0),"",IFERROR(VLOOKUP($B170,OFFSET(Input!$A$1,0,MATCH(Index!E$6&amp;" Equity",Input!$1:$1,0)-1,10000,2),2,0),E169))</f>
        <v/>
      </c>
      <c r="F170" s="33">
        <v>85.38</v>
      </c>
      <c r="H170">
        <f ca="1">IFERROR(VLOOKUP($B170,OFFSET(Input!$A$1,0,MATCH(Index!H$6,Input!$1:$1,0)-1,10000,2),2,0),0)</f>
        <v>0</v>
      </c>
      <c r="I170">
        <f ca="1">IFERROR(VLOOKUP($B170,OFFSET(Input!$A$1,0,MATCH(Index!I$6,Input!$1:$1,0)-1,10000,2),2,0),0)</f>
        <v>0</v>
      </c>
      <c r="K170" t="e">
        <f t="shared" ca="1" si="14"/>
        <v>#VALUE!</v>
      </c>
      <c r="L170" s="30">
        <f t="shared" ca="1" si="15"/>
        <v>58.275907920007079</v>
      </c>
      <c r="N170" t="e">
        <f t="shared" ca="1" si="16"/>
        <v>#VALUE!</v>
      </c>
      <c r="O170">
        <f t="shared" ca="1" si="17"/>
        <v>0</v>
      </c>
      <c r="AE170">
        <f ca="1">VLOOKUP($B170,OFFSET(Input!$A$1,0,MATCH(Index!AE$6&amp;" Index",Input!$1:$1,0)-1,10000,2),2,0)</f>
        <v>20.03</v>
      </c>
    </row>
    <row r="171" spans="2:31" x14ac:dyDescent="0.25">
      <c r="B171" s="2">
        <v>37770</v>
      </c>
      <c r="C171">
        <f t="shared" ca="1" si="12"/>
        <v>0</v>
      </c>
      <c r="D171">
        <f t="shared" ca="1" si="13"/>
        <v>0</v>
      </c>
      <c r="E171" t="str">
        <f ca="1">IF($B171&lt;VLOOKUP(E$6&amp;" Equity",Param,4,0),"",IFERROR(VLOOKUP($B171,OFFSET(Input!$A$1,0,MATCH(Index!E$6&amp;" Equity",Input!$1:$1,0)-1,10000,2),2,0),E170))</f>
        <v/>
      </c>
      <c r="F171" s="33">
        <v>85.38</v>
      </c>
      <c r="H171">
        <f ca="1">IFERROR(VLOOKUP($B171,OFFSET(Input!$A$1,0,MATCH(Index!H$6,Input!$1:$1,0)-1,10000,2),2,0),0)</f>
        <v>0</v>
      </c>
      <c r="I171">
        <f ca="1">IFERROR(VLOOKUP($B171,OFFSET(Input!$A$1,0,MATCH(Index!I$6,Input!$1:$1,0)-1,10000,2),2,0),0)</f>
        <v>0</v>
      </c>
      <c r="K171" t="e">
        <f t="shared" ca="1" si="14"/>
        <v>#VALUE!</v>
      </c>
      <c r="L171" s="30">
        <f t="shared" ca="1" si="15"/>
        <v>58.275907920007079</v>
      </c>
      <c r="N171" t="e">
        <f t="shared" ca="1" si="16"/>
        <v>#VALUE!</v>
      </c>
      <c r="O171">
        <f t="shared" ca="1" si="17"/>
        <v>0</v>
      </c>
      <c r="AE171">
        <f ca="1">VLOOKUP($B171,OFFSET(Input!$A$1,0,MATCH(Index!AE$6&amp;" Index",Input!$1:$1,0)-1,10000,2),2,0)</f>
        <v>20.43</v>
      </c>
    </row>
    <row r="172" spans="2:31" x14ac:dyDescent="0.25">
      <c r="B172" s="2">
        <v>37771</v>
      </c>
      <c r="C172">
        <f t="shared" ca="1" si="12"/>
        <v>0</v>
      </c>
      <c r="D172">
        <f t="shared" ca="1" si="13"/>
        <v>0</v>
      </c>
      <c r="E172" t="str">
        <f ca="1">IF($B172&lt;VLOOKUP(E$6&amp;" Equity",Param,4,0),"",IFERROR(VLOOKUP($B172,OFFSET(Input!$A$1,0,MATCH(Index!E$6&amp;" Equity",Input!$1:$1,0)-1,10000,2),2,0),E171))</f>
        <v/>
      </c>
      <c r="F172" s="33">
        <v>85.38</v>
      </c>
      <c r="H172">
        <f ca="1">IFERROR(VLOOKUP($B172,OFFSET(Input!$A$1,0,MATCH(Index!H$6,Input!$1:$1,0)-1,10000,2),2,0),0)</f>
        <v>0</v>
      </c>
      <c r="I172">
        <f ca="1">IFERROR(VLOOKUP($B172,OFFSET(Input!$A$1,0,MATCH(Index!I$6,Input!$1:$1,0)-1,10000,2),2,0),0)</f>
        <v>0</v>
      </c>
      <c r="K172" t="e">
        <f t="shared" ca="1" si="14"/>
        <v>#VALUE!</v>
      </c>
      <c r="L172" s="30">
        <f t="shared" ca="1" si="15"/>
        <v>58.275907920007079</v>
      </c>
      <c r="N172" t="e">
        <f t="shared" ca="1" si="16"/>
        <v>#VALUE!</v>
      </c>
      <c r="O172">
        <f t="shared" ca="1" si="17"/>
        <v>0</v>
      </c>
      <c r="AE172">
        <f ca="1">VLOOKUP($B172,OFFSET(Input!$A$1,0,MATCH(Index!AE$6&amp;" Index",Input!$1:$1,0)-1,10000,2),2,0)</f>
        <v>19.47</v>
      </c>
    </row>
    <row r="173" spans="2:31" x14ac:dyDescent="0.25">
      <c r="B173" s="2">
        <v>37774</v>
      </c>
      <c r="C173">
        <f t="shared" ca="1" si="12"/>
        <v>1</v>
      </c>
      <c r="D173">
        <f t="shared" ca="1" si="13"/>
        <v>0</v>
      </c>
      <c r="E173" t="str">
        <f ca="1">IF($B173&lt;VLOOKUP(E$6&amp;" Equity",Param,4,0),"",IFERROR(VLOOKUP($B173,OFFSET(Input!$A$1,0,MATCH(Index!E$6&amp;" Equity",Input!$1:$1,0)-1,10000,2),2,0),E172))</f>
        <v/>
      </c>
      <c r="F173" s="33">
        <v>85.38</v>
      </c>
      <c r="H173">
        <f ca="1">IFERROR(VLOOKUP($B173,OFFSET(Input!$A$1,0,MATCH(Index!H$6,Input!$1:$1,0)-1,10000,2),2,0),0)</f>
        <v>0</v>
      </c>
      <c r="I173">
        <f ca="1">IFERROR(VLOOKUP($B173,OFFSET(Input!$A$1,0,MATCH(Index!I$6,Input!$1:$1,0)-1,10000,2),2,0),0)</f>
        <v>0.39839799999999997</v>
      </c>
      <c r="K173" t="e">
        <f t="shared" ca="1" si="14"/>
        <v>#VALUE!</v>
      </c>
      <c r="L173" s="30">
        <f t="shared" ca="1" si="15"/>
        <v>58.547833489970948</v>
      </c>
      <c r="N173" t="e">
        <f t="shared" ca="1" si="16"/>
        <v>#VALUE!</v>
      </c>
      <c r="O173">
        <f t="shared" ca="1" si="17"/>
        <v>4.6553219025485893E-3</v>
      </c>
      <c r="AE173">
        <f ca="1">VLOOKUP($B173,OFFSET(Input!$A$1,0,MATCH(Index!AE$6&amp;" Index",Input!$1:$1,0)-1,10000,2),2,0)</f>
        <v>20.85</v>
      </c>
    </row>
    <row r="174" spans="2:31" x14ac:dyDescent="0.25">
      <c r="B174" s="2">
        <v>37775</v>
      </c>
      <c r="C174">
        <f t="shared" ca="1" si="12"/>
        <v>0</v>
      </c>
      <c r="D174">
        <f t="shared" ca="1" si="13"/>
        <v>1</v>
      </c>
      <c r="E174" t="str">
        <f ca="1">IF($B174&lt;VLOOKUP(E$6&amp;" Equity",Param,4,0),"",IFERROR(VLOOKUP($B174,OFFSET(Input!$A$1,0,MATCH(Index!E$6&amp;" Equity",Input!$1:$1,0)-1,10000,2),2,0),E173))</f>
        <v/>
      </c>
      <c r="F174" s="33">
        <v>85.38</v>
      </c>
      <c r="H174">
        <f ca="1">IFERROR(VLOOKUP($B174,OFFSET(Input!$A$1,0,MATCH(Index!H$6,Input!$1:$1,0)-1,10000,2),2,0),0)</f>
        <v>0</v>
      </c>
      <c r="I174">
        <f ca="1">IFERROR(VLOOKUP($B174,OFFSET(Input!$A$1,0,MATCH(Index!I$6,Input!$1:$1,0)-1,10000,2),2,0),0)</f>
        <v>0</v>
      </c>
      <c r="K174" t="e">
        <f t="shared" ca="1" si="14"/>
        <v>#VALUE!</v>
      </c>
      <c r="L174" s="30">
        <f t="shared" ca="1" si="15"/>
        <v>58.547833489970948</v>
      </c>
      <c r="N174" t="e">
        <f t="shared" ca="1" si="16"/>
        <v>#VALUE!</v>
      </c>
      <c r="O174">
        <f t="shared" ca="1" si="17"/>
        <v>0</v>
      </c>
      <c r="AE174">
        <f ca="1">VLOOKUP($B174,OFFSET(Input!$A$1,0,MATCH(Index!AE$6&amp;" Index",Input!$1:$1,0)-1,10000,2),2,0)</f>
        <v>20.84</v>
      </c>
    </row>
    <row r="175" spans="2:31" x14ac:dyDescent="0.25">
      <c r="B175" s="2">
        <v>37776</v>
      </c>
      <c r="C175">
        <f t="shared" ca="1" si="12"/>
        <v>0</v>
      </c>
      <c r="D175">
        <f t="shared" ca="1" si="13"/>
        <v>2</v>
      </c>
      <c r="E175" t="str">
        <f ca="1">IF($B175&lt;VLOOKUP(E$6&amp;" Equity",Param,4,0),"",IFERROR(VLOOKUP($B175,OFFSET(Input!$A$1,0,MATCH(Index!E$6&amp;" Equity",Input!$1:$1,0)-1,10000,2),2,0),E174))</f>
        <v/>
      </c>
      <c r="F175" s="33">
        <v>85.38</v>
      </c>
      <c r="H175">
        <f ca="1">IFERROR(VLOOKUP($B175,OFFSET(Input!$A$1,0,MATCH(Index!H$6,Input!$1:$1,0)-1,10000,2),2,0),0)</f>
        <v>0</v>
      </c>
      <c r="I175">
        <f ca="1">IFERROR(VLOOKUP($B175,OFFSET(Input!$A$1,0,MATCH(Index!I$6,Input!$1:$1,0)-1,10000,2),2,0),0)</f>
        <v>0</v>
      </c>
      <c r="K175" t="e">
        <f t="shared" ca="1" si="14"/>
        <v>#VALUE!</v>
      </c>
      <c r="L175" s="30">
        <f t="shared" ca="1" si="15"/>
        <v>58.547833489970948</v>
      </c>
      <c r="N175" t="e">
        <f t="shared" ca="1" si="16"/>
        <v>#VALUE!</v>
      </c>
      <c r="O175">
        <f t="shared" ca="1" si="17"/>
        <v>0</v>
      </c>
      <c r="AE175">
        <f ca="1">VLOOKUP($B175,OFFSET(Input!$A$1,0,MATCH(Index!AE$6&amp;" Index",Input!$1:$1,0)-1,10000,2),2,0)</f>
        <v>20.62</v>
      </c>
    </row>
    <row r="176" spans="2:31" x14ac:dyDescent="0.25">
      <c r="B176" s="2">
        <v>37777</v>
      </c>
      <c r="C176">
        <f t="shared" ca="1" si="12"/>
        <v>0</v>
      </c>
      <c r="D176">
        <f t="shared" ca="1" si="13"/>
        <v>3</v>
      </c>
      <c r="E176" t="str">
        <f ca="1">IF($B176&lt;VLOOKUP(E$6&amp;" Equity",Param,4,0),"",IFERROR(VLOOKUP($B176,OFFSET(Input!$A$1,0,MATCH(Index!E$6&amp;" Equity",Input!$1:$1,0)-1,10000,2),2,0),E175))</f>
        <v/>
      </c>
      <c r="F176" s="33">
        <v>85.38</v>
      </c>
      <c r="H176">
        <f ca="1">IFERROR(VLOOKUP($B176,OFFSET(Input!$A$1,0,MATCH(Index!H$6,Input!$1:$1,0)-1,10000,2),2,0),0)</f>
        <v>0</v>
      </c>
      <c r="I176">
        <f ca="1">IFERROR(VLOOKUP($B176,OFFSET(Input!$A$1,0,MATCH(Index!I$6,Input!$1:$1,0)-1,10000,2),2,0),0)</f>
        <v>0</v>
      </c>
      <c r="K176" t="e">
        <f t="shared" ca="1" si="14"/>
        <v>#VALUE!</v>
      </c>
      <c r="L176" s="30">
        <f t="shared" ca="1" si="15"/>
        <v>58.547833489970948</v>
      </c>
      <c r="N176" t="e">
        <f t="shared" ca="1" si="16"/>
        <v>#VALUE!</v>
      </c>
      <c r="O176">
        <f t="shared" ca="1" si="17"/>
        <v>0</v>
      </c>
      <c r="AE176">
        <f ca="1">VLOOKUP($B176,OFFSET(Input!$A$1,0,MATCH(Index!AE$6&amp;" Index",Input!$1:$1,0)-1,10000,2),2,0)</f>
        <v>20.83</v>
      </c>
    </row>
    <row r="177" spans="2:31" x14ac:dyDescent="0.25">
      <c r="B177" s="2">
        <v>37778</v>
      </c>
      <c r="C177">
        <f t="shared" ca="1" si="12"/>
        <v>0</v>
      </c>
      <c r="D177">
        <f t="shared" ca="1" si="13"/>
        <v>4</v>
      </c>
      <c r="E177" t="str">
        <f ca="1">IF($B177&lt;VLOOKUP(E$6&amp;" Equity",Param,4,0),"",IFERROR(VLOOKUP($B177,OFFSET(Input!$A$1,0,MATCH(Index!E$6&amp;" Equity",Input!$1:$1,0)-1,10000,2),2,0),E176))</f>
        <v/>
      </c>
      <c r="F177" s="33">
        <v>85.38</v>
      </c>
      <c r="H177">
        <f ca="1">IFERROR(VLOOKUP($B177,OFFSET(Input!$A$1,0,MATCH(Index!H$6,Input!$1:$1,0)-1,10000,2),2,0),0)</f>
        <v>0</v>
      </c>
      <c r="I177">
        <f ca="1">IFERROR(VLOOKUP($B177,OFFSET(Input!$A$1,0,MATCH(Index!I$6,Input!$1:$1,0)-1,10000,2),2,0),0)</f>
        <v>0</v>
      </c>
      <c r="K177" t="e">
        <f t="shared" ca="1" si="14"/>
        <v>#VALUE!</v>
      </c>
      <c r="L177" s="30">
        <f t="shared" ca="1" si="15"/>
        <v>58.547833489970948</v>
      </c>
      <c r="N177" t="e">
        <f t="shared" ca="1" si="16"/>
        <v>#VALUE!</v>
      </c>
      <c r="O177">
        <f t="shared" ca="1" si="17"/>
        <v>0</v>
      </c>
      <c r="AE177">
        <f ca="1">VLOOKUP($B177,OFFSET(Input!$A$1,0,MATCH(Index!AE$6&amp;" Index",Input!$1:$1,0)-1,10000,2),2,0)</f>
        <v>21.25</v>
      </c>
    </row>
    <row r="178" spans="2:31" x14ac:dyDescent="0.25">
      <c r="B178" s="2">
        <v>37781</v>
      </c>
      <c r="C178">
        <f t="shared" ca="1" si="12"/>
        <v>0</v>
      </c>
      <c r="D178">
        <f t="shared" ca="1" si="13"/>
        <v>5</v>
      </c>
      <c r="E178" t="str">
        <f ca="1">IF($B178&lt;VLOOKUP(E$6&amp;" Equity",Param,4,0),"",IFERROR(VLOOKUP($B178,OFFSET(Input!$A$1,0,MATCH(Index!E$6&amp;" Equity",Input!$1:$1,0)-1,10000,2),2,0),E177))</f>
        <v/>
      </c>
      <c r="F178" s="33">
        <v>85.38</v>
      </c>
      <c r="H178">
        <f ca="1">IFERROR(VLOOKUP($B178,OFFSET(Input!$A$1,0,MATCH(Index!H$6,Input!$1:$1,0)-1,10000,2),2,0),0)</f>
        <v>0</v>
      </c>
      <c r="I178">
        <f ca="1">IFERROR(VLOOKUP($B178,OFFSET(Input!$A$1,0,MATCH(Index!I$6,Input!$1:$1,0)-1,10000,2),2,0),0)</f>
        <v>0</v>
      </c>
      <c r="K178" t="e">
        <f t="shared" ca="1" si="14"/>
        <v>#VALUE!</v>
      </c>
      <c r="L178" s="30">
        <f t="shared" ca="1" si="15"/>
        <v>58.547833489970948</v>
      </c>
      <c r="N178" t="e">
        <f t="shared" ca="1" si="16"/>
        <v>#VALUE!</v>
      </c>
      <c r="O178">
        <f t="shared" ca="1" si="17"/>
        <v>0</v>
      </c>
      <c r="AE178">
        <f ca="1">VLOOKUP($B178,OFFSET(Input!$A$1,0,MATCH(Index!AE$6&amp;" Index",Input!$1:$1,0)-1,10000,2),2,0)</f>
        <v>22.15</v>
      </c>
    </row>
    <row r="179" spans="2:31" x14ac:dyDescent="0.25">
      <c r="B179" s="2">
        <v>37782</v>
      </c>
      <c r="C179">
        <f t="shared" ca="1" si="12"/>
        <v>0</v>
      </c>
      <c r="D179">
        <f t="shared" ca="1" si="13"/>
        <v>0</v>
      </c>
      <c r="E179" t="str">
        <f ca="1">IF($B179&lt;VLOOKUP(E$6&amp;" Equity",Param,4,0),"",IFERROR(VLOOKUP($B179,OFFSET(Input!$A$1,0,MATCH(Index!E$6&amp;" Equity",Input!$1:$1,0)-1,10000,2),2,0),E178))</f>
        <v/>
      </c>
      <c r="F179" s="33">
        <v>85.38</v>
      </c>
      <c r="H179">
        <f ca="1">IFERROR(VLOOKUP($B179,OFFSET(Input!$A$1,0,MATCH(Index!H$6,Input!$1:$1,0)-1,10000,2),2,0),0)</f>
        <v>0</v>
      </c>
      <c r="I179">
        <f ca="1">IFERROR(VLOOKUP($B179,OFFSET(Input!$A$1,0,MATCH(Index!I$6,Input!$1:$1,0)-1,10000,2),2,0),0)</f>
        <v>0</v>
      </c>
      <c r="K179" t="e">
        <f t="shared" ca="1" si="14"/>
        <v>#VALUE!</v>
      </c>
      <c r="L179" s="30">
        <f t="shared" ca="1" si="15"/>
        <v>58.547833489970948</v>
      </c>
      <c r="N179" t="e">
        <f t="shared" ca="1" si="16"/>
        <v>#VALUE!</v>
      </c>
      <c r="O179">
        <f t="shared" ca="1" si="17"/>
        <v>0</v>
      </c>
      <c r="AE179">
        <f ca="1">VLOOKUP($B179,OFFSET(Input!$A$1,0,MATCH(Index!AE$6&amp;" Index",Input!$1:$1,0)-1,10000,2),2,0)</f>
        <v>20.64</v>
      </c>
    </row>
    <row r="180" spans="2:31" x14ac:dyDescent="0.25">
      <c r="B180" s="2">
        <v>37783</v>
      </c>
      <c r="C180">
        <f t="shared" ca="1" si="12"/>
        <v>0</v>
      </c>
      <c r="D180">
        <f t="shared" ca="1" si="13"/>
        <v>0</v>
      </c>
      <c r="E180" t="str">
        <f ca="1">IF($B180&lt;VLOOKUP(E$6&amp;" Equity",Param,4,0),"",IFERROR(VLOOKUP($B180,OFFSET(Input!$A$1,0,MATCH(Index!E$6&amp;" Equity",Input!$1:$1,0)-1,10000,2),2,0),E179))</f>
        <v/>
      </c>
      <c r="F180" s="33">
        <v>85.38</v>
      </c>
      <c r="H180">
        <f ca="1">IFERROR(VLOOKUP($B180,OFFSET(Input!$A$1,0,MATCH(Index!H$6,Input!$1:$1,0)-1,10000,2),2,0),0)</f>
        <v>0</v>
      </c>
      <c r="I180">
        <f ca="1">IFERROR(VLOOKUP($B180,OFFSET(Input!$A$1,0,MATCH(Index!I$6,Input!$1:$1,0)-1,10000,2),2,0),0)</f>
        <v>0</v>
      </c>
      <c r="K180" t="e">
        <f t="shared" ca="1" si="14"/>
        <v>#VALUE!</v>
      </c>
      <c r="L180" s="30">
        <f t="shared" ca="1" si="15"/>
        <v>58.547833489970948</v>
      </c>
      <c r="N180" t="e">
        <f t="shared" ca="1" si="16"/>
        <v>#VALUE!</v>
      </c>
      <c r="O180">
        <f t="shared" ca="1" si="17"/>
        <v>0</v>
      </c>
      <c r="AE180">
        <f ca="1">VLOOKUP($B180,OFFSET(Input!$A$1,0,MATCH(Index!AE$6&amp;" Index",Input!$1:$1,0)-1,10000,2),2,0)</f>
        <v>20.21</v>
      </c>
    </row>
    <row r="181" spans="2:31" x14ac:dyDescent="0.25">
      <c r="B181" s="2">
        <v>37784</v>
      </c>
      <c r="C181">
        <f t="shared" ca="1" si="12"/>
        <v>0</v>
      </c>
      <c r="D181">
        <f t="shared" ca="1" si="13"/>
        <v>0</v>
      </c>
      <c r="E181" t="str">
        <f ca="1">IF($B181&lt;VLOOKUP(E$6&amp;" Equity",Param,4,0),"",IFERROR(VLOOKUP($B181,OFFSET(Input!$A$1,0,MATCH(Index!E$6&amp;" Equity",Input!$1:$1,0)-1,10000,2),2,0),E180))</f>
        <v/>
      </c>
      <c r="F181" s="33">
        <v>85.38</v>
      </c>
      <c r="H181">
        <f ca="1">IFERROR(VLOOKUP($B181,OFFSET(Input!$A$1,0,MATCH(Index!H$6,Input!$1:$1,0)-1,10000,2),2,0),0)</f>
        <v>0</v>
      </c>
      <c r="I181">
        <f ca="1">IFERROR(VLOOKUP($B181,OFFSET(Input!$A$1,0,MATCH(Index!I$6,Input!$1:$1,0)-1,10000,2),2,0),0)</f>
        <v>0</v>
      </c>
      <c r="K181" t="e">
        <f t="shared" ca="1" si="14"/>
        <v>#VALUE!</v>
      </c>
      <c r="L181" s="30">
        <f t="shared" ca="1" si="15"/>
        <v>58.547833489970948</v>
      </c>
      <c r="N181" t="e">
        <f t="shared" ca="1" si="16"/>
        <v>#VALUE!</v>
      </c>
      <c r="O181">
        <f t="shared" ca="1" si="17"/>
        <v>0</v>
      </c>
      <c r="AE181">
        <f ca="1">VLOOKUP($B181,OFFSET(Input!$A$1,0,MATCH(Index!AE$6&amp;" Index",Input!$1:$1,0)-1,10000,2),2,0)</f>
        <v>20.41</v>
      </c>
    </row>
    <row r="182" spans="2:31" x14ac:dyDescent="0.25">
      <c r="B182" s="2">
        <v>37785</v>
      </c>
      <c r="C182">
        <f t="shared" ca="1" si="12"/>
        <v>0</v>
      </c>
      <c r="D182">
        <f t="shared" ca="1" si="13"/>
        <v>0</v>
      </c>
      <c r="E182" t="str">
        <f ca="1">IF($B182&lt;VLOOKUP(E$6&amp;" Equity",Param,4,0),"",IFERROR(VLOOKUP($B182,OFFSET(Input!$A$1,0,MATCH(Index!E$6&amp;" Equity",Input!$1:$1,0)-1,10000,2),2,0),E181))</f>
        <v/>
      </c>
      <c r="F182" s="33">
        <v>85.38</v>
      </c>
      <c r="H182">
        <f ca="1">IFERROR(VLOOKUP($B182,OFFSET(Input!$A$1,0,MATCH(Index!H$6,Input!$1:$1,0)-1,10000,2),2,0),0)</f>
        <v>0</v>
      </c>
      <c r="I182">
        <f ca="1">IFERROR(VLOOKUP($B182,OFFSET(Input!$A$1,0,MATCH(Index!I$6,Input!$1:$1,0)-1,10000,2),2,0),0)</f>
        <v>0</v>
      </c>
      <c r="K182" t="e">
        <f t="shared" ca="1" si="14"/>
        <v>#VALUE!</v>
      </c>
      <c r="L182" s="30">
        <f t="shared" ca="1" si="15"/>
        <v>58.547833489970948</v>
      </c>
      <c r="N182" t="e">
        <f t="shared" ca="1" si="16"/>
        <v>#VALUE!</v>
      </c>
      <c r="O182">
        <f t="shared" ca="1" si="17"/>
        <v>0</v>
      </c>
      <c r="AE182">
        <f ca="1">VLOOKUP($B182,OFFSET(Input!$A$1,0,MATCH(Index!AE$6&amp;" Index",Input!$1:$1,0)-1,10000,2),2,0)</f>
        <v>20.66</v>
      </c>
    </row>
    <row r="183" spans="2:31" x14ac:dyDescent="0.25">
      <c r="B183" s="2">
        <v>37788</v>
      </c>
      <c r="C183">
        <f t="shared" ca="1" si="12"/>
        <v>0</v>
      </c>
      <c r="D183">
        <f t="shared" ca="1" si="13"/>
        <v>0</v>
      </c>
      <c r="E183" t="str">
        <f ca="1">IF($B183&lt;VLOOKUP(E$6&amp;" Equity",Param,4,0),"",IFERROR(VLOOKUP($B183,OFFSET(Input!$A$1,0,MATCH(Index!E$6&amp;" Equity",Input!$1:$1,0)-1,10000,2),2,0),E182))</f>
        <v/>
      </c>
      <c r="F183" s="33">
        <v>85.38</v>
      </c>
      <c r="H183">
        <f ca="1">IFERROR(VLOOKUP($B183,OFFSET(Input!$A$1,0,MATCH(Index!H$6,Input!$1:$1,0)-1,10000,2),2,0),0)</f>
        <v>0</v>
      </c>
      <c r="I183">
        <f ca="1">IFERROR(VLOOKUP($B183,OFFSET(Input!$A$1,0,MATCH(Index!I$6,Input!$1:$1,0)-1,10000,2),2,0),0)</f>
        <v>0</v>
      </c>
      <c r="K183" t="e">
        <f t="shared" ca="1" si="14"/>
        <v>#VALUE!</v>
      </c>
      <c r="L183" s="30">
        <f t="shared" ca="1" si="15"/>
        <v>58.547833489970948</v>
      </c>
      <c r="N183" t="e">
        <f t="shared" ca="1" si="16"/>
        <v>#VALUE!</v>
      </c>
      <c r="O183">
        <f t="shared" ca="1" si="17"/>
        <v>0</v>
      </c>
      <c r="AE183">
        <f ca="1">VLOOKUP($B183,OFFSET(Input!$A$1,0,MATCH(Index!AE$6&amp;" Index",Input!$1:$1,0)-1,10000,2),2,0)</f>
        <v>20.22</v>
      </c>
    </row>
    <row r="184" spans="2:31" x14ac:dyDescent="0.25">
      <c r="B184" s="2">
        <v>37789</v>
      </c>
      <c r="C184">
        <f t="shared" ca="1" si="12"/>
        <v>0</v>
      </c>
      <c r="D184">
        <f t="shared" ca="1" si="13"/>
        <v>0</v>
      </c>
      <c r="E184" t="str">
        <f ca="1">IF($B184&lt;VLOOKUP(E$6&amp;" Equity",Param,4,0),"",IFERROR(VLOOKUP($B184,OFFSET(Input!$A$1,0,MATCH(Index!E$6&amp;" Equity",Input!$1:$1,0)-1,10000,2),2,0),E183))</f>
        <v/>
      </c>
      <c r="F184" s="33">
        <v>85.38</v>
      </c>
      <c r="H184">
        <f ca="1">IFERROR(VLOOKUP($B184,OFFSET(Input!$A$1,0,MATCH(Index!H$6,Input!$1:$1,0)-1,10000,2),2,0),0)</f>
        <v>0</v>
      </c>
      <c r="I184">
        <f ca="1">IFERROR(VLOOKUP($B184,OFFSET(Input!$A$1,0,MATCH(Index!I$6,Input!$1:$1,0)-1,10000,2),2,0),0)</f>
        <v>0</v>
      </c>
      <c r="K184" t="e">
        <f t="shared" ca="1" si="14"/>
        <v>#VALUE!</v>
      </c>
      <c r="L184" s="30">
        <f t="shared" ca="1" si="15"/>
        <v>58.547833489970948</v>
      </c>
      <c r="N184" t="e">
        <f t="shared" ca="1" si="16"/>
        <v>#VALUE!</v>
      </c>
      <c r="O184">
        <f t="shared" ca="1" si="17"/>
        <v>0</v>
      </c>
      <c r="AE184">
        <f ca="1">VLOOKUP($B184,OFFSET(Input!$A$1,0,MATCH(Index!AE$6&amp;" Index",Input!$1:$1,0)-1,10000,2),2,0)</f>
        <v>20.010000000000002</v>
      </c>
    </row>
    <row r="185" spans="2:31" x14ac:dyDescent="0.25">
      <c r="B185" s="2">
        <v>37790</v>
      </c>
      <c r="C185">
        <f t="shared" ca="1" si="12"/>
        <v>0</v>
      </c>
      <c r="D185">
        <f t="shared" ca="1" si="13"/>
        <v>0</v>
      </c>
      <c r="E185" t="str">
        <f ca="1">IF($B185&lt;VLOOKUP(E$6&amp;" Equity",Param,4,0),"",IFERROR(VLOOKUP($B185,OFFSET(Input!$A$1,0,MATCH(Index!E$6&amp;" Equity",Input!$1:$1,0)-1,10000,2),2,0),E184))</f>
        <v/>
      </c>
      <c r="F185" s="33">
        <v>85.38</v>
      </c>
      <c r="H185">
        <f ca="1">IFERROR(VLOOKUP($B185,OFFSET(Input!$A$1,0,MATCH(Index!H$6,Input!$1:$1,0)-1,10000,2),2,0),0)</f>
        <v>0</v>
      </c>
      <c r="I185">
        <f ca="1">IFERROR(VLOOKUP($B185,OFFSET(Input!$A$1,0,MATCH(Index!I$6,Input!$1:$1,0)-1,10000,2),2,0),0)</f>
        <v>0</v>
      </c>
      <c r="K185" t="e">
        <f t="shared" ca="1" si="14"/>
        <v>#VALUE!</v>
      </c>
      <c r="L185" s="30">
        <f t="shared" ca="1" si="15"/>
        <v>58.547833489970948</v>
      </c>
      <c r="N185" t="e">
        <f t="shared" ca="1" si="16"/>
        <v>#VALUE!</v>
      </c>
      <c r="O185">
        <f t="shared" ca="1" si="17"/>
        <v>0</v>
      </c>
      <c r="AE185">
        <f ca="1">VLOOKUP($B185,OFFSET(Input!$A$1,0,MATCH(Index!AE$6&amp;" Index",Input!$1:$1,0)-1,10000,2),2,0)</f>
        <v>19.760000000000002</v>
      </c>
    </row>
    <row r="186" spans="2:31" x14ac:dyDescent="0.25">
      <c r="B186" s="2">
        <v>37791</v>
      </c>
      <c r="C186">
        <f t="shared" ca="1" si="12"/>
        <v>0</v>
      </c>
      <c r="D186">
        <f t="shared" ca="1" si="13"/>
        <v>0</v>
      </c>
      <c r="E186" t="str">
        <f ca="1">IF($B186&lt;VLOOKUP(E$6&amp;" Equity",Param,4,0),"",IFERROR(VLOOKUP($B186,OFFSET(Input!$A$1,0,MATCH(Index!E$6&amp;" Equity",Input!$1:$1,0)-1,10000,2),2,0),E185))</f>
        <v/>
      </c>
      <c r="F186" s="33">
        <v>85.38</v>
      </c>
      <c r="H186">
        <f ca="1">IFERROR(VLOOKUP($B186,OFFSET(Input!$A$1,0,MATCH(Index!H$6,Input!$1:$1,0)-1,10000,2),2,0),0)</f>
        <v>0</v>
      </c>
      <c r="I186">
        <f ca="1">IFERROR(VLOOKUP($B186,OFFSET(Input!$A$1,0,MATCH(Index!I$6,Input!$1:$1,0)-1,10000,2),2,0),0)</f>
        <v>0</v>
      </c>
      <c r="K186" t="e">
        <f t="shared" ca="1" si="14"/>
        <v>#VALUE!</v>
      </c>
      <c r="L186" s="30">
        <f t="shared" ca="1" si="15"/>
        <v>58.547833489970948</v>
      </c>
      <c r="N186" t="e">
        <f t="shared" ca="1" si="16"/>
        <v>#VALUE!</v>
      </c>
      <c r="O186">
        <f t="shared" ca="1" si="17"/>
        <v>0</v>
      </c>
      <c r="AE186">
        <f ca="1">VLOOKUP($B186,OFFSET(Input!$A$1,0,MATCH(Index!AE$6&amp;" Index",Input!$1:$1,0)-1,10000,2),2,0)</f>
        <v>19.8</v>
      </c>
    </row>
    <row r="187" spans="2:31" x14ac:dyDescent="0.25">
      <c r="B187" s="2">
        <v>37792</v>
      </c>
      <c r="C187">
        <f t="shared" ca="1" si="12"/>
        <v>0</v>
      </c>
      <c r="D187">
        <f t="shared" ca="1" si="13"/>
        <v>0</v>
      </c>
      <c r="E187" t="str">
        <f ca="1">IF($B187&lt;VLOOKUP(E$6&amp;" Equity",Param,4,0),"",IFERROR(VLOOKUP($B187,OFFSET(Input!$A$1,0,MATCH(Index!E$6&amp;" Equity",Input!$1:$1,0)-1,10000,2),2,0),E186))</f>
        <v/>
      </c>
      <c r="F187" s="33">
        <v>85.38</v>
      </c>
      <c r="H187">
        <f ca="1">IFERROR(VLOOKUP($B187,OFFSET(Input!$A$1,0,MATCH(Index!H$6,Input!$1:$1,0)-1,10000,2),2,0),0)</f>
        <v>0</v>
      </c>
      <c r="I187">
        <f ca="1">IFERROR(VLOOKUP($B187,OFFSET(Input!$A$1,0,MATCH(Index!I$6,Input!$1:$1,0)-1,10000,2),2,0),0)</f>
        <v>0</v>
      </c>
      <c r="K187" t="e">
        <f t="shared" ca="1" si="14"/>
        <v>#VALUE!</v>
      </c>
      <c r="L187" s="30">
        <f t="shared" ca="1" si="15"/>
        <v>58.547833489970948</v>
      </c>
      <c r="N187" t="e">
        <f t="shared" ca="1" si="16"/>
        <v>#VALUE!</v>
      </c>
      <c r="O187">
        <f t="shared" ca="1" si="17"/>
        <v>0</v>
      </c>
      <c r="AE187">
        <f ca="1">VLOOKUP($B187,OFFSET(Input!$A$1,0,MATCH(Index!AE$6&amp;" Index",Input!$1:$1,0)-1,10000,2),2,0)</f>
        <v>19.14</v>
      </c>
    </row>
    <row r="188" spans="2:31" x14ac:dyDescent="0.25">
      <c r="B188" s="2">
        <v>37795</v>
      </c>
      <c r="C188">
        <f t="shared" ca="1" si="12"/>
        <v>0</v>
      </c>
      <c r="D188">
        <f t="shared" ca="1" si="13"/>
        <v>0</v>
      </c>
      <c r="E188" t="str">
        <f ca="1">IF($B188&lt;VLOOKUP(E$6&amp;" Equity",Param,4,0),"",IFERROR(VLOOKUP($B188,OFFSET(Input!$A$1,0,MATCH(Index!E$6&amp;" Equity",Input!$1:$1,0)-1,10000,2),2,0),E187))</f>
        <v/>
      </c>
      <c r="F188" s="33">
        <v>85.38</v>
      </c>
      <c r="H188">
        <f ca="1">IFERROR(VLOOKUP($B188,OFFSET(Input!$A$1,0,MATCH(Index!H$6,Input!$1:$1,0)-1,10000,2),2,0),0)</f>
        <v>0</v>
      </c>
      <c r="I188">
        <f ca="1">IFERROR(VLOOKUP($B188,OFFSET(Input!$A$1,0,MATCH(Index!I$6,Input!$1:$1,0)-1,10000,2),2,0),0)</f>
        <v>0</v>
      </c>
      <c r="K188" t="e">
        <f t="shared" ca="1" si="14"/>
        <v>#VALUE!</v>
      </c>
      <c r="L188" s="30">
        <f t="shared" ca="1" si="15"/>
        <v>58.547833489970948</v>
      </c>
      <c r="N188" t="e">
        <f t="shared" ca="1" si="16"/>
        <v>#VALUE!</v>
      </c>
      <c r="O188">
        <f t="shared" ca="1" si="17"/>
        <v>0</v>
      </c>
      <c r="AE188">
        <f ca="1">VLOOKUP($B188,OFFSET(Input!$A$1,0,MATCH(Index!AE$6&amp;" Index",Input!$1:$1,0)-1,10000,2),2,0)</f>
        <v>20.58</v>
      </c>
    </row>
    <row r="189" spans="2:31" x14ac:dyDescent="0.25">
      <c r="B189" s="2">
        <v>37796</v>
      </c>
      <c r="C189">
        <f t="shared" ca="1" si="12"/>
        <v>0</v>
      </c>
      <c r="D189">
        <f t="shared" ca="1" si="13"/>
        <v>0</v>
      </c>
      <c r="E189" t="str">
        <f ca="1">IF($B189&lt;VLOOKUP(E$6&amp;" Equity",Param,4,0),"",IFERROR(VLOOKUP($B189,OFFSET(Input!$A$1,0,MATCH(Index!E$6&amp;" Equity",Input!$1:$1,0)-1,10000,2),2,0),E188))</f>
        <v/>
      </c>
      <c r="F189" s="33">
        <v>85.38</v>
      </c>
      <c r="H189">
        <f ca="1">IFERROR(VLOOKUP($B189,OFFSET(Input!$A$1,0,MATCH(Index!H$6,Input!$1:$1,0)-1,10000,2),2,0),0)</f>
        <v>0</v>
      </c>
      <c r="I189">
        <f ca="1">IFERROR(VLOOKUP($B189,OFFSET(Input!$A$1,0,MATCH(Index!I$6,Input!$1:$1,0)-1,10000,2),2,0),0)</f>
        <v>0</v>
      </c>
      <c r="K189" t="e">
        <f t="shared" ca="1" si="14"/>
        <v>#VALUE!</v>
      </c>
      <c r="L189" s="30">
        <f t="shared" ca="1" si="15"/>
        <v>58.547833489970948</v>
      </c>
      <c r="N189" t="e">
        <f t="shared" ca="1" si="16"/>
        <v>#VALUE!</v>
      </c>
      <c r="O189">
        <f t="shared" ca="1" si="17"/>
        <v>0</v>
      </c>
      <c r="AE189">
        <f ca="1">VLOOKUP($B189,OFFSET(Input!$A$1,0,MATCH(Index!AE$6&amp;" Index",Input!$1:$1,0)-1,10000,2),2,0)</f>
        <v>20.75</v>
      </c>
    </row>
    <row r="190" spans="2:31" x14ac:dyDescent="0.25">
      <c r="B190" s="2">
        <v>37797</v>
      </c>
      <c r="C190">
        <f t="shared" ca="1" si="12"/>
        <v>0</v>
      </c>
      <c r="D190">
        <f t="shared" ca="1" si="13"/>
        <v>0</v>
      </c>
      <c r="E190" t="str">
        <f ca="1">IF($B190&lt;VLOOKUP(E$6&amp;" Equity",Param,4,0),"",IFERROR(VLOOKUP($B190,OFFSET(Input!$A$1,0,MATCH(Index!E$6&amp;" Equity",Input!$1:$1,0)-1,10000,2),2,0),E189))</f>
        <v/>
      </c>
      <c r="F190" s="33">
        <v>85.38</v>
      </c>
      <c r="H190">
        <f ca="1">IFERROR(VLOOKUP($B190,OFFSET(Input!$A$1,0,MATCH(Index!H$6,Input!$1:$1,0)-1,10000,2),2,0),0)</f>
        <v>0</v>
      </c>
      <c r="I190">
        <f ca="1">IFERROR(VLOOKUP($B190,OFFSET(Input!$A$1,0,MATCH(Index!I$6,Input!$1:$1,0)-1,10000,2),2,0),0)</f>
        <v>0</v>
      </c>
      <c r="K190" t="e">
        <f t="shared" ca="1" si="14"/>
        <v>#VALUE!</v>
      </c>
      <c r="L190" s="30">
        <f t="shared" ca="1" si="15"/>
        <v>58.547833489970948</v>
      </c>
      <c r="N190" t="e">
        <f t="shared" ca="1" si="16"/>
        <v>#VALUE!</v>
      </c>
      <c r="O190">
        <f t="shared" ca="1" si="17"/>
        <v>0</v>
      </c>
      <c r="AE190">
        <f ca="1">VLOOKUP($B190,OFFSET(Input!$A$1,0,MATCH(Index!AE$6&amp;" Index",Input!$1:$1,0)-1,10000,2),2,0)</f>
        <v>20.81</v>
      </c>
    </row>
    <row r="191" spans="2:31" x14ac:dyDescent="0.25">
      <c r="B191" s="2">
        <v>37798</v>
      </c>
      <c r="C191">
        <f t="shared" ca="1" si="12"/>
        <v>0</v>
      </c>
      <c r="D191">
        <f t="shared" ca="1" si="13"/>
        <v>0</v>
      </c>
      <c r="E191" t="str">
        <f ca="1">IF($B191&lt;VLOOKUP(E$6&amp;" Equity",Param,4,0),"",IFERROR(VLOOKUP($B191,OFFSET(Input!$A$1,0,MATCH(Index!E$6&amp;" Equity",Input!$1:$1,0)-1,10000,2),2,0),E190))</f>
        <v/>
      </c>
      <c r="F191" s="33">
        <v>85.38</v>
      </c>
      <c r="H191">
        <f ca="1">IFERROR(VLOOKUP($B191,OFFSET(Input!$A$1,0,MATCH(Index!H$6,Input!$1:$1,0)-1,10000,2),2,0),0)</f>
        <v>0</v>
      </c>
      <c r="I191">
        <f ca="1">IFERROR(VLOOKUP($B191,OFFSET(Input!$A$1,0,MATCH(Index!I$6,Input!$1:$1,0)-1,10000,2),2,0),0)</f>
        <v>0</v>
      </c>
      <c r="K191" t="e">
        <f t="shared" ca="1" si="14"/>
        <v>#VALUE!</v>
      </c>
      <c r="L191" s="30">
        <f t="shared" ca="1" si="15"/>
        <v>58.547833489970948</v>
      </c>
      <c r="N191" t="e">
        <f t="shared" ca="1" si="16"/>
        <v>#VALUE!</v>
      </c>
      <c r="O191">
        <f t="shared" ca="1" si="17"/>
        <v>0</v>
      </c>
      <c r="AE191">
        <f ca="1">VLOOKUP($B191,OFFSET(Input!$A$1,0,MATCH(Index!AE$6&amp;" Index",Input!$1:$1,0)-1,10000,2),2,0)</f>
        <v>19.399999999999999</v>
      </c>
    </row>
    <row r="192" spans="2:31" x14ac:dyDescent="0.25">
      <c r="B192" s="2">
        <v>37799</v>
      </c>
      <c r="C192">
        <f t="shared" ca="1" si="12"/>
        <v>0</v>
      </c>
      <c r="D192">
        <f t="shared" ca="1" si="13"/>
        <v>0</v>
      </c>
      <c r="E192" t="str">
        <f ca="1">IF($B192&lt;VLOOKUP(E$6&amp;" Equity",Param,4,0),"",IFERROR(VLOOKUP($B192,OFFSET(Input!$A$1,0,MATCH(Index!E$6&amp;" Equity",Input!$1:$1,0)-1,10000,2),2,0),E191))</f>
        <v/>
      </c>
      <c r="F192" s="33">
        <v>85.38</v>
      </c>
      <c r="H192">
        <f ca="1">IFERROR(VLOOKUP($B192,OFFSET(Input!$A$1,0,MATCH(Index!H$6,Input!$1:$1,0)-1,10000,2),2,0),0)</f>
        <v>0</v>
      </c>
      <c r="I192">
        <f ca="1">IFERROR(VLOOKUP($B192,OFFSET(Input!$A$1,0,MATCH(Index!I$6,Input!$1:$1,0)-1,10000,2),2,0),0)</f>
        <v>0</v>
      </c>
      <c r="K192" t="e">
        <f t="shared" ca="1" si="14"/>
        <v>#VALUE!</v>
      </c>
      <c r="L192" s="30">
        <f t="shared" ca="1" si="15"/>
        <v>58.547833489970948</v>
      </c>
      <c r="N192" t="e">
        <f t="shared" ca="1" si="16"/>
        <v>#VALUE!</v>
      </c>
      <c r="O192">
        <f t="shared" ca="1" si="17"/>
        <v>0</v>
      </c>
      <c r="AE192">
        <f ca="1">VLOOKUP($B192,OFFSET(Input!$A$1,0,MATCH(Index!AE$6&amp;" Index",Input!$1:$1,0)-1,10000,2),2,0)</f>
        <v>19.16</v>
      </c>
    </row>
    <row r="193" spans="2:31" x14ac:dyDescent="0.25">
      <c r="B193" s="2">
        <v>37802</v>
      </c>
      <c r="C193">
        <f t="shared" ca="1" si="12"/>
        <v>0</v>
      </c>
      <c r="D193">
        <f t="shared" ca="1" si="13"/>
        <v>0</v>
      </c>
      <c r="E193" t="str">
        <f ca="1">IF($B193&lt;VLOOKUP(E$6&amp;" Equity",Param,4,0),"",IFERROR(VLOOKUP($B193,OFFSET(Input!$A$1,0,MATCH(Index!E$6&amp;" Equity",Input!$1:$1,0)-1,10000,2),2,0),E192))</f>
        <v/>
      </c>
      <c r="F193" s="33">
        <v>85.38</v>
      </c>
      <c r="H193">
        <f ca="1">IFERROR(VLOOKUP($B193,OFFSET(Input!$A$1,0,MATCH(Index!H$6,Input!$1:$1,0)-1,10000,2),2,0),0)</f>
        <v>0</v>
      </c>
      <c r="I193">
        <f ca="1">IFERROR(VLOOKUP($B193,OFFSET(Input!$A$1,0,MATCH(Index!I$6,Input!$1:$1,0)-1,10000,2),2,0),0)</f>
        <v>0</v>
      </c>
      <c r="K193" t="e">
        <f t="shared" ca="1" si="14"/>
        <v>#VALUE!</v>
      </c>
      <c r="L193" s="30">
        <f t="shared" ca="1" si="15"/>
        <v>58.547833489970948</v>
      </c>
      <c r="N193" t="e">
        <f t="shared" ca="1" si="16"/>
        <v>#VALUE!</v>
      </c>
      <c r="O193">
        <f t="shared" ca="1" si="17"/>
        <v>0</v>
      </c>
      <c r="AE193">
        <f ca="1">VLOOKUP($B193,OFFSET(Input!$A$1,0,MATCH(Index!AE$6&amp;" Index",Input!$1:$1,0)-1,10000,2),2,0)</f>
        <v>19.52</v>
      </c>
    </row>
    <row r="194" spans="2:31" x14ac:dyDescent="0.25">
      <c r="B194" s="2">
        <v>37803</v>
      </c>
      <c r="C194">
        <f t="shared" ca="1" si="12"/>
        <v>1</v>
      </c>
      <c r="D194">
        <f t="shared" ca="1" si="13"/>
        <v>0</v>
      </c>
      <c r="E194" t="str">
        <f ca="1">IF($B194&lt;VLOOKUP(E$6&amp;" Equity",Param,4,0),"",IFERROR(VLOOKUP($B194,OFFSET(Input!$A$1,0,MATCH(Index!E$6&amp;" Equity",Input!$1:$1,0)-1,10000,2),2,0),E193))</f>
        <v/>
      </c>
      <c r="F194" s="33">
        <v>85.38</v>
      </c>
      <c r="H194">
        <f ca="1">IFERROR(VLOOKUP($B194,OFFSET(Input!$A$1,0,MATCH(Index!H$6,Input!$1:$1,0)-1,10000,2),2,0),0)</f>
        <v>0</v>
      </c>
      <c r="I194">
        <f ca="1">IFERROR(VLOOKUP($B194,OFFSET(Input!$A$1,0,MATCH(Index!I$6,Input!$1:$1,0)-1,10000,2),2,0),0)</f>
        <v>0.352885</v>
      </c>
      <c r="K194" t="e">
        <f t="shared" ca="1" si="14"/>
        <v>#VALUE!</v>
      </c>
      <c r="L194" s="30">
        <f t="shared" ca="1" si="15"/>
        <v>58.789818172813632</v>
      </c>
      <c r="N194" t="e">
        <f t="shared" ca="1" si="16"/>
        <v>#VALUE!</v>
      </c>
      <c r="O194">
        <f t="shared" ca="1" si="17"/>
        <v>4.1245929583971384E-3</v>
      </c>
      <c r="AE194">
        <f ca="1">VLOOKUP($B194,OFFSET(Input!$A$1,0,MATCH(Index!AE$6&amp;" Index",Input!$1:$1,0)-1,10000,2),2,0)</f>
        <v>19.46</v>
      </c>
    </row>
    <row r="195" spans="2:31" x14ac:dyDescent="0.25">
      <c r="B195" s="2">
        <v>37804</v>
      </c>
      <c r="C195">
        <f t="shared" ca="1" si="12"/>
        <v>0</v>
      </c>
      <c r="D195">
        <f t="shared" ca="1" si="13"/>
        <v>1</v>
      </c>
      <c r="E195" t="str">
        <f ca="1">IF($B195&lt;VLOOKUP(E$6&amp;" Equity",Param,4,0),"",IFERROR(VLOOKUP($B195,OFFSET(Input!$A$1,0,MATCH(Index!E$6&amp;" Equity",Input!$1:$1,0)-1,10000,2),2,0),E194))</f>
        <v/>
      </c>
      <c r="F195" s="33">
        <v>85.38</v>
      </c>
      <c r="H195">
        <f ca="1">IFERROR(VLOOKUP($B195,OFFSET(Input!$A$1,0,MATCH(Index!H$6,Input!$1:$1,0)-1,10000,2),2,0),0)</f>
        <v>0</v>
      </c>
      <c r="I195">
        <f ca="1">IFERROR(VLOOKUP($B195,OFFSET(Input!$A$1,0,MATCH(Index!I$6,Input!$1:$1,0)-1,10000,2),2,0),0)</f>
        <v>0</v>
      </c>
      <c r="K195" t="e">
        <f t="shared" ca="1" si="14"/>
        <v>#VALUE!</v>
      </c>
      <c r="L195" s="30">
        <f t="shared" ca="1" si="15"/>
        <v>58.789818172813632</v>
      </c>
      <c r="N195" t="e">
        <f t="shared" ca="1" si="16"/>
        <v>#VALUE!</v>
      </c>
      <c r="O195">
        <f t="shared" ca="1" si="17"/>
        <v>0</v>
      </c>
      <c r="AE195">
        <f ca="1">VLOOKUP($B195,OFFSET(Input!$A$1,0,MATCH(Index!AE$6&amp;" Index",Input!$1:$1,0)-1,10000,2),2,0)</f>
        <v>19.03</v>
      </c>
    </row>
    <row r="196" spans="2:31" x14ac:dyDescent="0.25">
      <c r="B196" s="2">
        <v>37805</v>
      </c>
      <c r="C196">
        <f t="shared" ca="1" si="12"/>
        <v>0</v>
      </c>
      <c r="D196">
        <f t="shared" ca="1" si="13"/>
        <v>2</v>
      </c>
      <c r="E196" t="str">
        <f ca="1">IF($B196&lt;VLOOKUP(E$6&amp;" Equity",Param,4,0),"",IFERROR(VLOOKUP($B196,OFFSET(Input!$A$1,0,MATCH(Index!E$6&amp;" Equity",Input!$1:$1,0)-1,10000,2),2,0),E195))</f>
        <v/>
      </c>
      <c r="F196" s="33">
        <v>85.38</v>
      </c>
      <c r="H196">
        <f ca="1">IFERROR(VLOOKUP($B196,OFFSET(Input!$A$1,0,MATCH(Index!H$6,Input!$1:$1,0)-1,10000,2),2,0),0)</f>
        <v>0</v>
      </c>
      <c r="I196">
        <f ca="1">IFERROR(VLOOKUP($B196,OFFSET(Input!$A$1,0,MATCH(Index!I$6,Input!$1:$1,0)-1,10000,2),2,0),0)</f>
        <v>0</v>
      </c>
      <c r="K196" t="e">
        <f t="shared" ca="1" si="14"/>
        <v>#VALUE!</v>
      </c>
      <c r="L196" s="30">
        <f t="shared" ca="1" si="15"/>
        <v>58.789818172813632</v>
      </c>
      <c r="N196" t="e">
        <f t="shared" ca="1" si="16"/>
        <v>#VALUE!</v>
      </c>
      <c r="O196">
        <f t="shared" ca="1" si="17"/>
        <v>0</v>
      </c>
      <c r="AE196">
        <f ca="1">VLOOKUP($B196,OFFSET(Input!$A$1,0,MATCH(Index!AE$6&amp;" Index",Input!$1:$1,0)-1,10000,2),2,0)</f>
        <v>19.39</v>
      </c>
    </row>
    <row r="197" spans="2:31" x14ac:dyDescent="0.25">
      <c r="B197" s="2">
        <v>37809</v>
      </c>
      <c r="C197">
        <f t="shared" ca="1" si="12"/>
        <v>0</v>
      </c>
      <c r="D197">
        <f t="shared" ca="1" si="13"/>
        <v>3</v>
      </c>
      <c r="E197" t="str">
        <f ca="1">IF($B197&lt;VLOOKUP(E$6&amp;" Equity",Param,4,0),"",IFERROR(VLOOKUP($B197,OFFSET(Input!$A$1,0,MATCH(Index!E$6&amp;" Equity",Input!$1:$1,0)-1,10000,2),2,0),E196))</f>
        <v/>
      </c>
      <c r="F197" s="33">
        <v>85.38</v>
      </c>
      <c r="H197">
        <f ca="1">IFERROR(VLOOKUP($B197,OFFSET(Input!$A$1,0,MATCH(Index!H$6,Input!$1:$1,0)-1,10000,2),2,0),0)</f>
        <v>0</v>
      </c>
      <c r="I197">
        <f ca="1">IFERROR(VLOOKUP($B197,OFFSET(Input!$A$1,0,MATCH(Index!I$6,Input!$1:$1,0)-1,10000,2),2,0),0)</f>
        <v>0</v>
      </c>
      <c r="K197" t="e">
        <f t="shared" ca="1" si="14"/>
        <v>#VALUE!</v>
      </c>
      <c r="L197" s="30">
        <f t="shared" ca="1" si="15"/>
        <v>58.789818172813632</v>
      </c>
      <c r="N197" t="e">
        <f t="shared" ca="1" si="16"/>
        <v>#VALUE!</v>
      </c>
      <c r="O197">
        <f t="shared" ca="1" si="17"/>
        <v>0</v>
      </c>
      <c r="AE197">
        <f ca="1">VLOOKUP($B197,OFFSET(Input!$A$1,0,MATCH(Index!AE$6&amp;" Index",Input!$1:$1,0)-1,10000,2),2,0)</f>
        <v>20.059999999999999</v>
      </c>
    </row>
    <row r="198" spans="2:31" x14ac:dyDescent="0.25">
      <c r="B198" s="2">
        <v>37810</v>
      </c>
      <c r="C198">
        <f t="shared" ca="1" si="12"/>
        <v>0</v>
      </c>
      <c r="D198">
        <f t="shared" ca="1" si="13"/>
        <v>4</v>
      </c>
      <c r="E198" t="str">
        <f ca="1">IF($B198&lt;VLOOKUP(E$6&amp;" Equity",Param,4,0),"",IFERROR(VLOOKUP($B198,OFFSET(Input!$A$1,0,MATCH(Index!E$6&amp;" Equity",Input!$1:$1,0)-1,10000,2),2,0),E197))</f>
        <v/>
      </c>
      <c r="F198" s="33">
        <v>85.38</v>
      </c>
      <c r="H198">
        <f ca="1">IFERROR(VLOOKUP($B198,OFFSET(Input!$A$1,0,MATCH(Index!H$6,Input!$1:$1,0)-1,10000,2),2,0),0)</f>
        <v>0</v>
      </c>
      <c r="I198">
        <f ca="1">IFERROR(VLOOKUP($B198,OFFSET(Input!$A$1,0,MATCH(Index!I$6,Input!$1:$1,0)-1,10000,2),2,0),0)</f>
        <v>0</v>
      </c>
      <c r="K198" t="e">
        <f t="shared" ca="1" si="14"/>
        <v>#VALUE!</v>
      </c>
      <c r="L198" s="30">
        <f t="shared" ca="1" si="15"/>
        <v>58.789818172813632</v>
      </c>
      <c r="N198" t="e">
        <f t="shared" ca="1" si="16"/>
        <v>#VALUE!</v>
      </c>
      <c r="O198">
        <f t="shared" ca="1" si="17"/>
        <v>0</v>
      </c>
      <c r="AE198">
        <f ca="1">VLOOKUP($B198,OFFSET(Input!$A$1,0,MATCH(Index!AE$6&amp;" Index",Input!$1:$1,0)-1,10000,2),2,0)</f>
        <v>19.48</v>
      </c>
    </row>
    <row r="199" spans="2:31" x14ac:dyDescent="0.25">
      <c r="B199" s="2">
        <v>37811</v>
      </c>
      <c r="C199">
        <f t="shared" ref="C199:C262" ca="1" si="18">IF(MONTH(B199)&lt;&gt;MONTH(B198),1,0)</f>
        <v>0</v>
      </c>
      <c r="D199">
        <f t="shared" ref="D199:D262" ca="1" si="19">IF(D198=5,0,IF(D198&lt;&gt;0,D198+1,IF(C198=1,1,0)))</f>
        <v>5</v>
      </c>
      <c r="E199" t="str">
        <f ca="1">IF($B199&lt;VLOOKUP(E$6&amp;" Equity",Param,4,0),"",IFERROR(VLOOKUP($B199,OFFSET(Input!$A$1,0,MATCH(Index!E$6&amp;" Equity",Input!$1:$1,0)-1,10000,2),2,0),E198))</f>
        <v/>
      </c>
      <c r="F199" s="33">
        <v>85.38</v>
      </c>
      <c r="H199">
        <f ca="1">IFERROR(VLOOKUP($B199,OFFSET(Input!$A$1,0,MATCH(Index!H$6,Input!$1:$1,0)-1,10000,2),2,0),0)</f>
        <v>0</v>
      </c>
      <c r="I199">
        <f ca="1">IFERROR(VLOOKUP($B199,OFFSET(Input!$A$1,0,MATCH(Index!I$6,Input!$1:$1,0)-1,10000,2),2,0),0)</f>
        <v>0</v>
      </c>
      <c r="K199" t="e">
        <f t="shared" ref="K199:K262" ca="1" si="20">IF($B199&lt;=L_date,IF($B199=L_date,1,K200/((E200+H200)/E199)),K198*((E199+H199)/E198))</f>
        <v>#VALUE!</v>
      </c>
      <c r="L199" s="30">
        <f t="shared" ref="L199:L262" ca="1" si="21">IF($B199&lt;=L_date,IF($B199=L_date,1,L200/((F200+I200)/F199)),L198*((F199+I199)/F198))</f>
        <v>58.789818172813632</v>
      </c>
      <c r="N199" t="e">
        <f t="shared" ca="1" si="16"/>
        <v>#VALUE!</v>
      </c>
      <c r="O199">
        <f t="shared" ca="1" si="17"/>
        <v>0</v>
      </c>
      <c r="AE199">
        <f ca="1">VLOOKUP($B199,OFFSET(Input!$A$1,0,MATCH(Index!AE$6&amp;" Index",Input!$1:$1,0)-1,10000,2),2,0)</f>
        <v>18.93</v>
      </c>
    </row>
    <row r="200" spans="2:31" x14ac:dyDescent="0.25">
      <c r="B200" s="2">
        <v>37812</v>
      </c>
      <c r="C200">
        <f t="shared" ca="1" si="18"/>
        <v>0</v>
      </c>
      <c r="D200">
        <f t="shared" ca="1" si="19"/>
        <v>0</v>
      </c>
      <c r="E200" t="str">
        <f ca="1">IF($B200&lt;VLOOKUP(E$6&amp;" Equity",Param,4,0),"",IFERROR(VLOOKUP($B200,OFFSET(Input!$A$1,0,MATCH(Index!E$6&amp;" Equity",Input!$1:$1,0)-1,10000,2),2,0),E199))</f>
        <v/>
      </c>
      <c r="F200" s="33">
        <v>85.38</v>
      </c>
      <c r="H200">
        <f ca="1">IFERROR(VLOOKUP($B200,OFFSET(Input!$A$1,0,MATCH(Index!H$6,Input!$1:$1,0)-1,10000,2),2,0),0)</f>
        <v>0</v>
      </c>
      <c r="I200">
        <f ca="1">IFERROR(VLOOKUP($B200,OFFSET(Input!$A$1,0,MATCH(Index!I$6,Input!$1:$1,0)-1,10000,2),2,0),0)</f>
        <v>0</v>
      </c>
      <c r="K200" t="e">
        <f t="shared" ca="1" si="20"/>
        <v>#VALUE!</v>
      </c>
      <c r="L200" s="30">
        <f t="shared" ca="1" si="21"/>
        <v>58.789818172813632</v>
      </c>
      <c r="N200" t="e">
        <f t="shared" ref="N200:N263" ca="1" si="22">LN(K200/K199)</f>
        <v>#VALUE!</v>
      </c>
      <c r="O200">
        <f t="shared" ref="O200:O263" ca="1" si="23">LN(L200/L199)</f>
        <v>0</v>
      </c>
      <c r="AE200">
        <f ca="1">VLOOKUP($B200,OFFSET(Input!$A$1,0,MATCH(Index!AE$6&amp;" Index",Input!$1:$1,0)-1,10000,2),2,0)</f>
        <v>19.190000000000001</v>
      </c>
    </row>
    <row r="201" spans="2:31" x14ac:dyDescent="0.25">
      <c r="B201" s="2">
        <v>37813</v>
      </c>
      <c r="C201">
        <f t="shared" ca="1" si="18"/>
        <v>0</v>
      </c>
      <c r="D201">
        <f t="shared" ca="1" si="19"/>
        <v>0</v>
      </c>
      <c r="E201" t="str">
        <f ca="1">IF($B201&lt;VLOOKUP(E$6&amp;" Equity",Param,4,0),"",IFERROR(VLOOKUP($B201,OFFSET(Input!$A$1,0,MATCH(Index!E$6&amp;" Equity",Input!$1:$1,0)-1,10000,2),2,0),E200))</f>
        <v/>
      </c>
      <c r="F201" s="33">
        <v>85.38</v>
      </c>
      <c r="H201">
        <f ca="1">IFERROR(VLOOKUP($B201,OFFSET(Input!$A$1,0,MATCH(Index!H$6,Input!$1:$1,0)-1,10000,2),2,0),0)</f>
        <v>0</v>
      </c>
      <c r="I201">
        <f ca="1">IFERROR(VLOOKUP($B201,OFFSET(Input!$A$1,0,MATCH(Index!I$6,Input!$1:$1,0)-1,10000,2),2,0),0)</f>
        <v>0</v>
      </c>
      <c r="K201" t="e">
        <f t="shared" ca="1" si="20"/>
        <v>#VALUE!</v>
      </c>
      <c r="L201" s="30">
        <f t="shared" ca="1" si="21"/>
        <v>58.789818172813632</v>
      </c>
      <c r="N201" t="e">
        <f t="shared" ca="1" si="22"/>
        <v>#VALUE!</v>
      </c>
      <c r="O201">
        <f t="shared" ca="1" si="23"/>
        <v>0</v>
      </c>
      <c r="AE201">
        <f ca="1">VLOOKUP($B201,OFFSET(Input!$A$1,0,MATCH(Index!AE$6&amp;" Index",Input!$1:$1,0)-1,10000,2),2,0)</f>
        <v>18.47</v>
      </c>
    </row>
    <row r="202" spans="2:31" x14ac:dyDescent="0.25">
      <c r="B202" s="2">
        <v>37816</v>
      </c>
      <c r="C202">
        <f t="shared" ca="1" si="18"/>
        <v>0</v>
      </c>
      <c r="D202">
        <f t="shared" ca="1" si="19"/>
        <v>0</v>
      </c>
      <c r="E202" t="str">
        <f ca="1">IF($B202&lt;VLOOKUP(E$6&amp;" Equity",Param,4,0),"",IFERROR(VLOOKUP($B202,OFFSET(Input!$A$1,0,MATCH(Index!E$6&amp;" Equity",Input!$1:$1,0)-1,10000,2),2,0),E201))</f>
        <v/>
      </c>
      <c r="F202" s="33">
        <v>85.38</v>
      </c>
      <c r="H202">
        <f ca="1">IFERROR(VLOOKUP($B202,OFFSET(Input!$A$1,0,MATCH(Index!H$6,Input!$1:$1,0)-1,10000,2),2,0),0)</f>
        <v>0</v>
      </c>
      <c r="I202">
        <f ca="1">IFERROR(VLOOKUP($B202,OFFSET(Input!$A$1,0,MATCH(Index!I$6,Input!$1:$1,0)-1,10000,2),2,0),0)</f>
        <v>0</v>
      </c>
      <c r="K202" t="e">
        <f t="shared" ca="1" si="20"/>
        <v>#VALUE!</v>
      </c>
      <c r="L202" s="30">
        <f t="shared" ca="1" si="21"/>
        <v>58.789818172813632</v>
      </c>
      <c r="N202" t="e">
        <f t="shared" ca="1" si="22"/>
        <v>#VALUE!</v>
      </c>
      <c r="O202">
        <f t="shared" ca="1" si="23"/>
        <v>0</v>
      </c>
      <c r="AE202">
        <f ca="1">VLOOKUP($B202,OFFSET(Input!$A$1,0,MATCH(Index!AE$6&amp;" Index",Input!$1:$1,0)-1,10000,2),2,0)</f>
        <v>19.59</v>
      </c>
    </row>
    <row r="203" spans="2:31" x14ac:dyDescent="0.25">
      <c r="B203" s="2">
        <v>37817</v>
      </c>
      <c r="C203">
        <f t="shared" ca="1" si="18"/>
        <v>0</v>
      </c>
      <c r="D203">
        <f t="shared" ca="1" si="19"/>
        <v>0</v>
      </c>
      <c r="E203" t="str">
        <f ca="1">IF($B203&lt;VLOOKUP(E$6&amp;" Equity",Param,4,0),"",IFERROR(VLOOKUP($B203,OFFSET(Input!$A$1,0,MATCH(Index!E$6&amp;" Equity",Input!$1:$1,0)-1,10000,2),2,0),E202))</f>
        <v/>
      </c>
      <c r="F203" s="33">
        <v>85.38</v>
      </c>
      <c r="H203">
        <f ca="1">IFERROR(VLOOKUP($B203,OFFSET(Input!$A$1,0,MATCH(Index!H$6,Input!$1:$1,0)-1,10000,2),2,0),0)</f>
        <v>0</v>
      </c>
      <c r="I203">
        <f ca="1">IFERROR(VLOOKUP($B203,OFFSET(Input!$A$1,0,MATCH(Index!I$6,Input!$1:$1,0)-1,10000,2),2,0),0)</f>
        <v>0</v>
      </c>
      <c r="K203" t="e">
        <f t="shared" ca="1" si="20"/>
        <v>#VALUE!</v>
      </c>
      <c r="L203" s="30">
        <f t="shared" ca="1" si="21"/>
        <v>58.789818172813632</v>
      </c>
      <c r="N203" t="e">
        <f t="shared" ca="1" si="22"/>
        <v>#VALUE!</v>
      </c>
      <c r="O203">
        <f t="shared" ca="1" si="23"/>
        <v>0</v>
      </c>
      <c r="AE203">
        <f ca="1">VLOOKUP($B203,OFFSET(Input!$A$1,0,MATCH(Index!AE$6&amp;" Index",Input!$1:$1,0)-1,10000,2),2,0)</f>
        <v>19.55</v>
      </c>
    </row>
    <row r="204" spans="2:31" x14ac:dyDescent="0.25">
      <c r="B204" s="2">
        <v>37818</v>
      </c>
      <c r="C204">
        <f t="shared" ca="1" si="18"/>
        <v>0</v>
      </c>
      <c r="D204">
        <f t="shared" ca="1" si="19"/>
        <v>0</v>
      </c>
      <c r="E204" t="str">
        <f ca="1">IF($B204&lt;VLOOKUP(E$6&amp;" Equity",Param,4,0),"",IFERROR(VLOOKUP($B204,OFFSET(Input!$A$1,0,MATCH(Index!E$6&amp;" Equity",Input!$1:$1,0)-1,10000,2),2,0),E203))</f>
        <v/>
      </c>
      <c r="F204" s="33">
        <v>85.38</v>
      </c>
      <c r="H204">
        <f ca="1">IFERROR(VLOOKUP($B204,OFFSET(Input!$A$1,0,MATCH(Index!H$6,Input!$1:$1,0)-1,10000,2),2,0),0)</f>
        <v>0</v>
      </c>
      <c r="I204">
        <f ca="1">IFERROR(VLOOKUP($B204,OFFSET(Input!$A$1,0,MATCH(Index!I$6,Input!$1:$1,0)-1,10000,2),2,0),0)</f>
        <v>0</v>
      </c>
      <c r="K204" t="e">
        <f t="shared" ca="1" si="20"/>
        <v>#VALUE!</v>
      </c>
      <c r="L204" s="30">
        <f t="shared" ca="1" si="21"/>
        <v>58.789818172813632</v>
      </c>
      <c r="N204" t="e">
        <f t="shared" ca="1" si="22"/>
        <v>#VALUE!</v>
      </c>
      <c r="O204">
        <f t="shared" ca="1" si="23"/>
        <v>0</v>
      </c>
      <c r="AE204">
        <f ca="1">VLOOKUP($B204,OFFSET(Input!$A$1,0,MATCH(Index!AE$6&amp;" Index",Input!$1:$1,0)-1,10000,2),2,0)</f>
        <v>19.760000000000002</v>
      </c>
    </row>
    <row r="205" spans="2:31" x14ac:dyDescent="0.25">
      <c r="B205" s="2">
        <v>37819</v>
      </c>
      <c r="C205">
        <f t="shared" ca="1" si="18"/>
        <v>0</v>
      </c>
      <c r="D205">
        <f t="shared" ca="1" si="19"/>
        <v>0</v>
      </c>
      <c r="E205" t="str">
        <f ca="1">IF($B205&lt;VLOOKUP(E$6&amp;" Equity",Param,4,0),"",IFERROR(VLOOKUP($B205,OFFSET(Input!$A$1,0,MATCH(Index!E$6&amp;" Equity",Input!$1:$1,0)-1,10000,2),2,0),E204))</f>
        <v/>
      </c>
      <c r="F205" s="33">
        <v>85.38</v>
      </c>
      <c r="H205">
        <f ca="1">IFERROR(VLOOKUP($B205,OFFSET(Input!$A$1,0,MATCH(Index!H$6,Input!$1:$1,0)-1,10000,2),2,0),0)</f>
        <v>0</v>
      </c>
      <c r="I205">
        <f ca="1">IFERROR(VLOOKUP($B205,OFFSET(Input!$A$1,0,MATCH(Index!I$6,Input!$1:$1,0)-1,10000,2),2,0),0)</f>
        <v>0</v>
      </c>
      <c r="K205" t="e">
        <f t="shared" ca="1" si="20"/>
        <v>#VALUE!</v>
      </c>
      <c r="L205" s="30">
        <f t="shared" ca="1" si="21"/>
        <v>58.789818172813632</v>
      </c>
      <c r="N205" t="e">
        <f t="shared" ca="1" si="22"/>
        <v>#VALUE!</v>
      </c>
      <c r="O205">
        <f t="shared" ca="1" si="23"/>
        <v>0</v>
      </c>
      <c r="AE205">
        <f ca="1">VLOOKUP($B205,OFFSET(Input!$A$1,0,MATCH(Index!AE$6&amp;" Index",Input!$1:$1,0)-1,10000,2),2,0)</f>
        <v>20.22</v>
      </c>
    </row>
    <row r="206" spans="2:31" x14ac:dyDescent="0.25">
      <c r="B206" s="2">
        <v>37820</v>
      </c>
      <c r="C206">
        <f t="shared" ca="1" si="18"/>
        <v>0</v>
      </c>
      <c r="D206">
        <f t="shared" ca="1" si="19"/>
        <v>0</v>
      </c>
      <c r="E206" t="str">
        <f ca="1">IF($B206&lt;VLOOKUP(E$6&amp;" Equity",Param,4,0),"",IFERROR(VLOOKUP($B206,OFFSET(Input!$A$1,0,MATCH(Index!E$6&amp;" Equity",Input!$1:$1,0)-1,10000,2),2,0),E205))</f>
        <v/>
      </c>
      <c r="F206" s="33">
        <v>85.38</v>
      </c>
      <c r="H206">
        <f ca="1">IFERROR(VLOOKUP($B206,OFFSET(Input!$A$1,0,MATCH(Index!H$6,Input!$1:$1,0)-1,10000,2),2,0),0)</f>
        <v>0</v>
      </c>
      <c r="I206">
        <f ca="1">IFERROR(VLOOKUP($B206,OFFSET(Input!$A$1,0,MATCH(Index!I$6,Input!$1:$1,0)-1,10000,2),2,0),0)</f>
        <v>0</v>
      </c>
      <c r="K206" t="e">
        <f t="shared" ca="1" si="20"/>
        <v>#VALUE!</v>
      </c>
      <c r="L206" s="30">
        <f t="shared" ca="1" si="21"/>
        <v>58.789818172813632</v>
      </c>
      <c r="N206" t="e">
        <f t="shared" ca="1" si="22"/>
        <v>#VALUE!</v>
      </c>
      <c r="O206">
        <f t="shared" ca="1" si="23"/>
        <v>0</v>
      </c>
      <c r="AE206">
        <f ca="1">VLOOKUP($B206,OFFSET(Input!$A$1,0,MATCH(Index!AE$6&amp;" Index",Input!$1:$1,0)-1,10000,2),2,0)</f>
        <v>19.11</v>
      </c>
    </row>
    <row r="207" spans="2:31" x14ac:dyDescent="0.25">
      <c r="B207" s="2">
        <v>37823</v>
      </c>
      <c r="C207">
        <f t="shared" ca="1" si="18"/>
        <v>0</v>
      </c>
      <c r="D207">
        <f t="shared" ca="1" si="19"/>
        <v>0</v>
      </c>
      <c r="E207" t="str">
        <f ca="1">IF($B207&lt;VLOOKUP(E$6&amp;" Equity",Param,4,0),"",IFERROR(VLOOKUP($B207,OFFSET(Input!$A$1,0,MATCH(Index!E$6&amp;" Equity",Input!$1:$1,0)-1,10000,2),2,0),E206))</f>
        <v/>
      </c>
      <c r="F207" s="33">
        <v>85.38</v>
      </c>
      <c r="H207">
        <f ca="1">IFERROR(VLOOKUP($B207,OFFSET(Input!$A$1,0,MATCH(Index!H$6,Input!$1:$1,0)-1,10000,2),2,0),0)</f>
        <v>0</v>
      </c>
      <c r="I207">
        <f ca="1">IFERROR(VLOOKUP($B207,OFFSET(Input!$A$1,0,MATCH(Index!I$6,Input!$1:$1,0)-1,10000,2),2,0),0)</f>
        <v>0</v>
      </c>
      <c r="K207" t="e">
        <f t="shared" ca="1" si="20"/>
        <v>#VALUE!</v>
      </c>
      <c r="L207" s="30">
        <f t="shared" ca="1" si="21"/>
        <v>58.789818172813632</v>
      </c>
      <c r="N207" t="e">
        <f t="shared" ca="1" si="22"/>
        <v>#VALUE!</v>
      </c>
      <c r="O207">
        <f t="shared" ca="1" si="23"/>
        <v>0</v>
      </c>
      <c r="AE207">
        <f ca="1">VLOOKUP($B207,OFFSET(Input!$A$1,0,MATCH(Index!AE$6&amp;" Index",Input!$1:$1,0)-1,10000,2),2,0)</f>
        <v>19.78</v>
      </c>
    </row>
    <row r="208" spans="2:31" x14ac:dyDescent="0.25">
      <c r="B208" s="2">
        <v>37824</v>
      </c>
      <c r="C208">
        <f t="shared" ca="1" si="18"/>
        <v>0</v>
      </c>
      <c r="D208">
        <f t="shared" ca="1" si="19"/>
        <v>0</v>
      </c>
      <c r="E208" t="str">
        <f ca="1">IF($B208&lt;VLOOKUP(E$6&amp;" Equity",Param,4,0),"",IFERROR(VLOOKUP($B208,OFFSET(Input!$A$1,0,MATCH(Index!E$6&amp;" Equity",Input!$1:$1,0)-1,10000,2),2,0),E207))</f>
        <v/>
      </c>
      <c r="F208" s="33">
        <v>85.38</v>
      </c>
      <c r="H208">
        <f ca="1">IFERROR(VLOOKUP($B208,OFFSET(Input!$A$1,0,MATCH(Index!H$6,Input!$1:$1,0)-1,10000,2),2,0),0)</f>
        <v>0</v>
      </c>
      <c r="I208">
        <f ca="1">IFERROR(VLOOKUP($B208,OFFSET(Input!$A$1,0,MATCH(Index!I$6,Input!$1:$1,0)-1,10000,2),2,0),0)</f>
        <v>0</v>
      </c>
      <c r="K208" t="e">
        <f t="shared" ca="1" si="20"/>
        <v>#VALUE!</v>
      </c>
      <c r="L208" s="30">
        <f t="shared" ca="1" si="21"/>
        <v>58.789818172813632</v>
      </c>
      <c r="N208" t="e">
        <f t="shared" ca="1" si="22"/>
        <v>#VALUE!</v>
      </c>
      <c r="O208">
        <f t="shared" ca="1" si="23"/>
        <v>0</v>
      </c>
      <c r="AE208">
        <f ca="1">VLOOKUP($B208,OFFSET(Input!$A$1,0,MATCH(Index!AE$6&amp;" Index",Input!$1:$1,0)-1,10000,2),2,0)</f>
        <v>19.170000000000002</v>
      </c>
    </row>
    <row r="209" spans="2:31" x14ac:dyDescent="0.25">
      <c r="B209" s="2">
        <v>37825</v>
      </c>
      <c r="C209">
        <f t="shared" ca="1" si="18"/>
        <v>0</v>
      </c>
      <c r="D209">
        <f t="shared" ca="1" si="19"/>
        <v>0</v>
      </c>
      <c r="E209" t="str">
        <f ca="1">IF($B209&lt;VLOOKUP(E$6&amp;" Equity",Param,4,0),"",IFERROR(VLOOKUP($B209,OFFSET(Input!$A$1,0,MATCH(Index!E$6&amp;" Equity",Input!$1:$1,0)-1,10000,2),2,0),E208))</f>
        <v/>
      </c>
      <c r="F209" s="33">
        <v>85.38</v>
      </c>
      <c r="H209">
        <f ca="1">IFERROR(VLOOKUP($B209,OFFSET(Input!$A$1,0,MATCH(Index!H$6,Input!$1:$1,0)-1,10000,2),2,0),0)</f>
        <v>0</v>
      </c>
      <c r="I209">
        <f ca="1">IFERROR(VLOOKUP($B209,OFFSET(Input!$A$1,0,MATCH(Index!I$6,Input!$1:$1,0)-1,10000,2),2,0),0)</f>
        <v>0</v>
      </c>
      <c r="K209" t="e">
        <f t="shared" ca="1" si="20"/>
        <v>#VALUE!</v>
      </c>
      <c r="L209" s="30">
        <f t="shared" ca="1" si="21"/>
        <v>58.789818172813632</v>
      </c>
      <c r="N209" t="e">
        <f t="shared" ca="1" si="22"/>
        <v>#VALUE!</v>
      </c>
      <c r="O209">
        <f t="shared" ca="1" si="23"/>
        <v>0</v>
      </c>
      <c r="AE209">
        <f ca="1">VLOOKUP($B209,OFFSET(Input!$A$1,0,MATCH(Index!AE$6&amp;" Index",Input!$1:$1,0)-1,10000,2),2,0)</f>
        <v>18.64</v>
      </c>
    </row>
    <row r="210" spans="2:31" x14ac:dyDescent="0.25">
      <c r="B210" s="2">
        <v>37826</v>
      </c>
      <c r="C210">
        <f t="shared" ca="1" si="18"/>
        <v>0</v>
      </c>
      <c r="D210">
        <f t="shared" ca="1" si="19"/>
        <v>0</v>
      </c>
      <c r="E210" t="str">
        <f ca="1">IF($B210&lt;VLOOKUP(E$6&amp;" Equity",Param,4,0),"",IFERROR(VLOOKUP($B210,OFFSET(Input!$A$1,0,MATCH(Index!E$6&amp;" Equity",Input!$1:$1,0)-1,10000,2),2,0),E209))</f>
        <v/>
      </c>
      <c r="F210" s="33">
        <v>85.38</v>
      </c>
      <c r="H210">
        <f ca="1">IFERROR(VLOOKUP($B210,OFFSET(Input!$A$1,0,MATCH(Index!H$6,Input!$1:$1,0)-1,10000,2),2,0),0)</f>
        <v>0</v>
      </c>
      <c r="I210">
        <f ca="1">IFERROR(VLOOKUP($B210,OFFSET(Input!$A$1,0,MATCH(Index!I$6,Input!$1:$1,0)-1,10000,2),2,0),0)</f>
        <v>0</v>
      </c>
      <c r="K210" t="e">
        <f t="shared" ca="1" si="20"/>
        <v>#VALUE!</v>
      </c>
      <c r="L210" s="30">
        <f t="shared" ca="1" si="21"/>
        <v>58.789818172813632</v>
      </c>
      <c r="N210" t="e">
        <f t="shared" ca="1" si="22"/>
        <v>#VALUE!</v>
      </c>
      <c r="O210">
        <f t="shared" ca="1" si="23"/>
        <v>0</v>
      </c>
      <c r="AE210">
        <f ca="1">VLOOKUP($B210,OFFSET(Input!$A$1,0,MATCH(Index!AE$6&amp;" Index",Input!$1:$1,0)-1,10000,2),2,0)</f>
        <v>18.600000000000001</v>
      </c>
    </row>
    <row r="211" spans="2:31" x14ac:dyDescent="0.25">
      <c r="B211" s="2">
        <v>37827</v>
      </c>
      <c r="C211">
        <f t="shared" ca="1" si="18"/>
        <v>0</v>
      </c>
      <c r="D211">
        <f t="shared" ca="1" si="19"/>
        <v>0</v>
      </c>
      <c r="E211" t="str">
        <f ca="1">IF($B211&lt;VLOOKUP(E$6&amp;" Equity",Param,4,0),"",IFERROR(VLOOKUP($B211,OFFSET(Input!$A$1,0,MATCH(Index!E$6&amp;" Equity",Input!$1:$1,0)-1,10000,2),2,0),E210))</f>
        <v/>
      </c>
      <c r="F211" s="33">
        <v>85.38</v>
      </c>
      <c r="H211">
        <f ca="1">IFERROR(VLOOKUP($B211,OFFSET(Input!$A$1,0,MATCH(Index!H$6,Input!$1:$1,0)-1,10000,2),2,0),0)</f>
        <v>0</v>
      </c>
      <c r="I211">
        <f ca="1">IFERROR(VLOOKUP($B211,OFFSET(Input!$A$1,0,MATCH(Index!I$6,Input!$1:$1,0)-1,10000,2),2,0),0)</f>
        <v>0</v>
      </c>
      <c r="K211" t="e">
        <f t="shared" ca="1" si="20"/>
        <v>#VALUE!</v>
      </c>
      <c r="L211" s="30">
        <f t="shared" ca="1" si="21"/>
        <v>58.789818172813632</v>
      </c>
      <c r="N211" t="e">
        <f t="shared" ca="1" si="22"/>
        <v>#VALUE!</v>
      </c>
      <c r="O211">
        <f t="shared" ca="1" si="23"/>
        <v>0</v>
      </c>
      <c r="AE211">
        <f ca="1">VLOOKUP($B211,OFFSET(Input!$A$1,0,MATCH(Index!AE$6&amp;" Index",Input!$1:$1,0)-1,10000,2),2,0)</f>
        <v>17.75</v>
      </c>
    </row>
    <row r="212" spans="2:31" x14ac:dyDescent="0.25">
      <c r="B212" s="2">
        <v>37830</v>
      </c>
      <c r="C212">
        <f t="shared" ca="1" si="18"/>
        <v>0</v>
      </c>
      <c r="D212">
        <f t="shared" ca="1" si="19"/>
        <v>0</v>
      </c>
      <c r="E212" t="str">
        <f ca="1">IF($B212&lt;VLOOKUP(E$6&amp;" Equity",Param,4,0),"",IFERROR(VLOOKUP($B212,OFFSET(Input!$A$1,0,MATCH(Index!E$6&amp;" Equity",Input!$1:$1,0)-1,10000,2),2,0),E211))</f>
        <v/>
      </c>
      <c r="F212" s="33">
        <v>85.38</v>
      </c>
      <c r="H212">
        <f ca="1">IFERROR(VLOOKUP($B212,OFFSET(Input!$A$1,0,MATCH(Index!H$6,Input!$1:$1,0)-1,10000,2),2,0),0)</f>
        <v>0</v>
      </c>
      <c r="I212">
        <f ca="1">IFERROR(VLOOKUP($B212,OFFSET(Input!$A$1,0,MATCH(Index!I$6,Input!$1:$1,0)-1,10000,2),2,0),0)</f>
        <v>0</v>
      </c>
      <c r="K212" t="e">
        <f t="shared" ca="1" si="20"/>
        <v>#VALUE!</v>
      </c>
      <c r="L212" s="30">
        <f t="shared" ca="1" si="21"/>
        <v>58.789818172813632</v>
      </c>
      <c r="N212" t="e">
        <f t="shared" ca="1" si="22"/>
        <v>#VALUE!</v>
      </c>
      <c r="O212">
        <f t="shared" ca="1" si="23"/>
        <v>0</v>
      </c>
      <c r="AE212">
        <f ca="1">VLOOKUP($B212,OFFSET(Input!$A$1,0,MATCH(Index!AE$6&amp;" Index",Input!$1:$1,0)-1,10000,2),2,0)</f>
        <v>18.36</v>
      </c>
    </row>
    <row r="213" spans="2:31" x14ac:dyDescent="0.25">
      <c r="B213" s="2">
        <v>37831</v>
      </c>
      <c r="C213">
        <f t="shared" ca="1" si="18"/>
        <v>0</v>
      </c>
      <c r="D213">
        <f t="shared" ca="1" si="19"/>
        <v>0</v>
      </c>
      <c r="E213" t="str">
        <f ca="1">IF($B213&lt;VLOOKUP(E$6&amp;" Equity",Param,4,0),"",IFERROR(VLOOKUP($B213,OFFSET(Input!$A$1,0,MATCH(Index!E$6&amp;" Equity",Input!$1:$1,0)-1,10000,2),2,0),E212))</f>
        <v/>
      </c>
      <c r="F213" s="33">
        <v>85.38</v>
      </c>
      <c r="H213">
        <f ca="1">IFERROR(VLOOKUP($B213,OFFSET(Input!$A$1,0,MATCH(Index!H$6,Input!$1:$1,0)-1,10000,2),2,0),0)</f>
        <v>0</v>
      </c>
      <c r="I213">
        <f ca="1">IFERROR(VLOOKUP($B213,OFFSET(Input!$A$1,0,MATCH(Index!I$6,Input!$1:$1,0)-1,10000,2),2,0),0)</f>
        <v>0</v>
      </c>
      <c r="K213" t="e">
        <f t="shared" ca="1" si="20"/>
        <v>#VALUE!</v>
      </c>
      <c r="L213" s="30">
        <f t="shared" ca="1" si="21"/>
        <v>58.789818172813632</v>
      </c>
      <c r="N213" t="e">
        <f t="shared" ca="1" si="22"/>
        <v>#VALUE!</v>
      </c>
      <c r="O213">
        <f t="shared" ca="1" si="23"/>
        <v>0</v>
      </c>
      <c r="AE213">
        <f ca="1">VLOOKUP($B213,OFFSET(Input!$A$1,0,MATCH(Index!AE$6&amp;" Index",Input!$1:$1,0)-1,10000,2),2,0)</f>
        <v>18.670000000000002</v>
      </c>
    </row>
    <row r="214" spans="2:31" x14ac:dyDescent="0.25">
      <c r="B214" s="2">
        <v>37832</v>
      </c>
      <c r="C214">
        <f t="shared" ca="1" si="18"/>
        <v>0</v>
      </c>
      <c r="D214">
        <f t="shared" ca="1" si="19"/>
        <v>0</v>
      </c>
      <c r="E214" t="str">
        <f ca="1">IF($B214&lt;VLOOKUP(E$6&amp;" Equity",Param,4,0),"",IFERROR(VLOOKUP($B214,OFFSET(Input!$A$1,0,MATCH(Index!E$6&amp;" Equity",Input!$1:$1,0)-1,10000,2),2,0),E213))</f>
        <v/>
      </c>
      <c r="F214" s="33">
        <v>85.38</v>
      </c>
      <c r="H214">
        <f ca="1">IFERROR(VLOOKUP($B214,OFFSET(Input!$A$1,0,MATCH(Index!H$6,Input!$1:$1,0)-1,10000,2),2,0),0)</f>
        <v>0</v>
      </c>
      <c r="I214">
        <f ca="1">IFERROR(VLOOKUP($B214,OFFSET(Input!$A$1,0,MATCH(Index!I$6,Input!$1:$1,0)-1,10000,2),2,0),0)</f>
        <v>0</v>
      </c>
      <c r="K214" t="e">
        <f t="shared" ca="1" si="20"/>
        <v>#VALUE!</v>
      </c>
      <c r="L214" s="30">
        <f t="shared" ca="1" si="21"/>
        <v>58.789818172813632</v>
      </c>
      <c r="N214" t="e">
        <f t="shared" ca="1" si="22"/>
        <v>#VALUE!</v>
      </c>
      <c r="O214">
        <f t="shared" ca="1" si="23"/>
        <v>0</v>
      </c>
      <c r="AE214">
        <f ca="1">VLOOKUP($B214,OFFSET(Input!$A$1,0,MATCH(Index!AE$6&amp;" Index",Input!$1:$1,0)-1,10000,2),2,0)</f>
        <v>18.850000000000001</v>
      </c>
    </row>
    <row r="215" spans="2:31" x14ac:dyDescent="0.25">
      <c r="B215" s="2">
        <v>37833</v>
      </c>
      <c r="C215">
        <f t="shared" ca="1" si="18"/>
        <v>0</v>
      </c>
      <c r="D215">
        <f t="shared" ca="1" si="19"/>
        <v>0</v>
      </c>
      <c r="E215" t="str">
        <f ca="1">IF($B215&lt;VLOOKUP(E$6&amp;" Equity",Param,4,0),"",IFERROR(VLOOKUP($B215,OFFSET(Input!$A$1,0,MATCH(Index!E$6&amp;" Equity",Input!$1:$1,0)-1,10000,2),2,0),E214))</f>
        <v/>
      </c>
      <c r="F215" s="33">
        <v>85.38</v>
      </c>
      <c r="H215">
        <f ca="1">IFERROR(VLOOKUP($B215,OFFSET(Input!$A$1,0,MATCH(Index!H$6,Input!$1:$1,0)-1,10000,2),2,0),0)</f>
        <v>0</v>
      </c>
      <c r="I215">
        <f ca="1">IFERROR(VLOOKUP($B215,OFFSET(Input!$A$1,0,MATCH(Index!I$6,Input!$1:$1,0)-1,10000,2),2,0),0)</f>
        <v>0</v>
      </c>
      <c r="K215" t="e">
        <f t="shared" ca="1" si="20"/>
        <v>#VALUE!</v>
      </c>
      <c r="L215" s="30">
        <f t="shared" ca="1" si="21"/>
        <v>58.789818172813632</v>
      </c>
      <c r="N215" t="e">
        <f t="shared" ca="1" si="22"/>
        <v>#VALUE!</v>
      </c>
      <c r="O215">
        <f t="shared" ca="1" si="23"/>
        <v>0</v>
      </c>
      <c r="AE215">
        <f ca="1">VLOOKUP($B215,OFFSET(Input!$A$1,0,MATCH(Index!AE$6&amp;" Index",Input!$1:$1,0)-1,10000,2),2,0)</f>
        <v>19.489999999999998</v>
      </c>
    </row>
    <row r="216" spans="2:31" x14ac:dyDescent="0.25">
      <c r="B216" s="2">
        <v>37834</v>
      </c>
      <c r="C216">
        <f t="shared" ca="1" si="18"/>
        <v>1</v>
      </c>
      <c r="D216">
        <f t="shared" ca="1" si="19"/>
        <v>0</v>
      </c>
      <c r="E216" t="str">
        <f ca="1">IF($B216&lt;VLOOKUP(E$6&amp;" Equity",Param,4,0),"",IFERROR(VLOOKUP($B216,OFFSET(Input!$A$1,0,MATCH(Index!E$6&amp;" Equity",Input!$1:$1,0)-1,10000,2),2,0),E215))</f>
        <v/>
      </c>
      <c r="F216" s="33">
        <v>85.38</v>
      </c>
      <c r="H216">
        <f ca="1">IFERROR(VLOOKUP($B216,OFFSET(Input!$A$1,0,MATCH(Index!H$6,Input!$1:$1,0)-1,10000,2),2,0),0)</f>
        <v>0</v>
      </c>
      <c r="I216">
        <f ca="1">IFERROR(VLOOKUP($B216,OFFSET(Input!$A$1,0,MATCH(Index!I$6,Input!$1:$1,0)-1,10000,2),2,0),0)</f>
        <v>0.37798599999999999</v>
      </c>
      <c r="K216" t="e">
        <f t="shared" ca="1" si="20"/>
        <v>#VALUE!</v>
      </c>
      <c r="L216" s="30">
        <f t="shared" ca="1" si="21"/>
        <v>59.050086715936956</v>
      </c>
      <c r="N216" t="e">
        <f t="shared" ca="1" si="22"/>
        <v>#VALUE!</v>
      </c>
      <c r="O216">
        <f t="shared" ca="1" si="23"/>
        <v>4.417331575128104E-3</v>
      </c>
      <c r="AE216">
        <f ca="1">VLOOKUP($B216,OFFSET(Input!$A$1,0,MATCH(Index!AE$6&amp;" Index",Input!$1:$1,0)-1,10000,2),2,0)</f>
        <v>20.75</v>
      </c>
    </row>
    <row r="217" spans="2:31" x14ac:dyDescent="0.25">
      <c r="B217" s="2">
        <v>37837</v>
      </c>
      <c r="C217">
        <f t="shared" ca="1" si="18"/>
        <v>0</v>
      </c>
      <c r="D217">
        <f t="shared" ca="1" si="19"/>
        <v>1</v>
      </c>
      <c r="E217" t="str">
        <f ca="1">IF($B217&lt;VLOOKUP(E$6&amp;" Equity",Param,4,0),"",IFERROR(VLOOKUP($B217,OFFSET(Input!$A$1,0,MATCH(Index!E$6&amp;" Equity",Input!$1:$1,0)-1,10000,2),2,0),E216))</f>
        <v/>
      </c>
      <c r="F217" s="33">
        <v>85.38</v>
      </c>
      <c r="H217">
        <f ca="1">IFERROR(VLOOKUP($B217,OFFSET(Input!$A$1,0,MATCH(Index!H$6,Input!$1:$1,0)-1,10000,2),2,0),0)</f>
        <v>0</v>
      </c>
      <c r="I217">
        <f ca="1">IFERROR(VLOOKUP($B217,OFFSET(Input!$A$1,0,MATCH(Index!I$6,Input!$1:$1,0)-1,10000,2),2,0),0)</f>
        <v>0</v>
      </c>
      <c r="K217" t="e">
        <f t="shared" ca="1" si="20"/>
        <v>#VALUE!</v>
      </c>
      <c r="L217" s="30">
        <f t="shared" ca="1" si="21"/>
        <v>59.050086715936956</v>
      </c>
      <c r="N217" t="e">
        <f t="shared" ca="1" si="22"/>
        <v>#VALUE!</v>
      </c>
      <c r="O217">
        <f t="shared" ca="1" si="23"/>
        <v>0</v>
      </c>
      <c r="AE217">
        <f ca="1">VLOOKUP($B217,OFFSET(Input!$A$1,0,MATCH(Index!AE$6&amp;" Index",Input!$1:$1,0)-1,10000,2),2,0)</f>
        <v>21.27</v>
      </c>
    </row>
    <row r="218" spans="2:31" x14ac:dyDescent="0.25">
      <c r="B218" s="2">
        <v>37838</v>
      </c>
      <c r="C218">
        <f t="shared" ca="1" si="18"/>
        <v>0</v>
      </c>
      <c r="D218">
        <f t="shared" ca="1" si="19"/>
        <v>2</v>
      </c>
      <c r="E218" t="str">
        <f ca="1">IF($B218&lt;VLOOKUP(E$6&amp;" Equity",Param,4,0),"",IFERROR(VLOOKUP($B218,OFFSET(Input!$A$1,0,MATCH(Index!E$6&amp;" Equity",Input!$1:$1,0)-1,10000,2),2,0),E217))</f>
        <v/>
      </c>
      <c r="F218" s="33">
        <v>85.38</v>
      </c>
      <c r="H218">
        <f ca="1">IFERROR(VLOOKUP($B218,OFFSET(Input!$A$1,0,MATCH(Index!H$6,Input!$1:$1,0)-1,10000,2),2,0),0)</f>
        <v>0</v>
      </c>
      <c r="I218">
        <f ca="1">IFERROR(VLOOKUP($B218,OFFSET(Input!$A$1,0,MATCH(Index!I$6,Input!$1:$1,0)-1,10000,2),2,0),0)</f>
        <v>0</v>
      </c>
      <c r="K218" t="e">
        <f t="shared" ca="1" si="20"/>
        <v>#VALUE!</v>
      </c>
      <c r="L218" s="30">
        <f t="shared" ca="1" si="21"/>
        <v>59.050086715936956</v>
      </c>
      <c r="N218" t="e">
        <f t="shared" ca="1" si="22"/>
        <v>#VALUE!</v>
      </c>
      <c r="O218">
        <f t="shared" ca="1" si="23"/>
        <v>0</v>
      </c>
      <c r="AE218">
        <f ca="1">VLOOKUP($B218,OFFSET(Input!$A$1,0,MATCH(Index!AE$6&amp;" Index",Input!$1:$1,0)-1,10000,2),2,0)</f>
        <v>22.68</v>
      </c>
    </row>
    <row r="219" spans="2:31" x14ac:dyDescent="0.25">
      <c r="B219" s="2">
        <v>37839</v>
      </c>
      <c r="C219">
        <f t="shared" ca="1" si="18"/>
        <v>0</v>
      </c>
      <c r="D219">
        <f t="shared" ca="1" si="19"/>
        <v>3</v>
      </c>
      <c r="E219" t="str">
        <f ca="1">IF($B219&lt;VLOOKUP(E$6&amp;" Equity",Param,4,0),"",IFERROR(VLOOKUP($B219,OFFSET(Input!$A$1,0,MATCH(Index!E$6&amp;" Equity",Input!$1:$1,0)-1,10000,2),2,0),E218))</f>
        <v/>
      </c>
      <c r="F219" s="33">
        <v>85.38</v>
      </c>
      <c r="H219">
        <f ca="1">IFERROR(VLOOKUP($B219,OFFSET(Input!$A$1,0,MATCH(Index!H$6,Input!$1:$1,0)-1,10000,2),2,0),0)</f>
        <v>0</v>
      </c>
      <c r="I219">
        <f ca="1">IFERROR(VLOOKUP($B219,OFFSET(Input!$A$1,0,MATCH(Index!I$6,Input!$1:$1,0)-1,10000,2),2,0),0)</f>
        <v>0</v>
      </c>
      <c r="K219" t="e">
        <f t="shared" ca="1" si="20"/>
        <v>#VALUE!</v>
      </c>
      <c r="L219" s="30">
        <f t="shared" ca="1" si="21"/>
        <v>59.050086715936956</v>
      </c>
      <c r="N219" t="e">
        <f t="shared" ca="1" si="22"/>
        <v>#VALUE!</v>
      </c>
      <c r="O219">
        <f t="shared" ca="1" si="23"/>
        <v>0</v>
      </c>
      <c r="AE219">
        <f ca="1">VLOOKUP($B219,OFFSET(Input!$A$1,0,MATCH(Index!AE$6&amp;" Index",Input!$1:$1,0)-1,10000,2),2,0)</f>
        <v>21.5</v>
      </c>
    </row>
    <row r="220" spans="2:31" x14ac:dyDescent="0.25">
      <c r="B220" s="2">
        <v>37840</v>
      </c>
      <c r="C220">
        <f t="shared" ca="1" si="18"/>
        <v>0</v>
      </c>
      <c r="D220">
        <f t="shared" ca="1" si="19"/>
        <v>4</v>
      </c>
      <c r="E220" t="str">
        <f ca="1">IF($B220&lt;VLOOKUP(E$6&amp;" Equity",Param,4,0),"",IFERROR(VLOOKUP($B220,OFFSET(Input!$A$1,0,MATCH(Index!E$6&amp;" Equity",Input!$1:$1,0)-1,10000,2),2,0),E219))</f>
        <v/>
      </c>
      <c r="F220" s="33">
        <v>85.38</v>
      </c>
      <c r="H220">
        <f ca="1">IFERROR(VLOOKUP($B220,OFFSET(Input!$A$1,0,MATCH(Index!H$6,Input!$1:$1,0)-1,10000,2),2,0),0)</f>
        <v>0</v>
      </c>
      <c r="I220">
        <f ca="1">IFERROR(VLOOKUP($B220,OFFSET(Input!$A$1,0,MATCH(Index!I$6,Input!$1:$1,0)-1,10000,2),2,0),0)</f>
        <v>0</v>
      </c>
      <c r="K220" t="e">
        <f t="shared" ca="1" si="20"/>
        <v>#VALUE!</v>
      </c>
      <c r="L220" s="30">
        <f t="shared" ca="1" si="21"/>
        <v>59.050086715936956</v>
      </c>
      <c r="N220" t="e">
        <f t="shared" ca="1" si="22"/>
        <v>#VALUE!</v>
      </c>
      <c r="O220">
        <f t="shared" ca="1" si="23"/>
        <v>0</v>
      </c>
      <c r="AE220">
        <f ca="1">VLOOKUP($B220,OFFSET(Input!$A$1,0,MATCH(Index!AE$6&amp;" Index",Input!$1:$1,0)-1,10000,2),2,0)</f>
        <v>20.260000000000002</v>
      </c>
    </row>
    <row r="221" spans="2:31" x14ac:dyDescent="0.25">
      <c r="B221" s="2">
        <v>37841</v>
      </c>
      <c r="C221">
        <f t="shared" ca="1" si="18"/>
        <v>0</v>
      </c>
      <c r="D221">
        <f t="shared" ca="1" si="19"/>
        <v>5</v>
      </c>
      <c r="E221" t="str">
        <f ca="1">IF($B221&lt;VLOOKUP(E$6&amp;" Equity",Param,4,0),"",IFERROR(VLOOKUP($B221,OFFSET(Input!$A$1,0,MATCH(Index!E$6&amp;" Equity",Input!$1:$1,0)-1,10000,2),2,0),E220))</f>
        <v/>
      </c>
      <c r="F221" s="33">
        <v>85.38</v>
      </c>
      <c r="H221">
        <f ca="1">IFERROR(VLOOKUP($B221,OFFSET(Input!$A$1,0,MATCH(Index!H$6,Input!$1:$1,0)-1,10000,2),2,0),0)</f>
        <v>0</v>
      </c>
      <c r="I221">
        <f ca="1">IFERROR(VLOOKUP($B221,OFFSET(Input!$A$1,0,MATCH(Index!I$6,Input!$1:$1,0)-1,10000,2),2,0),0)</f>
        <v>0</v>
      </c>
      <c r="K221" t="e">
        <f t="shared" ca="1" si="20"/>
        <v>#VALUE!</v>
      </c>
      <c r="L221" s="30">
        <f t="shared" ca="1" si="21"/>
        <v>59.050086715936956</v>
      </c>
      <c r="N221" t="e">
        <f t="shared" ca="1" si="22"/>
        <v>#VALUE!</v>
      </c>
      <c r="O221">
        <f t="shared" ca="1" si="23"/>
        <v>0</v>
      </c>
      <c r="AE221">
        <f ca="1">VLOOKUP($B221,OFFSET(Input!$A$1,0,MATCH(Index!AE$6&amp;" Index",Input!$1:$1,0)-1,10000,2),2,0)</f>
        <v>19.59</v>
      </c>
    </row>
    <row r="222" spans="2:31" x14ac:dyDescent="0.25">
      <c r="B222" s="2">
        <v>37844</v>
      </c>
      <c r="C222">
        <f t="shared" ca="1" si="18"/>
        <v>0</v>
      </c>
      <c r="D222">
        <f t="shared" ca="1" si="19"/>
        <v>0</v>
      </c>
      <c r="E222" t="str">
        <f ca="1">IF($B222&lt;VLOOKUP(E$6&amp;" Equity",Param,4,0),"",IFERROR(VLOOKUP($B222,OFFSET(Input!$A$1,0,MATCH(Index!E$6&amp;" Equity",Input!$1:$1,0)-1,10000,2),2,0),E221))</f>
        <v/>
      </c>
      <c r="F222" s="33">
        <v>85.38</v>
      </c>
      <c r="H222">
        <f ca="1">IFERROR(VLOOKUP($B222,OFFSET(Input!$A$1,0,MATCH(Index!H$6,Input!$1:$1,0)-1,10000,2),2,0),0)</f>
        <v>0</v>
      </c>
      <c r="I222">
        <f ca="1">IFERROR(VLOOKUP($B222,OFFSET(Input!$A$1,0,MATCH(Index!I$6,Input!$1:$1,0)-1,10000,2),2,0),0)</f>
        <v>0</v>
      </c>
      <c r="K222" t="e">
        <f t="shared" ca="1" si="20"/>
        <v>#VALUE!</v>
      </c>
      <c r="L222" s="30">
        <f t="shared" ca="1" si="21"/>
        <v>59.050086715936956</v>
      </c>
      <c r="N222" t="e">
        <f t="shared" ca="1" si="22"/>
        <v>#VALUE!</v>
      </c>
      <c r="O222">
        <f t="shared" ca="1" si="23"/>
        <v>0</v>
      </c>
      <c r="AE222">
        <f ca="1">VLOOKUP($B222,OFFSET(Input!$A$1,0,MATCH(Index!AE$6&amp;" Index",Input!$1:$1,0)-1,10000,2),2,0)</f>
        <v>19.75</v>
      </c>
    </row>
    <row r="223" spans="2:31" x14ac:dyDescent="0.25">
      <c r="B223" s="2">
        <v>37845</v>
      </c>
      <c r="C223">
        <f t="shared" ca="1" si="18"/>
        <v>0</v>
      </c>
      <c r="D223">
        <f t="shared" ca="1" si="19"/>
        <v>0</v>
      </c>
      <c r="E223" t="str">
        <f ca="1">IF($B223&lt;VLOOKUP(E$6&amp;" Equity",Param,4,0),"",IFERROR(VLOOKUP($B223,OFFSET(Input!$A$1,0,MATCH(Index!E$6&amp;" Equity",Input!$1:$1,0)-1,10000,2),2,0),E222))</f>
        <v/>
      </c>
      <c r="F223" s="33">
        <v>85.38</v>
      </c>
      <c r="H223">
        <f ca="1">IFERROR(VLOOKUP($B223,OFFSET(Input!$A$1,0,MATCH(Index!H$6,Input!$1:$1,0)-1,10000,2),2,0),0)</f>
        <v>0</v>
      </c>
      <c r="I223">
        <f ca="1">IFERROR(VLOOKUP($B223,OFFSET(Input!$A$1,0,MATCH(Index!I$6,Input!$1:$1,0)-1,10000,2),2,0),0)</f>
        <v>0</v>
      </c>
      <c r="K223" t="e">
        <f t="shared" ca="1" si="20"/>
        <v>#VALUE!</v>
      </c>
      <c r="L223" s="30">
        <f t="shared" ca="1" si="21"/>
        <v>59.050086715936956</v>
      </c>
      <c r="N223" t="e">
        <f t="shared" ca="1" si="22"/>
        <v>#VALUE!</v>
      </c>
      <c r="O223">
        <f t="shared" ca="1" si="23"/>
        <v>0</v>
      </c>
      <c r="AE223">
        <f ca="1">VLOOKUP($B223,OFFSET(Input!$A$1,0,MATCH(Index!AE$6&amp;" Index",Input!$1:$1,0)-1,10000,2),2,0)</f>
        <v>17.940000000000001</v>
      </c>
    </row>
    <row r="224" spans="2:31" x14ac:dyDescent="0.25">
      <c r="B224" s="2">
        <v>37846</v>
      </c>
      <c r="C224">
        <f t="shared" ca="1" si="18"/>
        <v>0</v>
      </c>
      <c r="D224">
        <f t="shared" ca="1" si="19"/>
        <v>0</v>
      </c>
      <c r="E224" t="str">
        <f ca="1">IF($B224&lt;VLOOKUP(E$6&amp;" Equity",Param,4,0),"",IFERROR(VLOOKUP($B224,OFFSET(Input!$A$1,0,MATCH(Index!E$6&amp;" Equity",Input!$1:$1,0)-1,10000,2),2,0),E223))</f>
        <v/>
      </c>
      <c r="F224" s="33">
        <v>85.38</v>
      </c>
      <c r="H224">
        <f ca="1">IFERROR(VLOOKUP($B224,OFFSET(Input!$A$1,0,MATCH(Index!H$6,Input!$1:$1,0)-1,10000,2),2,0),0)</f>
        <v>0</v>
      </c>
      <c r="I224">
        <f ca="1">IFERROR(VLOOKUP($B224,OFFSET(Input!$A$1,0,MATCH(Index!I$6,Input!$1:$1,0)-1,10000,2),2,0),0)</f>
        <v>0</v>
      </c>
      <c r="K224" t="e">
        <f t="shared" ca="1" si="20"/>
        <v>#VALUE!</v>
      </c>
      <c r="L224" s="30">
        <f t="shared" ca="1" si="21"/>
        <v>59.050086715936956</v>
      </c>
      <c r="N224" t="e">
        <f t="shared" ca="1" si="22"/>
        <v>#VALUE!</v>
      </c>
      <c r="O224">
        <f t="shared" ca="1" si="23"/>
        <v>0</v>
      </c>
      <c r="AE224">
        <f ca="1">VLOOKUP($B224,OFFSET(Input!$A$1,0,MATCH(Index!AE$6&amp;" Index",Input!$1:$1,0)-1,10000,2),2,0)</f>
        <v>18.77</v>
      </c>
    </row>
    <row r="225" spans="2:31" x14ac:dyDescent="0.25">
      <c r="B225" s="2">
        <v>37847</v>
      </c>
      <c r="C225">
        <f t="shared" ca="1" si="18"/>
        <v>0</v>
      </c>
      <c r="D225">
        <f t="shared" ca="1" si="19"/>
        <v>0</v>
      </c>
      <c r="E225" t="str">
        <f ca="1">IF($B225&lt;VLOOKUP(E$6&amp;" Equity",Param,4,0),"",IFERROR(VLOOKUP($B225,OFFSET(Input!$A$1,0,MATCH(Index!E$6&amp;" Equity",Input!$1:$1,0)-1,10000,2),2,0),E224))</f>
        <v/>
      </c>
      <c r="F225" s="33">
        <v>85.38</v>
      </c>
      <c r="H225">
        <f ca="1">IFERROR(VLOOKUP($B225,OFFSET(Input!$A$1,0,MATCH(Index!H$6,Input!$1:$1,0)-1,10000,2),2,0),0)</f>
        <v>0</v>
      </c>
      <c r="I225">
        <f ca="1">IFERROR(VLOOKUP($B225,OFFSET(Input!$A$1,0,MATCH(Index!I$6,Input!$1:$1,0)-1,10000,2),2,0),0)</f>
        <v>0</v>
      </c>
      <c r="K225" t="e">
        <f t="shared" ca="1" si="20"/>
        <v>#VALUE!</v>
      </c>
      <c r="L225" s="30">
        <f t="shared" ca="1" si="21"/>
        <v>59.050086715936956</v>
      </c>
      <c r="N225" t="e">
        <f t="shared" ca="1" si="22"/>
        <v>#VALUE!</v>
      </c>
      <c r="O225">
        <f t="shared" ca="1" si="23"/>
        <v>0</v>
      </c>
      <c r="AE225">
        <f ca="1">VLOOKUP($B225,OFFSET(Input!$A$1,0,MATCH(Index!AE$6&amp;" Index",Input!$1:$1,0)-1,10000,2),2,0)</f>
        <v>18.47</v>
      </c>
    </row>
    <row r="226" spans="2:31" x14ac:dyDescent="0.25">
      <c r="B226" s="2">
        <v>37848</v>
      </c>
      <c r="C226">
        <f t="shared" ca="1" si="18"/>
        <v>0</v>
      </c>
      <c r="D226">
        <f t="shared" ca="1" si="19"/>
        <v>0</v>
      </c>
      <c r="E226" t="str">
        <f ca="1">IF($B226&lt;VLOOKUP(E$6&amp;" Equity",Param,4,0),"",IFERROR(VLOOKUP($B226,OFFSET(Input!$A$1,0,MATCH(Index!E$6&amp;" Equity",Input!$1:$1,0)-1,10000,2),2,0),E225))</f>
        <v/>
      </c>
      <c r="F226" s="33">
        <v>85.38</v>
      </c>
      <c r="H226">
        <f ca="1">IFERROR(VLOOKUP($B226,OFFSET(Input!$A$1,0,MATCH(Index!H$6,Input!$1:$1,0)-1,10000,2),2,0),0)</f>
        <v>0</v>
      </c>
      <c r="I226">
        <f ca="1">IFERROR(VLOOKUP($B226,OFFSET(Input!$A$1,0,MATCH(Index!I$6,Input!$1:$1,0)-1,10000,2),2,0),0)</f>
        <v>0</v>
      </c>
      <c r="K226" t="e">
        <f t="shared" ca="1" si="20"/>
        <v>#VALUE!</v>
      </c>
      <c r="L226" s="30">
        <f t="shared" ca="1" si="21"/>
        <v>59.050086715936956</v>
      </c>
      <c r="N226" t="e">
        <f t="shared" ca="1" si="22"/>
        <v>#VALUE!</v>
      </c>
      <c r="O226">
        <f t="shared" ca="1" si="23"/>
        <v>0</v>
      </c>
      <c r="AE226">
        <f ca="1">VLOOKUP($B226,OFFSET(Input!$A$1,0,MATCH(Index!AE$6&amp;" Index",Input!$1:$1,0)-1,10000,2),2,0)</f>
        <v>18.27</v>
      </c>
    </row>
    <row r="227" spans="2:31" x14ac:dyDescent="0.25">
      <c r="B227" s="2">
        <v>37851</v>
      </c>
      <c r="C227">
        <f t="shared" ca="1" si="18"/>
        <v>0</v>
      </c>
      <c r="D227">
        <f t="shared" ca="1" si="19"/>
        <v>0</v>
      </c>
      <c r="E227" t="str">
        <f ca="1">IF($B227&lt;VLOOKUP(E$6&amp;" Equity",Param,4,0),"",IFERROR(VLOOKUP($B227,OFFSET(Input!$A$1,0,MATCH(Index!E$6&amp;" Equity",Input!$1:$1,0)-1,10000,2),2,0),E226))</f>
        <v/>
      </c>
      <c r="F227" s="33">
        <v>85.38</v>
      </c>
      <c r="H227">
        <f ca="1">IFERROR(VLOOKUP($B227,OFFSET(Input!$A$1,0,MATCH(Index!H$6,Input!$1:$1,0)-1,10000,2),2,0),0)</f>
        <v>0</v>
      </c>
      <c r="I227">
        <f ca="1">IFERROR(VLOOKUP($B227,OFFSET(Input!$A$1,0,MATCH(Index!I$6,Input!$1:$1,0)-1,10000,2),2,0),0)</f>
        <v>0</v>
      </c>
      <c r="K227" t="e">
        <f t="shared" ca="1" si="20"/>
        <v>#VALUE!</v>
      </c>
      <c r="L227" s="30">
        <f t="shared" ca="1" si="21"/>
        <v>59.050086715936956</v>
      </c>
      <c r="N227" t="e">
        <f t="shared" ca="1" si="22"/>
        <v>#VALUE!</v>
      </c>
      <c r="O227">
        <f t="shared" ca="1" si="23"/>
        <v>0</v>
      </c>
      <c r="AE227">
        <f ca="1">VLOOKUP($B227,OFFSET(Input!$A$1,0,MATCH(Index!AE$6&amp;" Index",Input!$1:$1,0)-1,10000,2),2,0)</f>
        <v>18.18</v>
      </c>
    </row>
    <row r="228" spans="2:31" x14ac:dyDescent="0.25">
      <c r="B228" s="2">
        <v>37852</v>
      </c>
      <c r="C228">
        <f t="shared" ca="1" si="18"/>
        <v>0</v>
      </c>
      <c r="D228">
        <f t="shared" ca="1" si="19"/>
        <v>0</v>
      </c>
      <c r="E228" t="str">
        <f ca="1">IF($B228&lt;VLOOKUP(E$6&amp;" Equity",Param,4,0),"",IFERROR(VLOOKUP($B228,OFFSET(Input!$A$1,0,MATCH(Index!E$6&amp;" Equity",Input!$1:$1,0)-1,10000,2),2,0),E227))</f>
        <v/>
      </c>
      <c r="F228" s="33">
        <v>85.38</v>
      </c>
      <c r="H228">
        <f ca="1">IFERROR(VLOOKUP($B228,OFFSET(Input!$A$1,0,MATCH(Index!H$6,Input!$1:$1,0)-1,10000,2),2,0),0)</f>
        <v>0</v>
      </c>
      <c r="I228">
        <f ca="1">IFERROR(VLOOKUP($B228,OFFSET(Input!$A$1,0,MATCH(Index!I$6,Input!$1:$1,0)-1,10000,2),2,0),0)</f>
        <v>0</v>
      </c>
      <c r="K228" t="e">
        <f t="shared" ca="1" si="20"/>
        <v>#VALUE!</v>
      </c>
      <c r="L228" s="30">
        <f t="shared" ca="1" si="21"/>
        <v>59.050086715936956</v>
      </c>
      <c r="N228" t="e">
        <f t="shared" ca="1" si="22"/>
        <v>#VALUE!</v>
      </c>
      <c r="O228">
        <f t="shared" ca="1" si="23"/>
        <v>0</v>
      </c>
      <c r="AE228">
        <f ca="1">VLOOKUP($B228,OFFSET(Input!$A$1,0,MATCH(Index!AE$6&amp;" Index",Input!$1:$1,0)-1,10000,2),2,0)</f>
        <v>17.86</v>
      </c>
    </row>
    <row r="229" spans="2:31" x14ac:dyDescent="0.25">
      <c r="B229" s="2">
        <v>37853</v>
      </c>
      <c r="C229">
        <f t="shared" ca="1" si="18"/>
        <v>0</v>
      </c>
      <c r="D229">
        <f t="shared" ca="1" si="19"/>
        <v>0</v>
      </c>
      <c r="E229" t="str">
        <f ca="1">IF($B229&lt;VLOOKUP(E$6&amp;" Equity",Param,4,0),"",IFERROR(VLOOKUP($B229,OFFSET(Input!$A$1,0,MATCH(Index!E$6&amp;" Equity",Input!$1:$1,0)-1,10000,2),2,0),E228))</f>
        <v/>
      </c>
      <c r="F229" s="33">
        <v>85.38</v>
      </c>
      <c r="H229">
        <f ca="1">IFERROR(VLOOKUP($B229,OFFSET(Input!$A$1,0,MATCH(Index!H$6,Input!$1:$1,0)-1,10000,2),2,0),0)</f>
        <v>0</v>
      </c>
      <c r="I229">
        <f ca="1">IFERROR(VLOOKUP($B229,OFFSET(Input!$A$1,0,MATCH(Index!I$6,Input!$1:$1,0)-1,10000,2),2,0),0)</f>
        <v>0</v>
      </c>
      <c r="K229" t="e">
        <f t="shared" ca="1" si="20"/>
        <v>#VALUE!</v>
      </c>
      <c r="L229" s="30">
        <f t="shared" ca="1" si="21"/>
        <v>59.050086715936956</v>
      </c>
      <c r="N229" t="e">
        <f t="shared" ca="1" si="22"/>
        <v>#VALUE!</v>
      </c>
      <c r="O229">
        <f t="shared" ca="1" si="23"/>
        <v>0</v>
      </c>
      <c r="AE229">
        <f ca="1">VLOOKUP($B229,OFFSET(Input!$A$1,0,MATCH(Index!AE$6&amp;" Index",Input!$1:$1,0)-1,10000,2),2,0)</f>
        <v>17.82</v>
      </c>
    </row>
    <row r="230" spans="2:31" x14ac:dyDescent="0.25">
      <c r="B230" s="2">
        <v>37854</v>
      </c>
      <c r="C230">
        <f t="shared" ca="1" si="18"/>
        <v>0</v>
      </c>
      <c r="D230">
        <f t="shared" ca="1" si="19"/>
        <v>0</v>
      </c>
      <c r="E230" t="str">
        <f ca="1">IF($B230&lt;VLOOKUP(E$6&amp;" Equity",Param,4,0),"",IFERROR(VLOOKUP($B230,OFFSET(Input!$A$1,0,MATCH(Index!E$6&amp;" Equity",Input!$1:$1,0)-1,10000,2),2,0),E229))</f>
        <v/>
      </c>
      <c r="F230" s="33">
        <v>85.38</v>
      </c>
      <c r="H230">
        <f ca="1">IFERROR(VLOOKUP($B230,OFFSET(Input!$A$1,0,MATCH(Index!H$6,Input!$1:$1,0)-1,10000,2),2,0),0)</f>
        <v>0</v>
      </c>
      <c r="I230">
        <f ca="1">IFERROR(VLOOKUP($B230,OFFSET(Input!$A$1,0,MATCH(Index!I$6,Input!$1:$1,0)-1,10000,2),2,0),0)</f>
        <v>0</v>
      </c>
      <c r="K230" t="e">
        <f t="shared" ca="1" si="20"/>
        <v>#VALUE!</v>
      </c>
      <c r="L230" s="30">
        <f t="shared" ca="1" si="21"/>
        <v>59.050086715936956</v>
      </c>
      <c r="N230" t="e">
        <f t="shared" ca="1" si="22"/>
        <v>#VALUE!</v>
      </c>
      <c r="O230">
        <f t="shared" ca="1" si="23"/>
        <v>0</v>
      </c>
      <c r="AE230">
        <f ca="1">VLOOKUP($B230,OFFSET(Input!$A$1,0,MATCH(Index!AE$6&amp;" Index",Input!$1:$1,0)-1,10000,2),2,0)</f>
        <v>17.84</v>
      </c>
    </row>
    <row r="231" spans="2:31" x14ac:dyDescent="0.25">
      <c r="B231" s="2">
        <v>37855</v>
      </c>
      <c r="C231">
        <f t="shared" ca="1" si="18"/>
        <v>0</v>
      </c>
      <c r="D231">
        <f t="shared" ca="1" si="19"/>
        <v>0</v>
      </c>
      <c r="E231" t="str">
        <f ca="1">IF($B231&lt;VLOOKUP(E$6&amp;" Equity",Param,4,0),"",IFERROR(VLOOKUP($B231,OFFSET(Input!$A$1,0,MATCH(Index!E$6&amp;" Equity",Input!$1:$1,0)-1,10000,2),2,0),E230))</f>
        <v/>
      </c>
      <c r="F231" s="33">
        <v>85.38</v>
      </c>
      <c r="H231">
        <f ca="1">IFERROR(VLOOKUP($B231,OFFSET(Input!$A$1,0,MATCH(Index!H$6,Input!$1:$1,0)-1,10000,2),2,0),0)</f>
        <v>0</v>
      </c>
      <c r="I231">
        <f ca="1">IFERROR(VLOOKUP($B231,OFFSET(Input!$A$1,0,MATCH(Index!I$6,Input!$1:$1,0)-1,10000,2),2,0),0)</f>
        <v>0</v>
      </c>
      <c r="K231" t="e">
        <f t="shared" ca="1" si="20"/>
        <v>#VALUE!</v>
      </c>
      <c r="L231" s="30">
        <f t="shared" ca="1" si="21"/>
        <v>59.050086715936956</v>
      </c>
      <c r="N231" t="e">
        <f t="shared" ca="1" si="22"/>
        <v>#VALUE!</v>
      </c>
      <c r="O231">
        <f t="shared" ca="1" si="23"/>
        <v>0</v>
      </c>
      <c r="AE231">
        <f ca="1">VLOOKUP($B231,OFFSET(Input!$A$1,0,MATCH(Index!AE$6&amp;" Index",Input!$1:$1,0)-1,10000,2),2,0)</f>
        <v>18.55</v>
      </c>
    </row>
    <row r="232" spans="2:31" x14ac:dyDescent="0.25">
      <c r="B232" s="2">
        <v>37858</v>
      </c>
      <c r="C232">
        <f t="shared" ca="1" si="18"/>
        <v>0</v>
      </c>
      <c r="D232">
        <f t="shared" ca="1" si="19"/>
        <v>0</v>
      </c>
      <c r="E232" t="str">
        <f ca="1">IF($B232&lt;VLOOKUP(E$6&amp;" Equity",Param,4,0),"",IFERROR(VLOOKUP($B232,OFFSET(Input!$A$1,0,MATCH(Index!E$6&amp;" Equity",Input!$1:$1,0)-1,10000,2),2,0),E231))</f>
        <v/>
      </c>
      <c r="F232" s="33">
        <v>85.38</v>
      </c>
      <c r="H232">
        <f ca="1">IFERROR(VLOOKUP($B232,OFFSET(Input!$A$1,0,MATCH(Index!H$6,Input!$1:$1,0)-1,10000,2),2,0),0)</f>
        <v>0</v>
      </c>
      <c r="I232">
        <f ca="1">IFERROR(VLOOKUP($B232,OFFSET(Input!$A$1,0,MATCH(Index!I$6,Input!$1:$1,0)-1,10000,2),2,0),0)</f>
        <v>0</v>
      </c>
      <c r="K232" t="e">
        <f t="shared" ca="1" si="20"/>
        <v>#VALUE!</v>
      </c>
      <c r="L232" s="30">
        <f t="shared" ca="1" si="21"/>
        <v>59.050086715936956</v>
      </c>
      <c r="N232" t="e">
        <f t="shared" ca="1" si="22"/>
        <v>#VALUE!</v>
      </c>
      <c r="O232">
        <f t="shared" ca="1" si="23"/>
        <v>0</v>
      </c>
      <c r="AE232">
        <f ca="1">VLOOKUP($B232,OFFSET(Input!$A$1,0,MATCH(Index!AE$6&amp;" Index",Input!$1:$1,0)-1,10000,2),2,0)</f>
        <v>19.53</v>
      </c>
    </row>
    <row r="233" spans="2:31" x14ac:dyDescent="0.25">
      <c r="B233" s="2">
        <v>37859</v>
      </c>
      <c r="C233">
        <f t="shared" ca="1" si="18"/>
        <v>0</v>
      </c>
      <c r="D233">
        <f t="shared" ca="1" si="19"/>
        <v>0</v>
      </c>
      <c r="E233" t="str">
        <f ca="1">IF($B233&lt;VLOOKUP(E$6&amp;" Equity",Param,4,0),"",IFERROR(VLOOKUP($B233,OFFSET(Input!$A$1,0,MATCH(Index!E$6&amp;" Equity",Input!$1:$1,0)-1,10000,2),2,0),E232))</f>
        <v/>
      </c>
      <c r="F233" s="33">
        <v>85.38</v>
      </c>
      <c r="H233">
        <f ca="1">IFERROR(VLOOKUP($B233,OFFSET(Input!$A$1,0,MATCH(Index!H$6,Input!$1:$1,0)-1,10000,2),2,0),0)</f>
        <v>0</v>
      </c>
      <c r="I233">
        <f ca="1">IFERROR(VLOOKUP($B233,OFFSET(Input!$A$1,0,MATCH(Index!I$6,Input!$1:$1,0)-1,10000,2),2,0),0)</f>
        <v>0</v>
      </c>
      <c r="K233" t="e">
        <f t="shared" ca="1" si="20"/>
        <v>#VALUE!</v>
      </c>
      <c r="L233" s="30">
        <f t="shared" ca="1" si="21"/>
        <v>59.050086715936956</v>
      </c>
      <c r="N233" t="e">
        <f t="shared" ca="1" si="22"/>
        <v>#VALUE!</v>
      </c>
      <c r="O233">
        <f t="shared" ca="1" si="23"/>
        <v>0</v>
      </c>
      <c r="AE233">
        <f ca="1">VLOOKUP($B233,OFFSET(Input!$A$1,0,MATCH(Index!AE$6&amp;" Index",Input!$1:$1,0)-1,10000,2),2,0)</f>
        <v>19.489999999999998</v>
      </c>
    </row>
    <row r="234" spans="2:31" x14ac:dyDescent="0.25">
      <c r="B234" s="2">
        <v>37860</v>
      </c>
      <c r="C234">
        <f t="shared" ca="1" si="18"/>
        <v>0</v>
      </c>
      <c r="D234">
        <f t="shared" ca="1" si="19"/>
        <v>0</v>
      </c>
      <c r="E234" t="str">
        <f ca="1">IF($B234&lt;VLOOKUP(E$6&amp;" Equity",Param,4,0),"",IFERROR(VLOOKUP($B234,OFFSET(Input!$A$1,0,MATCH(Index!E$6&amp;" Equity",Input!$1:$1,0)-1,10000,2),2,0),E233))</f>
        <v/>
      </c>
      <c r="F234" s="33">
        <v>85.38</v>
      </c>
      <c r="H234">
        <f ca="1">IFERROR(VLOOKUP($B234,OFFSET(Input!$A$1,0,MATCH(Index!H$6,Input!$1:$1,0)-1,10000,2),2,0),0)</f>
        <v>0</v>
      </c>
      <c r="I234">
        <f ca="1">IFERROR(VLOOKUP($B234,OFFSET(Input!$A$1,0,MATCH(Index!I$6,Input!$1:$1,0)-1,10000,2),2,0),0)</f>
        <v>0</v>
      </c>
      <c r="K234" t="e">
        <f t="shared" ca="1" si="20"/>
        <v>#VALUE!</v>
      </c>
      <c r="L234" s="30">
        <f t="shared" ca="1" si="21"/>
        <v>59.050086715936956</v>
      </c>
      <c r="N234" t="e">
        <f t="shared" ca="1" si="22"/>
        <v>#VALUE!</v>
      </c>
      <c r="O234">
        <f t="shared" ca="1" si="23"/>
        <v>0</v>
      </c>
      <c r="AE234">
        <f ca="1">VLOOKUP($B234,OFFSET(Input!$A$1,0,MATCH(Index!AE$6&amp;" Index",Input!$1:$1,0)-1,10000,2),2,0)</f>
        <v>19.13</v>
      </c>
    </row>
    <row r="235" spans="2:31" x14ac:dyDescent="0.25">
      <c r="B235" s="2">
        <v>37861</v>
      </c>
      <c r="C235">
        <f t="shared" ca="1" si="18"/>
        <v>0</v>
      </c>
      <c r="D235">
        <f t="shared" ca="1" si="19"/>
        <v>0</v>
      </c>
      <c r="E235" t="str">
        <f ca="1">IF($B235&lt;VLOOKUP(E$6&amp;" Equity",Param,4,0),"",IFERROR(VLOOKUP($B235,OFFSET(Input!$A$1,0,MATCH(Index!E$6&amp;" Equity",Input!$1:$1,0)-1,10000,2),2,0),E234))</f>
        <v/>
      </c>
      <c r="F235" s="33">
        <v>85.38</v>
      </c>
      <c r="H235">
        <f ca="1">IFERROR(VLOOKUP($B235,OFFSET(Input!$A$1,0,MATCH(Index!H$6,Input!$1:$1,0)-1,10000,2),2,0),0)</f>
        <v>0</v>
      </c>
      <c r="I235">
        <f ca="1">IFERROR(VLOOKUP($B235,OFFSET(Input!$A$1,0,MATCH(Index!I$6,Input!$1:$1,0)-1,10000,2),2,0),0)</f>
        <v>0</v>
      </c>
      <c r="K235" t="e">
        <f t="shared" ca="1" si="20"/>
        <v>#VALUE!</v>
      </c>
      <c r="L235" s="30">
        <f t="shared" ca="1" si="21"/>
        <v>59.050086715936956</v>
      </c>
      <c r="N235" t="e">
        <f t="shared" ca="1" si="22"/>
        <v>#VALUE!</v>
      </c>
      <c r="O235">
        <f t="shared" ca="1" si="23"/>
        <v>0</v>
      </c>
      <c r="AE235">
        <f ca="1">VLOOKUP($B235,OFFSET(Input!$A$1,0,MATCH(Index!AE$6&amp;" Index",Input!$1:$1,0)-1,10000,2),2,0)</f>
        <v>18.48</v>
      </c>
    </row>
    <row r="236" spans="2:31" x14ac:dyDescent="0.25">
      <c r="B236" s="2">
        <v>37862</v>
      </c>
      <c r="C236">
        <f t="shared" ca="1" si="18"/>
        <v>0</v>
      </c>
      <c r="D236">
        <f t="shared" ca="1" si="19"/>
        <v>0</v>
      </c>
      <c r="E236" t="str">
        <f ca="1">IF($B236&lt;VLOOKUP(E$6&amp;" Equity",Param,4,0),"",IFERROR(VLOOKUP($B236,OFFSET(Input!$A$1,0,MATCH(Index!E$6&amp;" Equity",Input!$1:$1,0)-1,10000,2),2,0),E235))</f>
        <v/>
      </c>
      <c r="F236" s="33">
        <v>85.38</v>
      </c>
      <c r="H236">
        <f ca="1">IFERROR(VLOOKUP($B236,OFFSET(Input!$A$1,0,MATCH(Index!H$6,Input!$1:$1,0)-1,10000,2),2,0),0)</f>
        <v>0</v>
      </c>
      <c r="I236">
        <f ca="1">IFERROR(VLOOKUP($B236,OFFSET(Input!$A$1,0,MATCH(Index!I$6,Input!$1:$1,0)-1,10000,2),2,0),0)</f>
        <v>0</v>
      </c>
      <c r="K236" t="e">
        <f t="shared" ca="1" si="20"/>
        <v>#VALUE!</v>
      </c>
      <c r="L236" s="30">
        <f t="shared" ca="1" si="21"/>
        <v>59.050086715936956</v>
      </c>
      <c r="N236" t="e">
        <f t="shared" ca="1" si="22"/>
        <v>#VALUE!</v>
      </c>
      <c r="O236">
        <f t="shared" ca="1" si="23"/>
        <v>0</v>
      </c>
      <c r="AE236">
        <f ca="1">VLOOKUP($B236,OFFSET(Input!$A$1,0,MATCH(Index!AE$6&amp;" Index",Input!$1:$1,0)-1,10000,2),2,0)</f>
        <v>18.63</v>
      </c>
    </row>
    <row r="237" spans="2:31" x14ac:dyDescent="0.25">
      <c r="B237" s="2">
        <v>37866</v>
      </c>
      <c r="C237">
        <f t="shared" ca="1" si="18"/>
        <v>1</v>
      </c>
      <c r="D237">
        <f t="shared" ca="1" si="19"/>
        <v>0</v>
      </c>
      <c r="E237" t="str">
        <f ca="1">IF($B237&lt;VLOOKUP(E$6&amp;" Equity",Param,4,0),"",IFERROR(VLOOKUP($B237,OFFSET(Input!$A$1,0,MATCH(Index!E$6&amp;" Equity",Input!$1:$1,0)-1,10000,2),2,0),E236))</f>
        <v/>
      </c>
      <c r="F237" s="33">
        <v>85.38</v>
      </c>
      <c r="H237">
        <f ca="1">IFERROR(VLOOKUP($B237,OFFSET(Input!$A$1,0,MATCH(Index!H$6,Input!$1:$1,0)-1,10000,2),2,0),0)</f>
        <v>0</v>
      </c>
      <c r="I237">
        <f ca="1">IFERROR(VLOOKUP($B237,OFFSET(Input!$A$1,0,MATCH(Index!I$6,Input!$1:$1,0)-1,10000,2),2,0),0)</f>
        <v>0.37199399999999999</v>
      </c>
      <c r="K237" t="e">
        <f t="shared" ca="1" si="20"/>
        <v>#VALUE!</v>
      </c>
      <c r="L237" s="30">
        <f t="shared" ca="1" si="21"/>
        <v>59.307363337602546</v>
      </c>
      <c r="N237" t="e">
        <f t="shared" ca="1" si="22"/>
        <v>#VALUE!</v>
      </c>
      <c r="O237">
        <f t="shared" ca="1" si="23"/>
        <v>4.3474580901863369E-3</v>
      </c>
      <c r="AE237">
        <f ca="1">VLOOKUP($B237,OFFSET(Input!$A$1,0,MATCH(Index!AE$6&amp;" Index",Input!$1:$1,0)-1,10000,2),2,0)</f>
        <v>19.02</v>
      </c>
    </row>
    <row r="238" spans="2:31" x14ac:dyDescent="0.25">
      <c r="B238" s="2">
        <v>37867</v>
      </c>
      <c r="C238">
        <f t="shared" ca="1" si="18"/>
        <v>0</v>
      </c>
      <c r="D238">
        <f t="shared" ca="1" si="19"/>
        <v>1</v>
      </c>
      <c r="E238" t="str">
        <f ca="1">IF($B238&lt;VLOOKUP(E$6&amp;" Equity",Param,4,0),"",IFERROR(VLOOKUP($B238,OFFSET(Input!$A$1,0,MATCH(Index!E$6&amp;" Equity",Input!$1:$1,0)-1,10000,2),2,0),E237))</f>
        <v/>
      </c>
      <c r="F238" s="33">
        <v>85.38</v>
      </c>
      <c r="H238">
        <f ca="1">IFERROR(VLOOKUP($B238,OFFSET(Input!$A$1,0,MATCH(Index!H$6,Input!$1:$1,0)-1,10000,2),2,0),0)</f>
        <v>0</v>
      </c>
      <c r="I238">
        <f ca="1">IFERROR(VLOOKUP($B238,OFFSET(Input!$A$1,0,MATCH(Index!I$6,Input!$1:$1,0)-1,10000,2),2,0),0)</f>
        <v>0</v>
      </c>
      <c r="K238" t="e">
        <f t="shared" ca="1" si="20"/>
        <v>#VALUE!</v>
      </c>
      <c r="L238" s="30">
        <f t="shared" ca="1" si="21"/>
        <v>59.307363337602546</v>
      </c>
      <c r="N238" t="e">
        <f t="shared" ca="1" si="22"/>
        <v>#VALUE!</v>
      </c>
      <c r="O238">
        <f t="shared" ca="1" si="23"/>
        <v>0</v>
      </c>
      <c r="AE238">
        <f ca="1">VLOOKUP($B238,OFFSET(Input!$A$1,0,MATCH(Index!AE$6&amp;" Index",Input!$1:$1,0)-1,10000,2),2,0)</f>
        <v>19.440000000000001</v>
      </c>
    </row>
    <row r="239" spans="2:31" x14ac:dyDescent="0.25">
      <c r="B239" s="2">
        <v>37868</v>
      </c>
      <c r="C239">
        <f t="shared" ca="1" si="18"/>
        <v>0</v>
      </c>
      <c r="D239">
        <f t="shared" ca="1" si="19"/>
        <v>2</v>
      </c>
      <c r="E239" t="str">
        <f ca="1">IF($B239&lt;VLOOKUP(E$6&amp;" Equity",Param,4,0),"",IFERROR(VLOOKUP($B239,OFFSET(Input!$A$1,0,MATCH(Index!E$6&amp;" Equity",Input!$1:$1,0)-1,10000,2),2,0),E238))</f>
        <v/>
      </c>
      <c r="F239" s="33">
        <v>85.38</v>
      </c>
      <c r="H239">
        <f ca="1">IFERROR(VLOOKUP($B239,OFFSET(Input!$A$1,0,MATCH(Index!H$6,Input!$1:$1,0)-1,10000,2),2,0),0)</f>
        <v>0</v>
      </c>
      <c r="I239">
        <f ca="1">IFERROR(VLOOKUP($B239,OFFSET(Input!$A$1,0,MATCH(Index!I$6,Input!$1:$1,0)-1,10000,2),2,0),0)</f>
        <v>0</v>
      </c>
      <c r="K239" t="e">
        <f t="shared" ca="1" si="20"/>
        <v>#VALUE!</v>
      </c>
      <c r="L239" s="30">
        <f t="shared" ca="1" si="21"/>
        <v>59.307363337602546</v>
      </c>
      <c r="N239" t="e">
        <f t="shared" ca="1" si="22"/>
        <v>#VALUE!</v>
      </c>
      <c r="O239">
        <f t="shared" ca="1" si="23"/>
        <v>0</v>
      </c>
      <c r="AE239">
        <f ca="1">VLOOKUP($B239,OFFSET(Input!$A$1,0,MATCH(Index!AE$6&amp;" Index",Input!$1:$1,0)-1,10000,2),2,0)</f>
        <v>18.71</v>
      </c>
    </row>
    <row r="240" spans="2:31" x14ac:dyDescent="0.25">
      <c r="B240" s="2">
        <v>37869</v>
      </c>
      <c r="C240">
        <f t="shared" ca="1" si="18"/>
        <v>0</v>
      </c>
      <c r="D240">
        <f t="shared" ca="1" si="19"/>
        <v>3</v>
      </c>
      <c r="E240" t="str">
        <f ca="1">IF($B240&lt;VLOOKUP(E$6&amp;" Equity",Param,4,0),"",IFERROR(VLOOKUP($B240,OFFSET(Input!$A$1,0,MATCH(Index!E$6&amp;" Equity",Input!$1:$1,0)-1,10000,2),2,0),E239))</f>
        <v/>
      </c>
      <c r="F240" s="33">
        <v>85.38</v>
      </c>
      <c r="H240">
        <f ca="1">IFERROR(VLOOKUP($B240,OFFSET(Input!$A$1,0,MATCH(Index!H$6,Input!$1:$1,0)-1,10000,2),2,0),0)</f>
        <v>0</v>
      </c>
      <c r="I240">
        <f ca="1">IFERROR(VLOOKUP($B240,OFFSET(Input!$A$1,0,MATCH(Index!I$6,Input!$1:$1,0)-1,10000,2),2,0),0)</f>
        <v>0</v>
      </c>
      <c r="K240" t="e">
        <f t="shared" ca="1" si="20"/>
        <v>#VALUE!</v>
      </c>
      <c r="L240" s="30">
        <f t="shared" ca="1" si="21"/>
        <v>59.307363337602546</v>
      </c>
      <c r="N240" t="e">
        <f t="shared" ca="1" si="22"/>
        <v>#VALUE!</v>
      </c>
      <c r="O240">
        <f t="shared" ca="1" si="23"/>
        <v>0</v>
      </c>
      <c r="AE240">
        <f ca="1">VLOOKUP($B240,OFFSET(Input!$A$1,0,MATCH(Index!AE$6&amp;" Index",Input!$1:$1,0)-1,10000,2),2,0)</f>
        <v>18.170000000000002</v>
      </c>
    </row>
    <row r="241" spans="2:31" x14ac:dyDescent="0.25">
      <c r="B241" s="2">
        <v>37872</v>
      </c>
      <c r="C241">
        <f t="shared" ca="1" si="18"/>
        <v>0</v>
      </c>
      <c r="D241">
        <f t="shared" ca="1" si="19"/>
        <v>4</v>
      </c>
      <c r="E241" t="str">
        <f ca="1">IF($B241&lt;VLOOKUP(E$6&amp;" Equity",Param,4,0),"",IFERROR(VLOOKUP($B241,OFFSET(Input!$A$1,0,MATCH(Index!E$6&amp;" Equity",Input!$1:$1,0)-1,10000,2),2,0),E240))</f>
        <v/>
      </c>
      <c r="F241" s="33">
        <v>85.38</v>
      </c>
      <c r="H241">
        <f ca="1">IFERROR(VLOOKUP($B241,OFFSET(Input!$A$1,0,MATCH(Index!H$6,Input!$1:$1,0)-1,10000,2),2,0),0)</f>
        <v>0</v>
      </c>
      <c r="I241">
        <f ca="1">IFERROR(VLOOKUP($B241,OFFSET(Input!$A$1,0,MATCH(Index!I$6,Input!$1:$1,0)-1,10000,2),2,0),0)</f>
        <v>0</v>
      </c>
      <c r="K241" t="e">
        <f t="shared" ca="1" si="20"/>
        <v>#VALUE!</v>
      </c>
      <c r="L241" s="30">
        <f t="shared" ca="1" si="21"/>
        <v>59.307363337602546</v>
      </c>
      <c r="N241" t="e">
        <f t="shared" ca="1" si="22"/>
        <v>#VALUE!</v>
      </c>
      <c r="O241">
        <f t="shared" ca="1" si="23"/>
        <v>0</v>
      </c>
      <c r="AE241">
        <f ca="1">VLOOKUP($B241,OFFSET(Input!$A$1,0,MATCH(Index!AE$6&amp;" Index",Input!$1:$1,0)-1,10000,2),2,0)</f>
        <v>18.260000000000002</v>
      </c>
    </row>
    <row r="242" spans="2:31" x14ac:dyDescent="0.25">
      <c r="B242" s="2">
        <v>37873</v>
      </c>
      <c r="C242">
        <f t="shared" ca="1" si="18"/>
        <v>0</v>
      </c>
      <c r="D242">
        <f t="shared" ca="1" si="19"/>
        <v>5</v>
      </c>
      <c r="E242" t="str">
        <f ca="1">IF($B242&lt;VLOOKUP(E$6&amp;" Equity",Param,4,0),"",IFERROR(VLOOKUP($B242,OFFSET(Input!$A$1,0,MATCH(Index!E$6&amp;" Equity",Input!$1:$1,0)-1,10000,2),2,0),E241))</f>
        <v/>
      </c>
      <c r="F242" s="33">
        <v>85.38</v>
      </c>
      <c r="H242">
        <f ca="1">IFERROR(VLOOKUP($B242,OFFSET(Input!$A$1,0,MATCH(Index!H$6,Input!$1:$1,0)-1,10000,2),2,0),0)</f>
        <v>0</v>
      </c>
      <c r="I242">
        <f ca="1">IFERROR(VLOOKUP($B242,OFFSET(Input!$A$1,0,MATCH(Index!I$6,Input!$1:$1,0)-1,10000,2),2,0),0)</f>
        <v>0</v>
      </c>
      <c r="K242" t="e">
        <f t="shared" ca="1" si="20"/>
        <v>#VALUE!</v>
      </c>
      <c r="L242" s="30">
        <f t="shared" ca="1" si="21"/>
        <v>59.307363337602546</v>
      </c>
      <c r="N242" t="e">
        <f t="shared" ca="1" si="22"/>
        <v>#VALUE!</v>
      </c>
      <c r="O242">
        <f t="shared" ca="1" si="23"/>
        <v>0</v>
      </c>
      <c r="AE242">
        <f ca="1">VLOOKUP($B242,OFFSET(Input!$A$1,0,MATCH(Index!AE$6&amp;" Index",Input!$1:$1,0)-1,10000,2),2,0)</f>
        <v>18.850000000000001</v>
      </c>
    </row>
    <row r="243" spans="2:31" x14ac:dyDescent="0.25">
      <c r="B243" s="2">
        <v>37874</v>
      </c>
      <c r="C243">
        <f t="shared" ca="1" si="18"/>
        <v>0</v>
      </c>
      <c r="D243">
        <f t="shared" ca="1" si="19"/>
        <v>0</v>
      </c>
      <c r="E243" t="str">
        <f ca="1">IF($B243&lt;VLOOKUP(E$6&amp;" Equity",Param,4,0),"",IFERROR(VLOOKUP($B243,OFFSET(Input!$A$1,0,MATCH(Index!E$6&amp;" Equity",Input!$1:$1,0)-1,10000,2),2,0),E242))</f>
        <v/>
      </c>
      <c r="F243" s="33">
        <v>85.38</v>
      </c>
      <c r="H243">
        <f ca="1">IFERROR(VLOOKUP($B243,OFFSET(Input!$A$1,0,MATCH(Index!H$6,Input!$1:$1,0)-1,10000,2),2,0),0)</f>
        <v>0</v>
      </c>
      <c r="I243">
        <f ca="1">IFERROR(VLOOKUP($B243,OFFSET(Input!$A$1,0,MATCH(Index!I$6,Input!$1:$1,0)-1,10000,2),2,0),0)</f>
        <v>0</v>
      </c>
      <c r="K243" t="e">
        <f t="shared" ca="1" si="20"/>
        <v>#VALUE!</v>
      </c>
      <c r="L243" s="30">
        <f t="shared" ca="1" si="21"/>
        <v>59.307363337602546</v>
      </c>
      <c r="N243" t="e">
        <f t="shared" ca="1" si="22"/>
        <v>#VALUE!</v>
      </c>
      <c r="O243">
        <f t="shared" ca="1" si="23"/>
        <v>0</v>
      </c>
      <c r="AE243">
        <f ca="1">VLOOKUP($B243,OFFSET(Input!$A$1,0,MATCH(Index!AE$6&amp;" Index",Input!$1:$1,0)-1,10000,2),2,0)</f>
        <v>20.010000000000002</v>
      </c>
    </row>
    <row r="244" spans="2:31" x14ac:dyDescent="0.25">
      <c r="B244" s="2">
        <v>37875</v>
      </c>
      <c r="C244">
        <f t="shared" ca="1" si="18"/>
        <v>0</v>
      </c>
      <c r="D244">
        <f t="shared" ca="1" si="19"/>
        <v>0</v>
      </c>
      <c r="E244" t="str">
        <f ca="1">IF($B244&lt;VLOOKUP(E$6&amp;" Equity",Param,4,0),"",IFERROR(VLOOKUP($B244,OFFSET(Input!$A$1,0,MATCH(Index!E$6&amp;" Equity",Input!$1:$1,0)-1,10000,2),2,0),E243))</f>
        <v/>
      </c>
      <c r="F244" s="33">
        <v>85.38</v>
      </c>
      <c r="H244">
        <f ca="1">IFERROR(VLOOKUP($B244,OFFSET(Input!$A$1,0,MATCH(Index!H$6,Input!$1:$1,0)-1,10000,2),2,0),0)</f>
        <v>0</v>
      </c>
      <c r="I244">
        <f ca="1">IFERROR(VLOOKUP($B244,OFFSET(Input!$A$1,0,MATCH(Index!I$6,Input!$1:$1,0)-1,10000,2),2,0),0)</f>
        <v>0</v>
      </c>
      <c r="K244" t="e">
        <f t="shared" ca="1" si="20"/>
        <v>#VALUE!</v>
      </c>
      <c r="L244" s="30">
        <f t="shared" ca="1" si="21"/>
        <v>59.307363337602546</v>
      </c>
      <c r="N244" t="e">
        <f t="shared" ca="1" si="22"/>
        <v>#VALUE!</v>
      </c>
      <c r="O244">
        <f t="shared" ca="1" si="23"/>
        <v>0</v>
      </c>
      <c r="AE244">
        <f ca="1">VLOOKUP($B244,OFFSET(Input!$A$1,0,MATCH(Index!AE$6&amp;" Index",Input!$1:$1,0)-1,10000,2),2,0)</f>
        <v>19.25</v>
      </c>
    </row>
    <row r="245" spans="2:31" x14ac:dyDescent="0.25">
      <c r="B245" s="2">
        <v>37876</v>
      </c>
      <c r="C245">
        <f t="shared" ca="1" si="18"/>
        <v>0</v>
      </c>
      <c r="D245">
        <f t="shared" ca="1" si="19"/>
        <v>0</v>
      </c>
      <c r="E245" t="str">
        <f ca="1">IF($B245&lt;VLOOKUP(E$6&amp;" Equity",Param,4,0),"",IFERROR(VLOOKUP($B245,OFFSET(Input!$A$1,0,MATCH(Index!E$6&amp;" Equity",Input!$1:$1,0)-1,10000,2),2,0),E244))</f>
        <v/>
      </c>
      <c r="F245" s="33">
        <v>85.38</v>
      </c>
      <c r="H245">
        <f ca="1">IFERROR(VLOOKUP($B245,OFFSET(Input!$A$1,0,MATCH(Index!H$6,Input!$1:$1,0)-1,10000,2),2,0),0)</f>
        <v>0</v>
      </c>
      <c r="I245">
        <f ca="1">IFERROR(VLOOKUP($B245,OFFSET(Input!$A$1,0,MATCH(Index!I$6,Input!$1:$1,0)-1,10000,2),2,0),0)</f>
        <v>0</v>
      </c>
      <c r="K245" t="e">
        <f t="shared" ca="1" si="20"/>
        <v>#VALUE!</v>
      </c>
      <c r="L245" s="30">
        <f t="shared" ca="1" si="21"/>
        <v>59.307363337602546</v>
      </c>
      <c r="N245" t="e">
        <f t="shared" ca="1" si="22"/>
        <v>#VALUE!</v>
      </c>
      <c r="O245">
        <f t="shared" ca="1" si="23"/>
        <v>0</v>
      </c>
      <c r="AE245">
        <f ca="1">VLOOKUP($B245,OFFSET(Input!$A$1,0,MATCH(Index!AE$6&amp;" Index",Input!$1:$1,0)-1,10000,2),2,0)</f>
        <v>18.68</v>
      </c>
    </row>
    <row r="246" spans="2:31" x14ac:dyDescent="0.25">
      <c r="B246" s="2">
        <v>37879</v>
      </c>
      <c r="C246">
        <f t="shared" ca="1" si="18"/>
        <v>0</v>
      </c>
      <c r="D246">
        <f t="shared" ca="1" si="19"/>
        <v>0</v>
      </c>
      <c r="E246" t="str">
        <f ca="1">IF($B246&lt;VLOOKUP(E$6&amp;" Equity",Param,4,0),"",IFERROR(VLOOKUP($B246,OFFSET(Input!$A$1,0,MATCH(Index!E$6&amp;" Equity",Input!$1:$1,0)-1,10000,2),2,0),E245))</f>
        <v/>
      </c>
      <c r="F246" s="33">
        <v>85.38</v>
      </c>
      <c r="H246">
        <f ca="1">IFERROR(VLOOKUP($B246,OFFSET(Input!$A$1,0,MATCH(Index!H$6,Input!$1:$1,0)-1,10000,2),2,0),0)</f>
        <v>0</v>
      </c>
      <c r="I246">
        <f ca="1">IFERROR(VLOOKUP($B246,OFFSET(Input!$A$1,0,MATCH(Index!I$6,Input!$1:$1,0)-1,10000,2),2,0),0)</f>
        <v>0</v>
      </c>
      <c r="K246" t="e">
        <f t="shared" ca="1" si="20"/>
        <v>#VALUE!</v>
      </c>
      <c r="L246" s="30">
        <f t="shared" ca="1" si="21"/>
        <v>59.307363337602546</v>
      </c>
      <c r="N246" t="e">
        <f t="shared" ca="1" si="22"/>
        <v>#VALUE!</v>
      </c>
      <c r="O246">
        <f t="shared" ca="1" si="23"/>
        <v>0</v>
      </c>
      <c r="AE246">
        <f ca="1">VLOOKUP($B246,OFFSET(Input!$A$1,0,MATCH(Index!AE$6&amp;" Index",Input!$1:$1,0)-1,10000,2),2,0)</f>
        <v>19.28</v>
      </c>
    </row>
    <row r="247" spans="2:31" x14ac:dyDescent="0.25">
      <c r="B247" s="2">
        <v>37880</v>
      </c>
      <c r="C247">
        <f t="shared" ca="1" si="18"/>
        <v>0</v>
      </c>
      <c r="D247">
        <f t="shared" ca="1" si="19"/>
        <v>0</v>
      </c>
      <c r="E247" t="str">
        <f ca="1">IF($B247&lt;VLOOKUP(E$6&amp;" Equity",Param,4,0),"",IFERROR(VLOOKUP($B247,OFFSET(Input!$A$1,0,MATCH(Index!E$6&amp;" Equity",Input!$1:$1,0)-1,10000,2),2,0),E246))</f>
        <v/>
      </c>
      <c r="F247" s="33">
        <v>85.38</v>
      </c>
      <c r="H247">
        <f ca="1">IFERROR(VLOOKUP($B247,OFFSET(Input!$A$1,0,MATCH(Index!H$6,Input!$1:$1,0)-1,10000,2),2,0),0)</f>
        <v>0</v>
      </c>
      <c r="I247">
        <f ca="1">IFERROR(VLOOKUP($B247,OFFSET(Input!$A$1,0,MATCH(Index!I$6,Input!$1:$1,0)-1,10000,2),2,0),0)</f>
        <v>0</v>
      </c>
      <c r="K247" t="e">
        <f t="shared" ca="1" si="20"/>
        <v>#VALUE!</v>
      </c>
      <c r="L247" s="30">
        <f t="shared" ca="1" si="21"/>
        <v>59.307363337602546</v>
      </c>
      <c r="N247" t="e">
        <f t="shared" ca="1" si="22"/>
        <v>#VALUE!</v>
      </c>
      <c r="O247">
        <f t="shared" ca="1" si="23"/>
        <v>0</v>
      </c>
      <c r="AE247">
        <f ca="1">VLOOKUP($B247,OFFSET(Input!$A$1,0,MATCH(Index!AE$6&amp;" Index",Input!$1:$1,0)-1,10000,2),2,0)</f>
        <v>18.03</v>
      </c>
    </row>
    <row r="248" spans="2:31" x14ac:dyDescent="0.25">
      <c r="B248" s="2">
        <v>37881</v>
      </c>
      <c r="C248">
        <f t="shared" ca="1" si="18"/>
        <v>0</v>
      </c>
      <c r="D248">
        <f t="shared" ca="1" si="19"/>
        <v>0</v>
      </c>
      <c r="E248" t="str">
        <f ca="1">IF($B248&lt;VLOOKUP(E$6&amp;" Equity",Param,4,0),"",IFERROR(VLOOKUP($B248,OFFSET(Input!$A$1,0,MATCH(Index!E$6&amp;" Equity",Input!$1:$1,0)-1,10000,2),2,0),E247))</f>
        <v/>
      </c>
      <c r="F248" s="33">
        <v>85.38</v>
      </c>
      <c r="H248">
        <f ca="1">IFERROR(VLOOKUP($B248,OFFSET(Input!$A$1,0,MATCH(Index!H$6,Input!$1:$1,0)-1,10000,2),2,0),0)</f>
        <v>0</v>
      </c>
      <c r="I248">
        <f ca="1">IFERROR(VLOOKUP($B248,OFFSET(Input!$A$1,0,MATCH(Index!I$6,Input!$1:$1,0)-1,10000,2),2,0),0)</f>
        <v>0</v>
      </c>
      <c r="K248" t="e">
        <f t="shared" ca="1" si="20"/>
        <v>#VALUE!</v>
      </c>
      <c r="L248" s="30">
        <f t="shared" ca="1" si="21"/>
        <v>59.307363337602546</v>
      </c>
      <c r="N248" t="e">
        <f t="shared" ca="1" si="22"/>
        <v>#VALUE!</v>
      </c>
      <c r="O248">
        <f t="shared" ca="1" si="23"/>
        <v>0</v>
      </c>
      <c r="AE248">
        <f ca="1">VLOOKUP($B248,OFFSET(Input!$A$1,0,MATCH(Index!AE$6&amp;" Index",Input!$1:$1,0)-1,10000,2),2,0)</f>
        <v>18.149999999999999</v>
      </c>
    </row>
    <row r="249" spans="2:31" x14ac:dyDescent="0.25">
      <c r="B249" s="2">
        <v>37882</v>
      </c>
      <c r="C249">
        <f t="shared" ca="1" si="18"/>
        <v>0</v>
      </c>
      <c r="D249">
        <f t="shared" ca="1" si="19"/>
        <v>0</v>
      </c>
      <c r="E249" t="str">
        <f ca="1">IF($B249&lt;VLOOKUP(E$6&amp;" Equity",Param,4,0),"",IFERROR(VLOOKUP($B249,OFFSET(Input!$A$1,0,MATCH(Index!E$6&amp;" Equity",Input!$1:$1,0)-1,10000,2),2,0),E248))</f>
        <v/>
      </c>
      <c r="F249" s="33">
        <v>85.38</v>
      </c>
      <c r="H249">
        <f ca="1">IFERROR(VLOOKUP($B249,OFFSET(Input!$A$1,0,MATCH(Index!H$6,Input!$1:$1,0)-1,10000,2),2,0),0)</f>
        <v>0</v>
      </c>
      <c r="I249">
        <f ca="1">IFERROR(VLOOKUP($B249,OFFSET(Input!$A$1,0,MATCH(Index!I$6,Input!$1:$1,0)-1,10000,2),2,0),0)</f>
        <v>0</v>
      </c>
      <c r="K249" t="e">
        <f t="shared" ca="1" si="20"/>
        <v>#VALUE!</v>
      </c>
      <c r="L249" s="30">
        <f t="shared" ca="1" si="21"/>
        <v>59.307363337602546</v>
      </c>
      <c r="N249" t="e">
        <f t="shared" ca="1" si="22"/>
        <v>#VALUE!</v>
      </c>
      <c r="O249">
        <f t="shared" ca="1" si="23"/>
        <v>0</v>
      </c>
      <c r="AE249">
        <f ca="1">VLOOKUP($B249,OFFSET(Input!$A$1,0,MATCH(Index!AE$6&amp;" Index",Input!$1:$1,0)-1,10000,2),2,0)</f>
        <v>17.57</v>
      </c>
    </row>
    <row r="250" spans="2:31" x14ac:dyDescent="0.25">
      <c r="B250" s="2">
        <v>37883</v>
      </c>
      <c r="C250">
        <f t="shared" ca="1" si="18"/>
        <v>0</v>
      </c>
      <c r="D250">
        <f t="shared" ca="1" si="19"/>
        <v>0</v>
      </c>
      <c r="E250" t="str">
        <f ca="1">IF($B250&lt;VLOOKUP(E$6&amp;" Equity",Param,4,0),"",IFERROR(VLOOKUP($B250,OFFSET(Input!$A$1,0,MATCH(Index!E$6&amp;" Equity",Input!$1:$1,0)-1,10000,2),2,0),E249))</f>
        <v/>
      </c>
      <c r="F250" s="33">
        <v>85.38</v>
      </c>
      <c r="H250">
        <f ca="1">IFERROR(VLOOKUP($B250,OFFSET(Input!$A$1,0,MATCH(Index!H$6,Input!$1:$1,0)-1,10000,2),2,0),0)</f>
        <v>0</v>
      </c>
      <c r="I250">
        <f ca="1">IFERROR(VLOOKUP($B250,OFFSET(Input!$A$1,0,MATCH(Index!I$6,Input!$1:$1,0)-1,10000,2),2,0),0)</f>
        <v>0</v>
      </c>
      <c r="K250" t="e">
        <f t="shared" ca="1" si="20"/>
        <v>#VALUE!</v>
      </c>
      <c r="L250" s="30">
        <f t="shared" ca="1" si="21"/>
        <v>59.307363337602546</v>
      </c>
      <c r="N250" t="e">
        <f t="shared" ca="1" si="22"/>
        <v>#VALUE!</v>
      </c>
      <c r="O250">
        <f t="shared" ca="1" si="23"/>
        <v>0</v>
      </c>
      <c r="AE250">
        <f ca="1">VLOOKUP($B250,OFFSET(Input!$A$1,0,MATCH(Index!AE$6&amp;" Index",Input!$1:$1,0)-1,10000,2),2,0)</f>
        <v>17.54</v>
      </c>
    </row>
    <row r="251" spans="2:31" x14ac:dyDescent="0.25">
      <c r="B251" s="2">
        <v>37886</v>
      </c>
      <c r="C251">
        <f t="shared" ca="1" si="18"/>
        <v>0</v>
      </c>
      <c r="D251">
        <f t="shared" ca="1" si="19"/>
        <v>0</v>
      </c>
      <c r="E251" t="str">
        <f ca="1">IF($B251&lt;VLOOKUP(E$6&amp;" Equity",Param,4,0),"",IFERROR(VLOOKUP($B251,OFFSET(Input!$A$1,0,MATCH(Index!E$6&amp;" Equity",Input!$1:$1,0)-1,10000,2),2,0),E250))</f>
        <v/>
      </c>
      <c r="F251" s="33">
        <v>85.38</v>
      </c>
      <c r="H251">
        <f ca="1">IFERROR(VLOOKUP($B251,OFFSET(Input!$A$1,0,MATCH(Index!H$6,Input!$1:$1,0)-1,10000,2),2,0),0)</f>
        <v>0</v>
      </c>
      <c r="I251">
        <f ca="1">IFERROR(VLOOKUP($B251,OFFSET(Input!$A$1,0,MATCH(Index!I$6,Input!$1:$1,0)-1,10000,2),2,0),0)</f>
        <v>0</v>
      </c>
      <c r="K251" t="e">
        <f t="shared" ca="1" si="20"/>
        <v>#VALUE!</v>
      </c>
      <c r="L251" s="30">
        <f t="shared" ca="1" si="21"/>
        <v>59.307363337602546</v>
      </c>
      <c r="N251" t="e">
        <f t="shared" ca="1" si="22"/>
        <v>#VALUE!</v>
      </c>
      <c r="O251">
        <f t="shared" ca="1" si="23"/>
        <v>0</v>
      </c>
      <c r="AE251">
        <f ca="1">VLOOKUP($B251,OFFSET(Input!$A$1,0,MATCH(Index!AE$6&amp;" Index",Input!$1:$1,0)-1,10000,2),2,0)</f>
        <v>19.649999999999999</v>
      </c>
    </row>
    <row r="252" spans="2:31" x14ac:dyDescent="0.25">
      <c r="B252" s="2">
        <v>37887</v>
      </c>
      <c r="C252">
        <f t="shared" ca="1" si="18"/>
        <v>0</v>
      </c>
      <c r="D252">
        <f t="shared" ca="1" si="19"/>
        <v>0</v>
      </c>
      <c r="E252" t="str">
        <f ca="1">IF($B252&lt;VLOOKUP(E$6&amp;" Equity",Param,4,0),"",IFERROR(VLOOKUP($B252,OFFSET(Input!$A$1,0,MATCH(Index!E$6&amp;" Equity",Input!$1:$1,0)-1,10000,2),2,0),E251))</f>
        <v/>
      </c>
      <c r="F252" s="33">
        <v>85.38</v>
      </c>
      <c r="H252">
        <f ca="1">IFERROR(VLOOKUP($B252,OFFSET(Input!$A$1,0,MATCH(Index!H$6,Input!$1:$1,0)-1,10000,2),2,0),0)</f>
        <v>0</v>
      </c>
      <c r="I252">
        <f ca="1">IFERROR(VLOOKUP($B252,OFFSET(Input!$A$1,0,MATCH(Index!I$6,Input!$1:$1,0)-1,10000,2),2,0),0)</f>
        <v>0</v>
      </c>
      <c r="K252" t="e">
        <f t="shared" ca="1" si="20"/>
        <v>#VALUE!</v>
      </c>
      <c r="L252" s="30">
        <f t="shared" ca="1" si="21"/>
        <v>59.307363337602546</v>
      </c>
      <c r="N252" t="e">
        <f t="shared" ca="1" si="22"/>
        <v>#VALUE!</v>
      </c>
      <c r="O252">
        <f t="shared" ca="1" si="23"/>
        <v>0</v>
      </c>
      <c r="AE252">
        <f ca="1">VLOOKUP($B252,OFFSET(Input!$A$1,0,MATCH(Index!AE$6&amp;" Index",Input!$1:$1,0)-1,10000,2),2,0)</f>
        <v>19.47</v>
      </c>
    </row>
    <row r="253" spans="2:31" x14ac:dyDescent="0.25">
      <c r="B253" s="2">
        <v>37888</v>
      </c>
      <c r="C253">
        <f t="shared" ca="1" si="18"/>
        <v>0</v>
      </c>
      <c r="D253">
        <f t="shared" ca="1" si="19"/>
        <v>0</v>
      </c>
      <c r="E253" t="str">
        <f ca="1">IF($B253&lt;VLOOKUP(E$6&amp;" Equity",Param,4,0),"",IFERROR(VLOOKUP($B253,OFFSET(Input!$A$1,0,MATCH(Index!E$6&amp;" Equity",Input!$1:$1,0)-1,10000,2),2,0),E252))</f>
        <v/>
      </c>
      <c r="F253" s="33">
        <v>85.38</v>
      </c>
      <c r="H253">
        <f ca="1">IFERROR(VLOOKUP($B253,OFFSET(Input!$A$1,0,MATCH(Index!H$6,Input!$1:$1,0)-1,10000,2),2,0),0)</f>
        <v>0</v>
      </c>
      <c r="I253">
        <f ca="1">IFERROR(VLOOKUP($B253,OFFSET(Input!$A$1,0,MATCH(Index!I$6,Input!$1:$1,0)-1,10000,2),2,0),0)</f>
        <v>0</v>
      </c>
      <c r="K253" t="e">
        <f t="shared" ca="1" si="20"/>
        <v>#VALUE!</v>
      </c>
      <c r="L253" s="30">
        <f t="shared" ca="1" si="21"/>
        <v>59.307363337602546</v>
      </c>
      <c r="N253" t="e">
        <f t="shared" ca="1" si="22"/>
        <v>#VALUE!</v>
      </c>
      <c r="O253">
        <f t="shared" ca="1" si="23"/>
        <v>0</v>
      </c>
      <c r="AE253">
        <f ca="1">VLOOKUP($B253,OFFSET(Input!$A$1,0,MATCH(Index!AE$6&amp;" Index",Input!$1:$1,0)-1,10000,2),2,0)</f>
        <v>21.22</v>
      </c>
    </row>
    <row r="254" spans="2:31" x14ac:dyDescent="0.25">
      <c r="B254" s="2">
        <v>37889</v>
      </c>
      <c r="C254">
        <f t="shared" ca="1" si="18"/>
        <v>0</v>
      </c>
      <c r="D254">
        <f t="shared" ca="1" si="19"/>
        <v>0</v>
      </c>
      <c r="E254" t="str">
        <f ca="1">IF($B254&lt;VLOOKUP(E$6&amp;" Equity",Param,4,0),"",IFERROR(VLOOKUP($B254,OFFSET(Input!$A$1,0,MATCH(Index!E$6&amp;" Equity",Input!$1:$1,0)-1,10000,2),2,0),E253))</f>
        <v/>
      </c>
      <c r="F254" s="33">
        <v>85.38</v>
      </c>
      <c r="H254">
        <f ca="1">IFERROR(VLOOKUP($B254,OFFSET(Input!$A$1,0,MATCH(Index!H$6,Input!$1:$1,0)-1,10000,2),2,0),0)</f>
        <v>0</v>
      </c>
      <c r="I254">
        <f ca="1">IFERROR(VLOOKUP($B254,OFFSET(Input!$A$1,0,MATCH(Index!I$6,Input!$1:$1,0)-1,10000,2),2,0),0)</f>
        <v>0</v>
      </c>
      <c r="K254" t="e">
        <f t="shared" ca="1" si="20"/>
        <v>#VALUE!</v>
      </c>
      <c r="L254" s="30">
        <f t="shared" ca="1" si="21"/>
        <v>59.307363337602546</v>
      </c>
      <c r="N254" t="e">
        <f t="shared" ca="1" si="22"/>
        <v>#VALUE!</v>
      </c>
      <c r="O254">
        <f t="shared" ca="1" si="23"/>
        <v>0</v>
      </c>
      <c r="AE254">
        <f ca="1">VLOOKUP($B254,OFFSET(Input!$A$1,0,MATCH(Index!AE$6&amp;" Index",Input!$1:$1,0)-1,10000,2),2,0)</f>
        <v>22.26</v>
      </c>
    </row>
    <row r="255" spans="2:31" x14ac:dyDescent="0.25">
      <c r="B255" s="2">
        <v>37890</v>
      </c>
      <c r="C255">
        <f t="shared" ca="1" si="18"/>
        <v>0</v>
      </c>
      <c r="D255">
        <f t="shared" ca="1" si="19"/>
        <v>0</v>
      </c>
      <c r="E255" t="str">
        <f ca="1">IF($B255&lt;VLOOKUP(E$6&amp;" Equity",Param,4,0),"",IFERROR(VLOOKUP($B255,OFFSET(Input!$A$1,0,MATCH(Index!E$6&amp;" Equity",Input!$1:$1,0)-1,10000,2),2,0),E254))</f>
        <v/>
      </c>
      <c r="F255" s="33">
        <v>85.38</v>
      </c>
      <c r="H255">
        <f ca="1">IFERROR(VLOOKUP($B255,OFFSET(Input!$A$1,0,MATCH(Index!H$6,Input!$1:$1,0)-1,10000,2),2,0),0)</f>
        <v>0</v>
      </c>
      <c r="I255">
        <f ca="1">IFERROR(VLOOKUP($B255,OFFSET(Input!$A$1,0,MATCH(Index!I$6,Input!$1:$1,0)-1,10000,2),2,0),0)</f>
        <v>0</v>
      </c>
      <c r="K255" t="e">
        <f t="shared" ca="1" si="20"/>
        <v>#VALUE!</v>
      </c>
      <c r="L255" s="30">
        <f t="shared" ca="1" si="21"/>
        <v>59.307363337602546</v>
      </c>
      <c r="N255" t="e">
        <f t="shared" ca="1" si="22"/>
        <v>#VALUE!</v>
      </c>
      <c r="O255">
        <f t="shared" ca="1" si="23"/>
        <v>0</v>
      </c>
      <c r="AE255">
        <f ca="1">VLOOKUP($B255,OFFSET(Input!$A$1,0,MATCH(Index!AE$6&amp;" Index",Input!$1:$1,0)-1,10000,2),2,0)</f>
        <v>22.23</v>
      </c>
    </row>
    <row r="256" spans="2:31" x14ac:dyDescent="0.25">
      <c r="B256" s="2">
        <v>37893</v>
      </c>
      <c r="C256">
        <f t="shared" ca="1" si="18"/>
        <v>0</v>
      </c>
      <c r="D256">
        <f t="shared" ca="1" si="19"/>
        <v>0</v>
      </c>
      <c r="E256" t="str">
        <f ca="1">IF($B256&lt;VLOOKUP(E$6&amp;" Equity",Param,4,0),"",IFERROR(VLOOKUP($B256,OFFSET(Input!$A$1,0,MATCH(Index!E$6&amp;" Equity",Input!$1:$1,0)-1,10000,2),2,0),E255))</f>
        <v/>
      </c>
      <c r="F256" s="33">
        <v>85.38</v>
      </c>
      <c r="H256">
        <f ca="1">IFERROR(VLOOKUP($B256,OFFSET(Input!$A$1,0,MATCH(Index!H$6,Input!$1:$1,0)-1,10000,2),2,0),0)</f>
        <v>0</v>
      </c>
      <c r="I256">
        <f ca="1">IFERROR(VLOOKUP($B256,OFFSET(Input!$A$1,0,MATCH(Index!I$6,Input!$1:$1,0)-1,10000,2),2,0),0)</f>
        <v>0</v>
      </c>
      <c r="K256" t="e">
        <f t="shared" ca="1" si="20"/>
        <v>#VALUE!</v>
      </c>
      <c r="L256" s="30">
        <f t="shared" ca="1" si="21"/>
        <v>59.307363337602546</v>
      </c>
      <c r="N256" t="e">
        <f t="shared" ca="1" si="22"/>
        <v>#VALUE!</v>
      </c>
      <c r="O256">
        <f t="shared" ca="1" si="23"/>
        <v>0</v>
      </c>
      <c r="AE256">
        <f ca="1">VLOOKUP($B256,OFFSET(Input!$A$1,0,MATCH(Index!AE$6&amp;" Index",Input!$1:$1,0)-1,10000,2),2,0)</f>
        <v>21.67</v>
      </c>
    </row>
    <row r="257" spans="2:31" x14ac:dyDescent="0.25">
      <c r="B257" s="2">
        <v>37894</v>
      </c>
      <c r="C257">
        <f t="shared" ca="1" si="18"/>
        <v>0</v>
      </c>
      <c r="D257">
        <f t="shared" ca="1" si="19"/>
        <v>0</v>
      </c>
      <c r="E257" t="str">
        <f ca="1">IF($B257&lt;VLOOKUP(E$6&amp;" Equity",Param,4,0),"",IFERROR(VLOOKUP($B257,OFFSET(Input!$A$1,0,MATCH(Index!E$6&amp;" Equity",Input!$1:$1,0)-1,10000,2),2,0),E256))</f>
        <v/>
      </c>
      <c r="F257" s="33">
        <v>85.38</v>
      </c>
      <c r="H257">
        <f ca="1">IFERROR(VLOOKUP($B257,OFFSET(Input!$A$1,0,MATCH(Index!H$6,Input!$1:$1,0)-1,10000,2),2,0),0)</f>
        <v>0</v>
      </c>
      <c r="I257">
        <f ca="1">IFERROR(VLOOKUP($B257,OFFSET(Input!$A$1,0,MATCH(Index!I$6,Input!$1:$1,0)-1,10000,2),2,0),0)</f>
        <v>0</v>
      </c>
      <c r="K257" t="e">
        <f t="shared" ca="1" si="20"/>
        <v>#VALUE!</v>
      </c>
      <c r="L257" s="30">
        <f t="shared" ca="1" si="21"/>
        <v>59.307363337602546</v>
      </c>
      <c r="N257" t="e">
        <f t="shared" ca="1" si="22"/>
        <v>#VALUE!</v>
      </c>
      <c r="O257">
        <f t="shared" ca="1" si="23"/>
        <v>0</v>
      </c>
      <c r="AE257">
        <f ca="1">VLOOKUP($B257,OFFSET(Input!$A$1,0,MATCH(Index!AE$6&amp;" Index",Input!$1:$1,0)-1,10000,2),2,0)</f>
        <v>22.72</v>
      </c>
    </row>
    <row r="258" spans="2:31" x14ac:dyDescent="0.25">
      <c r="B258" s="2">
        <v>37895</v>
      </c>
      <c r="C258">
        <f t="shared" ca="1" si="18"/>
        <v>1</v>
      </c>
      <c r="D258">
        <f t="shared" ca="1" si="19"/>
        <v>0</v>
      </c>
      <c r="E258" t="str">
        <f ca="1">IF($B258&lt;VLOOKUP(E$6&amp;" Equity",Param,4,0),"",IFERROR(VLOOKUP($B258,OFFSET(Input!$A$1,0,MATCH(Index!E$6&amp;" Equity",Input!$1:$1,0)-1,10000,2),2,0),E257))</f>
        <v/>
      </c>
      <c r="F258" s="33">
        <v>85.38</v>
      </c>
      <c r="H258">
        <f ca="1">IFERROR(VLOOKUP($B258,OFFSET(Input!$A$1,0,MATCH(Index!H$6,Input!$1:$1,0)-1,10000,2),2,0),0)</f>
        <v>0</v>
      </c>
      <c r="I258">
        <f ca="1">IFERROR(VLOOKUP($B258,OFFSET(Input!$A$1,0,MATCH(Index!I$6,Input!$1:$1,0)-1,10000,2),2,0),0)</f>
        <v>0.36688300000000001</v>
      </c>
      <c r="K258" t="e">
        <f t="shared" ca="1" si="20"/>
        <v>#VALUE!</v>
      </c>
      <c r="L258" s="30">
        <f t="shared" ca="1" si="21"/>
        <v>59.562210648253625</v>
      </c>
      <c r="N258" t="e">
        <f t="shared" ca="1" si="22"/>
        <v>#VALUE!</v>
      </c>
      <c r="O258">
        <f t="shared" ca="1" si="23"/>
        <v>4.28785420133386E-3</v>
      </c>
      <c r="AE258">
        <f ca="1">VLOOKUP($B258,OFFSET(Input!$A$1,0,MATCH(Index!AE$6&amp;" Index",Input!$1:$1,0)-1,10000,2),2,0)</f>
        <v>21.07</v>
      </c>
    </row>
    <row r="259" spans="2:31" x14ac:dyDescent="0.25">
      <c r="B259" s="2">
        <v>37896</v>
      </c>
      <c r="C259">
        <f t="shared" ca="1" si="18"/>
        <v>0</v>
      </c>
      <c r="D259">
        <f t="shared" ca="1" si="19"/>
        <v>1</v>
      </c>
      <c r="E259" t="str">
        <f ca="1">IF($B259&lt;VLOOKUP(E$6&amp;" Equity",Param,4,0),"",IFERROR(VLOOKUP($B259,OFFSET(Input!$A$1,0,MATCH(Index!E$6&amp;" Equity",Input!$1:$1,0)-1,10000,2),2,0),E258))</f>
        <v/>
      </c>
      <c r="F259" s="33">
        <v>85.38</v>
      </c>
      <c r="H259">
        <f ca="1">IFERROR(VLOOKUP($B259,OFFSET(Input!$A$1,0,MATCH(Index!H$6,Input!$1:$1,0)-1,10000,2),2,0),0)</f>
        <v>0</v>
      </c>
      <c r="I259">
        <f ca="1">IFERROR(VLOOKUP($B259,OFFSET(Input!$A$1,0,MATCH(Index!I$6,Input!$1:$1,0)-1,10000,2),2,0),0)</f>
        <v>0</v>
      </c>
      <c r="K259" t="e">
        <f t="shared" ca="1" si="20"/>
        <v>#VALUE!</v>
      </c>
      <c r="L259" s="30">
        <f t="shared" ca="1" si="21"/>
        <v>59.562210648253625</v>
      </c>
      <c r="N259" t="e">
        <f t="shared" ca="1" si="22"/>
        <v>#VALUE!</v>
      </c>
      <c r="O259">
        <f t="shared" ca="1" si="23"/>
        <v>0</v>
      </c>
      <c r="AE259">
        <f ca="1">VLOOKUP($B259,OFFSET(Input!$A$1,0,MATCH(Index!AE$6&amp;" Index",Input!$1:$1,0)-1,10000,2),2,0)</f>
        <v>20.8</v>
      </c>
    </row>
    <row r="260" spans="2:31" x14ac:dyDescent="0.25">
      <c r="B260" s="2">
        <v>37897</v>
      </c>
      <c r="C260">
        <f t="shared" ca="1" si="18"/>
        <v>0</v>
      </c>
      <c r="D260">
        <f t="shared" ca="1" si="19"/>
        <v>2</v>
      </c>
      <c r="E260" t="str">
        <f ca="1">IF($B260&lt;VLOOKUP(E$6&amp;" Equity",Param,4,0),"",IFERROR(VLOOKUP($B260,OFFSET(Input!$A$1,0,MATCH(Index!E$6&amp;" Equity",Input!$1:$1,0)-1,10000,2),2,0),E259))</f>
        <v/>
      </c>
      <c r="F260" s="33">
        <v>85.38</v>
      </c>
      <c r="H260">
        <f ca="1">IFERROR(VLOOKUP($B260,OFFSET(Input!$A$1,0,MATCH(Index!H$6,Input!$1:$1,0)-1,10000,2),2,0),0)</f>
        <v>0</v>
      </c>
      <c r="I260">
        <f ca="1">IFERROR(VLOOKUP($B260,OFFSET(Input!$A$1,0,MATCH(Index!I$6,Input!$1:$1,0)-1,10000,2),2,0),0)</f>
        <v>0</v>
      </c>
      <c r="K260" t="e">
        <f t="shared" ca="1" si="20"/>
        <v>#VALUE!</v>
      </c>
      <c r="L260" s="30">
        <f t="shared" ca="1" si="21"/>
        <v>59.562210648253625</v>
      </c>
      <c r="N260" t="e">
        <f t="shared" ca="1" si="22"/>
        <v>#VALUE!</v>
      </c>
      <c r="O260">
        <f t="shared" ca="1" si="23"/>
        <v>0</v>
      </c>
      <c r="AE260">
        <f ca="1">VLOOKUP($B260,OFFSET(Input!$A$1,0,MATCH(Index!AE$6&amp;" Index",Input!$1:$1,0)-1,10000,2),2,0)</f>
        <v>19.5</v>
      </c>
    </row>
    <row r="261" spans="2:31" x14ac:dyDescent="0.25">
      <c r="B261" s="2">
        <v>37900</v>
      </c>
      <c r="C261">
        <f t="shared" ca="1" si="18"/>
        <v>0</v>
      </c>
      <c r="D261">
        <f t="shared" ca="1" si="19"/>
        <v>3</v>
      </c>
      <c r="E261" t="str">
        <f ca="1">IF($B261&lt;VLOOKUP(E$6&amp;" Equity",Param,4,0),"",IFERROR(VLOOKUP($B261,OFFSET(Input!$A$1,0,MATCH(Index!E$6&amp;" Equity",Input!$1:$1,0)-1,10000,2),2,0),E260))</f>
        <v/>
      </c>
      <c r="F261" s="33">
        <v>85.38</v>
      </c>
      <c r="H261">
        <f ca="1">IFERROR(VLOOKUP($B261,OFFSET(Input!$A$1,0,MATCH(Index!H$6,Input!$1:$1,0)-1,10000,2),2,0),0)</f>
        <v>0</v>
      </c>
      <c r="I261">
        <f ca="1">IFERROR(VLOOKUP($B261,OFFSET(Input!$A$1,0,MATCH(Index!I$6,Input!$1:$1,0)-1,10000,2),2,0),0)</f>
        <v>0</v>
      </c>
      <c r="K261" t="e">
        <f t="shared" ca="1" si="20"/>
        <v>#VALUE!</v>
      </c>
      <c r="L261" s="30">
        <f t="shared" ca="1" si="21"/>
        <v>59.562210648253625</v>
      </c>
      <c r="N261" t="e">
        <f t="shared" ca="1" si="22"/>
        <v>#VALUE!</v>
      </c>
      <c r="O261">
        <f t="shared" ca="1" si="23"/>
        <v>0</v>
      </c>
      <c r="AE261">
        <f ca="1">VLOOKUP($B261,OFFSET(Input!$A$1,0,MATCH(Index!AE$6&amp;" Index",Input!$1:$1,0)-1,10000,2),2,0)</f>
        <v>19.510000000000002</v>
      </c>
    </row>
    <row r="262" spans="2:31" x14ac:dyDescent="0.25">
      <c r="B262" s="2">
        <v>37901</v>
      </c>
      <c r="C262">
        <f t="shared" ca="1" si="18"/>
        <v>0</v>
      </c>
      <c r="D262">
        <f t="shared" ca="1" si="19"/>
        <v>4</v>
      </c>
      <c r="E262" t="str">
        <f ca="1">IF($B262&lt;VLOOKUP(E$6&amp;" Equity",Param,4,0),"",IFERROR(VLOOKUP($B262,OFFSET(Input!$A$1,0,MATCH(Index!E$6&amp;" Equity",Input!$1:$1,0)-1,10000,2),2,0),E261))</f>
        <v/>
      </c>
      <c r="F262" s="33">
        <v>85.38</v>
      </c>
      <c r="H262">
        <f ca="1">IFERROR(VLOOKUP($B262,OFFSET(Input!$A$1,0,MATCH(Index!H$6,Input!$1:$1,0)-1,10000,2),2,0),0)</f>
        <v>0</v>
      </c>
      <c r="I262">
        <f ca="1">IFERROR(VLOOKUP($B262,OFFSET(Input!$A$1,0,MATCH(Index!I$6,Input!$1:$1,0)-1,10000,2),2,0),0)</f>
        <v>0</v>
      </c>
      <c r="K262" t="e">
        <f t="shared" ca="1" si="20"/>
        <v>#VALUE!</v>
      </c>
      <c r="L262" s="30">
        <f t="shared" ca="1" si="21"/>
        <v>59.562210648253625</v>
      </c>
      <c r="N262" t="e">
        <f t="shared" ca="1" si="22"/>
        <v>#VALUE!</v>
      </c>
      <c r="O262">
        <f t="shared" ca="1" si="23"/>
        <v>0</v>
      </c>
      <c r="AE262">
        <f ca="1">VLOOKUP($B262,OFFSET(Input!$A$1,0,MATCH(Index!AE$6&amp;" Index",Input!$1:$1,0)-1,10000,2),2,0)</f>
        <v>19.41</v>
      </c>
    </row>
    <row r="263" spans="2:31" x14ac:dyDescent="0.25">
      <c r="B263" s="2">
        <v>37902</v>
      </c>
      <c r="C263">
        <f t="shared" ref="C263:C326" ca="1" si="24">IF(MONTH(B263)&lt;&gt;MONTH(B262),1,0)</f>
        <v>0</v>
      </c>
      <c r="D263">
        <f t="shared" ref="D263:D326" ca="1" si="25">IF(D262=5,0,IF(D262&lt;&gt;0,D262+1,IF(C262=1,1,0)))</f>
        <v>5</v>
      </c>
      <c r="E263" t="str">
        <f ca="1">IF($B263&lt;VLOOKUP(E$6&amp;" Equity",Param,4,0),"",IFERROR(VLOOKUP($B263,OFFSET(Input!$A$1,0,MATCH(Index!E$6&amp;" Equity",Input!$1:$1,0)-1,10000,2),2,0),E262))</f>
        <v/>
      </c>
      <c r="F263" s="33">
        <v>85.38</v>
      </c>
      <c r="H263">
        <f ca="1">IFERROR(VLOOKUP($B263,OFFSET(Input!$A$1,0,MATCH(Index!H$6,Input!$1:$1,0)-1,10000,2),2,0),0)</f>
        <v>0</v>
      </c>
      <c r="I263">
        <f ca="1">IFERROR(VLOOKUP($B263,OFFSET(Input!$A$1,0,MATCH(Index!I$6,Input!$1:$1,0)-1,10000,2),2,0),0)</f>
        <v>0</v>
      </c>
      <c r="K263" t="e">
        <f t="shared" ref="K263:K326" ca="1" si="26">IF($B263&lt;=L_date,IF($B263=L_date,1,K264/((E264+H264)/E263)),K262*((E263+H263)/E262))</f>
        <v>#VALUE!</v>
      </c>
      <c r="L263" s="30">
        <f t="shared" ref="L263:L326" ca="1" si="27">IF($B263&lt;=L_date,IF($B263=L_date,1,L264/((F264+I264)/F263)),L262*((F263+I263)/F262))</f>
        <v>59.562210648253625</v>
      </c>
      <c r="N263" t="e">
        <f t="shared" ca="1" si="22"/>
        <v>#VALUE!</v>
      </c>
      <c r="O263">
        <f t="shared" ca="1" si="23"/>
        <v>0</v>
      </c>
      <c r="AE263">
        <f ca="1">VLOOKUP($B263,OFFSET(Input!$A$1,0,MATCH(Index!AE$6&amp;" Index",Input!$1:$1,0)-1,10000,2),2,0)</f>
        <v>19.18</v>
      </c>
    </row>
    <row r="264" spans="2:31" x14ac:dyDescent="0.25">
      <c r="B264" s="2">
        <v>37903</v>
      </c>
      <c r="C264">
        <f t="shared" ca="1" si="24"/>
        <v>0</v>
      </c>
      <c r="D264">
        <f t="shared" ca="1" si="25"/>
        <v>0</v>
      </c>
      <c r="E264" t="str">
        <f ca="1">IF($B264&lt;VLOOKUP(E$6&amp;" Equity",Param,4,0),"",IFERROR(VLOOKUP($B264,OFFSET(Input!$A$1,0,MATCH(Index!E$6&amp;" Equity",Input!$1:$1,0)-1,10000,2),2,0),E263))</f>
        <v/>
      </c>
      <c r="F264" s="33">
        <v>85.38</v>
      </c>
      <c r="H264">
        <f ca="1">IFERROR(VLOOKUP($B264,OFFSET(Input!$A$1,0,MATCH(Index!H$6,Input!$1:$1,0)-1,10000,2),2,0),0)</f>
        <v>0</v>
      </c>
      <c r="I264">
        <f ca="1">IFERROR(VLOOKUP($B264,OFFSET(Input!$A$1,0,MATCH(Index!I$6,Input!$1:$1,0)-1,10000,2),2,0),0)</f>
        <v>0</v>
      </c>
      <c r="K264" t="e">
        <f t="shared" ca="1" si="26"/>
        <v>#VALUE!</v>
      </c>
      <c r="L264" s="30">
        <f t="shared" ca="1" si="27"/>
        <v>59.562210648253625</v>
      </c>
      <c r="N264" t="e">
        <f t="shared" ref="N264:N327" ca="1" si="28">LN(K264/K263)</f>
        <v>#VALUE!</v>
      </c>
      <c r="O264">
        <f t="shared" ref="O264:O327" ca="1" si="29">LN(L264/L263)</f>
        <v>0</v>
      </c>
      <c r="AE264">
        <f ca="1">VLOOKUP($B264,OFFSET(Input!$A$1,0,MATCH(Index!AE$6&amp;" Index",Input!$1:$1,0)-1,10000,2),2,0)</f>
        <v>18.82</v>
      </c>
    </row>
    <row r="265" spans="2:31" x14ac:dyDescent="0.25">
      <c r="B265" s="2">
        <v>37904</v>
      </c>
      <c r="C265">
        <f t="shared" ca="1" si="24"/>
        <v>0</v>
      </c>
      <c r="D265">
        <f t="shared" ca="1" si="25"/>
        <v>0</v>
      </c>
      <c r="E265" t="str">
        <f ca="1">IF($B265&lt;VLOOKUP(E$6&amp;" Equity",Param,4,0),"",IFERROR(VLOOKUP($B265,OFFSET(Input!$A$1,0,MATCH(Index!E$6&amp;" Equity",Input!$1:$1,0)-1,10000,2),2,0),E264))</f>
        <v/>
      </c>
      <c r="F265" s="33">
        <v>85.38</v>
      </c>
      <c r="H265">
        <f ca="1">IFERROR(VLOOKUP($B265,OFFSET(Input!$A$1,0,MATCH(Index!H$6,Input!$1:$1,0)-1,10000,2),2,0),0)</f>
        <v>0</v>
      </c>
      <c r="I265">
        <f ca="1">IFERROR(VLOOKUP($B265,OFFSET(Input!$A$1,0,MATCH(Index!I$6,Input!$1:$1,0)-1,10000,2),2,0),0)</f>
        <v>0</v>
      </c>
      <c r="K265" t="e">
        <f t="shared" ca="1" si="26"/>
        <v>#VALUE!</v>
      </c>
      <c r="L265" s="30">
        <f t="shared" ca="1" si="27"/>
        <v>59.562210648253625</v>
      </c>
      <c r="N265" t="e">
        <f t="shared" ca="1" si="28"/>
        <v>#VALUE!</v>
      </c>
      <c r="O265">
        <f t="shared" ca="1" si="29"/>
        <v>0</v>
      </c>
      <c r="AE265">
        <f ca="1">VLOOKUP($B265,OFFSET(Input!$A$1,0,MATCH(Index!AE$6&amp;" Index",Input!$1:$1,0)-1,10000,2),2,0)</f>
        <v>18.45</v>
      </c>
    </row>
    <row r="266" spans="2:31" x14ac:dyDescent="0.25">
      <c r="B266" s="2">
        <v>37907</v>
      </c>
      <c r="C266">
        <f t="shared" ca="1" si="24"/>
        <v>0</v>
      </c>
      <c r="D266">
        <f t="shared" ca="1" si="25"/>
        <v>0</v>
      </c>
      <c r="E266" t="str">
        <f ca="1">IF($B266&lt;VLOOKUP(E$6&amp;" Equity",Param,4,0),"",IFERROR(VLOOKUP($B266,OFFSET(Input!$A$1,0,MATCH(Index!E$6&amp;" Equity",Input!$1:$1,0)-1,10000,2),2,0),E265))</f>
        <v/>
      </c>
      <c r="F266" s="33">
        <v>85.38</v>
      </c>
      <c r="H266">
        <f ca="1">IFERROR(VLOOKUP($B266,OFFSET(Input!$A$1,0,MATCH(Index!H$6,Input!$1:$1,0)-1,10000,2),2,0),0)</f>
        <v>0</v>
      </c>
      <c r="I266">
        <f ca="1">IFERROR(VLOOKUP($B266,OFFSET(Input!$A$1,0,MATCH(Index!I$6,Input!$1:$1,0)-1,10000,2),2,0),0)</f>
        <v>0</v>
      </c>
      <c r="K266" t="e">
        <f t="shared" ca="1" si="26"/>
        <v>#VALUE!</v>
      </c>
      <c r="L266" s="30">
        <f t="shared" ca="1" si="27"/>
        <v>59.562210648253625</v>
      </c>
      <c r="N266" t="e">
        <f t="shared" ca="1" si="28"/>
        <v>#VALUE!</v>
      </c>
      <c r="O266">
        <f t="shared" ca="1" si="29"/>
        <v>0</v>
      </c>
      <c r="AE266">
        <f ca="1">VLOOKUP($B266,OFFSET(Input!$A$1,0,MATCH(Index!AE$6&amp;" Index",Input!$1:$1,0)-1,10000,2),2,0)</f>
        <v>17.55</v>
      </c>
    </row>
    <row r="267" spans="2:31" x14ac:dyDescent="0.25">
      <c r="B267" s="2">
        <v>37908</v>
      </c>
      <c r="C267">
        <f t="shared" ca="1" si="24"/>
        <v>0</v>
      </c>
      <c r="D267">
        <f t="shared" ca="1" si="25"/>
        <v>0</v>
      </c>
      <c r="E267" t="str">
        <f ca="1">IF($B267&lt;VLOOKUP(E$6&amp;" Equity",Param,4,0),"",IFERROR(VLOOKUP($B267,OFFSET(Input!$A$1,0,MATCH(Index!E$6&amp;" Equity",Input!$1:$1,0)-1,10000,2),2,0),E266))</f>
        <v/>
      </c>
      <c r="F267" s="33">
        <v>85.38</v>
      </c>
      <c r="H267">
        <f ca="1">IFERROR(VLOOKUP($B267,OFFSET(Input!$A$1,0,MATCH(Index!H$6,Input!$1:$1,0)-1,10000,2),2,0),0)</f>
        <v>0</v>
      </c>
      <c r="I267">
        <f ca="1">IFERROR(VLOOKUP($B267,OFFSET(Input!$A$1,0,MATCH(Index!I$6,Input!$1:$1,0)-1,10000,2),2,0),0)</f>
        <v>0</v>
      </c>
      <c r="K267" t="e">
        <f t="shared" ca="1" si="26"/>
        <v>#VALUE!</v>
      </c>
      <c r="L267" s="30">
        <f t="shared" ca="1" si="27"/>
        <v>59.562210648253625</v>
      </c>
      <c r="N267" t="e">
        <f t="shared" ca="1" si="28"/>
        <v>#VALUE!</v>
      </c>
      <c r="O267">
        <f t="shared" ca="1" si="29"/>
        <v>0</v>
      </c>
      <c r="AE267">
        <f ca="1">VLOOKUP($B267,OFFSET(Input!$A$1,0,MATCH(Index!AE$6&amp;" Index",Input!$1:$1,0)-1,10000,2),2,0)</f>
        <v>17.37</v>
      </c>
    </row>
    <row r="268" spans="2:31" x14ac:dyDescent="0.25">
      <c r="B268" s="2">
        <v>37909</v>
      </c>
      <c r="C268">
        <f t="shared" ca="1" si="24"/>
        <v>0</v>
      </c>
      <c r="D268">
        <f t="shared" ca="1" si="25"/>
        <v>0</v>
      </c>
      <c r="E268" t="str">
        <f ca="1">IF($B268&lt;VLOOKUP(E$6&amp;" Equity",Param,4,0),"",IFERROR(VLOOKUP($B268,OFFSET(Input!$A$1,0,MATCH(Index!E$6&amp;" Equity",Input!$1:$1,0)-1,10000,2),2,0),E267))</f>
        <v/>
      </c>
      <c r="F268" s="33">
        <v>85.38</v>
      </c>
      <c r="H268">
        <f ca="1">IFERROR(VLOOKUP($B268,OFFSET(Input!$A$1,0,MATCH(Index!H$6,Input!$1:$1,0)-1,10000,2),2,0),0)</f>
        <v>0</v>
      </c>
      <c r="I268">
        <f ca="1">IFERROR(VLOOKUP($B268,OFFSET(Input!$A$1,0,MATCH(Index!I$6,Input!$1:$1,0)-1,10000,2),2,0),0)</f>
        <v>0</v>
      </c>
      <c r="K268" t="e">
        <f t="shared" ca="1" si="26"/>
        <v>#VALUE!</v>
      </c>
      <c r="L268" s="30">
        <f t="shared" ca="1" si="27"/>
        <v>59.562210648253625</v>
      </c>
      <c r="N268" t="e">
        <f t="shared" ca="1" si="28"/>
        <v>#VALUE!</v>
      </c>
      <c r="O268">
        <f t="shared" ca="1" si="29"/>
        <v>0</v>
      </c>
      <c r="AE268">
        <f ca="1">VLOOKUP($B268,OFFSET(Input!$A$1,0,MATCH(Index!AE$6&amp;" Index",Input!$1:$1,0)-1,10000,2),2,0)</f>
        <v>17.690000000000001</v>
      </c>
    </row>
    <row r="269" spans="2:31" x14ac:dyDescent="0.25">
      <c r="B269" s="2">
        <v>37910</v>
      </c>
      <c r="C269">
        <f t="shared" ca="1" si="24"/>
        <v>0</v>
      </c>
      <c r="D269">
        <f t="shared" ca="1" si="25"/>
        <v>0</v>
      </c>
      <c r="E269" t="str">
        <f ca="1">IF($B269&lt;VLOOKUP(E$6&amp;" Equity",Param,4,0),"",IFERROR(VLOOKUP($B269,OFFSET(Input!$A$1,0,MATCH(Index!E$6&amp;" Equity",Input!$1:$1,0)-1,10000,2),2,0),E268))</f>
        <v/>
      </c>
      <c r="F269" s="33">
        <v>85.38</v>
      </c>
      <c r="H269">
        <f ca="1">IFERROR(VLOOKUP($B269,OFFSET(Input!$A$1,0,MATCH(Index!H$6,Input!$1:$1,0)-1,10000,2),2,0),0)</f>
        <v>0</v>
      </c>
      <c r="I269">
        <f ca="1">IFERROR(VLOOKUP($B269,OFFSET(Input!$A$1,0,MATCH(Index!I$6,Input!$1:$1,0)-1,10000,2),2,0),0)</f>
        <v>0</v>
      </c>
      <c r="K269" t="e">
        <f t="shared" ca="1" si="26"/>
        <v>#VALUE!</v>
      </c>
      <c r="L269" s="30">
        <f t="shared" ca="1" si="27"/>
        <v>59.562210648253625</v>
      </c>
      <c r="N269" t="e">
        <f t="shared" ca="1" si="28"/>
        <v>#VALUE!</v>
      </c>
      <c r="O269">
        <f t="shared" ca="1" si="29"/>
        <v>0</v>
      </c>
      <c r="AE269">
        <f ca="1">VLOOKUP($B269,OFFSET(Input!$A$1,0,MATCH(Index!AE$6&amp;" Index",Input!$1:$1,0)-1,10000,2),2,0)</f>
        <v>17.190000000000001</v>
      </c>
    </row>
    <row r="270" spans="2:31" x14ac:dyDescent="0.25">
      <c r="B270" s="2">
        <v>37911</v>
      </c>
      <c r="C270">
        <f t="shared" ca="1" si="24"/>
        <v>0</v>
      </c>
      <c r="D270">
        <f t="shared" ca="1" si="25"/>
        <v>0</v>
      </c>
      <c r="E270" t="str">
        <f ca="1">IF($B270&lt;VLOOKUP(E$6&amp;" Equity",Param,4,0),"",IFERROR(VLOOKUP($B270,OFFSET(Input!$A$1,0,MATCH(Index!E$6&amp;" Equity",Input!$1:$1,0)-1,10000,2),2,0),E269))</f>
        <v/>
      </c>
      <c r="F270" s="33">
        <v>85.38</v>
      </c>
      <c r="H270">
        <f ca="1">IFERROR(VLOOKUP($B270,OFFSET(Input!$A$1,0,MATCH(Index!H$6,Input!$1:$1,0)-1,10000,2),2,0),0)</f>
        <v>0</v>
      </c>
      <c r="I270">
        <f ca="1">IFERROR(VLOOKUP($B270,OFFSET(Input!$A$1,0,MATCH(Index!I$6,Input!$1:$1,0)-1,10000,2),2,0),0)</f>
        <v>0</v>
      </c>
      <c r="K270" t="e">
        <f t="shared" ca="1" si="26"/>
        <v>#VALUE!</v>
      </c>
      <c r="L270" s="30">
        <f t="shared" ca="1" si="27"/>
        <v>59.562210648253625</v>
      </c>
      <c r="N270" t="e">
        <f t="shared" ca="1" si="28"/>
        <v>#VALUE!</v>
      </c>
      <c r="O270">
        <f t="shared" ca="1" si="29"/>
        <v>0</v>
      </c>
      <c r="AE270">
        <f ca="1">VLOOKUP($B270,OFFSET(Input!$A$1,0,MATCH(Index!AE$6&amp;" Index",Input!$1:$1,0)-1,10000,2),2,0)</f>
        <v>17.62</v>
      </c>
    </row>
    <row r="271" spans="2:31" x14ac:dyDescent="0.25">
      <c r="B271" s="2">
        <v>37914</v>
      </c>
      <c r="C271">
        <f t="shared" ca="1" si="24"/>
        <v>0</v>
      </c>
      <c r="D271">
        <f t="shared" ca="1" si="25"/>
        <v>0</v>
      </c>
      <c r="E271" t="str">
        <f ca="1">IF($B271&lt;VLOOKUP(E$6&amp;" Equity",Param,4,0),"",IFERROR(VLOOKUP($B271,OFFSET(Input!$A$1,0,MATCH(Index!E$6&amp;" Equity",Input!$1:$1,0)-1,10000,2),2,0),E270))</f>
        <v/>
      </c>
      <c r="F271" s="33">
        <v>85.38</v>
      </c>
      <c r="H271">
        <f ca="1">IFERROR(VLOOKUP($B271,OFFSET(Input!$A$1,0,MATCH(Index!H$6,Input!$1:$1,0)-1,10000,2),2,0),0)</f>
        <v>0</v>
      </c>
      <c r="I271">
        <f ca="1">IFERROR(VLOOKUP($B271,OFFSET(Input!$A$1,0,MATCH(Index!I$6,Input!$1:$1,0)-1,10000,2),2,0),0)</f>
        <v>0</v>
      </c>
      <c r="K271" t="e">
        <f t="shared" ca="1" si="26"/>
        <v>#VALUE!</v>
      </c>
      <c r="L271" s="30">
        <f t="shared" ca="1" si="27"/>
        <v>59.562210648253625</v>
      </c>
      <c r="N271" t="e">
        <f t="shared" ca="1" si="28"/>
        <v>#VALUE!</v>
      </c>
      <c r="O271">
        <f t="shared" ca="1" si="29"/>
        <v>0</v>
      </c>
      <c r="AE271">
        <f ca="1">VLOOKUP($B271,OFFSET(Input!$A$1,0,MATCH(Index!AE$6&amp;" Index",Input!$1:$1,0)-1,10000,2),2,0)</f>
        <v>17.04</v>
      </c>
    </row>
    <row r="272" spans="2:31" x14ac:dyDescent="0.25">
      <c r="B272" s="2">
        <v>37915</v>
      </c>
      <c r="C272">
        <f t="shared" ca="1" si="24"/>
        <v>0</v>
      </c>
      <c r="D272">
        <f t="shared" ca="1" si="25"/>
        <v>0</v>
      </c>
      <c r="E272" t="str">
        <f ca="1">IF($B272&lt;VLOOKUP(E$6&amp;" Equity",Param,4,0),"",IFERROR(VLOOKUP($B272,OFFSET(Input!$A$1,0,MATCH(Index!E$6&amp;" Equity",Input!$1:$1,0)-1,10000,2),2,0),E271))</f>
        <v/>
      </c>
      <c r="F272" s="33">
        <v>85.38</v>
      </c>
      <c r="H272">
        <f ca="1">IFERROR(VLOOKUP($B272,OFFSET(Input!$A$1,0,MATCH(Index!H$6,Input!$1:$1,0)-1,10000,2),2,0),0)</f>
        <v>0</v>
      </c>
      <c r="I272">
        <f ca="1">IFERROR(VLOOKUP($B272,OFFSET(Input!$A$1,0,MATCH(Index!I$6,Input!$1:$1,0)-1,10000,2),2,0),0)</f>
        <v>0</v>
      </c>
      <c r="K272" t="e">
        <f t="shared" ca="1" si="26"/>
        <v>#VALUE!</v>
      </c>
      <c r="L272" s="30">
        <f t="shared" ca="1" si="27"/>
        <v>59.562210648253625</v>
      </c>
      <c r="N272" t="e">
        <f t="shared" ca="1" si="28"/>
        <v>#VALUE!</v>
      </c>
      <c r="O272">
        <f t="shared" ca="1" si="29"/>
        <v>0</v>
      </c>
      <c r="AE272">
        <f ca="1">VLOOKUP($B272,OFFSET(Input!$A$1,0,MATCH(Index!AE$6&amp;" Index",Input!$1:$1,0)-1,10000,2),2,0)</f>
        <v>16.55</v>
      </c>
    </row>
    <row r="273" spans="2:31" x14ac:dyDescent="0.25">
      <c r="B273" s="2">
        <v>37916</v>
      </c>
      <c r="C273">
        <f t="shared" ca="1" si="24"/>
        <v>0</v>
      </c>
      <c r="D273">
        <f t="shared" ca="1" si="25"/>
        <v>0</v>
      </c>
      <c r="E273" t="str">
        <f ca="1">IF($B273&lt;VLOOKUP(E$6&amp;" Equity",Param,4,0),"",IFERROR(VLOOKUP($B273,OFFSET(Input!$A$1,0,MATCH(Index!E$6&amp;" Equity",Input!$1:$1,0)-1,10000,2),2,0),E272))</f>
        <v/>
      </c>
      <c r="F273" s="33">
        <v>85.38</v>
      </c>
      <c r="H273">
        <f ca="1">IFERROR(VLOOKUP($B273,OFFSET(Input!$A$1,0,MATCH(Index!H$6,Input!$1:$1,0)-1,10000,2),2,0),0)</f>
        <v>0</v>
      </c>
      <c r="I273">
        <f ca="1">IFERROR(VLOOKUP($B273,OFFSET(Input!$A$1,0,MATCH(Index!I$6,Input!$1:$1,0)-1,10000,2),2,0),0)</f>
        <v>0</v>
      </c>
      <c r="K273" t="e">
        <f t="shared" ca="1" si="26"/>
        <v>#VALUE!</v>
      </c>
      <c r="L273" s="30">
        <f t="shared" ca="1" si="27"/>
        <v>59.562210648253625</v>
      </c>
      <c r="N273" t="e">
        <f t="shared" ca="1" si="28"/>
        <v>#VALUE!</v>
      </c>
      <c r="O273">
        <f t="shared" ca="1" si="29"/>
        <v>0</v>
      </c>
      <c r="AE273">
        <f ca="1">VLOOKUP($B273,OFFSET(Input!$A$1,0,MATCH(Index!AE$6&amp;" Index",Input!$1:$1,0)-1,10000,2),2,0)</f>
        <v>17.670000000000002</v>
      </c>
    </row>
    <row r="274" spans="2:31" x14ac:dyDescent="0.25">
      <c r="B274" s="2">
        <v>37917</v>
      </c>
      <c r="C274">
        <f t="shared" ca="1" si="24"/>
        <v>0</v>
      </c>
      <c r="D274">
        <f t="shared" ca="1" si="25"/>
        <v>0</v>
      </c>
      <c r="E274" t="str">
        <f ca="1">IF($B274&lt;VLOOKUP(E$6&amp;" Equity",Param,4,0),"",IFERROR(VLOOKUP($B274,OFFSET(Input!$A$1,0,MATCH(Index!E$6&amp;" Equity",Input!$1:$1,0)-1,10000,2),2,0),E273))</f>
        <v/>
      </c>
      <c r="F274" s="33">
        <v>85.38</v>
      </c>
      <c r="H274">
        <f ca="1">IFERROR(VLOOKUP($B274,OFFSET(Input!$A$1,0,MATCH(Index!H$6,Input!$1:$1,0)-1,10000,2),2,0),0)</f>
        <v>0</v>
      </c>
      <c r="I274">
        <f ca="1">IFERROR(VLOOKUP($B274,OFFSET(Input!$A$1,0,MATCH(Index!I$6,Input!$1:$1,0)-1,10000,2),2,0),0)</f>
        <v>0</v>
      </c>
      <c r="K274" t="e">
        <f t="shared" ca="1" si="26"/>
        <v>#VALUE!</v>
      </c>
      <c r="L274" s="30">
        <f t="shared" ca="1" si="27"/>
        <v>59.562210648253625</v>
      </c>
      <c r="N274" t="e">
        <f t="shared" ca="1" si="28"/>
        <v>#VALUE!</v>
      </c>
      <c r="O274">
        <f t="shared" ca="1" si="29"/>
        <v>0</v>
      </c>
      <c r="AE274">
        <f ca="1">VLOOKUP($B274,OFFSET(Input!$A$1,0,MATCH(Index!AE$6&amp;" Index",Input!$1:$1,0)-1,10000,2),2,0)</f>
        <v>17.68</v>
      </c>
    </row>
    <row r="275" spans="2:31" x14ac:dyDescent="0.25">
      <c r="B275" s="2">
        <v>37918</v>
      </c>
      <c r="C275">
        <f t="shared" ca="1" si="24"/>
        <v>0</v>
      </c>
      <c r="D275">
        <f t="shared" ca="1" si="25"/>
        <v>0</v>
      </c>
      <c r="E275" t="str">
        <f ca="1">IF($B275&lt;VLOOKUP(E$6&amp;" Equity",Param,4,0),"",IFERROR(VLOOKUP($B275,OFFSET(Input!$A$1,0,MATCH(Index!E$6&amp;" Equity",Input!$1:$1,0)-1,10000,2),2,0),E274))</f>
        <v/>
      </c>
      <c r="F275" s="33">
        <v>85.38</v>
      </c>
      <c r="H275">
        <f ca="1">IFERROR(VLOOKUP($B275,OFFSET(Input!$A$1,0,MATCH(Index!H$6,Input!$1:$1,0)-1,10000,2),2,0),0)</f>
        <v>0</v>
      </c>
      <c r="I275">
        <f ca="1">IFERROR(VLOOKUP($B275,OFFSET(Input!$A$1,0,MATCH(Index!I$6,Input!$1:$1,0)-1,10000,2),2,0),0)</f>
        <v>0</v>
      </c>
      <c r="K275" t="e">
        <f t="shared" ca="1" si="26"/>
        <v>#VALUE!</v>
      </c>
      <c r="L275" s="30">
        <f t="shared" ca="1" si="27"/>
        <v>59.562210648253625</v>
      </c>
      <c r="N275" t="e">
        <f t="shared" ca="1" si="28"/>
        <v>#VALUE!</v>
      </c>
      <c r="O275">
        <f t="shared" ca="1" si="29"/>
        <v>0</v>
      </c>
      <c r="AE275">
        <f ca="1">VLOOKUP($B275,OFFSET(Input!$A$1,0,MATCH(Index!AE$6&amp;" Index",Input!$1:$1,0)-1,10000,2),2,0)</f>
        <v>17.71</v>
      </c>
    </row>
    <row r="276" spans="2:31" x14ac:dyDescent="0.25">
      <c r="B276" s="2">
        <v>37921</v>
      </c>
      <c r="C276">
        <f t="shared" ca="1" si="24"/>
        <v>0</v>
      </c>
      <c r="D276">
        <f t="shared" ca="1" si="25"/>
        <v>0</v>
      </c>
      <c r="E276" t="str">
        <f ca="1">IF($B276&lt;VLOOKUP(E$6&amp;" Equity",Param,4,0),"",IFERROR(VLOOKUP($B276,OFFSET(Input!$A$1,0,MATCH(Index!E$6&amp;" Equity",Input!$1:$1,0)-1,10000,2),2,0),E275))</f>
        <v/>
      </c>
      <c r="F276" s="33">
        <v>85.13</v>
      </c>
      <c r="H276">
        <f ca="1">IFERROR(VLOOKUP($B276,OFFSET(Input!$A$1,0,MATCH(Index!H$6,Input!$1:$1,0)-1,10000,2),2,0),0)</f>
        <v>0</v>
      </c>
      <c r="I276">
        <f ca="1">IFERROR(VLOOKUP($B276,OFFSET(Input!$A$1,0,MATCH(Index!I$6,Input!$1:$1,0)-1,10000,2),2,0),0)</f>
        <v>0</v>
      </c>
      <c r="K276" t="e">
        <f t="shared" ca="1" si="26"/>
        <v>#VALUE!</v>
      </c>
      <c r="L276" s="30">
        <f t="shared" ca="1" si="27"/>
        <v>59.387807361042768</v>
      </c>
      <c r="N276" t="e">
        <f t="shared" ca="1" si="28"/>
        <v>#VALUE!</v>
      </c>
      <c r="O276">
        <f t="shared" ca="1" si="29"/>
        <v>-2.932381433850292E-3</v>
      </c>
      <c r="AE276">
        <f ca="1">VLOOKUP($B276,OFFSET(Input!$A$1,0,MATCH(Index!AE$6&amp;" Index",Input!$1:$1,0)-1,10000,2),2,0)</f>
        <v>18.05</v>
      </c>
    </row>
    <row r="277" spans="2:31" x14ac:dyDescent="0.25">
      <c r="B277" s="2">
        <v>37922</v>
      </c>
      <c r="C277">
        <f t="shared" ca="1" si="24"/>
        <v>0</v>
      </c>
      <c r="D277">
        <f t="shared" ca="1" si="25"/>
        <v>0</v>
      </c>
      <c r="E277" t="str">
        <f ca="1">IF($B277&lt;VLOOKUP(E$6&amp;" Equity",Param,4,0),"",IFERROR(VLOOKUP($B277,OFFSET(Input!$A$1,0,MATCH(Index!E$6&amp;" Equity",Input!$1:$1,0)-1,10000,2),2,0),E276))</f>
        <v/>
      </c>
      <c r="F277" s="33">
        <v>85.55</v>
      </c>
      <c r="H277">
        <f ca="1">IFERROR(VLOOKUP($B277,OFFSET(Input!$A$1,0,MATCH(Index!H$6,Input!$1:$1,0)-1,10000,2),2,0),0)</f>
        <v>0</v>
      </c>
      <c r="I277">
        <f ca="1">IFERROR(VLOOKUP($B277,OFFSET(Input!$A$1,0,MATCH(Index!I$6,Input!$1:$1,0)-1,10000,2),2,0),0)</f>
        <v>0</v>
      </c>
      <c r="K277" t="e">
        <f t="shared" ca="1" si="26"/>
        <v>#VALUE!</v>
      </c>
      <c r="L277" s="30">
        <f t="shared" ca="1" si="27"/>
        <v>59.680804883557016</v>
      </c>
      <c r="N277" t="e">
        <f t="shared" ca="1" si="28"/>
        <v>#VALUE!</v>
      </c>
      <c r="O277">
        <f t="shared" ca="1" si="29"/>
        <v>4.9215004422367729E-3</v>
      </c>
      <c r="AE277">
        <f ca="1">VLOOKUP($B277,OFFSET(Input!$A$1,0,MATCH(Index!AE$6&amp;" Index",Input!$1:$1,0)-1,10000,2),2,0)</f>
        <v>16.82</v>
      </c>
    </row>
    <row r="278" spans="2:31" x14ac:dyDescent="0.25">
      <c r="B278" s="2">
        <v>37923</v>
      </c>
      <c r="C278">
        <f t="shared" ca="1" si="24"/>
        <v>0</v>
      </c>
      <c r="D278">
        <f t="shared" ca="1" si="25"/>
        <v>0</v>
      </c>
      <c r="E278" t="str">
        <f ca="1">IF($B278&lt;VLOOKUP(E$6&amp;" Equity",Param,4,0),"",IFERROR(VLOOKUP($B278,OFFSET(Input!$A$1,0,MATCH(Index!E$6&amp;" Equity",Input!$1:$1,0)-1,10000,2),2,0),E277))</f>
        <v/>
      </c>
      <c r="F278" s="33">
        <v>84.7</v>
      </c>
      <c r="H278">
        <f ca="1">IFERROR(VLOOKUP($B278,OFFSET(Input!$A$1,0,MATCH(Index!H$6,Input!$1:$1,0)-1,10000,2),2,0),0)</f>
        <v>0</v>
      </c>
      <c r="I278">
        <f ca="1">IFERROR(VLOOKUP($B278,OFFSET(Input!$A$1,0,MATCH(Index!I$6,Input!$1:$1,0)-1,10000,2),2,0),0)</f>
        <v>0</v>
      </c>
      <c r="K278" t="e">
        <f t="shared" ca="1" si="26"/>
        <v>#VALUE!</v>
      </c>
      <c r="L278" s="30">
        <f t="shared" ca="1" si="27"/>
        <v>59.08783370704009</v>
      </c>
      <c r="N278" t="e">
        <f t="shared" ca="1" si="28"/>
        <v>#VALUE!</v>
      </c>
      <c r="O278">
        <f t="shared" ca="1" si="29"/>
        <v>-9.9853986801937064E-3</v>
      </c>
      <c r="AE278">
        <f ca="1">VLOOKUP($B278,OFFSET(Input!$A$1,0,MATCH(Index!AE$6&amp;" Index",Input!$1:$1,0)-1,10000,2),2,0)</f>
        <v>16.43</v>
      </c>
    </row>
    <row r="279" spans="2:31" x14ac:dyDescent="0.25">
      <c r="B279" s="2">
        <v>37924</v>
      </c>
      <c r="C279">
        <f t="shared" ca="1" si="24"/>
        <v>0</v>
      </c>
      <c r="D279">
        <f t="shared" ca="1" si="25"/>
        <v>0</v>
      </c>
      <c r="E279" t="str">
        <f ca="1">IF($B279&lt;VLOOKUP(E$6&amp;" Equity",Param,4,0),"",IFERROR(VLOOKUP($B279,OFFSET(Input!$A$1,0,MATCH(Index!E$6&amp;" Equity",Input!$1:$1,0)-1,10000,2),2,0),E278))</f>
        <v/>
      </c>
      <c r="F279" s="33">
        <v>84.18</v>
      </c>
      <c r="H279">
        <f ca="1">IFERROR(VLOOKUP($B279,OFFSET(Input!$A$1,0,MATCH(Index!H$6,Input!$1:$1,0)-1,10000,2),2,0),0)</f>
        <v>0</v>
      </c>
      <c r="I279">
        <f ca="1">IFERROR(VLOOKUP($B279,OFFSET(Input!$A$1,0,MATCH(Index!I$6,Input!$1:$1,0)-1,10000,2),2,0),0)</f>
        <v>0</v>
      </c>
      <c r="K279" t="e">
        <f t="shared" ca="1" si="26"/>
        <v>#VALUE!</v>
      </c>
      <c r="L279" s="30">
        <f t="shared" ca="1" si="27"/>
        <v>58.725074869641503</v>
      </c>
      <c r="N279" t="e">
        <f t="shared" ca="1" si="28"/>
        <v>#VALUE!</v>
      </c>
      <c r="O279">
        <f t="shared" ca="1" si="29"/>
        <v>-6.1582383155840779E-3</v>
      </c>
      <c r="AE279">
        <f ca="1">VLOOKUP($B279,OFFSET(Input!$A$1,0,MATCH(Index!AE$6&amp;" Index",Input!$1:$1,0)-1,10000,2),2,0)</f>
        <v>16.329999999999998</v>
      </c>
    </row>
    <row r="280" spans="2:31" x14ac:dyDescent="0.25">
      <c r="B280" s="2">
        <v>37925</v>
      </c>
      <c r="C280">
        <f t="shared" ca="1" si="24"/>
        <v>0</v>
      </c>
      <c r="D280">
        <f t="shared" ca="1" si="25"/>
        <v>0</v>
      </c>
      <c r="E280" t="str">
        <f ca="1">IF($B280&lt;VLOOKUP(E$6&amp;" Equity",Param,4,0),"",IFERROR(VLOOKUP($B280,OFFSET(Input!$A$1,0,MATCH(Index!E$6&amp;" Equity",Input!$1:$1,0)-1,10000,2),2,0),E279))</f>
        <v/>
      </c>
      <c r="F280" s="33">
        <v>85.11</v>
      </c>
      <c r="H280">
        <f ca="1">IFERROR(VLOOKUP($B280,OFFSET(Input!$A$1,0,MATCH(Index!H$6,Input!$1:$1,0)-1,10000,2),2,0),0)</f>
        <v>0</v>
      </c>
      <c r="I280">
        <f ca="1">IFERROR(VLOOKUP($B280,OFFSET(Input!$A$1,0,MATCH(Index!I$6,Input!$1:$1,0)-1,10000,2),2,0),0)</f>
        <v>0</v>
      </c>
      <c r="K280" t="e">
        <f t="shared" ca="1" si="26"/>
        <v>#VALUE!</v>
      </c>
      <c r="L280" s="30">
        <f t="shared" ca="1" si="27"/>
        <v>59.37385509806591</v>
      </c>
      <c r="N280" t="e">
        <f t="shared" ca="1" si="28"/>
        <v>#VALUE!</v>
      </c>
      <c r="O280">
        <f t="shared" ca="1" si="29"/>
        <v>1.0987174146445041E-2</v>
      </c>
      <c r="AE280">
        <f ca="1">VLOOKUP($B280,OFFSET(Input!$A$1,0,MATCH(Index!AE$6&amp;" Index",Input!$1:$1,0)-1,10000,2),2,0)</f>
        <v>16.100000000000001</v>
      </c>
    </row>
    <row r="281" spans="2:31" x14ac:dyDescent="0.25">
      <c r="B281" s="2">
        <v>37928</v>
      </c>
      <c r="C281">
        <f t="shared" ca="1" si="24"/>
        <v>1</v>
      </c>
      <c r="D281">
        <f t="shared" ca="1" si="25"/>
        <v>0</v>
      </c>
      <c r="E281" t="str">
        <f ca="1">IF($B281&lt;VLOOKUP(E$6&amp;" Equity",Param,4,0),"",IFERROR(VLOOKUP($B281,OFFSET(Input!$A$1,0,MATCH(Index!E$6&amp;" Equity",Input!$1:$1,0)-1,10000,2),2,0),E280))</f>
        <v/>
      </c>
      <c r="F281" s="33">
        <v>84.37</v>
      </c>
      <c r="H281">
        <f ca="1">IFERROR(VLOOKUP($B281,OFFSET(Input!$A$1,0,MATCH(Index!H$6,Input!$1:$1,0)-1,10000,2),2,0),0)</f>
        <v>0</v>
      </c>
      <c r="I281">
        <f ca="1">IFERROR(VLOOKUP($B281,OFFSET(Input!$A$1,0,MATCH(Index!I$6,Input!$1:$1,0)-1,10000,2),2,0),0)</f>
        <v>0.34795599999999999</v>
      </c>
      <c r="K281" t="e">
        <f t="shared" ca="1" si="26"/>
        <v>#VALUE!</v>
      </c>
      <c r="L281" s="30">
        <f t="shared" ca="1" si="27"/>
        <v>59.100360048740733</v>
      </c>
      <c r="N281" t="e">
        <f t="shared" ca="1" si="28"/>
        <v>#VALUE!</v>
      </c>
      <c r="O281">
        <f t="shared" ca="1" si="29"/>
        <v>-4.6169630212346087E-3</v>
      </c>
      <c r="AE281">
        <f ca="1">VLOOKUP($B281,OFFSET(Input!$A$1,0,MATCH(Index!AE$6&amp;" Index",Input!$1:$1,0)-1,10000,2),2,0)</f>
        <v>16.55</v>
      </c>
    </row>
    <row r="282" spans="2:31" x14ac:dyDescent="0.25">
      <c r="B282" s="2">
        <v>37929</v>
      </c>
      <c r="C282">
        <f t="shared" ca="1" si="24"/>
        <v>0</v>
      </c>
      <c r="D282">
        <f t="shared" ca="1" si="25"/>
        <v>1</v>
      </c>
      <c r="E282" t="str">
        <f ca="1">IF($B282&lt;VLOOKUP(E$6&amp;" Equity",Param,4,0),"",IFERROR(VLOOKUP($B282,OFFSET(Input!$A$1,0,MATCH(Index!E$6&amp;" Equity",Input!$1:$1,0)-1,10000,2),2,0),E281))</f>
        <v/>
      </c>
      <c r="F282" s="33">
        <v>84.37</v>
      </c>
      <c r="H282">
        <f ca="1">IFERROR(VLOOKUP($B282,OFFSET(Input!$A$1,0,MATCH(Index!H$6,Input!$1:$1,0)-1,10000,2),2,0),0)</f>
        <v>0</v>
      </c>
      <c r="I282">
        <f ca="1">IFERROR(VLOOKUP($B282,OFFSET(Input!$A$1,0,MATCH(Index!I$6,Input!$1:$1,0)-1,10000,2),2,0),0)</f>
        <v>0</v>
      </c>
      <c r="K282" t="e">
        <f t="shared" ca="1" si="26"/>
        <v>#VALUE!</v>
      </c>
      <c r="L282" s="30">
        <f t="shared" ca="1" si="27"/>
        <v>59.100360048740733</v>
      </c>
      <c r="N282" t="e">
        <f t="shared" ca="1" si="28"/>
        <v>#VALUE!</v>
      </c>
      <c r="O282">
        <f t="shared" ca="1" si="29"/>
        <v>0</v>
      </c>
      <c r="AE282">
        <f ca="1">VLOOKUP($B282,OFFSET(Input!$A$1,0,MATCH(Index!AE$6&amp;" Index",Input!$1:$1,0)-1,10000,2),2,0)</f>
        <v>16.55</v>
      </c>
    </row>
    <row r="283" spans="2:31" x14ac:dyDescent="0.25">
      <c r="B283" s="2">
        <v>37930</v>
      </c>
      <c r="C283">
        <f t="shared" ca="1" si="24"/>
        <v>0</v>
      </c>
      <c r="D283">
        <f t="shared" ca="1" si="25"/>
        <v>2</v>
      </c>
      <c r="E283" t="str">
        <f ca="1">IF($B283&lt;VLOOKUP(E$6&amp;" Equity",Param,4,0),"",IFERROR(VLOOKUP($B283,OFFSET(Input!$A$1,0,MATCH(Index!E$6&amp;" Equity",Input!$1:$1,0)-1,10000,2),2,0),E282))</f>
        <v/>
      </c>
      <c r="F283" s="33">
        <v>84.37</v>
      </c>
      <c r="H283">
        <f ca="1">IFERROR(VLOOKUP($B283,OFFSET(Input!$A$1,0,MATCH(Index!H$6,Input!$1:$1,0)-1,10000,2),2,0),0)</f>
        <v>0</v>
      </c>
      <c r="I283">
        <f ca="1">IFERROR(VLOOKUP($B283,OFFSET(Input!$A$1,0,MATCH(Index!I$6,Input!$1:$1,0)-1,10000,2),2,0),0)</f>
        <v>0</v>
      </c>
      <c r="K283" t="e">
        <f t="shared" ca="1" si="26"/>
        <v>#VALUE!</v>
      </c>
      <c r="L283" s="30">
        <f t="shared" ca="1" si="27"/>
        <v>59.100360048740733</v>
      </c>
      <c r="N283" t="e">
        <f t="shared" ca="1" si="28"/>
        <v>#VALUE!</v>
      </c>
      <c r="O283">
        <f t="shared" ca="1" si="29"/>
        <v>0</v>
      </c>
      <c r="AE283">
        <f ca="1">VLOOKUP($B283,OFFSET(Input!$A$1,0,MATCH(Index!AE$6&amp;" Index",Input!$1:$1,0)-1,10000,2),2,0)</f>
        <v>16.86</v>
      </c>
    </row>
    <row r="284" spans="2:31" x14ac:dyDescent="0.25">
      <c r="B284" s="2">
        <v>37931</v>
      </c>
      <c r="C284">
        <f t="shared" ca="1" si="24"/>
        <v>0</v>
      </c>
      <c r="D284">
        <f t="shared" ca="1" si="25"/>
        <v>3</v>
      </c>
      <c r="E284" t="str">
        <f ca="1">IF($B284&lt;VLOOKUP(E$6&amp;" Equity",Param,4,0),"",IFERROR(VLOOKUP($B284,OFFSET(Input!$A$1,0,MATCH(Index!E$6&amp;" Equity",Input!$1:$1,0)-1,10000,2),2,0),E283))</f>
        <v/>
      </c>
      <c r="F284" s="33">
        <v>84.37</v>
      </c>
      <c r="H284">
        <f ca="1">IFERROR(VLOOKUP($B284,OFFSET(Input!$A$1,0,MATCH(Index!H$6,Input!$1:$1,0)-1,10000,2),2,0),0)</f>
        <v>0</v>
      </c>
      <c r="I284">
        <f ca="1">IFERROR(VLOOKUP($B284,OFFSET(Input!$A$1,0,MATCH(Index!I$6,Input!$1:$1,0)-1,10000,2),2,0),0)</f>
        <v>0</v>
      </c>
      <c r="K284" t="e">
        <f t="shared" ca="1" si="26"/>
        <v>#VALUE!</v>
      </c>
      <c r="L284" s="30">
        <f t="shared" ca="1" si="27"/>
        <v>59.100360048740733</v>
      </c>
      <c r="N284" t="e">
        <f t="shared" ca="1" si="28"/>
        <v>#VALUE!</v>
      </c>
      <c r="O284">
        <f t="shared" ca="1" si="29"/>
        <v>0</v>
      </c>
      <c r="AE284">
        <f ca="1">VLOOKUP($B284,OFFSET(Input!$A$1,0,MATCH(Index!AE$6&amp;" Index",Input!$1:$1,0)-1,10000,2),2,0)</f>
        <v>16.739999999999998</v>
      </c>
    </row>
    <row r="285" spans="2:31" x14ac:dyDescent="0.25">
      <c r="B285" s="2">
        <v>37932</v>
      </c>
      <c r="C285">
        <f t="shared" ca="1" si="24"/>
        <v>0</v>
      </c>
      <c r="D285">
        <f t="shared" ca="1" si="25"/>
        <v>4</v>
      </c>
      <c r="E285" t="str">
        <f ca="1">IF($B285&lt;VLOOKUP(E$6&amp;" Equity",Param,4,0),"",IFERROR(VLOOKUP($B285,OFFSET(Input!$A$1,0,MATCH(Index!E$6&amp;" Equity",Input!$1:$1,0)-1,10000,2),2,0),E284))</f>
        <v/>
      </c>
      <c r="F285" s="33">
        <v>84.37</v>
      </c>
      <c r="H285">
        <f ca="1">IFERROR(VLOOKUP($B285,OFFSET(Input!$A$1,0,MATCH(Index!H$6,Input!$1:$1,0)-1,10000,2),2,0),0)</f>
        <v>0</v>
      </c>
      <c r="I285">
        <f ca="1">IFERROR(VLOOKUP($B285,OFFSET(Input!$A$1,0,MATCH(Index!I$6,Input!$1:$1,0)-1,10000,2),2,0),0)</f>
        <v>0</v>
      </c>
      <c r="K285" t="e">
        <f t="shared" ca="1" si="26"/>
        <v>#VALUE!</v>
      </c>
      <c r="L285" s="30">
        <f t="shared" ca="1" si="27"/>
        <v>59.100360048740733</v>
      </c>
      <c r="N285" t="e">
        <f t="shared" ca="1" si="28"/>
        <v>#VALUE!</v>
      </c>
      <c r="O285">
        <f t="shared" ca="1" si="29"/>
        <v>0</v>
      </c>
      <c r="AE285">
        <f ca="1">VLOOKUP($B285,OFFSET(Input!$A$1,0,MATCH(Index!AE$6&amp;" Index",Input!$1:$1,0)-1,10000,2),2,0)</f>
        <v>16.93</v>
      </c>
    </row>
    <row r="286" spans="2:31" x14ac:dyDescent="0.25">
      <c r="B286" s="2">
        <v>37935</v>
      </c>
      <c r="C286">
        <f t="shared" ca="1" si="24"/>
        <v>0</v>
      </c>
      <c r="D286">
        <f t="shared" ca="1" si="25"/>
        <v>5</v>
      </c>
      <c r="E286" t="str">
        <f ca="1">IF($B286&lt;VLOOKUP(E$6&amp;" Equity",Param,4,0),"",IFERROR(VLOOKUP($B286,OFFSET(Input!$A$1,0,MATCH(Index!E$6&amp;" Equity",Input!$1:$1,0)-1,10000,2),2,0),E285))</f>
        <v/>
      </c>
      <c r="F286" s="33">
        <v>84.37</v>
      </c>
      <c r="H286">
        <f ca="1">IFERROR(VLOOKUP($B286,OFFSET(Input!$A$1,0,MATCH(Index!H$6,Input!$1:$1,0)-1,10000,2),2,0),0)</f>
        <v>0</v>
      </c>
      <c r="I286">
        <f ca="1">IFERROR(VLOOKUP($B286,OFFSET(Input!$A$1,0,MATCH(Index!I$6,Input!$1:$1,0)-1,10000,2),2,0),0)</f>
        <v>0</v>
      </c>
      <c r="K286" t="e">
        <f t="shared" ca="1" si="26"/>
        <v>#VALUE!</v>
      </c>
      <c r="L286" s="30">
        <f t="shared" ca="1" si="27"/>
        <v>59.100360048740733</v>
      </c>
      <c r="N286" t="e">
        <f t="shared" ca="1" si="28"/>
        <v>#VALUE!</v>
      </c>
      <c r="O286">
        <f t="shared" ca="1" si="29"/>
        <v>0</v>
      </c>
      <c r="AE286">
        <f ca="1">VLOOKUP($B286,OFFSET(Input!$A$1,0,MATCH(Index!AE$6&amp;" Index",Input!$1:$1,0)-1,10000,2),2,0)</f>
        <v>17.62</v>
      </c>
    </row>
    <row r="287" spans="2:31" x14ac:dyDescent="0.25">
      <c r="B287" s="2">
        <v>37936</v>
      </c>
      <c r="C287">
        <f t="shared" ca="1" si="24"/>
        <v>0</v>
      </c>
      <c r="D287">
        <f t="shared" ca="1" si="25"/>
        <v>0</v>
      </c>
      <c r="E287" t="str">
        <f ca="1">IF($B287&lt;VLOOKUP(E$6&amp;" Equity",Param,4,0),"",IFERROR(VLOOKUP($B287,OFFSET(Input!$A$1,0,MATCH(Index!E$6&amp;" Equity",Input!$1:$1,0)-1,10000,2),2,0),E286))</f>
        <v/>
      </c>
      <c r="F287" s="33">
        <v>84.37</v>
      </c>
      <c r="H287">
        <f ca="1">IFERROR(VLOOKUP($B287,OFFSET(Input!$A$1,0,MATCH(Index!H$6,Input!$1:$1,0)-1,10000,2),2,0),0)</f>
        <v>0</v>
      </c>
      <c r="I287">
        <f ca="1">IFERROR(VLOOKUP($B287,OFFSET(Input!$A$1,0,MATCH(Index!I$6,Input!$1:$1,0)-1,10000,2),2,0),0)</f>
        <v>0</v>
      </c>
      <c r="K287" t="e">
        <f t="shared" ca="1" si="26"/>
        <v>#VALUE!</v>
      </c>
      <c r="L287" s="30">
        <f t="shared" ca="1" si="27"/>
        <v>59.100360048740733</v>
      </c>
      <c r="N287" t="e">
        <f t="shared" ca="1" si="28"/>
        <v>#VALUE!</v>
      </c>
      <c r="O287">
        <f t="shared" ca="1" si="29"/>
        <v>0</v>
      </c>
      <c r="AE287">
        <f ca="1">VLOOKUP($B287,OFFSET(Input!$A$1,0,MATCH(Index!AE$6&amp;" Index",Input!$1:$1,0)-1,10000,2),2,0)</f>
        <v>17.54</v>
      </c>
    </row>
    <row r="288" spans="2:31" x14ac:dyDescent="0.25">
      <c r="B288" s="2">
        <v>37937</v>
      </c>
      <c r="C288">
        <f t="shared" ca="1" si="24"/>
        <v>0</v>
      </c>
      <c r="D288">
        <f t="shared" ca="1" si="25"/>
        <v>0</v>
      </c>
      <c r="E288" t="str">
        <f ca="1">IF($B288&lt;VLOOKUP(E$6&amp;" Equity",Param,4,0),"",IFERROR(VLOOKUP($B288,OFFSET(Input!$A$1,0,MATCH(Index!E$6&amp;" Equity",Input!$1:$1,0)-1,10000,2),2,0),E287))</f>
        <v/>
      </c>
      <c r="F288" s="33">
        <v>84.37</v>
      </c>
      <c r="H288">
        <f ca="1">IFERROR(VLOOKUP($B288,OFFSET(Input!$A$1,0,MATCH(Index!H$6,Input!$1:$1,0)-1,10000,2),2,0),0)</f>
        <v>0</v>
      </c>
      <c r="I288">
        <f ca="1">IFERROR(VLOOKUP($B288,OFFSET(Input!$A$1,0,MATCH(Index!I$6,Input!$1:$1,0)-1,10000,2),2,0),0)</f>
        <v>0</v>
      </c>
      <c r="K288" t="e">
        <f t="shared" ca="1" si="26"/>
        <v>#VALUE!</v>
      </c>
      <c r="L288" s="30">
        <f t="shared" ca="1" si="27"/>
        <v>59.100360048740733</v>
      </c>
      <c r="N288" t="e">
        <f t="shared" ca="1" si="28"/>
        <v>#VALUE!</v>
      </c>
      <c r="O288">
        <f t="shared" ca="1" si="29"/>
        <v>0</v>
      </c>
      <c r="AE288">
        <f ca="1">VLOOKUP($B288,OFFSET(Input!$A$1,0,MATCH(Index!AE$6&amp;" Index",Input!$1:$1,0)-1,10000,2),2,0)</f>
        <v>16.75</v>
      </c>
    </row>
    <row r="289" spans="2:31" x14ac:dyDescent="0.25">
      <c r="B289" s="2">
        <v>37938</v>
      </c>
      <c r="C289">
        <f t="shared" ca="1" si="24"/>
        <v>0</v>
      </c>
      <c r="D289">
        <f t="shared" ca="1" si="25"/>
        <v>0</v>
      </c>
      <c r="E289" t="str">
        <f ca="1">IF($B289&lt;VLOOKUP(E$6&amp;" Equity",Param,4,0),"",IFERROR(VLOOKUP($B289,OFFSET(Input!$A$1,0,MATCH(Index!E$6&amp;" Equity",Input!$1:$1,0)-1,10000,2),2,0),E288))</f>
        <v/>
      </c>
      <c r="F289" s="33">
        <v>84.37</v>
      </c>
      <c r="H289">
        <f ca="1">IFERROR(VLOOKUP($B289,OFFSET(Input!$A$1,0,MATCH(Index!H$6,Input!$1:$1,0)-1,10000,2),2,0),0)</f>
        <v>0</v>
      </c>
      <c r="I289">
        <f ca="1">IFERROR(VLOOKUP($B289,OFFSET(Input!$A$1,0,MATCH(Index!I$6,Input!$1:$1,0)-1,10000,2),2,0),0)</f>
        <v>0</v>
      </c>
      <c r="K289" t="e">
        <f t="shared" ca="1" si="26"/>
        <v>#VALUE!</v>
      </c>
      <c r="L289" s="30">
        <f t="shared" ca="1" si="27"/>
        <v>59.100360048740733</v>
      </c>
      <c r="N289" t="e">
        <f t="shared" ca="1" si="28"/>
        <v>#VALUE!</v>
      </c>
      <c r="O289">
        <f t="shared" ca="1" si="29"/>
        <v>0</v>
      </c>
      <c r="AE289">
        <f ca="1">VLOOKUP($B289,OFFSET(Input!$A$1,0,MATCH(Index!AE$6&amp;" Index",Input!$1:$1,0)-1,10000,2),2,0)</f>
        <v>16.47</v>
      </c>
    </row>
    <row r="290" spans="2:31" x14ac:dyDescent="0.25">
      <c r="B290" s="2">
        <v>37939</v>
      </c>
      <c r="C290">
        <f t="shared" ca="1" si="24"/>
        <v>0</v>
      </c>
      <c r="D290">
        <f t="shared" ca="1" si="25"/>
        <v>0</v>
      </c>
      <c r="E290" t="str">
        <f ca="1">IF($B290&lt;VLOOKUP(E$6&amp;" Equity",Param,4,0),"",IFERROR(VLOOKUP($B290,OFFSET(Input!$A$1,0,MATCH(Index!E$6&amp;" Equity",Input!$1:$1,0)-1,10000,2),2,0),E289))</f>
        <v/>
      </c>
      <c r="F290" s="33">
        <v>84.37</v>
      </c>
      <c r="H290">
        <f ca="1">IFERROR(VLOOKUP($B290,OFFSET(Input!$A$1,0,MATCH(Index!H$6,Input!$1:$1,0)-1,10000,2),2,0),0)</f>
        <v>0</v>
      </c>
      <c r="I290">
        <f ca="1">IFERROR(VLOOKUP($B290,OFFSET(Input!$A$1,0,MATCH(Index!I$6,Input!$1:$1,0)-1,10000,2),2,0),0)</f>
        <v>0</v>
      </c>
      <c r="K290" t="e">
        <f t="shared" ca="1" si="26"/>
        <v>#VALUE!</v>
      </c>
      <c r="L290" s="30">
        <f t="shared" ca="1" si="27"/>
        <v>59.100360048740733</v>
      </c>
      <c r="N290" t="e">
        <f t="shared" ca="1" si="28"/>
        <v>#VALUE!</v>
      </c>
      <c r="O290">
        <f t="shared" ca="1" si="29"/>
        <v>0</v>
      </c>
      <c r="AE290">
        <f ca="1">VLOOKUP($B290,OFFSET(Input!$A$1,0,MATCH(Index!AE$6&amp;" Index",Input!$1:$1,0)-1,10000,2),2,0)</f>
        <v>16.940000000000001</v>
      </c>
    </row>
    <row r="291" spans="2:31" x14ac:dyDescent="0.25">
      <c r="B291" s="2">
        <v>37942</v>
      </c>
      <c r="C291">
        <f t="shared" ca="1" si="24"/>
        <v>0</v>
      </c>
      <c r="D291">
        <f t="shared" ca="1" si="25"/>
        <v>0</v>
      </c>
      <c r="E291" t="str">
        <f ca="1">IF($B291&lt;VLOOKUP(E$6&amp;" Equity",Param,4,0),"",IFERROR(VLOOKUP($B291,OFFSET(Input!$A$1,0,MATCH(Index!E$6&amp;" Equity",Input!$1:$1,0)-1,10000,2),2,0),E290))</f>
        <v/>
      </c>
      <c r="F291" s="33">
        <v>84.37</v>
      </c>
      <c r="H291">
        <f ca="1">IFERROR(VLOOKUP($B291,OFFSET(Input!$A$1,0,MATCH(Index!H$6,Input!$1:$1,0)-1,10000,2),2,0),0)</f>
        <v>0</v>
      </c>
      <c r="I291">
        <f ca="1">IFERROR(VLOOKUP($B291,OFFSET(Input!$A$1,0,MATCH(Index!I$6,Input!$1:$1,0)-1,10000,2),2,0),0)</f>
        <v>0</v>
      </c>
      <c r="K291" t="e">
        <f t="shared" ca="1" si="26"/>
        <v>#VALUE!</v>
      </c>
      <c r="L291" s="30">
        <f t="shared" ca="1" si="27"/>
        <v>59.100360048740733</v>
      </c>
      <c r="N291" t="e">
        <f t="shared" ca="1" si="28"/>
        <v>#VALUE!</v>
      </c>
      <c r="O291">
        <f t="shared" ca="1" si="29"/>
        <v>0</v>
      </c>
      <c r="AE291">
        <f ca="1">VLOOKUP($B291,OFFSET(Input!$A$1,0,MATCH(Index!AE$6&amp;" Index",Input!$1:$1,0)-1,10000,2),2,0)</f>
        <v>18.600000000000001</v>
      </c>
    </row>
    <row r="292" spans="2:31" x14ac:dyDescent="0.25">
      <c r="B292" s="2">
        <v>37943</v>
      </c>
      <c r="C292">
        <f t="shared" ca="1" si="24"/>
        <v>0</v>
      </c>
      <c r="D292">
        <f t="shared" ca="1" si="25"/>
        <v>0</v>
      </c>
      <c r="E292" t="str">
        <f ca="1">IF($B292&lt;VLOOKUP(E$6&amp;" Equity",Param,4,0),"",IFERROR(VLOOKUP($B292,OFFSET(Input!$A$1,0,MATCH(Index!E$6&amp;" Equity",Input!$1:$1,0)-1,10000,2),2,0),E291))</f>
        <v/>
      </c>
      <c r="F292" s="33">
        <v>86.53</v>
      </c>
      <c r="H292">
        <f ca="1">IFERROR(VLOOKUP($B292,OFFSET(Input!$A$1,0,MATCH(Index!H$6,Input!$1:$1,0)-1,10000,2),2,0),0)</f>
        <v>0</v>
      </c>
      <c r="I292">
        <f ca="1">IFERROR(VLOOKUP($B292,OFFSET(Input!$A$1,0,MATCH(Index!I$6,Input!$1:$1,0)-1,10000,2),2,0),0)</f>
        <v>0</v>
      </c>
      <c r="K292" t="e">
        <f t="shared" ca="1" si="26"/>
        <v>#VALUE!</v>
      </c>
      <c r="L292" s="30">
        <f t="shared" ca="1" si="27"/>
        <v>60.613418928736934</v>
      </c>
      <c r="N292" t="e">
        <f t="shared" ca="1" si="28"/>
        <v>#VALUE!</v>
      </c>
      <c r="O292">
        <f t="shared" ca="1" si="29"/>
        <v>2.5279286441112048E-2</v>
      </c>
      <c r="AE292">
        <f ca="1">VLOOKUP($B292,OFFSET(Input!$A$1,0,MATCH(Index!AE$6&amp;" Index",Input!$1:$1,0)-1,10000,2),2,0)</f>
        <v>19.11</v>
      </c>
    </row>
    <row r="293" spans="2:31" x14ac:dyDescent="0.25">
      <c r="B293" s="2">
        <v>37944</v>
      </c>
      <c r="C293">
        <f t="shared" ca="1" si="24"/>
        <v>0</v>
      </c>
      <c r="D293">
        <f t="shared" ca="1" si="25"/>
        <v>0</v>
      </c>
      <c r="E293" t="str">
        <f ca="1">IF($B293&lt;VLOOKUP(E$6&amp;" Equity",Param,4,0),"",IFERROR(VLOOKUP($B293,OFFSET(Input!$A$1,0,MATCH(Index!E$6&amp;" Equity",Input!$1:$1,0)-1,10000,2),2,0),E292))</f>
        <v/>
      </c>
      <c r="F293" s="33">
        <v>85.7</v>
      </c>
      <c r="H293">
        <f ca="1">IFERROR(VLOOKUP($B293,OFFSET(Input!$A$1,0,MATCH(Index!H$6,Input!$1:$1,0)-1,10000,2),2,0),0)</f>
        <v>0</v>
      </c>
      <c r="I293">
        <f ca="1">IFERROR(VLOOKUP($B293,OFFSET(Input!$A$1,0,MATCH(Index!I$6,Input!$1:$1,0)-1,10000,2),2,0),0)</f>
        <v>0</v>
      </c>
      <c r="K293" t="e">
        <f t="shared" ca="1" si="26"/>
        <v>#VALUE!</v>
      </c>
      <c r="L293" s="30">
        <f t="shared" ca="1" si="27"/>
        <v>60.032012044293943</v>
      </c>
      <c r="N293" t="e">
        <f t="shared" ca="1" si="28"/>
        <v>#VALUE!</v>
      </c>
      <c r="O293">
        <f t="shared" ca="1" si="29"/>
        <v>-9.6383490149134759E-3</v>
      </c>
      <c r="AE293">
        <f ca="1">VLOOKUP($B293,OFFSET(Input!$A$1,0,MATCH(Index!AE$6&amp;" Index",Input!$1:$1,0)-1,10000,2),2,0)</f>
        <v>18.8</v>
      </c>
    </row>
    <row r="294" spans="2:31" x14ac:dyDescent="0.25">
      <c r="B294" s="2">
        <v>37945</v>
      </c>
      <c r="C294">
        <f t="shared" ca="1" si="24"/>
        <v>0</v>
      </c>
      <c r="D294">
        <f t="shared" ca="1" si="25"/>
        <v>0</v>
      </c>
      <c r="E294" t="str">
        <f ca="1">IF($B294&lt;VLOOKUP(E$6&amp;" Equity",Param,4,0),"",IFERROR(VLOOKUP($B294,OFFSET(Input!$A$1,0,MATCH(Index!E$6&amp;" Equity",Input!$1:$1,0)-1,10000,2),2,0),E293))</f>
        <v/>
      </c>
      <c r="F294" s="33">
        <v>86.44</v>
      </c>
      <c r="H294">
        <f ca="1">IFERROR(VLOOKUP($B294,OFFSET(Input!$A$1,0,MATCH(Index!H$6,Input!$1:$1,0)-1,10000,2),2,0),0)</f>
        <v>0</v>
      </c>
      <c r="I294">
        <f ca="1">IFERROR(VLOOKUP($B294,OFFSET(Input!$A$1,0,MATCH(Index!I$6,Input!$1:$1,0)-1,10000,2),2,0),0)</f>
        <v>0</v>
      </c>
      <c r="K294" t="e">
        <f t="shared" ca="1" si="26"/>
        <v>#VALUE!</v>
      </c>
      <c r="L294" s="30">
        <f t="shared" ca="1" si="27"/>
        <v>60.550374808737089</v>
      </c>
      <c r="N294" t="e">
        <f t="shared" ca="1" si="28"/>
        <v>#VALUE!</v>
      </c>
      <c r="O294">
        <f t="shared" ca="1" si="29"/>
        <v>8.5977060349511081E-3</v>
      </c>
      <c r="AE294">
        <f ca="1">VLOOKUP($B294,OFFSET(Input!$A$1,0,MATCH(Index!AE$6&amp;" Index",Input!$1:$1,0)-1,10000,2),2,0)</f>
        <v>19.48</v>
      </c>
    </row>
    <row r="295" spans="2:31" x14ac:dyDescent="0.25">
      <c r="B295" s="2">
        <v>37946</v>
      </c>
      <c r="C295">
        <f t="shared" ca="1" si="24"/>
        <v>0</v>
      </c>
      <c r="D295">
        <f t="shared" ca="1" si="25"/>
        <v>0</v>
      </c>
      <c r="E295" t="str">
        <f ca="1">IF($B295&lt;VLOOKUP(E$6&amp;" Equity",Param,4,0),"",IFERROR(VLOOKUP($B295,OFFSET(Input!$A$1,0,MATCH(Index!E$6&amp;" Equity",Input!$1:$1,0)-1,10000,2),2,0),E294))</f>
        <v/>
      </c>
      <c r="F295" s="33">
        <v>86.63</v>
      </c>
      <c r="H295">
        <f ca="1">IFERROR(VLOOKUP($B295,OFFSET(Input!$A$1,0,MATCH(Index!H$6,Input!$1:$1,0)-1,10000,2),2,0),0)</f>
        <v>0</v>
      </c>
      <c r="I295">
        <f ca="1">IFERROR(VLOOKUP($B295,OFFSET(Input!$A$1,0,MATCH(Index!I$6,Input!$1:$1,0)-1,10000,2),2,0),0)</f>
        <v>0</v>
      </c>
      <c r="K295" t="e">
        <f t="shared" ca="1" si="26"/>
        <v>#VALUE!</v>
      </c>
      <c r="L295" s="30">
        <f t="shared" ca="1" si="27"/>
        <v>60.683467950958978</v>
      </c>
      <c r="N295" t="e">
        <f t="shared" ca="1" si="28"/>
        <v>#VALUE!</v>
      </c>
      <c r="O295">
        <f t="shared" ca="1" si="29"/>
        <v>2.1956442633637198E-3</v>
      </c>
      <c r="AE295">
        <f ca="1">VLOOKUP($B295,OFFSET(Input!$A$1,0,MATCH(Index!AE$6&amp;" Index",Input!$1:$1,0)-1,10000,2),2,0)</f>
        <v>18.98</v>
      </c>
    </row>
    <row r="296" spans="2:31" x14ac:dyDescent="0.25">
      <c r="B296" s="2">
        <v>37949</v>
      </c>
      <c r="C296">
        <f t="shared" ca="1" si="24"/>
        <v>0</v>
      </c>
      <c r="D296">
        <f t="shared" ca="1" si="25"/>
        <v>0</v>
      </c>
      <c r="E296" t="str">
        <f ca="1">IF($B296&lt;VLOOKUP(E$6&amp;" Equity",Param,4,0),"",IFERROR(VLOOKUP($B296,OFFSET(Input!$A$1,0,MATCH(Index!E$6&amp;" Equity",Input!$1:$1,0)-1,10000,2),2,0),E295))</f>
        <v/>
      </c>
      <c r="F296" s="33">
        <v>85.9</v>
      </c>
      <c r="H296">
        <f ca="1">IFERROR(VLOOKUP($B296,OFFSET(Input!$A$1,0,MATCH(Index!H$6,Input!$1:$1,0)-1,10000,2),2,0),0)</f>
        <v>0</v>
      </c>
      <c r="I296">
        <f ca="1">IFERROR(VLOOKUP($B296,OFFSET(Input!$A$1,0,MATCH(Index!I$6,Input!$1:$1,0)-1,10000,2),2,0),0)</f>
        <v>0</v>
      </c>
      <c r="K296" t="e">
        <f t="shared" ca="1" si="26"/>
        <v>#VALUE!</v>
      </c>
      <c r="L296" s="30">
        <f t="shared" ca="1" si="27"/>
        <v>60.172110088738044</v>
      </c>
      <c r="N296" t="e">
        <f t="shared" ca="1" si="28"/>
        <v>#VALUE!</v>
      </c>
      <c r="O296">
        <f t="shared" ca="1" si="29"/>
        <v>-8.4623469118390929E-3</v>
      </c>
      <c r="AE296">
        <f ca="1">VLOOKUP($B296,OFFSET(Input!$A$1,0,MATCH(Index!AE$6&amp;" Index",Input!$1:$1,0)-1,10000,2),2,0)</f>
        <v>17.440000000000001</v>
      </c>
    </row>
    <row r="297" spans="2:31" x14ac:dyDescent="0.25">
      <c r="B297" s="2">
        <v>37950</v>
      </c>
      <c r="C297">
        <f t="shared" ca="1" si="24"/>
        <v>0</v>
      </c>
      <c r="D297">
        <f t="shared" ca="1" si="25"/>
        <v>0</v>
      </c>
      <c r="E297" t="str">
        <f ca="1">IF($B297&lt;VLOOKUP(E$6&amp;" Equity",Param,4,0),"",IFERROR(VLOOKUP($B297,OFFSET(Input!$A$1,0,MATCH(Index!E$6&amp;" Equity",Input!$1:$1,0)-1,10000,2),2,0),E296))</f>
        <v/>
      </c>
      <c r="F297" s="33">
        <v>86.48</v>
      </c>
      <c r="H297">
        <f ca="1">IFERROR(VLOOKUP($B297,OFFSET(Input!$A$1,0,MATCH(Index!H$6,Input!$1:$1,0)-1,10000,2),2,0),0)</f>
        <v>0</v>
      </c>
      <c r="I297">
        <f ca="1">IFERROR(VLOOKUP($B297,OFFSET(Input!$A$1,0,MATCH(Index!I$6,Input!$1:$1,0)-1,10000,2),2,0),0)</f>
        <v>0</v>
      </c>
      <c r="K297" t="e">
        <f t="shared" ca="1" si="26"/>
        <v>#VALUE!</v>
      </c>
      <c r="L297" s="30">
        <f t="shared" ca="1" si="27"/>
        <v>60.578394417625915</v>
      </c>
      <c r="N297" t="e">
        <f t="shared" ca="1" si="28"/>
        <v>#VALUE!</v>
      </c>
      <c r="O297">
        <f t="shared" ca="1" si="29"/>
        <v>6.729344340743129E-3</v>
      </c>
      <c r="AE297">
        <f ca="1">VLOOKUP($B297,OFFSET(Input!$A$1,0,MATCH(Index!AE$6&amp;" Index",Input!$1:$1,0)-1,10000,2),2,0)</f>
        <v>16.71</v>
      </c>
    </row>
    <row r="298" spans="2:31" x14ac:dyDescent="0.25">
      <c r="B298" s="2">
        <v>37951</v>
      </c>
      <c r="C298">
        <f t="shared" ca="1" si="24"/>
        <v>0</v>
      </c>
      <c r="D298">
        <f t="shared" ca="1" si="25"/>
        <v>0</v>
      </c>
      <c r="E298" t="str">
        <f ca="1">IF($B298&lt;VLOOKUP(E$6&amp;" Equity",Param,4,0),"",IFERROR(VLOOKUP($B298,OFFSET(Input!$A$1,0,MATCH(Index!E$6&amp;" Equity",Input!$1:$1,0)-1,10000,2),2,0),E297))</f>
        <v/>
      </c>
      <c r="F298" s="33">
        <v>86.48</v>
      </c>
      <c r="H298">
        <f ca="1">IFERROR(VLOOKUP($B298,OFFSET(Input!$A$1,0,MATCH(Index!H$6,Input!$1:$1,0)-1,10000,2),2,0),0)</f>
        <v>0</v>
      </c>
      <c r="I298">
        <f ca="1">IFERROR(VLOOKUP($B298,OFFSET(Input!$A$1,0,MATCH(Index!I$6,Input!$1:$1,0)-1,10000,2),2,0),0)</f>
        <v>0</v>
      </c>
      <c r="K298" t="e">
        <f t="shared" ca="1" si="26"/>
        <v>#VALUE!</v>
      </c>
      <c r="L298" s="30">
        <f t="shared" ca="1" si="27"/>
        <v>60.578394417625915</v>
      </c>
      <c r="N298" t="e">
        <f t="shared" ca="1" si="28"/>
        <v>#VALUE!</v>
      </c>
      <c r="O298">
        <f t="shared" ca="1" si="29"/>
        <v>0</v>
      </c>
      <c r="AE298">
        <f ca="1">VLOOKUP($B298,OFFSET(Input!$A$1,0,MATCH(Index!AE$6&amp;" Index",Input!$1:$1,0)-1,10000,2),2,0)</f>
        <v>16.23</v>
      </c>
    </row>
    <row r="299" spans="2:31" x14ac:dyDescent="0.25">
      <c r="B299" s="2">
        <v>37953</v>
      </c>
      <c r="C299">
        <f t="shared" ca="1" si="24"/>
        <v>0</v>
      </c>
      <c r="D299">
        <f t="shared" ca="1" si="25"/>
        <v>0</v>
      </c>
      <c r="E299" t="str">
        <f ca="1">IF($B299&lt;VLOOKUP(E$6&amp;" Equity",Param,4,0),"",IFERROR(VLOOKUP($B299,OFFSET(Input!$A$1,0,MATCH(Index!E$6&amp;" Equity",Input!$1:$1,0)-1,10000,2),2,0),E298))</f>
        <v/>
      </c>
      <c r="F299" s="33">
        <v>85.25</v>
      </c>
      <c r="H299">
        <f ca="1">IFERROR(VLOOKUP($B299,OFFSET(Input!$A$1,0,MATCH(Index!H$6,Input!$1:$1,0)-1,10000,2),2,0),0)</f>
        <v>0</v>
      </c>
      <c r="I299">
        <f ca="1">IFERROR(VLOOKUP($B299,OFFSET(Input!$A$1,0,MATCH(Index!I$6,Input!$1:$1,0)-1,10000,2),2,0),0)</f>
        <v>0</v>
      </c>
      <c r="K299" t="e">
        <f t="shared" ca="1" si="26"/>
        <v>#VALUE!</v>
      </c>
      <c r="L299" s="30">
        <f t="shared" ca="1" si="27"/>
        <v>59.716791444294742</v>
      </c>
      <c r="N299" t="e">
        <f t="shared" ca="1" si="28"/>
        <v>#VALUE!</v>
      </c>
      <c r="O299">
        <f t="shared" ca="1" si="29"/>
        <v>-1.4325057167326721E-2</v>
      </c>
      <c r="AE299">
        <f ca="1">VLOOKUP($B299,OFFSET(Input!$A$1,0,MATCH(Index!AE$6&amp;" Index",Input!$1:$1,0)-1,10000,2),2,0)</f>
        <v>16.32</v>
      </c>
    </row>
    <row r="300" spans="2:31" x14ac:dyDescent="0.25">
      <c r="B300" s="2">
        <v>37956</v>
      </c>
      <c r="C300">
        <f t="shared" ca="1" si="24"/>
        <v>1</v>
      </c>
      <c r="D300">
        <f t="shared" ca="1" si="25"/>
        <v>0</v>
      </c>
      <c r="E300" t="str">
        <f ca="1">IF($B300&lt;VLOOKUP(E$6&amp;" Equity",Param,4,0),"",IFERROR(VLOOKUP($B300,OFFSET(Input!$A$1,0,MATCH(Index!E$6&amp;" Equity",Input!$1:$1,0)-1,10000,2),2,0),E299))</f>
        <v/>
      </c>
      <c r="F300" s="33">
        <v>84.17</v>
      </c>
      <c r="H300">
        <f ca="1">IFERROR(VLOOKUP($B300,OFFSET(Input!$A$1,0,MATCH(Index!H$6,Input!$1:$1,0)-1,10000,2),2,0),0)</f>
        <v>0</v>
      </c>
      <c r="I300">
        <f ca="1">IFERROR(VLOOKUP($B300,OFFSET(Input!$A$1,0,MATCH(Index!I$6,Input!$1:$1,0)-1,10000,2),2,0),0)</f>
        <v>0.41781400000000002</v>
      </c>
      <c r="K300" t="e">
        <f t="shared" ca="1" si="26"/>
        <v>#VALUE!</v>
      </c>
      <c r="L300" s="30">
        <f t="shared" ca="1" si="27"/>
        <v>59.252936626003468</v>
      </c>
      <c r="N300" t="e">
        <f t="shared" ca="1" si="28"/>
        <v>#VALUE!</v>
      </c>
      <c r="O300">
        <f t="shared" ca="1" si="29"/>
        <v>-7.7979024797648067E-3</v>
      </c>
      <c r="AE300">
        <f ca="1">VLOOKUP($B300,OFFSET(Input!$A$1,0,MATCH(Index!AE$6&amp;" Index",Input!$1:$1,0)-1,10000,2),2,0)</f>
        <v>16.77</v>
      </c>
    </row>
    <row r="301" spans="2:31" x14ac:dyDescent="0.25">
      <c r="B301" s="2">
        <v>37957</v>
      </c>
      <c r="C301">
        <f t="shared" ca="1" si="24"/>
        <v>0</v>
      </c>
      <c r="D301">
        <f t="shared" ca="1" si="25"/>
        <v>1</v>
      </c>
      <c r="E301" t="str">
        <f ca="1">IF($B301&lt;VLOOKUP(E$6&amp;" Equity",Param,4,0),"",IFERROR(VLOOKUP($B301,OFFSET(Input!$A$1,0,MATCH(Index!E$6&amp;" Equity",Input!$1:$1,0)-1,10000,2),2,0),E300))</f>
        <v/>
      </c>
      <c r="F301" s="33">
        <v>84.56</v>
      </c>
      <c r="H301">
        <f ca="1">IFERROR(VLOOKUP($B301,OFFSET(Input!$A$1,0,MATCH(Index!H$6,Input!$1:$1,0)-1,10000,2),2,0),0)</f>
        <v>0</v>
      </c>
      <c r="I301">
        <f ca="1">IFERROR(VLOOKUP($B301,OFFSET(Input!$A$1,0,MATCH(Index!I$6,Input!$1:$1,0)-1,10000,2),2,0),0)</f>
        <v>0</v>
      </c>
      <c r="K301" t="e">
        <f t="shared" ca="1" si="26"/>
        <v>#VALUE!</v>
      </c>
      <c r="L301" s="30">
        <f t="shared" ca="1" si="27"/>
        <v>59.527483914635297</v>
      </c>
      <c r="N301" t="e">
        <f t="shared" ca="1" si="28"/>
        <v>#VALUE!</v>
      </c>
      <c r="O301">
        <f t="shared" ca="1" si="29"/>
        <v>4.622778338497442E-3</v>
      </c>
      <c r="AE301">
        <f ca="1">VLOOKUP($B301,OFFSET(Input!$A$1,0,MATCH(Index!AE$6&amp;" Index",Input!$1:$1,0)-1,10000,2),2,0)</f>
        <v>16.27</v>
      </c>
    </row>
    <row r="302" spans="2:31" x14ac:dyDescent="0.25">
      <c r="B302" s="2">
        <v>37958</v>
      </c>
      <c r="C302">
        <f t="shared" ca="1" si="24"/>
        <v>0</v>
      </c>
      <c r="D302">
        <f t="shared" ca="1" si="25"/>
        <v>2</v>
      </c>
      <c r="E302" t="str">
        <f ca="1">IF($B302&lt;VLOOKUP(E$6&amp;" Equity",Param,4,0),"",IFERROR(VLOOKUP($B302,OFFSET(Input!$A$1,0,MATCH(Index!E$6&amp;" Equity",Input!$1:$1,0)-1,10000,2),2,0),E301))</f>
        <v/>
      </c>
      <c r="F302" s="33">
        <v>84.29</v>
      </c>
      <c r="H302">
        <f ca="1">IFERROR(VLOOKUP($B302,OFFSET(Input!$A$1,0,MATCH(Index!H$6,Input!$1:$1,0)-1,10000,2),2,0),0)</f>
        <v>0</v>
      </c>
      <c r="I302">
        <f ca="1">IFERROR(VLOOKUP($B302,OFFSET(Input!$A$1,0,MATCH(Index!I$6,Input!$1:$1,0)-1,10000,2),2,0),0)</f>
        <v>0</v>
      </c>
      <c r="K302" t="e">
        <f t="shared" ca="1" si="26"/>
        <v>#VALUE!</v>
      </c>
      <c r="L302" s="30">
        <f t="shared" ca="1" si="27"/>
        <v>59.337412714813262</v>
      </c>
      <c r="N302" t="e">
        <f t="shared" ca="1" si="28"/>
        <v>#VALUE!</v>
      </c>
      <c r="O302">
        <f t="shared" ca="1" si="29"/>
        <v>-3.1981075525914201E-3</v>
      </c>
      <c r="AE302">
        <f ca="1">VLOOKUP($B302,OFFSET(Input!$A$1,0,MATCH(Index!AE$6&amp;" Index",Input!$1:$1,0)-1,10000,2),2,0)</f>
        <v>16.63</v>
      </c>
    </row>
    <row r="303" spans="2:31" x14ac:dyDescent="0.25">
      <c r="B303" s="2">
        <v>37959</v>
      </c>
      <c r="C303">
        <f t="shared" ca="1" si="24"/>
        <v>0</v>
      </c>
      <c r="D303">
        <f t="shared" ca="1" si="25"/>
        <v>3</v>
      </c>
      <c r="E303" t="str">
        <f ca="1">IF($B303&lt;VLOOKUP(E$6&amp;" Equity",Param,4,0),"",IFERROR(VLOOKUP($B303,OFFSET(Input!$A$1,0,MATCH(Index!E$6&amp;" Equity",Input!$1:$1,0)-1,10000,2),2,0),E302))</f>
        <v/>
      </c>
      <c r="F303" s="33">
        <v>84.32</v>
      </c>
      <c r="H303">
        <f ca="1">IFERROR(VLOOKUP($B303,OFFSET(Input!$A$1,0,MATCH(Index!H$6,Input!$1:$1,0)-1,10000,2),2,0),0)</f>
        <v>0</v>
      </c>
      <c r="I303">
        <f ca="1">IFERROR(VLOOKUP($B303,OFFSET(Input!$A$1,0,MATCH(Index!I$6,Input!$1:$1,0)-1,10000,2),2,0),0)</f>
        <v>0</v>
      </c>
      <c r="K303" t="e">
        <f t="shared" ca="1" si="26"/>
        <v>#VALUE!</v>
      </c>
      <c r="L303" s="30">
        <f t="shared" ca="1" si="27"/>
        <v>59.358531737015703</v>
      </c>
      <c r="N303" t="e">
        <f t="shared" ca="1" si="28"/>
        <v>#VALUE!</v>
      </c>
      <c r="O303">
        <f t="shared" ca="1" si="29"/>
        <v>3.5585078366128067E-4</v>
      </c>
      <c r="AE303">
        <f ca="1">VLOOKUP($B303,OFFSET(Input!$A$1,0,MATCH(Index!AE$6&amp;" Index",Input!$1:$1,0)-1,10000,2),2,0)</f>
        <v>16.3</v>
      </c>
    </row>
    <row r="304" spans="2:31" x14ac:dyDescent="0.25">
      <c r="B304" s="2">
        <v>37960</v>
      </c>
      <c r="C304">
        <f t="shared" ca="1" si="24"/>
        <v>0</v>
      </c>
      <c r="D304">
        <f t="shared" ca="1" si="25"/>
        <v>4</v>
      </c>
      <c r="E304" t="str">
        <f ca="1">IF($B304&lt;VLOOKUP(E$6&amp;" Equity",Param,4,0),"",IFERROR(VLOOKUP($B304,OFFSET(Input!$A$1,0,MATCH(Index!E$6&amp;" Equity",Input!$1:$1,0)-1,10000,2),2,0),E303))</f>
        <v/>
      </c>
      <c r="F304" s="33">
        <v>85.9</v>
      </c>
      <c r="H304">
        <f ca="1">IFERROR(VLOOKUP($B304,OFFSET(Input!$A$1,0,MATCH(Index!H$6,Input!$1:$1,0)-1,10000,2),2,0),0)</f>
        <v>0</v>
      </c>
      <c r="I304">
        <f ca="1">IFERROR(VLOOKUP($B304,OFFSET(Input!$A$1,0,MATCH(Index!I$6,Input!$1:$1,0)-1,10000,2),2,0),0)</f>
        <v>0</v>
      </c>
      <c r="K304" t="e">
        <f t="shared" ca="1" si="26"/>
        <v>#VALUE!</v>
      </c>
      <c r="L304" s="30">
        <f t="shared" ca="1" si="27"/>
        <v>60.470800239677999</v>
      </c>
      <c r="N304" t="e">
        <f t="shared" ca="1" si="28"/>
        <v>#VALUE!</v>
      </c>
      <c r="O304">
        <f t="shared" ca="1" si="29"/>
        <v>1.8564744197157545E-2</v>
      </c>
      <c r="AE304">
        <f ca="1">VLOOKUP($B304,OFFSET(Input!$A$1,0,MATCH(Index!AE$6&amp;" Index",Input!$1:$1,0)-1,10000,2),2,0)</f>
        <v>17.09</v>
      </c>
    </row>
    <row r="305" spans="2:31" x14ac:dyDescent="0.25">
      <c r="B305" s="2">
        <v>37963</v>
      </c>
      <c r="C305">
        <f t="shared" ca="1" si="24"/>
        <v>0</v>
      </c>
      <c r="D305">
        <f t="shared" ca="1" si="25"/>
        <v>5</v>
      </c>
      <c r="E305" t="str">
        <f ca="1">IF($B305&lt;VLOOKUP(E$6&amp;" Equity",Param,4,0),"",IFERROR(VLOOKUP($B305,OFFSET(Input!$A$1,0,MATCH(Index!E$6&amp;" Equity",Input!$1:$1,0)-1,10000,2),2,0),E304))</f>
        <v/>
      </c>
      <c r="F305" s="33">
        <v>85.1</v>
      </c>
      <c r="H305">
        <f ca="1">IFERROR(VLOOKUP($B305,OFFSET(Input!$A$1,0,MATCH(Index!H$6,Input!$1:$1,0)-1,10000,2),2,0),0)</f>
        <v>0</v>
      </c>
      <c r="I305">
        <f ca="1">IFERROR(VLOOKUP($B305,OFFSET(Input!$A$1,0,MATCH(Index!I$6,Input!$1:$1,0)-1,10000,2),2,0),0)</f>
        <v>0</v>
      </c>
      <c r="K305" t="e">
        <f t="shared" ca="1" si="26"/>
        <v>#VALUE!</v>
      </c>
      <c r="L305" s="30">
        <f t="shared" ca="1" si="27"/>
        <v>59.907626314279362</v>
      </c>
      <c r="N305" t="e">
        <f t="shared" ca="1" si="28"/>
        <v>#VALUE!</v>
      </c>
      <c r="O305">
        <f t="shared" ca="1" si="29"/>
        <v>-9.3567934108813797E-3</v>
      </c>
      <c r="AE305">
        <f ca="1">VLOOKUP($B305,OFFSET(Input!$A$1,0,MATCH(Index!AE$6&amp;" Index",Input!$1:$1,0)-1,10000,2),2,0)</f>
        <v>16.54</v>
      </c>
    </row>
    <row r="306" spans="2:31" x14ac:dyDescent="0.25">
      <c r="B306" s="2">
        <v>37964</v>
      </c>
      <c r="C306">
        <f t="shared" ca="1" si="24"/>
        <v>0</v>
      </c>
      <c r="D306">
        <f t="shared" ca="1" si="25"/>
        <v>0</v>
      </c>
      <c r="E306" t="str">
        <f ca="1">IF($B306&lt;VLOOKUP(E$6&amp;" Equity",Param,4,0),"",IFERROR(VLOOKUP($B306,OFFSET(Input!$A$1,0,MATCH(Index!E$6&amp;" Equity",Input!$1:$1,0)-1,10000,2),2,0),E305))</f>
        <v/>
      </c>
      <c r="F306" s="33">
        <v>84.65</v>
      </c>
      <c r="H306">
        <f ca="1">IFERROR(VLOOKUP($B306,OFFSET(Input!$A$1,0,MATCH(Index!H$6,Input!$1:$1,0)-1,10000,2),2,0),0)</f>
        <v>0</v>
      </c>
      <c r="I306">
        <f ca="1">IFERROR(VLOOKUP($B306,OFFSET(Input!$A$1,0,MATCH(Index!I$6,Input!$1:$1,0)-1,10000,2),2,0),0)</f>
        <v>0</v>
      </c>
      <c r="K306" t="e">
        <f t="shared" ca="1" si="26"/>
        <v>#VALUE!</v>
      </c>
      <c r="L306" s="30">
        <f t="shared" ca="1" si="27"/>
        <v>59.590840981242643</v>
      </c>
      <c r="N306" t="e">
        <f t="shared" ca="1" si="28"/>
        <v>#VALUE!</v>
      </c>
      <c r="O306">
        <f t="shared" ca="1" si="29"/>
        <v>-5.3019270001839775E-3</v>
      </c>
      <c r="AE306">
        <f ca="1">VLOOKUP($B306,OFFSET(Input!$A$1,0,MATCH(Index!AE$6&amp;" Index",Input!$1:$1,0)-1,10000,2),2,0)</f>
        <v>17.63</v>
      </c>
    </row>
    <row r="307" spans="2:31" x14ac:dyDescent="0.25">
      <c r="B307" s="2">
        <v>37965</v>
      </c>
      <c r="C307">
        <f t="shared" ca="1" si="24"/>
        <v>0</v>
      </c>
      <c r="D307">
        <f t="shared" ca="1" si="25"/>
        <v>0</v>
      </c>
      <c r="E307" t="str">
        <f ca="1">IF($B307&lt;VLOOKUP(E$6&amp;" Equity",Param,4,0),"",IFERROR(VLOOKUP($B307,OFFSET(Input!$A$1,0,MATCH(Index!E$6&amp;" Equity",Input!$1:$1,0)-1,10000,2),2,0),E306))</f>
        <v/>
      </c>
      <c r="F307" s="33">
        <v>84.8</v>
      </c>
      <c r="H307">
        <f ca="1">IFERROR(VLOOKUP($B307,OFFSET(Input!$A$1,0,MATCH(Index!H$6,Input!$1:$1,0)-1,10000,2),2,0),0)</f>
        <v>0</v>
      </c>
      <c r="I307">
        <f ca="1">IFERROR(VLOOKUP($B307,OFFSET(Input!$A$1,0,MATCH(Index!I$6,Input!$1:$1,0)-1,10000,2),2,0),0)</f>
        <v>0</v>
      </c>
      <c r="K307" t="e">
        <f t="shared" ca="1" si="26"/>
        <v>#VALUE!</v>
      </c>
      <c r="L307" s="30">
        <f t="shared" ca="1" si="27"/>
        <v>59.696436092254878</v>
      </c>
      <c r="N307" t="e">
        <f t="shared" ca="1" si="28"/>
        <v>#VALUE!</v>
      </c>
      <c r="O307">
        <f t="shared" ca="1" si="29"/>
        <v>1.7704342187129713E-3</v>
      </c>
      <c r="AE307">
        <f ca="1">VLOOKUP($B307,OFFSET(Input!$A$1,0,MATCH(Index!AE$6&amp;" Index",Input!$1:$1,0)-1,10000,2),2,0)</f>
        <v>17.87</v>
      </c>
    </row>
    <row r="308" spans="2:31" x14ac:dyDescent="0.25">
      <c r="B308" s="2">
        <v>37966</v>
      </c>
      <c r="C308">
        <f t="shared" ca="1" si="24"/>
        <v>0</v>
      </c>
      <c r="D308">
        <f t="shared" ca="1" si="25"/>
        <v>0</v>
      </c>
      <c r="E308" t="str">
        <f ca="1">IF($B308&lt;VLOOKUP(E$6&amp;" Equity",Param,4,0),"",IFERROR(VLOOKUP($B308,OFFSET(Input!$A$1,0,MATCH(Index!E$6&amp;" Equity",Input!$1:$1,0)-1,10000,2),2,0),E307))</f>
        <v/>
      </c>
      <c r="F308" s="33">
        <v>85.33</v>
      </c>
      <c r="H308">
        <f ca="1">IFERROR(VLOOKUP($B308,OFFSET(Input!$A$1,0,MATCH(Index!H$6,Input!$1:$1,0)-1,10000,2),2,0),0)</f>
        <v>0</v>
      </c>
      <c r="I308">
        <f ca="1">IFERROR(VLOOKUP($B308,OFFSET(Input!$A$1,0,MATCH(Index!I$6,Input!$1:$1,0)-1,10000,2),2,0),0)</f>
        <v>0</v>
      </c>
      <c r="K308" t="e">
        <f t="shared" ca="1" si="26"/>
        <v>#VALUE!</v>
      </c>
      <c r="L308" s="30">
        <f t="shared" ca="1" si="27"/>
        <v>60.069538817831479</v>
      </c>
      <c r="N308" t="e">
        <f t="shared" ca="1" si="28"/>
        <v>#VALUE!</v>
      </c>
      <c r="O308">
        <f t="shared" ca="1" si="29"/>
        <v>6.2305497506361628E-3</v>
      </c>
      <c r="AE308">
        <f ca="1">VLOOKUP($B308,OFFSET(Input!$A$1,0,MATCH(Index!AE$6&amp;" Index",Input!$1:$1,0)-1,10000,2),2,0)</f>
        <v>16.73</v>
      </c>
    </row>
    <row r="309" spans="2:31" x14ac:dyDescent="0.25">
      <c r="B309" s="2">
        <v>37967</v>
      </c>
      <c r="C309">
        <f t="shared" ca="1" si="24"/>
        <v>0</v>
      </c>
      <c r="D309">
        <f t="shared" ca="1" si="25"/>
        <v>0</v>
      </c>
      <c r="E309" t="str">
        <f ca="1">IF($B309&lt;VLOOKUP(E$6&amp;" Equity",Param,4,0),"",IFERROR(VLOOKUP($B309,OFFSET(Input!$A$1,0,MATCH(Index!E$6&amp;" Equity",Input!$1:$1,0)-1,10000,2),2,0),E308))</f>
        <v/>
      </c>
      <c r="F309" s="33">
        <v>85.62</v>
      </c>
      <c r="H309">
        <f ca="1">IFERROR(VLOOKUP($B309,OFFSET(Input!$A$1,0,MATCH(Index!H$6,Input!$1:$1,0)-1,10000,2),2,0),0)</f>
        <v>0</v>
      </c>
      <c r="I309">
        <f ca="1">IFERROR(VLOOKUP($B309,OFFSET(Input!$A$1,0,MATCH(Index!I$6,Input!$1:$1,0)-1,10000,2),2,0),0)</f>
        <v>0</v>
      </c>
      <c r="K309" t="e">
        <f t="shared" ca="1" si="26"/>
        <v>#VALUE!</v>
      </c>
      <c r="L309" s="30">
        <f t="shared" ca="1" si="27"/>
        <v>60.273689365788492</v>
      </c>
      <c r="N309" t="e">
        <f t="shared" ca="1" si="28"/>
        <v>#VALUE!</v>
      </c>
      <c r="O309">
        <f t="shared" ca="1" si="29"/>
        <v>3.3928081683067381E-3</v>
      </c>
      <c r="AE309">
        <f ca="1">VLOOKUP($B309,OFFSET(Input!$A$1,0,MATCH(Index!AE$6&amp;" Index",Input!$1:$1,0)-1,10000,2),2,0)</f>
        <v>16.41</v>
      </c>
    </row>
    <row r="310" spans="2:31" x14ac:dyDescent="0.25">
      <c r="B310" s="2">
        <v>37970</v>
      </c>
      <c r="C310">
        <f t="shared" ca="1" si="24"/>
        <v>0</v>
      </c>
      <c r="D310">
        <f t="shared" ca="1" si="25"/>
        <v>0</v>
      </c>
      <c r="E310" t="str">
        <f ca="1">IF($B310&lt;VLOOKUP(E$6&amp;" Equity",Param,4,0),"",IFERROR(VLOOKUP($B310,OFFSET(Input!$A$1,0,MATCH(Index!E$6&amp;" Equity",Input!$1:$1,0)-1,10000,2),2,0),E309))</f>
        <v/>
      </c>
      <c r="F310" s="33">
        <v>85.23</v>
      </c>
      <c r="H310">
        <f ca="1">IFERROR(VLOOKUP($B310,OFFSET(Input!$A$1,0,MATCH(Index!H$6,Input!$1:$1,0)-1,10000,2),2,0),0)</f>
        <v>0</v>
      </c>
      <c r="I310">
        <f ca="1">IFERROR(VLOOKUP($B310,OFFSET(Input!$A$1,0,MATCH(Index!I$6,Input!$1:$1,0)-1,10000,2),2,0),0)</f>
        <v>0</v>
      </c>
      <c r="K310" t="e">
        <f t="shared" ca="1" si="26"/>
        <v>#VALUE!</v>
      </c>
      <c r="L310" s="30">
        <f t="shared" ca="1" si="27"/>
        <v>59.999142077156662</v>
      </c>
      <c r="N310" t="e">
        <f t="shared" ca="1" si="28"/>
        <v>#VALUE!</v>
      </c>
      <c r="O310">
        <f t="shared" ca="1" si="29"/>
        <v>-4.5654161825937787E-3</v>
      </c>
      <c r="AE310">
        <f ca="1">VLOOKUP($B310,OFFSET(Input!$A$1,0,MATCH(Index!AE$6&amp;" Index",Input!$1:$1,0)-1,10000,2),2,0)</f>
        <v>17.23</v>
      </c>
    </row>
    <row r="311" spans="2:31" x14ac:dyDescent="0.25">
      <c r="B311" s="2">
        <v>37971</v>
      </c>
      <c r="C311">
        <f t="shared" ca="1" si="24"/>
        <v>0</v>
      </c>
      <c r="D311">
        <f t="shared" ca="1" si="25"/>
        <v>0</v>
      </c>
      <c r="E311" t="str">
        <f ca="1">IF($B311&lt;VLOOKUP(E$6&amp;" Equity",Param,4,0),"",IFERROR(VLOOKUP($B311,OFFSET(Input!$A$1,0,MATCH(Index!E$6&amp;" Equity",Input!$1:$1,0)-1,10000,2),2,0),E310))</f>
        <v/>
      </c>
      <c r="F311" s="33">
        <v>85.79</v>
      </c>
      <c r="H311">
        <f ca="1">IFERROR(VLOOKUP($B311,OFFSET(Input!$A$1,0,MATCH(Index!H$6,Input!$1:$1,0)-1,10000,2),2,0),0)</f>
        <v>0</v>
      </c>
      <c r="I311">
        <f ca="1">IFERROR(VLOOKUP($B311,OFFSET(Input!$A$1,0,MATCH(Index!I$6,Input!$1:$1,0)-1,10000,2),2,0),0)</f>
        <v>0</v>
      </c>
      <c r="K311" t="e">
        <f t="shared" ca="1" si="26"/>
        <v>#VALUE!</v>
      </c>
      <c r="L311" s="30">
        <f t="shared" ca="1" si="27"/>
        <v>60.393363824935705</v>
      </c>
      <c r="N311" t="e">
        <f t="shared" ca="1" si="28"/>
        <v>#VALUE!</v>
      </c>
      <c r="O311">
        <f t="shared" ca="1" si="29"/>
        <v>6.5489650506675677E-3</v>
      </c>
      <c r="AE311">
        <f ca="1">VLOOKUP($B311,OFFSET(Input!$A$1,0,MATCH(Index!AE$6&amp;" Index",Input!$1:$1,0)-1,10000,2),2,0)</f>
        <v>15.93</v>
      </c>
    </row>
    <row r="312" spans="2:31" x14ac:dyDescent="0.25">
      <c r="B312" s="2">
        <v>37972</v>
      </c>
      <c r="C312">
        <f t="shared" ca="1" si="24"/>
        <v>0</v>
      </c>
      <c r="D312">
        <f t="shared" ca="1" si="25"/>
        <v>0</v>
      </c>
      <c r="E312" t="str">
        <f ca="1">IF($B312&lt;VLOOKUP(E$6&amp;" Equity",Param,4,0),"",IFERROR(VLOOKUP($B312,OFFSET(Input!$A$1,0,MATCH(Index!E$6&amp;" Equity",Input!$1:$1,0)-1,10000,2),2,0),E311))</f>
        <v/>
      </c>
      <c r="F312" s="33">
        <v>86.32</v>
      </c>
      <c r="H312">
        <f ca="1">IFERROR(VLOOKUP($B312,OFFSET(Input!$A$1,0,MATCH(Index!H$6,Input!$1:$1,0)-1,10000,2),2,0),0)</f>
        <v>0</v>
      </c>
      <c r="I312">
        <f ca="1">IFERROR(VLOOKUP($B312,OFFSET(Input!$A$1,0,MATCH(Index!I$6,Input!$1:$1,0)-1,10000,2),2,0),0)</f>
        <v>0</v>
      </c>
      <c r="K312" t="e">
        <f t="shared" ca="1" si="26"/>
        <v>#VALUE!</v>
      </c>
      <c r="L312" s="30">
        <f t="shared" ca="1" si="27"/>
        <v>60.766466550512291</v>
      </c>
      <c r="N312" t="e">
        <f t="shared" ca="1" si="28"/>
        <v>#VALUE!</v>
      </c>
      <c r="O312">
        <f t="shared" ca="1" si="29"/>
        <v>6.158871365005235E-3</v>
      </c>
      <c r="AE312">
        <f ca="1">VLOOKUP($B312,OFFSET(Input!$A$1,0,MATCH(Index!AE$6&amp;" Index",Input!$1:$1,0)-1,10000,2),2,0)</f>
        <v>15.58</v>
      </c>
    </row>
    <row r="313" spans="2:31" x14ac:dyDescent="0.25">
      <c r="B313" s="2">
        <v>37973</v>
      </c>
      <c r="C313">
        <f t="shared" ca="1" si="24"/>
        <v>0</v>
      </c>
      <c r="D313">
        <f t="shared" ca="1" si="25"/>
        <v>0</v>
      </c>
      <c r="E313" t="str">
        <f ca="1">IF($B313&lt;VLOOKUP(E$6&amp;" Equity",Param,4,0),"",IFERROR(VLOOKUP($B313,OFFSET(Input!$A$1,0,MATCH(Index!E$6&amp;" Equity",Input!$1:$1,0)-1,10000,2),2,0),E312))</f>
        <v/>
      </c>
      <c r="F313" s="33">
        <v>87.05</v>
      </c>
      <c r="H313">
        <f ca="1">IFERROR(VLOOKUP($B313,OFFSET(Input!$A$1,0,MATCH(Index!H$6,Input!$1:$1,0)-1,10000,2),2,0),0)</f>
        <v>0</v>
      </c>
      <c r="I313">
        <f ca="1">IFERROR(VLOOKUP($B313,OFFSET(Input!$A$1,0,MATCH(Index!I$6,Input!$1:$1,0)-1,10000,2),2,0),0)</f>
        <v>0</v>
      </c>
      <c r="K313" t="e">
        <f t="shared" ca="1" si="26"/>
        <v>#VALUE!</v>
      </c>
      <c r="L313" s="30">
        <f t="shared" ca="1" si="27"/>
        <v>61.280362757438546</v>
      </c>
      <c r="N313" t="e">
        <f t="shared" ca="1" si="28"/>
        <v>#VALUE!</v>
      </c>
      <c r="O313">
        <f t="shared" ca="1" si="29"/>
        <v>8.4213452643188656E-3</v>
      </c>
      <c r="AE313">
        <f ca="1">VLOOKUP($B313,OFFSET(Input!$A$1,0,MATCH(Index!AE$6&amp;" Index",Input!$1:$1,0)-1,10000,2),2,0)</f>
        <v>16.16</v>
      </c>
    </row>
    <row r="314" spans="2:31" x14ac:dyDescent="0.25">
      <c r="B314" s="2">
        <v>37974</v>
      </c>
      <c r="C314">
        <f t="shared" ca="1" si="24"/>
        <v>0</v>
      </c>
      <c r="D314">
        <f t="shared" ca="1" si="25"/>
        <v>0</v>
      </c>
      <c r="E314" t="str">
        <f ca="1">IF($B314&lt;VLOOKUP(E$6&amp;" Equity",Param,4,0),"",IFERROR(VLOOKUP($B314,OFFSET(Input!$A$1,0,MATCH(Index!E$6&amp;" Equity",Input!$1:$1,0)-1,10000,2),2,0),E313))</f>
        <v/>
      </c>
      <c r="F314" s="33">
        <v>86.72</v>
      </c>
      <c r="H314">
        <f ca="1">IFERROR(VLOOKUP($B314,OFFSET(Input!$A$1,0,MATCH(Index!H$6,Input!$1:$1,0)-1,10000,2),2,0),0)</f>
        <v>0</v>
      </c>
      <c r="I314">
        <f ca="1">IFERROR(VLOOKUP($B314,OFFSET(Input!$A$1,0,MATCH(Index!I$6,Input!$1:$1,0)-1,10000,2),2,0),0)</f>
        <v>0</v>
      </c>
      <c r="K314" t="e">
        <f t="shared" ca="1" si="26"/>
        <v>#VALUE!</v>
      </c>
      <c r="L314" s="30">
        <f t="shared" ca="1" si="27"/>
        <v>61.048053513211613</v>
      </c>
      <c r="N314" t="e">
        <f t="shared" ca="1" si="28"/>
        <v>#VALUE!</v>
      </c>
      <c r="O314">
        <f t="shared" ca="1" si="29"/>
        <v>-3.79812852286193E-3</v>
      </c>
      <c r="AE314">
        <f ca="1">VLOOKUP($B314,OFFSET(Input!$A$1,0,MATCH(Index!AE$6&amp;" Index",Input!$1:$1,0)-1,10000,2),2,0)</f>
        <v>16.420000000000002</v>
      </c>
    </row>
    <row r="315" spans="2:31" x14ac:dyDescent="0.25">
      <c r="B315" s="2">
        <v>37977</v>
      </c>
      <c r="C315">
        <f t="shared" ca="1" si="24"/>
        <v>0</v>
      </c>
      <c r="D315">
        <f t="shared" ca="1" si="25"/>
        <v>0</v>
      </c>
      <c r="E315" t="str">
        <f ca="1">IF($B315&lt;VLOOKUP(E$6&amp;" Equity",Param,4,0),"",IFERROR(VLOOKUP($B315,OFFSET(Input!$A$1,0,MATCH(Index!E$6&amp;" Equity",Input!$1:$1,0)-1,10000,2),2,0),E314))</f>
        <v/>
      </c>
      <c r="F315" s="33">
        <v>86.77</v>
      </c>
      <c r="H315">
        <f ca="1">IFERROR(VLOOKUP($B315,OFFSET(Input!$A$1,0,MATCH(Index!H$6,Input!$1:$1,0)-1,10000,2),2,0),0)</f>
        <v>0</v>
      </c>
      <c r="I315">
        <f ca="1">IFERROR(VLOOKUP($B315,OFFSET(Input!$A$1,0,MATCH(Index!I$6,Input!$1:$1,0)-1,10000,2),2,0),0)</f>
        <v>0</v>
      </c>
      <c r="K315" t="e">
        <f t="shared" ca="1" si="26"/>
        <v>#VALUE!</v>
      </c>
      <c r="L315" s="30">
        <f t="shared" ca="1" si="27"/>
        <v>61.083251883549025</v>
      </c>
      <c r="N315" t="e">
        <f t="shared" ca="1" si="28"/>
        <v>#VALUE!</v>
      </c>
      <c r="O315">
        <f t="shared" ca="1" si="29"/>
        <v>5.7640211406224603E-4</v>
      </c>
      <c r="AE315">
        <f ca="1">VLOOKUP($B315,OFFSET(Input!$A$1,0,MATCH(Index!AE$6&amp;" Index",Input!$1:$1,0)-1,10000,2),2,0)</f>
        <v>16.940000000000001</v>
      </c>
    </row>
    <row r="316" spans="2:31" x14ac:dyDescent="0.25">
      <c r="B316" s="2">
        <v>37978</v>
      </c>
      <c r="C316">
        <f t="shared" ca="1" si="24"/>
        <v>0</v>
      </c>
      <c r="D316">
        <f t="shared" ca="1" si="25"/>
        <v>0</v>
      </c>
      <c r="E316" t="str">
        <f ca="1">IF($B316&lt;VLOOKUP(E$6&amp;" Equity",Param,4,0),"",IFERROR(VLOOKUP($B316,OFFSET(Input!$A$1,0,MATCH(Index!E$6&amp;" Equity",Input!$1:$1,0)-1,10000,2),2,0),E315))</f>
        <v/>
      </c>
      <c r="F316" s="33">
        <v>86.06</v>
      </c>
      <c r="H316">
        <f ca="1">IFERROR(VLOOKUP($B316,OFFSET(Input!$A$1,0,MATCH(Index!H$6,Input!$1:$1,0)-1,10000,2),2,0),0)</f>
        <v>0</v>
      </c>
      <c r="I316">
        <f ca="1">IFERROR(VLOOKUP($B316,OFFSET(Input!$A$1,0,MATCH(Index!I$6,Input!$1:$1,0)-1,10000,2),2,0),0)</f>
        <v>0</v>
      </c>
      <c r="K316" t="e">
        <f t="shared" ca="1" si="26"/>
        <v>#VALUE!</v>
      </c>
      <c r="L316" s="30">
        <f t="shared" ca="1" si="27"/>
        <v>60.58343502475774</v>
      </c>
      <c r="N316" t="e">
        <f t="shared" ca="1" si="28"/>
        <v>#VALUE!</v>
      </c>
      <c r="O316">
        <f t="shared" ca="1" si="29"/>
        <v>-8.2162123949447181E-3</v>
      </c>
      <c r="AE316">
        <f ca="1">VLOOKUP($B316,OFFSET(Input!$A$1,0,MATCH(Index!AE$6&amp;" Index",Input!$1:$1,0)-1,10000,2),2,0)</f>
        <v>16.489999999999998</v>
      </c>
    </row>
    <row r="317" spans="2:31" x14ac:dyDescent="0.25">
      <c r="B317" s="2">
        <v>37979</v>
      </c>
      <c r="C317">
        <f t="shared" ca="1" si="24"/>
        <v>0</v>
      </c>
      <c r="D317">
        <f t="shared" ca="1" si="25"/>
        <v>0</v>
      </c>
      <c r="E317" t="str">
        <f ca="1">IF($B317&lt;VLOOKUP(E$6&amp;" Equity",Param,4,0),"",IFERROR(VLOOKUP($B317,OFFSET(Input!$A$1,0,MATCH(Index!E$6&amp;" Equity",Input!$1:$1,0)-1,10000,2),2,0),E316))</f>
        <v/>
      </c>
      <c r="F317" s="33">
        <v>86.44</v>
      </c>
      <c r="H317">
        <f ca="1">IFERROR(VLOOKUP($B317,OFFSET(Input!$A$1,0,MATCH(Index!H$6,Input!$1:$1,0)-1,10000,2),2,0),0)</f>
        <v>0</v>
      </c>
      <c r="I317">
        <f ca="1">IFERROR(VLOOKUP($B317,OFFSET(Input!$A$1,0,MATCH(Index!I$6,Input!$1:$1,0)-1,10000,2),2,0),0)</f>
        <v>0</v>
      </c>
      <c r="K317" t="e">
        <f t="shared" ca="1" si="26"/>
        <v>#VALUE!</v>
      </c>
      <c r="L317" s="30">
        <f t="shared" ca="1" si="27"/>
        <v>60.850942639322085</v>
      </c>
      <c r="N317" t="e">
        <f t="shared" ca="1" si="28"/>
        <v>#VALUE!</v>
      </c>
      <c r="O317">
        <f t="shared" ca="1" si="29"/>
        <v>4.4058042282315336E-3</v>
      </c>
      <c r="AE317">
        <f ca="1">VLOOKUP($B317,OFFSET(Input!$A$1,0,MATCH(Index!AE$6&amp;" Index",Input!$1:$1,0)-1,10000,2),2,0)</f>
        <v>16.66</v>
      </c>
    </row>
    <row r="318" spans="2:31" x14ac:dyDescent="0.25">
      <c r="B318" s="2">
        <v>37981</v>
      </c>
      <c r="C318">
        <f t="shared" ca="1" si="24"/>
        <v>0</v>
      </c>
      <c r="D318">
        <f t="shared" ca="1" si="25"/>
        <v>0</v>
      </c>
      <c r="E318" t="str">
        <f ca="1">IF($B318&lt;VLOOKUP(E$6&amp;" Equity",Param,4,0),"",IFERROR(VLOOKUP($B318,OFFSET(Input!$A$1,0,MATCH(Index!E$6&amp;" Equity",Input!$1:$1,0)-1,10000,2),2,0),E317))</f>
        <v/>
      </c>
      <c r="F318" s="33">
        <v>87</v>
      </c>
      <c r="H318">
        <f ca="1">IFERROR(VLOOKUP($B318,OFFSET(Input!$A$1,0,MATCH(Index!H$6,Input!$1:$1,0)-1,10000,2),2,0),0)</f>
        <v>0</v>
      </c>
      <c r="I318">
        <f ca="1">IFERROR(VLOOKUP($B318,OFFSET(Input!$A$1,0,MATCH(Index!I$6,Input!$1:$1,0)-1,10000,2),2,0),0)</f>
        <v>0</v>
      </c>
      <c r="K318" t="e">
        <f t="shared" ca="1" si="26"/>
        <v>#VALUE!</v>
      </c>
      <c r="L318" s="30">
        <f t="shared" ca="1" si="27"/>
        <v>61.245164387101134</v>
      </c>
      <c r="N318" t="e">
        <f t="shared" ca="1" si="28"/>
        <v>#VALUE!</v>
      </c>
      <c r="O318">
        <f t="shared" ca="1" si="29"/>
        <v>6.4575870158986269E-3</v>
      </c>
      <c r="AE318">
        <f ca="1">VLOOKUP($B318,OFFSET(Input!$A$1,0,MATCH(Index!AE$6&amp;" Index",Input!$1:$1,0)-1,10000,2),2,0)</f>
        <v>17.45</v>
      </c>
    </row>
    <row r="319" spans="2:31" x14ac:dyDescent="0.25">
      <c r="B319" s="2">
        <v>37984</v>
      </c>
      <c r="C319">
        <f t="shared" ca="1" si="24"/>
        <v>0</v>
      </c>
      <c r="D319">
        <f t="shared" ca="1" si="25"/>
        <v>0</v>
      </c>
      <c r="E319" t="str">
        <f ca="1">IF($B319&lt;VLOOKUP(E$6&amp;" Equity",Param,4,0),"",IFERROR(VLOOKUP($B319,OFFSET(Input!$A$1,0,MATCH(Index!E$6&amp;" Equity",Input!$1:$1,0)-1,10000,2),2,0),E318))</f>
        <v/>
      </c>
      <c r="F319" s="33">
        <v>86.24</v>
      </c>
      <c r="H319">
        <f ca="1">IFERROR(VLOOKUP($B319,OFFSET(Input!$A$1,0,MATCH(Index!H$6,Input!$1:$1,0)-1,10000,2),2,0),0)</f>
        <v>0</v>
      </c>
      <c r="I319">
        <f ca="1">IFERROR(VLOOKUP($B319,OFFSET(Input!$A$1,0,MATCH(Index!I$6,Input!$1:$1,0)-1,10000,2),2,0),0)</f>
        <v>0</v>
      </c>
      <c r="K319" t="e">
        <f t="shared" ca="1" si="26"/>
        <v>#VALUE!</v>
      </c>
      <c r="L319" s="30">
        <f t="shared" ca="1" si="27"/>
        <v>60.710149157972431</v>
      </c>
      <c r="N319" t="e">
        <f t="shared" ca="1" si="28"/>
        <v>#VALUE!</v>
      </c>
      <c r="O319">
        <f t="shared" ca="1" si="29"/>
        <v>-8.7740114938968088E-3</v>
      </c>
      <c r="AE319">
        <f ca="1">VLOOKUP($B319,OFFSET(Input!$A$1,0,MATCH(Index!AE$6&amp;" Index",Input!$1:$1,0)-1,10000,2),2,0)</f>
        <v>17.09</v>
      </c>
    </row>
    <row r="320" spans="2:31" x14ac:dyDescent="0.25">
      <c r="B320" s="2">
        <v>37985</v>
      </c>
      <c r="C320">
        <f t="shared" ca="1" si="24"/>
        <v>0</v>
      </c>
      <c r="D320">
        <f t="shared" ca="1" si="25"/>
        <v>0</v>
      </c>
      <c r="E320" t="str">
        <f ca="1">IF($B320&lt;VLOOKUP(E$6&amp;" Equity",Param,4,0),"",IFERROR(VLOOKUP($B320,OFFSET(Input!$A$1,0,MATCH(Index!E$6&amp;" Equity",Input!$1:$1,0)-1,10000,2),2,0),E319))</f>
        <v/>
      </c>
      <c r="F320" s="33">
        <v>85.74</v>
      </c>
      <c r="H320">
        <f ca="1">IFERROR(VLOOKUP($B320,OFFSET(Input!$A$1,0,MATCH(Index!H$6,Input!$1:$1,0)-1,10000,2),2,0),0)</f>
        <v>0</v>
      </c>
      <c r="I320">
        <f ca="1">IFERROR(VLOOKUP($B320,OFFSET(Input!$A$1,0,MATCH(Index!I$6,Input!$1:$1,0)-1,10000,2),2,0),0)</f>
        <v>0</v>
      </c>
      <c r="K320" t="e">
        <f t="shared" ca="1" si="26"/>
        <v>#VALUE!</v>
      </c>
      <c r="L320" s="30">
        <f t="shared" ca="1" si="27"/>
        <v>60.358165454598286</v>
      </c>
      <c r="N320" t="e">
        <f t="shared" ca="1" si="28"/>
        <v>#VALUE!</v>
      </c>
      <c r="O320">
        <f t="shared" ca="1" si="29"/>
        <v>-5.8146459908559886E-3</v>
      </c>
      <c r="AE320">
        <f ca="1">VLOOKUP($B320,OFFSET(Input!$A$1,0,MATCH(Index!AE$6&amp;" Index",Input!$1:$1,0)-1,10000,2),2,0)</f>
        <v>17.68</v>
      </c>
    </row>
    <row r="321" spans="2:31" x14ac:dyDescent="0.25">
      <c r="B321" s="2">
        <v>37986</v>
      </c>
      <c r="C321">
        <f t="shared" ca="1" si="24"/>
        <v>0</v>
      </c>
      <c r="D321">
        <f t="shared" ca="1" si="25"/>
        <v>0</v>
      </c>
      <c r="E321" t="str">
        <f ca="1">IF($B321&lt;VLOOKUP(E$6&amp;" Equity",Param,4,0),"",IFERROR(VLOOKUP($B321,OFFSET(Input!$A$1,0,MATCH(Index!E$6&amp;" Equity",Input!$1:$1,0)-1,10000,2),2,0),E320))</f>
        <v/>
      </c>
      <c r="F321" s="33">
        <v>85.55</v>
      </c>
      <c r="H321">
        <f ca="1">IFERROR(VLOOKUP($B321,OFFSET(Input!$A$1,0,MATCH(Index!H$6,Input!$1:$1,0)-1,10000,2),2,0),0)</f>
        <v>0</v>
      </c>
      <c r="I321">
        <f ca="1">IFERROR(VLOOKUP($B321,OFFSET(Input!$A$1,0,MATCH(Index!I$6,Input!$1:$1,0)-1,10000,2),2,0),0)</f>
        <v>0.39974599999999999</v>
      </c>
      <c r="K321" t="e">
        <f t="shared" ca="1" si="26"/>
        <v>#VALUE!</v>
      </c>
      <c r="L321" s="30">
        <f t="shared" ca="1" si="27"/>
        <v>60.505819802294113</v>
      </c>
      <c r="N321" t="e">
        <f t="shared" ca="1" si="28"/>
        <v>#VALUE!</v>
      </c>
      <c r="O321">
        <f t="shared" ca="1" si="29"/>
        <v>2.4433154481451674E-3</v>
      </c>
      <c r="AE321">
        <f ca="1">VLOOKUP($B321,OFFSET(Input!$A$1,0,MATCH(Index!AE$6&amp;" Index",Input!$1:$1,0)-1,10000,2),2,0)</f>
        <v>18.309999999999999</v>
      </c>
    </row>
    <row r="322" spans="2:31" x14ac:dyDescent="0.25">
      <c r="B322" s="2">
        <v>37988</v>
      </c>
      <c r="C322">
        <f t="shared" ca="1" si="24"/>
        <v>1</v>
      </c>
      <c r="D322">
        <f t="shared" ca="1" si="25"/>
        <v>0</v>
      </c>
      <c r="E322" t="str">
        <f ca="1">IF($B322&lt;VLOOKUP(E$6&amp;" Equity",Param,4,0),"",IFERROR(VLOOKUP($B322,OFFSET(Input!$A$1,0,MATCH(Index!E$6&amp;" Equity",Input!$1:$1,0)-1,10000,2),2,0),E321))</f>
        <v/>
      </c>
      <c r="F322" s="33">
        <v>84.4</v>
      </c>
      <c r="H322">
        <f ca="1">IFERROR(VLOOKUP($B322,OFFSET(Input!$A$1,0,MATCH(Index!H$6,Input!$1:$1,0)-1,10000,2),2,0),0)</f>
        <v>0</v>
      </c>
      <c r="I322">
        <f ca="1">IFERROR(VLOOKUP($B322,OFFSET(Input!$A$1,0,MATCH(Index!I$6,Input!$1:$1,0)-1,10000,2),2,0),0)</f>
        <v>0</v>
      </c>
      <c r="K322" t="e">
        <f t="shared" ca="1" si="26"/>
        <v>#VALUE!</v>
      </c>
      <c r="L322" s="30">
        <f t="shared" ca="1" si="27"/>
        <v>59.692474474735519</v>
      </c>
      <c r="N322" t="e">
        <f t="shared" ca="1" si="28"/>
        <v>#VALUE!</v>
      </c>
      <c r="O322">
        <f t="shared" ca="1" si="29"/>
        <v>-1.3533598736290941E-2</v>
      </c>
      <c r="AE322">
        <f ca="1">VLOOKUP($B322,OFFSET(Input!$A$1,0,MATCH(Index!AE$6&amp;" Index",Input!$1:$1,0)-1,10000,2),2,0)</f>
        <v>18.22</v>
      </c>
    </row>
    <row r="323" spans="2:31" x14ac:dyDescent="0.25">
      <c r="B323" s="2">
        <v>37991</v>
      </c>
      <c r="C323">
        <f t="shared" ca="1" si="24"/>
        <v>0</v>
      </c>
      <c r="D323">
        <f t="shared" ca="1" si="25"/>
        <v>1</v>
      </c>
      <c r="E323" t="str">
        <f ca="1">IF($B323&lt;VLOOKUP(E$6&amp;" Equity",Param,4,0),"",IFERROR(VLOOKUP($B323,OFFSET(Input!$A$1,0,MATCH(Index!E$6&amp;" Equity",Input!$1:$1,0)-1,10000,2),2,0),E322))</f>
        <v/>
      </c>
      <c r="F323" s="33">
        <v>84.22</v>
      </c>
      <c r="H323">
        <f ca="1">IFERROR(VLOOKUP($B323,OFFSET(Input!$A$1,0,MATCH(Index!H$6,Input!$1:$1,0)-1,10000,2),2,0),0)</f>
        <v>0</v>
      </c>
      <c r="I323">
        <f ca="1">IFERROR(VLOOKUP($B323,OFFSET(Input!$A$1,0,MATCH(Index!I$6,Input!$1:$1,0)-1,10000,2),2,0),0)</f>
        <v>0</v>
      </c>
      <c r="K323" t="e">
        <f t="shared" ca="1" si="26"/>
        <v>#VALUE!</v>
      </c>
      <c r="L323" s="30">
        <f t="shared" ca="1" si="27"/>
        <v>59.565168249552428</v>
      </c>
      <c r="N323" t="e">
        <f t="shared" ca="1" si="28"/>
        <v>#VALUE!</v>
      </c>
      <c r="O323">
        <f t="shared" ca="1" si="29"/>
        <v>-2.1349788681297656E-3</v>
      </c>
      <c r="AE323">
        <f ca="1">VLOOKUP($B323,OFFSET(Input!$A$1,0,MATCH(Index!AE$6&amp;" Index",Input!$1:$1,0)-1,10000,2),2,0)</f>
        <v>17.489999999999998</v>
      </c>
    </row>
    <row r="324" spans="2:31" x14ac:dyDescent="0.25">
      <c r="B324" s="2">
        <v>37992</v>
      </c>
      <c r="C324">
        <f t="shared" ca="1" si="24"/>
        <v>0</v>
      </c>
      <c r="D324">
        <f t="shared" ca="1" si="25"/>
        <v>2</v>
      </c>
      <c r="E324" t="str">
        <f ca="1">IF($B324&lt;VLOOKUP(E$6&amp;" Equity",Param,4,0),"",IFERROR(VLOOKUP($B324,OFFSET(Input!$A$1,0,MATCH(Index!E$6&amp;" Equity",Input!$1:$1,0)-1,10000,2),2,0),E323))</f>
        <v/>
      </c>
      <c r="F324" s="33">
        <v>85.27</v>
      </c>
      <c r="H324">
        <f ca="1">IFERROR(VLOOKUP($B324,OFFSET(Input!$A$1,0,MATCH(Index!H$6,Input!$1:$1,0)-1,10000,2),2,0),0)</f>
        <v>0</v>
      </c>
      <c r="I324">
        <f ca="1">IFERROR(VLOOKUP($B324,OFFSET(Input!$A$1,0,MATCH(Index!I$6,Input!$1:$1,0)-1,10000,2),2,0),0)</f>
        <v>0</v>
      </c>
      <c r="K324" t="e">
        <f t="shared" ca="1" si="26"/>
        <v>#VALUE!</v>
      </c>
      <c r="L324" s="30">
        <f t="shared" ca="1" si="27"/>
        <v>60.30778789645376</v>
      </c>
      <c r="N324" t="e">
        <f t="shared" ca="1" si="28"/>
        <v>#VALUE!</v>
      </c>
      <c r="O324">
        <f t="shared" ca="1" si="29"/>
        <v>1.2390270020176567E-2</v>
      </c>
      <c r="AE324">
        <f ca="1">VLOOKUP($B324,OFFSET(Input!$A$1,0,MATCH(Index!AE$6&amp;" Index",Input!$1:$1,0)-1,10000,2),2,0)</f>
        <v>16.73</v>
      </c>
    </row>
    <row r="325" spans="2:31" x14ac:dyDescent="0.25">
      <c r="B325" s="2">
        <v>37993</v>
      </c>
      <c r="C325">
        <f t="shared" ca="1" si="24"/>
        <v>0</v>
      </c>
      <c r="D325">
        <f t="shared" ca="1" si="25"/>
        <v>3</v>
      </c>
      <c r="E325" t="str">
        <f ca="1">IF($B325&lt;VLOOKUP(E$6&amp;" Equity",Param,4,0),"",IFERROR(VLOOKUP($B325,OFFSET(Input!$A$1,0,MATCH(Index!E$6&amp;" Equity",Input!$1:$1,0)-1,10000,2),2,0),E324))</f>
        <v/>
      </c>
      <c r="F325" s="33">
        <v>85.7</v>
      </c>
      <c r="H325">
        <f ca="1">IFERROR(VLOOKUP($B325,OFFSET(Input!$A$1,0,MATCH(Index!H$6,Input!$1:$1,0)-1,10000,2),2,0),0)</f>
        <v>0</v>
      </c>
      <c r="I325">
        <f ca="1">IFERROR(VLOOKUP($B325,OFFSET(Input!$A$1,0,MATCH(Index!I$6,Input!$1:$1,0)-1,10000,2),2,0),0)</f>
        <v>0</v>
      </c>
      <c r="K325" t="e">
        <f t="shared" ca="1" si="26"/>
        <v>#VALUE!</v>
      </c>
      <c r="L325" s="30">
        <f t="shared" ca="1" si="27"/>
        <v>60.611908323280034</v>
      </c>
      <c r="N325" t="e">
        <f t="shared" ca="1" si="28"/>
        <v>#VALUE!</v>
      </c>
      <c r="O325">
        <f t="shared" ca="1" si="29"/>
        <v>5.030132849776066E-3</v>
      </c>
      <c r="AE325">
        <f ca="1">VLOOKUP($B325,OFFSET(Input!$A$1,0,MATCH(Index!AE$6&amp;" Index",Input!$1:$1,0)-1,10000,2),2,0)</f>
        <v>15.5</v>
      </c>
    </row>
    <row r="326" spans="2:31" x14ac:dyDescent="0.25">
      <c r="B326" s="2">
        <v>37994</v>
      </c>
      <c r="C326">
        <f t="shared" ca="1" si="24"/>
        <v>0</v>
      </c>
      <c r="D326">
        <f t="shared" ca="1" si="25"/>
        <v>4</v>
      </c>
      <c r="E326" t="str">
        <f ca="1">IF($B326&lt;VLOOKUP(E$6&amp;" Equity",Param,4,0),"",IFERROR(VLOOKUP($B326,OFFSET(Input!$A$1,0,MATCH(Index!E$6&amp;" Equity",Input!$1:$1,0)-1,10000,2),2,0),E325))</f>
        <v/>
      </c>
      <c r="F326" s="33">
        <v>85.44</v>
      </c>
      <c r="H326">
        <f ca="1">IFERROR(VLOOKUP($B326,OFFSET(Input!$A$1,0,MATCH(Index!H$6,Input!$1:$1,0)-1,10000,2),2,0),0)</f>
        <v>0</v>
      </c>
      <c r="I326">
        <f ca="1">IFERROR(VLOOKUP($B326,OFFSET(Input!$A$1,0,MATCH(Index!I$6,Input!$1:$1,0)-1,10000,2),2,0),0)</f>
        <v>0</v>
      </c>
      <c r="K326" t="e">
        <f t="shared" ca="1" si="26"/>
        <v>#VALUE!</v>
      </c>
      <c r="L326" s="30">
        <f t="shared" ca="1" si="27"/>
        <v>60.428021553571128</v>
      </c>
      <c r="N326" t="e">
        <f t="shared" ca="1" si="28"/>
        <v>#VALUE!</v>
      </c>
      <c r="O326">
        <f t="shared" ca="1" si="29"/>
        <v>-3.0384503918494312E-3</v>
      </c>
      <c r="AE326">
        <f ca="1">VLOOKUP($B326,OFFSET(Input!$A$1,0,MATCH(Index!AE$6&amp;" Index",Input!$1:$1,0)-1,10000,2),2,0)</f>
        <v>15.61</v>
      </c>
    </row>
    <row r="327" spans="2:31" x14ac:dyDescent="0.25">
      <c r="B327" s="2">
        <v>37995</v>
      </c>
      <c r="C327">
        <f t="shared" ref="C327:C390" ca="1" si="30">IF(MONTH(B327)&lt;&gt;MONTH(B326),1,0)</f>
        <v>0</v>
      </c>
      <c r="D327">
        <f t="shared" ref="D327:D390" ca="1" si="31">IF(D326=5,0,IF(D326&lt;&gt;0,D326+1,IF(C326=1,1,0)))</f>
        <v>5</v>
      </c>
      <c r="E327" t="str">
        <f ca="1">IF($B327&lt;VLOOKUP(E$6&amp;" Equity",Param,4,0),"",IFERROR(VLOOKUP($B327,OFFSET(Input!$A$1,0,MATCH(Index!E$6&amp;" Equity",Input!$1:$1,0)-1,10000,2),2,0),E326))</f>
        <v/>
      </c>
      <c r="F327" s="33">
        <v>86.94</v>
      </c>
      <c r="H327">
        <f ca="1">IFERROR(VLOOKUP($B327,OFFSET(Input!$A$1,0,MATCH(Index!H$6,Input!$1:$1,0)-1,10000,2),2,0),0)</f>
        <v>0</v>
      </c>
      <c r="I327">
        <f ca="1">IFERROR(VLOOKUP($B327,OFFSET(Input!$A$1,0,MATCH(Index!I$6,Input!$1:$1,0)-1,10000,2),2,0),0)</f>
        <v>0</v>
      </c>
      <c r="K327" t="e">
        <f t="shared" ref="K327:K390" ca="1" si="32">IF($B327&lt;=L_date,IF($B327=L_date,1,K328/((E328+H328)/E327)),K326*((E327+H327)/E326))</f>
        <v>#VALUE!</v>
      </c>
      <c r="L327" s="30">
        <f t="shared" ref="L327:L390" ca="1" si="33">IF($B327&lt;=L_date,IF($B327=L_date,1,L328/((F328+I328)/F327)),L326*((F327+I327)/F326))</f>
        <v>61.488906763430165</v>
      </c>
      <c r="N327" t="e">
        <f t="shared" ca="1" si="28"/>
        <v>#VALUE!</v>
      </c>
      <c r="O327">
        <f t="shared" ca="1" si="29"/>
        <v>1.7403850348761195E-2</v>
      </c>
      <c r="AE327">
        <f ca="1">VLOOKUP($B327,OFFSET(Input!$A$1,0,MATCH(Index!AE$6&amp;" Index",Input!$1:$1,0)-1,10000,2),2,0)</f>
        <v>16.75</v>
      </c>
    </row>
    <row r="328" spans="2:31" x14ac:dyDescent="0.25">
      <c r="B328" s="2">
        <v>37998</v>
      </c>
      <c r="C328">
        <f t="shared" ca="1" si="30"/>
        <v>0</v>
      </c>
      <c r="D328">
        <f t="shared" ca="1" si="31"/>
        <v>0</v>
      </c>
      <c r="E328" t="str">
        <f ca="1">IF($B328&lt;VLOOKUP(E$6&amp;" Equity",Param,4,0),"",IFERROR(VLOOKUP($B328,OFFSET(Input!$A$1,0,MATCH(Index!E$6&amp;" Equity",Input!$1:$1,0)-1,10000,2),2,0),E327))</f>
        <v/>
      </c>
      <c r="F328" s="33">
        <v>86.96</v>
      </c>
      <c r="H328">
        <f ca="1">IFERROR(VLOOKUP($B328,OFFSET(Input!$A$1,0,MATCH(Index!H$6,Input!$1:$1,0)-1,10000,2),2,0),0)</f>
        <v>0</v>
      </c>
      <c r="I328">
        <f ca="1">IFERROR(VLOOKUP($B328,OFFSET(Input!$A$1,0,MATCH(Index!I$6,Input!$1:$1,0)-1,10000,2),2,0),0)</f>
        <v>0</v>
      </c>
      <c r="K328" t="e">
        <f t="shared" ca="1" si="32"/>
        <v>#VALUE!</v>
      </c>
      <c r="L328" s="30">
        <f t="shared" ca="1" si="33"/>
        <v>61.503051899561612</v>
      </c>
      <c r="N328" t="e">
        <f t="shared" ref="N328:N391" ca="1" si="34">LN(K328/K327)</f>
        <v>#VALUE!</v>
      </c>
      <c r="O328">
        <f t="shared" ref="O328:O391" ca="1" si="35">LN(L328/L327)</f>
        <v>2.3001725230789775E-4</v>
      </c>
      <c r="AE328">
        <f ca="1">VLOOKUP($B328,OFFSET(Input!$A$1,0,MATCH(Index!AE$6&amp;" Index",Input!$1:$1,0)-1,10000,2),2,0)</f>
        <v>16.82</v>
      </c>
    </row>
    <row r="329" spans="2:31" x14ac:dyDescent="0.25">
      <c r="B329" s="2">
        <v>37999</v>
      </c>
      <c r="C329">
        <f t="shared" ca="1" si="30"/>
        <v>0</v>
      </c>
      <c r="D329">
        <f t="shared" ca="1" si="31"/>
        <v>0</v>
      </c>
      <c r="E329" t="str">
        <f ca="1">IF($B329&lt;VLOOKUP(E$6&amp;" Equity",Param,4,0),"",IFERROR(VLOOKUP($B329,OFFSET(Input!$A$1,0,MATCH(Index!E$6&amp;" Equity",Input!$1:$1,0)-1,10000,2),2,0),E328))</f>
        <v/>
      </c>
      <c r="F329" s="33">
        <v>87.38</v>
      </c>
      <c r="H329">
        <f ca="1">IFERROR(VLOOKUP($B329,OFFSET(Input!$A$1,0,MATCH(Index!H$6,Input!$1:$1,0)-1,10000,2),2,0),0)</f>
        <v>0</v>
      </c>
      <c r="I329">
        <f ca="1">IFERROR(VLOOKUP($B329,OFFSET(Input!$A$1,0,MATCH(Index!I$6,Input!$1:$1,0)-1,10000,2),2,0),0)</f>
        <v>0</v>
      </c>
      <c r="K329" t="e">
        <f t="shared" ca="1" si="32"/>
        <v>#VALUE!</v>
      </c>
      <c r="L329" s="30">
        <f t="shared" ca="1" si="33"/>
        <v>61.800099758322148</v>
      </c>
      <c r="N329" t="e">
        <f t="shared" ca="1" si="34"/>
        <v>#VALUE!</v>
      </c>
      <c r="O329">
        <f t="shared" ca="1" si="35"/>
        <v>4.8181807103358353E-3</v>
      </c>
      <c r="AE329">
        <f ca="1">VLOOKUP($B329,OFFSET(Input!$A$1,0,MATCH(Index!AE$6&amp;" Index",Input!$1:$1,0)-1,10000,2),2,0)</f>
        <v>18.04</v>
      </c>
    </row>
    <row r="330" spans="2:31" x14ac:dyDescent="0.25">
      <c r="B330" s="2">
        <v>38000</v>
      </c>
      <c r="C330">
        <f t="shared" ca="1" si="30"/>
        <v>0</v>
      </c>
      <c r="D330">
        <f t="shared" ca="1" si="31"/>
        <v>0</v>
      </c>
      <c r="E330" t="str">
        <f ca="1">IF($B330&lt;VLOOKUP(E$6&amp;" Equity",Param,4,0),"",IFERROR(VLOOKUP($B330,OFFSET(Input!$A$1,0,MATCH(Index!E$6&amp;" Equity",Input!$1:$1,0)-1,10000,2),2,0),E329))</f>
        <v/>
      </c>
      <c r="F330" s="33">
        <v>87.9</v>
      </c>
      <c r="H330">
        <f ca="1">IFERROR(VLOOKUP($B330,OFFSET(Input!$A$1,0,MATCH(Index!H$6,Input!$1:$1,0)-1,10000,2),2,0),0)</f>
        <v>0</v>
      </c>
      <c r="I330">
        <f ca="1">IFERROR(VLOOKUP($B330,OFFSET(Input!$A$1,0,MATCH(Index!I$6,Input!$1:$1,0)-1,10000,2),2,0),0)</f>
        <v>0</v>
      </c>
      <c r="K330" t="e">
        <f t="shared" ca="1" si="32"/>
        <v>#VALUE!</v>
      </c>
      <c r="L330" s="30">
        <f t="shared" ca="1" si="33"/>
        <v>62.167873297739959</v>
      </c>
      <c r="N330" t="e">
        <f t="shared" ca="1" si="34"/>
        <v>#VALUE!</v>
      </c>
      <c r="O330">
        <f t="shared" ca="1" si="35"/>
        <v>5.9333811678416934E-3</v>
      </c>
      <c r="AE330">
        <f ca="1">VLOOKUP($B330,OFFSET(Input!$A$1,0,MATCH(Index!AE$6&amp;" Index",Input!$1:$1,0)-1,10000,2),2,0)</f>
        <v>16.75</v>
      </c>
    </row>
    <row r="331" spans="2:31" x14ac:dyDescent="0.25">
      <c r="B331" s="2">
        <v>38001</v>
      </c>
      <c r="C331">
        <f t="shared" ca="1" si="30"/>
        <v>0</v>
      </c>
      <c r="D331">
        <f t="shared" ca="1" si="31"/>
        <v>0</v>
      </c>
      <c r="E331" t="str">
        <f ca="1">IF($B331&lt;VLOOKUP(E$6&amp;" Equity",Param,4,0),"",IFERROR(VLOOKUP($B331,OFFSET(Input!$A$1,0,MATCH(Index!E$6&amp;" Equity",Input!$1:$1,0)-1,10000,2),2,0),E330))</f>
        <v/>
      </c>
      <c r="F331" s="33">
        <v>88.25</v>
      </c>
      <c r="H331">
        <f ca="1">IFERROR(VLOOKUP($B331,OFFSET(Input!$A$1,0,MATCH(Index!H$6,Input!$1:$1,0)-1,10000,2),2,0),0)</f>
        <v>0</v>
      </c>
      <c r="I331">
        <f ca="1">IFERROR(VLOOKUP($B331,OFFSET(Input!$A$1,0,MATCH(Index!I$6,Input!$1:$1,0)-1,10000,2),2,0),0)</f>
        <v>0</v>
      </c>
      <c r="K331" t="e">
        <f t="shared" ca="1" si="32"/>
        <v>#VALUE!</v>
      </c>
      <c r="L331" s="30">
        <f t="shared" ca="1" si="33"/>
        <v>62.415413180040403</v>
      </c>
      <c r="N331" t="e">
        <f t="shared" ca="1" si="34"/>
        <v>#VALUE!</v>
      </c>
      <c r="O331">
        <f t="shared" ca="1" si="35"/>
        <v>3.9738911222748571E-3</v>
      </c>
      <c r="AE331">
        <f ca="1">VLOOKUP($B331,OFFSET(Input!$A$1,0,MATCH(Index!AE$6&amp;" Index",Input!$1:$1,0)-1,10000,2),2,0)</f>
        <v>15.56</v>
      </c>
    </row>
    <row r="332" spans="2:31" x14ac:dyDescent="0.25">
      <c r="B332" s="2">
        <v>38002</v>
      </c>
      <c r="C332">
        <f t="shared" ca="1" si="30"/>
        <v>0</v>
      </c>
      <c r="D332">
        <f t="shared" ca="1" si="31"/>
        <v>0</v>
      </c>
      <c r="E332" t="str">
        <f ca="1">IF($B332&lt;VLOOKUP(E$6&amp;" Equity",Param,4,0),"",IFERROR(VLOOKUP($B332,OFFSET(Input!$A$1,0,MATCH(Index!E$6&amp;" Equity",Input!$1:$1,0)-1,10000,2),2,0),E331))</f>
        <v/>
      </c>
      <c r="F332" s="33">
        <v>87.93</v>
      </c>
      <c r="H332">
        <f ca="1">IFERROR(VLOOKUP($B332,OFFSET(Input!$A$1,0,MATCH(Index!H$6,Input!$1:$1,0)-1,10000,2),2,0),0)</f>
        <v>0</v>
      </c>
      <c r="I332">
        <f ca="1">IFERROR(VLOOKUP($B332,OFFSET(Input!$A$1,0,MATCH(Index!I$6,Input!$1:$1,0)-1,10000,2),2,0),0)</f>
        <v>0</v>
      </c>
      <c r="K332" t="e">
        <f t="shared" ca="1" si="32"/>
        <v>#VALUE!</v>
      </c>
      <c r="L332" s="30">
        <f t="shared" ca="1" si="33"/>
        <v>62.18909100193715</v>
      </c>
      <c r="N332" t="e">
        <f t="shared" ca="1" si="34"/>
        <v>#VALUE!</v>
      </c>
      <c r="O332">
        <f t="shared" ca="1" si="35"/>
        <v>-3.6326524224952615E-3</v>
      </c>
      <c r="AE332">
        <f ca="1">VLOOKUP($B332,OFFSET(Input!$A$1,0,MATCH(Index!AE$6&amp;" Index",Input!$1:$1,0)-1,10000,2),2,0)</f>
        <v>15</v>
      </c>
    </row>
    <row r="333" spans="2:31" x14ac:dyDescent="0.25">
      <c r="B333" s="2">
        <v>38006</v>
      </c>
      <c r="C333">
        <f t="shared" ca="1" si="30"/>
        <v>0</v>
      </c>
      <c r="D333">
        <f t="shared" ca="1" si="31"/>
        <v>0</v>
      </c>
      <c r="E333" t="str">
        <f ca="1">IF($B333&lt;VLOOKUP(E$6&amp;" Equity",Param,4,0),"",IFERROR(VLOOKUP($B333,OFFSET(Input!$A$1,0,MATCH(Index!E$6&amp;" Equity",Input!$1:$1,0)-1,10000,2),2,0),E332))</f>
        <v/>
      </c>
      <c r="F333" s="33">
        <v>87.6</v>
      </c>
      <c r="H333">
        <f ca="1">IFERROR(VLOOKUP($B333,OFFSET(Input!$A$1,0,MATCH(Index!H$6,Input!$1:$1,0)-1,10000,2),2,0),0)</f>
        <v>0</v>
      </c>
      <c r="I333">
        <f ca="1">IFERROR(VLOOKUP($B333,OFFSET(Input!$A$1,0,MATCH(Index!I$6,Input!$1:$1,0)-1,10000,2),2,0),0)</f>
        <v>0</v>
      </c>
      <c r="K333" t="e">
        <f t="shared" ca="1" si="32"/>
        <v>#VALUE!</v>
      </c>
      <c r="L333" s="30">
        <f t="shared" ca="1" si="33"/>
        <v>61.955696255768153</v>
      </c>
      <c r="N333" t="e">
        <f t="shared" ca="1" si="34"/>
        <v>#VALUE!</v>
      </c>
      <c r="O333">
        <f t="shared" ca="1" si="35"/>
        <v>-3.7600454485651217E-3</v>
      </c>
      <c r="AE333">
        <f ca="1">VLOOKUP($B333,OFFSET(Input!$A$1,0,MATCH(Index!AE$6&amp;" Index",Input!$1:$1,0)-1,10000,2),2,0)</f>
        <v>15.21</v>
      </c>
    </row>
    <row r="334" spans="2:31" x14ac:dyDescent="0.25">
      <c r="B334" s="2">
        <v>38007</v>
      </c>
      <c r="C334">
        <f t="shared" ca="1" si="30"/>
        <v>0</v>
      </c>
      <c r="D334">
        <f t="shared" ca="1" si="31"/>
        <v>0</v>
      </c>
      <c r="E334" t="str">
        <f ca="1">IF($B334&lt;VLOOKUP(E$6&amp;" Equity",Param,4,0),"",IFERROR(VLOOKUP($B334,OFFSET(Input!$A$1,0,MATCH(Index!E$6&amp;" Equity",Input!$1:$1,0)-1,10000,2),2,0),E333))</f>
        <v/>
      </c>
      <c r="F334" s="33">
        <v>87.69</v>
      </c>
      <c r="H334">
        <f ca="1">IFERROR(VLOOKUP($B334,OFFSET(Input!$A$1,0,MATCH(Index!H$6,Input!$1:$1,0)-1,10000,2),2,0),0)</f>
        <v>0</v>
      </c>
      <c r="I334">
        <f ca="1">IFERROR(VLOOKUP($B334,OFFSET(Input!$A$1,0,MATCH(Index!I$6,Input!$1:$1,0)-1,10000,2),2,0),0)</f>
        <v>0</v>
      </c>
      <c r="K334" t="e">
        <f t="shared" ca="1" si="32"/>
        <v>#VALUE!</v>
      </c>
      <c r="L334" s="30">
        <f t="shared" ca="1" si="33"/>
        <v>62.019349368359705</v>
      </c>
      <c r="N334" t="e">
        <f t="shared" ca="1" si="34"/>
        <v>#VALUE!</v>
      </c>
      <c r="O334">
        <f t="shared" ca="1" si="35"/>
        <v>1.0268698489186549E-3</v>
      </c>
      <c r="AE334">
        <f ca="1">VLOOKUP($B334,OFFSET(Input!$A$1,0,MATCH(Index!AE$6&amp;" Index",Input!$1:$1,0)-1,10000,2),2,0)</f>
        <v>14.34</v>
      </c>
    </row>
    <row r="335" spans="2:31" x14ac:dyDescent="0.25">
      <c r="B335" s="2">
        <v>38008</v>
      </c>
      <c r="C335">
        <f t="shared" ca="1" si="30"/>
        <v>0</v>
      </c>
      <c r="D335">
        <f t="shared" ca="1" si="31"/>
        <v>0</v>
      </c>
      <c r="E335" t="str">
        <f ca="1">IF($B335&lt;VLOOKUP(E$6&amp;" Equity",Param,4,0),"",IFERROR(VLOOKUP($B335,OFFSET(Input!$A$1,0,MATCH(Index!E$6&amp;" Equity",Input!$1:$1,0)-1,10000,2),2,0),E334))</f>
        <v/>
      </c>
      <c r="F335" s="33">
        <v>88.4</v>
      </c>
      <c r="H335">
        <f ca="1">IFERROR(VLOOKUP($B335,OFFSET(Input!$A$1,0,MATCH(Index!H$6,Input!$1:$1,0)-1,10000,2),2,0),0)</f>
        <v>0</v>
      </c>
      <c r="I335">
        <f ca="1">IFERROR(VLOOKUP($B335,OFFSET(Input!$A$1,0,MATCH(Index!I$6,Input!$1:$1,0)-1,10000,2),2,0),0)</f>
        <v>0</v>
      </c>
      <c r="K335" t="e">
        <f t="shared" ca="1" si="32"/>
        <v>#VALUE!</v>
      </c>
      <c r="L335" s="30">
        <f t="shared" ca="1" si="33"/>
        <v>62.521501701026331</v>
      </c>
      <c r="N335" t="e">
        <f t="shared" ca="1" si="34"/>
        <v>#VALUE!</v>
      </c>
      <c r="O335">
        <f t="shared" ca="1" si="35"/>
        <v>8.0641018523336886E-3</v>
      </c>
      <c r="AE335">
        <f ca="1">VLOOKUP($B335,OFFSET(Input!$A$1,0,MATCH(Index!AE$6&amp;" Index",Input!$1:$1,0)-1,10000,2),2,0)</f>
        <v>14.71</v>
      </c>
    </row>
    <row r="336" spans="2:31" x14ac:dyDescent="0.25">
      <c r="B336" s="2">
        <v>38009</v>
      </c>
      <c r="C336">
        <f t="shared" ca="1" si="30"/>
        <v>0</v>
      </c>
      <c r="D336">
        <f t="shared" ca="1" si="31"/>
        <v>0</v>
      </c>
      <c r="E336" t="str">
        <f ca="1">IF($B336&lt;VLOOKUP(E$6&amp;" Equity",Param,4,0),"",IFERROR(VLOOKUP($B336,OFFSET(Input!$A$1,0,MATCH(Index!E$6&amp;" Equity",Input!$1:$1,0)-1,10000,2),2,0),E335))</f>
        <v/>
      </c>
      <c r="F336" s="33">
        <v>87.56</v>
      </c>
      <c r="H336">
        <f ca="1">IFERROR(VLOOKUP($B336,OFFSET(Input!$A$1,0,MATCH(Index!H$6,Input!$1:$1,0)-1,10000,2),2,0),0)</f>
        <v>0</v>
      </c>
      <c r="I336">
        <f ca="1">IFERROR(VLOOKUP($B336,OFFSET(Input!$A$1,0,MATCH(Index!I$6,Input!$1:$1,0)-1,10000,2),2,0),0)</f>
        <v>0</v>
      </c>
      <c r="K336" t="e">
        <f t="shared" ca="1" si="32"/>
        <v>#VALUE!</v>
      </c>
      <c r="L336" s="30">
        <f t="shared" ca="1" si="33"/>
        <v>61.92740598350526</v>
      </c>
      <c r="N336" t="e">
        <f t="shared" ca="1" si="34"/>
        <v>#VALUE!</v>
      </c>
      <c r="O336">
        <f t="shared" ca="1" si="35"/>
        <v>-9.5476969889356396E-3</v>
      </c>
      <c r="AE336">
        <f ca="1">VLOOKUP($B336,OFFSET(Input!$A$1,0,MATCH(Index!AE$6&amp;" Index",Input!$1:$1,0)-1,10000,2),2,0)</f>
        <v>14.84</v>
      </c>
    </row>
    <row r="337" spans="2:31" x14ac:dyDescent="0.25">
      <c r="B337" s="2">
        <v>38012</v>
      </c>
      <c r="C337">
        <f t="shared" ca="1" si="30"/>
        <v>0</v>
      </c>
      <c r="D337">
        <f t="shared" ca="1" si="31"/>
        <v>0</v>
      </c>
      <c r="E337" t="str">
        <f ca="1">IF($B337&lt;VLOOKUP(E$6&amp;" Equity",Param,4,0),"",IFERROR(VLOOKUP($B337,OFFSET(Input!$A$1,0,MATCH(Index!E$6&amp;" Equity",Input!$1:$1,0)-1,10000,2),2,0),E336))</f>
        <v/>
      </c>
      <c r="F337" s="33">
        <v>86.74</v>
      </c>
      <c r="H337">
        <f ca="1">IFERROR(VLOOKUP($B337,OFFSET(Input!$A$1,0,MATCH(Index!H$6,Input!$1:$1,0)-1,10000,2),2,0),0)</f>
        <v>0</v>
      </c>
      <c r="I337">
        <f ca="1">IFERROR(VLOOKUP($B337,OFFSET(Input!$A$1,0,MATCH(Index!I$6,Input!$1:$1,0)-1,10000,2),2,0),0)</f>
        <v>0</v>
      </c>
      <c r="K337" t="e">
        <f t="shared" ca="1" si="32"/>
        <v>#VALUE!</v>
      </c>
      <c r="L337" s="30">
        <f t="shared" ca="1" si="33"/>
        <v>61.347455402115642</v>
      </c>
      <c r="N337" t="e">
        <f t="shared" ca="1" si="34"/>
        <v>#VALUE!</v>
      </c>
      <c r="O337">
        <f t="shared" ca="1" si="35"/>
        <v>-9.4091342474420993E-3</v>
      </c>
      <c r="AE337">
        <f ca="1">VLOOKUP($B337,OFFSET(Input!$A$1,0,MATCH(Index!AE$6&amp;" Index",Input!$1:$1,0)-1,10000,2),2,0)</f>
        <v>14.55</v>
      </c>
    </row>
    <row r="338" spans="2:31" x14ac:dyDescent="0.25">
      <c r="B338" s="2">
        <v>38013</v>
      </c>
      <c r="C338">
        <f t="shared" ca="1" si="30"/>
        <v>0</v>
      </c>
      <c r="D338">
        <f t="shared" ca="1" si="31"/>
        <v>0</v>
      </c>
      <c r="E338" t="str">
        <f ca="1">IF($B338&lt;VLOOKUP(E$6&amp;" Equity",Param,4,0),"",IFERROR(VLOOKUP($B338,OFFSET(Input!$A$1,0,MATCH(Index!E$6&amp;" Equity",Input!$1:$1,0)-1,10000,2),2,0),E337))</f>
        <v/>
      </c>
      <c r="F338" s="33">
        <v>87.28</v>
      </c>
      <c r="H338">
        <f ca="1">IFERROR(VLOOKUP($B338,OFFSET(Input!$A$1,0,MATCH(Index!H$6,Input!$1:$1,0)-1,10000,2),2,0),0)</f>
        <v>0</v>
      </c>
      <c r="I338">
        <f ca="1">IFERROR(VLOOKUP($B338,OFFSET(Input!$A$1,0,MATCH(Index!I$6,Input!$1:$1,0)-1,10000,2),2,0),0)</f>
        <v>0</v>
      </c>
      <c r="K338" t="e">
        <f t="shared" ca="1" si="32"/>
        <v>#VALUE!</v>
      </c>
      <c r="L338" s="30">
        <f t="shared" ca="1" si="33"/>
        <v>61.729374077664907</v>
      </c>
      <c r="N338" t="e">
        <f t="shared" ca="1" si="34"/>
        <v>#VALUE!</v>
      </c>
      <c r="O338">
        <f t="shared" ca="1" si="35"/>
        <v>6.2062031175953809E-3</v>
      </c>
      <c r="AE338">
        <f ca="1">VLOOKUP($B338,OFFSET(Input!$A$1,0,MATCH(Index!AE$6&amp;" Index",Input!$1:$1,0)-1,10000,2),2,0)</f>
        <v>15.35</v>
      </c>
    </row>
    <row r="339" spans="2:31" x14ac:dyDescent="0.25">
      <c r="B339" s="2">
        <v>38014</v>
      </c>
      <c r="C339">
        <f t="shared" ca="1" si="30"/>
        <v>0</v>
      </c>
      <c r="D339">
        <f t="shared" ca="1" si="31"/>
        <v>0</v>
      </c>
      <c r="E339" t="str">
        <f ca="1">IF($B339&lt;VLOOKUP(E$6&amp;" Equity",Param,4,0),"",IFERROR(VLOOKUP($B339,OFFSET(Input!$A$1,0,MATCH(Index!E$6&amp;" Equity",Input!$1:$1,0)-1,10000,2),2,0),E338))</f>
        <v/>
      </c>
      <c r="F339" s="33">
        <v>86.54</v>
      </c>
      <c r="H339">
        <f ca="1">IFERROR(VLOOKUP($B339,OFFSET(Input!$A$1,0,MATCH(Index!H$6,Input!$1:$1,0)-1,10000,2),2,0),0)</f>
        <v>0</v>
      </c>
      <c r="I339">
        <f ca="1">IFERROR(VLOOKUP($B339,OFFSET(Input!$A$1,0,MATCH(Index!I$6,Input!$1:$1,0)-1,10000,2),2,0),0)</f>
        <v>0</v>
      </c>
      <c r="K339" t="e">
        <f t="shared" ca="1" si="32"/>
        <v>#VALUE!</v>
      </c>
      <c r="L339" s="30">
        <f t="shared" ca="1" si="33"/>
        <v>61.206004040801119</v>
      </c>
      <c r="N339" t="e">
        <f t="shared" ca="1" si="34"/>
        <v>#VALUE!</v>
      </c>
      <c r="O339">
        <f t="shared" ca="1" si="35"/>
        <v>-8.5146067280765479E-3</v>
      </c>
      <c r="AE339">
        <f ca="1">VLOOKUP($B339,OFFSET(Input!$A$1,0,MATCH(Index!AE$6&amp;" Index",Input!$1:$1,0)-1,10000,2),2,0)</f>
        <v>16.78</v>
      </c>
    </row>
    <row r="340" spans="2:31" x14ac:dyDescent="0.25">
      <c r="B340" s="2">
        <v>38015</v>
      </c>
      <c r="C340">
        <f t="shared" ca="1" si="30"/>
        <v>0</v>
      </c>
      <c r="D340">
        <f t="shared" ca="1" si="31"/>
        <v>0</v>
      </c>
      <c r="E340" t="str">
        <f ca="1">IF($B340&lt;VLOOKUP(E$6&amp;" Equity",Param,4,0),"",IFERROR(VLOOKUP($B340,OFFSET(Input!$A$1,0,MATCH(Index!E$6&amp;" Equity",Input!$1:$1,0)-1,10000,2),2,0),E339))</f>
        <v/>
      </c>
      <c r="F340" s="33">
        <v>86.5</v>
      </c>
      <c r="H340">
        <f ca="1">IFERROR(VLOOKUP($B340,OFFSET(Input!$A$1,0,MATCH(Index!H$6,Input!$1:$1,0)-1,10000,2),2,0),0)</f>
        <v>0</v>
      </c>
      <c r="I340">
        <f ca="1">IFERROR(VLOOKUP($B340,OFFSET(Input!$A$1,0,MATCH(Index!I$6,Input!$1:$1,0)-1,10000,2),2,0),0)</f>
        <v>0</v>
      </c>
      <c r="K340" t="e">
        <f t="shared" ca="1" si="32"/>
        <v>#VALUE!</v>
      </c>
      <c r="L340" s="30">
        <f t="shared" ca="1" si="33"/>
        <v>61.177713768538212</v>
      </c>
      <c r="N340" t="e">
        <f t="shared" ca="1" si="34"/>
        <v>#VALUE!</v>
      </c>
      <c r="O340">
        <f t="shared" ca="1" si="35"/>
        <v>-4.6232085890513197E-4</v>
      </c>
      <c r="AE340">
        <f ca="1">VLOOKUP($B340,OFFSET(Input!$A$1,0,MATCH(Index!AE$6&amp;" Index",Input!$1:$1,0)-1,10000,2),2,0)</f>
        <v>17.14</v>
      </c>
    </row>
    <row r="341" spans="2:31" x14ac:dyDescent="0.25">
      <c r="B341" s="2">
        <v>38016</v>
      </c>
      <c r="C341">
        <f t="shared" ca="1" si="30"/>
        <v>0</v>
      </c>
      <c r="D341">
        <f t="shared" ca="1" si="31"/>
        <v>0</v>
      </c>
      <c r="E341" t="str">
        <f ca="1">IF($B341&lt;VLOOKUP(E$6&amp;" Equity",Param,4,0),"",IFERROR(VLOOKUP($B341,OFFSET(Input!$A$1,0,MATCH(Index!E$6&amp;" Equity",Input!$1:$1,0)-1,10000,2),2,0),E340))</f>
        <v/>
      </c>
      <c r="F341" s="33">
        <v>87.17</v>
      </c>
      <c r="H341">
        <f ca="1">IFERROR(VLOOKUP($B341,OFFSET(Input!$A$1,0,MATCH(Index!H$6,Input!$1:$1,0)-1,10000,2),2,0),0)</f>
        <v>0</v>
      </c>
      <c r="I341">
        <f ca="1">IFERROR(VLOOKUP($B341,OFFSET(Input!$A$1,0,MATCH(Index!I$6,Input!$1:$1,0)-1,10000,2),2,0),0)</f>
        <v>0</v>
      </c>
      <c r="K341" t="e">
        <f t="shared" ca="1" si="32"/>
        <v>#VALUE!</v>
      </c>
      <c r="L341" s="30">
        <f t="shared" ca="1" si="33"/>
        <v>61.651575828941915</v>
      </c>
      <c r="N341" t="e">
        <f t="shared" ca="1" si="34"/>
        <v>#VALUE!</v>
      </c>
      <c r="O341">
        <f t="shared" ca="1" si="35"/>
        <v>7.7158210856510014E-3</v>
      </c>
      <c r="AE341">
        <f ca="1">VLOOKUP($B341,OFFSET(Input!$A$1,0,MATCH(Index!AE$6&amp;" Index",Input!$1:$1,0)-1,10000,2),2,0)</f>
        <v>16.63</v>
      </c>
    </row>
    <row r="342" spans="2:31" x14ac:dyDescent="0.25">
      <c r="B342" s="2">
        <v>38019</v>
      </c>
      <c r="C342">
        <f t="shared" ca="1" si="30"/>
        <v>1</v>
      </c>
      <c r="D342">
        <f t="shared" ca="1" si="31"/>
        <v>0</v>
      </c>
      <c r="E342" t="str">
        <f ca="1">IF($B342&lt;VLOOKUP(E$6&amp;" Equity",Param,4,0),"",IFERROR(VLOOKUP($B342,OFFSET(Input!$A$1,0,MATCH(Index!E$6&amp;" Equity",Input!$1:$1,0)-1,10000,2),2,0),E341))</f>
        <v/>
      </c>
      <c r="F342" s="33">
        <v>86.47</v>
      </c>
      <c r="H342">
        <f ca="1">IFERROR(VLOOKUP($B342,OFFSET(Input!$A$1,0,MATCH(Index!H$6,Input!$1:$1,0)-1,10000,2),2,0),0)</f>
        <v>0</v>
      </c>
      <c r="I342">
        <f ca="1">IFERROR(VLOOKUP($B342,OFFSET(Input!$A$1,0,MATCH(Index!I$6,Input!$1:$1,0)-1,10000,2),2,0),0)</f>
        <v>0.35810199999999998</v>
      </c>
      <c r="K342" t="e">
        <f t="shared" ca="1" si="32"/>
        <v>#VALUE!</v>
      </c>
      <c r="L342" s="30">
        <f t="shared" ca="1" si="33"/>
        <v>61.409766141288323</v>
      </c>
      <c r="N342" t="e">
        <f t="shared" ca="1" si="34"/>
        <v>#VALUE!</v>
      </c>
      <c r="O342">
        <f t="shared" ca="1" si="35"/>
        <v>-3.9299099943987193E-3</v>
      </c>
      <c r="AE342">
        <f ca="1">VLOOKUP($B342,OFFSET(Input!$A$1,0,MATCH(Index!AE$6&amp;" Index",Input!$1:$1,0)-1,10000,2),2,0)</f>
        <v>17.11</v>
      </c>
    </row>
    <row r="343" spans="2:31" x14ac:dyDescent="0.25">
      <c r="B343" s="2">
        <v>38020</v>
      </c>
      <c r="C343">
        <f t="shared" ca="1" si="30"/>
        <v>0</v>
      </c>
      <c r="D343">
        <f t="shared" ca="1" si="31"/>
        <v>1</v>
      </c>
      <c r="E343" t="str">
        <f ca="1">IF($B343&lt;VLOOKUP(E$6&amp;" Equity",Param,4,0),"",IFERROR(VLOOKUP($B343,OFFSET(Input!$A$1,0,MATCH(Index!E$6&amp;" Equity",Input!$1:$1,0)-1,10000,2),2,0),E342))</f>
        <v/>
      </c>
      <c r="F343" s="33">
        <v>86.91</v>
      </c>
      <c r="H343">
        <f ca="1">IFERROR(VLOOKUP($B343,OFFSET(Input!$A$1,0,MATCH(Index!H$6,Input!$1:$1,0)-1,10000,2),2,0),0)</f>
        <v>0</v>
      </c>
      <c r="I343">
        <f ca="1">IFERROR(VLOOKUP($B343,OFFSET(Input!$A$1,0,MATCH(Index!I$6,Input!$1:$1,0)-1,10000,2),2,0),0)</f>
        <v>0</v>
      </c>
      <c r="K343" t="e">
        <f t="shared" ca="1" si="32"/>
        <v>#VALUE!</v>
      </c>
      <c r="L343" s="30">
        <f t="shared" ca="1" si="33"/>
        <v>61.722247893366109</v>
      </c>
      <c r="N343" t="e">
        <f t="shared" ca="1" si="34"/>
        <v>#VALUE!</v>
      </c>
      <c r="O343">
        <f t="shared" ca="1" si="35"/>
        <v>5.0755674770297694E-3</v>
      </c>
      <c r="AE343">
        <f ca="1">VLOOKUP($B343,OFFSET(Input!$A$1,0,MATCH(Index!AE$6&amp;" Index",Input!$1:$1,0)-1,10000,2),2,0)</f>
        <v>17.34</v>
      </c>
    </row>
    <row r="344" spans="2:31" x14ac:dyDescent="0.25">
      <c r="B344" s="2">
        <v>38021</v>
      </c>
      <c r="C344">
        <f t="shared" ca="1" si="30"/>
        <v>0</v>
      </c>
      <c r="D344">
        <f t="shared" ca="1" si="31"/>
        <v>2</v>
      </c>
      <c r="E344" t="str">
        <f ca="1">IF($B344&lt;VLOOKUP(E$6&amp;" Equity",Param,4,0),"",IFERROR(VLOOKUP($B344,OFFSET(Input!$A$1,0,MATCH(Index!E$6&amp;" Equity",Input!$1:$1,0)-1,10000,2),2,0),E343))</f>
        <v/>
      </c>
      <c r="F344" s="33">
        <v>86.77</v>
      </c>
      <c r="H344">
        <f ca="1">IFERROR(VLOOKUP($B344,OFFSET(Input!$A$1,0,MATCH(Index!H$6,Input!$1:$1,0)-1,10000,2),2,0),0)</f>
        <v>0</v>
      </c>
      <c r="I344">
        <f ca="1">IFERROR(VLOOKUP($B344,OFFSET(Input!$A$1,0,MATCH(Index!I$6,Input!$1:$1,0)-1,10000,2),2,0),0)</f>
        <v>0</v>
      </c>
      <c r="K344" t="e">
        <f t="shared" ca="1" si="32"/>
        <v>#VALUE!</v>
      </c>
      <c r="L344" s="30">
        <f t="shared" ca="1" si="33"/>
        <v>61.622821881341352</v>
      </c>
      <c r="N344" t="e">
        <f t="shared" ca="1" si="34"/>
        <v>#VALUE!</v>
      </c>
      <c r="O344">
        <f t="shared" ca="1" si="35"/>
        <v>-1.6121606439704137E-3</v>
      </c>
      <c r="AE344">
        <f ca="1">VLOOKUP($B344,OFFSET(Input!$A$1,0,MATCH(Index!AE$6&amp;" Index",Input!$1:$1,0)-1,10000,2),2,0)</f>
        <v>17.87</v>
      </c>
    </row>
    <row r="345" spans="2:31" x14ac:dyDescent="0.25">
      <c r="B345" s="2">
        <v>38022</v>
      </c>
      <c r="C345">
        <f t="shared" ca="1" si="30"/>
        <v>0</v>
      </c>
      <c r="D345">
        <f t="shared" ca="1" si="31"/>
        <v>3</v>
      </c>
      <c r="E345" t="str">
        <f ca="1">IF($B345&lt;VLOOKUP(E$6&amp;" Equity",Param,4,0),"",IFERROR(VLOOKUP($B345,OFFSET(Input!$A$1,0,MATCH(Index!E$6&amp;" Equity",Input!$1:$1,0)-1,10000,2),2,0),E344))</f>
        <v/>
      </c>
      <c r="F345" s="33">
        <v>86.44</v>
      </c>
      <c r="H345">
        <f ca="1">IFERROR(VLOOKUP($B345,OFFSET(Input!$A$1,0,MATCH(Index!H$6,Input!$1:$1,0)-1,10000,2),2,0),0)</f>
        <v>0</v>
      </c>
      <c r="I345">
        <f ca="1">IFERROR(VLOOKUP($B345,OFFSET(Input!$A$1,0,MATCH(Index!I$6,Input!$1:$1,0)-1,10000,2),2,0),0)</f>
        <v>0</v>
      </c>
      <c r="K345" t="e">
        <f t="shared" ca="1" si="32"/>
        <v>#VALUE!</v>
      </c>
      <c r="L345" s="30">
        <f t="shared" ca="1" si="33"/>
        <v>61.388460567283005</v>
      </c>
      <c r="N345" t="e">
        <f t="shared" ca="1" si="34"/>
        <v>#VALUE!</v>
      </c>
      <c r="O345">
        <f t="shared" ca="1" si="35"/>
        <v>-3.8104081667131133E-3</v>
      </c>
      <c r="AE345">
        <f ca="1">VLOOKUP($B345,OFFSET(Input!$A$1,0,MATCH(Index!AE$6&amp;" Index",Input!$1:$1,0)-1,10000,2),2,0)</f>
        <v>17.71</v>
      </c>
    </row>
    <row r="346" spans="2:31" x14ac:dyDescent="0.25">
      <c r="B346" s="2">
        <v>38023</v>
      </c>
      <c r="C346">
        <f t="shared" ca="1" si="30"/>
        <v>0</v>
      </c>
      <c r="D346">
        <f t="shared" ca="1" si="31"/>
        <v>4</v>
      </c>
      <c r="E346" t="str">
        <f ca="1">IF($B346&lt;VLOOKUP(E$6&amp;" Equity",Param,4,0),"",IFERROR(VLOOKUP($B346,OFFSET(Input!$A$1,0,MATCH(Index!E$6&amp;" Equity",Input!$1:$1,0)-1,10000,2),2,0),E345))</f>
        <v/>
      </c>
      <c r="F346" s="33">
        <v>87.3</v>
      </c>
      <c r="H346">
        <f ca="1">IFERROR(VLOOKUP($B346,OFFSET(Input!$A$1,0,MATCH(Index!H$6,Input!$1:$1,0)-1,10000,2),2,0),0)</f>
        <v>0</v>
      </c>
      <c r="I346">
        <f ca="1">IFERROR(VLOOKUP($B346,OFFSET(Input!$A$1,0,MATCH(Index!I$6,Input!$1:$1,0)-1,10000,2),2,0),0)</f>
        <v>0</v>
      </c>
      <c r="K346" t="e">
        <f t="shared" ca="1" si="32"/>
        <v>#VALUE!</v>
      </c>
      <c r="L346" s="30">
        <f t="shared" ca="1" si="33"/>
        <v>61.99922035543505</v>
      </c>
      <c r="N346" t="e">
        <f t="shared" ca="1" si="34"/>
        <v>#VALUE!</v>
      </c>
      <c r="O346">
        <f t="shared" ca="1" si="35"/>
        <v>9.8999312068712257E-3</v>
      </c>
      <c r="AE346">
        <f ca="1">VLOOKUP($B346,OFFSET(Input!$A$1,0,MATCH(Index!AE$6&amp;" Index",Input!$1:$1,0)-1,10000,2),2,0)</f>
        <v>16</v>
      </c>
    </row>
    <row r="347" spans="2:31" x14ac:dyDescent="0.25">
      <c r="B347" s="2">
        <v>38026</v>
      </c>
      <c r="C347">
        <f t="shared" ca="1" si="30"/>
        <v>0</v>
      </c>
      <c r="D347">
        <f t="shared" ca="1" si="31"/>
        <v>5</v>
      </c>
      <c r="E347" t="str">
        <f ca="1">IF($B347&lt;VLOOKUP(E$6&amp;" Equity",Param,4,0),"",IFERROR(VLOOKUP($B347,OFFSET(Input!$A$1,0,MATCH(Index!E$6&amp;" Equity",Input!$1:$1,0)-1,10000,2),2,0),E346))</f>
        <v/>
      </c>
      <c r="F347" s="33">
        <v>87.56</v>
      </c>
      <c r="H347">
        <f ca="1">IFERROR(VLOOKUP($B347,OFFSET(Input!$A$1,0,MATCH(Index!H$6,Input!$1:$1,0)-1,10000,2),2,0),0)</f>
        <v>0</v>
      </c>
      <c r="I347">
        <f ca="1">IFERROR(VLOOKUP($B347,OFFSET(Input!$A$1,0,MATCH(Index!I$6,Input!$1:$1,0)-1,10000,2),2,0),0)</f>
        <v>0</v>
      </c>
      <c r="K347" t="e">
        <f t="shared" ca="1" si="32"/>
        <v>#VALUE!</v>
      </c>
      <c r="L347" s="30">
        <f t="shared" ca="1" si="33"/>
        <v>62.183868663481022</v>
      </c>
      <c r="N347" t="e">
        <f t="shared" ca="1" si="34"/>
        <v>#VALUE!</v>
      </c>
      <c r="O347">
        <f t="shared" ca="1" si="35"/>
        <v>2.9738098091056588E-3</v>
      </c>
      <c r="AE347">
        <f ca="1">VLOOKUP($B347,OFFSET(Input!$A$1,0,MATCH(Index!AE$6&amp;" Index",Input!$1:$1,0)-1,10000,2),2,0)</f>
        <v>16.39</v>
      </c>
    </row>
    <row r="348" spans="2:31" x14ac:dyDescent="0.25">
      <c r="B348" s="2">
        <v>38027</v>
      </c>
      <c r="C348">
        <f t="shared" ca="1" si="30"/>
        <v>0</v>
      </c>
      <c r="D348">
        <f t="shared" ca="1" si="31"/>
        <v>0</v>
      </c>
      <c r="E348" t="str">
        <f ca="1">IF($B348&lt;VLOOKUP(E$6&amp;" Equity",Param,4,0),"",IFERROR(VLOOKUP($B348,OFFSET(Input!$A$1,0,MATCH(Index!E$6&amp;" Equity",Input!$1:$1,0)-1,10000,2),2,0),E347))</f>
        <v/>
      </c>
      <c r="F348" s="33">
        <v>87.16</v>
      </c>
      <c r="H348">
        <f ca="1">IFERROR(VLOOKUP($B348,OFFSET(Input!$A$1,0,MATCH(Index!H$6,Input!$1:$1,0)-1,10000,2),2,0),0)</f>
        <v>0</v>
      </c>
      <c r="I348">
        <f ca="1">IFERROR(VLOOKUP($B348,OFFSET(Input!$A$1,0,MATCH(Index!I$6,Input!$1:$1,0)-1,10000,2),2,0),0)</f>
        <v>0</v>
      </c>
      <c r="K348" t="e">
        <f t="shared" ca="1" si="32"/>
        <v>#VALUE!</v>
      </c>
      <c r="L348" s="30">
        <f t="shared" ca="1" si="33"/>
        <v>61.899794343410299</v>
      </c>
      <c r="N348" t="e">
        <f t="shared" ca="1" si="34"/>
        <v>#VALUE!</v>
      </c>
      <c r="O348">
        <f t="shared" ca="1" si="35"/>
        <v>-4.5787625782431141E-3</v>
      </c>
      <c r="AE348">
        <f ca="1">VLOOKUP($B348,OFFSET(Input!$A$1,0,MATCH(Index!AE$6&amp;" Index",Input!$1:$1,0)-1,10000,2),2,0)</f>
        <v>15.94</v>
      </c>
    </row>
    <row r="349" spans="2:31" x14ac:dyDescent="0.25">
      <c r="B349" s="2">
        <v>38028</v>
      </c>
      <c r="C349">
        <f t="shared" ca="1" si="30"/>
        <v>0</v>
      </c>
      <c r="D349">
        <f t="shared" ca="1" si="31"/>
        <v>0</v>
      </c>
      <c r="E349" t="str">
        <f ca="1">IF($B349&lt;VLOOKUP(E$6&amp;" Equity",Param,4,0),"",IFERROR(VLOOKUP($B349,OFFSET(Input!$A$1,0,MATCH(Index!E$6&amp;" Equity",Input!$1:$1,0)-1,10000,2),2,0),E348))</f>
        <v/>
      </c>
      <c r="F349" s="33">
        <v>87.8</v>
      </c>
      <c r="H349">
        <f ca="1">IFERROR(VLOOKUP($B349,OFFSET(Input!$A$1,0,MATCH(Index!H$6,Input!$1:$1,0)-1,10000,2),2,0),0)</f>
        <v>0</v>
      </c>
      <c r="I349">
        <f ca="1">IFERROR(VLOOKUP($B349,OFFSET(Input!$A$1,0,MATCH(Index!I$6,Input!$1:$1,0)-1,10000,2),2,0),0)</f>
        <v>0</v>
      </c>
      <c r="K349" t="e">
        <f t="shared" ca="1" si="32"/>
        <v>#VALUE!</v>
      </c>
      <c r="L349" s="30">
        <f t="shared" ca="1" si="33"/>
        <v>62.354313255523458</v>
      </c>
      <c r="N349" t="e">
        <f t="shared" ca="1" si="34"/>
        <v>#VALUE!</v>
      </c>
      <c r="O349">
        <f t="shared" ca="1" si="35"/>
        <v>7.3159905646519472E-3</v>
      </c>
      <c r="AE349">
        <f ca="1">VLOOKUP($B349,OFFSET(Input!$A$1,0,MATCH(Index!AE$6&amp;" Index",Input!$1:$1,0)-1,10000,2),2,0)</f>
        <v>15.39</v>
      </c>
    </row>
    <row r="350" spans="2:31" x14ac:dyDescent="0.25">
      <c r="B350" s="2">
        <v>38029</v>
      </c>
      <c r="C350">
        <f t="shared" ca="1" si="30"/>
        <v>0</v>
      </c>
      <c r="D350">
        <f t="shared" ca="1" si="31"/>
        <v>0</v>
      </c>
      <c r="E350" t="str">
        <f ca="1">IF($B350&lt;VLOOKUP(E$6&amp;" Equity",Param,4,0),"",IFERROR(VLOOKUP($B350,OFFSET(Input!$A$1,0,MATCH(Index!E$6&amp;" Equity",Input!$1:$1,0)-1,10000,2),2,0),E349))</f>
        <v/>
      </c>
      <c r="F350" s="33">
        <v>87.37</v>
      </c>
      <c r="H350">
        <f ca="1">IFERROR(VLOOKUP($B350,OFFSET(Input!$A$1,0,MATCH(Index!H$6,Input!$1:$1,0)-1,10000,2),2,0),0)</f>
        <v>0</v>
      </c>
      <c r="I350">
        <f ca="1">IFERROR(VLOOKUP($B350,OFFSET(Input!$A$1,0,MATCH(Index!I$6,Input!$1:$1,0)-1,10000,2),2,0),0)</f>
        <v>0</v>
      </c>
      <c r="K350" t="e">
        <f t="shared" ca="1" si="32"/>
        <v>#VALUE!</v>
      </c>
      <c r="L350" s="30">
        <f t="shared" ca="1" si="33"/>
        <v>62.048933361447439</v>
      </c>
      <c r="N350" t="e">
        <f t="shared" ca="1" si="34"/>
        <v>#VALUE!</v>
      </c>
      <c r="O350">
        <f t="shared" ca="1" si="35"/>
        <v>-4.9095263310676759E-3</v>
      </c>
      <c r="AE350">
        <f ca="1">VLOOKUP($B350,OFFSET(Input!$A$1,0,MATCH(Index!AE$6&amp;" Index",Input!$1:$1,0)-1,10000,2),2,0)</f>
        <v>15.31</v>
      </c>
    </row>
    <row r="351" spans="2:31" x14ac:dyDescent="0.25">
      <c r="B351" s="2">
        <v>38030</v>
      </c>
      <c r="C351">
        <f t="shared" ca="1" si="30"/>
        <v>0</v>
      </c>
      <c r="D351">
        <f t="shared" ca="1" si="31"/>
        <v>0</v>
      </c>
      <c r="E351" t="str">
        <f ca="1">IF($B351&lt;VLOOKUP(E$6&amp;" Equity",Param,4,0),"",IFERROR(VLOOKUP($B351,OFFSET(Input!$A$1,0,MATCH(Index!E$6&amp;" Equity",Input!$1:$1,0)-1,10000,2),2,0),E350))</f>
        <v/>
      </c>
      <c r="F351" s="33">
        <v>87.7</v>
      </c>
      <c r="H351">
        <f ca="1">IFERROR(VLOOKUP($B351,OFFSET(Input!$A$1,0,MATCH(Index!H$6,Input!$1:$1,0)-1,10000,2),2,0),0)</f>
        <v>0</v>
      </c>
      <c r="I351">
        <f ca="1">IFERROR(VLOOKUP($B351,OFFSET(Input!$A$1,0,MATCH(Index!I$6,Input!$1:$1,0)-1,10000,2),2,0),0)</f>
        <v>0</v>
      </c>
      <c r="K351" t="e">
        <f t="shared" ca="1" si="32"/>
        <v>#VALUE!</v>
      </c>
      <c r="L351" s="30">
        <f t="shared" ca="1" si="33"/>
        <v>62.283294675505786</v>
      </c>
      <c r="N351" t="e">
        <f t="shared" ca="1" si="34"/>
        <v>#VALUE!</v>
      </c>
      <c r="O351">
        <f t="shared" ca="1" si="35"/>
        <v>3.7699250681340981E-3</v>
      </c>
      <c r="AE351">
        <f ca="1">VLOOKUP($B351,OFFSET(Input!$A$1,0,MATCH(Index!AE$6&amp;" Index",Input!$1:$1,0)-1,10000,2),2,0)</f>
        <v>15.58</v>
      </c>
    </row>
    <row r="352" spans="2:31" x14ac:dyDescent="0.25">
      <c r="B352" s="2">
        <v>38034</v>
      </c>
      <c r="C352">
        <f t="shared" ca="1" si="30"/>
        <v>0</v>
      </c>
      <c r="D352">
        <f t="shared" ca="1" si="31"/>
        <v>0</v>
      </c>
      <c r="E352" t="str">
        <f ca="1">IF($B352&lt;VLOOKUP(E$6&amp;" Equity",Param,4,0),"",IFERROR(VLOOKUP($B352,OFFSET(Input!$A$1,0,MATCH(Index!E$6&amp;" Equity",Input!$1:$1,0)-1,10000,2),2,0),E351))</f>
        <v/>
      </c>
      <c r="F352" s="33">
        <v>87.7</v>
      </c>
      <c r="H352">
        <f ca="1">IFERROR(VLOOKUP($B352,OFFSET(Input!$A$1,0,MATCH(Index!H$6,Input!$1:$1,0)-1,10000,2),2,0),0)</f>
        <v>0</v>
      </c>
      <c r="I352">
        <f ca="1">IFERROR(VLOOKUP($B352,OFFSET(Input!$A$1,0,MATCH(Index!I$6,Input!$1:$1,0)-1,10000,2),2,0),0)</f>
        <v>0</v>
      </c>
      <c r="K352" t="e">
        <f t="shared" ca="1" si="32"/>
        <v>#VALUE!</v>
      </c>
      <c r="L352" s="30">
        <f t="shared" ca="1" si="33"/>
        <v>62.283294675505786</v>
      </c>
      <c r="N352" t="e">
        <f t="shared" ca="1" si="34"/>
        <v>#VALUE!</v>
      </c>
      <c r="O352">
        <f t="shared" ca="1" si="35"/>
        <v>0</v>
      </c>
      <c r="AE352">
        <f ca="1">VLOOKUP($B352,OFFSET(Input!$A$1,0,MATCH(Index!AE$6&amp;" Index",Input!$1:$1,0)-1,10000,2),2,0)</f>
        <v>15.4</v>
      </c>
    </row>
    <row r="353" spans="2:31" x14ac:dyDescent="0.25">
      <c r="B353" s="2">
        <v>38035</v>
      </c>
      <c r="C353">
        <f t="shared" ca="1" si="30"/>
        <v>0</v>
      </c>
      <c r="D353">
        <f t="shared" ca="1" si="31"/>
        <v>0</v>
      </c>
      <c r="E353" t="str">
        <f ca="1">IF($B353&lt;VLOOKUP(E$6&amp;" Equity",Param,4,0),"",IFERROR(VLOOKUP($B353,OFFSET(Input!$A$1,0,MATCH(Index!E$6&amp;" Equity",Input!$1:$1,0)-1,10000,2),2,0),E352))</f>
        <v/>
      </c>
      <c r="F353" s="33">
        <v>87.72</v>
      </c>
      <c r="H353">
        <f ca="1">IFERROR(VLOOKUP($B353,OFFSET(Input!$A$1,0,MATCH(Index!H$6,Input!$1:$1,0)-1,10000,2),2,0),0)</f>
        <v>0</v>
      </c>
      <c r="I353">
        <f ca="1">IFERROR(VLOOKUP($B353,OFFSET(Input!$A$1,0,MATCH(Index!I$6,Input!$1:$1,0)-1,10000,2),2,0),0)</f>
        <v>0</v>
      </c>
      <c r="K353" t="e">
        <f t="shared" ca="1" si="32"/>
        <v>#VALUE!</v>
      </c>
      <c r="L353" s="30">
        <f t="shared" ca="1" si="33"/>
        <v>62.297498391509322</v>
      </c>
      <c r="N353" t="e">
        <f t="shared" ca="1" si="34"/>
        <v>#VALUE!</v>
      </c>
      <c r="O353">
        <f t="shared" ca="1" si="35"/>
        <v>2.2802417155012514E-4</v>
      </c>
      <c r="AE353">
        <f ca="1">VLOOKUP($B353,OFFSET(Input!$A$1,0,MATCH(Index!AE$6&amp;" Index",Input!$1:$1,0)-1,10000,2),2,0)</f>
        <v>15.59</v>
      </c>
    </row>
    <row r="354" spans="2:31" x14ac:dyDescent="0.25">
      <c r="B354" s="2">
        <v>38036</v>
      </c>
      <c r="C354">
        <f t="shared" ca="1" si="30"/>
        <v>0</v>
      </c>
      <c r="D354">
        <f t="shared" ca="1" si="31"/>
        <v>0</v>
      </c>
      <c r="E354" t="str">
        <f ca="1">IF($B354&lt;VLOOKUP(E$6&amp;" Equity",Param,4,0),"",IFERROR(VLOOKUP($B354,OFFSET(Input!$A$1,0,MATCH(Index!E$6&amp;" Equity",Input!$1:$1,0)-1,10000,2),2,0),E353))</f>
        <v/>
      </c>
      <c r="F354" s="33">
        <v>87.83</v>
      </c>
      <c r="H354">
        <f ca="1">IFERROR(VLOOKUP($B354,OFFSET(Input!$A$1,0,MATCH(Index!H$6,Input!$1:$1,0)-1,10000,2),2,0),0)</f>
        <v>0</v>
      </c>
      <c r="I354">
        <f ca="1">IFERROR(VLOOKUP($B354,OFFSET(Input!$A$1,0,MATCH(Index!I$6,Input!$1:$1,0)-1,10000,2),2,0),0)</f>
        <v>0</v>
      </c>
      <c r="K354" t="e">
        <f t="shared" ca="1" si="32"/>
        <v>#VALUE!</v>
      </c>
      <c r="L354" s="30">
        <f t="shared" ca="1" si="33"/>
        <v>62.375618829528776</v>
      </c>
      <c r="N354" t="e">
        <f t="shared" ca="1" si="34"/>
        <v>#VALUE!</v>
      </c>
      <c r="O354">
        <f t="shared" ca="1" si="35"/>
        <v>1.2532043793386763E-3</v>
      </c>
      <c r="AE354">
        <f ca="1">VLOOKUP($B354,OFFSET(Input!$A$1,0,MATCH(Index!AE$6&amp;" Index",Input!$1:$1,0)-1,10000,2),2,0)</f>
        <v>15.8</v>
      </c>
    </row>
    <row r="355" spans="2:31" x14ac:dyDescent="0.25">
      <c r="B355" s="2">
        <v>38037</v>
      </c>
      <c r="C355">
        <f t="shared" ca="1" si="30"/>
        <v>0</v>
      </c>
      <c r="D355">
        <f t="shared" ca="1" si="31"/>
        <v>0</v>
      </c>
      <c r="E355" t="str">
        <f ca="1">IF($B355&lt;VLOOKUP(E$6&amp;" Equity",Param,4,0),"",IFERROR(VLOOKUP($B355,OFFSET(Input!$A$1,0,MATCH(Index!E$6&amp;" Equity",Input!$1:$1,0)-1,10000,2),2,0),E354))</f>
        <v/>
      </c>
      <c r="F355" s="33">
        <v>87.29</v>
      </c>
      <c r="H355">
        <f ca="1">IFERROR(VLOOKUP($B355,OFFSET(Input!$A$1,0,MATCH(Index!H$6,Input!$1:$1,0)-1,10000,2),2,0),0)</f>
        <v>0</v>
      </c>
      <c r="I355">
        <f ca="1">IFERROR(VLOOKUP($B355,OFFSET(Input!$A$1,0,MATCH(Index!I$6,Input!$1:$1,0)-1,10000,2),2,0),0)</f>
        <v>0</v>
      </c>
      <c r="K355" t="e">
        <f t="shared" ca="1" si="32"/>
        <v>#VALUE!</v>
      </c>
      <c r="L355" s="30">
        <f t="shared" ca="1" si="33"/>
        <v>61.99211849743331</v>
      </c>
      <c r="N355" t="e">
        <f t="shared" ca="1" si="34"/>
        <v>#VALUE!</v>
      </c>
      <c r="O355">
        <f t="shared" ca="1" si="35"/>
        <v>-6.1672191817675427E-3</v>
      </c>
      <c r="AE355">
        <f ca="1">VLOOKUP($B355,OFFSET(Input!$A$1,0,MATCH(Index!AE$6&amp;" Index",Input!$1:$1,0)-1,10000,2),2,0)</f>
        <v>16.04</v>
      </c>
    </row>
    <row r="356" spans="2:31" x14ac:dyDescent="0.25">
      <c r="B356" s="2">
        <v>38040</v>
      </c>
      <c r="C356">
        <f t="shared" ca="1" si="30"/>
        <v>0</v>
      </c>
      <c r="D356">
        <f t="shared" ca="1" si="31"/>
        <v>0</v>
      </c>
      <c r="E356" t="str">
        <f ca="1">IF($B356&lt;VLOOKUP(E$6&amp;" Equity",Param,4,0),"",IFERROR(VLOOKUP($B356,OFFSET(Input!$A$1,0,MATCH(Index!E$6&amp;" Equity",Input!$1:$1,0)-1,10000,2),2,0),E355))</f>
        <v/>
      </c>
      <c r="F356" s="33">
        <v>87.79</v>
      </c>
      <c r="H356">
        <f ca="1">IFERROR(VLOOKUP($B356,OFFSET(Input!$A$1,0,MATCH(Index!H$6,Input!$1:$1,0)-1,10000,2),2,0),0)</f>
        <v>0</v>
      </c>
      <c r="I356">
        <f ca="1">IFERROR(VLOOKUP($B356,OFFSET(Input!$A$1,0,MATCH(Index!I$6,Input!$1:$1,0)-1,10000,2),2,0),0)</f>
        <v>0</v>
      </c>
      <c r="K356" t="e">
        <f t="shared" ca="1" si="32"/>
        <v>#VALUE!</v>
      </c>
      <c r="L356" s="30">
        <f t="shared" ca="1" si="33"/>
        <v>62.347211397521718</v>
      </c>
      <c r="N356" t="e">
        <f t="shared" ca="1" si="34"/>
        <v>#VALUE!</v>
      </c>
      <c r="O356">
        <f t="shared" ca="1" si="35"/>
        <v>5.7116901908590778E-3</v>
      </c>
      <c r="AE356">
        <f ca="1">VLOOKUP($B356,OFFSET(Input!$A$1,0,MATCH(Index!AE$6&amp;" Index",Input!$1:$1,0)-1,10000,2),2,0)</f>
        <v>16.29</v>
      </c>
    </row>
    <row r="357" spans="2:31" x14ac:dyDescent="0.25">
      <c r="B357" s="2">
        <v>38041</v>
      </c>
      <c r="C357">
        <f t="shared" ca="1" si="30"/>
        <v>0</v>
      </c>
      <c r="D357">
        <f t="shared" ca="1" si="31"/>
        <v>0</v>
      </c>
      <c r="E357" t="str">
        <f ca="1">IF($B357&lt;VLOOKUP(E$6&amp;" Equity",Param,4,0),"",IFERROR(VLOOKUP($B357,OFFSET(Input!$A$1,0,MATCH(Index!E$6&amp;" Equity",Input!$1:$1,0)-1,10000,2),2,0),E356))</f>
        <v/>
      </c>
      <c r="F357" s="33">
        <v>87.95</v>
      </c>
      <c r="H357">
        <f ca="1">IFERROR(VLOOKUP($B357,OFFSET(Input!$A$1,0,MATCH(Index!H$6,Input!$1:$1,0)-1,10000,2),2,0),0)</f>
        <v>0</v>
      </c>
      <c r="I357">
        <f ca="1">IFERROR(VLOOKUP($B357,OFFSET(Input!$A$1,0,MATCH(Index!I$6,Input!$1:$1,0)-1,10000,2),2,0),0)</f>
        <v>0</v>
      </c>
      <c r="K357" t="e">
        <f t="shared" ca="1" si="32"/>
        <v>#VALUE!</v>
      </c>
      <c r="L357" s="30">
        <f t="shared" ca="1" si="33"/>
        <v>62.460841125550004</v>
      </c>
      <c r="N357" t="e">
        <f t="shared" ca="1" si="34"/>
        <v>#VALUE!</v>
      </c>
      <c r="O357">
        <f t="shared" ca="1" si="35"/>
        <v>1.8208722454497825E-3</v>
      </c>
      <c r="AE357">
        <f ca="1">VLOOKUP($B357,OFFSET(Input!$A$1,0,MATCH(Index!AE$6&amp;" Index",Input!$1:$1,0)-1,10000,2),2,0)</f>
        <v>15.9</v>
      </c>
    </row>
    <row r="358" spans="2:31" x14ac:dyDescent="0.25">
      <c r="B358" s="2">
        <v>38042</v>
      </c>
      <c r="C358">
        <f t="shared" ca="1" si="30"/>
        <v>0</v>
      </c>
      <c r="D358">
        <f t="shared" ca="1" si="31"/>
        <v>0</v>
      </c>
      <c r="E358" t="str">
        <f ca="1">IF($B358&lt;VLOOKUP(E$6&amp;" Equity",Param,4,0),"",IFERROR(VLOOKUP($B358,OFFSET(Input!$A$1,0,MATCH(Index!E$6&amp;" Equity",Input!$1:$1,0)-1,10000,2),2,0),E357))</f>
        <v/>
      </c>
      <c r="F358" s="33">
        <v>88.04</v>
      </c>
      <c r="H358">
        <f ca="1">IFERROR(VLOOKUP($B358,OFFSET(Input!$A$1,0,MATCH(Index!H$6,Input!$1:$1,0)-1,10000,2),2,0),0)</f>
        <v>0</v>
      </c>
      <c r="I358">
        <f ca="1">IFERROR(VLOOKUP($B358,OFFSET(Input!$A$1,0,MATCH(Index!I$6,Input!$1:$1,0)-1,10000,2),2,0),0)</f>
        <v>0</v>
      </c>
      <c r="K358" t="e">
        <f t="shared" ca="1" si="32"/>
        <v>#VALUE!</v>
      </c>
      <c r="L358" s="30">
        <f t="shared" ca="1" si="33"/>
        <v>62.524757847565915</v>
      </c>
      <c r="N358" t="e">
        <f t="shared" ca="1" si="34"/>
        <v>#VALUE!</v>
      </c>
      <c r="O358">
        <f t="shared" ca="1" si="35"/>
        <v>1.0227854746937559E-3</v>
      </c>
      <c r="AE358">
        <f ca="1">VLOOKUP($B358,OFFSET(Input!$A$1,0,MATCH(Index!AE$6&amp;" Index",Input!$1:$1,0)-1,10000,2),2,0)</f>
        <v>14.93</v>
      </c>
    </row>
    <row r="359" spans="2:31" x14ac:dyDescent="0.25">
      <c r="B359" s="2">
        <v>38043</v>
      </c>
      <c r="C359">
        <f t="shared" ca="1" si="30"/>
        <v>0</v>
      </c>
      <c r="D359">
        <f t="shared" ca="1" si="31"/>
        <v>0</v>
      </c>
      <c r="E359" t="str">
        <f ca="1">IF($B359&lt;VLOOKUP(E$6&amp;" Equity",Param,4,0),"",IFERROR(VLOOKUP($B359,OFFSET(Input!$A$1,0,MATCH(Index!E$6&amp;" Equity",Input!$1:$1,0)-1,10000,2),2,0),E358))</f>
        <v/>
      </c>
      <c r="F359" s="33">
        <v>87.72</v>
      </c>
      <c r="H359">
        <f ca="1">IFERROR(VLOOKUP($B359,OFFSET(Input!$A$1,0,MATCH(Index!H$6,Input!$1:$1,0)-1,10000,2),2,0),0)</f>
        <v>0</v>
      </c>
      <c r="I359">
        <f ca="1">IFERROR(VLOOKUP($B359,OFFSET(Input!$A$1,0,MATCH(Index!I$6,Input!$1:$1,0)-1,10000,2),2,0),0)</f>
        <v>0</v>
      </c>
      <c r="K359" t="e">
        <f t="shared" ca="1" si="32"/>
        <v>#VALUE!</v>
      </c>
      <c r="L359" s="30">
        <f t="shared" ca="1" si="33"/>
        <v>62.297498391509329</v>
      </c>
      <c r="N359" t="e">
        <f t="shared" ca="1" si="34"/>
        <v>#VALUE!</v>
      </c>
      <c r="O359">
        <f t="shared" ca="1" si="35"/>
        <v>-3.6413331085736037E-3</v>
      </c>
      <c r="AE359">
        <f ca="1">VLOOKUP($B359,OFFSET(Input!$A$1,0,MATCH(Index!AE$6&amp;" Index",Input!$1:$1,0)-1,10000,2),2,0)</f>
        <v>14.83</v>
      </c>
    </row>
    <row r="360" spans="2:31" x14ac:dyDescent="0.25">
      <c r="B360" s="2">
        <v>38044</v>
      </c>
      <c r="C360">
        <f t="shared" ca="1" si="30"/>
        <v>0</v>
      </c>
      <c r="D360">
        <f t="shared" ca="1" si="31"/>
        <v>0</v>
      </c>
      <c r="E360" t="str">
        <f ca="1">IF($B360&lt;VLOOKUP(E$6&amp;" Equity",Param,4,0),"",IFERROR(VLOOKUP($B360,OFFSET(Input!$A$1,0,MATCH(Index!E$6&amp;" Equity",Input!$1:$1,0)-1,10000,2),2,0),E359))</f>
        <v/>
      </c>
      <c r="F360" s="33">
        <v>88.61</v>
      </c>
      <c r="H360">
        <f ca="1">IFERROR(VLOOKUP($B360,OFFSET(Input!$A$1,0,MATCH(Index!H$6,Input!$1:$1,0)-1,10000,2),2,0),0)</f>
        <v>0</v>
      </c>
      <c r="I360">
        <f ca="1">IFERROR(VLOOKUP($B360,OFFSET(Input!$A$1,0,MATCH(Index!I$6,Input!$1:$1,0)-1,10000,2),2,0),0)</f>
        <v>0</v>
      </c>
      <c r="K360" t="e">
        <f t="shared" ca="1" si="32"/>
        <v>#VALUE!</v>
      </c>
      <c r="L360" s="30">
        <f t="shared" ca="1" si="33"/>
        <v>62.929563753666685</v>
      </c>
      <c r="N360" t="e">
        <f t="shared" ca="1" si="34"/>
        <v>#VALUE!</v>
      </c>
      <c r="O360">
        <f t="shared" ca="1" si="35"/>
        <v>1.0094794509523624E-2</v>
      </c>
      <c r="AE360">
        <f ca="1">VLOOKUP($B360,OFFSET(Input!$A$1,0,MATCH(Index!AE$6&amp;" Index",Input!$1:$1,0)-1,10000,2),2,0)</f>
        <v>14.55</v>
      </c>
    </row>
    <row r="361" spans="2:31" x14ac:dyDescent="0.25">
      <c r="B361" s="2">
        <v>38047</v>
      </c>
      <c r="C361">
        <f t="shared" ca="1" si="30"/>
        <v>1</v>
      </c>
      <c r="D361">
        <f t="shared" ca="1" si="31"/>
        <v>0</v>
      </c>
      <c r="E361" t="str">
        <f ca="1">IF($B361&lt;VLOOKUP(E$6&amp;" Equity",Param,4,0),"",IFERROR(VLOOKUP($B361,OFFSET(Input!$A$1,0,MATCH(Index!E$6&amp;" Equity",Input!$1:$1,0)-1,10000,2),2,0),E360))</f>
        <v/>
      </c>
      <c r="F361" s="33">
        <v>88.27</v>
      </c>
      <c r="H361">
        <f ca="1">IFERROR(VLOOKUP($B361,OFFSET(Input!$A$1,0,MATCH(Index!H$6,Input!$1:$1,0)-1,10000,2),2,0),0)</f>
        <v>0</v>
      </c>
      <c r="I361">
        <f ca="1">IFERROR(VLOOKUP($B361,OFFSET(Input!$A$1,0,MATCH(Index!I$6,Input!$1:$1,0)-1,10000,2),2,0),0)</f>
        <v>0.35558000000000001</v>
      </c>
      <c r="K361" t="e">
        <f t="shared" ca="1" si="32"/>
        <v>#VALUE!</v>
      </c>
      <c r="L361" s="30">
        <f t="shared" ca="1" si="33"/>
        <v>62.940628448433436</v>
      </c>
      <c r="N361" t="e">
        <f t="shared" ca="1" si="34"/>
        <v>#VALUE!</v>
      </c>
      <c r="O361">
        <f t="shared" ca="1" si="35"/>
        <v>1.7581120043873394E-4</v>
      </c>
      <c r="AE361">
        <f ca="1">VLOOKUP($B361,OFFSET(Input!$A$1,0,MATCH(Index!AE$6&amp;" Index",Input!$1:$1,0)-1,10000,2),2,0)</f>
        <v>14.44</v>
      </c>
    </row>
    <row r="362" spans="2:31" x14ac:dyDescent="0.25">
      <c r="B362" s="2">
        <v>38048</v>
      </c>
      <c r="C362">
        <f t="shared" ca="1" si="30"/>
        <v>0</v>
      </c>
      <c r="D362">
        <f t="shared" ca="1" si="31"/>
        <v>1</v>
      </c>
      <c r="E362" t="str">
        <f ca="1">IF($B362&lt;VLOOKUP(E$6&amp;" Equity",Param,4,0),"",IFERROR(VLOOKUP($B362,OFFSET(Input!$A$1,0,MATCH(Index!E$6&amp;" Equity",Input!$1:$1,0)-1,10000,2),2,0),E361))</f>
        <v/>
      </c>
      <c r="F362" s="33">
        <v>87.76</v>
      </c>
      <c r="H362">
        <f ca="1">IFERROR(VLOOKUP($B362,OFFSET(Input!$A$1,0,MATCH(Index!H$6,Input!$1:$1,0)-1,10000,2),2,0),0)</f>
        <v>0</v>
      </c>
      <c r="I362">
        <f ca="1">IFERROR(VLOOKUP($B362,OFFSET(Input!$A$1,0,MATCH(Index!I$6,Input!$1:$1,0)-1,10000,2),2,0),0)</f>
        <v>0</v>
      </c>
      <c r="K362" t="e">
        <f t="shared" ca="1" si="32"/>
        <v>#VALUE!</v>
      </c>
      <c r="L362" s="30">
        <f t="shared" ca="1" si="33"/>
        <v>62.576974653160974</v>
      </c>
      <c r="N362" t="e">
        <f t="shared" ca="1" si="34"/>
        <v>#VALUE!</v>
      </c>
      <c r="O362">
        <f t="shared" ca="1" si="35"/>
        <v>-5.7944830651665566E-3</v>
      </c>
      <c r="AE362">
        <f ca="1">VLOOKUP($B362,OFFSET(Input!$A$1,0,MATCH(Index!AE$6&amp;" Index",Input!$1:$1,0)-1,10000,2),2,0)</f>
        <v>14.86</v>
      </c>
    </row>
    <row r="363" spans="2:31" x14ac:dyDescent="0.25">
      <c r="B363" s="2">
        <v>38049</v>
      </c>
      <c r="C363">
        <f t="shared" ca="1" si="30"/>
        <v>0</v>
      </c>
      <c r="D363">
        <f t="shared" ca="1" si="31"/>
        <v>2</v>
      </c>
      <c r="E363" t="str">
        <f ca="1">IF($B363&lt;VLOOKUP(E$6&amp;" Equity",Param,4,0),"",IFERROR(VLOOKUP($B363,OFFSET(Input!$A$1,0,MATCH(Index!E$6&amp;" Equity",Input!$1:$1,0)-1,10000,2),2,0),E362))</f>
        <v/>
      </c>
      <c r="F363" s="33">
        <v>87.56</v>
      </c>
      <c r="H363">
        <f ca="1">IFERROR(VLOOKUP($B363,OFFSET(Input!$A$1,0,MATCH(Index!H$6,Input!$1:$1,0)-1,10000,2),2,0),0)</f>
        <v>0</v>
      </c>
      <c r="I363">
        <f ca="1">IFERROR(VLOOKUP($B363,OFFSET(Input!$A$1,0,MATCH(Index!I$6,Input!$1:$1,0)-1,10000,2),2,0),0)</f>
        <v>0</v>
      </c>
      <c r="K363" t="e">
        <f t="shared" ca="1" si="32"/>
        <v>#VALUE!</v>
      </c>
      <c r="L363" s="30">
        <f t="shared" ca="1" si="33"/>
        <v>62.434365321681575</v>
      </c>
      <c r="N363" t="e">
        <f t="shared" ca="1" si="34"/>
        <v>#VALUE!</v>
      </c>
      <c r="O363">
        <f t="shared" ca="1" si="35"/>
        <v>-2.2815433123125981E-3</v>
      </c>
      <c r="AE363">
        <f ca="1">VLOOKUP($B363,OFFSET(Input!$A$1,0,MATCH(Index!AE$6&amp;" Index",Input!$1:$1,0)-1,10000,2),2,0)</f>
        <v>14.55</v>
      </c>
    </row>
    <row r="364" spans="2:31" x14ac:dyDescent="0.25">
      <c r="B364" s="2">
        <v>38050</v>
      </c>
      <c r="C364">
        <f t="shared" ca="1" si="30"/>
        <v>0</v>
      </c>
      <c r="D364">
        <f t="shared" ca="1" si="31"/>
        <v>3</v>
      </c>
      <c r="E364" t="str">
        <f ca="1">IF($B364&lt;VLOOKUP(E$6&amp;" Equity",Param,4,0),"",IFERROR(VLOOKUP($B364,OFFSET(Input!$A$1,0,MATCH(Index!E$6&amp;" Equity",Input!$1:$1,0)-1,10000,2),2,0),E363))</f>
        <v/>
      </c>
      <c r="F364" s="33">
        <v>87.94</v>
      </c>
      <c r="H364">
        <f ca="1">IFERROR(VLOOKUP($B364,OFFSET(Input!$A$1,0,MATCH(Index!H$6,Input!$1:$1,0)-1,10000,2),2,0),0)</f>
        <v>0</v>
      </c>
      <c r="I364">
        <f ca="1">IFERROR(VLOOKUP($B364,OFFSET(Input!$A$1,0,MATCH(Index!I$6,Input!$1:$1,0)-1,10000,2),2,0),0)</f>
        <v>0</v>
      </c>
      <c r="K364" t="e">
        <f t="shared" ca="1" si="32"/>
        <v>#VALUE!</v>
      </c>
      <c r="L364" s="30">
        <f t="shared" ca="1" si="33"/>
        <v>62.705323051492428</v>
      </c>
      <c r="N364" t="e">
        <f t="shared" ca="1" si="34"/>
        <v>#VALUE!</v>
      </c>
      <c r="O364">
        <f t="shared" ca="1" si="35"/>
        <v>4.3304910980017132E-3</v>
      </c>
      <c r="AE364">
        <f ca="1">VLOOKUP($B364,OFFSET(Input!$A$1,0,MATCH(Index!AE$6&amp;" Index",Input!$1:$1,0)-1,10000,2),2,0)</f>
        <v>14.4</v>
      </c>
    </row>
    <row r="365" spans="2:31" x14ac:dyDescent="0.25">
      <c r="B365" s="2">
        <v>38051</v>
      </c>
      <c r="C365">
        <f t="shared" ca="1" si="30"/>
        <v>0</v>
      </c>
      <c r="D365">
        <f t="shared" ca="1" si="31"/>
        <v>4</v>
      </c>
      <c r="E365" t="str">
        <f ca="1">IF($B365&lt;VLOOKUP(E$6&amp;" Equity",Param,4,0),"",IFERROR(VLOOKUP($B365,OFFSET(Input!$A$1,0,MATCH(Index!E$6&amp;" Equity",Input!$1:$1,0)-1,10000,2),2,0),E364))</f>
        <v/>
      </c>
      <c r="F365" s="33">
        <v>89.55</v>
      </c>
      <c r="H365">
        <f ca="1">IFERROR(VLOOKUP($B365,OFFSET(Input!$A$1,0,MATCH(Index!H$6,Input!$1:$1,0)-1,10000,2),2,0),0)</f>
        <v>0</v>
      </c>
      <c r="I365">
        <f ca="1">IFERROR(VLOOKUP($B365,OFFSET(Input!$A$1,0,MATCH(Index!I$6,Input!$1:$1,0)-1,10000,2),2,0),0)</f>
        <v>0</v>
      </c>
      <c r="K365" t="e">
        <f t="shared" ca="1" si="32"/>
        <v>#VALUE!</v>
      </c>
      <c r="L365" s="30">
        <f t="shared" ca="1" si="33"/>
        <v>63.853328169901602</v>
      </c>
      <c r="N365" t="e">
        <f t="shared" ca="1" si="34"/>
        <v>#VALUE!</v>
      </c>
      <c r="O365">
        <f t="shared" ca="1" si="35"/>
        <v>1.8142364754056742E-2</v>
      </c>
      <c r="AE365">
        <f ca="1">VLOOKUP($B365,OFFSET(Input!$A$1,0,MATCH(Index!AE$6&amp;" Index",Input!$1:$1,0)-1,10000,2),2,0)</f>
        <v>14.48</v>
      </c>
    </row>
    <row r="366" spans="2:31" x14ac:dyDescent="0.25">
      <c r="B366" s="2">
        <v>38054</v>
      </c>
      <c r="C366">
        <f t="shared" ca="1" si="30"/>
        <v>0</v>
      </c>
      <c r="D366">
        <f t="shared" ca="1" si="31"/>
        <v>5</v>
      </c>
      <c r="E366" t="str">
        <f ca="1">IF($B366&lt;VLOOKUP(E$6&amp;" Equity",Param,4,0),"",IFERROR(VLOOKUP($B366,OFFSET(Input!$A$1,0,MATCH(Index!E$6&amp;" Equity",Input!$1:$1,0)-1,10000,2),2,0),E365))</f>
        <v/>
      </c>
      <c r="F366" s="33">
        <v>90.16</v>
      </c>
      <c r="H366">
        <f ca="1">IFERROR(VLOOKUP($B366,OFFSET(Input!$A$1,0,MATCH(Index!H$6,Input!$1:$1,0)-1,10000,2),2,0),0)</f>
        <v>0</v>
      </c>
      <c r="I366">
        <f ca="1">IFERROR(VLOOKUP($B366,OFFSET(Input!$A$1,0,MATCH(Index!I$6,Input!$1:$1,0)-1,10000,2),2,0),0)</f>
        <v>0</v>
      </c>
      <c r="K366" t="e">
        <f t="shared" ca="1" si="32"/>
        <v>#VALUE!</v>
      </c>
      <c r="L366" s="30">
        <f t="shared" ca="1" si="33"/>
        <v>64.288286630913774</v>
      </c>
      <c r="N366" t="e">
        <f t="shared" ca="1" si="34"/>
        <v>#VALUE!</v>
      </c>
      <c r="O366">
        <f t="shared" ca="1" si="35"/>
        <v>6.7887412248000345E-3</v>
      </c>
      <c r="AE366">
        <f ca="1">VLOOKUP($B366,OFFSET(Input!$A$1,0,MATCH(Index!AE$6&amp;" Index",Input!$1:$1,0)-1,10000,2),2,0)</f>
        <v>15.79</v>
      </c>
    </row>
    <row r="367" spans="2:31" x14ac:dyDescent="0.25">
      <c r="B367" s="2">
        <v>38055</v>
      </c>
      <c r="C367">
        <f t="shared" ca="1" si="30"/>
        <v>0</v>
      </c>
      <c r="D367">
        <f t="shared" ca="1" si="31"/>
        <v>0</v>
      </c>
      <c r="E367" t="str">
        <f ca="1">IF($B367&lt;VLOOKUP(E$6&amp;" Equity",Param,4,0),"",IFERROR(VLOOKUP($B367,OFFSET(Input!$A$1,0,MATCH(Index!E$6&amp;" Equity",Input!$1:$1,0)-1,10000,2),2,0),E366))</f>
        <v/>
      </c>
      <c r="F367" s="33">
        <v>90.75</v>
      </c>
      <c r="H367">
        <f ca="1">IFERROR(VLOOKUP($B367,OFFSET(Input!$A$1,0,MATCH(Index!H$6,Input!$1:$1,0)-1,10000,2),2,0),0)</f>
        <v>0</v>
      </c>
      <c r="I367">
        <f ca="1">IFERROR(VLOOKUP($B367,OFFSET(Input!$A$1,0,MATCH(Index!I$6,Input!$1:$1,0)-1,10000,2),2,0),0)</f>
        <v>0</v>
      </c>
      <c r="K367" t="e">
        <f t="shared" ca="1" si="32"/>
        <v>#VALUE!</v>
      </c>
      <c r="L367" s="30">
        <f t="shared" ca="1" si="33"/>
        <v>64.708984158778009</v>
      </c>
      <c r="N367" t="e">
        <f t="shared" ca="1" si="34"/>
        <v>#VALUE!</v>
      </c>
      <c r="O367">
        <f t="shared" ca="1" si="35"/>
        <v>6.5226034134393844E-3</v>
      </c>
      <c r="AE367">
        <f ca="1">VLOOKUP($B367,OFFSET(Input!$A$1,0,MATCH(Index!AE$6&amp;" Index",Input!$1:$1,0)-1,10000,2),2,0)</f>
        <v>16.600000000000001</v>
      </c>
    </row>
    <row r="368" spans="2:31" x14ac:dyDescent="0.25">
      <c r="B368" s="2">
        <v>38056</v>
      </c>
      <c r="C368">
        <f t="shared" ca="1" si="30"/>
        <v>0</v>
      </c>
      <c r="D368">
        <f t="shared" ca="1" si="31"/>
        <v>0</v>
      </c>
      <c r="E368" t="str">
        <f ca="1">IF($B368&lt;VLOOKUP(E$6&amp;" Equity",Param,4,0),"",IFERROR(VLOOKUP($B368,OFFSET(Input!$A$1,0,MATCH(Index!E$6&amp;" Equity",Input!$1:$1,0)-1,10000,2),2,0),E367))</f>
        <v/>
      </c>
      <c r="F368" s="33">
        <v>90.63</v>
      </c>
      <c r="H368">
        <f ca="1">IFERROR(VLOOKUP($B368,OFFSET(Input!$A$1,0,MATCH(Index!H$6,Input!$1:$1,0)-1,10000,2),2,0),0)</f>
        <v>0</v>
      </c>
      <c r="I368">
        <f ca="1">IFERROR(VLOOKUP($B368,OFFSET(Input!$A$1,0,MATCH(Index!I$6,Input!$1:$1,0)-1,10000,2),2,0),0)</f>
        <v>0</v>
      </c>
      <c r="K368" t="e">
        <f t="shared" ca="1" si="32"/>
        <v>#VALUE!</v>
      </c>
      <c r="L368" s="30">
        <f t="shared" ca="1" si="33"/>
        <v>64.623418559890368</v>
      </c>
      <c r="N368" t="e">
        <f t="shared" ca="1" si="34"/>
        <v>#VALUE!</v>
      </c>
      <c r="O368">
        <f t="shared" ca="1" si="35"/>
        <v>-1.3231890782699008E-3</v>
      </c>
      <c r="AE368">
        <f ca="1">VLOOKUP($B368,OFFSET(Input!$A$1,0,MATCH(Index!AE$6&amp;" Index",Input!$1:$1,0)-1,10000,2),2,0)</f>
        <v>18.670000000000002</v>
      </c>
    </row>
    <row r="369" spans="2:31" x14ac:dyDescent="0.25">
      <c r="B369" s="2">
        <v>38057</v>
      </c>
      <c r="C369">
        <f t="shared" ca="1" si="30"/>
        <v>0</v>
      </c>
      <c r="D369">
        <f t="shared" ca="1" si="31"/>
        <v>0</v>
      </c>
      <c r="E369" t="str">
        <f ca="1">IF($B369&lt;VLOOKUP(E$6&amp;" Equity",Param,4,0),"",IFERROR(VLOOKUP($B369,OFFSET(Input!$A$1,0,MATCH(Index!E$6&amp;" Equity",Input!$1:$1,0)-1,10000,2),2,0),E368))</f>
        <v/>
      </c>
      <c r="F369" s="33">
        <v>90.79</v>
      </c>
      <c r="H369">
        <f ca="1">IFERROR(VLOOKUP($B369,OFFSET(Input!$A$1,0,MATCH(Index!H$6,Input!$1:$1,0)-1,10000,2),2,0),0)</f>
        <v>0</v>
      </c>
      <c r="I369">
        <f ca="1">IFERROR(VLOOKUP($B369,OFFSET(Input!$A$1,0,MATCH(Index!I$6,Input!$1:$1,0)-1,10000,2),2,0),0)</f>
        <v>0</v>
      </c>
      <c r="K369" t="e">
        <f t="shared" ca="1" si="32"/>
        <v>#VALUE!</v>
      </c>
      <c r="L369" s="30">
        <f t="shared" ca="1" si="33"/>
        <v>64.737506025073898</v>
      </c>
      <c r="N369" t="e">
        <f t="shared" ca="1" si="34"/>
        <v>#VALUE!</v>
      </c>
      <c r="O369">
        <f t="shared" ca="1" si="35"/>
        <v>1.7638633169757276E-3</v>
      </c>
      <c r="AE369">
        <f ca="1">VLOOKUP($B369,OFFSET(Input!$A$1,0,MATCH(Index!AE$6&amp;" Index",Input!$1:$1,0)-1,10000,2),2,0)</f>
        <v>20.67</v>
      </c>
    </row>
    <row r="370" spans="2:31" x14ac:dyDescent="0.25">
      <c r="B370" s="2">
        <v>38058</v>
      </c>
      <c r="C370">
        <f t="shared" ca="1" si="30"/>
        <v>0</v>
      </c>
      <c r="D370">
        <f t="shared" ca="1" si="31"/>
        <v>0</v>
      </c>
      <c r="E370" t="str">
        <f ca="1">IF($B370&lt;VLOOKUP(E$6&amp;" Equity",Param,4,0),"",IFERROR(VLOOKUP($B370,OFFSET(Input!$A$1,0,MATCH(Index!E$6&amp;" Equity",Input!$1:$1,0)-1,10000,2),2,0),E369))</f>
        <v/>
      </c>
      <c r="F370" s="33">
        <v>90.27</v>
      </c>
      <c r="H370">
        <f ca="1">IFERROR(VLOOKUP($B370,OFFSET(Input!$A$1,0,MATCH(Index!H$6,Input!$1:$1,0)-1,10000,2),2,0),0)</f>
        <v>0</v>
      </c>
      <c r="I370">
        <f ca="1">IFERROR(VLOOKUP($B370,OFFSET(Input!$A$1,0,MATCH(Index!I$6,Input!$1:$1,0)-1,10000,2),2,0),0)</f>
        <v>0</v>
      </c>
      <c r="K370" t="e">
        <f t="shared" ca="1" si="32"/>
        <v>#VALUE!</v>
      </c>
      <c r="L370" s="30">
        <f t="shared" ca="1" si="33"/>
        <v>64.366721763227446</v>
      </c>
      <c r="N370" t="e">
        <f t="shared" ca="1" si="34"/>
        <v>#VALUE!</v>
      </c>
      <c r="O370">
        <f t="shared" ca="1" si="35"/>
        <v>-5.7439680736023988E-3</v>
      </c>
      <c r="AE370">
        <f ca="1">VLOOKUP($B370,OFFSET(Input!$A$1,0,MATCH(Index!AE$6&amp;" Index",Input!$1:$1,0)-1,10000,2),2,0)</f>
        <v>18.3</v>
      </c>
    </row>
    <row r="371" spans="2:31" x14ac:dyDescent="0.25">
      <c r="B371" s="2">
        <v>38061</v>
      </c>
      <c r="C371">
        <f t="shared" ca="1" si="30"/>
        <v>0</v>
      </c>
      <c r="D371">
        <f t="shared" ca="1" si="31"/>
        <v>0</v>
      </c>
      <c r="E371" t="str">
        <f ca="1">IF($B371&lt;VLOOKUP(E$6&amp;" Equity",Param,4,0),"",IFERROR(VLOOKUP($B371,OFFSET(Input!$A$1,0,MATCH(Index!E$6&amp;" Equity",Input!$1:$1,0)-1,10000,2),2,0),E370))</f>
        <v/>
      </c>
      <c r="F371" s="33">
        <v>90.4</v>
      </c>
      <c r="H371">
        <f ca="1">IFERROR(VLOOKUP($B371,OFFSET(Input!$A$1,0,MATCH(Index!H$6,Input!$1:$1,0)-1,10000,2),2,0),0)</f>
        <v>0</v>
      </c>
      <c r="I371">
        <f ca="1">IFERROR(VLOOKUP($B371,OFFSET(Input!$A$1,0,MATCH(Index!I$6,Input!$1:$1,0)-1,10000,2),2,0),0)</f>
        <v>0</v>
      </c>
      <c r="K371" t="e">
        <f t="shared" ca="1" si="32"/>
        <v>#VALUE!</v>
      </c>
      <c r="L371" s="30">
        <f t="shared" ca="1" si="33"/>
        <v>64.45941782868907</v>
      </c>
      <c r="N371" t="e">
        <f t="shared" ca="1" si="34"/>
        <v>#VALUE!</v>
      </c>
      <c r="O371">
        <f t="shared" ca="1" si="35"/>
        <v>1.4390880880674388E-3</v>
      </c>
      <c r="AE371">
        <f ca="1">VLOOKUP($B371,OFFSET(Input!$A$1,0,MATCH(Index!AE$6&amp;" Index",Input!$1:$1,0)-1,10000,2),2,0)</f>
        <v>21.13</v>
      </c>
    </row>
    <row r="372" spans="2:31" x14ac:dyDescent="0.25">
      <c r="B372" s="2">
        <v>38062</v>
      </c>
      <c r="C372">
        <f t="shared" ca="1" si="30"/>
        <v>0</v>
      </c>
      <c r="D372">
        <f t="shared" ca="1" si="31"/>
        <v>0</v>
      </c>
      <c r="E372" t="str">
        <f ca="1">IF($B372&lt;VLOOKUP(E$6&amp;" Equity",Param,4,0),"",IFERROR(VLOOKUP($B372,OFFSET(Input!$A$1,0,MATCH(Index!E$6&amp;" Equity",Input!$1:$1,0)-1,10000,2),2,0),E371))</f>
        <v/>
      </c>
      <c r="F372" s="33">
        <v>91.11</v>
      </c>
      <c r="H372">
        <f ca="1">IFERROR(VLOOKUP($B372,OFFSET(Input!$A$1,0,MATCH(Index!H$6,Input!$1:$1,0)-1,10000,2),2,0),0)</f>
        <v>0</v>
      </c>
      <c r="I372">
        <f ca="1">IFERROR(VLOOKUP($B372,OFFSET(Input!$A$1,0,MATCH(Index!I$6,Input!$1:$1,0)-1,10000,2),2,0),0)</f>
        <v>0</v>
      </c>
      <c r="K372" t="e">
        <f t="shared" ca="1" si="32"/>
        <v>#VALUE!</v>
      </c>
      <c r="L372" s="30">
        <f t="shared" ca="1" si="33"/>
        <v>64.965680955440945</v>
      </c>
      <c r="N372" t="e">
        <f t="shared" ca="1" si="34"/>
        <v>#VALUE!</v>
      </c>
      <c r="O372">
        <f t="shared" ca="1" si="35"/>
        <v>7.8233003276362879E-3</v>
      </c>
      <c r="AE372">
        <f ca="1">VLOOKUP($B372,OFFSET(Input!$A$1,0,MATCH(Index!AE$6&amp;" Index",Input!$1:$1,0)-1,10000,2),2,0)</f>
        <v>20.34</v>
      </c>
    </row>
    <row r="373" spans="2:31" x14ac:dyDescent="0.25">
      <c r="B373" s="2">
        <v>38063</v>
      </c>
      <c r="C373">
        <f t="shared" ca="1" si="30"/>
        <v>0</v>
      </c>
      <c r="D373">
        <f t="shared" ca="1" si="31"/>
        <v>0</v>
      </c>
      <c r="E373" t="str">
        <f ca="1">IF($B373&lt;VLOOKUP(E$6&amp;" Equity",Param,4,0),"",IFERROR(VLOOKUP($B373,OFFSET(Input!$A$1,0,MATCH(Index!E$6&amp;" Equity",Input!$1:$1,0)-1,10000,2),2,0),E372))</f>
        <v/>
      </c>
      <c r="F373" s="33">
        <v>90.99</v>
      </c>
      <c r="H373">
        <f ca="1">IFERROR(VLOOKUP($B373,OFFSET(Input!$A$1,0,MATCH(Index!H$6,Input!$1:$1,0)-1,10000,2),2,0),0)</f>
        <v>0</v>
      </c>
      <c r="I373">
        <f ca="1">IFERROR(VLOOKUP($B373,OFFSET(Input!$A$1,0,MATCH(Index!I$6,Input!$1:$1,0)-1,10000,2),2,0),0)</f>
        <v>0</v>
      </c>
      <c r="K373" t="e">
        <f t="shared" ca="1" si="32"/>
        <v>#VALUE!</v>
      </c>
      <c r="L373" s="30">
        <f t="shared" ca="1" si="33"/>
        <v>64.880115356553304</v>
      </c>
      <c r="N373" t="e">
        <f t="shared" ca="1" si="34"/>
        <v>#VALUE!</v>
      </c>
      <c r="O373">
        <f t="shared" ca="1" si="35"/>
        <v>-1.3179573571676369E-3</v>
      </c>
      <c r="AE373">
        <f ca="1">VLOOKUP($B373,OFFSET(Input!$A$1,0,MATCH(Index!AE$6&amp;" Index",Input!$1:$1,0)-1,10000,2),2,0)</f>
        <v>18.11</v>
      </c>
    </row>
    <row r="374" spans="2:31" x14ac:dyDescent="0.25">
      <c r="B374" s="2">
        <v>38064</v>
      </c>
      <c r="C374">
        <f t="shared" ca="1" si="30"/>
        <v>0</v>
      </c>
      <c r="D374">
        <f t="shared" ca="1" si="31"/>
        <v>0</v>
      </c>
      <c r="E374" t="str">
        <f ca="1">IF($B374&lt;VLOOKUP(E$6&amp;" Equity",Param,4,0),"",IFERROR(VLOOKUP($B374,OFFSET(Input!$A$1,0,MATCH(Index!E$6&amp;" Equity",Input!$1:$1,0)-1,10000,2),2,0),E373))</f>
        <v/>
      </c>
      <c r="F374" s="33">
        <v>90.61</v>
      </c>
      <c r="H374">
        <f ca="1">IFERROR(VLOOKUP($B374,OFFSET(Input!$A$1,0,MATCH(Index!H$6,Input!$1:$1,0)-1,10000,2),2,0),0)</f>
        <v>0</v>
      </c>
      <c r="I374">
        <f ca="1">IFERROR(VLOOKUP($B374,OFFSET(Input!$A$1,0,MATCH(Index!I$6,Input!$1:$1,0)-1,10000,2),2,0),0)</f>
        <v>0</v>
      </c>
      <c r="K374" t="e">
        <f t="shared" ca="1" si="32"/>
        <v>#VALUE!</v>
      </c>
      <c r="L374" s="30">
        <f t="shared" ca="1" si="33"/>
        <v>64.609157626742444</v>
      </c>
      <c r="N374" t="e">
        <f t="shared" ca="1" si="34"/>
        <v>#VALUE!</v>
      </c>
      <c r="O374">
        <f t="shared" ca="1" si="35"/>
        <v>-4.185028134630191E-3</v>
      </c>
      <c r="AE374">
        <f ca="1">VLOOKUP($B374,OFFSET(Input!$A$1,0,MATCH(Index!AE$6&amp;" Index",Input!$1:$1,0)-1,10000,2),2,0)</f>
        <v>18.53</v>
      </c>
    </row>
    <row r="375" spans="2:31" x14ac:dyDescent="0.25">
      <c r="B375" s="2">
        <v>38065</v>
      </c>
      <c r="C375">
        <f t="shared" ca="1" si="30"/>
        <v>0</v>
      </c>
      <c r="D375">
        <f t="shared" ca="1" si="31"/>
        <v>0</v>
      </c>
      <c r="E375" t="str">
        <f ca="1">IF($B375&lt;VLOOKUP(E$6&amp;" Equity",Param,4,0),"",IFERROR(VLOOKUP($B375,OFFSET(Input!$A$1,0,MATCH(Index!E$6&amp;" Equity",Input!$1:$1,0)-1,10000,2),2,0),E374))</f>
        <v/>
      </c>
      <c r="F375" s="33">
        <v>90.32</v>
      </c>
      <c r="H375">
        <f ca="1">IFERROR(VLOOKUP($B375,OFFSET(Input!$A$1,0,MATCH(Index!H$6,Input!$1:$1,0)-1,10000,2),2,0),0)</f>
        <v>0</v>
      </c>
      <c r="I375">
        <f ca="1">IFERROR(VLOOKUP($B375,OFFSET(Input!$A$1,0,MATCH(Index!I$6,Input!$1:$1,0)-1,10000,2),2,0),0)</f>
        <v>0</v>
      </c>
      <c r="K375" t="e">
        <f t="shared" ca="1" si="32"/>
        <v>#VALUE!</v>
      </c>
      <c r="L375" s="30">
        <f t="shared" ca="1" si="33"/>
        <v>64.402374096097319</v>
      </c>
      <c r="N375" t="e">
        <f t="shared" ca="1" si="34"/>
        <v>#VALUE!</v>
      </c>
      <c r="O375">
        <f t="shared" ca="1" si="35"/>
        <v>-3.2056623925625816E-3</v>
      </c>
      <c r="AE375">
        <f ca="1">VLOOKUP($B375,OFFSET(Input!$A$1,0,MATCH(Index!AE$6&amp;" Index",Input!$1:$1,0)-1,10000,2),2,0)</f>
        <v>19.149999999999999</v>
      </c>
    </row>
    <row r="376" spans="2:31" x14ac:dyDescent="0.25">
      <c r="B376" s="2">
        <v>38068</v>
      </c>
      <c r="C376">
        <f t="shared" ca="1" si="30"/>
        <v>0</v>
      </c>
      <c r="D376">
        <f t="shared" ca="1" si="31"/>
        <v>0</v>
      </c>
      <c r="E376" t="str">
        <f ca="1">IF($B376&lt;VLOOKUP(E$6&amp;" Equity",Param,4,0),"",IFERROR(VLOOKUP($B376,OFFSET(Input!$A$1,0,MATCH(Index!E$6&amp;" Equity",Input!$1:$1,0)-1,10000,2),2,0),E375))</f>
        <v/>
      </c>
      <c r="F376" s="33">
        <v>90.97</v>
      </c>
      <c r="H376">
        <f ca="1">IFERROR(VLOOKUP($B376,OFFSET(Input!$A$1,0,MATCH(Index!H$6,Input!$1:$1,0)-1,10000,2),2,0),0)</f>
        <v>0</v>
      </c>
      <c r="I376">
        <f ca="1">IFERROR(VLOOKUP($B376,OFFSET(Input!$A$1,0,MATCH(Index!I$6,Input!$1:$1,0)-1,10000,2),2,0),0)</f>
        <v>0</v>
      </c>
      <c r="K376" t="e">
        <f t="shared" ca="1" si="32"/>
        <v>#VALUE!</v>
      </c>
      <c r="L376" s="30">
        <f t="shared" ca="1" si="33"/>
        <v>64.865854423405381</v>
      </c>
      <c r="N376" t="e">
        <f t="shared" ca="1" si="34"/>
        <v>#VALUE!</v>
      </c>
      <c r="O376">
        <f t="shared" ca="1" si="35"/>
        <v>7.1708619925640515E-3</v>
      </c>
      <c r="AE376">
        <f ca="1">VLOOKUP($B376,OFFSET(Input!$A$1,0,MATCH(Index!AE$6&amp;" Index",Input!$1:$1,0)-1,10000,2),2,0)</f>
        <v>21.58</v>
      </c>
    </row>
    <row r="377" spans="2:31" x14ac:dyDescent="0.25">
      <c r="B377" s="2">
        <v>38069</v>
      </c>
      <c r="C377">
        <f t="shared" ca="1" si="30"/>
        <v>0</v>
      </c>
      <c r="D377">
        <f t="shared" ca="1" si="31"/>
        <v>0</v>
      </c>
      <c r="E377" t="str">
        <f ca="1">IF($B377&lt;VLOOKUP(E$6&amp;" Equity",Param,4,0),"",IFERROR(VLOOKUP($B377,OFFSET(Input!$A$1,0,MATCH(Index!E$6&amp;" Equity",Input!$1:$1,0)-1,10000,2),2,0),E376))</f>
        <v/>
      </c>
      <c r="F377" s="33">
        <v>91</v>
      </c>
      <c r="H377">
        <f ca="1">IFERROR(VLOOKUP($B377,OFFSET(Input!$A$1,0,MATCH(Index!H$6,Input!$1:$1,0)-1,10000,2),2,0),0)</f>
        <v>0</v>
      </c>
      <c r="I377">
        <f ca="1">IFERROR(VLOOKUP($B377,OFFSET(Input!$A$1,0,MATCH(Index!I$6,Input!$1:$1,0)-1,10000,2),2,0),0)</f>
        <v>0</v>
      </c>
      <c r="K377" t="e">
        <f t="shared" ca="1" si="32"/>
        <v>#VALUE!</v>
      </c>
      <c r="L377" s="30">
        <f t="shared" ca="1" si="33"/>
        <v>64.887245823127301</v>
      </c>
      <c r="N377" t="e">
        <f t="shared" ca="1" si="34"/>
        <v>#VALUE!</v>
      </c>
      <c r="O377">
        <f t="shared" ca="1" si="35"/>
        <v>3.2972468287961748E-4</v>
      </c>
      <c r="AE377">
        <f ca="1">VLOOKUP($B377,OFFSET(Input!$A$1,0,MATCH(Index!AE$6&amp;" Index",Input!$1:$1,0)-1,10000,2),2,0)</f>
        <v>20.67</v>
      </c>
    </row>
    <row r="378" spans="2:31" x14ac:dyDescent="0.25">
      <c r="B378" s="2">
        <v>38070</v>
      </c>
      <c r="C378">
        <f t="shared" ca="1" si="30"/>
        <v>0</v>
      </c>
      <c r="D378">
        <f t="shared" ca="1" si="31"/>
        <v>0</v>
      </c>
      <c r="E378" t="str">
        <f ca="1">IF($B378&lt;VLOOKUP(E$6&amp;" Equity",Param,4,0),"",IFERROR(VLOOKUP($B378,OFFSET(Input!$A$1,0,MATCH(Index!E$6&amp;" Equity",Input!$1:$1,0)-1,10000,2),2,0),E377))</f>
        <v/>
      </c>
      <c r="F378" s="33">
        <v>91.08</v>
      </c>
      <c r="H378">
        <f ca="1">IFERROR(VLOOKUP($B378,OFFSET(Input!$A$1,0,MATCH(Index!H$6,Input!$1:$1,0)-1,10000,2),2,0),0)</f>
        <v>0</v>
      </c>
      <c r="I378">
        <f ca="1">IFERROR(VLOOKUP($B378,OFFSET(Input!$A$1,0,MATCH(Index!I$6,Input!$1:$1,0)-1,10000,2),2,0),0)</f>
        <v>0</v>
      </c>
      <c r="K378" t="e">
        <f t="shared" ca="1" si="32"/>
        <v>#VALUE!</v>
      </c>
      <c r="L378" s="30">
        <f t="shared" ca="1" si="33"/>
        <v>64.944289555719052</v>
      </c>
      <c r="N378" t="e">
        <f t="shared" ca="1" si="34"/>
        <v>#VALUE!</v>
      </c>
      <c r="O378">
        <f t="shared" ca="1" si="35"/>
        <v>8.7873467868873547E-4</v>
      </c>
      <c r="AE378">
        <f ca="1">VLOOKUP($B378,OFFSET(Input!$A$1,0,MATCH(Index!AE$6&amp;" Index",Input!$1:$1,0)-1,10000,2),2,0)</f>
        <v>19.809999999999999</v>
      </c>
    </row>
    <row r="379" spans="2:31" x14ac:dyDescent="0.25">
      <c r="B379" s="2">
        <v>38071</v>
      </c>
      <c r="C379">
        <f t="shared" ca="1" si="30"/>
        <v>0</v>
      </c>
      <c r="D379">
        <f t="shared" ca="1" si="31"/>
        <v>0</v>
      </c>
      <c r="E379" t="str">
        <f ca="1">IF($B379&lt;VLOOKUP(E$6&amp;" Equity",Param,4,0),"",IFERROR(VLOOKUP($B379,OFFSET(Input!$A$1,0,MATCH(Index!E$6&amp;" Equity",Input!$1:$1,0)-1,10000,2),2,0),E378))</f>
        <v/>
      </c>
      <c r="F379" s="33">
        <v>90.73</v>
      </c>
      <c r="H379">
        <f ca="1">IFERROR(VLOOKUP($B379,OFFSET(Input!$A$1,0,MATCH(Index!H$6,Input!$1:$1,0)-1,10000,2),2,0),0)</f>
        <v>0</v>
      </c>
      <c r="I379">
        <f ca="1">IFERROR(VLOOKUP($B379,OFFSET(Input!$A$1,0,MATCH(Index!I$6,Input!$1:$1,0)-1,10000,2),2,0),0)</f>
        <v>0</v>
      </c>
      <c r="K379" t="e">
        <f t="shared" ca="1" si="32"/>
        <v>#VALUE!</v>
      </c>
      <c r="L379" s="30">
        <f t="shared" ca="1" si="33"/>
        <v>64.694723225630113</v>
      </c>
      <c r="N379" t="e">
        <f t="shared" ca="1" si="34"/>
        <v>#VALUE!</v>
      </c>
      <c r="O379">
        <f t="shared" ca="1" si="35"/>
        <v>-3.8501780140011216E-3</v>
      </c>
      <c r="AE379">
        <f ca="1">VLOOKUP($B379,OFFSET(Input!$A$1,0,MATCH(Index!AE$6&amp;" Index",Input!$1:$1,0)-1,10000,2),2,0)</f>
        <v>17.88</v>
      </c>
    </row>
    <row r="380" spans="2:31" x14ac:dyDescent="0.25">
      <c r="B380" s="2">
        <v>38072</v>
      </c>
      <c r="C380">
        <f t="shared" ca="1" si="30"/>
        <v>0</v>
      </c>
      <c r="D380">
        <f t="shared" ca="1" si="31"/>
        <v>0</v>
      </c>
      <c r="E380" t="str">
        <f ca="1">IF($B380&lt;VLOOKUP(E$6&amp;" Equity",Param,4,0),"",IFERROR(VLOOKUP($B380,OFFSET(Input!$A$1,0,MATCH(Index!E$6&amp;" Equity",Input!$1:$1,0)-1,10000,2),2,0),E379))</f>
        <v/>
      </c>
      <c r="F380" s="33">
        <v>89.83</v>
      </c>
      <c r="H380">
        <f ca="1">IFERROR(VLOOKUP($B380,OFFSET(Input!$A$1,0,MATCH(Index!H$6,Input!$1:$1,0)-1,10000,2),2,0),0)</f>
        <v>0</v>
      </c>
      <c r="I380">
        <f ca="1">IFERROR(VLOOKUP($B380,OFFSET(Input!$A$1,0,MATCH(Index!I$6,Input!$1:$1,0)-1,10000,2),2,0),0)</f>
        <v>0</v>
      </c>
      <c r="K380" t="e">
        <f t="shared" ca="1" si="32"/>
        <v>#VALUE!</v>
      </c>
      <c r="L380" s="30">
        <f t="shared" ca="1" si="33"/>
        <v>64.052981233972801</v>
      </c>
      <c r="N380" t="e">
        <f t="shared" ca="1" si="34"/>
        <v>#VALUE!</v>
      </c>
      <c r="O380">
        <f t="shared" ca="1" si="35"/>
        <v>-9.9690679404224793E-3</v>
      </c>
      <c r="AE380">
        <f ca="1">VLOOKUP($B380,OFFSET(Input!$A$1,0,MATCH(Index!AE$6&amp;" Index",Input!$1:$1,0)-1,10000,2),2,0)</f>
        <v>17.329999999999998</v>
      </c>
    </row>
    <row r="381" spans="2:31" x14ac:dyDescent="0.25">
      <c r="B381" s="2">
        <v>38075</v>
      </c>
      <c r="C381">
        <f t="shared" ca="1" si="30"/>
        <v>0</v>
      </c>
      <c r="D381">
        <f t="shared" ca="1" si="31"/>
        <v>0</v>
      </c>
      <c r="E381" t="str">
        <f ca="1">IF($B381&lt;VLOOKUP(E$6&amp;" Equity",Param,4,0),"",IFERROR(VLOOKUP($B381,OFFSET(Input!$A$1,0,MATCH(Index!E$6&amp;" Equity",Input!$1:$1,0)-1,10000,2),2,0),E380))</f>
        <v/>
      </c>
      <c r="F381" s="33">
        <v>89.21</v>
      </c>
      <c r="H381">
        <f ca="1">IFERROR(VLOOKUP($B381,OFFSET(Input!$A$1,0,MATCH(Index!H$6,Input!$1:$1,0)-1,10000,2),2,0),0)</f>
        <v>0</v>
      </c>
      <c r="I381">
        <f ca="1">IFERROR(VLOOKUP($B381,OFFSET(Input!$A$1,0,MATCH(Index!I$6,Input!$1:$1,0)-1,10000,2),2,0),0)</f>
        <v>0</v>
      </c>
      <c r="K381" t="e">
        <f t="shared" ca="1" si="32"/>
        <v>#VALUE!</v>
      </c>
      <c r="L381" s="30">
        <f t="shared" ca="1" si="33"/>
        <v>63.61089230638666</v>
      </c>
      <c r="N381" t="e">
        <f t="shared" ca="1" si="34"/>
        <v>#VALUE!</v>
      </c>
      <c r="O381">
        <f t="shared" ca="1" si="35"/>
        <v>-6.9258543154231056E-3</v>
      </c>
      <c r="AE381">
        <f ca="1">VLOOKUP($B381,OFFSET(Input!$A$1,0,MATCH(Index!AE$6&amp;" Index",Input!$1:$1,0)-1,10000,2),2,0)</f>
        <v>16.5</v>
      </c>
    </row>
    <row r="382" spans="2:31" x14ac:dyDescent="0.25">
      <c r="B382" s="2">
        <v>38076</v>
      </c>
      <c r="C382">
        <f t="shared" ca="1" si="30"/>
        <v>0</v>
      </c>
      <c r="D382">
        <f t="shared" ca="1" si="31"/>
        <v>0</v>
      </c>
      <c r="E382" t="str">
        <f ca="1">IF($B382&lt;VLOOKUP(E$6&amp;" Equity",Param,4,0),"",IFERROR(VLOOKUP($B382,OFFSET(Input!$A$1,0,MATCH(Index!E$6&amp;" Equity",Input!$1:$1,0)-1,10000,2),2,0),E381))</f>
        <v/>
      </c>
      <c r="F382" s="33">
        <v>89.11</v>
      </c>
      <c r="H382">
        <f ca="1">IFERROR(VLOOKUP($B382,OFFSET(Input!$A$1,0,MATCH(Index!H$6,Input!$1:$1,0)-1,10000,2),2,0),0)</f>
        <v>0</v>
      </c>
      <c r="I382">
        <f ca="1">IFERROR(VLOOKUP($B382,OFFSET(Input!$A$1,0,MATCH(Index!I$6,Input!$1:$1,0)-1,10000,2),2,0),0)</f>
        <v>0</v>
      </c>
      <c r="K382" t="e">
        <f t="shared" ca="1" si="32"/>
        <v>#VALUE!</v>
      </c>
      <c r="L382" s="30">
        <f t="shared" ca="1" si="33"/>
        <v>63.539587640646964</v>
      </c>
      <c r="N382" t="e">
        <f t="shared" ca="1" si="34"/>
        <v>#VALUE!</v>
      </c>
      <c r="O382">
        <f t="shared" ca="1" si="35"/>
        <v>-1.1215793010635746E-3</v>
      </c>
      <c r="AE382">
        <f ca="1">VLOOKUP($B382,OFFSET(Input!$A$1,0,MATCH(Index!AE$6&amp;" Index",Input!$1:$1,0)-1,10000,2),2,0)</f>
        <v>16.28</v>
      </c>
    </row>
    <row r="383" spans="2:31" x14ac:dyDescent="0.25">
      <c r="B383" s="2">
        <v>38077</v>
      </c>
      <c r="C383">
        <f t="shared" ca="1" si="30"/>
        <v>0</v>
      </c>
      <c r="D383">
        <f t="shared" ca="1" si="31"/>
        <v>0</v>
      </c>
      <c r="E383" t="str">
        <f ca="1">IF($B383&lt;VLOOKUP(E$6&amp;" Equity",Param,4,0),"",IFERROR(VLOOKUP($B383,OFFSET(Input!$A$1,0,MATCH(Index!E$6&amp;" Equity",Input!$1:$1,0)-1,10000,2),2,0),E382))</f>
        <v/>
      </c>
      <c r="F383" s="33">
        <v>89.58</v>
      </c>
      <c r="H383">
        <f ca="1">IFERROR(VLOOKUP($B383,OFFSET(Input!$A$1,0,MATCH(Index!H$6,Input!$1:$1,0)-1,10000,2),2,0),0)</f>
        <v>0</v>
      </c>
      <c r="I383">
        <f ca="1">IFERROR(VLOOKUP($B383,OFFSET(Input!$A$1,0,MATCH(Index!I$6,Input!$1:$1,0)-1,10000,2),2,0),0)</f>
        <v>0</v>
      </c>
      <c r="K383" t="e">
        <f t="shared" ca="1" si="32"/>
        <v>#VALUE!</v>
      </c>
      <c r="L383" s="30">
        <f t="shared" ca="1" si="33"/>
        <v>63.874719569623558</v>
      </c>
      <c r="N383" t="e">
        <f t="shared" ca="1" si="34"/>
        <v>#VALUE!</v>
      </c>
      <c r="O383">
        <f t="shared" ca="1" si="35"/>
        <v>5.2605191545256067E-3</v>
      </c>
      <c r="AE383">
        <f ca="1">VLOOKUP($B383,OFFSET(Input!$A$1,0,MATCH(Index!AE$6&amp;" Index",Input!$1:$1,0)-1,10000,2),2,0)</f>
        <v>16.739999999999998</v>
      </c>
    </row>
    <row r="384" spans="2:31" x14ac:dyDescent="0.25">
      <c r="B384" s="2">
        <v>38078</v>
      </c>
      <c r="C384">
        <f t="shared" ca="1" si="30"/>
        <v>1</v>
      </c>
      <c r="D384">
        <f t="shared" ca="1" si="31"/>
        <v>0</v>
      </c>
      <c r="E384" t="str">
        <f ca="1">IF($B384&lt;VLOOKUP(E$6&amp;" Equity",Param,4,0),"",IFERROR(VLOOKUP($B384,OFFSET(Input!$A$1,0,MATCH(Index!E$6&amp;" Equity",Input!$1:$1,0)-1,10000,2),2,0),E383))</f>
        <v/>
      </c>
      <c r="F384" s="33">
        <v>88.9</v>
      </c>
      <c r="H384">
        <f ca="1">IFERROR(VLOOKUP($B384,OFFSET(Input!$A$1,0,MATCH(Index!H$6,Input!$1:$1,0)-1,10000,2),2,0),0)</f>
        <v>0</v>
      </c>
      <c r="I384">
        <f ca="1">IFERROR(VLOOKUP($B384,OFFSET(Input!$A$1,0,MATCH(Index!I$6,Input!$1:$1,0)-1,10000,2),2,0),0)</f>
        <v>0.34798000000000001</v>
      </c>
      <c r="K384" t="e">
        <f t="shared" ca="1" si="32"/>
        <v>#VALUE!</v>
      </c>
      <c r="L384" s="30">
        <f t="shared" ca="1" si="33"/>
        <v>63.637973818434617</v>
      </c>
      <c r="N384" t="e">
        <f t="shared" ca="1" si="34"/>
        <v>#VALUE!</v>
      </c>
      <c r="O384">
        <f t="shared" ca="1" si="35"/>
        <v>-3.7132934287581122E-3</v>
      </c>
      <c r="AE384">
        <f ca="1">VLOOKUP($B384,OFFSET(Input!$A$1,0,MATCH(Index!AE$6&amp;" Index",Input!$1:$1,0)-1,10000,2),2,0)</f>
        <v>16.649999999999999</v>
      </c>
    </row>
    <row r="385" spans="2:31" x14ac:dyDescent="0.25">
      <c r="B385" s="2">
        <v>38079</v>
      </c>
      <c r="C385">
        <f t="shared" ca="1" si="30"/>
        <v>0</v>
      </c>
      <c r="D385">
        <f t="shared" ca="1" si="31"/>
        <v>1</v>
      </c>
      <c r="E385" t="str">
        <f ca="1">IF($B385&lt;VLOOKUP(E$6&amp;" Equity",Param,4,0),"",IFERROR(VLOOKUP($B385,OFFSET(Input!$A$1,0,MATCH(Index!E$6&amp;" Equity",Input!$1:$1,0)-1,10000,2),2,0),E384))</f>
        <v/>
      </c>
      <c r="F385" s="33">
        <v>86.67</v>
      </c>
      <c r="H385">
        <f ca="1">IFERROR(VLOOKUP($B385,OFFSET(Input!$A$1,0,MATCH(Index!H$6,Input!$1:$1,0)-1,10000,2),2,0),0)</f>
        <v>0</v>
      </c>
      <c r="I385">
        <f ca="1">IFERROR(VLOOKUP($B385,OFFSET(Input!$A$1,0,MATCH(Index!I$6,Input!$1:$1,0)-1,10000,2),2,0),0)</f>
        <v>0</v>
      </c>
      <c r="K385" t="e">
        <f t="shared" ca="1" si="32"/>
        <v>#VALUE!</v>
      </c>
      <c r="L385" s="30">
        <f t="shared" ca="1" si="33"/>
        <v>62.04165569003068</v>
      </c>
      <c r="N385" t="e">
        <f t="shared" ca="1" si="34"/>
        <v>#VALUE!</v>
      </c>
      <c r="O385">
        <f t="shared" ca="1" si="35"/>
        <v>-2.5404339373605419E-2</v>
      </c>
      <c r="AE385">
        <f ca="1">VLOOKUP($B385,OFFSET(Input!$A$1,0,MATCH(Index!AE$6&amp;" Index",Input!$1:$1,0)-1,10000,2),2,0)</f>
        <v>15.64</v>
      </c>
    </row>
    <row r="386" spans="2:31" x14ac:dyDescent="0.25">
      <c r="B386" s="2">
        <v>38082</v>
      </c>
      <c r="C386">
        <f t="shared" ca="1" si="30"/>
        <v>0</v>
      </c>
      <c r="D386">
        <f t="shared" ca="1" si="31"/>
        <v>2</v>
      </c>
      <c r="E386" t="str">
        <f ca="1">IF($B386&lt;VLOOKUP(E$6&amp;" Equity",Param,4,0),"",IFERROR(VLOOKUP($B386,OFFSET(Input!$A$1,0,MATCH(Index!E$6&amp;" Equity",Input!$1:$1,0)-1,10000,2),2,0),E385))</f>
        <v/>
      </c>
      <c r="F386" s="33">
        <v>86</v>
      </c>
      <c r="H386">
        <f ca="1">IFERROR(VLOOKUP($B386,OFFSET(Input!$A$1,0,MATCH(Index!H$6,Input!$1:$1,0)-1,10000,2),2,0),0)</f>
        <v>0</v>
      </c>
      <c r="I386">
        <f ca="1">IFERROR(VLOOKUP($B386,OFFSET(Input!$A$1,0,MATCH(Index!I$6,Input!$1:$1,0)-1,10000,2),2,0),0)</f>
        <v>0</v>
      </c>
      <c r="K386" t="e">
        <f t="shared" ca="1" si="32"/>
        <v>#VALUE!</v>
      </c>
      <c r="L386" s="30">
        <f t="shared" ca="1" si="33"/>
        <v>61.562044413783759</v>
      </c>
      <c r="N386" t="e">
        <f t="shared" ca="1" si="34"/>
        <v>#VALUE!</v>
      </c>
      <c r="O386">
        <f t="shared" ca="1" si="35"/>
        <v>-7.7605068927458099E-3</v>
      </c>
      <c r="AE386">
        <f ca="1">VLOOKUP($B386,OFFSET(Input!$A$1,0,MATCH(Index!AE$6&amp;" Index",Input!$1:$1,0)-1,10000,2),2,0)</f>
        <v>14.97</v>
      </c>
    </row>
    <row r="387" spans="2:31" x14ac:dyDescent="0.25">
      <c r="B387" s="2">
        <v>38083</v>
      </c>
      <c r="C387">
        <f t="shared" ca="1" si="30"/>
        <v>0</v>
      </c>
      <c r="D387">
        <f t="shared" ca="1" si="31"/>
        <v>3</v>
      </c>
      <c r="E387" t="str">
        <f ca="1">IF($B387&lt;VLOOKUP(E$6&amp;" Equity",Param,4,0),"",IFERROR(VLOOKUP($B387,OFFSET(Input!$A$1,0,MATCH(Index!E$6&amp;" Equity",Input!$1:$1,0)-1,10000,2),2,0),E386))</f>
        <v/>
      </c>
      <c r="F387" s="33">
        <v>86.42</v>
      </c>
      <c r="H387">
        <f ca="1">IFERROR(VLOOKUP($B387,OFFSET(Input!$A$1,0,MATCH(Index!H$6,Input!$1:$1,0)-1,10000,2),2,0),0)</f>
        <v>0</v>
      </c>
      <c r="I387">
        <f ca="1">IFERROR(VLOOKUP($B387,OFFSET(Input!$A$1,0,MATCH(Index!I$6,Input!$1:$1,0)-1,10000,2),2,0),0)</f>
        <v>0</v>
      </c>
      <c r="K387" t="e">
        <f t="shared" ca="1" si="32"/>
        <v>#VALUE!</v>
      </c>
      <c r="L387" s="30">
        <f t="shared" ca="1" si="33"/>
        <v>61.862696258595264</v>
      </c>
      <c r="N387" t="e">
        <f t="shared" ca="1" si="34"/>
        <v>#VALUE!</v>
      </c>
      <c r="O387">
        <f t="shared" ca="1" si="35"/>
        <v>4.871834250279412E-3</v>
      </c>
      <c r="AE387">
        <f ca="1">VLOOKUP($B387,OFFSET(Input!$A$1,0,MATCH(Index!AE$6&amp;" Index",Input!$1:$1,0)-1,10000,2),2,0)</f>
        <v>15.32</v>
      </c>
    </row>
    <row r="388" spans="2:31" x14ac:dyDescent="0.25">
      <c r="B388" s="2">
        <v>38084</v>
      </c>
      <c r="C388">
        <f t="shared" ca="1" si="30"/>
        <v>0</v>
      </c>
      <c r="D388">
        <f t="shared" ca="1" si="31"/>
        <v>4</v>
      </c>
      <c r="E388" t="str">
        <f ca="1">IF($B388&lt;VLOOKUP(E$6&amp;" Equity",Param,4,0),"",IFERROR(VLOOKUP($B388,OFFSET(Input!$A$1,0,MATCH(Index!E$6&amp;" Equity",Input!$1:$1,0)-1,10000,2),2,0),E387))</f>
        <v/>
      </c>
      <c r="F388" s="33">
        <v>86.32</v>
      </c>
      <c r="H388">
        <f ca="1">IFERROR(VLOOKUP($B388,OFFSET(Input!$A$1,0,MATCH(Index!H$6,Input!$1:$1,0)-1,10000,2),2,0),0)</f>
        <v>0</v>
      </c>
      <c r="I388">
        <f ca="1">IFERROR(VLOOKUP($B388,OFFSET(Input!$A$1,0,MATCH(Index!I$6,Input!$1:$1,0)-1,10000,2),2,0),0)</f>
        <v>0</v>
      </c>
      <c r="K388" t="e">
        <f t="shared" ca="1" si="32"/>
        <v>#VALUE!</v>
      </c>
      <c r="L388" s="30">
        <f t="shared" ca="1" si="33"/>
        <v>61.791112486021092</v>
      </c>
      <c r="N388" t="e">
        <f t="shared" ca="1" si="34"/>
        <v>#VALUE!</v>
      </c>
      <c r="O388">
        <f t="shared" ca="1" si="35"/>
        <v>-1.1578095539079532E-3</v>
      </c>
      <c r="AE388">
        <f ca="1">VLOOKUP($B388,OFFSET(Input!$A$1,0,MATCH(Index!AE$6&amp;" Index",Input!$1:$1,0)-1,10000,2),2,0)</f>
        <v>15.76</v>
      </c>
    </row>
    <row r="389" spans="2:31" x14ac:dyDescent="0.25">
      <c r="B389" s="2">
        <v>38085</v>
      </c>
      <c r="C389">
        <f t="shared" ca="1" si="30"/>
        <v>0</v>
      </c>
      <c r="D389">
        <f t="shared" ca="1" si="31"/>
        <v>5</v>
      </c>
      <c r="E389" t="str">
        <f ca="1">IF($B389&lt;VLOOKUP(E$6&amp;" Equity",Param,4,0),"",IFERROR(VLOOKUP($B389,OFFSET(Input!$A$1,0,MATCH(Index!E$6&amp;" Equity",Input!$1:$1,0)-1,10000,2),2,0),E388))</f>
        <v/>
      </c>
      <c r="F389" s="33">
        <v>86.05</v>
      </c>
      <c r="H389">
        <f ca="1">IFERROR(VLOOKUP($B389,OFFSET(Input!$A$1,0,MATCH(Index!H$6,Input!$1:$1,0)-1,10000,2),2,0),0)</f>
        <v>0</v>
      </c>
      <c r="I389">
        <f ca="1">IFERROR(VLOOKUP($B389,OFFSET(Input!$A$1,0,MATCH(Index!I$6,Input!$1:$1,0)-1,10000,2),2,0),0)</f>
        <v>0</v>
      </c>
      <c r="K389" t="e">
        <f t="shared" ca="1" si="32"/>
        <v>#VALUE!</v>
      </c>
      <c r="L389" s="30">
        <f t="shared" ca="1" si="33"/>
        <v>61.597836300070846</v>
      </c>
      <c r="N389" t="e">
        <f t="shared" ca="1" si="34"/>
        <v>#VALUE!</v>
      </c>
      <c r="O389">
        <f t="shared" ca="1" si="35"/>
        <v>-3.1327982923307139E-3</v>
      </c>
      <c r="AE389">
        <f ca="1">VLOOKUP($B389,OFFSET(Input!$A$1,0,MATCH(Index!AE$6&amp;" Index",Input!$1:$1,0)-1,10000,2),2,0)</f>
        <v>16.260000000000002</v>
      </c>
    </row>
    <row r="390" spans="2:31" x14ac:dyDescent="0.25">
      <c r="B390" s="2">
        <v>38089</v>
      </c>
      <c r="C390">
        <f t="shared" ca="1" si="30"/>
        <v>0</v>
      </c>
      <c r="D390">
        <f t="shared" ca="1" si="31"/>
        <v>0</v>
      </c>
      <c r="E390" t="str">
        <f ca="1">IF($B390&lt;VLOOKUP(E$6&amp;" Equity",Param,4,0),"",IFERROR(VLOOKUP($B390,OFFSET(Input!$A$1,0,MATCH(Index!E$6&amp;" Equity",Input!$1:$1,0)-1,10000,2),2,0),E389))</f>
        <v/>
      </c>
      <c r="F390" s="33">
        <v>85.75</v>
      </c>
      <c r="H390">
        <f ca="1">IFERROR(VLOOKUP($B390,OFFSET(Input!$A$1,0,MATCH(Index!H$6,Input!$1:$1,0)-1,10000,2),2,0),0)</f>
        <v>0</v>
      </c>
      <c r="I390">
        <f ca="1">IFERROR(VLOOKUP($B390,OFFSET(Input!$A$1,0,MATCH(Index!I$6,Input!$1:$1,0)-1,10000,2),2,0),0)</f>
        <v>0</v>
      </c>
      <c r="K390" t="e">
        <f t="shared" ca="1" si="32"/>
        <v>#VALUE!</v>
      </c>
      <c r="L390" s="30">
        <f t="shared" ca="1" si="33"/>
        <v>61.38308498234835</v>
      </c>
      <c r="N390" t="e">
        <f t="shared" ca="1" si="34"/>
        <v>#VALUE!</v>
      </c>
      <c r="O390">
        <f t="shared" ca="1" si="35"/>
        <v>-3.4924366114990491E-3</v>
      </c>
      <c r="AE390">
        <f ca="1">VLOOKUP($B390,OFFSET(Input!$A$1,0,MATCH(Index!AE$6&amp;" Index",Input!$1:$1,0)-1,10000,2),2,0)</f>
        <v>15.28</v>
      </c>
    </row>
    <row r="391" spans="2:31" x14ac:dyDescent="0.25">
      <c r="B391" s="2">
        <v>38090</v>
      </c>
      <c r="C391">
        <f t="shared" ref="C391:C454" ca="1" si="36">IF(MONTH(B391)&lt;&gt;MONTH(B390),1,0)</f>
        <v>0</v>
      </c>
      <c r="D391">
        <f t="shared" ref="D391:D454" ca="1" si="37">IF(D390=5,0,IF(D390&lt;&gt;0,D390+1,IF(C390=1,1,0)))</f>
        <v>0</v>
      </c>
      <c r="E391" t="str">
        <f ca="1">IF($B391&lt;VLOOKUP(E$6&amp;" Equity",Param,4,0),"",IFERROR(VLOOKUP($B391,OFFSET(Input!$A$1,0,MATCH(Index!E$6&amp;" Equity",Input!$1:$1,0)-1,10000,2),2,0),E390))</f>
        <v/>
      </c>
      <c r="F391" s="33">
        <v>84.8</v>
      </c>
      <c r="H391">
        <f ca="1">IFERROR(VLOOKUP($B391,OFFSET(Input!$A$1,0,MATCH(Index!H$6,Input!$1:$1,0)-1,10000,2),2,0),0)</f>
        <v>0</v>
      </c>
      <c r="I391">
        <f ca="1">IFERROR(VLOOKUP($B391,OFFSET(Input!$A$1,0,MATCH(Index!I$6,Input!$1:$1,0)-1,10000,2),2,0),0)</f>
        <v>0</v>
      </c>
      <c r="K391" t="e">
        <f t="shared" ref="K391:K454" ca="1" si="38">IF($B391&lt;=L_date,IF($B391=L_date,1,K392/((E392+H392)/E391)),K390*((E391+H391)/E390))</f>
        <v>#VALUE!</v>
      </c>
      <c r="L391" s="30">
        <f t="shared" ref="L391:L454" ca="1" si="39">IF($B391&lt;=L_date,IF($B391=L_date,1,L392/((F392+I392)/F391)),L390*((F391+I391)/F390))</f>
        <v>60.703039142893758</v>
      </c>
      <c r="N391" t="e">
        <f t="shared" ca="1" si="34"/>
        <v>#VALUE!</v>
      </c>
      <c r="O391">
        <f t="shared" ca="1" si="35"/>
        <v>-1.1140543248191996E-2</v>
      </c>
      <c r="AE391">
        <f ca="1">VLOOKUP($B391,OFFSET(Input!$A$1,0,MATCH(Index!AE$6&amp;" Index",Input!$1:$1,0)-1,10000,2),2,0)</f>
        <v>17.260000000000002</v>
      </c>
    </row>
    <row r="392" spans="2:31" x14ac:dyDescent="0.25">
      <c r="B392" s="2">
        <v>38091</v>
      </c>
      <c r="C392">
        <f t="shared" ca="1" si="36"/>
        <v>0</v>
      </c>
      <c r="D392">
        <f t="shared" ca="1" si="37"/>
        <v>0</v>
      </c>
      <c r="E392" t="str">
        <f ca="1">IF($B392&lt;VLOOKUP(E$6&amp;" Equity",Param,4,0),"",IFERROR(VLOOKUP($B392,OFFSET(Input!$A$1,0,MATCH(Index!E$6&amp;" Equity",Input!$1:$1,0)-1,10000,2),2,0),E391))</f>
        <v/>
      </c>
      <c r="F392" s="33">
        <v>84.73</v>
      </c>
      <c r="H392">
        <f ca="1">IFERROR(VLOOKUP($B392,OFFSET(Input!$A$1,0,MATCH(Index!H$6,Input!$1:$1,0)-1,10000,2),2,0),0)</f>
        <v>0</v>
      </c>
      <c r="I392">
        <f ca="1">IFERROR(VLOOKUP($B392,OFFSET(Input!$A$1,0,MATCH(Index!I$6,Input!$1:$1,0)-1,10000,2),2,0),0)</f>
        <v>0</v>
      </c>
      <c r="K392" t="e">
        <f t="shared" ca="1" si="38"/>
        <v>#VALUE!</v>
      </c>
      <c r="L392" s="30">
        <f t="shared" ca="1" si="39"/>
        <v>60.652930502091849</v>
      </c>
      <c r="N392" t="e">
        <f t="shared" ref="N392:N455" ca="1" si="40">LN(K392/K391)</f>
        <v>#VALUE!</v>
      </c>
      <c r="O392">
        <f t="shared" ref="O392:O455" ca="1" si="41">LN(L392/L391)</f>
        <v>-8.2581258748454483E-4</v>
      </c>
      <c r="AE392">
        <f ca="1">VLOOKUP($B392,OFFSET(Input!$A$1,0,MATCH(Index!AE$6&amp;" Index",Input!$1:$1,0)-1,10000,2),2,0)</f>
        <v>15.62</v>
      </c>
    </row>
    <row r="393" spans="2:31" x14ac:dyDescent="0.25">
      <c r="B393" s="2">
        <v>38092</v>
      </c>
      <c r="C393">
        <f t="shared" ca="1" si="36"/>
        <v>0</v>
      </c>
      <c r="D393">
        <f t="shared" ca="1" si="37"/>
        <v>0</v>
      </c>
      <c r="E393" t="str">
        <f ca="1">IF($B393&lt;VLOOKUP(E$6&amp;" Equity",Param,4,0),"",IFERROR(VLOOKUP($B393,OFFSET(Input!$A$1,0,MATCH(Index!E$6&amp;" Equity",Input!$1:$1,0)-1,10000,2),2,0),E392))</f>
        <v/>
      </c>
      <c r="F393" s="33">
        <v>84.25</v>
      </c>
      <c r="H393">
        <f ca="1">IFERROR(VLOOKUP($B393,OFFSET(Input!$A$1,0,MATCH(Index!H$6,Input!$1:$1,0)-1,10000,2),2,0),0)</f>
        <v>0</v>
      </c>
      <c r="I393">
        <f ca="1">IFERROR(VLOOKUP($B393,OFFSET(Input!$A$1,0,MATCH(Index!I$6,Input!$1:$1,0)-1,10000,2),2,0),0)</f>
        <v>0</v>
      </c>
      <c r="K393" t="e">
        <f t="shared" ca="1" si="38"/>
        <v>#VALUE!</v>
      </c>
      <c r="L393" s="30">
        <f t="shared" ca="1" si="39"/>
        <v>60.309328393735839</v>
      </c>
      <c r="N393" t="e">
        <f t="shared" ca="1" si="40"/>
        <v>#VALUE!</v>
      </c>
      <c r="O393">
        <f t="shared" ca="1" si="41"/>
        <v>-5.6811609779016869E-3</v>
      </c>
      <c r="AE393">
        <f ca="1">VLOOKUP($B393,OFFSET(Input!$A$1,0,MATCH(Index!AE$6&amp;" Index",Input!$1:$1,0)-1,10000,2),2,0)</f>
        <v>15.74</v>
      </c>
    </row>
    <row r="394" spans="2:31" x14ac:dyDescent="0.25">
      <c r="B394" s="2">
        <v>38093</v>
      </c>
      <c r="C394">
        <f t="shared" ca="1" si="36"/>
        <v>0</v>
      </c>
      <c r="D394">
        <f t="shared" ca="1" si="37"/>
        <v>0</v>
      </c>
      <c r="E394" t="str">
        <f ca="1">IF($B394&lt;VLOOKUP(E$6&amp;" Equity",Param,4,0),"",IFERROR(VLOOKUP($B394,OFFSET(Input!$A$1,0,MATCH(Index!E$6&amp;" Equity",Input!$1:$1,0)-1,10000,2),2,0),E393))</f>
        <v/>
      </c>
      <c r="F394" s="33">
        <v>84.64</v>
      </c>
      <c r="H394">
        <f ca="1">IFERROR(VLOOKUP($B394,OFFSET(Input!$A$1,0,MATCH(Index!H$6,Input!$1:$1,0)-1,10000,2),2,0),0)</f>
        <v>0</v>
      </c>
      <c r="I394">
        <f ca="1">IFERROR(VLOOKUP($B394,OFFSET(Input!$A$1,0,MATCH(Index!I$6,Input!$1:$1,0)-1,10000,2),2,0),0)</f>
        <v>0</v>
      </c>
      <c r="K394" t="e">
        <f t="shared" ca="1" si="38"/>
        <v>#VALUE!</v>
      </c>
      <c r="L394" s="30">
        <f t="shared" ca="1" si="39"/>
        <v>60.588505106775088</v>
      </c>
      <c r="N394" t="e">
        <f t="shared" ca="1" si="40"/>
        <v>#VALUE!</v>
      </c>
      <c r="O394">
        <f t="shared" ca="1" si="41"/>
        <v>4.6183988775181234E-3</v>
      </c>
      <c r="AE394">
        <f ca="1">VLOOKUP($B394,OFFSET(Input!$A$1,0,MATCH(Index!AE$6&amp;" Index",Input!$1:$1,0)-1,10000,2),2,0)</f>
        <v>14.94</v>
      </c>
    </row>
    <row r="395" spans="2:31" x14ac:dyDescent="0.25">
      <c r="B395" s="2">
        <v>38096</v>
      </c>
      <c r="C395">
        <f t="shared" ca="1" si="36"/>
        <v>0</v>
      </c>
      <c r="D395">
        <f t="shared" ca="1" si="37"/>
        <v>0</v>
      </c>
      <c r="E395" t="str">
        <f ca="1">IF($B395&lt;VLOOKUP(E$6&amp;" Equity",Param,4,0),"",IFERROR(VLOOKUP($B395,OFFSET(Input!$A$1,0,MATCH(Index!E$6&amp;" Equity",Input!$1:$1,0)-1,10000,2),2,0),E394))</f>
        <v/>
      </c>
      <c r="F395" s="33">
        <v>84.35</v>
      </c>
      <c r="H395">
        <f ca="1">IFERROR(VLOOKUP($B395,OFFSET(Input!$A$1,0,MATCH(Index!H$6,Input!$1:$1,0)-1,10000,2),2,0),0)</f>
        <v>0</v>
      </c>
      <c r="I395">
        <f ca="1">IFERROR(VLOOKUP($B395,OFFSET(Input!$A$1,0,MATCH(Index!I$6,Input!$1:$1,0)-1,10000,2),2,0),0)</f>
        <v>0</v>
      </c>
      <c r="K395" t="e">
        <f t="shared" ca="1" si="38"/>
        <v>#VALUE!</v>
      </c>
      <c r="L395" s="30">
        <f t="shared" ca="1" si="39"/>
        <v>60.380912166309997</v>
      </c>
      <c r="N395" t="e">
        <f t="shared" ca="1" si="40"/>
        <v>#VALUE!</v>
      </c>
      <c r="O395">
        <f t="shared" ca="1" si="41"/>
        <v>-3.432159118011991E-3</v>
      </c>
      <c r="AE395">
        <f ca="1">VLOOKUP($B395,OFFSET(Input!$A$1,0,MATCH(Index!AE$6&amp;" Index",Input!$1:$1,0)-1,10000,2),2,0)</f>
        <v>15.42</v>
      </c>
    </row>
    <row r="396" spans="2:31" x14ac:dyDescent="0.25">
      <c r="B396" s="2">
        <v>38097</v>
      </c>
      <c r="C396">
        <f t="shared" ca="1" si="36"/>
        <v>0</v>
      </c>
      <c r="D396">
        <f t="shared" ca="1" si="37"/>
        <v>0</v>
      </c>
      <c r="E396" t="str">
        <f ca="1">IF($B396&lt;VLOOKUP(E$6&amp;" Equity",Param,4,0),"",IFERROR(VLOOKUP($B396,OFFSET(Input!$A$1,0,MATCH(Index!E$6&amp;" Equity",Input!$1:$1,0)-1,10000,2),2,0),E395))</f>
        <v/>
      </c>
      <c r="F396" s="33">
        <v>83.61</v>
      </c>
      <c r="H396">
        <f ca="1">IFERROR(VLOOKUP($B396,OFFSET(Input!$A$1,0,MATCH(Index!H$6,Input!$1:$1,0)-1,10000,2),2,0),0)</f>
        <v>0</v>
      </c>
      <c r="I396">
        <f ca="1">IFERROR(VLOOKUP($B396,OFFSET(Input!$A$1,0,MATCH(Index!I$6,Input!$1:$1,0)-1,10000,2),2,0),0)</f>
        <v>0</v>
      </c>
      <c r="K396" t="e">
        <f t="shared" ca="1" si="38"/>
        <v>#VALUE!</v>
      </c>
      <c r="L396" s="30">
        <f t="shared" ca="1" si="39"/>
        <v>59.85119224926116</v>
      </c>
      <c r="N396" t="e">
        <f t="shared" ca="1" si="40"/>
        <v>#VALUE!</v>
      </c>
      <c r="O396">
        <f t="shared" ca="1" si="41"/>
        <v>-8.811678830010744E-3</v>
      </c>
      <c r="AE396">
        <f ca="1">VLOOKUP($B396,OFFSET(Input!$A$1,0,MATCH(Index!AE$6&amp;" Index",Input!$1:$1,0)-1,10000,2),2,0)</f>
        <v>16.670000000000002</v>
      </c>
    </row>
    <row r="397" spans="2:31" x14ac:dyDescent="0.25">
      <c r="B397" s="2">
        <v>38098</v>
      </c>
      <c r="C397">
        <f t="shared" ca="1" si="36"/>
        <v>0</v>
      </c>
      <c r="D397">
        <f t="shared" ca="1" si="37"/>
        <v>0</v>
      </c>
      <c r="E397" t="str">
        <f ca="1">IF($B397&lt;VLOOKUP(E$6&amp;" Equity",Param,4,0),"",IFERROR(VLOOKUP($B397,OFFSET(Input!$A$1,0,MATCH(Index!E$6&amp;" Equity",Input!$1:$1,0)-1,10000,2),2,0),E396))</f>
        <v/>
      </c>
      <c r="F397" s="33">
        <v>84</v>
      </c>
      <c r="H397">
        <f ca="1">IFERROR(VLOOKUP($B397,OFFSET(Input!$A$1,0,MATCH(Index!H$6,Input!$1:$1,0)-1,10000,2),2,0),0)</f>
        <v>0</v>
      </c>
      <c r="I397">
        <f ca="1">IFERROR(VLOOKUP($B397,OFFSET(Input!$A$1,0,MATCH(Index!I$6,Input!$1:$1,0)-1,10000,2),2,0),0)</f>
        <v>0</v>
      </c>
      <c r="K397" t="e">
        <f t="shared" ca="1" si="38"/>
        <v>#VALUE!</v>
      </c>
      <c r="L397" s="30">
        <f t="shared" ca="1" si="39"/>
        <v>60.130368962300409</v>
      </c>
      <c r="N397" t="e">
        <f t="shared" ca="1" si="40"/>
        <v>#VALUE!</v>
      </c>
      <c r="O397">
        <f t="shared" ca="1" si="41"/>
        <v>4.6536686813470358E-3</v>
      </c>
      <c r="AE397">
        <f ca="1">VLOOKUP($B397,OFFSET(Input!$A$1,0,MATCH(Index!AE$6&amp;" Index",Input!$1:$1,0)-1,10000,2),2,0)</f>
        <v>15.6</v>
      </c>
    </row>
    <row r="398" spans="2:31" x14ac:dyDescent="0.25">
      <c r="B398" s="2">
        <v>38099</v>
      </c>
      <c r="C398">
        <f t="shared" ca="1" si="36"/>
        <v>0</v>
      </c>
      <c r="D398">
        <f t="shared" ca="1" si="37"/>
        <v>0</v>
      </c>
      <c r="E398" t="str">
        <f ca="1">IF($B398&lt;VLOOKUP(E$6&amp;" Equity",Param,4,0),"",IFERROR(VLOOKUP($B398,OFFSET(Input!$A$1,0,MATCH(Index!E$6&amp;" Equity",Input!$1:$1,0)-1,10000,2),2,0),E397))</f>
        <v/>
      </c>
      <c r="F398" s="33">
        <v>84.56</v>
      </c>
      <c r="H398">
        <f ca="1">IFERROR(VLOOKUP($B398,OFFSET(Input!$A$1,0,MATCH(Index!H$6,Input!$1:$1,0)-1,10000,2),2,0),0)</f>
        <v>0</v>
      </c>
      <c r="I398">
        <f ca="1">IFERROR(VLOOKUP($B398,OFFSET(Input!$A$1,0,MATCH(Index!I$6,Input!$1:$1,0)-1,10000,2),2,0),0)</f>
        <v>0</v>
      </c>
      <c r="K398" t="e">
        <f t="shared" ca="1" si="38"/>
        <v>#VALUE!</v>
      </c>
      <c r="L398" s="30">
        <f t="shared" ca="1" si="39"/>
        <v>60.531238088715739</v>
      </c>
      <c r="N398" t="e">
        <f t="shared" ca="1" si="40"/>
        <v>#VALUE!</v>
      </c>
      <c r="O398">
        <f t="shared" ca="1" si="41"/>
        <v>6.6445427186685108E-3</v>
      </c>
      <c r="AE398">
        <f ca="1">VLOOKUP($B398,OFFSET(Input!$A$1,0,MATCH(Index!AE$6&amp;" Index",Input!$1:$1,0)-1,10000,2),2,0)</f>
        <v>14.61</v>
      </c>
    </row>
    <row r="399" spans="2:31" x14ac:dyDescent="0.25">
      <c r="B399" s="2">
        <v>38100</v>
      </c>
      <c r="C399">
        <f t="shared" ca="1" si="36"/>
        <v>0</v>
      </c>
      <c r="D399">
        <f t="shared" ca="1" si="37"/>
        <v>0</v>
      </c>
      <c r="E399" t="str">
        <f ca="1">IF($B399&lt;VLOOKUP(E$6&amp;" Equity",Param,4,0),"",IFERROR(VLOOKUP($B399,OFFSET(Input!$A$1,0,MATCH(Index!E$6&amp;" Equity",Input!$1:$1,0)-1,10000,2),2,0),E398))</f>
        <v/>
      </c>
      <c r="F399" s="33">
        <v>84.05</v>
      </c>
      <c r="H399">
        <f ca="1">IFERROR(VLOOKUP($B399,OFFSET(Input!$A$1,0,MATCH(Index!H$6,Input!$1:$1,0)-1,10000,2),2,0),0)</f>
        <v>0</v>
      </c>
      <c r="I399">
        <f ca="1">IFERROR(VLOOKUP($B399,OFFSET(Input!$A$1,0,MATCH(Index!I$6,Input!$1:$1,0)-1,10000,2),2,0),0)</f>
        <v>0</v>
      </c>
      <c r="K399" t="e">
        <f t="shared" ca="1" si="38"/>
        <v>#VALUE!</v>
      </c>
      <c r="L399" s="30">
        <f t="shared" ca="1" si="39"/>
        <v>60.166160848587481</v>
      </c>
      <c r="N399" t="e">
        <f t="shared" ca="1" si="40"/>
        <v>#VALUE!</v>
      </c>
      <c r="O399">
        <f t="shared" ca="1" si="41"/>
        <v>-6.0494817073576306E-3</v>
      </c>
      <c r="AE399">
        <f ca="1">VLOOKUP($B399,OFFSET(Input!$A$1,0,MATCH(Index!AE$6&amp;" Index",Input!$1:$1,0)-1,10000,2),2,0)</f>
        <v>14.01</v>
      </c>
    </row>
    <row r="400" spans="2:31" x14ac:dyDescent="0.25">
      <c r="B400" s="2">
        <v>38103</v>
      </c>
      <c r="C400">
        <f t="shared" ca="1" si="36"/>
        <v>0</v>
      </c>
      <c r="D400">
        <f t="shared" ca="1" si="37"/>
        <v>0</v>
      </c>
      <c r="E400" t="str">
        <f ca="1">IF($B400&lt;VLOOKUP(E$6&amp;" Equity",Param,4,0),"",IFERROR(VLOOKUP($B400,OFFSET(Input!$A$1,0,MATCH(Index!E$6&amp;" Equity",Input!$1:$1,0)-1,10000,2),2,0),E399))</f>
        <v/>
      </c>
      <c r="F400" s="33">
        <v>84.26</v>
      </c>
      <c r="H400">
        <f ca="1">IFERROR(VLOOKUP($B400,OFFSET(Input!$A$1,0,MATCH(Index!H$6,Input!$1:$1,0)-1,10000,2),2,0),0)</f>
        <v>0</v>
      </c>
      <c r="I400">
        <f ca="1">IFERROR(VLOOKUP($B400,OFFSET(Input!$A$1,0,MATCH(Index!I$6,Input!$1:$1,0)-1,10000,2),2,0),0)</f>
        <v>0</v>
      </c>
      <c r="K400" t="e">
        <f t="shared" ca="1" si="38"/>
        <v>#VALUE!</v>
      </c>
      <c r="L400" s="30">
        <f t="shared" ca="1" si="39"/>
        <v>60.316486770993244</v>
      </c>
      <c r="N400" t="e">
        <f t="shared" ca="1" si="40"/>
        <v>#VALUE!</v>
      </c>
      <c r="O400">
        <f t="shared" ca="1" si="41"/>
        <v>2.4953966962460361E-3</v>
      </c>
      <c r="AE400">
        <f ca="1">VLOOKUP($B400,OFFSET(Input!$A$1,0,MATCH(Index!AE$6&amp;" Index",Input!$1:$1,0)-1,10000,2),2,0)</f>
        <v>14.77</v>
      </c>
    </row>
    <row r="401" spans="2:31" x14ac:dyDescent="0.25">
      <c r="B401" s="2">
        <v>38104</v>
      </c>
      <c r="C401">
        <f t="shared" ca="1" si="36"/>
        <v>0</v>
      </c>
      <c r="D401">
        <f t="shared" ca="1" si="37"/>
        <v>0</v>
      </c>
      <c r="E401" t="str">
        <f ca="1">IF($B401&lt;VLOOKUP(E$6&amp;" Equity",Param,4,0),"",IFERROR(VLOOKUP($B401,OFFSET(Input!$A$1,0,MATCH(Index!E$6&amp;" Equity",Input!$1:$1,0)-1,10000,2),2,0),E400))</f>
        <v/>
      </c>
      <c r="F401" s="33">
        <v>84.5</v>
      </c>
      <c r="H401">
        <f ca="1">IFERROR(VLOOKUP($B401,OFFSET(Input!$A$1,0,MATCH(Index!H$6,Input!$1:$1,0)-1,10000,2),2,0),0)</f>
        <v>0</v>
      </c>
      <c r="I401">
        <f ca="1">IFERROR(VLOOKUP($B401,OFFSET(Input!$A$1,0,MATCH(Index!I$6,Input!$1:$1,0)-1,10000,2),2,0),0)</f>
        <v>0</v>
      </c>
      <c r="K401" t="e">
        <f t="shared" ca="1" si="38"/>
        <v>#VALUE!</v>
      </c>
      <c r="L401" s="30">
        <f t="shared" ca="1" si="39"/>
        <v>60.488287825171241</v>
      </c>
      <c r="N401" t="e">
        <f t="shared" ca="1" si="40"/>
        <v>#VALUE!</v>
      </c>
      <c r="O401">
        <f t="shared" ca="1" si="41"/>
        <v>2.8442778122575807E-3</v>
      </c>
      <c r="AE401">
        <f ca="1">VLOOKUP($B401,OFFSET(Input!$A$1,0,MATCH(Index!AE$6&amp;" Index",Input!$1:$1,0)-1,10000,2),2,0)</f>
        <v>15.07</v>
      </c>
    </row>
    <row r="402" spans="2:31" x14ac:dyDescent="0.25">
      <c r="B402" s="2">
        <v>38105</v>
      </c>
      <c r="C402">
        <f t="shared" ca="1" si="36"/>
        <v>0</v>
      </c>
      <c r="D402">
        <f t="shared" ca="1" si="37"/>
        <v>0</v>
      </c>
      <c r="E402" t="str">
        <f ca="1">IF($B402&lt;VLOOKUP(E$6&amp;" Equity",Param,4,0),"",IFERROR(VLOOKUP($B402,OFFSET(Input!$A$1,0,MATCH(Index!E$6&amp;" Equity",Input!$1:$1,0)-1,10000,2),2,0),E401))</f>
        <v/>
      </c>
      <c r="F402" s="33">
        <v>83.64</v>
      </c>
      <c r="H402">
        <f ca="1">IFERROR(VLOOKUP($B402,OFFSET(Input!$A$1,0,MATCH(Index!H$6,Input!$1:$1,0)-1,10000,2),2,0),0)</f>
        <v>0</v>
      </c>
      <c r="I402">
        <f ca="1">IFERROR(VLOOKUP($B402,OFFSET(Input!$A$1,0,MATCH(Index!I$6,Input!$1:$1,0)-1,10000,2),2,0),0)</f>
        <v>0</v>
      </c>
      <c r="K402" t="e">
        <f t="shared" ca="1" si="38"/>
        <v>#VALUE!</v>
      </c>
      <c r="L402" s="30">
        <f t="shared" ca="1" si="39"/>
        <v>59.872667381033402</v>
      </c>
      <c r="N402" t="e">
        <f t="shared" ca="1" si="40"/>
        <v>#VALUE!</v>
      </c>
      <c r="O402">
        <f t="shared" ca="1" si="41"/>
        <v>-1.0229659802695339E-2</v>
      </c>
      <c r="AE402">
        <f ca="1">VLOOKUP($B402,OFFSET(Input!$A$1,0,MATCH(Index!AE$6&amp;" Index",Input!$1:$1,0)-1,10000,2),2,0)</f>
        <v>16.29</v>
      </c>
    </row>
    <row r="403" spans="2:31" x14ac:dyDescent="0.25">
      <c r="B403" s="2">
        <v>38106</v>
      </c>
      <c r="C403">
        <f t="shared" ca="1" si="36"/>
        <v>0</v>
      </c>
      <c r="D403">
        <f t="shared" ca="1" si="37"/>
        <v>0</v>
      </c>
      <c r="E403" t="str">
        <f ca="1">IF($B403&lt;VLOOKUP(E$6&amp;" Equity",Param,4,0),"",IFERROR(VLOOKUP($B403,OFFSET(Input!$A$1,0,MATCH(Index!E$6&amp;" Equity",Input!$1:$1,0)-1,10000,2),2,0),E402))</f>
        <v/>
      </c>
      <c r="F403" s="33">
        <v>83.44</v>
      </c>
      <c r="H403">
        <f ca="1">IFERROR(VLOOKUP($B403,OFFSET(Input!$A$1,0,MATCH(Index!H$6,Input!$1:$1,0)-1,10000,2),2,0),0)</f>
        <v>0</v>
      </c>
      <c r="I403">
        <f ca="1">IFERROR(VLOOKUP($B403,OFFSET(Input!$A$1,0,MATCH(Index!I$6,Input!$1:$1,0)-1,10000,2),2,0),0)</f>
        <v>0</v>
      </c>
      <c r="K403" t="e">
        <f t="shared" ca="1" si="38"/>
        <v>#VALUE!</v>
      </c>
      <c r="L403" s="30">
        <f t="shared" ca="1" si="39"/>
        <v>59.729499835885065</v>
      </c>
      <c r="N403" t="e">
        <f t="shared" ca="1" si="40"/>
        <v>#VALUE!</v>
      </c>
      <c r="O403">
        <f t="shared" ca="1" si="41"/>
        <v>-2.3940638679158656E-3</v>
      </c>
      <c r="AE403">
        <f ca="1">VLOOKUP($B403,OFFSET(Input!$A$1,0,MATCH(Index!AE$6&amp;" Index",Input!$1:$1,0)-1,10000,2),2,0)</f>
        <v>16.600000000000001</v>
      </c>
    </row>
    <row r="404" spans="2:31" x14ac:dyDescent="0.25">
      <c r="B404" s="2">
        <v>38107</v>
      </c>
      <c r="C404">
        <f t="shared" ca="1" si="36"/>
        <v>0</v>
      </c>
      <c r="D404">
        <f t="shared" ca="1" si="37"/>
        <v>0</v>
      </c>
      <c r="E404" t="str">
        <f ca="1">IF($B404&lt;VLOOKUP(E$6&amp;" Equity",Param,4,0),"",IFERROR(VLOOKUP($B404,OFFSET(Input!$A$1,0,MATCH(Index!E$6&amp;" Equity",Input!$1:$1,0)-1,10000,2),2,0),E403))</f>
        <v/>
      </c>
      <c r="F404" s="33">
        <v>83.65</v>
      </c>
      <c r="H404">
        <f ca="1">IFERROR(VLOOKUP($B404,OFFSET(Input!$A$1,0,MATCH(Index!H$6,Input!$1:$1,0)-1,10000,2),2,0),0)</f>
        <v>0</v>
      </c>
      <c r="I404">
        <f ca="1">IFERROR(VLOOKUP($B404,OFFSET(Input!$A$1,0,MATCH(Index!I$6,Input!$1:$1,0)-1,10000,2),2,0),0)</f>
        <v>0</v>
      </c>
      <c r="K404" t="e">
        <f t="shared" ca="1" si="38"/>
        <v>#VALUE!</v>
      </c>
      <c r="L404" s="30">
        <f t="shared" ca="1" si="39"/>
        <v>59.879825758290828</v>
      </c>
      <c r="N404" t="e">
        <f t="shared" ca="1" si="40"/>
        <v>#VALUE!</v>
      </c>
      <c r="O404">
        <f t="shared" ca="1" si="41"/>
        <v>2.5136167403161211E-3</v>
      </c>
      <c r="AE404">
        <f ca="1">VLOOKUP($B404,OFFSET(Input!$A$1,0,MATCH(Index!AE$6&amp;" Index",Input!$1:$1,0)-1,10000,2),2,0)</f>
        <v>17.190000000000001</v>
      </c>
    </row>
    <row r="405" spans="2:31" x14ac:dyDescent="0.25">
      <c r="B405" s="2">
        <v>38110</v>
      </c>
      <c r="C405">
        <f t="shared" ca="1" si="36"/>
        <v>1</v>
      </c>
      <c r="D405">
        <f t="shared" ca="1" si="37"/>
        <v>0</v>
      </c>
      <c r="E405" t="str">
        <f ca="1">IF($B405&lt;VLOOKUP(E$6&amp;" Equity",Param,4,0),"",IFERROR(VLOOKUP($B405,OFFSET(Input!$A$1,0,MATCH(Index!E$6&amp;" Equity",Input!$1:$1,0)-1,10000,2),2,0),E404))</f>
        <v/>
      </c>
      <c r="F405" s="33">
        <v>83.37</v>
      </c>
      <c r="H405">
        <f ca="1">IFERROR(VLOOKUP($B405,OFFSET(Input!$A$1,0,MATCH(Index!H$6,Input!$1:$1,0)-1,10000,2),2,0),0)</f>
        <v>0</v>
      </c>
      <c r="I405">
        <f ca="1">IFERROR(VLOOKUP($B405,OFFSET(Input!$A$1,0,MATCH(Index!I$6,Input!$1:$1,0)-1,10000,2),2,0),0)</f>
        <v>0.325098</v>
      </c>
      <c r="K405" t="e">
        <f t="shared" ca="1" si="38"/>
        <v>#VALUE!</v>
      </c>
      <c r="L405" s="30">
        <f t="shared" ca="1" si="39"/>
        <v>59.912108608046317</v>
      </c>
      <c r="N405" t="e">
        <f t="shared" ca="1" si="40"/>
        <v>#VALUE!</v>
      </c>
      <c r="O405">
        <f t="shared" ca="1" si="41"/>
        <v>5.3898203927960726E-4</v>
      </c>
      <c r="AE405">
        <f ca="1">VLOOKUP($B405,OFFSET(Input!$A$1,0,MATCH(Index!AE$6&amp;" Index",Input!$1:$1,0)-1,10000,2),2,0)</f>
        <v>16.62</v>
      </c>
    </row>
    <row r="406" spans="2:31" x14ac:dyDescent="0.25">
      <c r="B406" s="2">
        <v>38111</v>
      </c>
      <c r="C406">
        <f t="shared" ca="1" si="36"/>
        <v>0</v>
      </c>
      <c r="D406">
        <f t="shared" ca="1" si="37"/>
        <v>1</v>
      </c>
      <c r="E406" t="str">
        <f ca="1">IF($B406&lt;VLOOKUP(E$6&amp;" Equity",Param,4,0),"",IFERROR(VLOOKUP($B406,OFFSET(Input!$A$1,0,MATCH(Index!E$6&amp;" Equity",Input!$1:$1,0)-1,10000,2),2,0),E405))</f>
        <v/>
      </c>
      <c r="F406" s="33">
        <v>82.95</v>
      </c>
      <c r="H406">
        <f ca="1">IFERROR(VLOOKUP($B406,OFFSET(Input!$A$1,0,MATCH(Index!H$6,Input!$1:$1,0)-1,10000,2),2,0),0)</f>
        <v>0</v>
      </c>
      <c r="I406">
        <f ca="1">IFERROR(VLOOKUP($B406,OFFSET(Input!$A$1,0,MATCH(Index!I$6,Input!$1:$1,0)-1,10000,2),2,0),0)</f>
        <v>0</v>
      </c>
      <c r="K406" t="e">
        <f t="shared" ca="1" si="38"/>
        <v>#VALUE!</v>
      </c>
      <c r="L406" s="30">
        <f t="shared" ca="1" si="39"/>
        <v>59.610284383320639</v>
      </c>
      <c r="N406" t="e">
        <f t="shared" ca="1" si="40"/>
        <v>#VALUE!</v>
      </c>
      <c r="O406">
        <f t="shared" ca="1" si="41"/>
        <v>-5.0505157860685915E-3</v>
      </c>
      <c r="AE406">
        <f ca="1">VLOOKUP($B406,OFFSET(Input!$A$1,0,MATCH(Index!AE$6&amp;" Index",Input!$1:$1,0)-1,10000,2),2,0)</f>
        <v>16.55</v>
      </c>
    </row>
    <row r="407" spans="2:31" x14ac:dyDescent="0.25">
      <c r="B407" s="2">
        <v>38112</v>
      </c>
      <c r="C407">
        <f t="shared" ca="1" si="36"/>
        <v>0</v>
      </c>
      <c r="D407">
        <f t="shared" ca="1" si="37"/>
        <v>2</v>
      </c>
      <c r="E407" t="str">
        <f ca="1">IF($B407&lt;VLOOKUP(E$6&amp;" Equity",Param,4,0),"",IFERROR(VLOOKUP($B407,OFFSET(Input!$A$1,0,MATCH(Index!E$6&amp;" Equity",Input!$1:$1,0)-1,10000,2),2,0),E406))</f>
        <v/>
      </c>
      <c r="F407" s="33">
        <v>82.55</v>
      </c>
      <c r="H407">
        <f ca="1">IFERROR(VLOOKUP($B407,OFFSET(Input!$A$1,0,MATCH(Index!H$6,Input!$1:$1,0)-1,10000,2),2,0),0)</f>
        <v>0</v>
      </c>
      <c r="I407">
        <f ca="1">IFERROR(VLOOKUP($B407,OFFSET(Input!$A$1,0,MATCH(Index!I$6,Input!$1:$1,0)-1,10000,2),2,0),0)</f>
        <v>0</v>
      </c>
      <c r="K407" t="e">
        <f t="shared" ca="1" si="38"/>
        <v>#VALUE!</v>
      </c>
      <c r="L407" s="30">
        <f t="shared" ca="1" si="39"/>
        <v>59.322832740724756</v>
      </c>
      <c r="N407" t="e">
        <f t="shared" ca="1" si="40"/>
        <v>#VALUE!</v>
      </c>
      <c r="O407">
        <f t="shared" ca="1" si="41"/>
        <v>-4.8338462703165185E-3</v>
      </c>
      <c r="AE407">
        <f ca="1">VLOOKUP($B407,OFFSET(Input!$A$1,0,MATCH(Index!AE$6&amp;" Index",Input!$1:$1,0)-1,10000,2),2,0)</f>
        <v>15.77</v>
      </c>
    </row>
    <row r="408" spans="2:31" x14ac:dyDescent="0.25">
      <c r="B408" s="2">
        <v>38113</v>
      </c>
      <c r="C408">
        <f t="shared" ca="1" si="36"/>
        <v>0</v>
      </c>
      <c r="D408">
        <f t="shared" ca="1" si="37"/>
        <v>3</v>
      </c>
      <c r="E408" t="str">
        <f ca="1">IF($B408&lt;VLOOKUP(E$6&amp;" Equity",Param,4,0),"",IFERROR(VLOOKUP($B408,OFFSET(Input!$A$1,0,MATCH(Index!E$6&amp;" Equity",Input!$1:$1,0)-1,10000,2),2,0),E407))</f>
        <v/>
      </c>
      <c r="F408" s="33">
        <v>82.43</v>
      </c>
      <c r="H408">
        <f ca="1">IFERROR(VLOOKUP($B408,OFFSET(Input!$A$1,0,MATCH(Index!H$6,Input!$1:$1,0)-1,10000,2),2,0),0)</f>
        <v>0</v>
      </c>
      <c r="I408">
        <f ca="1">IFERROR(VLOOKUP($B408,OFFSET(Input!$A$1,0,MATCH(Index!I$6,Input!$1:$1,0)-1,10000,2),2,0),0)</f>
        <v>0</v>
      </c>
      <c r="K408" t="e">
        <f t="shared" ca="1" si="38"/>
        <v>#VALUE!</v>
      </c>
      <c r="L408" s="30">
        <f t="shared" ca="1" si="39"/>
        <v>59.236597247946001</v>
      </c>
      <c r="N408" t="e">
        <f t="shared" ca="1" si="40"/>
        <v>#VALUE!</v>
      </c>
      <c r="O408">
        <f t="shared" ca="1" si="41"/>
        <v>-1.4547220410007504E-3</v>
      </c>
      <c r="AE408">
        <f ca="1">VLOOKUP($B408,OFFSET(Input!$A$1,0,MATCH(Index!AE$6&amp;" Index",Input!$1:$1,0)-1,10000,2),2,0)</f>
        <v>17.05</v>
      </c>
    </row>
    <row r="409" spans="2:31" x14ac:dyDescent="0.25">
      <c r="B409" s="2">
        <v>38114</v>
      </c>
      <c r="C409">
        <f t="shared" ca="1" si="36"/>
        <v>0</v>
      </c>
      <c r="D409">
        <f t="shared" ca="1" si="37"/>
        <v>4</v>
      </c>
      <c r="E409" t="str">
        <f ca="1">IF($B409&lt;VLOOKUP(E$6&amp;" Equity",Param,4,0),"",IFERROR(VLOOKUP($B409,OFFSET(Input!$A$1,0,MATCH(Index!E$6&amp;" Equity",Input!$1:$1,0)-1,10000,2),2,0),E408))</f>
        <v/>
      </c>
      <c r="F409" s="33">
        <v>81.33</v>
      </c>
      <c r="H409">
        <f ca="1">IFERROR(VLOOKUP($B409,OFFSET(Input!$A$1,0,MATCH(Index!H$6,Input!$1:$1,0)-1,10000,2),2,0),0)</f>
        <v>0</v>
      </c>
      <c r="I409">
        <f ca="1">IFERROR(VLOOKUP($B409,OFFSET(Input!$A$1,0,MATCH(Index!I$6,Input!$1:$1,0)-1,10000,2),2,0),0)</f>
        <v>0</v>
      </c>
      <c r="K409" t="e">
        <f t="shared" ca="1" si="38"/>
        <v>#VALUE!</v>
      </c>
      <c r="L409" s="30">
        <f t="shared" ca="1" si="39"/>
        <v>58.446105230807326</v>
      </c>
      <c r="N409" t="e">
        <f t="shared" ca="1" si="40"/>
        <v>#VALUE!</v>
      </c>
      <c r="O409">
        <f t="shared" ca="1" si="41"/>
        <v>-1.3434496146452351E-2</v>
      </c>
      <c r="AE409">
        <f ca="1">VLOOKUP($B409,OFFSET(Input!$A$1,0,MATCH(Index!AE$6&amp;" Index",Input!$1:$1,0)-1,10000,2),2,0)</f>
        <v>18.13</v>
      </c>
    </row>
    <row r="410" spans="2:31" x14ac:dyDescent="0.25">
      <c r="B410" s="2">
        <v>38117</v>
      </c>
      <c r="C410">
        <f t="shared" ca="1" si="36"/>
        <v>0</v>
      </c>
      <c r="D410">
        <f t="shared" ca="1" si="37"/>
        <v>5</v>
      </c>
      <c r="E410" t="str">
        <f ca="1">IF($B410&lt;VLOOKUP(E$6&amp;" Equity",Param,4,0),"",IFERROR(VLOOKUP($B410,OFFSET(Input!$A$1,0,MATCH(Index!E$6&amp;" Equity",Input!$1:$1,0)-1,10000,2),2,0),E409))</f>
        <v/>
      </c>
      <c r="F410" s="33">
        <v>81.209999999999994</v>
      </c>
      <c r="H410">
        <f ca="1">IFERROR(VLOOKUP($B410,OFFSET(Input!$A$1,0,MATCH(Index!H$6,Input!$1:$1,0)-1,10000,2),2,0),0)</f>
        <v>0</v>
      </c>
      <c r="I410">
        <f ca="1">IFERROR(VLOOKUP($B410,OFFSET(Input!$A$1,0,MATCH(Index!I$6,Input!$1:$1,0)-1,10000,2),2,0),0)</f>
        <v>0</v>
      </c>
      <c r="K410" t="e">
        <f t="shared" ca="1" si="38"/>
        <v>#VALUE!</v>
      </c>
      <c r="L410" s="30">
        <f t="shared" ca="1" si="39"/>
        <v>58.359869738028557</v>
      </c>
      <c r="N410" t="e">
        <f t="shared" ca="1" si="40"/>
        <v>#VALUE!</v>
      </c>
      <c r="O410">
        <f t="shared" ca="1" si="41"/>
        <v>-1.4765598843643857E-3</v>
      </c>
      <c r="AE410">
        <f ca="1">VLOOKUP($B410,OFFSET(Input!$A$1,0,MATCH(Index!AE$6&amp;" Index",Input!$1:$1,0)-1,10000,2),2,0)</f>
        <v>19.77</v>
      </c>
    </row>
    <row r="411" spans="2:31" x14ac:dyDescent="0.25">
      <c r="B411" s="2">
        <v>38118</v>
      </c>
      <c r="C411">
        <f t="shared" ca="1" si="36"/>
        <v>0</v>
      </c>
      <c r="D411">
        <f t="shared" ca="1" si="37"/>
        <v>0</v>
      </c>
      <c r="E411" t="str">
        <f ca="1">IF($B411&lt;VLOOKUP(E$6&amp;" Equity",Param,4,0),"",IFERROR(VLOOKUP($B411,OFFSET(Input!$A$1,0,MATCH(Index!E$6&amp;" Equity",Input!$1:$1,0)-1,10000,2),2,0),E410))</f>
        <v/>
      </c>
      <c r="F411" s="33">
        <v>81.45</v>
      </c>
      <c r="H411">
        <f ca="1">IFERROR(VLOOKUP($B411,OFFSET(Input!$A$1,0,MATCH(Index!H$6,Input!$1:$1,0)-1,10000,2),2,0),0)</f>
        <v>0</v>
      </c>
      <c r="I411">
        <f ca="1">IFERROR(VLOOKUP($B411,OFFSET(Input!$A$1,0,MATCH(Index!I$6,Input!$1:$1,0)-1,10000,2),2,0),0)</f>
        <v>0</v>
      </c>
      <c r="K411" t="e">
        <f t="shared" ca="1" si="38"/>
        <v>#VALUE!</v>
      </c>
      <c r="L411" s="30">
        <f t="shared" ca="1" si="39"/>
        <v>58.532340723586096</v>
      </c>
      <c r="N411" t="e">
        <f t="shared" ca="1" si="40"/>
        <v>#VALUE!</v>
      </c>
      <c r="O411">
        <f t="shared" ca="1" si="41"/>
        <v>2.9509427537348139E-3</v>
      </c>
      <c r="AE411">
        <f ca="1">VLOOKUP($B411,OFFSET(Input!$A$1,0,MATCH(Index!AE$6&amp;" Index",Input!$1:$1,0)-1,10000,2),2,0)</f>
        <v>18.57</v>
      </c>
    </row>
    <row r="412" spans="2:31" x14ac:dyDescent="0.25">
      <c r="B412" s="2">
        <v>38119</v>
      </c>
      <c r="C412">
        <f t="shared" ca="1" si="36"/>
        <v>0</v>
      </c>
      <c r="D412">
        <f t="shared" ca="1" si="37"/>
        <v>0</v>
      </c>
      <c r="E412" t="str">
        <f ca="1">IF($B412&lt;VLOOKUP(E$6&amp;" Equity",Param,4,0),"",IFERROR(VLOOKUP($B412,OFFSET(Input!$A$1,0,MATCH(Index!E$6&amp;" Equity",Input!$1:$1,0)-1,10000,2),2,0),E411))</f>
        <v/>
      </c>
      <c r="F412" s="33">
        <v>80.97</v>
      </c>
      <c r="H412">
        <f ca="1">IFERROR(VLOOKUP($B412,OFFSET(Input!$A$1,0,MATCH(Index!H$6,Input!$1:$1,0)-1,10000,2),2,0),0)</f>
        <v>0</v>
      </c>
      <c r="I412">
        <f ca="1">IFERROR(VLOOKUP($B412,OFFSET(Input!$A$1,0,MATCH(Index!I$6,Input!$1:$1,0)-1,10000,2),2,0),0)</f>
        <v>0</v>
      </c>
      <c r="K412" t="e">
        <f t="shared" ca="1" si="38"/>
        <v>#VALUE!</v>
      </c>
      <c r="L412" s="30">
        <f t="shared" ca="1" si="39"/>
        <v>58.18739875247104</v>
      </c>
      <c r="N412" t="e">
        <f t="shared" ca="1" si="40"/>
        <v>#VALUE!</v>
      </c>
      <c r="O412">
        <f t="shared" ca="1" si="41"/>
        <v>-5.9106193500311878E-3</v>
      </c>
      <c r="AE412">
        <f ca="1">VLOOKUP($B412,OFFSET(Input!$A$1,0,MATCH(Index!AE$6&amp;" Index",Input!$1:$1,0)-1,10000,2),2,0)</f>
        <v>18.14</v>
      </c>
    </row>
    <row r="413" spans="2:31" x14ac:dyDescent="0.25">
      <c r="B413" s="2">
        <v>38120</v>
      </c>
      <c r="C413">
        <f t="shared" ca="1" si="36"/>
        <v>0</v>
      </c>
      <c r="D413">
        <f t="shared" ca="1" si="37"/>
        <v>0</v>
      </c>
      <c r="E413" t="str">
        <f ca="1">IF($B413&lt;VLOOKUP(E$6&amp;" Equity",Param,4,0),"",IFERROR(VLOOKUP($B413,OFFSET(Input!$A$1,0,MATCH(Index!E$6&amp;" Equity",Input!$1:$1,0)-1,10000,2),2,0),E412))</f>
        <v/>
      </c>
      <c r="F413" s="33">
        <v>80.61</v>
      </c>
      <c r="H413">
        <f ca="1">IFERROR(VLOOKUP($B413,OFFSET(Input!$A$1,0,MATCH(Index!H$6,Input!$1:$1,0)-1,10000,2),2,0),0)</f>
        <v>0</v>
      </c>
      <c r="I413">
        <f ca="1">IFERROR(VLOOKUP($B413,OFFSET(Input!$A$1,0,MATCH(Index!I$6,Input!$1:$1,0)-1,10000,2),2,0),0)</f>
        <v>0</v>
      </c>
      <c r="K413" t="e">
        <f t="shared" ca="1" si="38"/>
        <v>#VALUE!</v>
      </c>
      <c r="L413" s="30">
        <f t="shared" ca="1" si="39"/>
        <v>57.928692274134747</v>
      </c>
      <c r="N413" t="e">
        <f t="shared" ca="1" si="40"/>
        <v>#VALUE!</v>
      </c>
      <c r="O413">
        <f t="shared" ca="1" si="41"/>
        <v>-4.4560044025134509E-3</v>
      </c>
      <c r="AE413">
        <f ca="1">VLOOKUP($B413,OFFSET(Input!$A$1,0,MATCH(Index!AE$6&amp;" Index",Input!$1:$1,0)-1,10000,2),2,0)</f>
        <v>18.86</v>
      </c>
    </row>
    <row r="414" spans="2:31" x14ac:dyDescent="0.25">
      <c r="B414" s="2">
        <v>38121</v>
      </c>
      <c r="C414">
        <f t="shared" ca="1" si="36"/>
        <v>0</v>
      </c>
      <c r="D414">
        <f t="shared" ca="1" si="37"/>
        <v>0</v>
      </c>
      <c r="E414" t="str">
        <f ca="1">IF($B414&lt;VLOOKUP(E$6&amp;" Equity",Param,4,0),"",IFERROR(VLOOKUP($B414,OFFSET(Input!$A$1,0,MATCH(Index!E$6&amp;" Equity",Input!$1:$1,0)-1,10000,2),2,0),E413))</f>
        <v/>
      </c>
      <c r="F414" s="33">
        <v>81.239999999999995</v>
      </c>
      <c r="H414">
        <f ca="1">IFERROR(VLOOKUP($B414,OFFSET(Input!$A$1,0,MATCH(Index!H$6,Input!$1:$1,0)-1,10000,2),2,0),0)</f>
        <v>0</v>
      </c>
      <c r="I414">
        <f ca="1">IFERROR(VLOOKUP($B414,OFFSET(Input!$A$1,0,MATCH(Index!I$6,Input!$1:$1,0)-1,10000,2),2,0),0)</f>
        <v>0</v>
      </c>
      <c r="K414" t="e">
        <f t="shared" ca="1" si="38"/>
        <v>#VALUE!</v>
      </c>
      <c r="L414" s="30">
        <f t="shared" ca="1" si="39"/>
        <v>58.381428611223257</v>
      </c>
      <c r="N414" t="e">
        <f t="shared" ca="1" si="40"/>
        <v>#VALUE!</v>
      </c>
      <c r="O414">
        <f t="shared" ca="1" si="41"/>
        <v>7.7850254166744095E-3</v>
      </c>
      <c r="AE414">
        <f ca="1">VLOOKUP($B414,OFFSET(Input!$A$1,0,MATCH(Index!AE$6&amp;" Index",Input!$1:$1,0)-1,10000,2),2,0)</f>
        <v>18.47</v>
      </c>
    </row>
    <row r="415" spans="2:31" x14ac:dyDescent="0.25">
      <c r="B415" s="2">
        <v>38124</v>
      </c>
      <c r="C415">
        <f t="shared" ca="1" si="36"/>
        <v>0</v>
      </c>
      <c r="D415">
        <f t="shared" ca="1" si="37"/>
        <v>0</v>
      </c>
      <c r="E415" t="str">
        <f ca="1">IF($B415&lt;VLOOKUP(E$6&amp;" Equity",Param,4,0),"",IFERROR(VLOOKUP($B415,OFFSET(Input!$A$1,0,MATCH(Index!E$6&amp;" Equity",Input!$1:$1,0)-1,10000,2),2,0),E414))</f>
        <v/>
      </c>
      <c r="F415" s="33">
        <v>82.03</v>
      </c>
      <c r="H415">
        <f ca="1">IFERROR(VLOOKUP($B415,OFFSET(Input!$A$1,0,MATCH(Index!H$6,Input!$1:$1,0)-1,10000,2),2,0),0)</f>
        <v>0</v>
      </c>
      <c r="I415">
        <f ca="1">IFERROR(VLOOKUP($B415,OFFSET(Input!$A$1,0,MATCH(Index!I$6,Input!$1:$1,0)-1,10000,2),2,0),0)</f>
        <v>0</v>
      </c>
      <c r="K415" t="e">
        <f t="shared" ca="1" si="38"/>
        <v>#VALUE!</v>
      </c>
      <c r="L415" s="30">
        <f t="shared" ca="1" si="39"/>
        <v>58.949145605350125</v>
      </c>
      <c r="N415" t="e">
        <f t="shared" ca="1" si="40"/>
        <v>#VALUE!</v>
      </c>
      <c r="O415">
        <f t="shared" ca="1" si="41"/>
        <v>9.6772973024747324E-3</v>
      </c>
      <c r="AE415">
        <f ca="1">VLOOKUP($B415,OFFSET(Input!$A$1,0,MATCH(Index!AE$6&amp;" Index",Input!$1:$1,0)-1,10000,2),2,0)</f>
        <v>19.96</v>
      </c>
    </row>
    <row r="416" spans="2:31" x14ac:dyDescent="0.25">
      <c r="B416" s="2">
        <v>38125</v>
      </c>
      <c r="C416">
        <f t="shared" ca="1" si="36"/>
        <v>0</v>
      </c>
      <c r="D416">
        <f t="shared" ca="1" si="37"/>
        <v>0</v>
      </c>
      <c r="E416" t="str">
        <f ca="1">IF($B416&lt;VLOOKUP(E$6&amp;" Equity",Param,4,0),"",IFERROR(VLOOKUP($B416,OFFSET(Input!$A$1,0,MATCH(Index!E$6&amp;" Equity",Input!$1:$1,0)-1,10000,2),2,0),E415))</f>
        <v/>
      </c>
      <c r="F416" s="33">
        <v>81.84</v>
      </c>
      <c r="H416">
        <f ca="1">IFERROR(VLOOKUP($B416,OFFSET(Input!$A$1,0,MATCH(Index!H$6,Input!$1:$1,0)-1,10000,2),2,0),0)</f>
        <v>0</v>
      </c>
      <c r="I416">
        <f ca="1">IFERROR(VLOOKUP($B416,OFFSET(Input!$A$1,0,MATCH(Index!I$6,Input!$1:$1,0)-1,10000,2),2,0),0)</f>
        <v>0</v>
      </c>
      <c r="K416" t="e">
        <f t="shared" ca="1" si="38"/>
        <v>#VALUE!</v>
      </c>
      <c r="L416" s="30">
        <f t="shared" ca="1" si="39"/>
        <v>58.812606075117081</v>
      </c>
      <c r="N416" t="e">
        <f t="shared" ca="1" si="40"/>
        <v>#VALUE!</v>
      </c>
      <c r="O416">
        <f t="shared" ca="1" si="41"/>
        <v>-2.3189123712875031E-3</v>
      </c>
      <c r="AE416">
        <f ca="1">VLOOKUP($B416,OFFSET(Input!$A$1,0,MATCH(Index!AE$6&amp;" Index",Input!$1:$1,0)-1,10000,2),2,0)</f>
        <v>19.329999999999998</v>
      </c>
    </row>
    <row r="417" spans="2:31" x14ac:dyDescent="0.25">
      <c r="B417" s="2">
        <v>38126</v>
      </c>
      <c r="C417">
        <f t="shared" ca="1" si="36"/>
        <v>0</v>
      </c>
      <c r="D417">
        <f t="shared" ca="1" si="37"/>
        <v>0</v>
      </c>
      <c r="E417" t="str">
        <f ca="1">IF($B417&lt;VLOOKUP(E$6&amp;" Equity",Param,4,0),"",IFERROR(VLOOKUP($B417,OFFSET(Input!$A$1,0,MATCH(Index!E$6&amp;" Equity",Input!$1:$1,0)-1,10000,2),2,0),E416))</f>
        <v/>
      </c>
      <c r="F417" s="33">
        <v>81.239999999999995</v>
      </c>
      <c r="H417">
        <f ca="1">IFERROR(VLOOKUP($B417,OFFSET(Input!$A$1,0,MATCH(Index!H$6,Input!$1:$1,0)-1,10000,2),2,0),0)</f>
        <v>0</v>
      </c>
      <c r="I417">
        <f ca="1">IFERROR(VLOOKUP($B417,OFFSET(Input!$A$1,0,MATCH(Index!I$6,Input!$1:$1,0)-1,10000,2),2,0),0)</f>
        <v>0</v>
      </c>
      <c r="K417" t="e">
        <f t="shared" ca="1" si="38"/>
        <v>#VALUE!</v>
      </c>
      <c r="L417" s="30">
        <f t="shared" ca="1" si="39"/>
        <v>58.381428611223257</v>
      </c>
      <c r="N417" t="e">
        <f t="shared" ca="1" si="40"/>
        <v>#VALUE!</v>
      </c>
      <c r="O417">
        <f t="shared" ca="1" si="41"/>
        <v>-7.3583849311872115E-3</v>
      </c>
      <c r="AE417">
        <f ca="1">VLOOKUP($B417,OFFSET(Input!$A$1,0,MATCH(Index!AE$6&amp;" Index",Input!$1:$1,0)-1,10000,2),2,0)</f>
        <v>18.93</v>
      </c>
    </row>
    <row r="418" spans="2:31" x14ac:dyDescent="0.25">
      <c r="B418" s="2">
        <v>38127</v>
      </c>
      <c r="C418">
        <f t="shared" ca="1" si="36"/>
        <v>0</v>
      </c>
      <c r="D418">
        <f t="shared" ca="1" si="37"/>
        <v>0</v>
      </c>
      <c r="E418" t="str">
        <f ca="1">IF($B418&lt;VLOOKUP(E$6&amp;" Equity",Param,4,0),"",IFERROR(VLOOKUP($B418,OFFSET(Input!$A$1,0,MATCH(Index!E$6&amp;" Equity",Input!$1:$1,0)-1,10000,2),2,0),E417))</f>
        <v/>
      </c>
      <c r="F418" s="33">
        <v>82.03</v>
      </c>
      <c r="H418">
        <f ca="1">IFERROR(VLOOKUP($B418,OFFSET(Input!$A$1,0,MATCH(Index!H$6,Input!$1:$1,0)-1,10000,2),2,0),0)</f>
        <v>0</v>
      </c>
      <c r="I418">
        <f ca="1">IFERROR(VLOOKUP($B418,OFFSET(Input!$A$1,0,MATCH(Index!I$6,Input!$1:$1,0)-1,10000,2),2,0),0)</f>
        <v>0</v>
      </c>
      <c r="K418" t="e">
        <f t="shared" ca="1" si="38"/>
        <v>#VALUE!</v>
      </c>
      <c r="L418" s="30">
        <f t="shared" ca="1" si="39"/>
        <v>58.949145605350125</v>
      </c>
      <c r="N418" t="e">
        <f t="shared" ca="1" si="40"/>
        <v>#VALUE!</v>
      </c>
      <c r="O418">
        <f t="shared" ca="1" si="41"/>
        <v>9.6772973024747324E-3</v>
      </c>
      <c r="AE418">
        <f ca="1">VLOOKUP($B418,OFFSET(Input!$A$1,0,MATCH(Index!AE$6&amp;" Index",Input!$1:$1,0)-1,10000,2),2,0)</f>
        <v>18.670000000000002</v>
      </c>
    </row>
    <row r="419" spans="2:31" x14ac:dyDescent="0.25">
      <c r="B419" s="2">
        <v>38128</v>
      </c>
      <c r="C419">
        <f t="shared" ca="1" si="36"/>
        <v>0</v>
      </c>
      <c r="D419">
        <f t="shared" ca="1" si="37"/>
        <v>0</v>
      </c>
      <c r="E419" t="str">
        <f ca="1">IF($B419&lt;VLOOKUP(E$6&amp;" Equity",Param,4,0),"",IFERROR(VLOOKUP($B419,OFFSET(Input!$A$1,0,MATCH(Index!E$6&amp;" Equity",Input!$1:$1,0)-1,10000,2),2,0),E418))</f>
        <v/>
      </c>
      <c r="F419" s="33">
        <v>81.72</v>
      </c>
      <c r="H419">
        <f ca="1">IFERROR(VLOOKUP($B419,OFFSET(Input!$A$1,0,MATCH(Index!H$6,Input!$1:$1,0)-1,10000,2),2,0),0)</f>
        <v>0</v>
      </c>
      <c r="I419">
        <f ca="1">IFERROR(VLOOKUP($B419,OFFSET(Input!$A$1,0,MATCH(Index!I$6,Input!$1:$1,0)-1,10000,2),2,0),0)</f>
        <v>0</v>
      </c>
      <c r="K419" t="e">
        <f t="shared" ca="1" si="38"/>
        <v>#VALUE!</v>
      </c>
      <c r="L419" s="30">
        <f t="shared" ca="1" si="39"/>
        <v>58.726370582338319</v>
      </c>
      <c r="N419" t="e">
        <f t="shared" ca="1" si="40"/>
        <v>#VALUE!</v>
      </c>
      <c r="O419">
        <f t="shared" ca="1" si="41"/>
        <v>-3.7862640652372545E-3</v>
      </c>
      <c r="AE419">
        <f ca="1">VLOOKUP($B419,OFFSET(Input!$A$1,0,MATCH(Index!AE$6&amp;" Index",Input!$1:$1,0)-1,10000,2),2,0)</f>
        <v>18.489999999999998</v>
      </c>
    </row>
    <row r="420" spans="2:31" x14ac:dyDescent="0.25">
      <c r="B420" s="2">
        <v>38131</v>
      </c>
      <c r="C420">
        <f t="shared" ca="1" si="36"/>
        <v>0</v>
      </c>
      <c r="D420">
        <f t="shared" ca="1" si="37"/>
        <v>0</v>
      </c>
      <c r="E420" t="str">
        <f ca="1">IF($B420&lt;VLOOKUP(E$6&amp;" Equity",Param,4,0),"",IFERROR(VLOOKUP($B420,OFFSET(Input!$A$1,0,MATCH(Index!E$6&amp;" Equity",Input!$1:$1,0)-1,10000,2),2,0),E419))</f>
        <v/>
      </c>
      <c r="F420" s="33">
        <v>81.98</v>
      </c>
      <c r="H420">
        <f ca="1">IFERROR(VLOOKUP($B420,OFFSET(Input!$A$1,0,MATCH(Index!H$6,Input!$1:$1,0)-1,10000,2),2,0),0)</f>
        <v>0</v>
      </c>
      <c r="I420">
        <f ca="1">IFERROR(VLOOKUP($B420,OFFSET(Input!$A$1,0,MATCH(Index!I$6,Input!$1:$1,0)-1,10000,2),2,0),0)</f>
        <v>0</v>
      </c>
      <c r="K420" t="e">
        <f t="shared" ca="1" si="38"/>
        <v>#VALUE!</v>
      </c>
      <c r="L420" s="30">
        <f t="shared" ca="1" si="39"/>
        <v>58.913214150025638</v>
      </c>
      <c r="N420" t="e">
        <f t="shared" ca="1" si="40"/>
        <v>#VALUE!</v>
      </c>
      <c r="O420">
        <f t="shared" ca="1" si="41"/>
        <v>3.176545126770181E-3</v>
      </c>
      <c r="AE420">
        <f ca="1">VLOOKUP($B420,OFFSET(Input!$A$1,0,MATCH(Index!AE$6&amp;" Index",Input!$1:$1,0)-1,10000,2),2,0)</f>
        <v>18.079999999999998</v>
      </c>
    </row>
    <row r="421" spans="2:31" x14ac:dyDescent="0.25">
      <c r="B421" s="2">
        <v>38132</v>
      </c>
      <c r="C421">
        <f t="shared" ca="1" si="36"/>
        <v>0</v>
      </c>
      <c r="D421">
        <f t="shared" ca="1" si="37"/>
        <v>0</v>
      </c>
      <c r="E421" t="str">
        <f ca="1">IF($B421&lt;VLOOKUP(E$6&amp;" Equity",Param,4,0),"",IFERROR(VLOOKUP($B421,OFFSET(Input!$A$1,0,MATCH(Index!E$6&amp;" Equity",Input!$1:$1,0)-1,10000,2),2,0),E420))</f>
        <v/>
      </c>
      <c r="F421" s="33">
        <v>82.15</v>
      </c>
      <c r="H421">
        <f ca="1">IFERROR(VLOOKUP($B421,OFFSET(Input!$A$1,0,MATCH(Index!H$6,Input!$1:$1,0)-1,10000,2),2,0),0)</f>
        <v>0</v>
      </c>
      <c r="I421">
        <f ca="1">IFERROR(VLOOKUP($B421,OFFSET(Input!$A$1,0,MATCH(Index!I$6,Input!$1:$1,0)-1,10000,2),2,0),0)</f>
        <v>0</v>
      </c>
      <c r="K421" t="e">
        <f t="shared" ca="1" si="38"/>
        <v>#VALUE!</v>
      </c>
      <c r="L421" s="30">
        <f t="shared" ca="1" si="39"/>
        <v>59.035381098128894</v>
      </c>
      <c r="N421" t="e">
        <f t="shared" ca="1" si="40"/>
        <v>#VALUE!</v>
      </c>
      <c r="O421">
        <f t="shared" ca="1" si="41"/>
        <v>2.0715294070856542E-3</v>
      </c>
      <c r="AE421">
        <f ca="1">VLOOKUP($B421,OFFSET(Input!$A$1,0,MATCH(Index!AE$6&amp;" Index",Input!$1:$1,0)-1,10000,2),2,0)</f>
        <v>15.96</v>
      </c>
    </row>
    <row r="422" spans="2:31" x14ac:dyDescent="0.25">
      <c r="B422" s="2">
        <v>38133</v>
      </c>
      <c r="C422">
        <f t="shared" ca="1" si="36"/>
        <v>0</v>
      </c>
      <c r="D422">
        <f t="shared" ca="1" si="37"/>
        <v>0</v>
      </c>
      <c r="E422" t="str">
        <f ca="1">IF($B422&lt;VLOOKUP(E$6&amp;" Equity",Param,4,0),"",IFERROR(VLOOKUP($B422,OFFSET(Input!$A$1,0,MATCH(Index!E$6&amp;" Equity",Input!$1:$1,0)-1,10000,2),2,0),E421))</f>
        <v/>
      </c>
      <c r="F422" s="33">
        <v>82.69</v>
      </c>
      <c r="H422">
        <f ca="1">IFERROR(VLOOKUP($B422,OFFSET(Input!$A$1,0,MATCH(Index!H$6,Input!$1:$1,0)-1,10000,2),2,0),0)</f>
        <v>0</v>
      </c>
      <c r="I422">
        <f ca="1">IFERROR(VLOOKUP($B422,OFFSET(Input!$A$1,0,MATCH(Index!I$6,Input!$1:$1,0)-1,10000,2),2,0),0)</f>
        <v>0</v>
      </c>
      <c r="K422" t="e">
        <f t="shared" ca="1" si="38"/>
        <v>#VALUE!</v>
      </c>
      <c r="L422" s="30">
        <f t="shared" ca="1" si="39"/>
        <v>59.423440815633327</v>
      </c>
      <c r="N422" t="e">
        <f t="shared" ca="1" si="40"/>
        <v>#VALUE!</v>
      </c>
      <c r="O422">
        <f t="shared" ca="1" si="41"/>
        <v>6.5518312507981359E-3</v>
      </c>
      <c r="AE422">
        <f ca="1">VLOOKUP($B422,OFFSET(Input!$A$1,0,MATCH(Index!AE$6&amp;" Index",Input!$1:$1,0)-1,10000,2),2,0)</f>
        <v>15.97</v>
      </c>
    </row>
    <row r="423" spans="2:31" x14ac:dyDescent="0.25">
      <c r="B423" s="2">
        <v>38134</v>
      </c>
      <c r="C423">
        <f t="shared" ca="1" si="36"/>
        <v>0</v>
      </c>
      <c r="D423">
        <f t="shared" ca="1" si="37"/>
        <v>0</v>
      </c>
      <c r="E423" t="str">
        <f ca="1">IF($B423&lt;VLOOKUP(E$6&amp;" Equity",Param,4,0),"",IFERROR(VLOOKUP($B423,OFFSET(Input!$A$1,0,MATCH(Index!E$6&amp;" Equity",Input!$1:$1,0)-1,10000,2),2,0),E422))</f>
        <v/>
      </c>
      <c r="F423" s="33">
        <v>83.3</v>
      </c>
      <c r="H423">
        <f ca="1">IFERROR(VLOOKUP($B423,OFFSET(Input!$A$1,0,MATCH(Index!H$6,Input!$1:$1,0)-1,10000,2),2,0),0)</f>
        <v>0</v>
      </c>
      <c r="I423">
        <f ca="1">IFERROR(VLOOKUP($B423,OFFSET(Input!$A$1,0,MATCH(Index!I$6,Input!$1:$1,0)-1,10000,2),2,0),0)</f>
        <v>0</v>
      </c>
      <c r="K423" t="e">
        <f t="shared" ca="1" si="38"/>
        <v>#VALUE!</v>
      </c>
      <c r="L423" s="30">
        <f t="shared" ca="1" si="39"/>
        <v>59.861804570592042</v>
      </c>
      <c r="N423" t="e">
        <f t="shared" ca="1" si="40"/>
        <v>#VALUE!</v>
      </c>
      <c r="O423">
        <f t="shared" ca="1" si="41"/>
        <v>7.3498734387216257E-3</v>
      </c>
      <c r="AE423">
        <f ca="1">VLOOKUP($B423,OFFSET(Input!$A$1,0,MATCH(Index!AE$6&amp;" Index",Input!$1:$1,0)-1,10000,2),2,0)</f>
        <v>15.28</v>
      </c>
    </row>
    <row r="424" spans="2:31" x14ac:dyDescent="0.25">
      <c r="B424" s="2">
        <v>38135</v>
      </c>
      <c r="C424">
        <f t="shared" ca="1" si="36"/>
        <v>0</v>
      </c>
      <c r="D424">
        <f t="shared" ca="1" si="37"/>
        <v>0</v>
      </c>
      <c r="E424" t="str">
        <f ca="1">IF($B424&lt;VLOOKUP(E$6&amp;" Equity",Param,4,0),"",IFERROR(VLOOKUP($B424,OFFSET(Input!$A$1,0,MATCH(Index!E$6&amp;" Equity",Input!$1:$1,0)-1,10000,2),2,0),E423))</f>
        <v/>
      </c>
      <c r="F424" s="33">
        <v>83.15</v>
      </c>
      <c r="H424">
        <f ca="1">IFERROR(VLOOKUP($B424,OFFSET(Input!$A$1,0,MATCH(Index!H$6,Input!$1:$1,0)-1,10000,2),2,0),0)</f>
        <v>0</v>
      </c>
      <c r="I424">
        <f ca="1">IFERROR(VLOOKUP($B424,OFFSET(Input!$A$1,0,MATCH(Index!I$6,Input!$1:$1,0)-1,10000,2),2,0),0)</f>
        <v>0</v>
      </c>
      <c r="K424" t="e">
        <f t="shared" ca="1" si="38"/>
        <v>#VALUE!</v>
      </c>
      <c r="L424" s="30">
        <f t="shared" ca="1" si="39"/>
        <v>59.754010204618588</v>
      </c>
      <c r="N424" t="e">
        <f t="shared" ca="1" si="40"/>
        <v>#VALUE!</v>
      </c>
      <c r="O424">
        <f t="shared" ca="1" si="41"/>
        <v>-1.8023435338603655E-3</v>
      </c>
      <c r="AE424">
        <f ca="1">VLOOKUP($B424,OFFSET(Input!$A$1,0,MATCH(Index!AE$6&amp;" Index",Input!$1:$1,0)-1,10000,2),2,0)</f>
        <v>15.5</v>
      </c>
    </row>
    <row r="425" spans="2:31" x14ac:dyDescent="0.25">
      <c r="B425" s="2">
        <v>38139</v>
      </c>
      <c r="C425">
        <f t="shared" ca="1" si="36"/>
        <v>1</v>
      </c>
      <c r="D425">
        <f t="shared" ca="1" si="37"/>
        <v>0</v>
      </c>
      <c r="E425" t="str">
        <f ca="1">IF($B425&lt;VLOOKUP(E$6&amp;" Equity",Param,4,0),"",IFERROR(VLOOKUP($B425,OFFSET(Input!$A$1,0,MATCH(Index!E$6&amp;" Equity",Input!$1:$1,0)-1,10000,2),2,0),E424))</f>
        <v/>
      </c>
      <c r="F425" s="33">
        <v>82.07</v>
      </c>
      <c r="H425">
        <f ca="1">IFERROR(VLOOKUP($B425,OFFSET(Input!$A$1,0,MATCH(Index!H$6,Input!$1:$1,0)-1,10000,2),2,0),0)</f>
        <v>0</v>
      </c>
      <c r="I425">
        <f ca="1">IFERROR(VLOOKUP($B425,OFFSET(Input!$A$1,0,MATCH(Index!I$6,Input!$1:$1,0)-1,10000,2),2,0),0)</f>
        <v>0.32150899999999999</v>
      </c>
      <c r="K425" t="e">
        <f t="shared" ca="1" si="38"/>
        <v>#VALUE!</v>
      </c>
      <c r="L425" s="30">
        <f t="shared" ca="1" si="39"/>
        <v>59.208936495008103</v>
      </c>
      <c r="N425" t="e">
        <f t="shared" ca="1" si="40"/>
        <v>#VALUE!</v>
      </c>
      <c r="O425">
        <f t="shared" ca="1" si="41"/>
        <v>-9.1638201496314041E-3</v>
      </c>
      <c r="AE425">
        <f ca="1">VLOOKUP($B425,OFFSET(Input!$A$1,0,MATCH(Index!AE$6&amp;" Index",Input!$1:$1,0)-1,10000,2),2,0)</f>
        <v>16.3</v>
      </c>
    </row>
    <row r="426" spans="2:31" x14ac:dyDescent="0.25">
      <c r="B426" s="2">
        <v>38140</v>
      </c>
      <c r="C426">
        <f t="shared" ca="1" si="36"/>
        <v>0</v>
      </c>
      <c r="D426">
        <f t="shared" ca="1" si="37"/>
        <v>1</v>
      </c>
      <c r="E426" t="str">
        <f ca="1">IF($B426&lt;VLOOKUP(E$6&amp;" Equity",Param,4,0),"",IFERROR(VLOOKUP($B426,OFFSET(Input!$A$1,0,MATCH(Index!E$6&amp;" Equity",Input!$1:$1,0)-1,10000,2),2,0),E425))</f>
        <v/>
      </c>
      <c r="F426" s="33">
        <v>81.819999999999993</v>
      </c>
      <c r="H426">
        <f ca="1">IFERROR(VLOOKUP($B426,OFFSET(Input!$A$1,0,MATCH(Index!H$6,Input!$1:$1,0)-1,10000,2),2,0),0)</f>
        <v>0</v>
      </c>
      <c r="I426">
        <f ca="1">IFERROR(VLOOKUP($B426,OFFSET(Input!$A$1,0,MATCH(Index!I$6,Input!$1:$1,0)-1,10000,2),2,0),0)</f>
        <v>0</v>
      </c>
      <c r="K426" t="e">
        <f t="shared" ca="1" si="38"/>
        <v>#VALUE!</v>
      </c>
      <c r="L426" s="30">
        <f t="shared" ca="1" si="39"/>
        <v>59.028575411497052</v>
      </c>
      <c r="N426" t="e">
        <f t="shared" ca="1" si="40"/>
        <v>#VALUE!</v>
      </c>
      <c r="O426">
        <f t="shared" ca="1" si="41"/>
        <v>-3.0508291403677297E-3</v>
      </c>
      <c r="AE426">
        <f ca="1">VLOOKUP($B426,OFFSET(Input!$A$1,0,MATCH(Index!AE$6&amp;" Index",Input!$1:$1,0)-1,10000,2),2,0)</f>
        <v>16.079999999999998</v>
      </c>
    </row>
    <row r="427" spans="2:31" x14ac:dyDescent="0.25">
      <c r="B427" s="2">
        <v>38141</v>
      </c>
      <c r="C427">
        <f t="shared" ca="1" si="36"/>
        <v>0</v>
      </c>
      <c r="D427">
        <f t="shared" ca="1" si="37"/>
        <v>2</v>
      </c>
      <c r="E427" t="str">
        <f ca="1">IF($B427&lt;VLOOKUP(E$6&amp;" Equity",Param,4,0),"",IFERROR(VLOOKUP($B427,OFFSET(Input!$A$1,0,MATCH(Index!E$6&amp;" Equity",Input!$1:$1,0)-1,10000,2),2,0),E426))</f>
        <v/>
      </c>
      <c r="F427" s="33">
        <v>82.05</v>
      </c>
      <c r="H427">
        <f ca="1">IFERROR(VLOOKUP($B427,OFFSET(Input!$A$1,0,MATCH(Index!H$6,Input!$1:$1,0)-1,10000,2),2,0),0)</f>
        <v>0</v>
      </c>
      <c r="I427">
        <f ca="1">IFERROR(VLOOKUP($B427,OFFSET(Input!$A$1,0,MATCH(Index!I$6,Input!$1:$1,0)-1,10000,2),2,0),0)</f>
        <v>0</v>
      </c>
      <c r="K427" t="e">
        <f t="shared" ca="1" si="38"/>
        <v>#VALUE!</v>
      </c>
      <c r="L427" s="30">
        <f t="shared" ca="1" si="39"/>
        <v>59.194507608327221</v>
      </c>
      <c r="N427" t="e">
        <f t="shared" ca="1" si="40"/>
        <v>#VALUE!</v>
      </c>
      <c r="O427">
        <f t="shared" ca="1" si="41"/>
        <v>2.8071050348473727E-3</v>
      </c>
      <c r="AE427">
        <f ca="1">VLOOKUP($B427,OFFSET(Input!$A$1,0,MATCH(Index!AE$6&amp;" Index",Input!$1:$1,0)-1,10000,2),2,0)</f>
        <v>17.03</v>
      </c>
    </row>
    <row r="428" spans="2:31" x14ac:dyDescent="0.25">
      <c r="B428" s="2">
        <v>38142</v>
      </c>
      <c r="C428">
        <f t="shared" ca="1" si="36"/>
        <v>0</v>
      </c>
      <c r="D428">
        <f t="shared" ca="1" si="37"/>
        <v>3</v>
      </c>
      <c r="E428" t="str">
        <f ca="1">IF($B428&lt;VLOOKUP(E$6&amp;" Equity",Param,4,0),"",IFERROR(VLOOKUP($B428,OFFSET(Input!$A$1,0,MATCH(Index!E$6&amp;" Equity",Input!$1:$1,0)-1,10000,2),2,0),E427))</f>
        <v/>
      </c>
      <c r="F428" s="33">
        <v>81.540000000000006</v>
      </c>
      <c r="H428">
        <f ca="1">IFERROR(VLOOKUP($B428,OFFSET(Input!$A$1,0,MATCH(Index!H$6,Input!$1:$1,0)-1,10000,2),2,0),0)</f>
        <v>0</v>
      </c>
      <c r="I428">
        <f ca="1">IFERROR(VLOOKUP($B428,OFFSET(Input!$A$1,0,MATCH(Index!I$6,Input!$1:$1,0)-1,10000,2),2,0),0)</f>
        <v>0</v>
      </c>
      <c r="K428" t="e">
        <f t="shared" ca="1" si="38"/>
        <v>#VALUE!</v>
      </c>
      <c r="L428" s="30">
        <f t="shared" ca="1" si="39"/>
        <v>58.82657099796468</v>
      </c>
      <c r="N428" t="e">
        <f t="shared" ca="1" si="40"/>
        <v>#VALUE!</v>
      </c>
      <c r="O428">
        <f t="shared" ca="1" si="41"/>
        <v>-6.235120144992441E-3</v>
      </c>
      <c r="AE428">
        <f ca="1">VLOOKUP($B428,OFFSET(Input!$A$1,0,MATCH(Index!AE$6&amp;" Index",Input!$1:$1,0)-1,10000,2),2,0)</f>
        <v>16.78</v>
      </c>
    </row>
    <row r="429" spans="2:31" x14ac:dyDescent="0.25">
      <c r="B429" s="2">
        <v>38145</v>
      </c>
      <c r="C429">
        <f t="shared" ca="1" si="36"/>
        <v>0</v>
      </c>
      <c r="D429">
        <f t="shared" ca="1" si="37"/>
        <v>4</v>
      </c>
      <c r="E429" t="str">
        <f ca="1">IF($B429&lt;VLOOKUP(E$6&amp;" Equity",Param,4,0),"",IFERROR(VLOOKUP($B429,OFFSET(Input!$A$1,0,MATCH(Index!E$6&amp;" Equity",Input!$1:$1,0)-1,10000,2),2,0),E428))</f>
        <v/>
      </c>
      <c r="F429" s="33">
        <v>81.5</v>
      </c>
      <c r="H429">
        <f ca="1">IFERROR(VLOOKUP($B429,OFFSET(Input!$A$1,0,MATCH(Index!H$6,Input!$1:$1,0)-1,10000,2),2,0),0)</f>
        <v>0</v>
      </c>
      <c r="I429">
        <f ca="1">IFERROR(VLOOKUP($B429,OFFSET(Input!$A$1,0,MATCH(Index!I$6,Input!$1:$1,0)-1,10000,2),2,0),0)</f>
        <v>0</v>
      </c>
      <c r="K429" t="e">
        <f t="shared" ca="1" si="38"/>
        <v>#VALUE!</v>
      </c>
      <c r="L429" s="30">
        <f t="shared" ca="1" si="39"/>
        <v>58.797713224602909</v>
      </c>
      <c r="N429" t="e">
        <f t="shared" ca="1" si="40"/>
        <v>#VALUE!</v>
      </c>
      <c r="O429">
        <f t="shared" ca="1" si="41"/>
        <v>-4.9067714429034694E-4</v>
      </c>
      <c r="AE429">
        <f ca="1">VLOOKUP($B429,OFFSET(Input!$A$1,0,MATCH(Index!AE$6&amp;" Index",Input!$1:$1,0)-1,10000,2),2,0)</f>
        <v>15.39</v>
      </c>
    </row>
    <row r="430" spans="2:31" x14ac:dyDescent="0.25">
      <c r="B430" s="2">
        <v>38146</v>
      </c>
      <c r="C430">
        <f t="shared" ca="1" si="36"/>
        <v>0</v>
      </c>
      <c r="D430">
        <f t="shared" ca="1" si="37"/>
        <v>5</v>
      </c>
      <c r="E430" t="str">
        <f ca="1">IF($B430&lt;VLOOKUP(E$6&amp;" Equity",Param,4,0),"",IFERROR(VLOOKUP($B430,OFFSET(Input!$A$1,0,MATCH(Index!E$6&amp;" Equity",Input!$1:$1,0)-1,10000,2),2,0),E429))</f>
        <v/>
      </c>
      <c r="F430" s="33">
        <v>81.680000000000007</v>
      </c>
      <c r="H430">
        <f ca="1">IFERROR(VLOOKUP($B430,OFFSET(Input!$A$1,0,MATCH(Index!H$6,Input!$1:$1,0)-1,10000,2),2,0),0)</f>
        <v>0</v>
      </c>
      <c r="I430">
        <f ca="1">IFERROR(VLOOKUP($B430,OFFSET(Input!$A$1,0,MATCH(Index!I$6,Input!$1:$1,0)-1,10000,2),2,0),0)</f>
        <v>0</v>
      </c>
      <c r="K430" t="e">
        <f t="shared" ca="1" si="38"/>
        <v>#VALUE!</v>
      </c>
      <c r="L430" s="30">
        <f t="shared" ca="1" si="39"/>
        <v>58.927573204730876</v>
      </c>
      <c r="N430" t="e">
        <f t="shared" ca="1" si="40"/>
        <v>#VALUE!</v>
      </c>
      <c r="O430">
        <f t="shared" ca="1" si="41"/>
        <v>2.2061536095932116E-3</v>
      </c>
      <c r="AE430">
        <f ca="1">VLOOKUP($B430,OFFSET(Input!$A$1,0,MATCH(Index!AE$6&amp;" Index",Input!$1:$1,0)-1,10000,2),2,0)</f>
        <v>15.01</v>
      </c>
    </row>
    <row r="431" spans="2:31" x14ac:dyDescent="0.25">
      <c r="B431" s="2">
        <v>38147</v>
      </c>
      <c r="C431">
        <f t="shared" ca="1" si="36"/>
        <v>0</v>
      </c>
      <c r="D431">
        <f t="shared" ca="1" si="37"/>
        <v>0</v>
      </c>
      <c r="E431" t="str">
        <f ca="1">IF($B431&lt;VLOOKUP(E$6&amp;" Equity",Param,4,0),"",IFERROR(VLOOKUP($B431,OFFSET(Input!$A$1,0,MATCH(Index!E$6&amp;" Equity",Input!$1:$1,0)-1,10000,2),2,0),E430))</f>
        <v/>
      </c>
      <c r="F431" s="33">
        <v>81.290000000000006</v>
      </c>
      <c r="H431">
        <f ca="1">IFERROR(VLOOKUP($B431,OFFSET(Input!$A$1,0,MATCH(Index!H$6,Input!$1:$1,0)-1,10000,2),2,0),0)</f>
        <v>0</v>
      </c>
      <c r="I431">
        <f ca="1">IFERROR(VLOOKUP($B431,OFFSET(Input!$A$1,0,MATCH(Index!I$6,Input!$1:$1,0)-1,10000,2),2,0),0)</f>
        <v>0</v>
      </c>
      <c r="K431" t="e">
        <f t="shared" ca="1" si="38"/>
        <v>#VALUE!</v>
      </c>
      <c r="L431" s="30">
        <f t="shared" ca="1" si="39"/>
        <v>58.646209914453635</v>
      </c>
      <c r="N431" t="e">
        <f t="shared" ca="1" si="40"/>
        <v>#VALUE!</v>
      </c>
      <c r="O431">
        <f t="shared" ca="1" si="41"/>
        <v>-4.7861660979291341E-3</v>
      </c>
      <c r="AE431">
        <f ca="1">VLOOKUP($B431,OFFSET(Input!$A$1,0,MATCH(Index!AE$6&amp;" Index",Input!$1:$1,0)-1,10000,2),2,0)</f>
        <v>15.39</v>
      </c>
    </row>
    <row r="432" spans="2:31" x14ac:dyDescent="0.25">
      <c r="B432" s="2">
        <v>38148</v>
      </c>
      <c r="C432">
        <f t="shared" ca="1" si="36"/>
        <v>0</v>
      </c>
      <c r="D432">
        <f t="shared" ca="1" si="37"/>
        <v>0</v>
      </c>
      <c r="E432" t="str">
        <f ca="1">IF($B432&lt;VLOOKUP(E$6&amp;" Equity",Param,4,0),"",IFERROR(VLOOKUP($B432,OFFSET(Input!$A$1,0,MATCH(Index!E$6&amp;" Equity",Input!$1:$1,0)-1,10000,2),2,0),E431))</f>
        <v/>
      </c>
      <c r="F432" s="33">
        <v>81.56</v>
      </c>
      <c r="H432">
        <f ca="1">IFERROR(VLOOKUP($B432,OFFSET(Input!$A$1,0,MATCH(Index!H$6,Input!$1:$1,0)-1,10000,2),2,0),0)</f>
        <v>0</v>
      </c>
      <c r="I432">
        <f ca="1">IFERROR(VLOOKUP($B432,OFFSET(Input!$A$1,0,MATCH(Index!I$6,Input!$1:$1,0)-1,10000,2),2,0),0)</f>
        <v>0</v>
      </c>
      <c r="K432" t="e">
        <f t="shared" ca="1" si="38"/>
        <v>#VALUE!</v>
      </c>
      <c r="L432" s="30">
        <f t="shared" ca="1" si="39"/>
        <v>58.840999884645562</v>
      </c>
      <c r="N432" t="e">
        <f t="shared" ca="1" si="40"/>
        <v>#VALUE!</v>
      </c>
      <c r="O432">
        <f t="shared" ca="1" si="41"/>
        <v>3.3159379477733565E-3</v>
      </c>
      <c r="AE432">
        <f ca="1">VLOOKUP($B432,OFFSET(Input!$A$1,0,MATCH(Index!AE$6&amp;" Index",Input!$1:$1,0)-1,10000,2),2,0)</f>
        <v>15.04</v>
      </c>
    </row>
    <row r="433" spans="2:31" x14ac:dyDescent="0.25">
      <c r="B433" s="2">
        <v>38152</v>
      </c>
      <c r="C433">
        <f t="shared" ca="1" si="36"/>
        <v>0</v>
      </c>
      <c r="D433">
        <f t="shared" ca="1" si="37"/>
        <v>0</v>
      </c>
      <c r="E433" t="str">
        <f ca="1">IF($B433&lt;VLOOKUP(E$6&amp;" Equity",Param,4,0),"",IFERROR(VLOOKUP($B433,OFFSET(Input!$A$1,0,MATCH(Index!E$6&amp;" Equity",Input!$1:$1,0)-1,10000,2),2,0),E432))</f>
        <v/>
      </c>
      <c r="F433" s="33">
        <v>80.819999999999993</v>
      </c>
      <c r="H433">
        <f ca="1">IFERROR(VLOOKUP($B433,OFFSET(Input!$A$1,0,MATCH(Index!H$6,Input!$1:$1,0)-1,10000,2),2,0),0)</f>
        <v>0</v>
      </c>
      <c r="I433">
        <f ca="1">IFERROR(VLOOKUP($B433,OFFSET(Input!$A$1,0,MATCH(Index!I$6,Input!$1:$1,0)-1,10000,2),2,0),0)</f>
        <v>0</v>
      </c>
      <c r="K433" t="e">
        <f t="shared" ca="1" si="38"/>
        <v>#VALUE!</v>
      </c>
      <c r="L433" s="30">
        <f t="shared" ca="1" si="39"/>
        <v>58.307131077452837</v>
      </c>
      <c r="N433" t="e">
        <f t="shared" ca="1" si="40"/>
        <v>#VALUE!</v>
      </c>
      <c r="O433">
        <f t="shared" ca="1" si="41"/>
        <v>-9.1144860559269694E-3</v>
      </c>
      <c r="AE433">
        <f ca="1">VLOOKUP($B433,OFFSET(Input!$A$1,0,MATCH(Index!AE$6&amp;" Index",Input!$1:$1,0)-1,10000,2),2,0)</f>
        <v>16.07</v>
      </c>
    </row>
    <row r="434" spans="2:31" x14ac:dyDescent="0.25">
      <c r="B434" s="2">
        <v>38153</v>
      </c>
      <c r="C434">
        <f t="shared" ca="1" si="36"/>
        <v>0</v>
      </c>
      <c r="D434">
        <f t="shared" ca="1" si="37"/>
        <v>0</v>
      </c>
      <c r="E434" t="str">
        <f ca="1">IF($B434&lt;VLOOKUP(E$6&amp;" Equity",Param,4,0),"",IFERROR(VLOOKUP($B434,OFFSET(Input!$A$1,0,MATCH(Index!E$6&amp;" Equity",Input!$1:$1,0)-1,10000,2),2,0),E433))</f>
        <v/>
      </c>
      <c r="F434" s="33">
        <v>82.53</v>
      </c>
      <c r="H434">
        <f ca="1">IFERROR(VLOOKUP($B434,OFFSET(Input!$A$1,0,MATCH(Index!H$6,Input!$1:$1,0)-1,10000,2),2,0),0)</f>
        <v>0</v>
      </c>
      <c r="I434">
        <f ca="1">IFERROR(VLOOKUP($B434,OFFSET(Input!$A$1,0,MATCH(Index!I$6,Input!$1:$1,0)-1,10000,2),2,0),0)</f>
        <v>0</v>
      </c>
      <c r="K434" t="e">
        <f t="shared" ca="1" si="38"/>
        <v>#VALUE!</v>
      </c>
      <c r="L434" s="30">
        <f t="shared" ca="1" si="39"/>
        <v>59.540800888668436</v>
      </c>
      <c r="N434" t="e">
        <f t="shared" ca="1" si="40"/>
        <v>#VALUE!</v>
      </c>
      <c r="O434">
        <f t="shared" ca="1" si="41"/>
        <v>2.0937403954265313E-2</v>
      </c>
      <c r="AE434">
        <f ca="1">VLOOKUP($B434,OFFSET(Input!$A$1,0,MATCH(Index!AE$6&amp;" Index",Input!$1:$1,0)-1,10000,2),2,0)</f>
        <v>15.05</v>
      </c>
    </row>
    <row r="435" spans="2:31" x14ac:dyDescent="0.25">
      <c r="B435" s="2">
        <v>38154</v>
      </c>
      <c r="C435">
        <f t="shared" ca="1" si="36"/>
        <v>0</v>
      </c>
      <c r="D435">
        <f t="shared" ca="1" si="37"/>
        <v>0</v>
      </c>
      <c r="E435" t="str">
        <f ca="1">IF($B435&lt;VLOOKUP(E$6&amp;" Equity",Param,4,0),"",IFERROR(VLOOKUP($B435,OFFSET(Input!$A$1,0,MATCH(Index!E$6&amp;" Equity",Input!$1:$1,0)-1,10000,2),2,0),E434))</f>
        <v/>
      </c>
      <c r="F435" s="33">
        <v>82.23</v>
      </c>
      <c r="H435">
        <f ca="1">IFERROR(VLOOKUP($B435,OFFSET(Input!$A$1,0,MATCH(Index!H$6,Input!$1:$1,0)-1,10000,2),2,0),0)</f>
        <v>0</v>
      </c>
      <c r="I435">
        <f ca="1">IFERROR(VLOOKUP($B435,OFFSET(Input!$A$1,0,MATCH(Index!I$6,Input!$1:$1,0)-1,10000,2),2,0),0)</f>
        <v>0</v>
      </c>
      <c r="K435" t="e">
        <f t="shared" ca="1" si="38"/>
        <v>#VALUE!</v>
      </c>
      <c r="L435" s="30">
        <f t="shared" ca="1" si="39"/>
        <v>59.324367588455175</v>
      </c>
      <c r="N435" t="e">
        <f t="shared" ca="1" si="40"/>
        <v>#VALUE!</v>
      </c>
      <c r="O435">
        <f t="shared" ca="1" si="41"/>
        <v>-3.6416646217887023E-3</v>
      </c>
      <c r="AE435">
        <f ca="1">VLOOKUP($B435,OFFSET(Input!$A$1,0,MATCH(Index!AE$6&amp;" Index",Input!$1:$1,0)-1,10000,2),2,0)</f>
        <v>14.79</v>
      </c>
    </row>
    <row r="436" spans="2:31" x14ac:dyDescent="0.25">
      <c r="B436" s="2">
        <v>38155</v>
      </c>
      <c r="C436">
        <f t="shared" ca="1" si="36"/>
        <v>0</v>
      </c>
      <c r="D436">
        <f t="shared" ca="1" si="37"/>
        <v>0</v>
      </c>
      <c r="E436" t="str">
        <f ca="1">IF($B436&lt;VLOOKUP(E$6&amp;" Equity",Param,4,0),"",IFERROR(VLOOKUP($B436,OFFSET(Input!$A$1,0,MATCH(Index!E$6&amp;" Equity",Input!$1:$1,0)-1,10000,2),2,0),E435))</f>
        <v/>
      </c>
      <c r="F436" s="33">
        <v>82.77</v>
      </c>
      <c r="H436">
        <f ca="1">IFERROR(VLOOKUP($B436,OFFSET(Input!$A$1,0,MATCH(Index!H$6,Input!$1:$1,0)-1,10000,2),2,0),0)</f>
        <v>0</v>
      </c>
      <c r="I436">
        <f ca="1">IFERROR(VLOOKUP($B436,OFFSET(Input!$A$1,0,MATCH(Index!I$6,Input!$1:$1,0)-1,10000,2),2,0),0)</f>
        <v>0</v>
      </c>
      <c r="K436" t="e">
        <f t="shared" ca="1" si="38"/>
        <v>#VALUE!</v>
      </c>
      <c r="L436" s="30">
        <f t="shared" ca="1" si="39"/>
        <v>59.713947528839036</v>
      </c>
      <c r="N436" t="e">
        <f t="shared" ca="1" si="40"/>
        <v>#VALUE!</v>
      </c>
      <c r="O436">
        <f t="shared" ca="1" si="41"/>
        <v>6.5454779145001354E-3</v>
      </c>
      <c r="AE436">
        <f ca="1">VLOOKUP($B436,OFFSET(Input!$A$1,0,MATCH(Index!AE$6&amp;" Index",Input!$1:$1,0)-1,10000,2),2,0)</f>
        <v>15.15</v>
      </c>
    </row>
    <row r="437" spans="2:31" x14ac:dyDescent="0.25">
      <c r="B437" s="2">
        <v>38156</v>
      </c>
      <c r="C437">
        <f t="shared" ca="1" si="36"/>
        <v>0</v>
      </c>
      <c r="D437">
        <f t="shared" ca="1" si="37"/>
        <v>0</v>
      </c>
      <c r="E437" t="str">
        <f ca="1">IF($B437&lt;VLOOKUP(E$6&amp;" Equity",Param,4,0),"",IFERROR(VLOOKUP($B437,OFFSET(Input!$A$1,0,MATCH(Index!E$6&amp;" Equity",Input!$1:$1,0)-1,10000,2),2,0),E436))</f>
        <v/>
      </c>
      <c r="F437" s="33">
        <v>82.55</v>
      </c>
      <c r="H437">
        <f ca="1">IFERROR(VLOOKUP($B437,OFFSET(Input!$A$1,0,MATCH(Index!H$6,Input!$1:$1,0)-1,10000,2),2,0),0)</f>
        <v>0</v>
      </c>
      <c r="I437">
        <f ca="1">IFERROR(VLOOKUP($B437,OFFSET(Input!$A$1,0,MATCH(Index!I$6,Input!$1:$1,0)-1,10000,2),2,0),0)</f>
        <v>0</v>
      </c>
      <c r="K437" t="e">
        <f t="shared" ca="1" si="38"/>
        <v>#VALUE!</v>
      </c>
      <c r="L437" s="30">
        <f t="shared" ca="1" si="39"/>
        <v>59.555229775349311</v>
      </c>
      <c r="N437" t="e">
        <f t="shared" ca="1" si="40"/>
        <v>#VALUE!</v>
      </c>
      <c r="O437">
        <f t="shared" ca="1" si="41"/>
        <v>-2.6615065311673732E-3</v>
      </c>
      <c r="AE437">
        <f ca="1">VLOOKUP($B437,OFFSET(Input!$A$1,0,MATCH(Index!AE$6&amp;" Index",Input!$1:$1,0)-1,10000,2),2,0)</f>
        <v>14.99</v>
      </c>
    </row>
    <row r="438" spans="2:31" x14ac:dyDescent="0.25">
      <c r="B438" s="2">
        <v>38159</v>
      </c>
      <c r="C438">
        <f t="shared" ca="1" si="36"/>
        <v>0</v>
      </c>
      <c r="D438">
        <f t="shared" ca="1" si="37"/>
        <v>0</v>
      </c>
      <c r="E438" t="str">
        <f ca="1">IF($B438&lt;VLOOKUP(E$6&amp;" Equity",Param,4,0),"",IFERROR(VLOOKUP($B438,OFFSET(Input!$A$1,0,MATCH(Index!E$6&amp;" Equity",Input!$1:$1,0)-1,10000,2),2,0),E437))</f>
        <v/>
      </c>
      <c r="F438" s="33">
        <v>82.59</v>
      </c>
      <c r="H438">
        <f ca="1">IFERROR(VLOOKUP($B438,OFFSET(Input!$A$1,0,MATCH(Index!H$6,Input!$1:$1,0)-1,10000,2),2,0),0)</f>
        <v>0</v>
      </c>
      <c r="I438">
        <f ca="1">IFERROR(VLOOKUP($B438,OFFSET(Input!$A$1,0,MATCH(Index!I$6,Input!$1:$1,0)-1,10000,2),2,0),0)</f>
        <v>0</v>
      </c>
      <c r="K438" t="e">
        <f t="shared" ca="1" si="38"/>
        <v>#VALUE!</v>
      </c>
      <c r="L438" s="30">
        <f t="shared" ca="1" si="39"/>
        <v>59.584087548711089</v>
      </c>
      <c r="N438" t="e">
        <f t="shared" ca="1" si="40"/>
        <v>#VALUE!</v>
      </c>
      <c r="O438">
        <f t="shared" ca="1" si="41"/>
        <v>4.8443745648880525E-4</v>
      </c>
      <c r="AE438">
        <f ca="1">VLOOKUP($B438,OFFSET(Input!$A$1,0,MATCH(Index!AE$6&amp;" Index",Input!$1:$1,0)-1,10000,2),2,0)</f>
        <v>15.26</v>
      </c>
    </row>
    <row r="439" spans="2:31" x14ac:dyDescent="0.25">
      <c r="B439" s="2">
        <v>38160</v>
      </c>
      <c r="C439">
        <f t="shared" ca="1" si="36"/>
        <v>0</v>
      </c>
      <c r="D439">
        <f t="shared" ca="1" si="37"/>
        <v>0</v>
      </c>
      <c r="E439" t="str">
        <f ca="1">IF($B439&lt;VLOOKUP(E$6&amp;" Equity",Param,4,0),"",IFERROR(VLOOKUP($B439,OFFSET(Input!$A$1,0,MATCH(Index!E$6&amp;" Equity",Input!$1:$1,0)-1,10000,2),2,0),E438))</f>
        <v/>
      </c>
      <c r="F439" s="33">
        <v>82.38</v>
      </c>
      <c r="H439">
        <f ca="1">IFERROR(VLOOKUP($B439,OFFSET(Input!$A$1,0,MATCH(Index!H$6,Input!$1:$1,0)-1,10000,2),2,0),0)</f>
        <v>0</v>
      </c>
      <c r="I439">
        <f ca="1">IFERROR(VLOOKUP($B439,OFFSET(Input!$A$1,0,MATCH(Index!I$6,Input!$1:$1,0)-1,10000,2),2,0),0)</f>
        <v>0</v>
      </c>
      <c r="K439" t="e">
        <f t="shared" ca="1" si="38"/>
        <v>#VALUE!</v>
      </c>
      <c r="L439" s="30">
        <f t="shared" ca="1" si="39"/>
        <v>59.432584238561795</v>
      </c>
      <c r="N439" t="e">
        <f t="shared" ca="1" si="40"/>
        <v>#VALUE!</v>
      </c>
      <c r="O439">
        <f t="shared" ca="1" si="41"/>
        <v>-2.5459188146910961E-3</v>
      </c>
      <c r="AE439">
        <f ca="1">VLOOKUP($B439,OFFSET(Input!$A$1,0,MATCH(Index!AE$6&amp;" Index",Input!$1:$1,0)-1,10000,2),2,0)</f>
        <v>14.31</v>
      </c>
    </row>
    <row r="440" spans="2:31" x14ac:dyDescent="0.25">
      <c r="B440" s="2">
        <v>38161</v>
      </c>
      <c r="C440">
        <f t="shared" ca="1" si="36"/>
        <v>0</v>
      </c>
      <c r="D440">
        <f t="shared" ca="1" si="37"/>
        <v>0</v>
      </c>
      <c r="E440" t="str">
        <f ca="1">IF($B440&lt;VLOOKUP(E$6&amp;" Equity",Param,4,0),"",IFERROR(VLOOKUP($B440,OFFSET(Input!$A$1,0,MATCH(Index!E$6&amp;" Equity",Input!$1:$1,0)-1,10000,2),2,0),E439))</f>
        <v/>
      </c>
      <c r="F440" s="33">
        <v>82.59</v>
      </c>
      <c r="H440">
        <f ca="1">IFERROR(VLOOKUP($B440,OFFSET(Input!$A$1,0,MATCH(Index!H$6,Input!$1:$1,0)-1,10000,2),2,0),0)</f>
        <v>0</v>
      </c>
      <c r="I440">
        <f ca="1">IFERROR(VLOOKUP($B440,OFFSET(Input!$A$1,0,MATCH(Index!I$6,Input!$1:$1,0)-1,10000,2),2,0),0)</f>
        <v>0</v>
      </c>
      <c r="K440" t="e">
        <f t="shared" ca="1" si="38"/>
        <v>#VALUE!</v>
      </c>
      <c r="L440" s="30">
        <f t="shared" ca="1" si="39"/>
        <v>59.584087548711082</v>
      </c>
      <c r="N440" t="e">
        <f t="shared" ca="1" si="40"/>
        <v>#VALUE!</v>
      </c>
      <c r="O440">
        <f t="shared" ca="1" si="41"/>
        <v>2.5459188146910077E-3</v>
      </c>
      <c r="AE440">
        <f ca="1">VLOOKUP($B440,OFFSET(Input!$A$1,0,MATCH(Index!AE$6&amp;" Index",Input!$1:$1,0)-1,10000,2),2,0)</f>
        <v>13.98</v>
      </c>
    </row>
    <row r="441" spans="2:31" x14ac:dyDescent="0.25">
      <c r="B441" s="2">
        <v>38162</v>
      </c>
      <c r="C441">
        <f t="shared" ca="1" si="36"/>
        <v>0</v>
      </c>
      <c r="D441">
        <f t="shared" ca="1" si="37"/>
        <v>0</v>
      </c>
      <c r="E441" t="str">
        <f ca="1">IF($B441&lt;VLOOKUP(E$6&amp;" Equity",Param,4,0),"",IFERROR(VLOOKUP($B441,OFFSET(Input!$A$1,0,MATCH(Index!E$6&amp;" Equity",Input!$1:$1,0)-1,10000,2),2,0),E440))</f>
        <v/>
      </c>
      <c r="F441" s="33">
        <v>83.04</v>
      </c>
      <c r="H441">
        <f ca="1">IFERROR(VLOOKUP($B441,OFFSET(Input!$A$1,0,MATCH(Index!H$6,Input!$1:$1,0)-1,10000,2),2,0),0)</f>
        <v>0</v>
      </c>
      <c r="I441">
        <f ca="1">IFERROR(VLOOKUP($B441,OFFSET(Input!$A$1,0,MATCH(Index!I$6,Input!$1:$1,0)-1,10000,2),2,0),0)</f>
        <v>0</v>
      </c>
      <c r="K441" t="e">
        <f t="shared" ca="1" si="38"/>
        <v>#VALUE!</v>
      </c>
      <c r="L441" s="30">
        <f t="shared" ca="1" si="39"/>
        <v>59.908737499030984</v>
      </c>
      <c r="N441" t="e">
        <f t="shared" ca="1" si="40"/>
        <v>#VALUE!</v>
      </c>
      <c r="O441">
        <f t="shared" ca="1" si="41"/>
        <v>5.4338115949529968E-3</v>
      </c>
      <c r="AE441">
        <f ca="1">VLOOKUP($B441,OFFSET(Input!$A$1,0,MATCH(Index!AE$6&amp;" Index",Input!$1:$1,0)-1,10000,2),2,0)</f>
        <v>14.81</v>
      </c>
    </row>
    <row r="442" spans="2:31" x14ac:dyDescent="0.25">
      <c r="B442" s="2">
        <v>38163</v>
      </c>
      <c r="C442">
        <f t="shared" ca="1" si="36"/>
        <v>0</v>
      </c>
      <c r="D442">
        <f t="shared" ca="1" si="37"/>
        <v>0</v>
      </c>
      <c r="E442" t="str">
        <f ca="1">IF($B442&lt;VLOOKUP(E$6&amp;" Equity",Param,4,0),"",IFERROR(VLOOKUP($B442,OFFSET(Input!$A$1,0,MATCH(Index!E$6&amp;" Equity",Input!$1:$1,0)-1,10000,2),2,0),E441))</f>
        <v/>
      </c>
      <c r="F442" s="33">
        <v>83.13</v>
      </c>
      <c r="H442">
        <f ca="1">IFERROR(VLOOKUP($B442,OFFSET(Input!$A$1,0,MATCH(Index!H$6,Input!$1:$1,0)-1,10000,2),2,0),0)</f>
        <v>0</v>
      </c>
      <c r="I442">
        <f ca="1">IFERROR(VLOOKUP($B442,OFFSET(Input!$A$1,0,MATCH(Index!I$6,Input!$1:$1,0)-1,10000,2),2,0),0)</f>
        <v>0</v>
      </c>
      <c r="K442" t="e">
        <f t="shared" ca="1" si="38"/>
        <v>#VALUE!</v>
      </c>
      <c r="L442" s="30">
        <f t="shared" ca="1" si="39"/>
        <v>59.973667489094957</v>
      </c>
      <c r="N442" t="e">
        <f t="shared" ca="1" si="40"/>
        <v>#VALUE!</v>
      </c>
      <c r="O442">
        <f t="shared" ca="1" si="41"/>
        <v>1.0832281254181426E-3</v>
      </c>
      <c r="AE442">
        <f ca="1">VLOOKUP($B442,OFFSET(Input!$A$1,0,MATCH(Index!AE$6&amp;" Index",Input!$1:$1,0)-1,10000,2),2,0)</f>
        <v>15.19</v>
      </c>
    </row>
    <row r="443" spans="2:31" x14ac:dyDescent="0.25">
      <c r="B443" s="2">
        <v>38166</v>
      </c>
      <c r="C443">
        <f t="shared" ca="1" si="36"/>
        <v>0</v>
      </c>
      <c r="D443">
        <f t="shared" ca="1" si="37"/>
        <v>0</v>
      </c>
      <c r="E443" t="str">
        <f ca="1">IF($B443&lt;VLOOKUP(E$6&amp;" Equity",Param,4,0),"",IFERROR(VLOOKUP($B443,OFFSET(Input!$A$1,0,MATCH(Index!E$6&amp;" Equity",Input!$1:$1,0)-1,10000,2),2,0),E442))</f>
        <v/>
      </c>
      <c r="F443" s="33">
        <v>82.3</v>
      </c>
      <c r="H443">
        <f ca="1">IFERROR(VLOOKUP($B443,OFFSET(Input!$A$1,0,MATCH(Index!H$6,Input!$1:$1,0)-1,10000,2),2,0),0)</f>
        <v>0</v>
      </c>
      <c r="I443">
        <f ca="1">IFERROR(VLOOKUP($B443,OFFSET(Input!$A$1,0,MATCH(Index!I$6,Input!$1:$1,0)-1,10000,2),2,0),0)</f>
        <v>0</v>
      </c>
      <c r="K443" t="e">
        <f t="shared" ca="1" si="38"/>
        <v>#VALUE!</v>
      </c>
      <c r="L443" s="30">
        <f t="shared" ca="1" si="39"/>
        <v>59.374868691838266</v>
      </c>
      <c r="N443" t="e">
        <f t="shared" ca="1" si="40"/>
        <v>#VALUE!</v>
      </c>
      <c r="O443">
        <f t="shared" ca="1" si="41"/>
        <v>-1.003453985997258E-2</v>
      </c>
      <c r="AE443">
        <f ca="1">VLOOKUP($B443,OFFSET(Input!$A$1,0,MATCH(Index!AE$6&amp;" Index",Input!$1:$1,0)-1,10000,2),2,0)</f>
        <v>16.07</v>
      </c>
    </row>
    <row r="444" spans="2:31" x14ac:dyDescent="0.25">
      <c r="B444" s="2">
        <v>38167</v>
      </c>
      <c r="C444">
        <f t="shared" ca="1" si="36"/>
        <v>0</v>
      </c>
      <c r="D444">
        <f t="shared" ca="1" si="37"/>
        <v>0</v>
      </c>
      <c r="E444" t="str">
        <f ca="1">IF($B444&lt;VLOOKUP(E$6&amp;" Equity",Param,4,0),"",IFERROR(VLOOKUP($B444,OFFSET(Input!$A$1,0,MATCH(Index!E$6&amp;" Equity",Input!$1:$1,0)-1,10000,2),2,0),E443))</f>
        <v/>
      </c>
      <c r="F444" s="33">
        <v>82.75</v>
      </c>
      <c r="H444">
        <f ca="1">IFERROR(VLOOKUP($B444,OFFSET(Input!$A$1,0,MATCH(Index!H$6,Input!$1:$1,0)-1,10000,2),2,0),0)</f>
        <v>0</v>
      </c>
      <c r="I444">
        <f ca="1">IFERROR(VLOOKUP($B444,OFFSET(Input!$A$1,0,MATCH(Index!I$6,Input!$1:$1,0)-1,10000,2),2,0),0)</f>
        <v>0</v>
      </c>
      <c r="K444" t="e">
        <f t="shared" ca="1" si="38"/>
        <v>#VALUE!</v>
      </c>
      <c r="L444" s="30">
        <f t="shared" ca="1" si="39"/>
        <v>59.699518642158161</v>
      </c>
      <c r="N444" t="e">
        <f t="shared" ca="1" si="40"/>
        <v>#VALUE!</v>
      </c>
      <c r="O444">
        <f t="shared" ca="1" si="41"/>
        <v>5.4529065741481305E-3</v>
      </c>
      <c r="AE444">
        <f ca="1">VLOOKUP($B444,OFFSET(Input!$A$1,0,MATCH(Index!AE$6&amp;" Index",Input!$1:$1,0)-1,10000,2),2,0)</f>
        <v>15.47</v>
      </c>
    </row>
    <row r="445" spans="2:31" x14ac:dyDescent="0.25">
      <c r="B445" s="2">
        <v>38168</v>
      </c>
      <c r="C445">
        <f t="shared" ca="1" si="36"/>
        <v>0</v>
      </c>
      <c r="D445">
        <f t="shared" ca="1" si="37"/>
        <v>0</v>
      </c>
      <c r="E445" t="str">
        <f ca="1">IF($B445&lt;VLOOKUP(E$6&amp;" Equity",Param,4,0),"",IFERROR(VLOOKUP($B445,OFFSET(Input!$A$1,0,MATCH(Index!E$6&amp;" Equity",Input!$1:$1,0)-1,10000,2),2,0),E444))</f>
        <v/>
      </c>
      <c r="F445" s="33">
        <v>83.61</v>
      </c>
      <c r="H445">
        <f ca="1">IFERROR(VLOOKUP($B445,OFFSET(Input!$A$1,0,MATCH(Index!H$6,Input!$1:$1,0)-1,10000,2),2,0),0)</f>
        <v>0</v>
      </c>
      <c r="I445">
        <f ca="1">IFERROR(VLOOKUP($B445,OFFSET(Input!$A$1,0,MATCH(Index!I$6,Input!$1:$1,0)-1,10000,2),2,0),0)</f>
        <v>0</v>
      </c>
      <c r="K445" t="e">
        <f t="shared" ca="1" si="38"/>
        <v>#VALUE!</v>
      </c>
      <c r="L445" s="30">
        <f t="shared" ca="1" si="39"/>
        <v>60.319960769436172</v>
      </c>
      <c r="N445" t="e">
        <f t="shared" ca="1" si="40"/>
        <v>#VALUE!</v>
      </c>
      <c r="O445">
        <f t="shared" ca="1" si="41"/>
        <v>1.0339115904794156E-2</v>
      </c>
      <c r="AE445">
        <f ca="1">VLOOKUP($B445,OFFSET(Input!$A$1,0,MATCH(Index!AE$6&amp;" Index",Input!$1:$1,0)-1,10000,2),2,0)</f>
        <v>14.34</v>
      </c>
    </row>
    <row r="446" spans="2:31" x14ac:dyDescent="0.25">
      <c r="B446" s="2">
        <v>38169</v>
      </c>
      <c r="C446">
        <f t="shared" ca="1" si="36"/>
        <v>1</v>
      </c>
      <c r="D446">
        <f t="shared" ca="1" si="37"/>
        <v>0</v>
      </c>
      <c r="E446" t="str">
        <f ca="1">IF($B446&lt;VLOOKUP(E$6&amp;" Equity",Param,4,0),"",IFERROR(VLOOKUP($B446,OFFSET(Input!$A$1,0,MATCH(Index!E$6&amp;" Equity",Input!$1:$1,0)-1,10000,2),2,0),E445))</f>
        <v/>
      </c>
      <c r="F446" s="33">
        <v>83.4</v>
      </c>
      <c r="H446">
        <f ca="1">IFERROR(VLOOKUP($B446,OFFSET(Input!$A$1,0,MATCH(Index!H$6,Input!$1:$1,0)-1,10000,2),2,0),0)</f>
        <v>0</v>
      </c>
      <c r="I446">
        <f ca="1">IFERROR(VLOOKUP($B446,OFFSET(Input!$A$1,0,MATCH(Index!I$6,Input!$1:$1,0)-1,10000,2),2,0),0)</f>
        <v>0.33598800000000001</v>
      </c>
      <c r="K446" t="e">
        <f t="shared" ca="1" si="38"/>
        <v>#VALUE!</v>
      </c>
      <c r="L446" s="30">
        <f t="shared" ca="1" si="39"/>
        <v>60.410854098193738</v>
      </c>
      <c r="N446" t="e">
        <f t="shared" ca="1" si="40"/>
        <v>#VALUE!</v>
      </c>
      <c r="O446">
        <f t="shared" ca="1" si="41"/>
        <v>1.5057190830680051E-3</v>
      </c>
      <c r="AE446">
        <f ca="1">VLOOKUP($B446,OFFSET(Input!$A$1,0,MATCH(Index!AE$6&amp;" Index",Input!$1:$1,0)-1,10000,2),2,0)</f>
        <v>15.2</v>
      </c>
    </row>
    <row r="447" spans="2:31" x14ac:dyDescent="0.25">
      <c r="B447" s="2">
        <v>38170</v>
      </c>
      <c r="C447">
        <f t="shared" ca="1" si="36"/>
        <v>0</v>
      </c>
      <c r="D447">
        <f t="shared" ca="1" si="37"/>
        <v>1</v>
      </c>
      <c r="E447" t="str">
        <f ca="1">IF($B447&lt;VLOOKUP(E$6&amp;" Equity",Param,4,0),"",IFERROR(VLOOKUP($B447,OFFSET(Input!$A$1,0,MATCH(Index!E$6&amp;" Equity",Input!$1:$1,0)-1,10000,2),2,0),E446))</f>
        <v/>
      </c>
      <c r="F447" s="33">
        <v>84.39</v>
      </c>
      <c r="H447">
        <f ca="1">IFERROR(VLOOKUP($B447,OFFSET(Input!$A$1,0,MATCH(Index!H$6,Input!$1:$1,0)-1,10000,2),2,0),0)</f>
        <v>0</v>
      </c>
      <c r="I447">
        <f ca="1">IFERROR(VLOOKUP($B447,OFFSET(Input!$A$1,0,MATCH(Index!I$6,Input!$1:$1,0)-1,10000,2),2,0),0)</f>
        <v>0</v>
      </c>
      <c r="K447" t="e">
        <f t="shared" ca="1" si="38"/>
        <v>#VALUE!</v>
      </c>
      <c r="L447" s="30">
        <f t="shared" ca="1" si="39"/>
        <v>61.127961359071577</v>
      </c>
      <c r="N447" t="e">
        <f t="shared" ca="1" si="40"/>
        <v>#VALUE!</v>
      </c>
      <c r="O447">
        <f t="shared" ca="1" si="41"/>
        <v>1.1800601805174069E-2</v>
      </c>
      <c r="AE447">
        <f ca="1">VLOOKUP($B447,OFFSET(Input!$A$1,0,MATCH(Index!AE$6&amp;" Index",Input!$1:$1,0)-1,10000,2),2,0)</f>
        <v>15.08</v>
      </c>
    </row>
    <row r="448" spans="2:31" x14ac:dyDescent="0.25">
      <c r="B448" s="2">
        <v>38174</v>
      </c>
      <c r="C448">
        <f t="shared" ca="1" si="36"/>
        <v>0</v>
      </c>
      <c r="D448">
        <f t="shared" ca="1" si="37"/>
        <v>2</v>
      </c>
      <c r="E448" t="str">
        <f ca="1">IF($B448&lt;VLOOKUP(E$6&amp;" Equity",Param,4,0),"",IFERROR(VLOOKUP($B448,OFFSET(Input!$A$1,0,MATCH(Index!E$6&amp;" Equity",Input!$1:$1,0)-1,10000,2),2,0),E447))</f>
        <v/>
      </c>
      <c r="F448" s="33">
        <v>84.21</v>
      </c>
      <c r="H448">
        <f ca="1">IFERROR(VLOOKUP($B448,OFFSET(Input!$A$1,0,MATCH(Index!H$6,Input!$1:$1,0)-1,10000,2),2,0),0)</f>
        <v>0</v>
      </c>
      <c r="I448">
        <f ca="1">IFERROR(VLOOKUP($B448,OFFSET(Input!$A$1,0,MATCH(Index!I$6,Input!$1:$1,0)-1,10000,2),2,0),0)</f>
        <v>0</v>
      </c>
      <c r="K448" t="e">
        <f t="shared" ca="1" si="38"/>
        <v>#VALUE!</v>
      </c>
      <c r="L448" s="30">
        <f t="shared" ca="1" si="39"/>
        <v>60.997578220730148</v>
      </c>
      <c r="N448" t="e">
        <f t="shared" ca="1" si="40"/>
        <v>#VALUE!</v>
      </c>
      <c r="O448">
        <f t="shared" ca="1" si="41"/>
        <v>-2.135232127974466E-3</v>
      </c>
      <c r="AE448">
        <f ca="1">VLOOKUP($B448,OFFSET(Input!$A$1,0,MATCH(Index!AE$6&amp;" Index",Input!$1:$1,0)-1,10000,2),2,0)</f>
        <v>16.25</v>
      </c>
    </row>
    <row r="449" spans="2:31" x14ac:dyDescent="0.25">
      <c r="B449" s="2">
        <v>38175</v>
      </c>
      <c r="C449">
        <f t="shared" ca="1" si="36"/>
        <v>0</v>
      </c>
      <c r="D449">
        <f t="shared" ca="1" si="37"/>
        <v>3</v>
      </c>
      <c r="E449" t="str">
        <f ca="1">IF($B449&lt;VLOOKUP(E$6&amp;" Equity",Param,4,0),"",IFERROR(VLOOKUP($B449,OFFSET(Input!$A$1,0,MATCH(Index!E$6&amp;" Equity",Input!$1:$1,0)-1,10000,2),2,0),E448))</f>
        <v/>
      </c>
      <c r="F449" s="33">
        <v>84.2</v>
      </c>
      <c r="H449">
        <f ca="1">IFERROR(VLOOKUP($B449,OFFSET(Input!$A$1,0,MATCH(Index!H$6,Input!$1:$1,0)-1,10000,2),2,0),0)</f>
        <v>0</v>
      </c>
      <c r="I449">
        <f ca="1">IFERROR(VLOOKUP($B449,OFFSET(Input!$A$1,0,MATCH(Index!I$6,Input!$1:$1,0)-1,10000,2),2,0),0)</f>
        <v>0</v>
      </c>
      <c r="K449" t="e">
        <f t="shared" ca="1" si="38"/>
        <v>#VALUE!</v>
      </c>
      <c r="L449" s="30">
        <f t="shared" ca="1" si="39"/>
        <v>60.990334713044518</v>
      </c>
      <c r="N449" t="e">
        <f t="shared" ca="1" si="40"/>
        <v>#VALUE!</v>
      </c>
      <c r="O449">
        <f t="shared" ca="1" si="41"/>
        <v>-1.1875779361966346E-4</v>
      </c>
      <c r="AE449">
        <f ca="1">VLOOKUP($B449,OFFSET(Input!$A$1,0,MATCH(Index!AE$6&amp;" Index",Input!$1:$1,0)-1,10000,2),2,0)</f>
        <v>15.81</v>
      </c>
    </row>
    <row r="450" spans="2:31" x14ac:dyDescent="0.25">
      <c r="B450" s="2">
        <v>38176</v>
      </c>
      <c r="C450">
        <f t="shared" ca="1" si="36"/>
        <v>0</v>
      </c>
      <c r="D450">
        <f t="shared" ca="1" si="37"/>
        <v>4</v>
      </c>
      <c r="E450" t="str">
        <f ca="1">IF($B450&lt;VLOOKUP(E$6&amp;" Equity",Param,4,0),"",IFERROR(VLOOKUP($B450,OFFSET(Input!$A$1,0,MATCH(Index!E$6&amp;" Equity",Input!$1:$1,0)-1,10000,2),2,0),E449))</f>
        <v/>
      </c>
      <c r="F450" s="33">
        <v>84.27</v>
      </c>
      <c r="H450">
        <f ca="1">IFERROR(VLOOKUP($B450,OFFSET(Input!$A$1,0,MATCH(Index!H$6,Input!$1:$1,0)-1,10000,2),2,0),0)</f>
        <v>0</v>
      </c>
      <c r="I450">
        <f ca="1">IFERROR(VLOOKUP($B450,OFFSET(Input!$A$1,0,MATCH(Index!I$6,Input!$1:$1,0)-1,10000,2),2,0),0)</f>
        <v>0</v>
      </c>
      <c r="K450" t="e">
        <f t="shared" ca="1" si="38"/>
        <v>#VALUE!</v>
      </c>
      <c r="L450" s="30">
        <f t="shared" ca="1" si="39"/>
        <v>61.041039266843953</v>
      </c>
      <c r="N450" t="e">
        <f t="shared" ca="1" si="40"/>
        <v>#VALUE!</v>
      </c>
      <c r="O450">
        <f t="shared" ca="1" si="41"/>
        <v>8.3100853598076286E-4</v>
      </c>
      <c r="AE450">
        <f ca="1">VLOOKUP($B450,OFFSET(Input!$A$1,0,MATCH(Index!AE$6&amp;" Index",Input!$1:$1,0)-1,10000,2),2,0)</f>
        <v>16.2</v>
      </c>
    </row>
    <row r="451" spans="2:31" x14ac:dyDescent="0.25">
      <c r="B451" s="2">
        <v>38177</v>
      </c>
      <c r="C451">
        <f t="shared" ca="1" si="36"/>
        <v>0</v>
      </c>
      <c r="D451">
        <f t="shared" ca="1" si="37"/>
        <v>5</v>
      </c>
      <c r="E451" t="str">
        <f ca="1">IF($B451&lt;VLOOKUP(E$6&amp;" Equity",Param,4,0),"",IFERROR(VLOOKUP($B451,OFFSET(Input!$A$1,0,MATCH(Index!E$6&amp;" Equity",Input!$1:$1,0)-1,10000,2),2,0),E450))</f>
        <v/>
      </c>
      <c r="F451" s="33">
        <v>84.32</v>
      </c>
      <c r="H451">
        <f ca="1">IFERROR(VLOOKUP($B451,OFFSET(Input!$A$1,0,MATCH(Index!H$6,Input!$1:$1,0)-1,10000,2),2,0),0)</f>
        <v>0</v>
      </c>
      <c r="I451">
        <f ca="1">IFERROR(VLOOKUP($B451,OFFSET(Input!$A$1,0,MATCH(Index!I$6,Input!$1:$1,0)-1,10000,2),2,0),0)</f>
        <v>0</v>
      </c>
      <c r="K451" t="e">
        <f t="shared" ca="1" si="38"/>
        <v>#VALUE!</v>
      </c>
      <c r="L451" s="30">
        <f t="shared" ca="1" si="39"/>
        <v>61.077256805272121</v>
      </c>
      <c r="N451" t="e">
        <f t="shared" ca="1" si="40"/>
        <v>#VALUE!</v>
      </c>
      <c r="O451">
        <f t="shared" ca="1" si="41"/>
        <v>5.9315500879017469E-4</v>
      </c>
      <c r="AE451">
        <f ca="1">VLOOKUP($B451,OFFSET(Input!$A$1,0,MATCH(Index!AE$6&amp;" Index",Input!$1:$1,0)-1,10000,2),2,0)</f>
        <v>15.78</v>
      </c>
    </row>
    <row r="452" spans="2:31" x14ac:dyDescent="0.25">
      <c r="B452" s="2">
        <v>38180</v>
      </c>
      <c r="C452">
        <f t="shared" ca="1" si="36"/>
        <v>0</v>
      </c>
      <c r="D452">
        <f t="shared" ca="1" si="37"/>
        <v>0</v>
      </c>
      <c r="E452" t="str">
        <f ca="1">IF($B452&lt;VLOOKUP(E$6&amp;" Equity",Param,4,0),"",IFERROR(VLOOKUP($B452,OFFSET(Input!$A$1,0,MATCH(Index!E$6&amp;" Equity",Input!$1:$1,0)-1,10000,2),2,0),E451))</f>
        <v/>
      </c>
      <c r="F452" s="33">
        <v>84.5</v>
      </c>
      <c r="H452">
        <f ca="1">IFERROR(VLOOKUP($B452,OFFSET(Input!$A$1,0,MATCH(Index!H$6,Input!$1:$1,0)-1,10000,2),2,0),0)</f>
        <v>0</v>
      </c>
      <c r="I452">
        <f ca="1">IFERROR(VLOOKUP($B452,OFFSET(Input!$A$1,0,MATCH(Index!I$6,Input!$1:$1,0)-1,10000,2),2,0),0)</f>
        <v>0</v>
      </c>
      <c r="K452" t="e">
        <f t="shared" ca="1" si="38"/>
        <v>#VALUE!</v>
      </c>
      <c r="L452" s="30">
        <f t="shared" ca="1" si="39"/>
        <v>61.20763994361355</v>
      </c>
      <c r="N452" t="e">
        <f t="shared" ca="1" si="40"/>
        <v>#VALUE!</v>
      </c>
      <c r="O452">
        <f t="shared" ca="1" si="41"/>
        <v>2.1324495700760235E-3</v>
      </c>
      <c r="AE452">
        <f ca="1">VLOOKUP($B452,OFFSET(Input!$A$1,0,MATCH(Index!AE$6&amp;" Index",Input!$1:$1,0)-1,10000,2),2,0)</f>
        <v>14.96</v>
      </c>
    </row>
    <row r="453" spans="2:31" x14ac:dyDescent="0.25">
      <c r="B453" s="2">
        <v>38181</v>
      </c>
      <c r="C453">
        <f t="shared" ca="1" si="36"/>
        <v>0</v>
      </c>
      <c r="D453">
        <f t="shared" ca="1" si="37"/>
        <v>0</v>
      </c>
      <c r="E453" t="str">
        <f ca="1">IF($B453&lt;VLOOKUP(E$6&amp;" Equity",Param,4,0),"",IFERROR(VLOOKUP($B453,OFFSET(Input!$A$1,0,MATCH(Index!E$6&amp;" Equity",Input!$1:$1,0)-1,10000,2),2,0),E452))</f>
        <v/>
      </c>
      <c r="F453" s="33">
        <v>84.23</v>
      </c>
      <c r="H453">
        <f ca="1">IFERROR(VLOOKUP($B453,OFFSET(Input!$A$1,0,MATCH(Index!H$6,Input!$1:$1,0)-1,10000,2),2,0),0)</f>
        <v>0</v>
      </c>
      <c r="I453">
        <f ca="1">IFERROR(VLOOKUP($B453,OFFSET(Input!$A$1,0,MATCH(Index!I$6,Input!$1:$1,0)-1,10000,2),2,0),0)</f>
        <v>0</v>
      </c>
      <c r="K453" t="e">
        <f t="shared" ca="1" si="38"/>
        <v>#VALUE!</v>
      </c>
      <c r="L453" s="30">
        <f t="shared" ca="1" si="39"/>
        <v>61.012065236101414</v>
      </c>
      <c r="N453" t="e">
        <f t="shared" ca="1" si="40"/>
        <v>#VALUE!</v>
      </c>
      <c r="O453">
        <f t="shared" ca="1" si="41"/>
        <v>-3.2003820358558377E-3</v>
      </c>
      <c r="AE453">
        <f ca="1">VLOOKUP($B453,OFFSET(Input!$A$1,0,MATCH(Index!AE$6&amp;" Index",Input!$1:$1,0)-1,10000,2),2,0)</f>
        <v>14.46</v>
      </c>
    </row>
    <row r="454" spans="2:31" x14ac:dyDescent="0.25">
      <c r="B454" s="2">
        <v>38182</v>
      </c>
      <c r="C454">
        <f t="shared" ca="1" si="36"/>
        <v>0</v>
      </c>
      <c r="D454">
        <f t="shared" ca="1" si="37"/>
        <v>0</v>
      </c>
      <c r="E454" t="str">
        <f ca="1">IF($B454&lt;VLOOKUP(E$6&amp;" Equity",Param,4,0),"",IFERROR(VLOOKUP($B454,OFFSET(Input!$A$1,0,MATCH(Index!E$6&amp;" Equity",Input!$1:$1,0)-1,10000,2),2,0),E453))</f>
        <v/>
      </c>
      <c r="F454" s="33">
        <v>84.34</v>
      </c>
      <c r="H454">
        <f ca="1">IFERROR(VLOOKUP($B454,OFFSET(Input!$A$1,0,MATCH(Index!H$6,Input!$1:$1,0)-1,10000,2),2,0),0)</f>
        <v>0</v>
      </c>
      <c r="I454">
        <f ca="1">IFERROR(VLOOKUP($B454,OFFSET(Input!$A$1,0,MATCH(Index!I$6,Input!$1:$1,0)-1,10000,2),2,0),0)</f>
        <v>0</v>
      </c>
      <c r="K454" t="e">
        <f t="shared" ca="1" si="38"/>
        <v>#VALUE!</v>
      </c>
      <c r="L454" s="30">
        <f t="shared" ca="1" si="39"/>
        <v>61.091743820643387</v>
      </c>
      <c r="N454" t="e">
        <f t="shared" ca="1" si="40"/>
        <v>#VALUE!</v>
      </c>
      <c r="O454">
        <f t="shared" ca="1" si="41"/>
        <v>1.3050959911413518E-3</v>
      </c>
      <c r="AE454">
        <f ca="1">VLOOKUP($B454,OFFSET(Input!$A$1,0,MATCH(Index!AE$6&amp;" Index",Input!$1:$1,0)-1,10000,2),2,0)</f>
        <v>13.76</v>
      </c>
    </row>
    <row r="455" spans="2:31" x14ac:dyDescent="0.25">
      <c r="B455" s="2">
        <v>38183</v>
      </c>
      <c r="C455">
        <f t="shared" ref="C455:C518" ca="1" si="42">IF(MONTH(B455)&lt;&gt;MONTH(B454),1,0)</f>
        <v>0</v>
      </c>
      <c r="D455">
        <f t="shared" ref="D455:D518" ca="1" si="43">IF(D454=5,0,IF(D454&lt;&gt;0,D454+1,IF(C454=1,1,0)))</f>
        <v>0</v>
      </c>
      <c r="E455" t="str">
        <f ca="1">IF($B455&lt;VLOOKUP(E$6&amp;" Equity",Param,4,0),"",IFERROR(VLOOKUP($B455,OFFSET(Input!$A$1,0,MATCH(Index!E$6&amp;" Equity",Input!$1:$1,0)-1,10000,2),2,0),E454))</f>
        <v/>
      </c>
      <c r="F455" s="33">
        <v>84.37</v>
      </c>
      <c r="H455">
        <f ca="1">IFERROR(VLOOKUP($B455,OFFSET(Input!$A$1,0,MATCH(Index!H$6,Input!$1:$1,0)-1,10000,2),2,0),0)</f>
        <v>0</v>
      </c>
      <c r="I455">
        <f ca="1">IFERROR(VLOOKUP($B455,OFFSET(Input!$A$1,0,MATCH(Index!I$6,Input!$1:$1,0)-1,10000,2),2,0),0)</f>
        <v>0</v>
      </c>
      <c r="K455" t="e">
        <f t="shared" ref="K455:K518" ca="1" si="44">IF($B455&lt;=L_date,IF($B455=L_date,1,K456/((E456+H456)/E455)),K454*((E455+H455)/E454))</f>
        <v>#VALUE!</v>
      </c>
      <c r="L455" s="30">
        <f t="shared" ref="L455:L518" ca="1" si="45">IF($B455&lt;=L_date,IF($B455=L_date,1,L456/((F456+I456)/F455)),L454*((F455+I455)/F454))</f>
        <v>61.11347434370029</v>
      </c>
      <c r="N455" t="e">
        <f t="shared" ca="1" si="40"/>
        <v>#VALUE!</v>
      </c>
      <c r="O455">
        <f t="shared" ca="1" si="41"/>
        <v>3.5563985912157915E-4</v>
      </c>
      <c r="AE455">
        <f ca="1">VLOOKUP($B455,OFFSET(Input!$A$1,0,MATCH(Index!AE$6&amp;" Index",Input!$1:$1,0)-1,10000,2),2,0)</f>
        <v>14.71</v>
      </c>
    </row>
    <row r="456" spans="2:31" x14ac:dyDescent="0.25">
      <c r="B456" s="2">
        <v>38184</v>
      </c>
      <c r="C456">
        <f t="shared" ca="1" si="42"/>
        <v>0</v>
      </c>
      <c r="D456">
        <f t="shared" ca="1" si="43"/>
        <v>0</v>
      </c>
      <c r="E456" t="str">
        <f ca="1">IF($B456&lt;VLOOKUP(E$6&amp;" Equity",Param,4,0),"",IFERROR(VLOOKUP($B456,OFFSET(Input!$A$1,0,MATCH(Index!E$6&amp;" Equity",Input!$1:$1,0)-1,10000,2),2,0),E455))</f>
        <v/>
      </c>
      <c r="F456" s="33">
        <v>85.46</v>
      </c>
      <c r="H456">
        <f ca="1">IFERROR(VLOOKUP($B456,OFFSET(Input!$A$1,0,MATCH(Index!H$6,Input!$1:$1,0)-1,10000,2),2,0),0)</f>
        <v>0</v>
      </c>
      <c r="I456">
        <f ca="1">IFERROR(VLOOKUP($B456,OFFSET(Input!$A$1,0,MATCH(Index!I$6,Input!$1:$1,0)-1,10000,2),2,0),0)</f>
        <v>0</v>
      </c>
      <c r="K456" t="e">
        <f t="shared" ca="1" si="44"/>
        <v>#VALUE!</v>
      </c>
      <c r="L456" s="30">
        <f t="shared" ca="1" si="45"/>
        <v>61.903016681434465</v>
      </c>
      <c r="N456" t="e">
        <f t="shared" ref="N456:N519" ca="1" si="46">LN(K456/K455)</f>
        <v>#VALUE!</v>
      </c>
      <c r="O456">
        <f t="shared" ref="O456:O519" ca="1" si="47">LN(L456/L455)</f>
        <v>1.2836542038343373E-2</v>
      </c>
      <c r="AE456">
        <f ca="1">VLOOKUP($B456,OFFSET(Input!$A$1,0,MATCH(Index!AE$6&amp;" Index",Input!$1:$1,0)-1,10000,2),2,0)</f>
        <v>14.34</v>
      </c>
    </row>
    <row r="457" spans="2:31" x14ac:dyDescent="0.25">
      <c r="B457" s="2">
        <v>38187</v>
      </c>
      <c r="C457">
        <f t="shared" ca="1" si="42"/>
        <v>0</v>
      </c>
      <c r="D457">
        <f t="shared" ca="1" si="43"/>
        <v>0</v>
      </c>
      <c r="E457" t="str">
        <f ca="1">IF($B457&lt;VLOOKUP(E$6&amp;" Equity",Param,4,0),"",IFERROR(VLOOKUP($B457,OFFSET(Input!$A$1,0,MATCH(Index!E$6&amp;" Equity",Input!$1:$1,0)-1,10000,2),2,0),E456))</f>
        <v/>
      </c>
      <c r="F457" s="33">
        <v>85.5</v>
      </c>
      <c r="H457">
        <f ca="1">IFERROR(VLOOKUP($B457,OFFSET(Input!$A$1,0,MATCH(Index!H$6,Input!$1:$1,0)-1,10000,2),2,0),0)</f>
        <v>0</v>
      </c>
      <c r="I457">
        <f ca="1">IFERROR(VLOOKUP($B457,OFFSET(Input!$A$1,0,MATCH(Index!I$6,Input!$1:$1,0)-1,10000,2),2,0),0)</f>
        <v>0</v>
      </c>
      <c r="K457" t="e">
        <f t="shared" ca="1" si="44"/>
        <v>#VALUE!</v>
      </c>
      <c r="L457" s="30">
        <f t="shared" ca="1" si="45"/>
        <v>61.931990712177004</v>
      </c>
      <c r="N457" t="e">
        <f t="shared" ca="1" si="46"/>
        <v>#VALUE!</v>
      </c>
      <c r="O457">
        <f t="shared" ca="1" si="47"/>
        <v>4.6794572683562461E-4</v>
      </c>
      <c r="AE457">
        <f ca="1">VLOOKUP($B457,OFFSET(Input!$A$1,0,MATCH(Index!AE$6&amp;" Index",Input!$1:$1,0)-1,10000,2),2,0)</f>
        <v>15.17</v>
      </c>
    </row>
    <row r="458" spans="2:31" x14ac:dyDescent="0.25">
      <c r="B458" s="2">
        <v>38188</v>
      </c>
      <c r="C458">
        <f t="shared" ca="1" si="42"/>
        <v>0</v>
      </c>
      <c r="D458">
        <f t="shared" ca="1" si="43"/>
        <v>0</v>
      </c>
      <c r="E458" t="str">
        <f ca="1">IF($B458&lt;VLOOKUP(E$6&amp;" Equity",Param,4,0),"",IFERROR(VLOOKUP($B458,OFFSET(Input!$A$1,0,MATCH(Index!E$6&amp;" Equity",Input!$1:$1,0)-1,10000,2),2,0),E457))</f>
        <v/>
      </c>
      <c r="F458" s="33">
        <v>84.82</v>
      </c>
      <c r="H458">
        <f ca="1">IFERROR(VLOOKUP($B458,OFFSET(Input!$A$1,0,MATCH(Index!H$6,Input!$1:$1,0)-1,10000,2),2,0),0)</f>
        <v>0</v>
      </c>
      <c r="I458">
        <f ca="1">IFERROR(VLOOKUP($B458,OFFSET(Input!$A$1,0,MATCH(Index!I$6,Input!$1:$1,0)-1,10000,2),2,0),0)</f>
        <v>0</v>
      </c>
      <c r="K458" t="e">
        <f t="shared" ca="1" si="44"/>
        <v>#VALUE!</v>
      </c>
      <c r="L458" s="30">
        <f t="shared" ca="1" si="45"/>
        <v>61.439432189553841</v>
      </c>
      <c r="N458" t="e">
        <f t="shared" ca="1" si="46"/>
        <v>#VALUE!</v>
      </c>
      <c r="O458">
        <f t="shared" ca="1" si="47"/>
        <v>-7.9850118962699178E-3</v>
      </c>
      <c r="AE458">
        <f ca="1">VLOOKUP($B458,OFFSET(Input!$A$1,0,MATCH(Index!AE$6&amp;" Index",Input!$1:$1,0)-1,10000,2),2,0)</f>
        <v>14.17</v>
      </c>
    </row>
    <row r="459" spans="2:31" x14ac:dyDescent="0.25">
      <c r="B459" s="2">
        <v>38189</v>
      </c>
      <c r="C459">
        <f t="shared" ca="1" si="42"/>
        <v>0</v>
      </c>
      <c r="D459">
        <f t="shared" ca="1" si="43"/>
        <v>0</v>
      </c>
      <c r="E459" t="str">
        <f ca="1">IF($B459&lt;VLOOKUP(E$6&amp;" Equity",Param,4,0),"",IFERROR(VLOOKUP($B459,OFFSET(Input!$A$1,0,MATCH(Index!E$6&amp;" Equity",Input!$1:$1,0)-1,10000,2),2,0),E458))</f>
        <v/>
      </c>
      <c r="F459" s="33">
        <v>84.5</v>
      </c>
      <c r="H459">
        <f ca="1">IFERROR(VLOOKUP($B459,OFFSET(Input!$A$1,0,MATCH(Index!H$6,Input!$1:$1,0)-1,10000,2),2,0),0)</f>
        <v>0</v>
      </c>
      <c r="I459">
        <f ca="1">IFERROR(VLOOKUP($B459,OFFSET(Input!$A$1,0,MATCH(Index!I$6,Input!$1:$1,0)-1,10000,2),2,0),0)</f>
        <v>0</v>
      </c>
      <c r="K459" t="e">
        <f t="shared" ca="1" si="44"/>
        <v>#VALUE!</v>
      </c>
      <c r="L459" s="30">
        <f t="shared" ca="1" si="45"/>
        <v>61.207639943613536</v>
      </c>
      <c r="N459" t="e">
        <f t="shared" ca="1" si="46"/>
        <v>#VALUE!</v>
      </c>
      <c r="O459">
        <f t="shared" ca="1" si="47"/>
        <v>-3.7798296833164327E-3</v>
      </c>
      <c r="AE459">
        <f ca="1">VLOOKUP($B459,OFFSET(Input!$A$1,0,MATCH(Index!AE$6&amp;" Index",Input!$1:$1,0)-1,10000,2),2,0)</f>
        <v>16.41</v>
      </c>
    </row>
    <row r="460" spans="2:31" x14ac:dyDescent="0.25">
      <c r="B460" s="2">
        <v>38190</v>
      </c>
      <c r="C460">
        <f t="shared" ca="1" si="42"/>
        <v>0</v>
      </c>
      <c r="D460">
        <f t="shared" ca="1" si="43"/>
        <v>0</v>
      </c>
      <c r="E460" t="str">
        <f ca="1">IF($B460&lt;VLOOKUP(E$6&amp;" Equity",Param,4,0),"",IFERROR(VLOOKUP($B460,OFFSET(Input!$A$1,0,MATCH(Index!E$6&amp;" Equity",Input!$1:$1,0)-1,10000,2),2,0),E459))</f>
        <v/>
      </c>
      <c r="F460" s="33">
        <v>84.64</v>
      </c>
      <c r="H460">
        <f ca="1">IFERROR(VLOOKUP($B460,OFFSET(Input!$A$1,0,MATCH(Index!H$6,Input!$1:$1,0)-1,10000,2),2,0),0)</f>
        <v>0</v>
      </c>
      <c r="I460">
        <f ca="1">IFERROR(VLOOKUP($B460,OFFSET(Input!$A$1,0,MATCH(Index!I$6,Input!$1:$1,0)-1,10000,2),2,0),0)</f>
        <v>0</v>
      </c>
      <c r="K460" t="e">
        <f t="shared" ca="1" si="44"/>
        <v>#VALUE!</v>
      </c>
      <c r="L460" s="30">
        <f t="shared" ca="1" si="45"/>
        <v>61.309049051212419</v>
      </c>
      <c r="N460" t="e">
        <f t="shared" ca="1" si="46"/>
        <v>#VALUE!</v>
      </c>
      <c r="O460">
        <f t="shared" ca="1" si="47"/>
        <v>1.655433746861035E-3</v>
      </c>
      <c r="AE460">
        <f ca="1">VLOOKUP($B460,OFFSET(Input!$A$1,0,MATCH(Index!AE$6&amp;" Index",Input!$1:$1,0)-1,10000,2),2,0)</f>
        <v>15.75</v>
      </c>
    </row>
    <row r="461" spans="2:31" x14ac:dyDescent="0.25">
      <c r="B461" s="2">
        <v>38191</v>
      </c>
      <c r="C461">
        <f t="shared" ca="1" si="42"/>
        <v>0</v>
      </c>
      <c r="D461">
        <f t="shared" ca="1" si="43"/>
        <v>0</v>
      </c>
      <c r="E461" t="str">
        <f ca="1">IF($B461&lt;VLOOKUP(E$6&amp;" Equity",Param,4,0),"",IFERROR(VLOOKUP($B461,OFFSET(Input!$A$1,0,MATCH(Index!E$6&amp;" Equity",Input!$1:$1,0)-1,10000,2),2,0),E460))</f>
        <v/>
      </c>
      <c r="F461" s="33">
        <v>84.97</v>
      </c>
      <c r="H461">
        <f ca="1">IFERROR(VLOOKUP($B461,OFFSET(Input!$A$1,0,MATCH(Index!H$6,Input!$1:$1,0)-1,10000,2),2,0),0)</f>
        <v>0</v>
      </c>
      <c r="I461">
        <f ca="1">IFERROR(VLOOKUP($B461,OFFSET(Input!$A$1,0,MATCH(Index!I$6,Input!$1:$1,0)-1,10000,2),2,0),0)</f>
        <v>0</v>
      </c>
      <c r="K461" t="e">
        <f t="shared" ca="1" si="44"/>
        <v>#VALUE!</v>
      </c>
      <c r="L461" s="30">
        <f t="shared" ca="1" si="45"/>
        <v>61.548084804838361</v>
      </c>
      <c r="N461" t="e">
        <f t="shared" ca="1" si="46"/>
        <v>#VALUE!</v>
      </c>
      <c r="O461">
        <f t="shared" ca="1" si="47"/>
        <v>3.8912849054605989E-3</v>
      </c>
      <c r="AE461">
        <f ca="1">VLOOKUP($B461,OFFSET(Input!$A$1,0,MATCH(Index!AE$6&amp;" Index",Input!$1:$1,0)-1,10000,2),2,0)</f>
        <v>16.5</v>
      </c>
    </row>
    <row r="462" spans="2:31" x14ac:dyDescent="0.25">
      <c r="B462" s="2">
        <v>38194</v>
      </c>
      <c r="C462">
        <f t="shared" ca="1" si="42"/>
        <v>0</v>
      </c>
      <c r="D462">
        <f t="shared" ca="1" si="43"/>
        <v>0</v>
      </c>
      <c r="E462" t="str">
        <f ca="1">IF($B462&lt;VLOOKUP(E$6&amp;" Equity",Param,4,0),"",IFERROR(VLOOKUP($B462,OFFSET(Input!$A$1,0,MATCH(Index!E$6&amp;" Equity",Input!$1:$1,0)-1,10000,2),2,0),E461))</f>
        <v/>
      </c>
      <c r="F462" s="33">
        <v>84.6</v>
      </c>
      <c r="H462">
        <f ca="1">IFERROR(VLOOKUP($B462,OFFSET(Input!$A$1,0,MATCH(Index!H$6,Input!$1:$1,0)-1,10000,2),2,0),0)</f>
        <v>0</v>
      </c>
      <c r="I462">
        <f ca="1">IFERROR(VLOOKUP($B462,OFFSET(Input!$A$1,0,MATCH(Index!I$6,Input!$1:$1,0)-1,10000,2),2,0),0)</f>
        <v>0</v>
      </c>
      <c r="K462" t="e">
        <f t="shared" ca="1" si="44"/>
        <v>#VALUE!</v>
      </c>
      <c r="L462" s="30">
        <f t="shared" ca="1" si="45"/>
        <v>61.280075020469873</v>
      </c>
      <c r="N462" t="e">
        <f t="shared" ca="1" si="46"/>
        <v>#VALUE!</v>
      </c>
      <c r="O462">
        <f t="shared" ca="1" si="47"/>
        <v>-4.3639864032724348E-3</v>
      </c>
      <c r="AE462">
        <f ca="1">VLOOKUP($B462,OFFSET(Input!$A$1,0,MATCH(Index!AE$6&amp;" Index",Input!$1:$1,0)-1,10000,2),2,0)</f>
        <v>17.3</v>
      </c>
    </row>
    <row r="463" spans="2:31" x14ac:dyDescent="0.25">
      <c r="B463" s="2">
        <v>38195</v>
      </c>
      <c r="C463">
        <f t="shared" ca="1" si="42"/>
        <v>0</v>
      </c>
      <c r="D463">
        <f t="shared" ca="1" si="43"/>
        <v>0</v>
      </c>
      <c r="E463" t="str">
        <f ca="1">IF($B463&lt;VLOOKUP(E$6&amp;" Equity",Param,4,0),"",IFERROR(VLOOKUP($B463,OFFSET(Input!$A$1,0,MATCH(Index!E$6&amp;" Equity",Input!$1:$1,0)-1,10000,2),2,0),E462))</f>
        <v/>
      </c>
      <c r="F463" s="33">
        <v>83.42</v>
      </c>
      <c r="H463">
        <f ca="1">IFERROR(VLOOKUP($B463,OFFSET(Input!$A$1,0,MATCH(Index!H$6,Input!$1:$1,0)-1,10000,2),2,0),0)</f>
        <v>0</v>
      </c>
      <c r="I463">
        <f ca="1">IFERROR(VLOOKUP($B463,OFFSET(Input!$A$1,0,MATCH(Index!I$6,Input!$1:$1,0)-1,10000,2),2,0),0)</f>
        <v>0</v>
      </c>
      <c r="K463" t="e">
        <f t="shared" ca="1" si="44"/>
        <v>#VALUE!</v>
      </c>
      <c r="L463" s="30">
        <f t="shared" ca="1" si="45"/>
        <v>60.425341113564976</v>
      </c>
      <c r="N463" t="e">
        <f t="shared" ca="1" si="46"/>
        <v>#VALUE!</v>
      </c>
      <c r="O463">
        <f t="shared" ca="1" si="47"/>
        <v>-1.4046177843378372E-2</v>
      </c>
      <c r="AE463">
        <f ca="1">VLOOKUP($B463,OFFSET(Input!$A$1,0,MATCH(Index!AE$6&amp;" Index",Input!$1:$1,0)-1,10000,2),2,0)</f>
        <v>16.55</v>
      </c>
    </row>
    <row r="464" spans="2:31" x14ac:dyDescent="0.25">
      <c r="B464" s="2">
        <v>38196</v>
      </c>
      <c r="C464">
        <f t="shared" ca="1" si="42"/>
        <v>0</v>
      </c>
      <c r="D464">
        <f t="shared" ca="1" si="43"/>
        <v>0</v>
      </c>
      <c r="E464" t="str">
        <f ca="1">IF($B464&lt;VLOOKUP(E$6&amp;" Equity",Param,4,0),"",IFERROR(VLOOKUP($B464,OFFSET(Input!$A$1,0,MATCH(Index!E$6&amp;" Equity",Input!$1:$1,0)-1,10000,2),2,0),E463))</f>
        <v/>
      </c>
      <c r="F464" s="33">
        <v>83.45</v>
      </c>
      <c r="H464">
        <f ca="1">IFERROR(VLOOKUP($B464,OFFSET(Input!$A$1,0,MATCH(Index!H$6,Input!$1:$1,0)-1,10000,2),2,0),0)</f>
        <v>0</v>
      </c>
      <c r="I464">
        <f ca="1">IFERROR(VLOOKUP($B464,OFFSET(Input!$A$1,0,MATCH(Index!I$6,Input!$1:$1,0)-1,10000,2),2,0),0)</f>
        <v>0</v>
      </c>
      <c r="K464" t="e">
        <f t="shared" ca="1" si="44"/>
        <v>#VALUE!</v>
      </c>
      <c r="L464" s="30">
        <f t="shared" ca="1" si="45"/>
        <v>60.447071636621885</v>
      </c>
      <c r="N464" t="e">
        <f t="shared" ca="1" si="46"/>
        <v>#VALUE!</v>
      </c>
      <c r="O464">
        <f t="shared" ca="1" si="47"/>
        <v>3.5956133904497205E-4</v>
      </c>
      <c r="AE464">
        <f ca="1">VLOOKUP($B464,OFFSET(Input!$A$1,0,MATCH(Index!AE$6&amp;" Index",Input!$1:$1,0)-1,10000,2),2,0)</f>
        <v>16.149999999999999</v>
      </c>
    </row>
    <row r="465" spans="2:31" x14ac:dyDescent="0.25">
      <c r="B465" s="2">
        <v>38197</v>
      </c>
      <c r="C465">
        <f t="shared" ca="1" si="42"/>
        <v>0</v>
      </c>
      <c r="D465">
        <f t="shared" ca="1" si="43"/>
        <v>0</v>
      </c>
      <c r="E465" t="str">
        <f ca="1">IF($B465&lt;VLOOKUP(E$6&amp;" Equity",Param,4,0),"",IFERROR(VLOOKUP($B465,OFFSET(Input!$A$1,0,MATCH(Index!E$6&amp;" Equity",Input!$1:$1,0)-1,10000,2),2,0),E464))</f>
        <v/>
      </c>
      <c r="F465" s="33">
        <v>83.61</v>
      </c>
      <c r="H465">
        <f ca="1">IFERROR(VLOOKUP($B465,OFFSET(Input!$A$1,0,MATCH(Index!H$6,Input!$1:$1,0)-1,10000,2),2,0),0)</f>
        <v>0</v>
      </c>
      <c r="I465">
        <f ca="1">IFERROR(VLOOKUP($B465,OFFSET(Input!$A$1,0,MATCH(Index!I$6,Input!$1:$1,0)-1,10000,2),2,0),0)</f>
        <v>0</v>
      </c>
      <c r="K465" t="e">
        <f t="shared" ca="1" si="44"/>
        <v>#VALUE!</v>
      </c>
      <c r="L465" s="30">
        <f t="shared" ca="1" si="45"/>
        <v>60.562967759592041</v>
      </c>
      <c r="N465" t="e">
        <f t="shared" ca="1" si="46"/>
        <v>#VALUE!</v>
      </c>
      <c r="O465">
        <f t="shared" ca="1" si="47"/>
        <v>1.9154800541224171E-3</v>
      </c>
      <c r="AE465">
        <f ca="1">VLOOKUP($B465,OFFSET(Input!$A$1,0,MATCH(Index!AE$6&amp;" Index",Input!$1:$1,0)-1,10000,2),2,0)</f>
        <v>15.68</v>
      </c>
    </row>
    <row r="466" spans="2:31" x14ac:dyDescent="0.25">
      <c r="B466" s="2">
        <v>38198</v>
      </c>
      <c r="C466">
        <f t="shared" ca="1" si="42"/>
        <v>0</v>
      </c>
      <c r="D466">
        <f t="shared" ca="1" si="43"/>
        <v>0</v>
      </c>
      <c r="E466" t="str">
        <f ca="1">IF($B466&lt;VLOOKUP(E$6&amp;" Equity",Param,4,0),"",IFERROR(VLOOKUP($B466,OFFSET(Input!$A$1,0,MATCH(Index!E$6&amp;" Equity",Input!$1:$1,0)-1,10000,2),2,0),E465))</f>
        <v/>
      </c>
      <c r="F466" s="33">
        <v>84.62</v>
      </c>
      <c r="H466">
        <f ca="1">IFERROR(VLOOKUP($B466,OFFSET(Input!$A$1,0,MATCH(Index!H$6,Input!$1:$1,0)-1,10000,2),2,0),0)</f>
        <v>0</v>
      </c>
      <c r="I466">
        <f ca="1">IFERROR(VLOOKUP($B466,OFFSET(Input!$A$1,0,MATCH(Index!I$6,Input!$1:$1,0)-1,10000,2),2,0),0)</f>
        <v>0</v>
      </c>
      <c r="K466" t="e">
        <f t="shared" ca="1" si="44"/>
        <v>#VALUE!</v>
      </c>
      <c r="L466" s="30">
        <f t="shared" ca="1" si="45"/>
        <v>61.29456203584116</v>
      </c>
      <c r="N466" t="e">
        <f t="shared" ca="1" si="46"/>
        <v>#VALUE!</v>
      </c>
      <c r="O466">
        <f t="shared" ca="1" si="47"/>
        <v>1.2007515129955048E-2</v>
      </c>
      <c r="AE466">
        <f ca="1">VLOOKUP($B466,OFFSET(Input!$A$1,0,MATCH(Index!AE$6&amp;" Index",Input!$1:$1,0)-1,10000,2),2,0)</f>
        <v>15.32</v>
      </c>
    </row>
    <row r="467" spans="2:31" x14ac:dyDescent="0.25">
      <c r="B467" s="2">
        <v>38201</v>
      </c>
      <c r="C467">
        <f t="shared" ca="1" si="42"/>
        <v>1</v>
      </c>
      <c r="D467">
        <f t="shared" ca="1" si="43"/>
        <v>0</v>
      </c>
      <c r="E467" t="str">
        <f ca="1">IF($B467&lt;VLOOKUP(E$6&amp;" Equity",Param,4,0),"",IFERROR(VLOOKUP($B467,OFFSET(Input!$A$1,0,MATCH(Index!E$6&amp;" Equity",Input!$1:$1,0)-1,10000,2),2,0),E466))</f>
        <v/>
      </c>
      <c r="F467" s="33">
        <v>84.4</v>
      </c>
      <c r="H467">
        <f ca="1">IFERROR(VLOOKUP($B467,OFFSET(Input!$A$1,0,MATCH(Index!H$6,Input!$1:$1,0)-1,10000,2),2,0),0)</f>
        <v>0</v>
      </c>
      <c r="I467">
        <f ca="1">IFERROR(VLOOKUP($B467,OFFSET(Input!$A$1,0,MATCH(Index!I$6,Input!$1:$1,0)-1,10000,2),2,0),0)</f>
        <v>0.32989200000000002</v>
      </c>
      <c r="K467" t="e">
        <f t="shared" ca="1" si="44"/>
        <v>#VALUE!</v>
      </c>
      <c r="L467" s="30">
        <f t="shared" ca="1" si="45"/>
        <v>61.374162390500139</v>
      </c>
      <c r="N467" t="e">
        <f t="shared" ca="1" si="46"/>
        <v>#VALUE!</v>
      </c>
      <c r="O467">
        <f t="shared" ca="1" si="47"/>
        <v>1.2978102805564985E-3</v>
      </c>
      <c r="AE467">
        <f ca="1">VLOOKUP($B467,OFFSET(Input!$A$1,0,MATCH(Index!AE$6&amp;" Index",Input!$1:$1,0)-1,10000,2),2,0)</f>
        <v>15.37</v>
      </c>
    </row>
    <row r="468" spans="2:31" x14ac:dyDescent="0.25">
      <c r="B468" s="2">
        <v>38202</v>
      </c>
      <c r="C468">
        <f t="shared" ca="1" si="42"/>
        <v>0</v>
      </c>
      <c r="D468">
        <f t="shared" ca="1" si="43"/>
        <v>1</v>
      </c>
      <c r="E468" t="str">
        <f ca="1">IF($B468&lt;VLOOKUP(E$6&amp;" Equity",Param,4,0),"",IFERROR(VLOOKUP($B468,OFFSET(Input!$A$1,0,MATCH(Index!E$6&amp;" Equity",Input!$1:$1,0)-1,10000,2),2,0),E467))</f>
        <v/>
      </c>
      <c r="F468" s="33">
        <v>84.67</v>
      </c>
      <c r="H468">
        <f ca="1">IFERROR(VLOOKUP($B468,OFFSET(Input!$A$1,0,MATCH(Index!H$6,Input!$1:$1,0)-1,10000,2),2,0),0)</f>
        <v>0</v>
      </c>
      <c r="I468">
        <f ca="1">IFERROR(VLOOKUP($B468,OFFSET(Input!$A$1,0,MATCH(Index!I$6,Input!$1:$1,0)-1,10000,2),2,0),0)</f>
        <v>0</v>
      </c>
      <c r="K468" t="e">
        <f t="shared" ca="1" si="44"/>
        <v>#VALUE!</v>
      </c>
      <c r="L468" s="30">
        <f t="shared" ca="1" si="45"/>
        <v>61.570501535588235</v>
      </c>
      <c r="N468" t="e">
        <f t="shared" ca="1" si="46"/>
        <v>#VALUE!</v>
      </c>
      <c r="O468">
        <f t="shared" ca="1" si="47"/>
        <v>3.1939460522744279E-3</v>
      </c>
      <c r="AE468">
        <f ca="1">VLOOKUP($B468,OFFSET(Input!$A$1,0,MATCH(Index!AE$6&amp;" Index",Input!$1:$1,0)-1,10000,2),2,0)</f>
        <v>16.03</v>
      </c>
    </row>
    <row r="469" spans="2:31" x14ac:dyDescent="0.25">
      <c r="B469" s="2">
        <v>38203</v>
      </c>
      <c r="C469">
        <f t="shared" ca="1" si="42"/>
        <v>0</v>
      </c>
      <c r="D469">
        <f t="shared" ca="1" si="43"/>
        <v>2</v>
      </c>
      <c r="E469" t="str">
        <f ca="1">IF($B469&lt;VLOOKUP(E$6&amp;" Equity",Param,4,0),"",IFERROR(VLOOKUP($B469,OFFSET(Input!$A$1,0,MATCH(Index!E$6&amp;" Equity",Input!$1:$1,0)-1,10000,2),2,0),E468))</f>
        <v/>
      </c>
      <c r="F469" s="33">
        <v>84.7</v>
      </c>
      <c r="H469">
        <f ca="1">IFERROR(VLOOKUP($B469,OFFSET(Input!$A$1,0,MATCH(Index!H$6,Input!$1:$1,0)-1,10000,2),2,0),0)</f>
        <v>0</v>
      </c>
      <c r="I469">
        <f ca="1">IFERROR(VLOOKUP($B469,OFFSET(Input!$A$1,0,MATCH(Index!I$6,Input!$1:$1,0)-1,10000,2),2,0),0)</f>
        <v>0</v>
      </c>
      <c r="K469" t="e">
        <f t="shared" ca="1" si="44"/>
        <v>#VALUE!</v>
      </c>
      <c r="L469" s="30">
        <f t="shared" ca="1" si="45"/>
        <v>61.592316996153571</v>
      </c>
      <c r="N469" t="e">
        <f t="shared" ca="1" si="46"/>
        <v>#VALUE!</v>
      </c>
      <c r="O469">
        <f t="shared" ca="1" si="47"/>
        <v>3.5425400382278755E-4</v>
      </c>
      <c r="AE469">
        <f ca="1">VLOOKUP($B469,OFFSET(Input!$A$1,0,MATCH(Index!AE$6&amp;" Index",Input!$1:$1,0)-1,10000,2),2,0)</f>
        <v>16.21</v>
      </c>
    </row>
    <row r="470" spans="2:31" x14ac:dyDescent="0.25">
      <c r="B470" s="2">
        <v>38204</v>
      </c>
      <c r="C470">
        <f t="shared" ca="1" si="42"/>
        <v>0</v>
      </c>
      <c r="D470">
        <f t="shared" ca="1" si="43"/>
        <v>3</v>
      </c>
      <c r="E470" t="str">
        <f ca="1">IF($B470&lt;VLOOKUP(E$6&amp;" Equity",Param,4,0),"",IFERROR(VLOOKUP($B470,OFFSET(Input!$A$1,0,MATCH(Index!E$6&amp;" Equity",Input!$1:$1,0)-1,10000,2),2,0),E469))</f>
        <v/>
      </c>
      <c r="F470" s="33">
        <v>84.98</v>
      </c>
      <c r="H470">
        <f ca="1">IFERROR(VLOOKUP($B470,OFFSET(Input!$A$1,0,MATCH(Index!H$6,Input!$1:$1,0)-1,10000,2),2,0),0)</f>
        <v>0</v>
      </c>
      <c r="I470">
        <f ca="1">IFERROR(VLOOKUP($B470,OFFSET(Input!$A$1,0,MATCH(Index!I$6,Input!$1:$1,0)-1,10000,2),2,0),0)</f>
        <v>0</v>
      </c>
      <c r="K470" t="e">
        <f t="shared" ca="1" si="44"/>
        <v>#VALUE!</v>
      </c>
      <c r="L470" s="30">
        <f t="shared" ca="1" si="45"/>
        <v>61.795927961430117</v>
      </c>
      <c r="N470" t="e">
        <f t="shared" ca="1" si="46"/>
        <v>#VALUE!</v>
      </c>
      <c r="O470">
        <f t="shared" ca="1" si="47"/>
        <v>3.3003330286569214E-3</v>
      </c>
      <c r="AE470">
        <f ca="1">VLOOKUP($B470,OFFSET(Input!$A$1,0,MATCH(Index!AE$6&amp;" Index",Input!$1:$1,0)-1,10000,2),2,0)</f>
        <v>18.32</v>
      </c>
    </row>
    <row r="471" spans="2:31" x14ac:dyDescent="0.25">
      <c r="B471" s="2">
        <v>38205</v>
      </c>
      <c r="C471">
        <f t="shared" ca="1" si="42"/>
        <v>0</v>
      </c>
      <c r="D471">
        <f t="shared" ca="1" si="43"/>
        <v>4</v>
      </c>
      <c r="E471" t="str">
        <f ca="1">IF($B471&lt;VLOOKUP(E$6&amp;" Equity",Param,4,0),"",IFERROR(VLOOKUP($B471,OFFSET(Input!$A$1,0,MATCH(Index!E$6&amp;" Equity",Input!$1:$1,0)-1,10000,2),2,0),E470))</f>
        <v/>
      </c>
      <c r="F471" s="33">
        <v>86.37</v>
      </c>
      <c r="H471">
        <f ca="1">IFERROR(VLOOKUP($B471,OFFSET(Input!$A$1,0,MATCH(Index!H$6,Input!$1:$1,0)-1,10000,2),2,0),0)</f>
        <v>0</v>
      </c>
      <c r="I471">
        <f ca="1">IFERROR(VLOOKUP($B471,OFFSET(Input!$A$1,0,MATCH(Index!I$6,Input!$1:$1,0)-1,10000,2),2,0),0)</f>
        <v>0</v>
      </c>
      <c r="K471" t="e">
        <f t="shared" ca="1" si="44"/>
        <v>#VALUE!</v>
      </c>
      <c r="L471" s="30">
        <f t="shared" ca="1" si="45"/>
        <v>62.806710967624369</v>
      </c>
      <c r="N471" t="e">
        <f t="shared" ca="1" si="46"/>
        <v>#VALUE!</v>
      </c>
      <c r="O471">
        <f t="shared" ca="1" si="47"/>
        <v>1.6224458605528614E-2</v>
      </c>
      <c r="AE471">
        <f ca="1">VLOOKUP($B471,OFFSET(Input!$A$1,0,MATCH(Index!AE$6&amp;" Index",Input!$1:$1,0)-1,10000,2),2,0)</f>
        <v>19.34</v>
      </c>
    </row>
    <row r="472" spans="2:31" x14ac:dyDescent="0.25">
      <c r="B472" s="2">
        <v>38208</v>
      </c>
      <c r="C472">
        <f t="shared" ca="1" si="42"/>
        <v>0</v>
      </c>
      <c r="D472">
        <f t="shared" ca="1" si="43"/>
        <v>5</v>
      </c>
      <c r="E472" t="str">
        <f ca="1">IF($B472&lt;VLOOKUP(E$6&amp;" Equity",Param,4,0),"",IFERROR(VLOOKUP($B472,OFFSET(Input!$A$1,0,MATCH(Index!E$6&amp;" Equity",Input!$1:$1,0)-1,10000,2),2,0),E471))</f>
        <v/>
      </c>
      <c r="F472" s="33">
        <v>86.19</v>
      </c>
      <c r="H472">
        <f ca="1">IFERROR(VLOOKUP($B472,OFFSET(Input!$A$1,0,MATCH(Index!H$6,Input!$1:$1,0)-1,10000,2),2,0),0)</f>
        <v>0</v>
      </c>
      <c r="I472">
        <f ca="1">IFERROR(VLOOKUP($B472,OFFSET(Input!$A$1,0,MATCH(Index!I$6,Input!$1:$1,0)-1,10000,2),2,0),0)</f>
        <v>0</v>
      </c>
      <c r="K472" t="e">
        <f t="shared" ca="1" si="44"/>
        <v>#VALUE!</v>
      </c>
      <c r="L472" s="30">
        <f t="shared" ca="1" si="45"/>
        <v>62.6758182042323</v>
      </c>
      <c r="N472" t="e">
        <f t="shared" ca="1" si="46"/>
        <v>#VALUE!</v>
      </c>
      <c r="O472">
        <f t="shared" ca="1" si="47"/>
        <v>-2.0862316328863883E-3</v>
      </c>
      <c r="AE472">
        <f ca="1">VLOOKUP($B472,OFFSET(Input!$A$1,0,MATCH(Index!AE$6&amp;" Index",Input!$1:$1,0)-1,10000,2),2,0)</f>
        <v>18.89</v>
      </c>
    </row>
    <row r="473" spans="2:31" x14ac:dyDescent="0.25">
      <c r="B473" s="2">
        <v>38209</v>
      </c>
      <c r="C473">
        <f t="shared" ca="1" si="42"/>
        <v>0</v>
      </c>
      <c r="D473">
        <f t="shared" ca="1" si="43"/>
        <v>0</v>
      </c>
      <c r="E473" t="str">
        <f ca="1">IF($B473&lt;VLOOKUP(E$6&amp;" Equity",Param,4,0),"",IFERROR(VLOOKUP($B473,OFFSET(Input!$A$1,0,MATCH(Index!E$6&amp;" Equity",Input!$1:$1,0)-1,10000,2),2,0),E472))</f>
        <v/>
      </c>
      <c r="F473" s="33">
        <v>85.81</v>
      </c>
      <c r="H473">
        <f ca="1">IFERROR(VLOOKUP($B473,OFFSET(Input!$A$1,0,MATCH(Index!H$6,Input!$1:$1,0)-1,10000,2),2,0),0)</f>
        <v>0</v>
      </c>
      <c r="I473">
        <f ca="1">IFERROR(VLOOKUP($B473,OFFSET(Input!$A$1,0,MATCH(Index!I$6,Input!$1:$1,0)-1,10000,2),2,0),0)</f>
        <v>0</v>
      </c>
      <c r="K473" t="e">
        <f t="shared" ca="1" si="44"/>
        <v>#VALUE!</v>
      </c>
      <c r="L473" s="30">
        <f t="shared" ca="1" si="45"/>
        <v>62.399489037071284</v>
      </c>
      <c r="N473" t="e">
        <f t="shared" ca="1" si="46"/>
        <v>#VALUE!</v>
      </c>
      <c r="O473">
        <f t="shared" ca="1" si="47"/>
        <v>-4.41861184027823E-3</v>
      </c>
      <c r="AE473">
        <f ca="1">VLOOKUP($B473,OFFSET(Input!$A$1,0,MATCH(Index!AE$6&amp;" Index",Input!$1:$1,0)-1,10000,2),2,0)</f>
        <v>17.47</v>
      </c>
    </row>
    <row r="474" spans="2:31" x14ac:dyDescent="0.25">
      <c r="B474" s="2">
        <v>38210</v>
      </c>
      <c r="C474">
        <f t="shared" ca="1" si="42"/>
        <v>0</v>
      </c>
      <c r="D474">
        <f t="shared" ca="1" si="43"/>
        <v>0</v>
      </c>
      <c r="E474" t="str">
        <f ca="1">IF($B474&lt;VLOOKUP(E$6&amp;" Equity",Param,4,0),"",IFERROR(VLOOKUP($B474,OFFSET(Input!$A$1,0,MATCH(Index!E$6&amp;" Equity",Input!$1:$1,0)-1,10000,2),2,0),E473))</f>
        <v/>
      </c>
      <c r="F474" s="33">
        <v>86.15</v>
      </c>
      <c r="H474">
        <f ca="1">IFERROR(VLOOKUP($B474,OFFSET(Input!$A$1,0,MATCH(Index!H$6,Input!$1:$1,0)-1,10000,2),2,0),0)</f>
        <v>0</v>
      </c>
      <c r="I474">
        <f ca="1">IFERROR(VLOOKUP($B474,OFFSET(Input!$A$1,0,MATCH(Index!I$6,Input!$1:$1,0)-1,10000,2),2,0),0)</f>
        <v>0</v>
      </c>
      <c r="K474" t="e">
        <f t="shared" ca="1" si="44"/>
        <v>#VALUE!</v>
      </c>
      <c r="L474" s="30">
        <f t="shared" ca="1" si="45"/>
        <v>62.646730923478522</v>
      </c>
      <c r="N474" t="e">
        <f t="shared" ca="1" si="46"/>
        <v>#VALUE!</v>
      </c>
      <c r="O474">
        <f t="shared" ca="1" si="47"/>
        <v>3.9544131549091666E-3</v>
      </c>
      <c r="AE474">
        <f ca="1">VLOOKUP($B474,OFFSET(Input!$A$1,0,MATCH(Index!AE$6&amp;" Index",Input!$1:$1,0)-1,10000,2),2,0)</f>
        <v>18.04</v>
      </c>
    </row>
    <row r="475" spans="2:31" x14ac:dyDescent="0.25">
      <c r="B475" s="2">
        <v>38211</v>
      </c>
      <c r="C475">
        <f t="shared" ca="1" si="42"/>
        <v>0</v>
      </c>
      <c r="D475">
        <f t="shared" ca="1" si="43"/>
        <v>0</v>
      </c>
      <c r="E475" t="str">
        <f ca="1">IF($B475&lt;VLOOKUP(E$6&amp;" Equity",Param,4,0),"",IFERROR(VLOOKUP($B475,OFFSET(Input!$A$1,0,MATCH(Index!E$6&amp;" Equity",Input!$1:$1,0)-1,10000,2),2,0),E474))</f>
        <v/>
      </c>
      <c r="F475" s="33">
        <v>86.26</v>
      </c>
      <c r="H475">
        <f ca="1">IFERROR(VLOOKUP($B475,OFFSET(Input!$A$1,0,MATCH(Index!H$6,Input!$1:$1,0)-1,10000,2),2,0),0)</f>
        <v>0</v>
      </c>
      <c r="I475">
        <f ca="1">IFERROR(VLOOKUP($B475,OFFSET(Input!$A$1,0,MATCH(Index!I$6,Input!$1:$1,0)-1,10000,2),2,0),0)</f>
        <v>0</v>
      </c>
      <c r="K475" t="e">
        <f t="shared" ca="1" si="44"/>
        <v>#VALUE!</v>
      </c>
      <c r="L475" s="30">
        <f t="shared" ca="1" si="45"/>
        <v>62.726720945551449</v>
      </c>
      <c r="N475" t="e">
        <f t="shared" ca="1" si="46"/>
        <v>#VALUE!</v>
      </c>
      <c r="O475">
        <f t="shared" ca="1" si="47"/>
        <v>1.2760282457584221E-3</v>
      </c>
      <c r="AE475">
        <f ca="1">VLOOKUP($B475,OFFSET(Input!$A$1,0,MATCH(Index!AE$6&amp;" Index",Input!$1:$1,0)-1,10000,2),2,0)</f>
        <v>19.079999999999998</v>
      </c>
    </row>
    <row r="476" spans="2:31" x14ac:dyDescent="0.25">
      <c r="B476" s="2">
        <v>38212</v>
      </c>
      <c r="C476">
        <f t="shared" ca="1" si="42"/>
        <v>0</v>
      </c>
      <c r="D476">
        <f t="shared" ca="1" si="43"/>
        <v>0</v>
      </c>
      <c r="E476" t="str">
        <f ca="1">IF($B476&lt;VLOOKUP(E$6&amp;" Equity",Param,4,0),"",IFERROR(VLOOKUP($B476,OFFSET(Input!$A$1,0,MATCH(Index!E$6&amp;" Equity",Input!$1:$1,0)-1,10000,2),2,0),E475))</f>
        <v/>
      </c>
      <c r="F476" s="33">
        <v>86.64</v>
      </c>
      <c r="H476">
        <f ca="1">IFERROR(VLOOKUP($B476,OFFSET(Input!$A$1,0,MATCH(Index!H$6,Input!$1:$1,0)-1,10000,2),2,0),0)</f>
        <v>0</v>
      </c>
      <c r="I476">
        <f ca="1">IFERROR(VLOOKUP($B476,OFFSET(Input!$A$1,0,MATCH(Index!I$6,Input!$1:$1,0)-1,10000,2),2,0),0)</f>
        <v>0</v>
      </c>
      <c r="K476" t="e">
        <f t="shared" ca="1" si="44"/>
        <v>#VALUE!</v>
      </c>
      <c r="L476" s="30">
        <f t="shared" ca="1" si="45"/>
        <v>63.003050112712472</v>
      </c>
      <c r="N476" t="e">
        <f t="shared" ca="1" si="46"/>
        <v>#VALUE!</v>
      </c>
      <c r="O476">
        <f t="shared" ca="1" si="47"/>
        <v>4.3956114730381293E-3</v>
      </c>
      <c r="AE476">
        <f ca="1">VLOOKUP($B476,OFFSET(Input!$A$1,0,MATCH(Index!AE$6&amp;" Index",Input!$1:$1,0)-1,10000,2),2,0)</f>
        <v>17.98</v>
      </c>
    </row>
    <row r="477" spans="2:31" x14ac:dyDescent="0.25">
      <c r="B477" s="2">
        <v>38215</v>
      </c>
      <c r="C477">
        <f t="shared" ca="1" si="42"/>
        <v>0</v>
      </c>
      <c r="D477">
        <f t="shared" ca="1" si="43"/>
        <v>0</v>
      </c>
      <c r="E477" t="str">
        <f ca="1">IF($B477&lt;VLOOKUP(E$6&amp;" Equity",Param,4,0),"",IFERROR(VLOOKUP($B477,OFFSET(Input!$A$1,0,MATCH(Index!E$6&amp;" Equity",Input!$1:$1,0)-1,10000,2),2,0),E476))</f>
        <v/>
      </c>
      <c r="F477" s="33">
        <v>86.32</v>
      </c>
      <c r="H477">
        <f ca="1">IFERROR(VLOOKUP($B477,OFFSET(Input!$A$1,0,MATCH(Index!H$6,Input!$1:$1,0)-1,10000,2),2,0),0)</f>
        <v>0</v>
      </c>
      <c r="I477">
        <f ca="1">IFERROR(VLOOKUP($B477,OFFSET(Input!$A$1,0,MATCH(Index!I$6,Input!$1:$1,0)-1,10000,2),2,0),0)</f>
        <v>0</v>
      </c>
      <c r="K477" t="e">
        <f t="shared" ca="1" si="44"/>
        <v>#VALUE!</v>
      </c>
      <c r="L477" s="30">
        <f t="shared" ca="1" si="45"/>
        <v>62.770351866682134</v>
      </c>
      <c r="N477" t="e">
        <f t="shared" ca="1" si="46"/>
        <v>#VALUE!</v>
      </c>
      <c r="O477">
        <f t="shared" ca="1" si="47"/>
        <v>-3.7002817428560281E-3</v>
      </c>
      <c r="AE477">
        <f ca="1">VLOOKUP($B477,OFFSET(Input!$A$1,0,MATCH(Index!AE$6&amp;" Index",Input!$1:$1,0)-1,10000,2),2,0)</f>
        <v>17.57</v>
      </c>
    </row>
    <row r="478" spans="2:31" x14ac:dyDescent="0.25">
      <c r="B478" s="2">
        <v>38216</v>
      </c>
      <c r="C478">
        <f t="shared" ca="1" si="42"/>
        <v>0</v>
      </c>
      <c r="D478">
        <f t="shared" ca="1" si="43"/>
        <v>0</v>
      </c>
      <c r="E478" t="str">
        <f ca="1">IF($B478&lt;VLOOKUP(E$6&amp;" Equity",Param,4,0),"",IFERROR(VLOOKUP($B478,OFFSET(Input!$A$1,0,MATCH(Index!E$6&amp;" Equity",Input!$1:$1,0)-1,10000,2),2,0),E477))</f>
        <v/>
      </c>
      <c r="F478" s="33">
        <v>86.79</v>
      </c>
      <c r="H478">
        <f ca="1">IFERROR(VLOOKUP($B478,OFFSET(Input!$A$1,0,MATCH(Index!H$6,Input!$1:$1,0)-1,10000,2),2,0),0)</f>
        <v>0</v>
      </c>
      <c r="I478">
        <f ca="1">IFERROR(VLOOKUP($B478,OFFSET(Input!$A$1,0,MATCH(Index!I$6,Input!$1:$1,0)-1,10000,2),2,0),0)</f>
        <v>0</v>
      </c>
      <c r="K478" t="e">
        <f t="shared" ca="1" si="44"/>
        <v>#VALUE!</v>
      </c>
      <c r="L478" s="30">
        <f t="shared" ca="1" si="45"/>
        <v>63.112127415539199</v>
      </c>
      <c r="N478" t="e">
        <f t="shared" ca="1" si="46"/>
        <v>#VALUE!</v>
      </c>
      <c r="O478">
        <f t="shared" ca="1" si="47"/>
        <v>5.4300867062744189E-3</v>
      </c>
      <c r="AE478">
        <f ca="1">VLOOKUP($B478,OFFSET(Input!$A$1,0,MATCH(Index!AE$6&amp;" Index",Input!$1:$1,0)-1,10000,2),2,0)</f>
        <v>17.02</v>
      </c>
    </row>
    <row r="479" spans="2:31" x14ac:dyDescent="0.25">
      <c r="B479" s="2">
        <v>38217</v>
      </c>
      <c r="C479">
        <f t="shared" ca="1" si="42"/>
        <v>0</v>
      </c>
      <c r="D479">
        <f t="shared" ca="1" si="43"/>
        <v>0</v>
      </c>
      <c r="E479" t="str">
        <f ca="1">IF($B479&lt;VLOOKUP(E$6&amp;" Equity",Param,4,0),"",IFERROR(VLOOKUP($B479,OFFSET(Input!$A$1,0,MATCH(Index!E$6&amp;" Equity",Input!$1:$1,0)-1,10000,2),2,0),E478))</f>
        <v/>
      </c>
      <c r="F479" s="33">
        <v>86.46</v>
      </c>
      <c r="H479">
        <f ca="1">IFERROR(VLOOKUP($B479,OFFSET(Input!$A$1,0,MATCH(Index!H$6,Input!$1:$1,0)-1,10000,2),2,0),0)</f>
        <v>0</v>
      </c>
      <c r="I479">
        <f ca="1">IFERROR(VLOOKUP($B479,OFFSET(Input!$A$1,0,MATCH(Index!I$6,Input!$1:$1,0)-1,10000,2),2,0),0)</f>
        <v>0</v>
      </c>
      <c r="K479" t="e">
        <f t="shared" ca="1" si="44"/>
        <v>#VALUE!</v>
      </c>
      <c r="L479" s="30">
        <f t="shared" ca="1" si="45"/>
        <v>62.87215734932041</v>
      </c>
      <c r="N479" t="e">
        <f t="shared" ca="1" si="46"/>
        <v>#VALUE!</v>
      </c>
      <c r="O479">
        <f t="shared" ca="1" si="47"/>
        <v>-3.8095284166678417E-3</v>
      </c>
      <c r="AE479">
        <f ca="1">VLOOKUP($B479,OFFSET(Input!$A$1,0,MATCH(Index!AE$6&amp;" Index",Input!$1:$1,0)-1,10000,2),2,0)</f>
        <v>16.23</v>
      </c>
    </row>
    <row r="480" spans="2:31" x14ac:dyDescent="0.25">
      <c r="B480" s="2">
        <v>38218</v>
      </c>
      <c r="C480">
        <f t="shared" ca="1" si="42"/>
        <v>0</v>
      </c>
      <c r="D480">
        <f t="shared" ca="1" si="43"/>
        <v>0</v>
      </c>
      <c r="E480" t="str">
        <f ca="1">IF($B480&lt;VLOOKUP(E$6&amp;" Equity",Param,4,0),"",IFERROR(VLOOKUP($B480,OFFSET(Input!$A$1,0,MATCH(Index!E$6&amp;" Equity",Input!$1:$1,0)-1,10000,2),2,0),E479))</f>
        <v/>
      </c>
      <c r="F480" s="33">
        <v>86.62</v>
      </c>
      <c r="H480">
        <f ca="1">IFERROR(VLOOKUP($B480,OFFSET(Input!$A$1,0,MATCH(Index!H$6,Input!$1:$1,0)-1,10000,2),2,0),0)</f>
        <v>0</v>
      </c>
      <c r="I480">
        <f ca="1">IFERROR(VLOOKUP($B480,OFFSET(Input!$A$1,0,MATCH(Index!I$6,Input!$1:$1,0)-1,10000,2),2,0),0)</f>
        <v>0</v>
      </c>
      <c r="K480" t="e">
        <f t="shared" ca="1" si="44"/>
        <v>#VALUE!</v>
      </c>
      <c r="L480" s="30">
        <f t="shared" ca="1" si="45"/>
        <v>62.988506472335587</v>
      </c>
      <c r="N480" t="e">
        <f t="shared" ca="1" si="46"/>
        <v>#VALUE!</v>
      </c>
      <c r="O480">
        <f t="shared" ca="1" si="47"/>
        <v>1.8488565469950682E-3</v>
      </c>
      <c r="AE480">
        <f ca="1">VLOOKUP($B480,OFFSET(Input!$A$1,0,MATCH(Index!AE$6&amp;" Index",Input!$1:$1,0)-1,10000,2),2,0)</f>
        <v>16.96</v>
      </c>
    </row>
    <row r="481" spans="2:31" x14ac:dyDescent="0.25">
      <c r="B481" s="2">
        <v>38219</v>
      </c>
      <c r="C481">
        <f t="shared" ca="1" si="42"/>
        <v>0</v>
      </c>
      <c r="D481">
        <f t="shared" ca="1" si="43"/>
        <v>0</v>
      </c>
      <c r="E481" t="str">
        <f ca="1">IF($B481&lt;VLOOKUP(E$6&amp;" Equity",Param,4,0),"",IFERROR(VLOOKUP($B481,OFFSET(Input!$A$1,0,MATCH(Index!E$6&amp;" Equity",Input!$1:$1,0)-1,10000,2),2,0),E480))</f>
        <v/>
      </c>
      <c r="F481" s="33">
        <v>86.58</v>
      </c>
      <c r="H481">
        <f ca="1">IFERROR(VLOOKUP($B481,OFFSET(Input!$A$1,0,MATCH(Index!H$6,Input!$1:$1,0)-1,10000,2),2,0),0)</f>
        <v>0</v>
      </c>
      <c r="I481">
        <f ca="1">IFERROR(VLOOKUP($B481,OFFSET(Input!$A$1,0,MATCH(Index!I$6,Input!$1:$1,0)-1,10000,2),2,0),0)</f>
        <v>0</v>
      </c>
      <c r="K481" t="e">
        <f t="shared" ca="1" si="44"/>
        <v>#VALUE!</v>
      </c>
      <c r="L481" s="30">
        <f t="shared" ca="1" si="45"/>
        <v>62.959419191581787</v>
      </c>
      <c r="N481" t="e">
        <f t="shared" ca="1" si="46"/>
        <v>#VALUE!</v>
      </c>
      <c r="O481">
        <f t="shared" ca="1" si="47"/>
        <v>-4.6189377264618093E-4</v>
      </c>
      <c r="AE481">
        <f ca="1">VLOOKUP($B481,OFFSET(Input!$A$1,0,MATCH(Index!AE$6&amp;" Index",Input!$1:$1,0)-1,10000,2),2,0)</f>
        <v>16</v>
      </c>
    </row>
    <row r="482" spans="2:31" x14ac:dyDescent="0.25">
      <c r="B482" s="2">
        <v>38222</v>
      </c>
      <c r="C482">
        <f t="shared" ca="1" si="42"/>
        <v>0</v>
      </c>
      <c r="D482">
        <f t="shared" ca="1" si="43"/>
        <v>0</v>
      </c>
      <c r="E482" t="str">
        <f ca="1">IF($B482&lt;VLOOKUP(E$6&amp;" Equity",Param,4,0),"",IFERROR(VLOOKUP($B482,OFFSET(Input!$A$1,0,MATCH(Index!E$6&amp;" Equity",Input!$1:$1,0)-1,10000,2),2,0),E481))</f>
        <v/>
      </c>
      <c r="F482" s="33">
        <v>86.07</v>
      </c>
      <c r="H482">
        <f ca="1">IFERROR(VLOOKUP($B482,OFFSET(Input!$A$1,0,MATCH(Index!H$6,Input!$1:$1,0)-1,10000,2),2,0),0)</f>
        <v>0</v>
      </c>
      <c r="I482">
        <f ca="1">IFERROR(VLOOKUP($B482,OFFSET(Input!$A$1,0,MATCH(Index!I$6,Input!$1:$1,0)-1,10000,2),2,0),0)</f>
        <v>0</v>
      </c>
      <c r="K482" t="e">
        <f t="shared" ca="1" si="44"/>
        <v>#VALUE!</v>
      </c>
      <c r="L482" s="30">
        <f t="shared" ca="1" si="45"/>
        <v>62.588556361970937</v>
      </c>
      <c r="N482" t="e">
        <f t="shared" ca="1" si="46"/>
        <v>#VALUE!</v>
      </c>
      <c r="O482">
        <f t="shared" ca="1" si="47"/>
        <v>-5.9079233524514949E-3</v>
      </c>
      <c r="AE482">
        <f ca="1">VLOOKUP($B482,OFFSET(Input!$A$1,0,MATCH(Index!AE$6&amp;" Index",Input!$1:$1,0)-1,10000,2),2,0)</f>
        <v>15.88</v>
      </c>
    </row>
    <row r="483" spans="2:31" x14ac:dyDescent="0.25">
      <c r="B483" s="2">
        <v>38223</v>
      </c>
      <c r="C483">
        <f t="shared" ca="1" si="42"/>
        <v>0</v>
      </c>
      <c r="D483">
        <f t="shared" ca="1" si="43"/>
        <v>0</v>
      </c>
      <c r="E483" t="str">
        <f ca="1">IF($B483&lt;VLOOKUP(E$6&amp;" Equity",Param,4,0),"",IFERROR(VLOOKUP($B483,OFFSET(Input!$A$1,0,MATCH(Index!E$6&amp;" Equity",Input!$1:$1,0)-1,10000,2),2,0),E482))</f>
        <v/>
      </c>
      <c r="F483" s="33">
        <v>86.12</v>
      </c>
      <c r="H483">
        <f ca="1">IFERROR(VLOOKUP($B483,OFFSET(Input!$A$1,0,MATCH(Index!H$6,Input!$1:$1,0)-1,10000,2),2,0),0)</f>
        <v>0</v>
      </c>
      <c r="I483">
        <f ca="1">IFERROR(VLOOKUP($B483,OFFSET(Input!$A$1,0,MATCH(Index!I$6,Input!$1:$1,0)-1,10000,2),2,0),0)</f>
        <v>0</v>
      </c>
      <c r="K483" t="e">
        <f t="shared" ca="1" si="44"/>
        <v>#VALUE!</v>
      </c>
      <c r="L483" s="30">
        <f t="shared" ca="1" si="45"/>
        <v>62.624915462913187</v>
      </c>
      <c r="N483" t="e">
        <f t="shared" ca="1" si="46"/>
        <v>#VALUE!</v>
      </c>
      <c r="O483">
        <f t="shared" ca="1" si="47"/>
        <v>5.8075383477934725E-4</v>
      </c>
      <c r="AE483">
        <f ca="1">VLOOKUP($B483,OFFSET(Input!$A$1,0,MATCH(Index!AE$6&amp;" Index",Input!$1:$1,0)-1,10000,2),2,0)</f>
        <v>15.33</v>
      </c>
    </row>
    <row r="484" spans="2:31" x14ac:dyDescent="0.25">
      <c r="B484" s="2">
        <v>38224</v>
      </c>
      <c r="C484">
        <f t="shared" ca="1" si="42"/>
        <v>0</v>
      </c>
      <c r="D484">
        <f t="shared" ca="1" si="43"/>
        <v>0</v>
      </c>
      <c r="E484" t="str">
        <f ca="1">IF($B484&lt;VLOOKUP(E$6&amp;" Equity",Param,4,0),"",IFERROR(VLOOKUP($B484,OFFSET(Input!$A$1,0,MATCH(Index!E$6&amp;" Equity",Input!$1:$1,0)-1,10000,2),2,0),E483))</f>
        <v/>
      </c>
      <c r="F484" s="33">
        <v>86.4</v>
      </c>
      <c r="H484">
        <f ca="1">IFERROR(VLOOKUP($B484,OFFSET(Input!$A$1,0,MATCH(Index!H$6,Input!$1:$1,0)-1,10000,2),2,0),0)</f>
        <v>0</v>
      </c>
      <c r="I484">
        <f ca="1">IFERROR(VLOOKUP($B484,OFFSET(Input!$A$1,0,MATCH(Index!I$6,Input!$1:$1,0)-1,10000,2),2,0),0)</f>
        <v>0</v>
      </c>
      <c r="K484" t="e">
        <f t="shared" ca="1" si="44"/>
        <v>#VALUE!</v>
      </c>
      <c r="L484" s="30">
        <f t="shared" ca="1" si="45"/>
        <v>62.828526428189726</v>
      </c>
      <c r="N484" t="e">
        <f t="shared" ca="1" si="46"/>
        <v>#VALUE!</v>
      </c>
      <c r="O484">
        <f t="shared" ca="1" si="47"/>
        <v>3.2460033138475889E-3</v>
      </c>
      <c r="AE484">
        <f ca="1">VLOOKUP($B484,OFFSET(Input!$A$1,0,MATCH(Index!AE$6&amp;" Index",Input!$1:$1,0)-1,10000,2),2,0)</f>
        <v>14.98</v>
      </c>
    </row>
    <row r="485" spans="2:31" x14ac:dyDescent="0.25">
      <c r="B485" s="2">
        <v>38225</v>
      </c>
      <c r="C485">
        <f t="shared" ca="1" si="42"/>
        <v>0</v>
      </c>
      <c r="D485">
        <f t="shared" ca="1" si="43"/>
        <v>0</v>
      </c>
      <c r="E485" t="str">
        <f ca="1">IF($B485&lt;VLOOKUP(E$6&amp;" Equity",Param,4,0),"",IFERROR(VLOOKUP($B485,OFFSET(Input!$A$1,0,MATCH(Index!E$6&amp;" Equity",Input!$1:$1,0)-1,10000,2),2,0),E484))</f>
        <v/>
      </c>
      <c r="F485" s="33">
        <v>86.82</v>
      </c>
      <c r="H485">
        <f ca="1">IFERROR(VLOOKUP($B485,OFFSET(Input!$A$1,0,MATCH(Index!H$6,Input!$1:$1,0)-1,10000,2),2,0),0)</f>
        <v>0</v>
      </c>
      <c r="I485">
        <f ca="1">IFERROR(VLOOKUP($B485,OFFSET(Input!$A$1,0,MATCH(Index!I$6,Input!$1:$1,0)-1,10000,2),2,0),0)</f>
        <v>0</v>
      </c>
      <c r="K485" t="e">
        <f t="shared" ca="1" si="44"/>
        <v>#VALUE!</v>
      </c>
      <c r="L485" s="30">
        <f t="shared" ca="1" si="45"/>
        <v>63.133942876104527</v>
      </c>
      <c r="N485" t="e">
        <f t="shared" ca="1" si="46"/>
        <v>#VALUE!</v>
      </c>
      <c r="O485">
        <f t="shared" ca="1" si="47"/>
        <v>4.8493340614374292E-3</v>
      </c>
      <c r="AE485">
        <f ca="1">VLOOKUP($B485,OFFSET(Input!$A$1,0,MATCH(Index!AE$6&amp;" Index",Input!$1:$1,0)-1,10000,2),2,0)</f>
        <v>14.91</v>
      </c>
    </row>
    <row r="486" spans="2:31" x14ac:dyDescent="0.25">
      <c r="B486" s="2">
        <v>38226</v>
      </c>
      <c r="C486">
        <f t="shared" ca="1" si="42"/>
        <v>0</v>
      </c>
      <c r="D486">
        <f t="shared" ca="1" si="43"/>
        <v>0</v>
      </c>
      <c r="E486" t="str">
        <f ca="1">IF($B486&lt;VLOOKUP(E$6&amp;" Equity",Param,4,0),"",IFERROR(VLOOKUP($B486,OFFSET(Input!$A$1,0,MATCH(Index!E$6&amp;" Equity",Input!$1:$1,0)-1,10000,2),2,0),E485))</f>
        <v/>
      </c>
      <c r="F486" s="33">
        <v>86.77</v>
      </c>
      <c r="H486">
        <f ca="1">IFERROR(VLOOKUP($B486,OFFSET(Input!$A$1,0,MATCH(Index!H$6,Input!$1:$1,0)-1,10000,2),2,0),0)</f>
        <v>0</v>
      </c>
      <c r="I486">
        <f ca="1">IFERROR(VLOOKUP($B486,OFFSET(Input!$A$1,0,MATCH(Index!I$6,Input!$1:$1,0)-1,10000,2),2,0),0)</f>
        <v>0</v>
      </c>
      <c r="K486" t="e">
        <f t="shared" ca="1" si="44"/>
        <v>#VALUE!</v>
      </c>
      <c r="L486" s="30">
        <f t="shared" ca="1" si="45"/>
        <v>63.097583775162292</v>
      </c>
      <c r="N486" t="e">
        <f t="shared" ca="1" si="46"/>
        <v>#VALUE!</v>
      </c>
      <c r="O486">
        <f t="shared" ca="1" si="47"/>
        <v>-5.7607006604908193E-4</v>
      </c>
      <c r="AE486">
        <f ca="1">VLOOKUP($B486,OFFSET(Input!$A$1,0,MATCH(Index!AE$6&amp;" Index",Input!$1:$1,0)-1,10000,2),2,0)</f>
        <v>14.71</v>
      </c>
    </row>
    <row r="487" spans="2:31" x14ac:dyDescent="0.25">
      <c r="B487" s="2">
        <v>38229</v>
      </c>
      <c r="C487">
        <f t="shared" ca="1" si="42"/>
        <v>0</v>
      </c>
      <c r="D487">
        <f t="shared" ca="1" si="43"/>
        <v>0</v>
      </c>
      <c r="E487" t="str">
        <f ca="1">IF($B487&lt;VLOOKUP(E$6&amp;" Equity",Param,4,0),"",IFERROR(VLOOKUP($B487,OFFSET(Input!$A$1,0,MATCH(Index!E$6&amp;" Equity",Input!$1:$1,0)-1,10000,2),2,0),E486))</f>
        <v/>
      </c>
      <c r="F487" s="33">
        <v>87.2</v>
      </c>
      <c r="H487">
        <f ca="1">IFERROR(VLOOKUP($B487,OFFSET(Input!$A$1,0,MATCH(Index!H$6,Input!$1:$1,0)-1,10000,2),2,0),0)</f>
        <v>0</v>
      </c>
      <c r="I487">
        <f ca="1">IFERROR(VLOOKUP($B487,OFFSET(Input!$A$1,0,MATCH(Index!I$6,Input!$1:$1,0)-1,10000,2),2,0),0)</f>
        <v>0</v>
      </c>
      <c r="K487" t="e">
        <f t="shared" ca="1" si="44"/>
        <v>#VALUE!</v>
      </c>
      <c r="L487" s="30">
        <f t="shared" ca="1" si="45"/>
        <v>63.41027204326555</v>
      </c>
      <c r="N487" t="e">
        <f t="shared" ca="1" si="46"/>
        <v>#VALUE!</v>
      </c>
      <c r="O487">
        <f t="shared" ca="1" si="47"/>
        <v>4.9433911095356333E-3</v>
      </c>
      <c r="AE487">
        <f ca="1">VLOOKUP($B487,OFFSET(Input!$A$1,0,MATCH(Index!AE$6&amp;" Index",Input!$1:$1,0)-1,10000,2),2,0)</f>
        <v>15.44</v>
      </c>
    </row>
    <row r="488" spans="2:31" x14ac:dyDescent="0.25">
      <c r="B488" s="2">
        <v>38230</v>
      </c>
      <c r="C488">
        <f t="shared" ca="1" si="42"/>
        <v>0</v>
      </c>
      <c r="D488">
        <f t="shared" ca="1" si="43"/>
        <v>0</v>
      </c>
      <c r="E488" t="str">
        <f ca="1">IF($B488&lt;VLOOKUP(E$6&amp;" Equity",Param,4,0),"",IFERROR(VLOOKUP($B488,OFFSET(Input!$A$1,0,MATCH(Index!E$6&amp;" Equity",Input!$1:$1,0)-1,10000,2),2,0),E487))</f>
        <v/>
      </c>
      <c r="F488" s="33">
        <v>87.77</v>
      </c>
      <c r="H488">
        <f ca="1">IFERROR(VLOOKUP($B488,OFFSET(Input!$A$1,0,MATCH(Index!H$6,Input!$1:$1,0)-1,10000,2),2,0),0)</f>
        <v>0</v>
      </c>
      <c r="I488">
        <f ca="1">IFERROR(VLOOKUP($B488,OFFSET(Input!$A$1,0,MATCH(Index!I$6,Input!$1:$1,0)-1,10000,2),2,0),0)</f>
        <v>0</v>
      </c>
      <c r="K488" t="e">
        <f t="shared" ca="1" si="44"/>
        <v>#VALUE!</v>
      </c>
      <c r="L488" s="30">
        <f t="shared" ca="1" si="45"/>
        <v>63.824765794007071</v>
      </c>
      <c r="N488" t="e">
        <f t="shared" ca="1" si="46"/>
        <v>#VALUE!</v>
      </c>
      <c r="O488">
        <f t="shared" ca="1" si="47"/>
        <v>6.5154256890922052E-3</v>
      </c>
      <c r="AE488">
        <f ca="1">VLOOKUP($B488,OFFSET(Input!$A$1,0,MATCH(Index!AE$6&amp;" Index",Input!$1:$1,0)-1,10000,2),2,0)</f>
        <v>15.29</v>
      </c>
    </row>
    <row r="489" spans="2:31" x14ac:dyDescent="0.25">
      <c r="B489" s="2">
        <v>38231</v>
      </c>
      <c r="C489">
        <f t="shared" ca="1" si="42"/>
        <v>1</v>
      </c>
      <c r="D489">
        <f t="shared" ca="1" si="43"/>
        <v>0</v>
      </c>
      <c r="E489" t="str">
        <f ca="1">IF($B489&lt;VLOOKUP(E$6&amp;" Equity",Param,4,0),"",IFERROR(VLOOKUP($B489,OFFSET(Input!$A$1,0,MATCH(Index!E$6&amp;" Equity",Input!$1:$1,0)-1,10000,2),2,0),E488))</f>
        <v/>
      </c>
      <c r="F489" s="33">
        <v>87.55</v>
      </c>
      <c r="H489">
        <f ca="1">IFERROR(VLOOKUP($B489,OFFSET(Input!$A$1,0,MATCH(Index!H$6,Input!$1:$1,0)-1,10000,2),2,0),0)</f>
        <v>0</v>
      </c>
      <c r="I489">
        <f ca="1">IFERROR(VLOOKUP($B489,OFFSET(Input!$A$1,0,MATCH(Index!I$6,Input!$1:$1,0)-1,10000,2),2,0),0)</f>
        <v>0.35011700000000001</v>
      </c>
      <c r="K489" t="e">
        <f t="shared" ca="1" si="44"/>
        <v>#VALUE!</v>
      </c>
      <c r="L489" s="30">
        <f t="shared" ca="1" si="45"/>
        <v>63.9193845367531</v>
      </c>
      <c r="N489" t="e">
        <f t="shared" ca="1" si="46"/>
        <v>#VALUE!</v>
      </c>
      <c r="O489">
        <f t="shared" ca="1" si="47"/>
        <v>1.4813791442397507E-3</v>
      </c>
      <c r="AE489">
        <f ca="1">VLOOKUP($B489,OFFSET(Input!$A$1,0,MATCH(Index!AE$6&amp;" Index",Input!$1:$1,0)-1,10000,2),2,0)</f>
        <v>14.91</v>
      </c>
    </row>
    <row r="490" spans="2:31" x14ac:dyDescent="0.25">
      <c r="B490" s="2">
        <v>38232</v>
      </c>
      <c r="C490">
        <f t="shared" ca="1" si="42"/>
        <v>0</v>
      </c>
      <c r="D490">
        <f t="shared" ca="1" si="43"/>
        <v>1</v>
      </c>
      <c r="E490" t="str">
        <f ca="1">IF($B490&lt;VLOOKUP(E$6&amp;" Equity",Param,4,0),"",IFERROR(VLOOKUP($B490,OFFSET(Input!$A$1,0,MATCH(Index!E$6&amp;" Equity",Input!$1:$1,0)-1,10000,2),2,0),E489))</f>
        <v/>
      </c>
      <c r="F490" s="33">
        <v>86.7</v>
      </c>
      <c r="H490">
        <f ca="1">IFERROR(VLOOKUP($B490,OFFSET(Input!$A$1,0,MATCH(Index!H$6,Input!$1:$1,0)-1,10000,2),2,0),0)</f>
        <v>0</v>
      </c>
      <c r="I490">
        <f ca="1">IFERROR(VLOOKUP($B490,OFFSET(Input!$A$1,0,MATCH(Index!I$6,Input!$1:$1,0)-1,10000,2),2,0),0)</f>
        <v>0</v>
      </c>
      <c r="K490" t="e">
        <f t="shared" ca="1" si="44"/>
        <v>#VALUE!</v>
      </c>
      <c r="L490" s="30">
        <f t="shared" ca="1" si="45"/>
        <v>63.298807987852591</v>
      </c>
      <c r="N490" t="e">
        <f t="shared" ca="1" si="46"/>
        <v>#VALUE!</v>
      </c>
      <c r="O490">
        <f t="shared" ca="1" si="47"/>
        <v>-9.7561749453645725E-3</v>
      </c>
      <c r="AE490">
        <f ca="1">VLOOKUP($B490,OFFSET(Input!$A$1,0,MATCH(Index!AE$6&amp;" Index",Input!$1:$1,0)-1,10000,2),2,0)</f>
        <v>14.28</v>
      </c>
    </row>
    <row r="491" spans="2:31" x14ac:dyDescent="0.25">
      <c r="B491" s="2">
        <v>38233</v>
      </c>
      <c r="C491">
        <f t="shared" ca="1" si="42"/>
        <v>0</v>
      </c>
      <c r="D491">
        <f t="shared" ca="1" si="43"/>
        <v>2</v>
      </c>
      <c r="E491" t="str">
        <f ca="1">IF($B491&lt;VLOOKUP(E$6&amp;" Equity",Param,4,0),"",IFERROR(VLOOKUP($B491,OFFSET(Input!$A$1,0,MATCH(Index!E$6&amp;" Equity",Input!$1:$1,0)-1,10000,2),2,0),E490))</f>
        <v/>
      </c>
      <c r="F491" s="33">
        <v>86.52</v>
      </c>
      <c r="H491">
        <f ca="1">IFERROR(VLOOKUP($B491,OFFSET(Input!$A$1,0,MATCH(Index!H$6,Input!$1:$1,0)-1,10000,2),2,0),0)</f>
        <v>0</v>
      </c>
      <c r="I491">
        <f ca="1">IFERROR(VLOOKUP($B491,OFFSET(Input!$A$1,0,MATCH(Index!I$6,Input!$1:$1,0)-1,10000,2),2,0),0)</f>
        <v>0</v>
      </c>
      <c r="K491" t="e">
        <f t="shared" ca="1" si="44"/>
        <v>#VALUE!</v>
      </c>
      <c r="L491" s="30">
        <f t="shared" ca="1" si="45"/>
        <v>63.167391777497187</v>
      </c>
      <c r="N491" t="e">
        <f t="shared" ca="1" si="46"/>
        <v>#VALUE!</v>
      </c>
      <c r="O491">
        <f t="shared" ca="1" si="47"/>
        <v>-2.0782827016381819E-3</v>
      </c>
      <c r="AE491">
        <f ca="1">VLOOKUP($B491,OFFSET(Input!$A$1,0,MATCH(Index!AE$6&amp;" Index",Input!$1:$1,0)-1,10000,2),2,0)</f>
        <v>13.91</v>
      </c>
    </row>
    <row r="492" spans="2:31" x14ac:dyDescent="0.25">
      <c r="B492" s="2">
        <v>38237</v>
      </c>
      <c r="C492">
        <f t="shared" ca="1" si="42"/>
        <v>0</v>
      </c>
      <c r="D492">
        <f t="shared" ca="1" si="43"/>
        <v>3</v>
      </c>
      <c r="E492" t="str">
        <f ca="1">IF($B492&lt;VLOOKUP(E$6&amp;" Equity",Param,4,0),"",IFERROR(VLOOKUP($B492,OFFSET(Input!$A$1,0,MATCH(Index!E$6&amp;" Equity",Input!$1:$1,0)-1,10000,2),2,0),E491))</f>
        <v/>
      </c>
      <c r="F492" s="33">
        <v>86.56</v>
      </c>
      <c r="H492">
        <f ca="1">IFERROR(VLOOKUP($B492,OFFSET(Input!$A$1,0,MATCH(Index!H$6,Input!$1:$1,0)-1,10000,2),2,0),0)</f>
        <v>0</v>
      </c>
      <c r="I492">
        <f ca="1">IFERROR(VLOOKUP($B492,OFFSET(Input!$A$1,0,MATCH(Index!I$6,Input!$1:$1,0)-1,10000,2),2,0),0)</f>
        <v>0</v>
      </c>
      <c r="K492" t="e">
        <f t="shared" ca="1" si="44"/>
        <v>#VALUE!</v>
      </c>
      <c r="L492" s="30">
        <f t="shared" ca="1" si="45"/>
        <v>63.196595379798396</v>
      </c>
      <c r="N492" t="e">
        <f t="shared" ca="1" si="46"/>
        <v>#VALUE!</v>
      </c>
      <c r="O492">
        <f t="shared" ca="1" si="47"/>
        <v>4.6221401331344693E-4</v>
      </c>
      <c r="AE492">
        <f ca="1">VLOOKUP($B492,OFFSET(Input!$A$1,0,MATCH(Index!AE$6&amp;" Index",Input!$1:$1,0)-1,10000,2),2,0)</f>
        <v>14.07</v>
      </c>
    </row>
    <row r="493" spans="2:31" x14ac:dyDescent="0.25">
      <c r="B493" s="2">
        <v>38238</v>
      </c>
      <c r="C493">
        <f t="shared" ca="1" si="42"/>
        <v>0</v>
      </c>
      <c r="D493">
        <f t="shared" ca="1" si="43"/>
        <v>4</v>
      </c>
      <c r="E493" t="str">
        <f ca="1">IF($B493&lt;VLOOKUP(E$6&amp;" Equity",Param,4,0),"",IFERROR(VLOOKUP($B493,OFFSET(Input!$A$1,0,MATCH(Index!E$6&amp;" Equity",Input!$1:$1,0)-1,10000,2),2,0),E492))</f>
        <v/>
      </c>
      <c r="F493" s="33">
        <v>87.19</v>
      </c>
      <c r="H493">
        <f ca="1">IFERROR(VLOOKUP($B493,OFFSET(Input!$A$1,0,MATCH(Index!H$6,Input!$1:$1,0)-1,10000,2),2,0),0)</f>
        <v>0</v>
      </c>
      <c r="I493">
        <f ca="1">IFERROR(VLOOKUP($B493,OFFSET(Input!$A$1,0,MATCH(Index!I$6,Input!$1:$1,0)-1,10000,2),2,0),0)</f>
        <v>0</v>
      </c>
      <c r="K493" t="e">
        <f t="shared" ca="1" si="44"/>
        <v>#VALUE!</v>
      </c>
      <c r="L493" s="30">
        <f t="shared" ca="1" si="45"/>
        <v>63.656552116042313</v>
      </c>
      <c r="N493" t="e">
        <f t="shared" ca="1" si="46"/>
        <v>#VALUE!</v>
      </c>
      <c r="O493">
        <f t="shared" ca="1" si="47"/>
        <v>7.2518303415523202E-3</v>
      </c>
      <c r="AE493">
        <f ca="1">VLOOKUP($B493,OFFSET(Input!$A$1,0,MATCH(Index!AE$6&amp;" Index",Input!$1:$1,0)-1,10000,2),2,0)</f>
        <v>14.06</v>
      </c>
    </row>
    <row r="494" spans="2:31" x14ac:dyDescent="0.25">
      <c r="B494" s="2">
        <v>38239</v>
      </c>
      <c r="C494">
        <f t="shared" ca="1" si="42"/>
        <v>0</v>
      </c>
      <c r="D494">
        <f t="shared" ca="1" si="43"/>
        <v>5</v>
      </c>
      <c r="E494" t="str">
        <f ca="1">IF($B494&lt;VLOOKUP(E$6&amp;" Equity",Param,4,0),"",IFERROR(VLOOKUP($B494,OFFSET(Input!$A$1,0,MATCH(Index!E$6&amp;" Equity",Input!$1:$1,0)-1,10000,2),2,0),E493))</f>
        <v/>
      </c>
      <c r="F494" s="33">
        <v>86.88</v>
      </c>
      <c r="H494">
        <f ca="1">IFERROR(VLOOKUP($B494,OFFSET(Input!$A$1,0,MATCH(Index!H$6,Input!$1:$1,0)-1,10000,2),2,0),0)</f>
        <v>0</v>
      </c>
      <c r="I494">
        <f ca="1">IFERROR(VLOOKUP($B494,OFFSET(Input!$A$1,0,MATCH(Index!I$6,Input!$1:$1,0)-1,10000,2),2,0),0)</f>
        <v>0</v>
      </c>
      <c r="K494" t="e">
        <f t="shared" ca="1" si="44"/>
        <v>#VALUE!</v>
      </c>
      <c r="L494" s="30">
        <f t="shared" ca="1" si="45"/>
        <v>63.430224198208002</v>
      </c>
      <c r="N494" t="e">
        <f t="shared" ca="1" si="46"/>
        <v>#VALUE!</v>
      </c>
      <c r="O494">
        <f t="shared" ca="1" si="47"/>
        <v>-3.5617892540984303E-3</v>
      </c>
      <c r="AE494">
        <f ca="1">VLOOKUP($B494,OFFSET(Input!$A$1,0,MATCH(Index!AE$6&amp;" Index",Input!$1:$1,0)-1,10000,2),2,0)</f>
        <v>14.01</v>
      </c>
    </row>
    <row r="495" spans="2:31" x14ac:dyDescent="0.25">
      <c r="B495" s="2">
        <v>38240</v>
      </c>
      <c r="C495">
        <f t="shared" ca="1" si="42"/>
        <v>0</v>
      </c>
      <c r="D495">
        <f t="shared" ca="1" si="43"/>
        <v>0</v>
      </c>
      <c r="E495" t="str">
        <f ca="1">IF($B495&lt;VLOOKUP(E$6&amp;" Equity",Param,4,0),"",IFERROR(VLOOKUP($B495,OFFSET(Input!$A$1,0,MATCH(Index!E$6&amp;" Equity",Input!$1:$1,0)-1,10000,2),2,0),E494))</f>
        <v/>
      </c>
      <c r="F495" s="33">
        <v>87.15</v>
      </c>
      <c r="H495">
        <f ca="1">IFERROR(VLOOKUP($B495,OFFSET(Input!$A$1,0,MATCH(Index!H$6,Input!$1:$1,0)-1,10000,2),2,0),0)</f>
        <v>0</v>
      </c>
      <c r="I495">
        <f ca="1">IFERROR(VLOOKUP($B495,OFFSET(Input!$A$1,0,MATCH(Index!I$6,Input!$1:$1,0)-1,10000,2),2,0),0)</f>
        <v>0</v>
      </c>
      <c r="K495" t="e">
        <f t="shared" ca="1" si="44"/>
        <v>#VALUE!</v>
      </c>
      <c r="L495" s="30">
        <f t="shared" ca="1" si="45"/>
        <v>63.627348513741111</v>
      </c>
      <c r="N495" t="e">
        <f t="shared" ca="1" si="46"/>
        <v>#VALUE!</v>
      </c>
      <c r="O495">
        <f t="shared" ca="1" si="47"/>
        <v>3.1029157804047421E-3</v>
      </c>
      <c r="AE495">
        <f ca="1">VLOOKUP($B495,OFFSET(Input!$A$1,0,MATCH(Index!AE$6&amp;" Index",Input!$1:$1,0)-1,10000,2),2,0)</f>
        <v>13.76</v>
      </c>
    </row>
    <row r="496" spans="2:31" x14ac:dyDescent="0.25">
      <c r="B496" s="2">
        <v>38243</v>
      </c>
      <c r="C496">
        <f t="shared" ca="1" si="42"/>
        <v>0</v>
      </c>
      <c r="D496">
        <f t="shared" ca="1" si="43"/>
        <v>0</v>
      </c>
      <c r="E496" t="str">
        <f ca="1">IF($B496&lt;VLOOKUP(E$6&amp;" Equity",Param,4,0),"",IFERROR(VLOOKUP($B496,OFFSET(Input!$A$1,0,MATCH(Index!E$6&amp;" Equity",Input!$1:$1,0)-1,10000,2),2,0),E495))</f>
        <v/>
      </c>
      <c r="F496" s="33">
        <v>87.48</v>
      </c>
      <c r="H496">
        <f ca="1">IFERROR(VLOOKUP($B496,OFFSET(Input!$A$1,0,MATCH(Index!H$6,Input!$1:$1,0)-1,10000,2),2,0),0)</f>
        <v>0</v>
      </c>
      <c r="I496">
        <f ca="1">IFERROR(VLOOKUP($B496,OFFSET(Input!$A$1,0,MATCH(Index!I$6,Input!$1:$1,0)-1,10000,2),2,0),0)</f>
        <v>0</v>
      </c>
      <c r="K496" t="e">
        <f t="shared" ca="1" si="44"/>
        <v>#VALUE!</v>
      </c>
      <c r="L496" s="30">
        <f t="shared" ca="1" si="45"/>
        <v>63.86827823272602</v>
      </c>
      <c r="N496" t="e">
        <f t="shared" ca="1" si="46"/>
        <v>#VALUE!</v>
      </c>
      <c r="O496">
        <f t="shared" ca="1" si="47"/>
        <v>3.7794238425372171E-3</v>
      </c>
      <c r="AE496">
        <f ca="1">VLOOKUP($B496,OFFSET(Input!$A$1,0,MATCH(Index!AE$6&amp;" Index",Input!$1:$1,0)-1,10000,2),2,0)</f>
        <v>13.17</v>
      </c>
    </row>
    <row r="497" spans="2:31" x14ac:dyDescent="0.25">
      <c r="B497" s="2">
        <v>38244</v>
      </c>
      <c r="C497">
        <f t="shared" ca="1" si="42"/>
        <v>0</v>
      </c>
      <c r="D497">
        <f t="shared" ca="1" si="43"/>
        <v>0</v>
      </c>
      <c r="E497" t="str">
        <f ca="1">IF($B497&lt;VLOOKUP(E$6&amp;" Equity",Param,4,0),"",IFERROR(VLOOKUP($B497,OFFSET(Input!$A$1,0,MATCH(Index!E$6&amp;" Equity",Input!$1:$1,0)-1,10000,2),2,0),E496))</f>
        <v/>
      </c>
      <c r="F497" s="33">
        <v>87.59</v>
      </c>
      <c r="H497">
        <f ca="1">IFERROR(VLOOKUP($B497,OFFSET(Input!$A$1,0,MATCH(Index!H$6,Input!$1:$1,0)-1,10000,2),2,0),0)</f>
        <v>0</v>
      </c>
      <c r="I497">
        <f ca="1">IFERROR(VLOOKUP($B497,OFFSET(Input!$A$1,0,MATCH(Index!I$6,Input!$1:$1,0)-1,10000,2),2,0),0)</f>
        <v>0</v>
      </c>
      <c r="K497" t="e">
        <f t="shared" ca="1" si="44"/>
        <v>#VALUE!</v>
      </c>
      <c r="L497" s="30">
        <f t="shared" ca="1" si="45"/>
        <v>63.948588139054316</v>
      </c>
      <c r="N497" t="e">
        <f t="shared" ca="1" si="46"/>
        <v>#VALUE!</v>
      </c>
      <c r="O497">
        <f t="shared" ca="1" si="47"/>
        <v>1.2566403664304431E-3</v>
      </c>
      <c r="AE497">
        <f ca="1">VLOOKUP($B497,OFFSET(Input!$A$1,0,MATCH(Index!AE$6&amp;" Index",Input!$1:$1,0)-1,10000,2),2,0)</f>
        <v>13.56</v>
      </c>
    </row>
    <row r="498" spans="2:31" x14ac:dyDescent="0.25">
      <c r="B498" s="2">
        <v>38245</v>
      </c>
      <c r="C498">
        <f t="shared" ca="1" si="42"/>
        <v>0</v>
      </c>
      <c r="D498">
        <f t="shared" ca="1" si="43"/>
        <v>0</v>
      </c>
      <c r="E498" t="str">
        <f ca="1">IF($B498&lt;VLOOKUP(E$6&amp;" Equity",Param,4,0),"",IFERROR(VLOOKUP($B498,OFFSET(Input!$A$1,0,MATCH(Index!E$6&amp;" Equity",Input!$1:$1,0)-1,10000,2),2,0),E497))</f>
        <v/>
      </c>
      <c r="F498" s="33">
        <v>87.44</v>
      </c>
      <c r="H498">
        <f ca="1">IFERROR(VLOOKUP($B498,OFFSET(Input!$A$1,0,MATCH(Index!H$6,Input!$1:$1,0)-1,10000,2),2,0),0)</f>
        <v>0</v>
      </c>
      <c r="I498">
        <f ca="1">IFERROR(VLOOKUP($B498,OFFSET(Input!$A$1,0,MATCH(Index!I$6,Input!$1:$1,0)-1,10000,2),2,0),0)</f>
        <v>0</v>
      </c>
      <c r="K498" t="e">
        <f t="shared" ca="1" si="44"/>
        <v>#VALUE!</v>
      </c>
      <c r="L498" s="30">
        <f t="shared" ca="1" si="45"/>
        <v>63.839074630424811</v>
      </c>
      <c r="N498" t="e">
        <f t="shared" ca="1" si="46"/>
        <v>#VALUE!</v>
      </c>
      <c r="O498">
        <f t="shared" ca="1" si="47"/>
        <v>-1.7139923067145352E-3</v>
      </c>
      <c r="AE498">
        <f ca="1">VLOOKUP($B498,OFFSET(Input!$A$1,0,MATCH(Index!AE$6&amp;" Index",Input!$1:$1,0)-1,10000,2),2,0)</f>
        <v>14.64</v>
      </c>
    </row>
    <row r="499" spans="2:31" x14ac:dyDescent="0.25">
      <c r="B499" s="2">
        <v>38246</v>
      </c>
      <c r="C499">
        <f t="shared" ca="1" si="42"/>
        <v>0</v>
      </c>
      <c r="D499">
        <f t="shared" ca="1" si="43"/>
        <v>0</v>
      </c>
      <c r="E499" t="str">
        <f ca="1">IF($B499&lt;VLOOKUP(E$6&amp;" Equity",Param,4,0),"",IFERROR(VLOOKUP($B499,OFFSET(Input!$A$1,0,MATCH(Index!E$6&amp;" Equity",Input!$1:$1,0)-1,10000,2),2,0),E498))</f>
        <v/>
      </c>
      <c r="F499" s="33">
        <v>88.23</v>
      </c>
      <c r="H499">
        <f ca="1">IFERROR(VLOOKUP($B499,OFFSET(Input!$A$1,0,MATCH(Index!H$6,Input!$1:$1,0)-1,10000,2),2,0),0)</f>
        <v>0</v>
      </c>
      <c r="I499">
        <f ca="1">IFERROR(VLOOKUP($B499,OFFSET(Input!$A$1,0,MATCH(Index!I$6,Input!$1:$1,0)-1,10000,2),2,0),0)</f>
        <v>0</v>
      </c>
      <c r="K499" t="e">
        <f t="shared" ca="1" si="44"/>
        <v>#VALUE!</v>
      </c>
      <c r="L499" s="30">
        <f t="shared" ca="1" si="45"/>
        <v>64.415845775873521</v>
      </c>
      <c r="N499" t="e">
        <f t="shared" ca="1" si="46"/>
        <v>#VALUE!</v>
      </c>
      <c r="O499">
        <f t="shared" ca="1" si="47"/>
        <v>8.9941973657302037E-3</v>
      </c>
      <c r="AE499">
        <f ca="1">VLOOKUP($B499,OFFSET(Input!$A$1,0,MATCH(Index!AE$6&amp;" Index",Input!$1:$1,0)-1,10000,2),2,0)</f>
        <v>14.39</v>
      </c>
    </row>
    <row r="500" spans="2:31" x14ac:dyDescent="0.25">
      <c r="B500" s="2">
        <v>38247</v>
      </c>
      <c r="C500">
        <f t="shared" ca="1" si="42"/>
        <v>0</v>
      </c>
      <c r="D500">
        <f t="shared" ca="1" si="43"/>
        <v>0</v>
      </c>
      <c r="E500" t="str">
        <f ca="1">IF($B500&lt;VLOOKUP(E$6&amp;" Equity",Param,4,0),"",IFERROR(VLOOKUP($B500,OFFSET(Input!$A$1,0,MATCH(Index!E$6&amp;" Equity",Input!$1:$1,0)-1,10000,2),2,0),E499))</f>
        <v/>
      </c>
      <c r="F500" s="33">
        <v>87.93</v>
      </c>
      <c r="H500">
        <f ca="1">IFERROR(VLOOKUP($B500,OFFSET(Input!$A$1,0,MATCH(Index!H$6,Input!$1:$1,0)-1,10000,2),2,0),0)</f>
        <v>0</v>
      </c>
      <c r="I500">
        <f ca="1">IFERROR(VLOOKUP($B500,OFFSET(Input!$A$1,0,MATCH(Index!I$6,Input!$1:$1,0)-1,10000,2),2,0),0)</f>
        <v>0</v>
      </c>
      <c r="K500" t="e">
        <f t="shared" ca="1" si="44"/>
        <v>#VALUE!</v>
      </c>
      <c r="L500" s="30">
        <f t="shared" ca="1" si="45"/>
        <v>64.196818758614512</v>
      </c>
      <c r="N500" t="e">
        <f t="shared" ca="1" si="46"/>
        <v>#VALUE!</v>
      </c>
      <c r="O500">
        <f t="shared" ca="1" si="47"/>
        <v>-3.4059978431026988E-3</v>
      </c>
      <c r="AE500">
        <f ca="1">VLOOKUP($B500,OFFSET(Input!$A$1,0,MATCH(Index!AE$6&amp;" Index",Input!$1:$1,0)-1,10000,2),2,0)</f>
        <v>14.03</v>
      </c>
    </row>
    <row r="501" spans="2:31" x14ac:dyDescent="0.25">
      <c r="B501" s="2">
        <v>38250</v>
      </c>
      <c r="C501">
        <f t="shared" ca="1" si="42"/>
        <v>0</v>
      </c>
      <c r="D501">
        <f t="shared" ca="1" si="43"/>
        <v>0</v>
      </c>
      <c r="E501" t="str">
        <f ca="1">IF($B501&lt;VLOOKUP(E$6&amp;" Equity",Param,4,0),"",IFERROR(VLOOKUP($B501,OFFSET(Input!$A$1,0,MATCH(Index!E$6&amp;" Equity",Input!$1:$1,0)-1,10000,2),2,0),E500))</f>
        <v/>
      </c>
      <c r="F501" s="33">
        <v>88.5</v>
      </c>
      <c r="H501">
        <f ca="1">IFERROR(VLOOKUP($B501,OFFSET(Input!$A$1,0,MATCH(Index!H$6,Input!$1:$1,0)-1,10000,2),2,0),0)</f>
        <v>0</v>
      </c>
      <c r="I501">
        <f ca="1">IFERROR(VLOOKUP($B501,OFFSET(Input!$A$1,0,MATCH(Index!I$6,Input!$1:$1,0)-1,10000,2),2,0),0)</f>
        <v>0</v>
      </c>
      <c r="K501" t="e">
        <f t="shared" ca="1" si="44"/>
        <v>#VALUE!</v>
      </c>
      <c r="L501" s="30">
        <f t="shared" ca="1" si="45"/>
        <v>64.612970091406623</v>
      </c>
      <c r="N501" t="e">
        <f t="shared" ca="1" si="46"/>
        <v>#VALUE!</v>
      </c>
      <c r="O501">
        <f t="shared" ca="1" si="47"/>
        <v>6.4615086229729852E-3</v>
      </c>
      <c r="AE501">
        <f ca="1">VLOOKUP($B501,OFFSET(Input!$A$1,0,MATCH(Index!AE$6&amp;" Index",Input!$1:$1,0)-1,10000,2),2,0)</f>
        <v>14.43</v>
      </c>
    </row>
    <row r="502" spans="2:31" x14ac:dyDescent="0.25">
      <c r="B502" s="2">
        <v>38251</v>
      </c>
      <c r="C502">
        <f t="shared" ca="1" si="42"/>
        <v>0</v>
      </c>
      <c r="D502">
        <f t="shared" ca="1" si="43"/>
        <v>0</v>
      </c>
      <c r="E502" t="str">
        <f ca="1">IF($B502&lt;VLOOKUP(E$6&amp;" Equity",Param,4,0),"",IFERROR(VLOOKUP($B502,OFFSET(Input!$A$1,0,MATCH(Index!E$6&amp;" Equity",Input!$1:$1,0)-1,10000,2),2,0),E501))</f>
        <v/>
      </c>
      <c r="F502" s="33">
        <v>88.85</v>
      </c>
      <c r="H502">
        <f ca="1">IFERROR(VLOOKUP($B502,OFFSET(Input!$A$1,0,MATCH(Index!H$6,Input!$1:$1,0)-1,10000,2),2,0),0)</f>
        <v>0</v>
      </c>
      <c r="I502">
        <f ca="1">IFERROR(VLOOKUP($B502,OFFSET(Input!$A$1,0,MATCH(Index!I$6,Input!$1:$1,0)-1,10000,2),2,0),0)</f>
        <v>0</v>
      </c>
      <c r="K502" t="e">
        <f t="shared" ca="1" si="44"/>
        <v>#VALUE!</v>
      </c>
      <c r="L502" s="30">
        <f t="shared" ca="1" si="45"/>
        <v>64.868501611542129</v>
      </c>
      <c r="N502" t="e">
        <f t="shared" ca="1" si="46"/>
        <v>#VALUE!</v>
      </c>
      <c r="O502">
        <f t="shared" ca="1" si="47"/>
        <v>3.9470025867764822E-3</v>
      </c>
      <c r="AE502">
        <f ca="1">VLOOKUP($B502,OFFSET(Input!$A$1,0,MATCH(Index!AE$6&amp;" Index",Input!$1:$1,0)-1,10000,2),2,0)</f>
        <v>13.66</v>
      </c>
    </row>
    <row r="503" spans="2:31" x14ac:dyDescent="0.25">
      <c r="B503" s="2">
        <v>38252</v>
      </c>
      <c r="C503">
        <f t="shared" ca="1" si="42"/>
        <v>0</v>
      </c>
      <c r="D503">
        <f t="shared" ca="1" si="43"/>
        <v>0</v>
      </c>
      <c r="E503" t="str">
        <f ca="1">IF($B503&lt;VLOOKUP(E$6&amp;" Equity",Param,4,0),"",IFERROR(VLOOKUP($B503,OFFSET(Input!$A$1,0,MATCH(Index!E$6&amp;" Equity",Input!$1:$1,0)-1,10000,2),2,0),E502))</f>
        <v/>
      </c>
      <c r="F503" s="33">
        <v>89.71</v>
      </c>
      <c r="H503">
        <f ca="1">IFERROR(VLOOKUP($B503,OFFSET(Input!$A$1,0,MATCH(Index!H$6,Input!$1:$1,0)-1,10000,2),2,0),0)</f>
        <v>0</v>
      </c>
      <c r="I503">
        <f ca="1">IFERROR(VLOOKUP($B503,OFFSET(Input!$A$1,0,MATCH(Index!I$6,Input!$1:$1,0)-1,10000,2),2,0),0)</f>
        <v>0</v>
      </c>
      <c r="K503" t="e">
        <f t="shared" ca="1" si="44"/>
        <v>#VALUE!</v>
      </c>
      <c r="L503" s="30">
        <f t="shared" ca="1" si="45"/>
        <v>65.496379061017947</v>
      </c>
      <c r="N503" t="e">
        <f t="shared" ca="1" si="46"/>
        <v>#VALUE!</v>
      </c>
      <c r="O503">
        <f t="shared" ca="1" si="47"/>
        <v>9.6326909705317793E-3</v>
      </c>
      <c r="AE503">
        <f ca="1">VLOOKUP($B503,OFFSET(Input!$A$1,0,MATCH(Index!AE$6&amp;" Index",Input!$1:$1,0)-1,10000,2),2,0)</f>
        <v>14.74</v>
      </c>
    </row>
    <row r="504" spans="2:31" x14ac:dyDescent="0.25">
      <c r="B504" s="2">
        <v>38253</v>
      </c>
      <c r="C504">
        <f t="shared" ca="1" si="42"/>
        <v>0</v>
      </c>
      <c r="D504">
        <f t="shared" ca="1" si="43"/>
        <v>0</v>
      </c>
      <c r="E504" t="str">
        <f ca="1">IF($B504&lt;VLOOKUP(E$6&amp;" Equity",Param,4,0),"",IFERROR(VLOOKUP($B504,OFFSET(Input!$A$1,0,MATCH(Index!E$6&amp;" Equity",Input!$1:$1,0)-1,10000,2),2,0),E503))</f>
        <v/>
      </c>
      <c r="F504" s="33">
        <v>89.4</v>
      </c>
      <c r="H504">
        <f ca="1">IFERROR(VLOOKUP($B504,OFFSET(Input!$A$1,0,MATCH(Index!H$6,Input!$1:$1,0)-1,10000,2),2,0),0)</f>
        <v>0</v>
      </c>
      <c r="I504">
        <f ca="1">IFERROR(VLOOKUP($B504,OFFSET(Input!$A$1,0,MATCH(Index!I$6,Input!$1:$1,0)-1,10000,2),2,0),0)</f>
        <v>0</v>
      </c>
      <c r="K504" t="e">
        <f t="shared" ca="1" si="44"/>
        <v>#VALUE!</v>
      </c>
      <c r="L504" s="30">
        <f t="shared" ca="1" si="45"/>
        <v>65.27005114318365</v>
      </c>
      <c r="N504" t="e">
        <f t="shared" ca="1" si="46"/>
        <v>#VALUE!</v>
      </c>
      <c r="O504">
        <f t="shared" ca="1" si="47"/>
        <v>-3.4615633917235533E-3</v>
      </c>
      <c r="AE504">
        <f ca="1">VLOOKUP($B504,OFFSET(Input!$A$1,0,MATCH(Index!AE$6&amp;" Index",Input!$1:$1,0)-1,10000,2),2,0)</f>
        <v>14.8</v>
      </c>
    </row>
    <row r="505" spans="2:31" x14ac:dyDescent="0.25">
      <c r="B505" s="2">
        <v>38254</v>
      </c>
      <c r="C505">
        <f t="shared" ca="1" si="42"/>
        <v>0</v>
      </c>
      <c r="D505">
        <f t="shared" ca="1" si="43"/>
        <v>0</v>
      </c>
      <c r="E505" t="str">
        <f ca="1">IF($B505&lt;VLOOKUP(E$6&amp;" Equity",Param,4,0),"",IFERROR(VLOOKUP($B505,OFFSET(Input!$A$1,0,MATCH(Index!E$6&amp;" Equity",Input!$1:$1,0)-1,10000,2),2,0),E504))</f>
        <v/>
      </c>
      <c r="F505" s="33">
        <v>89.46</v>
      </c>
      <c r="H505">
        <f ca="1">IFERROR(VLOOKUP($B505,OFFSET(Input!$A$1,0,MATCH(Index!H$6,Input!$1:$1,0)-1,10000,2),2,0),0)</f>
        <v>0</v>
      </c>
      <c r="I505">
        <f ca="1">IFERROR(VLOOKUP($B505,OFFSET(Input!$A$1,0,MATCH(Index!I$6,Input!$1:$1,0)-1,10000,2),2,0),0)</f>
        <v>0</v>
      </c>
      <c r="K505" t="e">
        <f t="shared" ca="1" si="44"/>
        <v>#VALUE!</v>
      </c>
      <c r="L505" s="30">
        <f t="shared" ca="1" si="45"/>
        <v>65.313856546635449</v>
      </c>
      <c r="N505" t="e">
        <f t="shared" ca="1" si="46"/>
        <v>#VALUE!</v>
      </c>
      <c r="O505">
        <f t="shared" ca="1" si="47"/>
        <v>6.7091582523346978E-4</v>
      </c>
      <c r="AE505">
        <f ca="1">VLOOKUP($B505,OFFSET(Input!$A$1,0,MATCH(Index!AE$6&amp;" Index",Input!$1:$1,0)-1,10000,2),2,0)</f>
        <v>14.28</v>
      </c>
    </row>
    <row r="506" spans="2:31" x14ac:dyDescent="0.25">
      <c r="B506" s="2">
        <v>38257</v>
      </c>
      <c r="C506">
        <f t="shared" ca="1" si="42"/>
        <v>0</v>
      </c>
      <c r="D506">
        <f t="shared" ca="1" si="43"/>
        <v>0</v>
      </c>
      <c r="E506" t="str">
        <f ca="1">IF($B506&lt;VLOOKUP(E$6&amp;" Equity",Param,4,0),"",IFERROR(VLOOKUP($B506,OFFSET(Input!$A$1,0,MATCH(Index!E$6&amp;" Equity",Input!$1:$1,0)-1,10000,2),2,0),E505))</f>
        <v/>
      </c>
      <c r="F506" s="33">
        <v>89.75</v>
      </c>
      <c r="H506">
        <f ca="1">IFERROR(VLOOKUP($B506,OFFSET(Input!$A$1,0,MATCH(Index!H$6,Input!$1:$1,0)-1,10000,2),2,0),0)</f>
        <v>0</v>
      </c>
      <c r="I506">
        <f ca="1">IFERROR(VLOOKUP($B506,OFFSET(Input!$A$1,0,MATCH(Index!I$6,Input!$1:$1,0)-1,10000,2),2,0),0)</f>
        <v>0</v>
      </c>
      <c r="K506" t="e">
        <f t="shared" ca="1" si="44"/>
        <v>#VALUE!</v>
      </c>
      <c r="L506" s="30">
        <f t="shared" ca="1" si="45"/>
        <v>65.525582663319156</v>
      </c>
      <c r="N506" t="e">
        <f t="shared" ca="1" si="46"/>
        <v>#VALUE!</v>
      </c>
      <c r="O506">
        <f t="shared" ca="1" si="47"/>
        <v>3.2364293636863292E-3</v>
      </c>
      <c r="AE506">
        <f ca="1">VLOOKUP($B506,OFFSET(Input!$A$1,0,MATCH(Index!AE$6&amp;" Index",Input!$1:$1,0)-1,10000,2),2,0)</f>
        <v>14.62</v>
      </c>
    </row>
    <row r="507" spans="2:31" x14ac:dyDescent="0.25">
      <c r="B507" s="2">
        <v>38258</v>
      </c>
      <c r="C507">
        <f t="shared" ca="1" si="42"/>
        <v>0</v>
      </c>
      <c r="D507">
        <f t="shared" ca="1" si="43"/>
        <v>0</v>
      </c>
      <c r="E507" t="str">
        <f ca="1">IF($B507&lt;VLOOKUP(E$6&amp;" Equity",Param,4,0),"",IFERROR(VLOOKUP($B507,OFFSET(Input!$A$1,0,MATCH(Index!E$6&amp;" Equity",Input!$1:$1,0)-1,10000,2),2,0),E506))</f>
        <v/>
      </c>
      <c r="F507" s="33">
        <v>89.44</v>
      </c>
      <c r="H507">
        <f ca="1">IFERROR(VLOOKUP($B507,OFFSET(Input!$A$1,0,MATCH(Index!H$6,Input!$1:$1,0)-1,10000,2),2,0),0)</f>
        <v>0</v>
      </c>
      <c r="I507">
        <f ca="1">IFERROR(VLOOKUP($B507,OFFSET(Input!$A$1,0,MATCH(Index!I$6,Input!$1:$1,0)-1,10000,2),2,0),0)</f>
        <v>0</v>
      </c>
      <c r="K507" t="e">
        <f t="shared" ca="1" si="44"/>
        <v>#VALUE!</v>
      </c>
      <c r="L507" s="30">
        <f t="shared" ca="1" si="45"/>
        <v>65.299254745484845</v>
      </c>
      <c r="N507" t="e">
        <f t="shared" ca="1" si="46"/>
        <v>#VALUE!</v>
      </c>
      <c r="O507">
        <f t="shared" ca="1" si="47"/>
        <v>-3.4600179615992665E-3</v>
      </c>
      <c r="AE507">
        <f ca="1">VLOOKUP($B507,OFFSET(Input!$A$1,0,MATCH(Index!AE$6&amp;" Index",Input!$1:$1,0)-1,10000,2),2,0)</f>
        <v>13.83</v>
      </c>
    </row>
    <row r="508" spans="2:31" x14ac:dyDescent="0.25">
      <c r="B508" s="2">
        <v>38259</v>
      </c>
      <c r="C508">
        <f t="shared" ca="1" si="42"/>
        <v>0</v>
      </c>
      <c r="D508">
        <f t="shared" ca="1" si="43"/>
        <v>0</v>
      </c>
      <c r="E508" t="str">
        <f ca="1">IF($B508&lt;VLOOKUP(E$6&amp;" Equity",Param,4,0),"",IFERROR(VLOOKUP($B508,OFFSET(Input!$A$1,0,MATCH(Index!E$6&amp;" Equity",Input!$1:$1,0)-1,10000,2),2,0),E507))</f>
        <v/>
      </c>
      <c r="F508" s="33">
        <v>88.62</v>
      </c>
      <c r="H508">
        <f ca="1">IFERROR(VLOOKUP($B508,OFFSET(Input!$A$1,0,MATCH(Index!H$6,Input!$1:$1,0)-1,10000,2),2,0),0)</f>
        <v>0</v>
      </c>
      <c r="I508">
        <f ca="1">IFERROR(VLOOKUP($B508,OFFSET(Input!$A$1,0,MATCH(Index!I$6,Input!$1:$1,0)-1,10000,2),2,0),0)</f>
        <v>0</v>
      </c>
      <c r="K508" t="e">
        <f t="shared" ca="1" si="44"/>
        <v>#VALUE!</v>
      </c>
      <c r="L508" s="30">
        <f t="shared" ca="1" si="45"/>
        <v>64.700580898310236</v>
      </c>
      <c r="N508" t="e">
        <f t="shared" ca="1" si="46"/>
        <v>#VALUE!</v>
      </c>
      <c r="O508">
        <f t="shared" ca="1" si="47"/>
        <v>-9.2104436354454745E-3</v>
      </c>
      <c r="AE508">
        <f ca="1">VLOOKUP($B508,OFFSET(Input!$A$1,0,MATCH(Index!AE$6&amp;" Index",Input!$1:$1,0)-1,10000,2),2,0)</f>
        <v>13.21</v>
      </c>
    </row>
    <row r="509" spans="2:31" x14ac:dyDescent="0.25">
      <c r="B509" s="2">
        <v>38260</v>
      </c>
      <c r="C509">
        <f t="shared" ca="1" si="42"/>
        <v>0</v>
      </c>
      <c r="D509">
        <f t="shared" ca="1" si="43"/>
        <v>0</v>
      </c>
      <c r="E509" t="str">
        <f ca="1">IF($B509&lt;VLOOKUP(E$6&amp;" Equity",Param,4,0),"",IFERROR(VLOOKUP($B509,OFFSET(Input!$A$1,0,MATCH(Index!E$6&amp;" Equity",Input!$1:$1,0)-1,10000,2),2,0),E508))</f>
        <v/>
      </c>
      <c r="F509" s="33">
        <v>88.36</v>
      </c>
      <c r="H509">
        <f ca="1">IFERROR(VLOOKUP($B509,OFFSET(Input!$A$1,0,MATCH(Index!H$6,Input!$1:$1,0)-1,10000,2),2,0),0)</f>
        <v>0</v>
      </c>
      <c r="I509">
        <f ca="1">IFERROR(VLOOKUP($B509,OFFSET(Input!$A$1,0,MATCH(Index!I$6,Input!$1:$1,0)-1,10000,2),2,0),0)</f>
        <v>0</v>
      </c>
      <c r="K509" t="e">
        <f t="shared" ca="1" si="44"/>
        <v>#VALUE!</v>
      </c>
      <c r="L509" s="30">
        <f t="shared" ca="1" si="45"/>
        <v>64.510757483352421</v>
      </c>
      <c r="N509" t="e">
        <f t="shared" ca="1" si="46"/>
        <v>#VALUE!</v>
      </c>
      <c r="O509">
        <f t="shared" ca="1" si="47"/>
        <v>-2.9381872194271085E-3</v>
      </c>
      <c r="AE509">
        <f ca="1">VLOOKUP($B509,OFFSET(Input!$A$1,0,MATCH(Index!AE$6&amp;" Index",Input!$1:$1,0)-1,10000,2),2,0)</f>
        <v>13.34</v>
      </c>
    </row>
    <row r="510" spans="2:31" x14ac:dyDescent="0.25">
      <c r="B510" s="2">
        <v>38261</v>
      </c>
      <c r="C510">
        <f t="shared" ca="1" si="42"/>
        <v>1</v>
      </c>
      <c r="D510">
        <f t="shared" ca="1" si="43"/>
        <v>0</v>
      </c>
      <c r="E510" t="str">
        <f ca="1">IF($B510&lt;VLOOKUP(E$6&amp;" Equity",Param,4,0),"",IFERROR(VLOOKUP($B510,OFFSET(Input!$A$1,0,MATCH(Index!E$6&amp;" Equity",Input!$1:$1,0)-1,10000,2),2,0),E509))</f>
        <v/>
      </c>
      <c r="F510" s="33">
        <v>87.34</v>
      </c>
      <c r="H510">
        <f ca="1">IFERROR(VLOOKUP($B510,OFFSET(Input!$A$1,0,MATCH(Index!H$6,Input!$1:$1,0)-1,10000,2),2,0),0)</f>
        <v>0</v>
      </c>
      <c r="I510">
        <f ca="1">IFERROR(VLOOKUP($B510,OFFSET(Input!$A$1,0,MATCH(Index!I$6,Input!$1:$1,0)-1,10000,2),2,0),0)</f>
        <v>0.36074400000000001</v>
      </c>
      <c r="K510" t="e">
        <f t="shared" ca="1" si="44"/>
        <v>#VALUE!</v>
      </c>
      <c r="L510" s="30">
        <f t="shared" ca="1" si="45"/>
        <v>64.029441232385409</v>
      </c>
      <c r="N510" t="e">
        <f t="shared" ca="1" si="46"/>
        <v>#VALUE!</v>
      </c>
      <c r="O510">
        <f t="shared" ca="1" si="47"/>
        <v>-7.48899574340086E-3</v>
      </c>
      <c r="AE510">
        <f ca="1">VLOOKUP($B510,OFFSET(Input!$A$1,0,MATCH(Index!AE$6&amp;" Index",Input!$1:$1,0)-1,10000,2),2,0)</f>
        <v>12.75</v>
      </c>
    </row>
    <row r="511" spans="2:31" x14ac:dyDescent="0.25">
      <c r="B511" s="2">
        <v>38264</v>
      </c>
      <c r="C511">
        <f t="shared" ca="1" si="42"/>
        <v>0</v>
      </c>
      <c r="D511">
        <f t="shared" ca="1" si="43"/>
        <v>1</v>
      </c>
      <c r="E511" t="str">
        <f ca="1">IF($B511&lt;VLOOKUP(E$6&amp;" Equity",Param,4,0),"",IFERROR(VLOOKUP($B511,OFFSET(Input!$A$1,0,MATCH(Index!E$6&amp;" Equity",Input!$1:$1,0)-1,10000,2),2,0),E510))</f>
        <v/>
      </c>
      <c r="F511" s="33">
        <v>87.58</v>
      </c>
      <c r="H511">
        <f ca="1">IFERROR(VLOOKUP($B511,OFFSET(Input!$A$1,0,MATCH(Index!H$6,Input!$1:$1,0)-1,10000,2),2,0),0)</f>
        <v>0</v>
      </c>
      <c r="I511">
        <f ca="1">IFERROR(VLOOKUP($B511,OFFSET(Input!$A$1,0,MATCH(Index!I$6,Input!$1:$1,0)-1,10000,2),2,0),0)</f>
        <v>0</v>
      </c>
      <c r="K511" t="e">
        <f t="shared" ca="1" si="44"/>
        <v>#VALUE!</v>
      </c>
      <c r="L511" s="30">
        <f t="shared" ca="1" si="45"/>
        <v>64.205386571242443</v>
      </c>
      <c r="N511" t="e">
        <f t="shared" ca="1" si="46"/>
        <v>#VALUE!</v>
      </c>
      <c r="O511">
        <f t="shared" ca="1" si="47"/>
        <v>2.7441133158374442E-3</v>
      </c>
      <c r="AE511">
        <f ca="1">VLOOKUP($B511,OFFSET(Input!$A$1,0,MATCH(Index!AE$6&amp;" Index",Input!$1:$1,0)-1,10000,2),2,0)</f>
        <v>13.41</v>
      </c>
    </row>
    <row r="512" spans="2:31" x14ac:dyDescent="0.25">
      <c r="B512" s="2">
        <v>38265</v>
      </c>
      <c r="C512">
        <f t="shared" ca="1" si="42"/>
        <v>0</v>
      </c>
      <c r="D512">
        <f t="shared" ca="1" si="43"/>
        <v>2</v>
      </c>
      <c r="E512" t="str">
        <f ca="1">IF($B512&lt;VLOOKUP(E$6&amp;" Equity",Param,4,0),"",IFERROR(VLOOKUP($B512,OFFSET(Input!$A$1,0,MATCH(Index!E$6&amp;" Equity",Input!$1:$1,0)-1,10000,2),2,0),E511))</f>
        <v/>
      </c>
      <c r="F512" s="33">
        <v>87.63</v>
      </c>
      <c r="H512">
        <f ca="1">IFERROR(VLOOKUP($B512,OFFSET(Input!$A$1,0,MATCH(Index!H$6,Input!$1:$1,0)-1,10000,2),2,0),0)</f>
        <v>0</v>
      </c>
      <c r="I512">
        <f ca="1">IFERROR(VLOOKUP($B512,OFFSET(Input!$A$1,0,MATCH(Index!I$6,Input!$1:$1,0)-1,10000,2),2,0),0)</f>
        <v>0</v>
      </c>
      <c r="K512" t="e">
        <f t="shared" ca="1" si="44"/>
        <v>#VALUE!</v>
      </c>
      <c r="L512" s="30">
        <f t="shared" ca="1" si="45"/>
        <v>64.242041850170978</v>
      </c>
      <c r="N512" t="e">
        <f t="shared" ca="1" si="46"/>
        <v>#VALUE!</v>
      </c>
      <c r="O512">
        <f t="shared" ca="1" si="47"/>
        <v>5.7074369450687418E-4</v>
      </c>
      <c r="AE512">
        <f ca="1">VLOOKUP($B512,OFFSET(Input!$A$1,0,MATCH(Index!AE$6&amp;" Index",Input!$1:$1,0)-1,10000,2),2,0)</f>
        <v>13.95</v>
      </c>
    </row>
    <row r="513" spans="2:31" x14ac:dyDescent="0.25">
      <c r="B513" s="2">
        <v>38266</v>
      </c>
      <c r="C513">
        <f t="shared" ca="1" si="42"/>
        <v>0</v>
      </c>
      <c r="D513">
        <f t="shared" ca="1" si="43"/>
        <v>3</v>
      </c>
      <c r="E513" t="str">
        <f ca="1">IF($B513&lt;VLOOKUP(E$6&amp;" Equity",Param,4,0),"",IFERROR(VLOOKUP($B513,OFFSET(Input!$A$1,0,MATCH(Index!E$6&amp;" Equity",Input!$1:$1,0)-1,10000,2),2,0),E512))</f>
        <v/>
      </c>
      <c r="F513" s="33">
        <v>87.2</v>
      </c>
      <c r="H513">
        <f ca="1">IFERROR(VLOOKUP($B513,OFFSET(Input!$A$1,0,MATCH(Index!H$6,Input!$1:$1,0)-1,10000,2),2,0),0)</f>
        <v>0</v>
      </c>
      <c r="I513">
        <f ca="1">IFERROR(VLOOKUP($B513,OFFSET(Input!$A$1,0,MATCH(Index!I$6,Input!$1:$1,0)-1,10000,2),2,0),0)</f>
        <v>0</v>
      </c>
      <c r="K513" t="e">
        <f t="shared" ca="1" si="44"/>
        <v>#VALUE!</v>
      </c>
      <c r="L513" s="30">
        <f t="shared" ca="1" si="45"/>
        <v>63.926806451385481</v>
      </c>
      <c r="N513" t="e">
        <f t="shared" ca="1" si="46"/>
        <v>#VALUE!</v>
      </c>
      <c r="O513">
        <f t="shared" ca="1" si="47"/>
        <v>-4.919074152825274E-3</v>
      </c>
      <c r="AE513">
        <f ca="1">VLOOKUP($B513,OFFSET(Input!$A$1,0,MATCH(Index!AE$6&amp;" Index",Input!$1:$1,0)-1,10000,2),2,0)</f>
        <v>13.28</v>
      </c>
    </row>
    <row r="514" spans="2:31" x14ac:dyDescent="0.25">
      <c r="B514" s="2">
        <v>38267</v>
      </c>
      <c r="C514">
        <f t="shared" ca="1" si="42"/>
        <v>0</v>
      </c>
      <c r="D514">
        <f t="shared" ca="1" si="43"/>
        <v>4</v>
      </c>
      <c r="E514" t="str">
        <f ca="1">IF($B514&lt;VLOOKUP(E$6&amp;" Equity",Param,4,0),"",IFERROR(VLOOKUP($B514,OFFSET(Input!$A$1,0,MATCH(Index!E$6&amp;" Equity",Input!$1:$1,0)-1,10000,2),2,0),E513))</f>
        <v/>
      </c>
      <c r="F514" s="33">
        <v>86.83</v>
      </c>
      <c r="H514">
        <f ca="1">IFERROR(VLOOKUP($B514,OFFSET(Input!$A$1,0,MATCH(Index!H$6,Input!$1:$1,0)-1,10000,2),2,0),0)</f>
        <v>0</v>
      </c>
      <c r="I514">
        <f ca="1">IFERROR(VLOOKUP($B514,OFFSET(Input!$A$1,0,MATCH(Index!I$6,Input!$1:$1,0)-1,10000,2),2,0),0)</f>
        <v>0</v>
      </c>
      <c r="K514" t="e">
        <f t="shared" ca="1" si="44"/>
        <v>#VALUE!</v>
      </c>
      <c r="L514" s="30">
        <f t="shared" ca="1" si="45"/>
        <v>63.655557387314232</v>
      </c>
      <c r="N514" t="e">
        <f t="shared" ca="1" si="46"/>
        <v>#VALUE!</v>
      </c>
      <c r="O514">
        <f t="shared" ca="1" si="47"/>
        <v>-4.2521468423802481E-3</v>
      </c>
      <c r="AE514">
        <f ca="1">VLOOKUP($B514,OFFSET(Input!$A$1,0,MATCH(Index!AE$6&amp;" Index",Input!$1:$1,0)-1,10000,2),2,0)</f>
        <v>14.5</v>
      </c>
    </row>
    <row r="515" spans="2:31" x14ac:dyDescent="0.25">
      <c r="B515" s="2">
        <v>38268</v>
      </c>
      <c r="C515">
        <f t="shared" ca="1" si="42"/>
        <v>0</v>
      </c>
      <c r="D515">
        <f t="shared" ca="1" si="43"/>
        <v>5</v>
      </c>
      <c r="E515" t="str">
        <f ca="1">IF($B515&lt;VLOOKUP(E$6&amp;" Equity",Param,4,0),"",IFERROR(VLOOKUP($B515,OFFSET(Input!$A$1,0,MATCH(Index!E$6&amp;" Equity",Input!$1:$1,0)-1,10000,2),2,0),E514))</f>
        <v/>
      </c>
      <c r="F515" s="33">
        <v>88.2</v>
      </c>
      <c r="H515">
        <f ca="1">IFERROR(VLOOKUP($B515,OFFSET(Input!$A$1,0,MATCH(Index!H$6,Input!$1:$1,0)-1,10000,2),2,0),0)</f>
        <v>0</v>
      </c>
      <c r="I515">
        <f ca="1">IFERROR(VLOOKUP($B515,OFFSET(Input!$A$1,0,MATCH(Index!I$6,Input!$1:$1,0)-1,10000,2),2,0),0)</f>
        <v>0</v>
      </c>
      <c r="K515" t="e">
        <f t="shared" ca="1" si="44"/>
        <v>#VALUE!</v>
      </c>
      <c r="L515" s="30">
        <f t="shared" ca="1" si="45"/>
        <v>64.659912029956416</v>
      </c>
      <c r="N515" t="e">
        <f t="shared" ca="1" si="46"/>
        <v>#VALUE!</v>
      </c>
      <c r="O515">
        <f t="shared" ca="1" si="47"/>
        <v>1.565477894019187E-2</v>
      </c>
      <c r="AE515">
        <f ca="1">VLOOKUP($B515,OFFSET(Input!$A$1,0,MATCH(Index!AE$6&amp;" Index",Input!$1:$1,0)-1,10000,2),2,0)</f>
        <v>15.05</v>
      </c>
    </row>
    <row r="516" spans="2:31" x14ac:dyDescent="0.25">
      <c r="B516" s="2">
        <v>38271</v>
      </c>
      <c r="C516">
        <f t="shared" ca="1" si="42"/>
        <v>0</v>
      </c>
      <c r="D516">
        <f t="shared" ca="1" si="43"/>
        <v>0</v>
      </c>
      <c r="E516" t="str">
        <f ca="1">IF($B516&lt;VLOOKUP(E$6&amp;" Equity",Param,4,0),"",IFERROR(VLOOKUP($B516,OFFSET(Input!$A$1,0,MATCH(Index!E$6&amp;" Equity",Input!$1:$1,0)-1,10000,2),2,0),E515))</f>
        <v/>
      </c>
      <c r="F516" s="33">
        <v>88.1</v>
      </c>
      <c r="H516">
        <f ca="1">IFERROR(VLOOKUP($B516,OFFSET(Input!$A$1,0,MATCH(Index!H$6,Input!$1:$1,0)-1,10000,2),2,0),0)</f>
        <v>0</v>
      </c>
      <c r="I516">
        <f ca="1">IFERROR(VLOOKUP($B516,OFFSET(Input!$A$1,0,MATCH(Index!I$6,Input!$1:$1,0)-1,10000,2),2,0),0)</f>
        <v>0</v>
      </c>
      <c r="K516" t="e">
        <f t="shared" ca="1" si="44"/>
        <v>#VALUE!</v>
      </c>
      <c r="L516" s="30">
        <f t="shared" ca="1" si="45"/>
        <v>64.586601472099318</v>
      </c>
      <c r="N516" t="e">
        <f t="shared" ca="1" si="46"/>
        <v>#VALUE!</v>
      </c>
      <c r="O516">
        <f t="shared" ca="1" si="47"/>
        <v>-1.1344300706118695E-3</v>
      </c>
      <c r="AE516">
        <f ca="1">VLOOKUP($B516,OFFSET(Input!$A$1,0,MATCH(Index!AE$6&amp;" Index",Input!$1:$1,0)-1,10000,2),2,0)</f>
        <v>14.71</v>
      </c>
    </row>
    <row r="517" spans="2:31" x14ac:dyDescent="0.25">
      <c r="B517" s="2">
        <v>38272</v>
      </c>
      <c r="C517">
        <f t="shared" ca="1" si="42"/>
        <v>0</v>
      </c>
      <c r="D517">
        <f t="shared" ca="1" si="43"/>
        <v>0</v>
      </c>
      <c r="E517" t="str">
        <f ca="1">IF($B517&lt;VLOOKUP(E$6&amp;" Equity",Param,4,0),"",IFERROR(VLOOKUP($B517,OFFSET(Input!$A$1,0,MATCH(Index!E$6&amp;" Equity",Input!$1:$1,0)-1,10000,2),2,0),E516))</f>
        <v/>
      </c>
      <c r="F517" s="33">
        <v>88.24</v>
      </c>
      <c r="H517">
        <f ca="1">IFERROR(VLOOKUP($B517,OFFSET(Input!$A$1,0,MATCH(Index!H$6,Input!$1:$1,0)-1,10000,2),2,0),0)</f>
        <v>0</v>
      </c>
      <c r="I517">
        <f ca="1">IFERROR(VLOOKUP($B517,OFFSET(Input!$A$1,0,MATCH(Index!I$6,Input!$1:$1,0)-1,10000,2),2,0),0)</f>
        <v>0</v>
      </c>
      <c r="K517" t="e">
        <f t="shared" ca="1" si="44"/>
        <v>#VALUE!</v>
      </c>
      <c r="L517" s="30">
        <f t="shared" ca="1" si="45"/>
        <v>64.689236253099239</v>
      </c>
      <c r="N517" t="e">
        <f t="shared" ca="1" si="46"/>
        <v>#VALUE!</v>
      </c>
      <c r="O517">
        <f t="shared" ca="1" si="47"/>
        <v>1.5878420031131566E-3</v>
      </c>
      <c r="AE517">
        <f ca="1">VLOOKUP($B517,OFFSET(Input!$A$1,0,MATCH(Index!AE$6&amp;" Index",Input!$1:$1,0)-1,10000,2),2,0)</f>
        <v>15.05</v>
      </c>
    </row>
    <row r="518" spans="2:31" x14ac:dyDescent="0.25">
      <c r="B518" s="2">
        <v>38273</v>
      </c>
      <c r="C518">
        <f t="shared" ca="1" si="42"/>
        <v>0</v>
      </c>
      <c r="D518">
        <f t="shared" ca="1" si="43"/>
        <v>0</v>
      </c>
      <c r="E518" t="str">
        <f ca="1">IF($B518&lt;VLOOKUP(E$6&amp;" Equity",Param,4,0),"",IFERROR(VLOOKUP($B518,OFFSET(Input!$A$1,0,MATCH(Index!E$6&amp;" Equity",Input!$1:$1,0)-1,10000,2),2,0),E517))</f>
        <v/>
      </c>
      <c r="F518" s="33">
        <v>88.48</v>
      </c>
      <c r="H518">
        <f ca="1">IFERROR(VLOOKUP($B518,OFFSET(Input!$A$1,0,MATCH(Index!H$6,Input!$1:$1,0)-1,10000,2),2,0),0)</f>
        <v>0</v>
      </c>
      <c r="I518">
        <f ca="1">IFERROR(VLOOKUP($B518,OFFSET(Input!$A$1,0,MATCH(Index!I$6,Input!$1:$1,0)-1,10000,2),2,0),0)</f>
        <v>0</v>
      </c>
      <c r="K518" t="e">
        <f t="shared" ca="1" si="44"/>
        <v>#VALUE!</v>
      </c>
      <c r="L518" s="30">
        <f t="shared" ca="1" si="45"/>
        <v>64.865181591956272</v>
      </c>
      <c r="N518" t="e">
        <f t="shared" ca="1" si="46"/>
        <v>#VALUE!</v>
      </c>
      <c r="O518">
        <f t="shared" ca="1" si="47"/>
        <v>2.716162828777683E-3</v>
      </c>
      <c r="AE518">
        <f ca="1">VLOOKUP($B518,OFFSET(Input!$A$1,0,MATCH(Index!AE$6&amp;" Index",Input!$1:$1,0)-1,10000,2),2,0)</f>
        <v>15.42</v>
      </c>
    </row>
    <row r="519" spans="2:31" x14ac:dyDescent="0.25">
      <c r="B519" s="2">
        <v>38274</v>
      </c>
      <c r="C519">
        <f t="shared" ref="C519:C582" ca="1" si="48">IF(MONTH(B519)&lt;&gt;MONTH(B518),1,0)</f>
        <v>0</v>
      </c>
      <c r="D519">
        <f t="shared" ref="D519:D582" ca="1" si="49">IF(D518=5,0,IF(D518&lt;&gt;0,D518+1,IF(C518=1,1,0)))</f>
        <v>0</v>
      </c>
      <c r="E519" t="str">
        <f ca="1">IF($B519&lt;VLOOKUP(E$6&amp;" Equity",Param,4,0),"",IFERROR(VLOOKUP($B519,OFFSET(Input!$A$1,0,MATCH(Index!E$6&amp;" Equity",Input!$1:$1,0)-1,10000,2),2,0),E518))</f>
        <v/>
      </c>
      <c r="F519" s="33">
        <v>88.96</v>
      </c>
      <c r="H519">
        <f ca="1">IFERROR(VLOOKUP($B519,OFFSET(Input!$A$1,0,MATCH(Index!H$6,Input!$1:$1,0)-1,10000,2),2,0),0)</f>
        <v>0</v>
      </c>
      <c r="I519">
        <f ca="1">IFERROR(VLOOKUP($B519,OFFSET(Input!$A$1,0,MATCH(Index!I$6,Input!$1:$1,0)-1,10000,2),2,0),0)</f>
        <v>0</v>
      </c>
      <c r="K519" t="e">
        <f t="shared" ref="K519:K582" ca="1" si="50">IF($B519&lt;=L_date,IF($B519=L_date,1,K520/((E520+H520)/E519)),K518*((E519+H519)/E518))</f>
        <v>#VALUE!</v>
      </c>
      <c r="L519" s="30">
        <f t="shared" ref="L519:L582" ca="1" si="51">IF($B519&lt;=L_date,IF($B519=L_date,1,L520/((F520+I520)/F519)),L518*((F519+I519)/F518))</f>
        <v>65.217072269670311</v>
      </c>
      <c r="N519" t="e">
        <f t="shared" ca="1" si="46"/>
        <v>#VALUE!</v>
      </c>
      <c r="O519">
        <f t="shared" ca="1" si="47"/>
        <v>5.4102927282474794E-3</v>
      </c>
      <c r="AE519">
        <f ca="1">VLOOKUP($B519,OFFSET(Input!$A$1,0,MATCH(Index!AE$6&amp;" Index",Input!$1:$1,0)-1,10000,2),2,0)</f>
        <v>16.43</v>
      </c>
    </row>
    <row r="520" spans="2:31" x14ac:dyDescent="0.25">
      <c r="B520" s="2">
        <v>38275</v>
      </c>
      <c r="C520">
        <f t="shared" ca="1" si="48"/>
        <v>0</v>
      </c>
      <c r="D520">
        <f t="shared" ca="1" si="49"/>
        <v>0</v>
      </c>
      <c r="E520" t="str">
        <f ca="1">IF($B520&lt;VLOOKUP(E$6&amp;" Equity",Param,4,0),"",IFERROR(VLOOKUP($B520,OFFSET(Input!$A$1,0,MATCH(Index!E$6&amp;" Equity",Input!$1:$1,0)-1,10000,2),2,0),E519))</f>
        <v/>
      </c>
      <c r="F520" s="33">
        <v>88.66</v>
      </c>
      <c r="H520">
        <f ca="1">IFERROR(VLOOKUP($B520,OFFSET(Input!$A$1,0,MATCH(Index!H$6,Input!$1:$1,0)-1,10000,2),2,0),0)</f>
        <v>0</v>
      </c>
      <c r="I520">
        <f ca="1">IFERROR(VLOOKUP($B520,OFFSET(Input!$A$1,0,MATCH(Index!I$6,Input!$1:$1,0)-1,10000,2),2,0),0)</f>
        <v>0</v>
      </c>
      <c r="K520" t="e">
        <f t="shared" ca="1" si="50"/>
        <v>#VALUE!</v>
      </c>
      <c r="L520" s="30">
        <f t="shared" ca="1" si="51"/>
        <v>64.99714059609903</v>
      </c>
      <c r="N520" t="e">
        <f t="shared" ref="N520:N583" ca="1" si="52">LN(K520/K519)</f>
        <v>#VALUE!</v>
      </c>
      <c r="O520">
        <f t="shared" ref="O520:O583" ca="1" si="53">LN(L520/L519)</f>
        <v>-3.3780011853648409E-3</v>
      </c>
      <c r="AE520">
        <f ca="1">VLOOKUP($B520,OFFSET(Input!$A$1,0,MATCH(Index!AE$6&amp;" Index",Input!$1:$1,0)-1,10000,2),2,0)</f>
        <v>15.04</v>
      </c>
    </row>
    <row r="521" spans="2:31" x14ac:dyDescent="0.25">
      <c r="B521" s="2">
        <v>38278</v>
      </c>
      <c r="C521">
        <f t="shared" ca="1" si="48"/>
        <v>0</v>
      </c>
      <c r="D521">
        <f t="shared" ca="1" si="49"/>
        <v>0</v>
      </c>
      <c r="E521" t="str">
        <f ca="1">IF($B521&lt;VLOOKUP(E$6&amp;" Equity",Param,4,0),"",IFERROR(VLOOKUP($B521,OFFSET(Input!$A$1,0,MATCH(Index!E$6&amp;" Equity",Input!$1:$1,0)-1,10000,2),2,0),E520))</f>
        <v/>
      </c>
      <c r="F521" s="33">
        <v>88.79</v>
      </c>
      <c r="H521">
        <f ca="1">IFERROR(VLOOKUP($B521,OFFSET(Input!$A$1,0,MATCH(Index!H$6,Input!$1:$1,0)-1,10000,2),2,0),0)</f>
        <v>0</v>
      </c>
      <c r="I521">
        <f ca="1">IFERROR(VLOOKUP($B521,OFFSET(Input!$A$1,0,MATCH(Index!I$6,Input!$1:$1,0)-1,10000,2),2,0),0)</f>
        <v>0</v>
      </c>
      <c r="K521" t="e">
        <f t="shared" ca="1" si="50"/>
        <v>#VALUE!</v>
      </c>
      <c r="L521" s="30">
        <f t="shared" ca="1" si="51"/>
        <v>65.092444321313252</v>
      </c>
      <c r="N521" t="e">
        <f t="shared" ca="1" si="52"/>
        <v>#VALUE!</v>
      </c>
      <c r="O521">
        <f t="shared" ca="1" si="53"/>
        <v>1.4652017273279626E-3</v>
      </c>
      <c r="AE521">
        <f ca="1">VLOOKUP($B521,OFFSET(Input!$A$1,0,MATCH(Index!AE$6&amp;" Index",Input!$1:$1,0)-1,10000,2),2,0)</f>
        <v>14.71</v>
      </c>
    </row>
    <row r="522" spans="2:31" x14ac:dyDescent="0.25">
      <c r="B522" s="2">
        <v>38279</v>
      </c>
      <c r="C522">
        <f t="shared" ca="1" si="48"/>
        <v>0</v>
      </c>
      <c r="D522">
        <f t="shared" ca="1" si="49"/>
        <v>0</v>
      </c>
      <c r="E522" t="str">
        <f ca="1">IF($B522&lt;VLOOKUP(E$6&amp;" Equity",Param,4,0),"",IFERROR(VLOOKUP($B522,OFFSET(Input!$A$1,0,MATCH(Index!E$6&amp;" Equity",Input!$1:$1,0)-1,10000,2),2,0),E521))</f>
        <v/>
      </c>
      <c r="F522" s="33">
        <v>88.97</v>
      </c>
      <c r="H522">
        <f ca="1">IFERROR(VLOOKUP($B522,OFFSET(Input!$A$1,0,MATCH(Index!H$6,Input!$1:$1,0)-1,10000,2),2,0),0)</f>
        <v>0</v>
      </c>
      <c r="I522">
        <f ca="1">IFERROR(VLOOKUP($B522,OFFSET(Input!$A$1,0,MATCH(Index!I$6,Input!$1:$1,0)-1,10000,2),2,0),0)</f>
        <v>0</v>
      </c>
      <c r="K522" t="e">
        <f t="shared" ca="1" si="50"/>
        <v>#VALUE!</v>
      </c>
      <c r="L522" s="30">
        <f t="shared" ca="1" si="51"/>
        <v>65.224403325456024</v>
      </c>
      <c r="N522" t="e">
        <f t="shared" ca="1" si="52"/>
        <v>#VALUE!</v>
      </c>
      <c r="O522">
        <f t="shared" ca="1" si="53"/>
        <v>2.025203212440577E-3</v>
      </c>
      <c r="AE522">
        <f ca="1">VLOOKUP($B522,OFFSET(Input!$A$1,0,MATCH(Index!AE$6&amp;" Index",Input!$1:$1,0)-1,10000,2),2,0)</f>
        <v>15.13</v>
      </c>
    </row>
    <row r="523" spans="2:31" x14ac:dyDescent="0.25">
      <c r="B523" s="2">
        <v>38280</v>
      </c>
      <c r="C523">
        <f t="shared" ca="1" si="48"/>
        <v>0</v>
      </c>
      <c r="D523">
        <f t="shared" ca="1" si="49"/>
        <v>0</v>
      </c>
      <c r="E523" t="str">
        <f ca="1">IF($B523&lt;VLOOKUP(E$6&amp;" Equity",Param,4,0),"",IFERROR(VLOOKUP($B523,OFFSET(Input!$A$1,0,MATCH(Index!E$6&amp;" Equity",Input!$1:$1,0)-1,10000,2),2,0),E522))</f>
        <v/>
      </c>
      <c r="F523" s="33">
        <v>89.53</v>
      </c>
      <c r="H523">
        <f ca="1">IFERROR(VLOOKUP($B523,OFFSET(Input!$A$1,0,MATCH(Index!H$6,Input!$1:$1,0)-1,10000,2),2,0),0)</f>
        <v>0</v>
      </c>
      <c r="I523">
        <f ca="1">IFERROR(VLOOKUP($B523,OFFSET(Input!$A$1,0,MATCH(Index!I$6,Input!$1:$1,0)-1,10000,2),2,0),0)</f>
        <v>0</v>
      </c>
      <c r="K523" t="e">
        <f t="shared" ca="1" si="50"/>
        <v>#VALUE!</v>
      </c>
      <c r="L523" s="30">
        <f t="shared" ca="1" si="51"/>
        <v>65.63494244945575</v>
      </c>
      <c r="N523" t="e">
        <f t="shared" ca="1" si="52"/>
        <v>#VALUE!</v>
      </c>
      <c r="O523">
        <f t="shared" ca="1" si="53"/>
        <v>6.2745303893886883E-3</v>
      </c>
      <c r="AE523">
        <f ca="1">VLOOKUP($B523,OFFSET(Input!$A$1,0,MATCH(Index!AE$6&amp;" Index",Input!$1:$1,0)-1,10000,2),2,0)</f>
        <v>14.85</v>
      </c>
    </row>
    <row r="524" spans="2:31" x14ac:dyDescent="0.25">
      <c r="B524" s="2">
        <v>38281</v>
      </c>
      <c r="C524">
        <f t="shared" ca="1" si="48"/>
        <v>0</v>
      </c>
      <c r="D524">
        <f t="shared" ca="1" si="49"/>
        <v>0</v>
      </c>
      <c r="E524" t="str">
        <f ca="1">IF($B524&lt;VLOOKUP(E$6&amp;" Equity",Param,4,0),"",IFERROR(VLOOKUP($B524,OFFSET(Input!$A$1,0,MATCH(Index!E$6&amp;" Equity",Input!$1:$1,0)-1,10000,2),2,0),E523))</f>
        <v/>
      </c>
      <c r="F524" s="33">
        <v>89.61</v>
      </c>
      <c r="H524">
        <f ca="1">IFERROR(VLOOKUP($B524,OFFSET(Input!$A$1,0,MATCH(Index!H$6,Input!$1:$1,0)-1,10000,2),2,0),0)</f>
        <v>0</v>
      </c>
      <c r="I524">
        <f ca="1">IFERROR(VLOOKUP($B524,OFFSET(Input!$A$1,0,MATCH(Index!I$6,Input!$1:$1,0)-1,10000,2),2,0),0)</f>
        <v>0</v>
      </c>
      <c r="K524" t="e">
        <f t="shared" ca="1" si="50"/>
        <v>#VALUE!</v>
      </c>
      <c r="L524" s="30">
        <f t="shared" ca="1" si="51"/>
        <v>65.693590895741423</v>
      </c>
      <c r="N524" t="e">
        <f t="shared" ca="1" si="52"/>
        <v>#VALUE!</v>
      </c>
      <c r="O524">
        <f t="shared" ca="1" si="53"/>
        <v>8.931562500634761E-4</v>
      </c>
      <c r="AE524">
        <f ca="1">VLOOKUP($B524,OFFSET(Input!$A$1,0,MATCH(Index!AE$6&amp;" Index",Input!$1:$1,0)-1,10000,2),2,0)</f>
        <v>14.54</v>
      </c>
    </row>
    <row r="525" spans="2:31" x14ac:dyDescent="0.25">
      <c r="B525" s="2">
        <v>38282</v>
      </c>
      <c r="C525">
        <f t="shared" ca="1" si="48"/>
        <v>0</v>
      </c>
      <c r="D525">
        <f t="shared" ca="1" si="49"/>
        <v>0</v>
      </c>
      <c r="E525" t="str">
        <f ca="1">IF($B525&lt;VLOOKUP(E$6&amp;" Equity",Param,4,0),"",IFERROR(VLOOKUP($B525,OFFSET(Input!$A$1,0,MATCH(Index!E$6&amp;" Equity",Input!$1:$1,0)-1,10000,2),2,0),E524))</f>
        <v/>
      </c>
      <c r="F525" s="33">
        <v>89.81</v>
      </c>
      <c r="H525">
        <f ca="1">IFERROR(VLOOKUP($B525,OFFSET(Input!$A$1,0,MATCH(Index!H$6,Input!$1:$1,0)-1,10000,2),2,0),0)</f>
        <v>0</v>
      </c>
      <c r="I525">
        <f ca="1">IFERROR(VLOOKUP($B525,OFFSET(Input!$A$1,0,MATCH(Index!I$6,Input!$1:$1,0)-1,10000,2),2,0),0)</f>
        <v>0</v>
      </c>
      <c r="K525" t="e">
        <f t="shared" ca="1" si="50"/>
        <v>#VALUE!</v>
      </c>
      <c r="L525" s="30">
        <f t="shared" ca="1" si="51"/>
        <v>65.84021201145562</v>
      </c>
      <c r="N525" t="e">
        <f t="shared" ca="1" si="52"/>
        <v>#VALUE!</v>
      </c>
      <c r="O525">
        <f t="shared" ca="1" si="53"/>
        <v>2.2294067867303698E-3</v>
      </c>
      <c r="AE525">
        <f ca="1">VLOOKUP($B525,OFFSET(Input!$A$1,0,MATCH(Index!AE$6&amp;" Index",Input!$1:$1,0)-1,10000,2),2,0)</f>
        <v>15.28</v>
      </c>
    </row>
    <row r="526" spans="2:31" x14ac:dyDescent="0.25">
      <c r="B526" s="2">
        <v>38285</v>
      </c>
      <c r="C526">
        <f t="shared" ca="1" si="48"/>
        <v>0</v>
      </c>
      <c r="D526">
        <f t="shared" ca="1" si="49"/>
        <v>0</v>
      </c>
      <c r="E526" t="str">
        <f ca="1">IF($B526&lt;VLOOKUP(E$6&amp;" Equity",Param,4,0),"",IFERROR(VLOOKUP($B526,OFFSET(Input!$A$1,0,MATCH(Index!E$6&amp;" Equity",Input!$1:$1,0)-1,10000,2),2,0),E525))</f>
        <v/>
      </c>
      <c r="F526" s="33">
        <v>89.88</v>
      </c>
      <c r="H526">
        <f ca="1">IFERROR(VLOOKUP($B526,OFFSET(Input!$A$1,0,MATCH(Index!H$6,Input!$1:$1,0)-1,10000,2),2,0),0)</f>
        <v>0</v>
      </c>
      <c r="I526">
        <f ca="1">IFERROR(VLOOKUP($B526,OFFSET(Input!$A$1,0,MATCH(Index!I$6,Input!$1:$1,0)-1,10000,2),2,0),0)</f>
        <v>0</v>
      </c>
      <c r="K526" t="e">
        <f t="shared" ca="1" si="50"/>
        <v>#VALUE!</v>
      </c>
      <c r="L526" s="30">
        <f t="shared" ca="1" si="51"/>
        <v>65.89152940195558</v>
      </c>
      <c r="N526" t="e">
        <f t="shared" ca="1" si="52"/>
        <v>#VALUE!</v>
      </c>
      <c r="O526">
        <f t="shared" ca="1" si="53"/>
        <v>7.7911963427002267E-4</v>
      </c>
      <c r="AE526">
        <f ca="1">VLOOKUP($B526,OFFSET(Input!$A$1,0,MATCH(Index!AE$6&amp;" Index",Input!$1:$1,0)-1,10000,2),2,0)</f>
        <v>16.579999999999998</v>
      </c>
    </row>
    <row r="527" spans="2:31" x14ac:dyDescent="0.25">
      <c r="B527" s="2">
        <v>38286</v>
      </c>
      <c r="C527">
        <f t="shared" ca="1" si="48"/>
        <v>0</v>
      </c>
      <c r="D527">
        <f t="shared" ca="1" si="49"/>
        <v>0</v>
      </c>
      <c r="E527" t="str">
        <f ca="1">IF($B527&lt;VLOOKUP(E$6&amp;" Equity",Param,4,0),"",IFERROR(VLOOKUP($B527,OFFSET(Input!$A$1,0,MATCH(Index!E$6&amp;" Equity",Input!$1:$1,0)-1,10000,2),2,0),E526))</f>
        <v/>
      </c>
      <c r="F527" s="33">
        <v>89.66</v>
      </c>
      <c r="H527">
        <f ca="1">IFERROR(VLOOKUP($B527,OFFSET(Input!$A$1,0,MATCH(Index!H$6,Input!$1:$1,0)-1,10000,2),2,0),0)</f>
        <v>0</v>
      </c>
      <c r="I527">
        <f ca="1">IFERROR(VLOOKUP($B527,OFFSET(Input!$A$1,0,MATCH(Index!I$6,Input!$1:$1,0)-1,10000,2),2,0),0)</f>
        <v>0</v>
      </c>
      <c r="K527" t="e">
        <f t="shared" ca="1" si="50"/>
        <v>#VALUE!</v>
      </c>
      <c r="L527" s="30">
        <f t="shared" ca="1" si="51"/>
        <v>65.730246174669972</v>
      </c>
      <c r="N527" t="e">
        <f t="shared" ca="1" si="52"/>
        <v>#VALUE!</v>
      </c>
      <c r="O527">
        <f t="shared" ca="1" si="53"/>
        <v>-2.4507085898349762E-3</v>
      </c>
      <c r="AE527">
        <f ca="1">VLOOKUP($B527,OFFSET(Input!$A$1,0,MATCH(Index!AE$6&amp;" Index",Input!$1:$1,0)-1,10000,2),2,0)</f>
        <v>16.39</v>
      </c>
    </row>
    <row r="528" spans="2:31" x14ac:dyDescent="0.25">
      <c r="B528" s="2">
        <v>38287</v>
      </c>
      <c r="C528">
        <f t="shared" ca="1" si="48"/>
        <v>0</v>
      </c>
      <c r="D528">
        <f t="shared" ca="1" si="49"/>
        <v>0</v>
      </c>
      <c r="E528" t="str">
        <f ca="1">IF($B528&lt;VLOOKUP(E$6&amp;" Equity",Param,4,0),"",IFERROR(VLOOKUP($B528,OFFSET(Input!$A$1,0,MATCH(Index!E$6&amp;" Equity",Input!$1:$1,0)-1,10000,2),2,0),E527))</f>
        <v/>
      </c>
      <c r="F528" s="33">
        <v>88.76</v>
      </c>
      <c r="H528">
        <f ca="1">IFERROR(VLOOKUP($B528,OFFSET(Input!$A$1,0,MATCH(Index!H$6,Input!$1:$1,0)-1,10000,2),2,0),0)</f>
        <v>0</v>
      </c>
      <c r="I528">
        <f ca="1">IFERROR(VLOOKUP($B528,OFFSET(Input!$A$1,0,MATCH(Index!I$6,Input!$1:$1,0)-1,10000,2),2,0),0)</f>
        <v>0</v>
      </c>
      <c r="K528" t="e">
        <f t="shared" ca="1" si="50"/>
        <v>#VALUE!</v>
      </c>
      <c r="L528" s="30">
        <f t="shared" ca="1" si="51"/>
        <v>65.070451153956142</v>
      </c>
      <c r="N528" t="e">
        <f t="shared" ca="1" si="52"/>
        <v>#VALUE!</v>
      </c>
      <c r="O528">
        <f t="shared" ca="1" si="53"/>
        <v>-1.0088640662900064E-2</v>
      </c>
      <c r="AE528">
        <f ca="1">VLOOKUP($B528,OFFSET(Input!$A$1,0,MATCH(Index!AE$6&amp;" Index",Input!$1:$1,0)-1,10000,2),2,0)</f>
        <v>15.72</v>
      </c>
    </row>
    <row r="529" spans="2:31" x14ac:dyDescent="0.25">
      <c r="B529" s="2">
        <v>38288</v>
      </c>
      <c r="C529">
        <f t="shared" ca="1" si="48"/>
        <v>0</v>
      </c>
      <c r="D529">
        <f t="shared" ca="1" si="49"/>
        <v>0</v>
      </c>
      <c r="E529" t="str">
        <f ca="1">IF($B529&lt;VLOOKUP(E$6&amp;" Equity",Param,4,0),"",IFERROR(VLOOKUP($B529,OFFSET(Input!$A$1,0,MATCH(Index!E$6&amp;" Equity",Input!$1:$1,0)-1,10000,2),2,0),E528))</f>
        <v/>
      </c>
      <c r="F529" s="33">
        <v>89.03</v>
      </c>
      <c r="H529">
        <f ca="1">IFERROR(VLOOKUP($B529,OFFSET(Input!$A$1,0,MATCH(Index!H$6,Input!$1:$1,0)-1,10000,2),2,0),0)</f>
        <v>0</v>
      </c>
      <c r="I529">
        <f ca="1">IFERROR(VLOOKUP($B529,OFFSET(Input!$A$1,0,MATCH(Index!I$6,Input!$1:$1,0)-1,10000,2),2,0),0)</f>
        <v>0</v>
      </c>
      <c r="K529" t="e">
        <f t="shared" ca="1" si="50"/>
        <v>#VALUE!</v>
      </c>
      <c r="L529" s="30">
        <f t="shared" ca="1" si="51"/>
        <v>65.2683896601703</v>
      </c>
      <c r="N529" t="e">
        <f t="shared" ca="1" si="52"/>
        <v>#VALUE!</v>
      </c>
      <c r="O529">
        <f t="shared" ca="1" si="53"/>
        <v>3.0372935211866871E-3</v>
      </c>
      <c r="AE529">
        <f ca="1">VLOOKUP($B529,OFFSET(Input!$A$1,0,MATCH(Index!AE$6&amp;" Index",Input!$1:$1,0)-1,10000,2),2,0)</f>
        <v>15.39</v>
      </c>
    </row>
    <row r="530" spans="2:31" x14ac:dyDescent="0.25">
      <c r="B530" s="2">
        <v>38289</v>
      </c>
      <c r="C530">
        <f t="shared" ca="1" si="48"/>
        <v>0</v>
      </c>
      <c r="D530">
        <f t="shared" ca="1" si="49"/>
        <v>0</v>
      </c>
      <c r="E530" t="str">
        <f ca="1">IF($B530&lt;VLOOKUP(E$6&amp;" Equity",Param,4,0),"",IFERROR(VLOOKUP($B530,OFFSET(Input!$A$1,0,MATCH(Index!E$6&amp;" Equity",Input!$1:$1,0)-1,10000,2),2,0),E529))</f>
        <v/>
      </c>
      <c r="F530" s="33">
        <v>89.46</v>
      </c>
      <c r="H530">
        <f ca="1">IFERROR(VLOOKUP($B530,OFFSET(Input!$A$1,0,MATCH(Index!H$6,Input!$1:$1,0)-1,10000,2),2,0),0)</f>
        <v>0</v>
      </c>
      <c r="I530">
        <f ca="1">IFERROR(VLOOKUP($B530,OFFSET(Input!$A$1,0,MATCH(Index!I$6,Input!$1:$1,0)-1,10000,2),2,0),0)</f>
        <v>0</v>
      </c>
      <c r="K530" t="e">
        <f t="shared" ca="1" si="50"/>
        <v>#VALUE!</v>
      </c>
      <c r="L530" s="30">
        <f t="shared" ca="1" si="51"/>
        <v>65.583625058955789</v>
      </c>
      <c r="N530" t="e">
        <f t="shared" ca="1" si="52"/>
        <v>#VALUE!</v>
      </c>
      <c r="O530">
        <f t="shared" ca="1" si="53"/>
        <v>4.8182064191221409E-3</v>
      </c>
      <c r="AE530">
        <f ca="1">VLOOKUP($B530,OFFSET(Input!$A$1,0,MATCH(Index!AE$6&amp;" Index",Input!$1:$1,0)-1,10000,2),2,0)</f>
        <v>16.27</v>
      </c>
    </row>
    <row r="531" spans="2:31" x14ac:dyDescent="0.25">
      <c r="B531" s="2">
        <v>38292</v>
      </c>
      <c r="C531">
        <f t="shared" ca="1" si="48"/>
        <v>1</v>
      </c>
      <c r="D531">
        <f t="shared" ca="1" si="49"/>
        <v>0</v>
      </c>
      <c r="E531" t="str">
        <f ca="1">IF($B531&lt;VLOOKUP(E$6&amp;" Equity",Param,4,0),"",IFERROR(VLOOKUP($B531,OFFSET(Input!$A$1,0,MATCH(Index!E$6&amp;" Equity",Input!$1:$1,0)-1,10000,2),2,0),E530))</f>
        <v/>
      </c>
      <c r="F531" s="33">
        <v>88.48</v>
      </c>
      <c r="H531">
        <f ca="1">IFERROR(VLOOKUP($B531,OFFSET(Input!$A$1,0,MATCH(Index!H$6,Input!$1:$1,0)-1,10000,2),2,0),0)</f>
        <v>0</v>
      </c>
      <c r="I531">
        <f ca="1">IFERROR(VLOOKUP($B531,OFFSET(Input!$A$1,0,MATCH(Index!I$6,Input!$1:$1,0)-1,10000,2),2,0),0)</f>
        <v>0.36619699999999999</v>
      </c>
      <c r="K531" t="e">
        <f t="shared" ca="1" si="50"/>
        <v>#VALUE!</v>
      </c>
      <c r="L531" s="30">
        <f t="shared" ca="1" si="51"/>
        <v>65.133642655512219</v>
      </c>
      <c r="N531" t="e">
        <f t="shared" ca="1" si="52"/>
        <v>#VALUE!</v>
      </c>
      <c r="O531">
        <f t="shared" ca="1" si="53"/>
        <v>-6.8848467961770583E-3</v>
      </c>
      <c r="AE531">
        <f ca="1">VLOOKUP($B531,OFFSET(Input!$A$1,0,MATCH(Index!AE$6&amp;" Index",Input!$1:$1,0)-1,10000,2),2,0)</f>
        <v>16.27</v>
      </c>
    </row>
    <row r="532" spans="2:31" x14ac:dyDescent="0.25">
      <c r="B532" s="2">
        <v>38293</v>
      </c>
      <c r="C532">
        <f t="shared" ca="1" si="48"/>
        <v>0</v>
      </c>
      <c r="D532">
        <f t="shared" ca="1" si="49"/>
        <v>1</v>
      </c>
      <c r="E532" t="str">
        <f ca="1">IF($B532&lt;VLOOKUP(E$6&amp;" Equity",Param,4,0),"",IFERROR(VLOOKUP($B532,OFFSET(Input!$A$1,0,MATCH(Index!E$6&amp;" Equity",Input!$1:$1,0)-1,10000,2),2,0),E531))</f>
        <v/>
      </c>
      <c r="F532" s="33">
        <v>88.68</v>
      </c>
      <c r="H532">
        <f ca="1">IFERROR(VLOOKUP($B532,OFFSET(Input!$A$1,0,MATCH(Index!H$6,Input!$1:$1,0)-1,10000,2),2,0),0)</f>
        <v>0</v>
      </c>
      <c r="I532">
        <f ca="1">IFERROR(VLOOKUP($B532,OFFSET(Input!$A$1,0,MATCH(Index!I$6,Input!$1:$1,0)-1,10000,2),2,0),0)</f>
        <v>0</v>
      </c>
      <c r="K532" t="e">
        <f t="shared" ca="1" si="50"/>
        <v>#VALUE!</v>
      </c>
      <c r="L532" s="30">
        <f t="shared" ca="1" si="51"/>
        <v>65.280870600031918</v>
      </c>
      <c r="N532" t="e">
        <f t="shared" ca="1" si="52"/>
        <v>#VALUE!</v>
      </c>
      <c r="O532">
        <f t="shared" ca="1" si="53"/>
        <v>2.2578469740861546E-3</v>
      </c>
      <c r="AE532">
        <f ca="1">VLOOKUP($B532,OFFSET(Input!$A$1,0,MATCH(Index!AE$6&amp;" Index",Input!$1:$1,0)-1,10000,2),2,0)</f>
        <v>16.18</v>
      </c>
    </row>
    <row r="533" spans="2:31" x14ac:dyDescent="0.25">
      <c r="B533" s="2">
        <v>38294</v>
      </c>
      <c r="C533">
        <f t="shared" ca="1" si="48"/>
        <v>0</v>
      </c>
      <c r="D533">
        <f t="shared" ca="1" si="49"/>
        <v>2</v>
      </c>
      <c r="E533" t="str">
        <f ca="1">IF($B533&lt;VLOOKUP(E$6&amp;" Equity",Param,4,0),"",IFERROR(VLOOKUP($B533,OFFSET(Input!$A$1,0,MATCH(Index!E$6&amp;" Equity",Input!$1:$1,0)-1,10000,2),2,0),E532))</f>
        <v/>
      </c>
      <c r="F533" s="33">
        <v>88.63</v>
      </c>
      <c r="H533">
        <f ca="1">IFERROR(VLOOKUP($B533,OFFSET(Input!$A$1,0,MATCH(Index!H$6,Input!$1:$1,0)-1,10000,2),2,0),0)</f>
        <v>0</v>
      </c>
      <c r="I533">
        <f ca="1">IFERROR(VLOOKUP($B533,OFFSET(Input!$A$1,0,MATCH(Index!I$6,Input!$1:$1,0)-1,10000,2),2,0),0)</f>
        <v>0</v>
      </c>
      <c r="K533" t="e">
        <f t="shared" ca="1" si="50"/>
        <v>#VALUE!</v>
      </c>
      <c r="L533" s="30">
        <f t="shared" ca="1" si="51"/>
        <v>65.244063613901986</v>
      </c>
      <c r="N533" t="e">
        <f t="shared" ca="1" si="52"/>
        <v>#VALUE!</v>
      </c>
      <c r="O533">
        <f t="shared" ca="1" si="53"/>
        <v>-5.6398399780427486E-4</v>
      </c>
      <c r="AE533">
        <f ca="1">VLOOKUP($B533,OFFSET(Input!$A$1,0,MATCH(Index!AE$6&amp;" Index",Input!$1:$1,0)-1,10000,2),2,0)</f>
        <v>14.04</v>
      </c>
    </row>
    <row r="534" spans="2:31" x14ac:dyDescent="0.25">
      <c r="B534" s="2">
        <v>38295</v>
      </c>
      <c r="C534">
        <f t="shared" ca="1" si="48"/>
        <v>0</v>
      </c>
      <c r="D534">
        <f t="shared" ca="1" si="49"/>
        <v>3</v>
      </c>
      <c r="E534" t="str">
        <f ca="1">IF($B534&lt;VLOOKUP(E$6&amp;" Equity",Param,4,0),"",IFERROR(VLOOKUP($B534,OFFSET(Input!$A$1,0,MATCH(Index!E$6&amp;" Equity",Input!$1:$1,0)-1,10000,2),2,0),E533))</f>
        <v/>
      </c>
      <c r="F534" s="33">
        <v>88.79</v>
      </c>
      <c r="H534">
        <f ca="1">IFERROR(VLOOKUP($B534,OFFSET(Input!$A$1,0,MATCH(Index!H$6,Input!$1:$1,0)-1,10000,2),2,0),0)</f>
        <v>0</v>
      </c>
      <c r="I534">
        <f ca="1">IFERROR(VLOOKUP($B534,OFFSET(Input!$A$1,0,MATCH(Index!I$6,Input!$1:$1,0)-1,10000,2),2,0),0)</f>
        <v>0</v>
      </c>
      <c r="K534" t="e">
        <f t="shared" ca="1" si="50"/>
        <v>#VALUE!</v>
      </c>
      <c r="L534" s="30">
        <f t="shared" ca="1" si="51"/>
        <v>65.361845969517745</v>
      </c>
      <c r="N534" t="e">
        <f t="shared" ca="1" si="52"/>
        <v>#VALUE!</v>
      </c>
      <c r="O534">
        <f t="shared" ca="1" si="53"/>
        <v>1.8036302939289561E-3</v>
      </c>
      <c r="AE534">
        <f ca="1">VLOOKUP($B534,OFFSET(Input!$A$1,0,MATCH(Index!AE$6&amp;" Index",Input!$1:$1,0)-1,10000,2),2,0)</f>
        <v>13.97</v>
      </c>
    </row>
    <row r="535" spans="2:31" x14ac:dyDescent="0.25">
      <c r="B535" s="2">
        <v>38296</v>
      </c>
      <c r="C535">
        <f t="shared" ca="1" si="48"/>
        <v>0</v>
      </c>
      <c r="D535">
        <f t="shared" ca="1" si="49"/>
        <v>4</v>
      </c>
      <c r="E535" t="str">
        <f ca="1">IF($B535&lt;VLOOKUP(E$6&amp;" Equity",Param,4,0),"",IFERROR(VLOOKUP($B535,OFFSET(Input!$A$1,0,MATCH(Index!E$6&amp;" Equity",Input!$1:$1,0)-1,10000,2),2,0),E534))</f>
        <v/>
      </c>
      <c r="F535" s="33">
        <v>87.83</v>
      </c>
      <c r="H535">
        <f ca="1">IFERROR(VLOOKUP($B535,OFFSET(Input!$A$1,0,MATCH(Index!H$6,Input!$1:$1,0)-1,10000,2),2,0),0)</f>
        <v>0</v>
      </c>
      <c r="I535">
        <f ca="1">IFERROR(VLOOKUP($B535,OFFSET(Input!$A$1,0,MATCH(Index!I$6,Input!$1:$1,0)-1,10000,2),2,0),0)</f>
        <v>0</v>
      </c>
      <c r="K535" t="e">
        <f t="shared" ca="1" si="50"/>
        <v>#VALUE!</v>
      </c>
      <c r="L535" s="30">
        <f t="shared" ca="1" si="51"/>
        <v>64.655151835823219</v>
      </c>
      <c r="N535" t="e">
        <f t="shared" ca="1" si="52"/>
        <v>#VALUE!</v>
      </c>
      <c r="O535">
        <f t="shared" ca="1" si="53"/>
        <v>-1.0870903115209369E-2</v>
      </c>
      <c r="AE535">
        <f ca="1">VLOOKUP($B535,OFFSET(Input!$A$1,0,MATCH(Index!AE$6&amp;" Index",Input!$1:$1,0)-1,10000,2),2,0)</f>
        <v>13.84</v>
      </c>
    </row>
    <row r="536" spans="2:31" x14ac:dyDescent="0.25">
      <c r="B536" s="2">
        <v>38299</v>
      </c>
      <c r="C536">
        <f t="shared" ca="1" si="48"/>
        <v>0</v>
      </c>
      <c r="D536">
        <f t="shared" ca="1" si="49"/>
        <v>5</v>
      </c>
      <c r="E536" t="str">
        <f ca="1">IF($B536&lt;VLOOKUP(E$6&amp;" Equity",Param,4,0),"",IFERROR(VLOOKUP($B536,OFFSET(Input!$A$1,0,MATCH(Index!E$6&amp;" Equity",Input!$1:$1,0)-1,10000,2),2,0),E535))</f>
        <v/>
      </c>
      <c r="F536" s="33">
        <v>87.53</v>
      </c>
      <c r="H536">
        <f ca="1">IFERROR(VLOOKUP($B536,OFFSET(Input!$A$1,0,MATCH(Index!H$6,Input!$1:$1,0)-1,10000,2),2,0),0)</f>
        <v>0</v>
      </c>
      <c r="I536">
        <f ca="1">IFERROR(VLOOKUP($B536,OFFSET(Input!$A$1,0,MATCH(Index!I$6,Input!$1:$1,0)-1,10000,2),2,0),0)</f>
        <v>0</v>
      </c>
      <c r="K536" t="e">
        <f t="shared" ca="1" si="50"/>
        <v>#VALUE!</v>
      </c>
      <c r="L536" s="30">
        <f t="shared" ca="1" si="51"/>
        <v>64.434309919043685</v>
      </c>
      <c r="N536" t="e">
        <f t="shared" ca="1" si="52"/>
        <v>#VALUE!</v>
      </c>
      <c r="O536">
        <f t="shared" ca="1" si="53"/>
        <v>-3.4215361846793293E-3</v>
      </c>
      <c r="AE536">
        <f ca="1">VLOOKUP($B536,OFFSET(Input!$A$1,0,MATCH(Index!AE$6&amp;" Index",Input!$1:$1,0)-1,10000,2),2,0)</f>
        <v>13.8</v>
      </c>
    </row>
    <row r="537" spans="2:31" x14ac:dyDescent="0.25">
      <c r="B537" s="2">
        <v>38300</v>
      </c>
      <c r="C537">
        <f t="shared" ca="1" si="48"/>
        <v>0</v>
      </c>
      <c r="D537">
        <f t="shared" ca="1" si="49"/>
        <v>0</v>
      </c>
      <c r="E537" t="str">
        <f ca="1">IF($B537&lt;VLOOKUP(E$6&amp;" Equity",Param,4,0),"",IFERROR(VLOOKUP($B537,OFFSET(Input!$A$1,0,MATCH(Index!E$6&amp;" Equity",Input!$1:$1,0)-1,10000,2),2,0),E536))</f>
        <v/>
      </c>
      <c r="F537" s="33">
        <v>87.44</v>
      </c>
      <c r="H537">
        <f ca="1">IFERROR(VLOOKUP($B537,OFFSET(Input!$A$1,0,MATCH(Index!H$6,Input!$1:$1,0)-1,10000,2),2,0),0)</f>
        <v>0</v>
      </c>
      <c r="I537">
        <f ca="1">IFERROR(VLOOKUP($B537,OFFSET(Input!$A$1,0,MATCH(Index!I$6,Input!$1:$1,0)-1,10000,2),2,0),0)</f>
        <v>0</v>
      </c>
      <c r="K537" t="e">
        <f t="shared" ca="1" si="50"/>
        <v>#VALUE!</v>
      </c>
      <c r="L537" s="30">
        <f t="shared" ca="1" si="51"/>
        <v>64.368057344009827</v>
      </c>
      <c r="N537" t="e">
        <f t="shared" ca="1" si="52"/>
        <v>#VALUE!</v>
      </c>
      <c r="O537">
        <f t="shared" ca="1" si="53"/>
        <v>-1.0287478760634015E-3</v>
      </c>
      <c r="AE537">
        <f ca="1">VLOOKUP($B537,OFFSET(Input!$A$1,0,MATCH(Index!AE$6&amp;" Index",Input!$1:$1,0)-1,10000,2),2,0)</f>
        <v>13.61</v>
      </c>
    </row>
    <row r="538" spans="2:31" x14ac:dyDescent="0.25">
      <c r="B538" s="2">
        <v>38301</v>
      </c>
      <c r="C538">
        <f t="shared" ca="1" si="48"/>
        <v>0</v>
      </c>
      <c r="D538">
        <f t="shared" ca="1" si="49"/>
        <v>0</v>
      </c>
      <c r="E538" t="str">
        <f ca="1">IF($B538&lt;VLOOKUP(E$6&amp;" Equity",Param,4,0),"",IFERROR(VLOOKUP($B538,OFFSET(Input!$A$1,0,MATCH(Index!E$6&amp;" Equity",Input!$1:$1,0)-1,10000,2),2,0),E537))</f>
        <v/>
      </c>
      <c r="F538" s="33">
        <v>87.15</v>
      </c>
      <c r="H538">
        <f ca="1">IFERROR(VLOOKUP($B538,OFFSET(Input!$A$1,0,MATCH(Index!H$6,Input!$1:$1,0)-1,10000,2),2,0),0)</f>
        <v>0</v>
      </c>
      <c r="I538">
        <f ca="1">IFERROR(VLOOKUP($B538,OFFSET(Input!$A$1,0,MATCH(Index!I$6,Input!$1:$1,0)-1,10000,2),2,0),0)</f>
        <v>0</v>
      </c>
      <c r="K538" t="e">
        <f t="shared" ca="1" si="50"/>
        <v>#VALUE!</v>
      </c>
      <c r="L538" s="30">
        <f t="shared" ca="1" si="51"/>
        <v>64.154576824456271</v>
      </c>
      <c r="N538" t="e">
        <f t="shared" ca="1" si="52"/>
        <v>#VALUE!</v>
      </c>
      <c r="O538">
        <f t="shared" ca="1" si="53"/>
        <v>-3.322071902253258E-3</v>
      </c>
      <c r="AE538">
        <f ca="1">VLOOKUP($B538,OFFSET(Input!$A$1,0,MATCH(Index!AE$6&amp;" Index",Input!$1:$1,0)-1,10000,2),2,0)</f>
        <v>13.08</v>
      </c>
    </row>
    <row r="539" spans="2:31" x14ac:dyDescent="0.25">
      <c r="B539" s="2">
        <v>38302</v>
      </c>
      <c r="C539">
        <f t="shared" ca="1" si="48"/>
        <v>0</v>
      </c>
      <c r="D539">
        <f t="shared" ca="1" si="49"/>
        <v>0</v>
      </c>
      <c r="E539" t="str">
        <f ca="1">IF($B539&lt;VLOOKUP(E$6&amp;" Equity",Param,4,0),"",IFERROR(VLOOKUP($B539,OFFSET(Input!$A$1,0,MATCH(Index!E$6&amp;" Equity",Input!$1:$1,0)-1,10000,2),2,0),E538))</f>
        <v/>
      </c>
      <c r="F539" s="33">
        <v>86.93</v>
      </c>
      <c r="H539">
        <f ca="1">IFERROR(VLOOKUP($B539,OFFSET(Input!$A$1,0,MATCH(Index!H$6,Input!$1:$1,0)-1,10000,2),2,0),0)</f>
        <v>0</v>
      </c>
      <c r="I539">
        <f ca="1">IFERROR(VLOOKUP($B539,OFFSET(Input!$A$1,0,MATCH(Index!I$6,Input!$1:$1,0)-1,10000,2),2,0),0)</f>
        <v>0</v>
      </c>
      <c r="K539" t="e">
        <f t="shared" ca="1" si="50"/>
        <v>#VALUE!</v>
      </c>
      <c r="L539" s="30">
        <f t="shared" ca="1" si="51"/>
        <v>63.992626085484616</v>
      </c>
      <c r="N539" t="e">
        <f t="shared" ca="1" si="52"/>
        <v>#VALUE!</v>
      </c>
      <c r="O539">
        <f t="shared" ca="1" si="53"/>
        <v>-2.5275748750568116E-3</v>
      </c>
      <c r="AE539">
        <f ca="1">VLOOKUP($B539,OFFSET(Input!$A$1,0,MATCH(Index!AE$6&amp;" Index",Input!$1:$1,0)-1,10000,2),2,0)</f>
        <v>13.04</v>
      </c>
    </row>
    <row r="540" spans="2:31" x14ac:dyDescent="0.25">
      <c r="B540" s="2">
        <v>38303</v>
      </c>
      <c r="C540">
        <f t="shared" ca="1" si="48"/>
        <v>0</v>
      </c>
      <c r="D540">
        <f t="shared" ca="1" si="49"/>
        <v>0</v>
      </c>
      <c r="E540" t="str">
        <f ca="1">IF($B540&lt;VLOOKUP(E$6&amp;" Equity",Param,4,0),"",IFERROR(VLOOKUP($B540,OFFSET(Input!$A$1,0,MATCH(Index!E$6&amp;" Equity",Input!$1:$1,0)-1,10000,2),2,0),E539))</f>
        <v/>
      </c>
      <c r="F540" s="33">
        <v>87.93</v>
      </c>
      <c r="H540">
        <f ca="1">IFERROR(VLOOKUP($B540,OFFSET(Input!$A$1,0,MATCH(Index!H$6,Input!$1:$1,0)-1,10000,2),2,0),0)</f>
        <v>0</v>
      </c>
      <c r="I540">
        <f ca="1">IFERROR(VLOOKUP($B540,OFFSET(Input!$A$1,0,MATCH(Index!I$6,Input!$1:$1,0)-1,10000,2),2,0),0)</f>
        <v>0</v>
      </c>
      <c r="K540" t="e">
        <f t="shared" ca="1" si="50"/>
        <v>#VALUE!</v>
      </c>
      <c r="L540" s="30">
        <f t="shared" ca="1" si="51"/>
        <v>64.728765808083082</v>
      </c>
      <c r="N540" t="e">
        <f t="shared" ca="1" si="52"/>
        <v>#VALUE!</v>
      </c>
      <c r="O540">
        <f t="shared" ca="1" si="53"/>
        <v>1.1437846299937746E-2</v>
      </c>
      <c r="AE540">
        <f ca="1">VLOOKUP($B540,OFFSET(Input!$A$1,0,MATCH(Index!AE$6&amp;" Index",Input!$1:$1,0)-1,10000,2),2,0)</f>
        <v>13.33</v>
      </c>
    </row>
    <row r="541" spans="2:31" x14ac:dyDescent="0.25">
      <c r="B541" s="2">
        <v>38306</v>
      </c>
      <c r="C541">
        <f t="shared" ca="1" si="48"/>
        <v>0</v>
      </c>
      <c r="D541">
        <f t="shared" ca="1" si="49"/>
        <v>0</v>
      </c>
      <c r="E541" t="str">
        <f ca="1">IF($B541&lt;VLOOKUP(E$6&amp;" Equity",Param,4,0),"",IFERROR(VLOOKUP($B541,OFFSET(Input!$A$1,0,MATCH(Index!E$6&amp;" Equity",Input!$1:$1,0)-1,10000,2),2,0),E540))</f>
        <v/>
      </c>
      <c r="F541" s="33">
        <v>88</v>
      </c>
      <c r="H541">
        <f ca="1">IFERROR(VLOOKUP($B541,OFFSET(Input!$A$1,0,MATCH(Index!H$6,Input!$1:$1,0)-1,10000,2),2,0),0)</f>
        <v>0</v>
      </c>
      <c r="I541">
        <f ca="1">IFERROR(VLOOKUP($B541,OFFSET(Input!$A$1,0,MATCH(Index!I$6,Input!$1:$1,0)-1,10000,2),2,0),0)</f>
        <v>0</v>
      </c>
      <c r="K541" t="e">
        <f t="shared" ca="1" si="50"/>
        <v>#VALUE!</v>
      </c>
      <c r="L541" s="30">
        <f t="shared" ca="1" si="51"/>
        <v>64.78029558866497</v>
      </c>
      <c r="N541" t="e">
        <f t="shared" ca="1" si="52"/>
        <v>#VALUE!</v>
      </c>
      <c r="O541">
        <f t="shared" ca="1" si="53"/>
        <v>7.9577108729553454E-4</v>
      </c>
      <c r="AE541">
        <f ca="1">VLOOKUP($B541,OFFSET(Input!$A$1,0,MATCH(Index!AE$6&amp;" Index",Input!$1:$1,0)-1,10000,2),2,0)</f>
        <v>13.38</v>
      </c>
    </row>
    <row r="542" spans="2:31" x14ac:dyDescent="0.25">
      <c r="B542" s="2">
        <v>38307</v>
      </c>
      <c r="C542">
        <f t="shared" ca="1" si="48"/>
        <v>0</v>
      </c>
      <c r="D542">
        <f t="shared" ca="1" si="49"/>
        <v>0</v>
      </c>
      <c r="E542" t="str">
        <f ca="1">IF($B542&lt;VLOOKUP(E$6&amp;" Equity",Param,4,0),"",IFERROR(VLOOKUP($B542,OFFSET(Input!$A$1,0,MATCH(Index!E$6&amp;" Equity",Input!$1:$1,0)-1,10000,2),2,0),E541))</f>
        <v/>
      </c>
      <c r="F542" s="33">
        <v>87.91</v>
      </c>
      <c r="H542">
        <f ca="1">IFERROR(VLOOKUP($B542,OFFSET(Input!$A$1,0,MATCH(Index!H$6,Input!$1:$1,0)-1,10000,2),2,0),0)</f>
        <v>0</v>
      </c>
      <c r="I542">
        <f ca="1">IFERROR(VLOOKUP($B542,OFFSET(Input!$A$1,0,MATCH(Index!I$6,Input!$1:$1,0)-1,10000,2),2,0),0)</f>
        <v>0</v>
      </c>
      <c r="K542" t="e">
        <f t="shared" ca="1" si="50"/>
        <v>#VALUE!</v>
      </c>
      <c r="L542" s="30">
        <f t="shared" ca="1" si="51"/>
        <v>64.714043013631098</v>
      </c>
      <c r="N542" t="e">
        <f t="shared" ca="1" si="52"/>
        <v>#VALUE!</v>
      </c>
      <c r="O542">
        <f t="shared" ca="1" si="53"/>
        <v>-1.023250615119429E-3</v>
      </c>
      <c r="AE542">
        <f ca="1">VLOOKUP($B542,OFFSET(Input!$A$1,0,MATCH(Index!AE$6&amp;" Index",Input!$1:$1,0)-1,10000,2),2,0)</f>
        <v>13.21</v>
      </c>
    </row>
    <row r="543" spans="2:31" x14ac:dyDescent="0.25">
      <c r="B543" s="2">
        <v>38308</v>
      </c>
      <c r="C543">
        <f t="shared" ca="1" si="48"/>
        <v>0</v>
      </c>
      <c r="D543">
        <f t="shared" ca="1" si="49"/>
        <v>0</v>
      </c>
      <c r="E543" t="str">
        <f ca="1">IF($B543&lt;VLOOKUP(E$6&amp;" Equity",Param,4,0),"",IFERROR(VLOOKUP($B543,OFFSET(Input!$A$1,0,MATCH(Index!E$6&amp;" Equity",Input!$1:$1,0)-1,10000,2),2,0),E542))</f>
        <v/>
      </c>
      <c r="F543" s="33">
        <v>88.71</v>
      </c>
      <c r="H543">
        <f ca="1">IFERROR(VLOOKUP($B543,OFFSET(Input!$A$1,0,MATCH(Index!H$6,Input!$1:$1,0)-1,10000,2),2,0),0)</f>
        <v>0</v>
      </c>
      <c r="I543">
        <f ca="1">IFERROR(VLOOKUP($B543,OFFSET(Input!$A$1,0,MATCH(Index!I$6,Input!$1:$1,0)-1,10000,2),2,0),0)</f>
        <v>0</v>
      </c>
      <c r="K543" t="e">
        <f t="shared" ca="1" si="50"/>
        <v>#VALUE!</v>
      </c>
      <c r="L543" s="30">
        <f t="shared" ca="1" si="51"/>
        <v>65.302954791709865</v>
      </c>
      <c r="N543" t="e">
        <f t="shared" ca="1" si="52"/>
        <v>#VALUE!</v>
      </c>
      <c r="O543">
        <f t="shared" ca="1" si="53"/>
        <v>9.0590586694082372E-3</v>
      </c>
      <c r="AE543">
        <f ca="1">VLOOKUP($B543,OFFSET(Input!$A$1,0,MATCH(Index!AE$6&amp;" Index",Input!$1:$1,0)-1,10000,2),2,0)</f>
        <v>13.21</v>
      </c>
    </row>
    <row r="544" spans="2:31" x14ac:dyDescent="0.25">
      <c r="B544" s="2">
        <v>38309</v>
      </c>
      <c r="C544">
        <f t="shared" ca="1" si="48"/>
        <v>0</v>
      </c>
      <c r="D544">
        <f t="shared" ca="1" si="49"/>
        <v>0</v>
      </c>
      <c r="E544" t="str">
        <f ca="1">IF($B544&lt;VLOOKUP(E$6&amp;" Equity",Param,4,0),"",IFERROR(VLOOKUP($B544,OFFSET(Input!$A$1,0,MATCH(Index!E$6&amp;" Equity",Input!$1:$1,0)-1,10000,2),2,0),E543))</f>
        <v/>
      </c>
      <c r="F544" s="33">
        <v>89.05</v>
      </c>
      <c r="H544">
        <f ca="1">IFERROR(VLOOKUP($B544,OFFSET(Input!$A$1,0,MATCH(Index!H$6,Input!$1:$1,0)-1,10000,2),2,0),0)</f>
        <v>0</v>
      </c>
      <c r="I544">
        <f ca="1">IFERROR(VLOOKUP($B544,OFFSET(Input!$A$1,0,MATCH(Index!I$6,Input!$1:$1,0)-1,10000,2),2,0),0)</f>
        <v>0</v>
      </c>
      <c r="K544" t="e">
        <f t="shared" ca="1" si="50"/>
        <v>#VALUE!</v>
      </c>
      <c r="L544" s="30">
        <f t="shared" ca="1" si="51"/>
        <v>65.553242297393354</v>
      </c>
      <c r="N544" t="e">
        <f t="shared" ca="1" si="52"/>
        <v>#VALUE!</v>
      </c>
      <c r="O544">
        <f t="shared" ca="1" si="53"/>
        <v>3.8253872031752357E-3</v>
      </c>
      <c r="AE544">
        <f ca="1">VLOOKUP($B544,OFFSET(Input!$A$1,0,MATCH(Index!AE$6&amp;" Index",Input!$1:$1,0)-1,10000,2),2,0)</f>
        <v>12.98</v>
      </c>
    </row>
    <row r="545" spans="2:31" x14ac:dyDescent="0.25">
      <c r="B545" s="2">
        <v>38310</v>
      </c>
      <c r="C545">
        <f t="shared" ca="1" si="48"/>
        <v>0</v>
      </c>
      <c r="D545">
        <f t="shared" ca="1" si="49"/>
        <v>0</v>
      </c>
      <c r="E545" t="str">
        <f ca="1">IF($B545&lt;VLOOKUP(E$6&amp;" Equity",Param,4,0),"",IFERROR(VLOOKUP($B545,OFFSET(Input!$A$1,0,MATCH(Index!E$6&amp;" Equity",Input!$1:$1,0)-1,10000,2),2,0),E544))</f>
        <v/>
      </c>
      <c r="F545" s="33">
        <v>88.28</v>
      </c>
      <c r="H545">
        <f ca="1">IFERROR(VLOOKUP($B545,OFFSET(Input!$A$1,0,MATCH(Index!H$6,Input!$1:$1,0)-1,10000,2),2,0),0)</f>
        <v>0</v>
      </c>
      <c r="I545">
        <f ca="1">IFERROR(VLOOKUP($B545,OFFSET(Input!$A$1,0,MATCH(Index!I$6,Input!$1:$1,0)-1,10000,2),2,0),0)</f>
        <v>0</v>
      </c>
      <c r="K545" t="e">
        <f t="shared" ca="1" si="50"/>
        <v>#VALUE!</v>
      </c>
      <c r="L545" s="30">
        <f t="shared" ca="1" si="51"/>
        <v>64.986414710992534</v>
      </c>
      <c r="N545" t="e">
        <f t="shared" ca="1" si="52"/>
        <v>#VALUE!</v>
      </c>
      <c r="O545">
        <f t="shared" ca="1" si="53"/>
        <v>-8.6844283471350456E-3</v>
      </c>
      <c r="AE545">
        <f ca="1">VLOOKUP($B545,OFFSET(Input!$A$1,0,MATCH(Index!AE$6&amp;" Index",Input!$1:$1,0)-1,10000,2),2,0)</f>
        <v>13.5</v>
      </c>
    </row>
    <row r="546" spans="2:31" x14ac:dyDescent="0.25">
      <c r="B546" s="2">
        <v>38313</v>
      </c>
      <c r="C546">
        <f t="shared" ca="1" si="48"/>
        <v>0</v>
      </c>
      <c r="D546">
        <f t="shared" ca="1" si="49"/>
        <v>0</v>
      </c>
      <c r="E546" t="str">
        <f ca="1">IF($B546&lt;VLOOKUP(E$6&amp;" Equity",Param,4,0),"",IFERROR(VLOOKUP($B546,OFFSET(Input!$A$1,0,MATCH(Index!E$6&amp;" Equity",Input!$1:$1,0)-1,10000,2),2,0),E545))</f>
        <v/>
      </c>
      <c r="F546" s="33">
        <v>88.65</v>
      </c>
      <c r="H546">
        <f ca="1">IFERROR(VLOOKUP($B546,OFFSET(Input!$A$1,0,MATCH(Index!H$6,Input!$1:$1,0)-1,10000,2),2,0),0)</f>
        <v>0</v>
      </c>
      <c r="I546">
        <f ca="1">IFERROR(VLOOKUP($B546,OFFSET(Input!$A$1,0,MATCH(Index!I$6,Input!$1:$1,0)-1,10000,2),2,0),0)</f>
        <v>0</v>
      </c>
      <c r="K546" t="e">
        <f t="shared" ca="1" si="50"/>
        <v>#VALUE!</v>
      </c>
      <c r="L546" s="30">
        <f t="shared" ca="1" si="51"/>
        <v>65.25878640835397</v>
      </c>
      <c r="N546" t="e">
        <f t="shared" ca="1" si="52"/>
        <v>#VALUE!</v>
      </c>
      <c r="O546">
        <f t="shared" ca="1" si="53"/>
        <v>4.1824511316813622E-3</v>
      </c>
      <c r="AE546">
        <f ca="1">VLOOKUP($B546,OFFSET(Input!$A$1,0,MATCH(Index!AE$6&amp;" Index",Input!$1:$1,0)-1,10000,2),2,0)</f>
        <v>12.97</v>
      </c>
    </row>
    <row r="547" spans="2:31" x14ac:dyDescent="0.25">
      <c r="B547" s="2">
        <v>38314</v>
      </c>
      <c r="C547">
        <f t="shared" ca="1" si="48"/>
        <v>0</v>
      </c>
      <c r="D547">
        <f t="shared" ca="1" si="49"/>
        <v>0</v>
      </c>
      <c r="E547" t="str">
        <f ca="1">IF($B547&lt;VLOOKUP(E$6&amp;" Equity",Param,4,0),"",IFERROR(VLOOKUP($B547,OFFSET(Input!$A$1,0,MATCH(Index!E$6&amp;" Equity",Input!$1:$1,0)-1,10000,2),2,0),E546))</f>
        <v/>
      </c>
      <c r="F547" s="33">
        <v>88.84</v>
      </c>
      <c r="H547">
        <f ca="1">IFERROR(VLOOKUP($B547,OFFSET(Input!$A$1,0,MATCH(Index!H$6,Input!$1:$1,0)-1,10000,2),2,0),0)</f>
        <v>0</v>
      </c>
      <c r="I547">
        <f ca="1">IFERROR(VLOOKUP($B547,OFFSET(Input!$A$1,0,MATCH(Index!I$6,Input!$1:$1,0)-1,10000,2),2,0),0)</f>
        <v>0</v>
      </c>
      <c r="K547" t="e">
        <f t="shared" ca="1" si="50"/>
        <v>#VALUE!</v>
      </c>
      <c r="L547" s="30">
        <f t="shared" ca="1" si="51"/>
        <v>65.398652955647677</v>
      </c>
      <c r="N547" t="e">
        <f t="shared" ca="1" si="52"/>
        <v>#VALUE!</v>
      </c>
      <c r="O547">
        <f t="shared" ca="1" si="53"/>
        <v>2.1409665060097716E-3</v>
      </c>
      <c r="AE547">
        <f ca="1">VLOOKUP($B547,OFFSET(Input!$A$1,0,MATCH(Index!AE$6&amp;" Index",Input!$1:$1,0)-1,10000,2),2,0)</f>
        <v>12.67</v>
      </c>
    </row>
    <row r="548" spans="2:31" x14ac:dyDescent="0.25">
      <c r="B548" s="2">
        <v>38315</v>
      </c>
      <c r="C548">
        <f t="shared" ca="1" si="48"/>
        <v>0</v>
      </c>
      <c r="D548">
        <f t="shared" ca="1" si="49"/>
        <v>0</v>
      </c>
      <c r="E548" t="str">
        <f ca="1">IF($B548&lt;VLOOKUP(E$6&amp;" Equity",Param,4,0),"",IFERROR(VLOOKUP($B548,OFFSET(Input!$A$1,0,MATCH(Index!E$6&amp;" Equity",Input!$1:$1,0)-1,10000,2),2,0),E547))</f>
        <v/>
      </c>
      <c r="F548" s="33">
        <v>88.83</v>
      </c>
      <c r="H548">
        <f ca="1">IFERROR(VLOOKUP($B548,OFFSET(Input!$A$1,0,MATCH(Index!H$6,Input!$1:$1,0)-1,10000,2),2,0),0)</f>
        <v>0</v>
      </c>
      <c r="I548">
        <f ca="1">IFERROR(VLOOKUP($B548,OFFSET(Input!$A$1,0,MATCH(Index!I$6,Input!$1:$1,0)-1,10000,2),2,0),0)</f>
        <v>0</v>
      </c>
      <c r="K548" t="e">
        <f t="shared" ca="1" si="50"/>
        <v>#VALUE!</v>
      </c>
      <c r="L548" s="30">
        <f t="shared" ca="1" si="51"/>
        <v>65.391291558421685</v>
      </c>
      <c r="N548" t="e">
        <f t="shared" ca="1" si="52"/>
        <v>#VALUE!</v>
      </c>
      <c r="O548">
        <f t="shared" ca="1" si="53"/>
        <v>-1.1256824461718645E-4</v>
      </c>
      <c r="AE548">
        <f ca="1">VLOOKUP($B548,OFFSET(Input!$A$1,0,MATCH(Index!AE$6&amp;" Index",Input!$1:$1,0)-1,10000,2),2,0)</f>
        <v>12.72</v>
      </c>
    </row>
    <row r="549" spans="2:31" x14ac:dyDescent="0.25">
      <c r="B549" s="2">
        <v>38317</v>
      </c>
      <c r="C549">
        <f t="shared" ca="1" si="48"/>
        <v>0</v>
      </c>
      <c r="D549">
        <f t="shared" ca="1" si="49"/>
        <v>0</v>
      </c>
      <c r="E549" t="str">
        <f ca="1">IF($B549&lt;VLOOKUP(E$6&amp;" Equity",Param,4,0),"",IFERROR(VLOOKUP($B549,OFFSET(Input!$A$1,0,MATCH(Index!E$6&amp;" Equity",Input!$1:$1,0)-1,10000,2),2,0),E548))</f>
        <v/>
      </c>
      <c r="F549" s="33">
        <v>88.25</v>
      </c>
      <c r="H549">
        <f ca="1">IFERROR(VLOOKUP($B549,OFFSET(Input!$A$1,0,MATCH(Index!H$6,Input!$1:$1,0)-1,10000,2),2,0),0)</f>
        <v>0</v>
      </c>
      <c r="I549">
        <f ca="1">IFERROR(VLOOKUP($B549,OFFSET(Input!$A$1,0,MATCH(Index!I$6,Input!$1:$1,0)-1,10000,2),2,0),0)</f>
        <v>0</v>
      </c>
      <c r="K549" t="e">
        <f t="shared" ca="1" si="50"/>
        <v>#VALUE!</v>
      </c>
      <c r="L549" s="30">
        <f t="shared" ca="1" si="51"/>
        <v>64.964330519314572</v>
      </c>
      <c r="N549" t="e">
        <f t="shared" ca="1" si="52"/>
        <v>#VALUE!</v>
      </c>
      <c r="O549">
        <f t="shared" ca="1" si="53"/>
        <v>-6.5507349682035225E-3</v>
      </c>
      <c r="AE549">
        <f ca="1">VLOOKUP($B549,OFFSET(Input!$A$1,0,MATCH(Index!AE$6&amp;" Index",Input!$1:$1,0)-1,10000,2),2,0)</f>
        <v>12.78</v>
      </c>
    </row>
    <row r="550" spans="2:31" x14ac:dyDescent="0.25">
      <c r="B550" s="2">
        <v>38320</v>
      </c>
      <c r="C550">
        <f t="shared" ca="1" si="48"/>
        <v>0</v>
      </c>
      <c r="D550">
        <f t="shared" ca="1" si="49"/>
        <v>0</v>
      </c>
      <c r="E550" t="str">
        <f ca="1">IF($B550&lt;VLOOKUP(E$6&amp;" Equity",Param,4,0),"",IFERROR(VLOOKUP($B550,OFFSET(Input!$A$1,0,MATCH(Index!E$6&amp;" Equity",Input!$1:$1,0)-1,10000,2),2,0),E549))</f>
        <v/>
      </c>
      <c r="F550" s="33">
        <v>87.31</v>
      </c>
      <c r="H550">
        <f ca="1">IFERROR(VLOOKUP($B550,OFFSET(Input!$A$1,0,MATCH(Index!H$6,Input!$1:$1,0)-1,10000,2),2,0),0)</f>
        <v>0</v>
      </c>
      <c r="I550">
        <f ca="1">IFERROR(VLOOKUP($B550,OFFSET(Input!$A$1,0,MATCH(Index!I$6,Input!$1:$1,0)-1,10000,2),2,0),0)</f>
        <v>0</v>
      </c>
      <c r="K550" t="e">
        <f t="shared" ca="1" si="50"/>
        <v>#VALUE!</v>
      </c>
      <c r="L550" s="30">
        <f t="shared" ca="1" si="51"/>
        <v>64.272359180072016</v>
      </c>
      <c r="N550" t="e">
        <f t="shared" ca="1" si="52"/>
        <v>#VALUE!</v>
      </c>
      <c r="O550">
        <f t="shared" ca="1" si="53"/>
        <v>-1.070869199068984E-2</v>
      </c>
      <c r="AE550">
        <f ca="1">VLOOKUP($B550,OFFSET(Input!$A$1,0,MATCH(Index!AE$6&amp;" Index",Input!$1:$1,0)-1,10000,2),2,0)</f>
        <v>13.3</v>
      </c>
    </row>
    <row r="551" spans="2:31" x14ac:dyDescent="0.25">
      <c r="B551" s="2">
        <v>38321</v>
      </c>
      <c r="C551">
        <f t="shared" ca="1" si="48"/>
        <v>0</v>
      </c>
      <c r="D551">
        <f t="shared" ca="1" si="49"/>
        <v>0</v>
      </c>
      <c r="E551" t="str">
        <f ca="1">IF($B551&lt;VLOOKUP(E$6&amp;" Equity",Param,4,0),"",IFERROR(VLOOKUP($B551,OFFSET(Input!$A$1,0,MATCH(Index!E$6&amp;" Equity",Input!$1:$1,0)-1,10000,2),2,0),E550))</f>
        <v/>
      </c>
      <c r="F551" s="33">
        <v>86.9</v>
      </c>
      <c r="H551">
        <f ca="1">IFERROR(VLOOKUP($B551,OFFSET(Input!$A$1,0,MATCH(Index!H$6,Input!$1:$1,0)-1,10000,2),2,0),0)</f>
        <v>0</v>
      </c>
      <c r="I551">
        <f ca="1">IFERROR(VLOOKUP($B551,OFFSET(Input!$A$1,0,MATCH(Index!I$6,Input!$1:$1,0)-1,10000,2),2,0),0)</f>
        <v>0</v>
      </c>
      <c r="K551" t="e">
        <f t="shared" ca="1" si="50"/>
        <v>#VALUE!</v>
      </c>
      <c r="L551" s="30">
        <f t="shared" ca="1" si="51"/>
        <v>63.970541893806647</v>
      </c>
      <c r="N551" t="e">
        <f t="shared" ca="1" si="52"/>
        <v>#VALUE!</v>
      </c>
      <c r="O551">
        <f t="shared" ca="1" si="53"/>
        <v>-4.7069715513698429E-3</v>
      </c>
      <c r="AE551">
        <f ca="1">VLOOKUP($B551,OFFSET(Input!$A$1,0,MATCH(Index!AE$6&amp;" Index",Input!$1:$1,0)-1,10000,2),2,0)</f>
        <v>13.24</v>
      </c>
    </row>
    <row r="552" spans="2:31" x14ac:dyDescent="0.25">
      <c r="B552" s="2">
        <v>38322</v>
      </c>
      <c r="C552">
        <f t="shared" ca="1" si="48"/>
        <v>1</v>
      </c>
      <c r="D552">
        <f t="shared" ca="1" si="49"/>
        <v>0</v>
      </c>
      <c r="E552" t="str">
        <f ca="1">IF($B552&lt;VLOOKUP(E$6&amp;" Equity",Param,4,0),"",IFERROR(VLOOKUP($B552,OFFSET(Input!$A$1,0,MATCH(Index!E$6&amp;" Equity",Input!$1:$1,0)-1,10000,2),2,0),E551))</f>
        <v/>
      </c>
      <c r="F552" s="33">
        <v>86.41</v>
      </c>
      <c r="H552">
        <f ca="1">IFERROR(VLOOKUP($B552,OFFSET(Input!$A$1,0,MATCH(Index!H$6,Input!$1:$1,0)-1,10000,2),2,0),0)</f>
        <v>0</v>
      </c>
      <c r="I552">
        <f ca="1">IFERROR(VLOOKUP($B552,OFFSET(Input!$A$1,0,MATCH(Index!I$6,Input!$1:$1,0)-1,10000,2),2,0),0)</f>
        <v>0.35458200000000001</v>
      </c>
      <c r="K552" t="e">
        <f t="shared" ca="1" si="50"/>
        <v>#VALUE!</v>
      </c>
      <c r="L552" s="30">
        <f t="shared" ca="1" si="51"/>
        <v>63.870855324851796</v>
      </c>
      <c r="N552" t="e">
        <f t="shared" ca="1" si="52"/>
        <v>#VALUE!</v>
      </c>
      <c r="O552">
        <f t="shared" ca="1" si="53"/>
        <v>-1.5595353512718546E-3</v>
      </c>
      <c r="AE552">
        <f ca="1">VLOOKUP($B552,OFFSET(Input!$A$1,0,MATCH(Index!AE$6&amp;" Index",Input!$1:$1,0)-1,10000,2),2,0)</f>
        <v>12.97</v>
      </c>
    </row>
    <row r="553" spans="2:31" x14ac:dyDescent="0.25">
      <c r="B553" s="2">
        <v>38323</v>
      </c>
      <c r="C553">
        <f t="shared" ca="1" si="48"/>
        <v>0</v>
      </c>
      <c r="D553">
        <f t="shared" ca="1" si="49"/>
        <v>1</v>
      </c>
      <c r="E553" t="str">
        <f ca="1">IF($B553&lt;VLOOKUP(E$6&amp;" Equity",Param,4,0),"",IFERROR(VLOOKUP($B553,OFFSET(Input!$A$1,0,MATCH(Index!E$6&amp;" Equity",Input!$1:$1,0)-1,10000,2),2,0),E552))</f>
        <v/>
      </c>
      <c r="F553" s="33">
        <v>86.11</v>
      </c>
      <c r="H553">
        <f ca="1">IFERROR(VLOOKUP($B553,OFFSET(Input!$A$1,0,MATCH(Index!H$6,Input!$1:$1,0)-1,10000,2),2,0),0)</f>
        <v>0</v>
      </c>
      <c r="I553">
        <f ca="1">IFERROR(VLOOKUP($B553,OFFSET(Input!$A$1,0,MATCH(Index!I$6,Input!$1:$1,0)-1,10000,2),2,0),0)</f>
        <v>0</v>
      </c>
      <c r="K553" t="e">
        <f t="shared" ca="1" si="50"/>
        <v>#VALUE!</v>
      </c>
      <c r="L553" s="30">
        <f t="shared" ca="1" si="51"/>
        <v>63.649107186934245</v>
      </c>
      <c r="N553" t="e">
        <f t="shared" ca="1" si="52"/>
        <v>#VALUE!</v>
      </c>
      <c r="O553">
        <f t="shared" ca="1" si="53"/>
        <v>-3.4778611452341134E-3</v>
      </c>
      <c r="AE553">
        <f ca="1">VLOOKUP($B553,OFFSET(Input!$A$1,0,MATCH(Index!AE$6&amp;" Index",Input!$1:$1,0)-1,10000,2),2,0)</f>
        <v>12.98</v>
      </c>
    </row>
    <row r="554" spans="2:31" x14ac:dyDescent="0.25">
      <c r="B554" s="2">
        <v>38324</v>
      </c>
      <c r="C554">
        <f t="shared" ca="1" si="48"/>
        <v>0</v>
      </c>
      <c r="D554">
        <f t="shared" ca="1" si="49"/>
        <v>2</v>
      </c>
      <c r="E554" t="str">
        <f ca="1">IF($B554&lt;VLOOKUP(E$6&amp;" Equity",Param,4,0),"",IFERROR(VLOOKUP($B554,OFFSET(Input!$A$1,0,MATCH(Index!E$6&amp;" Equity",Input!$1:$1,0)-1,10000,2),2,0),E553))</f>
        <v/>
      </c>
      <c r="F554" s="33">
        <v>87.44</v>
      </c>
      <c r="H554">
        <f ca="1">IFERROR(VLOOKUP($B554,OFFSET(Input!$A$1,0,MATCH(Index!H$6,Input!$1:$1,0)-1,10000,2),2,0),0)</f>
        <v>0</v>
      </c>
      <c r="I554">
        <f ca="1">IFERROR(VLOOKUP($B554,OFFSET(Input!$A$1,0,MATCH(Index!I$6,Input!$1:$1,0)-1,10000,2),2,0),0)</f>
        <v>0</v>
      </c>
      <c r="K554" t="e">
        <f t="shared" ca="1" si="50"/>
        <v>#VALUE!</v>
      </c>
      <c r="L554" s="30">
        <f t="shared" ca="1" si="51"/>
        <v>64.632190598368709</v>
      </c>
      <c r="N554" t="e">
        <f t="shared" ca="1" si="52"/>
        <v>#VALUE!</v>
      </c>
      <c r="O554">
        <f t="shared" ca="1" si="53"/>
        <v>1.5327295160209194E-2</v>
      </c>
      <c r="AE554">
        <f ca="1">VLOOKUP($B554,OFFSET(Input!$A$1,0,MATCH(Index!AE$6&amp;" Index",Input!$1:$1,0)-1,10000,2),2,0)</f>
        <v>12.96</v>
      </c>
    </row>
    <row r="555" spans="2:31" x14ac:dyDescent="0.25">
      <c r="B555" s="2">
        <v>38327</v>
      </c>
      <c r="C555">
        <f t="shared" ca="1" si="48"/>
        <v>0</v>
      </c>
      <c r="D555">
        <f t="shared" ca="1" si="49"/>
        <v>3</v>
      </c>
      <c r="E555" t="str">
        <f ca="1">IF($B555&lt;VLOOKUP(E$6&amp;" Equity",Param,4,0),"",IFERROR(VLOOKUP($B555,OFFSET(Input!$A$1,0,MATCH(Index!E$6&amp;" Equity",Input!$1:$1,0)-1,10000,2),2,0),E554))</f>
        <v/>
      </c>
      <c r="F555" s="33">
        <v>87.71</v>
      </c>
      <c r="H555">
        <f ca="1">IFERROR(VLOOKUP($B555,OFFSET(Input!$A$1,0,MATCH(Index!H$6,Input!$1:$1,0)-1,10000,2),2,0),0)</f>
        <v>0</v>
      </c>
      <c r="I555">
        <f ca="1">IFERROR(VLOOKUP($B555,OFFSET(Input!$A$1,0,MATCH(Index!I$6,Input!$1:$1,0)-1,10000,2),2,0),0)</f>
        <v>0</v>
      </c>
      <c r="K555" t="e">
        <f t="shared" ca="1" si="50"/>
        <v>#VALUE!</v>
      </c>
      <c r="L555" s="30">
        <f t="shared" ca="1" si="51"/>
        <v>64.831763922494503</v>
      </c>
      <c r="N555" t="e">
        <f t="shared" ca="1" si="52"/>
        <v>#VALUE!</v>
      </c>
      <c r="O555">
        <f t="shared" ca="1" si="53"/>
        <v>3.083074095007016E-3</v>
      </c>
      <c r="AE555">
        <f ca="1">VLOOKUP($B555,OFFSET(Input!$A$1,0,MATCH(Index!AE$6&amp;" Index",Input!$1:$1,0)-1,10000,2),2,0)</f>
        <v>13.19</v>
      </c>
    </row>
    <row r="556" spans="2:31" x14ac:dyDescent="0.25">
      <c r="B556" s="2">
        <v>38328</v>
      </c>
      <c r="C556">
        <f t="shared" ca="1" si="48"/>
        <v>0</v>
      </c>
      <c r="D556">
        <f t="shared" ca="1" si="49"/>
        <v>4</v>
      </c>
      <c r="E556" t="str">
        <f ca="1">IF($B556&lt;VLOOKUP(E$6&amp;" Equity",Param,4,0),"",IFERROR(VLOOKUP($B556,OFFSET(Input!$A$1,0,MATCH(Index!E$6&amp;" Equity",Input!$1:$1,0)-1,10000,2),2,0),E555))</f>
        <v/>
      </c>
      <c r="F556" s="33">
        <v>87.88</v>
      </c>
      <c r="H556">
        <f ca="1">IFERROR(VLOOKUP($B556,OFFSET(Input!$A$1,0,MATCH(Index!H$6,Input!$1:$1,0)-1,10000,2),2,0),0)</f>
        <v>0</v>
      </c>
      <c r="I556">
        <f ca="1">IFERROR(VLOOKUP($B556,OFFSET(Input!$A$1,0,MATCH(Index!I$6,Input!$1:$1,0)-1,10000,2),2,0),0)</f>
        <v>0</v>
      </c>
      <c r="K556" t="e">
        <f t="shared" ca="1" si="50"/>
        <v>#VALUE!</v>
      </c>
      <c r="L556" s="30">
        <f t="shared" ca="1" si="51"/>
        <v>64.957421200647772</v>
      </c>
      <c r="N556" t="e">
        <f t="shared" ca="1" si="52"/>
        <v>#VALUE!</v>
      </c>
      <c r="O556">
        <f t="shared" ca="1" si="53"/>
        <v>1.9363295531191745E-3</v>
      </c>
      <c r="AE556">
        <f ca="1">VLOOKUP($B556,OFFSET(Input!$A$1,0,MATCH(Index!AE$6&amp;" Index",Input!$1:$1,0)-1,10000,2),2,0)</f>
        <v>13.67</v>
      </c>
    </row>
    <row r="557" spans="2:31" x14ac:dyDescent="0.25">
      <c r="B557" s="2">
        <v>38329</v>
      </c>
      <c r="C557">
        <f t="shared" ca="1" si="48"/>
        <v>0</v>
      </c>
      <c r="D557">
        <f t="shared" ca="1" si="49"/>
        <v>5</v>
      </c>
      <c r="E557" t="str">
        <f ca="1">IF($B557&lt;VLOOKUP(E$6&amp;" Equity",Param,4,0),"",IFERROR(VLOOKUP($B557,OFFSET(Input!$A$1,0,MATCH(Index!E$6&amp;" Equity",Input!$1:$1,0)-1,10000,2),2,0),E556))</f>
        <v/>
      </c>
      <c r="F557" s="33">
        <v>89.17</v>
      </c>
      <c r="H557">
        <f ca="1">IFERROR(VLOOKUP($B557,OFFSET(Input!$A$1,0,MATCH(Index!H$6,Input!$1:$1,0)-1,10000,2),2,0),0)</f>
        <v>0</v>
      </c>
      <c r="I557">
        <f ca="1">IFERROR(VLOOKUP($B557,OFFSET(Input!$A$1,0,MATCH(Index!I$6,Input!$1:$1,0)-1,10000,2),2,0),0)</f>
        <v>0</v>
      </c>
      <c r="K557" t="e">
        <f t="shared" ca="1" si="50"/>
        <v>#VALUE!</v>
      </c>
      <c r="L557" s="30">
        <f t="shared" ca="1" si="51"/>
        <v>65.910938193693241</v>
      </c>
      <c r="N557" t="e">
        <f t="shared" ca="1" si="52"/>
        <v>#VALUE!</v>
      </c>
      <c r="O557">
        <f t="shared" ca="1" si="53"/>
        <v>1.4572412630378674E-2</v>
      </c>
      <c r="AE557">
        <f ca="1">VLOOKUP($B557,OFFSET(Input!$A$1,0,MATCH(Index!AE$6&amp;" Index",Input!$1:$1,0)-1,10000,2),2,0)</f>
        <v>13.19</v>
      </c>
    </row>
    <row r="558" spans="2:31" x14ac:dyDescent="0.25">
      <c r="B558" s="2">
        <v>38330</v>
      </c>
      <c r="C558">
        <f t="shared" ca="1" si="48"/>
        <v>0</v>
      </c>
      <c r="D558">
        <f t="shared" ca="1" si="49"/>
        <v>0</v>
      </c>
      <c r="E558" t="str">
        <f ca="1">IF($B558&lt;VLOOKUP(E$6&amp;" Equity",Param,4,0),"",IFERROR(VLOOKUP($B558,OFFSET(Input!$A$1,0,MATCH(Index!E$6&amp;" Equity",Input!$1:$1,0)-1,10000,2),2,0),E557))</f>
        <v/>
      </c>
      <c r="F558" s="33">
        <v>88.63</v>
      </c>
      <c r="H558">
        <f ca="1">IFERROR(VLOOKUP($B558,OFFSET(Input!$A$1,0,MATCH(Index!H$6,Input!$1:$1,0)-1,10000,2),2,0),0)</f>
        <v>0</v>
      </c>
      <c r="I558">
        <f ca="1">IFERROR(VLOOKUP($B558,OFFSET(Input!$A$1,0,MATCH(Index!I$6,Input!$1:$1,0)-1,10000,2),2,0),0)</f>
        <v>0</v>
      </c>
      <c r="K558" t="e">
        <f t="shared" ca="1" si="50"/>
        <v>#VALUE!</v>
      </c>
      <c r="L558" s="30">
        <f t="shared" ca="1" si="51"/>
        <v>65.511791545441639</v>
      </c>
      <c r="N558" t="e">
        <f t="shared" ca="1" si="52"/>
        <v>#VALUE!</v>
      </c>
      <c r="O558">
        <f t="shared" ca="1" si="53"/>
        <v>-6.0742593964816681E-3</v>
      </c>
      <c r="AE558">
        <f ca="1">VLOOKUP($B558,OFFSET(Input!$A$1,0,MATCH(Index!AE$6&amp;" Index",Input!$1:$1,0)-1,10000,2),2,0)</f>
        <v>12.88</v>
      </c>
    </row>
    <row r="559" spans="2:31" x14ac:dyDescent="0.25">
      <c r="B559" s="2">
        <v>38331</v>
      </c>
      <c r="C559">
        <f t="shared" ca="1" si="48"/>
        <v>0</v>
      </c>
      <c r="D559">
        <f t="shared" ca="1" si="49"/>
        <v>0</v>
      </c>
      <c r="E559" t="str">
        <f ca="1">IF($B559&lt;VLOOKUP(E$6&amp;" Equity",Param,4,0),"",IFERROR(VLOOKUP($B559,OFFSET(Input!$A$1,0,MATCH(Index!E$6&amp;" Equity",Input!$1:$1,0)-1,10000,2),2,0),E558))</f>
        <v/>
      </c>
      <c r="F559" s="33">
        <v>88.87</v>
      </c>
      <c r="H559">
        <f ca="1">IFERROR(VLOOKUP($B559,OFFSET(Input!$A$1,0,MATCH(Index!H$6,Input!$1:$1,0)-1,10000,2),2,0),0)</f>
        <v>0</v>
      </c>
      <c r="I559">
        <f ca="1">IFERROR(VLOOKUP($B559,OFFSET(Input!$A$1,0,MATCH(Index!I$6,Input!$1:$1,0)-1,10000,2),2,0),0)</f>
        <v>0</v>
      </c>
      <c r="K559" t="e">
        <f t="shared" ca="1" si="50"/>
        <v>#VALUE!</v>
      </c>
      <c r="L559" s="30">
        <f t="shared" ca="1" si="51"/>
        <v>65.689190055775683</v>
      </c>
      <c r="N559" t="e">
        <f t="shared" ca="1" si="52"/>
        <v>#VALUE!</v>
      </c>
      <c r="O559">
        <f t="shared" ca="1" si="53"/>
        <v>2.7042270000773071E-3</v>
      </c>
      <c r="AE559">
        <f ca="1">VLOOKUP($B559,OFFSET(Input!$A$1,0,MATCH(Index!AE$6&amp;" Index",Input!$1:$1,0)-1,10000,2),2,0)</f>
        <v>12.76</v>
      </c>
    </row>
    <row r="560" spans="2:31" x14ac:dyDescent="0.25">
      <c r="B560" s="2">
        <v>38334</v>
      </c>
      <c r="C560">
        <f t="shared" ca="1" si="48"/>
        <v>0</v>
      </c>
      <c r="D560">
        <f t="shared" ca="1" si="49"/>
        <v>0</v>
      </c>
      <c r="E560" t="str">
        <f ca="1">IF($B560&lt;VLOOKUP(E$6&amp;" Equity",Param,4,0),"",IFERROR(VLOOKUP($B560,OFFSET(Input!$A$1,0,MATCH(Index!E$6&amp;" Equity",Input!$1:$1,0)-1,10000,2),2,0),E559))</f>
        <v/>
      </c>
      <c r="F560" s="33">
        <v>89</v>
      </c>
      <c r="H560">
        <f ca="1">IFERROR(VLOOKUP($B560,OFFSET(Input!$A$1,0,MATCH(Index!H$6,Input!$1:$1,0)-1,10000,2),2,0),0)</f>
        <v>0</v>
      </c>
      <c r="I560">
        <f ca="1">IFERROR(VLOOKUP($B560,OFFSET(Input!$A$1,0,MATCH(Index!I$6,Input!$1:$1,0)-1,10000,2),2,0),0)</f>
        <v>0</v>
      </c>
      <c r="K560" t="e">
        <f t="shared" ca="1" si="50"/>
        <v>#VALUE!</v>
      </c>
      <c r="L560" s="30">
        <f t="shared" ca="1" si="51"/>
        <v>65.785280915539943</v>
      </c>
      <c r="N560" t="e">
        <f t="shared" ca="1" si="52"/>
        <v>#VALUE!</v>
      </c>
      <c r="O560">
        <f t="shared" ca="1" si="53"/>
        <v>1.4617419817558798E-3</v>
      </c>
      <c r="AE560">
        <f ca="1">VLOOKUP($B560,OFFSET(Input!$A$1,0,MATCH(Index!AE$6&amp;" Index",Input!$1:$1,0)-1,10000,2),2,0)</f>
        <v>12.54</v>
      </c>
    </row>
    <row r="561" spans="2:31" x14ac:dyDescent="0.25">
      <c r="B561" s="2">
        <v>38335</v>
      </c>
      <c r="C561">
        <f t="shared" ca="1" si="48"/>
        <v>0</v>
      </c>
      <c r="D561">
        <f t="shared" ca="1" si="49"/>
        <v>0</v>
      </c>
      <c r="E561" t="str">
        <f ca="1">IF($B561&lt;VLOOKUP(E$6&amp;" Equity",Param,4,0),"",IFERROR(VLOOKUP($B561,OFFSET(Input!$A$1,0,MATCH(Index!E$6&amp;" Equity",Input!$1:$1,0)-1,10000,2),2,0),E560))</f>
        <v/>
      </c>
      <c r="F561" s="33">
        <v>89.4</v>
      </c>
      <c r="H561">
        <f ca="1">IFERROR(VLOOKUP($B561,OFFSET(Input!$A$1,0,MATCH(Index!H$6,Input!$1:$1,0)-1,10000,2),2,0),0)</f>
        <v>0</v>
      </c>
      <c r="I561">
        <f ca="1">IFERROR(VLOOKUP($B561,OFFSET(Input!$A$1,0,MATCH(Index!I$6,Input!$1:$1,0)-1,10000,2),2,0),0)</f>
        <v>0</v>
      </c>
      <c r="K561" t="e">
        <f t="shared" ca="1" si="50"/>
        <v>#VALUE!</v>
      </c>
      <c r="L561" s="30">
        <f t="shared" ca="1" si="51"/>
        <v>66.080945099430011</v>
      </c>
      <c r="N561" t="e">
        <f t="shared" ca="1" si="52"/>
        <v>#VALUE!</v>
      </c>
      <c r="O561">
        <f t="shared" ca="1" si="53"/>
        <v>4.4843124473285863E-3</v>
      </c>
      <c r="AE561">
        <f ca="1">VLOOKUP($B561,OFFSET(Input!$A$1,0,MATCH(Index!AE$6&amp;" Index",Input!$1:$1,0)-1,10000,2),2,0)</f>
        <v>12.73</v>
      </c>
    </row>
    <row r="562" spans="2:31" x14ac:dyDescent="0.25">
      <c r="B562" s="2">
        <v>38336</v>
      </c>
      <c r="C562">
        <f t="shared" ca="1" si="48"/>
        <v>0</v>
      </c>
      <c r="D562">
        <f t="shared" ca="1" si="49"/>
        <v>0</v>
      </c>
      <c r="E562" t="str">
        <f ca="1">IF($B562&lt;VLOOKUP(E$6&amp;" Equity",Param,4,0),"",IFERROR(VLOOKUP($B562,OFFSET(Input!$A$1,0,MATCH(Index!E$6&amp;" Equity",Input!$1:$1,0)-1,10000,2),2,0),E561))</f>
        <v/>
      </c>
      <c r="F562" s="33">
        <v>90.23</v>
      </c>
      <c r="H562">
        <f ca="1">IFERROR(VLOOKUP($B562,OFFSET(Input!$A$1,0,MATCH(Index!H$6,Input!$1:$1,0)-1,10000,2),2,0),0)</f>
        <v>0</v>
      </c>
      <c r="I562">
        <f ca="1">IFERROR(VLOOKUP($B562,OFFSET(Input!$A$1,0,MATCH(Index!I$6,Input!$1:$1,0)-1,10000,2),2,0),0)</f>
        <v>0</v>
      </c>
      <c r="K562" t="e">
        <f t="shared" ca="1" si="50"/>
        <v>#VALUE!</v>
      </c>
      <c r="L562" s="30">
        <f t="shared" ca="1" si="51"/>
        <v>66.694448281001897</v>
      </c>
      <c r="N562" t="e">
        <f t="shared" ca="1" si="52"/>
        <v>#VALUE!</v>
      </c>
      <c r="O562">
        <f t="shared" ca="1" si="53"/>
        <v>9.2412838269408295E-3</v>
      </c>
      <c r="AE562">
        <f ca="1">VLOOKUP($B562,OFFSET(Input!$A$1,0,MATCH(Index!AE$6&amp;" Index",Input!$1:$1,0)-1,10000,2),2,0)</f>
        <v>12.35</v>
      </c>
    </row>
    <row r="563" spans="2:31" x14ac:dyDescent="0.25">
      <c r="B563" s="2">
        <v>38337</v>
      </c>
      <c r="C563">
        <f t="shared" ca="1" si="48"/>
        <v>0</v>
      </c>
      <c r="D563">
        <f t="shared" ca="1" si="49"/>
        <v>0</v>
      </c>
      <c r="E563" t="str">
        <f ca="1">IF($B563&lt;VLOOKUP(E$6&amp;" Equity",Param,4,0),"",IFERROR(VLOOKUP($B563,OFFSET(Input!$A$1,0,MATCH(Index!E$6&amp;" Equity",Input!$1:$1,0)-1,10000,2),2,0),E562))</f>
        <v/>
      </c>
      <c r="F563" s="33">
        <v>88.91</v>
      </c>
      <c r="H563">
        <f ca="1">IFERROR(VLOOKUP($B563,OFFSET(Input!$A$1,0,MATCH(Index!H$6,Input!$1:$1,0)-1,10000,2),2,0),0)</f>
        <v>0</v>
      </c>
      <c r="I563">
        <f ca="1">IFERROR(VLOOKUP($B563,OFFSET(Input!$A$1,0,MATCH(Index!I$6,Input!$1:$1,0)-1,10000,2),2,0),0)</f>
        <v>0</v>
      </c>
      <c r="K563" t="e">
        <f t="shared" ca="1" si="50"/>
        <v>#VALUE!</v>
      </c>
      <c r="L563" s="30">
        <f t="shared" ca="1" si="51"/>
        <v>65.718756474164678</v>
      </c>
      <c r="N563" t="e">
        <f t="shared" ca="1" si="52"/>
        <v>#VALUE!</v>
      </c>
      <c r="O563">
        <f t="shared" ca="1" si="53"/>
        <v>-1.4737343873361636E-2</v>
      </c>
      <c r="AE563">
        <f ca="1">VLOOKUP($B563,OFFSET(Input!$A$1,0,MATCH(Index!AE$6&amp;" Index",Input!$1:$1,0)-1,10000,2),2,0)</f>
        <v>12.27</v>
      </c>
    </row>
    <row r="564" spans="2:31" x14ac:dyDescent="0.25">
      <c r="B564" s="2">
        <v>38338</v>
      </c>
      <c r="C564">
        <f t="shared" ca="1" si="48"/>
        <v>0</v>
      </c>
      <c r="D564">
        <f t="shared" ca="1" si="49"/>
        <v>0</v>
      </c>
      <c r="E564" t="str">
        <f ca="1">IF($B564&lt;VLOOKUP(E$6&amp;" Equity",Param,4,0),"",IFERROR(VLOOKUP($B564,OFFSET(Input!$A$1,0,MATCH(Index!E$6&amp;" Equity",Input!$1:$1,0)-1,10000,2),2,0),E563))</f>
        <v/>
      </c>
      <c r="F564" s="33">
        <v>88.75</v>
      </c>
      <c r="H564">
        <f ca="1">IFERROR(VLOOKUP($B564,OFFSET(Input!$A$1,0,MATCH(Index!H$6,Input!$1:$1,0)-1,10000,2),2,0),0)</f>
        <v>0</v>
      </c>
      <c r="I564">
        <f ca="1">IFERROR(VLOOKUP($B564,OFFSET(Input!$A$1,0,MATCH(Index!I$6,Input!$1:$1,0)-1,10000,2),2,0),0)</f>
        <v>0</v>
      </c>
      <c r="K564" t="e">
        <f t="shared" ca="1" si="50"/>
        <v>#VALUE!</v>
      </c>
      <c r="L564" s="30">
        <f t="shared" ca="1" si="51"/>
        <v>65.600490800608654</v>
      </c>
      <c r="N564" t="e">
        <f t="shared" ca="1" si="52"/>
        <v>#VALUE!</v>
      </c>
      <c r="O564">
        <f t="shared" ca="1" si="53"/>
        <v>-1.8011937775223872E-3</v>
      </c>
      <c r="AE564">
        <f ca="1">VLOOKUP($B564,OFFSET(Input!$A$1,0,MATCH(Index!AE$6&amp;" Index",Input!$1:$1,0)-1,10000,2),2,0)</f>
        <v>11.95</v>
      </c>
    </row>
    <row r="565" spans="2:31" x14ac:dyDescent="0.25">
      <c r="B565" s="2">
        <v>38341</v>
      </c>
      <c r="C565">
        <f t="shared" ca="1" si="48"/>
        <v>0</v>
      </c>
      <c r="D565">
        <f t="shared" ca="1" si="49"/>
        <v>0</v>
      </c>
      <c r="E565" t="str">
        <f ca="1">IF($B565&lt;VLOOKUP(E$6&amp;" Equity",Param,4,0),"",IFERROR(VLOOKUP($B565,OFFSET(Input!$A$1,0,MATCH(Index!E$6&amp;" Equity",Input!$1:$1,0)-1,10000,2),2,0),E564))</f>
        <v/>
      </c>
      <c r="F565" s="33">
        <v>88.92</v>
      </c>
      <c r="H565">
        <f ca="1">IFERROR(VLOOKUP($B565,OFFSET(Input!$A$1,0,MATCH(Index!H$6,Input!$1:$1,0)-1,10000,2),2,0),0)</f>
        <v>0</v>
      </c>
      <c r="I565">
        <f ca="1">IFERROR(VLOOKUP($B565,OFFSET(Input!$A$1,0,MATCH(Index!I$6,Input!$1:$1,0)-1,10000,2),2,0),0)</f>
        <v>0</v>
      </c>
      <c r="K565" t="e">
        <f t="shared" ca="1" si="50"/>
        <v>#VALUE!</v>
      </c>
      <c r="L565" s="30">
        <f t="shared" ca="1" si="51"/>
        <v>65.726148078761938</v>
      </c>
      <c r="N565" t="e">
        <f t="shared" ca="1" si="52"/>
        <v>#VALUE!</v>
      </c>
      <c r="O565">
        <f t="shared" ca="1" si="53"/>
        <v>1.9136607404706854E-3</v>
      </c>
      <c r="AE565">
        <f ca="1">VLOOKUP($B565,OFFSET(Input!$A$1,0,MATCH(Index!AE$6&amp;" Index",Input!$1:$1,0)-1,10000,2),2,0)</f>
        <v>11.83</v>
      </c>
    </row>
    <row r="566" spans="2:31" x14ac:dyDescent="0.25">
      <c r="B566" s="2">
        <v>38342</v>
      </c>
      <c r="C566">
        <f t="shared" ca="1" si="48"/>
        <v>0</v>
      </c>
      <c r="D566">
        <f t="shared" ca="1" si="49"/>
        <v>0</v>
      </c>
      <c r="E566" t="str">
        <f ca="1">IF($B566&lt;VLOOKUP(E$6&amp;" Equity",Param,4,0),"",IFERROR(VLOOKUP($B566,OFFSET(Input!$A$1,0,MATCH(Index!E$6&amp;" Equity",Input!$1:$1,0)-1,10000,2),2,0),E565))</f>
        <v/>
      </c>
      <c r="F566" s="33">
        <v>89.18</v>
      </c>
      <c r="H566">
        <f ca="1">IFERROR(VLOOKUP($B566,OFFSET(Input!$A$1,0,MATCH(Index!H$6,Input!$1:$1,0)-1,10000,2),2,0),0)</f>
        <v>0</v>
      </c>
      <c r="I566">
        <f ca="1">IFERROR(VLOOKUP($B566,OFFSET(Input!$A$1,0,MATCH(Index!I$6,Input!$1:$1,0)-1,10000,2),2,0),0)</f>
        <v>0</v>
      </c>
      <c r="K566" t="e">
        <f t="shared" ca="1" si="50"/>
        <v>#VALUE!</v>
      </c>
      <c r="L566" s="30">
        <f t="shared" ca="1" si="51"/>
        <v>65.918329798290486</v>
      </c>
      <c r="N566" t="e">
        <f t="shared" ca="1" si="52"/>
        <v>#VALUE!</v>
      </c>
      <c r="O566">
        <f t="shared" ca="1" si="53"/>
        <v>2.9197101033348462E-3</v>
      </c>
      <c r="AE566">
        <f ca="1">VLOOKUP($B566,OFFSET(Input!$A$1,0,MATCH(Index!AE$6&amp;" Index",Input!$1:$1,0)-1,10000,2),2,0)</f>
        <v>11.55</v>
      </c>
    </row>
    <row r="567" spans="2:31" x14ac:dyDescent="0.25">
      <c r="B567" s="2">
        <v>38343</v>
      </c>
      <c r="C567">
        <f t="shared" ca="1" si="48"/>
        <v>0</v>
      </c>
      <c r="D567">
        <f t="shared" ca="1" si="49"/>
        <v>0</v>
      </c>
      <c r="E567" t="str">
        <f ca="1">IF($B567&lt;VLOOKUP(E$6&amp;" Equity",Param,4,0),"",IFERROR(VLOOKUP($B567,OFFSET(Input!$A$1,0,MATCH(Index!E$6&amp;" Equity",Input!$1:$1,0)-1,10000,2),2,0),E566))</f>
        <v/>
      </c>
      <c r="F567" s="33">
        <v>88.88</v>
      </c>
      <c r="H567">
        <f ca="1">IFERROR(VLOOKUP($B567,OFFSET(Input!$A$1,0,MATCH(Index!H$6,Input!$1:$1,0)-1,10000,2),2,0),0)</f>
        <v>0</v>
      </c>
      <c r="I567">
        <f ca="1">IFERROR(VLOOKUP($B567,OFFSET(Input!$A$1,0,MATCH(Index!I$6,Input!$1:$1,0)-1,10000,2),2,0),0)</f>
        <v>0</v>
      </c>
      <c r="K567" t="e">
        <f t="shared" ca="1" si="50"/>
        <v>#VALUE!</v>
      </c>
      <c r="L567" s="30">
        <f t="shared" ca="1" si="51"/>
        <v>65.696581660372928</v>
      </c>
      <c r="N567" t="e">
        <f t="shared" ca="1" si="52"/>
        <v>#VALUE!</v>
      </c>
      <c r="O567">
        <f t="shared" ca="1" si="53"/>
        <v>-3.3696538679562028E-3</v>
      </c>
      <c r="AE567">
        <f ca="1">VLOOKUP($B567,OFFSET(Input!$A$1,0,MATCH(Index!AE$6&amp;" Index",Input!$1:$1,0)-1,10000,2),2,0)</f>
        <v>11.45</v>
      </c>
    </row>
    <row r="568" spans="2:31" x14ac:dyDescent="0.25">
      <c r="B568" s="2">
        <v>38344</v>
      </c>
      <c r="C568">
        <f t="shared" ca="1" si="48"/>
        <v>0</v>
      </c>
      <c r="D568">
        <f t="shared" ca="1" si="49"/>
        <v>0</v>
      </c>
      <c r="E568" t="str">
        <f ca="1">IF($B568&lt;VLOOKUP(E$6&amp;" Equity",Param,4,0),"",IFERROR(VLOOKUP($B568,OFFSET(Input!$A$1,0,MATCH(Index!E$6&amp;" Equity",Input!$1:$1,0)-1,10000,2),2,0),E567))</f>
        <v/>
      </c>
      <c r="F568" s="33">
        <v>88.59</v>
      </c>
      <c r="H568">
        <f ca="1">IFERROR(VLOOKUP($B568,OFFSET(Input!$A$1,0,MATCH(Index!H$6,Input!$1:$1,0)-1,10000,2),2,0),0)</f>
        <v>0</v>
      </c>
      <c r="I568">
        <f ca="1">IFERROR(VLOOKUP($B568,OFFSET(Input!$A$1,0,MATCH(Index!I$6,Input!$1:$1,0)-1,10000,2),2,0),0)</f>
        <v>0</v>
      </c>
      <c r="K568" t="e">
        <f t="shared" ca="1" si="50"/>
        <v>#VALUE!</v>
      </c>
      <c r="L568" s="30">
        <f t="shared" ca="1" si="51"/>
        <v>65.482225127052629</v>
      </c>
      <c r="N568" t="e">
        <f t="shared" ca="1" si="52"/>
        <v>#VALUE!</v>
      </c>
      <c r="O568">
        <f t="shared" ca="1" si="53"/>
        <v>-3.2681609074336065E-3</v>
      </c>
      <c r="AE568">
        <f ca="1">VLOOKUP($B568,OFFSET(Input!$A$1,0,MATCH(Index!AE$6&amp;" Index",Input!$1:$1,0)-1,10000,2),2,0)</f>
        <v>11.23</v>
      </c>
    </row>
    <row r="569" spans="2:31" x14ac:dyDescent="0.25">
      <c r="B569" s="2">
        <v>38348</v>
      </c>
      <c r="C569">
        <f t="shared" ca="1" si="48"/>
        <v>0</v>
      </c>
      <c r="D569">
        <f t="shared" ca="1" si="49"/>
        <v>0</v>
      </c>
      <c r="E569" t="str">
        <f ca="1">IF($B569&lt;VLOOKUP(E$6&amp;" Equity",Param,4,0),"",IFERROR(VLOOKUP($B569,OFFSET(Input!$A$1,0,MATCH(Index!E$6&amp;" Equity",Input!$1:$1,0)-1,10000,2),2,0),E568))</f>
        <v/>
      </c>
      <c r="F569" s="33">
        <v>87.9</v>
      </c>
      <c r="H569">
        <f ca="1">IFERROR(VLOOKUP($B569,OFFSET(Input!$A$1,0,MATCH(Index!H$6,Input!$1:$1,0)-1,10000,2),2,0),0)</f>
        <v>0</v>
      </c>
      <c r="I569">
        <f ca="1">IFERROR(VLOOKUP($B569,OFFSET(Input!$A$1,0,MATCH(Index!I$6,Input!$1:$1,0)-1,10000,2),2,0),0)</f>
        <v>0</v>
      </c>
      <c r="K569" t="e">
        <f t="shared" ca="1" si="50"/>
        <v>#VALUE!</v>
      </c>
      <c r="L569" s="30">
        <f t="shared" ca="1" si="51"/>
        <v>64.972204409842263</v>
      </c>
      <c r="N569" t="e">
        <f t="shared" ca="1" si="52"/>
        <v>#VALUE!</v>
      </c>
      <c r="O569">
        <f t="shared" ca="1" si="53"/>
        <v>-7.8191797328097234E-3</v>
      </c>
      <c r="AE569">
        <f ca="1">VLOOKUP($B569,OFFSET(Input!$A$1,0,MATCH(Index!AE$6&amp;" Index",Input!$1:$1,0)-1,10000,2),2,0)</f>
        <v>12.14</v>
      </c>
    </row>
    <row r="570" spans="2:31" x14ac:dyDescent="0.25">
      <c r="B570" s="2">
        <v>38349</v>
      </c>
      <c r="C570">
        <f t="shared" ca="1" si="48"/>
        <v>0</v>
      </c>
      <c r="D570">
        <f t="shared" ca="1" si="49"/>
        <v>0</v>
      </c>
      <c r="E570" t="str">
        <f ca="1">IF($B570&lt;VLOOKUP(E$6&amp;" Equity",Param,4,0),"",IFERROR(VLOOKUP($B570,OFFSET(Input!$A$1,0,MATCH(Index!E$6&amp;" Equity",Input!$1:$1,0)-1,10000,2),2,0),E569))</f>
        <v/>
      </c>
      <c r="F570" s="33">
        <v>87.84</v>
      </c>
      <c r="H570">
        <f ca="1">IFERROR(VLOOKUP($B570,OFFSET(Input!$A$1,0,MATCH(Index!H$6,Input!$1:$1,0)-1,10000,2),2,0),0)</f>
        <v>0</v>
      </c>
      <c r="I570">
        <f ca="1">IFERROR(VLOOKUP($B570,OFFSET(Input!$A$1,0,MATCH(Index!I$6,Input!$1:$1,0)-1,10000,2),2,0),0)</f>
        <v>0</v>
      </c>
      <c r="K570" t="e">
        <f t="shared" ca="1" si="50"/>
        <v>#VALUE!</v>
      </c>
      <c r="L570" s="30">
        <f t="shared" ca="1" si="51"/>
        <v>64.927854782258748</v>
      </c>
      <c r="N570" t="e">
        <f t="shared" ca="1" si="52"/>
        <v>#VALUE!</v>
      </c>
      <c r="O570">
        <f t="shared" ca="1" si="53"/>
        <v>-6.8282692991088894E-4</v>
      </c>
      <c r="AE570">
        <f ca="1">VLOOKUP($B570,OFFSET(Input!$A$1,0,MATCH(Index!AE$6&amp;" Index",Input!$1:$1,0)-1,10000,2),2,0)</f>
        <v>12</v>
      </c>
    </row>
    <row r="571" spans="2:31" x14ac:dyDescent="0.25">
      <c r="B571" s="2">
        <v>38350</v>
      </c>
      <c r="C571">
        <f t="shared" ca="1" si="48"/>
        <v>0</v>
      </c>
      <c r="D571">
        <f t="shared" ca="1" si="49"/>
        <v>0</v>
      </c>
      <c r="E571" t="str">
        <f ca="1">IF($B571&lt;VLOOKUP(E$6&amp;" Equity",Param,4,0),"",IFERROR(VLOOKUP($B571,OFFSET(Input!$A$1,0,MATCH(Index!E$6&amp;" Equity",Input!$1:$1,0)-1,10000,2),2,0),E570))</f>
        <v/>
      </c>
      <c r="F571" s="33">
        <v>87.68</v>
      </c>
      <c r="H571">
        <f ca="1">IFERROR(VLOOKUP($B571,OFFSET(Input!$A$1,0,MATCH(Index!H$6,Input!$1:$1,0)-1,10000,2),2,0),0)</f>
        <v>0</v>
      </c>
      <c r="I571">
        <f ca="1">IFERROR(VLOOKUP($B571,OFFSET(Input!$A$1,0,MATCH(Index!I$6,Input!$1:$1,0)-1,10000,2),2,0),0)</f>
        <v>0</v>
      </c>
      <c r="K571" t="e">
        <f t="shared" ca="1" si="50"/>
        <v>#VALUE!</v>
      </c>
      <c r="L571" s="30">
        <f t="shared" ca="1" si="51"/>
        <v>64.809589108702724</v>
      </c>
      <c r="N571" t="e">
        <f t="shared" ca="1" si="52"/>
        <v>#VALUE!</v>
      </c>
      <c r="O571">
        <f t="shared" ca="1" si="53"/>
        <v>-1.8231545615150252E-3</v>
      </c>
      <c r="AE571">
        <f ca="1">VLOOKUP($B571,OFFSET(Input!$A$1,0,MATCH(Index!AE$6&amp;" Index",Input!$1:$1,0)-1,10000,2),2,0)</f>
        <v>11.62</v>
      </c>
    </row>
    <row r="572" spans="2:31" x14ac:dyDescent="0.25">
      <c r="B572" s="2">
        <v>38351</v>
      </c>
      <c r="C572">
        <f t="shared" ca="1" si="48"/>
        <v>0</v>
      </c>
      <c r="D572">
        <f t="shared" ca="1" si="49"/>
        <v>0</v>
      </c>
      <c r="E572" t="str">
        <f ca="1">IF($B572&lt;VLOOKUP(E$6&amp;" Equity",Param,4,0),"",IFERROR(VLOOKUP($B572,OFFSET(Input!$A$1,0,MATCH(Index!E$6&amp;" Equity",Input!$1:$1,0)-1,10000,2),2,0),E571))</f>
        <v/>
      </c>
      <c r="F572" s="33">
        <v>88.33</v>
      </c>
      <c r="H572">
        <f ca="1">IFERROR(VLOOKUP($B572,OFFSET(Input!$A$1,0,MATCH(Index!H$6,Input!$1:$1,0)-1,10000,2),2,0),0)</f>
        <v>0</v>
      </c>
      <c r="I572">
        <f ca="1">IFERROR(VLOOKUP($B572,OFFSET(Input!$A$1,0,MATCH(Index!I$6,Input!$1:$1,0)-1,10000,2),2,0),0)</f>
        <v>0</v>
      </c>
      <c r="K572" t="e">
        <f t="shared" ca="1" si="50"/>
        <v>#VALUE!</v>
      </c>
      <c r="L572" s="30">
        <f t="shared" ca="1" si="51"/>
        <v>65.290043407524081</v>
      </c>
      <c r="N572" t="e">
        <f t="shared" ca="1" si="52"/>
        <v>#VALUE!</v>
      </c>
      <c r="O572">
        <f t="shared" ca="1" si="53"/>
        <v>7.3859775573353039E-3</v>
      </c>
      <c r="AE572">
        <f ca="1">VLOOKUP($B572,OFFSET(Input!$A$1,0,MATCH(Index!AE$6&amp;" Index",Input!$1:$1,0)-1,10000,2),2,0)</f>
        <v>12.56</v>
      </c>
    </row>
    <row r="573" spans="2:31" x14ac:dyDescent="0.25">
      <c r="B573" s="2">
        <v>38352</v>
      </c>
      <c r="C573">
        <f t="shared" ca="1" si="48"/>
        <v>0</v>
      </c>
      <c r="D573">
        <f t="shared" ca="1" si="49"/>
        <v>0</v>
      </c>
      <c r="E573" t="str">
        <f ca="1">IF($B573&lt;VLOOKUP(E$6&amp;" Equity",Param,4,0),"",IFERROR(VLOOKUP($B573,OFFSET(Input!$A$1,0,MATCH(Index!E$6&amp;" Equity",Input!$1:$1,0)-1,10000,2),2,0),E572))</f>
        <v/>
      </c>
      <c r="F573" s="33">
        <v>88.52</v>
      </c>
      <c r="H573">
        <f ca="1">IFERROR(VLOOKUP($B573,OFFSET(Input!$A$1,0,MATCH(Index!H$6,Input!$1:$1,0)-1,10000,2),2,0),0)</f>
        <v>0</v>
      </c>
      <c r="I573">
        <f ca="1">IFERROR(VLOOKUP($B573,OFFSET(Input!$A$1,0,MATCH(Index!I$6,Input!$1:$1,0)-1,10000,2),2,0),0)</f>
        <v>0.33508900000000003</v>
      </c>
      <c r="K573" t="e">
        <f t="shared" ca="1" si="50"/>
        <v>#VALUE!</v>
      </c>
      <c r="L573" s="30">
        <f t="shared" ca="1" si="51"/>
        <v>65.67816843416071</v>
      </c>
      <c r="N573" t="e">
        <f t="shared" ca="1" si="52"/>
        <v>#VALUE!</v>
      </c>
      <c r="O573">
        <f t="shared" ca="1" si="53"/>
        <v>5.9270285117792448E-3</v>
      </c>
      <c r="AE573">
        <f ca="1">VLOOKUP($B573,OFFSET(Input!$A$1,0,MATCH(Index!AE$6&amp;" Index",Input!$1:$1,0)-1,10000,2),2,0)</f>
        <v>13.29</v>
      </c>
    </row>
    <row r="574" spans="2:31" x14ac:dyDescent="0.25">
      <c r="B574" s="2">
        <v>38355</v>
      </c>
      <c r="C574">
        <f t="shared" ca="1" si="48"/>
        <v>1</v>
      </c>
      <c r="D574">
        <f t="shared" ca="1" si="49"/>
        <v>0</v>
      </c>
      <c r="E574" t="str">
        <f ca="1">IF($B574&lt;VLOOKUP(E$6&amp;" Equity",Param,4,0),"",IFERROR(VLOOKUP($B574,OFFSET(Input!$A$1,0,MATCH(Index!E$6&amp;" Equity",Input!$1:$1,0)-1,10000,2),2,0),E573))</f>
        <v/>
      </c>
      <c r="F574" s="33">
        <v>88.69</v>
      </c>
      <c r="H574">
        <f ca="1">IFERROR(VLOOKUP($B574,OFFSET(Input!$A$1,0,MATCH(Index!H$6,Input!$1:$1,0)-1,10000,2),2,0),0)</f>
        <v>0</v>
      </c>
      <c r="I574">
        <f ca="1">IFERROR(VLOOKUP($B574,OFFSET(Input!$A$1,0,MATCH(Index!I$6,Input!$1:$1,0)-1,10000,2),2,0),0)</f>
        <v>0</v>
      </c>
      <c r="K574" t="e">
        <f t="shared" ca="1" si="50"/>
        <v>#VALUE!</v>
      </c>
      <c r="L574" s="30">
        <f t="shared" ca="1" si="51"/>
        <v>65.804301383028843</v>
      </c>
      <c r="N574" t="e">
        <f t="shared" ca="1" si="52"/>
        <v>#VALUE!</v>
      </c>
      <c r="O574">
        <f t="shared" ca="1" si="53"/>
        <v>1.9186282055120739E-3</v>
      </c>
      <c r="AE574">
        <f ca="1">VLOOKUP($B574,OFFSET(Input!$A$1,0,MATCH(Index!AE$6&amp;" Index",Input!$1:$1,0)-1,10000,2),2,0)</f>
        <v>14.08</v>
      </c>
    </row>
    <row r="575" spans="2:31" x14ac:dyDescent="0.25">
      <c r="B575" s="2">
        <v>38356</v>
      </c>
      <c r="C575">
        <f t="shared" ca="1" si="48"/>
        <v>0</v>
      </c>
      <c r="D575">
        <f t="shared" ca="1" si="49"/>
        <v>1</v>
      </c>
      <c r="E575" t="str">
        <f ca="1">IF($B575&lt;VLOOKUP(E$6&amp;" Equity",Param,4,0),"",IFERROR(VLOOKUP($B575,OFFSET(Input!$A$1,0,MATCH(Index!E$6&amp;" Equity",Input!$1:$1,0)-1,10000,2),2,0),E574))</f>
        <v/>
      </c>
      <c r="F575" s="33">
        <v>87.86</v>
      </c>
      <c r="H575">
        <f ca="1">IFERROR(VLOOKUP($B575,OFFSET(Input!$A$1,0,MATCH(Index!H$6,Input!$1:$1,0)-1,10000,2),2,0),0)</f>
        <v>0</v>
      </c>
      <c r="I575">
        <f ca="1">IFERROR(VLOOKUP($B575,OFFSET(Input!$A$1,0,MATCH(Index!I$6,Input!$1:$1,0)-1,10000,2),2,0),0)</f>
        <v>0</v>
      </c>
      <c r="K575" t="e">
        <f t="shared" ca="1" si="50"/>
        <v>#VALUE!</v>
      </c>
      <c r="L575" s="30">
        <f t="shared" ca="1" si="51"/>
        <v>65.188475809143242</v>
      </c>
      <c r="N575" t="e">
        <f t="shared" ca="1" si="52"/>
        <v>#VALUE!</v>
      </c>
      <c r="O575">
        <f t="shared" ca="1" si="53"/>
        <v>-9.4025048407275352E-3</v>
      </c>
      <c r="AE575">
        <f ca="1">VLOOKUP($B575,OFFSET(Input!$A$1,0,MATCH(Index!AE$6&amp;" Index",Input!$1:$1,0)-1,10000,2),2,0)</f>
        <v>13.98</v>
      </c>
    </row>
    <row r="576" spans="2:31" x14ac:dyDescent="0.25">
      <c r="B576" s="2">
        <v>38357</v>
      </c>
      <c r="C576">
        <f t="shared" ca="1" si="48"/>
        <v>0</v>
      </c>
      <c r="D576">
        <f t="shared" ca="1" si="49"/>
        <v>2</v>
      </c>
      <c r="E576" t="str">
        <f ca="1">IF($B576&lt;VLOOKUP(E$6&amp;" Equity",Param,4,0),"",IFERROR(VLOOKUP($B576,OFFSET(Input!$A$1,0,MATCH(Index!E$6&amp;" Equity",Input!$1:$1,0)-1,10000,2),2,0),E575))</f>
        <v/>
      </c>
      <c r="F576" s="33">
        <v>88.26</v>
      </c>
      <c r="H576">
        <f ca="1">IFERROR(VLOOKUP($B576,OFFSET(Input!$A$1,0,MATCH(Index!H$6,Input!$1:$1,0)-1,10000,2),2,0),0)</f>
        <v>0</v>
      </c>
      <c r="I576">
        <f ca="1">IFERROR(VLOOKUP($B576,OFFSET(Input!$A$1,0,MATCH(Index!I$6,Input!$1:$1,0)-1,10000,2),2,0),0)</f>
        <v>0</v>
      </c>
      <c r="K576" t="e">
        <f t="shared" ca="1" si="50"/>
        <v>#VALUE!</v>
      </c>
      <c r="L576" s="30">
        <f t="shared" ca="1" si="51"/>
        <v>65.485259218244749</v>
      </c>
      <c r="N576" t="e">
        <f t="shared" ca="1" si="52"/>
        <v>#VALUE!</v>
      </c>
      <c r="O576">
        <f t="shared" ca="1" si="53"/>
        <v>4.5423652937677849E-3</v>
      </c>
      <c r="AE576">
        <f ca="1">VLOOKUP($B576,OFFSET(Input!$A$1,0,MATCH(Index!AE$6&amp;" Index",Input!$1:$1,0)-1,10000,2),2,0)</f>
        <v>14.09</v>
      </c>
    </row>
    <row r="577" spans="2:31" x14ac:dyDescent="0.25">
      <c r="B577" s="2">
        <v>38358</v>
      </c>
      <c r="C577">
        <f t="shared" ca="1" si="48"/>
        <v>0</v>
      </c>
      <c r="D577">
        <f t="shared" ca="1" si="49"/>
        <v>3</v>
      </c>
      <c r="E577" t="str">
        <f ca="1">IF($B577&lt;VLOOKUP(E$6&amp;" Equity",Param,4,0),"",IFERROR(VLOOKUP($B577,OFFSET(Input!$A$1,0,MATCH(Index!E$6&amp;" Equity",Input!$1:$1,0)-1,10000,2),2,0),E576))</f>
        <v/>
      </c>
      <c r="F577" s="33">
        <v>88.31</v>
      </c>
      <c r="H577">
        <f ca="1">IFERROR(VLOOKUP($B577,OFFSET(Input!$A$1,0,MATCH(Index!H$6,Input!$1:$1,0)-1,10000,2),2,0),0)</f>
        <v>0</v>
      </c>
      <c r="I577">
        <f ca="1">IFERROR(VLOOKUP($B577,OFFSET(Input!$A$1,0,MATCH(Index!I$6,Input!$1:$1,0)-1,10000,2),2,0),0)</f>
        <v>0</v>
      </c>
      <c r="K577" t="e">
        <f t="shared" ca="1" si="50"/>
        <v>#VALUE!</v>
      </c>
      <c r="L577" s="30">
        <f t="shared" ca="1" si="51"/>
        <v>65.522357144382426</v>
      </c>
      <c r="N577" t="e">
        <f t="shared" ca="1" si="52"/>
        <v>#VALUE!</v>
      </c>
      <c r="O577">
        <f t="shared" ca="1" si="53"/>
        <v>5.6634763930962946E-4</v>
      </c>
      <c r="AE577">
        <f ca="1">VLOOKUP($B577,OFFSET(Input!$A$1,0,MATCH(Index!AE$6&amp;" Index",Input!$1:$1,0)-1,10000,2),2,0)</f>
        <v>13.58</v>
      </c>
    </row>
    <row r="578" spans="2:31" x14ac:dyDescent="0.25">
      <c r="B578" s="2">
        <v>38359</v>
      </c>
      <c r="C578">
        <f t="shared" ca="1" si="48"/>
        <v>0</v>
      </c>
      <c r="D578">
        <f t="shared" ca="1" si="49"/>
        <v>4</v>
      </c>
      <c r="E578" t="str">
        <f ca="1">IF($B578&lt;VLOOKUP(E$6&amp;" Equity",Param,4,0),"",IFERROR(VLOOKUP($B578,OFFSET(Input!$A$1,0,MATCH(Index!E$6&amp;" Equity",Input!$1:$1,0)-1,10000,2),2,0),E577))</f>
        <v/>
      </c>
      <c r="F578" s="33">
        <v>88.54</v>
      </c>
      <c r="H578">
        <f ca="1">IFERROR(VLOOKUP($B578,OFFSET(Input!$A$1,0,MATCH(Index!H$6,Input!$1:$1,0)-1,10000,2),2,0),0)</f>
        <v>0</v>
      </c>
      <c r="I578">
        <f ca="1">IFERROR(VLOOKUP($B578,OFFSET(Input!$A$1,0,MATCH(Index!I$6,Input!$1:$1,0)-1,10000,2),2,0),0)</f>
        <v>0</v>
      </c>
      <c r="K578" t="e">
        <f t="shared" ca="1" si="50"/>
        <v>#VALUE!</v>
      </c>
      <c r="L578" s="30">
        <f t="shared" ca="1" si="51"/>
        <v>65.693007604615786</v>
      </c>
      <c r="N578" t="e">
        <f t="shared" ca="1" si="52"/>
        <v>#VALUE!</v>
      </c>
      <c r="O578">
        <f t="shared" ca="1" si="53"/>
        <v>2.6010758232841054E-3</v>
      </c>
      <c r="AE578">
        <f ca="1">VLOOKUP($B578,OFFSET(Input!$A$1,0,MATCH(Index!AE$6&amp;" Index",Input!$1:$1,0)-1,10000,2),2,0)</f>
        <v>13.49</v>
      </c>
    </row>
    <row r="579" spans="2:31" x14ac:dyDescent="0.25">
      <c r="B579" s="2">
        <v>38362</v>
      </c>
      <c r="C579">
        <f t="shared" ca="1" si="48"/>
        <v>0</v>
      </c>
      <c r="D579">
        <f t="shared" ca="1" si="49"/>
        <v>5</v>
      </c>
      <c r="E579" t="str">
        <f ca="1">IF($B579&lt;VLOOKUP(E$6&amp;" Equity",Param,4,0),"",IFERROR(VLOOKUP($B579,OFFSET(Input!$A$1,0,MATCH(Index!E$6&amp;" Equity",Input!$1:$1,0)-1,10000,2),2,0),E578))</f>
        <v/>
      </c>
      <c r="F579" s="33">
        <v>88.7</v>
      </c>
      <c r="H579">
        <f ca="1">IFERROR(VLOOKUP($B579,OFFSET(Input!$A$1,0,MATCH(Index!H$6,Input!$1:$1,0)-1,10000,2),2,0),0)</f>
        <v>0</v>
      </c>
      <c r="I579">
        <f ca="1">IFERROR(VLOOKUP($B579,OFFSET(Input!$A$1,0,MATCH(Index!I$6,Input!$1:$1,0)-1,10000,2),2,0),0)</f>
        <v>0</v>
      </c>
      <c r="K579" t="e">
        <f t="shared" ca="1" si="50"/>
        <v>#VALUE!</v>
      </c>
      <c r="L579" s="30">
        <f t="shared" ca="1" si="51"/>
        <v>65.811720968256381</v>
      </c>
      <c r="N579" t="e">
        <f t="shared" ca="1" si="52"/>
        <v>#VALUE!</v>
      </c>
      <c r="O579">
        <f t="shared" ca="1" si="53"/>
        <v>1.8054620115387245E-3</v>
      </c>
      <c r="AE579">
        <f ca="1">VLOOKUP($B579,OFFSET(Input!$A$1,0,MATCH(Index!AE$6&amp;" Index",Input!$1:$1,0)-1,10000,2),2,0)</f>
        <v>13.23</v>
      </c>
    </row>
    <row r="580" spans="2:31" x14ac:dyDescent="0.25">
      <c r="B580" s="2">
        <v>38363</v>
      </c>
      <c r="C580">
        <f t="shared" ca="1" si="48"/>
        <v>0</v>
      </c>
      <c r="D580">
        <f t="shared" ca="1" si="49"/>
        <v>0</v>
      </c>
      <c r="E580" t="str">
        <f ca="1">IF($B580&lt;VLOOKUP(E$6&amp;" Equity",Param,4,0),"",IFERROR(VLOOKUP($B580,OFFSET(Input!$A$1,0,MATCH(Index!E$6&amp;" Equity",Input!$1:$1,0)-1,10000,2),2,0),E579))</f>
        <v/>
      </c>
      <c r="F580" s="33">
        <v>89.2</v>
      </c>
      <c r="H580">
        <f ca="1">IFERROR(VLOOKUP($B580,OFFSET(Input!$A$1,0,MATCH(Index!H$6,Input!$1:$1,0)-1,10000,2),2,0),0)</f>
        <v>0</v>
      </c>
      <c r="I580">
        <f ca="1">IFERROR(VLOOKUP($B580,OFFSET(Input!$A$1,0,MATCH(Index!I$6,Input!$1:$1,0)-1,10000,2),2,0),0)</f>
        <v>0</v>
      </c>
      <c r="K580" t="e">
        <f t="shared" ca="1" si="50"/>
        <v>#VALUE!</v>
      </c>
      <c r="L580" s="30">
        <f t="shared" ca="1" si="51"/>
        <v>66.182700229633255</v>
      </c>
      <c r="N580" t="e">
        <f t="shared" ca="1" si="52"/>
        <v>#VALUE!</v>
      </c>
      <c r="O580">
        <f t="shared" ca="1" si="53"/>
        <v>5.6211502704299112E-3</v>
      </c>
      <c r="AE580">
        <f ca="1">VLOOKUP($B580,OFFSET(Input!$A$1,0,MATCH(Index!AE$6&amp;" Index",Input!$1:$1,0)-1,10000,2),2,0)</f>
        <v>13.19</v>
      </c>
    </row>
    <row r="581" spans="2:31" x14ac:dyDescent="0.25">
      <c r="B581" s="2">
        <v>38364</v>
      </c>
      <c r="C581">
        <f t="shared" ca="1" si="48"/>
        <v>0</v>
      </c>
      <c r="D581">
        <f t="shared" ca="1" si="49"/>
        <v>0</v>
      </c>
      <c r="E581" t="str">
        <f ca="1">IF($B581&lt;VLOOKUP(E$6&amp;" Equity",Param,4,0),"",IFERROR(VLOOKUP($B581,OFFSET(Input!$A$1,0,MATCH(Index!E$6&amp;" Equity",Input!$1:$1,0)-1,10000,2),2,0),E580))</f>
        <v/>
      </c>
      <c r="F581" s="33">
        <v>89.32</v>
      </c>
      <c r="H581">
        <f ca="1">IFERROR(VLOOKUP($B581,OFFSET(Input!$A$1,0,MATCH(Index!H$6,Input!$1:$1,0)-1,10000,2),2,0),0)</f>
        <v>0</v>
      </c>
      <c r="I581">
        <f ca="1">IFERROR(VLOOKUP($B581,OFFSET(Input!$A$1,0,MATCH(Index!I$6,Input!$1:$1,0)-1,10000,2),2,0),0)</f>
        <v>0</v>
      </c>
      <c r="K581" t="e">
        <f t="shared" ca="1" si="50"/>
        <v>#VALUE!</v>
      </c>
      <c r="L581" s="30">
        <f t="shared" ca="1" si="51"/>
        <v>66.271735252363698</v>
      </c>
      <c r="N581" t="e">
        <f t="shared" ca="1" si="52"/>
        <v>#VALUE!</v>
      </c>
      <c r="O581">
        <f t="shared" ca="1" si="53"/>
        <v>1.3443873859932381E-3</v>
      </c>
      <c r="AE581">
        <f ca="1">VLOOKUP($B581,OFFSET(Input!$A$1,0,MATCH(Index!AE$6&amp;" Index",Input!$1:$1,0)-1,10000,2),2,0)</f>
        <v>12.56</v>
      </c>
    </row>
    <row r="582" spans="2:31" x14ac:dyDescent="0.25">
      <c r="B582" s="2">
        <v>38365</v>
      </c>
      <c r="C582">
        <f t="shared" ca="1" si="48"/>
        <v>0</v>
      </c>
      <c r="D582">
        <f t="shared" ca="1" si="49"/>
        <v>0</v>
      </c>
      <c r="E582" t="str">
        <f ca="1">IF($B582&lt;VLOOKUP(E$6&amp;" Equity",Param,4,0),"",IFERROR(VLOOKUP($B582,OFFSET(Input!$A$1,0,MATCH(Index!E$6&amp;" Equity",Input!$1:$1,0)-1,10000,2),2,0),E581))</f>
        <v/>
      </c>
      <c r="F582" s="33">
        <v>90.11</v>
      </c>
      <c r="H582">
        <f ca="1">IFERROR(VLOOKUP($B582,OFFSET(Input!$A$1,0,MATCH(Index!H$6,Input!$1:$1,0)-1,10000,2),2,0),0)</f>
        <v>0</v>
      </c>
      <c r="I582">
        <f ca="1">IFERROR(VLOOKUP($B582,OFFSET(Input!$A$1,0,MATCH(Index!I$6,Input!$1:$1,0)-1,10000,2),2,0),0)</f>
        <v>0</v>
      </c>
      <c r="K582" t="e">
        <f t="shared" ca="1" si="50"/>
        <v>#VALUE!</v>
      </c>
      <c r="L582" s="30">
        <f t="shared" ca="1" si="51"/>
        <v>66.857882485339147</v>
      </c>
      <c r="N582" t="e">
        <f t="shared" ca="1" si="52"/>
        <v>#VALUE!</v>
      </c>
      <c r="O582">
        <f t="shared" ca="1" si="53"/>
        <v>8.8057192749888182E-3</v>
      </c>
      <c r="AE582">
        <f ca="1">VLOOKUP($B582,OFFSET(Input!$A$1,0,MATCH(Index!AE$6&amp;" Index",Input!$1:$1,0)-1,10000,2),2,0)</f>
        <v>12.84</v>
      </c>
    </row>
    <row r="583" spans="2:31" x14ac:dyDescent="0.25">
      <c r="B583" s="2">
        <v>38366</v>
      </c>
      <c r="C583">
        <f t="shared" ref="C583:C646" ca="1" si="54">IF(MONTH(B583)&lt;&gt;MONTH(B582),1,0)</f>
        <v>0</v>
      </c>
      <c r="D583">
        <f t="shared" ref="D583:D646" ca="1" si="55">IF(D582=5,0,IF(D582&lt;&gt;0,D582+1,IF(C582=1,1,0)))</f>
        <v>0</v>
      </c>
      <c r="E583" t="str">
        <f ca="1">IF($B583&lt;VLOOKUP(E$6&amp;" Equity",Param,4,0),"",IFERROR(VLOOKUP($B583,OFFSET(Input!$A$1,0,MATCH(Index!E$6&amp;" Equity",Input!$1:$1,0)-1,10000,2),2,0),E582))</f>
        <v/>
      </c>
      <c r="F583" s="33">
        <v>90.13</v>
      </c>
      <c r="H583">
        <f ca="1">IFERROR(VLOOKUP($B583,OFFSET(Input!$A$1,0,MATCH(Index!H$6,Input!$1:$1,0)-1,10000,2),2,0),0)</f>
        <v>0</v>
      </c>
      <c r="I583">
        <f ca="1">IFERROR(VLOOKUP($B583,OFFSET(Input!$A$1,0,MATCH(Index!I$6,Input!$1:$1,0)-1,10000,2),2,0),0)</f>
        <v>0</v>
      </c>
      <c r="K583" t="e">
        <f t="shared" ref="K583:K646" ca="1" si="56">IF($B583&lt;=L_date,IF($B583=L_date,1,K584/((E584+H584)/E583)),K582*((E583+H583)/E582))</f>
        <v>#VALUE!</v>
      </c>
      <c r="L583" s="30">
        <f t="shared" ref="L583:L646" ca="1" si="57">IF($B583&lt;=L_date,IF($B583=L_date,1,L584/((F584+I584)/F583)),L582*((F583+I583)/F582))</f>
        <v>66.872721655794223</v>
      </c>
      <c r="N583" t="e">
        <f t="shared" ca="1" si="52"/>
        <v>#VALUE!</v>
      </c>
      <c r="O583">
        <f t="shared" ca="1" si="53"/>
        <v>2.2192632137251286E-4</v>
      </c>
      <c r="AE583">
        <f ca="1">VLOOKUP($B583,OFFSET(Input!$A$1,0,MATCH(Index!AE$6&amp;" Index",Input!$1:$1,0)-1,10000,2),2,0)</f>
        <v>12.43</v>
      </c>
    </row>
    <row r="584" spans="2:31" x14ac:dyDescent="0.25">
      <c r="B584" s="2">
        <v>38370</v>
      </c>
      <c r="C584">
        <f t="shared" ca="1" si="54"/>
        <v>0</v>
      </c>
      <c r="D584">
        <f t="shared" ca="1" si="55"/>
        <v>0</v>
      </c>
      <c r="E584" t="str">
        <f ca="1">IF($B584&lt;VLOOKUP(E$6&amp;" Equity",Param,4,0),"",IFERROR(VLOOKUP($B584,OFFSET(Input!$A$1,0,MATCH(Index!E$6&amp;" Equity",Input!$1:$1,0)-1,10000,2),2,0),E583))</f>
        <v/>
      </c>
      <c r="F584" s="33">
        <v>90.41</v>
      </c>
      <c r="H584">
        <f ca="1">IFERROR(VLOOKUP($B584,OFFSET(Input!$A$1,0,MATCH(Index!H$6,Input!$1:$1,0)-1,10000,2),2,0),0)</f>
        <v>0</v>
      </c>
      <c r="I584">
        <f ca="1">IFERROR(VLOOKUP($B584,OFFSET(Input!$A$1,0,MATCH(Index!I$6,Input!$1:$1,0)-1,10000,2),2,0),0)</f>
        <v>0</v>
      </c>
      <c r="K584" t="e">
        <f t="shared" ca="1" si="56"/>
        <v>#VALUE!</v>
      </c>
      <c r="L584" s="30">
        <f t="shared" ca="1" si="57"/>
        <v>67.080470042165274</v>
      </c>
      <c r="N584" t="e">
        <f t="shared" ref="N584:N647" ca="1" si="58">LN(K584/K583)</f>
        <v>#VALUE!</v>
      </c>
      <c r="O584">
        <f t="shared" ref="O584:O647" ca="1" si="59">LN(L584/L583)</f>
        <v>3.1018081809566808E-3</v>
      </c>
      <c r="AE584">
        <f ca="1">VLOOKUP($B584,OFFSET(Input!$A$1,0,MATCH(Index!AE$6&amp;" Index",Input!$1:$1,0)-1,10000,2),2,0)</f>
        <v>12.47</v>
      </c>
    </row>
    <row r="585" spans="2:31" x14ac:dyDescent="0.25">
      <c r="B585" s="2">
        <v>38371</v>
      </c>
      <c r="C585">
        <f t="shared" ca="1" si="54"/>
        <v>0</v>
      </c>
      <c r="D585">
        <f t="shared" ca="1" si="55"/>
        <v>0</v>
      </c>
      <c r="E585" t="str">
        <f ca="1">IF($B585&lt;VLOOKUP(E$6&amp;" Equity",Param,4,0),"",IFERROR(VLOOKUP($B585,OFFSET(Input!$A$1,0,MATCH(Index!E$6&amp;" Equity",Input!$1:$1,0)-1,10000,2),2,0),E584))</f>
        <v/>
      </c>
      <c r="F585" s="33">
        <v>90.73</v>
      </c>
      <c r="H585">
        <f ca="1">IFERROR(VLOOKUP($B585,OFFSET(Input!$A$1,0,MATCH(Index!H$6,Input!$1:$1,0)-1,10000,2),2,0),0)</f>
        <v>0</v>
      </c>
      <c r="I585">
        <f ca="1">IFERROR(VLOOKUP($B585,OFFSET(Input!$A$1,0,MATCH(Index!I$6,Input!$1:$1,0)-1,10000,2),2,0),0)</f>
        <v>0</v>
      </c>
      <c r="K585" t="e">
        <f t="shared" ca="1" si="56"/>
        <v>#VALUE!</v>
      </c>
      <c r="L585" s="30">
        <f t="shared" ca="1" si="57"/>
        <v>67.317896769446477</v>
      </c>
      <c r="N585" t="e">
        <f t="shared" ca="1" si="58"/>
        <v>#VALUE!</v>
      </c>
      <c r="O585">
        <f t="shared" ca="1" si="59"/>
        <v>3.5331824322626265E-3</v>
      </c>
      <c r="AE585">
        <f ca="1">VLOOKUP($B585,OFFSET(Input!$A$1,0,MATCH(Index!AE$6&amp;" Index",Input!$1:$1,0)-1,10000,2),2,0)</f>
        <v>13.18</v>
      </c>
    </row>
    <row r="586" spans="2:31" x14ac:dyDescent="0.25">
      <c r="B586" s="2">
        <v>38372</v>
      </c>
      <c r="C586">
        <f t="shared" ca="1" si="54"/>
        <v>0</v>
      </c>
      <c r="D586">
        <f t="shared" ca="1" si="55"/>
        <v>0</v>
      </c>
      <c r="E586" t="str">
        <f ca="1">IF($B586&lt;VLOOKUP(E$6&amp;" Equity",Param,4,0),"",IFERROR(VLOOKUP($B586,OFFSET(Input!$A$1,0,MATCH(Index!E$6&amp;" Equity",Input!$1:$1,0)-1,10000,2),2,0),E585))</f>
        <v/>
      </c>
      <c r="F586" s="33">
        <v>90.91</v>
      </c>
      <c r="H586">
        <f ca="1">IFERROR(VLOOKUP($B586,OFFSET(Input!$A$1,0,MATCH(Index!H$6,Input!$1:$1,0)-1,10000,2),2,0),0)</f>
        <v>0</v>
      </c>
      <c r="I586">
        <f ca="1">IFERROR(VLOOKUP($B586,OFFSET(Input!$A$1,0,MATCH(Index!I$6,Input!$1:$1,0)-1,10000,2),2,0),0)</f>
        <v>0</v>
      </c>
      <c r="K586" t="e">
        <f t="shared" ca="1" si="56"/>
        <v>#VALUE!</v>
      </c>
      <c r="L586" s="30">
        <f t="shared" ca="1" si="57"/>
        <v>67.451449303542134</v>
      </c>
      <c r="N586" t="e">
        <f t="shared" ca="1" si="58"/>
        <v>#VALUE!</v>
      </c>
      <c r="O586">
        <f t="shared" ca="1" si="59"/>
        <v>1.981942952229151E-3</v>
      </c>
      <c r="AE586">
        <f ca="1">VLOOKUP($B586,OFFSET(Input!$A$1,0,MATCH(Index!AE$6&amp;" Index",Input!$1:$1,0)-1,10000,2),2,0)</f>
        <v>13.83</v>
      </c>
    </row>
    <row r="587" spans="2:31" x14ac:dyDescent="0.25">
      <c r="B587" s="2">
        <v>38373</v>
      </c>
      <c r="C587">
        <f t="shared" ca="1" si="54"/>
        <v>0</v>
      </c>
      <c r="D587">
        <f t="shared" ca="1" si="55"/>
        <v>0</v>
      </c>
      <c r="E587" t="str">
        <f ca="1">IF($B587&lt;VLOOKUP(E$6&amp;" Equity",Param,4,0),"",IFERROR(VLOOKUP($B587,OFFSET(Input!$A$1,0,MATCH(Index!E$6&amp;" Equity",Input!$1:$1,0)-1,10000,2),2,0),E586))</f>
        <v/>
      </c>
      <c r="F587" s="33">
        <v>91</v>
      </c>
      <c r="H587">
        <f ca="1">IFERROR(VLOOKUP($B587,OFFSET(Input!$A$1,0,MATCH(Index!H$6,Input!$1:$1,0)-1,10000,2),2,0),0)</f>
        <v>0</v>
      </c>
      <c r="I587">
        <f ca="1">IFERROR(VLOOKUP($B587,OFFSET(Input!$A$1,0,MATCH(Index!I$6,Input!$1:$1,0)-1,10000,2),2,0),0)</f>
        <v>0</v>
      </c>
      <c r="K587" t="e">
        <f t="shared" ca="1" si="56"/>
        <v>#VALUE!</v>
      </c>
      <c r="L587" s="30">
        <f t="shared" ca="1" si="57"/>
        <v>67.518225570589976</v>
      </c>
      <c r="N587" t="e">
        <f t="shared" ca="1" si="58"/>
        <v>#VALUE!</v>
      </c>
      <c r="O587">
        <f t="shared" ca="1" si="59"/>
        <v>9.8950038308334796E-4</v>
      </c>
      <c r="AE587">
        <f ca="1">VLOOKUP($B587,OFFSET(Input!$A$1,0,MATCH(Index!AE$6&amp;" Index",Input!$1:$1,0)-1,10000,2),2,0)</f>
        <v>14.36</v>
      </c>
    </row>
    <row r="588" spans="2:31" x14ac:dyDescent="0.25">
      <c r="B588" s="2">
        <v>38376</v>
      </c>
      <c r="C588">
        <f t="shared" ca="1" si="54"/>
        <v>0</v>
      </c>
      <c r="D588">
        <f t="shared" ca="1" si="55"/>
        <v>0</v>
      </c>
      <c r="E588" t="str">
        <f ca="1">IF($B588&lt;VLOOKUP(E$6&amp;" Equity",Param,4,0),"",IFERROR(VLOOKUP($B588,OFFSET(Input!$A$1,0,MATCH(Index!E$6&amp;" Equity",Input!$1:$1,0)-1,10000,2),2,0),E587))</f>
        <v/>
      </c>
      <c r="F588" s="33">
        <v>91.4</v>
      </c>
      <c r="H588">
        <f ca="1">IFERROR(VLOOKUP($B588,OFFSET(Input!$A$1,0,MATCH(Index!H$6,Input!$1:$1,0)-1,10000,2),2,0),0)</f>
        <v>0</v>
      </c>
      <c r="I588">
        <f ca="1">IFERROR(VLOOKUP($B588,OFFSET(Input!$A$1,0,MATCH(Index!I$6,Input!$1:$1,0)-1,10000,2),2,0),0)</f>
        <v>0</v>
      </c>
      <c r="K588" t="e">
        <f t="shared" ca="1" si="56"/>
        <v>#VALUE!</v>
      </c>
      <c r="L588" s="30">
        <f t="shared" ca="1" si="57"/>
        <v>67.81500897969147</v>
      </c>
      <c r="N588" t="e">
        <f t="shared" ca="1" si="58"/>
        <v>#VALUE!</v>
      </c>
      <c r="O588">
        <f t="shared" ca="1" si="59"/>
        <v>4.3859719432542679E-3</v>
      </c>
      <c r="AE588">
        <f ca="1">VLOOKUP($B588,OFFSET(Input!$A$1,0,MATCH(Index!AE$6&amp;" Index",Input!$1:$1,0)-1,10000,2),2,0)</f>
        <v>14.65</v>
      </c>
    </row>
    <row r="589" spans="2:31" x14ac:dyDescent="0.25">
      <c r="B589" s="2">
        <v>38377</v>
      </c>
      <c r="C589">
        <f t="shared" ca="1" si="54"/>
        <v>0</v>
      </c>
      <c r="D589">
        <f t="shared" ca="1" si="55"/>
        <v>0</v>
      </c>
      <c r="E589" t="str">
        <f ca="1">IF($B589&lt;VLOOKUP(E$6&amp;" Equity",Param,4,0),"",IFERROR(VLOOKUP($B589,OFFSET(Input!$A$1,0,MATCH(Index!E$6&amp;" Equity",Input!$1:$1,0)-1,10000,2),2,0),E588))</f>
        <v/>
      </c>
      <c r="F589" s="33">
        <v>90.54</v>
      </c>
      <c r="H589">
        <f ca="1">IFERROR(VLOOKUP($B589,OFFSET(Input!$A$1,0,MATCH(Index!H$6,Input!$1:$1,0)-1,10000,2),2,0),0)</f>
        <v>0</v>
      </c>
      <c r="I589">
        <f ca="1">IFERROR(VLOOKUP($B589,OFFSET(Input!$A$1,0,MATCH(Index!I$6,Input!$1:$1,0)-1,10000,2),2,0),0)</f>
        <v>0</v>
      </c>
      <c r="K589" t="e">
        <f t="shared" ca="1" si="56"/>
        <v>#VALUE!</v>
      </c>
      <c r="L589" s="30">
        <f t="shared" ca="1" si="57"/>
        <v>67.176924650123254</v>
      </c>
      <c r="N589" t="e">
        <f t="shared" ca="1" si="58"/>
        <v>#VALUE!</v>
      </c>
      <c r="O589">
        <f t="shared" ca="1" si="59"/>
        <v>-9.4537364522918298E-3</v>
      </c>
      <c r="AE589">
        <f ca="1">VLOOKUP($B589,OFFSET(Input!$A$1,0,MATCH(Index!AE$6&amp;" Index",Input!$1:$1,0)-1,10000,2),2,0)</f>
        <v>14.06</v>
      </c>
    </row>
    <row r="590" spans="2:31" x14ac:dyDescent="0.25">
      <c r="B590" s="2">
        <v>38378</v>
      </c>
      <c r="C590">
        <f t="shared" ca="1" si="54"/>
        <v>0</v>
      </c>
      <c r="D590">
        <f t="shared" ca="1" si="55"/>
        <v>0</v>
      </c>
      <c r="E590" t="str">
        <f ca="1">IF($B590&lt;VLOOKUP(E$6&amp;" Equity",Param,4,0),"",IFERROR(VLOOKUP($B590,OFFSET(Input!$A$1,0,MATCH(Index!E$6&amp;" Equity",Input!$1:$1,0)-1,10000,2),2,0),E589))</f>
        <v/>
      </c>
      <c r="F590" s="33">
        <v>90.71</v>
      </c>
      <c r="H590">
        <f ca="1">IFERROR(VLOOKUP($B590,OFFSET(Input!$A$1,0,MATCH(Index!H$6,Input!$1:$1,0)-1,10000,2),2,0),0)</f>
        <v>0</v>
      </c>
      <c r="I590">
        <f ca="1">IFERROR(VLOOKUP($B590,OFFSET(Input!$A$1,0,MATCH(Index!I$6,Input!$1:$1,0)-1,10000,2),2,0),0)</f>
        <v>0</v>
      </c>
      <c r="K590" t="e">
        <f t="shared" ca="1" si="56"/>
        <v>#VALUE!</v>
      </c>
      <c r="L590" s="30">
        <f t="shared" ca="1" si="57"/>
        <v>67.303057598991387</v>
      </c>
      <c r="N590" t="e">
        <f t="shared" ca="1" si="58"/>
        <v>#VALUE!</v>
      </c>
      <c r="O590">
        <f t="shared" ca="1" si="59"/>
        <v>1.8758626190401347E-3</v>
      </c>
      <c r="AE590">
        <f ca="1">VLOOKUP($B590,OFFSET(Input!$A$1,0,MATCH(Index!AE$6&amp;" Index",Input!$1:$1,0)-1,10000,2),2,0)</f>
        <v>13.44</v>
      </c>
    </row>
    <row r="591" spans="2:31" x14ac:dyDescent="0.25">
      <c r="B591" s="2">
        <v>38379</v>
      </c>
      <c r="C591">
        <f t="shared" ca="1" si="54"/>
        <v>0</v>
      </c>
      <c r="D591">
        <f t="shared" ca="1" si="55"/>
        <v>0</v>
      </c>
      <c r="E591" t="str">
        <f ca="1">IF($B591&lt;VLOOKUP(E$6&amp;" Equity",Param,4,0),"",IFERROR(VLOOKUP($B591,OFFSET(Input!$A$1,0,MATCH(Index!E$6&amp;" Equity",Input!$1:$1,0)-1,10000,2),2,0),E590))</f>
        <v/>
      </c>
      <c r="F591" s="33">
        <v>90.57</v>
      </c>
      <c r="H591">
        <f ca="1">IFERROR(VLOOKUP($B591,OFFSET(Input!$A$1,0,MATCH(Index!H$6,Input!$1:$1,0)-1,10000,2),2,0),0)</f>
        <v>0</v>
      </c>
      <c r="I591">
        <f ca="1">IFERROR(VLOOKUP($B591,OFFSET(Input!$A$1,0,MATCH(Index!I$6,Input!$1:$1,0)-1,10000,2),2,0),0)</f>
        <v>0</v>
      </c>
      <c r="K591" t="e">
        <f t="shared" ca="1" si="56"/>
        <v>#VALUE!</v>
      </c>
      <c r="L591" s="30">
        <f t="shared" ca="1" si="57"/>
        <v>67.199183405805854</v>
      </c>
      <c r="N591" t="e">
        <f t="shared" ca="1" si="58"/>
        <v>#VALUE!</v>
      </c>
      <c r="O591">
        <f t="shared" ca="1" si="59"/>
        <v>-1.5445722399958139E-3</v>
      </c>
      <c r="AE591">
        <f ca="1">VLOOKUP($B591,OFFSET(Input!$A$1,0,MATCH(Index!AE$6&amp;" Index",Input!$1:$1,0)-1,10000,2),2,0)</f>
        <v>13.24</v>
      </c>
    </row>
    <row r="592" spans="2:31" x14ac:dyDescent="0.25">
      <c r="B592" s="2">
        <v>38380</v>
      </c>
      <c r="C592">
        <f t="shared" ca="1" si="54"/>
        <v>0</v>
      </c>
      <c r="D592">
        <f t="shared" ca="1" si="55"/>
        <v>0</v>
      </c>
      <c r="E592" t="str">
        <f ca="1">IF($B592&lt;VLOOKUP(E$6&amp;" Equity",Param,4,0),"",IFERROR(VLOOKUP($B592,OFFSET(Input!$A$1,0,MATCH(Index!E$6&amp;" Equity",Input!$1:$1,0)-1,10000,2),2,0),E591))</f>
        <v/>
      </c>
      <c r="F592" s="33">
        <v>91.47</v>
      </c>
      <c r="H592">
        <f ca="1">IFERROR(VLOOKUP($B592,OFFSET(Input!$A$1,0,MATCH(Index!H$6,Input!$1:$1,0)-1,10000,2),2,0),0)</f>
        <v>0</v>
      </c>
      <c r="I592">
        <f ca="1">IFERROR(VLOOKUP($B592,OFFSET(Input!$A$1,0,MATCH(Index!I$6,Input!$1:$1,0)-1,10000,2),2,0),0)</f>
        <v>0</v>
      </c>
      <c r="K592" t="e">
        <f t="shared" ca="1" si="56"/>
        <v>#VALUE!</v>
      </c>
      <c r="L592" s="30">
        <f t="shared" ca="1" si="57"/>
        <v>67.866946076284222</v>
      </c>
      <c r="N592" t="e">
        <f t="shared" ca="1" si="58"/>
        <v>#VALUE!</v>
      </c>
      <c r="O592">
        <f t="shared" ca="1" si="59"/>
        <v>9.8880172814160318E-3</v>
      </c>
      <c r="AE592">
        <f ca="1">VLOOKUP($B592,OFFSET(Input!$A$1,0,MATCH(Index!AE$6&amp;" Index",Input!$1:$1,0)-1,10000,2),2,0)</f>
        <v>13.24</v>
      </c>
    </row>
    <row r="593" spans="2:31" x14ac:dyDescent="0.25">
      <c r="B593" s="2">
        <v>38383</v>
      </c>
      <c r="C593">
        <f t="shared" ca="1" si="54"/>
        <v>0</v>
      </c>
      <c r="D593">
        <f t="shared" ca="1" si="55"/>
        <v>0</v>
      </c>
      <c r="E593" t="str">
        <f ca="1">IF($B593&lt;VLOOKUP(E$6&amp;" Equity",Param,4,0),"",IFERROR(VLOOKUP($B593,OFFSET(Input!$A$1,0,MATCH(Index!E$6&amp;" Equity",Input!$1:$1,0)-1,10000,2),2,0),E592))</f>
        <v/>
      </c>
      <c r="F593" s="33">
        <v>91.71</v>
      </c>
      <c r="H593">
        <f ca="1">IFERROR(VLOOKUP($B593,OFFSET(Input!$A$1,0,MATCH(Index!H$6,Input!$1:$1,0)-1,10000,2),2,0),0)</f>
        <v>0</v>
      </c>
      <c r="I593">
        <f ca="1">IFERROR(VLOOKUP($B593,OFFSET(Input!$A$1,0,MATCH(Index!I$6,Input!$1:$1,0)-1,10000,2),2,0),0)</f>
        <v>0</v>
      </c>
      <c r="K593" t="e">
        <f t="shared" ca="1" si="56"/>
        <v>#VALUE!</v>
      </c>
      <c r="L593" s="30">
        <f t="shared" ca="1" si="57"/>
        <v>68.045016121745121</v>
      </c>
      <c r="N593" t="e">
        <f t="shared" ca="1" si="58"/>
        <v>#VALUE!</v>
      </c>
      <c r="O593">
        <f t="shared" ca="1" si="59"/>
        <v>2.6203749025797219E-3</v>
      </c>
      <c r="AE593">
        <f ca="1">VLOOKUP($B593,OFFSET(Input!$A$1,0,MATCH(Index!AE$6&amp;" Index",Input!$1:$1,0)-1,10000,2),2,0)</f>
        <v>12.82</v>
      </c>
    </row>
    <row r="594" spans="2:31" x14ac:dyDescent="0.25">
      <c r="B594" s="2">
        <v>38384</v>
      </c>
      <c r="C594">
        <f t="shared" ca="1" si="54"/>
        <v>1</v>
      </c>
      <c r="D594">
        <f t="shared" ca="1" si="55"/>
        <v>0</v>
      </c>
      <c r="E594" t="str">
        <f ca="1">IF($B594&lt;VLOOKUP(E$6&amp;" Equity",Param,4,0),"",IFERROR(VLOOKUP($B594,OFFSET(Input!$A$1,0,MATCH(Index!E$6&amp;" Equity",Input!$1:$1,0)-1,10000,2),2,0),E593))</f>
        <v/>
      </c>
      <c r="F594" s="33">
        <v>91.25</v>
      </c>
      <c r="H594">
        <f ca="1">IFERROR(VLOOKUP($B594,OFFSET(Input!$A$1,0,MATCH(Index!H$6,Input!$1:$1,0)-1,10000,2),2,0),0)</f>
        <v>0</v>
      </c>
      <c r="I594">
        <f ca="1">IFERROR(VLOOKUP($B594,OFFSET(Input!$A$1,0,MATCH(Index!I$6,Input!$1:$1,0)-1,10000,2),2,0),0)</f>
        <v>0.34460499999999999</v>
      </c>
      <c r="K594" t="e">
        <f t="shared" ca="1" si="56"/>
        <v>#VALUE!</v>
      </c>
      <c r="L594" s="30">
        <f t="shared" ca="1" si="57"/>
        <v>67.959397818011965</v>
      </c>
      <c r="N594" t="e">
        <f t="shared" ca="1" si="58"/>
        <v>#VALUE!</v>
      </c>
      <c r="O594">
        <f t="shared" ca="1" si="59"/>
        <v>-1.2590520051994957E-3</v>
      </c>
      <c r="AE594">
        <f ca="1">VLOOKUP($B594,OFFSET(Input!$A$1,0,MATCH(Index!AE$6&amp;" Index",Input!$1:$1,0)-1,10000,2),2,0)</f>
        <v>12.03</v>
      </c>
    </row>
    <row r="595" spans="2:31" x14ac:dyDescent="0.25">
      <c r="B595" s="2">
        <v>38385</v>
      </c>
      <c r="C595">
        <f t="shared" ca="1" si="54"/>
        <v>0</v>
      </c>
      <c r="D595">
        <f t="shared" ca="1" si="55"/>
        <v>1</v>
      </c>
      <c r="E595" t="str">
        <f ca="1">IF($B595&lt;VLOOKUP(E$6&amp;" Equity",Param,4,0),"",IFERROR(VLOOKUP($B595,OFFSET(Input!$A$1,0,MATCH(Index!E$6&amp;" Equity",Input!$1:$1,0)-1,10000,2),2,0),E594))</f>
        <v/>
      </c>
      <c r="F595" s="33">
        <v>91.43</v>
      </c>
      <c r="H595">
        <f ca="1">IFERROR(VLOOKUP($B595,OFFSET(Input!$A$1,0,MATCH(Index!H$6,Input!$1:$1,0)-1,10000,2),2,0),0)</f>
        <v>0</v>
      </c>
      <c r="I595">
        <f ca="1">IFERROR(VLOOKUP($B595,OFFSET(Input!$A$1,0,MATCH(Index!I$6,Input!$1:$1,0)-1,10000,2),2,0),0)</f>
        <v>0</v>
      </c>
      <c r="K595" t="e">
        <f t="shared" ca="1" si="56"/>
        <v>#VALUE!</v>
      </c>
      <c r="L595" s="30">
        <f t="shared" ca="1" si="57"/>
        <v>68.093454712337902</v>
      </c>
      <c r="N595" t="e">
        <f t="shared" ca="1" si="58"/>
        <v>#VALUE!</v>
      </c>
      <c r="O595">
        <f t="shared" ca="1" si="59"/>
        <v>1.9706597137342748E-3</v>
      </c>
      <c r="AE595">
        <f ca="1">VLOOKUP($B595,OFFSET(Input!$A$1,0,MATCH(Index!AE$6&amp;" Index",Input!$1:$1,0)-1,10000,2),2,0)</f>
        <v>11.66</v>
      </c>
    </row>
    <row r="596" spans="2:31" x14ac:dyDescent="0.25">
      <c r="B596" s="2">
        <v>38386</v>
      </c>
      <c r="C596">
        <f t="shared" ca="1" si="54"/>
        <v>0</v>
      </c>
      <c r="D596">
        <f t="shared" ca="1" si="55"/>
        <v>2</v>
      </c>
      <c r="E596" t="str">
        <f ca="1">IF($B596&lt;VLOOKUP(E$6&amp;" Equity",Param,4,0),"",IFERROR(VLOOKUP($B596,OFFSET(Input!$A$1,0,MATCH(Index!E$6&amp;" Equity",Input!$1:$1,0)-1,10000,2),2,0),E595))</f>
        <v/>
      </c>
      <c r="F596" s="33">
        <v>91.37</v>
      </c>
      <c r="H596">
        <f ca="1">IFERROR(VLOOKUP($B596,OFFSET(Input!$A$1,0,MATCH(Index!H$6,Input!$1:$1,0)-1,10000,2),2,0),0)</f>
        <v>0</v>
      </c>
      <c r="I596">
        <f ca="1">IFERROR(VLOOKUP($B596,OFFSET(Input!$A$1,0,MATCH(Index!I$6,Input!$1:$1,0)-1,10000,2),2,0),0)</f>
        <v>0</v>
      </c>
      <c r="K596" t="e">
        <f t="shared" ca="1" si="56"/>
        <v>#VALUE!</v>
      </c>
      <c r="L596" s="30">
        <f t="shared" ca="1" si="57"/>
        <v>68.048769080895923</v>
      </c>
      <c r="N596" t="e">
        <f t="shared" ca="1" si="58"/>
        <v>#VALUE!</v>
      </c>
      <c r="O596">
        <f t="shared" ca="1" si="59"/>
        <v>-6.5645516580596934E-4</v>
      </c>
      <c r="AE596">
        <f ca="1">VLOOKUP($B596,OFFSET(Input!$A$1,0,MATCH(Index!AE$6&amp;" Index",Input!$1:$1,0)-1,10000,2),2,0)</f>
        <v>11.79</v>
      </c>
    </row>
    <row r="597" spans="2:31" x14ac:dyDescent="0.25">
      <c r="B597" s="2">
        <v>38387</v>
      </c>
      <c r="C597">
        <f t="shared" ca="1" si="54"/>
        <v>0</v>
      </c>
      <c r="D597">
        <f t="shared" ca="1" si="55"/>
        <v>3</v>
      </c>
      <c r="E597" t="str">
        <f ca="1">IF($B597&lt;VLOOKUP(E$6&amp;" Equity",Param,4,0),"",IFERROR(VLOOKUP($B597,OFFSET(Input!$A$1,0,MATCH(Index!E$6&amp;" Equity",Input!$1:$1,0)-1,10000,2),2,0),E596))</f>
        <v/>
      </c>
      <c r="F597" s="33">
        <v>92.66</v>
      </c>
      <c r="H597">
        <f ca="1">IFERROR(VLOOKUP($B597,OFFSET(Input!$A$1,0,MATCH(Index!H$6,Input!$1:$1,0)-1,10000,2),2,0),0)</f>
        <v>0</v>
      </c>
      <c r="I597">
        <f ca="1">IFERROR(VLOOKUP($B597,OFFSET(Input!$A$1,0,MATCH(Index!I$6,Input!$1:$1,0)-1,10000,2),2,0),0)</f>
        <v>0</v>
      </c>
      <c r="K597" t="e">
        <f t="shared" ca="1" si="56"/>
        <v>#VALUE!</v>
      </c>
      <c r="L597" s="30">
        <f t="shared" ca="1" si="57"/>
        <v>69.009510156898486</v>
      </c>
      <c r="N597" t="e">
        <f t="shared" ca="1" si="58"/>
        <v>#VALUE!</v>
      </c>
      <c r="O597">
        <f t="shared" ca="1" si="59"/>
        <v>1.4019682977972911E-2</v>
      </c>
      <c r="AE597">
        <f ca="1">VLOOKUP($B597,OFFSET(Input!$A$1,0,MATCH(Index!AE$6&amp;" Index",Input!$1:$1,0)-1,10000,2),2,0)</f>
        <v>11.21</v>
      </c>
    </row>
    <row r="598" spans="2:31" x14ac:dyDescent="0.25">
      <c r="B598" s="2">
        <v>38390</v>
      </c>
      <c r="C598">
        <f t="shared" ca="1" si="54"/>
        <v>0</v>
      </c>
      <c r="D598">
        <f t="shared" ca="1" si="55"/>
        <v>4</v>
      </c>
      <c r="E598" t="str">
        <f ca="1">IF($B598&lt;VLOOKUP(E$6&amp;" Equity",Param,4,0),"",IFERROR(VLOOKUP($B598,OFFSET(Input!$A$1,0,MATCH(Index!E$6&amp;" Equity",Input!$1:$1,0)-1,10000,2),2,0),E597))</f>
        <v/>
      </c>
      <c r="F598" s="33">
        <v>93.32</v>
      </c>
      <c r="H598">
        <f ca="1">IFERROR(VLOOKUP($B598,OFFSET(Input!$A$1,0,MATCH(Index!H$6,Input!$1:$1,0)-1,10000,2),2,0),0)</f>
        <v>0</v>
      </c>
      <c r="I598">
        <f ca="1">IFERROR(VLOOKUP($B598,OFFSET(Input!$A$1,0,MATCH(Index!I$6,Input!$1:$1,0)-1,10000,2),2,0),0)</f>
        <v>0</v>
      </c>
      <c r="K598" t="e">
        <f t="shared" ca="1" si="56"/>
        <v>#VALUE!</v>
      </c>
      <c r="L598" s="30">
        <f t="shared" ca="1" si="57"/>
        <v>69.501052102760255</v>
      </c>
      <c r="N598" t="e">
        <f t="shared" ca="1" si="58"/>
        <v>#VALUE!</v>
      </c>
      <c r="O598">
        <f t="shared" ca="1" si="59"/>
        <v>7.0975671647267712E-3</v>
      </c>
      <c r="AE598">
        <f ca="1">VLOOKUP($B598,OFFSET(Input!$A$1,0,MATCH(Index!AE$6&amp;" Index",Input!$1:$1,0)-1,10000,2),2,0)</f>
        <v>11.73</v>
      </c>
    </row>
    <row r="599" spans="2:31" x14ac:dyDescent="0.25">
      <c r="B599" s="2">
        <v>38391</v>
      </c>
      <c r="C599">
        <f t="shared" ca="1" si="54"/>
        <v>0</v>
      </c>
      <c r="D599">
        <f t="shared" ca="1" si="55"/>
        <v>5</v>
      </c>
      <c r="E599" t="str">
        <f ca="1">IF($B599&lt;VLOOKUP(E$6&amp;" Equity",Param,4,0),"",IFERROR(VLOOKUP($B599,OFFSET(Input!$A$1,0,MATCH(Index!E$6&amp;" Equity",Input!$1:$1,0)-1,10000,2),2,0),E598))</f>
        <v/>
      </c>
      <c r="F599" s="33">
        <v>93.83</v>
      </c>
      <c r="H599">
        <f ca="1">IFERROR(VLOOKUP($B599,OFFSET(Input!$A$1,0,MATCH(Index!H$6,Input!$1:$1,0)-1,10000,2),2,0),0)</f>
        <v>0</v>
      </c>
      <c r="I599">
        <f ca="1">IFERROR(VLOOKUP($B599,OFFSET(Input!$A$1,0,MATCH(Index!I$6,Input!$1:$1,0)-1,10000,2),2,0),0)</f>
        <v>0</v>
      </c>
      <c r="K599" t="e">
        <f t="shared" ca="1" si="56"/>
        <v>#VALUE!</v>
      </c>
      <c r="L599" s="30">
        <f t="shared" ca="1" si="57"/>
        <v>69.880879970017091</v>
      </c>
      <c r="N599" t="e">
        <f t="shared" ca="1" si="58"/>
        <v>#VALUE!</v>
      </c>
      <c r="O599">
        <f t="shared" ca="1" si="59"/>
        <v>5.4501871487291536E-3</v>
      </c>
      <c r="AE599">
        <f ca="1">VLOOKUP($B599,OFFSET(Input!$A$1,0,MATCH(Index!AE$6&amp;" Index",Input!$1:$1,0)-1,10000,2),2,0)</f>
        <v>11.6</v>
      </c>
    </row>
    <row r="600" spans="2:31" x14ac:dyDescent="0.25">
      <c r="B600" s="2">
        <v>38392</v>
      </c>
      <c r="C600">
        <f t="shared" ca="1" si="54"/>
        <v>0</v>
      </c>
      <c r="D600">
        <f t="shared" ca="1" si="55"/>
        <v>0</v>
      </c>
      <c r="E600" t="str">
        <f ca="1">IF($B600&lt;VLOOKUP(E$6&amp;" Equity",Param,4,0),"",IFERROR(VLOOKUP($B600,OFFSET(Input!$A$1,0,MATCH(Index!E$6&amp;" Equity",Input!$1:$1,0)-1,10000,2),2,0),E599))</f>
        <v/>
      </c>
      <c r="F600" s="33">
        <v>94.07</v>
      </c>
      <c r="H600">
        <f ca="1">IFERROR(VLOOKUP($B600,OFFSET(Input!$A$1,0,MATCH(Index!H$6,Input!$1:$1,0)-1,10000,2),2,0),0)</f>
        <v>0</v>
      </c>
      <c r="I600">
        <f ca="1">IFERROR(VLOOKUP($B600,OFFSET(Input!$A$1,0,MATCH(Index!I$6,Input!$1:$1,0)-1,10000,2),2,0),0)</f>
        <v>0</v>
      </c>
      <c r="K600" t="e">
        <f t="shared" ca="1" si="56"/>
        <v>#VALUE!</v>
      </c>
      <c r="L600" s="30">
        <f t="shared" ca="1" si="57"/>
        <v>70.059622495785021</v>
      </c>
      <c r="N600" t="e">
        <f t="shared" ca="1" si="58"/>
        <v>#VALUE!</v>
      </c>
      <c r="O600">
        <f t="shared" ca="1" si="59"/>
        <v>2.5545516819018219E-3</v>
      </c>
      <c r="AE600">
        <f ca="1">VLOOKUP($B600,OFFSET(Input!$A$1,0,MATCH(Index!AE$6&amp;" Index",Input!$1:$1,0)-1,10000,2),2,0)</f>
        <v>12</v>
      </c>
    </row>
    <row r="601" spans="2:31" x14ac:dyDescent="0.25">
      <c r="B601" s="2">
        <v>38393</v>
      </c>
      <c r="C601">
        <f t="shared" ca="1" si="54"/>
        <v>0</v>
      </c>
      <c r="D601">
        <f t="shared" ca="1" si="55"/>
        <v>0</v>
      </c>
      <c r="E601" t="str">
        <f ca="1">IF($B601&lt;VLOOKUP(E$6&amp;" Equity",Param,4,0),"",IFERROR(VLOOKUP($B601,OFFSET(Input!$A$1,0,MATCH(Index!E$6&amp;" Equity",Input!$1:$1,0)-1,10000,2),2,0),E600))</f>
        <v/>
      </c>
      <c r="F601" s="33">
        <v>92.85</v>
      </c>
      <c r="H601">
        <f ca="1">IFERROR(VLOOKUP($B601,OFFSET(Input!$A$1,0,MATCH(Index!H$6,Input!$1:$1,0)-1,10000,2),2,0),0)</f>
        <v>0</v>
      </c>
      <c r="I601">
        <f ca="1">IFERROR(VLOOKUP($B601,OFFSET(Input!$A$1,0,MATCH(Index!I$6,Input!$1:$1,0)-1,10000,2),2,0),0)</f>
        <v>0</v>
      </c>
      <c r="K601" t="e">
        <f t="shared" ca="1" si="56"/>
        <v>#VALUE!</v>
      </c>
      <c r="L601" s="30">
        <f t="shared" ca="1" si="57"/>
        <v>69.151014656464753</v>
      </c>
      <c r="N601" t="e">
        <f t="shared" ca="1" si="58"/>
        <v>#VALUE!</v>
      </c>
      <c r="O601">
        <f t="shared" ca="1" si="59"/>
        <v>-1.305389818514526E-2</v>
      </c>
      <c r="AE601">
        <f ca="1">VLOOKUP($B601,OFFSET(Input!$A$1,0,MATCH(Index!AE$6&amp;" Index",Input!$1:$1,0)-1,10000,2),2,0)</f>
        <v>11.51</v>
      </c>
    </row>
    <row r="602" spans="2:31" x14ac:dyDescent="0.25">
      <c r="B602" s="2">
        <v>38394</v>
      </c>
      <c r="C602">
        <f t="shared" ca="1" si="54"/>
        <v>0</v>
      </c>
      <c r="D602">
        <f t="shared" ca="1" si="55"/>
        <v>0</v>
      </c>
      <c r="E602" t="str">
        <f ca="1">IF($B602&lt;VLOOKUP(E$6&amp;" Equity",Param,4,0),"",IFERROR(VLOOKUP($B602,OFFSET(Input!$A$1,0,MATCH(Index!E$6&amp;" Equity",Input!$1:$1,0)-1,10000,2),2,0),E601))</f>
        <v/>
      </c>
      <c r="F602" s="33">
        <v>92.79</v>
      </c>
      <c r="H602">
        <f ca="1">IFERROR(VLOOKUP($B602,OFFSET(Input!$A$1,0,MATCH(Index!H$6,Input!$1:$1,0)-1,10000,2),2,0),0)</f>
        <v>0</v>
      </c>
      <c r="I602">
        <f ca="1">IFERROR(VLOOKUP($B602,OFFSET(Input!$A$1,0,MATCH(Index!I$6,Input!$1:$1,0)-1,10000,2),2,0),0)</f>
        <v>0</v>
      </c>
      <c r="K602" t="e">
        <f t="shared" ca="1" si="56"/>
        <v>#VALUE!</v>
      </c>
      <c r="L602" s="30">
        <f t="shared" ca="1" si="57"/>
        <v>69.106329025022788</v>
      </c>
      <c r="N602" t="e">
        <f t="shared" ca="1" si="58"/>
        <v>#VALUE!</v>
      </c>
      <c r="O602">
        <f t="shared" ca="1" si="59"/>
        <v>-6.4641243362668574E-4</v>
      </c>
      <c r="AE602">
        <f ca="1">VLOOKUP($B602,OFFSET(Input!$A$1,0,MATCH(Index!AE$6&amp;" Index",Input!$1:$1,0)-1,10000,2),2,0)</f>
        <v>11.43</v>
      </c>
    </row>
    <row r="603" spans="2:31" x14ac:dyDescent="0.25">
      <c r="B603" s="2">
        <v>38397</v>
      </c>
      <c r="C603">
        <f t="shared" ca="1" si="54"/>
        <v>0</v>
      </c>
      <c r="D603">
        <f t="shared" ca="1" si="55"/>
        <v>0</v>
      </c>
      <c r="E603" t="str">
        <f ca="1">IF($B603&lt;VLOOKUP(E$6&amp;" Equity",Param,4,0),"",IFERROR(VLOOKUP($B603,OFFSET(Input!$A$1,0,MATCH(Index!E$6&amp;" Equity",Input!$1:$1,0)-1,10000,2),2,0),E602))</f>
        <v/>
      </c>
      <c r="F603" s="33">
        <v>93.02</v>
      </c>
      <c r="H603">
        <f ca="1">IFERROR(VLOOKUP($B603,OFFSET(Input!$A$1,0,MATCH(Index!H$6,Input!$1:$1,0)-1,10000,2),2,0),0)</f>
        <v>0</v>
      </c>
      <c r="I603">
        <f ca="1">IFERROR(VLOOKUP($B603,OFFSET(Input!$A$1,0,MATCH(Index!I$6,Input!$1:$1,0)-1,10000,2),2,0),0)</f>
        <v>0</v>
      </c>
      <c r="K603" t="e">
        <f t="shared" ca="1" si="56"/>
        <v>#VALUE!</v>
      </c>
      <c r="L603" s="30">
        <f t="shared" ca="1" si="57"/>
        <v>69.27762394555036</v>
      </c>
      <c r="N603" t="e">
        <f t="shared" ca="1" si="58"/>
        <v>#VALUE!</v>
      </c>
      <c r="O603">
        <f t="shared" ca="1" si="59"/>
        <v>2.4756484308628124E-3</v>
      </c>
      <c r="AE603">
        <f ca="1">VLOOKUP($B603,OFFSET(Input!$A$1,0,MATCH(Index!AE$6&amp;" Index",Input!$1:$1,0)-1,10000,2),2,0)</f>
        <v>11.52</v>
      </c>
    </row>
    <row r="604" spans="2:31" x14ac:dyDescent="0.25">
      <c r="B604" s="2">
        <v>38398</v>
      </c>
      <c r="C604">
        <f t="shared" ca="1" si="54"/>
        <v>0</v>
      </c>
      <c r="D604">
        <f t="shared" ca="1" si="55"/>
        <v>0</v>
      </c>
      <c r="E604" t="str">
        <f ca="1">IF($B604&lt;VLOOKUP(E$6&amp;" Equity",Param,4,0),"",IFERROR(VLOOKUP($B604,OFFSET(Input!$A$1,0,MATCH(Index!E$6&amp;" Equity",Input!$1:$1,0)-1,10000,2),2,0),E603))</f>
        <v/>
      </c>
      <c r="F604" s="33">
        <v>92.64</v>
      </c>
      <c r="H604">
        <f ca="1">IFERROR(VLOOKUP($B604,OFFSET(Input!$A$1,0,MATCH(Index!H$6,Input!$1:$1,0)-1,10000,2),2,0),0)</f>
        <v>0</v>
      </c>
      <c r="I604">
        <f ca="1">IFERROR(VLOOKUP($B604,OFFSET(Input!$A$1,0,MATCH(Index!I$6,Input!$1:$1,0)-1,10000,2),2,0),0)</f>
        <v>0</v>
      </c>
      <c r="K604" t="e">
        <f t="shared" ca="1" si="56"/>
        <v>#VALUE!</v>
      </c>
      <c r="L604" s="30">
        <f t="shared" ca="1" si="57"/>
        <v>68.994614946417812</v>
      </c>
      <c r="N604" t="e">
        <f t="shared" ca="1" si="58"/>
        <v>#VALUE!</v>
      </c>
      <c r="O604">
        <f t="shared" ca="1" si="59"/>
        <v>-4.0935099712659396E-3</v>
      </c>
      <c r="AE604">
        <f ca="1">VLOOKUP($B604,OFFSET(Input!$A$1,0,MATCH(Index!AE$6&amp;" Index",Input!$1:$1,0)-1,10000,2),2,0)</f>
        <v>11.27</v>
      </c>
    </row>
    <row r="605" spans="2:31" x14ac:dyDescent="0.25">
      <c r="B605" s="2">
        <v>38399</v>
      </c>
      <c r="C605">
        <f t="shared" ca="1" si="54"/>
        <v>0</v>
      </c>
      <c r="D605">
        <f t="shared" ca="1" si="55"/>
        <v>0</v>
      </c>
      <c r="E605" t="str">
        <f ca="1">IF($B605&lt;VLOOKUP(E$6&amp;" Equity",Param,4,0),"",IFERROR(VLOOKUP($B605,OFFSET(Input!$A$1,0,MATCH(Index!E$6&amp;" Equity",Input!$1:$1,0)-1,10000,2),2,0),E604))</f>
        <v/>
      </c>
      <c r="F605" s="33">
        <v>92.21</v>
      </c>
      <c r="H605">
        <f ca="1">IFERROR(VLOOKUP($B605,OFFSET(Input!$A$1,0,MATCH(Index!H$6,Input!$1:$1,0)-1,10000,2),2,0),0)</f>
        <v>0</v>
      </c>
      <c r="I605">
        <f ca="1">IFERROR(VLOOKUP($B605,OFFSET(Input!$A$1,0,MATCH(Index!I$6,Input!$1:$1,0)-1,10000,2),2,0),0)</f>
        <v>0</v>
      </c>
      <c r="K605" t="e">
        <f t="shared" ca="1" si="56"/>
        <v>#VALUE!</v>
      </c>
      <c r="L605" s="30">
        <f t="shared" ca="1" si="57"/>
        <v>68.674367921083615</v>
      </c>
      <c r="N605" t="e">
        <f t="shared" ca="1" si="58"/>
        <v>#VALUE!</v>
      </c>
      <c r="O605">
        <f t="shared" ca="1" si="59"/>
        <v>-4.652429273635331E-3</v>
      </c>
      <c r="AE605">
        <f ca="1">VLOOKUP($B605,OFFSET(Input!$A$1,0,MATCH(Index!AE$6&amp;" Index",Input!$1:$1,0)-1,10000,2),2,0)</f>
        <v>11.1</v>
      </c>
    </row>
    <row r="606" spans="2:31" x14ac:dyDescent="0.25">
      <c r="B606" s="2">
        <v>38400</v>
      </c>
      <c r="C606">
        <f t="shared" ca="1" si="54"/>
        <v>0</v>
      </c>
      <c r="D606">
        <f t="shared" ca="1" si="55"/>
        <v>0</v>
      </c>
      <c r="E606" t="str">
        <f ca="1">IF($B606&lt;VLOOKUP(E$6&amp;" Equity",Param,4,0),"",IFERROR(VLOOKUP($B606,OFFSET(Input!$A$1,0,MATCH(Index!E$6&amp;" Equity",Input!$1:$1,0)-1,10000,2),2,0),E605))</f>
        <v/>
      </c>
      <c r="F606" s="33">
        <v>91.64</v>
      </c>
      <c r="H606">
        <f ca="1">IFERROR(VLOOKUP($B606,OFFSET(Input!$A$1,0,MATCH(Index!H$6,Input!$1:$1,0)-1,10000,2),2,0),0)</f>
        <v>0</v>
      </c>
      <c r="I606">
        <f ca="1">IFERROR(VLOOKUP($B606,OFFSET(Input!$A$1,0,MATCH(Index!I$6,Input!$1:$1,0)-1,10000,2),2,0),0)</f>
        <v>0</v>
      </c>
      <c r="K606" t="e">
        <f t="shared" ca="1" si="56"/>
        <v>#VALUE!</v>
      </c>
      <c r="L606" s="30">
        <f t="shared" ca="1" si="57"/>
        <v>68.2498544223848</v>
      </c>
      <c r="N606" t="e">
        <f t="shared" ca="1" si="58"/>
        <v>#VALUE!</v>
      </c>
      <c r="O606">
        <f t="shared" ca="1" si="59"/>
        <v>-6.2007269657550733E-3</v>
      </c>
      <c r="AE606">
        <f ca="1">VLOOKUP($B606,OFFSET(Input!$A$1,0,MATCH(Index!AE$6&amp;" Index",Input!$1:$1,0)-1,10000,2),2,0)</f>
        <v>11.77</v>
      </c>
    </row>
    <row r="607" spans="2:31" x14ac:dyDescent="0.25">
      <c r="B607" s="2">
        <v>38401</v>
      </c>
      <c r="C607">
        <f t="shared" ca="1" si="54"/>
        <v>0</v>
      </c>
      <c r="D607">
        <f t="shared" ca="1" si="55"/>
        <v>0</v>
      </c>
      <c r="E607" t="str">
        <f ca="1">IF($B607&lt;VLOOKUP(E$6&amp;" Equity",Param,4,0),"",IFERROR(VLOOKUP($B607,OFFSET(Input!$A$1,0,MATCH(Index!E$6&amp;" Equity",Input!$1:$1,0)-1,10000,2),2,0),E606))</f>
        <v/>
      </c>
      <c r="F607" s="33">
        <v>90.88</v>
      </c>
      <c r="H607">
        <f ca="1">IFERROR(VLOOKUP($B607,OFFSET(Input!$A$1,0,MATCH(Index!H$6,Input!$1:$1,0)-1,10000,2),2,0),0)</f>
        <v>0</v>
      </c>
      <c r="I607">
        <f ca="1">IFERROR(VLOOKUP($B607,OFFSET(Input!$A$1,0,MATCH(Index!I$6,Input!$1:$1,0)-1,10000,2),2,0),0)</f>
        <v>0</v>
      </c>
      <c r="K607" t="e">
        <f t="shared" ca="1" si="56"/>
        <v>#VALUE!</v>
      </c>
      <c r="L607" s="30">
        <f t="shared" ca="1" si="57"/>
        <v>67.683836424119704</v>
      </c>
      <c r="N607" t="e">
        <f t="shared" ca="1" si="58"/>
        <v>#VALUE!</v>
      </c>
      <c r="O607">
        <f t="shared" ca="1" si="59"/>
        <v>-8.3279026124537334E-3</v>
      </c>
      <c r="AE607">
        <f ca="1">VLOOKUP($B607,OFFSET(Input!$A$1,0,MATCH(Index!AE$6&amp;" Index",Input!$1:$1,0)-1,10000,2),2,0)</f>
        <v>11.18</v>
      </c>
    </row>
    <row r="608" spans="2:31" x14ac:dyDescent="0.25">
      <c r="B608" s="2">
        <v>38405</v>
      </c>
      <c r="C608">
        <f t="shared" ca="1" si="54"/>
        <v>0</v>
      </c>
      <c r="D608">
        <f t="shared" ca="1" si="55"/>
        <v>0</v>
      </c>
      <c r="E608" t="str">
        <f ca="1">IF($B608&lt;VLOOKUP(E$6&amp;" Equity",Param,4,0),"",IFERROR(VLOOKUP($B608,OFFSET(Input!$A$1,0,MATCH(Index!E$6&amp;" Equity",Input!$1:$1,0)-1,10000,2),2,0),E607))</f>
        <v/>
      </c>
      <c r="F608" s="33">
        <v>90.43</v>
      </c>
      <c r="H608">
        <f ca="1">IFERROR(VLOOKUP($B608,OFFSET(Input!$A$1,0,MATCH(Index!H$6,Input!$1:$1,0)-1,10000,2),2,0),0)</f>
        <v>0</v>
      </c>
      <c r="I608">
        <f ca="1">IFERROR(VLOOKUP($B608,OFFSET(Input!$A$1,0,MATCH(Index!I$6,Input!$1:$1,0)-1,10000,2),2,0),0)</f>
        <v>0</v>
      </c>
      <c r="K608" t="e">
        <f t="shared" ca="1" si="56"/>
        <v>#VALUE!</v>
      </c>
      <c r="L608" s="30">
        <f t="shared" ca="1" si="57"/>
        <v>67.348694188304862</v>
      </c>
      <c r="N608" t="e">
        <f t="shared" ca="1" si="58"/>
        <v>#VALUE!</v>
      </c>
      <c r="O608">
        <f t="shared" ca="1" si="59"/>
        <v>-4.9638842204523291E-3</v>
      </c>
      <c r="AE608">
        <f ca="1">VLOOKUP($B608,OFFSET(Input!$A$1,0,MATCH(Index!AE$6&amp;" Index",Input!$1:$1,0)-1,10000,2),2,0)</f>
        <v>13.14</v>
      </c>
    </row>
    <row r="609" spans="2:31" x14ac:dyDescent="0.25">
      <c r="B609" s="2">
        <v>38406</v>
      </c>
      <c r="C609">
        <f t="shared" ca="1" si="54"/>
        <v>0</v>
      </c>
      <c r="D609">
        <f t="shared" ca="1" si="55"/>
        <v>0</v>
      </c>
      <c r="E609" t="str">
        <f ca="1">IF($B609&lt;VLOOKUP(E$6&amp;" Equity",Param,4,0),"",IFERROR(VLOOKUP($B609,OFFSET(Input!$A$1,0,MATCH(Index!E$6&amp;" Equity",Input!$1:$1,0)-1,10000,2),2,0),E608))</f>
        <v/>
      </c>
      <c r="F609" s="33">
        <v>90.75</v>
      </c>
      <c r="H609">
        <f ca="1">IFERROR(VLOOKUP($B609,OFFSET(Input!$A$1,0,MATCH(Index!H$6,Input!$1:$1,0)-1,10000,2),2,0),0)</f>
        <v>0</v>
      </c>
      <c r="I609">
        <f ca="1">IFERROR(VLOOKUP($B609,OFFSET(Input!$A$1,0,MATCH(Index!I$6,Input!$1:$1,0)-1,10000,2),2,0),0)</f>
        <v>0</v>
      </c>
      <c r="K609" t="e">
        <f t="shared" ca="1" si="56"/>
        <v>#VALUE!</v>
      </c>
      <c r="L609" s="30">
        <f t="shared" ca="1" si="57"/>
        <v>67.587017555995416</v>
      </c>
      <c r="N609" t="e">
        <f t="shared" ca="1" si="58"/>
        <v>#VALUE!</v>
      </c>
      <c r="O609">
        <f t="shared" ca="1" si="59"/>
        <v>3.5324023925713179E-3</v>
      </c>
      <c r="AE609">
        <f ca="1">VLOOKUP($B609,OFFSET(Input!$A$1,0,MATCH(Index!AE$6&amp;" Index",Input!$1:$1,0)-1,10000,2),2,0)</f>
        <v>12.39</v>
      </c>
    </row>
    <row r="610" spans="2:31" x14ac:dyDescent="0.25">
      <c r="B610" s="2">
        <v>38407</v>
      </c>
      <c r="C610">
        <f t="shared" ca="1" si="54"/>
        <v>0</v>
      </c>
      <c r="D610">
        <f t="shared" ca="1" si="55"/>
        <v>0</v>
      </c>
      <c r="E610" t="str">
        <f ca="1">IF($B610&lt;VLOOKUP(E$6&amp;" Equity",Param,4,0),"",IFERROR(VLOOKUP($B610,OFFSET(Input!$A$1,0,MATCH(Index!E$6&amp;" Equity",Input!$1:$1,0)-1,10000,2),2,0),E609))</f>
        <v/>
      </c>
      <c r="F610" s="33">
        <v>90.61</v>
      </c>
      <c r="H610">
        <f ca="1">IFERROR(VLOOKUP($B610,OFFSET(Input!$A$1,0,MATCH(Index!H$6,Input!$1:$1,0)-1,10000,2),2,0),0)</f>
        <v>0</v>
      </c>
      <c r="I610">
        <f ca="1">IFERROR(VLOOKUP($B610,OFFSET(Input!$A$1,0,MATCH(Index!I$6,Input!$1:$1,0)-1,10000,2),2,0),0)</f>
        <v>0</v>
      </c>
      <c r="K610" t="e">
        <f t="shared" ca="1" si="56"/>
        <v>#VALUE!</v>
      </c>
      <c r="L610" s="30">
        <f t="shared" ca="1" si="57"/>
        <v>67.482751082630799</v>
      </c>
      <c r="N610" t="e">
        <f t="shared" ca="1" si="58"/>
        <v>#VALUE!</v>
      </c>
      <c r="O610">
        <f t="shared" ca="1" si="59"/>
        <v>-1.5438909109908173E-3</v>
      </c>
      <c r="AE610">
        <f ca="1">VLOOKUP($B610,OFFSET(Input!$A$1,0,MATCH(Index!AE$6&amp;" Index",Input!$1:$1,0)-1,10000,2),2,0)</f>
        <v>11.57</v>
      </c>
    </row>
    <row r="611" spans="2:31" x14ac:dyDescent="0.25">
      <c r="B611" s="2">
        <v>38408</v>
      </c>
      <c r="C611">
        <f t="shared" ca="1" si="54"/>
        <v>0</v>
      </c>
      <c r="D611">
        <f t="shared" ca="1" si="55"/>
        <v>0</v>
      </c>
      <c r="E611" t="str">
        <f ca="1">IF($B611&lt;VLOOKUP(E$6&amp;" Equity",Param,4,0),"",IFERROR(VLOOKUP($B611,OFFSET(Input!$A$1,0,MATCH(Index!E$6&amp;" Equity",Input!$1:$1,0)-1,10000,2),2,0),E610))</f>
        <v/>
      </c>
      <c r="F611" s="33">
        <v>90.99</v>
      </c>
      <c r="H611">
        <f ca="1">IFERROR(VLOOKUP($B611,OFFSET(Input!$A$1,0,MATCH(Index!H$6,Input!$1:$1,0)-1,10000,2),2,0),0)</f>
        <v>0</v>
      </c>
      <c r="I611">
        <f ca="1">IFERROR(VLOOKUP($B611,OFFSET(Input!$A$1,0,MATCH(Index!I$6,Input!$1:$1,0)-1,10000,2),2,0),0)</f>
        <v>0</v>
      </c>
      <c r="K611" t="e">
        <f t="shared" ca="1" si="56"/>
        <v>#VALUE!</v>
      </c>
      <c r="L611" s="30">
        <f t="shared" ca="1" si="57"/>
        <v>67.765760081763332</v>
      </c>
      <c r="N611" t="e">
        <f t="shared" ca="1" si="58"/>
        <v>#VALUE!</v>
      </c>
      <c r="O611">
        <f t="shared" ca="1" si="59"/>
        <v>4.1850281346300878E-3</v>
      </c>
      <c r="AE611">
        <f ca="1">VLOOKUP($B611,OFFSET(Input!$A$1,0,MATCH(Index!AE$6&amp;" Index",Input!$1:$1,0)-1,10000,2),2,0)</f>
        <v>11.49</v>
      </c>
    </row>
    <row r="612" spans="2:31" x14ac:dyDescent="0.25">
      <c r="B612" s="2">
        <v>38411</v>
      </c>
      <c r="C612">
        <f t="shared" ca="1" si="54"/>
        <v>0</v>
      </c>
      <c r="D612">
        <f t="shared" ca="1" si="55"/>
        <v>0</v>
      </c>
      <c r="E612" t="str">
        <f ca="1">IF($B612&lt;VLOOKUP(E$6&amp;" Equity",Param,4,0),"",IFERROR(VLOOKUP($B612,OFFSET(Input!$A$1,0,MATCH(Index!E$6&amp;" Equity",Input!$1:$1,0)-1,10000,2),2,0),E611))</f>
        <v/>
      </c>
      <c r="F612" s="33">
        <v>90.05</v>
      </c>
      <c r="H612">
        <f ca="1">IFERROR(VLOOKUP($B612,OFFSET(Input!$A$1,0,MATCH(Index!H$6,Input!$1:$1,0)-1,10000,2),2,0),0)</f>
        <v>0</v>
      </c>
      <c r="I612">
        <f ca="1">IFERROR(VLOOKUP($B612,OFFSET(Input!$A$1,0,MATCH(Index!I$6,Input!$1:$1,0)-1,10000,2),2,0),0)</f>
        <v>0</v>
      </c>
      <c r="K612" t="e">
        <f t="shared" ca="1" si="56"/>
        <v>#VALUE!</v>
      </c>
      <c r="L612" s="30">
        <f t="shared" ca="1" si="57"/>
        <v>67.065685189172299</v>
      </c>
      <c r="N612" t="e">
        <f t="shared" ca="1" si="58"/>
        <v>#VALUE!</v>
      </c>
      <c r="O612">
        <f t="shared" ca="1" si="59"/>
        <v>-1.0384538746634477E-2</v>
      </c>
      <c r="AE612">
        <f ca="1">VLOOKUP($B612,OFFSET(Input!$A$1,0,MATCH(Index!AE$6&amp;" Index",Input!$1:$1,0)-1,10000,2),2,0)</f>
        <v>12.08</v>
      </c>
    </row>
    <row r="613" spans="2:31" x14ac:dyDescent="0.25">
      <c r="B613" s="2">
        <v>38412</v>
      </c>
      <c r="C613">
        <f t="shared" ca="1" si="54"/>
        <v>1</v>
      </c>
      <c r="D613">
        <f t="shared" ca="1" si="55"/>
        <v>0</v>
      </c>
      <c r="E613" t="str">
        <f ca="1">IF($B613&lt;VLOOKUP(E$6&amp;" Equity",Param,4,0),"",IFERROR(VLOOKUP($B613,OFFSET(Input!$A$1,0,MATCH(Index!E$6&amp;" Equity",Input!$1:$1,0)-1,10000,2),2,0),E612))</f>
        <v/>
      </c>
      <c r="F613" s="33">
        <v>89.74</v>
      </c>
      <c r="H613">
        <f ca="1">IFERROR(VLOOKUP($B613,OFFSET(Input!$A$1,0,MATCH(Index!H$6,Input!$1:$1,0)-1,10000,2),2,0),0)</f>
        <v>0</v>
      </c>
      <c r="I613">
        <f ca="1">IFERROR(VLOOKUP($B613,OFFSET(Input!$A$1,0,MATCH(Index!I$6,Input!$1:$1,0)-1,10000,2),2,0),0)</f>
        <v>0.282331</v>
      </c>
      <c r="K613" t="e">
        <f t="shared" ca="1" si="56"/>
        <v>#VALUE!</v>
      </c>
      <c r="L613" s="30">
        <f t="shared" ca="1" si="57"/>
        <v>67.045078410232833</v>
      </c>
      <c r="N613" t="e">
        <f t="shared" ca="1" si="58"/>
        <v>#VALUE!</v>
      </c>
      <c r="O613">
        <f t="shared" ca="1" si="59"/>
        <v>-3.0730984670548624E-4</v>
      </c>
      <c r="AE613">
        <f ca="1">VLOOKUP($B613,OFFSET(Input!$A$1,0,MATCH(Index!AE$6&amp;" Index",Input!$1:$1,0)-1,10000,2),2,0)</f>
        <v>12.04</v>
      </c>
    </row>
    <row r="614" spans="2:31" x14ac:dyDescent="0.25">
      <c r="B614" s="2">
        <v>38413</v>
      </c>
      <c r="C614">
        <f t="shared" ca="1" si="54"/>
        <v>0</v>
      </c>
      <c r="D614">
        <f t="shared" ca="1" si="55"/>
        <v>1</v>
      </c>
      <c r="E614" t="str">
        <f ca="1">IF($B614&lt;VLOOKUP(E$6&amp;" Equity",Param,4,0),"",IFERROR(VLOOKUP($B614,OFFSET(Input!$A$1,0,MATCH(Index!E$6&amp;" Equity",Input!$1:$1,0)-1,10000,2),2,0),E613))</f>
        <v/>
      </c>
      <c r="F614" s="33">
        <v>89.59</v>
      </c>
      <c r="H614">
        <f ca="1">IFERROR(VLOOKUP($B614,OFFSET(Input!$A$1,0,MATCH(Index!H$6,Input!$1:$1,0)-1,10000,2),2,0),0)</f>
        <v>0</v>
      </c>
      <c r="I614">
        <f ca="1">IFERROR(VLOOKUP($B614,OFFSET(Input!$A$1,0,MATCH(Index!I$6,Input!$1:$1,0)-1,10000,2),2,0),0)</f>
        <v>0</v>
      </c>
      <c r="K614" t="e">
        <f t="shared" ca="1" si="56"/>
        <v>#VALUE!</v>
      </c>
      <c r="L614" s="30">
        <f t="shared" ca="1" si="57"/>
        <v>66.933012867982626</v>
      </c>
      <c r="N614" t="e">
        <f t="shared" ca="1" si="58"/>
        <v>#VALUE!</v>
      </c>
      <c r="O614">
        <f t="shared" ca="1" si="59"/>
        <v>-1.6728939383499884E-3</v>
      </c>
      <c r="AE614">
        <f ca="1">VLOOKUP($B614,OFFSET(Input!$A$1,0,MATCH(Index!AE$6&amp;" Index",Input!$1:$1,0)-1,10000,2),2,0)</f>
        <v>12.5</v>
      </c>
    </row>
    <row r="615" spans="2:31" x14ac:dyDescent="0.25">
      <c r="B615" s="2">
        <v>38414</v>
      </c>
      <c r="C615">
        <f t="shared" ca="1" si="54"/>
        <v>0</v>
      </c>
      <c r="D615">
        <f t="shared" ca="1" si="55"/>
        <v>2</v>
      </c>
      <c r="E615" t="str">
        <f ca="1">IF($B615&lt;VLOOKUP(E$6&amp;" Equity",Param,4,0),"",IFERROR(VLOOKUP($B615,OFFSET(Input!$A$1,0,MATCH(Index!E$6&amp;" Equity",Input!$1:$1,0)-1,10000,2),2,0),E614))</f>
        <v/>
      </c>
      <c r="F615" s="33">
        <v>89.55</v>
      </c>
      <c r="H615">
        <f ca="1">IFERROR(VLOOKUP($B615,OFFSET(Input!$A$1,0,MATCH(Index!H$6,Input!$1:$1,0)-1,10000,2),2,0),0)</f>
        <v>0</v>
      </c>
      <c r="I615">
        <f ca="1">IFERROR(VLOOKUP($B615,OFFSET(Input!$A$1,0,MATCH(Index!I$6,Input!$1:$1,0)-1,10000,2),2,0),0)</f>
        <v>0</v>
      </c>
      <c r="K615" t="e">
        <f t="shared" ca="1" si="56"/>
        <v>#VALUE!</v>
      </c>
      <c r="L615" s="30">
        <f t="shared" ca="1" si="57"/>
        <v>66.903128723382565</v>
      </c>
      <c r="N615" t="e">
        <f t="shared" ca="1" si="58"/>
        <v>#VALUE!</v>
      </c>
      <c r="O615">
        <f t="shared" ca="1" si="59"/>
        <v>-4.465781027663178E-4</v>
      </c>
      <c r="AE615">
        <f ca="1">VLOOKUP($B615,OFFSET(Input!$A$1,0,MATCH(Index!AE$6&amp;" Index",Input!$1:$1,0)-1,10000,2),2,0)</f>
        <v>12.93</v>
      </c>
    </row>
    <row r="616" spans="2:31" x14ac:dyDescent="0.25">
      <c r="B616" s="2">
        <v>38415</v>
      </c>
      <c r="C616">
        <f t="shared" ca="1" si="54"/>
        <v>0</v>
      </c>
      <c r="D616">
        <f t="shared" ca="1" si="55"/>
        <v>3</v>
      </c>
      <c r="E616" t="str">
        <f ca="1">IF($B616&lt;VLOOKUP(E$6&amp;" Equity",Param,4,0),"",IFERROR(VLOOKUP($B616,OFFSET(Input!$A$1,0,MATCH(Index!E$6&amp;" Equity",Input!$1:$1,0)-1,10000,2),2,0),E615))</f>
        <v/>
      </c>
      <c r="F616" s="33">
        <v>90.44</v>
      </c>
      <c r="H616">
        <f ca="1">IFERROR(VLOOKUP($B616,OFFSET(Input!$A$1,0,MATCH(Index!H$6,Input!$1:$1,0)-1,10000,2),2,0),0)</f>
        <v>0</v>
      </c>
      <c r="I616">
        <f ca="1">IFERROR(VLOOKUP($B616,OFFSET(Input!$A$1,0,MATCH(Index!I$6,Input!$1:$1,0)-1,10000,2),2,0),0)</f>
        <v>0</v>
      </c>
      <c r="K616" t="e">
        <f t="shared" ca="1" si="56"/>
        <v>#VALUE!</v>
      </c>
      <c r="L616" s="30">
        <f t="shared" ca="1" si="57"/>
        <v>67.568050940733883</v>
      </c>
      <c r="N616" t="e">
        <f t="shared" ca="1" si="58"/>
        <v>#VALUE!</v>
      </c>
      <c r="O616">
        <f t="shared" ca="1" si="59"/>
        <v>9.8895189030483513E-3</v>
      </c>
      <c r="AE616">
        <f ca="1">VLOOKUP($B616,OFFSET(Input!$A$1,0,MATCH(Index!AE$6&amp;" Index",Input!$1:$1,0)-1,10000,2),2,0)</f>
        <v>11.94</v>
      </c>
    </row>
    <row r="617" spans="2:31" x14ac:dyDescent="0.25">
      <c r="B617" s="2">
        <v>38418</v>
      </c>
      <c r="C617">
        <f t="shared" ca="1" si="54"/>
        <v>0</v>
      </c>
      <c r="D617">
        <f t="shared" ca="1" si="55"/>
        <v>4</v>
      </c>
      <c r="E617" t="str">
        <f ca="1">IF($B617&lt;VLOOKUP(E$6&amp;" Equity",Param,4,0),"",IFERROR(VLOOKUP($B617,OFFSET(Input!$A$1,0,MATCH(Index!E$6&amp;" Equity",Input!$1:$1,0)-1,10000,2),2,0),E616))</f>
        <v/>
      </c>
      <c r="F617" s="33">
        <v>90.87</v>
      </c>
      <c r="H617">
        <f ca="1">IFERROR(VLOOKUP($B617,OFFSET(Input!$A$1,0,MATCH(Index!H$6,Input!$1:$1,0)-1,10000,2),2,0),0)</f>
        <v>0</v>
      </c>
      <c r="I617">
        <f ca="1">IFERROR(VLOOKUP($B617,OFFSET(Input!$A$1,0,MATCH(Index!I$6,Input!$1:$1,0)-1,10000,2),2,0),0)</f>
        <v>0</v>
      </c>
      <c r="K617" t="e">
        <f t="shared" ca="1" si="56"/>
        <v>#VALUE!</v>
      </c>
      <c r="L617" s="30">
        <f t="shared" ca="1" si="57"/>
        <v>67.88930549518453</v>
      </c>
      <c r="N617" t="e">
        <f t="shared" ca="1" si="58"/>
        <v>#VALUE!</v>
      </c>
      <c r="O617">
        <f t="shared" ca="1" si="59"/>
        <v>4.7432662974867092E-3</v>
      </c>
      <c r="AE617">
        <f ca="1">VLOOKUP($B617,OFFSET(Input!$A$1,0,MATCH(Index!AE$6&amp;" Index",Input!$1:$1,0)-1,10000,2),2,0)</f>
        <v>12.26</v>
      </c>
    </row>
    <row r="618" spans="2:31" x14ac:dyDescent="0.25">
      <c r="B618" s="2">
        <v>38419</v>
      </c>
      <c r="C618">
        <f t="shared" ca="1" si="54"/>
        <v>0</v>
      </c>
      <c r="D618">
        <f t="shared" ca="1" si="55"/>
        <v>5</v>
      </c>
      <c r="E618" t="str">
        <f ca="1">IF($B618&lt;VLOOKUP(E$6&amp;" Equity",Param,4,0),"",IFERROR(VLOOKUP($B618,OFFSET(Input!$A$1,0,MATCH(Index!E$6&amp;" Equity",Input!$1:$1,0)-1,10000,2),2,0),E617))</f>
        <v/>
      </c>
      <c r="F618" s="33">
        <v>89.98</v>
      </c>
      <c r="H618">
        <f ca="1">IFERROR(VLOOKUP($B618,OFFSET(Input!$A$1,0,MATCH(Index!H$6,Input!$1:$1,0)-1,10000,2),2,0),0)</f>
        <v>0</v>
      </c>
      <c r="I618">
        <f ca="1">IFERROR(VLOOKUP($B618,OFFSET(Input!$A$1,0,MATCH(Index!I$6,Input!$1:$1,0)-1,10000,2),2,0),0)</f>
        <v>0</v>
      </c>
      <c r="K618" t="e">
        <f t="shared" ca="1" si="56"/>
        <v>#VALUE!</v>
      </c>
      <c r="L618" s="30">
        <f t="shared" ca="1" si="57"/>
        <v>67.224383277833212</v>
      </c>
      <c r="N618" t="e">
        <f t="shared" ca="1" si="58"/>
        <v>#VALUE!</v>
      </c>
      <c r="O618">
        <f t="shared" ca="1" si="59"/>
        <v>-9.8424902942294088E-3</v>
      </c>
      <c r="AE618">
        <f ca="1">VLOOKUP($B618,OFFSET(Input!$A$1,0,MATCH(Index!AE$6&amp;" Index",Input!$1:$1,0)-1,10000,2),2,0)</f>
        <v>12.4</v>
      </c>
    </row>
    <row r="619" spans="2:31" x14ac:dyDescent="0.25">
      <c r="B619" s="2">
        <v>38420</v>
      </c>
      <c r="C619">
        <f t="shared" ca="1" si="54"/>
        <v>0</v>
      </c>
      <c r="D619">
        <f t="shared" ca="1" si="55"/>
        <v>0</v>
      </c>
      <c r="E619" t="str">
        <f ca="1">IF($B619&lt;VLOOKUP(E$6&amp;" Equity",Param,4,0),"",IFERROR(VLOOKUP($B619,OFFSET(Input!$A$1,0,MATCH(Index!E$6&amp;" Equity",Input!$1:$1,0)-1,10000,2),2,0),E618))</f>
        <v/>
      </c>
      <c r="F619" s="33">
        <v>88.61</v>
      </c>
      <c r="H619">
        <f ca="1">IFERROR(VLOOKUP($B619,OFFSET(Input!$A$1,0,MATCH(Index!H$6,Input!$1:$1,0)-1,10000,2),2,0),0)</f>
        <v>0</v>
      </c>
      <c r="I619">
        <f ca="1">IFERROR(VLOOKUP($B619,OFFSET(Input!$A$1,0,MATCH(Index!I$6,Input!$1:$1,0)-1,10000,2),2,0),0)</f>
        <v>0</v>
      </c>
      <c r="K619" t="e">
        <f t="shared" ca="1" si="56"/>
        <v>#VALUE!</v>
      </c>
      <c r="L619" s="30">
        <f t="shared" ca="1" si="57"/>
        <v>66.200851325281178</v>
      </c>
      <c r="N619" t="e">
        <f t="shared" ca="1" si="58"/>
        <v>#VALUE!</v>
      </c>
      <c r="O619">
        <f t="shared" ca="1" si="59"/>
        <v>-1.5342705353815236E-2</v>
      </c>
      <c r="AE619">
        <f ca="1">VLOOKUP($B619,OFFSET(Input!$A$1,0,MATCH(Index!AE$6&amp;" Index",Input!$1:$1,0)-1,10000,2),2,0)</f>
        <v>12.7</v>
      </c>
    </row>
    <row r="620" spans="2:31" x14ac:dyDescent="0.25">
      <c r="B620" s="2">
        <v>38421</v>
      </c>
      <c r="C620">
        <f t="shared" ca="1" si="54"/>
        <v>0</v>
      </c>
      <c r="D620">
        <f t="shared" ca="1" si="55"/>
        <v>0</v>
      </c>
      <c r="E620" t="str">
        <f ca="1">IF($B620&lt;VLOOKUP(E$6&amp;" Equity",Param,4,0),"",IFERROR(VLOOKUP($B620,OFFSET(Input!$A$1,0,MATCH(Index!E$6&amp;" Equity",Input!$1:$1,0)-1,10000,2),2,0),E619))</f>
        <v/>
      </c>
      <c r="F620" s="33">
        <v>89.04</v>
      </c>
      <c r="H620">
        <f ca="1">IFERROR(VLOOKUP($B620,OFFSET(Input!$A$1,0,MATCH(Index!H$6,Input!$1:$1,0)-1,10000,2),2,0),0)</f>
        <v>0</v>
      </c>
      <c r="I620">
        <f ca="1">IFERROR(VLOOKUP($B620,OFFSET(Input!$A$1,0,MATCH(Index!I$6,Input!$1:$1,0)-1,10000,2),2,0),0)</f>
        <v>0</v>
      </c>
      <c r="K620" t="e">
        <f t="shared" ca="1" si="56"/>
        <v>#VALUE!</v>
      </c>
      <c r="L620" s="30">
        <f t="shared" ca="1" si="57"/>
        <v>66.522105879731825</v>
      </c>
      <c r="N620" t="e">
        <f t="shared" ca="1" si="58"/>
        <v>#VALUE!</v>
      </c>
      <c r="O620">
        <f t="shared" ca="1" si="59"/>
        <v>4.8409889080784189E-3</v>
      </c>
      <c r="AE620">
        <f ca="1">VLOOKUP($B620,OFFSET(Input!$A$1,0,MATCH(Index!AE$6&amp;" Index",Input!$1:$1,0)-1,10000,2),2,0)</f>
        <v>12.49</v>
      </c>
    </row>
    <row r="621" spans="2:31" x14ac:dyDescent="0.25">
      <c r="B621" s="2">
        <v>38422</v>
      </c>
      <c r="C621">
        <f t="shared" ca="1" si="54"/>
        <v>0</v>
      </c>
      <c r="D621">
        <f t="shared" ca="1" si="55"/>
        <v>0</v>
      </c>
      <c r="E621" t="str">
        <f ca="1">IF($B621&lt;VLOOKUP(E$6&amp;" Equity",Param,4,0),"",IFERROR(VLOOKUP($B621,OFFSET(Input!$A$1,0,MATCH(Index!E$6&amp;" Equity",Input!$1:$1,0)-1,10000,2),2,0),E620))</f>
        <v/>
      </c>
      <c r="F621" s="33">
        <v>88.47</v>
      </c>
      <c r="H621">
        <f ca="1">IFERROR(VLOOKUP($B621,OFFSET(Input!$A$1,0,MATCH(Index!H$6,Input!$1:$1,0)-1,10000,2),2,0),0)</f>
        <v>0</v>
      </c>
      <c r="I621">
        <f ca="1">IFERROR(VLOOKUP($B621,OFFSET(Input!$A$1,0,MATCH(Index!I$6,Input!$1:$1,0)-1,10000,2),2,0),0)</f>
        <v>0</v>
      </c>
      <c r="K621" t="e">
        <f t="shared" ca="1" si="56"/>
        <v>#VALUE!</v>
      </c>
      <c r="L621" s="30">
        <f t="shared" ca="1" si="57"/>
        <v>66.096256819180979</v>
      </c>
      <c r="N621" t="e">
        <f t="shared" ca="1" si="58"/>
        <v>#VALUE!</v>
      </c>
      <c r="O621">
        <f t="shared" ca="1" si="59"/>
        <v>-6.4221954719948663E-3</v>
      </c>
      <c r="AE621">
        <f ca="1">VLOOKUP($B621,OFFSET(Input!$A$1,0,MATCH(Index!AE$6&amp;" Index",Input!$1:$1,0)-1,10000,2),2,0)</f>
        <v>12.8</v>
      </c>
    </row>
    <row r="622" spans="2:31" x14ac:dyDescent="0.25">
      <c r="B622" s="2">
        <v>38425</v>
      </c>
      <c r="C622">
        <f t="shared" ca="1" si="54"/>
        <v>0</v>
      </c>
      <c r="D622">
        <f t="shared" ca="1" si="55"/>
        <v>0</v>
      </c>
      <c r="E622" t="str">
        <f ca="1">IF($B622&lt;VLOOKUP(E$6&amp;" Equity",Param,4,0),"",IFERROR(VLOOKUP($B622,OFFSET(Input!$A$1,0,MATCH(Index!E$6&amp;" Equity",Input!$1:$1,0)-1,10000,2),2,0),E621))</f>
        <v/>
      </c>
      <c r="F622" s="33">
        <v>88.96</v>
      </c>
      <c r="H622">
        <f ca="1">IFERROR(VLOOKUP($B622,OFFSET(Input!$A$1,0,MATCH(Index!H$6,Input!$1:$1,0)-1,10000,2),2,0),0)</f>
        <v>0</v>
      </c>
      <c r="I622">
        <f ca="1">IFERROR(VLOOKUP($B622,OFFSET(Input!$A$1,0,MATCH(Index!I$6,Input!$1:$1,0)-1,10000,2),2,0),0)</f>
        <v>0</v>
      </c>
      <c r="K622" t="e">
        <f t="shared" ca="1" si="56"/>
        <v>#VALUE!</v>
      </c>
      <c r="L622" s="30">
        <f t="shared" ca="1" si="57"/>
        <v>66.462337590531689</v>
      </c>
      <c r="N622" t="e">
        <f t="shared" ca="1" si="58"/>
        <v>#VALUE!</v>
      </c>
      <c r="O622">
        <f t="shared" ca="1" si="59"/>
        <v>5.5233190069775241E-3</v>
      </c>
      <c r="AE622">
        <f ca="1">VLOOKUP($B622,OFFSET(Input!$A$1,0,MATCH(Index!AE$6&amp;" Index",Input!$1:$1,0)-1,10000,2),2,0)</f>
        <v>12.39</v>
      </c>
    </row>
    <row r="623" spans="2:31" x14ac:dyDescent="0.25">
      <c r="B623" s="2">
        <v>38426</v>
      </c>
      <c r="C623">
        <f t="shared" ca="1" si="54"/>
        <v>0</v>
      </c>
      <c r="D623">
        <f t="shared" ca="1" si="55"/>
        <v>0</v>
      </c>
      <c r="E623" t="str">
        <f ca="1">IF($B623&lt;VLOOKUP(E$6&amp;" Equity",Param,4,0),"",IFERROR(VLOOKUP($B623,OFFSET(Input!$A$1,0,MATCH(Index!E$6&amp;" Equity",Input!$1:$1,0)-1,10000,2),2,0),E622))</f>
        <v/>
      </c>
      <c r="F623" s="33">
        <v>88.43</v>
      </c>
      <c r="H623">
        <f ca="1">IFERROR(VLOOKUP($B623,OFFSET(Input!$A$1,0,MATCH(Index!H$6,Input!$1:$1,0)-1,10000,2),2,0),0)</f>
        <v>0</v>
      </c>
      <c r="I623">
        <f ca="1">IFERROR(VLOOKUP($B623,OFFSET(Input!$A$1,0,MATCH(Index!I$6,Input!$1:$1,0)-1,10000,2),2,0),0)</f>
        <v>0</v>
      </c>
      <c r="K623" t="e">
        <f t="shared" ca="1" si="56"/>
        <v>#VALUE!</v>
      </c>
      <c r="L623" s="30">
        <f t="shared" ca="1" si="57"/>
        <v>66.066372674580919</v>
      </c>
      <c r="N623" t="e">
        <f t="shared" ca="1" si="58"/>
        <v>#VALUE!</v>
      </c>
      <c r="O623">
        <f t="shared" ca="1" si="59"/>
        <v>-5.9755519146282559E-3</v>
      </c>
      <c r="AE623">
        <f ca="1">VLOOKUP($B623,OFFSET(Input!$A$1,0,MATCH(Index!AE$6&amp;" Index",Input!$1:$1,0)-1,10000,2),2,0)</f>
        <v>13.15</v>
      </c>
    </row>
    <row r="624" spans="2:31" x14ac:dyDescent="0.25">
      <c r="B624" s="2">
        <v>38427</v>
      </c>
      <c r="C624">
        <f t="shared" ca="1" si="54"/>
        <v>0</v>
      </c>
      <c r="D624">
        <f t="shared" ca="1" si="55"/>
        <v>0</v>
      </c>
      <c r="E624" t="str">
        <f ca="1">IF($B624&lt;VLOOKUP(E$6&amp;" Equity",Param,4,0),"",IFERROR(VLOOKUP($B624,OFFSET(Input!$A$1,0,MATCH(Index!E$6&amp;" Equity",Input!$1:$1,0)-1,10000,2),2,0),E623))</f>
        <v/>
      </c>
      <c r="F624" s="33">
        <v>88.93</v>
      </c>
      <c r="H624">
        <f ca="1">IFERROR(VLOOKUP($B624,OFFSET(Input!$A$1,0,MATCH(Index!H$6,Input!$1:$1,0)-1,10000,2),2,0),0)</f>
        <v>0</v>
      </c>
      <c r="I624">
        <f ca="1">IFERROR(VLOOKUP($B624,OFFSET(Input!$A$1,0,MATCH(Index!I$6,Input!$1:$1,0)-1,10000,2),2,0),0)</f>
        <v>0</v>
      </c>
      <c r="K624" t="e">
        <f t="shared" ca="1" si="56"/>
        <v>#VALUE!</v>
      </c>
      <c r="L624" s="30">
        <f t="shared" ca="1" si="57"/>
        <v>66.439924482081651</v>
      </c>
      <c r="N624" t="e">
        <f t="shared" ca="1" si="58"/>
        <v>#VALUE!</v>
      </c>
      <c r="O624">
        <f t="shared" ca="1" si="59"/>
        <v>5.6382648239048589E-3</v>
      </c>
      <c r="AE624">
        <f ca="1">VLOOKUP($B624,OFFSET(Input!$A$1,0,MATCH(Index!AE$6&amp;" Index",Input!$1:$1,0)-1,10000,2),2,0)</f>
        <v>13.49</v>
      </c>
    </row>
    <row r="625" spans="2:31" x14ac:dyDescent="0.25">
      <c r="B625" s="2">
        <v>38428</v>
      </c>
      <c r="C625">
        <f t="shared" ca="1" si="54"/>
        <v>0</v>
      </c>
      <c r="D625">
        <f t="shared" ca="1" si="55"/>
        <v>0</v>
      </c>
      <c r="E625" t="str">
        <f ca="1">IF($B625&lt;VLOOKUP(E$6&amp;" Equity",Param,4,0),"",IFERROR(VLOOKUP($B625,OFFSET(Input!$A$1,0,MATCH(Index!E$6&amp;" Equity",Input!$1:$1,0)-1,10000,2),2,0),E624))</f>
        <v/>
      </c>
      <c r="F625" s="33">
        <v>89.2</v>
      </c>
      <c r="H625">
        <f ca="1">IFERROR(VLOOKUP($B625,OFFSET(Input!$A$1,0,MATCH(Index!H$6,Input!$1:$1,0)-1,10000,2),2,0),0)</f>
        <v>0</v>
      </c>
      <c r="I625">
        <f ca="1">IFERROR(VLOOKUP($B625,OFFSET(Input!$A$1,0,MATCH(Index!I$6,Input!$1:$1,0)-1,10000,2),2,0),0)</f>
        <v>0</v>
      </c>
      <c r="K625" t="e">
        <f t="shared" ca="1" si="56"/>
        <v>#VALUE!</v>
      </c>
      <c r="L625" s="30">
        <f t="shared" ca="1" si="57"/>
        <v>66.641642458132054</v>
      </c>
      <c r="N625" t="e">
        <f t="shared" ca="1" si="58"/>
        <v>#VALUE!</v>
      </c>
      <c r="O625">
        <f t="shared" ca="1" si="59"/>
        <v>3.0314961744149975E-3</v>
      </c>
      <c r="AE625">
        <f ca="1">VLOOKUP($B625,OFFSET(Input!$A$1,0,MATCH(Index!AE$6&amp;" Index",Input!$1:$1,0)-1,10000,2),2,0)</f>
        <v>13.29</v>
      </c>
    </row>
    <row r="626" spans="2:31" x14ac:dyDescent="0.25">
      <c r="B626" s="2">
        <v>38429</v>
      </c>
      <c r="C626">
        <f t="shared" ca="1" si="54"/>
        <v>0</v>
      </c>
      <c r="D626">
        <f t="shared" ca="1" si="55"/>
        <v>0</v>
      </c>
      <c r="E626" t="str">
        <f ca="1">IF($B626&lt;VLOOKUP(E$6&amp;" Equity",Param,4,0),"",IFERROR(VLOOKUP($B626,OFFSET(Input!$A$1,0,MATCH(Index!E$6&amp;" Equity",Input!$1:$1,0)-1,10000,2),2,0),E625))</f>
        <v/>
      </c>
      <c r="F626" s="33">
        <v>88.67</v>
      </c>
      <c r="H626">
        <f ca="1">IFERROR(VLOOKUP($B626,OFFSET(Input!$A$1,0,MATCH(Index!H$6,Input!$1:$1,0)-1,10000,2),2,0),0)</f>
        <v>0</v>
      </c>
      <c r="I626">
        <f ca="1">IFERROR(VLOOKUP($B626,OFFSET(Input!$A$1,0,MATCH(Index!I$6,Input!$1:$1,0)-1,10000,2),2,0),0)</f>
        <v>0</v>
      </c>
      <c r="K626" t="e">
        <f t="shared" ca="1" si="56"/>
        <v>#VALUE!</v>
      </c>
      <c r="L626" s="30">
        <f t="shared" ca="1" si="57"/>
        <v>66.245677542181269</v>
      </c>
      <c r="N626" t="e">
        <f t="shared" ca="1" si="58"/>
        <v>#VALUE!</v>
      </c>
      <c r="O626">
        <f t="shared" ca="1" si="59"/>
        <v>-5.9594261940480696E-3</v>
      </c>
      <c r="AE626">
        <f ca="1">VLOOKUP($B626,OFFSET(Input!$A$1,0,MATCH(Index!AE$6&amp;" Index",Input!$1:$1,0)-1,10000,2),2,0)</f>
        <v>13.14</v>
      </c>
    </row>
    <row r="627" spans="2:31" x14ac:dyDescent="0.25">
      <c r="B627" s="2">
        <v>38432</v>
      </c>
      <c r="C627">
        <f t="shared" ca="1" si="54"/>
        <v>0</v>
      </c>
      <c r="D627">
        <f t="shared" ca="1" si="55"/>
        <v>0</v>
      </c>
      <c r="E627" t="str">
        <f ca="1">IF($B627&lt;VLOOKUP(E$6&amp;" Equity",Param,4,0),"",IFERROR(VLOOKUP($B627,OFFSET(Input!$A$1,0,MATCH(Index!E$6&amp;" Equity",Input!$1:$1,0)-1,10000,2),2,0),E626))</f>
        <v/>
      </c>
      <c r="F627" s="33">
        <v>88.42</v>
      </c>
      <c r="H627">
        <f ca="1">IFERROR(VLOOKUP($B627,OFFSET(Input!$A$1,0,MATCH(Index!H$6,Input!$1:$1,0)-1,10000,2),2,0),0)</f>
        <v>0</v>
      </c>
      <c r="I627">
        <f ca="1">IFERROR(VLOOKUP($B627,OFFSET(Input!$A$1,0,MATCH(Index!I$6,Input!$1:$1,0)-1,10000,2),2,0),0)</f>
        <v>0</v>
      </c>
      <c r="K627" t="e">
        <f t="shared" ca="1" si="56"/>
        <v>#VALUE!</v>
      </c>
      <c r="L627" s="30">
        <f t="shared" ca="1" si="57"/>
        <v>66.058901638430896</v>
      </c>
      <c r="N627" t="e">
        <f t="shared" ca="1" si="58"/>
        <v>#VALUE!</v>
      </c>
      <c r="O627">
        <f t="shared" ca="1" si="59"/>
        <v>-2.8234249938185406E-3</v>
      </c>
      <c r="AE627">
        <f ca="1">VLOOKUP($B627,OFFSET(Input!$A$1,0,MATCH(Index!AE$6&amp;" Index",Input!$1:$1,0)-1,10000,2),2,0)</f>
        <v>13.61</v>
      </c>
    </row>
    <row r="628" spans="2:31" x14ac:dyDescent="0.25">
      <c r="B628" s="2">
        <v>38433</v>
      </c>
      <c r="C628">
        <f t="shared" ca="1" si="54"/>
        <v>0</v>
      </c>
      <c r="D628">
        <f t="shared" ca="1" si="55"/>
        <v>0</v>
      </c>
      <c r="E628" t="str">
        <f ca="1">IF($B628&lt;VLOOKUP(E$6&amp;" Equity",Param,4,0),"",IFERROR(VLOOKUP($B628,OFFSET(Input!$A$1,0,MATCH(Index!E$6&amp;" Equity",Input!$1:$1,0)-1,10000,2),2,0),E627))</f>
        <v/>
      </c>
      <c r="F628" s="33">
        <v>87.67</v>
      </c>
      <c r="H628">
        <f ca="1">IFERROR(VLOOKUP($B628,OFFSET(Input!$A$1,0,MATCH(Index!H$6,Input!$1:$1,0)-1,10000,2),2,0),0)</f>
        <v>0</v>
      </c>
      <c r="I628">
        <f ca="1">IFERROR(VLOOKUP($B628,OFFSET(Input!$A$1,0,MATCH(Index!I$6,Input!$1:$1,0)-1,10000,2),2,0),0)</f>
        <v>0</v>
      </c>
      <c r="K628" t="e">
        <f t="shared" ca="1" si="56"/>
        <v>#VALUE!</v>
      </c>
      <c r="L628" s="30">
        <f t="shared" ca="1" si="57"/>
        <v>65.498573927179777</v>
      </c>
      <c r="N628" t="e">
        <f t="shared" ca="1" si="58"/>
        <v>#VALUE!</v>
      </c>
      <c r="O628">
        <f t="shared" ca="1" si="59"/>
        <v>-8.5184227976030889E-3</v>
      </c>
      <c r="AE628">
        <f ca="1">VLOOKUP($B628,OFFSET(Input!$A$1,0,MATCH(Index!AE$6&amp;" Index",Input!$1:$1,0)-1,10000,2),2,0)</f>
        <v>14.27</v>
      </c>
    </row>
    <row r="629" spans="2:31" x14ac:dyDescent="0.25">
      <c r="B629" s="2">
        <v>38434</v>
      </c>
      <c r="C629">
        <f t="shared" ca="1" si="54"/>
        <v>0</v>
      </c>
      <c r="D629">
        <f t="shared" ca="1" si="55"/>
        <v>0</v>
      </c>
      <c r="E629" t="str">
        <f ca="1">IF($B629&lt;VLOOKUP(E$6&amp;" Equity",Param,4,0),"",IFERROR(VLOOKUP($B629,OFFSET(Input!$A$1,0,MATCH(Index!E$6&amp;" Equity",Input!$1:$1,0)-1,10000,2),2,0),E628))</f>
        <v/>
      </c>
      <c r="F629" s="33">
        <v>88.11</v>
      </c>
      <c r="H629">
        <f ca="1">IFERROR(VLOOKUP($B629,OFFSET(Input!$A$1,0,MATCH(Index!H$6,Input!$1:$1,0)-1,10000,2),2,0),0)</f>
        <v>0</v>
      </c>
      <c r="I629">
        <f ca="1">IFERROR(VLOOKUP($B629,OFFSET(Input!$A$1,0,MATCH(Index!I$6,Input!$1:$1,0)-1,10000,2),2,0),0)</f>
        <v>0</v>
      </c>
      <c r="K629" t="e">
        <f t="shared" ca="1" si="56"/>
        <v>#VALUE!</v>
      </c>
      <c r="L629" s="30">
        <f t="shared" ca="1" si="57"/>
        <v>65.827299517780432</v>
      </c>
      <c r="N629" t="e">
        <f t="shared" ca="1" si="58"/>
        <v>#VALUE!</v>
      </c>
      <c r="O629">
        <f t="shared" ca="1" si="59"/>
        <v>5.0062682781442224E-3</v>
      </c>
      <c r="AE629">
        <f ca="1">VLOOKUP($B629,OFFSET(Input!$A$1,0,MATCH(Index!AE$6&amp;" Index",Input!$1:$1,0)-1,10000,2),2,0)</f>
        <v>14.06</v>
      </c>
    </row>
    <row r="630" spans="2:31" x14ac:dyDescent="0.25">
      <c r="B630" s="2">
        <v>38435</v>
      </c>
      <c r="C630">
        <f t="shared" ca="1" si="54"/>
        <v>0</v>
      </c>
      <c r="D630">
        <f t="shared" ca="1" si="55"/>
        <v>0</v>
      </c>
      <c r="E630" t="str">
        <f ca="1">IF($B630&lt;VLOOKUP(E$6&amp;" Equity",Param,4,0),"",IFERROR(VLOOKUP($B630,OFFSET(Input!$A$1,0,MATCH(Index!E$6&amp;" Equity",Input!$1:$1,0)-1,10000,2),2,0),E629))</f>
        <v/>
      </c>
      <c r="F630" s="33">
        <v>88.27</v>
      </c>
      <c r="H630">
        <f ca="1">IFERROR(VLOOKUP($B630,OFFSET(Input!$A$1,0,MATCH(Index!H$6,Input!$1:$1,0)-1,10000,2),2,0),0)</f>
        <v>0</v>
      </c>
      <c r="I630">
        <f ca="1">IFERROR(VLOOKUP($B630,OFFSET(Input!$A$1,0,MATCH(Index!I$6,Input!$1:$1,0)-1,10000,2),2,0),0)</f>
        <v>0</v>
      </c>
      <c r="K630" t="e">
        <f t="shared" ca="1" si="56"/>
        <v>#VALUE!</v>
      </c>
      <c r="L630" s="30">
        <f t="shared" ca="1" si="57"/>
        <v>65.946836096180661</v>
      </c>
      <c r="N630" t="e">
        <f t="shared" ca="1" si="58"/>
        <v>#VALUE!</v>
      </c>
      <c r="O630">
        <f t="shared" ca="1" si="59"/>
        <v>1.8142651535030824E-3</v>
      </c>
      <c r="AE630">
        <f ca="1">VLOOKUP($B630,OFFSET(Input!$A$1,0,MATCH(Index!AE$6&amp;" Index",Input!$1:$1,0)-1,10000,2),2,0)</f>
        <v>13.42</v>
      </c>
    </row>
    <row r="631" spans="2:31" x14ac:dyDescent="0.25">
      <c r="B631" s="2">
        <v>38439</v>
      </c>
      <c r="C631">
        <f t="shared" ca="1" si="54"/>
        <v>0</v>
      </c>
      <c r="D631">
        <f t="shared" ca="1" si="55"/>
        <v>0</v>
      </c>
      <c r="E631" t="str">
        <f ca="1">IF($B631&lt;VLOOKUP(E$6&amp;" Equity",Param,4,0),"",IFERROR(VLOOKUP($B631,OFFSET(Input!$A$1,0,MATCH(Index!E$6&amp;" Equity",Input!$1:$1,0)-1,10000,2),2,0),E630))</f>
        <v/>
      </c>
      <c r="F631" s="33">
        <v>87.73</v>
      </c>
      <c r="H631">
        <f ca="1">IFERROR(VLOOKUP($B631,OFFSET(Input!$A$1,0,MATCH(Index!H$6,Input!$1:$1,0)-1,10000,2),2,0),0)</f>
        <v>0</v>
      </c>
      <c r="I631">
        <f ca="1">IFERROR(VLOOKUP($B631,OFFSET(Input!$A$1,0,MATCH(Index!I$6,Input!$1:$1,0)-1,10000,2),2,0),0)</f>
        <v>0</v>
      </c>
      <c r="K631" t="e">
        <f t="shared" ca="1" si="56"/>
        <v>#VALUE!</v>
      </c>
      <c r="L631" s="30">
        <f t="shared" ca="1" si="57"/>
        <v>65.543400144079868</v>
      </c>
      <c r="N631" t="e">
        <f t="shared" ca="1" si="58"/>
        <v>#VALUE!</v>
      </c>
      <c r="O631">
        <f t="shared" ca="1" si="59"/>
        <v>-6.1363828918488588E-3</v>
      </c>
      <c r="AE631">
        <f ca="1">VLOOKUP($B631,OFFSET(Input!$A$1,0,MATCH(Index!AE$6&amp;" Index",Input!$1:$1,0)-1,10000,2),2,0)</f>
        <v>13.75</v>
      </c>
    </row>
    <row r="632" spans="2:31" x14ac:dyDescent="0.25">
      <c r="B632" s="2">
        <v>38440</v>
      </c>
      <c r="C632">
        <f t="shared" ca="1" si="54"/>
        <v>0</v>
      </c>
      <c r="D632">
        <f t="shared" ca="1" si="55"/>
        <v>0</v>
      </c>
      <c r="E632" t="str">
        <f ca="1">IF($B632&lt;VLOOKUP(E$6&amp;" Equity",Param,4,0),"",IFERROR(VLOOKUP($B632,OFFSET(Input!$A$1,0,MATCH(Index!E$6&amp;" Equity",Input!$1:$1,0)-1,10000,2),2,0),E631))</f>
        <v/>
      </c>
      <c r="F632" s="33">
        <v>88.23</v>
      </c>
      <c r="H632">
        <f ca="1">IFERROR(VLOOKUP($B632,OFFSET(Input!$A$1,0,MATCH(Index!H$6,Input!$1:$1,0)-1,10000,2),2,0),0)</f>
        <v>0</v>
      </c>
      <c r="I632">
        <f ca="1">IFERROR(VLOOKUP($B632,OFFSET(Input!$A$1,0,MATCH(Index!I$6,Input!$1:$1,0)-1,10000,2),2,0),0)</f>
        <v>0</v>
      </c>
      <c r="K632" t="e">
        <f t="shared" ca="1" si="56"/>
        <v>#VALUE!</v>
      </c>
      <c r="L632" s="30">
        <f t="shared" ca="1" si="57"/>
        <v>65.9169519515806</v>
      </c>
      <c r="N632" t="e">
        <f t="shared" ca="1" si="58"/>
        <v>#VALUE!</v>
      </c>
      <c r="O632">
        <f t="shared" ca="1" si="59"/>
        <v>5.683125093720774E-3</v>
      </c>
      <c r="AE632">
        <f ca="1">VLOOKUP($B632,OFFSET(Input!$A$1,0,MATCH(Index!AE$6&amp;" Index",Input!$1:$1,0)-1,10000,2),2,0)</f>
        <v>14.49</v>
      </c>
    </row>
    <row r="633" spans="2:31" x14ac:dyDescent="0.25">
      <c r="B633" s="2">
        <v>38441</v>
      </c>
      <c r="C633">
        <f t="shared" ca="1" si="54"/>
        <v>0</v>
      </c>
      <c r="D633">
        <f t="shared" ca="1" si="55"/>
        <v>0</v>
      </c>
      <c r="E633" t="str">
        <f ca="1">IF($B633&lt;VLOOKUP(E$6&amp;" Equity",Param,4,0),"",IFERROR(VLOOKUP($B633,OFFSET(Input!$A$1,0,MATCH(Index!E$6&amp;" Equity",Input!$1:$1,0)-1,10000,2),2,0),E632))</f>
        <v/>
      </c>
      <c r="F633" s="33">
        <v>88.7</v>
      </c>
      <c r="H633">
        <f ca="1">IFERROR(VLOOKUP($B633,OFFSET(Input!$A$1,0,MATCH(Index!H$6,Input!$1:$1,0)-1,10000,2),2,0),0)</f>
        <v>0</v>
      </c>
      <c r="I633">
        <f ca="1">IFERROR(VLOOKUP($B633,OFFSET(Input!$A$1,0,MATCH(Index!I$6,Input!$1:$1,0)-1,10000,2),2,0),0)</f>
        <v>0</v>
      </c>
      <c r="K633" t="e">
        <f t="shared" ca="1" si="56"/>
        <v>#VALUE!</v>
      </c>
      <c r="L633" s="30">
        <f t="shared" ca="1" si="57"/>
        <v>66.268090650631294</v>
      </c>
      <c r="N633" t="e">
        <f t="shared" ca="1" si="58"/>
        <v>#VALUE!</v>
      </c>
      <c r="O633">
        <f t="shared" ca="1" si="59"/>
        <v>5.3128480815204651E-3</v>
      </c>
      <c r="AE633">
        <f ca="1">VLOOKUP($B633,OFFSET(Input!$A$1,0,MATCH(Index!AE$6&amp;" Index",Input!$1:$1,0)-1,10000,2),2,0)</f>
        <v>13.64</v>
      </c>
    </row>
    <row r="634" spans="2:31" x14ac:dyDescent="0.25">
      <c r="B634" s="2">
        <v>38442</v>
      </c>
      <c r="C634">
        <f t="shared" ca="1" si="54"/>
        <v>0</v>
      </c>
      <c r="D634">
        <f t="shared" ca="1" si="55"/>
        <v>0</v>
      </c>
      <c r="E634" t="str">
        <f ca="1">IF($B634&lt;VLOOKUP(E$6&amp;" Equity",Param,4,0),"",IFERROR(VLOOKUP($B634,OFFSET(Input!$A$1,0,MATCH(Index!E$6&amp;" Equity",Input!$1:$1,0)-1,10000,2),2,0),E633))</f>
        <v/>
      </c>
      <c r="F634" s="33">
        <v>89.34</v>
      </c>
      <c r="H634">
        <f ca="1">IFERROR(VLOOKUP($B634,OFFSET(Input!$A$1,0,MATCH(Index!H$6,Input!$1:$1,0)-1,10000,2),2,0),0)</f>
        <v>0</v>
      </c>
      <c r="I634">
        <f ca="1">IFERROR(VLOOKUP($B634,OFFSET(Input!$A$1,0,MATCH(Index!I$6,Input!$1:$1,0)-1,10000,2),2,0),0)</f>
        <v>0</v>
      </c>
      <c r="K634" t="e">
        <f t="shared" ca="1" si="56"/>
        <v>#VALUE!</v>
      </c>
      <c r="L634" s="30">
        <f t="shared" ca="1" si="57"/>
        <v>66.746236964232239</v>
      </c>
      <c r="N634" t="e">
        <f t="shared" ca="1" si="58"/>
        <v>#VALUE!</v>
      </c>
      <c r="O634">
        <f t="shared" ca="1" si="59"/>
        <v>7.1894266084387452E-3</v>
      </c>
      <c r="AE634">
        <f ca="1">VLOOKUP($B634,OFFSET(Input!$A$1,0,MATCH(Index!AE$6&amp;" Index",Input!$1:$1,0)-1,10000,2),2,0)</f>
        <v>14.02</v>
      </c>
    </row>
    <row r="635" spans="2:31" x14ac:dyDescent="0.25">
      <c r="B635" s="2">
        <v>38443</v>
      </c>
      <c r="C635">
        <f t="shared" ca="1" si="54"/>
        <v>1</v>
      </c>
      <c r="D635">
        <f t="shared" ca="1" si="55"/>
        <v>0</v>
      </c>
      <c r="E635" t="str">
        <f ca="1">IF($B635&lt;VLOOKUP(E$6&amp;" Equity",Param,4,0),"",IFERROR(VLOOKUP($B635,OFFSET(Input!$A$1,0,MATCH(Index!E$6&amp;" Equity",Input!$1:$1,0)-1,10000,2),2,0),E634))</f>
        <v/>
      </c>
      <c r="F635" s="33">
        <v>89.28</v>
      </c>
      <c r="H635">
        <f ca="1">IFERROR(VLOOKUP($B635,OFFSET(Input!$A$1,0,MATCH(Index!H$6,Input!$1:$1,0)-1,10000,2),2,0),0)</f>
        <v>0</v>
      </c>
      <c r="I635">
        <f ca="1">IFERROR(VLOOKUP($B635,OFFSET(Input!$A$1,0,MATCH(Index!I$6,Input!$1:$1,0)-1,10000,2),2,0),0)</f>
        <v>0.33</v>
      </c>
      <c r="K635" t="e">
        <f t="shared" ca="1" si="56"/>
        <v>#VALUE!</v>
      </c>
      <c r="L635" s="30">
        <f t="shared" ca="1" si="57"/>
        <v>66.947954940282642</v>
      </c>
      <c r="N635" t="e">
        <f t="shared" ca="1" si="58"/>
        <v>#VALUE!</v>
      </c>
      <c r="O635">
        <f t="shared" ca="1" si="59"/>
        <v>3.0176049721555398E-3</v>
      </c>
      <c r="AE635">
        <f ca="1">VLOOKUP($B635,OFFSET(Input!$A$1,0,MATCH(Index!AE$6&amp;" Index",Input!$1:$1,0)-1,10000,2),2,0)</f>
        <v>14.09</v>
      </c>
    </row>
    <row r="636" spans="2:31" x14ac:dyDescent="0.25">
      <c r="B636" s="2">
        <v>38446</v>
      </c>
      <c r="C636">
        <f t="shared" ca="1" si="54"/>
        <v>0</v>
      </c>
      <c r="D636">
        <f t="shared" ca="1" si="55"/>
        <v>1</v>
      </c>
      <c r="E636" t="str">
        <f ca="1">IF($B636&lt;VLOOKUP(E$6&amp;" Equity",Param,4,0),"",IFERROR(VLOOKUP($B636,OFFSET(Input!$A$1,0,MATCH(Index!E$6&amp;" Equity",Input!$1:$1,0)-1,10000,2),2,0),E635))</f>
        <v/>
      </c>
      <c r="F636" s="33">
        <v>89.29</v>
      </c>
      <c r="H636">
        <f ca="1">IFERROR(VLOOKUP($B636,OFFSET(Input!$A$1,0,MATCH(Index!H$6,Input!$1:$1,0)-1,10000,2),2,0),0)</f>
        <v>0</v>
      </c>
      <c r="I636">
        <f ca="1">IFERROR(VLOOKUP($B636,OFFSET(Input!$A$1,0,MATCH(Index!I$6,Input!$1:$1,0)-1,10000,2),2,0),0)</f>
        <v>0</v>
      </c>
      <c r="K636" t="e">
        <f t="shared" ca="1" si="56"/>
        <v>#VALUE!</v>
      </c>
      <c r="L636" s="30">
        <f t="shared" ca="1" si="57"/>
        <v>66.955453591149606</v>
      </c>
      <c r="N636" t="e">
        <f t="shared" ca="1" si="58"/>
        <v>#VALUE!</v>
      </c>
      <c r="O636">
        <f t="shared" ca="1" si="59"/>
        <v>1.1200089612429436E-4</v>
      </c>
      <c r="AE636">
        <f ca="1">VLOOKUP($B636,OFFSET(Input!$A$1,0,MATCH(Index!AE$6&amp;" Index",Input!$1:$1,0)-1,10000,2),2,0)</f>
        <v>14.11</v>
      </c>
    </row>
    <row r="637" spans="2:31" x14ac:dyDescent="0.25">
      <c r="B637" s="2">
        <v>38447</v>
      </c>
      <c r="C637">
        <f t="shared" ca="1" si="54"/>
        <v>0</v>
      </c>
      <c r="D637">
        <f t="shared" ca="1" si="55"/>
        <v>2</v>
      </c>
      <c r="E637" t="str">
        <f ca="1">IF($B637&lt;VLOOKUP(E$6&amp;" Equity",Param,4,0),"",IFERROR(VLOOKUP($B637,OFFSET(Input!$A$1,0,MATCH(Index!E$6&amp;" Equity",Input!$1:$1,0)-1,10000,2),2,0),E636))</f>
        <v/>
      </c>
      <c r="F637" s="33">
        <v>89.06</v>
      </c>
      <c r="H637">
        <f ca="1">IFERROR(VLOOKUP($B637,OFFSET(Input!$A$1,0,MATCH(Index!H$6,Input!$1:$1,0)-1,10000,2),2,0),0)</f>
        <v>0</v>
      </c>
      <c r="I637">
        <f ca="1">IFERROR(VLOOKUP($B637,OFFSET(Input!$A$1,0,MATCH(Index!I$6,Input!$1:$1,0)-1,10000,2),2,0),0)</f>
        <v>0</v>
      </c>
      <c r="K637" t="e">
        <f t="shared" ca="1" si="56"/>
        <v>#VALUE!</v>
      </c>
      <c r="L637" s="30">
        <f t="shared" ca="1" si="57"/>
        <v>66.782984621209351</v>
      </c>
      <c r="N637" t="e">
        <f t="shared" ca="1" si="58"/>
        <v>#VALUE!</v>
      </c>
      <c r="O637">
        <f t="shared" ca="1" si="59"/>
        <v>-2.5791996355689099E-3</v>
      </c>
      <c r="AE637">
        <f ca="1">VLOOKUP($B637,OFFSET(Input!$A$1,0,MATCH(Index!AE$6&amp;" Index",Input!$1:$1,0)-1,10000,2),2,0)</f>
        <v>13.68</v>
      </c>
    </row>
    <row r="638" spans="2:31" x14ac:dyDescent="0.25">
      <c r="B638" s="2">
        <v>38448</v>
      </c>
      <c r="C638">
        <f t="shared" ca="1" si="54"/>
        <v>0</v>
      </c>
      <c r="D638">
        <f t="shared" ca="1" si="55"/>
        <v>3</v>
      </c>
      <c r="E638" t="str">
        <f ca="1">IF($B638&lt;VLOOKUP(E$6&amp;" Equity",Param,4,0),"",IFERROR(VLOOKUP($B638,OFFSET(Input!$A$1,0,MATCH(Index!E$6&amp;" Equity",Input!$1:$1,0)-1,10000,2),2,0),E637))</f>
        <v/>
      </c>
      <c r="F638" s="33">
        <v>89.24</v>
      </c>
      <c r="H638">
        <f ca="1">IFERROR(VLOOKUP($B638,OFFSET(Input!$A$1,0,MATCH(Index!H$6,Input!$1:$1,0)-1,10000,2),2,0),0)</f>
        <v>0</v>
      </c>
      <c r="I638">
        <f ca="1">IFERROR(VLOOKUP($B638,OFFSET(Input!$A$1,0,MATCH(Index!I$6,Input!$1:$1,0)-1,10000,2),2,0),0)</f>
        <v>0</v>
      </c>
      <c r="K638" t="e">
        <f t="shared" ca="1" si="56"/>
        <v>#VALUE!</v>
      </c>
      <c r="L638" s="30">
        <f t="shared" ca="1" si="57"/>
        <v>66.917960336814758</v>
      </c>
      <c r="N638" t="e">
        <f t="shared" ca="1" si="58"/>
        <v>#VALUE!</v>
      </c>
      <c r="O638">
        <f t="shared" ca="1" si="59"/>
        <v>2.0190696707753615E-3</v>
      </c>
      <c r="AE638">
        <f ca="1">VLOOKUP($B638,OFFSET(Input!$A$1,0,MATCH(Index!AE$6&amp;" Index",Input!$1:$1,0)-1,10000,2),2,0)</f>
        <v>13.15</v>
      </c>
    </row>
    <row r="639" spans="2:31" x14ac:dyDescent="0.25">
      <c r="B639" s="2">
        <v>38449</v>
      </c>
      <c r="C639">
        <f t="shared" ca="1" si="54"/>
        <v>0</v>
      </c>
      <c r="D639">
        <f t="shared" ca="1" si="55"/>
        <v>4</v>
      </c>
      <c r="E639" t="str">
        <f ca="1">IF($B639&lt;VLOOKUP(E$6&amp;" Equity",Param,4,0),"",IFERROR(VLOOKUP($B639,OFFSET(Input!$A$1,0,MATCH(Index!E$6&amp;" Equity",Input!$1:$1,0)-1,10000,2),2,0),E638))</f>
        <v/>
      </c>
      <c r="F639" s="33">
        <v>88.68</v>
      </c>
      <c r="H639">
        <f ca="1">IFERROR(VLOOKUP($B639,OFFSET(Input!$A$1,0,MATCH(Index!H$6,Input!$1:$1,0)-1,10000,2),2,0),0)</f>
        <v>0</v>
      </c>
      <c r="I639">
        <f ca="1">IFERROR(VLOOKUP($B639,OFFSET(Input!$A$1,0,MATCH(Index!I$6,Input!$1:$1,0)-1,10000,2),2,0),0)</f>
        <v>0</v>
      </c>
      <c r="K639" t="e">
        <f t="shared" ca="1" si="56"/>
        <v>#VALUE!</v>
      </c>
      <c r="L639" s="30">
        <f t="shared" ca="1" si="57"/>
        <v>66.49803588826461</v>
      </c>
      <c r="N639" t="e">
        <f t="shared" ca="1" si="58"/>
        <v>#VALUE!</v>
      </c>
      <c r="O639">
        <f t="shared" ca="1" si="59"/>
        <v>-6.2949848162208643E-3</v>
      </c>
      <c r="AE639">
        <f ca="1">VLOOKUP($B639,OFFSET(Input!$A$1,0,MATCH(Index!AE$6&amp;" Index",Input!$1:$1,0)-1,10000,2),2,0)</f>
        <v>12.33</v>
      </c>
    </row>
    <row r="640" spans="2:31" x14ac:dyDescent="0.25">
      <c r="B640" s="2">
        <v>38450</v>
      </c>
      <c r="C640">
        <f t="shared" ca="1" si="54"/>
        <v>0</v>
      </c>
      <c r="D640">
        <f t="shared" ca="1" si="55"/>
        <v>5</v>
      </c>
      <c r="E640" t="str">
        <f ca="1">IF($B640&lt;VLOOKUP(E$6&amp;" Equity",Param,4,0),"",IFERROR(VLOOKUP($B640,OFFSET(Input!$A$1,0,MATCH(Index!E$6&amp;" Equity",Input!$1:$1,0)-1,10000,2),2,0),E639))</f>
        <v/>
      </c>
      <c r="F640" s="33">
        <v>88.95</v>
      </c>
      <c r="H640">
        <f ca="1">IFERROR(VLOOKUP($B640,OFFSET(Input!$A$1,0,MATCH(Index!H$6,Input!$1:$1,0)-1,10000,2),2,0),0)</f>
        <v>0</v>
      </c>
      <c r="I640">
        <f ca="1">IFERROR(VLOOKUP($B640,OFFSET(Input!$A$1,0,MATCH(Index!I$6,Input!$1:$1,0)-1,10000,2),2,0),0)</f>
        <v>0</v>
      </c>
      <c r="K640" t="e">
        <f t="shared" ca="1" si="56"/>
        <v>#VALUE!</v>
      </c>
      <c r="L640" s="30">
        <f t="shared" ca="1" si="57"/>
        <v>66.70049946167272</v>
      </c>
      <c r="N640" t="e">
        <f t="shared" ca="1" si="58"/>
        <v>#VALUE!</v>
      </c>
      <c r="O640">
        <f t="shared" ca="1" si="59"/>
        <v>3.0400293637333057E-3</v>
      </c>
      <c r="AE640">
        <f ca="1">VLOOKUP($B640,OFFSET(Input!$A$1,0,MATCH(Index!AE$6&amp;" Index",Input!$1:$1,0)-1,10000,2),2,0)</f>
        <v>12.62</v>
      </c>
    </row>
    <row r="641" spans="2:31" x14ac:dyDescent="0.25">
      <c r="B641" s="2">
        <v>38453</v>
      </c>
      <c r="C641">
        <f t="shared" ca="1" si="54"/>
        <v>0</v>
      </c>
      <c r="D641">
        <f t="shared" ca="1" si="55"/>
        <v>0</v>
      </c>
      <c r="E641" t="str">
        <f ca="1">IF($B641&lt;VLOOKUP(E$6&amp;" Equity",Param,4,0),"",IFERROR(VLOOKUP($B641,OFFSET(Input!$A$1,0,MATCH(Index!E$6&amp;" Equity",Input!$1:$1,0)-1,10000,2),2,0),E640))</f>
        <v/>
      </c>
      <c r="F641" s="33">
        <v>89.43</v>
      </c>
      <c r="H641">
        <f ca="1">IFERROR(VLOOKUP($B641,OFFSET(Input!$A$1,0,MATCH(Index!H$6,Input!$1:$1,0)-1,10000,2),2,0),0)</f>
        <v>0</v>
      </c>
      <c r="I641">
        <f ca="1">IFERROR(VLOOKUP($B641,OFFSET(Input!$A$1,0,MATCH(Index!I$6,Input!$1:$1,0)-1,10000,2),2,0),0)</f>
        <v>0</v>
      </c>
      <c r="K641" t="e">
        <f t="shared" ca="1" si="56"/>
        <v>#VALUE!</v>
      </c>
      <c r="L641" s="30">
        <f t="shared" ca="1" si="57"/>
        <v>67.060434703287143</v>
      </c>
      <c r="N641" t="e">
        <f t="shared" ca="1" si="58"/>
        <v>#VALUE!</v>
      </c>
      <c r="O641">
        <f t="shared" ca="1" si="59"/>
        <v>5.3817822462455672E-3</v>
      </c>
      <c r="AE641">
        <f ca="1">VLOOKUP($B641,OFFSET(Input!$A$1,0,MATCH(Index!AE$6&amp;" Index",Input!$1:$1,0)-1,10000,2),2,0)</f>
        <v>11.98</v>
      </c>
    </row>
    <row r="642" spans="2:31" x14ac:dyDescent="0.25">
      <c r="B642" s="2">
        <v>38454</v>
      </c>
      <c r="C642">
        <f t="shared" ca="1" si="54"/>
        <v>0</v>
      </c>
      <c r="D642">
        <f t="shared" ca="1" si="55"/>
        <v>0</v>
      </c>
      <c r="E642" t="str">
        <f ca="1">IF($B642&lt;VLOOKUP(E$6&amp;" Equity",Param,4,0),"",IFERROR(VLOOKUP($B642,OFFSET(Input!$A$1,0,MATCH(Index!E$6&amp;" Equity",Input!$1:$1,0)-1,10000,2),2,0),E641))</f>
        <v/>
      </c>
      <c r="F642" s="33">
        <v>90.26</v>
      </c>
      <c r="H642">
        <f ca="1">IFERROR(VLOOKUP($B642,OFFSET(Input!$A$1,0,MATCH(Index!H$6,Input!$1:$1,0)-1,10000,2),2,0),0)</f>
        <v>0</v>
      </c>
      <c r="I642">
        <f ca="1">IFERROR(VLOOKUP($B642,OFFSET(Input!$A$1,0,MATCH(Index!I$6,Input!$1:$1,0)-1,10000,2),2,0),0)</f>
        <v>0</v>
      </c>
      <c r="K642" t="e">
        <f t="shared" ca="1" si="56"/>
        <v>#VALUE!</v>
      </c>
      <c r="L642" s="30">
        <f t="shared" ca="1" si="57"/>
        <v>67.682822725245416</v>
      </c>
      <c r="N642" t="e">
        <f t="shared" ca="1" si="58"/>
        <v>#VALUE!</v>
      </c>
      <c r="O642">
        <f t="shared" ca="1" si="59"/>
        <v>9.2381980407654374E-3</v>
      </c>
      <c r="AE642">
        <f ca="1">VLOOKUP($B642,OFFSET(Input!$A$1,0,MATCH(Index!AE$6&amp;" Index",Input!$1:$1,0)-1,10000,2),2,0)</f>
        <v>11.3</v>
      </c>
    </row>
    <row r="643" spans="2:31" x14ac:dyDescent="0.25">
      <c r="B643" s="2">
        <v>38455</v>
      </c>
      <c r="C643">
        <f t="shared" ca="1" si="54"/>
        <v>0</v>
      </c>
      <c r="D643">
        <f t="shared" ca="1" si="55"/>
        <v>0</v>
      </c>
      <c r="E643" t="str">
        <f ca="1">IF($B643&lt;VLOOKUP(E$6&amp;" Equity",Param,4,0),"",IFERROR(VLOOKUP($B643,OFFSET(Input!$A$1,0,MATCH(Index!E$6&amp;" Equity",Input!$1:$1,0)-1,10000,2),2,0),E642))</f>
        <v/>
      </c>
      <c r="F643" s="33">
        <v>90.04</v>
      </c>
      <c r="H643">
        <f ca="1">IFERROR(VLOOKUP($B643,OFFSET(Input!$A$1,0,MATCH(Index!H$6,Input!$1:$1,0)-1,10000,2),2,0),0)</f>
        <v>0</v>
      </c>
      <c r="I643">
        <f ca="1">IFERROR(VLOOKUP($B643,OFFSET(Input!$A$1,0,MATCH(Index!I$6,Input!$1:$1,0)-1,10000,2),2,0),0)</f>
        <v>0</v>
      </c>
      <c r="K643" t="e">
        <f t="shared" ca="1" si="56"/>
        <v>#VALUE!</v>
      </c>
      <c r="L643" s="30">
        <f t="shared" ca="1" si="57"/>
        <v>67.517852406172139</v>
      </c>
      <c r="N643" t="e">
        <f t="shared" ca="1" si="58"/>
        <v>#VALUE!</v>
      </c>
      <c r="O643">
        <f t="shared" ca="1" si="59"/>
        <v>-2.4403783603236182E-3</v>
      </c>
      <c r="AE643">
        <f ca="1">VLOOKUP($B643,OFFSET(Input!$A$1,0,MATCH(Index!AE$6&amp;" Index",Input!$1:$1,0)-1,10000,2),2,0)</f>
        <v>13.31</v>
      </c>
    </row>
    <row r="644" spans="2:31" x14ac:dyDescent="0.25">
      <c r="B644" s="2">
        <v>38456</v>
      </c>
      <c r="C644">
        <f t="shared" ca="1" si="54"/>
        <v>0</v>
      </c>
      <c r="D644">
        <f t="shared" ca="1" si="55"/>
        <v>0</v>
      </c>
      <c r="E644" t="str">
        <f ca="1">IF($B644&lt;VLOOKUP(E$6&amp;" Equity",Param,4,0),"",IFERROR(VLOOKUP($B644,OFFSET(Input!$A$1,0,MATCH(Index!E$6&amp;" Equity",Input!$1:$1,0)-1,10000,2),2,0),E643))</f>
        <v/>
      </c>
      <c r="F644" s="33">
        <v>89.91</v>
      </c>
      <c r="H644">
        <f ca="1">IFERROR(VLOOKUP($B644,OFFSET(Input!$A$1,0,MATCH(Index!H$6,Input!$1:$1,0)-1,10000,2),2,0),0)</f>
        <v>0</v>
      </c>
      <c r="I644">
        <f ca="1">IFERROR(VLOOKUP($B644,OFFSET(Input!$A$1,0,MATCH(Index!I$6,Input!$1:$1,0)-1,10000,2),2,0),0)</f>
        <v>0</v>
      </c>
      <c r="K644" t="e">
        <f t="shared" ca="1" si="56"/>
        <v>#VALUE!</v>
      </c>
      <c r="L644" s="30">
        <f t="shared" ca="1" si="57"/>
        <v>67.420369944901552</v>
      </c>
      <c r="N644" t="e">
        <f t="shared" ca="1" si="58"/>
        <v>#VALUE!</v>
      </c>
      <c r="O644">
        <f t="shared" ca="1" si="59"/>
        <v>-1.4448460418501985E-3</v>
      </c>
      <c r="AE644">
        <f ca="1">VLOOKUP($B644,OFFSET(Input!$A$1,0,MATCH(Index!AE$6&amp;" Index",Input!$1:$1,0)-1,10000,2),2,0)</f>
        <v>14.53</v>
      </c>
    </row>
    <row r="645" spans="2:31" x14ac:dyDescent="0.25">
      <c r="B645" s="2">
        <v>38457</v>
      </c>
      <c r="C645">
        <f t="shared" ca="1" si="54"/>
        <v>0</v>
      </c>
      <c r="D645">
        <f t="shared" ca="1" si="55"/>
        <v>0</v>
      </c>
      <c r="E645" t="str">
        <f ca="1">IF($B645&lt;VLOOKUP(E$6&amp;" Equity",Param,4,0),"",IFERROR(VLOOKUP($B645,OFFSET(Input!$A$1,0,MATCH(Index!E$6&amp;" Equity",Input!$1:$1,0)-1,10000,2),2,0),E644))</f>
        <v/>
      </c>
      <c r="F645" s="33">
        <v>91.12</v>
      </c>
      <c r="H645">
        <f ca="1">IFERROR(VLOOKUP($B645,OFFSET(Input!$A$1,0,MATCH(Index!H$6,Input!$1:$1,0)-1,10000,2),2,0),0)</f>
        <v>0</v>
      </c>
      <c r="I645">
        <f ca="1">IFERROR(VLOOKUP($B645,OFFSET(Input!$A$1,0,MATCH(Index!I$6,Input!$1:$1,0)-1,10000,2),2,0),0)</f>
        <v>0</v>
      </c>
      <c r="K645" t="e">
        <f t="shared" ca="1" si="56"/>
        <v>#VALUE!</v>
      </c>
      <c r="L645" s="30">
        <f t="shared" ca="1" si="57"/>
        <v>68.32770669980458</v>
      </c>
      <c r="N645" t="e">
        <f t="shared" ca="1" si="58"/>
        <v>#VALUE!</v>
      </c>
      <c r="O645">
        <f t="shared" ca="1" si="59"/>
        <v>1.3368149142245269E-2</v>
      </c>
      <c r="AE645">
        <f ca="1">VLOOKUP($B645,OFFSET(Input!$A$1,0,MATCH(Index!AE$6&amp;" Index",Input!$1:$1,0)-1,10000,2),2,0)</f>
        <v>17.739999999999998</v>
      </c>
    </row>
    <row r="646" spans="2:31" x14ac:dyDescent="0.25">
      <c r="B646" s="2">
        <v>38460</v>
      </c>
      <c r="C646">
        <f t="shared" ca="1" si="54"/>
        <v>0</v>
      </c>
      <c r="D646">
        <f t="shared" ca="1" si="55"/>
        <v>0</v>
      </c>
      <c r="E646" t="str">
        <f ca="1">IF($B646&lt;VLOOKUP(E$6&amp;" Equity",Param,4,0),"",IFERROR(VLOOKUP($B646,OFFSET(Input!$A$1,0,MATCH(Index!E$6&amp;" Equity",Input!$1:$1,0)-1,10000,2),2,0),E645))</f>
        <v/>
      </c>
      <c r="F646" s="33">
        <v>91.02</v>
      </c>
      <c r="H646">
        <f ca="1">IFERROR(VLOOKUP($B646,OFFSET(Input!$A$1,0,MATCH(Index!H$6,Input!$1:$1,0)-1,10000,2),2,0),0)</f>
        <v>0</v>
      </c>
      <c r="I646">
        <f ca="1">IFERROR(VLOOKUP($B646,OFFSET(Input!$A$1,0,MATCH(Index!I$6,Input!$1:$1,0)-1,10000,2),2,0),0)</f>
        <v>0</v>
      </c>
      <c r="K646" t="e">
        <f t="shared" ca="1" si="56"/>
        <v>#VALUE!</v>
      </c>
      <c r="L646" s="30">
        <f t="shared" ca="1" si="57"/>
        <v>68.252720191134898</v>
      </c>
      <c r="N646" t="e">
        <f t="shared" ca="1" si="58"/>
        <v>#VALUE!</v>
      </c>
      <c r="O646">
        <f t="shared" ca="1" si="59"/>
        <v>-1.0980565504309628E-3</v>
      </c>
      <c r="AE646">
        <f ca="1">VLOOKUP($B646,OFFSET(Input!$A$1,0,MATCH(Index!AE$6&amp;" Index",Input!$1:$1,0)-1,10000,2),2,0)</f>
        <v>16.559999999999999</v>
      </c>
    </row>
    <row r="647" spans="2:31" x14ac:dyDescent="0.25">
      <c r="B647" s="2">
        <v>38461</v>
      </c>
      <c r="C647">
        <f t="shared" ref="C647:C710" ca="1" si="60">IF(MONTH(B647)&lt;&gt;MONTH(B646),1,0)</f>
        <v>0</v>
      </c>
      <c r="D647">
        <f t="shared" ref="D647:D710" ca="1" si="61">IF(D646=5,0,IF(D646&lt;&gt;0,D646+1,IF(C646=1,1,0)))</f>
        <v>0</v>
      </c>
      <c r="E647" t="str">
        <f ca="1">IF($B647&lt;VLOOKUP(E$6&amp;" Equity",Param,4,0),"",IFERROR(VLOOKUP($B647,OFFSET(Input!$A$1,0,MATCH(Index!E$6&amp;" Equity",Input!$1:$1,0)-1,10000,2),2,0),E646))</f>
        <v/>
      </c>
      <c r="F647" s="33">
        <v>91.86</v>
      </c>
      <c r="H647">
        <f ca="1">IFERROR(VLOOKUP($B647,OFFSET(Input!$A$1,0,MATCH(Index!H$6,Input!$1:$1,0)-1,10000,2),2,0),0)</f>
        <v>0</v>
      </c>
      <c r="I647">
        <f ca="1">IFERROR(VLOOKUP($B647,OFFSET(Input!$A$1,0,MATCH(Index!I$6,Input!$1:$1,0)-1,10000,2),2,0),0)</f>
        <v>0</v>
      </c>
      <c r="K647" t="e">
        <f t="shared" ref="K647:K710" ca="1" si="62">IF($B647&lt;=L_date,IF($B647=L_date,1,K648/((E648+H648)/E647)),K646*((E647+H647)/E646))</f>
        <v>#VALUE!</v>
      </c>
      <c r="L647" s="30">
        <f t="shared" ref="L647:L710" ca="1" si="63">IF($B647&lt;=L_date,IF($B647=L_date,1,L648/((F648+I648)/F647)),L646*((F647+I647)/F646))</f>
        <v>68.882606863960149</v>
      </c>
      <c r="N647" t="e">
        <f t="shared" ca="1" si="58"/>
        <v>#VALUE!</v>
      </c>
      <c r="O647">
        <f t="shared" ca="1" si="59"/>
        <v>9.1864163091515735E-3</v>
      </c>
      <c r="AE647">
        <f ca="1">VLOOKUP($B647,OFFSET(Input!$A$1,0,MATCH(Index!AE$6&amp;" Index",Input!$1:$1,0)-1,10000,2),2,0)</f>
        <v>14.96</v>
      </c>
    </row>
    <row r="648" spans="2:31" x14ac:dyDescent="0.25">
      <c r="B648" s="2">
        <v>38462</v>
      </c>
      <c r="C648">
        <f t="shared" ca="1" si="60"/>
        <v>0</v>
      </c>
      <c r="D648">
        <f t="shared" ca="1" si="61"/>
        <v>0</v>
      </c>
      <c r="E648" t="str">
        <f ca="1">IF($B648&lt;VLOOKUP(E$6&amp;" Equity",Param,4,0),"",IFERROR(VLOOKUP($B648,OFFSET(Input!$A$1,0,MATCH(Index!E$6&amp;" Equity",Input!$1:$1,0)-1,10000,2),2,0),E647))</f>
        <v/>
      </c>
      <c r="F648" s="33">
        <v>91.65</v>
      </c>
      <c r="H648">
        <f ca="1">IFERROR(VLOOKUP($B648,OFFSET(Input!$A$1,0,MATCH(Index!H$6,Input!$1:$1,0)-1,10000,2),2,0),0)</f>
        <v>0</v>
      </c>
      <c r="I648">
        <f ca="1">IFERROR(VLOOKUP($B648,OFFSET(Input!$A$1,0,MATCH(Index!I$6,Input!$1:$1,0)-1,10000,2),2,0),0)</f>
        <v>0</v>
      </c>
      <c r="K648" t="e">
        <f t="shared" ca="1" si="62"/>
        <v>#VALUE!</v>
      </c>
      <c r="L648" s="30">
        <f t="shared" ca="1" si="63"/>
        <v>68.725135195753836</v>
      </c>
      <c r="N648" t="e">
        <f t="shared" ref="N648:N711" ca="1" si="64">LN(K648/K647)</f>
        <v>#VALUE!</v>
      </c>
      <c r="O648">
        <f t="shared" ref="O648:O711" ca="1" si="65">LN(L648/L647)</f>
        <v>-2.2887046119334565E-3</v>
      </c>
      <c r="AE648">
        <f ca="1">VLOOKUP($B648,OFFSET(Input!$A$1,0,MATCH(Index!AE$6&amp;" Index",Input!$1:$1,0)-1,10000,2),2,0)</f>
        <v>16.920000000000002</v>
      </c>
    </row>
    <row r="649" spans="2:31" x14ac:dyDescent="0.25">
      <c r="B649" s="2">
        <v>38463</v>
      </c>
      <c r="C649">
        <f t="shared" ca="1" si="60"/>
        <v>0</v>
      </c>
      <c r="D649">
        <f t="shared" ca="1" si="61"/>
        <v>0</v>
      </c>
      <c r="E649" t="str">
        <f ca="1">IF($B649&lt;VLOOKUP(E$6&amp;" Equity",Param,4,0),"",IFERROR(VLOOKUP($B649,OFFSET(Input!$A$1,0,MATCH(Index!E$6&amp;" Equity",Input!$1:$1,0)-1,10000,2),2,0),E648))</f>
        <v/>
      </c>
      <c r="F649" s="33">
        <v>90.76</v>
      </c>
      <c r="H649">
        <f ca="1">IFERROR(VLOOKUP($B649,OFFSET(Input!$A$1,0,MATCH(Index!H$6,Input!$1:$1,0)-1,10000,2),2,0),0)</f>
        <v>0</v>
      </c>
      <c r="I649">
        <f ca="1">IFERROR(VLOOKUP($B649,OFFSET(Input!$A$1,0,MATCH(Index!I$6,Input!$1:$1,0)-1,10000,2),2,0),0)</f>
        <v>0</v>
      </c>
      <c r="K649" t="e">
        <f t="shared" ca="1" si="62"/>
        <v>#VALUE!</v>
      </c>
      <c r="L649" s="30">
        <f t="shared" ca="1" si="63"/>
        <v>68.057755268593752</v>
      </c>
      <c r="N649" t="e">
        <f t="shared" ca="1" si="64"/>
        <v>#VALUE!</v>
      </c>
      <c r="O649">
        <f t="shared" ca="1" si="65"/>
        <v>-9.7583143740732035E-3</v>
      </c>
      <c r="AE649">
        <f ca="1">VLOOKUP($B649,OFFSET(Input!$A$1,0,MATCH(Index!AE$6&amp;" Index",Input!$1:$1,0)-1,10000,2),2,0)</f>
        <v>14.41</v>
      </c>
    </row>
    <row r="650" spans="2:31" x14ac:dyDescent="0.25">
      <c r="B650" s="2">
        <v>38464</v>
      </c>
      <c r="C650">
        <f t="shared" ca="1" si="60"/>
        <v>0</v>
      </c>
      <c r="D650">
        <f t="shared" ca="1" si="61"/>
        <v>0</v>
      </c>
      <c r="E650" t="str">
        <f ca="1">IF($B650&lt;VLOOKUP(E$6&amp;" Equity",Param,4,0),"",IFERROR(VLOOKUP($B650,OFFSET(Input!$A$1,0,MATCH(Index!E$6&amp;" Equity",Input!$1:$1,0)-1,10000,2),2,0),E649))</f>
        <v/>
      </c>
      <c r="F650" s="33">
        <v>91.47</v>
      </c>
      <c r="H650">
        <f ca="1">IFERROR(VLOOKUP($B650,OFFSET(Input!$A$1,0,MATCH(Index!H$6,Input!$1:$1,0)-1,10000,2),2,0),0)</f>
        <v>0</v>
      </c>
      <c r="I650">
        <f ca="1">IFERROR(VLOOKUP($B650,OFFSET(Input!$A$1,0,MATCH(Index!I$6,Input!$1:$1,0)-1,10000,2),2,0),0)</f>
        <v>0</v>
      </c>
      <c r="K650" t="e">
        <f t="shared" ca="1" si="62"/>
        <v>#VALUE!</v>
      </c>
      <c r="L650" s="30">
        <f t="shared" ca="1" si="63"/>
        <v>68.590159480148415</v>
      </c>
      <c r="N650" t="e">
        <f t="shared" ca="1" si="64"/>
        <v>#VALUE!</v>
      </c>
      <c r="O650">
        <f t="shared" ca="1" si="65"/>
        <v>7.7923897566320732E-3</v>
      </c>
      <c r="AE650">
        <f ca="1">VLOOKUP($B650,OFFSET(Input!$A$1,0,MATCH(Index!AE$6&amp;" Index",Input!$1:$1,0)-1,10000,2),2,0)</f>
        <v>15.38</v>
      </c>
    </row>
    <row r="651" spans="2:31" x14ac:dyDescent="0.25">
      <c r="B651" s="2">
        <v>38467</v>
      </c>
      <c r="C651">
        <f t="shared" ca="1" si="60"/>
        <v>0</v>
      </c>
      <c r="D651">
        <f t="shared" ca="1" si="61"/>
        <v>0</v>
      </c>
      <c r="E651" t="str">
        <f ca="1">IF($B651&lt;VLOOKUP(E$6&amp;" Equity",Param,4,0),"",IFERROR(VLOOKUP($B651,OFFSET(Input!$A$1,0,MATCH(Index!E$6&amp;" Equity",Input!$1:$1,0)-1,10000,2),2,0),E650))</f>
        <v/>
      </c>
      <c r="F651" s="33">
        <v>91.7</v>
      </c>
      <c r="H651">
        <f ca="1">IFERROR(VLOOKUP($B651,OFFSET(Input!$A$1,0,MATCH(Index!H$6,Input!$1:$1,0)-1,10000,2),2,0),0)</f>
        <v>0</v>
      </c>
      <c r="I651">
        <f ca="1">IFERROR(VLOOKUP($B651,OFFSET(Input!$A$1,0,MATCH(Index!I$6,Input!$1:$1,0)-1,10000,2),2,0),0)</f>
        <v>0</v>
      </c>
      <c r="K651" t="e">
        <f t="shared" ca="1" si="62"/>
        <v>#VALUE!</v>
      </c>
      <c r="L651" s="30">
        <f t="shared" ca="1" si="63"/>
        <v>68.76262845008867</v>
      </c>
      <c r="N651" t="e">
        <f t="shared" ca="1" si="64"/>
        <v>#VALUE!</v>
      </c>
      <c r="O651">
        <f t="shared" ca="1" si="65"/>
        <v>2.5113295941461234E-3</v>
      </c>
      <c r="AE651">
        <f ca="1">VLOOKUP($B651,OFFSET(Input!$A$1,0,MATCH(Index!AE$6&amp;" Index",Input!$1:$1,0)-1,10000,2),2,0)</f>
        <v>14.62</v>
      </c>
    </row>
    <row r="652" spans="2:31" x14ac:dyDescent="0.25">
      <c r="B652" s="2">
        <v>38468</v>
      </c>
      <c r="C652">
        <f t="shared" ca="1" si="60"/>
        <v>0</v>
      </c>
      <c r="D652">
        <f t="shared" ca="1" si="61"/>
        <v>0</v>
      </c>
      <c r="E652" t="str">
        <f ca="1">IF($B652&lt;VLOOKUP(E$6&amp;" Equity",Param,4,0),"",IFERROR(VLOOKUP($B652,OFFSET(Input!$A$1,0,MATCH(Index!E$6&amp;" Equity",Input!$1:$1,0)-1,10000,2),2,0),E651))</f>
        <v/>
      </c>
      <c r="F652" s="33">
        <v>91.61</v>
      </c>
      <c r="H652">
        <f ca="1">IFERROR(VLOOKUP($B652,OFFSET(Input!$A$1,0,MATCH(Index!H$6,Input!$1:$1,0)-1,10000,2),2,0),0)</f>
        <v>0</v>
      </c>
      <c r="I652">
        <f ca="1">IFERROR(VLOOKUP($B652,OFFSET(Input!$A$1,0,MATCH(Index!I$6,Input!$1:$1,0)-1,10000,2),2,0),0)</f>
        <v>0</v>
      </c>
      <c r="K652" t="e">
        <f t="shared" ca="1" si="62"/>
        <v>#VALUE!</v>
      </c>
      <c r="L652" s="30">
        <f t="shared" ca="1" si="63"/>
        <v>68.695140592285966</v>
      </c>
      <c r="N652" t="e">
        <f t="shared" ca="1" si="64"/>
        <v>#VALUE!</v>
      </c>
      <c r="O652">
        <f t="shared" ca="1" si="65"/>
        <v>-9.8194323530184451E-4</v>
      </c>
      <c r="AE652">
        <f ca="1">VLOOKUP($B652,OFFSET(Input!$A$1,0,MATCH(Index!AE$6&amp;" Index",Input!$1:$1,0)-1,10000,2),2,0)</f>
        <v>14.91</v>
      </c>
    </row>
    <row r="653" spans="2:31" x14ac:dyDescent="0.25">
      <c r="B653" s="2">
        <v>38469</v>
      </c>
      <c r="C653">
        <f t="shared" ca="1" si="60"/>
        <v>0</v>
      </c>
      <c r="D653">
        <f t="shared" ca="1" si="61"/>
        <v>0</v>
      </c>
      <c r="E653" t="str">
        <f ca="1">IF($B653&lt;VLOOKUP(E$6&amp;" Equity",Param,4,0),"",IFERROR(VLOOKUP($B653,OFFSET(Input!$A$1,0,MATCH(Index!E$6&amp;" Equity",Input!$1:$1,0)-1,10000,2),2,0),E652))</f>
        <v/>
      </c>
      <c r="F653" s="33">
        <v>91.92</v>
      </c>
      <c r="H653">
        <f ca="1">IFERROR(VLOOKUP($B653,OFFSET(Input!$A$1,0,MATCH(Index!H$6,Input!$1:$1,0)-1,10000,2),2,0),0)</f>
        <v>0</v>
      </c>
      <c r="I653">
        <f ca="1">IFERROR(VLOOKUP($B653,OFFSET(Input!$A$1,0,MATCH(Index!I$6,Input!$1:$1,0)-1,10000,2),2,0),0)</f>
        <v>0</v>
      </c>
      <c r="K653" t="e">
        <f t="shared" ca="1" si="62"/>
        <v>#VALUE!</v>
      </c>
      <c r="L653" s="30">
        <f t="shared" ca="1" si="63"/>
        <v>68.927598769161946</v>
      </c>
      <c r="N653" t="e">
        <f t="shared" ca="1" si="64"/>
        <v>#VALUE!</v>
      </c>
      <c r="O653">
        <f t="shared" ca="1" si="65"/>
        <v>3.3781975133829385E-3</v>
      </c>
      <c r="AE653">
        <f ca="1">VLOOKUP($B653,OFFSET(Input!$A$1,0,MATCH(Index!AE$6&amp;" Index",Input!$1:$1,0)-1,10000,2),2,0)</f>
        <v>14.87</v>
      </c>
    </row>
    <row r="654" spans="2:31" x14ac:dyDescent="0.25">
      <c r="B654" s="2">
        <v>38470</v>
      </c>
      <c r="C654">
        <f t="shared" ca="1" si="60"/>
        <v>0</v>
      </c>
      <c r="D654">
        <f t="shared" ca="1" si="61"/>
        <v>0</v>
      </c>
      <c r="E654" t="str">
        <f ca="1">IF($B654&lt;VLOOKUP(E$6&amp;" Equity",Param,4,0),"",IFERROR(VLOOKUP($B654,OFFSET(Input!$A$1,0,MATCH(Index!E$6&amp;" Equity",Input!$1:$1,0)-1,10000,2),2,0),E653))</f>
        <v/>
      </c>
      <c r="F654" s="33">
        <v>92.6</v>
      </c>
      <c r="H654">
        <f ca="1">IFERROR(VLOOKUP($B654,OFFSET(Input!$A$1,0,MATCH(Index!H$6,Input!$1:$1,0)-1,10000,2),2,0),0)</f>
        <v>0</v>
      </c>
      <c r="I654">
        <f ca="1">IFERROR(VLOOKUP($B654,OFFSET(Input!$A$1,0,MATCH(Index!I$6,Input!$1:$1,0)-1,10000,2),2,0),0)</f>
        <v>0</v>
      </c>
      <c r="K654" t="e">
        <f t="shared" ca="1" si="62"/>
        <v>#VALUE!</v>
      </c>
      <c r="L654" s="30">
        <f t="shared" ca="1" si="63"/>
        <v>69.437507028115704</v>
      </c>
      <c r="N654" t="e">
        <f t="shared" ca="1" si="64"/>
        <v>#VALUE!</v>
      </c>
      <c r="O654">
        <f t="shared" ca="1" si="65"/>
        <v>7.3705081116332925E-3</v>
      </c>
      <c r="AE654">
        <f ca="1">VLOOKUP($B654,OFFSET(Input!$A$1,0,MATCH(Index!AE$6&amp;" Index",Input!$1:$1,0)-1,10000,2),2,0)</f>
        <v>16.86</v>
      </c>
    </row>
    <row r="655" spans="2:31" x14ac:dyDescent="0.25">
      <c r="B655" s="2">
        <v>38471</v>
      </c>
      <c r="C655">
        <f t="shared" ca="1" si="60"/>
        <v>0</v>
      </c>
      <c r="D655">
        <f t="shared" ca="1" si="61"/>
        <v>0</v>
      </c>
      <c r="E655" t="str">
        <f ca="1">IF($B655&lt;VLOOKUP(E$6&amp;" Equity",Param,4,0),"",IFERROR(VLOOKUP($B655,OFFSET(Input!$A$1,0,MATCH(Index!E$6&amp;" Equity",Input!$1:$1,0)-1,10000,2),2,0),E654))</f>
        <v/>
      </c>
      <c r="F655" s="33">
        <v>92.41</v>
      </c>
      <c r="H655">
        <f ca="1">IFERROR(VLOOKUP($B655,OFFSET(Input!$A$1,0,MATCH(Index!H$6,Input!$1:$1,0)-1,10000,2),2,0),0)</f>
        <v>0</v>
      </c>
      <c r="I655">
        <f ca="1">IFERROR(VLOOKUP($B655,OFFSET(Input!$A$1,0,MATCH(Index!I$6,Input!$1:$1,0)-1,10000,2),2,0),0)</f>
        <v>0</v>
      </c>
      <c r="K655" t="e">
        <f t="shared" ca="1" si="62"/>
        <v>#VALUE!</v>
      </c>
      <c r="L655" s="30">
        <f t="shared" ca="1" si="63"/>
        <v>69.295032661643333</v>
      </c>
      <c r="N655" t="e">
        <f t="shared" ca="1" si="64"/>
        <v>#VALUE!</v>
      </c>
      <c r="O655">
        <f t="shared" ca="1" si="65"/>
        <v>-2.0539437521845134E-3</v>
      </c>
      <c r="AE655">
        <f ca="1">VLOOKUP($B655,OFFSET(Input!$A$1,0,MATCH(Index!AE$6&amp;" Index",Input!$1:$1,0)-1,10000,2),2,0)</f>
        <v>15.31</v>
      </c>
    </row>
    <row r="656" spans="2:31" x14ac:dyDescent="0.25">
      <c r="B656" s="2">
        <v>38474</v>
      </c>
      <c r="C656">
        <f t="shared" ca="1" si="60"/>
        <v>1</v>
      </c>
      <c r="D656">
        <f t="shared" ca="1" si="61"/>
        <v>0</v>
      </c>
      <c r="E656" t="str">
        <f ca="1">IF($B656&lt;VLOOKUP(E$6&amp;" Equity",Param,4,0),"",IFERROR(VLOOKUP($B656,OFFSET(Input!$A$1,0,MATCH(Index!E$6&amp;" Equity",Input!$1:$1,0)-1,10000,2),2,0),E655))</f>
        <v/>
      </c>
      <c r="F656" s="33">
        <v>92.09</v>
      </c>
      <c r="H656">
        <f ca="1">IFERROR(VLOOKUP($B656,OFFSET(Input!$A$1,0,MATCH(Index!H$6,Input!$1:$1,0)-1,10000,2),2,0),0)</f>
        <v>0</v>
      </c>
      <c r="I656">
        <f ca="1">IFERROR(VLOOKUP($B656,OFFSET(Input!$A$1,0,MATCH(Index!I$6,Input!$1:$1,0)-1,10000,2),2,0),0)</f>
        <v>0.33</v>
      </c>
      <c r="K656" t="e">
        <f t="shared" ca="1" si="62"/>
        <v>#VALUE!</v>
      </c>
      <c r="L656" s="30">
        <f t="shared" ca="1" si="63"/>
        <v>69.302531312510311</v>
      </c>
      <c r="N656" t="e">
        <f t="shared" ca="1" si="64"/>
        <v>#VALUE!</v>
      </c>
      <c r="O656">
        <f t="shared" ca="1" si="65"/>
        <v>1.0820754217139535E-4</v>
      </c>
      <c r="AE656">
        <f ca="1">VLOOKUP($B656,OFFSET(Input!$A$1,0,MATCH(Index!AE$6&amp;" Index",Input!$1:$1,0)-1,10000,2),2,0)</f>
        <v>15.12</v>
      </c>
    </row>
    <row r="657" spans="2:31" x14ac:dyDescent="0.25">
      <c r="B657" s="2">
        <v>38475</v>
      </c>
      <c r="C657">
        <f t="shared" ca="1" si="60"/>
        <v>0</v>
      </c>
      <c r="D657">
        <f t="shared" ca="1" si="61"/>
        <v>1</v>
      </c>
      <c r="E657" t="str">
        <f ca="1">IF($B657&lt;VLOOKUP(E$6&amp;" Equity",Param,4,0),"",IFERROR(VLOOKUP($B657,OFFSET(Input!$A$1,0,MATCH(Index!E$6&amp;" Equity",Input!$1:$1,0)-1,10000,2),2,0),E656))</f>
        <v/>
      </c>
      <c r="F657" s="33">
        <v>92.38</v>
      </c>
      <c r="H657">
        <f ca="1">IFERROR(VLOOKUP($B657,OFFSET(Input!$A$1,0,MATCH(Index!H$6,Input!$1:$1,0)-1,10000,2),2,0),0)</f>
        <v>0</v>
      </c>
      <c r="I657">
        <f ca="1">IFERROR(VLOOKUP($B657,OFFSET(Input!$A$1,0,MATCH(Index!I$6,Input!$1:$1,0)-1,10000,2),2,0),0)</f>
        <v>0</v>
      </c>
      <c r="K657" t="e">
        <f t="shared" ca="1" si="62"/>
        <v>#VALUE!</v>
      </c>
      <c r="L657" s="30">
        <f t="shared" ca="1" si="63"/>
        <v>69.520771448036726</v>
      </c>
      <c r="N657" t="e">
        <f t="shared" ca="1" si="64"/>
        <v>#VALUE!</v>
      </c>
      <c r="O657">
        <f t="shared" ca="1" si="65"/>
        <v>3.1441452691836789E-3</v>
      </c>
      <c r="AE657">
        <f ca="1">VLOOKUP($B657,OFFSET(Input!$A$1,0,MATCH(Index!AE$6&amp;" Index",Input!$1:$1,0)-1,10000,2),2,0)</f>
        <v>14.53</v>
      </c>
    </row>
    <row r="658" spans="2:31" x14ac:dyDescent="0.25">
      <c r="B658" s="2">
        <v>38476</v>
      </c>
      <c r="C658">
        <f t="shared" ca="1" si="60"/>
        <v>0</v>
      </c>
      <c r="D658">
        <f t="shared" ca="1" si="61"/>
        <v>2</v>
      </c>
      <c r="E658" t="str">
        <f ca="1">IF($B658&lt;VLOOKUP(E$6&amp;" Equity",Param,4,0),"",IFERROR(VLOOKUP($B658,OFFSET(Input!$A$1,0,MATCH(Index!E$6&amp;" Equity",Input!$1:$1,0)-1,10000,2),2,0),E657))</f>
        <v/>
      </c>
      <c r="F658" s="33">
        <v>91.53</v>
      </c>
      <c r="H658">
        <f ca="1">IFERROR(VLOOKUP($B658,OFFSET(Input!$A$1,0,MATCH(Index!H$6,Input!$1:$1,0)-1,10000,2),2,0),0)</f>
        <v>0</v>
      </c>
      <c r="I658">
        <f ca="1">IFERROR(VLOOKUP($B658,OFFSET(Input!$A$1,0,MATCH(Index!I$6,Input!$1:$1,0)-1,10000,2),2,0),0)</f>
        <v>0</v>
      </c>
      <c r="K658" t="e">
        <f t="shared" ca="1" si="62"/>
        <v>#VALUE!</v>
      </c>
      <c r="L658" s="30">
        <f t="shared" ca="1" si="63"/>
        <v>68.881102085286884</v>
      </c>
      <c r="N658" t="e">
        <f t="shared" ca="1" si="64"/>
        <v>#VALUE!</v>
      </c>
      <c r="O658">
        <f t="shared" ca="1" si="65"/>
        <v>-9.2437176057712667E-3</v>
      </c>
      <c r="AE658">
        <f ca="1">VLOOKUP($B658,OFFSET(Input!$A$1,0,MATCH(Index!AE$6&amp;" Index",Input!$1:$1,0)-1,10000,2),2,0)</f>
        <v>13.85</v>
      </c>
    </row>
    <row r="659" spans="2:31" x14ac:dyDescent="0.25">
      <c r="B659" s="2">
        <v>38477</v>
      </c>
      <c r="C659">
        <f t="shared" ca="1" si="60"/>
        <v>0</v>
      </c>
      <c r="D659">
        <f t="shared" ca="1" si="61"/>
        <v>3</v>
      </c>
      <c r="E659" t="str">
        <f ca="1">IF($B659&lt;VLOOKUP(E$6&amp;" Equity",Param,4,0),"",IFERROR(VLOOKUP($B659,OFFSET(Input!$A$1,0,MATCH(Index!E$6&amp;" Equity",Input!$1:$1,0)-1,10000,2),2,0),E658))</f>
        <v/>
      </c>
      <c r="F659" s="33">
        <v>91.74</v>
      </c>
      <c r="H659">
        <f ca="1">IFERROR(VLOOKUP($B659,OFFSET(Input!$A$1,0,MATCH(Index!H$6,Input!$1:$1,0)-1,10000,2),2,0),0)</f>
        <v>0</v>
      </c>
      <c r="I659">
        <f ca="1">IFERROR(VLOOKUP($B659,OFFSET(Input!$A$1,0,MATCH(Index!I$6,Input!$1:$1,0)-1,10000,2),2,0),0)</f>
        <v>0</v>
      </c>
      <c r="K659" t="e">
        <f t="shared" ca="1" si="62"/>
        <v>#VALUE!</v>
      </c>
      <c r="L659" s="30">
        <f t="shared" ca="1" si="63"/>
        <v>69.039138045495676</v>
      </c>
      <c r="N659" t="e">
        <f t="shared" ca="1" si="64"/>
        <v>#VALUE!</v>
      </c>
      <c r="O659">
        <f t="shared" ca="1" si="65"/>
        <v>2.291701772337988E-3</v>
      </c>
      <c r="AE659">
        <f ca="1">VLOOKUP($B659,OFFSET(Input!$A$1,0,MATCH(Index!AE$6&amp;" Index",Input!$1:$1,0)-1,10000,2),2,0)</f>
        <v>13.98</v>
      </c>
    </row>
    <row r="660" spans="2:31" x14ac:dyDescent="0.25">
      <c r="B660" s="2">
        <v>38478</v>
      </c>
      <c r="C660">
        <f t="shared" ca="1" si="60"/>
        <v>0</v>
      </c>
      <c r="D660">
        <f t="shared" ca="1" si="61"/>
        <v>4</v>
      </c>
      <c r="E660" t="str">
        <f ca="1">IF($B660&lt;VLOOKUP(E$6&amp;" Equity",Param,4,0),"",IFERROR(VLOOKUP($B660,OFFSET(Input!$A$1,0,MATCH(Index!E$6&amp;" Equity",Input!$1:$1,0)-1,10000,2),2,0),E659))</f>
        <v/>
      </c>
      <c r="F660" s="33">
        <v>91.06</v>
      </c>
      <c r="H660">
        <f ca="1">IFERROR(VLOOKUP($B660,OFFSET(Input!$A$1,0,MATCH(Index!H$6,Input!$1:$1,0)-1,10000,2),2,0),0)</f>
        <v>0</v>
      </c>
      <c r="I660">
        <f ca="1">IFERROR(VLOOKUP($B660,OFFSET(Input!$A$1,0,MATCH(Index!I$6,Input!$1:$1,0)-1,10000,2),2,0),0)</f>
        <v>0</v>
      </c>
      <c r="K660" t="e">
        <f t="shared" ca="1" si="62"/>
        <v>#VALUE!</v>
      </c>
      <c r="L660" s="30">
        <f t="shared" ca="1" si="63"/>
        <v>68.527402555295808</v>
      </c>
      <c r="N660" t="e">
        <f t="shared" ca="1" si="64"/>
        <v>#VALUE!</v>
      </c>
      <c r="O660">
        <f t="shared" ca="1" si="65"/>
        <v>-7.439859262389709E-3</v>
      </c>
      <c r="AE660">
        <f ca="1">VLOOKUP($B660,OFFSET(Input!$A$1,0,MATCH(Index!AE$6&amp;" Index",Input!$1:$1,0)-1,10000,2),2,0)</f>
        <v>14.05</v>
      </c>
    </row>
    <row r="661" spans="2:31" x14ac:dyDescent="0.25">
      <c r="B661" s="2">
        <v>38481</v>
      </c>
      <c r="C661">
        <f t="shared" ca="1" si="60"/>
        <v>0</v>
      </c>
      <c r="D661">
        <f t="shared" ca="1" si="61"/>
        <v>5</v>
      </c>
      <c r="E661" t="str">
        <f ca="1">IF($B661&lt;VLOOKUP(E$6&amp;" Equity",Param,4,0),"",IFERROR(VLOOKUP($B661,OFFSET(Input!$A$1,0,MATCH(Index!E$6&amp;" Equity",Input!$1:$1,0)-1,10000,2),2,0),E660))</f>
        <v/>
      </c>
      <c r="F661" s="33">
        <v>91.16</v>
      </c>
      <c r="H661">
        <f ca="1">IFERROR(VLOOKUP($B661,OFFSET(Input!$A$1,0,MATCH(Index!H$6,Input!$1:$1,0)-1,10000,2),2,0),0)</f>
        <v>0</v>
      </c>
      <c r="I661">
        <f ca="1">IFERROR(VLOOKUP($B661,OFFSET(Input!$A$1,0,MATCH(Index!I$6,Input!$1:$1,0)-1,10000,2),2,0),0)</f>
        <v>0</v>
      </c>
      <c r="K661" t="e">
        <f t="shared" ca="1" si="62"/>
        <v>#VALUE!</v>
      </c>
      <c r="L661" s="30">
        <f t="shared" ca="1" si="63"/>
        <v>68.602657774442832</v>
      </c>
      <c r="N661" t="e">
        <f t="shared" ca="1" si="64"/>
        <v>#VALUE!</v>
      </c>
      <c r="O661">
        <f t="shared" ca="1" si="65"/>
        <v>1.0975744708473293E-3</v>
      </c>
      <c r="AE661">
        <f ca="1">VLOOKUP($B661,OFFSET(Input!$A$1,0,MATCH(Index!AE$6&amp;" Index",Input!$1:$1,0)-1,10000,2),2,0)</f>
        <v>13.75</v>
      </c>
    </row>
    <row r="662" spans="2:31" x14ac:dyDescent="0.25">
      <c r="B662" s="2">
        <v>38482</v>
      </c>
      <c r="C662">
        <f t="shared" ca="1" si="60"/>
        <v>0</v>
      </c>
      <c r="D662">
        <f t="shared" ca="1" si="61"/>
        <v>0</v>
      </c>
      <c r="E662" t="str">
        <f ca="1">IF($B662&lt;VLOOKUP(E$6&amp;" Equity",Param,4,0),"",IFERROR(VLOOKUP($B662,OFFSET(Input!$A$1,0,MATCH(Index!E$6&amp;" Equity",Input!$1:$1,0)-1,10000,2),2,0),E661))</f>
        <v/>
      </c>
      <c r="F662" s="33">
        <v>91.77</v>
      </c>
      <c r="H662">
        <f ca="1">IFERROR(VLOOKUP($B662,OFFSET(Input!$A$1,0,MATCH(Index!H$6,Input!$1:$1,0)-1,10000,2),2,0),0)</f>
        <v>0</v>
      </c>
      <c r="I662">
        <f ca="1">IFERROR(VLOOKUP($B662,OFFSET(Input!$A$1,0,MATCH(Index!I$6,Input!$1:$1,0)-1,10000,2),2,0),0)</f>
        <v>0</v>
      </c>
      <c r="K662" t="e">
        <f t="shared" ca="1" si="62"/>
        <v>#VALUE!</v>
      </c>
      <c r="L662" s="30">
        <f t="shared" ca="1" si="63"/>
        <v>69.061714611239779</v>
      </c>
      <c r="N662" t="e">
        <f t="shared" ca="1" si="64"/>
        <v>#VALUE!</v>
      </c>
      <c r="O662">
        <f t="shared" ca="1" si="65"/>
        <v>6.6692424534381583E-3</v>
      </c>
      <c r="AE662">
        <f ca="1">VLOOKUP($B662,OFFSET(Input!$A$1,0,MATCH(Index!AE$6&amp;" Index",Input!$1:$1,0)-1,10000,2),2,0)</f>
        <v>14.91</v>
      </c>
    </row>
    <row r="663" spans="2:31" x14ac:dyDescent="0.25">
      <c r="B663" s="2">
        <v>38483</v>
      </c>
      <c r="C663">
        <f t="shared" ca="1" si="60"/>
        <v>0</v>
      </c>
      <c r="D663">
        <f t="shared" ca="1" si="61"/>
        <v>0</v>
      </c>
      <c r="E663" t="str">
        <f ca="1">IF($B663&lt;VLOOKUP(E$6&amp;" Equity",Param,4,0),"",IFERROR(VLOOKUP($B663,OFFSET(Input!$A$1,0,MATCH(Index!E$6&amp;" Equity",Input!$1:$1,0)-1,10000,2),2,0),E662))</f>
        <v/>
      </c>
      <c r="F663" s="33">
        <v>92.07</v>
      </c>
      <c r="H663">
        <f ca="1">IFERROR(VLOOKUP($B663,OFFSET(Input!$A$1,0,MATCH(Index!H$6,Input!$1:$1,0)-1,10000,2),2,0),0)</f>
        <v>0</v>
      </c>
      <c r="I663">
        <f ca="1">IFERROR(VLOOKUP($B663,OFFSET(Input!$A$1,0,MATCH(Index!I$6,Input!$1:$1,0)-1,10000,2),2,0),0)</f>
        <v>0</v>
      </c>
      <c r="K663" t="e">
        <f t="shared" ca="1" si="62"/>
        <v>#VALUE!</v>
      </c>
      <c r="L663" s="30">
        <f t="shared" ca="1" si="63"/>
        <v>69.287480268680909</v>
      </c>
      <c r="N663" t="e">
        <f t="shared" ca="1" si="64"/>
        <v>#VALUE!</v>
      </c>
      <c r="O663">
        <f t="shared" ca="1" si="65"/>
        <v>3.2637104688327694E-3</v>
      </c>
      <c r="AE663">
        <f ca="1">VLOOKUP($B663,OFFSET(Input!$A$1,0,MATCH(Index!AE$6&amp;" Index",Input!$1:$1,0)-1,10000,2),2,0)</f>
        <v>14.45</v>
      </c>
    </row>
    <row r="664" spans="2:31" x14ac:dyDescent="0.25">
      <c r="B664" s="2">
        <v>38484</v>
      </c>
      <c r="C664">
        <f t="shared" ca="1" si="60"/>
        <v>0</v>
      </c>
      <c r="D664">
        <f t="shared" ca="1" si="61"/>
        <v>0</v>
      </c>
      <c r="E664" t="str">
        <f ca="1">IF($B664&lt;VLOOKUP(E$6&amp;" Equity",Param,4,0),"",IFERROR(VLOOKUP($B664,OFFSET(Input!$A$1,0,MATCH(Index!E$6&amp;" Equity",Input!$1:$1,0)-1,10000,2),2,0),E663))</f>
        <v/>
      </c>
      <c r="F664" s="33">
        <v>92.44</v>
      </c>
      <c r="H664">
        <f ca="1">IFERROR(VLOOKUP($B664,OFFSET(Input!$A$1,0,MATCH(Index!H$6,Input!$1:$1,0)-1,10000,2),2,0),0)</f>
        <v>0</v>
      </c>
      <c r="I664">
        <f ca="1">IFERROR(VLOOKUP($B664,OFFSET(Input!$A$1,0,MATCH(Index!I$6,Input!$1:$1,0)-1,10000,2),2,0),0)</f>
        <v>0</v>
      </c>
      <c r="K664" t="e">
        <f t="shared" ca="1" si="62"/>
        <v>#VALUE!</v>
      </c>
      <c r="L664" s="30">
        <f t="shared" ca="1" si="63"/>
        <v>69.56592457952496</v>
      </c>
      <c r="N664" t="e">
        <f t="shared" ca="1" si="64"/>
        <v>#VALUE!</v>
      </c>
      <c r="O664">
        <f t="shared" ca="1" si="65"/>
        <v>4.0106281064255025E-3</v>
      </c>
      <c r="AE664">
        <f ca="1">VLOOKUP($B664,OFFSET(Input!$A$1,0,MATCH(Index!AE$6&amp;" Index",Input!$1:$1,0)-1,10000,2),2,0)</f>
        <v>16.12</v>
      </c>
    </row>
    <row r="665" spans="2:31" x14ac:dyDescent="0.25">
      <c r="B665" s="2">
        <v>38485</v>
      </c>
      <c r="C665">
        <f t="shared" ca="1" si="60"/>
        <v>0</v>
      </c>
      <c r="D665">
        <f t="shared" ca="1" si="61"/>
        <v>0</v>
      </c>
      <c r="E665" t="str">
        <f ca="1">IF($B665&lt;VLOOKUP(E$6&amp;" Equity",Param,4,0),"",IFERROR(VLOOKUP($B665,OFFSET(Input!$A$1,0,MATCH(Index!E$6&amp;" Equity",Input!$1:$1,0)-1,10000,2),2,0),E664))</f>
        <v/>
      </c>
      <c r="F665" s="33">
        <v>92.8</v>
      </c>
      <c r="H665">
        <f ca="1">IFERROR(VLOOKUP($B665,OFFSET(Input!$A$1,0,MATCH(Index!H$6,Input!$1:$1,0)-1,10000,2),2,0),0)</f>
        <v>0</v>
      </c>
      <c r="I665">
        <f ca="1">IFERROR(VLOOKUP($B665,OFFSET(Input!$A$1,0,MATCH(Index!I$6,Input!$1:$1,0)-1,10000,2),2,0),0)</f>
        <v>0</v>
      </c>
      <c r="K665" t="e">
        <f t="shared" ca="1" si="62"/>
        <v>#VALUE!</v>
      </c>
      <c r="L665" s="30">
        <f t="shared" ca="1" si="63"/>
        <v>69.836843368454296</v>
      </c>
      <c r="N665" t="e">
        <f t="shared" ca="1" si="64"/>
        <v>#VALUE!</v>
      </c>
      <c r="O665">
        <f t="shared" ca="1" si="65"/>
        <v>3.8868543859748054E-3</v>
      </c>
      <c r="AE665">
        <f ca="1">VLOOKUP($B665,OFFSET(Input!$A$1,0,MATCH(Index!AE$6&amp;" Index",Input!$1:$1,0)-1,10000,2),2,0)</f>
        <v>16.32</v>
      </c>
    </row>
    <row r="666" spans="2:31" x14ac:dyDescent="0.25">
      <c r="B666" s="2">
        <v>38488</v>
      </c>
      <c r="C666">
        <f t="shared" ca="1" si="60"/>
        <v>0</v>
      </c>
      <c r="D666">
        <f t="shared" ca="1" si="61"/>
        <v>0</v>
      </c>
      <c r="E666" t="str">
        <f ca="1">IF($B666&lt;VLOOKUP(E$6&amp;" Equity",Param,4,0),"",IFERROR(VLOOKUP($B666,OFFSET(Input!$A$1,0,MATCH(Index!E$6&amp;" Equity",Input!$1:$1,0)-1,10000,2),2,0),E665))</f>
        <v/>
      </c>
      <c r="F666" s="33">
        <v>92.7</v>
      </c>
      <c r="H666">
        <f ca="1">IFERROR(VLOOKUP($B666,OFFSET(Input!$A$1,0,MATCH(Index!H$6,Input!$1:$1,0)-1,10000,2),2,0),0)</f>
        <v>0</v>
      </c>
      <c r="I666">
        <f ca="1">IFERROR(VLOOKUP($B666,OFFSET(Input!$A$1,0,MATCH(Index!I$6,Input!$1:$1,0)-1,10000,2),2,0),0)</f>
        <v>0</v>
      </c>
      <c r="K666" t="e">
        <f t="shared" ca="1" si="62"/>
        <v>#VALUE!</v>
      </c>
      <c r="L666" s="30">
        <f t="shared" ca="1" si="63"/>
        <v>69.761588149307258</v>
      </c>
      <c r="N666" t="e">
        <f t="shared" ca="1" si="64"/>
        <v>#VALUE!</v>
      </c>
      <c r="O666">
        <f t="shared" ca="1" si="65"/>
        <v>-1.0781672203453326E-3</v>
      </c>
      <c r="AE666">
        <f ca="1">VLOOKUP($B666,OFFSET(Input!$A$1,0,MATCH(Index!AE$6&amp;" Index",Input!$1:$1,0)-1,10000,2),2,0)</f>
        <v>15.68</v>
      </c>
    </row>
    <row r="667" spans="2:31" x14ac:dyDescent="0.25">
      <c r="B667" s="2">
        <v>38489</v>
      </c>
      <c r="C667">
        <f t="shared" ca="1" si="60"/>
        <v>0</v>
      </c>
      <c r="D667">
        <f t="shared" ca="1" si="61"/>
        <v>0</v>
      </c>
      <c r="E667" t="str">
        <f ca="1">IF($B667&lt;VLOOKUP(E$6&amp;" Equity",Param,4,0),"",IFERROR(VLOOKUP($B667,OFFSET(Input!$A$1,0,MATCH(Index!E$6&amp;" Equity",Input!$1:$1,0)-1,10000,2),2,0),E666))</f>
        <v/>
      </c>
      <c r="F667" s="33">
        <v>92.95</v>
      </c>
      <c r="H667">
        <f ca="1">IFERROR(VLOOKUP($B667,OFFSET(Input!$A$1,0,MATCH(Index!H$6,Input!$1:$1,0)-1,10000,2),2,0),0)</f>
        <v>0</v>
      </c>
      <c r="I667">
        <f ca="1">IFERROR(VLOOKUP($B667,OFFSET(Input!$A$1,0,MATCH(Index!I$6,Input!$1:$1,0)-1,10000,2),2,0),0)</f>
        <v>0</v>
      </c>
      <c r="K667" t="e">
        <f t="shared" ca="1" si="62"/>
        <v>#VALUE!</v>
      </c>
      <c r="L667" s="30">
        <f t="shared" ca="1" si="63"/>
        <v>69.949726197174854</v>
      </c>
      <c r="N667" t="e">
        <f t="shared" ca="1" si="64"/>
        <v>#VALUE!</v>
      </c>
      <c r="O667">
        <f t="shared" ca="1" si="65"/>
        <v>2.6932415956435027E-3</v>
      </c>
      <c r="AE667">
        <f ca="1">VLOOKUP($B667,OFFSET(Input!$A$1,0,MATCH(Index!AE$6&amp;" Index",Input!$1:$1,0)-1,10000,2),2,0)</f>
        <v>14.57</v>
      </c>
    </row>
    <row r="668" spans="2:31" x14ac:dyDescent="0.25">
      <c r="B668" s="2">
        <v>38490</v>
      </c>
      <c r="C668">
        <f t="shared" ca="1" si="60"/>
        <v>0</v>
      </c>
      <c r="D668">
        <f t="shared" ca="1" si="61"/>
        <v>0</v>
      </c>
      <c r="E668" t="str">
        <f ca="1">IF($B668&lt;VLOOKUP(E$6&amp;" Equity",Param,4,0),"",IFERROR(VLOOKUP($B668,OFFSET(Input!$A$1,0,MATCH(Index!E$6&amp;" Equity",Input!$1:$1,0)-1,10000,2),2,0),E667))</f>
        <v/>
      </c>
      <c r="F668" s="33">
        <v>93.6</v>
      </c>
      <c r="H668">
        <f ca="1">IFERROR(VLOOKUP($B668,OFFSET(Input!$A$1,0,MATCH(Index!H$6,Input!$1:$1,0)-1,10000,2),2,0),0)</f>
        <v>0</v>
      </c>
      <c r="I668">
        <f ca="1">IFERROR(VLOOKUP($B668,OFFSET(Input!$A$1,0,MATCH(Index!I$6,Input!$1:$1,0)-1,10000,2),2,0),0)</f>
        <v>0</v>
      </c>
      <c r="K668" t="e">
        <f t="shared" ca="1" si="62"/>
        <v>#VALUE!</v>
      </c>
      <c r="L668" s="30">
        <f t="shared" ca="1" si="63"/>
        <v>70.438885121630619</v>
      </c>
      <c r="N668" t="e">
        <f t="shared" ca="1" si="64"/>
        <v>#VALUE!</v>
      </c>
      <c r="O668">
        <f t="shared" ca="1" si="65"/>
        <v>6.9686693160932152E-3</v>
      </c>
      <c r="AE668">
        <f ca="1">VLOOKUP($B668,OFFSET(Input!$A$1,0,MATCH(Index!AE$6&amp;" Index",Input!$1:$1,0)-1,10000,2),2,0)</f>
        <v>13.63</v>
      </c>
    </row>
    <row r="669" spans="2:31" x14ac:dyDescent="0.25">
      <c r="B669" s="2">
        <v>38491</v>
      </c>
      <c r="C669">
        <f t="shared" ca="1" si="60"/>
        <v>0</v>
      </c>
      <c r="D669">
        <f t="shared" ca="1" si="61"/>
        <v>0</v>
      </c>
      <c r="E669" t="str">
        <f ca="1">IF($B669&lt;VLOOKUP(E$6&amp;" Equity",Param,4,0),"",IFERROR(VLOOKUP($B669,OFFSET(Input!$A$1,0,MATCH(Index!E$6&amp;" Equity",Input!$1:$1,0)-1,10000,2),2,0),E668))</f>
        <v/>
      </c>
      <c r="F669" s="33">
        <v>93.31</v>
      </c>
      <c r="H669">
        <f ca="1">IFERROR(VLOOKUP($B669,OFFSET(Input!$A$1,0,MATCH(Index!H$6,Input!$1:$1,0)-1,10000,2),2,0),0)</f>
        <v>0</v>
      </c>
      <c r="I669">
        <f ca="1">IFERROR(VLOOKUP($B669,OFFSET(Input!$A$1,0,MATCH(Index!I$6,Input!$1:$1,0)-1,10000,2),2,0),0)</f>
        <v>0</v>
      </c>
      <c r="K669" t="e">
        <f t="shared" ca="1" si="62"/>
        <v>#VALUE!</v>
      </c>
      <c r="L669" s="30">
        <f t="shared" ca="1" si="63"/>
        <v>70.220644986104205</v>
      </c>
      <c r="N669" t="e">
        <f t="shared" ca="1" si="64"/>
        <v>#VALUE!</v>
      </c>
      <c r="O669">
        <f t="shared" ca="1" si="65"/>
        <v>-3.1031002376156343E-3</v>
      </c>
      <c r="AE669">
        <f ca="1">VLOOKUP($B669,OFFSET(Input!$A$1,0,MATCH(Index!AE$6&amp;" Index",Input!$1:$1,0)-1,10000,2),2,0)</f>
        <v>13.32</v>
      </c>
    </row>
    <row r="670" spans="2:31" x14ac:dyDescent="0.25">
      <c r="B670" s="2">
        <v>38492</v>
      </c>
      <c r="C670">
        <f t="shared" ca="1" si="60"/>
        <v>0</v>
      </c>
      <c r="D670">
        <f t="shared" ca="1" si="61"/>
        <v>0</v>
      </c>
      <c r="E670" t="str">
        <f ca="1">IF($B670&lt;VLOOKUP(E$6&amp;" Equity",Param,4,0),"",IFERROR(VLOOKUP($B670,OFFSET(Input!$A$1,0,MATCH(Index!E$6&amp;" Equity",Input!$1:$1,0)-1,10000,2),2,0),E669))</f>
        <v/>
      </c>
      <c r="F670" s="33">
        <v>93.45</v>
      </c>
      <c r="H670">
        <f ca="1">IFERROR(VLOOKUP($B670,OFFSET(Input!$A$1,0,MATCH(Index!H$6,Input!$1:$1,0)-1,10000,2),2,0),0)</f>
        <v>0</v>
      </c>
      <c r="I670">
        <f ca="1">IFERROR(VLOOKUP($B670,OFFSET(Input!$A$1,0,MATCH(Index!I$6,Input!$1:$1,0)-1,10000,2),2,0),0)</f>
        <v>0</v>
      </c>
      <c r="K670" t="e">
        <f t="shared" ca="1" si="62"/>
        <v>#VALUE!</v>
      </c>
      <c r="L670" s="30">
        <f t="shared" ca="1" si="63"/>
        <v>70.326002292910061</v>
      </c>
      <c r="N670" t="e">
        <f t="shared" ca="1" si="64"/>
        <v>#VALUE!</v>
      </c>
      <c r="O670">
        <f t="shared" ca="1" si="65"/>
        <v>1.4992506556412233E-3</v>
      </c>
      <c r="AE670">
        <f ca="1">VLOOKUP($B670,OFFSET(Input!$A$1,0,MATCH(Index!AE$6&amp;" Index",Input!$1:$1,0)-1,10000,2),2,0)</f>
        <v>13.14</v>
      </c>
    </row>
    <row r="671" spans="2:31" x14ac:dyDescent="0.25">
      <c r="B671" s="2">
        <v>38495</v>
      </c>
      <c r="C671">
        <f t="shared" ca="1" si="60"/>
        <v>0</v>
      </c>
      <c r="D671">
        <f t="shared" ca="1" si="61"/>
        <v>0</v>
      </c>
      <c r="E671" t="str">
        <f ca="1">IF($B671&lt;VLOOKUP(E$6&amp;" Equity",Param,4,0),"",IFERROR(VLOOKUP($B671,OFFSET(Input!$A$1,0,MATCH(Index!E$6&amp;" Equity",Input!$1:$1,0)-1,10000,2),2,0),E670))</f>
        <v/>
      </c>
      <c r="F671" s="33">
        <v>94.18</v>
      </c>
      <c r="H671">
        <f ca="1">IFERROR(VLOOKUP($B671,OFFSET(Input!$A$1,0,MATCH(Index!H$6,Input!$1:$1,0)-1,10000,2),2,0),0)</f>
        <v>0</v>
      </c>
      <c r="I671">
        <f ca="1">IFERROR(VLOOKUP($B671,OFFSET(Input!$A$1,0,MATCH(Index!I$6,Input!$1:$1,0)-1,10000,2),2,0),0)</f>
        <v>0</v>
      </c>
      <c r="K671" t="e">
        <f t="shared" ca="1" si="62"/>
        <v>#VALUE!</v>
      </c>
      <c r="L671" s="30">
        <f t="shared" ca="1" si="63"/>
        <v>70.875365392683477</v>
      </c>
      <c r="N671" t="e">
        <f t="shared" ca="1" si="64"/>
        <v>#VALUE!</v>
      </c>
      <c r="O671">
        <f t="shared" ca="1" si="65"/>
        <v>7.7813109138368062E-3</v>
      </c>
      <c r="AE671">
        <f ca="1">VLOOKUP($B671,OFFSET(Input!$A$1,0,MATCH(Index!AE$6&amp;" Index",Input!$1:$1,0)-1,10000,2),2,0)</f>
        <v>12.95</v>
      </c>
    </row>
    <row r="672" spans="2:31" x14ac:dyDescent="0.25">
      <c r="B672" s="2">
        <v>38496</v>
      </c>
      <c r="C672">
        <f t="shared" ca="1" si="60"/>
        <v>0</v>
      </c>
      <c r="D672">
        <f t="shared" ca="1" si="61"/>
        <v>0</v>
      </c>
      <c r="E672" t="str">
        <f ca="1">IF($B672&lt;VLOOKUP(E$6&amp;" Equity",Param,4,0),"",IFERROR(VLOOKUP($B672,OFFSET(Input!$A$1,0,MATCH(Index!E$6&amp;" Equity",Input!$1:$1,0)-1,10000,2),2,0),E671))</f>
        <v/>
      </c>
      <c r="F672" s="33">
        <v>94.48</v>
      </c>
      <c r="H672">
        <f ca="1">IFERROR(VLOOKUP($B672,OFFSET(Input!$A$1,0,MATCH(Index!H$6,Input!$1:$1,0)-1,10000,2),2,0),0)</f>
        <v>0</v>
      </c>
      <c r="I672">
        <f ca="1">IFERROR(VLOOKUP($B672,OFFSET(Input!$A$1,0,MATCH(Index!I$6,Input!$1:$1,0)-1,10000,2),2,0),0)</f>
        <v>0</v>
      </c>
      <c r="K672" t="e">
        <f t="shared" ca="1" si="62"/>
        <v>#VALUE!</v>
      </c>
      <c r="L672" s="30">
        <f t="shared" ca="1" si="63"/>
        <v>71.101131050124607</v>
      </c>
      <c r="N672" t="e">
        <f t="shared" ca="1" si="64"/>
        <v>#VALUE!</v>
      </c>
      <c r="O672">
        <f t="shared" ca="1" si="65"/>
        <v>3.1803270736983627E-3</v>
      </c>
      <c r="AE672">
        <f ca="1">VLOOKUP($B672,OFFSET(Input!$A$1,0,MATCH(Index!AE$6&amp;" Index",Input!$1:$1,0)-1,10000,2),2,0)</f>
        <v>12.69</v>
      </c>
    </row>
    <row r="673" spans="2:31" x14ac:dyDescent="0.25">
      <c r="B673" s="2">
        <v>38497</v>
      </c>
      <c r="C673">
        <f t="shared" ca="1" si="60"/>
        <v>0</v>
      </c>
      <c r="D673">
        <f t="shared" ca="1" si="61"/>
        <v>0</v>
      </c>
      <c r="E673" t="str">
        <f ca="1">IF($B673&lt;VLOOKUP(E$6&amp;" Equity",Param,4,0),"",IFERROR(VLOOKUP($B673,OFFSET(Input!$A$1,0,MATCH(Index!E$6&amp;" Equity",Input!$1:$1,0)-1,10000,2),2,0),E672))</f>
        <v/>
      </c>
      <c r="F673" s="33">
        <v>93.76</v>
      </c>
      <c r="H673">
        <f ca="1">IFERROR(VLOOKUP($B673,OFFSET(Input!$A$1,0,MATCH(Index!H$6,Input!$1:$1,0)-1,10000,2),2,0),0)</f>
        <v>0</v>
      </c>
      <c r="I673">
        <f ca="1">IFERROR(VLOOKUP($B673,OFFSET(Input!$A$1,0,MATCH(Index!I$6,Input!$1:$1,0)-1,10000,2),2,0),0)</f>
        <v>0</v>
      </c>
      <c r="K673" t="e">
        <f t="shared" ca="1" si="62"/>
        <v>#VALUE!</v>
      </c>
      <c r="L673" s="30">
        <f t="shared" ca="1" si="63"/>
        <v>70.559293472265907</v>
      </c>
      <c r="N673" t="e">
        <f t="shared" ca="1" si="64"/>
        <v>#VALUE!</v>
      </c>
      <c r="O673">
        <f t="shared" ca="1" si="65"/>
        <v>-7.649846060404389E-3</v>
      </c>
      <c r="AE673">
        <f ca="1">VLOOKUP($B673,OFFSET(Input!$A$1,0,MATCH(Index!AE$6&amp;" Index",Input!$1:$1,0)-1,10000,2),2,0)</f>
        <v>12.58</v>
      </c>
    </row>
    <row r="674" spans="2:31" x14ac:dyDescent="0.25">
      <c r="B674" s="2">
        <v>38498</v>
      </c>
      <c r="C674">
        <f t="shared" ca="1" si="60"/>
        <v>0</v>
      </c>
      <c r="D674">
        <f t="shared" ca="1" si="61"/>
        <v>0</v>
      </c>
      <c r="E674" t="str">
        <f ca="1">IF($B674&lt;VLOOKUP(E$6&amp;" Equity",Param,4,0),"",IFERROR(VLOOKUP($B674,OFFSET(Input!$A$1,0,MATCH(Index!E$6&amp;" Equity",Input!$1:$1,0)-1,10000,2),2,0),E673))</f>
        <v/>
      </c>
      <c r="F674" s="33">
        <v>93.74</v>
      </c>
      <c r="H674">
        <f ca="1">IFERROR(VLOOKUP($B674,OFFSET(Input!$A$1,0,MATCH(Index!H$6,Input!$1:$1,0)-1,10000,2),2,0),0)</f>
        <v>0</v>
      </c>
      <c r="I674">
        <f ca="1">IFERROR(VLOOKUP($B674,OFFSET(Input!$A$1,0,MATCH(Index!I$6,Input!$1:$1,0)-1,10000,2),2,0),0)</f>
        <v>0</v>
      </c>
      <c r="K674" t="e">
        <f t="shared" ca="1" si="62"/>
        <v>#VALUE!</v>
      </c>
      <c r="L674" s="30">
        <f t="shared" ca="1" si="63"/>
        <v>70.54424242843649</v>
      </c>
      <c r="N674" t="e">
        <f t="shared" ca="1" si="64"/>
        <v>#VALUE!</v>
      </c>
      <c r="O674">
        <f t="shared" ca="1" si="65"/>
        <v>-2.1333333414254787E-4</v>
      </c>
      <c r="AE674">
        <f ca="1">VLOOKUP($B674,OFFSET(Input!$A$1,0,MATCH(Index!AE$6&amp;" Index",Input!$1:$1,0)-1,10000,2),2,0)</f>
        <v>12.24</v>
      </c>
    </row>
    <row r="675" spans="2:31" x14ac:dyDescent="0.25">
      <c r="B675" s="2">
        <v>38499</v>
      </c>
      <c r="C675">
        <f t="shared" ca="1" si="60"/>
        <v>0</v>
      </c>
      <c r="D675">
        <f t="shared" ca="1" si="61"/>
        <v>0</v>
      </c>
      <c r="E675" t="str">
        <f ca="1">IF($B675&lt;VLOOKUP(E$6&amp;" Equity",Param,4,0),"",IFERROR(VLOOKUP($B675,OFFSET(Input!$A$1,0,MATCH(Index!E$6&amp;" Equity",Input!$1:$1,0)-1,10000,2),2,0),E674))</f>
        <v/>
      </c>
      <c r="F675" s="33">
        <v>93.84</v>
      </c>
      <c r="H675">
        <f ca="1">IFERROR(VLOOKUP($B675,OFFSET(Input!$A$1,0,MATCH(Index!H$6,Input!$1:$1,0)-1,10000,2),2,0),0)</f>
        <v>0</v>
      </c>
      <c r="I675">
        <f ca="1">IFERROR(VLOOKUP($B675,OFFSET(Input!$A$1,0,MATCH(Index!I$6,Input!$1:$1,0)-1,10000,2),2,0),0)</f>
        <v>0</v>
      </c>
      <c r="K675" t="e">
        <f t="shared" ca="1" si="62"/>
        <v>#VALUE!</v>
      </c>
      <c r="L675" s="30">
        <f t="shared" ca="1" si="63"/>
        <v>70.619497647583529</v>
      </c>
      <c r="N675" t="e">
        <f t="shared" ca="1" si="64"/>
        <v>#VALUE!</v>
      </c>
      <c r="O675">
        <f t="shared" ca="1" si="65"/>
        <v>1.0662118506599614E-3</v>
      </c>
      <c r="AE675">
        <f ca="1">VLOOKUP($B675,OFFSET(Input!$A$1,0,MATCH(Index!AE$6&amp;" Index",Input!$1:$1,0)-1,10000,2),2,0)</f>
        <v>12.15</v>
      </c>
    </row>
    <row r="676" spans="2:31" x14ac:dyDescent="0.25">
      <c r="B676" s="2">
        <v>38503</v>
      </c>
      <c r="C676">
        <f t="shared" ca="1" si="60"/>
        <v>0</v>
      </c>
      <c r="D676">
        <f t="shared" ca="1" si="61"/>
        <v>0</v>
      </c>
      <c r="E676" t="str">
        <f ca="1">IF($B676&lt;VLOOKUP(E$6&amp;" Equity",Param,4,0),"",IFERROR(VLOOKUP($B676,OFFSET(Input!$A$1,0,MATCH(Index!E$6&amp;" Equity",Input!$1:$1,0)-1,10000,2),2,0),E675))</f>
        <v/>
      </c>
      <c r="F676" s="33">
        <v>95.05</v>
      </c>
      <c r="H676">
        <f ca="1">IFERROR(VLOOKUP($B676,OFFSET(Input!$A$1,0,MATCH(Index!H$6,Input!$1:$1,0)-1,10000,2),2,0),0)</f>
        <v>0</v>
      </c>
      <c r="I676">
        <f ca="1">IFERROR(VLOOKUP($B676,OFFSET(Input!$A$1,0,MATCH(Index!I$6,Input!$1:$1,0)-1,10000,2),2,0),0)</f>
        <v>0</v>
      </c>
      <c r="K676" t="e">
        <f t="shared" ca="1" si="62"/>
        <v>#VALUE!</v>
      </c>
      <c r="L676" s="30">
        <f t="shared" ca="1" si="63"/>
        <v>71.530085799262721</v>
      </c>
      <c r="N676" t="e">
        <f t="shared" ca="1" si="64"/>
        <v>#VALUE!</v>
      </c>
      <c r="O676">
        <f t="shared" ca="1" si="65"/>
        <v>1.2811864589217976E-2</v>
      </c>
      <c r="AE676">
        <f ca="1">VLOOKUP($B676,OFFSET(Input!$A$1,0,MATCH(Index!AE$6&amp;" Index",Input!$1:$1,0)-1,10000,2),2,0)</f>
        <v>13.29</v>
      </c>
    </row>
    <row r="677" spans="2:31" x14ac:dyDescent="0.25">
      <c r="B677" s="2">
        <v>38504</v>
      </c>
      <c r="C677">
        <f t="shared" ca="1" si="60"/>
        <v>1</v>
      </c>
      <c r="D677">
        <f t="shared" ca="1" si="61"/>
        <v>0</v>
      </c>
      <c r="E677" t="str">
        <f ca="1">IF($B677&lt;VLOOKUP(E$6&amp;" Equity",Param,4,0),"",IFERROR(VLOOKUP($B677,OFFSET(Input!$A$1,0,MATCH(Index!E$6&amp;" Equity",Input!$1:$1,0)-1,10000,2),2,0),E676))</f>
        <v/>
      </c>
      <c r="F677" s="33">
        <v>95.81</v>
      </c>
      <c r="H677">
        <f ca="1">IFERROR(VLOOKUP($B677,OFFSET(Input!$A$1,0,MATCH(Index!H$6,Input!$1:$1,0)-1,10000,2),2,0),0)</f>
        <v>0</v>
      </c>
      <c r="I677">
        <f ca="1">IFERROR(VLOOKUP($B677,OFFSET(Input!$A$1,0,MATCH(Index!I$6,Input!$1:$1,0)-1,10000,2),2,0),0)</f>
        <v>0.34923700000000002</v>
      </c>
      <c r="K677" t="e">
        <f t="shared" ca="1" si="62"/>
        <v>#VALUE!</v>
      </c>
      <c r="L677" s="30">
        <f t="shared" ca="1" si="63"/>
        <v>72.364844534472795</v>
      </c>
      <c r="N677" t="e">
        <f t="shared" ca="1" si="64"/>
        <v>#VALUE!</v>
      </c>
      <c r="O677">
        <f t="shared" ca="1" si="65"/>
        <v>1.1602467128799801E-2</v>
      </c>
      <c r="AE677">
        <f ca="1">VLOOKUP($B677,OFFSET(Input!$A$1,0,MATCH(Index!AE$6&amp;" Index",Input!$1:$1,0)-1,10000,2),2,0)</f>
        <v>12.36</v>
      </c>
    </row>
    <row r="678" spans="2:31" x14ac:dyDescent="0.25">
      <c r="B678" s="2">
        <v>38505</v>
      </c>
      <c r="C678">
        <f t="shared" ca="1" si="60"/>
        <v>0</v>
      </c>
      <c r="D678">
        <f t="shared" ca="1" si="61"/>
        <v>1</v>
      </c>
      <c r="E678" t="str">
        <f ca="1">IF($B678&lt;VLOOKUP(E$6&amp;" Equity",Param,4,0),"",IFERROR(VLOOKUP($B678,OFFSET(Input!$A$1,0,MATCH(Index!E$6&amp;" Equity",Input!$1:$1,0)-1,10000,2),2,0),E677))</f>
        <v/>
      </c>
      <c r="F678" s="33">
        <v>96</v>
      </c>
      <c r="H678">
        <f ca="1">IFERROR(VLOOKUP($B678,OFFSET(Input!$A$1,0,MATCH(Index!H$6,Input!$1:$1,0)-1,10000,2),2,0),0)</f>
        <v>0</v>
      </c>
      <c r="I678">
        <f ca="1">IFERROR(VLOOKUP($B678,OFFSET(Input!$A$1,0,MATCH(Index!I$6,Input!$1:$1,0)-1,10000,2),2,0),0)</f>
        <v>0</v>
      </c>
      <c r="K678" t="e">
        <f t="shared" ca="1" si="62"/>
        <v>#VALUE!</v>
      </c>
      <c r="L678" s="30">
        <f t="shared" ca="1" si="63"/>
        <v>72.508350645124594</v>
      </c>
      <c r="N678" t="e">
        <f t="shared" ca="1" si="64"/>
        <v>#VALUE!</v>
      </c>
      <c r="O678">
        <f t="shared" ca="1" si="65"/>
        <v>1.9811278050541978E-3</v>
      </c>
      <c r="AE678">
        <f ca="1">VLOOKUP($B678,OFFSET(Input!$A$1,0,MATCH(Index!AE$6&amp;" Index",Input!$1:$1,0)-1,10000,2),2,0)</f>
        <v>11.84</v>
      </c>
    </row>
    <row r="679" spans="2:31" x14ac:dyDescent="0.25">
      <c r="B679" s="2">
        <v>38506</v>
      </c>
      <c r="C679">
        <f t="shared" ca="1" si="60"/>
        <v>0</v>
      </c>
      <c r="D679">
        <f t="shared" ca="1" si="61"/>
        <v>2</v>
      </c>
      <c r="E679" t="str">
        <f ca="1">IF($B679&lt;VLOOKUP(E$6&amp;" Equity",Param,4,0),"",IFERROR(VLOOKUP($B679,OFFSET(Input!$A$1,0,MATCH(Index!E$6&amp;" Equity",Input!$1:$1,0)-1,10000,2),2,0),E678))</f>
        <v/>
      </c>
      <c r="F679" s="33">
        <v>95.2</v>
      </c>
      <c r="H679">
        <f ca="1">IFERROR(VLOOKUP($B679,OFFSET(Input!$A$1,0,MATCH(Index!H$6,Input!$1:$1,0)-1,10000,2),2,0),0)</f>
        <v>0</v>
      </c>
      <c r="I679">
        <f ca="1">IFERROR(VLOOKUP($B679,OFFSET(Input!$A$1,0,MATCH(Index!I$6,Input!$1:$1,0)-1,10000,2),2,0),0)</f>
        <v>0</v>
      </c>
      <c r="K679" t="e">
        <f t="shared" ca="1" si="62"/>
        <v>#VALUE!</v>
      </c>
      <c r="L679" s="30">
        <f t="shared" ca="1" si="63"/>
        <v>71.904114389748557</v>
      </c>
      <c r="N679" t="e">
        <f t="shared" ca="1" si="64"/>
        <v>#VALUE!</v>
      </c>
      <c r="O679">
        <f t="shared" ca="1" si="65"/>
        <v>-8.3682496705165792E-3</v>
      </c>
      <c r="AE679">
        <f ca="1">VLOOKUP($B679,OFFSET(Input!$A$1,0,MATCH(Index!AE$6&amp;" Index",Input!$1:$1,0)-1,10000,2),2,0)</f>
        <v>12.15</v>
      </c>
    </row>
    <row r="680" spans="2:31" x14ac:dyDescent="0.25">
      <c r="B680" s="2">
        <v>38509</v>
      </c>
      <c r="C680">
        <f t="shared" ca="1" si="60"/>
        <v>0</v>
      </c>
      <c r="D680">
        <f t="shared" ca="1" si="61"/>
        <v>3</v>
      </c>
      <c r="E680" t="str">
        <f ca="1">IF($B680&lt;VLOOKUP(E$6&amp;" Equity",Param,4,0),"",IFERROR(VLOOKUP($B680,OFFSET(Input!$A$1,0,MATCH(Index!E$6&amp;" Equity",Input!$1:$1,0)-1,10000,2),2,0),E679))</f>
        <v/>
      </c>
      <c r="F680" s="33">
        <v>95.78</v>
      </c>
      <c r="H680">
        <f ca="1">IFERROR(VLOOKUP($B680,OFFSET(Input!$A$1,0,MATCH(Index!H$6,Input!$1:$1,0)-1,10000,2),2,0),0)</f>
        <v>0</v>
      </c>
      <c r="I680">
        <f ca="1">IFERROR(VLOOKUP($B680,OFFSET(Input!$A$1,0,MATCH(Index!I$6,Input!$1:$1,0)-1,10000,2),2,0),0)</f>
        <v>0</v>
      </c>
      <c r="K680" t="e">
        <f t="shared" ca="1" si="62"/>
        <v>#VALUE!</v>
      </c>
      <c r="L680" s="30">
        <f t="shared" ca="1" si="63"/>
        <v>72.342185674896186</v>
      </c>
      <c r="N680" t="e">
        <f t="shared" ca="1" si="64"/>
        <v>#VALUE!</v>
      </c>
      <c r="O680">
        <f t="shared" ca="1" si="65"/>
        <v>6.0739531171436541E-3</v>
      </c>
      <c r="AE680">
        <f ca="1">VLOOKUP($B680,OFFSET(Input!$A$1,0,MATCH(Index!AE$6&amp;" Index",Input!$1:$1,0)-1,10000,2),2,0)</f>
        <v>12.28</v>
      </c>
    </row>
    <row r="681" spans="2:31" x14ac:dyDescent="0.25">
      <c r="B681" s="2">
        <v>38510</v>
      </c>
      <c r="C681">
        <f t="shared" ca="1" si="60"/>
        <v>0</v>
      </c>
      <c r="D681">
        <f t="shared" ca="1" si="61"/>
        <v>4</v>
      </c>
      <c r="E681" t="str">
        <f ca="1">IF($B681&lt;VLOOKUP(E$6&amp;" Equity",Param,4,0),"",IFERROR(VLOOKUP($B681,OFFSET(Input!$A$1,0,MATCH(Index!E$6&amp;" Equity",Input!$1:$1,0)-1,10000,2),2,0),E680))</f>
        <v/>
      </c>
      <c r="F681" s="33">
        <v>96.5</v>
      </c>
      <c r="H681">
        <f ca="1">IFERROR(VLOOKUP($B681,OFFSET(Input!$A$1,0,MATCH(Index!H$6,Input!$1:$1,0)-1,10000,2),2,0),0)</f>
        <v>0</v>
      </c>
      <c r="I681">
        <f ca="1">IFERROR(VLOOKUP($B681,OFFSET(Input!$A$1,0,MATCH(Index!I$6,Input!$1:$1,0)-1,10000,2),2,0),0)</f>
        <v>0</v>
      </c>
      <c r="K681" t="e">
        <f t="shared" ca="1" si="62"/>
        <v>#VALUE!</v>
      </c>
      <c r="L681" s="30">
        <f t="shared" ca="1" si="63"/>
        <v>72.885998304734628</v>
      </c>
      <c r="N681" t="e">
        <f t="shared" ca="1" si="64"/>
        <v>#VALUE!</v>
      </c>
      <c r="O681">
        <f t="shared" ca="1" si="65"/>
        <v>7.4891134304769999E-3</v>
      </c>
      <c r="AE681">
        <f ca="1">VLOOKUP($B681,OFFSET(Input!$A$1,0,MATCH(Index!AE$6&amp;" Index",Input!$1:$1,0)-1,10000,2),2,0)</f>
        <v>12.39</v>
      </c>
    </row>
    <row r="682" spans="2:31" x14ac:dyDescent="0.25">
      <c r="B682" s="2">
        <v>38511</v>
      </c>
      <c r="C682">
        <f t="shared" ca="1" si="60"/>
        <v>0</v>
      </c>
      <c r="D682">
        <f t="shared" ca="1" si="61"/>
        <v>5</v>
      </c>
      <c r="E682" t="str">
        <f ca="1">IF($B682&lt;VLOOKUP(E$6&amp;" Equity",Param,4,0),"",IFERROR(VLOOKUP($B682,OFFSET(Input!$A$1,0,MATCH(Index!E$6&amp;" Equity",Input!$1:$1,0)-1,10000,2),2,0),E681))</f>
        <v/>
      </c>
      <c r="F682" s="33">
        <v>96.06</v>
      </c>
      <c r="H682">
        <f ca="1">IFERROR(VLOOKUP($B682,OFFSET(Input!$A$1,0,MATCH(Index!H$6,Input!$1:$1,0)-1,10000,2),2,0),0)</f>
        <v>0</v>
      </c>
      <c r="I682">
        <f ca="1">IFERROR(VLOOKUP($B682,OFFSET(Input!$A$1,0,MATCH(Index!I$6,Input!$1:$1,0)-1,10000,2),2,0),0)</f>
        <v>0</v>
      </c>
      <c r="K682" t="e">
        <f t="shared" ca="1" si="62"/>
        <v>#VALUE!</v>
      </c>
      <c r="L682" s="30">
        <f t="shared" ca="1" si="63"/>
        <v>72.553668364277812</v>
      </c>
      <c r="N682" t="e">
        <f t="shared" ca="1" si="64"/>
        <v>#VALUE!</v>
      </c>
      <c r="O682">
        <f t="shared" ca="1" si="65"/>
        <v>-4.5700121082618457E-3</v>
      </c>
      <c r="AE682">
        <f ca="1">VLOOKUP($B682,OFFSET(Input!$A$1,0,MATCH(Index!AE$6&amp;" Index",Input!$1:$1,0)-1,10000,2),2,0)</f>
        <v>12.7</v>
      </c>
    </row>
    <row r="683" spans="2:31" x14ac:dyDescent="0.25">
      <c r="B683" s="2">
        <v>38512</v>
      </c>
      <c r="C683">
        <f t="shared" ca="1" si="60"/>
        <v>0</v>
      </c>
      <c r="D683">
        <f t="shared" ca="1" si="61"/>
        <v>0</v>
      </c>
      <c r="E683" t="str">
        <f ca="1">IF($B683&lt;VLOOKUP(E$6&amp;" Equity",Param,4,0),"",IFERROR(VLOOKUP($B683,OFFSET(Input!$A$1,0,MATCH(Index!E$6&amp;" Equity",Input!$1:$1,0)-1,10000,2),2,0),E682))</f>
        <v/>
      </c>
      <c r="F683" s="33">
        <v>95.92</v>
      </c>
      <c r="H683">
        <f ca="1">IFERROR(VLOOKUP($B683,OFFSET(Input!$A$1,0,MATCH(Index!H$6,Input!$1:$1,0)-1,10000,2),2,0),0)</f>
        <v>0</v>
      </c>
      <c r="I683">
        <f ca="1">IFERROR(VLOOKUP($B683,OFFSET(Input!$A$1,0,MATCH(Index!I$6,Input!$1:$1,0)-1,10000,2),2,0),0)</f>
        <v>0</v>
      </c>
      <c r="K683" t="e">
        <f t="shared" ca="1" si="62"/>
        <v>#VALUE!</v>
      </c>
      <c r="L683" s="30">
        <f t="shared" ca="1" si="63"/>
        <v>72.447927019586999</v>
      </c>
      <c r="N683" t="e">
        <f t="shared" ca="1" si="64"/>
        <v>#VALUE!</v>
      </c>
      <c r="O683">
        <f t="shared" ca="1" si="65"/>
        <v>-1.4584855174195614E-3</v>
      </c>
      <c r="AE683">
        <f ca="1">VLOOKUP($B683,OFFSET(Input!$A$1,0,MATCH(Index!AE$6&amp;" Index",Input!$1:$1,0)-1,10000,2),2,0)</f>
        <v>12.08</v>
      </c>
    </row>
    <row r="684" spans="2:31" x14ac:dyDescent="0.25">
      <c r="B684" s="2">
        <v>38513</v>
      </c>
      <c r="C684">
        <f t="shared" ca="1" si="60"/>
        <v>0</v>
      </c>
      <c r="D684">
        <f t="shared" ca="1" si="61"/>
        <v>0</v>
      </c>
      <c r="E684" t="str">
        <f ca="1">IF($B684&lt;VLOOKUP(E$6&amp;" Equity",Param,4,0),"",IFERROR(VLOOKUP($B684,OFFSET(Input!$A$1,0,MATCH(Index!E$6&amp;" Equity",Input!$1:$1,0)-1,10000,2),2,0),E683))</f>
        <v/>
      </c>
      <c r="F684" s="33">
        <v>94.87</v>
      </c>
      <c r="H684">
        <f ca="1">IFERROR(VLOOKUP($B684,OFFSET(Input!$A$1,0,MATCH(Index!H$6,Input!$1:$1,0)-1,10000,2),2,0),0)</f>
        <v>0</v>
      </c>
      <c r="I684">
        <f ca="1">IFERROR(VLOOKUP($B684,OFFSET(Input!$A$1,0,MATCH(Index!I$6,Input!$1:$1,0)-1,10000,2),2,0),0)</f>
        <v>0</v>
      </c>
      <c r="K684" t="e">
        <f t="shared" ca="1" si="62"/>
        <v>#VALUE!</v>
      </c>
      <c r="L684" s="30">
        <f t="shared" ca="1" si="63"/>
        <v>71.654866934405945</v>
      </c>
      <c r="N684" t="e">
        <f t="shared" ca="1" si="64"/>
        <v>#VALUE!</v>
      </c>
      <c r="O684">
        <f t="shared" ca="1" si="65"/>
        <v>-1.1006977314473344E-2</v>
      </c>
      <c r="AE684">
        <f ca="1">VLOOKUP($B684,OFFSET(Input!$A$1,0,MATCH(Index!AE$6&amp;" Index",Input!$1:$1,0)-1,10000,2),2,0)</f>
        <v>11.96</v>
      </c>
    </row>
    <row r="685" spans="2:31" x14ac:dyDescent="0.25">
      <c r="B685" s="2">
        <v>38516</v>
      </c>
      <c r="C685">
        <f t="shared" ca="1" si="60"/>
        <v>0</v>
      </c>
      <c r="D685">
        <f t="shared" ca="1" si="61"/>
        <v>0</v>
      </c>
      <c r="E685" t="str">
        <f ca="1">IF($B685&lt;VLOOKUP(E$6&amp;" Equity",Param,4,0),"",IFERROR(VLOOKUP($B685,OFFSET(Input!$A$1,0,MATCH(Index!E$6&amp;" Equity",Input!$1:$1,0)-1,10000,2),2,0),E684))</f>
        <v/>
      </c>
      <c r="F685" s="33">
        <v>94.32</v>
      </c>
      <c r="H685">
        <f ca="1">IFERROR(VLOOKUP($B685,OFFSET(Input!$A$1,0,MATCH(Index!H$6,Input!$1:$1,0)-1,10000,2),2,0),0)</f>
        <v>0</v>
      </c>
      <c r="I685">
        <f ca="1">IFERROR(VLOOKUP($B685,OFFSET(Input!$A$1,0,MATCH(Index!I$6,Input!$1:$1,0)-1,10000,2),2,0),0)</f>
        <v>0</v>
      </c>
      <c r="K685" t="e">
        <f t="shared" ca="1" si="62"/>
        <v>#VALUE!</v>
      </c>
      <c r="L685" s="30">
        <f t="shared" ca="1" si="63"/>
        <v>71.23945450883491</v>
      </c>
      <c r="N685" t="e">
        <f t="shared" ca="1" si="64"/>
        <v>#VALUE!</v>
      </c>
      <c r="O685">
        <f t="shared" ca="1" si="65"/>
        <v>-5.8142771756700545E-3</v>
      </c>
      <c r="AE685">
        <f ca="1">VLOOKUP($B685,OFFSET(Input!$A$1,0,MATCH(Index!AE$6&amp;" Index",Input!$1:$1,0)-1,10000,2),2,0)</f>
        <v>11.65</v>
      </c>
    </row>
    <row r="686" spans="2:31" x14ac:dyDescent="0.25">
      <c r="B686" s="2">
        <v>38517</v>
      </c>
      <c r="C686">
        <f t="shared" ca="1" si="60"/>
        <v>0</v>
      </c>
      <c r="D686">
        <f t="shared" ca="1" si="61"/>
        <v>0</v>
      </c>
      <c r="E686" t="str">
        <f ca="1">IF($B686&lt;VLOOKUP(E$6&amp;" Equity",Param,4,0),"",IFERROR(VLOOKUP($B686,OFFSET(Input!$A$1,0,MATCH(Index!E$6&amp;" Equity",Input!$1:$1,0)-1,10000,2),2,0),E685))</f>
        <v/>
      </c>
      <c r="F686" s="33">
        <v>93.74</v>
      </c>
      <c r="H686">
        <f ca="1">IFERROR(VLOOKUP($B686,OFFSET(Input!$A$1,0,MATCH(Index!H$6,Input!$1:$1,0)-1,10000,2),2,0),0)</f>
        <v>0</v>
      </c>
      <c r="I686">
        <f ca="1">IFERROR(VLOOKUP($B686,OFFSET(Input!$A$1,0,MATCH(Index!I$6,Input!$1:$1,0)-1,10000,2),2,0),0)</f>
        <v>0</v>
      </c>
      <c r="K686" t="e">
        <f t="shared" ca="1" si="62"/>
        <v>#VALUE!</v>
      </c>
      <c r="L686" s="30">
        <f t="shared" ca="1" si="63"/>
        <v>70.801383223687282</v>
      </c>
      <c r="N686" t="e">
        <f t="shared" ca="1" si="64"/>
        <v>#VALUE!</v>
      </c>
      <c r="O686">
        <f t="shared" ca="1" si="65"/>
        <v>-6.1682637345554913E-3</v>
      </c>
      <c r="AE686">
        <f ca="1">VLOOKUP($B686,OFFSET(Input!$A$1,0,MATCH(Index!AE$6&amp;" Index",Input!$1:$1,0)-1,10000,2),2,0)</f>
        <v>11.79</v>
      </c>
    </row>
    <row r="687" spans="2:31" x14ac:dyDescent="0.25">
      <c r="B687" s="2">
        <v>38518</v>
      </c>
      <c r="C687">
        <f t="shared" ca="1" si="60"/>
        <v>0</v>
      </c>
      <c r="D687">
        <f t="shared" ca="1" si="61"/>
        <v>0</v>
      </c>
      <c r="E687" t="str">
        <f ca="1">IF($B687&lt;VLOOKUP(E$6&amp;" Equity",Param,4,0),"",IFERROR(VLOOKUP($B687,OFFSET(Input!$A$1,0,MATCH(Index!E$6&amp;" Equity",Input!$1:$1,0)-1,10000,2),2,0),E686))</f>
        <v/>
      </c>
      <c r="F687" s="33">
        <v>93.79</v>
      </c>
      <c r="H687">
        <f ca="1">IFERROR(VLOOKUP($B687,OFFSET(Input!$A$1,0,MATCH(Index!H$6,Input!$1:$1,0)-1,10000,2),2,0),0)</f>
        <v>0</v>
      </c>
      <c r="I687">
        <f ca="1">IFERROR(VLOOKUP($B687,OFFSET(Input!$A$1,0,MATCH(Index!I$6,Input!$1:$1,0)-1,10000,2),2,0),0)</f>
        <v>0</v>
      </c>
      <c r="K687" t="e">
        <f t="shared" ca="1" si="62"/>
        <v>#VALUE!</v>
      </c>
      <c r="L687" s="30">
        <f t="shared" ca="1" si="63"/>
        <v>70.839147989648296</v>
      </c>
      <c r="N687" t="e">
        <f t="shared" ca="1" si="64"/>
        <v>#VALUE!</v>
      </c>
      <c r="O687">
        <f t="shared" ca="1" si="65"/>
        <v>5.3324802628717171E-4</v>
      </c>
      <c r="AE687">
        <f ca="1">VLOOKUP($B687,OFFSET(Input!$A$1,0,MATCH(Index!AE$6&amp;" Index",Input!$1:$1,0)-1,10000,2),2,0)</f>
        <v>11.46</v>
      </c>
    </row>
    <row r="688" spans="2:31" x14ac:dyDescent="0.25">
      <c r="B688" s="2">
        <v>38519</v>
      </c>
      <c r="C688">
        <f t="shared" ca="1" si="60"/>
        <v>0</v>
      </c>
      <c r="D688">
        <f t="shared" ca="1" si="61"/>
        <v>0</v>
      </c>
      <c r="E688" t="str">
        <f ca="1">IF($B688&lt;VLOOKUP(E$6&amp;" Equity",Param,4,0),"",IFERROR(VLOOKUP($B688,OFFSET(Input!$A$1,0,MATCH(Index!E$6&amp;" Equity",Input!$1:$1,0)-1,10000,2),2,0),E687))</f>
        <v/>
      </c>
      <c r="F688" s="33">
        <v>94.37</v>
      </c>
      <c r="H688">
        <f ca="1">IFERROR(VLOOKUP($B688,OFFSET(Input!$A$1,0,MATCH(Index!H$6,Input!$1:$1,0)-1,10000,2),2,0),0)</f>
        <v>0</v>
      </c>
      <c r="I688">
        <f ca="1">IFERROR(VLOOKUP($B688,OFFSET(Input!$A$1,0,MATCH(Index!I$6,Input!$1:$1,0)-1,10000,2),2,0),0)</f>
        <v>0</v>
      </c>
      <c r="K688" t="e">
        <f t="shared" ca="1" si="62"/>
        <v>#VALUE!</v>
      </c>
      <c r="L688" s="30">
        <f t="shared" ca="1" si="63"/>
        <v>71.277219274795925</v>
      </c>
      <c r="N688" t="e">
        <f t="shared" ca="1" si="64"/>
        <v>#VALUE!</v>
      </c>
      <c r="O688">
        <f t="shared" ca="1" si="65"/>
        <v>6.1649855123944684E-3</v>
      </c>
      <c r="AE688">
        <f ca="1">VLOOKUP($B688,OFFSET(Input!$A$1,0,MATCH(Index!AE$6&amp;" Index",Input!$1:$1,0)-1,10000,2),2,0)</f>
        <v>11.15</v>
      </c>
    </row>
    <row r="689" spans="2:31" x14ac:dyDescent="0.25">
      <c r="B689" s="2">
        <v>38520</v>
      </c>
      <c r="C689">
        <f t="shared" ca="1" si="60"/>
        <v>0</v>
      </c>
      <c r="D689">
        <f t="shared" ca="1" si="61"/>
        <v>0</v>
      </c>
      <c r="E689" t="str">
        <f ca="1">IF($B689&lt;VLOOKUP(E$6&amp;" Equity",Param,4,0),"",IFERROR(VLOOKUP($B689,OFFSET(Input!$A$1,0,MATCH(Index!E$6&amp;" Equity",Input!$1:$1,0)-1,10000,2),2,0),E688))</f>
        <v/>
      </c>
      <c r="F689" s="33">
        <v>94.37</v>
      </c>
      <c r="H689">
        <f ca="1">IFERROR(VLOOKUP($B689,OFFSET(Input!$A$1,0,MATCH(Index!H$6,Input!$1:$1,0)-1,10000,2),2,0),0)</f>
        <v>0</v>
      </c>
      <c r="I689">
        <f ca="1">IFERROR(VLOOKUP($B689,OFFSET(Input!$A$1,0,MATCH(Index!I$6,Input!$1:$1,0)-1,10000,2),2,0),0)</f>
        <v>0</v>
      </c>
      <c r="K689" t="e">
        <f t="shared" ca="1" si="62"/>
        <v>#VALUE!</v>
      </c>
      <c r="L689" s="30">
        <f t="shared" ca="1" si="63"/>
        <v>71.277219274795925</v>
      </c>
      <c r="N689" t="e">
        <f t="shared" ca="1" si="64"/>
        <v>#VALUE!</v>
      </c>
      <c r="O689">
        <f t="shared" ca="1" si="65"/>
        <v>0</v>
      </c>
      <c r="AE689">
        <f ca="1">VLOOKUP($B689,OFFSET(Input!$A$1,0,MATCH(Index!AE$6&amp;" Index",Input!$1:$1,0)-1,10000,2),2,0)</f>
        <v>11.48</v>
      </c>
    </row>
    <row r="690" spans="2:31" x14ac:dyDescent="0.25">
      <c r="B690" s="2">
        <v>38523</v>
      </c>
      <c r="C690">
        <f t="shared" ca="1" si="60"/>
        <v>0</v>
      </c>
      <c r="D690">
        <f t="shared" ca="1" si="61"/>
        <v>0</v>
      </c>
      <c r="E690" t="str">
        <f ca="1">IF($B690&lt;VLOOKUP(E$6&amp;" Equity",Param,4,0),"",IFERROR(VLOOKUP($B690,OFFSET(Input!$A$1,0,MATCH(Index!E$6&amp;" Equity",Input!$1:$1,0)-1,10000,2),2,0),E689))</f>
        <v/>
      </c>
      <c r="F690" s="33">
        <v>94.2</v>
      </c>
      <c r="H690">
        <f ca="1">IFERROR(VLOOKUP($B690,OFFSET(Input!$A$1,0,MATCH(Index!H$6,Input!$1:$1,0)-1,10000,2),2,0),0)</f>
        <v>0</v>
      </c>
      <c r="I690">
        <f ca="1">IFERROR(VLOOKUP($B690,OFFSET(Input!$A$1,0,MATCH(Index!I$6,Input!$1:$1,0)-1,10000,2),2,0),0)</f>
        <v>0</v>
      </c>
      <c r="K690" t="e">
        <f t="shared" ca="1" si="62"/>
        <v>#VALUE!</v>
      </c>
      <c r="L690" s="30">
        <f t="shared" ca="1" si="63"/>
        <v>71.148819070528518</v>
      </c>
      <c r="N690" t="e">
        <f t="shared" ca="1" si="64"/>
        <v>#VALUE!</v>
      </c>
      <c r="O690">
        <f t="shared" ca="1" si="65"/>
        <v>-1.8030444509242369E-3</v>
      </c>
      <c r="AE690">
        <f ca="1">VLOOKUP($B690,OFFSET(Input!$A$1,0,MATCH(Index!AE$6&amp;" Index",Input!$1:$1,0)-1,10000,2),2,0)</f>
        <v>11.47</v>
      </c>
    </row>
    <row r="691" spans="2:31" x14ac:dyDescent="0.25">
      <c r="B691" s="2">
        <v>38524</v>
      </c>
      <c r="C691">
        <f t="shared" ca="1" si="60"/>
        <v>0</v>
      </c>
      <c r="D691">
        <f t="shared" ca="1" si="61"/>
        <v>0</v>
      </c>
      <c r="E691" t="str">
        <f ca="1">IF($B691&lt;VLOOKUP(E$6&amp;" Equity",Param,4,0),"",IFERROR(VLOOKUP($B691,OFFSET(Input!$A$1,0,MATCH(Index!E$6&amp;" Equity",Input!$1:$1,0)-1,10000,2),2,0),E690))</f>
        <v/>
      </c>
      <c r="F691" s="33">
        <v>94.83</v>
      </c>
      <c r="H691">
        <f ca="1">IFERROR(VLOOKUP($B691,OFFSET(Input!$A$1,0,MATCH(Index!H$6,Input!$1:$1,0)-1,10000,2),2,0),0)</f>
        <v>0</v>
      </c>
      <c r="I691">
        <f ca="1">IFERROR(VLOOKUP($B691,OFFSET(Input!$A$1,0,MATCH(Index!I$6,Input!$1:$1,0)-1,10000,2),2,0),0)</f>
        <v>0</v>
      </c>
      <c r="K691" t="e">
        <f t="shared" ca="1" si="62"/>
        <v>#VALUE!</v>
      </c>
      <c r="L691" s="30">
        <f t="shared" ca="1" si="63"/>
        <v>71.624655121637147</v>
      </c>
      <c r="N691" t="e">
        <f t="shared" ca="1" si="64"/>
        <v>#VALUE!</v>
      </c>
      <c r="O691">
        <f t="shared" ca="1" si="65"/>
        <v>6.6656333133187301E-3</v>
      </c>
      <c r="AE691">
        <f ca="1">VLOOKUP($B691,OFFSET(Input!$A$1,0,MATCH(Index!AE$6&amp;" Index",Input!$1:$1,0)-1,10000,2),2,0)</f>
        <v>11.08</v>
      </c>
    </row>
    <row r="692" spans="2:31" x14ac:dyDescent="0.25">
      <c r="B692" s="2">
        <v>38525</v>
      </c>
      <c r="C692">
        <f t="shared" ca="1" si="60"/>
        <v>0</v>
      </c>
      <c r="D692">
        <f t="shared" ca="1" si="61"/>
        <v>0</v>
      </c>
      <c r="E692" t="str">
        <f ca="1">IF($B692&lt;VLOOKUP(E$6&amp;" Equity",Param,4,0),"",IFERROR(VLOOKUP($B692,OFFSET(Input!$A$1,0,MATCH(Index!E$6&amp;" Equity",Input!$1:$1,0)-1,10000,2),2,0),E691))</f>
        <v/>
      </c>
      <c r="F692" s="33">
        <v>96.01</v>
      </c>
      <c r="H692">
        <f ca="1">IFERROR(VLOOKUP($B692,OFFSET(Input!$A$1,0,MATCH(Index!H$6,Input!$1:$1,0)-1,10000,2),2,0),0)</f>
        <v>0</v>
      </c>
      <c r="I692">
        <f ca="1">IFERROR(VLOOKUP($B692,OFFSET(Input!$A$1,0,MATCH(Index!I$6,Input!$1:$1,0)-1,10000,2),2,0),0)</f>
        <v>0</v>
      </c>
      <c r="K692" t="e">
        <f t="shared" ca="1" si="62"/>
        <v>#VALUE!</v>
      </c>
      <c r="L692" s="30">
        <f t="shared" ca="1" si="63"/>
        <v>72.515903598316811</v>
      </c>
      <c r="N692" t="e">
        <f t="shared" ca="1" si="64"/>
        <v>#VALUE!</v>
      </c>
      <c r="O692">
        <f t="shared" ca="1" si="65"/>
        <v>1.236653781389643E-2</v>
      </c>
      <c r="AE692">
        <f ca="1">VLOOKUP($B692,OFFSET(Input!$A$1,0,MATCH(Index!AE$6&amp;" Index",Input!$1:$1,0)-1,10000,2),2,0)</f>
        <v>11.05</v>
      </c>
    </row>
    <row r="693" spans="2:31" x14ac:dyDescent="0.25">
      <c r="B693" s="2">
        <v>38526</v>
      </c>
      <c r="C693">
        <f t="shared" ca="1" si="60"/>
        <v>0</v>
      </c>
      <c r="D693">
        <f t="shared" ca="1" si="61"/>
        <v>0</v>
      </c>
      <c r="E693" t="str">
        <f ca="1">IF($B693&lt;VLOOKUP(E$6&amp;" Equity",Param,4,0),"",IFERROR(VLOOKUP($B693,OFFSET(Input!$A$1,0,MATCH(Index!E$6&amp;" Equity",Input!$1:$1,0)-1,10000,2),2,0),E692))</f>
        <v/>
      </c>
      <c r="F693" s="33">
        <v>95.93</v>
      </c>
      <c r="H693">
        <f ca="1">IFERROR(VLOOKUP($B693,OFFSET(Input!$A$1,0,MATCH(Index!H$6,Input!$1:$1,0)-1,10000,2),2,0),0)</f>
        <v>0</v>
      </c>
      <c r="I693">
        <f ca="1">IFERROR(VLOOKUP($B693,OFFSET(Input!$A$1,0,MATCH(Index!I$6,Input!$1:$1,0)-1,10000,2),2,0),0)</f>
        <v>0</v>
      </c>
      <c r="K693" t="e">
        <f t="shared" ca="1" si="62"/>
        <v>#VALUE!</v>
      </c>
      <c r="L693" s="30">
        <f t="shared" ca="1" si="63"/>
        <v>72.455479972779216</v>
      </c>
      <c r="N693" t="e">
        <f t="shared" ca="1" si="64"/>
        <v>#VALUE!</v>
      </c>
      <c r="O693">
        <f t="shared" ca="1" si="65"/>
        <v>-8.3359387967605161E-4</v>
      </c>
      <c r="AE693">
        <f ca="1">VLOOKUP($B693,OFFSET(Input!$A$1,0,MATCH(Index!AE$6&amp;" Index",Input!$1:$1,0)-1,10000,2),2,0)</f>
        <v>12.13</v>
      </c>
    </row>
    <row r="694" spans="2:31" x14ac:dyDescent="0.25">
      <c r="B694" s="2">
        <v>38527</v>
      </c>
      <c r="C694">
        <f t="shared" ca="1" si="60"/>
        <v>0</v>
      </c>
      <c r="D694">
        <f t="shared" ca="1" si="61"/>
        <v>0</v>
      </c>
      <c r="E694" t="str">
        <f ca="1">IF($B694&lt;VLOOKUP(E$6&amp;" Equity",Param,4,0),"",IFERROR(VLOOKUP($B694,OFFSET(Input!$A$1,0,MATCH(Index!E$6&amp;" Equity",Input!$1:$1,0)-1,10000,2),2,0),E693))</f>
        <v/>
      </c>
      <c r="F694" s="33">
        <v>96.39</v>
      </c>
      <c r="H694">
        <f ca="1">IFERROR(VLOOKUP($B694,OFFSET(Input!$A$1,0,MATCH(Index!H$6,Input!$1:$1,0)-1,10000,2),2,0),0)</f>
        <v>0</v>
      </c>
      <c r="I694">
        <f ca="1">IFERROR(VLOOKUP($B694,OFFSET(Input!$A$1,0,MATCH(Index!I$6,Input!$1:$1,0)-1,10000,2),2,0),0)</f>
        <v>0</v>
      </c>
      <c r="K694" t="e">
        <f t="shared" ca="1" si="62"/>
        <v>#VALUE!</v>
      </c>
      <c r="L694" s="30">
        <f t="shared" ca="1" si="63"/>
        <v>72.802915819620438</v>
      </c>
      <c r="N694" t="e">
        <f t="shared" ca="1" si="64"/>
        <v>#VALUE!</v>
      </c>
      <c r="O694">
        <f t="shared" ca="1" si="65"/>
        <v>4.7837029660204788E-3</v>
      </c>
      <c r="AE694">
        <f ca="1">VLOOKUP($B694,OFFSET(Input!$A$1,0,MATCH(Index!AE$6&amp;" Index",Input!$1:$1,0)-1,10000,2),2,0)</f>
        <v>12.18</v>
      </c>
    </row>
    <row r="695" spans="2:31" x14ac:dyDescent="0.25">
      <c r="B695" s="2">
        <v>38530</v>
      </c>
      <c r="C695">
        <f t="shared" ca="1" si="60"/>
        <v>0</v>
      </c>
      <c r="D695">
        <f t="shared" ca="1" si="61"/>
        <v>0</v>
      </c>
      <c r="E695" t="str">
        <f ca="1">IF($B695&lt;VLOOKUP(E$6&amp;" Equity",Param,4,0),"",IFERROR(VLOOKUP($B695,OFFSET(Input!$A$1,0,MATCH(Index!E$6&amp;" Equity",Input!$1:$1,0)-1,10000,2),2,0),E694))</f>
        <v/>
      </c>
      <c r="F695" s="33">
        <v>96.63</v>
      </c>
      <c r="H695">
        <f ca="1">IFERROR(VLOOKUP($B695,OFFSET(Input!$A$1,0,MATCH(Index!H$6,Input!$1:$1,0)-1,10000,2),2,0),0)</f>
        <v>0</v>
      </c>
      <c r="I695">
        <f ca="1">IFERROR(VLOOKUP($B695,OFFSET(Input!$A$1,0,MATCH(Index!I$6,Input!$1:$1,0)-1,10000,2),2,0),0)</f>
        <v>0</v>
      </c>
      <c r="K695" t="e">
        <f t="shared" ca="1" si="62"/>
        <v>#VALUE!</v>
      </c>
      <c r="L695" s="30">
        <f t="shared" ca="1" si="63"/>
        <v>72.984186696233238</v>
      </c>
      <c r="N695" t="e">
        <f t="shared" ca="1" si="64"/>
        <v>#VALUE!</v>
      </c>
      <c r="O695">
        <f t="shared" ca="1" si="65"/>
        <v>2.4867902153402096E-3</v>
      </c>
      <c r="AE695">
        <f ca="1">VLOOKUP($B695,OFFSET(Input!$A$1,0,MATCH(Index!AE$6&amp;" Index",Input!$1:$1,0)-1,10000,2),2,0)</f>
        <v>12.52</v>
      </c>
    </row>
    <row r="696" spans="2:31" x14ac:dyDescent="0.25">
      <c r="B696" s="2">
        <v>38531</v>
      </c>
      <c r="C696">
        <f t="shared" ca="1" si="60"/>
        <v>0</v>
      </c>
      <c r="D696">
        <f t="shared" ca="1" si="61"/>
        <v>0</v>
      </c>
      <c r="E696" t="str">
        <f ca="1">IF($B696&lt;VLOOKUP(E$6&amp;" Equity",Param,4,0),"",IFERROR(VLOOKUP($B696,OFFSET(Input!$A$1,0,MATCH(Index!E$6&amp;" Equity",Input!$1:$1,0)-1,10000,2),2,0),E695))</f>
        <v/>
      </c>
      <c r="F696" s="33">
        <v>95.99</v>
      </c>
      <c r="H696">
        <f ca="1">IFERROR(VLOOKUP($B696,OFFSET(Input!$A$1,0,MATCH(Index!H$6,Input!$1:$1,0)-1,10000,2),2,0),0)</f>
        <v>0</v>
      </c>
      <c r="I696">
        <f ca="1">IFERROR(VLOOKUP($B696,OFFSET(Input!$A$1,0,MATCH(Index!I$6,Input!$1:$1,0)-1,10000,2),2,0),0)</f>
        <v>0</v>
      </c>
      <c r="K696" t="e">
        <f t="shared" ca="1" si="62"/>
        <v>#VALUE!</v>
      </c>
      <c r="L696" s="30">
        <f t="shared" ca="1" si="63"/>
        <v>72.500797691932405</v>
      </c>
      <c r="N696" t="e">
        <f t="shared" ca="1" si="64"/>
        <v>#VALUE!</v>
      </c>
      <c r="O696">
        <f t="shared" ca="1" si="65"/>
        <v>-6.6452326357715813E-3</v>
      </c>
      <c r="AE696">
        <f ca="1">VLOOKUP($B696,OFFSET(Input!$A$1,0,MATCH(Index!AE$6&amp;" Index",Input!$1:$1,0)-1,10000,2),2,0)</f>
        <v>11.58</v>
      </c>
    </row>
    <row r="697" spans="2:31" x14ac:dyDescent="0.25">
      <c r="B697" s="2">
        <v>38532</v>
      </c>
      <c r="C697">
        <f t="shared" ca="1" si="60"/>
        <v>0</v>
      </c>
      <c r="D697">
        <f t="shared" ca="1" si="61"/>
        <v>0</v>
      </c>
      <c r="E697" t="str">
        <f ca="1">IF($B697&lt;VLOOKUP(E$6&amp;" Equity",Param,4,0),"",IFERROR(VLOOKUP($B697,OFFSET(Input!$A$1,0,MATCH(Index!E$6&amp;" Equity",Input!$1:$1,0)-1,10000,2),2,0),E696))</f>
        <v/>
      </c>
      <c r="F697" s="33">
        <v>95.78</v>
      </c>
      <c r="H697">
        <f ca="1">IFERROR(VLOOKUP($B697,OFFSET(Input!$A$1,0,MATCH(Index!H$6,Input!$1:$1,0)-1,10000,2),2,0),0)</f>
        <v>0</v>
      </c>
      <c r="I697">
        <f ca="1">IFERROR(VLOOKUP($B697,OFFSET(Input!$A$1,0,MATCH(Index!I$6,Input!$1:$1,0)-1,10000,2),2,0),0)</f>
        <v>0</v>
      </c>
      <c r="K697" t="e">
        <f t="shared" ca="1" si="62"/>
        <v>#VALUE!</v>
      </c>
      <c r="L697" s="30">
        <f t="shared" ca="1" si="63"/>
        <v>72.3421856748962</v>
      </c>
      <c r="N697" t="e">
        <f t="shared" ca="1" si="64"/>
        <v>#VALUE!</v>
      </c>
      <c r="O697">
        <f t="shared" ca="1" si="65"/>
        <v>-2.190124460982221E-3</v>
      </c>
      <c r="AE697">
        <f ca="1">VLOOKUP($B697,OFFSET(Input!$A$1,0,MATCH(Index!AE$6&amp;" Index",Input!$1:$1,0)-1,10000,2),2,0)</f>
        <v>11.77</v>
      </c>
    </row>
    <row r="698" spans="2:31" x14ac:dyDescent="0.25">
      <c r="B698" s="2">
        <v>38533</v>
      </c>
      <c r="C698">
        <f t="shared" ca="1" si="60"/>
        <v>0</v>
      </c>
      <c r="D698">
        <f t="shared" ca="1" si="61"/>
        <v>0</v>
      </c>
      <c r="E698" t="str">
        <f ca="1">IF($B698&lt;VLOOKUP(E$6&amp;" Equity",Param,4,0),"",IFERROR(VLOOKUP($B698,OFFSET(Input!$A$1,0,MATCH(Index!E$6&amp;" Equity",Input!$1:$1,0)-1,10000,2),2,0),E697))</f>
        <v/>
      </c>
      <c r="F698" s="33">
        <v>96.72</v>
      </c>
      <c r="H698">
        <f ca="1">IFERROR(VLOOKUP($B698,OFFSET(Input!$A$1,0,MATCH(Index!H$6,Input!$1:$1,0)-1,10000,2),2,0),0)</f>
        <v>0</v>
      </c>
      <c r="I698">
        <f ca="1">IFERROR(VLOOKUP($B698,OFFSET(Input!$A$1,0,MATCH(Index!I$6,Input!$1:$1,0)-1,10000,2),2,0),0)</f>
        <v>0</v>
      </c>
      <c r="K698" t="e">
        <f t="shared" ca="1" si="62"/>
        <v>#VALUE!</v>
      </c>
      <c r="L698" s="30">
        <f t="shared" ca="1" si="63"/>
        <v>73.05216327496305</v>
      </c>
      <c r="N698" t="e">
        <f t="shared" ca="1" si="64"/>
        <v>#VALUE!</v>
      </c>
      <c r="O698">
        <f t="shared" ca="1" si="65"/>
        <v>9.7663113920739252E-3</v>
      </c>
      <c r="AE698">
        <f ca="1">VLOOKUP($B698,OFFSET(Input!$A$1,0,MATCH(Index!AE$6&amp;" Index",Input!$1:$1,0)-1,10000,2),2,0)</f>
        <v>12.04</v>
      </c>
    </row>
    <row r="699" spans="2:31" x14ac:dyDescent="0.25">
      <c r="B699" s="2">
        <v>38534</v>
      </c>
      <c r="C699">
        <f t="shared" ca="1" si="60"/>
        <v>1</v>
      </c>
      <c r="D699">
        <f t="shared" ca="1" si="61"/>
        <v>0</v>
      </c>
      <c r="E699" t="str">
        <f ca="1">IF($B699&lt;VLOOKUP(E$6&amp;" Equity",Param,4,0),"",IFERROR(VLOOKUP($B699,OFFSET(Input!$A$1,0,MATCH(Index!E$6&amp;" Equity",Input!$1:$1,0)-1,10000,2),2,0),E698))</f>
        <v/>
      </c>
      <c r="F699" s="33">
        <v>95.2</v>
      </c>
      <c r="H699">
        <f ca="1">IFERROR(VLOOKUP($B699,OFFSET(Input!$A$1,0,MATCH(Index!H$6,Input!$1:$1,0)-1,10000,2),2,0),0)</f>
        <v>0</v>
      </c>
      <c r="I699">
        <f ca="1">IFERROR(VLOOKUP($B699,OFFSET(Input!$A$1,0,MATCH(Index!I$6,Input!$1:$1,0)-1,10000,2),2,0),0)</f>
        <v>0.33156200000000002</v>
      </c>
      <c r="K699" t="e">
        <f t="shared" ca="1" si="62"/>
        <v>#VALUE!</v>
      </c>
      <c r="L699" s="30">
        <f t="shared" ca="1" si="63"/>
        <v>72.154541616379817</v>
      </c>
      <c r="N699" t="e">
        <f t="shared" ca="1" si="64"/>
        <v>#VALUE!</v>
      </c>
      <c r="O699">
        <f t="shared" ca="1" si="65"/>
        <v>-1.2363521273755547E-2</v>
      </c>
      <c r="AE699">
        <f ca="1">VLOOKUP($B699,OFFSET(Input!$A$1,0,MATCH(Index!AE$6&amp;" Index",Input!$1:$1,0)-1,10000,2),2,0)</f>
        <v>11.4</v>
      </c>
    </row>
    <row r="700" spans="2:31" x14ac:dyDescent="0.25">
      <c r="B700" s="2">
        <v>38538</v>
      </c>
      <c r="C700">
        <f t="shared" ca="1" si="60"/>
        <v>0</v>
      </c>
      <c r="D700">
        <f t="shared" ca="1" si="61"/>
        <v>1</v>
      </c>
      <c r="E700" t="str">
        <f ca="1">IF($B700&lt;VLOOKUP(E$6&amp;" Equity",Param,4,0),"",IFERROR(VLOOKUP($B700,OFFSET(Input!$A$1,0,MATCH(Index!E$6&amp;" Equity",Input!$1:$1,0)-1,10000,2),2,0),E699))</f>
        <v/>
      </c>
      <c r="F700" s="33">
        <v>94.3</v>
      </c>
      <c r="H700">
        <f ca="1">IFERROR(VLOOKUP($B700,OFFSET(Input!$A$1,0,MATCH(Index!H$6,Input!$1:$1,0)-1,10000,2),2,0),0)</f>
        <v>0</v>
      </c>
      <c r="I700">
        <f ca="1">IFERROR(VLOOKUP($B700,OFFSET(Input!$A$1,0,MATCH(Index!I$6,Input!$1:$1,0)-1,10000,2),2,0),0)</f>
        <v>0</v>
      </c>
      <c r="K700" t="e">
        <f t="shared" ca="1" si="62"/>
        <v>#VALUE!</v>
      </c>
      <c r="L700" s="30">
        <f t="shared" ca="1" si="63"/>
        <v>71.472408344796392</v>
      </c>
      <c r="N700" t="e">
        <f t="shared" ca="1" si="64"/>
        <v>#VALUE!</v>
      </c>
      <c r="O700">
        <f t="shared" ca="1" si="65"/>
        <v>-9.4987521579078978E-3</v>
      </c>
      <c r="AE700">
        <f ca="1">VLOOKUP($B700,OFFSET(Input!$A$1,0,MATCH(Index!AE$6&amp;" Index",Input!$1:$1,0)-1,10000,2),2,0)</f>
        <v>11.68</v>
      </c>
    </row>
    <row r="701" spans="2:31" x14ac:dyDescent="0.25">
      <c r="B701" s="2">
        <v>38539</v>
      </c>
      <c r="C701">
        <f t="shared" ca="1" si="60"/>
        <v>0</v>
      </c>
      <c r="D701">
        <f t="shared" ca="1" si="61"/>
        <v>2</v>
      </c>
      <c r="E701" t="str">
        <f ca="1">IF($B701&lt;VLOOKUP(E$6&amp;" Equity",Param,4,0),"",IFERROR(VLOOKUP($B701,OFFSET(Input!$A$1,0,MATCH(Index!E$6&amp;" Equity",Input!$1:$1,0)-1,10000,2),2,0),E700))</f>
        <v/>
      </c>
      <c r="F701" s="33">
        <v>94.83</v>
      </c>
      <c r="H701">
        <f ca="1">IFERROR(VLOOKUP($B701,OFFSET(Input!$A$1,0,MATCH(Index!H$6,Input!$1:$1,0)-1,10000,2),2,0),0)</f>
        <v>0</v>
      </c>
      <c r="I701">
        <f ca="1">IFERROR(VLOOKUP($B701,OFFSET(Input!$A$1,0,MATCH(Index!I$6,Input!$1:$1,0)-1,10000,2),2,0),0)</f>
        <v>0</v>
      </c>
      <c r="K701" t="e">
        <f t="shared" ca="1" si="62"/>
        <v>#VALUE!</v>
      </c>
      <c r="L701" s="30">
        <f t="shared" ca="1" si="63"/>
        <v>71.874109049173299</v>
      </c>
      <c r="N701" t="e">
        <f t="shared" ca="1" si="64"/>
        <v>#VALUE!</v>
      </c>
      <c r="O701">
        <f t="shared" ca="1" si="65"/>
        <v>5.6046252562241975E-3</v>
      </c>
      <c r="AE701">
        <f ca="1">VLOOKUP($B701,OFFSET(Input!$A$1,0,MATCH(Index!AE$6&amp;" Index",Input!$1:$1,0)-1,10000,2),2,0)</f>
        <v>12.27</v>
      </c>
    </row>
    <row r="702" spans="2:31" x14ac:dyDescent="0.25">
      <c r="B702" s="2">
        <v>38540</v>
      </c>
      <c r="C702">
        <f t="shared" ca="1" si="60"/>
        <v>0</v>
      </c>
      <c r="D702">
        <f t="shared" ca="1" si="61"/>
        <v>3</v>
      </c>
      <c r="E702" t="str">
        <f ca="1">IF($B702&lt;VLOOKUP(E$6&amp;" Equity",Param,4,0),"",IFERROR(VLOOKUP($B702,OFFSET(Input!$A$1,0,MATCH(Index!E$6&amp;" Equity",Input!$1:$1,0)-1,10000,2),2,0),E701))</f>
        <v/>
      </c>
      <c r="F702" s="33">
        <v>95.02</v>
      </c>
      <c r="H702">
        <f ca="1">IFERROR(VLOOKUP($B702,OFFSET(Input!$A$1,0,MATCH(Index!H$6,Input!$1:$1,0)-1,10000,2),2,0),0)</f>
        <v>0</v>
      </c>
      <c r="I702">
        <f ca="1">IFERROR(VLOOKUP($B702,OFFSET(Input!$A$1,0,MATCH(Index!I$6,Input!$1:$1,0)-1,10000,2),2,0),0)</f>
        <v>0</v>
      </c>
      <c r="K702" t="e">
        <f t="shared" ca="1" si="62"/>
        <v>#VALUE!</v>
      </c>
      <c r="L702" s="30">
        <f t="shared" ca="1" si="63"/>
        <v>72.018114962063123</v>
      </c>
      <c r="N702" t="e">
        <f t="shared" ca="1" si="64"/>
        <v>#VALUE!</v>
      </c>
      <c r="O702">
        <f t="shared" ca="1" si="65"/>
        <v>2.001580863139155E-3</v>
      </c>
      <c r="AE702">
        <f ca="1">VLOOKUP($B702,OFFSET(Input!$A$1,0,MATCH(Index!AE$6&amp;" Index",Input!$1:$1,0)-1,10000,2),2,0)</f>
        <v>12.49</v>
      </c>
    </row>
    <row r="703" spans="2:31" x14ac:dyDescent="0.25">
      <c r="B703" s="2">
        <v>38541</v>
      </c>
      <c r="C703">
        <f t="shared" ca="1" si="60"/>
        <v>0</v>
      </c>
      <c r="D703">
        <f t="shared" ca="1" si="61"/>
        <v>4</v>
      </c>
      <c r="E703" t="str">
        <f ca="1">IF($B703&lt;VLOOKUP(E$6&amp;" Equity",Param,4,0),"",IFERROR(VLOOKUP($B703,OFFSET(Input!$A$1,0,MATCH(Index!E$6&amp;" Equity",Input!$1:$1,0)-1,10000,2),2,0),E702))</f>
        <v/>
      </c>
      <c r="F703" s="33">
        <v>94.62</v>
      </c>
      <c r="H703">
        <f ca="1">IFERROR(VLOOKUP($B703,OFFSET(Input!$A$1,0,MATCH(Index!H$6,Input!$1:$1,0)-1,10000,2),2,0),0)</f>
        <v>0</v>
      </c>
      <c r="I703">
        <f ca="1">IFERROR(VLOOKUP($B703,OFFSET(Input!$A$1,0,MATCH(Index!I$6,Input!$1:$1,0)-1,10000,2),2,0),0)</f>
        <v>0</v>
      </c>
      <c r="K703" t="e">
        <f t="shared" ca="1" si="62"/>
        <v>#VALUE!</v>
      </c>
      <c r="L703" s="30">
        <f t="shared" ca="1" si="63"/>
        <v>71.714944619137171</v>
      </c>
      <c r="N703" t="e">
        <f t="shared" ca="1" si="64"/>
        <v>#VALUE!</v>
      </c>
      <c r="O703">
        <f t="shared" ca="1" si="65"/>
        <v>-4.2185255557730186E-3</v>
      </c>
      <c r="AE703">
        <f ca="1">VLOOKUP($B703,OFFSET(Input!$A$1,0,MATCH(Index!AE$6&amp;" Index",Input!$1:$1,0)-1,10000,2),2,0)</f>
        <v>11.45</v>
      </c>
    </row>
    <row r="704" spans="2:31" x14ac:dyDescent="0.25">
      <c r="B704" s="2">
        <v>38544</v>
      </c>
      <c r="C704">
        <f t="shared" ca="1" si="60"/>
        <v>0</v>
      </c>
      <c r="D704">
        <f t="shared" ca="1" si="61"/>
        <v>5</v>
      </c>
      <c r="E704" t="str">
        <f ca="1">IF($B704&lt;VLOOKUP(E$6&amp;" Equity",Param,4,0),"",IFERROR(VLOOKUP($B704,OFFSET(Input!$A$1,0,MATCH(Index!E$6&amp;" Equity",Input!$1:$1,0)-1,10000,2),2,0),E703))</f>
        <v/>
      </c>
      <c r="F704" s="33">
        <v>94.62</v>
      </c>
      <c r="H704">
        <f ca="1">IFERROR(VLOOKUP($B704,OFFSET(Input!$A$1,0,MATCH(Index!H$6,Input!$1:$1,0)-1,10000,2),2,0),0)</f>
        <v>0</v>
      </c>
      <c r="I704">
        <f ca="1">IFERROR(VLOOKUP($B704,OFFSET(Input!$A$1,0,MATCH(Index!I$6,Input!$1:$1,0)-1,10000,2),2,0),0)</f>
        <v>0</v>
      </c>
      <c r="K704" t="e">
        <f t="shared" ca="1" si="62"/>
        <v>#VALUE!</v>
      </c>
      <c r="L704" s="30">
        <f t="shared" ca="1" si="63"/>
        <v>71.714944619137171</v>
      </c>
      <c r="N704" t="e">
        <f t="shared" ca="1" si="64"/>
        <v>#VALUE!</v>
      </c>
      <c r="O704">
        <f t="shared" ca="1" si="65"/>
        <v>0</v>
      </c>
      <c r="AE704">
        <f ca="1">VLOOKUP($B704,OFFSET(Input!$A$1,0,MATCH(Index!AE$6&amp;" Index",Input!$1:$1,0)-1,10000,2),2,0)</f>
        <v>11.28</v>
      </c>
    </row>
    <row r="705" spans="2:31" x14ac:dyDescent="0.25">
      <c r="B705" s="2">
        <v>38545</v>
      </c>
      <c r="C705">
        <f t="shared" ca="1" si="60"/>
        <v>0</v>
      </c>
      <c r="D705">
        <f t="shared" ca="1" si="61"/>
        <v>0</v>
      </c>
      <c r="E705" t="str">
        <f ca="1">IF($B705&lt;VLOOKUP(E$6&amp;" Equity",Param,4,0),"",IFERROR(VLOOKUP($B705,OFFSET(Input!$A$1,0,MATCH(Index!E$6&amp;" Equity",Input!$1:$1,0)-1,10000,2),2,0),E704))</f>
        <v/>
      </c>
      <c r="F705" s="33">
        <v>94.14</v>
      </c>
      <c r="H705">
        <f ca="1">IFERROR(VLOOKUP($B705,OFFSET(Input!$A$1,0,MATCH(Index!H$6,Input!$1:$1,0)-1,10000,2),2,0),0)</f>
        <v>0</v>
      </c>
      <c r="I705">
        <f ca="1">IFERROR(VLOOKUP($B705,OFFSET(Input!$A$1,0,MATCH(Index!I$6,Input!$1:$1,0)-1,10000,2),2,0),0)</f>
        <v>0</v>
      </c>
      <c r="K705" t="e">
        <f t="shared" ca="1" si="62"/>
        <v>#VALUE!</v>
      </c>
      <c r="L705" s="30">
        <f t="shared" ca="1" si="63"/>
        <v>71.351140207626003</v>
      </c>
      <c r="N705" t="e">
        <f t="shared" ca="1" si="64"/>
        <v>#VALUE!</v>
      </c>
      <c r="O705">
        <f t="shared" ca="1" si="65"/>
        <v>-5.0858342300059605E-3</v>
      </c>
      <c r="AE705">
        <f ca="1">VLOOKUP($B705,OFFSET(Input!$A$1,0,MATCH(Index!AE$6&amp;" Index",Input!$1:$1,0)-1,10000,2),2,0)</f>
        <v>10.95</v>
      </c>
    </row>
    <row r="706" spans="2:31" x14ac:dyDescent="0.25">
      <c r="B706" s="2">
        <v>38546</v>
      </c>
      <c r="C706">
        <f t="shared" ca="1" si="60"/>
        <v>0</v>
      </c>
      <c r="D706">
        <f t="shared" ca="1" si="61"/>
        <v>0</v>
      </c>
      <c r="E706" t="str">
        <f ca="1">IF($B706&lt;VLOOKUP(E$6&amp;" Equity",Param,4,0),"",IFERROR(VLOOKUP($B706,OFFSET(Input!$A$1,0,MATCH(Index!E$6&amp;" Equity",Input!$1:$1,0)-1,10000,2),2,0),E705))</f>
        <v/>
      </c>
      <c r="F706" s="33">
        <v>93.96</v>
      </c>
      <c r="H706">
        <f ca="1">IFERROR(VLOOKUP($B706,OFFSET(Input!$A$1,0,MATCH(Index!H$6,Input!$1:$1,0)-1,10000,2),2,0),0)</f>
        <v>0</v>
      </c>
      <c r="I706">
        <f ca="1">IFERROR(VLOOKUP($B706,OFFSET(Input!$A$1,0,MATCH(Index!I$6,Input!$1:$1,0)-1,10000,2),2,0),0)</f>
        <v>0</v>
      </c>
      <c r="K706" t="e">
        <f t="shared" ca="1" si="62"/>
        <v>#VALUE!</v>
      </c>
      <c r="L706" s="30">
        <f t="shared" ca="1" si="63"/>
        <v>71.214713553309309</v>
      </c>
      <c r="N706" t="e">
        <f t="shared" ca="1" si="64"/>
        <v>#VALUE!</v>
      </c>
      <c r="O706">
        <f t="shared" ca="1" si="65"/>
        <v>-1.9138761822842757E-3</v>
      </c>
      <c r="AE706">
        <f ca="1">VLOOKUP($B706,OFFSET(Input!$A$1,0,MATCH(Index!AE$6&amp;" Index",Input!$1:$1,0)-1,10000,2),2,0)</f>
        <v>10.84</v>
      </c>
    </row>
    <row r="707" spans="2:31" x14ac:dyDescent="0.25">
      <c r="B707" s="2">
        <v>38547</v>
      </c>
      <c r="C707">
        <f t="shared" ca="1" si="60"/>
        <v>0</v>
      </c>
      <c r="D707">
        <f t="shared" ca="1" si="61"/>
        <v>0</v>
      </c>
      <c r="E707" t="str">
        <f ca="1">IF($B707&lt;VLOOKUP(E$6&amp;" Equity",Param,4,0),"",IFERROR(VLOOKUP($B707,OFFSET(Input!$A$1,0,MATCH(Index!E$6&amp;" Equity",Input!$1:$1,0)-1,10000,2),2,0),E706))</f>
        <v/>
      </c>
      <c r="F707" s="33">
        <v>93.72</v>
      </c>
      <c r="H707">
        <f ca="1">IFERROR(VLOOKUP($B707,OFFSET(Input!$A$1,0,MATCH(Index!H$6,Input!$1:$1,0)-1,10000,2),2,0),0)</f>
        <v>0</v>
      </c>
      <c r="I707">
        <f ca="1">IFERROR(VLOOKUP($B707,OFFSET(Input!$A$1,0,MATCH(Index!I$6,Input!$1:$1,0)-1,10000,2),2,0),0)</f>
        <v>0</v>
      </c>
      <c r="K707" t="e">
        <f t="shared" ca="1" si="62"/>
        <v>#VALUE!</v>
      </c>
      <c r="L707" s="30">
        <f t="shared" ca="1" si="63"/>
        <v>71.032811347553732</v>
      </c>
      <c r="N707" t="e">
        <f t="shared" ca="1" si="64"/>
        <v>#VALUE!</v>
      </c>
      <c r="O707">
        <f t="shared" ca="1" si="65"/>
        <v>-2.5575461511171205E-3</v>
      </c>
      <c r="AE707">
        <f ca="1">VLOOKUP($B707,OFFSET(Input!$A$1,0,MATCH(Index!AE$6&amp;" Index",Input!$1:$1,0)-1,10000,2),2,0)</f>
        <v>10.81</v>
      </c>
    </row>
    <row r="708" spans="2:31" x14ac:dyDescent="0.25">
      <c r="B708" s="2">
        <v>38548</v>
      </c>
      <c r="C708">
        <f t="shared" ca="1" si="60"/>
        <v>0</v>
      </c>
      <c r="D708">
        <f t="shared" ca="1" si="61"/>
        <v>0</v>
      </c>
      <c r="E708" t="str">
        <f ca="1">IF($B708&lt;VLOOKUP(E$6&amp;" Equity",Param,4,0),"",IFERROR(VLOOKUP($B708,OFFSET(Input!$A$1,0,MATCH(Index!E$6&amp;" Equity",Input!$1:$1,0)-1,10000,2),2,0),E707))</f>
        <v/>
      </c>
      <c r="F708" s="33">
        <v>94</v>
      </c>
      <c r="H708">
        <f ca="1">IFERROR(VLOOKUP($B708,OFFSET(Input!$A$1,0,MATCH(Index!H$6,Input!$1:$1,0)-1,10000,2),2,0),0)</f>
        <v>0</v>
      </c>
      <c r="I708">
        <f ca="1">IFERROR(VLOOKUP($B708,OFFSET(Input!$A$1,0,MATCH(Index!I$6,Input!$1:$1,0)-1,10000,2),2,0),0)</f>
        <v>0</v>
      </c>
      <c r="K708" t="e">
        <f t="shared" ca="1" si="62"/>
        <v>#VALUE!</v>
      </c>
      <c r="L708" s="30">
        <f t="shared" ca="1" si="63"/>
        <v>71.245030587601917</v>
      </c>
      <c r="N708" t="e">
        <f t="shared" ca="1" si="64"/>
        <v>#VALUE!</v>
      </c>
      <c r="O708">
        <f t="shared" ca="1" si="65"/>
        <v>2.9831686304090921E-3</v>
      </c>
      <c r="AE708">
        <f ca="1">VLOOKUP($B708,OFFSET(Input!$A$1,0,MATCH(Index!AE$6&amp;" Index",Input!$1:$1,0)-1,10000,2),2,0)</f>
        <v>10.33</v>
      </c>
    </row>
    <row r="709" spans="2:31" x14ac:dyDescent="0.25">
      <c r="B709" s="2">
        <v>38551</v>
      </c>
      <c r="C709">
        <f t="shared" ca="1" si="60"/>
        <v>0</v>
      </c>
      <c r="D709">
        <f t="shared" ca="1" si="61"/>
        <v>0</v>
      </c>
      <c r="E709" t="str">
        <f ca="1">IF($B709&lt;VLOOKUP(E$6&amp;" Equity",Param,4,0),"",IFERROR(VLOOKUP($B709,OFFSET(Input!$A$1,0,MATCH(Index!E$6&amp;" Equity",Input!$1:$1,0)-1,10000,2),2,0),E708))</f>
        <v/>
      </c>
      <c r="F709" s="33">
        <v>93.26</v>
      </c>
      <c r="H709">
        <f ca="1">IFERROR(VLOOKUP($B709,OFFSET(Input!$A$1,0,MATCH(Index!H$6,Input!$1:$1,0)-1,10000,2),2,0),0)</f>
        <v>0</v>
      </c>
      <c r="I709">
        <f ca="1">IFERROR(VLOOKUP($B709,OFFSET(Input!$A$1,0,MATCH(Index!I$6,Input!$1:$1,0)-1,10000,2),2,0),0)</f>
        <v>0</v>
      </c>
      <c r="K709" t="e">
        <f t="shared" ca="1" si="62"/>
        <v>#VALUE!</v>
      </c>
      <c r="L709" s="30">
        <f t="shared" ca="1" si="63"/>
        <v>70.684165453188882</v>
      </c>
      <c r="N709" t="e">
        <f t="shared" ca="1" si="64"/>
        <v>#VALUE!</v>
      </c>
      <c r="O709">
        <f t="shared" ca="1" si="65"/>
        <v>-7.9034908898290446E-3</v>
      </c>
      <c r="AE709">
        <f ca="1">VLOOKUP($B709,OFFSET(Input!$A$1,0,MATCH(Index!AE$6&amp;" Index",Input!$1:$1,0)-1,10000,2),2,0)</f>
        <v>10.77</v>
      </c>
    </row>
    <row r="710" spans="2:31" x14ac:dyDescent="0.25">
      <c r="B710" s="2">
        <v>38552</v>
      </c>
      <c r="C710">
        <f t="shared" ca="1" si="60"/>
        <v>0</v>
      </c>
      <c r="D710">
        <f t="shared" ca="1" si="61"/>
        <v>0</v>
      </c>
      <c r="E710" t="str">
        <f ca="1">IF($B710&lt;VLOOKUP(E$6&amp;" Equity",Param,4,0),"",IFERROR(VLOOKUP($B710,OFFSET(Input!$A$1,0,MATCH(Index!E$6&amp;" Equity",Input!$1:$1,0)-1,10000,2),2,0),E709))</f>
        <v/>
      </c>
      <c r="F710" s="33">
        <v>93.6</v>
      </c>
      <c r="H710">
        <f ca="1">IFERROR(VLOOKUP($B710,OFFSET(Input!$A$1,0,MATCH(Index!H$6,Input!$1:$1,0)-1,10000,2),2,0),0)</f>
        <v>0</v>
      </c>
      <c r="I710">
        <f ca="1">IFERROR(VLOOKUP($B710,OFFSET(Input!$A$1,0,MATCH(Index!I$6,Input!$1:$1,0)-1,10000,2),2,0),0)</f>
        <v>0</v>
      </c>
      <c r="K710" t="e">
        <f t="shared" ca="1" si="62"/>
        <v>#VALUE!</v>
      </c>
      <c r="L710" s="30">
        <f t="shared" ca="1" si="63"/>
        <v>70.941860244675937</v>
      </c>
      <c r="N710" t="e">
        <f t="shared" ca="1" si="64"/>
        <v>#VALUE!</v>
      </c>
      <c r="O710">
        <f t="shared" ca="1" si="65"/>
        <v>3.6390921033713896E-3</v>
      </c>
      <c r="AE710">
        <f ca="1">VLOOKUP($B710,OFFSET(Input!$A$1,0,MATCH(Index!AE$6&amp;" Index",Input!$1:$1,0)-1,10000,2),2,0)</f>
        <v>10.45</v>
      </c>
    </row>
    <row r="711" spans="2:31" x14ac:dyDescent="0.25">
      <c r="B711" s="2">
        <v>38553</v>
      </c>
      <c r="C711">
        <f t="shared" ref="C711:C774" ca="1" si="66">IF(MONTH(B711)&lt;&gt;MONTH(B710),1,0)</f>
        <v>0</v>
      </c>
      <c r="D711">
        <f t="shared" ref="D711:D774" ca="1" si="67">IF(D710=5,0,IF(D710&lt;&gt;0,D710+1,IF(C710=1,1,0)))</f>
        <v>0</v>
      </c>
      <c r="E711" t="str">
        <f ca="1">IF($B711&lt;VLOOKUP(E$6&amp;" Equity",Param,4,0),"",IFERROR(VLOOKUP($B711,OFFSET(Input!$A$1,0,MATCH(Index!E$6&amp;" Equity",Input!$1:$1,0)-1,10000,2),2,0),E710))</f>
        <v/>
      </c>
      <c r="F711" s="33">
        <v>94.08</v>
      </c>
      <c r="H711">
        <f ca="1">IFERROR(VLOOKUP($B711,OFFSET(Input!$A$1,0,MATCH(Index!H$6,Input!$1:$1,0)-1,10000,2),2,0),0)</f>
        <v>0</v>
      </c>
      <c r="I711">
        <f ca="1">IFERROR(VLOOKUP($B711,OFFSET(Input!$A$1,0,MATCH(Index!I$6,Input!$1:$1,0)-1,10000,2),2,0),0)</f>
        <v>0</v>
      </c>
      <c r="K711" t="e">
        <f t="shared" ref="K711:K774" ca="1" si="68">IF($B711&lt;=L_date,IF($B711=L_date,1,K712/((E712+H712)/E711)),K710*((E711+H711)/E710))</f>
        <v>#VALUE!</v>
      </c>
      <c r="L711" s="30">
        <f t="shared" ref="L711:L774" ca="1" si="69">IF($B711&lt;=L_date,IF($B711=L_date,1,L712/((F712+I712)/F711)),L710*((F711+I711)/F710))</f>
        <v>71.305664656187091</v>
      </c>
      <c r="N711" t="e">
        <f t="shared" ca="1" si="64"/>
        <v>#VALUE!</v>
      </c>
      <c r="O711">
        <f t="shared" ca="1" si="65"/>
        <v>5.1151006667704089E-3</v>
      </c>
      <c r="AE711">
        <f ca="1">VLOOKUP($B711,OFFSET(Input!$A$1,0,MATCH(Index!AE$6&amp;" Index",Input!$1:$1,0)-1,10000,2),2,0)</f>
        <v>10.23</v>
      </c>
    </row>
    <row r="712" spans="2:31" x14ac:dyDescent="0.25">
      <c r="B712" s="2">
        <v>38554</v>
      </c>
      <c r="C712">
        <f t="shared" ca="1" si="66"/>
        <v>0</v>
      </c>
      <c r="D712">
        <f t="shared" ca="1" si="67"/>
        <v>0</v>
      </c>
      <c r="E712" t="str">
        <f ca="1">IF($B712&lt;VLOOKUP(E$6&amp;" Equity",Param,4,0),"",IFERROR(VLOOKUP($B712,OFFSET(Input!$A$1,0,MATCH(Index!E$6&amp;" Equity",Input!$1:$1,0)-1,10000,2),2,0),E711))</f>
        <v/>
      </c>
      <c r="F712" s="33">
        <v>92.79</v>
      </c>
      <c r="H712">
        <f ca="1">IFERROR(VLOOKUP($B712,OFFSET(Input!$A$1,0,MATCH(Index!H$6,Input!$1:$1,0)-1,10000,2),2,0),0)</f>
        <v>0</v>
      </c>
      <c r="I712">
        <f ca="1">IFERROR(VLOOKUP($B712,OFFSET(Input!$A$1,0,MATCH(Index!I$6,Input!$1:$1,0)-1,10000,2),2,0),0)</f>
        <v>0</v>
      </c>
      <c r="K712" t="e">
        <f t="shared" ca="1" si="68"/>
        <v>#VALUE!</v>
      </c>
      <c r="L712" s="30">
        <f t="shared" ca="1" si="69"/>
        <v>70.327940300250859</v>
      </c>
      <c r="N712" t="e">
        <f t="shared" ref="N712:N775" ca="1" si="70">LN(K712/K711)</f>
        <v>#VALUE!</v>
      </c>
      <c r="O712">
        <f t="shared" ref="O712:O775" ca="1" si="71">LN(L712/L711)</f>
        <v>-1.3806608785228729E-2</v>
      </c>
      <c r="AE712">
        <f ca="1">VLOOKUP($B712,OFFSET(Input!$A$1,0,MATCH(Index!AE$6&amp;" Index",Input!$1:$1,0)-1,10000,2),2,0)</f>
        <v>10.97</v>
      </c>
    </row>
    <row r="713" spans="2:31" x14ac:dyDescent="0.25">
      <c r="B713" s="2">
        <v>38555</v>
      </c>
      <c r="C713">
        <f t="shared" ca="1" si="66"/>
        <v>0</v>
      </c>
      <c r="D713">
        <f t="shared" ca="1" si="67"/>
        <v>0</v>
      </c>
      <c r="E713" t="str">
        <f ca="1">IF($B713&lt;VLOOKUP(E$6&amp;" Equity",Param,4,0),"",IFERROR(VLOOKUP($B713,OFFSET(Input!$A$1,0,MATCH(Index!E$6&amp;" Equity",Input!$1:$1,0)-1,10000,2),2,0),E712))</f>
        <v/>
      </c>
      <c r="F713" s="33">
        <v>93.49</v>
      </c>
      <c r="H713">
        <f ca="1">IFERROR(VLOOKUP($B713,OFFSET(Input!$A$1,0,MATCH(Index!H$6,Input!$1:$1,0)-1,10000,2),2,0),0)</f>
        <v>0</v>
      </c>
      <c r="I713">
        <f ca="1">IFERROR(VLOOKUP($B713,OFFSET(Input!$A$1,0,MATCH(Index!I$6,Input!$1:$1,0)-1,10000,2),2,0),0)</f>
        <v>0</v>
      </c>
      <c r="K713" t="e">
        <f t="shared" ca="1" si="68"/>
        <v>#VALUE!</v>
      </c>
      <c r="L713" s="30">
        <f t="shared" ca="1" si="69"/>
        <v>70.858488400371286</v>
      </c>
      <c r="N713" t="e">
        <f t="shared" ca="1" si="70"/>
        <v>#VALUE!</v>
      </c>
      <c r="O713">
        <f t="shared" ca="1" si="71"/>
        <v>7.51560333813623E-3</v>
      </c>
      <c r="AE713">
        <f ca="1">VLOOKUP($B713,OFFSET(Input!$A$1,0,MATCH(Index!AE$6&amp;" Index",Input!$1:$1,0)-1,10000,2),2,0)</f>
        <v>10.52</v>
      </c>
    </row>
    <row r="714" spans="2:31" x14ac:dyDescent="0.25">
      <c r="B714" s="2">
        <v>38558</v>
      </c>
      <c r="C714">
        <f t="shared" ca="1" si="66"/>
        <v>0</v>
      </c>
      <c r="D714">
        <f t="shared" ca="1" si="67"/>
        <v>0</v>
      </c>
      <c r="E714" t="str">
        <f ca="1">IF($B714&lt;VLOOKUP(E$6&amp;" Equity",Param,4,0),"",IFERROR(VLOOKUP($B714,OFFSET(Input!$A$1,0,MATCH(Index!E$6&amp;" Equity",Input!$1:$1,0)-1,10000,2),2,0),E713))</f>
        <v/>
      </c>
      <c r="F714" s="33">
        <v>93.23</v>
      </c>
      <c r="H714">
        <f ca="1">IFERROR(VLOOKUP($B714,OFFSET(Input!$A$1,0,MATCH(Index!H$6,Input!$1:$1,0)-1,10000,2),2,0),0)</f>
        <v>0</v>
      </c>
      <c r="I714">
        <f ca="1">IFERROR(VLOOKUP($B714,OFFSET(Input!$A$1,0,MATCH(Index!I$6,Input!$1:$1,0)-1,10000,2),2,0),0)</f>
        <v>0</v>
      </c>
      <c r="K714" t="e">
        <f t="shared" ca="1" si="68"/>
        <v>#VALUE!</v>
      </c>
      <c r="L714" s="30">
        <f t="shared" ca="1" si="69"/>
        <v>70.661427677469419</v>
      </c>
      <c r="N714" t="e">
        <f t="shared" ca="1" si="70"/>
        <v>#VALUE!</v>
      </c>
      <c r="O714">
        <f t="shared" ca="1" si="71"/>
        <v>-2.7849203946218636E-3</v>
      </c>
      <c r="AE714">
        <f ca="1">VLOOKUP($B714,OFFSET(Input!$A$1,0,MATCH(Index!AE$6&amp;" Index",Input!$1:$1,0)-1,10000,2),2,0)</f>
        <v>11.1</v>
      </c>
    </row>
    <row r="715" spans="2:31" x14ac:dyDescent="0.25">
      <c r="B715" s="2">
        <v>38559</v>
      </c>
      <c r="C715">
        <f t="shared" ca="1" si="66"/>
        <v>0</v>
      </c>
      <c r="D715">
        <f t="shared" ca="1" si="67"/>
        <v>0</v>
      </c>
      <c r="E715" t="str">
        <f ca="1">IF($B715&lt;VLOOKUP(E$6&amp;" Equity",Param,4,0),"",IFERROR(VLOOKUP($B715,OFFSET(Input!$A$1,0,MATCH(Index!E$6&amp;" Equity",Input!$1:$1,0)-1,10000,2),2,0),E714))</f>
        <v/>
      </c>
      <c r="F715" s="33">
        <v>93.32</v>
      </c>
      <c r="H715">
        <f ca="1">IFERROR(VLOOKUP($B715,OFFSET(Input!$A$1,0,MATCH(Index!H$6,Input!$1:$1,0)-1,10000,2),2,0),0)</f>
        <v>0</v>
      </c>
      <c r="I715">
        <f ca="1">IFERROR(VLOOKUP($B715,OFFSET(Input!$A$1,0,MATCH(Index!I$6,Input!$1:$1,0)-1,10000,2),2,0),0)</f>
        <v>0</v>
      </c>
      <c r="K715" t="e">
        <f t="shared" ca="1" si="68"/>
        <v>#VALUE!</v>
      </c>
      <c r="L715" s="30">
        <f t="shared" ca="1" si="69"/>
        <v>70.729641004627751</v>
      </c>
      <c r="N715" t="e">
        <f t="shared" ca="1" si="70"/>
        <v>#VALUE!</v>
      </c>
      <c r="O715">
        <f t="shared" ca="1" si="71"/>
        <v>9.6488884462678985E-4</v>
      </c>
      <c r="AE715">
        <f ca="1">VLOOKUP($B715,OFFSET(Input!$A$1,0,MATCH(Index!AE$6&amp;" Index",Input!$1:$1,0)-1,10000,2),2,0)</f>
        <v>10.99</v>
      </c>
    </row>
    <row r="716" spans="2:31" x14ac:dyDescent="0.25">
      <c r="B716" s="2">
        <v>38560</v>
      </c>
      <c r="C716">
        <f t="shared" ca="1" si="66"/>
        <v>0</v>
      </c>
      <c r="D716">
        <f t="shared" ca="1" si="67"/>
        <v>0</v>
      </c>
      <c r="E716" t="str">
        <f ca="1">IF($B716&lt;VLOOKUP(E$6&amp;" Equity",Param,4,0),"",IFERROR(VLOOKUP($B716,OFFSET(Input!$A$1,0,MATCH(Index!E$6&amp;" Equity",Input!$1:$1,0)-1,10000,2),2,0),E715))</f>
        <v/>
      </c>
      <c r="F716" s="33">
        <v>93.22</v>
      </c>
      <c r="H716">
        <f ca="1">IFERROR(VLOOKUP($B716,OFFSET(Input!$A$1,0,MATCH(Index!H$6,Input!$1:$1,0)-1,10000,2),2,0),0)</f>
        <v>0</v>
      </c>
      <c r="I716">
        <f ca="1">IFERROR(VLOOKUP($B716,OFFSET(Input!$A$1,0,MATCH(Index!I$6,Input!$1:$1,0)-1,10000,2),2,0),0)</f>
        <v>0</v>
      </c>
      <c r="K716" t="e">
        <f t="shared" ca="1" si="68"/>
        <v>#VALUE!</v>
      </c>
      <c r="L716" s="30">
        <f t="shared" ca="1" si="69"/>
        <v>70.65384841889626</v>
      </c>
      <c r="N716" t="e">
        <f t="shared" ca="1" si="70"/>
        <v>#VALUE!</v>
      </c>
      <c r="O716">
        <f t="shared" ca="1" si="71"/>
        <v>-1.0721562086342946E-3</v>
      </c>
      <c r="AE716">
        <f ca="1">VLOOKUP($B716,OFFSET(Input!$A$1,0,MATCH(Index!AE$6&amp;" Index",Input!$1:$1,0)-1,10000,2),2,0)</f>
        <v>10.36</v>
      </c>
    </row>
    <row r="717" spans="2:31" x14ac:dyDescent="0.25">
      <c r="B717" s="2">
        <v>38561</v>
      </c>
      <c r="C717">
        <f t="shared" ca="1" si="66"/>
        <v>0</v>
      </c>
      <c r="D717">
        <f t="shared" ca="1" si="67"/>
        <v>0</v>
      </c>
      <c r="E717" t="str">
        <f ca="1">IF($B717&lt;VLOOKUP(E$6&amp;" Equity",Param,4,0),"",IFERROR(VLOOKUP($B717,OFFSET(Input!$A$1,0,MATCH(Index!E$6&amp;" Equity",Input!$1:$1,0)-1,10000,2),2,0),E716))</f>
        <v/>
      </c>
      <c r="F717" s="33">
        <v>94.04</v>
      </c>
      <c r="H717">
        <f ca="1">IFERROR(VLOOKUP($B717,OFFSET(Input!$A$1,0,MATCH(Index!H$6,Input!$1:$1,0)-1,10000,2),2,0),0)</f>
        <v>0</v>
      </c>
      <c r="I717">
        <f ca="1">IFERROR(VLOOKUP($B717,OFFSET(Input!$A$1,0,MATCH(Index!I$6,Input!$1:$1,0)-1,10000,2),2,0),0)</f>
        <v>0</v>
      </c>
      <c r="K717" t="e">
        <f t="shared" ca="1" si="68"/>
        <v>#VALUE!</v>
      </c>
      <c r="L717" s="30">
        <f t="shared" ca="1" si="69"/>
        <v>71.275347621894497</v>
      </c>
      <c r="N717" t="e">
        <f t="shared" ca="1" si="70"/>
        <v>#VALUE!</v>
      </c>
      <c r="O717">
        <f t="shared" ca="1" si="71"/>
        <v>8.7579327272739108E-3</v>
      </c>
      <c r="AE717">
        <f ca="1">VLOOKUP($B717,OFFSET(Input!$A$1,0,MATCH(Index!AE$6&amp;" Index",Input!$1:$1,0)-1,10000,2),2,0)</f>
        <v>10.52</v>
      </c>
    </row>
    <row r="718" spans="2:31" x14ac:dyDescent="0.25">
      <c r="B718" s="2">
        <v>38562</v>
      </c>
      <c r="C718">
        <f t="shared" ca="1" si="66"/>
        <v>0</v>
      </c>
      <c r="D718">
        <f t="shared" ca="1" si="67"/>
        <v>0</v>
      </c>
      <c r="E718" t="str">
        <f ca="1">IF($B718&lt;VLOOKUP(E$6&amp;" Equity",Param,4,0),"",IFERROR(VLOOKUP($B718,OFFSET(Input!$A$1,0,MATCH(Index!E$6&amp;" Equity",Input!$1:$1,0)-1,10000,2),2,0),E717))</f>
        <v/>
      </c>
      <c r="F718" s="33">
        <v>93.11</v>
      </c>
      <c r="H718">
        <f ca="1">IFERROR(VLOOKUP($B718,OFFSET(Input!$A$1,0,MATCH(Index!H$6,Input!$1:$1,0)-1,10000,2),2,0),0)</f>
        <v>0</v>
      </c>
      <c r="I718">
        <f ca="1">IFERROR(VLOOKUP($B718,OFFSET(Input!$A$1,0,MATCH(Index!I$6,Input!$1:$1,0)-1,10000,2),2,0),0)</f>
        <v>0</v>
      </c>
      <c r="K718" t="e">
        <f t="shared" ca="1" si="68"/>
        <v>#VALUE!</v>
      </c>
      <c r="L718" s="30">
        <f t="shared" ca="1" si="69"/>
        <v>70.570476574591623</v>
      </c>
      <c r="N718" t="e">
        <f t="shared" ca="1" si="70"/>
        <v>#VALUE!</v>
      </c>
      <c r="O718">
        <f t="shared" ca="1" si="71"/>
        <v>-9.9386337714303784E-3</v>
      </c>
      <c r="AE718">
        <f ca="1">VLOOKUP($B718,OFFSET(Input!$A$1,0,MATCH(Index!AE$6&amp;" Index",Input!$1:$1,0)-1,10000,2),2,0)</f>
        <v>11.57</v>
      </c>
    </row>
    <row r="719" spans="2:31" x14ac:dyDescent="0.25">
      <c r="B719" s="2">
        <v>38565</v>
      </c>
      <c r="C719">
        <f t="shared" ca="1" si="66"/>
        <v>1</v>
      </c>
      <c r="D719">
        <f t="shared" ca="1" si="67"/>
        <v>0</v>
      </c>
      <c r="E719" t="str">
        <f ca="1">IF($B719&lt;VLOOKUP(E$6&amp;" Equity",Param,4,0),"",IFERROR(VLOOKUP($B719,OFFSET(Input!$A$1,0,MATCH(Index!E$6&amp;" Equity",Input!$1:$1,0)-1,10000,2),2,0),E718))</f>
        <v/>
      </c>
      <c r="F719" s="33">
        <v>92.4</v>
      </c>
      <c r="H719">
        <f ca="1">IFERROR(VLOOKUP($B719,OFFSET(Input!$A$1,0,MATCH(Index!H$6,Input!$1:$1,0)-1,10000,2),2,0),0)</f>
        <v>0</v>
      </c>
      <c r="I719">
        <f ca="1">IFERROR(VLOOKUP($B719,OFFSET(Input!$A$1,0,MATCH(Index!I$6,Input!$1:$1,0)-1,10000,2),2,0),0)</f>
        <v>0.34507300000000002</v>
      </c>
      <c r="K719" t="e">
        <f t="shared" ca="1" si="68"/>
        <v>#VALUE!</v>
      </c>
      <c r="L719" s="30">
        <f t="shared" ca="1" si="69"/>
        <v>70.293888965259271</v>
      </c>
      <c r="N719" t="e">
        <f t="shared" ca="1" si="70"/>
        <v>#VALUE!</v>
      </c>
      <c r="O719">
        <f t="shared" ca="1" si="71"/>
        <v>-3.9270111176802625E-3</v>
      </c>
      <c r="AE719">
        <f ca="1">VLOOKUP($B719,OFFSET(Input!$A$1,0,MATCH(Index!AE$6&amp;" Index",Input!$1:$1,0)-1,10000,2),2,0)</f>
        <v>12.08</v>
      </c>
    </row>
    <row r="720" spans="2:31" x14ac:dyDescent="0.25">
      <c r="B720" s="2">
        <v>38566</v>
      </c>
      <c r="C720">
        <f t="shared" ca="1" si="66"/>
        <v>0</v>
      </c>
      <c r="D720">
        <f t="shared" ca="1" si="67"/>
        <v>1</v>
      </c>
      <c r="E720" t="str">
        <f ca="1">IF($B720&lt;VLOOKUP(E$6&amp;" Equity",Param,4,0),"",IFERROR(VLOOKUP($B720,OFFSET(Input!$A$1,0,MATCH(Index!E$6&amp;" Equity",Input!$1:$1,0)-1,10000,2),2,0),E719))</f>
        <v/>
      </c>
      <c r="F720" s="33">
        <v>92.09</v>
      </c>
      <c r="H720">
        <f ca="1">IFERROR(VLOOKUP($B720,OFFSET(Input!$A$1,0,MATCH(Index!H$6,Input!$1:$1,0)-1,10000,2),2,0),0)</f>
        <v>0</v>
      </c>
      <c r="I720">
        <f ca="1">IFERROR(VLOOKUP($B720,OFFSET(Input!$A$1,0,MATCH(Index!I$6,Input!$1:$1,0)-1,10000,2),2,0),0)</f>
        <v>0</v>
      </c>
      <c r="K720" t="e">
        <f t="shared" ca="1" si="68"/>
        <v>#VALUE!</v>
      </c>
      <c r="L720" s="30">
        <f t="shared" ca="1" si="69"/>
        <v>70.058054489293582</v>
      </c>
      <c r="N720" t="e">
        <f t="shared" ca="1" si="70"/>
        <v>#VALUE!</v>
      </c>
      <c r="O720">
        <f t="shared" ca="1" si="71"/>
        <v>-3.3606189143626885E-3</v>
      </c>
      <c r="AE720">
        <f ca="1">VLOOKUP($B720,OFFSET(Input!$A$1,0,MATCH(Index!AE$6&amp;" Index",Input!$1:$1,0)-1,10000,2),2,0)</f>
        <v>11.75</v>
      </c>
    </row>
    <row r="721" spans="2:31" x14ac:dyDescent="0.25">
      <c r="B721" s="2">
        <v>38567</v>
      </c>
      <c r="C721">
        <f t="shared" ca="1" si="66"/>
        <v>0</v>
      </c>
      <c r="D721">
        <f t="shared" ca="1" si="67"/>
        <v>2</v>
      </c>
      <c r="E721" t="str">
        <f ca="1">IF($B721&lt;VLOOKUP(E$6&amp;" Equity",Param,4,0),"",IFERROR(VLOOKUP($B721,OFFSET(Input!$A$1,0,MATCH(Index!E$6&amp;" Equity",Input!$1:$1,0)-1,10000,2),2,0),E720))</f>
        <v/>
      </c>
      <c r="F721" s="33">
        <v>92.55</v>
      </c>
      <c r="H721">
        <f ca="1">IFERROR(VLOOKUP($B721,OFFSET(Input!$A$1,0,MATCH(Index!H$6,Input!$1:$1,0)-1,10000,2),2,0),0)</f>
        <v>0</v>
      </c>
      <c r="I721">
        <f ca="1">IFERROR(VLOOKUP($B721,OFFSET(Input!$A$1,0,MATCH(Index!I$6,Input!$1:$1,0)-1,10000,2),2,0),0)</f>
        <v>0</v>
      </c>
      <c r="K721" t="e">
        <f t="shared" ca="1" si="68"/>
        <v>#VALUE!</v>
      </c>
      <c r="L721" s="30">
        <f t="shared" ca="1" si="69"/>
        <v>70.408002421371705</v>
      </c>
      <c r="N721" t="e">
        <f t="shared" ca="1" si="70"/>
        <v>#VALUE!</v>
      </c>
      <c r="O721">
        <f t="shared" ca="1" si="71"/>
        <v>4.9826792862308041E-3</v>
      </c>
      <c r="AE721">
        <f ca="1">VLOOKUP($B721,OFFSET(Input!$A$1,0,MATCH(Index!AE$6&amp;" Index",Input!$1:$1,0)-1,10000,2),2,0)</f>
        <v>11.83</v>
      </c>
    </row>
    <row r="722" spans="2:31" x14ac:dyDescent="0.25">
      <c r="B722" s="2">
        <v>38568</v>
      </c>
      <c r="C722">
        <f t="shared" ca="1" si="66"/>
        <v>0</v>
      </c>
      <c r="D722">
        <f t="shared" ca="1" si="67"/>
        <v>3</v>
      </c>
      <c r="E722" t="str">
        <f ca="1">IF($B722&lt;VLOOKUP(E$6&amp;" Equity",Param,4,0),"",IFERROR(VLOOKUP($B722,OFFSET(Input!$A$1,0,MATCH(Index!E$6&amp;" Equity",Input!$1:$1,0)-1,10000,2),2,0),E721))</f>
        <v/>
      </c>
      <c r="F722" s="33">
        <v>92.39</v>
      </c>
      <c r="H722">
        <f ca="1">IFERROR(VLOOKUP($B722,OFFSET(Input!$A$1,0,MATCH(Index!H$6,Input!$1:$1,0)-1,10000,2),2,0),0)</f>
        <v>0</v>
      </c>
      <c r="I722">
        <f ca="1">IFERROR(VLOOKUP($B722,OFFSET(Input!$A$1,0,MATCH(Index!I$6,Input!$1:$1,0)-1,10000,2),2,0),0)</f>
        <v>0</v>
      </c>
      <c r="K722" t="e">
        <f t="shared" ca="1" si="68"/>
        <v>#VALUE!</v>
      </c>
      <c r="L722" s="30">
        <f t="shared" ca="1" si="69"/>
        <v>70.286281401518451</v>
      </c>
      <c r="N722" t="e">
        <f t="shared" ca="1" si="70"/>
        <v>#VALUE!</v>
      </c>
      <c r="O722">
        <f t="shared" ca="1" si="71"/>
        <v>-1.7302913368525959E-3</v>
      </c>
      <c r="AE722">
        <f ca="1">VLOOKUP($B722,OFFSET(Input!$A$1,0,MATCH(Index!AE$6&amp;" Index",Input!$1:$1,0)-1,10000,2),2,0)</f>
        <v>12.52</v>
      </c>
    </row>
    <row r="723" spans="2:31" x14ac:dyDescent="0.25">
      <c r="B723" s="2">
        <v>38569</v>
      </c>
      <c r="C723">
        <f t="shared" ca="1" si="66"/>
        <v>0</v>
      </c>
      <c r="D723">
        <f t="shared" ca="1" si="67"/>
        <v>4</v>
      </c>
      <c r="E723" t="str">
        <f ca="1">IF($B723&lt;VLOOKUP(E$6&amp;" Equity",Param,4,0),"",IFERROR(VLOOKUP($B723,OFFSET(Input!$A$1,0,MATCH(Index!E$6&amp;" Equity",Input!$1:$1,0)-1,10000,2),2,0),E722))</f>
        <v/>
      </c>
      <c r="F723" s="33">
        <v>91.71</v>
      </c>
      <c r="H723">
        <f ca="1">IFERROR(VLOOKUP($B723,OFFSET(Input!$A$1,0,MATCH(Index!H$6,Input!$1:$1,0)-1,10000,2),2,0),0)</f>
        <v>0</v>
      </c>
      <c r="I723">
        <f ca="1">IFERROR(VLOOKUP($B723,OFFSET(Input!$A$1,0,MATCH(Index!I$6,Input!$1:$1,0)-1,10000,2),2,0),0)</f>
        <v>0</v>
      </c>
      <c r="K723" t="e">
        <f t="shared" ca="1" si="68"/>
        <v>#VALUE!</v>
      </c>
      <c r="L723" s="30">
        <f t="shared" ca="1" si="69"/>
        <v>69.768967067142086</v>
      </c>
      <c r="N723" t="e">
        <f t="shared" ca="1" si="70"/>
        <v>#VALUE!</v>
      </c>
      <c r="O723">
        <f t="shared" ca="1" si="71"/>
        <v>-7.3873231118009777E-3</v>
      </c>
      <c r="AE723">
        <f ca="1">VLOOKUP($B723,OFFSET(Input!$A$1,0,MATCH(Index!AE$6&amp;" Index",Input!$1:$1,0)-1,10000,2),2,0)</f>
        <v>12.48</v>
      </c>
    </row>
    <row r="724" spans="2:31" x14ac:dyDescent="0.25">
      <c r="B724" s="2">
        <v>38572</v>
      </c>
      <c r="C724">
        <f t="shared" ca="1" si="66"/>
        <v>0</v>
      </c>
      <c r="D724">
        <f t="shared" ca="1" si="67"/>
        <v>5</v>
      </c>
      <c r="E724" t="str">
        <f ca="1">IF($B724&lt;VLOOKUP(E$6&amp;" Equity",Param,4,0),"",IFERROR(VLOOKUP($B724,OFFSET(Input!$A$1,0,MATCH(Index!E$6&amp;" Equity",Input!$1:$1,0)-1,10000,2),2,0),E723))</f>
        <v/>
      </c>
      <c r="F724" s="33">
        <v>91.49</v>
      </c>
      <c r="H724">
        <f ca="1">IFERROR(VLOOKUP($B724,OFFSET(Input!$A$1,0,MATCH(Index!H$6,Input!$1:$1,0)-1,10000,2),2,0),0)</f>
        <v>0</v>
      </c>
      <c r="I724">
        <f ca="1">IFERROR(VLOOKUP($B724,OFFSET(Input!$A$1,0,MATCH(Index!I$6,Input!$1:$1,0)-1,10000,2),2,0),0)</f>
        <v>0</v>
      </c>
      <c r="K724" t="e">
        <f t="shared" ca="1" si="68"/>
        <v>#VALUE!</v>
      </c>
      <c r="L724" s="30">
        <f t="shared" ca="1" si="69"/>
        <v>69.601600664843858</v>
      </c>
      <c r="N724" t="e">
        <f t="shared" ca="1" si="70"/>
        <v>#VALUE!</v>
      </c>
      <c r="O724">
        <f t="shared" ca="1" si="71"/>
        <v>-2.4017478794087737E-3</v>
      </c>
      <c r="AE724">
        <f ca="1">VLOOKUP($B724,OFFSET(Input!$A$1,0,MATCH(Index!AE$6&amp;" Index",Input!$1:$1,0)-1,10000,2),2,0)</f>
        <v>13.21</v>
      </c>
    </row>
    <row r="725" spans="2:31" x14ac:dyDescent="0.25">
      <c r="B725" s="2">
        <v>38573</v>
      </c>
      <c r="C725">
        <f t="shared" ca="1" si="66"/>
        <v>0</v>
      </c>
      <c r="D725">
        <f t="shared" ca="1" si="67"/>
        <v>0</v>
      </c>
      <c r="E725" t="str">
        <f ca="1">IF($B725&lt;VLOOKUP(E$6&amp;" Equity",Param,4,0),"",IFERROR(VLOOKUP($B725,OFFSET(Input!$A$1,0,MATCH(Index!E$6&amp;" Equity",Input!$1:$1,0)-1,10000,2),2,0),E724))</f>
        <v/>
      </c>
      <c r="F725" s="33">
        <v>91.8</v>
      </c>
      <c r="H725">
        <f ca="1">IFERROR(VLOOKUP($B725,OFFSET(Input!$A$1,0,MATCH(Index!H$6,Input!$1:$1,0)-1,10000,2),2,0),0)</f>
        <v>0</v>
      </c>
      <c r="I725">
        <f ca="1">IFERROR(VLOOKUP($B725,OFFSET(Input!$A$1,0,MATCH(Index!I$6,Input!$1:$1,0)-1,10000,2),2,0),0)</f>
        <v>0</v>
      </c>
      <c r="K725" t="e">
        <f t="shared" ca="1" si="68"/>
        <v>#VALUE!</v>
      </c>
      <c r="L725" s="30">
        <f t="shared" ca="1" si="69"/>
        <v>69.837435140809561</v>
      </c>
      <c r="N725" t="e">
        <f t="shared" ca="1" si="70"/>
        <v>#VALUE!</v>
      </c>
      <c r="O725">
        <f t="shared" ca="1" si="71"/>
        <v>3.3826209350009948E-3</v>
      </c>
      <c r="AE725">
        <f ca="1">VLOOKUP($B725,OFFSET(Input!$A$1,0,MATCH(Index!AE$6&amp;" Index",Input!$1:$1,0)-1,10000,2),2,0)</f>
        <v>12.4</v>
      </c>
    </row>
    <row r="726" spans="2:31" x14ac:dyDescent="0.25">
      <c r="B726" s="2">
        <v>38574</v>
      </c>
      <c r="C726">
        <f t="shared" ca="1" si="66"/>
        <v>0</v>
      </c>
      <c r="D726">
        <f t="shared" ca="1" si="67"/>
        <v>0</v>
      </c>
      <c r="E726" t="str">
        <f ca="1">IF($B726&lt;VLOOKUP(E$6&amp;" Equity",Param,4,0),"",IFERROR(VLOOKUP($B726,OFFSET(Input!$A$1,0,MATCH(Index!E$6&amp;" Equity",Input!$1:$1,0)-1,10000,2),2,0),E725))</f>
        <v/>
      </c>
      <c r="F726" s="33">
        <v>91.71</v>
      </c>
      <c r="H726">
        <f ca="1">IFERROR(VLOOKUP($B726,OFFSET(Input!$A$1,0,MATCH(Index!H$6,Input!$1:$1,0)-1,10000,2),2,0),0)</f>
        <v>0</v>
      </c>
      <c r="I726">
        <f ca="1">IFERROR(VLOOKUP($B726,OFFSET(Input!$A$1,0,MATCH(Index!I$6,Input!$1:$1,0)-1,10000,2),2,0),0)</f>
        <v>0</v>
      </c>
      <c r="K726" t="e">
        <f t="shared" ca="1" si="68"/>
        <v>#VALUE!</v>
      </c>
      <c r="L726" s="30">
        <f t="shared" ca="1" si="69"/>
        <v>69.7689670671421</v>
      </c>
      <c r="N726" t="e">
        <f t="shared" ca="1" si="70"/>
        <v>#VALUE!</v>
      </c>
      <c r="O726">
        <f t="shared" ca="1" si="71"/>
        <v>-9.8087305559194809E-4</v>
      </c>
      <c r="AE726">
        <f ca="1">VLOOKUP($B726,OFFSET(Input!$A$1,0,MATCH(Index!AE$6&amp;" Index",Input!$1:$1,0)-1,10000,2),2,0)</f>
        <v>12.38</v>
      </c>
    </row>
    <row r="727" spans="2:31" x14ac:dyDescent="0.25">
      <c r="B727" s="2">
        <v>38575</v>
      </c>
      <c r="C727">
        <f t="shared" ca="1" si="66"/>
        <v>0</v>
      </c>
      <c r="D727">
        <f t="shared" ca="1" si="67"/>
        <v>0</v>
      </c>
      <c r="E727" t="str">
        <f ca="1">IF($B727&lt;VLOOKUP(E$6&amp;" Equity",Param,4,0),"",IFERROR(VLOOKUP($B727,OFFSET(Input!$A$1,0,MATCH(Index!E$6&amp;" Equity",Input!$1:$1,0)-1,10000,2),2,0),E726))</f>
        <v/>
      </c>
      <c r="F727" s="33">
        <v>92.42</v>
      </c>
      <c r="H727">
        <f ca="1">IFERROR(VLOOKUP($B727,OFFSET(Input!$A$1,0,MATCH(Index!H$6,Input!$1:$1,0)-1,10000,2),2,0),0)</f>
        <v>0</v>
      </c>
      <c r="I727">
        <f ca="1">IFERROR(VLOOKUP($B727,OFFSET(Input!$A$1,0,MATCH(Index!I$6,Input!$1:$1,0)-1,10000,2),2,0),0)</f>
        <v>0</v>
      </c>
      <c r="K727" t="e">
        <f t="shared" ca="1" si="68"/>
        <v>#VALUE!</v>
      </c>
      <c r="L727" s="30">
        <f t="shared" ca="1" si="69"/>
        <v>70.309104092740967</v>
      </c>
      <c r="N727" t="e">
        <f t="shared" ca="1" si="70"/>
        <v>#VALUE!</v>
      </c>
      <c r="O727">
        <f t="shared" ca="1" si="71"/>
        <v>7.7119808712676433E-3</v>
      </c>
      <c r="AE727">
        <f ca="1">VLOOKUP($B727,OFFSET(Input!$A$1,0,MATCH(Index!AE$6&amp;" Index",Input!$1:$1,0)-1,10000,2),2,0)</f>
        <v>12.42</v>
      </c>
    </row>
    <row r="728" spans="2:31" x14ac:dyDescent="0.25">
      <c r="B728" s="2">
        <v>38576</v>
      </c>
      <c r="C728">
        <f t="shared" ca="1" si="66"/>
        <v>0</v>
      </c>
      <c r="D728">
        <f t="shared" ca="1" si="67"/>
        <v>0</v>
      </c>
      <c r="E728" t="str">
        <f ca="1">IF($B728&lt;VLOOKUP(E$6&amp;" Equity",Param,4,0),"",IFERROR(VLOOKUP($B728,OFFSET(Input!$A$1,0,MATCH(Index!E$6&amp;" Equity",Input!$1:$1,0)-1,10000,2),2,0),E727))</f>
        <v/>
      </c>
      <c r="F728" s="33">
        <v>93.31</v>
      </c>
      <c r="H728">
        <f ca="1">IFERROR(VLOOKUP($B728,OFFSET(Input!$A$1,0,MATCH(Index!H$6,Input!$1:$1,0)-1,10000,2),2,0),0)</f>
        <v>0</v>
      </c>
      <c r="I728">
        <f ca="1">IFERROR(VLOOKUP($B728,OFFSET(Input!$A$1,0,MATCH(Index!I$6,Input!$1:$1,0)-1,10000,2),2,0),0)</f>
        <v>0</v>
      </c>
      <c r="K728" t="e">
        <f t="shared" ca="1" si="68"/>
        <v>#VALUE!</v>
      </c>
      <c r="L728" s="30">
        <f t="shared" ca="1" si="69"/>
        <v>70.986177265674741</v>
      </c>
      <c r="N728" t="e">
        <f t="shared" ca="1" si="70"/>
        <v>#VALUE!</v>
      </c>
      <c r="O728">
        <f t="shared" ca="1" si="71"/>
        <v>9.5838778038102E-3</v>
      </c>
      <c r="AE728">
        <f ca="1">VLOOKUP($B728,OFFSET(Input!$A$1,0,MATCH(Index!AE$6&amp;" Index",Input!$1:$1,0)-1,10000,2),2,0)</f>
        <v>12.74</v>
      </c>
    </row>
    <row r="729" spans="2:31" x14ac:dyDescent="0.25">
      <c r="B729" s="2">
        <v>38579</v>
      </c>
      <c r="C729">
        <f t="shared" ca="1" si="66"/>
        <v>0</v>
      </c>
      <c r="D729">
        <f t="shared" ca="1" si="67"/>
        <v>0</v>
      </c>
      <c r="E729" t="str">
        <f ca="1">IF($B729&lt;VLOOKUP(E$6&amp;" Equity",Param,4,0),"",IFERROR(VLOOKUP($B729,OFFSET(Input!$A$1,0,MATCH(Index!E$6&amp;" Equity",Input!$1:$1,0)-1,10000,2),2,0),E728))</f>
        <v/>
      </c>
      <c r="F729" s="33">
        <v>93.07</v>
      </c>
      <c r="H729">
        <f ca="1">IFERROR(VLOOKUP($B729,OFFSET(Input!$A$1,0,MATCH(Index!H$6,Input!$1:$1,0)-1,10000,2),2,0),0)</f>
        <v>0</v>
      </c>
      <c r="I729">
        <f ca="1">IFERROR(VLOOKUP($B729,OFFSET(Input!$A$1,0,MATCH(Index!I$6,Input!$1:$1,0)-1,10000,2),2,0),0)</f>
        <v>0</v>
      </c>
      <c r="K729" t="e">
        <f t="shared" ca="1" si="68"/>
        <v>#VALUE!</v>
      </c>
      <c r="L729" s="30">
        <f t="shared" ca="1" si="69"/>
        <v>70.803595735894831</v>
      </c>
      <c r="N729" t="e">
        <f t="shared" ca="1" si="70"/>
        <v>#VALUE!</v>
      </c>
      <c r="O729">
        <f t="shared" ca="1" si="71"/>
        <v>-2.575385048311746E-3</v>
      </c>
      <c r="AE729">
        <f ca="1">VLOOKUP($B729,OFFSET(Input!$A$1,0,MATCH(Index!AE$6&amp;" Index",Input!$1:$1,0)-1,10000,2),2,0)</f>
        <v>12.26</v>
      </c>
    </row>
    <row r="730" spans="2:31" x14ac:dyDescent="0.25">
      <c r="B730" s="2">
        <v>38580</v>
      </c>
      <c r="C730">
        <f t="shared" ca="1" si="66"/>
        <v>0</v>
      </c>
      <c r="D730">
        <f t="shared" ca="1" si="67"/>
        <v>0</v>
      </c>
      <c r="E730" t="str">
        <f ca="1">IF($B730&lt;VLOOKUP(E$6&amp;" Equity",Param,4,0),"",IFERROR(VLOOKUP($B730,OFFSET(Input!$A$1,0,MATCH(Index!E$6&amp;" Equity",Input!$1:$1,0)-1,10000,2),2,0),E729))</f>
        <v/>
      </c>
      <c r="F730" s="33">
        <v>93.65</v>
      </c>
      <c r="H730">
        <f ca="1">IFERROR(VLOOKUP($B730,OFFSET(Input!$A$1,0,MATCH(Index!H$6,Input!$1:$1,0)-1,10000,2),2,0),0)</f>
        <v>0</v>
      </c>
      <c r="I730">
        <f ca="1">IFERROR(VLOOKUP($B730,OFFSET(Input!$A$1,0,MATCH(Index!I$6,Input!$1:$1,0)-1,10000,2),2,0),0)</f>
        <v>0</v>
      </c>
      <c r="K730" t="e">
        <f t="shared" ca="1" si="68"/>
        <v>#VALUE!</v>
      </c>
      <c r="L730" s="30">
        <f t="shared" ca="1" si="69"/>
        <v>71.244834432862916</v>
      </c>
      <c r="N730" t="e">
        <f t="shared" ca="1" si="70"/>
        <v>#VALUE!</v>
      </c>
      <c r="O730">
        <f t="shared" ca="1" si="71"/>
        <v>6.212530692478479E-3</v>
      </c>
      <c r="AE730">
        <f ca="1">VLOOKUP($B730,OFFSET(Input!$A$1,0,MATCH(Index!AE$6&amp;" Index",Input!$1:$1,0)-1,10000,2),2,0)</f>
        <v>13.52</v>
      </c>
    </row>
    <row r="731" spans="2:31" x14ac:dyDescent="0.25">
      <c r="B731" s="2">
        <v>38581</v>
      </c>
      <c r="C731">
        <f t="shared" ca="1" si="66"/>
        <v>0</v>
      </c>
      <c r="D731">
        <f t="shared" ca="1" si="67"/>
        <v>0</v>
      </c>
      <c r="E731" t="str">
        <f ca="1">IF($B731&lt;VLOOKUP(E$6&amp;" Equity",Param,4,0),"",IFERROR(VLOOKUP($B731,OFFSET(Input!$A$1,0,MATCH(Index!E$6&amp;" Equity",Input!$1:$1,0)-1,10000,2),2,0),E730))</f>
        <v/>
      </c>
      <c r="F731" s="33">
        <v>93.1</v>
      </c>
      <c r="H731">
        <f ca="1">IFERROR(VLOOKUP($B731,OFFSET(Input!$A$1,0,MATCH(Index!H$6,Input!$1:$1,0)-1,10000,2),2,0),0)</f>
        <v>0</v>
      </c>
      <c r="I731">
        <f ca="1">IFERROR(VLOOKUP($B731,OFFSET(Input!$A$1,0,MATCH(Index!I$6,Input!$1:$1,0)-1,10000,2),2,0),0)</f>
        <v>0</v>
      </c>
      <c r="K731" t="e">
        <f t="shared" ca="1" si="68"/>
        <v>#VALUE!</v>
      </c>
      <c r="L731" s="30">
        <f t="shared" ca="1" si="69"/>
        <v>70.826418427117318</v>
      </c>
      <c r="N731" t="e">
        <f t="shared" ca="1" si="70"/>
        <v>#VALUE!</v>
      </c>
      <c r="O731">
        <f t="shared" ca="1" si="71"/>
        <v>-5.8902446070762497E-3</v>
      </c>
      <c r="AE731">
        <f ca="1">VLOOKUP($B731,OFFSET(Input!$A$1,0,MATCH(Index!AE$6&amp;" Index",Input!$1:$1,0)-1,10000,2),2,0)</f>
        <v>13.3</v>
      </c>
    </row>
    <row r="732" spans="2:31" x14ac:dyDescent="0.25">
      <c r="B732" s="2">
        <v>38582</v>
      </c>
      <c r="C732">
        <f t="shared" ca="1" si="66"/>
        <v>0</v>
      </c>
      <c r="D732">
        <f t="shared" ca="1" si="67"/>
        <v>0</v>
      </c>
      <c r="E732" t="str">
        <f ca="1">IF($B732&lt;VLOOKUP(E$6&amp;" Equity",Param,4,0),"",IFERROR(VLOOKUP($B732,OFFSET(Input!$A$1,0,MATCH(Index!E$6&amp;" Equity",Input!$1:$1,0)-1,10000,2),2,0),E731))</f>
        <v/>
      </c>
      <c r="F732" s="33">
        <v>93.81</v>
      </c>
      <c r="H732">
        <f ca="1">IFERROR(VLOOKUP($B732,OFFSET(Input!$A$1,0,MATCH(Index!H$6,Input!$1:$1,0)-1,10000,2),2,0),0)</f>
        <v>0</v>
      </c>
      <c r="I732">
        <f ca="1">IFERROR(VLOOKUP($B732,OFFSET(Input!$A$1,0,MATCH(Index!I$6,Input!$1:$1,0)-1,10000,2),2,0),0)</f>
        <v>0</v>
      </c>
      <c r="K732" t="e">
        <f t="shared" ca="1" si="68"/>
        <v>#VALUE!</v>
      </c>
      <c r="L732" s="30">
        <f t="shared" ca="1" si="69"/>
        <v>71.366555452716185</v>
      </c>
      <c r="N732" t="e">
        <f t="shared" ca="1" si="70"/>
        <v>#VALUE!</v>
      </c>
      <c r="O732">
        <f t="shared" ca="1" si="71"/>
        <v>7.5972758548383942E-3</v>
      </c>
      <c r="AE732">
        <f ca="1">VLOOKUP($B732,OFFSET(Input!$A$1,0,MATCH(Index!AE$6&amp;" Index",Input!$1:$1,0)-1,10000,2),2,0)</f>
        <v>13.42</v>
      </c>
    </row>
    <row r="733" spans="2:31" x14ac:dyDescent="0.25">
      <c r="B733" s="2">
        <v>38583</v>
      </c>
      <c r="C733">
        <f t="shared" ca="1" si="66"/>
        <v>0</v>
      </c>
      <c r="D733">
        <f t="shared" ca="1" si="67"/>
        <v>0</v>
      </c>
      <c r="E733" t="str">
        <f ca="1">IF($B733&lt;VLOOKUP(E$6&amp;" Equity",Param,4,0),"",IFERROR(VLOOKUP($B733,OFFSET(Input!$A$1,0,MATCH(Index!E$6&amp;" Equity",Input!$1:$1,0)-1,10000,2),2,0),E732))</f>
        <v/>
      </c>
      <c r="F733" s="33">
        <v>93.78</v>
      </c>
      <c r="H733">
        <f ca="1">IFERROR(VLOOKUP($B733,OFFSET(Input!$A$1,0,MATCH(Index!H$6,Input!$1:$1,0)-1,10000,2),2,0),0)</f>
        <v>0</v>
      </c>
      <c r="I733">
        <f ca="1">IFERROR(VLOOKUP($B733,OFFSET(Input!$A$1,0,MATCH(Index!I$6,Input!$1:$1,0)-1,10000,2),2,0),0)</f>
        <v>0</v>
      </c>
      <c r="K733" t="e">
        <f t="shared" ca="1" si="68"/>
        <v>#VALUE!</v>
      </c>
      <c r="L733" s="30">
        <f t="shared" ca="1" si="69"/>
        <v>71.343732761493698</v>
      </c>
      <c r="N733" t="e">
        <f t="shared" ca="1" si="70"/>
        <v>#VALUE!</v>
      </c>
      <c r="O733">
        <f t="shared" ca="1" si="71"/>
        <v>-3.1984647641933566E-4</v>
      </c>
      <c r="AE733">
        <f ca="1">VLOOKUP($B733,OFFSET(Input!$A$1,0,MATCH(Index!AE$6&amp;" Index",Input!$1:$1,0)-1,10000,2),2,0)</f>
        <v>13.42</v>
      </c>
    </row>
    <row r="734" spans="2:31" x14ac:dyDescent="0.25">
      <c r="B734" s="2">
        <v>38586</v>
      </c>
      <c r="C734">
        <f t="shared" ca="1" si="66"/>
        <v>0</v>
      </c>
      <c r="D734">
        <f t="shared" ca="1" si="67"/>
        <v>0</v>
      </c>
      <c r="E734" t="str">
        <f ca="1">IF($B734&lt;VLOOKUP(E$6&amp;" Equity",Param,4,0),"",IFERROR(VLOOKUP($B734,OFFSET(Input!$A$1,0,MATCH(Index!E$6&amp;" Equity",Input!$1:$1,0)-1,10000,2),2,0),E733))</f>
        <v/>
      </c>
      <c r="F734" s="33">
        <v>93.74</v>
      </c>
      <c r="H734">
        <f ca="1">IFERROR(VLOOKUP($B734,OFFSET(Input!$A$1,0,MATCH(Index!H$6,Input!$1:$1,0)-1,10000,2),2,0),0)</f>
        <v>0</v>
      </c>
      <c r="I734">
        <f ca="1">IFERROR(VLOOKUP($B734,OFFSET(Input!$A$1,0,MATCH(Index!I$6,Input!$1:$1,0)-1,10000,2),2,0),0)</f>
        <v>0</v>
      </c>
      <c r="K734" t="e">
        <f t="shared" ca="1" si="68"/>
        <v>#VALUE!</v>
      </c>
      <c r="L734" s="30">
        <f t="shared" ca="1" si="69"/>
        <v>71.313302506530377</v>
      </c>
      <c r="N734" t="e">
        <f t="shared" ca="1" si="70"/>
        <v>#VALUE!</v>
      </c>
      <c r="O734">
        <f t="shared" ca="1" si="71"/>
        <v>-4.2662116688026294E-4</v>
      </c>
      <c r="AE734">
        <f ca="1">VLOOKUP($B734,OFFSET(Input!$A$1,0,MATCH(Index!AE$6&amp;" Index",Input!$1:$1,0)-1,10000,2),2,0)</f>
        <v>13.42</v>
      </c>
    </row>
    <row r="735" spans="2:31" x14ac:dyDescent="0.25">
      <c r="B735" s="2">
        <v>38587</v>
      </c>
      <c r="C735">
        <f t="shared" ca="1" si="66"/>
        <v>0</v>
      </c>
      <c r="D735">
        <f t="shared" ca="1" si="67"/>
        <v>0</v>
      </c>
      <c r="E735" t="str">
        <f ca="1">IF($B735&lt;VLOOKUP(E$6&amp;" Equity",Param,4,0),"",IFERROR(VLOOKUP($B735,OFFSET(Input!$A$1,0,MATCH(Index!E$6&amp;" Equity",Input!$1:$1,0)-1,10000,2),2,0),E734))</f>
        <v/>
      </c>
      <c r="F735" s="33">
        <v>94.06</v>
      </c>
      <c r="H735">
        <f ca="1">IFERROR(VLOOKUP($B735,OFFSET(Input!$A$1,0,MATCH(Index!H$6,Input!$1:$1,0)-1,10000,2),2,0),0)</f>
        <v>0</v>
      </c>
      <c r="I735">
        <f ca="1">IFERROR(VLOOKUP($B735,OFFSET(Input!$A$1,0,MATCH(Index!I$6,Input!$1:$1,0)-1,10000,2),2,0),0)</f>
        <v>0</v>
      </c>
      <c r="K735" t="e">
        <f t="shared" ca="1" si="68"/>
        <v>#VALUE!</v>
      </c>
      <c r="L735" s="30">
        <f t="shared" ca="1" si="69"/>
        <v>71.556744546236914</v>
      </c>
      <c r="N735" t="e">
        <f t="shared" ca="1" si="70"/>
        <v>#VALUE!</v>
      </c>
      <c r="O735">
        <f t="shared" ca="1" si="71"/>
        <v>3.4078840223419134E-3</v>
      </c>
      <c r="AE735">
        <f ca="1">VLOOKUP($B735,OFFSET(Input!$A$1,0,MATCH(Index!AE$6&amp;" Index",Input!$1:$1,0)-1,10000,2),2,0)</f>
        <v>13.34</v>
      </c>
    </row>
    <row r="736" spans="2:31" x14ac:dyDescent="0.25">
      <c r="B736" s="2">
        <v>38588</v>
      </c>
      <c r="C736">
        <f t="shared" ca="1" si="66"/>
        <v>0</v>
      </c>
      <c r="D736">
        <f t="shared" ca="1" si="67"/>
        <v>0</v>
      </c>
      <c r="E736" t="str">
        <f ca="1">IF($B736&lt;VLOOKUP(E$6&amp;" Equity",Param,4,0),"",IFERROR(VLOOKUP($B736,OFFSET(Input!$A$1,0,MATCH(Index!E$6&amp;" Equity",Input!$1:$1,0)-1,10000,2),2,0),E735))</f>
        <v/>
      </c>
      <c r="F736" s="33">
        <v>94.17</v>
      </c>
      <c r="H736">
        <f ca="1">IFERROR(VLOOKUP($B736,OFFSET(Input!$A$1,0,MATCH(Index!H$6,Input!$1:$1,0)-1,10000,2),2,0),0)</f>
        <v>0</v>
      </c>
      <c r="I736">
        <f ca="1">IFERROR(VLOOKUP($B736,OFFSET(Input!$A$1,0,MATCH(Index!I$6,Input!$1:$1,0)-1,10000,2),2,0),0)</f>
        <v>0</v>
      </c>
      <c r="K736" t="e">
        <f t="shared" ca="1" si="68"/>
        <v>#VALUE!</v>
      </c>
      <c r="L736" s="30">
        <f t="shared" ca="1" si="69"/>
        <v>71.640427747386042</v>
      </c>
      <c r="N736" t="e">
        <f t="shared" ca="1" si="70"/>
        <v>#VALUE!</v>
      </c>
      <c r="O736">
        <f t="shared" ca="1" si="71"/>
        <v>1.1687830050700209E-3</v>
      </c>
      <c r="AE736">
        <f ca="1">VLOOKUP($B736,OFFSET(Input!$A$1,0,MATCH(Index!AE$6&amp;" Index",Input!$1:$1,0)-1,10000,2),2,0)</f>
        <v>14.17</v>
      </c>
    </row>
    <row r="737" spans="2:31" x14ac:dyDescent="0.25">
      <c r="B737" s="2">
        <v>38589</v>
      </c>
      <c r="C737">
        <f t="shared" ca="1" si="66"/>
        <v>0</v>
      </c>
      <c r="D737">
        <f t="shared" ca="1" si="67"/>
        <v>0</v>
      </c>
      <c r="E737" t="str">
        <f ca="1">IF($B737&lt;VLOOKUP(E$6&amp;" Equity",Param,4,0),"",IFERROR(VLOOKUP($B737,OFFSET(Input!$A$1,0,MATCH(Index!E$6&amp;" Equity",Input!$1:$1,0)-1,10000,2),2,0),E736))</f>
        <v/>
      </c>
      <c r="F737" s="33">
        <v>94.51</v>
      </c>
      <c r="H737">
        <f ca="1">IFERROR(VLOOKUP($B737,OFFSET(Input!$A$1,0,MATCH(Index!H$6,Input!$1:$1,0)-1,10000,2),2,0),0)</f>
        <v>0</v>
      </c>
      <c r="I737">
        <f ca="1">IFERROR(VLOOKUP($B737,OFFSET(Input!$A$1,0,MATCH(Index!I$6,Input!$1:$1,0)-1,10000,2),2,0),0)</f>
        <v>0</v>
      </c>
      <c r="K737" t="e">
        <f t="shared" ca="1" si="68"/>
        <v>#VALUE!</v>
      </c>
      <c r="L737" s="30">
        <f t="shared" ca="1" si="69"/>
        <v>71.899084914574217</v>
      </c>
      <c r="N737" t="e">
        <f t="shared" ca="1" si="70"/>
        <v>#VALUE!</v>
      </c>
      <c r="O737">
        <f t="shared" ca="1" si="71"/>
        <v>3.6039894849928039E-3</v>
      </c>
      <c r="AE737">
        <f ca="1">VLOOKUP($B737,OFFSET(Input!$A$1,0,MATCH(Index!AE$6&amp;" Index",Input!$1:$1,0)-1,10000,2),2,0)</f>
        <v>13.73</v>
      </c>
    </row>
    <row r="738" spans="2:31" x14ac:dyDescent="0.25">
      <c r="B738" s="2">
        <v>38590</v>
      </c>
      <c r="C738">
        <f t="shared" ca="1" si="66"/>
        <v>0</v>
      </c>
      <c r="D738">
        <f t="shared" ca="1" si="67"/>
        <v>0</v>
      </c>
      <c r="E738" t="str">
        <f ca="1">IF($B738&lt;VLOOKUP(E$6&amp;" Equity",Param,4,0),"",IFERROR(VLOOKUP($B738,OFFSET(Input!$A$1,0,MATCH(Index!E$6&amp;" Equity",Input!$1:$1,0)-1,10000,2),2,0),E737))</f>
        <v/>
      </c>
      <c r="F738" s="33">
        <v>94.44</v>
      </c>
      <c r="H738">
        <f ca="1">IFERROR(VLOOKUP($B738,OFFSET(Input!$A$1,0,MATCH(Index!H$6,Input!$1:$1,0)-1,10000,2),2,0),0)</f>
        <v>0</v>
      </c>
      <c r="I738">
        <f ca="1">IFERROR(VLOOKUP($B738,OFFSET(Input!$A$1,0,MATCH(Index!I$6,Input!$1:$1,0)-1,10000,2),2,0),0)</f>
        <v>0</v>
      </c>
      <c r="K738" t="e">
        <f t="shared" ca="1" si="68"/>
        <v>#VALUE!</v>
      </c>
      <c r="L738" s="30">
        <f t="shared" ca="1" si="69"/>
        <v>71.84583196838841</v>
      </c>
      <c r="N738" t="e">
        <f t="shared" ca="1" si="70"/>
        <v>#VALUE!</v>
      </c>
      <c r="O738">
        <f t="shared" ca="1" si="71"/>
        <v>-7.4093678965266258E-4</v>
      </c>
      <c r="AE738">
        <f ca="1">VLOOKUP($B738,OFFSET(Input!$A$1,0,MATCH(Index!AE$6&amp;" Index",Input!$1:$1,0)-1,10000,2),2,0)</f>
        <v>13.72</v>
      </c>
    </row>
    <row r="739" spans="2:31" x14ac:dyDescent="0.25">
      <c r="B739" s="2">
        <v>38593</v>
      </c>
      <c r="C739">
        <f t="shared" ca="1" si="66"/>
        <v>0</v>
      </c>
      <c r="D739">
        <f t="shared" ca="1" si="67"/>
        <v>0</v>
      </c>
      <c r="E739" t="str">
        <f ca="1">IF($B739&lt;VLOOKUP(E$6&amp;" Equity",Param,4,0),"",IFERROR(VLOOKUP($B739,OFFSET(Input!$A$1,0,MATCH(Index!E$6&amp;" Equity",Input!$1:$1,0)-1,10000,2),2,0),E738))</f>
        <v/>
      </c>
      <c r="F739" s="33">
        <v>94.57</v>
      </c>
      <c r="H739">
        <f ca="1">IFERROR(VLOOKUP($B739,OFFSET(Input!$A$1,0,MATCH(Index!H$6,Input!$1:$1,0)-1,10000,2),2,0),0)</f>
        <v>0</v>
      </c>
      <c r="I739">
        <f ca="1">IFERROR(VLOOKUP($B739,OFFSET(Input!$A$1,0,MATCH(Index!I$6,Input!$1:$1,0)-1,10000,2),2,0),0)</f>
        <v>0</v>
      </c>
      <c r="K739" t="e">
        <f t="shared" ca="1" si="68"/>
        <v>#VALUE!</v>
      </c>
      <c r="L739" s="30">
        <f t="shared" ca="1" si="69"/>
        <v>71.944730297019191</v>
      </c>
      <c r="N739" t="e">
        <f t="shared" ca="1" si="70"/>
        <v>#VALUE!</v>
      </c>
      <c r="O739">
        <f t="shared" ca="1" si="71"/>
        <v>1.3755888101086111E-3</v>
      </c>
      <c r="AE739">
        <f ca="1">VLOOKUP($B739,OFFSET(Input!$A$1,0,MATCH(Index!AE$6&amp;" Index",Input!$1:$1,0)-1,10000,2),2,0)</f>
        <v>13.52</v>
      </c>
    </row>
    <row r="740" spans="2:31" x14ac:dyDescent="0.25">
      <c r="B740" s="2">
        <v>38594</v>
      </c>
      <c r="C740">
        <f t="shared" ca="1" si="66"/>
        <v>0</v>
      </c>
      <c r="D740">
        <f t="shared" ca="1" si="67"/>
        <v>0</v>
      </c>
      <c r="E740" t="str">
        <f ca="1">IF($B740&lt;VLOOKUP(E$6&amp;" Equity",Param,4,0),"",IFERROR(VLOOKUP($B740,OFFSET(Input!$A$1,0,MATCH(Index!E$6&amp;" Equity",Input!$1:$1,0)-1,10000,2),2,0),E739))</f>
        <v/>
      </c>
      <c r="F740" s="33">
        <v>95.17</v>
      </c>
      <c r="H740">
        <f ca="1">IFERROR(VLOOKUP($B740,OFFSET(Input!$A$1,0,MATCH(Index!H$6,Input!$1:$1,0)-1,10000,2),2,0),0)</f>
        <v>0</v>
      </c>
      <c r="I740">
        <f ca="1">IFERROR(VLOOKUP($B740,OFFSET(Input!$A$1,0,MATCH(Index!I$6,Input!$1:$1,0)-1,10000,2),2,0),0)</f>
        <v>0</v>
      </c>
      <c r="K740" t="e">
        <f t="shared" ca="1" si="68"/>
        <v>#VALUE!</v>
      </c>
      <c r="L740" s="30">
        <f t="shared" ca="1" si="69"/>
        <v>72.40118412146893</v>
      </c>
      <c r="N740" t="e">
        <f t="shared" ca="1" si="70"/>
        <v>#VALUE!</v>
      </c>
      <c r="O740">
        <f t="shared" ca="1" si="71"/>
        <v>6.3244650568313682E-3</v>
      </c>
      <c r="AE740">
        <f ca="1">VLOOKUP($B740,OFFSET(Input!$A$1,0,MATCH(Index!AE$6&amp;" Index",Input!$1:$1,0)-1,10000,2),2,0)</f>
        <v>13.65</v>
      </c>
    </row>
    <row r="741" spans="2:31" x14ac:dyDescent="0.25">
      <c r="B741" s="2">
        <v>38595</v>
      </c>
      <c r="C741">
        <f t="shared" ca="1" si="66"/>
        <v>0</v>
      </c>
      <c r="D741">
        <f t="shared" ca="1" si="67"/>
        <v>0</v>
      </c>
      <c r="E741" t="str">
        <f ca="1">IF($B741&lt;VLOOKUP(E$6&amp;" Equity",Param,4,0),"",IFERROR(VLOOKUP($B741,OFFSET(Input!$A$1,0,MATCH(Index!E$6&amp;" Equity",Input!$1:$1,0)-1,10000,2),2,0),E740))</f>
        <v/>
      </c>
      <c r="F741" s="33">
        <v>95.95</v>
      </c>
      <c r="H741">
        <f ca="1">IFERROR(VLOOKUP($B741,OFFSET(Input!$A$1,0,MATCH(Index!H$6,Input!$1:$1,0)-1,10000,2),2,0),0)</f>
        <v>0</v>
      </c>
      <c r="I741">
        <f ca="1">IFERROR(VLOOKUP($B741,OFFSET(Input!$A$1,0,MATCH(Index!I$6,Input!$1:$1,0)-1,10000,2),2,0),0)</f>
        <v>0</v>
      </c>
      <c r="K741" t="e">
        <f t="shared" ca="1" si="68"/>
        <v>#VALUE!</v>
      </c>
      <c r="L741" s="30">
        <f t="shared" ca="1" si="69"/>
        <v>72.99457409325359</v>
      </c>
      <c r="N741" t="e">
        <f t="shared" ca="1" si="70"/>
        <v>#VALUE!</v>
      </c>
      <c r="O741">
        <f t="shared" ca="1" si="71"/>
        <v>8.1624563694568959E-3</v>
      </c>
      <c r="AE741">
        <f ca="1">VLOOKUP($B741,OFFSET(Input!$A$1,0,MATCH(Index!AE$6&amp;" Index",Input!$1:$1,0)-1,10000,2),2,0)</f>
        <v>12.6</v>
      </c>
    </row>
    <row r="742" spans="2:31" x14ac:dyDescent="0.25">
      <c r="B742" s="2">
        <v>38596</v>
      </c>
      <c r="C742">
        <f t="shared" ca="1" si="66"/>
        <v>1</v>
      </c>
      <c r="D742">
        <f t="shared" ca="1" si="67"/>
        <v>0</v>
      </c>
      <c r="E742" t="str">
        <f ca="1">IF($B742&lt;VLOOKUP(E$6&amp;" Equity",Param,4,0),"",IFERROR(VLOOKUP($B742,OFFSET(Input!$A$1,0,MATCH(Index!E$6&amp;" Equity",Input!$1:$1,0)-1,10000,2),2,0),E741))</f>
        <v/>
      </c>
      <c r="F742" s="33">
        <v>95.07</v>
      </c>
      <c r="H742">
        <f ca="1">IFERROR(VLOOKUP($B742,OFFSET(Input!$A$1,0,MATCH(Index!H$6,Input!$1:$1,0)-1,10000,2),2,0),0)</f>
        <v>0</v>
      </c>
      <c r="I742">
        <f ca="1">IFERROR(VLOOKUP($B742,OFFSET(Input!$A$1,0,MATCH(Index!I$6,Input!$1:$1,0)-1,10000,2),2,0),0)</f>
        <v>0.33421600000000001</v>
      </c>
      <c r="K742" t="e">
        <f t="shared" ca="1" si="68"/>
        <v>#VALUE!</v>
      </c>
      <c r="L742" s="30">
        <f t="shared" ca="1" si="69"/>
        <v>72.579365436381124</v>
      </c>
      <c r="N742" t="e">
        <f t="shared" ca="1" si="70"/>
        <v>#VALUE!</v>
      </c>
      <c r="O742">
        <f t="shared" ca="1" si="71"/>
        <v>-5.7044521038269432E-3</v>
      </c>
      <c r="AE742">
        <f ca="1">VLOOKUP($B742,OFFSET(Input!$A$1,0,MATCH(Index!AE$6&amp;" Index",Input!$1:$1,0)-1,10000,2),2,0)</f>
        <v>13.15</v>
      </c>
    </row>
    <row r="743" spans="2:31" x14ac:dyDescent="0.25">
      <c r="B743" s="2">
        <v>38597</v>
      </c>
      <c r="C743">
        <f t="shared" ca="1" si="66"/>
        <v>0</v>
      </c>
      <c r="D743">
        <f t="shared" ca="1" si="67"/>
        <v>1</v>
      </c>
      <c r="E743" t="str">
        <f ca="1">IF($B743&lt;VLOOKUP(E$6&amp;" Equity",Param,4,0),"",IFERROR(VLOOKUP($B743,OFFSET(Input!$A$1,0,MATCH(Index!E$6&amp;" Equity",Input!$1:$1,0)-1,10000,2),2,0),E742))</f>
        <v/>
      </c>
      <c r="F743" s="33">
        <v>95.2</v>
      </c>
      <c r="H743">
        <f ca="1">IFERROR(VLOOKUP($B743,OFFSET(Input!$A$1,0,MATCH(Index!H$6,Input!$1:$1,0)-1,10000,2),2,0),0)</f>
        <v>0</v>
      </c>
      <c r="I743">
        <f ca="1">IFERROR(VLOOKUP($B743,OFFSET(Input!$A$1,0,MATCH(Index!I$6,Input!$1:$1,0)-1,10000,2),2,0),0)</f>
        <v>0</v>
      </c>
      <c r="K743" t="e">
        <f t="shared" ca="1" si="68"/>
        <v>#VALUE!</v>
      </c>
      <c r="L743" s="30">
        <f t="shared" ca="1" si="69"/>
        <v>72.678611439397116</v>
      </c>
      <c r="N743" t="e">
        <f t="shared" ca="1" si="70"/>
        <v>#VALUE!</v>
      </c>
      <c r="O743">
        <f t="shared" ca="1" si="71"/>
        <v>1.3664794263806262E-3</v>
      </c>
      <c r="AE743">
        <f ca="1">VLOOKUP($B743,OFFSET(Input!$A$1,0,MATCH(Index!AE$6&amp;" Index",Input!$1:$1,0)-1,10000,2),2,0)</f>
        <v>13.57</v>
      </c>
    </row>
    <row r="744" spans="2:31" x14ac:dyDescent="0.25">
      <c r="B744" s="2">
        <v>38601</v>
      </c>
      <c r="C744">
        <f t="shared" ca="1" si="66"/>
        <v>0</v>
      </c>
      <c r="D744">
        <f t="shared" ca="1" si="67"/>
        <v>2</v>
      </c>
      <c r="E744" t="str">
        <f ca="1">IF($B744&lt;VLOOKUP(E$6&amp;" Equity",Param,4,0),"",IFERROR(VLOOKUP($B744,OFFSET(Input!$A$1,0,MATCH(Index!E$6&amp;" Equity",Input!$1:$1,0)-1,10000,2),2,0),E743))</f>
        <v/>
      </c>
      <c r="F744" s="33">
        <v>94.5</v>
      </c>
      <c r="H744">
        <f ca="1">IFERROR(VLOOKUP($B744,OFFSET(Input!$A$1,0,MATCH(Index!H$6,Input!$1:$1,0)-1,10000,2),2,0),0)</f>
        <v>0</v>
      </c>
      <c r="I744">
        <f ca="1">IFERROR(VLOOKUP($B744,OFFSET(Input!$A$1,0,MATCH(Index!I$6,Input!$1:$1,0)-1,10000,2),2,0),0)</f>
        <v>0</v>
      </c>
      <c r="K744" t="e">
        <f t="shared" ca="1" si="68"/>
        <v>#VALUE!</v>
      </c>
      <c r="L744" s="30">
        <f t="shared" ca="1" si="69"/>
        <v>72.144209884695655</v>
      </c>
      <c r="N744" t="e">
        <f t="shared" ca="1" si="70"/>
        <v>#VALUE!</v>
      </c>
      <c r="O744">
        <f t="shared" ca="1" si="71"/>
        <v>-7.3801072976227575E-3</v>
      </c>
      <c r="AE744">
        <f ca="1">VLOOKUP($B744,OFFSET(Input!$A$1,0,MATCH(Index!AE$6&amp;" Index",Input!$1:$1,0)-1,10000,2),2,0)</f>
        <v>12.93</v>
      </c>
    </row>
    <row r="745" spans="2:31" x14ac:dyDescent="0.25">
      <c r="B745" s="2">
        <v>38602</v>
      </c>
      <c r="C745">
        <f t="shared" ca="1" si="66"/>
        <v>0</v>
      </c>
      <c r="D745">
        <f t="shared" ca="1" si="67"/>
        <v>3</v>
      </c>
      <c r="E745" t="str">
        <f ca="1">IF($B745&lt;VLOOKUP(E$6&amp;" Equity",Param,4,0),"",IFERROR(VLOOKUP($B745,OFFSET(Input!$A$1,0,MATCH(Index!E$6&amp;" Equity",Input!$1:$1,0)-1,10000,2),2,0),E744))</f>
        <v/>
      </c>
      <c r="F745" s="33">
        <v>93.73</v>
      </c>
      <c r="H745">
        <f ca="1">IFERROR(VLOOKUP($B745,OFFSET(Input!$A$1,0,MATCH(Index!H$6,Input!$1:$1,0)-1,10000,2),2,0),0)</f>
        <v>0</v>
      </c>
      <c r="I745">
        <f ca="1">IFERROR(VLOOKUP($B745,OFFSET(Input!$A$1,0,MATCH(Index!I$6,Input!$1:$1,0)-1,10000,2),2,0),0)</f>
        <v>0</v>
      </c>
      <c r="K745" t="e">
        <f t="shared" ca="1" si="68"/>
        <v>#VALUE!</v>
      </c>
      <c r="L745" s="30">
        <f t="shared" ca="1" si="69"/>
        <v>71.556368174524067</v>
      </c>
      <c r="N745" t="e">
        <f t="shared" ca="1" si="70"/>
        <v>#VALUE!</v>
      </c>
      <c r="O745">
        <f t="shared" ca="1" si="71"/>
        <v>-8.1815257413024919E-3</v>
      </c>
      <c r="AE745">
        <f ca="1">VLOOKUP($B745,OFFSET(Input!$A$1,0,MATCH(Index!AE$6&amp;" Index",Input!$1:$1,0)-1,10000,2),2,0)</f>
        <v>12.52</v>
      </c>
    </row>
    <row r="746" spans="2:31" x14ac:dyDescent="0.25">
      <c r="B746" s="2">
        <v>38603</v>
      </c>
      <c r="C746">
        <f t="shared" ca="1" si="66"/>
        <v>0</v>
      </c>
      <c r="D746">
        <f t="shared" ca="1" si="67"/>
        <v>4</v>
      </c>
      <c r="E746" t="str">
        <f ca="1">IF($B746&lt;VLOOKUP(E$6&amp;" Equity",Param,4,0),"",IFERROR(VLOOKUP($B746,OFFSET(Input!$A$1,0,MATCH(Index!E$6&amp;" Equity",Input!$1:$1,0)-1,10000,2),2,0),E745))</f>
        <v/>
      </c>
      <c r="F746" s="33">
        <v>93.73</v>
      </c>
      <c r="H746">
        <f ca="1">IFERROR(VLOOKUP($B746,OFFSET(Input!$A$1,0,MATCH(Index!H$6,Input!$1:$1,0)-1,10000,2),2,0),0)</f>
        <v>0</v>
      </c>
      <c r="I746">
        <f ca="1">IFERROR(VLOOKUP($B746,OFFSET(Input!$A$1,0,MATCH(Index!I$6,Input!$1:$1,0)-1,10000,2),2,0),0)</f>
        <v>0</v>
      </c>
      <c r="K746" t="e">
        <f t="shared" ca="1" si="68"/>
        <v>#VALUE!</v>
      </c>
      <c r="L746" s="30">
        <f t="shared" ca="1" si="69"/>
        <v>71.556368174524067</v>
      </c>
      <c r="N746" t="e">
        <f t="shared" ca="1" si="70"/>
        <v>#VALUE!</v>
      </c>
      <c r="O746">
        <f t="shared" ca="1" si="71"/>
        <v>0</v>
      </c>
      <c r="AE746">
        <f ca="1">VLOOKUP($B746,OFFSET(Input!$A$1,0,MATCH(Index!AE$6&amp;" Index",Input!$1:$1,0)-1,10000,2),2,0)</f>
        <v>12.93</v>
      </c>
    </row>
    <row r="747" spans="2:31" x14ac:dyDescent="0.25">
      <c r="B747" s="2">
        <v>38604</v>
      </c>
      <c r="C747">
        <f t="shared" ca="1" si="66"/>
        <v>0</v>
      </c>
      <c r="D747">
        <f t="shared" ca="1" si="67"/>
        <v>5</v>
      </c>
      <c r="E747" t="str">
        <f ca="1">IF($B747&lt;VLOOKUP(E$6&amp;" Equity",Param,4,0),"",IFERROR(VLOOKUP($B747,OFFSET(Input!$A$1,0,MATCH(Index!E$6&amp;" Equity",Input!$1:$1,0)-1,10000,2),2,0),E746))</f>
        <v/>
      </c>
      <c r="F747" s="33">
        <v>94.04</v>
      </c>
      <c r="H747">
        <f ca="1">IFERROR(VLOOKUP($B747,OFFSET(Input!$A$1,0,MATCH(Index!H$6,Input!$1:$1,0)-1,10000,2),2,0),0)</f>
        <v>0</v>
      </c>
      <c r="I747">
        <f ca="1">IFERROR(VLOOKUP($B747,OFFSET(Input!$A$1,0,MATCH(Index!I$6,Input!$1:$1,0)-1,10000,2),2,0),0)</f>
        <v>0</v>
      </c>
      <c r="K747" t="e">
        <f t="shared" ca="1" si="68"/>
        <v>#VALUE!</v>
      </c>
      <c r="L747" s="30">
        <f t="shared" ca="1" si="69"/>
        <v>71.793031720177567</v>
      </c>
      <c r="N747" t="e">
        <f t="shared" ca="1" si="70"/>
        <v>#VALUE!</v>
      </c>
      <c r="O747">
        <f t="shared" ca="1" si="71"/>
        <v>3.301914913474265E-3</v>
      </c>
      <c r="AE747">
        <f ca="1">VLOOKUP($B747,OFFSET(Input!$A$1,0,MATCH(Index!AE$6&amp;" Index",Input!$1:$1,0)-1,10000,2),2,0)</f>
        <v>11.98</v>
      </c>
    </row>
    <row r="748" spans="2:31" x14ac:dyDescent="0.25">
      <c r="B748" s="2">
        <v>38607</v>
      </c>
      <c r="C748">
        <f t="shared" ca="1" si="66"/>
        <v>0</v>
      </c>
      <c r="D748">
        <f t="shared" ca="1" si="67"/>
        <v>0</v>
      </c>
      <c r="E748" t="str">
        <f ca="1">IF($B748&lt;VLOOKUP(E$6&amp;" Equity",Param,4,0),"",IFERROR(VLOOKUP($B748,OFFSET(Input!$A$1,0,MATCH(Index!E$6&amp;" Equity",Input!$1:$1,0)-1,10000,2),2,0),E747))</f>
        <v/>
      </c>
      <c r="F748" s="33">
        <v>93.4</v>
      </c>
      <c r="H748">
        <f ca="1">IFERROR(VLOOKUP($B748,OFFSET(Input!$A$1,0,MATCH(Index!H$6,Input!$1:$1,0)-1,10000,2),2,0),0)</f>
        <v>0</v>
      </c>
      <c r="I748">
        <f ca="1">IFERROR(VLOOKUP($B748,OFFSET(Input!$A$1,0,MATCH(Index!I$6,Input!$1:$1,0)-1,10000,2),2,0),0)</f>
        <v>0</v>
      </c>
      <c r="K748" t="e">
        <f t="shared" ca="1" si="68"/>
        <v>#VALUE!</v>
      </c>
      <c r="L748" s="30">
        <f t="shared" ca="1" si="69"/>
        <v>71.304436013021956</v>
      </c>
      <c r="N748" t="e">
        <f t="shared" ca="1" si="70"/>
        <v>#VALUE!</v>
      </c>
      <c r="O748">
        <f t="shared" ca="1" si="71"/>
        <v>-6.8288784370717755E-3</v>
      </c>
      <c r="AE748">
        <f ca="1">VLOOKUP($B748,OFFSET(Input!$A$1,0,MATCH(Index!AE$6&amp;" Index",Input!$1:$1,0)-1,10000,2),2,0)</f>
        <v>11.65</v>
      </c>
    </row>
    <row r="749" spans="2:31" x14ac:dyDescent="0.25">
      <c r="B749" s="2">
        <v>38608</v>
      </c>
      <c r="C749">
        <f t="shared" ca="1" si="66"/>
        <v>0</v>
      </c>
      <c r="D749">
        <f t="shared" ca="1" si="67"/>
        <v>0</v>
      </c>
      <c r="E749" t="str">
        <f ca="1">IF($B749&lt;VLOOKUP(E$6&amp;" Equity",Param,4,0),"",IFERROR(VLOOKUP($B749,OFFSET(Input!$A$1,0,MATCH(Index!E$6&amp;" Equity",Input!$1:$1,0)-1,10000,2),2,0),E748))</f>
        <v/>
      </c>
      <c r="F749" s="33">
        <v>93.86</v>
      </c>
      <c r="H749">
        <f ca="1">IFERROR(VLOOKUP($B749,OFFSET(Input!$A$1,0,MATCH(Index!H$6,Input!$1:$1,0)-1,10000,2),2,0),0)</f>
        <v>0</v>
      </c>
      <c r="I749">
        <f ca="1">IFERROR(VLOOKUP($B749,OFFSET(Input!$A$1,0,MATCH(Index!I$6,Input!$1:$1,0)-1,10000,2),2,0),0)</f>
        <v>0</v>
      </c>
      <c r="K749" t="e">
        <f t="shared" ca="1" si="68"/>
        <v>#VALUE!</v>
      </c>
      <c r="L749" s="30">
        <f t="shared" ca="1" si="69"/>
        <v>71.655614177540059</v>
      </c>
      <c r="N749" t="e">
        <f t="shared" ca="1" si="70"/>
        <v>#VALUE!</v>
      </c>
      <c r="O749">
        <f t="shared" ca="1" si="71"/>
        <v>4.9129651314746975E-3</v>
      </c>
      <c r="AE749">
        <f ca="1">VLOOKUP($B749,OFFSET(Input!$A$1,0,MATCH(Index!AE$6&amp;" Index",Input!$1:$1,0)-1,10000,2),2,0)</f>
        <v>12.39</v>
      </c>
    </row>
    <row r="750" spans="2:31" x14ac:dyDescent="0.25">
      <c r="B750" s="2">
        <v>38609</v>
      </c>
      <c r="C750">
        <f t="shared" ca="1" si="66"/>
        <v>0</v>
      </c>
      <c r="D750">
        <f t="shared" ca="1" si="67"/>
        <v>0</v>
      </c>
      <c r="E750" t="str">
        <f ca="1">IF($B750&lt;VLOOKUP(E$6&amp;" Equity",Param,4,0),"",IFERROR(VLOOKUP($B750,OFFSET(Input!$A$1,0,MATCH(Index!E$6&amp;" Equity",Input!$1:$1,0)-1,10000,2),2,0),E749))</f>
        <v/>
      </c>
      <c r="F750" s="33">
        <v>93.47</v>
      </c>
      <c r="H750">
        <f ca="1">IFERROR(VLOOKUP($B750,OFFSET(Input!$A$1,0,MATCH(Index!H$6,Input!$1:$1,0)-1,10000,2),2,0),0)</f>
        <v>0</v>
      </c>
      <c r="I750">
        <f ca="1">IFERROR(VLOOKUP($B750,OFFSET(Input!$A$1,0,MATCH(Index!I$6,Input!$1:$1,0)-1,10000,2),2,0),0)</f>
        <v>0</v>
      </c>
      <c r="K750" t="e">
        <f t="shared" ca="1" si="68"/>
        <v>#VALUE!</v>
      </c>
      <c r="L750" s="30">
        <f t="shared" ca="1" si="69"/>
        <v>71.357876168492112</v>
      </c>
      <c r="N750" t="e">
        <f t="shared" ca="1" si="70"/>
        <v>#VALUE!</v>
      </c>
      <c r="O750">
        <f t="shared" ca="1" si="71"/>
        <v>-4.1637811717795013E-3</v>
      </c>
      <c r="AE750">
        <f ca="1">VLOOKUP($B750,OFFSET(Input!$A$1,0,MATCH(Index!AE$6&amp;" Index",Input!$1:$1,0)-1,10000,2),2,0)</f>
        <v>12.91</v>
      </c>
    </row>
    <row r="751" spans="2:31" x14ac:dyDescent="0.25">
      <c r="B751" s="2">
        <v>38610</v>
      </c>
      <c r="C751">
        <f t="shared" ca="1" si="66"/>
        <v>0</v>
      </c>
      <c r="D751">
        <f t="shared" ca="1" si="67"/>
        <v>0</v>
      </c>
      <c r="E751" t="str">
        <f ca="1">IF($B751&lt;VLOOKUP(E$6&amp;" Equity",Param,4,0),"",IFERROR(VLOOKUP($B751,OFFSET(Input!$A$1,0,MATCH(Index!E$6&amp;" Equity",Input!$1:$1,0)-1,10000,2),2,0),E750))</f>
        <v/>
      </c>
      <c r="F751" s="33">
        <v>92.68</v>
      </c>
      <c r="H751">
        <f ca="1">IFERROR(VLOOKUP($B751,OFFSET(Input!$A$1,0,MATCH(Index!H$6,Input!$1:$1,0)-1,10000,2),2,0),0)</f>
        <v>0</v>
      </c>
      <c r="I751">
        <f ca="1">IFERROR(VLOOKUP($B751,OFFSET(Input!$A$1,0,MATCH(Index!I$6,Input!$1:$1,0)-1,10000,2),2,0),0)</f>
        <v>0</v>
      </c>
      <c r="K751" t="e">
        <f t="shared" ca="1" si="68"/>
        <v>#VALUE!</v>
      </c>
      <c r="L751" s="30">
        <f t="shared" ca="1" si="69"/>
        <v>70.754765842471912</v>
      </c>
      <c r="N751" t="e">
        <f t="shared" ca="1" si="70"/>
        <v>#VALUE!</v>
      </c>
      <c r="O751">
        <f t="shared" ca="1" si="71"/>
        <v>-8.4878296303165443E-3</v>
      </c>
      <c r="AE751">
        <f ca="1">VLOOKUP($B751,OFFSET(Input!$A$1,0,MATCH(Index!AE$6&amp;" Index",Input!$1:$1,0)-1,10000,2),2,0)</f>
        <v>12.49</v>
      </c>
    </row>
    <row r="752" spans="2:31" x14ac:dyDescent="0.25">
      <c r="B752" s="2">
        <v>38611</v>
      </c>
      <c r="C752">
        <f t="shared" ca="1" si="66"/>
        <v>0</v>
      </c>
      <c r="D752">
        <f t="shared" ca="1" si="67"/>
        <v>0</v>
      </c>
      <c r="E752" t="str">
        <f ca="1">IF($B752&lt;VLOOKUP(E$6&amp;" Equity",Param,4,0),"",IFERROR(VLOOKUP($B752,OFFSET(Input!$A$1,0,MATCH(Index!E$6&amp;" Equity",Input!$1:$1,0)-1,10000,2),2,0),E751))</f>
        <v/>
      </c>
      <c r="F752" s="33">
        <v>92.23</v>
      </c>
      <c r="H752">
        <f ca="1">IFERROR(VLOOKUP($B752,OFFSET(Input!$A$1,0,MATCH(Index!H$6,Input!$1:$1,0)-1,10000,2),2,0),0)</f>
        <v>0</v>
      </c>
      <c r="I752">
        <f ca="1">IFERROR(VLOOKUP($B752,OFFSET(Input!$A$1,0,MATCH(Index!I$6,Input!$1:$1,0)-1,10000,2),2,0),0)</f>
        <v>0</v>
      </c>
      <c r="K752" t="e">
        <f t="shared" ca="1" si="68"/>
        <v>#VALUE!</v>
      </c>
      <c r="L752" s="30">
        <f t="shared" ca="1" si="69"/>
        <v>70.411221985878129</v>
      </c>
      <c r="N752" t="e">
        <f t="shared" ca="1" si="70"/>
        <v>#VALUE!</v>
      </c>
      <c r="O752">
        <f t="shared" ca="1" si="71"/>
        <v>-4.8672423165478157E-3</v>
      </c>
      <c r="AE752">
        <f ca="1">VLOOKUP($B752,OFFSET(Input!$A$1,0,MATCH(Index!AE$6&amp;" Index",Input!$1:$1,0)-1,10000,2),2,0)</f>
        <v>11.22</v>
      </c>
    </row>
    <row r="753" spans="2:31" x14ac:dyDescent="0.25">
      <c r="B753" s="2">
        <v>38614</v>
      </c>
      <c r="C753">
        <f t="shared" ca="1" si="66"/>
        <v>0</v>
      </c>
      <c r="D753">
        <f t="shared" ca="1" si="67"/>
        <v>0</v>
      </c>
      <c r="E753" t="str">
        <f ca="1">IF($B753&lt;VLOOKUP(E$6&amp;" Equity",Param,4,0),"",IFERROR(VLOOKUP($B753,OFFSET(Input!$A$1,0,MATCH(Index!E$6&amp;" Equity",Input!$1:$1,0)-1,10000,2),2,0),E752))</f>
        <v/>
      </c>
      <c r="F753" s="33">
        <v>92.3</v>
      </c>
      <c r="H753">
        <f ca="1">IFERROR(VLOOKUP($B753,OFFSET(Input!$A$1,0,MATCH(Index!H$6,Input!$1:$1,0)-1,10000,2),2,0),0)</f>
        <v>0</v>
      </c>
      <c r="I753">
        <f ca="1">IFERROR(VLOOKUP($B753,OFFSET(Input!$A$1,0,MATCH(Index!I$6,Input!$1:$1,0)-1,10000,2),2,0),0)</f>
        <v>0</v>
      </c>
      <c r="K753" t="e">
        <f t="shared" ca="1" si="68"/>
        <v>#VALUE!</v>
      </c>
      <c r="L753" s="30">
        <f t="shared" ca="1" si="69"/>
        <v>70.464662141348271</v>
      </c>
      <c r="N753" t="e">
        <f t="shared" ca="1" si="70"/>
        <v>#VALUE!</v>
      </c>
      <c r="O753">
        <f t="shared" ca="1" si="71"/>
        <v>7.5868426117896087E-4</v>
      </c>
      <c r="AE753">
        <f ca="1">VLOOKUP($B753,OFFSET(Input!$A$1,0,MATCH(Index!AE$6&amp;" Index",Input!$1:$1,0)-1,10000,2),2,0)</f>
        <v>12.14</v>
      </c>
    </row>
    <row r="754" spans="2:31" x14ac:dyDescent="0.25">
      <c r="B754" s="2">
        <v>38615</v>
      </c>
      <c r="C754">
        <f t="shared" ca="1" si="66"/>
        <v>0</v>
      </c>
      <c r="D754">
        <f t="shared" ca="1" si="67"/>
        <v>0</v>
      </c>
      <c r="E754" t="str">
        <f ca="1">IF($B754&lt;VLOOKUP(E$6&amp;" Equity",Param,4,0),"",IFERROR(VLOOKUP($B754,OFFSET(Input!$A$1,0,MATCH(Index!E$6&amp;" Equity",Input!$1:$1,0)-1,10000,2),2,0),E753))</f>
        <v/>
      </c>
      <c r="F754" s="33">
        <v>92.54</v>
      </c>
      <c r="H754">
        <f ca="1">IFERROR(VLOOKUP($B754,OFFSET(Input!$A$1,0,MATCH(Index!H$6,Input!$1:$1,0)-1,10000,2),2,0),0)</f>
        <v>0</v>
      </c>
      <c r="I754">
        <f ca="1">IFERROR(VLOOKUP($B754,OFFSET(Input!$A$1,0,MATCH(Index!I$6,Input!$1:$1,0)-1,10000,2),2,0),0)</f>
        <v>0</v>
      </c>
      <c r="K754" t="e">
        <f t="shared" ca="1" si="68"/>
        <v>#VALUE!</v>
      </c>
      <c r="L754" s="30">
        <f t="shared" ca="1" si="69"/>
        <v>70.647885531531642</v>
      </c>
      <c r="N754" t="e">
        <f t="shared" ca="1" si="70"/>
        <v>#VALUE!</v>
      </c>
      <c r="O754">
        <f t="shared" ca="1" si="71"/>
        <v>2.5968419700472087E-3</v>
      </c>
      <c r="AE754">
        <f ca="1">VLOOKUP($B754,OFFSET(Input!$A$1,0,MATCH(Index!AE$6&amp;" Index",Input!$1:$1,0)-1,10000,2),2,0)</f>
        <v>12.64</v>
      </c>
    </row>
    <row r="755" spans="2:31" x14ac:dyDescent="0.25">
      <c r="B755" s="2">
        <v>38616</v>
      </c>
      <c r="C755">
        <f t="shared" ca="1" si="66"/>
        <v>0</v>
      </c>
      <c r="D755">
        <f t="shared" ca="1" si="67"/>
        <v>0</v>
      </c>
      <c r="E755" t="str">
        <f ca="1">IF($B755&lt;VLOOKUP(E$6&amp;" Equity",Param,4,0),"",IFERROR(VLOOKUP($B755,OFFSET(Input!$A$1,0,MATCH(Index!E$6&amp;" Equity",Input!$1:$1,0)-1,10000,2),2,0),E754))</f>
        <v/>
      </c>
      <c r="F755" s="33">
        <v>93.37</v>
      </c>
      <c r="H755">
        <f ca="1">IFERROR(VLOOKUP($B755,OFFSET(Input!$A$1,0,MATCH(Index!H$6,Input!$1:$1,0)-1,10000,2),2,0),0)</f>
        <v>0</v>
      </c>
      <c r="I755">
        <f ca="1">IFERROR(VLOOKUP($B755,OFFSET(Input!$A$1,0,MATCH(Index!I$6,Input!$1:$1,0)-1,10000,2),2,0),0)</f>
        <v>0</v>
      </c>
      <c r="K755" t="e">
        <f t="shared" ca="1" si="68"/>
        <v>#VALUE!</v>
      </c>
      <c r="L755" s="30">
        <f t="shared" ca="1" si="69"/>
        <v>71.281533089249066</v>
      </c>
      <c r="N755" t="e">
        <f t="shared" ca="1" si="70"/>
        <v>#VALUE!</v>
      </c>
      <c r="O755">
        <f t="shared" ca="1" si="71"/>
        <v>8.9291110169809514E-3</v>
      </c>
      <c r="AE755">
        <f ca="1">VLOOKUP($B755,OFFSET(Input!$A$1,0,MATCH(Index!AE$6&amp;" Index",Input!$1:$1,0)-1,10000,2),2,0)</f>
        <v>13.79</v>
      </c>
    </row>
    <row r="756" spans="2:31" x14ac:dyDescent="0.25">
      <c r="B756" s="2">
        <v>38617</v>
      </c>
      <c r="C756">
        <f t="shared" ca="1" si="66"/>
        <v>0</v>
      </c>
      <c r="D756">
        <f t="shared" ca="1" si="67"/>
        <v>0</v>
      </c>
      <c r="E756" t="str">
        <f ca="1">IF($B756&lt;VLOOKUP(E$6&amp;" Equity",Param,4,0),"",IFERROR(VLOOKUP($B756,OFFSET(Input!$A$1,0,MATCH(Index!E$6&amp;" Equity",Input!$1:$1,0)-1,10000,2),2,0),E755))</f>
        <v/>
      </c>
      <c r="F756" s="33">
        <v>93.37</v>
      </c>
      <c r="H756">
        <f ca="1">IFERROR(VLOOKUP($B756,OFFSET(Input!$A$1,0,MATCH(Index!H$6,Input!$1:$1,0)-1,10000,2),2,0),0)</f>
        <v>0</v>
      </c>
      <c r="I756">
        <f ca="1">IFERROR(VLOOKUP($B756,OFFSET(Input!$A$1,0,MATCH(Index!I$6,Input!$1:$1,0)-1,10000,2),2,0),0)</f>
        <v>0</v>
      </c>
      <c r="K756" t="e">
        <f t="shared" ca="1" si="68"/>
        <v>#VALUE!</v>
      </c>
      <c r="L756" s="30">
        <f t="shared" ca="1" si="69"/>
        <v>71.281533089249066</v>
      </c>
      <c r="N756" t="e">
        <f t="shared" ca="1" si="70"/>
        <v>#VALUE!</v>
      </c>
      <c r="O756">
        <f t="shared" ca="1" si="71"/>
        <v>0</v>
      </c>
      <c r="AE756">
        <f ca="1">VLOOKUP($B756,OFFSET(Input!$A$1,0,MATCH(Index!AE$6&amp;" Index",Input!$1:$1,0)-1,10000,2),2,0)</f>
        <v>13.33</v>
      </c>
    </row>
    <row r="757" spans="2:31" x14ac:dyDescent="0.25">
      <c r="B757" s="2">
        <v>38618</v>
      </c>
      <c r="C757">
        <f t="shared" ca="1" si="66"/>
        <v>0</v>
      </c>
      <c r="D757">
        <f t="shared" ca="1" si="67"/>
        <v>0</v>
      </c>
      <c r="E757" t="str">
        <f ca="1">IF($B757&lt;VLOOKUP(E$6&amp;" Equity",Param,4,0),"",IFERROR(VLOOKUP($B757,OFFSET(Input!$A$1,0,MATCH(Index!E$6&amp;" Equity",Input!$1:$1,0)-1,10000,2),2,0),E756))</f>
        <v/>
      </c>
      <c r="F757" s="33">
        <v>92.63</v>
      </c>
      <c r="H757">
        <f ca="1">IFERROR(VLOOKUP($B757,OFFSET(Input!$A$1,0,MATCH(Index!H$6,Input!$1:$1,0)-1,10000,2),2,0),0)</f>
        <v>0</v>
      </c>
      <c r="I757">
        <f ca="1">IFERROR(VLOOKUP($B757,OFFSET(Input!$A$1,0,MATCH(Index!I$6,Input!$1:$1,0)-1,10000,2),2,0),0)</f>
        <v>0</v>
      </c>
      <c r="K757" t="e">
        <f t="shared" ca="1" si="68"/>
        <v>#VALUE!</v>
      </c>
      <c r="L757" s="30">
        <f t="shared" ca="1" si="69"/>
        <v>70.716594302850382</v>
      </c>
      <c r="N757" t="e">
        <f t="shared" ca="1" si="70"/>
        <v>#VALUE!</v>
      </c>
      <c r="O757">
        <f t="shared" ca="1" si="71"/>
        <v>-7.9570312298985688E-3</v>
      </c>
      <c r="AE757">
        <f ca="1">VLOOKUP($B757,OFFSET(Input!$A$1,0,MATCH(Index!AE$6&amp;" Index",Input!$1:$1,0)-1,10000,2),2,0)</f>
        <v>12.96</v>
      </c>
    </row>
    <row r="758" spans="2:31" x14ac:dyDescent="0.25">
      <c r="B758" s="2">
        <v>38621</v>
      </c>
      <c r="C758">
        <f t="shared" ca="1" si="66"/>
        <v>0</v>
      </c>
      <c r="D758">
        <f t="shared" ca="1" si="67"/>
        <v>0</v>
      </c>
      <c r="E758" t="str">
        <f ca="1">IF($B758&lt;VLOOKUP(E$6&amp;" Equity",Param,4,0),"",IFERROR(VLOOKUP($B758,OFFSET(Input!$A$1,0,MATCH(Index!E$6&amp;" Equity",Input!$1:$1,0)-1,10000,2),2,0),E757))</f>
        <v/>
      </c>
      <c r="F758" s="33">
        <v>92.18</v>
      </c>
      <c r="H758">
        <f ca="1">IFERROR(VLOOKUP($B758,OFFSET(Input!$A$1,0,MATCH(Index!H$6,Input!$1:$1,0)-1,10000,2),2,0),0)</f>
        <v>0</v>
      </c>
      <c r="I758">
        <f ca="1">IFERROR(VLOOKUP($B758,OFFSET(Input!$A$1,0,MATCH(Index!I$6,Input!$1:$1,0)-1,10000,2),2,0),0)</f>
        <v>0</v>
      </c>
      <c r="K758" t="e">
        <f t="shared" ca="1" si="68"/>
        <v>#VALUE!</v>
      </c>
      <c r="L758" s="30">
        <f t="shared" ca="1" si="69"/>
        <v>70.373050446256599</v>
      </c>
      <c r="N758" t="e">
        <f t="shared" ca="1" si="70"/>
        <v>#VALUE!</v>
      </c>
      <c r="O758">
        <f t="shared" ca="1" si="71"/>
        <v>-4.8698759735738483E-3</v>
      </c>
      <c r="AE758">
        <f ca="1">VLOOKUP($B758,OFFSET(Input!$A$1,0,MATCH(Index!AE$6&amp;" Index",Input!$1:$1,0)-1,10000,2),2,0)</f>
        <v>13.04</v>
      </c>
    </row>
    <row r="759" spans="2:31" x14ac:dyDescent="0.25">
      <c r="B759" s="2">
        <v>38622</v>
      </c>
      <c r="C759">
        <f t="shared" ca="1" si="66"/>
        <v>0</v>
      </c>
      <c r="D759">
        <f t="shared" ca="1" si="67"/>
        <v>0</v>
      </c>
      <c r="E759" t="str">
        <f ca="1">IF($B759&lt;VLOOKUP(E$6&amp;" Equity",Param,4,0),"",IFERROR(VLOOKUP($B759,OFFSET(Input!$A$1,0,MATCH(Index!E$6&amp;" Equity",Input!$1:$1,0)-1,10000,2),2,0),E758))</f>
        <v/>
      </c>
      <c r="F759" s="33">
        <v>92.32</v>
      </c>
      <c r="H759">
        <f ca="1">IFERROR(VLOOKUP($B759,OFFSET(Input!$A$1,0,MATCH(Index!H$6,Input!$1:$1,0)-1,10000,2),2,0),0)</f>
        <v>0</v>
      </c>
      <c r="I759">
        <f ca="1">IFERROR(VLOOKUP($B759,OFFSET(Input!$A$1,0,MATCH(Index!I$6,Input!$1:$1,0)-1,10000,2),2,0),0)</f>
        <v>0</v>
      </c>
      <c r="K759" t="e">
        <f t="shared" ca="1" si="68"/>
        <v>#VALUE!</v>
      </c>
      <c r="L759" s="30">
        <f t="shared" ca="1" si="69"/>
        <v>70.479930757196868</v>
      </c>
      <c r="N759" t="e">
        <f t="shared" ca="1" si="70"/>
        <v>#VALUE!</v>
      </c>
      <c r="O759">
        <f t="shared" ca="1" si="71"/>
        <v>1.5176154674270143E-3</v>
      </c>
      <c r="AE759">
        <f ca="1">VLOOKUP($B759,OFFSET(Input!$A$1,0,MATCH(Index!AE$6&amp;" Index",Input!$1:$1,0)-1,10000,2),2,0)</f>
        <v>12.76</v>
      </c>
    </row>
    <row r="760" spans="2:31" x14ac:dyDescent="0.25">
      <c r="B760" s="2">
        <v>38623</v>
      </c>
      <c r="C760">
        <f t="shared" ca="1" si="66"/>
        <v>0</v>
      </c>
      <c r="D760">
        <f t="shared" ca="1" si="67"/>
        <v>0</v>
      </c>
      <c r="E760" t="str">
        <f ca="1">IF($B760&lt;VLOOKUP(E$6&amp;" Equity",Param,4,0),"",IFERROR(VLOOKUP($B760,OFFSET(Input!$A$1,0,MATCH(Index!E$6&amp;" Equity",Input!$1:$1,0)-1,10000,2),2,0),E759))</f>
        <v/>
      </c>
      <c r="F760" s="33">
        <v>92.94</v>
      </c>
      <c r="H760">
        <f ca="1">IFERROR(VLOOKUP($B760,OFFSET(Input!$A$1,0,MATCH(Index!H$6,Input!$1:$1,0)-1,10000,2),2,0),0)</f>
        <v>0</v>
      </c>
      <c r="I760">
        <f ca="1">IFERROR(VLOOKUP($B760,OFFSET(Input!$A$1,0,MATCH(Index!I$6,Input!$1:$1,0)-1,10000,2),2,0),0)</f>
        <v>0</v>
      </c>
      <c r="K760" t="e">
        <f t="shared" ca="1" si="68"/>
        <v>#VALUE!</v>
      </c>
      <c r="L760" s="30">
        <f t="shared" ca="1" si="69"/>
        <v>70.953257848503867</v>
      </c>
      <c r="N760" t="e">
        <f t="shared" ca="1" si="70"/>
        <v>#VALUE!</v>
      </c>
      <c r="O760">
        <f t="shared" ca="1" si="71"/>
        <v>6.6933208970428315E-3</v>
      </c>
      <c r="AE760">
        <f ca="1">VLOOKUP($B760,OFFSET(Input!$A$1,0,MATCH(Index!AE$6&amp;" Index",Input!$1:$1,0)-1,10000,2),2,0)</f>
        <v>12.63</v>
      </c>
    </row>
    <row r="761" spans="2:31" x14ac:dyDescent="0.25">
      <c r="B761" s="2">
        <v>38624</v>
      </c>
      <c r="C761">
        <f t="shared" ca="1" si="66"/>
        <v>0</v>
      </c>
      <c r="D761">
        <f t="shared" ca="1" si="67"/>
        <v>0</v>
      </c>
      <c r="E761" t="str">
        <f ca="1">IF($B761&lt;VLOOKUP(E$6&amp;" Equity",Param,4,0),"",IFERROR(VLOOKUP($B761,OFFSET(Input!$A$1,0,MATCH(Index!E$6&amp;" Equity",Input!$1:$1,0)-1,10000,2),2,0),E760))</f>
        <v/>
      </c>
      <c r="F761" s="33">
        <v>92.52</v>
      </c>
      <c r="H761">
        <f ca="1">IFERROR(VLOOKUP($B761,OFFSET(Input!$A$1,0,MATCH(Index!H$6,Input!$1:$1,0)-1,10000,2),2,0),0)</f>
        <v>0</v>
      </c>
      <c r="I761">
        <f ca="1">IFERROR(VLOOKUP($B761,OFFSET(Input!$A$1,0,MATCH(Index!I$6,Input!$1:$1,0)-1,10000,2),2,0),0)</f>
        <v>0</v>
      </c>
      <c r="K761" t="e">
        <f t="shared" ca="1" si="68"/>
        <v>#VALUE!</v>
      </c>
      <c r="L761" s="30">
        <f t="shared" ca="1" si="69"/>
        <v>70.632616915683002</v>
      </c>
      <c r="N761" t="e">
        <f t="shared" ca="1" si="70"/>
        <v>#VALUE!</v>
      </c>
      <c r="O761">
        <f t="shared" ca="1" si="71"/>
        <v>-4.5292862935937981E-3</v>
      </c>
      <c r="AE761">
        <f ca="1">VLOOKUP($B761,OFFSET(Input!$A$1,0,MATCH(Index!AE$6&amp;" Index",Input!$1:$1,0)-1,10000,2),2,0)</f>
        <v>12.24</v>
      </c>
    </row>
    <row r="762" spans="2:31" x14ac:dyDescent="0.25">
      <c r="B762" s="2">
        <v>38625</v>
      </c>
      <c r="C762">
        <f t="shared" ca="1" si="66"/>
        <v>0</v>
      </c>
      <c r="D762">
        <f t="shared" ca="1" si="67"/>
        <v>0</v>
      </c>
      <c r="E762" t="str">
        <f ca="1">IF($B762&lt;VLOOKUP(E$6&amp;" Equity",Param,4,0),"",IFERROR(VLOOKUP($B762,OFFSET(Input!$A$1,0,MATCH(Index!E$6&amp;" Equity",Input!$1:$1,0)-1,10000,2),2,0),E761))</f>
        <v/>
      </c>
      <c r="F762" s="33">
        <v>92.23</v>
      </c>
      <c r="H762">
        <f ca="1">IFERROR(VLOOKUP($B762,OFFSET(Input!$A$1,0,MATCH(Index!H$6,Input!$1:$1,0)-1,10000,2),2,0),0)</f>
        <v>0</v>
      </c>
      <c r="I762">
        <f ca="1">IFERROR(VLOOKUP($B762,OFFSET(Input!$A$1,0,MATCH(Index!I$6,Input!$1:$1,0)-1,10000,2),2,0),0)</f>
        <v>0</v>
      </c>
      <c r="K762" t="e">
        <f t="shared" ca="1" si="68"/>
        <v>#VALUE!</v>
      </c>
      <c r="L762" s="30">
        <f t="shared" ca="1" si="69"/>
        <v>70.411221985878129</v>
      </c>
      <c r="N762" t="e">
        <f t="shared" ca="1" si="70"/>
        <v>#VALUE!</v>
      </c>
      <c r="O762">
        <f t="shared" ca="1" si="71"/>
        <v>-3.1393801156106892E-3</v>
      </c>
      <c r="AE762">
        <f ca="1">VLOOKUP($B762,OFFSET(Input!$A$1,0,MATCH(Index!AE$6&amp;" Index",Input!$1:$1,0)-1,10000,2),2,0)</f>
        <v>11.92</v>
      </c>
    </row>
    <row r="763" spans="2:31" x14ac:dyDescent="0.25">
      <c r="B763" s="2">
        <v>38628</v>
      </c>
      <c r="C763">
        <f t="shared" ca="1" si="66"/>
        <v>1</v>
      </c>
      <c r="D763">
        <f t="shared" ca="1" si="67"/>
        <v>0</v>
      </c>
      <c r="E763" t="str">
        <f ca="1">IF($B763&lt;VLOOKUP(E$6&amp;" Equity",Param,4,0),"",IFERROR(VLOOKUP($B763,OFFSET(Input!$A$1,0,MATCH(Index!E$6&amp;" Equity",Input!$1:$1,0)-1,10000,2),2,0),E762))</f>
        <v/>
      </c>
      <c r="F763" s="33">
        <v>91.12</v>
      </c>
      <c r="H763">
        <f ca="1">IFERROR(VLOOKUP($B763,OFFSET(Input!$A$1,0,MATCH(Index!H$6,Input!$1:$1,0)-1,10000,2),2,0),0)</f>
        <v>0</v>
      </c>
      <c r="I763">
        <f ca="1">IFERROR(VLOOKUP($B763,OFFSET(Input!$A$1,0,MATCH(Index!I$6,Input!$1:$1,0)-1,10000,2),2,0),0)</f>
        <v>0.36183199999999999</v>
      </c>
      <c r="K763" t="e">
        <f t="shared" ca="1" si="68"/>
        <v>#VALUE!</v>
      </c>
      <c r="L763" s="30">
        <f t="shared" ca="1" si="69"/>
        <v>69.840047496766886</v>
      </c>
      <c r="N763" t="e">
        <f t="shared" ca="1" si="70"/>
        <v>#VALUE!</v>
      </c>
      <c r="O763">
        <f t="shared" ca="1" si="71"/>
        <v>-8.14506205832672E-3</v>
      </c>
      <c r="AE763">
        <f ca="1">VLOOKUP($B763,OFFSET(Input!$A$1,0,MATCH(Index!AE$6&amp;" Index",Input!$1:$1,0)-1,10000,2),2,0)</f>
        <v>12.46</v>
      </c>
    </row>
    <row r="764" spans="2:31" x14ac:dyDescent="0.25">
      <c r="B764" s="2">
        <v>38629</v>
      </c>
      <c r="C764">
        <f t="shared" ca="1" si="66"/>
        <v>0</v>
      </c>
      <c r="D764">
        <f t="shared" ca="1" si="67"/>
        <v>1</v>
      </c>
      <c r="E764" t="str">
        <f ca="1">IF($B764&lt;VLOOKUP(E$6&amp;" Equity",Param,4,0),"",IFERROR(VLOOKUP($B764,OFFSET(Input!$A$1,0,MATCH(Index!E$6&amp;" Equity",Input!$1:$1,0)-1,10000,2),2,0),E763))</f>
        <v/>
      </c>
      <c r="F764" s="33">
        <v>91.42</v>
      </c>
      <c r="H764">
        <f ca="1">IFERROR(VLOOKUP($B764,OFFSET(Input!$A$1,0,MATCH(Index!H$6,Input!$1:$1,0)-1,10000,2),2,0),0)</f>
        <v>0</v>
      </c>
      <c r="I764">
        <f ca="1">IFERROR(VLOOKUP($B764,OFFSET(Input!$A$1,0,MATCH(Index!I$6,Input!$1:$1,0)-1,10000,2),2,0),0)</f>
        <v>0</v>
      </c>
      <c r="K764" t="e">
        <f t="shared" ca="1" si="68"/>
        <v>#VALUE!</v>
      </c>
      <c r="L764" s="30">
        <f t="shared" ca="1" si="69"/>
        <v>70.069986195724624</v>
      </c>
      <c r="N764" t="e">
        <f t="shared" ca="1" si="70"/>
        <v>#VALUE!</v>
      </c>
      <c r="O764">
        <f t="shared" ca="1" si="71"/>
        <v>3.2869537646714837E-3</v>
      </c>
      <c r="AE764">
        <f ca="1">VLOOKUP($B764,OFFSET(Input!$A$1,0,MATCH(Index!AE$6&amp;" Index",Input!$1:$1,0)-1,10000,2),2,0)</f>
        <v>13.2</v>
      </c>
    </row>
    <row r="765" spans="2:31" x14ac:dyDescent="0.25">
      <c r="B765" s="2">
        <v>38630</v>
      </c>
      <c r="C765">
        <f t="shared" ca="1" si="66"/>
        <v>0</v>
      </c>
      <c r="D765">
        <f t="shared" ca="1" si="67"/>
        <v>2</v>
      </c>
      <c r="E765" t="str">
        <f ca="1">IF($B765&lt;VLOOKUP(E$6&amp;" Equity",Param,4,0),"",IFERROR(VLOOKUP($B765,OFFSET(Input!$A$1,0,MATCH(Index!E$6&amp;" Equity",Input!$1:$1,0)-1,10000,2),2,0),E764))</f>
        <v/>
      </c>
      <c r="F765" s="33">
        <v>91.82</v>
      </c>
      <c r="H765">
        <f ca="1">IFERROR(VLOOKUP($B765,OFFSET(Input!$A$1,0,MATCH(Index!H$6,Input!$1:$1,0)-1,10000,2),2,0),0)</f>
        <v>0</v>
      </c>
      <c r="I765">
        <f ca="1">IFERROR(VLOOKUP($B765,OFFSET(Input!$A$1,0,MATCH(Index!I$6,Input!$1:$1,0)-1,10000,2),2,0),0)</f>
        <v>0</v>
      </c>
      <c r="K765" t="e">
        <f t="shared" ca="1" si="68"/>
        <v>#VALUE!</v>
      </c>
      <c r="L765" s="30">
        <f t="shared" ca="1" si="69"/>
        <v>70.376571127668271</v>
      </c>
      <c r="N765" t="e">
        <f t="shared" ca="1" si="70"/>
        <v>#VALUE!</v>
      </c>
      <c r="O765">
        <f t="shared" ca="1" si="71"/>
        <v>4.365865917477482E-3</v>
      </c>
      <c r="AE765">
        <f ca="1">VLOOKUP($B765,OFFSET(Input!$A$1,0,MATCH(Index!AE$6&amp;" Index",Input!$1:$1,0)-1,10000,2),2,0)</f>
        <v>14.55</v>
      </c>
    </row>
    <row r="766" spans="2:31" x14ac:dyDescent="0.25">
      <c r="B766" s="2">
        <v>38631</v>
      </c>
      <c r="C766">
        <f t="shared" ca="1" si="66"/>
        <v>0</v>
      </c>
      <c r="D766">
        <f t="shared" ca="1" si="67"/>
        <v>3</v>
      </c>
      <c r="E766" t="str">
        <f ca="1">IF($B766&lt;VLOOKUP(E$6&amp;" Equity",Param,4,0),"",IFERROR(VLOOKUP($B766,OFFSET(Input!$A$1,0,MATCH(Index!E$6&amp;" Equity",Input!$1:$1,0)-1,10000,2),2,0),E765))</f>
        <v/>
      </c>
      <c r="F766" s="33">
        <v>91.47</v>
      </c>
      <c r="H766">
        <f ca="1">IFERROR(VLOOKUP($B766,OFFSET(Input!$A$1,0,MATCH(Index!H$6,Input!$1:$1,0)-1,10000,2),2,0),0)</f>
        <v>0</v>
      </c>
      <c r="I766">
        <f ca="1">IFERROR(VLOOKUP($B766,OFFSET(Input!$A$1,0,MATCH(Index!I$6,Input!$1:$1,0)-1,10000,2),2,0),0)</f>
        <v>0</v>
      </c>
      <c r="K766" t="e">
        <f t="shared" ca="1" si="68"/>
        <v>#VALUE!</v>
      </c>
      <c r="L766" s="30">
        <f t="shared" ca="1" si="69"/>
        <v>70.108309312217571</v>
      </c>
      <c r="N766" t="e">
        <f t="shared" ca="1" si="70"/>
        <v>#VALUE!</v>
      </c>
      <c r="O766">
        <f t="shared" ca="1" si="71"/>
        <v>-3.8190891528028033E-3</v>
      </c>
      <c r="AE766">
        <f ca="1">VLOOKUP($B766,OFFSET(Input!$A$1,0,MATCH(Index!AE$6&amp;" Index",Input!$1:$1,0)-1,10000,2),2,0)</f>
        <v>14.96</v>
      </c>
    </row>
    <row r="767" spans="2:31" x14ac:dyDescent="0.25">
      <c r="B767" s="2">
        <v>38632</v>
      </c>
      <c r="C767">
        <f t="shared" ca="1" si="66"/>
        <v>0</v>
      </c>
      <c r="D767">
        <f t="shared" ca="1" si="67"/>
        <v>4</v>
      </c>
      <c r="E767" t="str">
        <f ca="1">IF($B767&lt;VLOOKUP(E$6&amp;" Equity",Param,4,0),"",IFERROR(VLOOKUP($B767,OFFSET(Input!$A$1,0,MATCH(Index!E$6&amp;" Equity",Input!$1:$1,0)-1,10000,2),2,0),E766))</f>
        <v/>
      </c>
      <c r="F767" s="33">
        <v>91.85</v>
      </c>
      <c r="H767">
        <f ca="1">IFERROR(VLOOKUP($B767,OFFSET(Input!$A$1,0,MATCH(Index!H$6,Input!$1:$1,0)-1,10000,2),2,0),0)</f>
        <v>0</v>
      </c>
      <c r="I767">
        <f ca="1">IFERROR(VLOOKUP($B767,OFFSET(Input!$A$1,0,MATCH(Index!I$6,Input!$1:$1,0)-1,10000,2),2,0),0)</f>
        <v>0</v>
      </c>
      <c r="K767" t="e">
        <f t="shared" ca="1" si="68"/>
        <v>#VALUE!</v>
      </c>
      <c r="L767" s="30">
        <f t="shared" ca="1" si="69"/>
        <v>70.399564997564056</v>
      </c>
      <c r="N767" t="e">
        <f t="shared" ca="1" si="70"/>
        <v>#VALUE!</v>
      </c>
      <c r="O767">
        <f t="shared" ca="1" si="71"/>
        <v>4.1457619928615321E-3</v>
      </c>
      <c r="AE767">
        <f ca="1">VLOOKUP($B767,OFFSET(Input!$A$1,0,MATCH(Index!AE$6&amp;" Index",Input!$1:$1,0)-1,10000,2),2,0)</f>
        <v>14.59</v>
      </c>
    </row>
    <row r="768" spans="2:31" x14ac:dyDescent="0.25">
      <c r="B768" s="2">
        <v>38635</v>
      </c>
      <c r="C768">
        <f t="shared" ca="1" si="66"/>
        <v>0</v>
      </c>
      <c r="D768">
        <f t="shared" ca="1" si="67"/>
        <v>5</v>
      </c>
      <c r="E768" t="str">
        <f ca="1">IF($B768&lt;VLOOKUP(E$6&amp;" Equity",Param,4,0),"",IFERROR(VLOOKUP($B768,OFFSET(Input!$A$1,0,MATCH(Index!E$6&amp;" Equity",Input!$1:$1,0)-1,10000,2),2,0),E767))</f>
        <v/>
      </c>
      <c r="F768" s="33">
        <v>91.78</v>
      </c>
      <c r="H768">
        <f ca="1">IFERROR(VLOOKUP($B768,OFFSET(Input!$A$1,0,MATCH(Index!H$6,Input!$1:$1,0)-1,10000,2),2,0),0)</f>
        <v>0</v>
      </c>
      <c r="I768">
        <f ca="1">IFERROR(VLOOKUP($B768,OFFSET(Input!$A$1,0,MATCH(Index!I$6,Input!$1:$1,0)-1,10000,2),2,0),0)</f>
        <v>0</v>
      </c>
      <c r="K768" t="e">
        <f t="shared" ca="1" si="68"/>
        <v>#VALUE!</v>
      </c>
      <c r="L768" s="30">
        <f t="shared" ca="1" si="69"/>
        <v>70.345912634473919</v>
      </c>
      <c r="N768" t="e">
        <f t="shared" ca="1" si="70"/>
        <v>#VALUE!</v>
      </c>
      <c r="O768">
        <f t="shared" ca="1" si="71"/>
        <v>-7.6240269444718272E-4</v>
      </c>
      <c r="AE768">
        <f ca="1">VLOOKUP($B768,OFFSET(Input!$A$1,0,MATCH(Index!AE$6&amp;" Index",Input!$1:$1,0)-1,10000,2),2,0)</f>
        <v>15.55</v>
      </c>
    </row>
    <row r="769" spans="2:31" x14ac:dyDescent="0.25">
      <c r="B769" s="2">
        <v>38636</v>
      </c>
      <c r="C769">
        <f t="shared" ca="1" si="66"/>
        <v>0</v>
      </c>
      <c r="D769">
        <f t="shared" ca="1" si="67"/>
        <v>0</v>
      </c>
      <c r="E769" t="str">
        <f ca="1">IF($B769&lt;VLOOKUP(E$6&amp;" Equity",Param,4,0),"",IFERROR(VLOOKUP($B769,OFFSET(Input!$A$1,0,MATCH(Index!E$6&amp;" Equity",Input!$1:$1,0)-1,10000,2),2,0),E768))</f>
        <v/>
      </c>
      <c r="F769" s="33">
        <v>91.59</v>
      </c>
      <c r="H769">
        <f ca="1">IFERROR(VLOOKUP($B769,OFFSET(Input!$A$1,0,MATCH(Index!H$6,Input!$1:$1,0)-1,10000,2),2,0),0)</f>
        <v>0</v>
      </c>
      <c r="I769">
        <f ca="1">IFERROR(VLOOKUP($B769,OFFSET(Input!$A$1,0,MATCH(Index!I$6,Input!$1:$1,0)-1,10000,2),2,0),0)</f>
        <v>0</v>
      </c>
      <c r="K769" t="e">
        <f t="shared" ca="1" si="68"/>
        <v>#VALUE!</v>
      </c>
      <c r="L769" s="30">
        <f t="shared" ca="1" si="69"/>
        <v>70.200284791800684</v>
      </c>
      <c r="N769" t="e">
        <f t="shared" ca="1" si="70"/>
        <v>#VALUE!</v>
      </c>
      <c r="O769">
        <f t="shared" ca="1" si="71"/>
        <v>-2.0723135517911979E-3</v>
      </c>
      <c r="AE769">
        <f ca="1">VLOOKUP($B769,OFFSET(Input!$A$1,0,MATCH(Index!AE$6&amp;" Index",Input!$1:$1,0)-1,10000,2),2,0)</f>
        <v>15.63</v>
      </c>
    </row>
    <row r="770" spans="2:31" x14ac:dyDescent="0.25">
      <c r="B770" s="2">
        <v>38637</v>
      </c>
      <c r="C770">
        <f t="shared" ca="1" si="66"/>
        <v>0</v>
      </c>
      <c r="D770">
        <f t="shared" ca="1" si="67"/>
        <v>0</v>
      </c>
      <c r="E770" t="str">
        <f ca="1">IF($B770&lt;VLOOKUP(E$6&amp;" Equity",Param,4,0),"",IFERROR(VLOOKUP($B770,OFFSET(Input!$A$1,0,MATCH(Index!E$6&amp;" Equity",Input!$1:$1,0)-1,10000,2),2,0),E769))</f>
        <v/>
      </c>
      <c r="F770" s="33">
        <v>90.71</v>
      </c>
      <c r="H770">
        <f ca="1">IFERROR(VLOOKUP($B770,OFFSET(Input!$A$1,0,MATCH(Index!H$6,Input!$1:$1,0)-1,10000,2),2,0),0)</f>
        <v>0</v>
      </c>
      <c r="I770">
        <f ca="1">IFERROR(VLOOKUP($B770,OFFSET(Input!$A$1,0,MATCH(Index!I$6,Input!$1:$1,0)-1,10000,2),2,0),0)</f>
        <v>0</v>
      </c>
      <c r="K770" t="e">
        <f t="shared" ca="1" si="68"/>
        <v>#VALUE!</v>
      </c>
      <c r="L770" s="30">
        <f t="shared" ca="1" si="69"/>
        <v>69.525797941524615</v>
      </c>
      <c r="N770" t="e">
        <f t="shared" ca="1" si="70"/>
        <v>#VALUE!</v>
      </c>
      <c r="O770">
        <f t="shared" ca="1" si="71"/>
        <v>-9.6544907880434985E-3</v>
      </c>
      <c r="AE770">
        <f ca="1">VLOOKUP($B770,OFFSET(Input!$A$1,0,MATCH(Index!AE$6&amp;" Index",Input!$1:$1,0)-1,10000,2),2,0)</f>
        <v>16.22</v>
      </c>
    </row>
    <row r="771" spans="2:31" x14ac:dyDescent="0.25">
      <c r="B771" s="2">
        <v>38638</v>
      </c>
      <c r="C771">
        <f t="shared" ca="1" si="66"/>
        <v>0</v>
      </c>
      <c r="D771">
        <f t="shared" ca="1" si="67"/>
        <v>0</v>
      </c>
      <c r="E771" t="str">
        <f ca="1">IF($B771&lt;VLOOKUP(E$6&amp;" Equity",Param,4,0),"",IFERROR(VLOOKUP($B771,OFFSET(Input!$A$1,0,MATCH(Index!E$6&amp;" Equity",Input!$1:$1,0)-1,10000,2),2,0),E770))</f>
        <v/>
      </c>
      <c r="F771" s="33">
        <v>90.37</v>
      </c>
      <c r="H771">
        <f ca="1">IFERROR(VLOOKUP($B771,OFFSET(Input!$A$1,0,MATCH(Index!H$6,Input!$1:$1,0)-1,10000,2),2,0),0)</f>
        <v>0</v>
      </c>
      <c r="I771">
        <f ca="1">IFERROR(VLOOKUP($B771,OFFSET(Input!$A$1,0,MATCH(Index!I$6,Input!$1:$1,0)-1,10000,2),2,0),0)</f>
        <v>0</v>
      </c>
      <c r="K771" t="e">
        <f t="shared" ca="1" si="68"/>
        <v>#VALUE!</v>
      </c>
      <c r="L771" s="30">
        <f t="shared" ca="1" si="69"/>
        <v>69.265200749372511</v>
      </c>
      <c r="N771" t="e">
        <f t="shared" ca="1" si="70"/>
        <v>#VALUE!</v>
      </c>
      <c r="O771">
        <f t="shared" ca="1" si="71"/>
        <v>-3.7552507129882192E-3</v>
      </c>
      <c r="AE771">
        <f ca="1">VLOOKUP($B771,OFFSET(Input!$A$1,0,MATCH(Index!AE$6&amp;" Index",Input!$1:$1,0)-1,10000,2),2,0)</f>
        <v>16.47</v>
      </c>
    </row>
    <row r="772" spans="2:31" x14ac:dyDescent="0.25">
      <c r="B772" s="2">
        <v>38639</v>
      </c>
      <c r="C772">
        <f t="shared" ca="1" si="66"/>
        <v>0</v>
      </c>
      <c r="D772">
        <f t="shared" ca="1" si="67"/>
        <v>0</v>
      </c>
      <c r="E772" t="str">
        <f ca="1">IF($B772&lt;VLOOKUP(E$6&amp;" Equity",Param,4,0),"",IFERROR(VLOOKUP($B772,OFFSET(Input!$A$1,0,MATCH(Index!E$6&amp;" Equity",Input!$1:$1,0)-1,10000,2),2,0),E771))</f>
        <v/>
      </c>
      <c r="F772" s="33">
        <v>90.23</v>
      </c>
      <c r="H772">
        <f ca="1">IFERROR(VLOOKUP($B772,OFFSET(Input!$A$1,0,MATCH(Index!H$6,Input!$1:$1,0)-1,10000,2),2,0),0)</f>
        <v>0</v>
      </c>
      <c r="I772">
        <f ca="1">IFERROR(VLOOKUP($B772,OFFSET(Input!$A$1,0,MATCH(Index!I$6,Input!$1:$1,0)-1,10000,2),2,0),0)</f>
        <v>0</v>
      </c>
      <c r="K772" t="e">
        <f t="shared" ca="1" si="68"/>
        <v>#VALUE!</v>
      </c>
      <c r="L772" s="30">
        <f t="shared" ca="1" si="69"/>
        <v>69.157896023192237</v>
      </c>
      <c r="N772" t="e">
        <f t="shared" ca="1" si="70"/>
        <v>#VALUE!</v>
      </c>
      <c r="O772">
        <f t="shared" ca="1" si="71"/>
        <v>-1.5503879074549747E-3</v>
      </c>
      <c r="AE772">
        <f ca="1">VLOOKUP($B772,OFFSET(Input!$A$1,0,MATCH(Index!AE$6&amp;" Index",Input!$1:$1,0)-1,10000,2),2,0)</f>
        <v>14.87</v>
      </c>
    </row>
    <row r="773" spans="2:31" x14ac:dyDescent="0.25">
      <c r="B773" s="2">
        <v>38642</v>
      </c>
      <c r="C773">
        <f t="shared" ca="1" si="66"/>
        <v>0</v>
      </c>
      <c r="D773">
        <f t="shared" ca="1" si="67"/>
        <v>0</v>
      </c>
      <c r="E773" t="str">
        <f ca="1">IF($B773&lt;VLOOKUP(E$6&amp;" Equity",Param,4,0),"",IFERROR(VLOOKUP($B773,OFFSET(Input!$A$1,0,MATCH(Index!E$6&amp;" Equity",Input!$1:$1,0)-1,10000,2),2,0),E772))</f>
        <v/>
      </c>
      <c r="F773" s="33">
        <v>90.21</v>
      </c>
      <c r="H773">
        <f ca="1">IFERROR(VLOOKUP($B773,OFFSET(Input!$A$1,0,MATCH(Index!H$6,Input!$1:$1,0)-1,10000,2),2,0),0)</f>
        <v>0</v>
      </c>
      <c r="I773">
        <f ca="1">IFERROR(VLOOKUP($B773,OFFSET(Input!$A$1,0,MATCH(Index!I$6,Input!$1:$1,0)-1,10000,2),2,0),0)</f>
        <v>0</v>
      </c>
      <c r="K773" t="e">
        <f t="shared" ca="1" si="68"/>
        <v>#VALUE!</v>
      </c>
      <c r="L773" s="30">
        <f t="shared" ca="1" si="69"/>
        <v>69.142566776595046</v>
      </c>
      <c r="N773" t="e">
        <f t="shared" ca="1" si="70"/>
        <v>#VALUE!</v>
      </c>
      <c r="O773">
        <f t="shared" ca="1" si="71"/>
        <v>-2.2168033786201124E-4</v>
      </c>
      <c r="AE773">
        <f ca="1">VLOOKUP($B773,OFFSET(Input!$A$1,0,MATCH(Index!AE$6&amp;" Index",Input!$1:$1,0)-1,10000,2),2,0)</f>
        <v>14.67</v>
      </c>
    </row>
    <row r="774" spans="2:31" x14ac:dyDescent="0.25">
      <c r="B774" s="2">
        <v>38643</v>
      </c>
      <c r="C774">
        <f t="shared" ca="1" si="66"/>
        <v>0</v>
      </c>
      <c r="D774">
        <f t="shared" ca="1" si="67"/>
        <v>0</v>
      </c>
      <c r="E774" t="str">
        <f ca="1">IF($B774&lt;VLOOKUP(E$6&amp;" Equity",Param,4,0),"",IFERROR(VLOOKUP($B774,OFFSET(Input!$A$1,0,MATCH(Index!E$6&amp;" Equity",Input!$1:$1,0)-1,10000,2),2,0),E773))</f>
        <v/>
      </c>
      <c r="F774" s="33">
        <v>90.36</v>
      </c>
      <c r="H774">
        <f ca="1">IFERROR(VLOOKUP($B774,OFFSET(Input!$A$1,0,MATCH(Index!H$6,Input!$1:$1,0)-1,10000,2),2,0),0)</f>
        <v>0</v>
      </c>
      <c r="I774">
        <f ca="1">IFERROR(VLOOKUP($B774,OFFSET(Input!$A$1,0,MATCH(Index!I$6,Input!$1:$1,0)-1,10000,2),2,0),0)</f>
        <v>0</v>
      </c>
      <c r="K774" t="e">
        <f t="shared" ca="1" si="68"/>
        <v>#VALUE!</v>
      </c>
      <c r="L774" s="30">
        <f t="shared" ca="1" si="69"/>
        <v>69.25753612607393</v>
      </c>
      <c r="N774" t="e">
        <f t="shared" ca="1" si="70"/>
        <v>#VALUE!</v>
      </c>
      <c r="O774">
        <f t="shared" ca="1" si="71"/>
        <v>1.6614059312552297E-3</v>
      </c>
      <c r="AE774">
        <f ca="1">VLOOKUP($B774,OFFSET(Input!$A$1,0,MATCH(Index!AE$6&amp;" Index",Input!$1:$1,0)-1,10000,2),2,0)</f>
        <v>15.33</v>
      </c>
    </row>
    <row r="775" spans="2:31" x14ac:dyDescent="0.25">
      <c r="B775" s="2">
        <v>38644</v>
      </c>
      <c r="C775">
        <f t="shared" ref="C775:C838" ca="1" si="72">IF(MONTH(B775)&lt;&gt;MONTH(B774),1,0)</f>
        <v>0</v>
      </c>
      <c r="D775">
        <f t="shared" ref="D775:D838" ca="1" si="73">IF(D774=5,0,IF(D774&lt;&gt;0,D774+1,IF(C774=1,1,0)))</f>
        <v>0</v>
      </c>
      <c r="E775" t="str">
        <f ca="1">IF($B775&lt;VLOOKUP(E$6&amp;" Equity",Param,4,0),"",IFERROR(VLOOKUP($B775,OFFSET(Input!$A$1,0,MATCH(Index!E$6&amp;" Equity",Input!$1:$1,0)-1,10000,2),2,0),E774))</f>
        <v/>
      </c>
      <c r="F775" s="33">
        <v>90.36</v>
      </c>
      <c r="H775">
        <f ca="1">IFERROR(VLOOKUP($B775,OFFSET(Input!$A$1,0,MATCH(Index!H$6,Input!$1:$1,0)-1,10000,2),2,0),0)</f>
        <v>0</v>
      </c>
      <c r="I775">
        <f ca="1">IFERROR(VLOOKUP($B775,OFFSET(Input!$A$1,0,MATCH(Index!I$6,Input!$1:$1,0)-1,10000,2),2,0),0)</f>
        <v>0</v>
      </c>
      <c r="K775" t="e">
        <f t="shared" ref="K775:K838" ca="1" si="74">IF($B775&lt;=L_date,IF($B775=L_date,1,K776/((E776+H776)/E775)),K774*((E775+H775)/E774))</f>
        <v>#VALUE!</v>
      </c>
      <c r="L775" s="30">
        <f t="shared" ref="L775:L838" ca="1" si="75">IF($B775&lt;=L_date,IF($B775=L_date,1,L776/((F776+I776)/F775)),L774*((F775+I775)/F774))</f>
        <v>69.25753612607393</v>
      </c>
      <c r="N775" t="e">
        <f t="shared" ca="1" si="70"/>
        <v>#VALUE!</v>
      </c>
      <c r="O775">
        <f t="shared" ca="1" si="71"/>
        <v>0</v>
      </c>
      <c r="AE775">
        <f ca="1">VLOOKUP($B775,OFFSET(Input!$A$1,0,MATCH(Index!AE$6&amp;" Index",Input!$1:$1,0)-1,10000,2),2,0)</f>
        <v>13.5</v>
      </c>
    </row>
    <row r="776" spans="2:31" x14ac:dyDescent="0.25">
      <c r="B776" s="2">
        <v>38645</v>
      </c>
      <c r="C776">
        <f t="shared" ca="1" si="72"/>
        <v>0</v>
      </c>
      <c r="D776">
        <f t="shared" ca="1" si="73"/>
        <v>0</v>
      </c>
      <c r="E776" t="str">
        <f ca="1">IF($B776&lt;VLOOKUP(E$6&amp;" Equity",Param,4,0),"",IFERROR(VLOOKUP($B776,OFFSET(Input!$A$1,0,MATCH(Index!E$6&amp;" Equity",Input!$1:$1,0)-1,10000,2),2,0),E775))</f>
        <v/>
      </c>
      <c r="F776" s="33">
        <v>90.6</v>
      </c>
      <c r="H776">
        <f ca="1">IFERROR(VLOOKUP($B776,OFFSET(Input!$A$1,0,MATCH(Index!H$6,Input!$1:$1,0)-1,10000,2),2,0),0)</f>
        <v>0</v>
      </c>
      <c r="I776">
        <f ca="1">IFERROR(VLOOKUP($B776,OFFSET(Input!$A$1,0,MATCH(Index!I$6,Input!$1:$1,0)-1,10000,2),2,0),0)</f>
        <v>0</v>
      </c>
      <c r="K776" t="e">
        <f t="shared" ca="1" si="74"/>
        <v>#VALUE!</v>
      </c>
      <c r="L776" s="30">
        <f t="shared" ca="1" si="75"/>
        <v>69.441487085240126</v>
      </c>
      <c r="N776" t="e">
        <f t="shared" ref="N776:N839" ca="1" si="76">LN(K776/K775)</f>
        <v>#VALUE!</v>
      </c>
      <c r="O776">
        <f t="shared" ref="O776:O839" ca="1" si="77">LN(L776/L775)</f>
        <v>2.6525214491311235E-3</v>
      </c>
      <c r="AE776">
        <f ca="1">VLOOKUP($B776,OFFSET(Input!$A$1,0,MATCH(Index!AE$6&amp;" Index",Input!$1:$1,0)-1,10000,2),2,0)</f>
        <v>16.11</v>
      </c>
    </row>
    <row r="777" spans="2:31" x14ac:dyDescent="0.25">
      <c r="B777" s="2">
        <v>38646</v>
      </c>
      <c r="C777">
        <f t="shared" ca="1" si="72"/>
        <v>0</v>
      </c>
      <c r="D777">
        <f t="shared" ca="1" si="73"/>
        <v>0</v>
      </c>
      <c r="E777" t="str">
        <f ca="1">IF($B777&lt;VLOOKUP(E$6&amp;" Equity",Param,4,0),"",IFERROR(VLOOKUP($B777,OFFSET(Input!$A$1,0,MATCH(Index!E$6&amp;" Equity",Input!$1:$1,0)-1,10000,2),2,0),E776))</f>
        <v/>
      </c>
      <c r="F777" s="33">
        <v>91.43</v>
      </c>
      <c r="H777">
        <f ca="1">IFERROR(VLOOKUP($B777,OFFSET(Input!$A$1,0,MATCH(Index!H$6,Input!$1:$1,0)-1,10000,2),2,0),0)</f>
        <v>0</v>
      </c>
      <c r="I777">
        <f ca="1">IFERROR(VLOOKUP($B777,OFFSET(Input!$A$1,0,MATCH(Index!I$6,Input!$1:$1,0)-1,10000,2),2,0),0)</f>
        <v>0</v>
      </c>
      <c r="K777" t="e">
        <f t="shared" ca="1" si="74"/>
        <v>#VALUE!</v>
      </c>
      <c r="L777" s="30">
        <f t="shared" ca="1" si="75"/>
        <v>70.077650819023248</v>
      </c>
      <c r="N777" t="e">
        <f t="shared" ca="1" si="76"/>
        <v>#VALUE!</v>
      </c>
      <c r="O777">
        <f t="shared" ca="1" si="77"/>
        <v>9.1194391274017159E-3</v>
      </c>
      <c r="AE777">
        <f ca="1">VLOOKUP($B777,OFFSET(Input!$A$1,0,MATCH(Index!AE$6&amp;" Index",Input!$1:$1,0)-1,10000,2),2,0)</f>
        <v>16.13</v>
      </c>
    </row>
    <row r="778" spans="2:31" x14ac:dyDescent="0.25">
      <c r="B778" s="2">
        <v>38649</v>
      </c>
      <c r="C778">
        <f t="shared" ca="1" si="72"/>
        <v>0</v>
      </c>
      <c r="D778">
        <f t="shared" ca="1" si="73"/>
        <v>0</v>
      </c>
      <c r="E778" t="str">
        <f ca="1">IF($B778&lt;VLOOKUP(E$6&amp;" Equity",Param,4,0),"",IFERROR(VLOOKUP($B778,OFFSET(Input!$A$1,0,MATCH(Index!E$6&amp;" Equity",Input!$1:$1,0)-1,10000,2),2,0),E777))</f>
        <v/>
      </c>
      <c r="F778" s="33">
        <v>90.73</v>
      </c>
      <c r="H778">
        <f ca="1">IFERROR(VLOOKUP($B778,OFFSET(Input!$A$1,0,MATCH(Index!H$6,Input!$1:$1,0)-1,10000,2),2,0),0)</f>
        <v>0</v>
      </c>
      <c r="I778">
        <f ca="1">IFERROR(VLOOKUP($B778,OFFSET(Input!$A$1,0,MATCH(Index!I$6,Input!$1:$1,0)-1,10000,2),2,0),0)</f>
        <v>0</v>
      </c>
      <c r="K778" t="e">
        <f t="shared" ca="1" si="74"/>
        <v>#VALUE!</v>
      </c>
      <c r="L778" s="30">
        <f t="shared" ca="1" si="75"/>
        <v>69.541127188121834</v>
      </c>
      <c r="N778" t="e">
        <f t="shared" ca="1" si="76"/>
        <v>#VALUE!</v>
      </c>
      <c r="O778">
        <f t="shared" ca="1" si="77"/>
        <v>-7.6855889947975865E-3</v>
      </c>
      <c r="AE778">
        <f ca="1">VLOOKUP($B778,OFFSET(Input!$A$1,0,MATCH(Index!AE$6&amp;" Index",Input!$1:$1,0)-1,10000,2),2,0)</f>
        <v>14.74</v>
      </c>
    </row>
    <row r="779" spans="2:31" x14ac:dyDescent="0.25">
      <c r="B779" s="2">
        <v>38650</v>
      </c>
      <c r="C779">
        <f t="shared" ca="1" si="72"/>
        <v>0</v>
      </c>
      <c r="D779">
        <f t="shared" ca="1" si="73"/>
        <v>0</v>
      </c>
      <c r="E779" t="str">
        <f ca="1">IF($B779&lt;VLOOKUP(E$6&amp;" Equity",Param,4,0),"",IFERROR(VLOOKUP($B779,OFFSET(Input!$A$1,0,MATCH(Index!E$6&amp;" Equity",Input!$1:$1,0)-1,10000,2),2,0),E778))</f>
        <v/>
      </c>
      <c r="F779" s="33">
        <v>89.97</v>
      </c>
      <c r="H779">
        <f ca="1">IFERROR(VLOOKUP($B779,OFFSET(Input!$A$1,0,MATCH(Index!H$6,Input!$1:$1,0)-1,10000,2),2,0),0)</f>
        <v>0</v>
      </c>
      <c r="I779">
        <f ca="1">IFERROR(VLOOKUP($B779,OFFSET(Input!$A$1,0,MATCH(Index!I$6,Input!$1:$1,0)-1,10000,2),2,0),0)</f>
        <v>0</v>
      </c>
      <c r="K779" t="e">
        <f t="shared" ca="1" si="74"/>
        <v>#VALUE!</v>
      </c>
      <c r="L779" s="30">
        <f t="shared" ca="1" si="75"/>
        <v>68.958615817428864</v>
      </c>
      <c r="N779" t="e">
        <f t="shared" ca="1" si="76"/>
        <v>#VALUE!</v>
      </c>
      <c r="O779">
        <f t="shared" ca="1" si="77"/>
        <v>-8.4117817525102296E-3</v>
      </c>
      <c r="AE779">
        <f ca="1">VLOOKUP($B779,OFFSET(Input!$A$1,0,MATCH(Index!AE$6&amp;" Index",Input!$1:$1,0)-1,10000,2),2,0)</f>
        <v>14.53</v>
      </c>
    </row>
    <row r="780" spans="2:31" x14ac:dyDescent="0.25">
      <c r="B780" s="2">
        <v>38651</v>
      </c>
      <c r="C780">
        <f t="shared" ca="1" si="72"/>
        <v>0</v>
      </c>
      <c r="D780">
        <f t="shared" ca="1" si="73"/>
        <v>0</v>
      </c>
      <c r="E780" t="str">
        <f ca="1">IF($B780&lt;VLOOKUP(E$6&amp;" Equity",Param,4,0),"",IFERROR(VLOOKUP($B780,OFFSET(Input!$A$1,0,MATCH(Index!E$6&amp;" Equity",Input!$1:$1,0)-1,10000,2),2,0),E779))</f>
        <v/>
      </c>
      <c r="F780" s="33">
        <v>89.23</v>
      </c>
      <c r="H780">
        <f ca="1">IFERROR(VLOOKUP($B780,OFFSET(Input!$A$1,0,MATCH(Index!H$6,Input!$1:$1,0)-1,10000,2),2,0),0)</f>
        <v>0</v>
      </c>
      <c r="I780">
        <f ca="1">IFERROR(VLOOKUP($B780,OFFSET(Input!$A$1,0,MATCH(Index!I$6,Input!$1:$1,0)-1,10000,2),2,0),0)</f>
        <v>0</v>
      </c>
      <c r="K780" t="e">
        <f t="shared" ca="1" si="74"/>
        <v>#VALUE!</v>
      </c>
      <c r="L780" s="30">
        <f t="shared" ca="1" si="75"/>
        <v>68.391433693333084</v>
      </c>
      <c r="N780" t="e">
        <f t="shared" ca="1" si="76"/>
        <v>#VALUE!</v>
      </c>
      <c r="O780">
        <f t="shared" ca="1" si="77"/>
        <v>-8.2589755169673006E-3</v>
      </c>
      <c r="AE780">
        <f ca="1">VLOOKUP($B780,OFFSET(Input!$A$1,0,MATCH(Index!AE$6&amp;" Index",Input!$1:$1,0)-1,10000,2),2,0)</f>
        <v>14.59</v>
      </c>
    </row>
    <row r="781" spans="2:31" x14ac:dyDescent="0.25">
      <c r="B781" s="2">
        <v>38652</v>
      </c>
      <c r="C781">
        <f t="shared" ca="1" si="72"/>
        <v>0</v>
      </c>
      <c r="D781">
        <f t="shared" ca="1" si="73"/>
        <v>0</v>
      </c>
      <c r="E781" t="str">
        <f ca="1">IF($B781&lt;VLOOKUP(E$6&amp;" Equity",Param,4,0),"",IFERROR(VLOOKUP($B781,OFFSET(Input!$A$1,0,MATCH(Index!E$6&amp;" Equity",Input!$1:$1,0)-1,10000,2),2,0),E780))</f>
        <v/>
      </c>
      <c r="F781" s="33">
        <v>89.6</v>
      </c>
      <c r="H781">
        <f ca="1">IFERROR(VLOOKUP($B781,OFFSET(Input!$A$1,0,MATCH(Index!H$6,Input!$1:$1,0)-1,10000,2),2,0),0)</f>
        <v>0</v>
      </c>
      <c r="I781">
        <f ca="1">IFERROR(VLOOKUP($B781,OFFSET(Input!$A$1,0,MATCH(Index!I$6,Input!$1:$1,0)-1,10000,2),2,0),0)</f>
        <v>0</v>
      </c>
      <c r="K781" t="e">
        <f t="shared" ca="1" si="74"/>
        <v>#VALUE!</v>
      </c>
      <c r="L781" s="30">
        <f t="shared" ca="1" si="75"/>
        <v>68.67502475538096</v>
      </c>
      <c r="N781" t="e">
        <f t="shared" ca="1" si="76"/>
        <v>#VALUE!</v>
      </c>
      <c r="O781">
        <f t="shared" ca="1" si="77"/>
        <v>4.1380140688245795E-3</v>
      </c>
      <c r="AE781">
        <f ca="1">VLOOKUP($B781,OFFSET(Input!$A$1,0,MATCH(Index!AE$6&amp;" Index",Input!$1:$1,0)-1,10000,2),2,0)</f>
        <v>16.02</v>
      </c>
    </row>
    <row r="782" spans="2:31" x14ac:dyDescent="0.25">
      <c r="B782" s="2">
        <v>38653</v>
      </c>
      <c r="C782">
        <f t="shared" ca="1" si="72"/>
        <v>0</v>
      </c>
      <c r="D782">
        <f t="shared" ca="1" si="73"/>
        <v>0</v>
      </c>
      <c r="E782" t="str">
        <f ca="1">IF($B782&lt;VLOOKUP(E$6&amp;" Equity",Param,4,0),"",IFERROR(VLOOKUP($B782,OFFSET(Input!$A$1,0,MATCH(Index!E$6&amp;" Equity",Input!$1:$1,0)-1,10000,2),2,0),E781))</f>
        <v/>
      </c>
      <c r="F782" s="33">
        <v>89.61</v>
      </c>
      <c r="H782">
        <f ca="1">IFERROR(VLOOKUP($B782,OFFSET(Input!$A$1,0,MATCH(Index!H$6,Input!$1:$1,0)-1,10000,2),2,0),0)</f>
        <v>0</v>
      </c>
      <c r="I782">
        <f ca="1">IFERROR(VLOOKUP($B782,OFFSET(Input!$A$1,0,MATCH(Index!I$6,Input!$1:$1,0)-1,10000,2),2,0),0)</f>
        <v>0</v>
      </c>
      <c r="K782" t="e">
        <f t="shared" ca="1" si="74"/>
        <v>#VALUE!</v>
      </c>
      <c r="L782" s="30">
        <f t="shared" ca="1" si="75"/>
        <v>68.682689378679555</v>
      </c>
      <c r="N782" t="e">
        <f t="shared" ca="1" si="76"/>
        <v>#VALUE!</v>
      </c>
      <c r="O782">
        <f t="shared" ca="1" si="77"/>
        <v>1.1160091524348655E-4</v>
      </c>
      <c r="AE782">
        <f ca="1">VLOOKUP($B782,OFFSET(Input!$A$1,0,MATCH(Index!AE$6&amp;" Index",Input!$1:$1,0)-1,10000,2),2,0)</f>
        <v>14.25</v>
      </c>
    </row>
    <row r="783" spans="2:31" x14ac:dyDescent="0.25">
      <c r="B783" s="2">
        <v>38656</v>
      </c>
      <c r="C783">
        <f t="shared" ca="1" si="72"/>
        <v>0</v>
      </c>
      <c r="D783">
        <f t="shared" ca="1" si="73"/>
        <v>0</v>
      </c>
      <c r="E783" t="str">
        <f ca="1">IF($B783&lt;VLOOKUP(E$6&amp;" Equity",Param,4,0),"",IFERROR(VLOOKUP($B783,OFFSET(Input!$A$1,0,MATCH(Index!E$6&amp;" Equity",Input!$1:$1,0)-1,10000,2),2,0),E782))</f>
        <v/>
      </c>
      <c r="F783" s="33">
        <v>89.78</v>
      </c>
      <c r="H783">
        <f ca="1">IFERROR(VLOOKUP($B783,OFFSET(Input!$A$1,0,MATCH(Index!H$6,Input!$1:$1,0)-1,10000,2),2,0),0)</f>
        <v>0</v>
      </c>
      <c r="I783">
        <f ca="1">IFERROR(VLOOKUP($B783,OFFSET(Input!$A$1,0,MATCH(Index!I$6,Input!$1:$1,0)-1,10000,2),2,0),0)</f>
        <v>0</v>
      </c>
      <c r="K783" t="e">
        <f t="shared" ca="1" si="74"/>
        <v>#VALUE!</v>
      </c>
      <c r="L783" s="30">
        <f t="shared" ca="1" si="75"/>
        <v>68.812987974755615</v>
      </c>
      <c r="N783" t="e">
        <f t="shared" ca="1" si="76"/>
        <v>#VALUE!</v>
      </c>
      <c r="O783">
        <f t="shared" ca="1" si="77"/>
        <v>1.895312457657936E-3</v>
      </c>
      <c r="AE783">
        <f ca="1">VLOOKUP($B783,OFFSET(Input!$A$1,0,MATCH(Index!AE$6&amp;" Index",Input!$1:$1,0)-1,10000,2),2,0)</f>
        <v>15.32</v>
      </c>
    </row>
    <row r="784" spans="2:31" x14ac:dyDescent="0.25">
      <c r="B784" s="2">
        <v>38657</v>
      </c>
      <c r="C784">
        <f t="shared" ca="1" si="72"/>
        <v>1</v>
      </c>
      <c r="D784">
        <f t="shared" ca="1" si="73"/>
        <v>0</v>
      </c>
      <c r="E784" t="str">
        <f ca="1">IF($B784&lt;VLOOKUP(E$6&amp;" Equity",Param,4,0),"",IFERROR(VLOOKUP($B784,OFFSET(Input!$A$1,0,MATCH(Index!E$6&amp;" Equity",Input!$1:$1,0)-1,10000,2),2,0),E783))</f>
        <v/>
      </c>
      <c r="F784" s="33">
        <v>89.24</v>
      </c>
      <c r="H784">
        <f ca="1">IFERROR(VLOOKUP($B784,OFFSET(Input!$A$1,0,MATCH(Index!H$6,Input!$1:$1,0)-1,10000,2),2,0),0)</f>
        <v>0</v>
      </c>
      <c r="I784">
        <f ca="1">IFERROR(VLOOKUP($B784,OFFSET(Input!$A$1,0,MATCH(Index!I$6,Input!$1:$1,0)-1,10000,2),2,0),0)</f>
        <v>0.39651999999999998</v>
      </c>
      <c r="K784" t="e">
        <f t="shared" ca="1" si="74"/>
        <v>#VALUE!</v>
      </c>
      <c r="L784" s="30">
        <f t="shared" ca="1" si="75"/>
        <v>68.703015959667411</v>
      </c>
      <c r="N784" t="e">
        <f t="shared" ca="1" si="76"/>
        <v>#VALUE!</v>
      </c>
      <c r="O784">
        <f t="shared" ca="1" si="77"/>
        <v>-1.5994071291361666E-3</v>
      </c>
      <c r="AE784">
        <f ca="1">VLOOKUP($B784,OFFSET(Input!$A$1,0,MATCH(Index!AE$6&amp;" Index",Input!$1:$1,0)-1,10000,2),2,0)</f>
        <v>14.85</v>
      </c>
    </row>
    <row r="785" spans="2:31" x14ac:dyDescent="0.25">
      <c r="B785" s="2">
        <v>38658</v>
      </c>
      <c r="C785">
        <f t="shared" ca="1" si="72"/>
        <v>0</v>
      </c>
      <c r="D785">
        <f t="shared" ca="1" si="73"/>
        <v>1</v>
      </c>
      <c r="E785" t="str">
        <f ca="1">IF($B785&lt;VLOOKUP(E$6&amp;" Equity",Param,4,0),"",IFERROR(VLOOKUP($B785,OFFSET(Input!$A$1,0,MATCH(Index!E$6&amp;" Equity",Input!$1:$1,0)-1,10000,2),2,0),E784))</f>
        <v/>
      </c>
      <c r="F785" s="33">
        <v>88.87</v>
      </c>
      <c r="H785">
        <f ca="1">IFERROR(VLOOKUP($B785,OFFSET(Input!$A$1,0,MATCH(Index!H$6,Input!$1:$1,0)-1,10000,2),2,0),0)</f>
        <v>0</v>
      </c>
      <c r="I785">
        <f ca="1">IFERROR(VLOOKUP($B785,OFFSET(Input!$A$1,0,MATCH(Index!I$6,Input!$1:$1,0)-1,10000,2),2,0),0)</f>
        <v>0</v>
      </c>
      <c r="K785" t="e">
        <f t="shared" ca="1" si="74"/>
        <v>#VALUE!</v>
      </c>
      <c r="L785" s="30">
        <f t="shared" ca="1" si="75"/>
        <v>68.41816481774589</v>
      </c>
      <c r="N785" t="e">
        <f t="shared" ca="1" si="76"/>
        <v>#VALUE!</v>
      </c>
      <c r="O785">
        <f t="shared" ca="1" si="77"/>
        <v>-4.1547418139478449E-3</v>
      </c>
      <c r="AE785">
        <f ca="1">VLOOKUP($B785,OFFSET(Input!$A$1,0,MATCH(Index!AE$6&amp;" Index",Input!$1:$1,0)-1,10000,2),2,0)</f>
        <v>13.48</v>
      </c>
    </row>
    <row r="786" spans="2:31" x14ac:dyDescent="0.25">
      <c r="B786" s="2">
        <v>38659</v>
      </c>
      <c r="C786">
        <f t="shared" ca="1" si="72"/>
        <v>0</v>
      </c>
      <c r="D786">
        <f t="shared" ca="1" si="73"/>
        <v>2</v>
      </c>
      <c r="E786" t="str">
        <f ca="1">IF($B786&lt;VLOOKUP(E$6&amp;" Equity",Param,4,0),"",IFERROR(VLOOKUP($B786,OFFSET(Input!$A$1,0,MATCH(Index!E$6&amp;" Equity",Input!$1:$1,0)-1,10000,2),2,0),E785))</f>
        <v/>
      </c>
      <c r="F786" s="33">
        <v>88.28</v>
      </c>
      <c r="H786">
        <f ca="1">IFERROR(VLOOKUP($B786,OFFSET(Input!$A$1,0,MATCH(Index!H$6,Input!$1:$1,0)-1,10000,2),2,0),0)</f>
        <v>0</v>
      </c>
      <c r="I786">
        <f ca="1">IFERROR(VLOOKUP($B786,OFFSET(Input!$A$1,0,MATCH(Index!I$6,Input!$1:$1,0)-1,10000,2),2,0),0)</f>
        <v>0</v>
      </c>
      <c r="K786" t="e">
        <f t="shared" ca="1" si="74"/>
        <v>#VALUE!</v>
      </c>
      <c r="L786" s="30">
        <f t="shared" ca="1" si="75"/>
        <v>67.96394272657372</v>
      </c>
      <c r="N786" t="e">
        <f t="shared" ca="1" si="76"/>
        <v>#VALUE!</v>
      </c>
      <c r="O786">
        <f t="shared" ca="1" si="77"/>
        <v>-6.6610463618482687E-3</v>
      </c>
      <c r="AE786">
        <f ca="1">VLOOKUP($B786,OFFSET(Input!$A$1,0,MATCH(Index!AE$6&amp;" Index",Input!$1:$1,0)-1,10000,2),2,0)</f>
        <v>13</v>
      </c>
    </row>
    <row r="787" spans="2:31" x14ac:dyDescent="0.25">
      <c r="B787" s="2">
        <v>38660</v>
      </c>
      <c r="C787">
        <f t="shared" ca="1" si="72"/>
        <v>0</v>
      </c>
      <c r="D787">
        <f t="shared" ca="1" si="73"/>
        <v>3</v>
      </c>
      <c r="E787" t="str">
        <f ca="1">IF($B787&lt;VLOOKUP(E$6&amp;" Equity",Param,4,0),"",IFERROR(VLOOKUP($B787,OFFSET(Input!$A$1,0,MATCH(Index!E$6&amp;" Equity",Input!$1:$1,0)-1,10000,2),2,0),E786))</f>
        <v/>
      </c>
      <c r="F787" s="33">
        <v>88.08</v>
      </c>
      <c r="H787">
        <f ca="1">IFERROR(VLOOKUP($B787,OFFSET(Input!$A$1,0,MATCH(Index!H$6,Input!$1:$1,0)-1,10000,2),2,0),0)</f>
        <v>0</v>
      </c>
      <c r="I787">
        <f ca="1">IFERROR(VLOOKUP($B787,OFFSET(Input!$A$1,0,MATCH(Index!I$6,Input!$1:$1,0)-1,10000,2),2,0),0)</f>
        <v>0</v>
      </c>
      <c r="K787" t="e">
        <f t="shared" ca="1" si="74"/>
        <v>#VALUE!</v>
      </c>
      <c r="L787" s="30">
        <f t="shared" ca="1" si="75"/>
        <v>67.80996913634587</v>
      </c>
      <c r="N787" t="e">
        <f t="shared" ca="1" si="76"/>
        <v>#VALUE!</v>
      </c>
      <c r="O787">
        <f t="shared" ca="1" si="77"/>
        <v>-2.2680889741110437E-3</v>
      </c>
      <c r="AE787">
        <f ca="1">VLOOKUP($B787,OFFSET(Input!$A$1,0,MATCH(Index!AE$6&amp;" Index",Input!$1:$1,0)-1,10000,2),2,0)</f>
        <v>13.17</v>
      </c>
    </row>
    <row r="788" spans="2:31" x14ac:dyDescent="0.25">
      <c r="B788" s="2">
        <v>38663</v>
      </c>
      <c r="C788">
        <f t="shared" ca="1" si="72"/>
        <v>0</v>
      </c>
      <c r="D788">
        <f t="shared" ca="1" si="73"/>
        <v>4</v>
      </c>
      <c r="E788" t="str">
        <f ca="1">IF($B788&lt;VLOOKUP(E$6&amp;" Equity",Param,4,0),"",IFERROR(VLOOKUP($B788,OFFSET(Input!$A$1,0,MATCH(Index!E$6&amp;" Equity",Input!$1:$1,0)-1,10000,2),2,0),E787))</f>
        <v/>
      </c>
      <c r="F788" s="33">
        <v>88.43</v>
      </c>
      <c r="H788">
        <f ca="1">IFERROR(VLOOKUP($B788,OFFSET(Input!$A$1,0,MATCH(Index!H$6,Input!$1:$1,0)-1,10000,2),2,0),0)</f>
        <v>0</v>
      </c>
      <c r="I788">
        <f ca="1">IFERROR(VLOOKUP($B788,OFFSET(Input!$A$1,0,MATCH(Index!I$6,Input!$1:$1,0)-1,10000,2),2,0),0)</f>
        <v>0</v>
      </c>
      <c r="K788" t="e">
        <f t="shared" ca="1" si="74"/>
        <v>#VALUE!</v>
      </c>
      <c r="L788" s="30">
        <f t="shared" ca="1" si="75"/>
        <v>68.079422919244621</v>
      </c>
      <c r="N788" t="e">
        <f t="shared" ca="1" si="76"/>
        <v>#VALUE!</v>
      </c>
      <c r="O788">
        <f t="shared" ca="1" si="77"/>
        <v>3.9657861732193475E-3</v>
      </c>
      <c r="AE788">
        <f ca="1">VLOOKUP($B788,OFFSET(Input!$A$1,0,MATCH(Index!AE$6&amp;" Index",Input!$1:$1,0)-1,10000,2),2,0)</f>
        <v>13.1</v>
      </c>
    </row>
    <row r="789" spans="2:31" x14ac:dyDescent="0.25">
      <c r="B789" s="2">
        <v>38664</v>
      </c>
      <c r="C789">
        <f t="shared" ca="1" si="72"/>
        <v>0</v>
      </c>
      <c r="D789">
        <f t="shared" ca="1" si="73"/>
        <v>5</v>
      </c>
      <c r="E789" t="str">
        <f ca="1">IF($B789&lt;VLOOKUP(E$6&amp;" Equity",Param,4,0),"",IFERROR(VLOOKUP($B789,OFFSET(Input!$A$1,0,MATCH(Index!E$6&amp;" Equity",Input!$1:$1,0)-1,10000,2),2,0),E788))</f>
        <v/>
      </c>
      <c r="F789" s="33">
        <v>89.3</v>
      </c>
      <c r="H789">
        <f ca="1">IFERROR(VLOOKUP($B789,OFFSET(Input!$A$1,0,MATCH(Index!H$6,Input!$1:$1,0)-1,10000,2),2,0),0)</f>
        <v>0</v>
      </c>
      <c r="I789">
        <f ca="1">IFERROR(VLOOKUP($B789,OFFSET(Input!$A$1,0,MATCH(Index!I$6,Input!$1:$1,0)-1,10000,2),2,0),0)</f>
        <v>0</v>
      </c>
      <c r="K789" t="e">
        <f t="shared" ca="1" si="74"/>
        <v>#VALUE!</v>
      </c>
      <c r="L789" s="30">
        <f t="shared" ca="1" si="75"/>
        <v>68.749208036735766</v>
      </c>
      <c r="N789" t="e">
        <f t="shared" ca="1" si="76"/>
        <v>#VALUE!</v>
      </c>
      <c r="O789">
        <f t="shared" ca="1" si="77"/>
        <v>9.7902092948094852E-3</v>
      </c>
      <c r="AE789">
        <f ca="1">VLOOKUP($B789,OFFSET(Input!$A$1,0,MATCH(Index!AE$6&amp;" Index",Input!$1:$1,0)-1,10000,2),2,0)</f>
        <v>13.08</v>
      </c>
    </row>
    <row r="790" spans="2:31" x14ac:dyDescent="0.25">
      <c r="B790" s="2">
        <v>38665</v>
      </c>
      <c r="C790">
        <f t="shared" ca="1" si="72"/>
        <v>0</v>
      </c>
      <c r="D790">
        <f t="shared" ca="1" si="73"/>
        <v>0</v>
      </c>
      <c r="E790" t="str">
        <f ca="1">IF($B790&lt;VLOOKUP(E$6&amp;" Equity",Param,4,0),"",IFERROR(VLOOKUP($B790,OFFSET(Input!$A$1,0,MATCH(Index!E$6&amp;" Equity",Input!$1:$1,0)-1,10000,2),2,0),E789))</f>
        <v/>
      </c>
      <c r="F790" s="33">
        <v>88.4</v>
      </c>
      <c r="H790">
        <f ca="1">IFERROR(VLOOKUP($B790,OFFSET(Input!$A$1,0,MATCH(Index!H$6,Input!$1:$1,0)-1,10000,2),2,0),0)</f>
        <v>0</v>
      </c>
      <c r="I790">
        <f ca="1">IFERROR(VLOOKUP($B790,OFFSET(Input!$A$1,0,MATCH(Index!I$6,Input!$1:$1,0)-1,10000,2),2,0),0)</f>
        <v>0</v>
      </c>
      <c r="K790" t="e">
        <f t="shared" ca="1" si="74"/>
        <v>#VALUE!</v>
      </c>
      <c r="L790" s="30">
        <f t="shared" ca="1" si="75"/>
        <v>68.056326880710444</v>
      </c>
      <c r="N790" t="e">
        <f t="shared" ca="1" si="76"/>
        <v>#VALUE!</v>
      </c>
      <c r="O790">
        <f t="shared" ca="1" si="77"/>
        <v>-1.012951823885549E-2</v>
      </c>
      <c r="AE790">
        <f ca="1">VLOOKUP($B790,OFFSET(Input!$A$1,0,MATCH(Index!AE$6&amp;" Index",Input!$1:$1,0)-1,10000,2),2,0)</f>
        <v>12.8</v>
      </c>
    </row>
    <row r="791" spans="2:31" x14ac:dyDescent="0.25">
      <c r="B791" s="2">
        <v>38666</v>
      </c>
      <c r="C791">
        <f t="shared" ca="1" si="72"/>
        <v>0</v>
      </c>
      <c r="D791">
        <f t="shared" ca="1" si="73"/>
        <v>0</v>
      </c>
      <c r="E791" t="str">
        <f ca="1">IF($B791&lt;VLOOKUP(E$6&amp;" Equity",Param,4,0),"",IFERROR(VLOOKUP($B791,OFFSET(Input!$A$1,0,MATCH(Index!E$6&amp;" Equity",Input!$1:$1,0)-1,10000,2),2,0),E790))</f>
        <v/>
      </c>
      <c r="F791" s="33">
        <v>89.39</v>
      </c>
      <c r="H791">
        <f ca="1">IFERROR(VLOOKUP($B791,OFFSET(Input!$A$1,0,MATCH(Index!H$6,Input!$1:$1,0)-1,10000,2),2,0),0)</f>
        <v>0</v>
      </c>
      <c r="I791">
        <f ca="1">IFERROR(VLOOKUP($B791,OFFSET(Input!$A$1,0,MATCH(Index!I$6,Input!$1:$1,0)-1,10000,2),2,0),0)</f>
        <v>0</v>
      </c>
      <c r="K791" t="e">
        <f t="shared" ca="1" si="74"/>
        <v>#VALUE!</v>
      </c>
      <c r="L791" s="30">
        <f t="shared" ca="1" si="75"/>
        <v>68.818496152338312</v>
      </c>
      <c r="N791" t="e">
        <f t="shared" ca="1" si="76"/>
        <v>#VALUE!</v>
      </c>
      <c r="O791">
        <f t="shared" ca="1" si="77"/>
        <v>1.1136849456163438E-2</v>
      </c>
      <c r="AE791">
        <f ca="1">VLOOKUP($B791,OFFSET(Input!$A$1,0,MATCH(Index!AE$6&amp;" Index",Input!$1:$1,0)-1,10000,2),2,0)</f>
        <v>11.9</v>
      </c>
    </row>
    <row r="792" spans="2:31" x14ac:dyDescent="0.25">
      <c r="B792" s="2">
        <v>38667</v>
      </c>
      <c r="C792">
        <f t="shared" ca="1" si="72"/>
        <v>0</v>
      </c>
      <c r="D792">
        <f t="shared" ca="1" si="73"/>
        <v>0</v>
      </c>
      <c r="E792" t="str">
        <f ca="1">IF($B792&lt;VLOOKUP(E$6&amp;" Equity",Param,4,0),"",IFERROR(VLOOKUP($B792,OFFSET(Input!$A$1,0,MATCH(Index!E$6&amp;" Equity",Input!$1:$1,0)-1,10000,2),2,0),E791))</f>
        <v/>
      </c>
      <c r="F792" s="33">
        <v>89.47</v>
      </c>
      <c r="H792">
        <f ca="1">IFERROR(VLOOKUP($B792,OFFSET(Input!$A$1,0,MATCH(Index!H$6,Input!$1:$1,0)-1,10000,2),2,0),0)</f>
        <v>0</v>
      </c>
      <c r="I792">
        <f ca="1">IFERROR(VLOOKUP($B792,OFFSET(Input!$A$1,0,MATCH(Index!I$6,Input!$1:$1,0)-1,10000,2),2,0),0)</f>
        <v>0</v>
      </c>
      <c r="K792" t="e">
        <f t="shared" ca="1" si="74"/>
        <v>#VALUE!</v>
      </c>
      <c r="L792" s="30">
        <f t="shared" ca="1" si="75"/>
        <v>68.880085588429452</v>
      </c>
      <c r="N792" t="e">
        <f t="shared" ca="1" si="76"/>
        <v>#VALUE!</v>
      </c>
      <c r="O792">
        <f t="shared" ca="1" si="77"/>
        <v>8.9455445974338669E-4</v>
      </c>
      <c r="AE792">
        <f ca="1">VLOOKUP($B792,OFFSET(Input!$A$1,0,MATCH(Index!AE$6&amp;" Index",Input!$1:$1,0)-1,10000,2),2,0)</f>
        <v>11.63</v>
      </c>
    </row>
    <row r="793" spans="2:31" x14ac:dyDescent="0.25">
      <c r="B793" s="2">
        <v>38670</v>
      </c>
      <c r="C793">
        <f t="shared" ca="1" si="72"/>
        <v>0</v>
      </c>
      <c r="D793">
        <f t="shared" ca="1" si="73"/>
        <v>0</v>
      </c>
      <c r="E793" t="str">
        <f ca="1">IF($B793&lt;VLOOKUP(E$6&amp;" Equity",Param,4,0),"",IFERROR(VLOOKUP($B793,OFFSET(Input!$A$1,0,MATCH(Index!E$6&amp;" Equity",Input!$1:$1,0)-1,10000,2),2,0),E792))</f>
        <v/>
      </c>
      <c r="F793" s="33">
        <v>88.82</v>
      </c>
      <c r="H793">
        <f ca="1">IFERROR(VLOOKUP($B793,OFFSET(Input!$A$1,0,MATCH(Index!H$6,Input!$1:$1,0)-1,10000,2),2,0),0)</f>
        <v>0</v>
      </c>
      <c r="I793">
        <f ca="1">IFERROR(VLOOKUP($B793,OFFSET(Input!$A$1,0,MATCH(Index!I$6,Input!$1:$1,0)-1,10000,2),2,0),0)</f>
        <v>0</v>
      </c>
      <c r="K793" t="e">
        <f t="shared" ca="1" si="74"/>
        <v>#VALUE!</v>
      </c>
      <c r="L793" s="30">
        <f t="shared" ca="1" si="75"/>
        <v>68.379671420188927</v>
      </c>
      <c r="N793" t="e">
        <f t="shared" ca="1" si="76"/>
        <v>#VALUE!</v>
      </c>
      <c r="O793">
        <f t="shared" ca="1" si="77"/>
        <v>-7.2915236955485591E-3</v>
      </c>
      <c r="AE793">
        <f ca="1">VLOOKUP($B793,OFFSET(Input!$A$1,0,MATCH(Index!AE$6&amp;" Index",Input!$1:$1,0)-1,10000,2),2,0)</f>
        <v>12.18</v>
      </c>
    </row>
    <row r="794" spans="2:31" x14ac:dyDescent="0.25">
      <c r="B794" s="2">
        <v>38671</v>
      </c>
      <c r="C794">
        <f t="shared" ca="1" si="72"/>
        <v>0</v>
      </c>
      <c r="D794">
        <f t="shared" ca="1" si="73"/>
        <v>0</v>
      </c>
      <c r="E794" t="str">
        <f ca="1">IF($B794&lt;VLOOKUP(E$6&amp;" Equity",Param,4,0),"",IFERROR(VLOOKUP($B794,OFFSET(Input!$A$1,0,MATCH(Index!E$6&amp;" Equity",Input!$1:$1,0)-1,10000,2),2,0),E793))</f>
        <v/>
      </c>
      <c r="F794" s="33">
        <v>89.39</v>
      </c>
      <c r="H794">
        <f ca="1">IFERROR(VLOOKUP($B794,OFFSET(Input!$A$1,0,MATCH(Index!H$6,Input!$1:$1,0)-1,10000,2),2,0),0)</f>
        <v>0</v>
      </c>
      <c r="I794">
        <f ca="1">IFERROR(VLOOKUP($B794,OFFSET(Input!$A$1,0,MATCH(Index!I$6,Input!$1:$1,0)-1,10000,2),2,0),0)</f>
        <v>0</v>
      </c>
      <c r="K794" t="e">
        <f t="shared" ca="1" si="74"/>
        <v>#VALUE!</v>
      </c>
      <c r="L794" s="30">
        <f t="shared" ca="1" si="75"/>
        <v>68.818496152338312</v>
      </c>
      <c r="N794" t="e">
        <f t="shared" ca="1" si="76"/>
        <v>#VALUE!</v>
      </c>
      <c r="O794">
        <f t="shared" ca="1" si="77"/>
        <v>6.3969692358050367E-3</v>
      </c>
      <c r="AE794">
        <f ca="1">VLOOKUP($B794,OFFSET(Input!$A$1,0,MATCH(Index!AE$6&amp;" Index",Input!$1:$1,0)-1,10000,2),2,0)</f>
        <v>12.23</v>
      </c>
    </row>
    <row r="795" spans="2:31" x14ac:dyDescent="0.25">
      <c r="B795" s="2">
        <v>38672</v>
      </c>
      <c r="C795">
        <f t="shared" ca="1" si="72"/>
        <v>0</v>
      </c>
      <c r="D795">
        <f t="shared" ca="1" si="73"/>
        <v>0</v>
      </c>
      <c r="E795" t="str">
        <f ca="1">IF($B795&lt;VLOOKUP(E$6&amp;" Equity",Param,4,0),"",IFERROR(VLOOKUP($B795,OFFSET(Input!$A$1,0,MATCH(Index!E$6&amp;" Equity",Input!$1:$1,0)-1,10000,2),2,0),E794))</f>
        <v/>
      </c>
      <c r="F795" s="33">
        <v>90.34</v>
      </c>
      <c r="H795">
        <f ca="1">IFERROR(VLOOKUP($B795,OFFSET(Input!$A$1,0,MATCH(Index!H$6,Input!$1:$1,0)-1,10000,2),2,0),0)</f>
        <v>0</v>
      </c>
      <c r="I795">
        <f ca="1">IFERROR(VLOOKUP($B795,OFFSET(Input!$A$1,0,MATCH(Index!I$6,Input!$1:$1,0)-1,10000,2),2,0),0)</f>
        <v>0</v>
      </c>
      <c r="K795" t="e">
        <f t="shared" ca="1" si="74"/>
        <v>#VALUE!</v>
      </c>
      <c r="L795" s="30">
        <f t="shared" ca="1" si="75"/>
        <v>69.549870705920597</v>
      </c>
      <c r="N795" t="e">
        <f t="shared" ca="1" si="76"/>
        <v>#VALUE!</v>
      </c>
      <c r="O795">
        <f t="shared" ca="1" si="77"/>
        <v>1.0571511126696811E-2</v>
      </c>
      <c r="AE795">
        <f ca="1">VLOOKUP($B795,OFFSET(Input!$A$1,0,MATCH(Index!AE$6&amp;" Index",Input!$1:$1,0)-1,10000,2),2,0)</f>
        <v>12.26</v>
      </c>
    </row>
    <row r="796" spans="2:31" x14ac:dyDescent="0.25">
      <c r="B796" s="2">
        <v>38673</v>
      </c>
      <c r="C796">
        <f t="shared" ca="1" si="72"/>
        <v>0</v>
      </c>
      <c r="D796">
        <f t="shared" ca="1" si="73"/>
        <v>0</v>
      </c>
      <c r="E796" t="str">
        <f ca="1">IF($B796&lt;VLOOKUP(E$6&amp;" Equity",Param,4,0),"",IFERROR(VLOOKUP($B796,OFFSET(Input!$A$1,0,MATCH(Index!E$6&amp;" Equity",Input!$1:$1,0)-1,10000,2),2,0),E795))</f>
        <v/>
      </c>
      <c r="F796" s="33">
        <v>90.56</v>
      </c>
      <c r="H796">
        <f ca="1">IFERROR(VLOOKUP($B796,OFFSET(Input!$A$1,0,MATCH(Index!H$6,Input!$1:$1,0)-1,10000,2),2,0),0)</f>
        <v>0</v>
      </c>
      <c r="I796">
        <f ca="1">IFERROR(VLOOKUP($B796,OFFSET(Input!$A$1,0,MATCH(Index!I$6,Input!$1:$1,0)-1,10000,2),2,0),0)</f>
        <v>0</v>
      </c>
      <c r="K796" t="e">
        <f t="shared" ca="1" si="74"/>
        <v>#VALUE!</v>
      </c>
      <c r="L796" s="30">
        <f t="shared" ca="1" si="75"/>
        <v>69.719241655171231</v>
      </c>
      <c r="N796" t="e">
        <f t="shared" ca="1" si="76"/>
        <v>#VALUE!</v>
      </c>
      <c r="O796">
        <f t="shared" ca="1" si="77"/>
        <v>2.4322842284146256E-3</v>
      </c>
      <c r="AE796">
        <f ca="1">VLOOKUP($B796,OFFSET(Input!$A$1,0,MATCH(Index!AE$6&amp;" Index",Input!$1:$1,0)-1,10000,2),2,0)</f>
        <v>11.25</v>
      </c>
    </row>
    <row r="797" spans="2:31" x14ac:dyDescent="0.25">
      <c r="B797" s="2">
        <v>38674</v>
      </c>
      <c r="C797">
        <f t="shared" ca="1" si="72"/>
        <v>0</v>
      </c>
      <c r="D797">
        <f t="shared" ca="1" si="73"/>
        <v>0</v>
      </c>
      <c r="E797" t="str">
        <f ca="1">IF($B797&lt;VLOOKUP(E$6&amp;" Equity",Param,4,0),"",IFERROR(VLOOKUP($B797,OFFSET(Input!$A$1,0,MATCH(Index!E$6&amp;" Equity",Input!$1:$1,0)-1,10000,2),2,0),E796))</f>
        <v/>
      </c>
      <c r="F797" s="33">
        <v>90.17</v>
      </c>
      <c r="H797">
        <f ca="1">IFERROR(VLOOKUP($B797,OFFSET(Input!$A$1,0,MATCH(Index!H$6,Input!$1:$1,0)-1,10000,2),2,0),0)</f>
        <v>0</v>
      </c>
      <c r="I797">
        <f ca="1">IFERROR(VLOOKUP($B797,OFFSET(Input!$A$1,0,MATCH(Index!I$6,Input!$1:$1,0)-1,10000,2),2,0),0)</f>
        <v>0</v>
      </c>
      <c r="K797" t="e">
        <f t="shared" ca="1" si="74"/>
        <v>#VALUE!</v>
      </c>
      <c r="L797" s="30">
        <f t="shared" ca="1" si="75"/>
        <v>69.418993154226925</v>
      </c>
      <c r="N797" t="e">
        <f t="shared" ca="1" si="76"/>
        <v>#VALUE!</v>
      </c>
      <c r="O797">
        <f t="shared" ca="1" si="77"/>
        <v>-4.3158369430573969E-3</v>
      </c>
      <c r="AE797">
        <f ca="1">VLOOKUP($B797,OFFSET(Input!$A$1,0,MATCH(Index!AE$6&amp;" Index",Input!$1:$1,0)-1,10000,2),2,0)</f>
        <v>11.12</v>
      </c>
    </row>
    <row r="798" spans="2:31" x14ac:dyDescent="0.25">
      <c r="B798" s="2">
        <v>38677</v>
      </c>
      <c r="C798">
        <f t="shared" ca="1" si="72"/>
        <v>0</v>
      </c>
      <c r="D798">
        <f t="shared" ca="1" si="73"/>
        <v>0</v>
      </c>
      <c r="E798" t="str">
        <f ca="1">IF($B798&lt;VLOOKUP(E$6&amp;" Equity",Param,4,0),"",IFERROR(VLOOKUP($B798,OFFSET(Input!$A$1,0,MATCH(Index!E$6&amp;" Equity",Input!$1:$1,0)-1,10000,2),2,0),E797))</f>
        <v/>
      </c>
      <c r="F798" s="33">
        <v>90.42</v>
      </c>
      <c r="H798">
        <f ca="1">IFERROR(VLOOKUP($B798,OFFSET(Input!$A$1,0,MATCH(Index!H$6,Input!$1:$1,0)-1,10000,2),2,0),0)</f>
        <v>0</v>
      </c>
      <c r="I798">
        <f ca="1">IFERROR(VLOOKUP($B798,OFFSET(Input!$A$1,0,MATCH(Index!I$6,Input!$1:$1,0)-1,10000,2),2,0),0)</f>
        <v>0</v>
      </c>
      <c r="K798" t="e">
        <f t="shared" ca="1" si="74"/>
        <v>#VALUE!</v>
      </c>
      <c r="L798" s="30">
        <f t="shared" ca="1" si="75"/>
        <v>69.611460142011737</v>
      </c>
      <c r="N798" t="e">
        <f t="shared" ca="1" si="76"/>
        <v>#VALUE!</v>
      </c>
      <c r="O798">
        <f t="shared" ca="1" si="77"/>
        <v>2.7687043546436767E-3</v>
      </c>
      <c r="AE798">
        <f ca="1">VLOOKUP($B798,OFFSET(Input!$A$1,0,MATCH(Index!AE$6&amp;" Index",Input!$1:$1,0)-1,10000,2),2,0)</f>
        <v>10.82</v>
      </c>
    </row>
    <row r="799" spans="2:31" x14ac:dyDescent="0.25">
      <c r="B799" s="2">
        <v>38678</v>
      </c>
      <c r="C799">
        <f t="shared" ca="1" si="72"/>
        <v>0</v>
      </c>
      <c r="D799">
        <f t="shared" ca="1" si="73"/>
        <v>0</v>
      </c>
      <c r="E799" t="str">
        <f ca="1">IF($B799&lt;VLOOKUP(E$6&amp;" Equity",Param,4,0),"",IFERROR(VLOOKUP($B799,OFFSET(Input!$A$1,0,MATCH(Index!E$6&amp;" Equity",Input!$1:$1,0)-1,10000,2),2,0),E798))</f>
        <v/>
      </c>
      <c r="F799" s="33">
        <v>90.53</v>
      </c>
      <c r="H799">
        <f ca="1">IFERROR(VLOOKUP($B799,OFFSET(Input!$A$1,0,MATCH(Index!H$6,Input!$1:$1,0)-1,10000,2),2,0),0)</f>
        <v>0</v>
      </c>
      <c r="I799">
        <f ca="1">IFERROR(VLOOKUP($B799,OFFSET(Input!$A$1,0,MATCH(Index!I$6,Input!$1:$1,0)-1,10000,2),2,0),0)</f>
        <v>0</v>
      </c>
      <c r="K799" t="e">
        <f t="shared" ca="1" si="74"/>
        <v>#VALUE!</v>
      </c>
      <c r="L799" s="30">
        <f t="shared" ca="1" si="75"/>
        <v>69.696145616637054</v>
      </c>
      <c r="N799" t="e">
        <f t="shared" ca="1" si="76"/>
        <v>#VALUE!</v>
      </c>
      <c r="O799">
        <f t="shared" ca="1" si="77"/>
        <v>1.2158056208899498E-3</v>
      </c>
      <c r="AE799">
        <f ca="1">VLOOKUP($B799,OFFSET(Input!$A$1,0,MATCH(Index!AE$6&amp;" Index",Input!$1:$1,0)-1,10000,2),2,0)</f>
        <v>10.6</v>
      </c>
    </row>
    <row r="800" spans="2:31" x14ac:dyDescent="0.25">
      <c r="B800" s="2">
        <v>38679</v>
      </c>
      <c r="C800">
        <f t="shared" ca="1" si="72"/>
        <v>0</v>
      </c>
      <c r="D800">
        <f t="shared" ca="1" si="73"/>
        <v>0</v>
      </c>
      <c r="E800" t="str">
        <f ca="1">IF($B800&lt;VLOOKUP(E$6&amp;" Equity",Param,4,0),"",IFERROR(VLOOKUP($B800,OFFSET(Input!$A$1,0,MATCH(Index!E$6&amp;" Equity",Input!$1:$1,0)-1,10000,2),2,0),E799))</f>
        <v/>
      </c>
      <c r="F800" s="33">
        <v>90.07</v>
      </c>
      <c r="H800">
        <f ca="1">IFERROR(VLOOKUP($B800,OFFSET(Input!$A$1,0,MATCH(Index!H$6,Input!$1:$1,0)-1,10000,2),2,0),0)</f>
        <v>0</v>
      </c>
      <c r="I800">
        <f ca="1">IFERROR(VLOOKUP($B800,OFFSET(Input!$A$1,0,MATCH(Index!I$6,Input!$1:$1,0)-1,10000,2),2,0),0)</f>
        <v>0</v>
      </c>
      <c r="K800" t="e">
        <f t="shared" ca="1" si="74"/>
        <v>#VALUE!</v>
      </c>
      <c r="L800" s="30">
        <f t="shared" ca="1" si="75"/>
        <v>69.342006359112986</v>
      </c>
      <c r="N800" t="e">
        <f t="shared" ca="1" si="76"/>
        <v>#VALUE!</v>
      </c>
      <c r="O800">
        <f t="shared" ca="1" si="77"/>
        <v>-5.0941416916976566E-3</v>
      </c>
      <c r="AE800">
        <f ca="1">VLOOKUP($B800,OFFSET(Input!$A$1,0,MATCH(Index!AE$6&amp;" Index",Input!$1:$1,0)-1,10000,2),2,0)</f>
        <v>10.96</v>
      </c>
    </row>
    <row r="801" spans="2:31" x14ac:dyDescent="0.25">
      <c r="B801" s="2">
        <v>38681</v>
      </c>
      <c r="C801">
        <f t="shared" ca="1" si="72"/>
        <v>0</v>
      </c>
      <c r="D801">
        <f t="shared" ca="1" si="73"/>
        <v>0</v>
      </c>
      <c r="E801" t="str">
        <f ca="1">IF($B801&lt;VLOOKUP(E$6&amp;" Equity",Param,4,0),"",IFERROR(VLOOKUP($B801,OFFSET(Input!$A$1,0,MATCH(Index!E$6&amp;" Equity",Input!$1:$1,0)-1,10000,2),2,0),E800))</f>
        <v/>
      </c>
      <c r="F801" s="33">
        <v>90.44</v>
      </c>
      <c r="H801">
        <f ca="1">IFERROR(VLOOKUP($B801,OFFSET(Input!$A$1,0,MATCH(Index!H$6,Input!$1:$1,0)-1,10000,2),2,0),0)</f>
        <v>0</v>
      </c>
      <c r="I801">
        <f ca="1">IFERROR(VLOOKUP($B801,OFFSET(Input!$A$1,0,MATCH(Index!I$6,Input!$1:$1,0)-1,10000,2),2,0),0)</f>
        <v>0</v>
      </c>
      <c r="K801" t="e">
        <f t="shared" ca="1" si="74"/>
        <v>#VALUE!</v>
      </c>
      <c r="L801" s="30">
        <f t="shared" ca="1" si="75"/>
        <v>69.626857501034522</v>
      </c>
      <c r="N801" t="e">
        <f t="shared" ca="1" si="76"/>
        <v>#VALUE!</v>
      </c>
      <c r="O801">
        <f t="shared" ca="1" si="77"/>
        <v>4.0995016141176805E-3</v>
      </c>
      <c r="AE801">
        <f ca="1">VLOOKUP($B801,OFFSET(Input!$A$1,0,MATCH(Index!AE$6&amp;" Index",Input!$1:$1,0)-1,10000,2),2,0)</f>
        <v>10.88</v>
      </c>
    </row>
    <row r="802" spans="2:31" x14ac:dyDescent="0.25">
      <c r="B802" s="2">
        <v>38684</v>
      </c>
      <c r="C802">
        <f t="shared" ca="1" si="72"/>
        <v>0</v>
      </c>
      <c r="D802">
        <f t="shared" ca="1" si="73"/>
        <v>0</v>
      </c>
      <c r="E802" t="str">
        <f ca="1">IF($B802&lt;VLOOKUP(E$6&amp;" Equity",Param,4,0),"",IFERROR(VLOOKUP($B802,OFFSET(Input!$A$1,0,MATCH(Index!E$6&amp;" Equity",Input!$1:$1,0)-1,10000,2),2,0),E801))</f>
        <v/>
      </c>
      <c r="F802" s="33">
        <v>90.96</v>
      </c>
      <c r="H802">
        <f ca="1">IFERROR(VLOOKUP($B802,OFFSET(Input!$A$1,0,MATCH(Index!H$6,Input!$1:$1,0)-1,10000,2),2,0),0)</f>
        <v>0</v>
      </c>
      <c r="I802">
        <f ca="1">IFERROR(VLOOKUP($B802,OFFSET(Input!$A$1,0,MATCH(Index!I$6,Input!$1:$1,0)-1,10000,2),2,0),0)</f>
        <v>0</v>
      </c>
      <c r="K802" t="e">
        <f t="shared" ca="1" si="74"/>
        <v>#VALUE!</v>
      </c>
      <c r="L802" s="30">
        <f t="shared" ca="1" si="75"/>
        <v>70.02718883562693</v>
      </c>
      <c r="N802" t="e">
        <f t="shared" ca="1" si="76"/>
        <v>#VALUE!</v>
      </c>
      <c r="O802">
        <f t="shared" ca="1" si="77"/>
        <v>5.7332020325115063E-3</v>
      </c>
      <c r="AE802">
        <f ca="1">VLOOKUP($B802,OFFSET(Input!$A$1,0,MATCH(Index!AE$6&amp;" Index",Input!$1:$1,0)-1,10000,2),2,0)</f>
        <v>11.84</v>
      </c>
    </row>
    <row r="803" spans="2:31" x14ac:dyDescent="0.25">
      <c r="B803" s="2">
        <v>38685</v>
      </c>
      <c r="C803">
        <f t="shared" ca="1" si="72"/>
        <v>0</v>
      </c>
      <c r="D803">
        <f t="shared" ca="1" si="73"/>
        <v>0</v>
      </c>
      <c r="E803" t="str">
        <f ca="1">IF($B803&lt;VLOOKUP(E$6&amp;" Equity",Param,4,0),"",IFERROR(VLOOKUP($B803,OFFSET(Input!$A$1,0,MATCH(Index!E$6&amp;" Equity",Input!$1:$1,0)-1,10000,2),2,0),E802))</f>
        <v/>
      </c>
      <c r="F803" s="33">
        <v>90.11</v>
      </c>
      <c r="H803">
        <f ca="1">IFERROR(VLOOKUP($B803,OFFSET(Input!$A$1,0,MATCH(Index!H$6,Input!$1:$1,0)-1,10000,2),2,0),0)</f>
        <v>0</v>
      </c>
      <c r="I803">
        <f ca="1">IFERROR(VLOOKUP($B803,OFFSET(Input!$A$1,0,MATCH(Index!I$6,Input!$1:$1,0)-1,10000,2),2,0),0)</f>
        <v>0</v>
      </c>
      <c r="K803" t="e">
        <f t="shared" ca="1" si="74"/>
        <v>#VALUE!</v>
      </c>
      <c r="L803" s="30">
        <f t="shared" ca="1" si="75"/>
        <v>69.372801077158556</v>
      </c>
      <c r="N803" t="e">
        <f t="shared" ca="1" si="76"/>
        <v>#VALUE!</v>
      </c>
      <c r="O803">
        <f t="shared" ca="1" si="77"/>
        <v>-9.3887031953347327E-3</v>
      </c>
      <c r="AE803">
        <f ca="1">VLOOKUP($B803,OFFSET(Input!$A$1,0,MATCH(Index!AE$6&amp;" Index",Input!$1:$1,0)-1,10000,2),2,0)</f>
        <v>11.89</v>
      </c>
    </row>
    <row r="804" spans="2:31" x14ac:dyDescent="0.25">
      <c r="B804" s="2">
        <v>38686</v>
      </c>
      <c r="C804">
        <f t="shared" ca="1" si="72"/>
        <v>0</v>
      </c>
      <c r="D804">
        <f t="shared" ca="1" si="73"/>
        <v>0</v>
      </c>
      <c r="E804" t="str">
        <f ca="1">IF($B804&lt;VLOOKUP(E$6&amp;" Equity",Param,4,0),"",IFERROR(VLOOKUP($B804,OFFSET(Input!$A$1,0,MATCH(Index!E$6&amp;" Equity",Input!$1:$1,0)-1,10000,2),2,0),E803))</f>
        <v/>
      </c>
      <c r="F804" s="33">
        <v>90</v>
      </c>
      <c r="H804">
        <f ca="1">IFERROR(VLOOKUP($B804,OFFSET(Input!$A$1,0,MATCH(Index!H$6,Input!$1:$1,0)-1,10000,2),2,0),0)</f>
        <v>0</v>
      </c>
      <c r="I804">
        <f ca="1">IFERROR(VLOOKUP($B804,OFFSET(Input!$A$1,0,MATCH(Index!I$6,Input!$1:$1,0)-1,10000,2),2,0),0)</f>
        <v>0</v>
      </c>
      <c r="K804" t="e">
        <f t="shared" ca="1" si="74"/>
        <v>#VALUE!</v>
      </c>
      <c r="L804" s="30">
        <f t="shared" ca="1" si="75"/>
        <v>69.288115602533239</v>
      </c>
      <c r="N804" t="e">
        <f t="shared" ca="1" si="76"/>
        <v>#VALUE!</v>
      </c>
      <c r="O804">
        <f t="shared" ca="1" si="77"/>
        <v>-1.2214759166808858E-3</v>
      </c>
      <c r="AE804">
        <f ca="1">VLOOKUP($B804,OFFSET(Input!$A$1,0,MATCH(Index!AE$6&amp;" Index",Input!$1:$1,0)-1,10000,2),2,0)</f>
        <v>12.06</v>
      </c>
    </row>
    <row r="805" spans="2:31" x14ac:dyDescent="0.25">
      <c r="B805" s="2">
        <v>38687</v>
      </c>
      <c r="C805">
        <f t="shared" ca="1" si="72"/>
        <v>1</v>
      </c>
      <c r="D805">
        <f t="shared" ca="1" si="73"/>
        <v>0</v>
      </c>
      <c r="E805" t="str">
        <f ca="1">IF($B805&lt;VLOOKUP(E$6&amp;" Equity",Param,4,0),"",IFERROR(VLOOKUP($B805,OFFSET(Input!$A$1,0,MATCH(Index!E$6&amp;" Equity",Input!$1:$1,0)-1,10000,2),2,0),E804))</f>
        <v/>
      </c>
      <c r="F805" s="33">
        <v>89.46</v>
      </c>
      <c r="H805">
        <f ca="1">IFERROR(VLOOKUP($B805,OFFSET(Input!$A$1,0,MATCH(Index!H$6,Input!$1:$1,0)-1,10000,2),2,0),0)</f>
        <v>0</v>
      </c>
      <c r="I805">
        <f ca="1">IFERROR(VLOOKUP($B805,OFFSET(Input!$A$1,0,MATCH(Index!I$6,Input!$1:$1,0)-1,10000,2),2,0),0)</f>
        <v>0.39014100000000002</v>
      </c>
      <c r="K805" t="e">
        <f t="shared" ca="1" si="74"/>
        <v>#VALUE!</v>
      </c>
      <c r="L805" s="30">
        <f t="shared" ca="1" si="75"/>
        <v>69.172743961243455</v>
      </c>
      <c r="N805" t="e">
        <f t="shared" ca="1" si="76"/>
        <v>#VALUE!</v>
      </c>
      <c r="O805">
        <f t="shared" ca="1" si="77"/>
        <v>-1.6664878197915332E-3</v>
      </c>
      <c r="AE805">
        <f ca="1">VLOOKUP($B805,OFFSET(Input!$A$1,0,MATCH(Index!AE$6&amp;" Index",Input!$1:$1,0)-1,10000,2),2,0)</f>
        <v>11.24</v>
      </c>
    </row>
    <row r="806" spans="2:31" x14ac:dyDescent="0.25">
      <c r="B806" s="2">
        <v>38688</v>
      </c>
      <c r="C806">
        <f t="shared" ca="1" si="72"/>
        <v>0</v>
      </c>
      <c r="D806">
        <f t="shared" ca="1" si="73"/>
        <v>1</v>
      </c>
      <c r="E806" t="str">
        <f ca="1">IF($B806&lt;VLOOKUP(E$6&amp;" Equity",Param,4,0),"",IFERROR(VLOOKUP($B806,OFFSET(Input!$A$1,0,MATCH(Index!E$6&amp;" Equity",Input!$1:$1,0)-1,10000,2),2,0),E805))</f>
        <v/>
      </c>
      <c r="F806" s="33">
        <v>89.5</v>
      </c>
      <c r="H806">
        <f ca="1">IFERROR(VLOOKUP($B806,OFFSET(Input!$A$1,0,MATCH(Index!H$6,Input!$1:$1,0)-1,10000,2),2,0),0)</f>
        <v>0</v>
      </c>
      <c r="I806">
        <f ca="1">IFERROR(VLOOKUP($B806,OFFSET(Input!$A$1,0,MATCH(Index!I$6,Input!$1:$1,0)-1,10000,2),2,0),0)</f>
        <v>0</v>
      </c>
      <c r="K806" t="e">
        <f t="shared" ca="1" si="74"/>
        <v>#VALUE!</v>
      </c>
      <c r="L806" s="30">
        <f t="shared" ca="1" si="75"/>
        <v>69.203672977099146</v>
      </c>
      <c r="N806" t="e">
        <f t="shared" ca="1" si="76"/>
        <v>#VALUE!</v>
      </c>
      <c r="O806">
        <f t="shared" ca="1" si="77"/>
        <v>4.4702727610773771E-4</v>
      </c>
      <c r="AE806">
        <f ca="1">VLOOKUP($B806,OFFSET(Input!$A$1,0,MATCH(Index!AE$6&amp;" Index",Input!$1:$1,0)-1,10000,2),2,0)</f>
        <v>11.01</v>
      </c>
    </row>
    <row r="807" spans="2:31" x14ac:dyDescent="0.25">
      <c r="B807" s="2">
        <v>38691</v>
      </c>
      <c r="C807">
        <f t="shared" ca="1" si="72"/>
        <v>0</v>
      </c>
      <c r="D807">
        <f t="shared" ca="1" si="73"/>
        <v>2</v>
      </c>
      <c r="E807" t="str">
        <f ca="1">IF($B807&lt;VLOOKUP(E$6&amp;" Equity",Param,4,0),"",IFERROR(VLOOKUP($B807,OFFSET(Input!$A$1,0,MATCH(Index!E$6&amp;" Equity",Input!$1:$1,0)-1,10000,2),2,0),E806))</f>
        <v/>
      </c>
      <c r="F807" s="33">
        <v>89.02</v>
      </c>
      <c r="H807">
        <f ca="1">IFERROR(VLOOKUP($B807,OFFSET(Input!$A$1,0,MATCH(Index!H$6,Input!$1:$1,0)-1,10000,2),2,0),0)</f>
        <v>0</v>
      </c>
      <c r="I807">
        <f ca="1">IFERROR(VLOOKUP($B807,OFFSET(Input!$A$1,0,MATCH(Index!I$6,Input!$1:$1,0)-1,10000,2),2,0),0)</f>
        <v>0</v>
      </c>
      <c r="K807" t="e">
        <f t="shared" ca="1" si="74"/>
        <v>#VALUE!</v>
      </c>
      <c r="L807" s="30">
        <f t="shared" ca="1" si="75"/>
        <v>68.832524786830902</v>
      </c>
      <c r="N807" t="e">
        <f t="shared" ca="1" si="76"/>
        <v>#VALUE!</v>
      </c>
      <c r="O807">
        <f t="shared" ca="1" si="77"/>
        <v>-5.3775616931014394E-3</v>
      </c>
      <c r="AE807">
        <f ca="1">VLOOKUP($B807,OFFSET(Input!$A$1,0,MATCH(Index!AE$6&amp;" Index",Input!$1:$1,0)-1,10000,2),2,0)</f>
        <v>11.6</v>
      </c>
    </row>
    <row r="808" spans="2:31" x14ac:dyDescent="0.25">
      <c r="B808" s="2">
        <v>38692</v>
      </c>
      <c r="C808">
        <f t="shared" ca="1" si="72"/>
        <v>0</v>
      </c>
      <c r="D808">
        <f t="shared" ca="1" si="73"/>
        <v>3</v>
      </c>
      <c r="E808" t="str">
        <f ca="1">IF($B808&lt;VLOOKUP(E$6&amp;" Equity",Param,4,0),"",IFERROR(VLOOKUP($B808,OFFSET(Input!$A$1,0,MATCH(Index!E$6&amp;" Equity",Input!$1:$1,0)-1,10000,2),2,0),E807))</f>
        <v/>
      </c>
      <c r="F808" s="33">
        <v>90.05</v>
      </c>
      <c r="H808">
        <f ca="1">IFERROR(VLOOKUP($B808,OFFSET(Input!$A$1,0,MATCH(Index!H$6,Input!$1:$1,0)-1,10000,2),2,0),0)</f>
        <v>0</v>
      </c>
      <c r="I808">
        <f ca="1">IFERROR(VLOOKUP($B808,OFFSET(Input!$A$1,0,MATCH(Index!I$6,Input!$1:$1,0)-1,10000,2),2,0),0)</f>
        <v>0</v>
      </c>
      <c r="K808" t="e">
        <f t="shared" ca="1" si="74"/>
        <v>#VALUE!</v>
      </c>
      <c r="L808" s="30">
        <f t="shared" ca="1" si="75"/>
        <v>69.628946945114834</v>
      </c>
      <c r="N808" t="e">
        <f t="shared" ca="1" si="76"/>
        <v>#VALUE!</v>
      </c>
      <c r="O808">
        <f t="shared" ca="1" si="77"/>
        <v>1.1504008034256734E-2</v>
      </c>
      <c r="AE808">
        <f ca="1">VLOOKUP($B808,OFFSET(Input!$A$1,0,MATCH(Index!AE$6&amp;" Index",Input!$1:$1,0)-1,10000,2),2,0)</f>
        <v>11.52</v>
      </c>
    </row>
    <row r="809" spans="2:31" x14ac:dyDescent="0.25">
      <c r="B809" s="2">
        <v>38693</v>
      </c>
      <c r="C809">
        <f t="shared" ca="1" si="72"/>
        <v>0</v>
      </c>
      <c r="D809">
        <f t="shared" ca="1" si="73"/>
        <v>4</v>
      </c>
      <c r="E809" t="str">
        <f ca="1">IF($B809&lt;VLOOKUP(E$6&amp;" Equity",Param,4,0),"",IFERROR(VLOOKUP($B809,OFFSET(Input!$A$1,0,MATCH(Index!E$6&amp;" Equity",Input!$1:$1,0)-1,10000,2),2,0),E808))</f>
        <v/>
      </c>
      <c r="F809" s="33">
        <v>89.67</v>
      </c>
      <c r="H809">
        <f ca="1">IFERROR(VLOOKUP($B809,OFFSET(Input!$A$1,0,MATCH(Index!H$6,Input!$1:$1,0)-1,10000,2),2,0),0)</f>
        <v>0</v>
      </c>
      <c r="I809">
        <f ca="1">IFERROR(VLOOKUP($B809,OFFSET(Input!$A$1,0,MATCH(Index!I$6,Input!$1:$1,0)-1,10000,2),2,0),0)</f>
        <v>0</v>
      </c>
      <c r="K809" t="e">
        <f t="shared" ca="1" si="74"/>
        <v>#VALUE!</v>
      </c>
      <c r="L809" s="30">
        <f t="shared" ca="1" si="75"/>
        <v>69.335121294485816</v>
      </c>
      <c r="N809" t="e">
        <f t="shared" ca="1" si="76"/>
        <v>#VALUE!</v>
      </c>
      <c r="O809">
        <f t="shared" ca="1" si="77"/>
        <v>-4.2288066580088548E-3</v>
      </c>
      <c r="AE809">
        <f ca="1">VLOOKUP($B809,OFFSET(Input!$A$1,0,MATCH(Index!AE$6&amp;" Index",Input!$1:$1,0)-1,10000,2),2,0)</f>
        <v>12.18</v>
      </c>
    </row>
    <row r="810" spans="2:31" x14ac:dyDescent="0.25">
      <c r="B810" s="2">
        <v>38694</v>
      </c>
      <c r="C810">
        <f t="shared" ca="1" si="72"/>
        <v>0</v>
      </c>
      <c r="D810">
        <f t="shared" ca="1" si="73"/>
        <v>5</v>
      </c>
      <c r="E810" t="str">
        <f ca="1">IF($B810&lt;VLOOKUP(E$6&amp;" Equity",Param,4,0),"",IFERROR(VLOOKUP($B810,OFFSET(Input!$A$1,0,MATCH(Index!E$6&amp;" Equity",Input!$1:$1,0)-1,10000,2),2,0),E809))</f>
        <v/>
      </c>
      <c r="F810" s="33">
        <v>90.34</v>
      </c>
      <c r="H810">
        <f ca="1">IFERROR(VLOOKUP($B810,OFFSET(Input!$A$1,0,MATCH(Index!H$6,Input!$1:$1,0)-1,10000,2),2,0),0)</f>
        <v>0</v>
      </c>
      <c r="I810">
        <f ca="1">IFERROR(VLOOKUP($B810,OFFSET(Input!$A$1,0,MATCH(Index!I$6,Input!$1:$1,0)-1,10000,2),2,0),0)</f>
        <v>0</v>
      </c>
      <c r="K810" t="e">
        <f t="shared" ca="1" si="74"/>
        <v>#VALUE!</v>
      </c>
      <c r="L810" s="30">
        <f t="shared" ca="1" si="75"/>
        <v>69.853182310068576</v>
      </c>
      <c r="N810" t="e">
        <f t="shared" ca="1" si="76"/>
        <v>#VALUE!</v>
      </c>
      <c r="O810">
        <f t="shared" ca="1" si="77"/>
        <v>7.4440652625019288E-3</v>
      </c>
      <c r="AE810">
        <f ca="1">VLOOKUP($B810,OFFSET(Input!$A$1,0,MATCH(Index!AE$6&amp;" Index",Input!$1:$1,0)-1,10000,2),2,0)</f>
        <v>12.21</v>
      </c>
    </row>
    <row r="811" spans="2:31" x14ac:dyDescent="0.25">
      <c r="B811" s="2">
        <v>38695</v>
      </c>
      <c r="C811">
        <f t="shared" ca="1" si="72"/>
        <v>0</v>
      </c>
      <c r="D811">
        <f t="shared" ca="1" si="73"/>
        <v>0</v>
      </c>
      <c r="E811" t="str">
        <f ca="1">IF($B811&lt;VLOOKUP(E$6&amp;" Equity",Param,4,0),"",IFERROR(VLOOKUP($B811,OFFSET(Input!$A$1,0,MATCH(Index!E$6&amp;" Equity",Input!$1:$1,0)-1,10000,2),2,0),E810))</f>
        <v/>
      </c>
      <c r="F811" s="33">
        <v>89.53</v>
      </c>
      <c r="H811">
        <f ca="1">IFERROR(VLOOKUP($B811,OFFSET(Input!$A$1,0,MATCH(Index!H$6,Input!$1:$1,0)-1,10000,2),2,0),0)</f>
        <v>0</v>
      </c>
      <c r="I811">
        <f ca="1">IFERROR(VLOOKUP($B811,OFFSET(Input!$A$1,0,MATCH(Index!I$6,Input!$1:$1,0)-1,10000,2),2,0),0)</f>
        <v>0</v>
      </c>
      <c r="K811" t="e">
        <f t="shared" ca="1" si="74"/>
        <v>#VALUE!</v>
      </c>
      <c r="L811" s="30">
        <f t="shared" ca="1" si="75"/>
        <v>69.226869738990914</v>
      </c>
      <c r="N811" t="e">
        <f t="shared" ca="1" si="76"/>
        <v>#VALUE!</v>
      </c>
      <c r="O811">
        <f t="shared" ca="1" si="77"/>
        <v>-9.0065655803935208E-3</v>
      </c>
      <c r="AE811">
        <f ca="1">VLOOKUP($B811,OFFSET(Input!$A$1,0,MATCH(Index!AE$6&amp;" Index",Input!$1:$1,0)-1,10000,2),2,0)</f>
        <v>11.69</v>
      </c>
    </row>
    <row r="812" spans="2:31" x14ac:dyDescent="0.25">
      <c r="B812" s="2">
        <v>38698</v>
      </c>
      <c r="C812">
        <f t="shared" ca="1" si="72"/>
        <v>0</v>
      </c>
      <c r="D812">
        <f t="shared" ca="1" si="73"/>
        <v>0</v>
      </c>
      <c r="E812" t="str">
        <f ca="1">IF($B812&lt;VLOOKUP(E$6&amp;" Equity",Param,4,0),"",IFERROR(VLOOKUP($B812,OFFSET(Input!$A$1,0,MATCH(Index!E$6&amp;" Equity",Input!$1:$1,0)-1,10000,2),2,0),E811))</f>
        <v/>
      </c>
      <c r="F812" s="33">
        <v>89.38</v>
      </c>
      <c r="H812">
        <f ca="1">IFERROR(VLOOKUP($B812,OFFSET(Input!$A$1,0,MATCH(Index!H$6,Input!$1:$1,0)-1,10000,2),2,0),0)</f>
        <v>0</v>
      </c>
      <c r="I812">
        <f ca="1">IFERROR(VLOOKUP($B812,OFFSET(Input!$A$1,0,MATCH(Index!I$6,Input!$1:$1,0)-1,10000,2),2,0),0)</f>
        <v>0</v>
      </c>
      <c r="K812" t="e">
        <f t="shared" ca="1" si="74"/>
        <v>#VALUE!</v>
      </c>
      <c r="L812" s="30">
        <f t="shared" ca="1" si="75"/>
        <v>69.110885929532088</v>
      </c>
      <c r="N812" t="e">
        <f t="shared" ca="1" si="76"/>
        <v>#VALUE!</v>
      </c>
      <c r="O812">
        <f t="shared" ca="1" si="77"/>
        <v>-1.6768211407592031E-3</v>
      </c>
      <c r="AE812">
        <f ca="1">VLOOKUP($B812,OFFSET(Input!$A$1,0,MATCH(Index!AE$6&amp;" Index",Input!$1:$1,0)-1,10000,2),2,0)</f>
        <v>11.47</v>
      </c>
    </row>
    <row r="813" spans="2:31" x14ac:dyDescent="0.25">
      <c r="B813" s="2">
        <v>38699</v>
      </c>
      <c r="C813">
        <f t="shared" ca="1" si="72"/>
        <v>0</v>
      </c>
      <c r="D813">
        <f t="shared" ca="1" si="73"/>
        <v>0</v>
      </c>
      <c r="E813" t="str">
        <f ca="1">IF($B813&lt;VLOOKUP(E$6&amp;" Equity",Param,4,0),"",IFERROR(VLOOKUP($B813,OFFSET(Input!$A$1,0,MATCH(Index!E$6&amp;" Equity",Input!$1:$1,0)-1,10000,2),2,0),E812))</f>
        <v/>
      </c>
      <c r="F813" s="33">
        <v>89.68</v>
      </c>
      <c r="H813">
        <f ca="1">IFERROR(VLOOKUP($B813,OFFSET(Input!$A$1,0,MATCH(Index!H$6,Input!$1:$1,0)-1,10000,2),2,0),0)</f>
        <v>0</v>
      </c>
      <c r="I813">
        <f ca="1">IFERROR(VLOOKUP($B813,OFFSET(Input!$A$1,0,MATCH(Index!I$6,Input!$1:$1,0)-1,10000,2),2,0),0)</f>
        <v>0</v>
      </c>
      <c r="K813" t="e">
        <f t="shared" ca="1" si="74"/>
        <v>#VALUE!</v>
      </c>
      <c r="L813" s="30">
        <f t="shared" ca="1" si="75"/>
        <v>69.342853548449753</v>
      </c>
      <c r="N813" t="e">
        <f t="shared" ca="1" si="76"/>
        <v>#VALUE!</v>
      </c>
      <c r="O813">
        <f t="shared" ca="1" si="77"/>
        <v>3.350835258599221E-3</v>
      </c>
      <c r="AE813">
        <f ca="1">VLOOKUP($B813,OFFSET(Input!$A$1,0,MATCH(Index!AE$6&amp;" Index",Input!$1:$1,0)-1,10000,2),2,0)</f>
        <v>11.11</v>
      </c>
    </row>
    <row r="814" spans="2:31" x14ac:dyDescent="0.25">
      <c r="B814" s="2">
        <v>38700</v>
      </c>
      <c r="C814">
        <f t="shared" ca="1" si="72"/>
        <v>0</v>
      </c>
      <c r="D814">
        <f t="shared" ca="1" si="73"/>
        <v>0</v>
      </c>
      <c r="E814" t="str">
        <f ca="1">IF($B814&lt;VLOOKUP(E$6&amp;" Equity",Param,4,0),"",IFERROR(VLOOKUP($B814,OFFSET(Input!$A$1,0,MATCH(Index!E$6&amp;" Equity",Input!$1:$1,0)-1,10000,2),2,0),E813))</f>
        <v/>
      </c>
      <c r="F814" s="33">
        <v>90.6</v>
      </c>
      <c r="H814">
        <f ca="1">IFERROR(VLOOKUP($B814,OFFSET(Input!$A$1,0,MATCH(Index!H$6,Input!$1:$1,0)-1,10000,2),2,0),0)</f>
        <v>0</v>
      </c>
      <c r="I814">
        <f ca="1">IFERROR(VLOOKUP($B814,OFFSET(Input!$A$1,0,MATCH(Index!I$6,Input!$1:$1,0)-1,10000,2),2,0),0)</f>
        <v>0</v>
      </c>
      <c r="K814" t="e">
        <f t="shared" ca="1" si="74"/>
        <v>#VALUE!</v>
      </c>
      <c r="L814" s="30">
        <f t="shared" ca="1" si="75"/>
        <v>70.054220913130536</v>
      </c>
      <c r="N814" t="e">
        <f t="shared" ca="1" si="76"/>
        <v>#VALUE!</v>
      </c>
      <c r="O814">
        <f t="shared" ca="1" si="77"/>
        <v>1.0206434285029009E-2</v>
      </c>
      <c r="AE814">
        <f ca="1">VLOOKUP($B814,OFFSET(Input!$A$1,0,MATCH(Index!AE$6&amp;" Index",Input!$1:$1,0)-1,10000,2),2,0)</f>
        <v>10.48</v>
      </c>
    </row>
    <row r="815" spans="2:31" x14ac:dyDescent="0.25">
      <c r="B815" s="2">
        <v>38701</v>
      </c>
      <c r="C815">
        <f t="shared" ca="1" si="72"/>
        <v>0</v>
      </c>
      <c r="D815">
        <f t="shared" ca="1" si="73"/>
        <v>0</v>
      </c>
      <c r="E815" t="str">
        <f ca="1">IF($B815&lt;VLOOKUP(E$6&amp;" Equity",Param,4,0),"",IFERROR(VLOOKUP($B815,OFFSET(Input!$A$1,0,MATCH(Index!E$6&amp;" Equity",Input!$1:$1,0)-1,10000,2),2,0),E814))</f>
        <v/>
      </c>
      <c r="F815" s="33">
        <v>90.39</v>
      </c>
      <c r="H815">
        <f ca="1">IFERROR(VLOOKUP($B815,OFFSET(Input!$A$1,0,MATCH(Index!H$6,Input!$1:$1,0)-1,10000,2),2,0),0)</f>
        <v>0</v>
      </c>
      <c r="I815">
        <f ca="1">IFERROR(VLOOKUP($B815,OFFSET(Input!$A$1,0,MATCH(Index!I$6,Input!$1:$1,0)-1,10000,2),2,0),0)</f>
        <v>0</v>
      </c>
      <c r="K815" t="e">
        <f t="shared" ca="1" si="74"/>
        <v>#VALUE!</v>
      </c>
      <c r="L815" s="30">
        <f t="shared" ca="1" si="75"/>
        <v>69.891843579888175</v>
      </c>
      <c r="N815" t="e">
        <f t="shared" ca="1" si="76"/>
        <v>#VALUE!</v>
      </c>
      <c r="O815">
        <f t="shared" ca="1" si="77"/>
        <v>-2.320571238614177E-3</v>
      </c>
      <c r="AE815">
        <f ca="1">VLOOKUP($B815,OFFSET(Input!$A$1,0,MATCH(Index!AE$6&amp;" Index",Input!$1:$1,0)-1,10000,2),2,0)</f>
        <v>10.73</v>
      </c>
    </row>
    <row r="816" spans="2:31" x14ac:dyDescent="0.25">
      <c r="B816" s="2">
        <v>38702</v>
      </c>
      <c r="C816">
        <f t="shared" ca="1" si="72"/>
        <v>0</v>
      </c>
      <c r="D816">
        <f t="shared" ca="1" si="73"/>
        <v>0</v>
      </c>
      <c r="E816" t="str">
        <f ca="1">IF($B816&lt;VLOOKUP(E$6&amp;" Equity",Param,4,0),"",IFERROR(VLOOKUP($B816,OFFSET(Input!$A$1,0,MATCH(Index!E$6&amp;" Equity",Input!$1:$1,0)-1,10000,2),2,0),E815))</f>
        <v/>
      </c>
      <c r="F816" s="33">
        <v>90.74</v>
      </c>
      <c r="H816">
        <f ca="1">IFERROR(VLOOKUP($B816,OFFSET(Input!$A$1,0,MATCH(Index!H$6,Input!$1:$1,0)-1,10000,2),2,0),0)</f>
        <v>0</v>
      </c>
      <c r="I816">
        <f ca="1">IFERROR(VLOOKUP($B816,OFFSET(Input!$A$1,0,MATCH(Index!I$6,Input!$1:$1,0)-1,10000,2),2,0),0)</f>
        <v>0</v>
      </c>
      <c r="K816" t="e">
        <f t="shared" ca="1" si="74"/>
        <v>#VALUE!</v>
      </c>
      <c r="L816" s="30">
        <f t="shared" ca="1" si="75"/>
        <v>70.162472468625438</v>
      </c>
      <c r="N816" t="e">
        <f t="shared" ca="1" si="76"/>
        <v>#VALUE!</v>
      </c>
      <c r="O816">
        <f t="shared" ca="1" si="77"/>
        <v>3.8646324254983096E-3</v>
      </c>
      <c r="AE816">
        <f ca="1">VLOOKUP($B816,OFFSET(Input!$A$1,0,MATCH(Index!AE$6&amp;" Index",Input!$1:$1,0)-1,10000,2),2,0)</f>
        <v>10.68</v>
      </c>
    </row>
    <row r="817" spans="2:31" x14ac:dyDescent="0.25">
      <c r="B817" s="2">
        <v>38705</v>
      </c>
      <c r="C817">
        <f t="shared" ca="1" si="72"/>
        <v>0</v>
      </c>
      <c r="D817">
        <f t="shared" ca="1" si="73"/>
        <v>0</v>
      </c>
      <c r="E817" t="str">
        <f ca="1">IF($B817&lt;VLOOKUP(E$6&amp;" Equity",Param,4,0),"",IFERROR(VLOOKUP($B817,OFFSET(Input!$A$1,0,MATCH(Index!E$6&amp;" Equity",Input!$1:$1,0)-1,10000,2),2,0),E816))</f>
        <v/>
      </c>
      <c r="F817" s="33">
        <v>90.84</v>
      </c>
      <c r="H817">
        <f ca="1">IFERROR(VLOOKUP($B817,OFFSET(Input!$A$1,0,MATCH(Index!H$6,Input!$1:$1,0)-1,10000,2),2,0),0)</f>
        <v>0</v>
      </c>
      <c r="I817">
        <f ca="1">IFERROR(VLOOKUP($B817,OFFSET(Input!$A$1,0,MATCH(Index!I$6,Input!$1:$1,0)-1,10000,2),2,0),0)</f>
        <v>0</v>
      </c>
      <c r="K817" t="e">
        <f t="shared" ca="1" si="74"/>
        <v>#VALUE!</v>
      </c>
      <c r="L817" s="30">
        <f t="shared" ca="1" si="75"/>
        <v>70.239795008264664</v>
      </c>
      <c r="N817" t="e">
        <f t="shared" ca="1" si="76"/>
        <v>#VALUE!</v>
      </c>
      <c r="O817">
        <f t="shared" ca="1" si="77"/>
        <v>1.1014430015400633E-3</v>
      </c>
      <c r="AE817">
        <f ca="1">VLOOKUP($B817,OFFSET(Input!$A$1,0,MATCH(Index!AE$6&amp;" Index",Input!$1:$1,0)-1,10000,2),2,0)</f>
        <v>11.38</v>
      </c>
    </row>
    <row r="818" spans="2:31" x14ac:dyDescent="0.25">
      <c r="B818" s="2">
        <v>38706</v>
      </c>
      <c r="C818">
        <f t="shared" ca="1" si="72"/>
        <v>0</v>
      </c>
      <c r="D818">
        <f t="shared" ca="1" si="73"/>
        <v>0</v>
      </c>
      <c r="E818" t="str">
        <f ca="1">IF($B818&lt;VLOOKUP(E$6&amp;" Equity",Param,4,0),"",IFERROR(VLOOKUP($B818,OFFSET(Input!$A$1,0,MATCH(Index!E$6&amp;" Equity",Input!$1:$1,0)-1,10000,2),2,0),E817))</f>
        <v/>
      </c>
      <c r="F818" s="33">
        <v>90.67</v>
      </c>
      <c r="H818">
        <f ca="1">IFERROR(VLOOKUP($B818,OFFSET(Input!$A$1,0,MATCH(Index!H$6,Input!$1:$1,0)-1,10000,2),2,0),0)</f>
        <v>0</v>
      </c>
      <c r="I818">
        <f ca="1">IFERROR(VLOOKUP($B818,OFFSET(Input!$A$1,0,MATCH(Index!I$6,Input!$1:$1,0)-1,10000,2),2,0),0)</f>
        <v>0</v>
      </c>
      <c r="K818" t="e">
        <f t="shared" ca="1" si="74"/>
        <v>#VALUE!</v>
      </c>
      <c r="L818" s="30">
        <f t="shared" ca="1" si="75"/>
        <v>70.108346690877994</v>
      </c>
      <c r="N818" t="e">
        <f t="shared" ca="1" si="76"/>
        <v>#VALUE!</v>
      </c>
      <c r="O818">
        <f t="shared" ca="1" si="77"/>
        <v>-1.8731755793929751E-3</v>
      </c>
      <c r="AE818">
        <f ca="1">VLOOKUP($B818,OFFSET(Input!$A$1,0,MATCH(Index!AE$6&amp;" Index",Input!$1:$1,0)-1,10000,2),2,0)</f>
        <v>11.19</v>
      </c>
    </row>
    <row r="819" spans="2:31" x14ac:dyDescent="0.25">
      <c r="B819" s="2">
        <v>38707</v>
      </c>
      <c r="C819">
        <f t="shared" ca="1" si="72"/>
        <v>0</v>
      </c>
      <c r="D819">
        <f t="shared" ca="1" si="73"/>
        <v>0</v>
      </c>
      <c r="E819" t="str">
        <f ca="1">IF($B819&lt;VLOOKUP(E$6&amp;" Equity",Param,4,0),"",IFERROR(VLOOKUP($B819,OFFSET(Input!$A$1,0,MATCH(Index!E$6&amp;" Equity",Input!$1:$1,0)-1,10000,2),2,0),E818))</f>
        <v/>
      </c>
      <c r="F819" s="33">
        <v>90.52</v>
      </c>
      <c r="H819">
        <f ca="1">IFERROR(VLOOKUP($B819,OFFSET(Input!$A$1,0,MATCH(Index!H$6,Input!$1:$1,0)-1,10000,2),2,0),0)</f>
        <v>0</v>
      </c>
      <c r="I819">
        <f ca="1">IFERROR(VLOOKUP($B819,OFFSET(Input!$A$1,0,MATCH(Index!I$6,Input!$1:$1,0)-1,10000,2),2,0),0)</f>
        <v>0</v>
      </c>
      <c r="K819" t="e">
        <f t="shared" ca="1" si="74"/>
        <v>#VALUE!</v>
      </c>
      <c r="L819" s="30">
        <f t="shared" ca="1" si="75"/>
        <v>69.992362881419169</v>
      </c>
      <c r="N819" t="e">
        <f t="shared" ca="1" si="76"/>
        <v>#VALUE!</v>
      </c>
      <c r="O819">
        <f t="shared" ca="1" si="77"/>
        <v>-1.6557208926281347E-3</v>
      </c>
      <c r="AE819">
        <f ca="1">VLOOKUP($B819,OFFSET(Input!$A$1,0,MATCH(Index!AE$6&amp;" Index",Input!$1:$1,0)-1,10000,2),2,0)</f>
        <v>10.81</v>
      </c>
    </row>
    <row r="820" spans="2:31" x14ac:dyDescent="0.25">
      <c r="B820" s="2">
        <v>38708</v>
      </c>
      <c r="C820">
        <f t="shared" ca="1" si="72"/>
        <v>0</v>
      </c>
      <c r="D820">
        <f t="shared" ca="1" si="73"/>
        <v>0</v>
      </c>
      <c r="E820" t="str">
        <f ca="1">IF($B820&lt;VLOOKUP(E$6&amp;" Equity",Param,4,0),"",IFERROR(VLOOKUP($B820,OFFSET(Input!$A$1,0,MATCH(Index!E$6&amp;" Equity",Input!$1:$1,0)-1,10000,2),2,0),E819))</f>
        <v/>
      </c>
      <c r="F820" s="33">
        <v>91.23</v>
      </c>
      <c r="H820">
        <f ca="1">IFERROR(VLOOKUP($B820,OFFSET(Input!$A$1,0,MATCH(Index!H$6,Input!$1:$1,0)-1,10000,2),2,0),0)</f>
        <v>0</v>
      </c>
      <c r="I820">
        <f ca="1">IFERROR(VLOOKUP($B820,OFFSET(Input!$A$1,0,MATCH(Index!I$6,Input!$1:$1,0)-1,10000,2),2,0),0)</f>
        <v>0</v>
      </c>
      <c r="K820" t="e">
        <f t="shared" ca="1" si="74"/>
        <v>#VALUE!</v>
      </c>
      <c r="L820" s="30">
        <f t="shared" ca="1" si="75"/>
        <v>70.541352912857604</v>
      </c>
      <c r="N820" t="e">
        <f t="shared" ca="1" si="76"/>
        <v>#VALUE!</v>
      </c>
      <c r="O820">
        <f t="shared" ca="1" si="77"/>
        <v>7.812969592046342E-3</v>
      </c>
      <c r="AE820">
        <f ca="1">VLOOKUP($B820,OFFSET(Input!$A$1,0,MATCH(Index!AE$6&amp;" Index",Input!$1:$1,0)-1,10000,2),2,0)</f>
        <v>10.29</v>
      </c>
    </row>
    <row r="821" spans="2:31" x14ac:dyDescent="0.25">
      <c r="B821" s="2">
        <v>38709</v>
      </c>
      <c r="C821">
        <f t="shared" ca="1" si="72"/>
        <v>0</v>
      </c>
      <c r="D821">
        <f t="shared" ca="1" si="73"/>
        <v>0</v>
      </c>
      <c r="E821" t="str">
        <f ca="1">IF($B821&lt;VLOOKUP(E$6&amp;" Equity",Param,4,0),"",IFERROR(VLOOKUP($B821,OFFSET(Input!$A$1,0,MATCH(Index!E$6&amp;" Equity",Input!$1:$1,0)-1,10000,2),2,0),E820))</f>
        <v/>
      </c>
      <c r="F821" s="33">
        <v>91.87</v>
      </c>
      <c r="H821">
        <f ca="1">IFERROR(VLOOKUP($B821,OFFSET(Input!$A$1,0,MATCH(Index!H$6,Input!$1:$1,0)-1,10000,2),2,0),0)</f>
        <v>0</v>
      </c>
      <c r="I821">
        <f ca="1">IFERROR(VLOOKUP($B821,OFFSET(Input!$A$1,0,MATCH(Index!I$6,Input!$1:$1,0)-1,10000,2),2,0),0)</f>
        <v>0</v>
      </c>
      <c r="K821" t="e">
        <f t="shared" ca="1" si="74"/>
        <v>#VALUE!</v>
      </c>
      <c r="L821" s="30">
        <f t="shared" ca="1" si="75"/>
        <v>71.036217166548596</v>
      </c>
      <c r="N821" t="e">
        <f t="shared" ca="1" si="76"/>
        <v>#VALUE!</v>
      </c>
      <c r="O821">
        <f t="shared" ca="1" si="77"/>
        <v>6.9907439259922167E-3</v>
      </c>
      <c r="AE821">
        <f ca="1">VLOOKUP($B821,OFFSET(Input!$A$1,0,MATCH(Index!AE$6&amp;" Index",Input!$1:$1,0)-1,10000,2),2,0)</f>
        <v>10.27</v>
      </c>
    </row>
    <row r="822" spans="2:31" x14ac:dyDescent="0.25">
      <c r="B822" s="2">
        <v>38713</v>
      </c>
      <c r="C822">
        <f t="shared" ca="1" si="72"/>
        <v>0</v>
      </c>
      <c r="D822">
        <f t="shared" ca="1" si="73"/>
        <v>0</v>
      </c>
      <c r="E822" t="str">
        <f ca="1">IF($B822&lt;VLOOKUP(E$6&amp;" Equity",Param,4,0),"",IFERROR(VLOOKUP($B822,OFFSET(Input!$A$1,0,MATCH(Index!E$6&amp;" Equity",Input!$1:$1,0)-1,10000,2),2,0),E821))</f>
        <v/>
      </c>
      <c r="F822" s="33">
        <v>92.55</v>
      </c>
      <c r="H822">
        <f ca="1">IFERROR(VLOOKUP($B822,OFFSET(Input!$A$1,0,MATCH(Index!H$6,Input!$1:$1,0)-1,10000,2),2,0),0)</f>
        <v>0</v>
      </c>
      <c r="I822">
        <f ca="1">IFERROR(VLOOKUP($B822,OFFSET(Input!$A$1,0,MATCH(Index!I$6,Input!$1:$1,0)-1,10000,2),2,0),0)</f>
        <v>0</v>
      </c>
      <c r="K822" t="e">
        <f t="shared" ca="1" si="74"/>
        <v>#VALUE!</v>
      </c>
      <c r="L822" s="30">
        <f t="shared" ca="1" si="75"/>
        <v>71.562010436095264</v>
      </c>
      <c r="N822" t="e">
        <f t="shared" ca="1" si="76"/>
        <v>#VALUE!</v>
      </c>
      <c r="O822">
        <f t="shared" ca="1" si="77"/>
        <v>7.3745047361313664E-3</v>
      </c>
      <c r="AE822">
        <f ca="1">VLOOKUP($B822,OFFSET(Input!$A$1,0,MATCH(Index!AE$6&amp;" Index",Input!$1:$1,0)-1,10000,2),2,0)</f>
        <v>11.57</v>
      </c>
    </row>
    <row r="823" spans="2:31" x14ac:dyDescent="0.25">
      <c r="B823" s="2">
        <v>38714</v>
      </c>
      <c r="C823">
        <f t="shared" ca="1" si="72"/>
        <v>0</v>
      </c>
      <c r="D823">
        <f t="shared" ca="1" si="73"/>
        <v>0</v>
      </c>
      <c r="E823" t="str">
        <f ca="1">IF($B823&lt;VLOOKUP(E$6&amp;" Equity",Param,4,0),"",IFERROR(VLOOKUP($B823,OFFSET(Input!$A$1,0,MATCH(Index!E$6&amp;" Equity",Input!$1:$1,0)-1,10000,2),2,0),E822))</f>
        <v/>
      </c>
      <c r="F823" s="33">
        <v>91.91</v>
      </c>
      <c r="H823">
        <f ca="1">IFERROR(VLOOKUP($B823,OFFSET(Input!$A$1,0,MATCH(Index!H$6,Input!$1:$1,0)-1,10000,2),2,0),0)</f>
        <v>0</v>
      </c>
      <c r="I823">
        <f ca="1">IFERROR(VLOOKUP($B823,OFFSET(Input!$A$1,0,MATCH(Index!I$6,Input!$1:$1,0)-1,10000,2),2,0),0)</f>
        <v>0.382544</v>
      </c>
      <c r="K823" t="e">
        <f t="shared" ca="1" si="74"/>
        <v>#VALUE!</v>
      </c>
      <c r="L823" s="30">
        <f t="shared" ca="1" si="75"/>
        <v>71.362938918441714</v>
      </c>
      <c r="N823" t="e">
        <f t="shared" ca="1" si="76"/>
        <v>#VALUE!</v>
      </c>
      <c r="O823">
        <f t="shared" ca="1" si="77"/>
        <v>-2.7856808385907567E-3</v>
      </c>
      <c r="AE823">
        <f ca="1">VLOOKUP($B823,OFFSET(Input!$A$1,0,MATCH(Index!AE$6&amp;" Index",Input!$1:$1,0)-1,10000,2),2,0)</f>
        <v>11.35</v>
      </c>
    </row>
    <row r="824" spans="2:31" x14ac:dyDescent="0.25">
      <c r="B824" s="2">
        <v>38715</v>
      </c>
      <c r="C824">
        <f t="shared" ca="1" si="72"/>
        <v>0</v>
      </c>
      <c r="D824">
        <f t="shared" ca="1" si="73"/>
        <v>0</v>
      </c>
      <c r="E824" t="str">
        <f ca="1">IF($B824&lt;VLOOKUP(E$6&amp;" Equity",Param,4,0),"",IFERROR(VLOOKUP($B824,OFFSET(Input!$A$1,0,MATCH(Index!E$6&amp;" Equity",Input!$1:$1,0)-1,10000,2),2,0),E823))</f>
        <v/>
      </c>
      <c r="F824" s="33">
        <v>92.11</v>
      </c>
      <c r="H824">
        <f ca="1">IFERROR(VLOOKUP($B824,OFFSET(Input!$A$1,0,MATCH(Index!H$6,Input!$1:$1,0)-1,10000,2),2,0),0)</f>
        <v>0</v>
      </c>
      <c r="I824">
        <f ca="1">IFERROR(VLOOKUP($B824,OFFSET(Input!$A$1,0,MATCH(Index!I$6,Input!$1:$1,0)-1,10000,2),2,0),0)</f>
        <v>0</v>
      </c>
      <c r="K824" t="e">
        <f t="shared" ca="1" si="74"/>
        <v>#VALUE!</v>
      </c>
      <c r="L824" s="30">
        <f t="shared" ca="1" si="75"/>
        <v>71.518227655071996</v>
      </c>
      <c r="N824" t="e">
        <f t="shared" ca="1" si="76"/>
        <v>#VALUE!</v>
      </c>
      <c r="O824">
        <f t="shared" ca="1" si="77"/>
        <v>2.1736776301262118E-3</v>
      </c>
      <c r="AE824">
        <f ca="1">VLOOKUP($B824,OFFSET(Input!$A$1,0,MATCH(Index!AE$6&amp;" Index",Input!$1:$1,0)-1,10000,2),2,0)</f>
        <v>11.61</v>
      </c>
    </row>
    <row r="825" spans="2:31" x14ac:dyDescent="0.25">
      <c r="B825" s="2">
        <v>38716</v>
      </c>
      <c r="C825">
        <f t="shared" ca="1" si="72"/>
        <v>0</v>
      </c>
      <c r="D825">
        <f t="shared" ca="1" si="73"/>
        <v>0</v>
      </c>
      <c r="E825" t="str">
        <f ca="1">IF($B825&lt;VLOOKUP(E$6&amp;" Equity",Param,4,0),"",IFERROR(VLOOKUP($B825,OFFSET(Input!$A$1,0,MATCH(Index!E$6&amp;" Equity",Input!$1:$1,0)-1,10000,2),2,0),E824))</f>
        <v/>
      </c>
      <c r="F825" s="33">
        <v>91.83</v>
      </c>
      <c r="H825">
        <f ca="1">IFERROR(VLOOKUP($B825,OFFSET(Input!$A$1,0,MATCH(Index!H$6,Input!$1:$1,0)-1,10000,2),2,0),0)</f>
        <v>0</v>
      </c>
      <c r="I825">
        <f ca="1">IFERROR(VLOOKUP($B825,OFFSET(Input!$A$1,0,MATCH(Index!I$6,Input!$1:$1,0)-1,10000,2),2,0),0)</f>
        <v>0</v>
      </c>
      <c r="K825" t="e">
        <f t="shared" ca="1" si="74"/>
        <v>#VALUE!</v>
      </c>
      <c r="L825" s="30">
        <f t="shared" ca="1" si="75"/>
        <v>71.300823423789609</v>
      </c>
      <c r="N825" t="e">
        <f t="shared" ca="1" si="76"/>
        <v>#VALUE!</v>
      </c>
      <c r="O825">
        <f t="shared" ca="1" si="77"/>
        <v>-3.0444733747135092E-3</v>
      </c>
      <c r="AE825">
        <f ca="1">VLOOKUP($B825,OFFSET(Input!$A$1,0,MATCH(Index!AE$6&amp;" Index",Input!$1:$1,0)-1,10000,2),2,0)</f>
        <v>12.07</v>
      </c>
    </row>
    <row r="826" spans="2:31" x14ac:dyDescent="0.25">
      <c r="B826" s="2">
        <v>38720</v>
      </c>
      <c r="C826">
        <f t="shared" ca="1" si="72"/>
        <v>1</v>
      </c>
      <c r="D826">
        <f t="shared" ca="1" si="73"/>
        <v>0</v>
      </c>
      <c r="E826" t="str">
        <f ca="1">IF($B826&lt;VLOOKUP(E$6&amp;" Equity",Param,4,0),"",IFERROR(VLOOKUP($B826,OFFSET(Input!$A$1,0,MATCH(Index!E$6&amp;" Equity",Input!$1:$1,0)-1,10000,2),2,0),E825))</f>
        <v/>
      </c>
      <c r="F826" s="33">
        <v>91.76</v>
      </c>
      <c r="H826">
        <f ca="1">IFERROR(VLOOKUP($B826,OFFSET(Input!$A$1,0,MATCH(Index!H$6,Input!$1:$1,0)-1,10000,2),2,0),0)</f>
        <v>0</v>
      </c>
      <c r="I826">
        <f ca="1">IFERROR(VLOOKUP($B826,OFFSET(Input!$A$1,0,MATCH(Index!I$6,Input!$1:$1,0)-1,10000,2),2,0),0)</f>
        <v>0</v>
      </c>
      <c r="K826" t="e">
        <f t="shared" ca="1" si="74"/>
        <v>#VALUE!</v>
      </c>
      <c r="L826" s="30">
        <f t="shared" ca="1" si="75"/>
        <v>71.246472365969026</v>
      </c>
      <c r="N826" t="e">
        <f t="shared" ca="1" si="76"/>
        <v>#VALUE!</v>
      </c>
      <c r="O826">
        <f t="shared" ca="1" si="77"/>
        <v>-7.6256880431545195E-4</v>
      </c>
      <c r="AE826">
        <f ca="1">VLOOKUP($B826,OFFSET(Input!$A$1,0,MATCH(Index!AE$6&amp;" Index",Input!$1:$1,0)-1,10000,2),2,0)</f>
        <v>11.14</v>
      </c>
    </row>
    <row r="827" spans="2:31" x14ac:dyDescent="0.25">
      <c r="B827" s="2">
        <v>38721</v>
      </c>
      <c r="C827">
        <f t="shared" ca="1" si="72"/>
        <v>0</v>
      </c>
      <c r="D827">
        <f t="shared" ca="1" si="73"/>
        <v>1</v>
      </c>
      <c r="E827" t="str">
        <f ca="1">IF($B827&lt;VLOOKUP(E$6&amp;" Equity",Param,4,0),"",IFERROR(VLOOKUP($B827,OFFSET(Input!$A$1,0,MATCH(Index!E$6&amp;" Equity",Input!$1:$1,0)-1,10000,2),2,0),E826))</f>
        <v/>
      </c>
      <c r="F827" s="33">
        <v>92</v>
      </c>
      <c r="H827">
        <f ca="1">IFERROR(VLOOKUP($B827,OFFSET(Input!$A$1,0,MATCH(Index!H$6,Input!$1:$1,0)-1,10000,2),2,0),0)</f>
        <v>0</v>
      </c>
      <c r="I827">
        <f ca="1">IFERROR(VLOOKUP($B827,OFFSET(Input!$A$1,0,MATCH(Index!I$6,Input!$1:$1,0)-1,10000,2),2,0),0)</f>
        <v>0</v>
      </c>
      <c r="K827" t="e">
        <f t="shared" ca="1" si="74"/>
        <v>#VALUE!</v>
      </c>
      <c r="L827" s="30">
        <f t="shared" ca="1" si="75"/>
        <v>71.43281884992534</v>
      </c>
      <c r="N827" t="e">
        <f t="shared" ca="1" si="76"/>
        <v>#VALUE!</v>
      </c>
      <c r="O827">
        <f t="shared" ca="1" si="77"/>
        <v>2.6121042279249611E-3</v>
      </c>
      <c r="AE827">
        <f ca="1">VLOOKUP($B827,OFFSET(Input!$A$1,0,MATCH(Index!AE$6&amp;" Index",Input!$1:$1,0)-1,10000,2),2,0)</f>
        <v>11.37</v>
      </c>
    </row>
    <row r="828" spans="2:31" x14ac:dyDescent="0.25">
      <c r="B828" s="2">
        <v>38722</v>
      </c>
      <c r="C828">
        <f t="shared" ca="1" si="72"/>
        <v>0</v>
      </c>
      <c r="D828">
        <f t="shared" ca="1" si="73"/>
        <v>2</v>
      </c>
      <c r="E828" t="str">
        <f ca="1">IF($B828&lt;VLOOKUP(E$6&amp;" Equity",Param,4,0),"",IFERROR(VLOOKUP($B828,OFFSET(Input!$A$1,0,MATCH(Index!E$6&amp;" Equity",Input!$1:$1,0)-1,10000,2),2,0),E827))</f>
        <v/>
      </c>
      <c r="F828" s="33">
        <v>91.89</v>
      </c>
      <c r="H828">
        <f ca="1">IFERROR(VLOOKUP($B828,OFFSET(Input!$A$1,0,MATCH(Index!H$6,Input!$1:$1,0)-1,10000,2),2,0),0)</f>
        <v>0</v>
      </c>
      <c r="I828">
        <f ca="1">IFERROR(VLOOKUP($B828,OFFSET(Input!$A$1,0,MATCH(Index!I$6,Input!$1:$1,0)-1,10000,2),2,0),0)</f>
        <v>0</v>
      </c>
      <c r="K828" t="e">
        <f t="shared" ca="1" si="74"/>
        <v>#VALUE!</v>
      </c>
      <c r="L828" s="30">
        <f t="shared" ca="1" si="75"/>
        <v>71.347410044778684</v>
      </c>
      <c r="N828" t="e">
        <f t="shared" ca="1" si="76"/>
        <v>#VALUE!</v>
      </c>
      <c r="O828">
        <f t="shared" ca="1" si="77"/>
        <v>-1.1963675362468491E-3</v>
      </c>
      <c r="AE828">
        <f ca="1">VLOOKUP($B828,OFFSET(Input!$A$1,0,MATCH(Index!AE$6&amp;" Index",Input!$1:$1,0)-1,10000,2),2,0)</f>
        <v>11.31</v>
      </c>
    </row>
    <row r="829" spans="2:31" x14ac:dyDescent="0.25">
      <c r="B829" s="2">
        <v>38723</v>
      </c>
      <c r="C829">
        <f t="shared" ca="1" si="72"/>
        <v>0</v>
      </c>
      <c r="D829">
        <f t="shared" ca="1" si="73"/>
        <v>3</v>
      </c>
      <c r="E829" t="str">
        <f ca="1">IF($B829&lt;VLOOKUP(E$6&amp;" Equity",Param,4,0),"",IFERROR(VLOOKUP($B829,OFFSET(Input!$A$1,0,MATCH(Index!E$6&amp;" Equity",Input!$1:$1,0)-1,10000,2),2,0),E828))</f>
        <v/>
      </c>
      <c r="F829" s="33">
        <v>91.72</v>
      </c>
      <c r="H829">
        <f ca="1">IFERROR(VLOOKUP($B829,OFFSET(Input!$A$1,0,MATCH(Index!H$6,Input!$1:$1,0)-1,10000,2),2,0),0)</f>
        <v>0</v>
      </c>
      <c r="I829">
        <f ca="1">IFERROR(VLOOKUP($B829,OFFSET(Input!$A$1,0,MATCH(Index!I$6,Input!$1:$1,0)-1,10000,2),2,0),0)</f>
        <v>0</v>
      </c>
      <c r="K829" t="e">
        <f t="shared" ca="1" si="74"/>
        <v>#VALUE!</v>
      </c>
      <c r="L829" s="30">
        <f t="shared" ca="1" si="75"/>
        <v>71.215414618642953</v>
      </c>
      <c r="N829" t="e">
        <f t="shared" ca="1" si="76"/>
        <v>#VALUE!</v>
      </c>
      <c r="O829">
        <f t="shared" ca="1" si="77"/>
        <v>-1.8517515230899117E-3</v>
      </c>
      <c r="AE829">
        <f ca="1">VLOOKUP($B829,OFFSET(Input!$A$1,0,MATCH(Index!AE$6&amp;" Index",Input!$1:$1,0)-1,10000,2),2,0)</f>
        <v>11</v>
      </c>
    </row>
    <row r="830" spans="2:31" x14ac:dyDescent="0.25">
      <c r="B830" s="2">
        <v>38726</v>
      </c>
      <c r="C830">
        <f t="shared" ca="1" si="72"/>
        <v>0</v>
      </c>
      <c r="D830">
        <f t="shared" ca="1" si="73"/>
        <v>4</v>
      </c>
      <c r="E830" t="str">
        <f ca="1">IF($B830&lt;VLOOKUP(E$6&amp;" Equity",Param,4,0),"",IFERROR(VLOOKUP($B830,OFFSET(Input!$A$1,0,MATCH(Index!E$6&amp;" Equity",Input!$1:$1,0)-1,10000,2),2,0),E829))</f>
        <v/>
      </c>
      <c r="F830" s="33">
        <v>91.78</v>
      </c>
      <c r="H830">
        <f ca="1">IFERROR(VLOOKUP($B830,OFFSET(Input!$A$1,0,MATCH(Index!H$6,Input!$1:$1,0)-1,10000,2),2,0),0)</f>
        <v>0</v>
      </c>
      <c r="I830">
        <f ca="1">IFERROR(VLOOKUP($B830,OFFSET(Input!$A$1,0,MATCH(Index!I$6,Input!$1:$1,0)-1,10000,2),2,0),0)</f>
        <v>0</v>
      </c>
      <c r="K830" t="e">
        <f t="shared" ca="1" si="74"/>
        <v>#VALUE!</v>
      </c>
      <c r="L830" s="30">
        <f t="shared" ca="1" si="75"/>
        <v>71.262001239632042</v>
      </c>
      <c r="N830" t="e">
        <f t="shared" ca="1" si="76"/>
        <v>#VALUE!</v>
      </c>
      <c r="O830">
        <f t="shared" ca="1" si="77"/>
        <v>6.5395097698384033E-4</v>
      </c>
      <c r="AE830">
        <f ca="1">VLOOKUP($B830,OFFSET(Input!$A$1,0,MATCH(Index!AE$6&amp;" Index",Input!$1:$1,0)-1,10000,2),2,0)</f>
        <v>11.13</v>
      </c>
    </row>
    <row r="831" spans="2:31" x14ac:dyDescent="0.25">
      <c r="B831" s="2">
        <v>38727</v>
      </c>
      <c r="C831">
        <f t="shared" ca="1" si="72"/>
        <v>0</v>
      </c>
      <c r="D831">
        <f t="shared" ca="1" si="73"/>
        <v>5</v>
      </c>
      <c r="E831" t="str">
        <f ca="1">IF($B831&lt;VLOOKUP(E$6&amp;" Equity",Param,4,0),"",IFERROR(VLOOKUP($B831,OFFSET(Input!$A$1,0,MATCH(Index!E$6&amp;" Equity",Input!$1:$1,0)-1,10000,2),2,0),E830))</f>
        <v/>
      </c>
      <c r="F831" s="33">
        <v>91.05</v>
      </c>
      <c r="H831">
        <f ca="1">IFERROR(VLOOKUP($B831,OFFSET(Input!$A$1,0,MATCH(Index!H$6,Input!$1:$1,0)-1,10000,2),2,0),0)</f>
        <v>0</v>
      </c>
      <c r="I831">
        <f ca="1">IFERROR(VLOOKUP($B831,OFFSET(Input!$A$1,0,MATCH(Index!I$6,Input!$1:$1,0)-1,10000,2),2,0),0)</f>
        <v>0</v>
      </c>
      <c r="K831" t="e">
        <f t="shared" ca="1" si="74"/>
        <v>#VALUE!</v>
      </c>
      <c r="L831" s="30">
        <f t="shared" ca="1" si="75"/>
        <v>70.695197350931551</v>
      </c>
      <c r="N831" t="e">
        <f t="shared" ca="1" si="76"/>
        <v>#VALUE!</v>
      </c>
      <c r="O831">
        <f t="shared" ca="1" si="77"/>
        <v>-7.9856027930704145E-3</v>
      </c>
      <c r="AE831">
        <f ca="1">VLOOKUP($B831,OFFSET(Input!$A$1,0,MATCH(Index!AE$6&amp;" Index",Input!$1:$1,0)-1,10000,2),2,0)</f>
        <v>10.86</v>
      </c>
    </row>
    <row r="832" spans="2:31" x14ac:dyDescent="0.25">
      <c r="B832" s="2">
        <v>38728</v>
      </c>
      <c r="C832">
        <f t="shared" ca="1" si="72"/>
        <v>0</v>
      </c>
      <c r="D832">
        <f t="shared" ca="1" si="73"/>
        <v>0</v>
      </c>
      <c r="E832" t="str">
        <f ca="1">IF($B832&lt;VLOOKUP(E$6&amp;" Equity",Param,4,0),"",IFERROR(VLOOKUP($B832,OFFSET(Input!$A$1,0,MATCH(Index!E$6&amp;" Equity",Input!$1:$1,0)-1,10000,2),2,0),E831))</f>
        <v/>
      </c>
      <c r="F832" s="33">
        <v>90.83</v>
      </c>
      <c r="H832">
        <f ca="1">IFERROR(VLOOKUP($B832,OFFSET(Input!$A$1,0,MATCH(Index!H$6,Input!$1:$1,0)-1,10000,2),2,0),0)</f>
        <v>0</v>
      </c>
      <c r="I832">
        <f ca="1">IFERROR(VLOOKUP($B832,OFFSET(Input!$A$1,0,MATCH(Index!I$6,Input!$1:$1,0)-1,10000,2),2,0),0)</f>
        <v>0</v>
      </c>
      <c r="K832" t="e">
        <f t="shared" ca="1" si="74"/>
        <v>#VALUE!</v>
      </c>
      <c r="L832" s="30">
        <f t="shared" ca="1" si="75"/>
        <v>70.524379740638253</v>
      </c>
      <c r="N832" t="e">
        <f t="shared" ca="1" si="76"/>
        <v>#VALUE!</v>
      </c>
      <c r="O832">
        <f t="shared" ca="1" si="77"/>
        <v>-2.4191786594947497E-3</v>
      </c>
      <c r="AE832">
        <f ca="1">VLOOKUP($B832,OFFSET(Input!$A$1,0,MATCH(Index!AE$6&amp;" Index",Input!$1:$1,0)-1,10000,2),2,0)</f>
        <v>10.94</v>
      </c>
    </row>
    <row r="833" spans="2:31" x14ac:dyDescent="0.25">
      <c r="B833" s="2">
        <v>38729</v>
      </c>
      <c r="C833">
        <f t="shared" ca="1" si="72"/>
        <v>0</v>
      </c>
      <c r="D833">
        <f t="shared" ca="1" si="73"/>
        <v>0</v>
      </c>
      <c r="E833" t="str">
        <f ca="1">IF($B833&lt;VLOOKUP(E$6&amp;" Equity",Param,4,0),"",IFERROR(VLOOKUP($B833,OFFSET(Input!$A$1,0,MATCH(Index!E$6&amp;" Equity",Input!$1:$1,0)-1,10000,2),2,0),E832))</f>
        <v/>
      </c>
      <c r="F833" s="33">
        <v>91.47</v>
      </c>
      <c r="H833">
        <f ca="1">IFERROR(VLOOKUP($B833,OFFSET(Input!$A$1,0,MATCH(Index!H$6,Input!$1:$1,0)-1,10000,2),2,0),0)</f>
        <v>0</v>
      </c>
      <c r="I833">
        <f ca="1">IFERROR(VLOOKUP($B833,OFFSET(Input!$A$1,0,MATCH(Index!I$6,Input!$1:$1,0)-1,10000,2),2,0),0)</f>
        <v>0</v>
      </c>
      <c r="K833" t="e">
        <f t="shared" ca="1" si="74"/>
        <v>#VALUE!</v>
      </c>
      <c r="L833" s="30">
        <f t="shared" ca="1" si="75"/>
        <v>71.021303697855117</v>
      </c>
      <c r="N833" t="e">
        <f t="shared" ca="1" si="76"/>
        <v>#VALUE!</v>
      </c>
      <c r="O833">
        <f t="shared" ca="1" si="77"/>
        <v>7.0214221541508894E-3</v>
      </c>
      <c r="AE833">
        <f ca="1">VLOOKUP($B833,OFFSET(Input!$A$1,0,MATCH(Index!AE$6&amp;" Index",Input!$1:$1,0)-1,10000,2),2,0)</f>
        <v>11.2</v>
      </c>
    </row>
    <row r="834" spans="2:31" x14ac:dyDescent="0.25">
      <c r="B834" s="2">
        <v>38730</v>
      </c>
      <c r="C834">
        <f t="shared" ca="1" si="72"/>
        <v>0</v>
      </c>
      <c r="D834">
        <f t="shared" ca="1" si="73"/>
        <v>0</v>
      </c>
      <c r="E834" t="str">
        <f ca="1">IF($B834&lt;VLOOKUP(E$6&amp;" Equity",Param,4,0),"",IFERROR(VLOOKUP($B834,OFFSET(Input!$A$1,0,MATCH(Index!E$6&amp;" Equity",Input!$1:$1,0)-1,10000,2),2,0),E833))</f>
        <v/>
      </c>
      <c r="F834" s="33">
        <v>92.15</v>
      </c>
      <c r="H834">
        <f ca="1">IFERROR(VLOOKUP($B834,OFFSET(Input!$A$1,0,MATCH(Index!H$6,Input!$1:$1,0)-1,10000,2),2,0),0)</f>
        <v>0</v>
      </c>
      <c r="I834">
        <f ca="1">IFERROR(VLOOKUP($B834,OFFSET(Input!$A$1,0,MATCH(Index!I$6,Input!$1:$1,0)-1,10000,2),2,0),0)</f>
        <v>0</v>
      </c>
      <c r="K834" t="e">
        <f t="shared" ca="1" si="74"/>
        <v>#VALUE!</v>
      </c>
      <c r="L834" s="30">
        <f t="shared" ca="1" si="75"/>
        <v>71.549285402398041</v>
      </c>
      <c r="N834" t="e">
        <f t="shared" ca="1" si="76"/>
        <v>#VALUE!</v>
      </c>
      <c r="O834">
        <f t="shared" ca="1" si="77"/>
        <v>7.4066344475592159E-3</v>
      </c>
      <c r="AE834">
        <f ca="1">VLOOKUP($B834,OFFSET(Input!$A$1,0,MATCH(Index!AE$6&amp;" Index",Input!$1:$1,0)-1,10000,2),2,0)</f>
        <v>11.23</v>
      </c>
    </row>
    <row r="835" spans="2:31" x14ac:dyDescent="0.25">
      <c r="B835" s="2">
        <v>38734</v>
      </c>
      <c r="C835">
        <f t="shared" ca="1" si="72"/>
        <v>0</v>
      </c>
      <c r="D835">
        <f t="shared" ca="1" si="73"/>
        <v>0</v>
      </c>
      <c r="E835" t="str">
        <f ca="1">IF($B835&lt;VLOOKUP(E$6&amp;" Equity",Param,4,0),"",IFERROR(VLOOKUP($B835,OFFSET(Input!$A$1,0,MATCH(Index!E$6&amp;" Equity",Input!$1:$1,0)-1,10000,2),2,0),E834))</f>
        <v/>
      </c>
      <c r="F835" s="33">
        <v>92.42</v>
      </c>
      <c r="H835">
        <f ca="1">IFERROR(VLOOKUP($B835,OFFSET(Input!$A$1,0,MATCH(Index!H$6,Input!$1:$1,0)-1,10000,2),2,0),0)</f>
        <v>0</v>
      </c>
      <c r="I835">
        <f ca="1">IFERROR(VLOOKUP($B835,OFFSET(Input!$A$1,0,MATCH(Index!I$6,Input!$1:$1,0)-1,10000,2),2,0),0)</f>
        <v>0</v>
      </c>
      <c r="K835" t="e">
        <f t="shared" ca="1" si="74"/>
        <v>#VALUE!</v>
      </c>
      <c r="L835" s="30">
        <f t="shared" ca="1" si="75"/>
        <v>71.758925196848907</v>
      </c>
      <c r="N835" t="e">
        <f t="shared" ca="1" si="76"/>
        <v>#VALUE!</v>
      </c>
      <c r="O835">
        <f t="shared" ca="1" si="77"/>
        <v>2.925721326288083E-3</v>
      </c>
      <c r="AE835">
        <f ca="1">VLOOKUP($B835,OFFSET(Input!$A$1,0,MATCH(Index!AE$6&amp;" Index",Input!$1:$1,0)-1,10000,2),2,0)</f>
        <v>11.91</v>
      </c>
    </row>
    <row r="836" spans="2:31" x14ac:dyDescent="0.25">
      <c r="B836" s="2">
        <v>38735</v>
      </c>
      <c r="C836">
        <f t="shared" ca="1" si="72"/>
        <v>0</v>
      </c>
      <c r="D836">
        <f t="shared" ca="1" si="73"/>
        <v>0</v>
      </c>
      <c r="E836" t="str">
        <f ca="1">IF($B836&lt;VLOOKUP(E$6&amp;" Equity",Param,4,0),"",IFERROR(VLOOKUP($B836,OFFSET(Input!$A$1,0,MATCH(Index!E$6&amp;" Equity",Input!$1:$1,0)-1,10000,2),2,0),E835))</f>
        <v/>
      </c>
      <c r="F836" s="33">
        <v>92.47</v>
      </c>
      <c r="H836">
        <f ca="1">IFERROR(VLOOKUP($B836,OFFSET(Input!$A$1,0,MATCH(Index!H$6,Input!$1:$1,0)-1,10000,2),2,0),0)</f>
        <v>0</v>
      </c>
      <c r="I836">
        <f ca="1">IFERROR(VLOOKUP($B836,OFFSET(Input!$A$1,0,MATCH(Index!I$6,Input!$1:$1,0)-1,10000,2),2,0),0)</f>
        <v>0</v>
      </c>
      <c r="K836" t="e">
        <f t="shared" ca="1" si="74"/>
        <v>#VALUE!</v>
      </c>
      <c r="L836" s="30">
        <f t="shared" ca="1" si="75"/>
        <v>71.797747381006474</v>
      </c>
      <c r="N836" t="e">
        <f t="shared" ca="1" si="76"/>
        <v>#VALUE!</v>
      </c>
      <c r="O836">
        <f t="shared" ca="1" si="77"/>
        <v>5.4086214742697745E-4</v>
      </c>
      <c r="AE836">
        <f ca="1">VLOOKUP($B836,OFFSET(Input!$A$1,0,MATCH(Index!AE$6&amp;" Index",Input!$1:$1,0)-1,10000,2),2,0)</f>
        <v>12.25</v>
      </c>
    </row>
    <row r="837" spans="2:31" x14ac:dyDescent="0.25">
      <c r="B837" s="2">
        <v>38736</v>
      </c>
      <c r="C837">
        <f t="shared" ca="1" si="72"/>
        <v>0</v>
      </c>
      <c r="D837">
        <f t="shared" ca="1" si="73"/>
        <v>0</v>
      </c>
      <c r="E837" t="str">
        <f ca="1">IF($B837&lt;VLOOKUP(E$6&amp;" Equity",Param,4,0),"",IFERROR(VLOOKUP($B837,OFFSET(Input!$A$1,0,MATCH(Index!E$6&amp;" Equity",Input!$1:$1,0)-1,10000,2),2,0),E836))</f>
        <v/>
      </c>
      <c r="F837" s="33">
        <v>92.14</v>
      </c>
      <c r="H837">
        <f ca="1">IFERROR(VLOOKUP($B837,OFFSET(Input!$A$1,0,MATCH(Index!H$6,Input!$1:$1,0)-1,10000,2),2,0),0)</f>
        <v>0</v>
      </c>
      <c r="I837">
        <f ca="1">IFERROR(VLOOKUP($B837,OFFSET(Input!$A$1,0,MATCH(Index!I$6,Input!$1:$1,0)-1,10000,2),2,0),0)</f>
        <v>0</v>
      </c>
      <c r="K837" t="e">
        <f t="shared" ca="1" si="74"/>
        <v>#VALUE!</v>
      </c>
      <c r="L837" s="30">
        <f t="shared" ca="1" si="75"/>
        <v>71.541520965566534</v>
      </c>
      <c r="N837" t="e">
        <f t="shared" ca="1" si="76"/>
        <v>#VALUE!</v>
      </c>
      <c r="O837">
        <f t="shared" ca="1" si="77"/>
        <v>-3.5751080817761662E-3</v>
      </c>
      <c r="AE837">
        <f ca="1">VLOOKUP($B837,OFFSET(Input!$A$1,0,MATCH(Index!AE$6&amp;" Index",Input!$1:$1,0)-1,10000,2),2,0)</f>
        <v>11.98</v>
      </c>
    </row>
    <row r="838" spans="2:31" x14ac:dyDescent="0.25">
      <c r="B838" s="2">
        <v>38737</v>
      </c>
      <c r="C838">
        <f t="shared" ca="1" si="72"/>
        <v>0</v>
      </c>
      <c r="D838">
        <f t="shared" ca="1" si="73"/>
        <v>0</v>
      </c>
      <c r="E838" t="str">
        <f ca="1">IF($B838&lt;VLOOKUP(E$6&amp;" Equity",Param,4,0),"",IFERROR(VLOOKUP($B838,OFFSET(Input!$A$1,0,MATCH(Index!E$6&amp;" Equity",Input!$1:$1,0)-1,10000,2),2,0),E837))</f>
        <v/>
      </c>
      <c r="F838" s="33">
        <v>92.43</v>
      </c>
      <c r="H838">
        <f ca="1">IFERROR(VLOOKUP($B838,OFFSET(Input!$A$1,0,MATCH(Index!H$6,Input!$1:$1,0)-1,10000,2),2,0),0)</f>
        <v>0</v>
      </c>
      <c r="I838">
        <f ca="1">IFERROR(VLOOKUP($B838,OFFSET(Input!$A$1,0,MATCH(Index!I$6,Input!$1:$1,0)-1,10000,2),2,0),0)</f>
        <v>0</v>
      </c>
      <c r="K838" t="e">
        <f t="shared" ca="1" si="74"/>
        <v>#VALUE!</v>
      </c>
      <c r="L838" s="30">
        <f t="shared" ca="1" si="75"/>
        <v>71.766689633680429</v>
      </c>
      <c r="N838" t="e">
        <f t="shared" ca="1" si="76"/>
        <v>#VALUE!</v>
      </c>
      <c r="O838">
        <f t="shared" ca="1" si="77"/>
        <v>3.1424417689154176E-3</v>
      </c>
      <c r="AE838">
        <f ca="1">VLOOKUP($B838,OFFSET(Input!$A$1,0,MATCH(Index!AE$6&amp;" Index",Input!$1:$1,0)-1,10000,2),2,0)</f>
        <v>14.56</v>
      </c>
    </row>
    <row r="839" spans="2:31" x14ac:dyDescent="0.25">
      <c r="B839" s="2">
        <v>38740</v>
      </c>
      <c r="C839">
        <f t="shared" ref="C839:C902" ca="1" si="78">IF(MONTH(B839)&lt;&gt;MONTH(B838),1,0)</f>
        <v>0</v>
      </c>
      <c r="D839">
        <f t="shared" ref="D839:D902" ca="1" si="79">IF(D838=5,0,IF(D838&lt;&gt;0,D838+1,IF(C838=1,1,0)))</f>
        <v>0</v>
      </c>
      <c r="E839" t="str">
        <f ca="1">IF($B839&lt;VLOOKUP(E$6&amp;" Equity",Param,4,0),"",IFERROR(VLOOKUP($B839,OFFSET(Input!$A$1,0,MATCH(Index!E$6&amp;" Equity",Input!$1:$1,0)-1,10000,2),2,0),E838))</f>
        <v/>
      </c>
      <c r="F839" s="33">
        <v>92.3</v>
      </c>
      <c r="H839">
        <f ca="1">IFERROR(VLOOKUP($B839,OFFSET(Input!$A$1,0,MATCH(Index!H$6,Input!$1:$1,0)-1,10000,2),2,0),0)</f>
        <v>0</v>
      </c>
      <c r="I839">
        <f ca="1">IFERROR(VLOOKUP($B839,OFFSET(Input!$A$1,0,MATCH(Index!I$6,Input!$1:$1,0)-1,10000,2),2,0),0)</f>
        <v>0</v>
      </c>
      <c r="K839" t="e">
        <f t="shared" ref="K839:K902" ca="1" si="80">IF($B839&lt;=L_date,IF($B839=L_date,1,K840/((E840+H840)/E839)),K838*((E839+H839)/E838))</f>
        <v>#VALUE!</v>
      </c>
      <c r="L839" s="30">
        <f t="shared" ref="L839:L902" ca="1" si="81">IF($B839&lt;=L_date,IF($B839=L_date,1,L840/((F840+I840)/F839)),L838*((F839+I839)/F838))</f>
        <v>71.665751954870743</v>
      </c>
      <c r="N839" t="e">
        <f t="shared" ca="1" si="76"/>
        <v>#VALUE!</v>
      </c>
      <c r="O839">
        <f t="shared" ca="1" si="77"/>
        <v>-1.4074597678799398E-3</v>
      </c>
      <c r="AE839">
        <f ca="1">VLOOKUP($B839,OFFSET(Input!$A$1,0,MATCH(Index!AE$6&amp;" Index",Input!$1:$1,0)-1,10000,2),2,0)</f>
        <v>13.93</v>
      </c>
    </row>
    <row r="840" spans="2:31" x14ac:dyDescent="0.25">
      <c r="B840" s="2">
        <v>38741</v>
      </c>
      <c r="C840">
        <f t="shared" ca="1" si="78"/>
        <v>0</v>
      </c>
      <c r="D840">
        <f t="shared" ca="1" si="79"/>
        <v>0</v>
      </c>
      <c r="E840" t="str">
        <f ca="1">IF($B840&lt;VLOOKUP(E$6&amp;" Equity",Param,4,0),"",IFERROR(VLOOKUP($B840,OFFSET(Input!$A$1,0,MATCH(Index!E$6&amp;" Equity",Input!$1:$1,0)-1,10000,2),2,0),E839))</f>
        <v/>
      </c>
      <c r="F840" s="33">
        <v>91.9</v>
      </c>
      <c r="H840">
        <f ca="1">IFERROR(VLOOKUP($B840,OFFSET(Input!$A$1,0,MATCH(Index!H$6,Input!$1:$1,0)-1,10000,2),2,0),0)</f>
        <v>0</v>
      </c>
      <c r="I840">
        <f ca="1">IFERROR(VLOOKUP($B840,OFFSET(Input!$A$1,0,MATCH(Index!I$6,Input!$1:$1,0)-1,10000,2),2,0),0)</f>
        <v>0</v>
      </c>
      <c r="K840" t="e">
        <f t="shared" ca="1" si="80"/>
        <v>#VALUE!</v>
      </c>
      <c r="L840" s="30">
        <f t="shared" ca="1" si="81"/>
        <v>71.355174481610206</v>
      </c>
      <c r="N840" t="e">
        <f t="shared" ref="N840:N903" ca="1" si="82">LN(K840/K839)</f>
        <v>#VALUE!</v>
      </c>
      <c r="O840">
        <f t="shared" ref="O840:O903" ca="1" si="83">LN(L840/L839)</f>
        <v>-4.3431121471650246E-3</v>
      </c>
      <c r="AE840">
        <f ca="1">VLOOKUP($B840,OFFSET(Input!$A$1,0,MATCH(Index!AE$6&amp;" Index",Input!$1:$1,0)-1,10000,2),2,0)</f>
        <v>13.31</v>
      </c>
    </row>
    <row r="841" spans="2:31" x14ac:dyDescent="0.25">
      <c r="B841" s="2">
        <v>38742</v>
      </c>
      <c r="C841">
        <f t="shared" ca="1" si="78"/>
        <v>0</v>
      </c>
      <c r="D841">
        <f t="shared" ca="1" si="79"/>
        <v>0</v>
      </c>
      <c r="E841" t="str">
        <f ca="1">IF($B841&lt;VLOOKUP(E$6&amp;" Equity",Param,4,0),"",IFERROR(VLOOKUP($B841,OFFSET(Input!$A$1,0,MATCH(Index!E$6&amp;" Equity",Input!$1:$1,0)-1,10000,2),2,0),E840))</f>
        <v/>
      </c>
      <c r="F841" s="33">
        <v>90.96</v>
      </c>
      <c r="H841">
        <f ca="1">IFERROR(VLOOKUP($B841,OFFSET(Input!$A$1,0,MATCH(Index!H$6,Input!$1:$1,0)-1,10000,2),2,0),0)</f>
        <v>0</v>
      </c>
      <c r="I841">
        <f ca="1">IFERROR(VLOOKUP($B841,OFFSET(Input!$A$1,0,MATCH(Index!I$6,Input!$1:$1,0)-1,10000,2),2,0),0)</f>
        <v>0</v>
      </c>
      <c r="K841" t="e">
        <f t="shared" ca="1" si="80"/>
        <v>#VALUE!</v>
      </c>
      <c r="L841" s="30">
        <f t="shared" ca="1" si="81"/>
        <v>70.62531741944791</v>
      </c>
      <c r="N841" t="e">
        <f t="shared" ca="1" si="82"/>
        <v>#VALUE!</v>
      </c>
      <c r="O841">
        <f t="shared" ca="1" si="83"/>
        <v>-1.0281179919360931E-2</v>
      </c>
      <c r="AE841">
        <f ca="1">VLOOKUP($B841,OFFSET(Input!$A$1,0,MATCH(Index!AE$6&amp;" Index",Input!$1:$1,0)-1,10000,2),2,0)</f>
        <v>12.87</v>
      </c>
    </row>
    <row r="842" spans="2:31" x14ac:dyDescent="0.25">
      <c r="B842" s="2">
        <v>38743</v>
      </c>
      <c r="C842">
        <f t="shared" ca="1" si="78"/>
        <v>0</v>
      </c>
      <c r="D842">
        <f t="shared" ca="1" si="79"/>
        <v>0</v>
      </c>
      <c r="E842" t="str">
        <f ca="1">IF($B842&lt;VLOOKUP(E$6&amp;" Equity",Param,4,0),"",IFERROR(VLOOKUP($B842,OFFSET(Input!$A$1,0,MATCH(Index!E$6&amp;" Equity",Input!$1:$1,0)-1,10000,2),2,0),E841))</f>
        <v/>
      </c>
      <c r="F842" s="33">
        <v>90.5</v>
      </c>
      <c r="H842">
        <f ca="1">IFERROR(VLOOKUP($B842,OFFSET(Input!$A$1,0,MATCH(Index!H$6,Input!$1:$1,0)-1,10000,2),2,0),0)</f>
        <v>0</v>
      </c>
      <c r="I842">
        <f ca="1">IFERROR(VLOOKUP($B842,OFFSET(Input!$A$1,0,MATCH(Index!I$6,Input!$1:$1,0)-1,10000,2),2,0),0)</f>
        <v>0</v>
      </c>
      <c r="K842" t="e">
        <f t="shared" ca="1" si="80"/>
        <v>#VALUE!</v>
      </c>
      <c r="L842" s="30">
        <f t="shared" ca="1" si="81"/>
        <v>70.268153325198284</v>
      </c>
      <c r="N842" t="e">
        <f t="shared" ca="1" si="82"/>
        <v>#VALUE!</v>
      </c>
      <c r="O842">
        <f t="shared" ca="1" si="83"/>
        <v>-5.0699987364002056E-3</v>
      </c>
      <c r="AE842">
        <f ca="1">VLOOKUP($B842,OFFSET(Input!$A$1,0,MATCH(Index!AE$6&amp;" Index",Input!$1:$1,0)-1,10000,2),2,0)</f>
        <v>12.42</v>
      </c>
    </row>
    <row r="843" spans="2:31" x14ac:dyDescent="0.25">
      <c r="B843" s="2">
        <v>38744</v>
      </c>
      <c r="C843">
        <f t="shared" ca="1" si="78"/>
        <v>0</v>
      </c>
      <c r="D843">
        <f t="shared" ca="1" si="79"/>
        <v>0</v>
      </c>
      <c r="E843" t="str">
        <f ca="1">IF($B843&lt;VLOOKUP(E$6&amp;" Equity",Param,4,0),"",IFERROR(VLOOKUP($B843,OFFSET(Input!$A$1,0,MATCH(Index!E$6&amp;" Equity",Input!$1:$1,0)-1,10000,2),2,0),E842))</f>
        <v/>
      </c>
      <c r="F843" s="33">
        <v>90.55</v>
      </c>
      <c r="H843">
        <f ca="1">IFERROR(VLOOKUP($B843,OFFSET(Input!$A$1,0,MATCH(Index!H$6,Input!$1:$1,0)-1,10000,2),2,0),0)</f>
        <v>0</v>
      </c>
      <c r="I843">
        <f ca="1">IFERROR(VLOOKUP($B843,OFFSET(Input!$A$1,0,MATCH(Index!I$6,Input!$1:$1,0)-1,10000,2),2,0),0)</f>
        <v>0</v>
      </c>
      <c r="K843" t="e">
        <f t="shared" ca="1" si="80"/>
        <v>#VALUE!</v>
      </c>
      <c r="L843" s="30">
        <f t="shared" ca="1" si="81"/>
        <v>70.306975509355851</v>
      </c>
      <c r="N843" t="e">
        <f t="shared" ca="1" si="82"/>
        <v>#VALUE!</v>
      </c>
      <c r="O843">
        <f t="shared" ca="1" si="83"/>
        <v>5.5233362354184989E-4</v>
      </c>
      <c r="AE843">
        <f ca="1">VLOOKUP($B843,OFFSET(Input!$A$1,0,MATCH(Index!AE$6&amp;" Index",Input!$1:$1,0)-1,10000,2),2,0)</f>
        <v>11.97</v>
      </c>
    </row>
    <row r="844" spans="2:31" x14ac:dyDescent="0.25">
      <c r="B844" s="2">
        <v>38747</v>
      </c>
      <c r="C844">
        <f t="shared" ca="1" si="78"/>
        <v>0</v>
      </c>
      <c r="D844">
        <f t="shared" ca="1" si="79"/>
        <v>0</v>
      </c>
      <c r="E844" t="str">
        <f ca="1">IF($B844&lt;VLOOKUP(E$6&amp;" Equity",Param,4,0),"",IFERROR(VLOOKUP($B844,OFFSET(Input!$A$1,0,MATCH(Index!E$6&amp;" Equity",Input!$1:$1,0)-1,10000,2),2,0),E843))</f>
        <v/>
      </c>
      <c r="F844" s="33">
        <v>90.44</v>
      </c>
      <c r="H844">
        <f ca="1">IFERROR(VLOOKUP($B844,OFFSET(Input!$A$1,0,MATCH(Index!H$6,Input!$1:$1,0)-1,10000,2),2,0),0)</f>
        <v>0</v>
      </c>
      <c r="I844">
        <f ca="1">IFERROR(VLOOKUP($B844,OFFSET(Input!$A$1,0,MATCH(Index!I$6,Input!$1:$1,0)-1,10000,2),2,0),0)</f>
        <v>0</v>
      </c>
      <c r="K844" t="e">
        <f t="shared" ca="1" si="80"/>
        <v>#VALUE!</v>
      </c>
      <c r="L844" s="30">
        <f t="shared" ca="1" si="81"/>
        <v>70.221566704209209</v>
      </c>
      <c r="N844" t="e">
        <f t="shared" ca="1" si="82"/>
        <v>#VALUE!</v>
      </c>
      <c r="O844">
        <f t="shared" ca="1" si="83"/>
        <v>-1.2155369196531335E-3</v>
      </c>
      <c r="AE844">
        <f ca="1">VLOOKUP($B844,OFFSET(Input!$A$1,0,MATCH(Index!AE$6&amp;" Index",Input!$1:$1,0)-1,10000,2),2,0)</f>
        <v>12.39</v>
      </c>
    </row>
    <row r="845" spans="2:31" x14ac:dyDescent="0.25">
      <c r="B845" s="2">
        <v>38748</v>
      </c>
      <c r="C845">
        <f t="shared" ca="1" si="78"/>
        <v>0</v>
      </c>
      <c r="D845">
        <f t="shared" ca="1" si="79"/>
        <v>0</v>
      </c>
      <c r="E845" t="str">
        <f ca="1">IF($B845&lt;VLOOKUP(E$6&amp;" Equity",Param,4,0),"",IFERROR(VLOOKUP($B845,OFFSET(Input!$A$1,0,MATCH(Index!E$6&amp;" Equity",Input!$1:$1,0)-1,10000,2),2,0),E844))</f>
        <v/>
      </c>
      <c r="F845" s="33">
        <v>90.71</v>
      </c>
      <c r="H845">
        <f ca="1">IFERROR(VLOOKUP($B845,OFFSET(Input!$A$1,0,MATCH(Index!H$6,Input!$1:$1,0)-1,10000,2),2,0),0)</f>
        <v>0</v>
      </c>
      <c r="I845">
        <f ca="1">IFERROR(VLOOKUP($B845,OFFSET(Input!$A$1,0,MATCH(Index!I$6,Input!$1:$1,0)-1,10000,2),2,0),0)</f>
        <v>0</v>
      </c>
      <c r="K845" t="e">
        <f t="shared" ca="1" si="80"/>
        <v>#VALUE!</v>
      </c>
      <c r="L845" s="30">
        <f t="shared" ca="1" si="81"/>
        <v>70.431206498660075</v>
      </c>
      <c r="N845" t="e">
        <f t="shared" ca="1" si="82"/>
        <v>#VALUE!</v>
      </c>
      <c r="O845">
        <f t="shared" ca="1" si="83"/>
        <v>2.9809572170835822E-3</v>
      </c>
      <c r="AE845">
        <f ca="1">VLOOKUP($B845,OFFSET(Input!$A$1,0,MATCH(Index!AE$6&amp;" Index",Input!$1:$1,0)-1,10000,2),2,0)</f>
        <v>12.95</v>
      </c>
    </row>
    <row r="846" spans="2:31" x14ac:dyDescent="0.25">
      <c r="B846" s="2">
        <v>38749</v>
      </c>
      <c r="C846">
        <f t="shared" ca="1" si="78"/>
        <v>1</v>
      </c>
      <c r="D846">
        <f t="shared" ca="1" si="79"/>
        <v>0</v>
      </c>
      <c r="E846" t="str">
        <f ca="1">IF($B846&lt;VLOOKUP(E$6&amp;" Equity",Param,4,0),"",IFERROR(VLOOKUP($B846,OFFSET(Input!$A$1,0,MATCH(Index!E$6&amp;" Equity",Input!$1:$1,0)-1,10000,2),2,0),E845))</f>
        <v/>
      </c>
      <c r="F846" s="33">
        <v>90.03</v>
      </c>
      <c r="H846">
        <f ca="1">IFERROR(VLOOKUP($B846,OFFSET(Input!$A$1,0,MATCH(Index!H$6,Input!$1:$1,0)-1,10000,2),2,0),0)</f>
        <v>0</v>
      </c>
      <c r="I846">
        <f ca="1">IFERROR(VLOOKUP($B846,OFFSET(Input!$A$1,0,MATCH(Index!I$6,Input!$1:$1,0)-1,10000,2),2,0),0)</f>
        <v>0.32053799999999999</v>
      </c>
      <c r="K846" t="e">
        <f t="shared" ca="1" si="80"/>
        <v>#VALUE!</v>
      </c>
      <c r="L846" s="30">
        <f t="shared" ca="1" si="81"/>
        <v>70.152104499427125</v>
      </c>
      <c r="N846" t="e">
        <f t="shared" ca="1" si="82"/>
        <v>#VALUE!</v>
      </c>
      <c r="O846">
        <f t="shared" ca="1" si="83"/>
        <v>-3.9706329854251798E-3</v>
      </c>
      <c r="AE846">
        <f ca="1">VLOOKUP($B846,OFFSET(Input!$A$1,0,MATCH(Index!AE$6&amp;" Index",Input!$1:$1,0)-1,10000,2),2,0)</f>
        <v>12.36</v>
      </c>
    </row>
    <row r="847" spans="2:31" x14ac:dyDescent="0.25">
      <c r="B847" s="2">
        <v>38750</v>
      </c>
      <c r="C847">
        <f t="shared" ca="1" si="78"/>
        <v>0</v>
      </c>
      <c r="D847">
        <f t="shared" ca="1" si="79"/>
        <v>1</v>
      </c>
      <c r="E847" t="str">
        <f ca="1">IF($B847&lt;VLOOKUP(E$6&amp;" Equity",Param,4,0),"",IFERROR(VLOOKUP($B847,OFFSET(Input!$A$1,0,MATCH(Index!E$6&amp;" Equity",Input!$1:$1,0)-1,10000,2),2,0),E846))</f>
        <v/>
      </c>
      <c r="F847" s="33">
        <v>90.21</v>
      </c>
      <c r="H847">
        <f ca="1">IFERROR(VLOOKUP($B847,OFFSET(Input!$A$1,0,MATCH(Index!H$6,Input!$1:$1,0)-1,10000,2),2,0),0)</f>
        <v>0</v>
      </c>
      <c r="I847">
        <f ca="1">IFERROR(VLOOKUP($B847,OFFSET(Input!$A$1,0,MATCH(Index!I$6,Input!$1:$1,0)-1,10000,2),2,0),0)</f>
        <v>0</v>
      </c>
      <c r="K847" t="e">
        <f t="shared" ca="1" si="80"/>
        <v>#VALUE!</v>
      </c>
      <c r="L847" s="30">
        <f t="shared" ca="1" si="81"/>
        <v>70.292361955940464</v>
      </c>
      <c r="N847" t="e">
        <f t="shared" ca="1" si="82"/>
        <v>#VALUE!</v>
      </c>
      <c r="O847">
        <f t="shared" ca="1" si="83"/>
        <v>1.9973375481617674E-3</v>
      </c>
      <c r="AE847">
        <f ca="1">VLOOKUP($B847,OFFSET(Input!$A$1,0,MATCH(Index!AE$6&amp;" Index",Input!$1:$1,0)-1,10000,2),2,0)</f>
        <v>13.23</v>
      </c>
    </row>
    <row r="848" spans="2:31" x14ac:dyDescent="0.25">
      <c r="B848" s="2">
        <v>38751</v>
      </c>
      <c r="C848">
        <f t="shared" ca="1" si="78"/>
        <v>0</v>
      </c>
      <c r="D848">
        <f t="shared" ca="1" si="79"/>
        <v>2</v>
      </c>
      <c r="E848" t="str">
        <f ca="1">IF($B848&lt;VLOOKUP(E$6&amp;" Equity",Param,4,0),"",IFERROR(VLOOKUP($B848,OFFSET(Input!$A$1,0,MATCH(Index!E$6&amp;" Equity",Input!$1:$1,0)-1,10000,2),2,0),E847))</f>
        <v/>
      </c>
      <c r="F848" s="33">
        <v>90.93</v>
      </c>
      <c r="H848">
        <f ca="1">IFERROR(VLOOKUP($B848,OFFSET(Input!$A$1,0,MATCH(Index!H$6,Input!$1:$1,0)-1,10000,2),2,0),0)</f>
        <v>0</v>
      </c>
      <c r="I848">
        <f ca="1">IFERROR(VLOOKUP($B848,OFFSET(Input!$A$1,0,MATCH(Index!I$6,Input!$1:$1,0)-1,10000,2),2,0),0)</f>
        <v>0</v>
      </c>
      <c r="K848" t="e">
        <f t="shared" ca="1" si="80"/>
        <v>#VALUE!</v>
      </c>
      <c r="L848" s="30">
        <f t="shared" ca="1" si="81"/>
        <v>70.853391781993864</v>
      </c>
      <c r="N848" t="e">
        <f t="shared" ca="1" si="82"/>
        <v>#VALUE!</v>
      </c>
      <c r="O848">
        <f t="shared" ca="1" si="83"/>
        <v>7.9496940692741266E-3</v>
      </c>
      <c r="AE848">
        <f ca="1">VLOOKUP($B848,OFFSET(Input!$A$1,0,MATCH(Index!AE$6&amp;" Index",Input!$1:$1,0)-1,10000,2),2,0)</f>
        <v>12.96</v>
      </c>
    </row>
    <row r="849" spans="2:31" x14ac:dyDescent="0.25">
      <c r="B849" s="2">
        <v>38754</v>
      </c>
      <c r="C849">
        <f t="shared" ca="1" si="78"/>
        <v>0</v>
      </c>
      <c r="D849">
        <f t="shared" ca="1" si="79"/>
        <v>3</v>
      </c>
      <c r="E849" t="str">
        <f ca="1">IF($B849&lt;VLOOKUP(E$6&amp;" Equity",Param,4,0),"",IFERROR(VLOOKUP($B849,OFFSET(Input!$A$1,0,MATCH(Index!E$6&amp;" Equity",Input!$1:$1,0)-1,10000,2),2,0),E848))</f>
        <v/>
      </c>
      <c r="F849" s="33">
        <v>90.96</v>
      </c>
      <c r="H849">
        <f ca="1">IFERROR(VLOOKUP($B849,OFFSET(Input!$A$1,0,MATCH(Index!H$6,Input!$1:$1,0)-1,10000,2),2,0),0)</f>
        <v>0</v>
      </c>
      <c r="I849">
        <f ca="1">IFERROR(VLOOKUP($B849,OFFSET(Input!$A$1,0,MATCH(Index!I$6,Input!$1:$1,0)-1,10000,2),2,0),0)</f>
        <v>0</v>
      </c>
      <c r="K849" t="e">
        <f t="shared" ca="1" si="80"/>
        <v>#VALUE!</v>
      </c>
      <c r="L849" s="30">
        <f t="shared" ca="1" si="81"/>
        <v>70.87676802474607</v>
      </c>
      <c r="N849" t="e">
        <f t="shared" ca="1" si="82"/>
        <v>#VALUE!</v>
      </c>
      <c r="O849">
        <f t="shared" ca="1" si="83"/>
        <v>3.2986970445894517E-4</v>
      </c>
      <c r="AE849">
        <f ca="1">VLOOKUP($B849,OFFSET(Input!$A$1,0,MATCH(Index!AE$6&amp;" Index",Input!$1:$1,0)-1,10000,2),2,0)</f>
        <v>13.04</v>
      </c>
    </row>
    <row r="850" spans="2:31" x14ac:dyDescent="0.25">
      <c r="B850" s="2">
        <v>38755</v>
      </c>
      <c r="C850">
        <f t="shared" ca="1" si="78"/>
        <v>0</v>
      </c>
      <c r="D850">
        <f t="shared" ca="1" si="79"/>
        <v>4</v>
      </c>
      <c r="E850" t="str">
        <f ca="1">IF($B850&lt;VLOOKUP(E$6&amp;" Equity",Param,4,0),"",IFERROR(VLOOKUP($B850,OFFSET(Input!$A$1,0,MATCH(Index!E$6&amp;" Equity",Input!$1:$1,0)-1,10000,2),2,0),E849))</f>
        <v/>
      </c>
      <c r="F850" s="33">
        <v>90.51</v>
      </c>
      <c r="H850">
        <f ca="1">IFERROR(VLOOKUP($B850,OFFSET(Input!$A$1,0,MATCH(Index!H$6,Input!$1:$1,0)-1,10000,2),2,0),0)</f>
        <v>0</v>
      </c>
      <c r="I850">
        <f ca="1">IFERROR(VLOOKUP($B850,OFFSET(Input!$A$1,0,MATCH(Index!I$6,Input!$1:$1,0)-1,10000,2),2,0),0)</f>
        <v>0</v>
      </c>
      <c r="K850" t="e">
        <f t="shared" ca="1" si="80"/>
        <v>#VALUE!</v>
      </c>
      <c r="L850" s="30">
        <f t="shared" ca="1" si="81"/>
        <v>70.526124383462701</v>
      </c>
      <c r="N850" t="e">
        <f t="shared" ca="1" si="82"/>
        <v>#VALUE!</v>
      </c>
      <c r="O850">
        <f t="shared" ca="1" si="83"/>
        <v>-4.9595076032011003E-3</v>
      </c>
      <c r="AE850">
        <f ca="1">VLOOKUP($B850,OFFSET(Input!$A$1,0,MATCH(Index!AE$6&amp;" Index",Input!$1:$1,0)-1,10000,2),2,0)</f>
        <v>13.59</v>
      </c>
    </row>
    <row r="851" spans="2:31" x14ac:dyDescent="0.25">
      <c r="B851" s="2">
        <v>38756</v>
      </c>
      <c r="C851">
        <f t="shared" ca="1" si="78"/>
        <v>0</v>
      </c>
      <c r="D851">
        <f t="shared" ca="1" si="79"/>
        <v>5</v>
      </c>
      <c r="E851" t="str">
        <f ca="1">IF($B851&lt;VLOOKUP(E$6&amp;" Equity",Param,4,0),"",IFERROR(VLOOKUP($B851,OFFSET(Input!$A$1,0,MATCH(Index!E$6&amp;" Equity",Input!$1:$1,0)-1,10000,2),2,0),E850))</f>
        <v/>
      </c>
      <c r="F851" s="33">
        <v>90.37</v>
      </c>
      <c r="H851">
        <f ca="1">IFERROR(VLOOKUP($B851,OFFSET(Input!$A$1,0,MATCH(Index!H$6,Input!$1:$1,0)-1,10000,2),2,0),0)</f>
        <v>0</v>
      </c>
      <c r="I851">
        <f ca="1">IFERROR(VLOOKUP($B851,OFFSET(Input!$A$1,0,MATCH(Index!I$6,Input!$1:$1,0)-1,10000,2),2,0),0)</f>
        <v>0</v>
      </c>
      <c r="K851" t="e">
        <f t="shared" ca="1" si="80"/>
        <v>#VALUE!</v>
      </c>
      <c r="L851" s="30">
        <f t="shared" ca="1" si="81"/>
        <v>70.41703525061898</v>
      </c>
      <c r="N851" t="e">
        <f t="shared" ca="1" si="82"/>
        <v>#VALUE!</v>
      </c>
      <c r="O851">
        <f t="shared" ca="1" si="83"/>
        <v>-1.5479879252149886E-3</v>
      </c>
      <c r="AE851">
        <f ca="1">VLOOKUP($B851,OFFSET(Input!$A$1,0,MATCH(Index!AE$6&amp;" Index",Input!$1:$1,0)-1,10000,2),2,0)</f>
        <v>12.83</v>
      </c>
    </row>
    <row r="852" spans="2:31" x14ac:dyDescent="0.25">
      <c r="B852" s="2">
        <v>38757</v>
      </c>
      <c r="C852">
        <f t="shared" ca="1" si="78"/>
        <v>0</v>
      </c>
      <c r="D852">
        <f t="shared" ca="1" si="79"/>
        <v>0</v>
      </c>
      <c r="E852" t="str">
        <f ca="1">IF($B852&lt;VLOOKUP(E$6&amp;" Equity",Param,4,0),"",IFERROR(VLOOKUP($B852,OFFSET(Input!$A$1,0,MATCH(Index!E$6&amp;" Equity",Input!$1:$1,0)-1,10000,2),2,0),E851))</f>
        <v/>
      </c>
      <c r="F852" s="33">
        <v>90.72</v>
      </c>
      <c r="H852">
        <f ca="1">IFERROR(VLOOKUP($B852,OFFSET(Input!$A$1,0,MATCH(Index!H$6,Input!$1:$1,0)-1,10000,2),2,0),0)</f>
        <v>0</v>
      </c>
      <c r="I852">
        <f ca="1">IFERROR(VLOOKUP($B852,OFFSET(Input!$A$1,0,MATCH(Index!I$6,Input!$1:$1,0)-1,10000,2),2,0),0)</f>
        <v>0</v>
      </c>
      <c r="K852" t="e">
        <f t="shared" ca="1" si="80"/>
        <v>#VALUE!</v>
      </c>
      <c r="L852" s="30">
        <f t="shared" ca="1" si="81"/>
        <v>70.689758082728261</v>
      </c>
      <c r="N852" t="e">
        <f t="shared" ca="1" si="82"/>
        <v>#VALUE!</v>
      </c>
      <c r="O852">
        <f t="shared" ca="1" si="83"/>
        <v>3.8654860655774385E-3</v>
      </c>
      <c r="AE852">
        <f ca="1">VLOOKUP($B852,OFFSET(Input!$A$1,0,MATCH(Index!AE$6&amp;" Index",Input!$1:$1,0)-1,10000,2),2,0)</f>
        <v>13.12</v>
      </c>
    </row>
    <row r="853" spans="2:31" x14ac:dyDescent="0.25">
      <c r="B853" s="2">
        <v>38758</v>
      </c>
      <c r="C853">
        <f t="shared" ca="1" si="78"/>
        <v>0</v>
      </c>
      <c r="D853">
        <f t="shared" ca="1" si="79"/>
        <v>0</v>
      </c>
      <c r="E853" t="str">
        <f ca="1">IF($B853&lt;VLOOKUP(E$6&amp;" Equity",Param,4,0),"",IFERROR(VLOOKUP($B853,OFFSET(Input!$A$1,0,MATCH(Index!E$6&amp;" Equity",Input!$1:$1,0)-1,10000,2),2,0),E852))</f>
        <v/>
      </c>
      <c r="F853" s="33">
        <v>90.35</v>
      </c>
      <c r="H853">
        <f ca="1">IFERROR(VLOOKUP($B853,OFFSET(Input!$A$1,0,MATCH(Index!H$6,Input!$1:$1,0)-1,10000,2),2,0),0)</f>
        <v>0</v>
      </c>
      <c r="I853">
        <f ca="1">IFERROR(VLOOKUP($B853,OFFSET(Input!$A$1,0,MATCH(Index!I$6,Input!$1:$1,0)-1,10000,2),2,0),0)</f>
        <v>0</v>
      </c>
      <c r="K853" t="e">
        <f t="shared" ca="1" si="80"/>
        <v>#VALUE!</v>
      </c>
      <c r="L853" s="30">
        <f t="shared" ca="1" si="81"/>
        <v>70.401451088784157</v>
      </c>
      <c r="N853" t="e">
        <f t="shared" ca="1" si="82"/>
        <v>#VALUE!</v>
      </c>
      <c r="O853">
        <f t="shared" ca="1" si="83"/>
        <v>-4.0868229412043397E-3</v>
      </c>
      <c r="AE853">
        <f ca="1">VLOOKUP($B853,OFFSET(Input!$A$1,0,MATCH(Index!AE$6&amp;" Index",Input!$1:$1,0)-1,10000,2),2,0)</f>
        <v>12.87</v>
      </c>
    </row>
    <row r="854" spans="2:31" x14ac:dyDescent="0.25">
      <c r="B854" s="2">
        <v>38761</v>
      </c>
      <c r="C854">
        <f t="shared" ca="1" si="78"/>
        <v>0</v>
      </c>
      <c r="D854">
        <f t="shared" ca="1" si="79"/>
        <v>0</v>
      </c>
      <c r="E854" t="str">
        <f ca="1">IF($B854&lt;VLOOKUP(E$6&amp;" Equity",Param,4,0),"",IFERROR(VLOOKUP($B854,OFFSET(Input!$A$1,0,MATCH(Index!E$6&amp;" Equity",Input!$1:$1,0)-1,10000,2),2,0),E853))</f>
        <v/>
      </c>
      <c r="F854" s="33">
        <v>90.25</v>
      </c>
      <c r="H854">
        <f ca="1">IFERROR(VLOOKUP($B854,OFFSET(Input!$A$1,0,MATCH(Index!H$6,Input!$1:$1,0)-1,10000,2),2,0),0)</f>
        <v>0</v>
      </c>
      <c r="I854">
        <f ca="1">IFERROR(VLOOKUP($B854,OFFSET(Input!$A$1,0,MATCH(Index!I$6,Input!$1:$1,0)-1,10000,2),2,0),0)</f>
        <v>0</v>
      </c>
      <c r="K854" t="e">
        <f t="shared" ca="1" si="80"/>
        <v>#VALUE!</v>
      </c>
      <c r="L854" s="30">
        <f t="shared" ca="1" si="81"/>
        <v>70.323530279610083</v>
      </c>
      <c r="N854" t="e">
        <f t="shared" ca="1" si="82"/>
        <v>#VALUE!</v>
      </c>
      <c r="O854">
        <f t="shared" ca="1" si="83"/>
        <v>-1.1074198252470891E-3</v>
      </c>
      <c r="AE854">
        <f ca="1">VLOOKUP($B854,OFFSET(Input!$A$1,0,MATCH(Index!AE$6&amp;" Index",Input!$1:$1,0)-1,10000,2),2,0)</f>
        <v>13.35</v>
      </c>
    </row>
    <row r="855" spans="2:31" x14ac:dyDescent="0.25">
      <c r="B855" s="2">
        <v>38762</v>
      </c>
      <c r="C855">
        <f t="shared" ca="1" si="78"/>
        <v>0</v>
      </c>
      <c r="D855">
        <f t="shared" ca="1" si="79"/>
        <v>0</v>
      </c>
      <c r="E855" t="str">
        <f ca="1">IF($B855&lt;VLOOKUP(E$6&amp;" Equity",Param,4,0),"",IFERROR(VLOOKUP($B855,OFFSET(Input!$A$1,0,MATCH(Index!E$6&amp;" Equity",Input!$1:$1,0)-1,10000,2),2,0),E854))</f>
        <v/>
      </c>
      <c r="F855" s="33">
        <v>89.88</v>
      </c>
      <c r="H855">
        <f ca="1">IFERROR(VLOOKUP($B855,OFFSET(Input!$A$1,0,MATCH(Index!H$6,Input!$1:$1,0)-1,10000,2),2,0),0)</f>
        <v>0</v>
      </c>
      <c r="I855">
        <f ca="1">IFERROR(VLOOKUP($B855,OFFSET(Input!$A$1,0,MATCH(Index!I$6,Input!$1:$1,0)-1,10000,2),2,0),0)</f>
        <v>0</v>
      </c>
      <c r="K855" t="e">
        <f t="shared" ca="1" si="80"/>
        <v>#VALUE!</v>
      </c>
      <c r="L855" s="30">
        <f t="shared" ca="1" si="81"/>
        <v>70.035223285665964</v>
      </c>
      <c r="N855" t="e">
        <f t="shared" ca="1" si="82"/>
        <v>#VALUE!</v>
      </c>
      <c r="O855">
        <f t="shared" ca="1" si="83"/>
        <v>-4.1081498958620557E-3</v>
      </c>
      <c r="AE855">
        <f ca="1">VLOOKUP($B855,OFFSET(Input!$A$1,0,MATCH(Index!AE$6&amp;" Index",Input!$1:$1,0)-1,10000,2),2,0)</f>
        <v>12.25</v>
      </c>
    </row>
    <row r="856" spans="2:31" x14ac:dyDescent="0.25">
      <c r="B856" s="2">
        <v>38763</v>
      </c>
      <c r="C856">
        <f t="shared" ca="1" si="78"/>
        <v>0</v>
      </c>
      <c r="D856">
        <f t="shared" ca="1" si="79"/>
        <v>0</v>
      </c>
      <c r="E856" t="str">
        <f ca="1">IF($B856&lt;VLOOKUP(E$6&amp;" Equity",Param,4,0),"",IFERROR(VLOOKUP($B856,OFFSET(Input!$A$1,0,MATCH(Index!E$6&amp;" Equity",Input!$1:$1,0)-1,10000,2),2,0),E855))</f>
        <v/>
      </c>
      <c r="F856" s="33">
        <v>90.22</v>
      </c>
      <c r="H856">
        <f ca="1">IFERROR(VLOOKUP($B856,OFFSET(Input!$A$1,0,MATCH(Index!H$6,Input!$1:$1,0)-1,10000,2),2,0),0)</f>
        <v>0</v>
      </c>
      <c r="I856">
        <f ca="1">IFERROR(VLOOKUP($B856,OFFSET(Input!$A$1,0,MATCH(Index!I$6,Input!$1:$1,0)-1,10000,2),2,0),0)</f>
        <v>0</v>
      </c>
      <c r="K856" t="e">
        <f t="shared" ca="1" si="80"/>
        <v>#VALUE!</v>
      </c>
      <c r="L856" s="30">
        <f t="shared" ca="1" si="81"/>
        <v>70.300154036857862</v>
      </c>
      <c r="N856" t="e">
        <f t="shared" ca="1" si="82"/>
        <v>#VALUE!</v>
      </c>
      <c r="O856">
        <f t="shared" ca="1" si="83"/>
        <v>3.7756846631215681E-3</v>
      </c>
      <c r="AE856">
        <f ca="1">VLOOKUP($B856,OFFSET(Input!$A$1,0,MATCH(Index!AE$6&amp;" Index",Input!$1:$1,0)-1,10000,2),2,0)</f>
        <v>12.31</v>
      </c>
    </row>
    <row r="857" spans="2:31" x14ac:dyDescent="0.25">
      <c r="B857" s="2">
        <v>38764</v>
      </c>
      <c r="C857">
        <f t="shared" ca="1" si="78"/>
        <v>0</v>
      </c>
      <c r="D857">
        <f t="shared" ca="1" si="79"/>
        <v>0</v>
      </c>
      <c r="E857" t="str">
        <f ca="1">IF($B857&lt;VLOOKUP(E$6&amp;" Equity",Param,4,0),"",IFERROR(VLOOKUP($B857,OFFSET(Input!$A$1,0,MATCH(Index!E$6&amp;" Equity",Input!$1:$1,0)-1,10000,2),2,0),E856))</f>
        <v/>
      </c>
      <c r="F857" s="33">
        <v>90.27</v>
      </c>
      <c r="H857">
        <f ca="1">IFERROR(VLOOKUP($B857,OFFSET(Input!$A$1,0,MATCH(Index!H$6,Input!$1:$1,0)-1,10000,2),2,0),0)</f>
        <v>0</v>
      </c>
      <c r="I857">
        <f ca="1">IFERROR(VLOOKUP($B857,OFFSET(Input!$A$1,0,MATCH(Index!I$6,Input!$1:$1,0)-1,10000,2),2,0),0)</f>
        <v>0</v>
      </c>
      <c r="K857" t="e">
        <f t="shared" ca="1" si="80"/>
        <v>#VALUE!</v>
      </c>
      <c r="L857" s="30">
        <f t="shared" ca="1" si="81"/>
        <v>70.339114441444906</v>
      </c>
      <c r="N857" t="e">
        <f t="shared" ca="1" si="82"/>
        <v>#VALUE!</v>
      </c>
      <c r="O857">
        <f t="shared" ca="1" si="83"/>
        <v>5.540473298137282E-4</v>
      </c>
      <c r="AE857">
        <f ca="1">VLOOKUP($B857,OFFSET(Input!$A$1,0,MATCH(Index!AE$6&amp;" Index",Input!$1:$1,0)-1,10000,2),2,0)</f>
        <v>11.48</v>
      </c>
    </row>
    <row r="858" spans="2:31" x14ac:dyDescent="0.25">
      <c r="B858" s="2">
        <v>38765</v>
      </c>
      <c r="C858">
        <f t="shared" ca="1" si="78"/>
        <v>0</v>
      </c>
      <c r="D858">
        <f t="shared" ca="1" si="79"/>
        <v>0</v>
      </c>
      <c r="E858" t="str">
        <f ca="1">IF($B858&lt;VLOOKUP(E$6&amp;" Equity",Param,4,0),"",IFERROR(VLOOKUP($B858,OFFSET(Input!$A$1,0,MATCH(Index!E$6&amp;" Equity",Input!$1:$1,0)-1,10000,2),2,0),E857))</f>
        <v/>
      </c>
      <c r="F858" s="33">
        <v>91</v>
      </c>
      <c r="H858">
        <f ca="1">IFERROR(VLOOKUP($B858,OFFSET(Input!$A$1,0,MATCH(Index!H$6,Input!$1:$1,0)-1,10000,2),2,0),0)</f>
        <v>0</v>
      </c>
      <c r="I858">
        <f ca="1">IFERROR(VLOOKUP($B858,OFFSET(Input!$A$1,0,MATCH(Index!I$6,Input!$1:$1,0)-1,10000,2),2,0),0)</f>
        <v>0</v>
      </c>
      <c r="K858" t="e">
        <f t="shared" ca="1" si="80"/>
        <v>#VALUE!</v>
      </c>
      <c r="L858" s="30">
        <f t="shared" ca="1" si="81"/>
        <v>70.907936348415717</v>
      </c>
      <c r="N858" t="e">
        <f t="shared" ca="1" si="82"/>
        <v>#VALUE!</v>
      </c>
      <c r="O858">
        <f t="shared" ca="1" si="83"/>
        <v>8.0543272067866052E-3</v>
      </c>
      <c r="AE858">
        <f ca="1">VLOOKUP($B858,OFFSET(Input!$A$1,0,MATCH(Index!AE$6&amp;" Index",Input!$1:$1,0)-1,10000,2),2,0)</f>
        <v>12.01</v>
      </c>
    </row>
    <row r="859" spans="2:31" x14ac:dyDescent="0.25">
      <c r="B859" s="2">
        <v>38769</v>
      </c>
      <c r="C859">
        <f t="shared" ca="1" si="78"/>
        <v>0</v>
      </c>
      <c r="D859">
        <f t="shared" ca="1" si="79"/>
        <v>0</v>
      </c>
      <c r="E859" t="str">
        <f ca="1">IF($B859&lt;VLOOKUP(E$6&amp;" Equity",Param,4,0),"",IFERROR(VLOOKUP($B859,OFFSET(Input!$A$1,0,MATCH(Index!E$6&amp;" Equity",Input!$1:$1,0)-1,10000,2),2,0),E858))</f>
        <v/>
      </c>
      <c r="F859" s="33">
        <v>90.83</v>
      </c>
      <c r="H859">
        <f ca="1">IFERROR(VLOOKUP($B859,OFFSET(Input!$A$1,0,MATCH(Index!H$6,Input!$1:$1,0)-1,10000,2),2,0),0)</f>
        <v>0</v>
      </c>
      <c r="I859">
        <f ca="1">IFERROR(VLOOKUP($B859,OFFSET(Input!$A$1,0,MATCH(Index!I$6,Input!$1:$1,0)-1,10000,2),2,0),0)</f>
        <v>0</v>
      </c>
      <c r="K859" t="e">
        <f t="shared" ca="1" si="80"/>
        <v>#VALUE!</v>
      </c>
      <c r="L859" s="30">
        <f t="shared" ca="1" si="81"/>
        <v>70.775470972819775</v>
      </c>
      <c r="N859" t="e">
        <f t="shared" ca="1" si="82"/>
        <v>#VALUE!</v>
      </c>
      <c r="O859">
        <f t="shared" ca="1" si="83"/>
        <v>-1.8698790027278285E-3</v>
      </c>
      <c r="AE859">
        <f ca="1">VLOOKUP($B859,OFFSET(Input!$A$1,0,MATCH(Index!AE$6&amp;" Index",Input!$1:$1,0)-1,10000,2),2,0)</f>
        <v>12.41</v>
      </c>
    </row>
    <row r="860" spans="2:31" x14ac:dyDescent="0.25">
      <c r="B860" s="2">
        <v>38770</v>
      </c>
      <c r="C860">
        <f t="shared" ca="1" si="78"/>
        <v>0</v>
      </c>
      <c r="D860">
        <f t="shared" ca="1" si="79"/>
        <v>0</v>
      </c>
      <c r="E860" t="str">
        <f ca="1">IF($B860&lt;VLOOKUP(E$6&amp;" Equity",Param,4,0),"",IFERROR(VLOOKUP($B860,OFFSET(Input!$A$1,0,MATCH(Index!E$6&amp;" Equity",Input!$1:$1,0)-1,10000,2),2,0),E859))</f>
        <v/>
      </c>
      <c r="F860" s="33">
        <v>91.4</v>
      </c>
      <c r="H860">
        <f ca="1">IFERROR(VLOOKUP($B860,OFFSET(Input!$A$1,0,MATCH(Index!H$6,Input!$1:$1,0)-1,10000,2),2,0),0)</f>
        <v>0</v>
      </c>
      <c r="I860">
        <f ca="1">IFERROR(VLOOKUP($B860,OFFSET(Input!$A$1,0,MATCH(Index!I$6,Input!$1:$1,0)-1,10000,2),2,0),0)</f>
        <v>0</v>
      </c>
      <c r="K860" t="e">
        <f t="shared" ca="1" si="80"/>
        <v>#VALUE!</v>
      </c>
      <c r="L860" s="30">
        <f t="shared" ca="1" si="81"/>
        <v>71.219619585112056</v>
      </c>
      <c r="N860" t="e">
        <f t="shared" ca="1" si="82"/>
        <v>#VALUE!</v>
      </c>
      <c r="O860">
        <f t="shared" ca="1" si="83"/>
        <v>6.2558509459822408E-3</v>
      </c>
      <c r="AE860">
        <f ca="1">VLOOKUP($B860,OFFSET(Input!$A$1,0,MATCH(Index!AE$6&amp;" Index",Input!$1:$1,0)-1,10000,2),2,0)</f>
        <v>11.88</v>
      </c>
    </row>
    <row r="861" spans="2:31" x14ac:dyDescent="0.25">
      <c r="B861" s="2">
        <v>38771</v>
      </c>
      <c r="C861">
        <f t="shared" ca="1" si="78"/>
        <v>0</v>
      </c>
      <c r="D861">
        <f t="shared" ca="1" si="79"/>
        <v>0</v>
      </c>
      <c r="E861" t="str">
        <f ca="1">IF($B861&lt;VLOOKUP(E$6&amp;" Equity",Param,4,0),"",IFERROR(VLOOKUP($B861,OFFSET(Input!$A$1,0,MATCH(Index!E$6&amp;" Equity",Input!$1:$1,0)-1,10000,2),2,0),E860))</f>
        <v/>
      </c>
      <c r="F861" s="33">
        <v>91.23</v>
      </c>
      <c r="H861">
        <f ca="1">IFERROR(VLOOKUP($B861,OFFSET(Input!$A$1,0,MATCH(Index!H$6,Input!$1:$1,0)-1,10000,2),2,0),0)</f>
        <v>0</v>
      </c>
      <c r="I861">
        <f ca="1">IFERROR(VLOOKUP($B861,OFFSET(Input!$A$1,0,MATCH(Index!I$6,Input!$1:$1,0)-1,10000,2),2,0),0)</f>
        <v>0</v>
      </c>
      <c r="K861" t="e">
        <f t="shared" ca="1" si="80"/>
        <v>#VALUE!</v>
      </c>
      <c r="L861" s="30">
        <f t="shared" ca="1" si="81"/>
        <v>71.087154209516115</v>
      </c>
      <c r="N861" t="e">
        <f t="shared" ca="1" si="82"/>
        <v>#VALUE!</v>
      </c>
      <c r="O861">
        <f t="shared" ca="1" si="83"/>
        <v>-1.8616881027213492E-3</v>
      </c>
      <c r="AE861">
        <f ca="1">VLOOKUP($B861,OFFSET(Input!$A$1,0,MATCH(Index!AE$6&amp;" Index",Input!$1:$1,0)-1,10000,2),2,0)</f>
        <v>11.87</v>
      </c>
    </row>
    <row r="862" spans="2:31" x14ac:dyDescent="0.25">
      <c r="B862" s="2">
        <v>38772</v>
      </c>
      <c r="C862">
        <f t="shared" ca="1" si="78"/>
        <v>0</v>
      </c>
      <c r="D862">
        <f t="shared" ca="1" si="79"/>
        <v>0</v>
      </c>
      <c r="E862" t="str">
        <f ca="1">IF($B862&lt;VLOOKUP(E$6&amp;" Equity",Param,4,0),"",IFERROR(VLOOKUP($B862,OFFSET(Input!$A$1,0,MATCH(Index!E$6&amp;" Equity",Input!$1:$1,0)-1,10000,2),2,0),E861))</f>
        <v/>
      </c>
      <c r="F862" s="33">
        <v>91.08</v>
      </c>
      <c r="H862">
        <f ca="1">IFERROR(VLOOKUP($B862,OFFSET(Input!$A$1,0,MATCH(Index!H$6,Input!$1:$1,0)-1,10000,2),2,0),0)</f>
        <v>0</v>
      </c>
      <c r="I862">
        <f ca="1">IFERROR(VLOOKUP($B862,OFFSET(Input!$A$1,0,MATCH(Index!I$6,Input!$1:$1,0)-1,10000,2),2,0),0)</f>
        <v>0</v>
      </c>
      <c r="K862" t="e">
        <f t="shared" ca="1" si="80"/>
        <v>#VALUE!</v>
      </c>
      <c r="L862" s="30">
        <f t="shared" ca="1" si="81"/>
        <v>70.970272995754982</v>
      </c>
      <c r="N862" t="e">
        <f t="shared" ca="1" si="82"/>
        <v>#VALUE!</v>
      </c>
      <c r="O862">
        <f t="shared" ca="1" si="83"/>
        <v>-1.6455491618442128E-3</v>
      </c>
      <c r="AE862">
        <f ca="1">VLOOKUP($B862,OFFSET(Input!$A$1,0,MATCH(Index!AE$6&amp;" Index",Input!$1:$1,0)-1,10000,2),2,0)</f>
        <v>11.46</v>
      </c>
    </row>
    <row r="863" spans="2:31" x14ac:dyDescent="0.25">
      <c r="B863" s="2">
        <v>38775</v>
      </c>
      <c r="C863">
        <f t="shared" ca="1" si="78"/>
        <v>0</v>
      </c>
      <c r="D863">
        <f t="shared" ca="1" si="79"/>
        <v>0</v>
      </c>
      <c r="E863" t="str">
        <f ca="1">IF($B863&lt;VLOOKUP(E$6&amp;" Equity",Param,4,0),"",IFERROR(VLOOKUP($B863,OFFSET(Input!$A$1,0,MATCH(Index!E$6&amp;" Equity",Input!$1:$1,0)-1,10000,2),2,0),E862))</f>
        <v/>
      </c>
      <c r="F863" s="33">
        <v>90.9</v>
      </c>
      <c r="H863">
        <f ca="1">IFERROR(VLOOKUP($B863,OFFSET(Input!$A$1,0,MATCH(Index!H$6,Input!$1:$1,0)-1,10000,2),2,0),0)</f>
        <v>0</v>
      </c>
      <c r="I863">
        <f ca="1">IFERROR(VLOOKUP($B863,OFFSET(Input!$A$1,0,MATCH(Index!I$6,Input!$1:$1,0)-1,10000,2),2,0),0)</f>
        <v>0</v>
      </c>
      <c r="K863" t="e">
        <f t="shared" ca="1" si="80"/>
        <v>#VALUE!</v>
      </c>
      <c r="L863" s="30">
        <f t="shared" ca="1" si="81"/>
        <v>70.830015539241643</v>
      </c>
      <c r="N863" t="e">
        <f t="shared" ca="1" si="82"/>
        <v>#VALUE!</v>
      </c>
      <c r="O863">
        <f t="shared" ca="1" si="83"/>
        <v>-1.9782400121055961E-3</v>
      </c>
      <c r="AE863">
        <f ca="1">VLOOKUP($B863,OFFSET(Input!$A$1,0,MATCH(Index!AE$6&amp;" Index",Input!$1:$1,0)-1,10000,2),2,0)</f>
        <v>11.59</v>
      </c>
    </row>
    <row r="864" spans="2:31" x14ac:dyDescent="0.25">
      <c r="B864" s="2">
        <v>38776</v>
      </c>
      <c r="C864">
        <f t="shared" ca="1" si="78"/>
        <v>0</v>
      </c>
      <c r="D864">
        <f t="shared" ca="1" si="79"/>
        <v>0</v>
      </c>
      <c r="E864" t="str">
        <f ca="1">IF($B864&lt;VLOOKUP(E$6&amp;" Equity",Param,4,0),"",IFERROR(VLOOKUP($B864,OFFSET(Input!$A$1,0,MATCH(Index!E$6&amp;" Equity",Input!$1:$1,0)-1,10000,2),2,0),E863))</f>
        <v/>
      </c>
      <c r="F864" s="33">
        <v>91.34</v>
      </c>
      <c r="H864">
        <f ca="1">IFERROR(VLOOKUP($B864,OFFSET(Input!$A$1,0,MATCH(Index!H$6,Input!$1:$1,0)-1,10000,2),2,0),0)</f>
        <v>0</v>
      </c>
      <c r="I864">
        <f ca="1">IFERROR(VLOOKUP($B864,OFFSET(Input!$A$1,0,MATCH(Index!I$6,Input!$1:$1,0)-1,10000,2),2,0),0)</f>
        <v>0</v>
      </c>
      <c r="K864" t="e">
        <f t="shared" ca="1" si="80"/>
        <v>#VALUE!</v>
      </c>
      <c r="L864" s="30">
        <f t="shared" ca="1" si="81"/>
        <v>71.172867099607615</v>
      </c>
      <c r="N864" t="e">
        <f t="shared" ca="1" si="82"/>
        <v>#VALUE!</v>
      </c>
      <c r="O864">
        <f t="shared" ca="1" si="83"/>
        <v>4.8288065734197862E-3</v>
      </c>
      <c r="AE864">
        <f ca="1">VLOOKUP($B864,OFFSET(Input!$A$1,0,MATCH(Index!AE$6&amp;" Index",Input!$1:$1,0)-1,10000,2),2,0)</f>
        <v>12.34</v>
      </c>
    </row>
    <row r="865" spans="2:31" x14ac:dyDescent="0.25">
      <c r="B865" s="2">
        <v>38777</v>
      </c>
      <c r="C865">
        <f t="shared" ca="1" si="78"/>
        <v>1</v>
      </c>
      <c r="D865">
        <f t="shared" ca="1" si="79"/>
        <v>0</v>
      </c>
      <c r="E865" t="str">
        <f ca="1">IF($B865&lt;VLOOKUP(E$6&amp;" Equity",Param,4,0),"",IFERROR(VLOOKUP($B865,OFFSET(Input!$A$1,0,MATCH(Index!E$6&amp;" Equity",Input!$1:$1,0)-1,10000,2),2,0),E864))</f>
        <v/>
      </c>
      <c r="F865" s="33">
        <v>90.5</v>
      </c>
      <c r="H865">
        <f ca="1">IFERROR(VLOOKUP($B865,OFFSET(Input!$A$1,0,MATCH(Index!H$6,Input!$1:$1,0)-1,10000,2),2,0),0)</f>
        <v>0</v>
      </c>
      <c r="I865">
        <f ca="1">IFERROR(VLOOKUP($B865,OFFSET(Input!$A$1,0,MATCH(Index!I$6,Input!$1:$1,0)-1,10000,2),2,0),0)</f>
        <v>0.31973800000000002</v>
      </c>
      <c r="K865" t="e">
        <f t="shared" ca="1" si="80"/>
        <v>#VALUE!</v>
      </c>
      <c r="L865" s="30">
        <f t="shared" ca="1" si="81"/>
        <v>70.767474739382337</v>
      </c>
      <c r="N865" t="e">
        <f t="shared" ca="1" si="82"/>
        <v>#VALUE!</v>
      </c>
      <c r="O865">
        <f t="shared" ca="1" si="83"/>
        <v>-5.7121669183397067E-3</v>
      </c>
      <c r="AE865">
        <f ca="1">VLOOKUP($B865,OFFSET(Input!$A$1,0,MATCH(Index!AE$6&amp;" Index",Input!$1:$1,0)-1,10000,2),2,0)</f>
        <v>11.54</v>
      </c>
    </row>
    <row r="866" spans="2:31" x14ac:dyDescent="0.25">
      <c r="B866" s="2">
        <v>38778</v>
      </c>
      <c r="C866">
        <f t="shared" ca="1" si="78"/>
        <v>0</v>
      </c>
      <c r="D866">
        <f t="shared" ca="1" si="79"/>
        <v>1</v>
      </c>
      <c r="E866" t="str">
        <f ca="1">IF($B866&lt;VLOOKUP(E$6&amp;" Equity",Param,4,0),"",IFERROR(VLOOKUP($B866,OFFSET(Input!$A$1,0,MATCH(Index!E$6&amp;" Equity",Input!$1:$1,0)-1,10000,2),2,0),E865))</f>
        <v/>
      </c>
      <c r="F866" s="33">
        <v>89.82</v>
      </c>
      <c r="H866">
        <f ca="1">IFERROR(VLOOKUP($B866,OFFSET(Input!$A$1,0,MATCH(Index!H$6,Input!$1:$1,0)-1,10000,2),2,0),0)</f>
        <v>0</v>
      </c>
      <c r="I866">
        <f ca="1">IFERROR(VLOOKUP($B866,OFFSET(Input!$A$1,0,MATCH(Index!I$6,Input!$1:$1,0)-1,10000,2),2,0),0)</f>
        <v>0</v>
      </c>
      <c r="K866" t="e">
        <f t="shared" ca="1" si="80"/>
        <v>#VALUE!</v>
      </c>
      <c r="L866" s="30">
        <f t="shared" ca="1" si="81"/>
        <v>70.235741227528408</v>
      </c>
      <c r="N866" t="e">
        <f t="shared" ca="1" si="82"/>
        <v>#VALUE!</v>
      </c>
      <c r="O866">
        <f t="shared" ca="1" si="83"/>
        <v>-7.5421830462885807E-3</v>
      </c>
      <c r="AE866">
        <f ca="1">VLOOKUP($B866,OFFSET(Input!$A$1,0,MATCH(Index!AE$6&amp;" Index",Input!$1:$1,0)-1,10000,2),2,0)</f>
        <v>11.72</v>
      </c>
    </row>
    <row r="867" spans="2:31" x14ac:dyDescent="0.25">
      <c r="B867" s="2">
        <v>38779</v>
      </c>
      <c r="C867">
        <f t="shared" ca="1" si="78"/>
        <v>0</v>
      </c>
      <c r="D867">
        <f t="shared" ca="1" si="79"/>
        <v>2</v>
      </c>
      <c r="E867" t="str">
        <f ca="1">IF($B867&lt;VLOOKUP(E$6&amp;" Equity",Param,4,0),"",IFERROR(VLOOKUP($B867,OFFSET(Input!$A$1,0,MATCH(Index!E$6&amp;" Equity",Input!$1:$1,0)-1,10000,2),2,0),E866))</f>
        <v/>
      </c>
      <c r="F867" s="33">
        <v>89.31</v>
      </c>
      <c r="H867">
        <f ca="1">IFERROR(VLOOKUP($B867,OFFSET(Input!$A$1,0,MATCH(Index!H$6,Input!$1:$1,0)-1,10000,2),2,0),0)</f>
        <v>0</v>
      </c>
      <c r="I867">
        <f ca="1">IFERROR(VLOOKUP($B867,OFFSET(Input!$A$1,0,MATCH(Index!I$6,Input!$1:$1,0)-1,10000,2),2,0),0)</f>
        <v>0</v>
      </c>
      <c r="K867" t="e">
        <f t="shared" ca="1" si="80"/>
        <v>#VALUE!</v>
      </c>
      <c r="L867" s="30">
        <f t="shared" ca="1" si="81"/>
        <v>69.836941093637975</v>
      </c>
      <c r="N867" t="e">
        <f t="shared" ca="1" si="82"/>
        <v>#VALUE!</v>
      </c>
      <c r="O867">
        <f t="shared" ca="1" si="83"/>
        <v>-5.6942039637971568E-3</v>
      </c>
      <c r="AE867">
        <f ca="1">VLOOKUP($B867,OFFSET(Input!$A$1,0,MATCH(Index!AE$6&amp;" Index",Input!$1:$1,0)-1,10000,2),2,0)</f>
        <v>11.96</v>
      </c>
    </row>
    <row r="868" spans="2:31" x14ac:dyDescent="0.25">
      <c r="B868" s="2">
        <v>38782</v>
      </c>
      <c r="C868">
        <f t="shared" ca="1" si="78"/>
        <v>0</v>
      </c>
      <c r="D868">
        <f t="shared" ca="1" si="79"/>
        <v>3</v>
      </c>
      <c r="E868" t="str">
        <f ca="1">IF($B868&lt;VLOOKUP(E$6&amp;" Equity",Param,4,0),"",IFERROR(VLOOKUP($B868,OFFSET(Input!$A$1,0,MATCH(Index!E$6&amp;" Equity",Input!$1:$1,0)-1,10000,2),2,0),E867))</f>
        <v/>
      </c>
      <c r="F868" s="33">
        <v>88.52</v>
      </c>
      <c r="H868">
        <f ca="1">IFERROR(VLOOKUP($B868,OFFSET(Input!$A$1,0,MATCH(Index!H$6,Input!$1:$1,0)-1,10000,2),2,0),0)</f>
        <v>0</v>
      </c>
      <c r="I868">
        <f ca="1">IFERROR(VLOOKUP($B868,OFFSET(Input!$A$1,0,MATCH(Index!I$6,Input!$1:$1,0)-1,10000,2),2,0),0)</f>
        <v>0</v>
      </c>
      <c r="K868" t="e">
        <f t="shared" ca="1" si="80"/>
        <v>#VALUE!</v>
      </c>
      <c r="L868" s="30">
        <f t="shared" ca="1" si="81"/>
        <v>69.219191866631206</v>
      </c>
      <c r="N868" t="e">
        <f t="shared" ca="1" si="82"/>
        <v>#VALUE!</v>
      </c>
      <c r="O868">
        <f t="shared" ca="1" si="83"/>
        <v>-8.8849485129459168E-3</v>
      </c>
      <c r="AE868">
        <f ca="1">VLOOKUP($B868,OFFSET(Input!$A$1,0,MATCH(Index!AE$6&amp;" Index",Input!$1:$1,0)-1,10000,2),2,0)</f>
        <v>12.74</v>
      </c>
    </row>
    <row r="869" spans="2:31" x14ac:dyDescent="0.25">
      <c r="B869" s="2">
        <v>38783</v>
      </c>
      <c r="C869">
        <f t="shared" ca="1" si="78"/>
        <v>0</v>
      </c>
      <c r="D869">
        <f t="shared" ca="1" si="79"/>
        <v>4</v>
      </c>
      <c r="E869" t="str">
        <f ca="1">IF($B869&lt;VLOOKUP(E$6&amp;" Equity",Param,4,0),"",IFERROR(VLOOKUP($B869,OFFSET(Input!$A$1,0,MATCH(Index!E$6&amp;" Equity",Input!$1:$1,0)-1,10000,2),2,0),E868))</f>
        <v/>
      </c>
      <c r="F869" s="33">
        <v>88.65</v>
      </c>
      <c r="H869">
        <f ca="1">IFERROR(VLOOKUP($B869,OFFSET(Input!$A$1,0,MATCH(Index!H$6,Input!$1:$1,0)-1,10000,2),2,0),0)</f>
        <v>0</v>
      </c>
      <c r="I869">
        <f ca="1">IFERROR(VLOOKUP($B869,OFFSET(Input!$A$1,0,MATCH(Index!I$6,Input!$1:$1,0)-1,10000,2),2,0),0)</f>
        <v>0</v>
      </c>
      <c r="K869" t="e">
        <f t="shared" ca="1" si="80"/>
        <v>#VALUE!</v>
      </c>
      <c r="L869" s="30">
        <f t="shared" ca="1" si="81"/>
        <v>69.320846802720936</v>
      </c>
      <c r="N869" t="e">
        <f t="shared" ca="1" si="82"/>
        <v>#VALUE!</v>
      </c>
      <c r="O869">
        <f t="shared" ca="1" si="83"/>
        <v>1.4675173373681779E-3</v>
      </c>
      <c r="AE869">
        <f ca="1">VLOOKUP($B869,OFFSET(Input!$A$1,0,MATCH(Index!AE$6&amp;" Index",Input!$1:$1,0)-1,10000,2),2,0)</f>
        <v>12.66</v>
      </c>
    </row>
    <row r="870" spans="2:31" x14ac:dyDescent="0.25">
      <c r="B870" s="2">
        <v>38784</v>
      </c>
      <c r="C870">
        <f t="shared" ca="1" si="78"/>
        <v>0</v>
      </c>
      <c r="D870">
        <f t="shared" ca="1" si="79"/>
        <v>5</v>
      </c>
      <c r="E870" t="str">
        <f ca="1">IF($B870&lt;VLOOKUP(E$6&amp;" Equity",Param,4,0),"",IFERROR(VLOOKUP($B870,OFFSET(Input!$A$1,0,MATCH(Index!E$6&amp;" Equity",Input!$1:$1,0)-1,10000,2),2,0),E869))</f>
        <v/>
      </c>
      <c r="F870" s="33">
        <v>88.54</v>
      </c>
      <c r="H870">
        <f ca="1">IFERROR(VLOOKUP($B870,OFFSET(Input!$A$1,0,MATCH(Index!H$6,Input!$1:$1,0)-1,10000,2),2,0),0)</f>
        <v>0</v>
      </c>
      <c r="I870">
        <f ca="1">IFERROR(VLOOKUP($B870,OFFSET(Input!$A$1,0,MATCH(Index!I$6,Input!$1:$1,0)-1,10000,2),2,0),0)</f>
        <v>0</v>
      </c>
      <c r="K870" t="e">
        <f t="shared" ca="1" si="80"/>
        <v>#VALUE!</v>
      </c>
      <c r="L870" s="30">
        <f t="shared" ca="1" si="81"/>
        <v>69.234831087568097</v>
      </c>
      <c r="N870" t="e">
        <f t="shared" ca="1" si="82"/>
        <v>#VALUE!</v>
      </c>
      <c r="O870">
        <f t="shared" ca="1" si="83"/>
        <v>-1.2416052162218911E-3</v>
      </c>
      <c r="AE870">
        <f ca="1">VLOOKUP($B870,OFFSET(Input!$A$1,0,MATCH(Index!AE$6&amp;" Index",Input!$1:$1,0)-1,10000,2),2,0)</f>
        <v>12.32</v>
      </c>
    </row>
    <row r="871" spans="2:31" x14ac:dyDescent="0.25">
      <c r="B871" s="2">
        <v>38785</v>
      </c>
      <c r="C871">
        <f t="shared" ca="1" si="78"/>
        <v>0</v>
      </c>
      <c r="D871">
        <f t="shared" ca="1" si="79"/>
        <v>0</v>
      </c>
      <c r="E871" t="str">
        <f ca="1">IF($B871&lt;VLOOKUP(E$6&amp;" Equity",Param,4,0),"",IFERROR(VLOOKUP($B871,OFFSET(Input!$A$1,0,MATCH(Index!E$6&amp;" Equity",Input!$1:$1,0)-1,10000,2),2,0),E870))</f>
        <v/>
      </c>
      <c r="F871" s="33">
        <v>88.67</v>
      </c>
      <c r="H871">
        <f ca="1">IFERROR(VLOOKUP($B871,OFFSET(Input!$A$1,0,MATCH(Index!H$6,Input!$1:$1,0)-1,10000,2),2,0),0)</f>
        <v>0</v>
      </c>
      <c r="I871">
        <f ca="1">IFERROR(VLOOKUP($B871,OFFSET(Input!$A$1,0,MATCH(Index!I$6,Input!$1:$1,0)-1,10000,2),2,0),0)</f>
        <v>0</v>
      </c>
      <c r="K871" t="e">
        <f t="shared" ca="1" si="80"/>
        <v>#VALUE!</v>
      </c>
      <c r="L871" s="30">
        <f t="shared" ca="1" si="81"/>
        <v>69.336486023657827</v>
      </c>
      <c r="N871" t="e">
        <f t="shared" ca="1" si="82"/>
        <v>#VALUE!</v>
      </c>
      <c r="O871">
        <f t="shared" ca="1" si="83"/>
        <v>1.4671860879207387E-3</v>
      </c>
      <c r="AE871">
        <f ca="1">VLOOKUP($B871,OFFSET(Input!$A$1,0,MATCH(Index!AE$6&amp;" Index",Input!$1:$1,0)-1,10000,2),2,0)</f>
        <v>12.68</v>
      </c>
    </row>
    <row r="872" spans="2:31" x14ac:dyDescent="0.25">
      <c r="B872" s="2">
        <v>38786</v>
      </c>
      <c r="C872">
        <f t="shared" ca="1" si="78"/>
        <v>0</v>
      </c>
      <c r="D872">
        <f t="shared" ca="1" si="79"/>
        <v>0</v>
      </c>
      <c r="E872" t="str">
        <f ca="1">IF($B872&lt;VLOOKUP(E$6&amp;" Equity",Param,4,0),"",IFERROR(VLOOKUP($B872,OFFSET(Input!$A$1,0,MATCH(Index!E$6&amp;" Equity",Input!$1:$1,0)-1,10000,2),2,0),E871))</f>
        <v/>
      </c>
      <c r="F872" s="33">
        <v>88.31</v>
      </c>
      <c r="H872">
        <f ca="1">IFERROR(VLOOKUP($B872,OFFSET(Input!$A$1,0,MATCH(Index!H$6,Input!$1:$1,0)-1,10000,2),2,0),0)</f>
        <v>0</v>
      </c>
      <c r="I872">
        <f ca="1">IFERROR(VLOOKUP($B872,OFFSET(Input!$A$1,0,MATCH(Index!I$6,Input!$1:$1,0)-1,10000,2),2,0),0)</f>
        <v>0</v>
      </c>
      <c r="K872" t="e">
        <f t="shared" ca="1" si="80"/>
        <v>#VALUE!</v>
      </c>
      <c r="L872" s="30">
        <f t="shared" ca="1" si="81"/>
        <v>69.054980046793986</v>
      </c>
      <c r="N872" t="e">
        <f t="shared" ca="1" si="82"/>
        <v>#VALUE!</v>
      </c>
      <c r="O872">
        <f t="shared" ca="1" si="83"/>
        <v>-4.0682619112047515E-3</v>
      </c>
      <c r="AE872">
        <f ca="1">VLOOKUP($B872,OFFSET(Input!$A$1,0,MATCH(Index!AE$6&amp;" Index",Input!$1:$1,0)-1,10000,2),2,0)</f>
        <v>11.85</v>
      </c>
    </row>
    <row r="873" spans="2:31" x14ac:dyDescent="0.25">
      <c r="B873" s="2">
        <v>38789</v>
      </c>
      <c r="C873">
        <f t="shared" ca="1" si="78"/>
        <v>0</v>
      </c>
      <c r="D873">
        <f t="shared" ca="1" si="79"/>
        <v>0</v>
      </c>
      <c r="E873" t="str">
        <f ca="1">IF($B873&lt;VLOOKUP(E$6&amp;" Equity",Param,4,0),"",IFERROR(VLOOKUP($B873,OFFSET(Input!$A$1,0,MATCH(Index!E$6&amp;" Equity",Input!$1:$1,0)-1,10000,2),2,0),E872))</f>
        <v/>
      </c>
      <c r="F873" s="33">
        <v>88.19</v>
      </c>
      <c r="H873">
        <f ca="1">IFERROR(VLOOKUP($B873,OFFSET(Input!$A$1,0,MATCH(Index!H$6,Input!$1:$1,0)-1,10000,2),2,0),0)</f>
        <v>0</v>
      </c>
      <c r="I873">
        <f ca="1">IFERROR(VLOOKUP($B873,OFFSET(Input!$A$1,0,MATCH(Index!I$6,Input!$1:$1,0)-1,10000,2),2,0),0)</f>
        <v>0</v>
      </c>
      <c r="K873" t="e">
        <f t="shared" ca="1" si="80"/>
        <v>#VALUE!</v>
      </c>
      <c r="L873" s="30">
        <f t="shared" ca="1" si="81"/>
        <v>68.961144721172701</v>
      </c>
      <c r="N873" t="e">
        <f t="shared" ca="1" si="82"/>
        <v>#VALUE!</v>
      </c>
      <c r="O873">
        <f t="shared" ca="1" si="83"/>
        <v>-1.3597735806215373E-3</v>
      </c>
      <c r="AE873">
        <f ca="1">VLOOKUP($B873,OFFSET(Input!$A$1,0,MATCH(Index!AE$6&amp;" Index",Input!$1:$1,0)-1,10000,2),2,0)</f>
        <v>11.37</v>
      </c>
    </row>
    <row r="874" spans="2:31" x14ac:dyDescent="0.25">
      <c r="B874" s="2">
        <v>38790</v>
      </c>
      <c r="C874">
        <f t="shared" ca="1" si="78"/>
        <v>0</v>
      </c>
      <c r="D874">
        <f t="shared" ca="1" si="79"/>
        <v>0</v>
      </c>
      <c r="E874" t="str">
        <f ca="1">IF($B874&lt;VLOOKUP(E$6&amp;" Equity",Param,4,0),"",IFERROR(VLOOKUP($B874,OFFSET(Input!$A$1,0,MATCH(Index!E$6&amp;" Equity",Input!$1:$1,0)-1,10000,2),2,0),E873))</f>
        <v/>
      </c>
      <c r="F874" s="33">
        <v>88.85</v>
      </c>
      <c r="H874">
        <f ca="1">IFERROR(VLOOKUP($B874,OFFSET(Input!$A$1,0,MATCH(Index!H$6,Input!$1:$1,0)-1,10000,2),2,0),0)</f>
        <v>0</v>
      </c>
      <c r="I874">
        <f ca="1">IFERROR(VLOOKUP($B874,OFFSET(Input!$A$1,0,MATCH(Index!I$6,Input!$1:$1,0)-1,10000,2),2,0),0)</f>
        <v>0</v>
      </c>
      <c r="K874" t="e">
        <f t="shared" ca="1" si="80"/>
        <v>#VALUE!</v>
      </c>
      <c r="L874" s="30">
        <f t="shared" ca="1" si="81"/>
        <v>69.477239012089754</v>
      </c>
      <c r="N874" t="e">
        <f t="shared" ca="1" si="82"/>
        <v>#VALUE!</v>
      </c>
      <c r="O874">
        <f t="shared" ca="1" si="83"/>
        <v>7.4559767005709775E-3</v>
      </c>
      <c r="AE874">
        <f ca="1">VLOOKUP($B874,OFFSET(Input!$A$1,0,MATCH(Index!AE$6&amp;" Index",Input!$1:$1,0)-1,10000,2),2,0)</f>
        <v>10.74</v>
      </c>
    </row>
    <row r="875" spans="2:31" x14ac:dyDescent="0.25">
      <c r="B875" s="2">
        <v>38791</v>
      </c>
      <c r="C875">
        <f t="shared" ca="1" si="78"/>
        <v>0</v>
      </c>
      <c r="D875">
        <f t="shared" ca="1" si="79"/>
        <v>0</v>
      </c>
      <c r="E875" t="str">
        <f ca="1">IF($B875&lt;VLOOKUP(E$6&amp;" Equity",Param,4,0),"",IFERROR(VLOOKUP($B875,OFFSET(Input!$A$1,0,MATCH(Index!E$6&amp;" Equity",Input!$1:$1,0)-1,10000,2),2,0),E874))</f>
        <v/>
      </c>
      <c r="F875" s="33">
        <v>88.35</v>
      </c>
      <c r="H875">
        <f ca="1">IFERROR(VLOOKUP($B875,OFFSET(Input!$A$1,0,MATCH(Index!H$6,Input!$1:$1,0)-1,10000,2),2,0),0)</f>
        <v>0</v>
      </c>
      <c r="I875">
        <f ca="1">IFERROR(VLOOKUP($B875,OFFSET(Input!$A$1,0,MATCH(Index!I$6,Input!$1:$1,0)-1,10000,2),2,0),0)</f>
        <v>0</v>
      </c>
      <c r="K875" t="e">
        <f t="shared" ca="1" si="80"/>
        <v>#VALUE!</v>
      </c>
      <c r="L875" s="30">
        <f t="shared" ca="1" si="81"/>
        <v>69.086258488667752</v>
      </c>
      <c r="N875" t="e">
        <f t="shared" ca="1" si="82"/>
        <v>#VALUE!</v>
      </c>
      <c r="O875">
        <f t="shared" ca="1" si="83"/>
        <v>-5.6433558349549134E-3</v>
      </c>
      <c r="AE875">
        <f ca="1">VLOOKUP($B875,OFFSET(Input!$A$1,0,MATCH(Index!AE$6&amp;" Index",Input!$1:$1,0)-1,10000,2),2,0)</f>
        <v>11.35</v>
      </c>
    </row>
    <row r="876" spans="2:31" x14ac:dyDescent="0.25">
      <c r="B876" s="2">
        <v>38792</v>
      </c>
      <c r="C876">
        <f t="shared" ca="1" si="78"/>
        <v>0</v>
      </c>
      <c r="D876">
        <f t="shared" ca="1" si="79"/>
        <v>0</v>
      </c>
      <c r="E876" t="str">
        <f ca="1">IF($B876&lt;VLOOKUP(E$6&amp;" Equity",Param,4,0),"",IFERROR(VLOOKUP($B876,OFFSET(Input!$A$1,0,MATCH(Index!E$6&amp;" Equity",Input!$1:$1,0)-1,10000,2),2,0),E875))</f>
        <v/>
      </c>
      <c r="F876" s="33">
        <v>89.12</v>
      </c>
      <c r="H876">
        <f ca="1">IFERROR(VLOOKUP($B876,OFFSET(Input!$A$1,0,MATCH(Index!H$6,Input!$1:$1,0)-1,10000,2),2,0),0)</f>
        <v>0</v>
      </c>
      <c r="I876">
        <f ca="1">IFERROR(VLOOKUP($B876,OFFSET(Input!$A$1,0,MATCH(Index!I$6,Input!$1:$1,0)-1,10000,2),2,0),0)</f>
        <v>0</v>
      </c>
      <c r="K876" t="e">
        <f t="shared" ca="1" si="80"/>
        <v>#VALUE!</v>
      </c>
      <c r="L876" s="30">
        <f t="shared" ca="1" si="81"/>
        <v>69.688368494737645</v>
      </c>
      <c r="N876" t="e">
        <f t="shared" ca="1" si="82"/>
        <v>#VALUE!</v>
      </c>
      <c r="O876">
        <f t="shared" ca="1" si="83"/>
        <v>8.6775774132686351E-3</v>
      </c>
      <c r="AE876">
        <f ca="1">VLOOKUP($B876,OFFSET(Input!$A$1,0,MATCH(Index!AE$6&amp;" Index",Input!$1:$1,0)-1,10000,2),2,0)</f>
        <v>11.98</v>
      </c>
    </row>
    <row r="877" spans="2:31" x14ac:dyDescent="0.25">
      <c r="B877" s="2">
        <v>38793</v>
      </c>
      <c r="C877">
        <f t="shared" ca="1" si="78"/>
        <v>0</v>
      </c>
      <c r="D877">
        <f t="shared" ca="1" si="79"/>
        <v>0</v>
      </c>
      <c r="E877" t="str">
        <f ca="1">IF($B877&lt;VLOOKUP(E$6&amp;" Equity",Param,4,0),"",IFERROR(VLOOKUP($B877,OFFSET(Input!$A$1,0,MATCH(Index!E$6&amp;" Equity",Input!$1:$1,0)-1,10000,2),2,0),E876))</f>
        <v/>
      </c>
      <c r="F877" s="33">
        <v>88.85</v>
      </c>
      <c r="H877">
        <f ca="1">IFERROR(VLOOKUP($B877,OFFSET(Input!$A$1,0,MATCH(Index!H$6,Input!$1:$1,0)-1,10000,2),2,0),0)</f>
        <v>0</v>
      </c>
      <c r="I877">
        <f ca="1">IFERROR(VLOOKUP($B877,OFFSET(Input!$A$1,0,MATCH(Index!I$6,Input!$1:$1,0)-1,10000,2),2,0),0)</f>
        <v>0</v>
      </c>
      <c r="K877" t="e">
        <f t="shared" ca="1" si="80"/>
        <v>#VALUE!</v>
      </c>
      <c r="L877" s="30">
        <f t="shared" ca="1" si="81"/>
        <v>69.477239012089754</v>
      </c>
      <c r="N877" t="e">
        <f t="shared" ca="1" si="82"/>
        <v>#VALUE!</v>
      </c>
      <c r="O877">
        <f t="shared" ca="1" si="83"/>
        <v>-3.0342215783136506E-3</v>
      </c>
      <c r="AE877">
        <f ca="1">VLOOKUP($B877,OFFSET(Input!$A$1,0,MATCH(Index!AE$6&amp;" Index",Input!$1:$1,0)-1,10000,2),2,0)</f>
        <v>12.12</v>
      </c>
    </row>
    <row r="878" spans="2:31" x14ac:dyDescent="0.25">
      <c r="B878" s="2">
        <v>38796</v>
      </c>
      <c r="C878">
        <f t="shared" ca="1" si="78"/>
        <v>0</v>
      </c>
      <c r="D878">
        <f t="shared" ca="1" si="79"/>
        <v>0</v>
      </c>
      <c r="E878" t="str">
        <f ca="1">IF($B878&lt;VLOOKUP(E$6&amp;" Equity",Param,4,0),"",IFERROR(VLOOKUP($B878,OFFSET(Input!$A$1,0,MATCH(Index!E$6&amp;" Equity",Input!$1:$1,0)-1,10000,2),2,0),E877))</f>
        <v/>
      </c>
      <c r="F878" s="33">
        <v>88.99</v>
      </c>
      <c r="H878">
        <f ca="1">IFERROR(VLOOKUP($B878,OFFSET(Input!$A$1,0,MATCH(Index!H$6,Input!$1:$1,0)-1,10000,2),2,0),0)</f>
        <v>0</v>
      </c>
      <c r="I878">
        <f ca="1">IFERROR(VLOOKUP($B878,OFFSET(Input!$A$1,0,MATCH(Index!I$6,Input!$1:$1,0)-1,10000,2),2,0),0)</f>
        <v>0</v>
      </c>
      <c r="K878" t="e">
        <f t="shared" ca="1" si="80"/>
        <v>#VALUE!</v>
      </c>
      <c r="L878" s="30">
        <f t="shared" ca="1" si="81"/>
        <v>69.586713558647915</v>
      </c>
      <c r="N878" t="e">
        <f t="shared" ca="1" si="82"/>
        <v>#VALUE!</v>
      </c>
      <c r="O878">
        <f t="shared" ca="1" si="83"/>
        <v>1.5744492681105328E-3</v>
      </c>
      <c r="AE878">
        <f ca="1">VLOOKUP($B878,OFFSET(Input!$A$1,0,MATCH(Index!AE$6&amp;" Index",Input!$1:$1,0)-1,10000,2),2,0)</f>
        <v>11.79</v>
      </c>
    </row>
    <row r="879" spans="2:31" x14ac:dyDescent="0.25">
      <c r="B879" s="2">
        <v>38797</v>
      </c>
      <c r="C879">
        <f t="shared" ca="1" si="78"/>
        <v>0</v>
      </c>
      <c r="D879">
        <f t="shared" ca="1" si="79"/>
        <v>0</v>
      </c>
      <c r="E879" t="str">
        <f ca="1">IF($B879&lt;VLOOKUP(E$6&amp;" Equity",Param,4,0),"",IFERROR(VLOOKUP($B879,OFFSET(Input!$A$1,0,MATCH(Index!E$6&amp;" Equity",Input!$1:$1,0)-1,10000,2),2,0),E878))</f>
        <v/>
      </c>
      <c r="F879" s="33">
        <v>88.52</v>
      </c>
      <c r="H879">
        <f ca="1">IFERROR(VLOOKUP($B879,OFFSET(Input!$A$1,0,MATCH(Index!H$6,Input!$1:$1,0)-1,10000,2),2,0),0)</f>
        <v>0</v>
      </c>
      <c r="I879">
        <f ca="1">IFERROR(VLOOKUP($B879,OFFSET(Input!$A$1,0,MATCH(Index!I$6,Input!$1:$1,0)-1,10000,2),2,0),0)</f>
        <v>0</v>
      </c>
      <c r="K879" t="e">
        <f t="shared" ca="1" si="80"/>
        <v>#VALUE!</v>
      </c>
      <c r="L879" s="30">
        <f t="shared" ca="1" si="81"/>
        <v>69.219191866631235</v>
      </c>
      <c r="N879" t="e">
        <f t="shared" ca="1" si="82"/>
        <v>#VALUE!</v>
      </c>
      <c r="O879">
        <f t="shared" ca="1" si="83"/>
        <v>-5.2954886859219088E-3</v>
      </c>
      <c r="AE879">
        <f ca="1">VLOOKUP($B879,OFFSET(Input!$A$1,0,MATCH(Index!AE$6&amp;" Index",Input!$1:$1,0)-1,10000,2),2,0)</f>
        <v>11.62</v>
      </c>
    </row>
    <row r="880" spans="2:31" x14ac:dyDescent="0.25">
      <c r="B880" s="2">
        <v>38798</v>
      </c>
      <c r="C880">
        <f t="shared" ca="1" si="78"/>
        <v>0</v>
      </c>
      <c r="D880">
        <f t="shared" ca="1" si="79"/>
        <v>0</v>
      </c>
      <c r="E880" t="str">
        <f ca="1">IF($B880&lt;VLOOKUP(E$6&amp;" Equity",Param,4,0),"",IFERROR(VLOOKUP($B880,OFFSET(Input!$A$1,0,MATCH(Index!E$6&amp;" Equity",Input!$1:$1,0)-1,10000,2),2,0),E879))</f>
        <v/>
      </c>
      <c r="F880" s="33">
        <v>88.71</v>
      </c>
      <c r="H880">
        <f ca="1">IFERROR(VLOOKUP($B880,OFFSET(Input!$A$1,0,MATCH(Index!H$6,Input!$1:$1,0)-1,10000,2),2,0),0)</f>
        <v>0</v>
      </c>
      <c r="I880">
        <f ca="1">IFERROR(VLOOKUP($B880,OFFSET(Input!$A$1,0,MATCH(Index!I$6,Input!$1:$1,0)-1,10000,2),2,0),0)</f>
        <v>0</v>
      </c>
      <c r="K880" t="e">
        <f t="shared" ca="1" si="80"/>
        <v>#VALUE!</v>
      </c>
      <c r="L880" s="30">
        <f t="shared" ca="1" si="81"/>
        <v>69.367764465531593</v>
      </c>
      <c r="N880" t="e">
        <f t="shared" ca="1" si="82"/>
        <v>#VALUE!</v>
      </c>
      <c r="O880">
        <f t="shared" ca="1" si="83"/>
        <v>2.1441073496466377E-3</v>
      </c>
      <c r="AE880">
        <f ca="1">VLOOKUP($B880,OFFSET(Input!$A$1,0,MATCH(Index!AE$6&amp;" Index",Input!$1:$1,0)-1,10000,2),2,0)</f>
        <v>11.21</v>
      </c>
    </row>
    <row r="881" spans="2:31" x14ac:dyDescent="0.25">
      <c r="B881" s="2">
        <v>38799</v>
      </c>
      <c r="C881">
        <f t="shared" ca="1" si="78"/>
        <v>0</v>
      </c>
      <c r="D881">
        <f t="shared" ca="1" si="79"/>
        <v>0</v>
      </c>
      <c r="E881" t="str">
        <f ca="1">IF($B881&lt;VLOOKUP(E$6&amp;" Equity",Param,4,0),"",IFERROR(VLOOKUP($B881,OFFSET(Input!$A$1,0,MATCH(Index!E$6&amp;" Equity",Input!$1:$1,0)-1,10000,2),2,0),E880))</f>
        <v/>
      </c>
      <c r="F881" s="33">
        <v>88.42</v>
      </c>
      <c r="H881">
        <f ca="1">IFERROR(VLOOKUP($B881,OFFSET(Input!$A$1,0,MATCH(Index!H$6,Input!$1:$1,0)-1,10000,2),2,0),0)</f>
        <v>0</v>
      </c>
      <c r="I881">
        <f ca="1">IFERROR(VLOOKUP($B881,OFFSET(Input!$A$1,0,MATCH(Index!I$6,Input!$1:$1,0)-1,10000,2),2,0),0)</f>
        <v>0</v>
      </c>
      <c r="K881" t="e">
        <f t="shared" ca="1" si="80"/>
        <v>#VALUE!</v>
      </c>
      <c r="L881" s="30">
        <f t="shared" ca="1" si="81"/>
        <v>69.14099576194684</v>
      </c>
      <c r="N881" t="e">
        <f t="shared" ca="1" si="82"/>
        <v>#VALUE!</v>
      </c>
      <c r="O881">
        <f t="shared" ca="1" si="83"/>
        <v>-3.274434134398293E-3</v>
      </c>
      <c r="AE881">
        <f ca="1">VLOOKUP($B881,OFFSET(Input!$A$1,0,MATCH(Index!AE$6&amp;" Index",Input!$1:$1,0)-1,10000,2),2,0)</f>
        <v>11.17</v>
      </c>
    </row>
    <row r="882" spans="2:31" x14ac:dyDescent="0.25">
      <c r="B882" s="2">
        <v>38800</v>
      </c>
      <c r="C882">
        <f t="shared" ca="1" si="78"/>
        <v>0</v>
      </c>
      <c r="D882">
        <f t="shared" ca="1" si="79"/>
        <v>0</v>
      </c>
      <c r="E882" t="str">
        <f ca="1">IF($B882&lt;VLOOKUP(E$6&amp;" Equity",Param,4,0),"",IFERROR(VLOOKUP($B882,OFFSET(Input!$A$1,0,MATCH(Index!E$6&amp;" Equity",Input!$1:$1,0)-1,10000,2),2,0),E881))</f>
        <v/>
      </c>
      <c r="F882" s="33">
        <v>89.09</v>
      </c>
      <c r="H882">
        <f ca="1">IFERROR(VLOOKUP($B882,OFFSET(Input!$A$1,0,MATCH(Index!H$6,Input!$1:$1,0)-1,10000,2),2,0),0)</f>
        <v>0</v>
      </c>
      <c r="I882">
        <f ca="1">IFERROR(VLOOKUP($B882,OFFSET(Input!$A$1,0,MATCH(Index!I$6,Input!$1:$1,0)-1,10000,2),2,0),0)</f>
        <v>0</v>
      </c>
      <c r="K882" t="e">
        <f t="shared" ca="1" si="80"/>
        <v>#VALUE!</v>
      </c>
      <c r="L882" s="30">
        <f t="shared" ca="1" si="81"/>
        <v>69.664909663332324</v>
      </c>
      <c r="N882" t="e">
        <f t="shared" ca="1" si="82"/>
        <v>#VALUE!</v>
      </c>
      <c r="O882">
        <f t="shared" ca="1" si="83"/>
        <v>7.5489063344551938E-3</v>
      </c>
      <c r="AE882">
        <f ca="1">VLOOKUP($B882,OFFSET(Input!$A$1,0,MATCH(Index!AE$6&amp;" Index",Input!$1:$1,0)-1,10000,2),2,0)</f>
        <v>11.19</v>
      </c>
    </row>
    <row r="883" spans="2:31" x14ac:dyDescent="0.25">
      <c r="B883" s="2">
        <v>38803</v>
      </c>
      <c r="C883">
        <f t="shared" ca="1" si="78"/>
        <v>0</v>
      </c>
      <c r="D883">
        <f t="shared" ca="1" si="79"/>
        <v>0</v>
      </c>
      <c r="E883" t="str">
        <f ca="1">IF($B883&lt;VLOOKUP(E$6&amp;" Equity",Param,4,0),"",IFERROR(VLOOKUP($B883,OFFSET(Input!$A$1,0,MATCH(Index!E$6&amp;" Equity",Input!$1:$1,0)-1,10000,2),2,0),E882))</f>
        <v/>
      </c>
      <c r="F883" s="33">
        <v>88.76</v>
      </c>
      <c r="H883">
        <f ca="1">IFERROR(VLOOKUP($B883,OFFSET(Input!$A$1,0,MATCH(Index!H$6,Input!$1:$1,0)-1,10000,2),2,0),0)</f>
        <v>0</v>
      </c>
      <c r="I883">
        <f ca="1">IFERROR(VLOOKUP($B883,OFFSET(Input!$A$1,0,MATCH(Index!I$6,Input!$1:$1,0)-1,10000,2),2,0),0)</f>
        <v>0</v>
      </c>
      <c r="K883" t="e">
        <f t="shared" ca="1" si="80"/>
        <v>#VALUE!</v>
      </c>
      <c r="L883" s="30">
        <f t="shared" ca="1" si="81"/>
        <v>69.406862517873805</v>
      </c>
      <c r="N883" t="e">
        <f t="shared" ca="1" si="82"/>
        <v>#VALUE!</v>
      </c>
      <c r="O883">
        <f t="shared" ca="1" si="83"/>
        <v>-3.7109966681592396E-3</v>
      </c>
      <c r="AE883">
        <f ca="1">VLOOKUP($B883,OFFSET(Input!$A$1,0,MATCH(Index!AE$6&amp;" Index",Input!$1:$1,0)-1,10000,2),2,0)</f>
        <v>11.46</v>
      </c>
    </row>
    <row r="884" spans="2:31" x14ac:dyDescent="0.25">
      <c r="B884" s="2">
        <v>38804</v>
      </c>
      <c r="C884">
        <f t="shared" ca="1" si="78"/>
        <v>0</v>
      </c>
      <c r="D884">
        <f t="shared" ca="1" si="79"/>
        <v>0</v>
      </c>
      <c r="E884" t="str">
        <f ca="1">IF($B884&lt;VLOOKUP(E$6&amp;" Equity",Param,4,0),"",IFERROR(VLOOKUP($B884,OFFSET(Input!$A$1,0,MATCH(Index!E$6&amp;" Equity",Input!$1:$1,0)-1,10000,2),2,0),E883))</f>
        <v/>
      </c>
      <c r="F884" s="33">
        <v>87.93</v>
      </c>
      <c r="H884">
        <f ca="1">IFERROR(VLOOKUP($B884,OFFSET(Input!$A$1,0,MATCH(Index!H$6,Input!$1:$1,0)-1,10000,2),2,0),0)</f>
        <v>0</v>
      </c>
      <c r="I884">
        <f ca="1">IFERROR(VLOOKUP($B884,OFFSET(Input!$A$1,0,MATCH(Index!I$6,Input!$1:$1,0)-1,10000,2),2,0),0)</f>
        <v>0</v>
      </c>
      <c r="K884" t="e">
        <f t="shared" ca="1" si="80"/>
        <v>#VALUE!</v>
      </c>
      <c r="L884" s="30">
        <f t="shared" ca="1" si="81"/>
        <v>68.757834848993284</v>
      </c>
      <c r="N884" t="e">
        <f t="shared" ca="1" si="82"/>
        <v>#VALUE!</v>
      </c>
      <c r="O884">
        <f t="shared" ca="1" si="83"/>
        <v>-9.3950546734824208E-3</v>
      </c>
      <c r="AE884">
        <f ca="1">VLOOKUP($B884,OFFSET(Input!$A$1,0,MATCH(Index!AE$6&amp;" Index",Input!$1:$1,0)-1,10000,2),2,0)</f>
        <v>11.58</v>
      </c>
    </row>
    <row r="885" spans="2:31" x14ac:dyDescent="0.25">
      <c r="B885" s="2">
        <v>38805</v>
      </c>
      <c r="C885">
        <f t="shared" ca="1" si="78"/>
        <v>0</v>
      </c>
      <c r="D885">
        <f t="shared" ca="1" si="79"/>
        <v>0</v>
      </c>
      <c r="E885" t="str">
        <f ca="1">IF($B885&lt;VLOOKUP(E$6&amp;" Equity",Param,4,0),"",IFERROR(VLOOKUP($B885,OFFSET(Input!$A$1,0,MATCH(Index!E$6&amp;" Equity",Input!$1:$1,0)-1,10000,2),2,0),E884))</f>
        <v/>
      </c>
      <c r="F885" s="33">
        <v>87.47</v>
      </c>
      <c r="H885">
        <f ca="1">IFERROR(VLOOKUP($B885,OFFSET(Input!$A$1,0,MATCH(Index!H$6,Input!$1:$1,0)-1,10000,2),2,0),0)</f>
        <v>0</v>
      </c>
      <c r="I885">
        <f ca="1">IFERROR(VLOOKUP($B885,OFFSET(Input!$A$1,0,MATCH(Index!I$6,Input!$1:$1,0)-1,10000,2),2,0),0)</f>
        <v>0</v>
      </c>
      <c r="K885" t="e">
        <f t="shared" ca="1" si="80"/>
        <v>#VALUE!</v>
      </c>
      <c r="L885" s="30">
        <f t="shared" ca="1" si="81"/>
        <v>68.398132767445034</v>
      </c>
      <c r="N885" t="e">
        <f t="shared" ca="1" si="82"/>
        <v>#VALUE!</v>
      </c>
      <c r="O885">
        <f t="shared" ca="1" si="83"/>
        <v>-5.2451659591473783E-3</v>
      </c>
      <c r="AE885">
        <f ca="1">VLOOKUP($B885,OFFSET(Input!$A$1,0,MATCH(Index!AE$6&amp;" Index",Input!$1:$1,0)-1,10000,2),2,0)</f>
        <v>10.95</v>
      </c>
    </row>
    <row r="886" spans="2:31" x14ac:dyDescent="0.25">
      <c r="B886" s="2">
        <v>38806</v>
      </c>
      <c r="C886">
        <f t="shared" ca="1" si="78"/>
        <v>0</v>
      </c>
      <c r="D886">
        <f t="shared" ca="1" si="79"/>
        <v>0</v>
      </c>
      <c r="E886" t="str">
        <f ca="1">IF($B886&lt;VLOOKUP(E$6&amp;" Equity",Param,4,0),"",IFERROR(VLOOKUP($B886,OFFSET(Input!$A$1,0,MATCH(Index!E$6&amp;" Equity",Input!$1:$1,0)-1,10000,2),2,0),E885))</f>
        <v/>
      </c>
      <c r="F886" s="33">
        <v>86.9</v>
      </c>
      <c r="H886">
        <f ca="1">IFERROR(VLOOKUP($B886,OFFSET(Input!$A$1,0,MATCH(Index!H$6,Input!$1:$1,0)-1,10000,2),2,0),0)</f>
        <v>0</v>
      </c>
      <c r="I886">
        <f ca="1">IFERROR(VLOOKUP($B886,OFFSET(Input!$A$1,0,MATCH(Index!I$6,Input!$1:$1,0)-1,10000,2),2,0),0)</f>
        <v>0</v>
      </c>
      <c r="K886" t="e">
        <f t="shared" ca="1" si="80"/>
        <v>#VALUE!</v>
      </c>
      <c r="L886" s="30">
        <f t="shared" ca="1" si="81"/>
        <v>67.952414970743959</v>
      </c>
      <c r="N886" t="e">
        <f t="shared" ca="1" si="82"/>
        <v>#VALUE!</v>
      </c>
      <c r="O886">
        <f t="shared" ca="1" si="83"/>
        <v>-6.5378451604170768E-3</v>
      </c>
      <c r="AE886">
        <f ca="1">VLOOKUP($B886,OFFSET(Input!$A$1,0,MATCH(Index!AE$6&amp;" Index",Input!$1:$1,0)-1,10000,2),2,0)</f>
        <v>11.57</v>
      </c>
    </row>
    <row r="887" spans="2:31" x14ac:dyDescent="0.25">
      <c r="B887" s="2">
        <v>38807</v>
      </c>
      <c r="C887">
        <f t="shared" ca="1" si="78"/>
        <v>0</v>
      </c>
      <c r="D887">
        <f t="shared" ca="1" si="79"/>
        <v>0</v>
      </c>
      <c r="E887" t="str">
        <f ca="1">IF($B887&lt;VLOOKUP(E$6&amp;" Equity",Param,4,0),"",IFERROR(VLOOKUP($B887,OFFSET(Input!$A$1,0,MATCH(Index!E$6&amp;" Equity",Input!$1:$1,0)-1,10000,2),2,0),E886))</f>
        <v/>
      </c>
      <c r="F887" s="33">
        <v>86.86</v>
      </c>
      <c r="H887">
        <f ca="1">IFERROR(VLOOKUP($B887,OFFSET(Input!$A$1,0,MATCH(Index!H$6,Input!$1:$1,0)-1,10000,2),2,0),0)</f>
        <v>0</v>
      </c>
      <c r="I887">
        <f ca="1">IFERROR(VLOOKUP($B887,OFFSET(Input!$A$1,0,MATCH(Index!I$6,Input!$1:$1,0)-1,10000,2),2,0),0)</f>
        <v>0</v>
      </c>
      <c r="K887" t="e">
        <f t="shared" ca="1" si="80"/>
        <v>#VALUE!</v>
      </c>
      <c r="L887" s="30">
        <f t="shared" ca="1" si="81"/>
        <v>67.921136528870193</v>
      </c>
      <c r="N887" t="e">
        <f t="shared" ca="1" si="82"/>
        <v>#VALUE!</v>
      </c>
      <c r="O887">
        <f t="shared" ca="1" si="83"/>
        <v>-4.6040516467067222E-4</v>
      </c>
      <c r="AE887">
        <f ca="1">VLOOKUP($B887,OFFSET(Input!$A$1,0,MATCH(Index!AE$6&amp;" Index",Input!$1:$1,0)-1,10000,2),2,0)</f>
        <v>11.39</v>
      </c>
    </row>
    <row r="888" spans="2:31" x14ac:dyDescent="0.25">
      <c r="B888" s="2">
        <v>38810</v>
      </c>
      <c r="C888">
        <f t="shared" ca="1" si="78"/>
        <v>1</v>
      </c>
      <c r="D888">
        <f t="shared" ca="1" si="79"/>
        <v>0</v>
      </c>
      <c r="E888" t="str">
        <f ca="1">IF($B888&lt;VLOOKUP(E$6&amp;" Equity",Param,4,0),"",IFERROR(VLOOKUP($B888,OFFSET(Input!$A$1,0,MATCH(Index!E$6&amp;" Equity",Input!$1:$1,0)-1,10000,2),2,0),E887))</f>
        <v/>
      </c>
      <c r="F888" s="33">
        <v>86.55</v>
      </c>
      <c r="H888">
        <f ca="1">IFERROR(VLOOKUP($B888,OFFSET(Input!$A$1,0,MATCH(Index!H$6,Input!$1:$1,0)-1,10000,2),2,0),0)</f>
        <v>0</v>
      </c>
      <c r="I888">
        <f ca="1">IFERROR(VLOOKUP($B888,OFFSET(Input!$A$1,0,MATCH(Index!I$6,Input!$1:$1,0)-1,10000,2),2,0),0)</f>
        <v>0.32835900000000001</v>
      </c>
      <c r="K888" t="e">
        <f t="shared" ca="1" si="80"/>
        <v>#VALUE!</v>
      </c>
      <c r="L888" s="30">
        <f t="shared" ca="1" si="81"/>
        <v>67.935492551729212</v>
      </c>
      <c r="N888" t="e">
        <f t="shared" ca="1" si="82"/>
        <v>#VALUE!</v>
      </c>
      <c r="O888">
        <f t="shared" ca="1" si="83"/>
        <v>2.1134077901981005E-4</v>
      </c>
      <c r="AE888">
        <f ca="1">VLOOKUP($B888,OFFSET(Input!$A$1,0,MATCH(Index!AE$6&amp;" Index",Input!$1:$1,0)-1,10000,2),2,0)</f>
        <v>11.57</v>
      </c>
    </row>
    <row r="889" spans="2:31" x14ac:dyDescent="0.25">
      <c r="B889" s="2">
        <v>38811</v>
      </c>
      <c r="C889">
        <f t="shared" ca="1" si="78"/>
        <v>0</v>
      </c>
      <c r="D889">
        <f t="shared" ca="1" si="79"/>
        <v>1</v>
      </c>
      <c r="E889" t="str">
        <f ca="1">IF($B889&lt;VLOOKUP(E$6&amp;" Equity",Param,4,0),"",IFERROR(VLOOKUP($B889,OFFSET(Input!$A$1,0,MATCH(Index!E$6&amp;" Equity",Input!$1:$1,0)-1,10000,2),2,0),E888))</f>
        <v/>
      </c>
      <c r="F889" s="33">
        <v>86.41</v>
      </c>
      <c r="H889">
        <f ca="1">IFERROR(VLOOKUP($B889,OFFSET(Input!$A$1,0,MATCH(Index!H$6,Input!$1:$1,0)-1,10000,2),2,0),0)</f>
        <v>0</v>
      </c>
      <c r="I889">
        <f ca="1">IFERROR(VLOOKUP($B889,OFFSET(Input!$A$1,0,MATCH(Index!I$6,Input!$1:$1,0)-1,10000,2),2,0),0)</f>
        <v>0</v>
      </c>
      <c r="K889" t="e">
        <f t="shared" ca="1" si="80"/>
        <v>#VALUE!</v>
      </c>
      <c r="L889" s="30">
        <f t="shared" ca="1" si="81"/>
        <v>67.825602673540402</v>
      </c>
      <c r="N889" t="e">
        <f t="shared" ca="1" si="82"/>
        <v>#VALUE!</v>
      </c>
      <c r="O889">
        <f t="shared" ca="1" si="83"/>
        <v>-1.6188717689102022E-3</v>
      </c>
      <c r="AE889">
        <f ca="1">VLOOKUP($B889,OFFSET(Input!$A$1,0,MATCH(Index!AE$6&amp;" Index",Input!$1:$1,0)-1,10000,2),2,0)</f>
        <v>11.14</v>
      </c>
    </row>
    <row r="890" spans="2:31" x14ac:dyDescent="0.25">
      <c r="B890" s="2">
        <v>38812</v>
      </c>
      <c r="C890">
        <f t="shared" ca="1" si="78"/>
        <v>0</v>
      </c>
      <c r="D890">
        <f t="shared" ca="1" si="79"/>
        <v>2</v>
      </c>
      <c r="E890" t="str">
        <f ca="1">IF($B890&lt;VLOOKUP(E$6&amp;" Equity",Param,4,0),"",IFERROR(VLOOKUP($B890,OFFSET(Input!$A$1,0,MATCH(Index!E$6&amp;" Equity",Input!$1:$1,0)-1,10000,2),2,0),E889))</f>
        <v/>
      </c>
      <c r="F890" s="33">
        <v>86.63</v>
      </c>
      <c r="H890">
        <f ca="1">IFERROR(VLOOKUP($B890,OFFSET(Input!$A$1,0,MATCH(Index!H$6,Input!$1:$1,0)-1,10000,2),2,0),0)</f>
        <v>0</v>
      </c>
      <c r="I890">
        <f ca="1">IFERROR(VLOOKUP($B890,OFFSET(Input!$A$1,0,MATCH(Index!I$6,Input!$1:$1,0)-1,10000,2),2,0),0)</f>
        <v>0</v>
      </c>
      <c r="K890" t="e">
        <f t="shared" ca="1" si="80"/>
        <v>#VALUE!</v>
      </c>
      <c r="L890" s="30">
        <f t="shared" ca="1" si="81"/>
        <v>67.998286767837115</v>
      </c>
      <c r="N890" t="e">
        <f t="shared" ca="1" si="82"/>
        <v>#VALUE!</v>
      </c>
      <c r="O890">
        <f t="shared" ca="1" si="83"/>
        <v>2.5427660487409745E-3</v>
      </c>
      <c r="AE890">
        <f ca="1">VLOOKUP($B890,OFFSET(Input!$A$1,0,MATCH(Index!AE$6&amp;" Index",Input!$1:$1,0)-1,10000,2),2,0)</f>
        <v>11.13</v>
      </c>
    </row>
    <row r="891" spans="2:31" x14ac:dyDescent="0.25">
      <c r="B891" s="2">
        <v>38813</v>
      </c>
      <c r="C891">
        <f t="shared" ca="1" si="78"/>
        <v>0</v>
      </c>
      <c r="D891">
        <f t="shared" ca="1" si="79"/>
        <v>3</v>
      </c>
      <c r="E891" t="str">
        <f ca="1">IF($B891&lt;VLOOKUP(E$6&amp;" Equity",Param,4,0),"",IFERROR(VLOOKUP($B891,OFFSET(Input!$A$1,0,MATCH(Index!E$6&amp;" Equity",Input!$1:$1,0)-1,10000,2),2,0),E890))</f>
        <v/>
      </c>
      <c r="F891" s="33">
        <v>85.95</v>
      </c>
      <c r="H891">
        <f ca="1">IFERROR(VLOOKUP($B891,OFFSET(Input!$A$1,0,MATCH(Index!H$6,Input!$1:$1,0)-1,10000,2),2,0),0)</f>
        <v>0</v>
      </c>
      <c r="I891">
        <f ca="1">IFERROR(VLOOKUP($B891,OFFSET(Input!$A$1,0,MATCH(Index!I$6,Input!$1:$1,0)-1,10000,2),2,0),0)</f>
        <v>0</v>
      </c>
      <c r="K891" t="e">
        <f t="shared" ca="1" si="80"/>
        <v>#VALUE!</v>
      </c>
      <c r="L891" s="30">
        <f t="shared" ca="1" si="81"/>
        <v>67.464535930920007</v>
      </c>
      <c r="N891" t="e">
        <f t="shared" ca="1" si="82"/>
        <v>#VALUE!</v>
      </c>
      <c r="O891">
        <f t="shared" ca="1" si="83"/>
        <v>-7.8804440731905824E-3</v>
      </c>
      <c r="AE891">
        <f ca="1">VLOOKUP($B891,OFFSET(Input!$A$1,0,MATCH(Index!AE$6&amp;" Index",Input!$1:$1,0)-1,10000,2),2,0)</f>
        <v>11.45</v>
      </c>
    </row>
    <row r="892" spans="2:31" x14ac:dyDescent="0.25">
      <c r="B892" s="2">
        <v>38814</v>
      </c>
      <c r="C892">
        <f t="shared" ca="1" si="78"/>
        <v>0</v>
      </c>
      <c r="D892">
        <f t="shared" ca="1" si="79"/>
        <v>4</v>
      </c>
      <c r="E892" t="str">
        <f ca="1">IF($B892&lt;VLOOKUP(E$6&amp;" Equity",Param,4,0),"",IFERROR(VLOOKUP($B892,OFFSET(Input!$A$1,0,MATCH(Index!E$6&amp;" Equity",Input!$1:$1,0)-1,10000,2),2,0),E891))</f>
        <v/>
      </c>
      <c r="F892" s="33">
        <v>85.16</v>
      </c>
      <c r="H892">
        <f ca="1">IFERROR(VLOOKUP($B892,OFFSET(Input!$A$1,0,MATCH(Index!H$6,Input!$1:$1,0)-1,10000,2),2,0),0)</f>
        <v>0</v>
      </c>
      <c r="I892">
        <f ca="1">IFERROR(VLOOKUP($B892,OFFSET(Input!$A$1,0,MATCH(Index!I$6,Input!$1:$1,0)-1,10000,2),2,0),0)</f>
        <v>0</v>
      </c>
      <c r="K892" t="e">
        <f t="shared" ca="1" si="80"/>
        <v>#VALUE!</v>
      </c>
      <c r="L892" s="30">
        <f t="shared" ca="1" si="81"/>
        <v>66.844443046854536</v>
      </c>
      <c r="N892" t="e">
        <f t="shared" ca="1" si="82"/>
        <v>#VALUE!</v>
      </c>
      <c r="O892">
        <f t="shared" ca="1" si="83"/>
        <v>-9.2338918035796535E-3</v>
      </c>
      <c r="AE892">
        <f ca="1">VLOOKUP($B892,OFFSET(Input!$A$1,0,MATCH(Index!AE$6&amp;" Index",Input!$1:$1,0)-1,10000,2),2,0)</f>
        <v>12.26</v>
      </c>
    </row>
    <row r="893" spans="2:31" x14ac:dyDescent="0.25">
      <c r="B893" s="2">
        <v>38817</v>
      </c>
      <c r="C893">
        <f t="shared" ca="1" si="78"/>
        <v>0</v>
      </c>
      <c r="D893">
        <f t="shared" ca="1" si="79"/>
        <v>5</v>
      </c>
      <c r="E893" t="str">
        <f ca="1">IF($B893&lt;VLOOKUP(E$6&amp;" Equity",Param,4,0),"",IFERROR(VLOOKUP($B893,OFFSET(Input!$A$1,0,MATCH(Index!E$6&amp;" Equity",Input!$1:$1,0)-1,10000,2),2,0),E892))</f>
        <v/>
      </c>
      <c r="F893" s="33">
        <v>85.2</v>
      </c>
      <c r="H893">
        <f ca="1">IFERROR(VLOOKUP($B893,OFFSET(Input!$A$1,0,MATCH(Index!H$6,Input!$1:$1,0)-1,10000,2),2,0),0)</f>
        <v>0</v>
      </c>
      <c r="I893">
        <f ca="1">IFERROR(VLOOKUP($B893,OFFSET(Input!$A$1,0,MATCH(Index!I$6,Input!$1:$1,0)-1,10000,2),2,0),0)</f>
        <v>0</v>
      </c>
      <c r="K893" t="e">
        <f t="shared" ca="1" si="80"/>
        <v>#VALUE!</v>
      </c>
      <c r="L893" s="30">
        <f t="shared" ca="1" si="81"/>
        <v>66.875840154908488</v>
      </c>
      <c r="N893" t="e">
        <f t="shared" ca="1" si="82"/>
        <v>#VALUE!</v>
      </c>
      <c r="O893">
        <f t="shared" ca="1" si="83"/>
        <v>4.6959380999143371E-4</v>
      </c>
      <c r="AE893">
        <f ca="1">VLOOKUP($B893,OFFSET(Input!$A$1,0,MATCH(Index!AE$6&amp;" Index",Input!$1:$1,0)-1,10000,2),2,0)</f>
        <v>12.19</v>
      </c>
    </row>
    <row r="894" spans="2:31" x14ac:dyDescent="0.25">
      <c r="B894" s="2">
        <v>38818</v>
      </c>
      <c r="C894">
        <f t="shared" ca="1" si="78"/>
        <v>0</v>
      </c>
      <c r="D894">
        <f t="shared" ca="1" si="79"/>
        <v>0</v>
      </c>
      <c r="E894" t="str">
        <f ca="1">IF($B894&lt;VLOOKUP(E$6&amp;" Equity",Param,4,0),"",IFERROR(VLOOKUP($B894,OFFSET(Input!$A$1,0,MATCH(Index!E$6&amp;" Equity",Input!$1:$1,0)-1,10000,2),2,0),E893))</f>
        <v/>
      </c>
      <c r="F894" s="33">
        <v>85.56</v>
      </c>
      <c r="H894">
        <f ca="1">IFERROR(VLOOKUP($B894,OFFSET(Input!$A$1,0,MATCH(Index!H$6,Input!$1:$1,0)-1,10000,2),2,0),0)</f>
        <v>0</v>
      </c>
      <c r="I894">
        <f ca="1">IFERROR(VLOOKUP($B894,OFFSET(Input!$A$1,0,MATCH(Index!I$6,Input!$1:$1,0)-1,10000,2),2,0),0)</f>
        <v>0</v>
      </c>
      <c r="K894" t="e">
        <f t="shared" ca="1" si="80"/>
        <v>#VALUE!</v>
      </c>
      <c r="L894" s="30">
        <f t="shared" ca="1" si="81"/>
        <v>67.158414127394011</v>
      </c>
      <c r="N894" t="e">
        <f t="shared" ca="1" si="82"/>
        <v>#VALUE!</v>
      </c>
      <c r="O894">
        <f t="shared" ca="1" si="83"/>
        <v>4.2164503789348254E-3</v>
      </c>
      <c r="AE894">
        <f ca="1">VLOOKUP($B894,OFFSET(Input!$A$1,0,MATCH(Index!AE$6&amp;" Index",Input!$1:$1,0)-1,10000,2),2,0)</f>
        <v>13</v>
      </c>
    </row>
    <row r="895" spans="2:31" x14ac:dyDescent="0.25">
      <c r="B895" s="2">
        <v>38819</v>
      </c>
      <c r="C895">
        <f t="shared" ca="1" si="78"/>
        <v>0</v>
      </c>
      <c r="D895">
        <f t="shared" ca="1" si="79"/>
        <v>0</v>
      </c>
      <c r="E895" t="str">
        <f ca="1">IF($B895&lt;VLOOKUP(E$6&amp;" Equity",Param,4,0),"",IFERROR(VLOOKUP($B895,OFFSET(Input!$A$1,0,MATCH(Index!E$6&amp;" Equity",Input!$1:$1,0)-1,10000,2),2,0),E894))</f>
        <v/>
      </c>
      <c r="F895" s="33">
        <v>85.05</v>
      </c>
      <c r="H895">
        <f ca="1">IFERROR(VLOOKUP($B895,OFFSET(Input!$A$1,0,MATCH(Index!H$6,Input!$1:$1,0)-1,10000,2),2,0),0)</f>
        <v>0</v>
      </c>
      <c r="I895">
        <f ca="1">IFERROR(VLOOKUP($B895,OFFSET(Input!$A$1,0,MATCH(Index!I$6,Input!$1:$1,0)-1,10000,2),2,0),0)</f>
        <v>0</v>
      </c>
      <c r="K895" t="e">
        <f t="shared" ca="1" si="80"/>
        <v>#VALUE!</v>
      </c>
      <c r="L895" s="30">
        <f t="shared" ca="1" si="81"/>
        <v>66.758100999706173</v>
      </c>
      <c r="N895" t="e">
        <f t="shared" ca="1" si="82"/>
        <v>#VALUE!</v>
      </c>
      <c r="O895">
        <f t="shared" ca="1" si="83"/>
        <v>-5.978565372334173E-3</v>
      </c>
      <c r="AE895">
        <f ca="1">VLOOKUP($B895,OFFSET(Input!$A$1,0,MATCH(Index!AE$6&amp;" Index",Input!$1:$1,0)-1,10000,2),2,0)</f>
        <v>12.76</v>
      </c>
    </row>
    <row r="896" spans="2:31" x14ac:dyDescent="0.25">
      <c r="B896" s="2">
        <v>38820</v>
      </c>
      <c r="C896">
        <f t="shared" ca="1" si="78"/>
        <v>0</v>
      </c>
      <c r="D896">
        <f t="shared" ca="1" si="79"/>
        <v>0</v>
      </c>
      <c r="E896" t="str">
        <f ca="1">IF($B896&lt;VLOOKUP(E$6&amp;" Equity",Param,4,0),"",IFERROR(VLOOKUP($B896,OFFSET(Input!$A$1,0,MATCH(Index!E$6&amp;" Equity",Input!$1:$1,0)-1,10000,2),2,0),E895))</f>
        <v/>
      </c>
      <c r="F896" s="33">
        <v>84.43</v>
      </c>
      <c r="H896">
        <f ca="1">IFERROR(VLOOKUP($B896,OFFSET(Input!$A$1,0,MATCH(Index!H$6,Input!$1:$1,0)-1,10000,2),2,0),0)</f>
        <v>0</v>
      </c>
      <c r="I896">
        <f ca="1">IFERROR(VLOOKUP($B896,OFFSET(Input!$A$1,0,MATCH(Index!I$6,Input!$1:$1,0)-1,10000,2),2,0),0)</f>
        <v>0</v>
      </c>
      <c r="K896" t="e">
        <f t="shared" ca="1" si="80"/>
        <v>#VALUE!</v>
      </c>
      <c r="L896" s="30">
        <f t="shared" ca="1" si="81"/>
        <v>66.27144582487</v>
      </c>
      <c r="N896" t="e">
        <f t="shared" ca="1" si="82"/>
        <v>#VALUE!</v>
      </c>
      <c r="O896">
        <f t="shared" ca="1" si="83"/>
        <v>-7.3165301604619579E-3</v>
      </c>
      <c r="AE896">
        <f ca="1">VLOOKUP($B896,OFFSET(Input!$A$1,0,MATCH(Index!AE$6&amp;" Index",Input!$1:$1,0)-1,10000,2),2,0)</f>
        <v>12.38</v>
      </c>
    </row>
    <row r="897" spans="2:31" x14ac:dyDescent="0.25">
      <c r="B897" s="2">
        <v>38824</v>
      </c>
      <c r="C897">
        <f t="shared" ca="1" si="78"/>
        <v>0</v>
      </c>
      <c r="D897">
        <f t="shared" ca="1" si="79"/>
        <v>0</v>
      </c>
      <c r="E897" t="str">
        <f ca="1">IF($B897&lt;VLOOKUP(E$6&amp;" Equity",Param,4,0),"",IFERROR(VLOOKUP($B897,OFFSET(Input!$A$1,0,MATCH(Index!E$6&amp;" Equity",Input!$1:$1,0)-1,10000,2),2,0),E896))</f>
        <v/>
      </c>
      <c r="F897" s="33">
        <v>84.75</v>
      </c>
      <c r="H897">
        <f ca="1">IFERROR(VLOOKUP($B897,OFFSET(Input!$A$1,0,MATCH(Index!H$6,Input!$1:$1,0)-1,10000,2),2,0),0)</f>
        <v>0</v>
      </c>
      <c r="I897">
        <f ca="1">IFERROR(VLOOKUP($B897,OFFSET(Input!$A$1,0,MATCH(Index!I$6,Input!$1:$1,0)-1,10000,2),2,0),0)</f>
        <v>0</v>
      </c>
      <c r="K897" t="e">
        <f t="shared" ca="1" si="80"/>
        <v>#VALUE!</v>
      </c>
      <c r="L897" s="30">
        <f t="shared" ca="1" si="81"/>
        <v>66.522622689301571</v>
      </c>
      <c r="N897" t="e">
        <f t="shared" ca="1" si="82"/>
        <v>#VALUE!</v>
      </c>
      <c r="O897">
        <f t="shared" ca="1" si="83"/>
        <v>3.7829575791509169E-3</v>
      </c>
      <c r="AE897">
        <f ca="1">VLOOKUP($B897,OFFSET(Input!$A$1,0,MATCH(Index!AE$6&amp;" Index",Input!$1:$1,0)-1,10000,2),2,0)</f>
        <v>12.58</v>
      </c>
    </row>
    <row r="898" spans="2:31" x14ac:dyDescent="0.25">
      <c r="B898" s="2">
        <v>38825</v>
      </c>
      <c r="C898">
        <f t="shared" ca="1" si="78"/>
        <v>0</v>
      </c>
      <c r="D898">
        <f t="shared" ca="1" si="79"/>
        <v>0</v>
      </c>
      <c r="E898" t="str">
        <f ca="1">IF($B898&lt;VLOOKUP(E$6&amp;" Equity",Param,4,0),"",IFERROR(VLOOKUP($B898,OFFSET(Input!$A$1,0,MATCH(Index!E$6&amp;" Equity",Input!$1:$1,0)-1,10000,2),2,0),E897))</f>
        <v/>
      </c>
      <c r="F898" s="33">
        <v>84.93</v>
      </c>
      <c r="H898">
        <f ca="1">IFERROR(VLOOKUP($B898,OFFSET(Input!$A$1,0,MATCH(Index!H$6,Input!$1:$1,0)-1,10000,2),2,0),0)</f>
        <v>0</v>
      </c>
      <c r="I898">
        <f ca="1">IFERROR(VLOOKUP($B898,OFFSET(Input!$A$1,0,MATCH(Index!I$6,Input!$1:$1,0)-1,10000,2),2,0),0)</f>
        <v>0</v>
      </c>
      <c r="K898" t="e">
        <f t="shared" ca="1" si="80"/>
        <v>#VALUE!</v>
      </c>
      <c r="L898" s="30">
        <f t="shared" ca="1" si="81"/>
        <v>66.663909675544346</v>
      </c>
      <c r="N898" t="e">
        <f t="shared" ca="1" si="82"/>
        <v>#VALUE!</v>
      </c>
      <c r="O898">
        <f t="shared" ca="1" si="83"/>
        <v>2.1216415313584105E-3</v>
      </c>
      <c r="AE898">
        <f ca="1">VLOOKUP($B898,OFFSET(Input!$A$1,0,MATCH(Index!AE$6&amp;" Index",Input!$1:$1,0)-1,10000,2),2,0)</f>
        <v>11.4</v>
      </c>
    </row>
    <row r="899" spans="2:31" x14ac:dyDescent="0.25">
      <c r="B899" s="2">
        <v>38826</v>
      </c>
      <c r="C899">
        <f t="shared" ca="1" si="78"/>
        <v>0</v>
      </c>
      <c r="D899">
        <f t="shared" ca="1" si="79"/>
        <v>0</v>
      </c>
      <c r="E899" t="str">
        <f ca="1">IF($B899&lt;VLOOKUP(E$6&amp;" Equity",Param,4,0),"",IFERROR(VLOOKUP($B899,OFFSET(Input!$A$1,0,MATCH(Index!E$6&amp;" Equity",Input!$1:$1,0)-1,10000,2),2,0),E898))</f>
        <v/>
      </c>
      <c r="F899" s="33">
        <v>84.31</v>
      </c>
      <c r="H899">
        <f ca="1">IFERROR(VLOOKUP($B899,OFFSET(Input!$A$1,0,MATCH(Index!H$6,Input!$1:$1,0)-1,10000,2),2,0),0)</f>
        <v>0</v>
      </c>
      <c r="I899">
        <f ca="1">IFERROR(VLOOKUP($B899,OFFSET(Input!$A$1,0,MATCH(Index!I$6,Input!$1:$1,0)-1,10000,2),2,0),0)</f>
        <v>0</v>
      </c>
      <c r="K899" t="e">
        <f t="shared" ca="1" si="80"/>
        <v>#VALUE!</v>
      </c>
      <c r="L899" s="30">
        <f t="shared" ca="1" si="81"/>
        <v>66.177254500708159</v>
      </c>
      <c r="N899" t="e">
        <f t="shared" ca="1" si="82"/>
        <v>#VALUE!</v>
      </c>
      <c r="O899">
        <f t="shared" ca="1" si="83"/>
        <v>-7.3269058573336597E-3</v>
      </c>
      <c r="AE899">
        <f ca="1">VLOOKUP($B899,OFFSET(Input!$A$1,0,MATCH(Index!AE$6&amp;" Index",Input!$1:$1,0)-1,10000,2),2,0)</f>
        <v>11.32</v>
      </c>
    </row>
    <row r="900" spans="2:31" x14ac:dyDescent="0.25">
      <c r="B900" s="2">
        <v>38827</v>
      </c>
      <c r="C900">
        <f t="shared" ca="1" si="78"/>
        <v>0</v>
      </c>
      <c r="D900">
        <f t="shared" ca="1" si="79"/>
        <v>0</v>
      </c>
      <c r="E900" t="str">
        <f ca="1">IF($B900&lt;VLOOKUP(E$6&amp;" Equity",Param,4,0),"",IFERROR(VLOOKUP($B900,OFFSET(Input!$A$1,0,MATCH(Index!E$6&amp;" Equity",Input!$1:$1,0)-1,10000,2),2,0),E899))</f>
        <v/>
      </c>
      <c r="F900" s="33">
        <v>84.35</v>
      </c>
      <c r="H900">
        <f ca="1">IFERROR(VLOOKUP($B900,OFFSET(Input!$A$1,0,MATCH(Index!H$6,Input!$1:$1,0)-1,10000,2),2,0),0)</f>
        <v>0</v>
      </c>
      <c r="I900">
        <f ca="1">IFERROR(VLOOKUP($B900,OFFSET(Input!$A$1,0,MATCH(Index!I$6,Input!$1:$1,0)-1,10000,2),2,0),0)</f>
        <v>0</v>
      </c>
      <c r="K900" t="e">
        <f t="shared" ca="1" si="80"/>
        <v>#VALUE!</v>
      </c>
      <c r="L900" s="30">
        <f t="shared" ca="1" si="81"/>
        <v>66.208651608762096</v>
      </c>
      <c r="N900" t="e">
        <f t="shared" ca="1" si="82"/>
        <v>#VALUE!</v>
      </c>
      <c r="O900">
        <f t="shared" ca="1" si="83"/>
        <v>4.7432705739290963E-4</v>
      </c>
      <c r="AE900">
        <f ca="1">VLOOKUP($B900,OFFSET(Input!$A$1,0,MATCH(Index!AE$6&amp;" Index",Input!$1:$1,0)-1,10000,2),2,0)</f>
        <v>11.64</v>
      </c>
    </row>
    <row r="901" spans="2:31" x14ac:dyDescent="0.25">
      <c r="B901" s="2">
        <v>38828</v>
      </c>
      <c r="C901">
        <f t="shared" ca="1" si="78"/>
        <v>0</v>
      </c>
      <c r="D901">
        <f t="shared" ca="1" si="79"/>
        <v>0</v>
      </c>
      <c r="E901" t="str">
        <f ca="1">IF($B901&lt;VLOOKUP(E$6&amp;" Equity",Param,4,0),"",IFERROR(VLOOKUP($B901,OFFSET(Input!$A$1,0,MATCH(Index!E$6&amp;" Equity",Input!$1:$1,0)-1,10000,2),2,0),E900))</f>
        <v/>
      </c>
      <c r="F901" s="33">
        <v>84.79</v>
      </c>
      <c r="H901">
        <f ca="1">IFERROR(VLOOKUP($B901,OFFSET(Input!$A$1,0,MATCH(Index!H$6,Input!$1:$1,0)-1,10000,2),2,0),0)</f>
        <v>0</v>
      </c>
      <c r="I901">
        <f ca="1">IFERROR(VLOOKUP($B901,OFFSET(Input!$A$1,0,MATCH(Index!I$6,Input!$1:$1,0)-1,10000,2),2,0),0)</f>
        <v>0</v>
      </c>
      <c r="K901" t="e">
        <f t="shared" ca="1" si="80"/>
        <v>#VALUE!</v>
      </c>
      <c r="L901" s="30">
        <f t="shared" ca="1" si="81"/>
        <v>66.554019797355537</v>
      </c>
      <c r="N901" t="e">
        <f t="shared" ca="1" si="82"/>
        <v>#VALUE!</v>
      </c>
      <c r="O901">
        <f t="shared" ca="1" si="83"/>
        <v>5.2028023239345331E-3</v>
      </c>
      <c r="AE901">
        <f ca="1">VLOOKUP($B901,OFFSET(Input!$A$1,0,MATCH(Index!AE$6&amp;" Index",Input!$1:$1,0)-1,10000,2),2,0)</f>
        <v>11.59</v>
      </c>
    </row>
    <row r="902" spans="2:31" x14ac:dyDescent="0.25">
      <c r="B902" s="2">
        <v>38831</v>
      </c>
      <c r="C902">
        <f t="shared" ca="1" si="78"/>
        <v>0</v>
      </c>
      <c r="D902">
        <f t="shared" ca="1" si="79"/>
        <v>0</v>
      </c>
      <c r="E902" t="str">
        <f ca="1">IF($B902&lt;VLOOKUP(E$6&amp;" Equity",Param,4,0),"",IFERROR(VLOOKUP($B902,OFFSET(Input!$A$1,0,MATCH(Index!E$6&amp;" Equity",Input!$1:$1,0)-1,10000,2),2,0),E901))</f>
        <v/>
      </c>
      <c r="F902" s="33">
        <v>85.1</v>
      </c>
      <c r="H902">
        <f ca="1">IFERROR(VLOOKUP($B902,OFFSET(Input!$A$1,0,MATCH(Index!H$6,Input!$1:$1,0)-1,10000,2),2,0),0)</f>
        <v>0</v>
      </c>
      <c r="I902">
        <f ca="1">IFERROR(VLOOKUP($B902,OFFSET(Input!$A$1,0,MATCH(Index!I$6,Input!$1:$1,0)-1,10000,2),2,0),0)</f>
        <v>0</v>
      </c>
      <c r="K902" t="e">
        <f t="shared" ca="1" si="80"/>
        <v>#VALUE!</v>
      </c>
      <c r="L902" s="30">
        <f t="shared" ca="1" si="81"/>
        <v>66.79734738477363</v>
      </c>
      <c r="N902" t="e">
        <f t="shared" ca="1" si="82"/>
        <v>#VALUE!</v>
      </c>
      <c r="O902">
        <f t="shared" ca="1" si="83"/>
        <v>3.6494242634167616E-3</v>
      </c>
      <c r="AE902">
        <f ca="1">VLOOKUP($B902,OFFSET(Input!$A$1,0,MATCH(Index!AE$6&amp;" Index",Input!$1:$1,0)-1,10000,2),2,0)</f>
        <v>11.75</v>
      </c>
    </row>
    <row r="903" spans="2:31" x14ac:dyDescent="0.25">
      <c r="B903" s="2">
        <v>38832</v>
      </c>
      <c r="C903">
        <f t="shared" ref="C903:C966" ca="1" si="84">IF(MONTH(B903)&lt;&gt;MONTH(B902),1,0)</f>
        <v>0</v>
      </c>
      <c r="D903">
        <f t="shared" ref="D903:D966" ca="1" si="85">IF(D902=5,0,IF(D902&lt;&gt;0,D902+1,IF(C902=1,1,0)))</f>
        <v>0</v>
      </c>
      <c r="E903" t="str">
        <f ca="1">IF($B903&lt;VLOOKUP(E$6&amp;" Equity",Param,4,0),"",IFERROR(VLOOKUP($B903,OFFSET(Input!$A$1,0,MATCH(Index!E$6&amp;" Equity",Input!$1:$1,0)-1,10000,2),2,0),E902))</f>
        <v/>
      </c>
      <c r="F903" s="33">
        <v>84.13</v>
      </c>
      <c r="H903">
        <f ca="1">IFERROR(VLOOKUP($B903,OFFSET(Input!$A$1,0,MATCH(Index!H$6,Input!$1:$1,0)-1,10000,2),2,0),0)</f>
        <v>0</v>
      </c>
      <c r="I903">
        <f ca="1">IFERROR(VLOOKUP($B903,OFFSET(Input!$A$1,0,MATCH(Index!I$6,Input!$1:$1,0)-1,10000,2),2,0),0)</f>
        <v>0</v>
      </c>
      <c r="K903" t="e">
        <f t="shared" ref="K903:K966" ca="1" si="86">IF($B903&lt;=L_date,IF($B903=L_date,1,K904/((E904+H904)/E903)),K902*((E903+H903)/E902))</f>
        <v>#VALUE!</v>
      </c>
      <c r="L903" s="30">
        <f t="shared" ref="L903:L966" ca="1" si="87">IF($B903&lt;=L_date,IF($B903=L_date,1,L904/((F904+I904)/F903)),L902*((F903+I903)/F902))</f>
        <v>66.035967514465398</v>
      </c>
      <c r="N903" t="e">
        <f t="shared" ca="1" si="82"/>
        <v>#VALUE!</v>
      </c>
      <c r="O903">
        <f t="shared" ca="1" si="83"/>
        <v>-1.1463814016606269E-2</v>
      </c>
      <c r="AE903">
        <f ca="1">VLOOKUP($B903,OFFSET(Input!$A$1,0,MATCH(Index!AE$6&amp;" Index",Input!$1:$1,0)-1,10000,2),2,0)</f>
        <v>11.75</v>
      </c>
    </row>
    <row r="904" spans="2:31" x14ac:dyDescent="0.25">
      <c r="B904" s="2">
        <v>38833</v>
      </c>
      <c r="C904">
        <f t="shared" ca="1" si="84"/>
        <v>0</v>
      </c>
      <c r="D904">
        <f t="shared" ca="1" si="85"/>
        <v>0</v>
      </c>
      <c r="E904" t="str">
        <f ca="1">IF($B904&lt;VLOOKUP(E$6&amp;" Equity",Param,4,0),"",IFERROR(VLOOKUP($B904,OFFSET(Input!$A$1,0,MATCH(Index!E$6&amp;" Equity",Input!$1:$1,0)-1,10000,2),2,0),E903))</f>
        <v/>
      </c>
      <c r="F904" s="33">
        <v>83.95</v>
      </c>
      <c r="H904">
        <f ca="1">IFERROR(VLOOKUP($B904,OFFSET(Input!$A$1,0,MATCH(Index!H$6,Input!$1:$1,0)-1,10000,2),2,0),0)</f>
        <v>0</v>
      </c>
      <c r="I904">
        <f ca="1">IFERROR(VLOOKUP($B904,OFFSET(Input!$A$1,0,MATCH(Index!I$6,Input!$1:$1,0)-1,10000,2),2,0),0)</f>
        <v>0</v>
      </c>
      <c r="K904" t="e">
        <f t="shared" ca="1" si="86"/>
        <v>#VALUE!</v>
      </c>
      <c r="L904" s="30">
        <f t="shared" ca="1" si="87"/>
        <v>65.894680528222636</v>
      </c>
      <c r="N904" t="e">
        <f t="shared" ref="N904:N967" ca="1" si="88">LN(K904/K903)</f>
        <v>#VALUE!</v>
      </c>
      <c r="O904">
        <f t="shared" ref="O904:O967" ca="1" si="89">LN(L904/L903)</f>
        <v>-2.1418380391723911E-3</v>
      </c>
      <c r="AE904">
        <f ca="1">VLOOKUP($B904,OFFSET(Input!$A$1,0,MATCH(Index!AE$6&amp;" Index",Input!$1:$1,0)-1,10000,2),2,0)</f>
        <v>11.76</v>
      </c>
    </row>
    <row r="905" spans="2:31" x14ac:dyDescent="0.25">
      <c r="B905" s="2">
        <v>38834</v>
      </c>
      <c r="C905">
        <f t="shared" ca="1" si="84"/>
        <v>0</v>
      </c>
      <c r="D905">
        <f t="shared" ca="1" si="85"/>
        <v>0</v>
      </c>
      <c r="E905" t="str">
        <f ca="1">IF($B905&lt;VLOOKUP(E$6&amp;" Equity",Param,4,0),"",IFERROR(VLOOKUP($B905,OFFSET(Input!$A$1,0,MATCH(Index!E$6&amp;" Equity",Input!$1:$1,0)-1,10000,2),2,0),E904))</f>
        <v/>
      </c>
      <c r="F905" s="33">
        <v>84.05</v>
      </c>
      <c r="H905">
        <f ca="1">IFERROR(VLOOKUP($B905,OFFSET(Input!$A$1,0,MATCH(Index!H$6,Input!$1:$1,0)-1,10000,2),2,0),0)</f>
        <v>0</v>
      </c>
      <c r="I905">
        <f ca="1">IFERROR(VLOOKUP($B905,OFFSET(Input!$A$1,0,MATCH(Index!I$6,Input!$1:$1,0)-1,10000,2),2,0),0)</f>
        <v>0</v>
      </c>
      <c r="K905" t="e">
        <f t="shared" ca="1" si="86"/>
        <v>#VALUE!</v>
      </c>
      <c r="L905" s="30">
        <f t="shared" ca="1" si="87"/>
        <v>65.973173298357509</v>
      </c>
      <c r="N905" t="e">
        <f t="shared" ca="1" si="88"/>
        <v>#VALUE!</v>
      </c>
      <c r="O905">
        <f t="shared" ca="1" si="89"/>
        <v>1.1904763310748023E-3</v>
      </c>
      <c r="AE905">
        <f ca="1">VLOOKUP($B905,OFFSET(Input!$A$1,0,MATCH(Index!AE$6&amp;" Index",Input!$1:$1,0)-1,10000,2),2,0)</f>
        <v>11.84</v>
      </c>
    </row>
    <row r="906" spans="2:31" x14ac:dyDescent="0.25">
      <c r="B906" s="2">
        <v>38835</v>
      </c>
      <c r="C906">
        <f t="shared" ca="1" si="84"/>
        <v>0</v>
      </c>
      <c r="D906">
        <f t="shared" ca="1" si="85"/>
        <v>0</v>
      </c>
      <c r="E906" t="str">
        <f ca="1">IF($B906&lt;VLOOKUP(E$6&amp;" Equity",Param,4,0),"",IFERROR(VLOOKUP($B906,OFFSET(Input!$A$1,0,MATCH(Index!E$6&amp;" Equity",Input!$1:$1,0)-1,10000,2),2,0),E905))</f>
        <v/>
      </c>
      <c r="F906" s="33">
        <v>84.17</v>
      </c>
      <c r="H906">
        <f ca="1">IFERROR(VLOOKUP($B906,OFFSET(Input!$A$1,0,MATCH(Index!H$6,Input!$1:$1,0)-1,10000,2),2,0),0)</f>
        <v>0</v>
      </c>
      <c r="I906">
        <f ca="1">IFERROR(VLOOKUP($B906,OFFSET(Input!$A$1,0,MATCH(Index!I$6,Input!$1:$1,0)-1,10000,2),2,0),0)</f>
        <v>0</v>
      </c>
      <c r="K906" t="e">
        <f t="shared" ca="1" si="86"/>
        <v>#VALUE!</v>
      </c>
      <c r="L906" s="30">
        <f t="shared" ca="1" si="87"/>
        <v>66.067364622519364</v>
      </c>
      <c r="N906" t="e">
        <f t="shared" ca="1" si="88"/>
        <v>#VALUE!</v>
      </c>
      <c r="O906">
        <f t="shared" ca="1" si="89"/>
        <v>1.4267033688602792E-3</v>
      </c>
      <c r="AE906">
        <f ca="1">VLOOKUP($B906,OFFSET(Input!$A$1,0,MATCH(Index!AE$6&amp;" Index",Input!$1:$1,0)-1,10000,2),2,0)</f>
        <v>11.59</v>
      </c>
    </row>
    <row r="907" spans="2:31" x14ac:dyDescent="0.25">
      <c r="B907" s="2">
        <v>38838</v>
      </c>
      <c r="C907">
        <f t="shared" ca="1" si="84"/>
        <v>1</v>
      </c>
      <c r="D907">
        <f t="shared" ca="1" si="85"/>
        <v>0</v>
      </c>
      <c r="E907" t="str">
        <f ca="1">IF($B907&lt;VLOOKUP(E$6&amp;" Equity",Param,4,0),"",IFERROR(VLOOKUP($B907,OFFSET(Input!$A$1,0,MATCH(Index!E$6&amp;" Equity",Input!$1:$1,0)-1,10000,2),2,0),E906))</f>
        <v/>
      </c>
      <c r="F907" s="33">
        <v>83.18</v>
      </c>
      <c r="H907">
        <f ca="1">IFERROR(VLOOKUP($B907,OFFSET(Input!$A$1,0,MATCH(Index!H$6,Input!$1:$1,0)-1,10000,2),2,0),0)</f>
        <v>0</v>
      </c>
      <c r="I907">
        <f ca="1">IFERROR(VLOOKUP($B907,OFFSET(Input!$A$1,0,MATCH(Index!I$6,Input!$1:$1,0)-1,10000,2),2,0),0)</f>
        <v>0.32974100000000001</v>
      </c>
      <c r="K907" t="e">
        <f t="shared" ca="1" si="86"/>
        <v>#VALUE!</v>
      </c>
      <c r="L907" s="30">
        <f t="shared" ca="1" si="87"/>
        <v>65.549109043354576</v>
      </c>
      <c r="N907" t="e">
        <f t="shared" ca="1" si="88"/>
        <v>#VALUE!</v>
      </c>
      <c r="O907">
        <f t="shared" ca="1" si="89"/>
        <v>-7.8752794881351597E-3</v>
      </c>
      <c r="AE907">
        <f ca="1">VLOOKUP($B907,OFFSET(Input!$A$1,0,MATCH(Index!AE$6&amp;" Index",Input!$1:$1,0)-1,10000,2),2,0)</f>
        <v>12.54</v>
      </c>
    </row>
    <row r="908" spans="2:31" x14ac:dyDescent="0.25">
      <c r="B908" s="2">
        <v>38839</v>
      </c>
      <c r="C908">
        <f t="shared" ca="1" si="84"/>
        <v>0</v>
      </c>
      <c r="D908">
        <f t="shared" ca="1" si="85"/>
        <v>1</v>
      </c>
      <c r="E908" t="str">
        <f ca="1">IF($B908&lt;VLOOKUP(E$6&amp;" Equity",Param,4,0),"",IFERROR(VLOOKUP($B908,OFFSET(Input!$A$1,0,MATCH(Index!E$6&amp;" Equity",Input!$1:$1,0)-1,10000,2),2,0),E907))</f>
        <v/>
      </c>
      <c r="F908" s="33">
        <v>83.42</v>
      </c>
      <c r="H908">
        <f ca="1">IFERROR(VLOOKUP($B908,OFFSET(Input!$A$1,0,MATCH(Index!H$6,Input!$1:$1,0)-1,10000,2),2,0),0)</f>
        <v>0</v>
      </c>
      <c r="I908">
        <f ca="1">IFERROR(VLOOKUP($B908,OFFSET(Input!$A$1,0,MATCH(Index!I$6,Input!$1:$1,0)-1,10000,2),2,0),0)</f>
        <v>0</v>
      </c>
      <c r="K908" t="e">
        <f t="shared" ca="1" si="86"/>
        <v>#VALUE!</v>
      </c>
      <c r="L908" s="30">
        <f t="shared" ca="1" si="87"/>
        <v>65.738238475554681</v>
      </c>
      <c r="N908" t="e">
        <f t="shared" ca="1" si="88"/>
        <v>#VALUE!</v>
      </c>
      <c r="O908">
        <f t="shared" ca="1" si="89"/>
        <v>2.8811544540334522E-3</v>
      </c>
      <c r="AE908">
        <f ca="1">VLOOKUP($B908,OFFSET(Input!$A$1,0,MATCH(Index!AE$6&amp;" Index",Input!$1:$1,0)-1,10000,2),2,0)</f>
        <v>11.99</v>
      </c>
    </row>
    <row r="909" spans="2:31" x14ac:dyDescent="0.25">
      <c r="B909" s="2">
        <v>38840</v>
      </c>
      <c r="C909">
        <f t="shared" ca="1" si="84"/>
        <v>0</v>
      </c>
      <c r="D909">
        <f t="shared" ca="1" si="85"/>
        <v>2</v>
      </c>
      <c r="E909" t="str">
        <f ca="1">IF($B909&lt;VLOOKUP(E$6&amp;" Equity",Param,4,0),"",IFERROR(VLOOKUP($B909,OFFSET(Input!$A$1,0,MATCH(Index!E$6&amp;" Equity",Input!$1:$1,0)-1,10000,2),2,0),E908))</f>
        <v/>
      </c>
      <c r="F909" s="33">
        <v>83.15</v>
      </c>
      <c r="H909">
        <f ca="1">IFERROR(VLOOKUP($B909,OFFSET(Input!$A$1,0,MATCH(Index!H$6,Input!$1:$1,0)-1,10000,2),2,0),0)</f>
        <v>0</v>
      </c>
      <c r="I909">
        <f ca="1">IFERROR(VLOOKUP($B909,OFFSET(Input!$A$1,0,MATCH(Index!I$6,Input!$1:$1,0)-1,10000,2),2,0),0)</f>
        <v>0</v>
      </c>
      <c r="K909" t="e">
        <f t="shared" ca="1" si="86"/>
        <v>#VALUE!</v>
      </c>
      <c r="L909" s="30">
        <f t="shared" ca="1" si="87"/>
        <v>65.52546786432957</v>
      </c>
      <c r="N909" t="e">
        <f t="shared" ca="1" si="88"/>
        <v>#VALUE!</v>
      </c>
      <c r="O909">
        <f t="shared" ca="1" si="89"/>
        <v>-3.2418831298623016E-3</v>
      </c>
      <c r="AE909">
        <f ca="1">VLOOKUP($B909,OFFSET(Input!$A$1,0,MATCH(Index!AE$6&amp;" Index",Input!$1:$1,0)-1,10000,2),2,0)</f>
        <v>11.99</v>
      </c>
    </row>
    <row r="910" spans="2:31" x14ac:dyDescent="0.25">
      <c r="B910" s="2">
        <v>38841</v>
      </c>
      <c r="C910">
        <f t="shared" ca="1" si="84"/>
        <v>0</v>
      </c>
      <c r="D910">
        <f t="shared" ca="1" si="85"/>
        <v>3</v>
      </c>
      <c r="E910" t="str">
        <f ca="1">IF($B910&lt;VLOOKUP(E$6&amp;" Equity",Param,4,0),"",IFERROR(VLOOKUP($B910,OFFSET(Input!$A$1,0,MATCH(Index!E$6&amp;" Equity",Input!$1:$1,0)-1,10000,2),2,0),E909))</f>
        <v/>
      </c>
      <c r="F910" s="33">
        <v>83.14</v>
      </c>
      <c r="H910">
        <f ca="1">IFERROR(VLOOKUP($B910,OFFSET(Input!$A$1,0,MATCH(Index!H$6,Input!$1:$1,0)-1,10000,2),2,0),0)</f>
        <v>0</v>
      </c>
      <c r="I910">
        <f ca="1">IFERROR(VLOOKUP($B910,OFFSET(Input!$A$1,0,MATCH(Index!I$6,Input!$1:$1,0)-1,10000,2),2,0),0)</f>
        <v>0</v>
      </c>
      <c r="K910" t="e">
        <f t="shared" ca="1" si="86"/>
        <v>#VALUE!</v>
      </c>
      <c r="L910" s="30">
        <f t="shared" ca="1" si="87"/>
        <v>65.517587471321235</v>
      </c>
      <c r="N910" t="e">
        <f t="shared" ca="1" si="88"/>
        <v>#VALUE!</v>
      </c>
      <c r="O910">
        <f t="shared" ca="1" si="89"/>
        <v>-1.202718144453092E-4</v>
      </c>
      <c r="AE910">
        <f ca="1">VLOOKUP($B910,OFFSET(Input!$A$1,0,MATCH(Index!AE$6&amp;" Index",Input!$1:$1,0)-1,10000,2),2,0)</f>
        <v>11.86</v>
      </c>
    </row>
    <row r="911" spans="2:31" x14ac:dyDescent="0.25">
      <c r="B911" s="2">
        <v>38842</v>
      </c>
      <c r="C911">
        <f t="shared" ca="1" si="84"/>
        <v>0</v>
      </c>
      <c r="D911">
        <f t="shared" ca="1" si="85"/>
        <v>4</v>
      </c>
      <c r="E911" t="str">
        <f ca="1">IF($B911&lt;VLOOKUP(E$6&amp;" Equity",Param,4,0),"",IFERROR(VLOOKUP($B911,OFFSET(Input!$A$1,0,MATCH(Index!E$6&amp;" Equity",Input!$1:$1,0)-1,10000,2),2,0),E910))</f>
        <v/>
      </c>
      <c r="F911" s="33">
        <v>83.62</v>
      </c>
      <c r="H911">
        <f ca="1">IFERROR(VLOOKUP($B911,OFFSET(Input!$A$1,0,MATCH(Index!H$6,Input!$1:$1,0)-1,10000,2),2,0),0)</f>
        <v>0</v>
      </c>
      <c r="I911">
        <f ca="1">IFERROR(VLOOKUP($B911,OFFSET(Input!$A$1,0,MATCH(Index!I$6,Input!$1:$1,0)-1,10000,2),2,0),0)</f>
        <v>0</v>
      </c>
      <c r="K911" t="e">
        <f t="shared" ca="1" si="86"/>
        <v>#VALUE!</v>
      </c>
      <c r="L911" s="30">
        <f t="shared" ca="1" si="87"/>
        <v>65.895846335721458</v>
      </c>
      <c r="N911" t="e">
        <f t="shared" ca="1" si="88"/>
        <v>#VALUE!</v>
      </c>
      <c r="O911">
        <f t="shared" ca="1" si="89"/>
        <v>5.7567921039275742E-3</v>
      </c>
      <c r="AE911">
        <f ca="1">VLOOKUP($B911,OFFSET(Input!$A$1,0,MATCH(Index!AE$6&amp;" Index",Input!$1:$1,0)-1,10000,2),2,0)</f>
        <v>11.62</v>
      </c>
    </row>
    <row r="912" spans="2:31" x14ac:dyDescent="0.25">
      <c r="B912" s="2">
        <v>38845</v>
      </c>
      <c r="C912">
        <f t="shared" ca="1" si="84"/>
        <v>0</v>
      </c>
      <c r="D912">
        <f t="shared" ca="1" si="85"/>
        <v>5</v>
      </c>
      <c r="E912" t="str">
        <f ca="1">IF($B912&lt;VLOOKUP(E$6&amp;" Equity",Param,4,0),"",IFERROR(VLOOKUP($B912,OFFSET(Input!$A$1,0,MATCH(Index!E$6&amp;" Equity",Input!$1:$1,0)-1,10000,2),2,0),E911))</f>
        <v/>
      </c>
      <c r="F912" s="33">
        <v>83.73</v>
      </c>
      <c r="H912">
        <f ca="1">IFERROR(VLOOKUP($B912,OFFSET(Input!$A$1,0,MATCH(Index!H$6,Input!$1:$1,0)-1,10000,2),2,0),0)</f>
        <v>0</v>
      </c>
      <c r="I912">
        <f ca="1">IFERROR(VLOOKUP($B912,OFFSET(Input!$A$1,0,MATCH(Index!I$6,Input!$1:$1,0)-1,10000,2),2,0),0)</f>
        <v>0</v>
      </c>
      <c r="K912" t="e">
        <f t="shared" ca="1" si="86"/>
        <v>#VALUE!</v>
      </c>
      <c r="L912" s="30">
        <f t="shared" ca="1" si="87"/>
        <v>65.982530658813175</v>
      </c>
      <c r="N912" t="e">
        <f t="shared" ca="1" si="88"/>
        <v>#VALUE!</v>
      </c>
      <c r="O912">
        <f t="shared" ca="1" si="89"/>
        <v>1.3146102879216101E-3</v>
      </c>
      <c r="AE912">
        <f ca="1">VLOOKUP($B912,OFFSET(Input!$A$1,0,MATCH(Index!AE$6&amp;" Index",Input!$1:$1,0)-1,10000,2),2,0)</f>
        <v>12</v>
      </c>
    </row>
    <row r="913" spans="2:31" x14ac:dyDescent="0.25">
      <c r="B913" s="2">
        <v>38846</v>
      </c>
      <c r="C913">
        <f t="shared" ca="1" si="84"/>
        <v>0</v>
      </c>
      <c r="D913">
        <f t="shared" ca="1" si="85"/>
        <v>0</v>
      </c>
      <c r="E913" t="str">
        <f ca="1">IF($B913&lt;VLOOKUP(E$6&amp;" Equity",Param,4,0),"",IFERROR(VLOOKUP($B913,OFFSET(Input!$A$1,0,MATCH(Index!E$6&amp;" Equity",Input!$1:$1,0)-1,10000,2),2,0),E912))</f>
        <v/>
      </c>
      <c r="F913" s="33">
        <v>83.58</v>
      </c>
      <c r="H913">
        <f ca="1">IFERROR(VLOOKUP($B913,OFFSET(Input!$A$1,0,MATCH(Index!H$6,Input!$1:$1,0)-1,10000,2),2,0),0)</f>
        <v>0</v>
      </c>
      <c r="I913">
        <f ca="1">IFERROR(VLOOKUP($B913,OFFSET(Input!$A$1,0,MATCH(Index!I$6,Input!$1:$1,0)-1,10000,2),2,0),0)</f>
        <v>0</v>
      </c>
      <c r="K913" t="e">
        <f t="shared" ca="1" si="86"/>
        <v>#VALUE!</v>
      </c>
      <c r="L913" s="30">
        <f t="shared" ca="1" si="87"/>
        <v>65.864324763688103</v>
      </c>
      <c r="N913" t="e">
        <f t="shared" ca="1" si="88"/>
        <v>#VALUE!</v>
      </c>
      <c r="O913">
        <f t="shared" ca="1" si="89"/>
        <v>-1.7930791965712063E-3</v>
      </c>
      <c r="AE913">
        <f ca="1">VLOOKUP($B913,OFFSET(Input!$A$1,0,MATCH(Index!AE$6&amp;" Index",Input!$1:$1,0)-1,10000,2),2,0)</f>
        <v>11.99</v>
      </c>
    </row>
    <row r="914" spans="2:31" x14ac:dyDescent="0.25">
      <c r="B914" s="2">
        <v>38847</v>
      </c>
      <c r="C914">
        <f t="shared" ca="1" si="84"/>
        <v>0</v>
      </c>
      <c r="D914">
        <f t="shared" ca="1" si="85"/>
        <v>0</v>
      </c>
      <c r="E914" t="str">
        <f ca="1">IF($B914&lt;VLOOKUP(E$6&amp;" Equity",Param,4,0),"",IFERROR(VLOOKUP($B914,OFFSET(Input!$A$1,0,MATCH(Index!E$6&amp;" Equity",Input!$1:$1,0)-1,10000,2),2,0),E913))</f>
        <v/>
      </c>
      <c r="F914" s="33">
        <v>83.76</v>
      </c>
      <c r="H914">
        <f ca="1">IFERROR(VLOOKUP($B914,OFFSET(Input!$A$1,0,MATCH(Index!H$6,Input!$1:$1,0)-1,10000,2),2,0),0)</f>
        <v>0</v>
      </c>
      <c r="I914">
        <f ca="1">IFERROR(VLOOKUP($B914,OFFSET(Input!$A$1,0,MATCH(Index!I$6,Input!$1:$1,0)-1,10000,2),2,0),0)</f>
        <v>0</v>
      </c>
      <c r="K914" t="e">
        <f t="shared" ca="1" si="86"/>
        <v>#VALUE!</v>
      </c>
      <c r="L914" s="30">
        <f t="shared" ca="1" si="87"/>
        <v>66.006171837838181</v>
      </c>
      <c r="N914" t="e">
        <f t="shared" ca="1" si="88"/>
        <v>#VALUE!</v>
      </c>
      <c r="O914">
        <f t="shared" ca="1" si="89"/>
        <v>2.1513095425120749E-3</v>
      </c>
      <c r="AE914">
        <f ca="1">VLOOKUP($B914,OFFSET(Input!$A$1,0,MATCH(Index!AE$6&amp;" Index",Input!$1:$1,0)-1,10000,2),2,0)</f>
        <v>11.78</v>
      </c>
    </row>
    <row r="915" spans="2:31" x14ac:dyDescent="0.25">
      <c r="B915" s="2">
        <v>38848</v>
      </c>
      <c r="C915">
        <f t="shared" ca="1" si="84"/>
        <v>0</v>
      </c>
      <c r="D915">
        <f t="shared" ca="1" si="85"/>
        <v>0</v>
      </c>
      <c r="E915" t="str">
        <f ca="1">IF($B915&lt;VLOOKUP(E$6&amp;" Equity",Param,4,0),"",IFERROR(VLOOKUP($B915,OFFSET(Input!$A$1,0,MATCH(Index!E$6&amp;" Equity",Input!$1:$1,0)-1,10000,2),2,0),E914))</f>
        <v/>
      </c>
      <c r="F915" s="33">
        <v>83.34</v>
      </c>
      <c r="H915">
        <f ca="1">IFERROR(VLOOKUP($B915,OFFSET(Input!$A$1,0,MATCH(Index!H$6,Input!$1:$1,0)-1,10000,2),2,0),0)</f>
        <v>0</v>
      </c>
      <c r="I915">
        <f ca="1">IFERROR(VLOOKUP($B915,OFFSET(Input!$A$1,0,MATCH(Index!I$6,Input!$1:$1,0)-1,10000,2),2,0),0)</f>
        <v>0</v>
      </c>
      <c r="K915" t="e">
        <f t="shared" ca="1" si="86"/>
        <v>#VALUE!</v>
      </c>
      <c r="L915" s="30">
        <f t="shared" ca="1" si="87"/>
        <v>65.675195331487984</v>
      </c>
      <c r="N915" t="e">
        <f t="shared" ca="1" si="88"/>
        <v>#VALUE!</v>
      </c>
      <c r="O915">
        <f t="shared" ca="1" si="89"/>
        <v>-5.0269405679740625E-3</v>
      </c>
      <c r="AE915">
        <f ca="1">VLOOKUP($B915,OFFSET(Input!$A$1,0,MATCH(Index!AE$6&amp;" Index",Input!$1:$1,0)-1,10000,2),2,0)</f>
        <v>12.49</v>
      </c>
    </row>
    <row r="916" spans="2:31" x14ac:dyDescent="0.25">
      <c r="B916" s="2">
        <v>38849</v>
      </c>
      <c r="C916">
        <f t="shared" ca="1" si="84"/>
        <v>0</v>
      </c>
      <c r="D916">
        <f t="shared" ca="1" si="85"/>
        <v>0</v>
      </c>
      <c r="E916" t="str">
        <f ca="1">IF($B916&lt;VLOOKUP(E$6&amp;" Equity",Param,4,0),"",IFERROR(VLOOKUP($B916,OFFSET(Input!$A$1,0,MATCH(Index!E$6&amp;" Equity",Input!$1:$1,0)-1,10000,2),2,0),E915))</f>
        <v/>
      </c>
      <c r="F916" s="33">
        <v>82.65</v>
      </c>
      <c r="H916">
        <f ca="1">IFERROR(VLOOKUP($B916,OFFSET(Input!$A$1,0,MATCH(Index!H$6,Input!$1:$1,0)-1,10000,2),2,0),0)</f>
        <v>0</v>
      </c>
      <c r="I916">
        <f ca="1">IFERROR(VLOOKUP($B916,OFFSET(Input!$A$1,0,MATCH(Index!I$6,Input!$1:$1,0)-1,10000,2),2,0),0)</f>
        <v>0</v>
      </c>
      <c r="K916" t="e">
        <f t="shared" ca="1" si="86"/>
        <v>#VALUE!</v>
      </c>
      <c r="L916" s="30">
        <f t="shared" ca="1" si="87"/>
        <v>65.131448213912677</v>
      </c>
      <c r="N916" t="e">
        <f t="shared" ca="1" si="88"/>
        <v>#VALUE!</v>
      </c>
      <c r="O916">
        <f t="shared" ca="1" si="89"/>
        <v>-8.3138017272740578E-3</v>
      </c>
      <c r="AE916">
        <f ca="1">VLOOKUP($B916,OFFSET(Input!$A$1,0,MATCH(Index!AE$6&amp;" Index",Input!$1:$1,0)-1,10000,2),2,0)</f>
        <v>14.19</v>
      </c>
    </row>
    <row r="917" spans="2:31" x14ac:dyDescent="0.25">
      <c r="B917" s="2">
        <v>38852</v>
      </c>
      <c r="C917">
        <f t="shared" ca="1" si="84"/>
        <v>0</v>
      </c>
      <c r="D917">
        <f t="shared" ca="1" si="85"/>
        <v>0</v>
      </c>
      <c r="E917" t="str">
        <f ca="1">IF($B917&lt;VLOOKUP(E$6&amp;" Equity",Param,4,0),"",IFERROR(VLOOKUP($B917,OFFSET(Input!$A$1,0,MATCH(Index!E$6&amp;" Equity",Input!$1:$1,0)-1,10000,2),2,0),E916))</f>
        <v/>
      </c>
      <c r="F917" s="33">
        <v>82.96</v>
      </c>
      <c r="H917">
        <f ca="1">IFERROR(VLOOKUP($B917,OFFSET(Input!$A$1,0,MATCH(Index!H$6,Input!$1:$1,0)-1,10000,2),2,0),0)</f>
        <v>0</v>
      </c>
      <c r="I917">
        <f ca="1">IFERROR(VLOOKUP($B917,OFFSET(Input!$A$1,0,MATCH(Index!I$6,Input!$1:$1,0)-1,10000,2),2,0),0)</f>
        <v>0</v>
      </c>
      <c r="K917" t="e">
        <f t="shared" ca="1" si="86"/>
        <v>#VALUE!</v>
      </c>
      <c r="L917" s="30">
        <f t="shared" ca="1" si="87"/>
        <v>65.375740397171143</v>
      </c>
      <c r="N917" t="e">
        <f t="shared" ca="1" si="88"/>
        <v>#VALUE!</v>
      </c>
      <c r="O917">
        <f t="shared" ca="1" si="89"/>
        <v>3.7437396542385096E-3</v>
      </c>
      <c r="AE917">
        <f ca="1">VLOOKUP($B917,OFFSET(Input!$A$1,0,MATCH(Index!AE$6&amp;" Index",Input!$1:$1,0)-1,10000,2),2,0)</f>
        <v>13.57</v>
      </c>
    </row>
    <row r="918" spans="2:31" x14ac:dyDescent="0.25">
      <c r="B918" s="2">
        <v>38853</v>
      </c>
      <c r="C918">
        <f t="shared" ca="1" si="84"/>
        <v>0</v>
      </c>
      <c r="D918">
        <f t="shared" ca="1" si="85"/>
        <v>0</v>
      </c>
      <c r="E918" t="str">
        <f ca="1">IF($B918&lt;VLOOKUP(E$6&amp;" Equity",Param,4,0),"",IFERROR(VLOOKUP($B918,OFFSET(Input!$A$1,0,MATCH(Index!E$6&amp;" Equity",Input!$1:$1,0)-1,10000,2),2,0),E917))</f>
        <v/>
      </c>
      <c r="F918" s="33">
        <v>83.6</v>
      </c>
      <c r="H918">
        <f ca="1">IFERROR(VLOOKUP($B918,OFFSET(Input!$A$1,0,MATCH(Index!H$6,Input!$1:$1,0)-1,10000,2),2,0),0)</f>
        <v>0</v>
      </c>
      <c r="I918">
        <f ca="1">IFERROR(VLOOKUP($B918,OFFSET(Input!$A$1,0,MATCH(Index!I$6,Input!$1:$1,0)-1,10000,2),2,0),0)</f>
        <v>0</v>
      </c>
      <c r="K918" t="e">
        <f t="shared" ca="1" si="86"/>
        <v>#VALUE!</v>
      </c>
      <c r="L918" s="30">
        <f t="shared" ca="1" si="87"/>
        <v>65.880085549704773</v>
      </c>
      <c r="N918" t="e">
        <f t="shared" ca="1" si="88"/>
        <v>#VALUE!</v>
      </c>
      <c r="O918">
        <f t="shared" ca="1" si="89"/>
        <v>7.6849561693841488E-3</v>
      </c>
      <c r="AE918">
        <f ca="1">VLOOKUP($B918,OFFSET(Input!$A$1,0,MATCH(Index!AE$6&amp;" Index",Input!$1:$1,0)-1,10000,2),2,0)</f>
        <v>13.35</v>
      </c>
    </row>
    <row r="919" spans="2:31" x14ac:dyDescent="0.25">
      <c r="B919" s="2">
        <v>38854</v>
      </c>
      <c r="C919">
        <f t="shared" ca="1" si="84"/>
        <v>0</v>
      </c>
      <c r="D919">
        <f t="shared" ca="1" si="85"/>
        <v>0</v>
      </c>
      <c r="E919" t="str">
        <f ca="1">IF($B919&lt;VLOOKUP(E$6&amp;" Equity",Param,4,0),"",IFERROR(VLOOKUP($B919,OFFSET(Input!$A$1,0,MATCH(Index!E$6&amp;" Equity",Input!$1:$1,0)-1,10000,2),2,0),E918))</f>
        <v/>
      </c>
      <c r="F919" s="33">
        <v>82.97</v>
      </c>
      <c r="H919">
        <f ca="1">IFERROR(VLOOKUP($B919,OFFSET(Input!$A$1,0,MATCH(Index!H$6,Input!$1:$1,0)-1,10000,2),2,0),0)</f>
        <v>0</v>
      </c>
      <c r="I919">
        <f ca="1">IFERROR(VLOOKUP($B919,OFFSET(Input!$A$1,0,MATCH(Index!I$6,Input!$1:$1,0)-1,10000,2),2,0),0)</f>
        <v>0</v>
      </c>
      <c r="K919" t="e">
        <f t="shared" ca="1" si="86"/>
        <v>#VALUE!</v>
      </c>
      <c r="L919" s="30">
        <f t="shared" ca="1" si="87"/>
        <v>65.383620790179492</v>
      </c>
      <c r="N919" t="e">
        <f t="shared" ca="1" si="88"/>
        <v>#VALUE!</v>
      </c>
      <c r="O919">
        <f t="shared" ca="1" si="89"/>
        <v>-7.5644234144619602E-3</v>
      </c>
      <c r="AE919">
        <f ca="1">VLOOKUP($B919,OFFSET(Input!$A$1,0,MATCH(Index!AE$6&amp;" Index",Input!$1:$1,0)-1,10000,2),2,0)</f>
        <v>16.260000000000002</v>
      </c>
    </row>
    <row r="920" spans="2:31" x14ac:dyDescent="0.25">
      <c r="B920" s="2">
        <v>38855</v>
      </c>
      <c r="C920">
        <f t="shared" ca="1" si="84"/>
        <v>0</v>
      </c>
      <c r="D920">
        <f t="shared" ca="1" si="85"/>
        <v>0</v>
      </c>
      <c r="E920" t="str">
        <f ca="1">IF($B920&lt;VLOOKUP(E$6&amp;" Equity",Param,4,0),"",IFERROR(VLOOKUP($B920,OFFSET(Input!$A$1,0,MATCH(Index!E$6&amp;" Equity",Input!$1:$1,0)-1,10000,2),2,0),E919))</f>
        <v/>
      </c>
      <c r="F920" s="33">
        <v>84.19</v>
      </c>
      <c r="H920">
        <f ca="1">IFERROR(VLOOKUP($B920,OFFSET(Input!$A$1,0,MATCH(Index!H$6,Input!$1:$1,0)-1,10000,2),2,0),0)</f>
        <v>0</v>
      </c>
      <c r="I920">
        <f ca="1">IFERROR(VLOOKUP($B920,OFFSET(Input!$A$1,0,MATCH(Index!I$6,Input!$1:$1,0)-1,10000,2),2,0),0)</f>
        <v>0</v>
      </c>
      <c r="K920" t="e">
        <f t="shared" ca="1" si="86"/>
        <v>#VALUE!</v>
      </c>
      <c r="L920" s="30">
        <f t="shared" ca="1" si="87"/>
        <v>66.345028737196714</v>
      </c>
      <c r="N920" t="e">
        <f t="shared" ca="1" si="88"/>
        <v>#VALUE!</v>
      </c>
      <c r="O920">
        <f t="shared" ca="1" si="89"/>
        <v>1.459705267337875E-2</v>
      </c>
      <c r="AE920">
        <f ca="1">VLOOKUP($B920,OFFSET(Input!$A$1,0,MATCH(Index!AE$6&amp;" Index",Input!$1:$1,0)-1,10000,2),2,0)</f>
        <v>16.989999999999998</v>
      </c>
    </row>
    <row r="921" spans="2:31" x14ac:dyDescent="0.25">
      <c r="B921" s="2">
        <v>38856</v>
      </c>
      <c r="C921">
        <f t="shared" ca="1" si="84"/>
        <v>0</v>
      </c>
      <c r="D921">
        <f t="shared" ca="1" si="85"/>
        <v>0</v>
      </c>
      <c r="E921" t="str">
        <f ca="1">IF($B921&lt;VLOOKUP(E$6&amp;" Equity",Param,4,0),"",IFERROR(VLOOKUP($B921,OFFSET(Input!$A$1,0,MATCH(Index!E$6&amp;" Equity",Input!$1:$1,0)-1,10000,2),2,0),E920))</f>
        <v/>
      </c>
      <c r="F921" s="33">
        <v>84.52</v>
      </c>
      <c r="H921">
        <f ca="1">IFERROR(VLOOKUP($B921,OFFSET(Input!$A$1,0,MATCH(Index!H$6,Input!$1:$1,0)-1,10000,2),2,0),0)</f>
        <v>0</v>
      </c>
      <c r="I921">
        <f ca="1">IFERROR(VLOOKUP($B921,OFFSET(Input!$A$1,0,MATCH(Index!I$6,Input!$1:$1,0)-1,10000,2),2,0),0)</f>
        <v>0</v>
      </c>
      <c r="K921" t="e">
        <f t="shared" ca="1" si="86"/>
        <v>#VALUE!</v>
      </c>
      <c r="L921" s="30">
        <f t="shared" ca="1" si="87"/>
        <v>66.605081706471864</v>
      </c>
      <c r="N921" t="e">
        <f t="shared" ca="1" si="88"/>
        <v>#VALUE!</v>
      </c>
      <c r="O921">
        <f t="shared" ca="1" si="89"/>
        <v>3.9120433982832905E-3</v>
      </c>
      <c r="AE921">
        <f ca="1">VLOOKUP($B921,OFFSET(Input!$A$1,0,MATCH(Index!AE$6&amp;" Index",Input!$1:$1,0)-1,10000,2),2,0)</f>
        <v>17.18</v>
      </c>
    </row>
    <row r="922" spans="2:31" x14ac:dyDescent="0.25">
      <c r="B922" s="2">
        <v>38859</v>
      </c>
      <c r="C922">
        <f t="shared" ca="1" si="84"/>
        <v>0</v>
      </c>
      <c r="D922">
        <f t="shared" ca="1" si="85"/>
        <v>0</v>
      </c>
      <c r="E922" t="str">
        <f ca="1">IF($B922&lt;VLOOKUP(E$6&amp;" Equity",Param,4,0),"",IFERROR(VLOOKUP($B922,OFFSET(Input!$A$1,0,MATCH(Index!E$6&amp;" Equity",Input!$1:$1,0)-1,10000,2),2,0),E921))</f>
        <v/>
      </c>
      <c r="F922" s="33">
        <v>84.55</v>
      </c>
      <c r="H922">
        <f ca="1">IFERROR(VLOOKUP($B922,OFFSET(Input!$A$1,0,MATCH(Index!H$6,Input!$1:$1,0)-1,10000,2),2,0),0)</f>
        <v>0</v>
      </c>
      <c r="I922">
        <f ca="1">IFERROR(VLOOKUP($B922,OFFSET(Input!$A$1,0,MATCH(Index!I$6,Input!$1:$1,0)-1,10000,2),2,0),0)</f>
        <v>0</v>
      </c>
      <c r="K922" t="e">
        <f t="shared" ca="1" si="86"/>
        <v>#VALUE!</v>
      </c>
      <c r="L922" s="30">
        <f t="shared" ca="1" si="87"/>
        <v>66.62872288549687</v>
      </c>
      <c r="N922" t="e">
        <f t="shared" ca="1" si="88"/>
        <v>#VALUE!</v>
      </c>
      <c r="O922">
        <f t="shared" ca="1" si="89"/>
        <v>3.5488259673333456E-4</v>
      </c>
      <c r="AE922">
        <f ca="1">VLOOKUP($B922,OFFSET(Input!$A$1,0,MATCH(Index!AE$6&amp;" Index",Input!$1:$1,0)-1,10000,2),2,0)</f>
        <v>17.72</v>
      </c>
    </row>
    <row r="923" spans="2:31" x14ac:dyDescent="0.25">
      <c r="B923" s="2">
        <v>38860</v>
      </c>
      <c r="C923">
        <f t="shared" ca="1" si="84"/>
        <v>0</v>
      </c>
      <c r="D923">
        <f t="shared" ca="1" si="85"/>
        <v>0</v>
      </c>
      <c r="E923" t="str">
        <f ca="1">IF($B923&lt;VLOOKUP(E$6&amp;" Equity",Param,4,0),"",IFERROR(VLOOKUP($B923,OFFSET(Input!$A$1,0,MATCH(Index!E$6&amp;" Equity",Input!$1:$1,0)-1,10000,2),2,0),E922))</f>
        <v/>
      </c>
      <c r="F923" s="33">
        <v>84.56</v>
      </c>
      <c r="H923">
        <f ca="1">IFERROR(VLOOKUP($B923,OFFSET(Input!$A$1,0,MATCH(Index!H$6,Input!$1:$1,0)-1,10000,2),2,0),0)</f>
        <v>0</v>
      </c>
      <c r="I923">
        <f ca="1">IFERROR(VLOOKUP($B923,OFFSET(Input!$A$1,0,MATCH(Index!I$6,Input!$1:$1,0)-1,10000,2),2,0),0)</f>
        <v>0</v>
      </c>
      <c r="K923" t="e">
        <f t="shared" ca="1" si="86"/>
        <v>#VALUE!</v>
      </c>
      <c r="L923" s="30">
        <f t="shared" ca="1" si="87"/>
        <v>66.63660327850522</v>
      </c>
      <c r="N923" t="e">
        <f t="shared" ca="1" si="88"/>
        <v>#VALUE!</v>
      </c>
      <c r="O923">
        <f t="shared" ca="1" si="89"/>
        <v>1.1826621739299935E-4</v>
      </c>
      <c r="AE923">
        <f ca="1">VLOOKUP($B923,OFFSET(Input!$A$1,0,MATCH(Index!AE$6&amp;" Index",Input!$1:$1,0)-1,10000,2),2,0)</f>
        <v>18.260000000000002</v>
      </c>
    </row>
    <row r="924" spans="2:31" x14ac:dyDescent="0.25">
      <c r="B924" s="2">
        <v>38861</v>
      </c>
      <c r="C924">
        <f t="shared" ca="1" si="84"/>
        <v>0</v>
      </c>
      <c r="D924">
        <f t="shared" ca="1" si="85"/>
        <v>0</v>
      </c>
      <c r="E924" t="str">
        <f ca="1">IF($B924&lt;VLOOKUP(E$6&amp;" Equity",Param,4,0),"",IFERROR(VLOOKUP($B924,OFFSET(Input!$A$1,0,MATCH(Index!E$6&amp;" Equity",Input!$1:$1,0)-1,10000,2),2,0),E923))</f>
        <v/>
      </c>
      <c r="F924" s="33">
        <v>84.61</v>
      </c>
      <c r="H924">
        <f ca="1">IFERROR(VLOOKUP($B924,OFFSET(Input!$A$1,0,MATCH(Index!H$6,Input!$1:$1,0)-1,10000,2),2,0),0)</f>
        <v>0</v>
      </c>
      <c r="I924">
        <f ca="1">IFERROR(VLOOKUP($B924,OFFSET(Input!$A$1,0,MATCH(Index!I$6,Input!$1:$1,0)-1,10000,2),2,0),0)</f>
        <v>0</v>
      </c>
      <c r="K924" t="e">
        <f t="shared" ca="1" si="86"/>
        <v>#VALUE!</v>
      </c>
      <c r="L924" s="30">
        <f t="shared" ca="1" si="87"/>
        <v>66.676005243546911</v>
      </c>
      <c r="N924" t="e">
        <f t="shared" ca="1" si="88"/>
        <v>#VALUE!</v>
      </c>
      <c r="O924">
        <f t="shared" ca="1" si="89"/>
        <v>5.9112137442730861E-4</v>
      </c>
      <c r="AE924">
        <f ca="1">VLOOKUP($B924,OFFSET(Input!$A$1,0,MATCH(Index!AE$6&amp;" Index",Input!$1:$1,0)-1,10000,2),2,0)</f>
        <v>17.36</v>
      </c>
    </row>
    <row r="925" spans="2:31" x14ac:dyDescent="0.25">
      <c r="B925" s="2">
        <v>38862</v>
      </c>
      <c r="C925">
        <f t="shared" ca="1" si="84"/>
        <v>0</v>
      </c>
      <c r="D925">
        <f t="shared" ca="1" si="85"/>
        <v>0</v>
      </c>
      <c r="E925" t="str">
        <f ca="1">IF($B925&lt;VLOOKUP(E$6&amp;" Equity",Param,4,0),"",IFERROR(VLOOKUP($B925,OFFSET(Input!$A$1,0,MATCH(Index!E$6&amp;" Equity",Input!$1:$1,0)-1,10000,2),2,0),E924))</f>
        <v/>
      </c>
      <c r="F925" s="33">
        <v>84.2</v>
      </c>
      <c r="H925">
        <f ca="1">IFERROR(VLOOKUP($B925,OFFSET(Input!$A$1,0,MATCH(Index!H$6,Input!$1:$1,0)-1,10000,2),2,0),0)</f>
        <v>0</v>
      </c>
      <c r="I925">
        <f ca="1">IFERROR(VLOOKUP($B925,OFFSET(Input!$A$1,0,MATCH(Index!I$6,Input!$1:$1,0)-1,10000,2),2,0),0)</f>
        <v>0</v>
      </c>
      <c r="K925" t="e">
        <f t="shared" ca="1" si="86"/>
        <v>#VALUE!</v>
      </c>
      <c r="L925" s="30">
        <f t="shared" ca="1" si="87"/>
        <v>66.352909130205063</v>
      </c>
      <c r="N925" t="e">
        <f t="shared" ca="1" si="88"/>
        <v>#VALUE!</v>
      </c>
      <c r="O925">
        <f t="shared" ca="1" si="89"/>
        <v>-4.8575416881283468E-3</v>
      </c>
      <c r="AE925">
        <f ca="1">VLOOKUP($B925,OFFSET(Input!$A$1,0,MATCH(Index!AE$6&amp;" Index",Input!$1:$1,0)-1,10000,2),2,0)</f>
        <v>15.5</v>
      </c>
    </row>
    <row r="926" spans="2:31" x14ac:dyDescent="0.25">
      <c r="B926" s="2">
        <v>38863</v>
      </c>
      <c r="C926">
        <f t="shared" ca="1" si="84"/>
        <v>0</v>
      </c>
      <c r="D926">
        <f t="shared" ca="1" si="85"/>
        <v>0</v>
      </c>
      <c r="E926" t="str">
        <f ca="1">IF($B926&lt;VLOOKUP(E$6&amp;" Equity",Param,4,0),"",IFERROR(VLOOKUP($B926,OFFSET(Input!$A$1,0,MATCH(Index!E$6&amp;" Equity",Input!$1:$1,0)-1,10000,2),2,0),E925))</f>
        <v/>
      </c>
      <c r="F926" s="33">
        <v>84.29</v>
      </c>
      <c r="H926">
        <f ca="1">IFERROR(VLOOKUP($B926,OFFSET(Input!$A$1,0,MATCH(Index!H$6,Input!$1:$1,0)-1,10000,2),2,0),0)</f>
        <v>0</v>
      </c>
      <c r="I926">
        <f ca="1">IFERROR(VLOOKUP($B926,OFFSET(Input!$A$1,0,MATCH(Index!I$6,Input!$1:$1,0)-1,10000,2),2,0),0)</f>
        <v>0</v>
      </c>
      <c r="K926" t="e">
        <f t="shared" ca="1" si="86"/>
        <v>#VALUE!</v>
      </c>
      <c r="L926" s="30">
        <f t="shared" ca="1" si="87"/>
        <v>66.423832667280109</v>
      </c>
      <c r="N926" t="e">
        <f t="shared" ca="1" si="88"/>
        <v>#VALUE!</v>
      </c>
      <c r="O926">
        <f t="shared" ca="1" si="89"/>
        <v>1.068312761109766E-3</v>
      </c>
      <c r="AE926">
        <f ca="1">VLOOKUP($B926,OFFSET(Input!$A$1,0,MATCH(Index!AE$6&amp;" Index",Input!$1:$1,0)-1,10000,2),2,0)</f>
        <v>14.26</v>
      </c>
    </row>
    <row r="927" spans="2:31" x14ac:dyDescent="0.25">
      <c r="B927" s="2">
        <v>38867</v>
      </c>
      <c r="C927">
        <f t="shared" ca="1" si="84"/>
        <v>0</v>
      </c>
      <c r="D927">
        <f t="shared" ca="1" si="85"/>
        <v>0</v>
      </c>
      <c r="E927" t="str">
        <f ca="1">IF($B927&lt;VLOOKUP(E$6&amp;" Equity",Param,4,0),"",IFERROR(VLOOKUP($B927,OFFSET(Input!$A$1,0,MATCH(Index!E$6&amp;" Equity",Input!$1:$1,0)-1,10000,2),2,0),E926))</f>
        <v/>
      </c>
      <c r="F927" s="33">
        <v>84.17</v>
      </c>
      <c r="H927">
        <f ca="1">IFERROR(VLOOKUP($B927,OFFSET(Input!$A$1,0,MATCH(Index!H$6,Input!$1:$1,0)-1,10000,2),2,0),0)</f>
        <v>0</v>
      </c>
      <c r="I927">
        <f ca="1">IFERROR(VLOOKUP($B927,OFFSET(Input!$A$1,0,MATCH(Index!I$6,Input!$1:$1,0)-1,10000,2),2,0),0)</f>
        <v>0</v>
      </c>
      <c r="K927" t="e">
        <f t="shared" ca="1" si="86"/>
        <v>#VALUE!</v>
      </c>
      <c r="L927" s="30">
        <f t="shared" ca="1" si="87"/>
        <v>66.329267951180043</v>
      </c>
      <c r="N927" t="e">
        <f t="shared" ca="1" si="88"/>
        <v>#VALUE!</v>
      </c>
      <c r="O927">
        <f t="shared" ca="1" si="89"/>
        <v>-1.4246707859062475E-3</v>
      </c>
      <c r="AE927">
        <f ca="1">VLOOKUP($B927,OFFSET(Input!$A$1,0,MATCH(Index!AE$6&amp;" Index",Input!$1:$1,0)-1,10000,2),2,0)</f>
        <v>18.66</v>
      </c>
    </row>
    <row r="928" spans="2:31" x14ac:dyDescent="0.25">
      <c r="B928" s="2">
        <v>38868</v>
      </c>
      <c r="C928">
        <f t="shared" ca="1" si="84"/>
        <v>0</v>
      </c>
      <c r="D928">
        <f t="shared" ca="1" si="85"/>
        <v>0</v>
      </c>
      <c r="E928" t="str">
        <f ca="1">IF($B928&lt;VLOOKUP(E$6&amp;" Equity",Param,4,0),"",IFERROR(VLOOKUP($B928,OFFSET(Input!$A$1,0,MATCH(Index!E$6&amp;" Equity",Input!$1:$1,0)-1,10000,2),2,0),E927))</f>
        <v/>
      </c>
      <c r="F928" s="33">
        <v>83.65</v>
      </c>
      <c r="H928">
        <f ca="1">IFERROR(VLOOKUP($B928,OFFSET(Input!$A$1,0,MATCH(Index!H$6,Input!$1:$1,0)-1,10000,2),2,0),0)</f>
        <v>0</v>
      </c>
      <c r="I928">
        <f ca="1">IFERROR(VLOOKUP($B928,OFFSET(Input!$A$1,0,MATCH(Index!I$6,Input!$1:$1,0)-1,10000,2),2,0),0)</f>
        <v>0</v>
      </c>
      <c r="K928" t="e">
        <f t="shared" ca="1" si="86"/>
        <v>#VALUE!</v>
      </c>
      <c r="L928" s="30">
        <f t="shared" ca="1" si="87"/>
        <v>65.919487514746478</v>
      </c>
      <c r="N928" t="e">
        <f t="shared" ca="1" si="88"/>
        <v>#VALUE!</v>
      </c>
      <c r="O928">
        <f t="shared" ca="1" si="89"/>
        <v>-6.1971357906516469E-3</v>
      </c>
      <c r="AE928">
        <f ca="1">VLOOKUP($B928,OFFSET(Input!$A$1,0,MATCH(Index!AE$6&amp;" Index",Input!$1:$1,0)-1,10000,2),2,0)</f>
        <v>16.440000000000001</v>
      </c>
    </row>
    <row r="929" spans="2:31" x14ac:dyDescent="0.25">
      <c r="B929" s="2">
        <v>38869</v>
      </c>
      <c r="C929">
        <f t="shared" ca="1" si="84"/>
        <v>1</v>
      </c>
      <c r="D929">
        <f t="shared" ca="1" si="85"/>
        <v>0</v>
      </c>
      <c r="E929" t="str">
        <f ca="1">IF($B929&lt;VLOOKUP(E$6&amp;" Equity",Param,4,0),"",IFERROR(VLOOKUP($B929,OFFSET(Input!$A$1,0,MATCH(Index!E$6&amp;" Equity",Input!$1:$1,0)-1,10000,2),2,0),E928))</f>
        <v/>
      </c>
      <c r="F929" s="33">
        <v>83.69</v>
      </c>
      <c r="H929">
        <f ca="1">IFERROR(VLOOKUP($B929,OFFSET(Input!$A$1,0,MATCH(Index!H$6,Input!$1:$1,0)-1,10000,2),2,0),0)</f>
        <v>0</v>
      </c>
      <c r="I929">
        <f ca="1">IFERROR(VLOOKUP($B929,OFFSET(Input!$A$1,0,MATCH(Index!I$6,Input!$1:$1,0)-1,10000,2),2,0),0)</f>
        <v>0.33222699999999999</v>
      </c>
      <c r="K929" t="e">
        <f t="shared" ca="1" si="86"/>
        <v>#VALUE!</v>
      </c>
      <c r="L929" s="30">
        <f t="shared" ca="1" si="87"/>
        <v>66.21281701957794</v>
      </c>
      <c r="N929" t="e">
        <f t="shared" ca="1" si="88"/>
        <v>#VALUE!</v>
      </c>
      <c r="O929">
        <f t="shared" ca="1" si="89"/>
        <v>4.4399435510421728E-3</v>
      </c>
      <c r="AE929">
        <f ca="1">VLOOKUP($B929,OFFSET(Input!$A$1,0,MATCH(Index!AE$6&amp;" Index",Input!$1:$1,0)-1,10000,2),2,0)</f>
        <v>14.52</v>
      </c>
    </row>
    <row r="930" spans="2:31" x14ac:dyDescent="0.25">
      <c r="B930" s="2">
        <v>38870</v>
      </c>
      <c r="C930">
        <f t="shared" ca="1" si="84"/>
        <v>0</v>
      </c>
      <c r="D930">
        <f t="shared" ca="1" si="85"/>
        <v>1</v>
      </c>
      <c r="E930" t="str">
        <f ca="1">IF($B930&lt;VLOOKUP(E$6&amp;" Equity",Param,4,0),"",IFERROR(VLOOKUP($B930,OFFSET(Input!$A$1,0,MATCH(Index!E$6&amp;" Equity",Input!$1:$1,0)-1,10000,2),2,0),E929))</f>
        <v/>
      </c>
      <c r="F930" s="33">
        <v>84.78</v>
      </c>
      <c r="H930">
        <f ca="1">IFERROR(VLOOKUP($B930,OFFSET(Input!$A$1,0,MATCH(Index!H$6,Input!$1:$1,0)-1,10000,2),2,0),0)</f>
        <v>0</v>
      </c>
      <c r="I930">
        <f ca="1">IFERROR(VLOOKUP($B930,OFFSET(Input!$A$1,0,MATCH(Index!I$6,Input!$1:$1,0)-1,10000,2),2,0),0)</f>
        <v>0</v>
      </c>
      <c r="K930" t="e">
        <f t="shared" ca="1" si="86"/>
        <v>#VALUE!</v>
      </c>
      <c r="L930" s="30">
        <f t="shared" ca="1" si="87"/>
        <v>67.075189711074415</v>
      </c>
      <c r="N930" t="e">
        <f t="shared" ca="1" si="88"/>
        <v>#VALUE!</v>
      </c>
      <c r="O930">
        <f t="shared" ca="1" si="89"/>
        <v>1.2940169879708446E-2</v>
      </c>
      <c r="AE930">
        <f ca="1">VLOOKUP($B930,OFFSET(Input!$A$1,0,MATCH(Index!AE$6&amp;" Index",Input!$1:$1,0)-1,10000,2),2,0)</f>
        <v>14.32</v>
      </c>
    </row>
    <row r="931" spans="2:31" x14ac:dyDescent="0.25">
      <c r="B931" s="2">
        <v>38873</v>
      </c>
      <c r="C931">
        <f t="shared" ca="1" si="84"/>
        <v>0</v>
      </c>
      <c r="D931">
        <f t="shared" ca="1" si="85"/>
        <v>2</v>
      </c>
      <c r="E931" t="str">
        <f ca="1">IF($B931&lt;VLOOKUP(E$6&amp;" Equity",Param,4,0),"",IFERROR(VLOOKUP($B931,OFFSET(Input!$A$1,0,MATCH(Index!E$6&amp;" Equity",Input!$1:$1,0)-1,10000,2),2,0),E930))</f>
        <v/>
      </c>
      <c r="F931" s="33">
        <v>84.74</v>
      </c>
      <c r="H931">
        <f ca="1">IFERROR(VLOOKUP($B931,OFFSET(Input!$A$1,0,MATCH(Index!H$6,Input!$1:$1,0)-1,10000,2),2,0),0)</f>
        <v>0</v>
      </c>
      <c r="I931">
        <f ca="1">IFERROR(VLOOKUP($B931,OFFSET(Input!$A$1,0,MATCH(Index!I$6,Input!$1:$1,0)-1,10000,2),2,0),0)</f>
        <v>0</v>
      </c>
      <c r="K931" t="e">
        <f t="shared" ca="1" si="86"/>
        <v>#VALUE!</v>
      </c>
      <c r="L931" s="30">
        <f t="shared" ca="1" si="87"/>
        <v>67.043543006799311</v>
      </c>
      <c r="N931" t="e">
        <f t="shared" ca="1" si="88"/>
        <v>#VALUE!</v>
      </c>
      <c r="O931">
        <f t="shared" ca="1" si="89"/>
        <v>-4.7192072607799923E-4</v>
      </c>
      <c r="AE931">
        <f ca="1">VLOOKUP($B931,OFFSET(Input!$A$1,0,MATCH(Index!AE$6&amp;" Index",Input!$1:$1,0)-1,10000,2),2,0)</f>
        <v>16.649999999999999</v>
      </c>
    </row>
    <row r="932" spans="2:31" x14ac:dyDescent="0.25">
      <c r="B932" s="2">
        <v>38874</v>
      </c>
      <c r="C932">
        <f t="shared" ca="1" si="84"/>
        <v>0</v>
      </c>
      <c r="D932">
        <f t="shared" ca="1" si="85"/>
        <v>3</v>
      </c>
      <c r="E932" t="str">
        <f ca="1">IF($B932&lt;VLOOKUP(E$6&amp;" Equity",Param,4,0),"",IFERROR(VLOOKUP($B932,OFFSET(Input!$A$1,0,MATCH(Index!E$6&amp;" Equity",Input!$1:$1,0)-1,10000,2),2,0),E931))</f>
        <v/>
      </c>
      <c r="F932" s="33">
        <v>85.08</v>
      </c>
      <c r="H932">
        <f ca="1">IFERROR(VLOOKUP($B932,OFFSET(Input!$A$1,0,MATCH(Index!H$6,Input!$1:$1,0)-1,10000,2),2,0),0)</f>
        <v>0</v>
      </c>
      <c r="I932">
        <f ca="1">IFERROR(VLOOKUP($B932,OFFSET(Input!$A$1,0,MATCH(Index!I$6,Input!$1:$1,0)-1,10000,2),2,0),0)</f>
        <v>0</v>
      </c>
      <c r="K932" t="e">
        <f t="shared" ca="1" si="86"/>
        <v>#VALUE!</v>
      </c>
      <c r="L932" s="30">
        <f t="shared" ca="1" si="87"/>
        <v>67.312539993137662</v>
      </c>
      <c r="N932" t="e">
        <f t="shared" ca="1" si="88"/>
        <v>#VALUE!</v>
      </c>
      <c r="O932">
        <f t="shared" ca="1" si="89"/>
        <v>4.0042451336233858E-3</v>
      </c>
      <c r="AE932">
        <f ca="1">VLOOKUP($B932,OFFSET(Input!$A$1,0,MATCH(Index!AE$6&amp;" Index",Input!$1:$1,0)-1,10000,2),2,0)</f>
        <v>17.34</v>
      </c>
    </row>
    <row r="933" spans="2:31" x14ac:dyDescent="0.25">
      <c r="B933" s="2">
        <v>38875</v>
      </c>
      <c r="C933">
        <f t="shared" ca="1" si="84"/>
        <v>0</v>
      </c>
      <c r="D933">
        <f t="shared" ca="1" si="85"/>
        <v>4</v>
      </c>
      <c r="E933" t="str">
        <f ca="1">IF($B933&lt;VLOOKUP(E$6&amp;" Equity",Param,4,0),"",IFERROR(VLOOKUP($B933,OFFSET(Input!$A$1,0,MATCH(Index!E$6&amp;" Equity",Input!$1:$1,0)-1,10000,2),2,0),E932))</f>
        <v/>
      </c>
      <c r="F933" s="33">
        <v>84.98</v>
      </c>
      <c r="H933">
        <f ca="1">IFERROR(VLOOKUP($B933,OFFSET(Input!$A$1,0,MATCH(Index!H$6,Input!$1:$1,0)-1,10000,2),2,0),0)</f>
        <v>0</v>
      </c>
      <c r="I933">
        <f ca="1">IFERROR(VLOOKUP($B933,OFFSET(Input!$A$1,0,MATCH(Index!I$6,Input!$1:$1,0)-1,10000,2),2,0),0)</f>
        <v>0</v>
      </c>
      <c r="K933" t="e">
        <f t="shared" ca="1" si="86"/>
        <v>#VALUE!</v>
      </c>
      <c r="L933" s="30">
        <f t="shared" ca="1" si="87"/>
        <v>67.233423232449923</v>
      </c>
      <c r="N933" t="e">
        <f t="shared" ca="1" si="88"/>
        <v>#VALUE!</v>
      </c>
      <c r="O933">
        <f t="shared" ca="1" si="89"/>
        <v>-1.1760556453708198E-3</v>
      </c>
      <c r="AE933">
        <f ca="1">VLOOKUP($B933,OFFSET(Input!$A$1,0,MATCH(Index!AE$6&amp;" Index",Input!$1:$1,0)-1,10000,2),2,0)</f>
        <v>17.8</v>
      </c>
    </row>
    <row r="934" spans="2:31" x14ac:dyDescent="0.25">
      <c r="B934" s="2">
        <v>38876</v>
      </c>
      <c r="C934">
        <f t="shared" ca="1" si="84"/>
        <v>0</v>
      </c>
      <c r="D934">
        <f t="shared" ca="1" si="85"/>
        <v>5</v>
      </c>
      <c r="E934" t="str">
        <f ca="1">IF($B934&lt;VLOOKUP(E$6&amp;" Equity",Param,4,0),"",IFERROR(VLOOKUP($B934,OFFSET(Input!$A$1,0,MATCH(Index!E$6&amp;" Equity",Input!$1:$1,0)-1,10000,2),2,0),E933))</f>
        <v/>
      </c>
      <c r="F934" s="33">
        <v>85.29</v>
      </c>
      <c r="H934">
        <f ca="1">IFERROR(VLOOKUP($B934,OFFSET(Input!$A$1,0,MATCH(Index!H$6,Input!$1:$1,0)-1,10000,2),2,0),0)</f>
        <v>0</v>
      </c>
      <c r="I934">
        <f ca="1">IFERROR(VLOOKUP($B934,OFFSET(Input!$A$1,0,MATCH(Index!I$6,Input!$1:$1,0)-1,10000,2),2,0),0)</f>
        <v>0</v>
      </c>
      <c r="K934" t="e">
        <f t="shared" ca="1" si="86"/>
        <v>#VALUE!</v>
      </c>
      <c r="L934" s="30">
        <f t="shared" ca="1" si="87"/>
        <v>67.478685190581942</v>
      </c>
      <c r="N934" t="e">
        <f t="shared" ca="1" si="88"/>
        <v>#VALUE!</v>
      </c>
      <c r="O934">
        <f t="shared" ca="1" si="89"/>
        <v>3.6412796443525829E-3</v>
      </c>
      <c r="AE934">
        <f ca="1">VLOOKUP($B934,OFFSET(Input!$A$1,0,MATCH(Index!AE$6&amp;" Index",Input!$1:$1,0)-1,10000,2),2,0)</f>
        <v>18.350000000000001</v>
      </c>
    </row>
    <row r="935" spans="2:31" x14ac:dyDescent="0.25">
      <c r="B935" s="2">
        <v>38877</v>
      </c>
      <c r="C935">
        <f t="shared" ca="1" si="84"/>
        <v>0</v>
      </c>
      <c r="D935">
        <f t="shared" ca="1" si="85"/>
        <v>0</v>
      </c>
      <c r="E935" t="str">
        <f ca="1">IF($B935&lt;VLOOKUP(E$6&amp;" Equity",Param,4,0),"",IFERROR(VLOOKUP($B935,OFFSET(Input!$A$1,0,MATCH(Index!E$6&amp;" Equity",Input!$1:$1,0)-1,10000,2),2,0),E934))</f>
        <v/>
      </c>
      <c r="F935" s="33">
        <v>85.75</v>
      </c>
      <c r="H935">
        <f ca="1">IFERROR(VLOOKUP($B935,OFFSET(Input!$A$1,0,MATCH(Index!H$6,Input!$1:$1,0)-1,10000,2),2,0),0)</f>
        <v>0</v>
      </c>
      <c r="I935">
        <f ca="1">IFERROR(VLOOKUP($B935,OFFSET(Input!$A$1,0,MATCH(Index!I$6,Input!$1:$1,0)-1,10000,2),2,0),0)</f>
        <v>0</v>
      </c>
      <c r="K935" t="e">
        <f t="shared" ca="1" si="86"/>
        <v>#VALUE!</v>
      </c>
      <c r="L935" s="30">
        <f t="shared" ca="1" si="87"/>
        <v>67.842622289745592</v>
      </c>
      <c r="N935" t="e">
        <f t="shared" ca="1" si="88"/>
        <v>#VALUE!</v>
      </c>
      <c r="O935">
        <f t="shared" ca="1" si="89"/>
        <v>5.3788717150311961E-3</v>
      </c>
      <c r="AE935">
        <f ca="1">VLOOKUP($B935,OFFSET(Input!$A$1,0,MATCH(Index!AE$6&amp;" Index",Input!$1:$1,0)-1,10000,2),2,0)</f>
        <v>18.12</v>
      </c>
    </row>
    <row r="936" spans="2:31" x14ac:dyDescent="0.25">
      <c r="B936" s="2">
        <v>38880</v>
      </c>
      <c r="C936">
        <f t="shared" ca="1" si="84"/>
        <v>0</v>
      </c>
      <c r="D936">
        <f t="shared" ca="1" si="85"/>
        <v>0</v>
      </c>
      <c r="E936" t="str">
        <f ca="1">IF($B936&lt;VLOOKUP(E$6&amp;" Equity",Param,4,0),"",IFERROR(VLOOKUP($B936,OFFSET(Input!$A$1,0,MATCH(Index!E$6&amp;" Equity",Input!$1:$1,0)-1,10000,2),2,0),E935))</f>
        <v/>
      </c>
      <c r="F936" s="33">
        <v>85.78</v>
      </c>
      <c r="H936">
        <f ca="1">IFERROR(VLOOKUP($B936,OFFSET(Input!$A$1,0,MATCH(Index!H$6,Input!$1:$1,0)-1,10000,2),2,0),0)</f>
        <v>0</v>
      </c>
      <c r="I936">
        <f ca="1">IFERROR(VLOOKUP($B936,OFFSET(Input!$A$1,0,MATCH(Index!I$6,Input!$1:$1,0)-1,10000,2),2,0),0)</f>
        <v>0</v>
      </c>
      <c r="K936" t="e">
        <f t="shared" ca="1" si="86"/>
        <v>#VALUE!</v>
      </c>
      <c r="L936" s="30">
        <f t="shared" ca="1" si="87"/>
        <v>67.866357317951909</v>
      </c>
      <c r="N936" t="e">
        <f t="shared" ca="1" si="88"/>
        <v>#VALUE!</v>
      </c>
      <c r="O936">
        <f t="shared" ca="1" si="89"/>
        <v>3.4979304268504462E-4</v>
      </c>
      <c r="AE936">
        <f ca="1">VLOOKUP($B936,OFFSET(Input!$A$1,0,MATCH(Index!AE$6&amp;" Index",Input!$1:$1,0)-1,10000,2),2,0)</f>
        <v>20.96</v>
      </c>
    </row>
    <row r="937" spans="2:31" x14ac:dyDescent="0.25">
      <c r="B937" s="2">
        <v>38881</v>
      </c>
      <c r="C937">
        <f t="shared" ca="1" si="84"/>
        <v>0</v>
      </c>
      <c r="D937">
        <f t="shared" ca="1" si="85"/>
        <v>0</v>
      </c>
      <c r="E937" t="str">
        <f ca="1">IF($B937&lt;VLOOKUP(E$6&amp;" Equity",Param,4,0),"",IFERROR(VLOOKUP($B937,OFFSET(Input!$A$1,0,MATCH(Index!E$6&amp;" Equity",Input!$1:$1,0)-1,10000,2),2,0),E936))</f>
        <v/>
      </c>
      <c r="F937" s="33">
        <v>85.87</v>
      </c>
      <c r="H937">
        <f ca="1">IFERROR(VLOOKUP($B937,OFFSET(Input!$A$1,0,MATCH(Index!H$6,Input!$1:$1,0)-1,10000,2),2,0),0)</f>
        <v>0</v>
      </c>
      <c r="I937">
        <f ca="1">IFERROR(VLOOKUP($B937,OFFSET(Input!$A$1,0,MATCH(Index!I$6,Input!$1:$1,0)-1,10000,2),2,0),0)</f>
        <v>0</v>
      </c>
      <c r="K937" t="e">
        <f t="shared" ca="1" si="86"/>
        <v>#VALUE!</v>
      </c>
      <c r="L937" s="30">
        <f t="shared" ca="1" si="87"/>
        <v>67.937562402570876</v>
      </c>
      <c r="N937" t="e">
        <f t="shared" ca="1" si="88"/>
        <v>#VALUE!</v>
      </c>
      <c r="O937">
        <f t="shared" ca="1" si="89"/>
        <v>1.0486455956589193E-3</v>
      </c>
      <c r="AE937">
        <f ca="1">VLOOKUP($B937,OFFSET(Input!$A$1,0,MATCH(Index!AE$6&amp;" Index",Input!$1:$1,0)-1,10000,2),2,0)</f>
        <v>23.81</v>
      </c>
    </row>
    <row r="938" spans="2:31" x14ac:dyDescent="0.25">
      <c r="B938" s="2">
        <v>38882</v>
      </c>
      <c r="C938">
        <f t="shared" ca="1" si="84"/>
        <v>0</v>
      </c>
      <c r="D938">
        <f t="shared" ca="1" si="85"/>
        <v>0</v>
      </c>
      <c r="E938" t="str">
        <f ca="1">IF($B938&lt;VLOOKUP(E$6&amp;" Equity",Param,4,0),"",IFERROR(VLOOKUP($B938,OFFSET(Input!$A$1,0,MATCH(Index!E$6&amp;" Equity",Input!$1:$1,0)-1,10000,2),2,0),E937))</f>
        <v/>
      </c>
      <c r="F938" s="33">
        <v>84.93</v>
      </c>
      <c r="H938">
        <f ca="1">IFERROR(VLOOKUP($B938,OFFSET(Input!$A$1,0,MATCH(Index!H$6,Input!$1:$1,0)-1,10000,2),2,0),0)</f>
        <v>0</v>
      </c>
      <c r="I938">
        <f ca="1">IFERROR(VLOOKUP($B938,OFFSET(Input!$A$1,0,MATCH(Index!I$6,Input!$1:$1,0)-1,10000,2),2,0),0)</f>
        <v>0</v>
      </c>
      <c r="K938" t="e">
        <f t="shared" ca="1" si="86"/>
        <v>#VALUE!</v>
      </c>
      <c r="L938" s="30">
        <f t="shared" ca="1" si="87"/>
        <v>67.193864852106032</v>
      </c>
      <c r="N938" t="e">
        <f t="shared" ca="1" si="88"/>
        <v>#VALUE!</v>
      </c>
      <c r="O938">
        <f t="shared" ca="1" si="89"/>
        <v>-1.1007136892475409E-2</v>
      </c>
      <c r="AE938">
        <f ca="1">VLOOKUP($B938,OFFSET(Input!$A$1,0,MATCH(Index!AE$6&amp;" Index",Input!$1:$1,0)-1,10000,2),2,0)</f>
        <v>21.46</v>
      </c>
    </row>
    <row r="939" spans="2:31" x14ac:dyDescent="0.25">
      <c r="B939" s="2">
        <v>38883</v>
      </c>
      <c r="C939">
        <f t="shared" ca="1" si="84"/>
        <v>0</v>
      </c>
      <c r="D939">
        <f t="shared" ca="1" si="85"/>
        <v>0</v>
      </c>
      <c r="E939" t="str">
        <f ca="1">IF($B939&lt;VLOOKUP(E$6&amp;" Equity",Param,4,0),"",IFERROR(VLOOKUP($B939,OFFSET(Input!$A$1,0,MATCH(Index!E$6&amp;" Equity",Input!$1:$1,0)-1,10000,2),2,0),E938))</f>
        <v/>
      </c>
      <c r="F939" s="33">
        <v>84.49</v>
      </c>
      <c r="H939">
        <f ca="1">IFERROR(VLOOKUP($B939,OFFSET(Input!$A$1,0,MATCH(Index!H$6,Input!$1:$1,0)-1,10000,2),2,0),0)</f>
        <v>0</v>
      </c>
      <c r="I939">
        <f ca="1">IFERROR(VLOOKUP($B939,OFFSET(Input!$A$1,0,MATCH(Index!I$6,Input!$1:$1,0)-1,10000,2),2,0),0)</f>
        <v>0</v>
      </c>
      <c r="K939" t="e">
        <f t="shared" ca="1" si="86"/>
        <v>#VALUE!</v>
      </c>
      <c r="L939" s="30">
        <f t="shared" ca="1" si="87"/>
        <v>66.845751105079927</v>
      </c>
      <c r="N939" t="e">
        <f t="shared" ca="1" si="88"/>
        <v>#VALUE!</v>
      </c>
      <c r="O939">
        <f t="shared" ca="1" si="89"/>
        <v>-5.1942036271645405E-3</v>
      </c>
      <c r="AE939">
        <f ca="1">VLOOKUP($B939,OFFSET(Input!$A$1,0,MATCH(Index!AE$6&amp;" Index",Input!$1:$1,0)-1,10000,2),2,0)</f>
        <v>15.9</v>
      </c>
    </row>
    <row r="940" spans="2:31" x14ac:dyDescent="0.25">
      <c r="B940" s="2">
        <v>38884</v>
      </c>
      <c r="C940">
        <f t="shared" ca="1" si="84"/>
        <v>0</v>
      </c>
      <c r="D940">
        <f t="shared" ca="1" si="85"/>
        <v>0</v>
      </c>
      <c r="E940" t="str">
        <f ca="1">IF($B940&lt;VLOOKUP(E$6&amp;" Equity",Param,4,0),"",IFERROR(VLOOKUP($B940,OFFSET(Input!$A$1,0,MATCH(Index!E$6&amp;" Equity",Input!$1:$1,0)-1,10000,2),2,0),E939))</f>
        <v/>
      </c>
      <c r="F940" s="33">
        <v>84.27</v>
      </c>
      <c r="H940">
        <f ca="1">IFERROR(VLOOKUP($B940,OFFSET(Input!$A$1,0,MATCH(Index!H$6,Input!$1:$1,0)-1,10000,2),2,0),0)</f>
        <v>0</v>
      </c>
      <c r="I940">
        <f ca="1">IFERROR(VLOOKUP($B940,OFFSET(Input!$A$1,0,MATCH(Index!I$6,Input!$1:$1,0)-1,10000,2),2,0),0)</f>
        <v>0</v>
      </c>
      <c r="K940" t="e">
        <f t="shared" ca="1" si="86"/>
        <v>#VALUE!</v>
      </c>
      <c r="L940" s="30">
        <f t="shared" ca="1" si="87"/>
        <v>66.671694231566875</v>
      </c>
      <c r="N940" t="e">
        <f t="shared" ca="1" si="88"/>
        <v>#VALUE!</v>
      </c>
      <c r="O940">
        <f t="shared" ca="1" si="89"/>
        <v>-2.6072543804914706E-3</v>
      </c>
      <c r="AE940">
        <f ca="1">VLOOKUP($B940,OFFSET(Input!$A$1,0,MATCH(Index!AE$6&amp;" Index",Input!$1:$1,0)-1,10000,2),2,0)</f>
        <v>17.25</v>
      </c>
    </row>
    <row r="941" spans="2:31" x14ac:dyDescent="0.25">
      <c r="B941" s="2">
        <v>38887</v>
      </c>
      <c r="C941">
        <f t="shared" ca="1" si="84"/>
        <v>0</v>
      </c>
      <c r="D941">
        <f t="shared" ca="1" si="85"/>
        <v>0</v>
      </c>
      <c r="E941" t="str">
        <f ca="1">IF($B941&lt;VLOOKUP(E$6&amp;" Equity",Param,4,0),"",IFERROR(VLOOKUP($B941,OFFSET(Input!$A$1,0,MATCH(Index!E$6&amp;" Equity",Input!$1:$1,0)-1,10000,2),2,0),E940))</f>
        <v/>
      </c>
      <c r="F941" s="33">
        <v>84.19</v>
      </c>
      <c r="H941">
        <f ca="1">IFERROR(VLOOKUP($B941,OFFSET(Input!$A$1,0,MATCH(Index!H$6,Input!$1:$1,0)-1,10000,2),2,0),0)</f>
        <v>0</v>
      </c>
      <c r="I941">
        <f ca="1">IFERROR(VLOOKUP($B941,OFFSET(Input!$A$1,0,MATCH(Index!I$6,Input!$1:$1,0)-1,10000,2),2,0),0)</f>
        <v>0</v>
      </c>
      <c r="K941" t="e">
        <f t="shared" ca="1" si="86"/>
        <v>#VALUE!</v>
      </c>
      <c r="L941" s="30">
        <f t="shared" ca="1" si="87"/>
        <v>66.60840082301668</v>
      </c>
      <c r="N941" t="e">
        <f t="shared" ca="1" si="88"/>
        <v>#VALUE!</v>
      </c>
      <c r="O941">
        <f t="shared" ca="1" si="89"/>
        <v>-9.4978043468930181E-4</v>
      </c>
      <c r="AE941">
        <f ca="1">VLOOKUP($B941,OFFSET(Input!$A$1,0,MATCH(Index!AE$6&amp;" Index",Input!$1:$1,0)-1,10000,2),2,0)</f>
        <v>17.829999999999998</v>
      </c>
    </row>
    <row r="942" spans="2:31" x14ac:dyDescent="0.25">
      <c r="B942" s="2">
        <v>38888</v>
      </c>
      <c r="C942">
        <f t="shared" ca="1" si="84"/>
        <v>0</v>
      </c>
      <c r="D942">
        <f t="shared" ca="1" si="85"/>
        <v>0</v>
      </c>
      <c r="E942" t="str">
        <f ca="1">IF($B942&lt;VLOOKUP(E$6&amp;" Equity",Param,4,0),"",IFERROR(VLOOKUP($B942,OFFSET(Input!$A$1,0,MATCH(Index!E$6&amp;" Equity",Input!$1:$1,0)-1,10000,2),2,0),E941))</f>
        <v/>
      </c>
      <c r="F942" s="33">
        <v>84.03</v>
      </c>
      <c r="H942">
        <f ca="1">IFERROR(VLOOKUP($B942,OFFSET(Input!$A$1,0,MATCH(Index!H$6,Input!$1:$1,0)-1,10000,2),2,0),0)</f>
        <v>0</v>
      </c>
      <c r="I942">
        <f ca="1">IFERROR(VLOOKUP($B942,OFFSET(Input!$A$1,0,MATCH(Index!I$6,Input!$1:$1,0)-1,10000,2),2,0),0)</f>
        <v>0</v>
      </c>
      <c r="K942" t="e">
        <f t="shared" ca="1" si="86"/>
        <v>#VALUE!</v>
      </c>
      <c r="L942" s="30">
        <f t="shared" ca="1" si="87"/>
        <v>66.481814005916291</v>
      </c>
      <c r="N942" t="e">
        <f t="shared" ca="1" si="88"/>
        <v>#VALUE!</v>
      </c>
      <c r="O942">
        <f t="shared" ca="1" si="89"/>
        <v>-1.9022714094455717E-3</v>
      </c>
      <c r="AE942">
        <f ca="1">VLOOKUP($B942,OFFSET(Input!$A$1,0,MATCH(Index!AE$6&amp;" Index",Input!$1:$1,0)-1,10000,2),2,0)</f>
        <v>16.690000000000001</v>
      </c>
    </row>
    <row r="943" spans="2:31" x14ac:dyDescent="0.25">
      <c r="B943" s="2">
        <v>38889</v>
      </c>
      <c r="C943">
        <f t="shared" ca="1" si="84"/>
        <v>0</v>
      </c>
      <c r="D943">
        <f t="shared" ca="1" si="85"/>
        <v>0</v>
      </c>
      <c r="E943" t="str">
        <f ca="1">IF($B943&lt;VLOOKUP(E$6&amp;" Equity",Param,4,0),"",IFERROR(VLOOKUP($B943,OFFSET(Input!$A$1,0,MATCH(Index!E$6&amp;" Equity",Input!$1:$1,0)-1,10000,2),2,0),E942))</f>
        <v/>
      </c>
      <c r="F943" s="33">
        <v>84.07</v>
      </c>
      <c r="H943">
        <f ca="1">IFERROR(VLOOKUP($B943,OFFSET(Input!$A$1,0,MATCH(Index!H$6,Input!$1:$1,0)-1,10000,2),2,0),0)</f>
        <v>0</v>
      </c>
      <c r="I943">
        <f ca="1">IFERROR(VLOOKUP($B943,OFFSET(Input!$A$1,0,MATCH(Index!I$6,Input!$1:$1,0)-1,10000,2),2,0),0)</f>
        <v>0</v>
      </c>
      <c r="K943" t="e">
        <f t="shared" ca="1" si="86"/>
        <v>#VALUE!</v>
      </c>
      <c r="L943" s="30">
        <f t="shared" ca="1" si="87"/>
        <v>66.513460710191382</v>
      </c>
      <c r="N943" t="e">
        <f t="shared" ca="1" si="88"/>
        <v>#VALUE!</v>
      </c>
      <c r="O943">
        <f t="shared" ca="1" si="89"/>
        <v>4.7590720707853604E-4</v>
      </c>
      <c r="AE943">
        <f ca="1">VLOOKUP($B943,OFFSET(Input!$A$1,0,MATCH(Index!AE$6&amp;" Index",Input!$1:$1,0)-1,10000,2),2,0)</f>
        <v>15.52</v>
      </c>
    </row>
    <row r="944" spans="2:31" x14ac:dyDescent="0.25">
      <c r="B944" s="2">
        <v>38890</v>
      </c>
      <c r="C944">
        <f t="shared" ca="1" si="84"/>
        <v>0</v>
      </c>
      <c r="D944">
        <f t="shared" ca="1" si="85"/>
        <v>0</v>
      </c>
      <c r="E944" t="str">
        <f ca="1">IF($B944&lt;VLOOKUP(E$6&amp;" Equity",Param,4,0),"",IFERROR(VLOOKUP($B944,OFFSET(Input!$A$1,0,MATCH(Index!E$6&amp;" Equity",Input!$1:$1,0)-1,10000,2),2,0),E943))</f>
        <v/>
      </c>
      <c r="F944" s="33">
        <v>83.59</v>
      </c>
      <c r="H944">
        <f ca="1">IFERROR(VLOOKUP($B944,OFFSET(Input!$A$1,0,MATCH(Index!H$6,Input!$1:$1,0)-1,10000,2),2,0),0)</f>
        <v>0</v>
      </c>
      <c r="I944">
        <f ca="1">IFERROR(VLOOKUP($B944,OFFSET(Input!$A$1,0,MATCH(Index!I$6,Input!$1:$1,0)-1,10000,2),2,0),0)</f>
        <v>0</v>
      </c>
      <c r="K944" t="e">
        <f t="shared" ca="1" si="86"/>
        <v>#VALUE!</v>
      </c>
      <c r="L944" s="30">
        <f t="shared" ca="1" si="87"/>
        <v>66.133700258890187</v>
      </c>
      <c r="N944" t="e">
        <f t="shared" ca="1" si="88"/>
        <v>#VALUE!</v>
      </c>
      <c r="O944">
        <f t="shared" ca="1" si="89"/>
        <v>-5.7258894361406024E-3</v>
      </c>
      <c r="AE944">
        <f ca="1">VLOOKUP($B944,OFFSET(Input!$A$1,0,MATCH(Index!AE$6&amp;" Index",Input!$1:$1,0)-1,10000,2),2,0)</f>
        <v>15.88</v>
      </c>
    </row>
    <row r="945" spans="2:31" x14ac:dyDescent="0.25">
      <c r="B945" s="2">
        <v>38891</v>
      </c>
      <c r="C945">
        <f t="shared" ca="1" si="84"/>
        <v>0</v>
      </c>
      <c r="D945">
        <f t="shared" ca="1" si="85"/>
        <v>0</v>
      </c>
      <c r="E945" t="str">
        <f ca="1">IF($B945&lt;VLOOKUP(E$6&amp;" Equity",Param,4,0),"",IFERROR(VLOOKUP($B945,OFFSET(Input!$A$1,0,MATCH(Index!E$6&amp;" Equity",Input!$1:$1,0)-1,10000,2),2,0),E944))</f>
        <v/>
      </c>
      <c r="F945" s="33">
        <v>83.43</v>
      </c>
      <c r="H945">
        <f ca="1">IFERROR(VLOOKUP($B945,OFFSET(Input!$A$1,0,MATCH(Index!H$6,Input!$1:$1,0)-1,10000,2),2,0),0)</f>
        <v>0</v>
      </c>
      <c r="I945">
        <f ca="1">IFERROR(VLOOKUP($B945,OFFSET(Input!$A$1,0,MATCH(Index!I$6,Input!$1:$1,0)-1,10000,2),2,0),0)</f>
        <v>0</v>
      </c>
      <c r="K945" t="e">
        <f t="shared" ca="1" si="86"/>
        <v>#VALUE!</v>
      </c>
      <c r="L945" s="30">
        <f t="shared" ca="1" si="87"/>
        <v>66.007113441789784</v>
      </c>
      <c r="N945" t="e">
        <f t="shared" ca="1" si="88"/>
        <v>#VALUE!</v>
      </c>
      <c r="O945">
        <f t="shared" ca="1" si="89"/>
        <v>-1.9159387970815907E-3</v>
      </c>
      <c r="AE945">
        <f ca="1">VLOOKUP($B945,OFFSET(Input!$A$1,0,MATCH(Index!AE$6&amp;" Index",Input!$1:$1,0)-1,10000,2),2,0)</f>
        <v>15.89</v>
      </c>
    </row>
    <row r="946" spans="2:31" x14ac:dyDescent="0.25">
      <c r="B946" s="2">
        <v>38894</v>
      </c>
      <c r="C946">
        <f t="shared" ca="1" si="84"/>
        <v>0</v>
      </c>
      <c r="D946">
        <f t="shared" ca="1" si="85"/>
        <v>0</v>
      </c>
      <c r="E946" t="str">
        <f ca="1">IF($B946&lt;VLOOKUP(E$6&amp;" Equity",Param,4,0),"",IFERROR(VLOOKUP($B946,OFFSET(Input!$A$1,0,MATCH(Index!E$6&amp;" Equity",Input!$1:$1,0)-1,10000,2),2,0),E945))</f>
        <v/>
      </c>
      <c r="F946" s="33">
        <v>83.16</v>
      </c>
      <c r="H946">
        <f ca="1">IFERROR(VLOOKUP($B946,OFFSET(Input!$A$1,0,MATCH(Index!H$6,Input!$1:$1,0)-1,10000,2),2,0),0)</f>
        <v>0</v>
      </c>
      <c r="I946">
        <f ca="1">IFERROR(VLOOKUP($B946,OFFSET(Input!$A$1,0,MATCH(Index!I$6,Input!$1:$1,0)-1,10000,2),2,0),0)</f>
        <v>0</v>
      </c>
      <c r="K946" t="e">
        <f t="shared" ca="1" si="86"/>
        <v>#VALUE!</v>
      </c>
      <c r="L946" s="30">
        <f t="shared" ca="1" si="87"/>
        <v>65.793498187932855</v>
      </c>
      <c r="N946" t="e">
        <f t="shared" ca="1" si="88"/>
        <v>#VALUE!</v>
      </c>
      <c r="O946">
        <f t="shared" ca="1" si="89"/>
        <v>-3.2414939241710672E-3</v>
      </c>
      <c r="AE946">
        <f ca="1">VLOOKUP($B946,OFFSET(Input!$A$1,0,MATCH(Index!AE$6&amp;" Index",Input!$1:$1,0)-1,10000,2),2,0)</f>
        <v>15.62</v>
      </c>
    </row>
    <row r="947" spans="2:31" x14ac:dyDescent="0.25">
      <c r="B947" s="2">
        <v>38895</v>
      </c>
      <c r="C947">
        <f t="shared" ca="1" si="84"/>
        <v>0</v>
      </c>
      <c r="D947">
        <f t="shared" ca="1" si="85"/>
        <v>0</v>
      </c>
      <c r="E947" t="str">
        <f ca="1">IF($B947&lt;VLOOKUP(E$6&amp;" Equity",Param,4,0),"",IFERROR(VLOOKUP($B947,OFFSET(Input!$A$1,0,MATCH(Index!E$6&amp;" Equity",Input!$1:$1,0)-1,10000,2),2,0),E946))</f>
        <v/>
      </c>
      <c r="F947" s="33">
        <v>83.69</v>
      </c>
      <c r="H947">
        <f ca="1">IFERROR(VLOOKUP($B947,OFFSET(Input!$A$1,0,MATCH(Index!H$6,Input!$1:$1,0)-1,10000,2),2,0),0)</f>
        <v>0</v>
      </c>
      <c r="I947">
        <f ca="1">IFERROR(VLOOKUP($B947,OFFSET(Input!$A$1,0,MATCH(Index!I$6,Input!$1:$1,0)-1,10000,2),2,0),0)</f>
        <v>0</v>
      </c>
      <c r="K947" t="e">
        <f t="shared" ca="1" si="86"/>
        <v>#VALUE!</v>
      </c>
      <c r="L947" s="30">
        <f t="shared" ca="1" si="87"/>
        <v>66.212817019577926</v>
      </c>
      <c r="N947" t="e">
        <f t="shared" ca="1" si="88"/>
        <v>#VALUE!</v>
      </c>
      <c r="O947">
        <f t="shared" ca="1" si="89"/>
        <v>6.3530330549705022E-3</v>
      </c>
      <c r="AE947">
        <f ca="1">VLOOKUP($B947,OFFSET(Input!$A$1,0,MATCH(Index!AE$6&amp;" Index",Input!$1:$1,0)-1,10000,2),2,0)</f>
        <v>16.399999999999999</v>
      </c>
    </row>
    <row r="948" spans="2:31" x14ac:dyDescent="0.25">
      <c r="B948" s="2">
        <v>38896</v>
      </c>
      <c r="C948">
        <f t="shared" ca="1" si="84"/>
        <v>0</v>
      </c>
      <c r="D948">
        <f t="shared" ca="1" si="85"/>
        <v>0</v>
      </c>
      <c r="E948" t="str">
        <f ca="1">IF($B948&lt;VLOOKUP(E$6&amp;" Equity",Param,4,0),"",IFERROR(VLOOKUP($B948,OFFSET(Input!$A$1,0,MATCH(Index!E$6&amp;" Equity",Input!$1:$1,0)-1,10000,2),2,0),E947))</f>
        <v/>
      </c>
      <c r="F948" s="33">
        <v>83.23</v>
      </c>
      <c r="H948">
        <f ca="1">IFERROR(VLOOKUP($B948,OFFSET(Input!$A$1,0,MATCH(Index!H$6,Input!$1:$1,0)-1,10000,2),2,0),0)</f>
        <v>0</v>
      </c>
      <c r="I948">
        <f ca="1">IFERROR(VLOOKUP($B948,OFFSET(Input!$A$1,0,MATCH(Index!I$6,Input!$1:$1,0)-1,10000,2),2,0),0)</f>
        <v>0</v>
      </c>
      <c r="K948" t="e">
        <f t="shared" ca="1" si="86"/>
        <v>#VALUE!</v>
      </c>
      <c r="L948" s="30">
        <f t="shared" ca="1" si="87"/>
        <v>65.848879920414277</v>
      </c>
      <c r="N948" t="e">
        <f t="shared" ca="1" si="88"/>
        <v>#VALUE!</v>
      </c>
      <c r="O948">
        <f t="shared" ca="1" si="89"/>
        <v>-5.5116362867788952E-3</v>
      </c>
      <c r="AE948">
        <f ca="1">VLOOKUP($B948,OFFSET(Input!$A$1,0,MATCH(Index!AE$6&amp;" Index",Input!$1:$1,0)-1,10000,2),2,0)</f>
        <v>15.79</v>
      </c>
    </row>
    <row r="949" spans="2:31" x14ac:dyDescent="0.25">
      <c r="B949" s="2">
        <v>38897</v>
      </c>
      <c r="C949">
        <f t="shared" ca="1" si="84"/>
        <v>0</v>
      </c>
      <c r="D949">
        <f t="shared" ca="1" si="85"/>
        <v>0</v>
      </c>
      <c r="E949" t="str">
        <f ca="1">IF($B949&lt;VLOOKUP(E$6&amp;" Equity",Param,4,0),"",IFERROR(VLOOKUP($B949,OFFSET(Input!$A$1,0,MATCH(Index!E$6&amp;" Equity",Input!$1:$1,0)-1,10000,2),2,0),E948))</f>
        <v/>
      </c>
      <c r="F949" s="33">
        <v>83.51</v>
      </c>
      <c r="H949">
        <f ca="1">IFERROR(VLOOKUP($B949,OFFSET(Input!$A$1,0,MATCH(Index!H$6,Input!$1:$1,0)-1,10000,2),2,0),0)</f>
        <v>0</v>
      </c>
      <c r="I949">
        <f ca="1">IFERROR(VLOOKUP($B949,OFFSET(Input!$A$1,0,MATCH(Index!I$6,Input!$1:$1,0)-1,10000,2),2,0),0)</f>
        <v>0</v>
      </c>
      <c r="K949" t="e">
        <f t="shared" ca="1" si="86"/>
        <v>#VALUE!</v>
      </c>
      <c r="L949" s="30">
        <f t="shared" ca="1" si="87"/>
        <v>66.070406850339978</v>
      </c>
      <c r="N949" t="e">
        <f t="shared" ca="1" si="88"/>
        <v>#VALUE!</v>
      </c>
      <c r="O949">
        <f t="shared" ca="1" si="89"/>
        <v>3.3585254071342241E-3</v>
      </c>
      <c r="AE949">
        <f ca="1">VLOOKUP($B949,OFFSET(Input!$A$1,0,MATCH(Index!AE$6&amp;" Index",Input!$1:$1,0)-1,10000,2),2,0)</f>
        <v>13.03</v>
      </c>
    </row>
    <row r="950" spans="2:31" x14ac:dyDescent="0.25">
      <c r="B950" s="2">
        <v>38898</v>
      </c>
      <c r="C950">
        <f t="shared" ca="1" si="84"/>
        <v>0</v>
      </c>
      <c r="D950">
        <f t="shared" ca="1" si="85"/>
        <v>0</v>
      </c>
      <c r="E950" t="str">
        <f ca="1">IF($B950&lt;VLOOKUP(E$6&amp;" Equity",Param,4,0),"",IFERROR(VLOOKUP($B950,OFFSET(Input!$A$1,0,MATCH(Index!E$6&amp;" Equity",Input!$1:$1,0)-1,10000,2),2,0),E949))</f>
        <v/>
      </c>
      <c r="F950" s="33">
        <v>84.39</v>
      </c>
      <c r="H950">
        <f ca="1">IFERROR(VLOOKUP($B950,OFFSET(Input!$A$1,0,MATCH(Index!H$6,Input!$1:$1,0)-1,10000,2),2,0),0)</f>
        <v>0</v>
      </c>
      <c r="I950">
        <f ca="1">IFERROR(VLOOKUP($B950,OFFSET(Input!$A$1,0,MATCH(Index!I$6,Input!$1:$1,0)-1,10000,2),2,0),0)</f>
        <v>0</v>
      </c>
      <c r="K950" t="e">
        <f t="shared" ca="1" si="86"/>
        <v>#VALUE!</v>
      </c>
      <c r="L950" s="30">
        <f t="shared" ca="1" si="87"/>
        <v>66.766634344392187</v>
      </c>
      <c r="N950" t="e">
        <f t="shared" ca="1" si="88"/>
        <v>#VALUE!</v>
      </c>
      <c r="O950">
        <f t="shared" ca="1" si="89"/>
        <v>1.0482526004737168E-2</v>
      </c>
      <c r="AE950">
        <f ca="1">VLOOKUP($B950,OFFSET(Input!$A$1,0,MATCH(Index!AE$6&amp;" Index",Input!$1:$1,0)-1,10000,2),2,0)</f>
        <v>13.08</v>
      </c>
    </row>
    <row r="951" spans="2:31" x14ac:dyDescent="0.25">
      <c r="B951" s="2">
        <v>38901</v>
      </c>
      <c r="C951">
        <f t="shared" ca="1" si="84"/>
        <v>1</v>
      </c>
      <c r="D951">
        <f t="shared" ca="1" si="85"/>
        <v>0</v>
      </c>
      <c r="E951" t="str">
        <f ca="1">IF($B951&lt;VLOOKUP(E$6&amp;" Equity",Param,4,0),"",IFERROR(VLOOKUP($B951,OFFSET(Input!$A$1,0,MATCH(Index!E$6&amp;" Equity",Input!$1:$1,0)-1,10000,2),2,0),E950))</f>
        <v/>
      </c>
      <c r="F951" s="33">
        <v>83.88</v>
      </c>
      <c r="H951">
        <f ca="1">IFERROR(VLOOKUP($B951,OFFSET(Input!$A$1,0,MATCH(Index!H$6,Input!$1:$1,0)-1,10000,2),2,0),0)</f>
        <v>0</v>
      </c>
      <c r="I951">
        <f ca="1">IFERROR(VLOOKUP($B951,OFFSET(Input!$A$1,0,MATCH(Index!I$6,Input!$1:$1,0)-1,10000,2),2,0),0)</f>
        <v>0.32671899999999998</v>
      </c>
      <c r="K951" t="e">
        <f t="shared" ca="1" si="86"/>
        <v>#VALUE!</v>
      </c>
      <c r="L951" s="30">
        <f t="shared" ca="1" si="87"/>
        <v>66.621628354236066</v>
      </c>
      <c r="N951" t="e">
        <f t="shared" ca="1" si="88"/>
        <v>#VALUE!</v>
      </c>
      <c r="O951">
        <f t="shared" ca="1" si="89"/>
        <v>-2.1741950055307216E-3</v>
      </c>
      <c r="AE951">
        <f ca="1">VLOOKUP($B951,OFFSET(Input!$A$1,0,MATCH(Index!AE$6&amp;" Index",Input!$1:$1,0)-1,10000,2),2,0)</f>
        <v>13.05</v>
      </c>
    </row>
    <row r="952" spans="2:31" x14ac:dyDescent="0.25">
      <c r="B952" s="2">
        <v>38903</v>
      </c>
      <c r="C952">
        <f t="shared" ca="1" si="84"/>
        <v>0</v>
      </c>
      <c r="D952">
        <f t="shared" ca="1" si="85"/>
        <v>1</v>
      </c>
      <c r="E952" t="str">
        <f ca="1">IF($B952&lt;VLOOKUP(E$6&amp;" Equity",Param,4,0),"",IFERROR(VLOOKUP($B952,OFFSET(Input!$A$1,0,MATCH(Index!E$6&amp;" Equity",Input!$1:$1,0)-1,10000,2),2,0),E951))</f>
        <v/>
      </c>
      <c r="F952" s="33">
        <v>83.19</v>
      </c>
      <c r="H952">
        <f ca="1">IFERROR(VLOOKUP($B952,OFFSET(Input!$A$1,0,MATCH(Index!H$6,Input!$1:$1,0)-1,10000,2),2,0),0)</f>
        <v>0</v>
      </c>
      <c r="I952">
        <f ca="1">IFERROR(VLOOKUP($B952,OFFSET(Input!$A$1,0,MATCH(Index!I$6,Input!$1:$1,0)-1,10000,2),2,0),0)</f>
        <v>0</v>
      </c>
      <c r="K952" t="e">
        <f t="shared" ca="1" si="86"/>
        <v>#VALUE!</v>
      </c>
      <c r="L952" s="30">
        <f t="shared" ca="1" si="87"/>
        <v>66.073596361336413</v>
      </c>
      <c r="N952" t="e">
        <f t="shared" ca="1" si="88"/>
        <v>#VALUE!</v>
      </c>
      <c r="O952">
        <f t="shared" ca="1" si="89"/>
        <v>-8.2600577379228005E-3</v>
      </c>
      <c r="AE952">
        <f ca="1">VLOOKUP($B952,OFFSET(Input!$A$1,0,MATCH(Index!AE$6&amp;" Index",Input!$1:$1,0)-1,10000,2),2,0)</f>
        <v>14.15</v>
      </c>
    </row>
    <row r="953" spans="2:31" x14ac:dyDescent="0.25">
      <c r="B953" s="2">
        <v>38904</v>
      </c>
      <c r="C953">
        <f t="shared" ca="1" si="84"/>
        <v>0</v>
      </c>
      <c r="D953">
        <f t="shared" ca="1" si="85"/>
        <v>2</v>
      </c>
      <c r="E953" t="str">
        <f ca="1">IF($B953&lt;VLOOKUP(E$6&amp;" Equity",Param,4,0),"",IFERROR(VLOOKUP($B953,OFFSET(Input!$A$1,0,MATCH(Index!E$6&amp;" Equity",Input!$1:$1,0)-1,10000,2),2,0),E952))</f>
        <v/>
      </c>
      <c r="F953" s="33">
        <v>83.75</v>
      </c>
      <c r="H953">
        <f ca="1">IFERROR(VLOOKUP($B953,OFFSET(Input!$A$1,0,MATCH(Index!H$6,Input!$1:$1,0)-1,10000,2),2,0),0)</f>
        <v>0</v>
      </c>
      <c r="I953">
        <f ca="1">IFERROR(VLOOKUP($B953,OFFSET(Input!$A$1,0,MATCH(Index!I$6,Input!$1:$1,0)-1,10000,2),2,0),0)</f>
        <v>0</v>
      </c>
      <c r="K953" t="e">
        <f t="shared" ca="1" si="86"/>
        <v>#VALUE!</v>
      </c>
      <c r="L953" s="30">
        <f t="shared" ca="1" si="87"/>
        <v>66.518375949776711</v>
      </c>
      <c r="N953" t="e">
        <f t="shared" ca="1" si="88"/>
        <v>#VALUE!</v>
      </c>
      <c r="O953">
        <f t="shared" ca="1" si="89"/>
        <v>6.709022409379449E-3</v>
      </c>
      <c r="AE953">
        <f ca="1">VLOOKUP($B953,OFFSET(Input!$A$1,0,MATCH(Index!AE$6&amp;" Index",Input!$1:$1,0)-1,10000,2),2,0)</f>
        <v>13.65</v>
      </c>
    </row>
    <row r="954" spans="2:31" x14ac:dyDescent="0.25">
      <c r="B954" s="2">
        <v>38905</v>
      </c>
      <c r="C954">
        <f t="shared" ca="1" si="84"/>
        <v>0</v>
      </c>
      <c r="D954">
        <f t="shared" ca="1" si="85"/>
        <v>3</v>
      </c>
      <c r="E954" t="str">
        <f ca="1">IF($B954&lt;VLOOKUP(E$6&amp;" Equity",Param,4,0),"",IFERROR(VLOOKUP($B954,OFFSET(Input!$A$1,0,MATCH(Index!E$6&amp;" Equity",Input!$1:$1,0)-1,10000,2),2,0),E953))</f>
        <v/>
      </c>
      <c r="F954" s="33">
        <v>84.26</v>
      </c>
      <c r="H954">
        <f ca="1">IFERROR(VLOOKUP($B954,OFFSET(Input!$A$1,0,MATCH(Index!H$6,Input!$1:$1,0)-1,10000,2),2,0),0)</f>
        <v>0</v>
      </c>
      <c r="I954">
        <f ca="1">IFERROR(VLOOKUP($B954,OFFSET(Input!$A$1,0,MATCH(Index!I$6,Input!$1:$1,0)-1,10000,2),2,0),0)</f>
        <v>0</v>
      </c>
      <c r="K954" t="e">
        <f t="shared" ca="1" si="86"/>
        <v>#VALUE!</v>
      </c>
      <c r="L954" s="30">
        <f t="shared" ca="1" si="87"/>
        <v>66.923443074963416</v>
      </c>
      <c r="N954" t="e">
        <f t="shared" ca="1" si="88"/>
        <v>#VALUE!</v>
      </c>
      <c r="O954">
        <f t="shared" ca="1" si="89"/>
        <v>6.0710858456947178E-3</v>
      </c>
      <c r="AE954">
        <f ca="1">VLOOKUP($B954,OFFSET(Input!$A$1,0,MATCH(Index!AE$6&amp;" Index",Input!$1:$1,0)-1,10000,2),2,0)</f>
        <v>13.97</v>
      </c>
    </row>
    <row r="955" spans="2:31" x14ac:dyDescent="0.25">
      <c r="B955" s="2">
        <v>38908</v>
      </c>
      <c r="C955">
        <f t="shared" ca="1" si="84"/>
        <v>0</v>
      </c>
      <c r="D955">
        <f t="shared" ca="1" si="85"/>
        <v>4</v>
      </c>
      <c r="E955" t="str">
        <f ca="1">IF($B955&lt;VLOOKUP(E$6&amp;" Equity",Param,4,0),"",IFERROR(VLOOKUP($B955,OFFSET(Input!$A$1,0,MATCH(Index!E$6&amp;" Equity",Input!$1:$1,0)-1,10000,2),2,0),E954))</f>
        <v/>
      </c>
      <c r="F955" s="33">
        <v>84.39</v>
      </c>
      <c r="H955">
        <f ca="1">IFERROR(VLOOKUP($B955,OFFSET(Input!$A$1,0,MATCH(Index!H$6,Input!$1:$1,0)-1,10000,2),2,0),0)</f>
        <v>0</v>
      </c>
      <c r="I955">
        <f ca="1">IFERROR(VLOOKUP($B955,OFFSET(Input!$A$1,0,MATCH(Index!I$6,Input!$1:$1,0)-1,10000,2),2,0),0)</f>
        <v>0</v>
      </c>
      <c r="K955" t="e">
        <f t="shared" ca="1" si="86"/>
        <v>#VALUE!</v>
      </c>
      <c r="L955" s="30">
        <f t="shared" ca="1" si="87"/>
        <v>67.02669547942277</v>
      </c>
      <c r="N955" t="e">
        <f t="shared" ca="1" si="88"/>
        <v>#VALUE!</v>
      </c>
      <c r="O955">
        <f t="shared" ca="1" si="89"/>
        <v>1.5416546190047502E-3</v>
      </c>
      <c r="AE955">
        <f ca="1">VLOOKUP($B955,OFFSET(Input!$A$1,0,MATCH(Index!AE$6&amp;" Index",Input!$1:$1,0)-1,10000,2),2,0)</f>
        <v>14.02</v>
      </c>
    </row>
    <row r="956" spans="2:31" x14ac:dyDescent="0.25">
      <c r="B956" s="2">
        <v>38909</v>
      </c>
      <c r="C956">
        <f t="shared" ca="1" si="84"/>
        <v>0</v>
      </c>
      <c r="D956">
        <f t="shared" ca="1" si="85"/>
        <v>5</v>
      </c>
      <c r="E956" t="str">
        <f ca="1">IF($B956&lt;VLOOKUP(E$6&amp;" Equity",Param,4,0),"",IFERROR(VLOOKUP($B956,OFFSET(Input!$A$1,0,MATCH(Index!E$6&amp;" Equity",Input!$1:$1,0)-1,10000,2),2,0),E955))</f>
        <v/>
      </c>
      <c r="F956" s="33">
        <v>84.64</v>
      </c>
      <c r="H956">
        <f ca="1">IFERROR(VLOOKUP($B956,OFFSET(Input!$A$1,0,MATCH(Index!H$6,Input!$1:$1,0)-1,10000,2),2,0),0)</f>
        <v>0</v>
      </c>
      <c r="I956">
        <f ca="1">IFERROR(VLOOKUP($B956,OFFSET(Input!$A$1,0,MATCH(Index!I$6,Input!$1:$1,0)-1,10000,2),2,0),0)</f>
        <v>0</v>
      </c>
      <c r="K956" t="e">
        <f t="shared" ca="1" si="86"/>
        <v>#VALUE!</v>
      </c>
      <c r="L956" s="30">
        <f t="shared" ca="1" si="87"/>
        <v>67.225257795690752</v>
      </c>
      <c r="N956" t="e">
        <f t="shared" ca="1" si="88"/>
        <v>#VALUE!</v>
      </c>
      <c r="O956">
        <f t="shared" ca="1" si="89"/>
        <v>2.958056940113969E-3</v>
      </c>
      <c r="AE956">
        <f ca="1">VLOOKUP($B956,OFFSET(Input!$A$1,0,MATCH(Index!AE$6&amp;" Index",Input!$1:$1,0)-1,10000,2),2,0)</f>
        <v>13.14</v>
      </c>
    </row>
    <row r="957" spans="2:31" x14ac:dyDescent="0.25">
      <c r="B957" s="2">
        <v>38910</v>
      </c>
      <c r="C957">
        <f t="shared" ca="1" si="84"/>
        <v>0</v>
      </c>
      <c r="D957">
        <f t="shared" ca="1" si="85"/>
        <v>0</v>
      </c>
      <c r="E957" t="str">
        <f ca="1">IF($B957&lt;VLOOKUP(E$6&amp;" Equity",Param,4,0),"",IFERROR(VLOOKUP($B957,OFFSET(Input!$A$1,0,MATCH(Index!E$6&amp;" Equity",Input!$1:$1,0)-1,10000,2),2,0),E956))</f>
        <v/>
      </c>
      <c r="F957" s="33">
        <v>84.66</v>
      </c>
      <c r="H957">
        <f ca="1">IFERROR(VLOOKUP($B957,OFFSET(Input!$A$1,0,MATCH(Index!H$6,Input!$1:$1,0)-1,10000,2),2,0),0)</f>
        <v>0</v>
      </c>
      <c r="I957">
        <f ca="1">IFERROR(VLOOKUP($B957,OFFSET(Input!$A$1,0,MATCH(Index!I$6,Input!$1:$1,0)-1,10000,2),2,0),0)</f>
        <v>0</v>
      </c>
      <c r="K957" t="e">
        <f t="shared" ca="1" si="86"/>
        <v>#VALUE!</v>
      </c>
      <c r="L957" s="30">
        <f t="shared" ca="1" si="87"/>
        <v>67.241142780992192</v>
      </c>
      <c r="N957" t="e">
        <f t="shared" ca="1" si="88"/>
        <v>#VALUE!</v>
      </c>
      <c r="O957">
        <f t="shared" ca="1" si="89"/>
        <v>2.3626698278830427E-4</v>
      </c>
      <c r="AE957">
        <f ca="1">VLOOKUP($B957,OFFSET(Input!$A$1,0,MATCH(Index!AE$6&amp;" Index",Input!$1:$1,0)-1,10000,2),2,0)</f>
        <v>14.49</v>
      </c>
    </row>
    <row r="958" spans="2:31" x14ac:dyDescent="0.25">
      <c r="B958" s="2">
        <v>38911</v>
      </c>
      <c r="C958">
        <f t="shared" ca="1" si="84"/>
        <v>0</v>
      </c>
      <c r="D958">
        <f t="shared" ca="1" si="85"/>
        <v>0</v>
      </c>
      <c r="E958" t="str">
        <f ca="1">IF($B958&lt;VLOOKUP(E$6&amp;" Equity",Param,4,0),"",IFERROR(VLOOKUP($B958,OFFSET(Input!$A$1,0,MATCH(Index!E$6&amp;" Equity",Input!$1:$1,0)-1,10000,2),2,0),E957))</f>
        <v/>
      </c>
      <c r="F958" s="33">
        <v>84.99</v>
      </c>
      <c r="H958">
        <f ca="1">IFERROR(VLOOKUP($B958,OFFSET(Input!$A$1,0,MATCH(Index!H$6,Input!$1:$1,0)-1,10000,2),2,0),0)</f>
        <v>0</v>
      </c>
      <c r="I958">
        <f ca="1">IFERROR(VLOOKUP($B958,OFFSET(Input!$A$1,0,MATCH(Index!I$6,Input!$1:$1,0)-1,10000,2),2,0),0)</f>
        <v>0</v>
      </c>
      <c r="K958" t="e">
        <f t="shared" ca="1" si="86"/>
        <v>#VALUE!</v>
      </c>
      <c r="L958" s="30">
        <f t="shared" ca="1" si="87"/>
        <v>67.503245038465934</v>
      </c>
      <c r="N958" t="e">
        <f t="shared" ca="1" si="88"/>
        <v>#VALUE!</v>
      </c>
      <c r="O958">
        <f t="shared" ca="1" si="89"/>
        <v>3.8903674177572086E-3</v>
      </c>
      <c r="AE958">
        <f ca="1">VLOOKUP($B958,OFFSET(Input!$A$1,0,MATCH(Index!AE$6&amp;" Index",Input!$1:$1,0)-1,10000,2),2,0)</f>
        <v>17.79</v>
      </c>
    </row>
    <row r="959" spans="2:31" x14ac:dyDescent="0.25">
      <c r="B959" s="2">
        <v>38912</v>
      </c>
      <c r="C959">
        <f t="shared" ca="1" si="84"/>
        <v>0</v>
      </c>
      <c r="D959">
        <f t="shared" ca="1" si="85"/>
        <v>0</v>
      </c>
      <c r="E959" t="str">
        <f ca="1">IF($B959&lt;VLOOKUP(E$6&amp;" Equity",Param,4,0),"",IFERROR(VLOOKUP($B959,OFFSET(Input!$A$1,0,MATCH(Index!E$6&amp;" Equity",Input!$1:$1,0)-1,10000,2),2,0),E958))</f>
        <v/>
      </c>
      <c r="F959" s="33">
        <v>85.04</v>
      </c>
      <c r="H959">
        <f ca="1">IFERROR(VLOOKUP($B959,OFFSET(Input!$A$1,0,MATCH(Index!H$6,Input!$1:$1,0)-1,10000,2),2,0),0)</f>
        <v>0</v>
      </c>
      <c r="I959">
        <f ca="1">IFERROR(VLOOKUP($B959,OFFSET(Input!$A$1,0,MATCH(Index!I$6,Input!$1:$1,0)-1,10000,2),2,0),0)</f>
        <v>0</v>
      </c>
      <c r="K959" t="e">
        <f t="shared" ca="1" si="86"/>
        <v>#VALUE!</v>
      </c>
      <c r="L959" s="30">
        <f t="shared" ca="1" si="87"/>
        <v>67.542957501719542</v>
      </c>
      <c r="N959" t="e">
        <f t="shared" ca="1" si="88"/>
        <v>#VALUE!</v>
      </c>
      <c r="O959">
        <f t="shared" ca="1" si="89"/>
        <v>5.8813152315765704E-4</v>
      </c>
      <c r="AE959">
        <f ca="1">VLOOKUP($B959,OFFSET(Input!$A$1,0,MATCH(Index!AE$6&amp;" Index",Input!$1:$1,0)-1,10000,2),2,0)</f>
        <v>18.05</v>
      </c>
    </row>
    <row r="960" spans="2:31" x14ac:dyDescent="0.25">
      <c r="B960" s="2">
        <v>38915</v>
      </c>
      <c r="C960">
        <f t="shared" ca="1" si="84"/>
        <v>0</v>
      </c>
      <c r="D960">
        <f t="shared" ca="1" si="85"/>
        <v>0</v>
      </c>
      <c r="E960" t="str">
        <f ca="1">IF($B960&lt;VLOOKUP(E$6&amp;" Equity",Param,4,0),"",IFERROR(VLOOKUP($B960,OFFSET(Input!$A$1,0,MATCH(Index!E$6&amp;" Equity",Input!$1:$1,0)-1,10000,2),2,0),E959))</f>
        <v/>
      </c>
      <c r="F960" s="33">
        <v>85.16</v>
      </c>
      <c r="H960">
        <f ca="1">IFERROR(VLOOKUP($B960,OFFSET(Input!$A$1,0,MATCH(Index!H$6,Input!$1:$1,0)-1,10000,2),2,0),0)</f>
        <v>0</v>
      </c>
      <c r="I960">
        <f ca="1">IFERROR(VLOOKUP($B960,OFFSET(Input!$A$1,0,MATCH(Index!I$6,Input!$1:$1,0)-1,10000,2),2,0),0)</f>
        <v>0</v>
      </c>
      <c r="K960" t="e">
        <f t="shared" ca="1" si="86"/>
        <v>#VALUE!</v>
      </c>
      <c r="L960" s="30">
        <f t="shared" ca="1" si="87"/>
        <v>67.638267413528169</v>
      </c>
      <c r="N960" t="e">
        <f t="shared" ca="1" si="88"/>
        <v>#VALUE!</v>
      </c>
      <c r="O960">
        <f t="shared" ca="1" si="89"/>
        <v>1.4101059915861678E-3</v>
      </c>
      <c r="AE960">
        <f ca="1">VLOOKUP($B960,OFFSET(Input!$A$1,0,MATCH(Index!AE$6&amp;" Index",Input!$1:$1,0)-1,10000,2),2,0)</f>
        <v>18.64</v>
      </c>
    </row>
    <row r="961" spans="2:31" x14ac:dyDescent="0.25">
      <c r="B961" s="2">
        <v>38916</v>
      </c>
      <c r="C961">
        <f t="shared" ca="1" si="84"/>
        <v>0</v>
      </c>
      <c r="D961">
        <f t="shared" ca="1" si="85"/>
        <v>0</v>
      </c>
      <c r="E961" t="str">
        <f ca="1">IF($B961&lt;VLOOKUP(E$6&amp;" Equity",Param,4,0),"",IFERROR(VLOOKUP($B961,OFFSET(Input!$A$1,0,MATCH(Index!E$6&amp;" Equity",Input!$1:$1,0)-1,10000,2),2,0),E960))</f>
        <v/>
      </c>
      <c r="F961" s="33">
        <v>84.47</v>
      </c>
      <c r="H961">
        <f ca="1">IFERROR(VLOOKUP($B961,OFFSET(Input!$A$1,0,MATCH(Index!H$6,Input!$1:$1,0)-1,10000,2),2,0),0)</f>
        <v>0</v>
      </c>
      <c r="I961">
        <f ca="1">IFERROR(VLOOKUP($B961,OFFSET(Input!$A$1,0,MATCH(Index!I$6,Input!$1:$1,0)-1,10000,2),2,0),0)</f>
        <v>0</v>
      </c>
      <c r="K961" t="e">
        <f t="shared" ca="1" si="86"/>
        <v>#VALUE!</v>
      </c>
      <c r="L961" s="30">
        <f t="shared" ca="1" si="87"/>
        <v>67.090235420628517</v>
      </c>
      <c r="N961" t="e">
        <f t="shared" ca="1" si="88"/>
        <v>#VALUE!</v>
      </c>
      <c r="O961">
        <f t="shared" ca="1" si="89"/>
        <v>-8.1353982858734589E-3</v>
      </c>
      <c r="AE961">
        <f ca="1">VLOOKUP($B961,OFFSET(Input!$A$1,0,MATCH(Index!AE$6&amp;" Index",Input!$1:$1,0)-1,10000,2),2,0)</f>
        <v>17.739999999999998</v>
      </c>
    </row>
    <row r="962" spans="2:31" x14ac:dyDescent="0.25">
      <c r="B962" s="2">
        <v>38917</v>
      </c>
      <c r="C962">
        <f t="shared" ca="1" si="84"/>
        <v>0</v>
      </c>
      <c r="D962">
        <f t="shared" ca="1" si="85"/>
        <v>0</v>
      </c>
      <c r="E962" t="str">
        <f ca="1">IF($B962&lt;VLOOKUP(E$6&amp;" Equity",Param,4,0),"",IFERROR(VLOOKUP($B962,OFFSET(Input!$A$1,0,MATCH(Index!E$6&amp;" Equity",Input!$1:$1,0)-1,10000,2),2,0),E961))</f>
        <v/>
      </c>
      <c r="F962" s="33">
        <v>85.24</v>
      </c>
      <c r="H962">
        <f ca="1">IFERROR(VLOOKUP($B962,OFFSET(Input!$A$1,0,MATCH(Index!H$6,Input!$1:$1,0)-1,10000,2),2,0),0)</f>
        <v>0</v>
      </c>
      <c r="I962">
        <f ca="1">IFERROR(VLOOKUP($B962,OFFSET(Input!$A$1,0,MATCH(Index!I$6,Input!$1:$1,0)-1,10000,2),2,0),0)</f>
        <v>0</v>
      </c>
      <c r="K962" t="e">
        <f t="shared" ca="1" si="86"/>
        <v>#VALUE!</v>
      </c>
      <c r="L962" s="30">
        <f t="shared" ca="1" si="87"/>
        <v>67.70180735473393</v>
      </c>
      <c r="N962" t="e">
        <f t="shared" ca="1" si="88"/>
        <v>#VALUE!</v>
      </c>
      <c r="O962">
        <f t="shared" ca="1" si="89"/>
        <v>9.0743654910110799E-3</v>
      </c>
      <c r="AE962">
        <f ca="1">VLOOKUP($B962,OFFSET(Input!$A$1,0,MATCH(Index!AE$6&amp;" Index",Input!$1:$1,0)-1,10000,2),2,0)</f>
        <v>15.55</v>
      </c>
    </row>
    <row r="963" spans="2:31" x14ac:dyDescent="0.25">
      <c r="B963" s="2">
        <v>38918</v>
      </c>
      <c r="C963">
        <f t="shared" ca="1" si="84"/>
        <v>0</v>
      </c>
      <c r="D963">
        <f t="shared" ca="1" si="85"/>
        <v>0</v>
      </c>
      <c r="E963" t="str">
        <f ca="1">IF($B963&lt;VLOOKUP(E$6&amp;" Equity",Param,4,0),"",IFERROR(VLOOKUP($B963,OFFSET(Input!$A$1,0,MATCH(Index!E$6&amp;" Equity",Input!$1:$1,0)-1,10000,2),2,0),E962))</f>
        <v/>
      </c>
      <c r="F963" s="33">
        <v>85.48</v>
      </c>
      <c r="H963">
        <f ca="1">IFERROR(VLOOKUP($B963,OFFSET(Input!$A$1,0,MATCH(Index!H$6,Input!$1:$1,0)-1,10000,2),2,0),0)</f>
        <v>0</v>
      </c>
      <c r="I963">
        <f ca="1">IFERROR(VLOOKUP($B963,OFFSET(Input!$A$1,0,MATCH(Index!I$6,Input!$1:$1,0)-1,10000,2),2,0),0)</f>
        <v>0</v>
      </c>
      <c r="K963" t="e">
        <f t="shared" ca="1" si="86"/>
        <v>#VALUE!</v>
      </c>
      <c r="L963" s="30">
        <f t="shared" ca="1" si="87"/>
        <v>67.892427178351213</v>
      </c>
      <c r="N963" t="e">
        <f t="shared" ca="1" si="88"/>
        <v>#VALUE!</v>
      </c>
      <c r="O963">
        <f t="shared" ca="1" si="89"/>
        <v>2.8116232205305982E-3</v>
      </c>
      <c r="AE963">
        <f ca="1">VLOOKUP($B963,OFFSET(Input!$A$1,0,MATCH(Index!AE$6&amp;" Index",Input!$1:$1,0)-1,10000,2),2,0)</f>
        <v>16.21</v>
      </c>
    </row>
    <row r="964" spans="2:31" x14ac:dyDescent="0.25">
      <c r="B964" s="2">
        <v>38919</v>
      </c>
      <c r="C964">
        <f t="shared" ca="1" si="84"/>
        <v>0</v>
      </c>
      <c r="D964">
        <f t="shared" ca="1" si="85"/>
        <v>0</v>
      </c>
      <c r="E964" t="str">
        <f ca="1">IF($B964&lt;VLOOKUP(E$6&amp;" Equity",Param,4,0),"",IFERROR(VLOOKUP($B964,OFFSET(Input!$A$1,0,MATCH(Index!E$6&amp;" Equity",Input!$1:$1,0)-1,10000,2),2,0),E963))</f>
        <v/>
      </c>
      <c r="F964" s="33">
        <v>85.33</v>
      </c>
      <c r="H964">
        <f ca="1">IFERROR(VLOOKUP($B964,OFFSET(Input!$A$1,0,MATCH(Index!H$6,Input!$1:$1,0)-1,10000,2),2,0),0)</f>
        <v>0</v>
      </c>
      <c r="I964">
        <f ca="1">IFERROR(VLOOKUP($B964,OFFSET(Input!$A$1,0,MATCH(Index!I$6,Input!$1:$1,0)-1,10000,2),2,0),0)</f>
        <v>0</v>
      </c>
      <c r="K964" t="e">
        <f t="shared" ca="1" si="86"/>
        <v>#VALUE!</v>
      </c>
      <c r="L964" s="30">
        <f t="shared" ca="1" si="87"/>
        <v>67.773289788590418</v>
      </c>
      <c r="N964" t="e">
        <f t="shared" ca="1" si="88"/>
        <v>#VALUE!</v>
      </c>
      <c r="O964">
        <f t="shared" ca="1" si="89"/>
        <v>-1.7563379024534062E-3</v>
      </c>
      <c r="AE964">
        <f ca="1">VLOOKUP($B964,OFFSET(Input!$A$1,0,MATCH(Index!AE$6&amp;" Index",Input!$1:$1,0)-1,10000,2),2,0)</f>
        <v>17.399999999999999</v>
      </c>
    </row>
    <row r="965" spans="2:31" x14ac:dyDescent="0.25">
      <c r="B965" s="2">
        <v>38922</v>
      </c>
      <c r="C965">
        <f t="shared" ca="1" si="84"/>
        <v>0</v>
      </c>
      <c r="D965">
        <f t="shared" ca="1" si="85"/>
        <v>0</v>
      </c>
      <c r="E965" t="str">
        <f ca="1">IF($B965&lt;VLOOKUP(E$6&amp;" Equity",Param,4,0),"",IFERROR(VLOOKUP($B965,OFFSET(Input!$A$1,0,MATCH(Index!E$6&amp;" Equity",Input!$1:$1,0)-1,10000,2),2,0),E964))</f>
        <v/>
      </c>
      <c r="F965" s="33">
        <v>85.28</v>
      </c>
      <c r="H965">
        <f ca="1">IFERROR(VLOOKUP($B965,OFFSET(Input!$A$1,0,MATCH(Index!H$6,Input!$1:$1,0)-1,10000,2),2,0),0)</f>
        <v>0</v>
      </c>
      <c r="I965">
        <f ca="1">IFERROR(VLOOKUP($B965,OFFSET(Input!$A$1,0,MATCH(Index!I$6,Input!$1:$1,0)-1,10000,2),2,0),0)</f>
        <v>0</v>
      </c>
      <c r="K965" t="e">
        <f t="shared" ca="1" si="86"/>
        <v>#VALUE!</v>
      </c>
      <c r="L965" s="30">
        <f t="shared" ca="1" si="87"/>
        <v>67.733577325336825</v>
      </c>
      <c r="N965" t="e">
        <f t="shared" ca="1" si="88"/>
        <v>#VALUE!</v>
      </c>
      <c r="O965">
        <f t="shared" ca="1" si="89"/>
        <v>-5.8613213095900954E-4</v>
      </c>
      <c r="AE965">
        <f ca="1">VLOOKUP($B965,OFFSET(Input!$A$1,0,MATCH(Index!AE$6&amp;" Index",Input!$1:$1,0)-1,10000,2),2,0)</f>
        <v>14.98</v>
      </c>
    </row>
    <row r="966" spans="2:31" x14ac:dyDescent="0.25">
      <c r="B966" s="2">
        <v>38923</v>
      </c>
      <c r="C966">
        <f t="shared" ca="1" si="84"/>
        <v>0</v>
      </c>
      <c r="D966">
        <f t="shared" ca="1" si="85"/>
        <v>0</v>
      </c>
      <c r="E966" t="str">
        <f ca="1">IF($B966&lt;VLOOKUP(E$6&amp;" Equity",Param,4,0),"",IFERROR(VLOOKUP($B966,OFFSET(Input!$A$1,0,MATCH(Index!E$6&amp;" Equity",Input!$1:$1,0)-1,10000,2),2,0),E965))</f>
        <v/>
      </c>
      <c r="F966" s="33">
        <v>85</v>
      </c>
      <c r="H966">
        <f ca="1">IFERROR(VLOOKUP($B966,OFFSET(Input!$A$1,0,MATCH(Index!H$6,Input!$1:$1,0)-1,10000,2),2,0),0)</f>
        <v>0</v>
      </c>
      <c r="I966">
        <f ca="1">IFERROR(VLOOKUP($B966,OFFSET(Input!$A$1,0,MATCH(Index!I$6,Input!$1:$1,0)-1,10000,2),2,0),0)</f>
        <v>0</v>
      </c>
      <c r="K966" t="e">
        <f t="shared" ca="1" si="86"/>
        <v>#VALUE!</v>
      </c>
      <c r="L966" s="30">
        <f t="shared" ca="1" si="87"/>
        <v>67.511187531116676</v>
      </c>
      <c r="N966" t="e">
        <f t="shared" ca="1" si="88"/>
        <v>#VALUE!</v>
      </c>
      <c r="O966">
        <f t="shared" ca="1" si="89"/>
        <v>-3.2887039272179921E-3</v>
      </c>
      <c r="AE966">
        <f ca="1">VLOOKUP($B966,OFFSET(Input!$A$1,0,MATCH(Index!AE$6&amp;" Index",Input!$1:$1,0)-1,10000,2),2,0)</f>
        <v>14.85</v>
      </c>
    </row>
    <row r="967" spans="2:31" x14ac:dyDescent="0.25">
      <c r="B967" s="2">
        <v>38924</v>
      </c>
      <c r="C967">
        <f t="shared" ref="C967:C1030" ca="1" si="90">IF(MONTH(B967)&lt;&gt;MONTH(B966),1,0)</f>
        <v>0</v>
      </c>
      <c r="D967">
        <f t="shared" ref="D967:D1030" ca="1" si="91">IF(D966=5,0,IF(D966&lt;&gt;0,D966+1,IF(C966=1,1,0)))</f>
        <v>0</v>
      </c>
      <c r="E967" t="str">
        <f ca="1">IF($B967&lt;VLOOKUP(E$6&amp;" Equity",Param,4,0),"",IFERROR(VLOOKUP($B967,OFFSET(Input!$A$1,0,MATCH(Index!E$6&amp;" Equity",Input!$1:$1,0)-1,10000,2),2,0),E966))</f>
        <v/>
      </c>
      <c r="F967" s="33">
        <v>85.34</v>
      </c>
      <c r="H967">
        <f ca="1">IFERROR(VLOOKUP($B967,OFFSET(Input!$A$1,0,MATCH(Index!H$6,Input!$1:$1,0)-1,10000,2),2,0),0)</f>
        <v>0</v>
      </c>
      <c r="I967">
        <f ca="1">IFERROR(VLOOKUP($B967,OFFSET(Input!$A$1,0,MATCH(Index!I$6,Input!$1:$1,0)-1,10000,2),2,0),0)</f>
        <v>0</v>
      </c>
      <c r="K967" t="e">
        <f t="shared" ref="K967:K1030" ca="1" si="92">IF($B967&lt;=L_date,IF($B967=L_date,1,K968/((E968+H968)/E967)),K966*((E967+H967)/E966))</f>
        <v>#VALUE!</v>
      </c>
      <c r="L967" s="30">
        <f t="shared" ref="L967:L1030" ca="1" si="93">IF($B967&lt;=L_date,IF($B967=L_date,1,L968/((F968+I968)/F967)),L966*((F967+I967)/F966))</f>
        <v>67.781232281241145</v>
      </c>
      <c r="N967" t="e">
        <f t="shared" ca="1" si="88"/>
        <v>#VALUE!</v>
      </c>
      <c r="O967">
        <f t="shared" ca="1" si="89"/>
        <v>3.9920212695374567E-3</v>
      </c>
      <c r="AE967">
        <f ca="1">VLOOKUP($B967,OFFSET(Input!$A$1,0,MATCH(Index!AE$6&amp;" Index",Input!$1:$1,0)-1,10000,2),2,0)</f>
        <v>14.62</v>
      </c>
    </row>
    <row r="968" spans="2:31" x14ac:dyDescent="0.25">
      <c r="B968" s="2">
        <v>38925</v>
      </c>
      <c r="C968">
        <f t="shared" ca="1" si="90"/>
        <v>0</v>
      </c>
      <c r="D968">
        <f t="shared" ca="1" si="91"/>
        <v>0</v>
      </c>
      <c r="E968" t="str">
        <f ca="1">IF($B968&lt;VLOOKUP(E$6&amp;" Equity",Param,4,0),"",IFERROR(VLOOKUP($B968,OFFSET(Input!$A$1,0,MATCH(Index!E$6&amp;" Equity",Input!$1:$1,0)-1,10000,2),2,0),E967))</f>
        <v/>
      </c>
      <c r="F968" s="33">
        <v>85.2</v>
      </c>
      <c r="H968">
        <f ca="1">IFERROR(VLOOKUP($B968,OFFSET(Input!$A$1,0,MATCH(Index!H$6,Input!$1:$1,0)-1,10000,2),2,0),0)</f>
        <v>0</v>
      </c>
      <c r="I968">
        <f ca="1">IFERROR(VLOOKUP($B968,OFFSET(Input!$A$1,0,MATCH(Index!I$6,Input!$1:$1,0)-1,10000,2),2,0),0)</f>
        <v>0</v>
      </c>
      <c r="K968" t="e">
        <f t="shared" ca="1" si="92"/>
        <v>#VALUE!</v>
      </c>
      <c r="L968" s="30">
        <f t="shared" ca="1" si="93"/>
        <v>67.670037384131064</v>
      </c>
      <c r="N968" t="e">
        <f t="shared" ref="N968:N1031" ca="1" si="94">LN(K968/K967)</f>
        <v>#VALUE!</v>
      </c>
      <c r="O968">
        <f t="shared" ref="O968:O1031" ca="1" si="95">LN(L968/L967)</f>
        <v>-1.6418439245839112E-3</v>
      </c>
      <c r="AE968">
        <f ca="1">VLOOKUP($B968,OFFSET(Input!$A$1,0,MATCH(Index!AE$6&amp;" Index",Input!$1:$1,0)-1,10000,2),2,0)</f>
        <v>14.94</v>
      </c>
    </row>
    <row r="969" spans="2:31" x14ac:dyDescent="0.25">
      <c r="B969" s="2">
        <v>38926</v>
      </c>
      <c r="C969">
        <f t="shared" ca="1" si="90"/>
        <v>0</v>
      </c>
      <c r="D969">
        <f t="shared" ca="1" si="91"/>
        <v>0</v>
      </c>
      <c r="E969" t="str">
        <f ca="1">IF($B969&lt;VLOOKUP(E$6&amp;" Equity",Param,4,0),"",IFERROR(VLOOKUP($B969,OFFSET(Input!$A$1,0,MATCH(Index!E$6&amp;" Equity",Input!$1:$1,0)-1,10000,2),2,0),E968))</f>
        <v/>
      </c>
      <c r="F969" s="33">
        <v>85.72</v>
      </c>
      <c r="H969">
        <f ca="1">IFERROR(VLOOKUP($B969,OFFSET(Input!$A$1,0,MATCH(Index!H$6,Input!$1:$1,0)-1,10000,2),2,0),0)</f>
        <v>0</v>
      </c>
      <c r="I969">
        <f ca="1">IFERROR(VLOOKUP($B969,OFFSET(Input!$A$1,0,MATCH(Index!I$6,Input!$1:$1,0)-1,10000,2),2,0),0)</f>
        <v>0</v>
      </c>
      <c r="K969" t="e">
        <f t="shared" ca="1" si="92"/>
        <v>#VALUE!</v>
      </c>
      <c r="L969" s="30">
        <f t="shared" ca="1" si="93"/>
        <v>68.083047001968467</v>
      </c>
      <c r="N969" t="e">
        <f t="shared" ca="1" si="94"/>
        <v>#VALUE!</v>
      </c>
      <c r="O969">
        <f t="shared" ca="1" si="95"/>
        <v>6.084736770106066E-3</v>
      </c>
      <c r="AE969">
        <f ca="1">VLOOKUP($B969,OFFSET(Input!$A$1,0,MATCH(Index!AE$6&amp;" Index",Input!$1:$1,0)-1,10000,2),2,0)</f>
        <v>14.33</v>
      </c>
    </row>
    <row r="970" spans="2:31" x14ac:dyDescent="0.25">
      <c r="B970" s="2">
        <v>38929</v>
      </c>
      <c r="C970">
        <f t="shared" ca="1" si="90"/>
        <v>0</v>
      </c>
      <c r="D970">
        <f t="shared" ca="1" si="91"/>
        <v>0</v>
      </c>
      <c r="E970" t="str">
        <f ca="1">IF($B970&lt;VLOOKUP(E$6&amp;" Equity",Param,4,0),"",IFERROR(VLOOKUP($B970,OFFSET(Input!$A$1,0,MATCH(Index!E$6&amp;" Equity",Input!$1:$1,0)-1,10000,2),2,0),E969))</f>
        <v/>
      </c>
      <c r="F970" s="33">
        <v>85.73</v>
      </c>
      <c r="H970">
        <f ca="1">IFERROR(VLOOKUP($B970,OFFSET(Input!$A$1,0,MATCH(Index!H$6,Input!$1:$1,0)-1,10000,2),2,0),0)</f>
        <v>0</v>
      </c>
      <c r="I970">
        <f ca="1">IFERROR(VLOOKUP($B970,OFFSET(Input!$A$1,0,MATCH(Index!I$6,Input!$1:$1,0)-1,10000,2),2,0),0)</f>
        <v>0</v>
      </c>
      <c r="K970" t="e">
        <f t="shared" ca="1" si="92"/>
        <v>#VALUE!</v>
      </c>
      <c r="L970" s="30">
        <f t="shared" ca="1" si="93"/>
        <v>68.090989494619194</v>
      </c>
      <c r="N970" t="e">
        <f t="shared" ca="1" si="94"/>
        <v>#VALUE!</v>
      </c>
      <c r="O970">
        <f t="shared" ca="1" si="95"/>
        <v>1.1665208528841376E-4</v>
      </c>
      <c r="AE970">
        <f ca="1">VLOOKUP($B970,OFFSET(Input!$A$1,0,MATCH(Index!AE$6&amp;" Index",Input!$1:$1,0)-1,10000,2),2,0)</f>
        <v>14.95</v>
      </c>
    </row>
    <row r="971" spans="2:31" x14ac:dyDescent="0.25">
      <c r="B971" s="2">
        <v>38930</v>
      </c>
      <c r="C971">
        <f t="shared" ca="1" si="90"/>
        <v>1</v>
      </c>
      <c r="D971">
        <f t="shared" ca="1" si="91"/>
        <v>0</v>
      </c>
      <c r="E971" t="str">
        <f ca="1">IF($B971&lt;VLOOKUP(E$6&amp;" Equity",Param,4,0),"",IFERROR(VLOOKUP($B971,OFFSET(Input!$A$1,0,MATCH(Index!E$6&amp;" Equity",Input!$1:$1,0)-1,10000,2),2,0),E970))</f>
        <v/>
      </c>
      <c r="F971" s="33">
        <v>85.46</v>
      </c>
      <c r="H971">
        <f ca="1">IFERROR(VLOOKUP($B971,OFFSET(Input!$A$1,0,MATCH(Index!H$6,Input!$1:$1,0)-1,10000,2),2,0),0)</f>
        <v>0</v>
      </c>
      <c r="I971">
        <f ca="1">IFERROR(VLOOKUP($B971,OFFSET(Input!$A$1,0,MATCH(Index!I$6,Input!$1:$1,0)-1,10000,2),2,0),0)</f>
        <v>0.34205600000000003</v>
      </c>
      <c r="K971" t="e">
        <f t="shared" ca="1" si="92"/>
        <v>#VALUE!</v>
      </c>
      <c r="L971" s="30">
        <f t="shared" ca="1" si="93"/>
        <v>68.148219919663219</v>
      </c>
      <c r="N971" t="e">
        <f t="shared" ca="1" si="94"/>
        <v>#VALUE!</v>
      </c>
      <c r="O971">
        <f t="shared" ca="1" si="95"/>
        <v>8.40146220113682E-4</v>
      </c>
      <c r="AE971">
        <f ca="1">VLOOKUP($B971,OFFSET(Input!$A$1,0,MATCH(Index!AE$6&amp;" Index",Input!$1:$1,0)-1,10000,2),2,0)</f>
        <v>15.05</v>
      </c>
    </row>
    <row r="972" spans="2:31" x14ac:dyDescent="0.25">
      <c r="B972" s="2">
        <v>38931</v>
      </c>
      <c r="C972">
        <f t="shared" ca="1" si="90"/>
        <v>0</v>
      </c>
      <c r="D972">
        <f t="shared" ca="1" si="91"/>
        <v>1</v>
      </c>
      <c r="E972" t="str">
        <f ca="1">IF($B972&lt;VLOOKUP(E$6&amp;" Equity",Param,4,0),"",IFERROR(VLOOKUP($B972,OFFSET(Input!$A$1,0,MATCH(Index!E$6&amp;" Equity",Input!$1:$1,0)-1,10000,2),2,0),E971))</f>
        <v/>
      </c>
      <c r="F972" s="33">
        <v>85.75</v>
      </c>
      <c r="H972">
        <f ca="1">IFERROR(VLOOKUP($B972,OFFSET(Input!$A$1,0,MATCH(Index!H$6,Input!$1:$1,0)-1,10000,2),2,0),0)</f>
        <v>0</v>
      </c>
      <c r="I972">
        <f ca="1">IFERROR(VLOOKUP($B972,OFFSET(Input!$A$1,0,MATCH(Index!I$6,Input!$1:$1,0)-1,10000,2),2,0),0)</f>
        <v>0</v>
      </c>
      <c r="K972" t="e">
        <f t="shared" ca="1" si="92"/>
        <v>#VALUE!</v>
      </c>
      <c r="L972" s="30">
        <f t="shared" ca="1" si="93"/>
        <v>68.379474117846016</v>
      </c>
      <c r="N972" t="e">
        <f t="shared" ca="1" si="94"/>
        <v>#VALUE!</v>
      </c>
      <c r="O972">
        <f t="shared" ca="1" si="95"/>
        <v>3.3876558301703902E-3</v>
      </c>
      <c r="AE972">
        <f ca="1">VLOOKUP($B972,OFFSET(Input!$A$1,0,MATCH(Index!AE$6&amp;" Index",Input!$1:$1,0)-1,10000,2),2,0)</f>
        <v>14.34</v>
      </c>
    </row>
    <row r="973" spans="2:31" x14ac:dyDescent="0.25">
      <c r="B973" s="2">
        <v>38932</v>
      </c>
      <c r="C973">
        <f t="shared" ca="1" si="90"/>
        <v>0</v>
      </c>
      <c r="D973">
        <f t="shared" ca="1" si="91"/>
        <v>2</v>
      </c>
      <c r="E973" t="str">
        <f ca="1">IF($B973&lt;VLOOKUP(E$6&amp;" Equity",Param,4,0),"",IFERROR(VLOOKUP($B973,OFFSET(Input!$A$1,0,MATCH(Index!E$6&amp;" Equity",Input!$1:$1,0)-1,10000,2),2,0),E972))</f>
        <v/>
      </c>
      <c r="F973" s="33">
        <v>85.77</v>
      </c>
      <c r="H973">
        <f ca="1">IFERROR(VLOOKUP($B973,OFFSET(Input!$A$1,0,MATCH(Index!H$6,Input!$1:$1,0)-1,10000,2),2,0),0)</f>
        <v>0</v>
      </c>
      <c r="I973">
        <f ca="1">IFERROR(VLOOKUP($B973,OFFSET(Input!$A$1,0,MATCH(Index!I$6,Input!$1:$1,0)-1,10000,2),2,0),0)</f>
        <v>0</v>
      </c>
      <c r="K973" t="e">
        <f t="shared" ca="1" si="92"/>
        <v>#VALUE!</v>
      </c>
      <c r="L973" s="30">
        <f t="shared" ca="1" si="93"/>
        <v>68.395422683237939</v>
      </c>
      <c r="N973" t="e">
        <f t="shared" ca="1" si="94"/>
        <v>#VALUE!</v>
      </c>
      <c r="O973">
        <f t="shared" ca="1" si="95"/>
        <v>2.3320895628086506E-4</v>
      </c>
      <c r="AE973">
        <f ca="1">VLOOKUP($B973,OFFSET(Input!$A$1,0,MATCH(Index!AE$6&amp;" Index",Input!$1:$1,0)-1,10000,2),2,0)</f>
        <v>14.46</v>
      </c>
    </row>
    <row r="974" spans="2:31" x14ac:dyDescent="0.25">
      <c r="B974" s="2">
        <v>38933</v>
      </c>
      <c r="C974">
        <f t="shared" ca="1" si="90"/>
        <v>0</v>
      </c>
      <c r="D974">
        <f t="shared" ca="1" si="91"/>
        <v>3</v>
      </c>
      <c r="E974" t="str">
        <f ca="1">IF($B974&lt;VLOOKUP(E$6&amp;" Equity",Param,4,0),"",IFERROR(VLOOKUP($B974,OFFSET(Input!$A$1,0,MATCH(Index!E$6&amp;" Equity",Input!$1:$1,0)-1,10000,2),2,0),E973))</f>
        <v/>
      </c>
      <c r="F974" s="33">
        <v>86.39</v>
      </c>
      <c r="H974">
        <f ca="1">IFERROR(VLOOKUP($B974,OFFSET(Input!$A$1,0,MATCH(Index!H$6,Input!$1:$1,0)-1,10000,2),2,0),0)</f>
        <v>0</v>
      </c>
      <c r="I974">
        <f ca="1">IFERROR(VLOOKUP($B974,OFFSET(Input!$A$1,0,MATCH(Index!I$6,Input!$1:$1,0)-1,10000,2),2,0),0)</f>
        <v>0</v>
      </c>
      <c r="K974" t="e">
        <f t="shared" ca="1" si="92"/>
        <v>#VALUE!</v>
      </c>
      <c r="L974" s="30">
        <f t="shared" ca="1" si="93"/>
        <v>68.889828210387378</v>
      </c>
      <c r="N974" t="e">
        <f t="shared" ca="1" si="94"/>
        <v>#VALUE!</v>
      </c>
      <c r="O974">
        <f t="shared" ca="1" si="95"/>
        <v>7.2026333684626848E-3</v>
      </c>
      <c r="AE974">
        <f ca="1">VLOOKUP($B974,OFFSET(Input!$A$1,0,MATCH(Index!AE$6&amp;" Index",Input!$1:$1,0)-1,10000,2),2,0)</f>
        <v>14.34</v>
      </c>
    </row>
    <row r="975" spans="2:31" x14ac:dyDescent="0.25">
      <c r="B975" s="2">
        <v>38936</v>
      </c>
      <c r="C975">
        <f t="shared" ca="1" si="90"/>
        <v>0</v>
      </c>
      <c r="D975">
        <f t="shared" ca="1" si="91"/>
        <v>4</v>
      </c>
      <c r="E975" t="str">
        <f ca="1">IF($B975&lt;VLOOKUP(E$6&amp;" Equity",Param,4,0),"",IFERROR(VLOOKUP($B975,OFFSET(Input!$A$1,0,MATCH(Index!E$6&amp;" Equity",Input!$1:$1,0)-1,10000,2),2,0),E974))</f>
        <v/>
      </c>
      <c r="F975" s="33">
        <v>86.32</v>
      </c>
      <c r="H975">
        <f ca="1">IFERROR(VLOOKUP($B975,OFFSET(Input!$A$1,0,MATCH(Index!H$6,Input!$1:$1,0)-1,10000,2),2,0),0)</f>
        <v>0</v>
      </c>
      <c r="I975">
        <f ca="1">IFERROR(VLOOKUP($B975,OFFSET(Input!$A$1,0,MATCH(Index!I$6,Input!$1:$1,0)-1,10000,2),2,0),0)</f>
        <v>0</v>
      </c>
      <c r="K975" t="e">
        <f t="shared" ca="1" si="92"/>
        <v>#VALUE!</v>
      </c>
      <c r="L975" s="30">
        <f t="shared" ca="1" si="93"/>
        <v>68.834008231515654</v>
      </c>
      <c r="N975" t="e">
        <f t="shared" ca="1" si="94"/>
        <v>#VALUE!</v>
      </c>
      <c r="O975">
        <f t="shared" ca="1" si="95"/>
        <v>-8.1060742091381473E-4</v>
      </c>
      <c r="AE975">
        <f ca="1">VLOOKUP($B975,OFFSET(Input!$A$1,0,MATCH(Index!AE$6&amp;" Index",Input!$1:$1,0)-1,10000,2),2,0)</f>
        <v>15.23</v>
      </c>
    </row>
    <row r="976" spans="2:31" x14ac:dyDescent="0.25">
      <c r="B976" s="2">
        <v>38937</v>
      </c>
      <c r="C976">
        <f t="shared" ca="1" si="90"/>
        <v>0</v>
      </c>
      <c r="D976">
        <f t="shared" ca="1" si="91"/>
        <v>5</v>
      </c>
      <c r="E976" t="str">
        <f ca="1">IF($B976&lt;VLOOKUP(E$6&amp;" Equity",Param,4,0),"",IFERROR(VLOOKUP($B976,OFFSET(Input!$A$1,0,MATCH(Index!E$6&amp;" Equity",Input!$1:$1,0)-1,10000,2),2,0),E975))</f>
        <v/>
      </c>
      <c r="F976" s="33">
        <v>86.18</v>
      </c>
      <c r="H976">
        <f ca="1">IFERROR(VLOOKUP($B976,OFFSET(Input!$A$1,0,MATCH(Index!H$6,Input!$1:$1,0)-1,10000,2),2,0),0)</f>
        <v>0</v>
      </c>
      <c r="I976">
        <f ca="1">IFERROR(VLOOKUP($B976,OFFSET(Input!$A$1,0,MATCH(Index!I$6,Input!$1:$1,0)-1,10000,2),2,0),0)</f>
        <v>0</v>
      </c>
      <c r="K976" t="e">
        <f t="shared" ca="1" si="92"/>
        <v>#VALUE!</v>
      </c>
      <c r="L976" s="30">
        <f t="shared" ca="1" si="93"/>
        <v>68.722368273772247</v>
      </c>
      <c r="N976" t="e">
        <f t="shared" ca="1" si="94"/>
        <v>#VALUE!</v>
      </c>
      <c r="O976">
        <f t="shared" ca="1" si="95"/>
        <v>-1.6231887621870646E-3</v>
      </c>
      <c r="AE976">
        <f ca="1">VLOOKUP($B976,OFFSET(Input!$A$1,0,MATCH(Index!AE$6&amp;" Index",Input!$1:$1,0)-1,10000,2),2,0)</f>
        <v>15.23</v>
      </c>
    </row>
    <row r="977" spans="2:31" x14ac:dyDescent="0.25">
      <c r="B977" s="2">
        <v>38938</v>
      </c>
      <c r="C977">
        <f t="shared" ca="1" si="90"/>
        <v>0</v>
      </c>
      <c r="D977">
        <f t="shared" ca="1" si="91"/>
        <v>0</v>
      </c>
      <c r="E977" t="str">
        <f ca="1">IF($B977&lt;VLOOKUP(E$6&amp;" Equity",Param,4,0),"",IFERROR(VLOOKUP($B977,OFFSET(Input!$A$1,0,MATCH(Index!E$6&amp;" Equity",Input!$1:$1,0)-1,10000,2),2,0),E976))</f>
        <v/>
      </c>
      <c r="F977" s="33">
        <v>85.89</v>
      </c>
      <c r="H977">
        <f ca="1">IFERROR(VLOOKUP($B977,OFFSET(Input!$A$1,0,MATCH(Index!H$6,Input!$1:$1,0)-1,10000,2),2,0),0)</f>
        <v>0</v>
      </c>
      <c r="I977">
        <f ca="1">IFERROR(VLOOKUP($B977,OFFSET(Input!$A$1,0,MATCH(Index!I$6,Input!$1:$1,0)-1,10000,2),2,0),0)</f>
        <v>0</v>
      </c>
      <c r="K977" t="e">
        <f t="shared" ca="1" si="92"/>
        <v>#VALUE!</v>
      </c>
      <c r="L977" s="30">
        <f t="shared" ca="1" si="93"/>
        <v>68.491114075589437</v>
      </c>
      <c r="N977" t="e">
        <f t="shared" ca="1" si="94"/>
        <v>#VALUE!</v>
      </c>
      <c r="O977">
        <f t="shared" ca="1" si="95"/>
        <v>-3.3707244095586716E-3</v>
      </c>
      <c r="AE977">
        <f ca="1">VLOOKUP($B977,OFFSET(Input!$A$1,0,MATCH(Index!AE$6&amp;" Index",Input!$1:$1,0)-1,10000,2),2,0)</f>
        <v>15.2</v>
      </c>
    </row>
    <row r="978" spans="2:31" x14ac:dyDescent="0.25">
      <c r="B978" s="2">
        <v>38939</v>
      </c>
      <c r="C978">
        <f t="shared" ca="1" si="90"/>
        <v>0</v>
      </c>
      <c r="D978">
        <f t="shared" ca="1" si="91"/>
        <v>0</v>
      </c>
      <c r="E978" t="str">
        <f ca="1">IF($B978&lt;VLOOKUP(E$6&amp;" Equity",Param,4,0),"",IFERROR(VLOOKUP($B978,OFFSET(Input!$A$1,0,MATCH(Index!E$6&amp;" Equity",Input!$1:$1,0)-1,10000,2),2,0),E977))</f>
        <v/>
      </c>
      <c r="F978" s="33">
        <v>85.76</v>
      </c>
      <c r="H978">
        <f ca="1">IFERROR(VLOOKUP($B978,OFFSET(Input!$A$1,0,MATCH(Index!H$6,Input!$1:$1,0)-1,10000,2),2,0),0)</f>
        <v>0</v>
      </c>
      <c r="I978">
        <f ca="1">IFERROR(VLOOKUP($B978,OFFSET(Input!$A$1,0,MATCH(Index!I$6,Input!$1:$1,0)-1,10000,2),2,0),0)</f>
        <v>0</v>
      </c>
      <c r="K978" t="e">
        <f t="shared" ca="1" si="92"/>
        <v>#VALUE!</v>
      </c>
      <c r="L978" s="30">
        <f t="shared" ca="1" si="93"/>
        <v>68.38744840054197</v>
      </c>
      <c r="N978" t="e">
        <f t="shared" ca="1" si="94"/>
        <v>#VALUE!</v>
      </c>
      <c r="O978">
        <f t="shared" ca="1" si="95"/>
        <v>-1.5147104556415792E-3</v>
      </c>
      <c r="AE978">
        <f ca="1">VLOOKUP($B978,OFFSET(Input!$A$1,0,MATCH(Index!AE$6&amp;" Index",Input!$1:$1,0)-1,10000,2),2,0)</f>
        <v>14.46</v>
      </c>
    </row>
    <row r="979" spans="2:31" x14ac:dyDescent="0.25">
      <c r="B979" s="2">
        <v>38940</v>
      </c>
      <c r="C979">
        <f t="shared" ca="1" si="90"/>
        <v>0</v>
      </c>
      <c r="D979">
        <f t="shared" ca="1" si="91"/>
        <v>0</v>
      </c>
      <c r="E979" t="str">
        <f ca="1">IF($B979&lt;VLOOKUP(E$6&amp;" Equity",Param,4,0),"",IFERROR(VLOOKUP($B979,OFFSET(Input!$A$1,0,MATCH(Index!E$6&amp;" Equity",Input!$1:$1,0)-1,10000,2),2,0),E978))</f>
        <v/>
      </c>
      <c r="F979" s="33">
        <v>85.4</v>
      </c>
      <c r="H979">
        <f ca="1">IFERROR(VLOOKUP($B979,OFFSET(Input!$A$1,0,MATCH(Index!H$6,Input!$1:$1,0)-1,10000,2),2,0),0)</f>
        <v>0</v>
      </c>
      <c r="I979">
        <f ca="1">IFERROR(VLOOKUP($B979,OFFSET(Input!$A$1,0,MATCH(Index!I$6,Input!$1:$1,0)-1,10000,2),2,0),0)</f>
        <v>0</v>
      </c>
      <c r="K979" t="e">
        <f t="shared" ca="1" si="92"/>
        <v>#VALUE!</v>
      </c>
      <c r="L979" s="30">
        <f t="shared" ca="1" si="93"/>
        <v>68.100374223487464</v>
      </c>
      <c r="N979" t="e">
        <f t="shared" ca="1" si="94"/>
        <v>#VALUE!</v>
      </c>
      <c r="O979">
        <f t="shared" ca="1" si="95"/>
        <v>-4.2065965279675299E-3</v>
      </c>
      <c r="AE979">
        <f ca="1">VLOOKUP($B979,OFFSET(Input!$A$1,0,MATCH(Index!AE$6&amp;" Index",Input!$1:$1,0)-1,10000,2),2,0)</f>
        <v>14.3</v>
      </c>
    </row>
    <row r="980" spans="2:31" x14ac:dyDescent="0.25">
      <c r="B980" s="2">
        <v>38943</v>
      </c>
      <c r="C980">
        <f t="shared" ca="1" si="90"/>
        <v>0</v>
      </c>
      <c r="D980">
        <f t="shared" ca="1" si="91"/>
        <v>0</v>
      </c>
      <c r="E980" t="str">
        <f ca="1">IF($B980&lt;VLOOKUP(E$6&amp;" Equity",Param,4,0),"",IFERROR(VLOOKUP($B980,OFFSET(Input!$A$1,0,MATCH(Index!E$6&amp;" Equity",Input!$1:$1,0)-1,10000,2),2,0),E979))</f>
        <v/>
      </c>
      <c r="F980" s="33">
        <v>85.2</v>
      </c>
      <c r="H980">
        <f ca="1">IFERROR(VLOOKUP($B980,OFFSET(Input!$A$1,0,MATCH(Index!H$6,Input!$1:$1,0)-1,10000,2),2,0),0)</f>
        <v>0</v>
      </c>
      <c r="I980">
        <f ca="1">IFERROR(VLOOKUP($B980,OFFSET(Input!$A$1,0,MATCH(Index!I$6,Input!$1:$1,0)-1,10000,2),2,0),0)</f>
        <v>0</v>
      </c>
      <c r="K980" t="e">
        <f t="shared" ca="1" si="92"/>
        <v>#VALUE!</v>
      </c>
      <c r="L980" s="30">
        <f t="shared" ca="1" si="93"/>
        <v>67.940888569568287</v>
      </c>
      <c r="N980" t="e">
        <f t="shared" ca="1" si="94"/>
        <v>#VALUE!</v>
      </c>
      <c r="O980">
        <f t="shared" ca="1" si="95"/>
        <v>-2.3446669592541345E-3</v>
      </c>
      <c r="AE980">
        <f ca="1">VLOOKUP($B980,OFFSET(Input!$A$1,0,MATCH(Index!AE$6&amp;" Index",Input!$1:$1,0)-1,10000,2),2,0)</f>
        <v>14.26</v>
      </c>
    </row>
    <row r="981" spans="2:31" x14ac:dyDescent="0.25">
      <c r="B981" s="2">
        <v>38944</v>
      </c>
      <c r="C981">
        <f t="shared" ca="1" si="90"/>
        <v>0</v>
      </c>
      <c r="D981">
        <f t="shared" ca="1" si="91"/>
        <v>0</v>
      </c>
      <c r="E981" t="str">
        <f ca="1">IF($B981&lt;VLOOKUP(E$6&amp;" Equity",Param,4,0),"",IFERROR(VLOOKUP($B981,OFFSET(Input!$A$1,0,MATCH(Index!E$6&amp;" Equity",Input!$1:$1,0)-1,10000,2),2,0),E980))</f>
        <v/>
      </c>
      <c r="F981" s="33">
        <v>85.96</v>
      </c>
      <c r="H981">
        <f ca="1">IFERROR(VLOOKUP($B981,OFFSET(Input!$A$1,0,MATCH(Index!H$6,Input!$1:$1,0)-1,10000,2),2,0),0)</f>
        <v>0</v>
      </c>
      <c r="I981">
        <f ca="1">IFERROR(VLOOKUP($B981,OFFSET(Input!$A$1,0,MATCH(Index!I$6,Input!$1:$1,0)-1,10000,2),2,0),0)</f>
        <v>0</v>
      </c>
      <c r="K981" t="e">
        <f t="shared" ca="1" si="92"/>
        <v>#VALUE!</v>
      </c>
      <c r="L981" s="30">
        <f t="shared" ca="1" si="93"/>
        <v>68.546934054461133</v>
      </c>
      <c r="N981" t="e">
        <f t="shared" ca="1" si="94"/>
        <v>#VALUE!</v>
      </c>
      <c r="O981">
        <f t="shared" ca="1" si="95"/>
        <v>8.8806379390395027E-3</v>
      </c>
      <c r="AE981">
        <f ca="1">VLOOKUP($B981,OFFSET(Input!$A$1,0,MATCH(Index!AE$6&amp;" Index",Input!$1:$1,0)-1,10000,2),2,0)</f>
        <v>13.42</v>
      </c>
    </row>
    <row r="982" spans="2:31" x14ac:dyDescent="0.25">
      <c r="B982" s="2">
        <v>38945</v>
      </c>
      <c r="C982">
        <f t="shared" ca="1" si="90"/>
        <v>0</v>
      </c>
      <c r="D982">
        <f t="shared" ca="1" si="91"/>
        <v>0</v>
      </c>
      <c r="E982" t="str">
        <f ca="1">IF($B982&lt;VLOOKUP(E$6&amp;" Equity",Param,4,0),"",IFERROR(VLOOKUP($B982,OFFSET(Input!$A$1,0,MATCH(Index!E$6&amp;" Equity",Input!$1:$1,0)-1,10000,2),2,0),E981))</f>
        <v/>
      </c>
      <c r="F982" s="33">
        <v>86.55</v>
      </c>
      <c r="H982">
        <f ca="1">IFERROR(VLOOKUP($B982,OFFSET(Input!$A$1,0,MATCH(Index!H$6,Input!$1:$1,0)-1,10000,2),2,0),0)</f>
        <v>0</v>
      </c>
      <c r="I982">
        <f ca="1">IFERROR(VLOOKUP($B982,OFFSET(Input!$A$1,0,MATCH(Index!I$6,Input!$1:$1,0)-1,10000,2),2,0),0)</f>
        <v>0</v>
      </c>
      <c r="K982" t="e">
        <f t="shared" ca="1" si="92"/>
        <v>#VALUE!</v>
      </c>
      <c r="L982" s="30">
        <f t="shared" ca="1" si="93"/>
        <v>69.017416733522694</v>
      </c>
      <c r="N982" t="e">
        <f t="shared" ca="1" si="94"/>
        <v>#VALUE!</v>
      </c>
      <c r="O982">
        <f t="shared" ca="1" si="95"/>
        <v>6.8402098479085375E-3</v>
      </c>
      <c r="AE982">
        <f ca="1">VLOOKUP($B982,OFFSET(Input!$A$1,0,MATCH(Index!AE$6&amp;" Index",Input!$1:$1,0)-1,10000,2),2,0)</f>
        <v>12.41</v>
      </c>
    </row>
    <row r="983" spans="2:31" x14ac:dyDescent="0.25">
      <c r="B983" s="2">
        <v>38946</v>
      </c>
      <c r="C983">
        <f t="shared" ca="1" si="90"/>
        <v>0</v>
      </c>
      <c r="D983">
        <f t="shared" ca="1" si="91"/>
        <v>0</v>
      </c>
      <c r="E983" t="str">
        <f ca="1">IF($B983&lt;VLOOKUP(E$6&amp;" Equity",Param,4,0),"",IFERROR(VLOOKUP($B983,OFFSET(Input!$A$1,0,MATCH(Index!E$6&amp;" Equity",Input!$1:$1,0)-1,10000,2),2,0),E982))</f>
        <v/>
      </c>
      <c r="F983" s="33">
        <v>86.52</v>
      </c>
      <c r="H983">
        <f ca="1">IFERROR(VLOOKUP($B983,OFFSET(Input!$A$1,0,MATCH(Index!H$6,Input!$1:$1,0)-1,10000,2),2,0),0)</f>
        <v>0</v>
      </c>
      <c r="I983">
        <f ca="1">IFERROR(VLOOKUP($B983,OFFSET(Input!$A$1,0,MATCH(Index!I$6,Input!$1:$1,0)-1,10000,2),2,0),0)</f>
        <v>0</v>
      </c>
      <c r="K983" t="e">
        <f t="shared" ca="1" si="92"/>
        <v>#VALUE!</v>
      </c>
      <c r="L983" s="30">
        <f t="shared" ca="1" si="93"/>
        <v>68.993493885434816</v>
      </c>
      <c r="N983" t="e">
        <f t="shared" ca="1" si="94"/>
        <v>#VALUE!</v>
      </c>
      <c r="O983">
        <f t="shared" ca="1" si="95"/>
        <v>-3.4668053736028288E-4</v>
      </c>
      <c r="AE983">
        <f ca="1">VLOOKUP($B983,OFFSET(Input!$A$1,0,MATCH(Index!AE$6&amp;" Index",Input!$1:$1,0)-1,10000,2),2,0)</f>
        <v>12.24</v>
      </c>
    </row>
    <row r="984" spans="2:31" x14ac:dyDescent="0.25">
      <c r="B984" s="2">
        <v>38947</v>
      </c>
      <c r="C984">
        <f t="shared" ca="1" si="90"/>
        <v>0</v>
      </c>
      <c r="D984">
        <f t="shared" ca="1" si="91"/>
        <v>0</v>
      </c>
      <c r="E984" t="str">
        <f ca="1">IF($B984&lt;VLOOKUP(E$6&amp;" Equity",Param,4,0),"",IFERROR(VLOOKUP($B984,OFFSET(Input!$A$1,0,MATCH(Index!E$6&amp;" Equity",Input!$1:$1,0)-1,10000,2),2,0),E983))</f>
        <v/>
      </c>
      <c r="F984" s="33">
        <v>86.86</v>
      </c>
      <c r="H984">
        <f ca="1">IFERROR(VLOOKUP($B984,OFFSET(Input!$A$1,0,MATCH(Index!H$6,Input!$1:$1,0)-1,10000,2),2,0),0)</f>
        <v>0</v>
      </c>
      <c r="I984">
        <f ca="1">IFERROR(VLOOKUP($B984,OFFSET(Input!$A$1,0,MATCH(Index!I$6,Input!$1:$1,0)-1,10000,2),2,0),0)</f>
        <v>0</v>
      </c>
      <c r="K984" t="e">
        <f t="shared" ca="1" si="92"/>
        <v>#VALUE!</v>
      </c>
      <c r="L984" s="30">
        <f t="shared" ca="1" si="93"/>
        <v>69.264619497097414</v>
      </c>
      <c r="N984" t="e">
        <f t="shared" ca="1" si="94"/>
        <v>#VALUE!</v>
      </c>
      <c r="O984">
        <f t="shared" ca="1" si="95"/>
        <v>3.9220260218178699E-3</v>
      </c>
      <c r="AE984">
        <f ca="1">VLOOKUP($B984,OFFSET(Input!$A$1,0,MATCH(Index!AE$6&amp;" Index",Input!$1:$1,0)-1,10000,2),2,0)</f>
        <v>11.64</v>
      </c>
    </row>
    <row r="985" spans="2:31" x14ac:dyDescent="0.25">
      <c r="B985" s="2">
        <v>38950</v>
      </c>
      <c r="C985">
        <f t="shared" ca="1" si="90"/>
        <v>0</v>
      </c>
      <c r="D985">
        <f t="shared" ca="1" si="91"/>
        <v>0</v>
      </c>
      <c r="E985" t="str">
        <f ca="1">IF($B985&lt;VLOOKUP(E$6&amp;" Equity",Param,4,0),"",IFERROR(VLOOKUP($B985,OFFSET(Input!$A$1,0,MATCH(Index!E$6&amp;" Equity",Input!$1:$1,0)-1,10000,2),2,0),E984))</f>
        <v/>
      </c>
      <c r="F985" s="33">
        <v>87.08</v>
      </c>
      <c r="H985">
        <f ca="1">IFERROR(VLOOKUP($B985,OFFSET(Input!$A$1,0,MATCH(Index!H$6,Input!$1:$1,0)-1,10000,2),2,0),0)</f>
        <v>0</v>
      </c>
      <c r="I985">
        <f ca="1">IFERROR(VLOOKUP($B985,OFFSET(Input!$A$1,0,MATCH(Index!I$6,Input!$1:$1,0)-1,10000,2),2,0),0)</f>
        <v>0</v>
      </c>
      <c r="K985" t="e">
        <f t="shared" ca="1" si="92"/>
        <v>#VALUE!</v>
      </c>
      <c r="L985" s="30">
        <f t="shared" ca="1" si="93"/>
        <v>69.440053716408499</v>
      </c>
      <c r="N985" t="e">
        <f t="shared" ca="1" si="94"/>
        <v>#VALUE!</v>
      </c>
      <c r="O985">
        <f t="shared" ca="1" si="95"/>
        <v>2.5296092596707735E-3</v>
      </c>
      <c r="AE985">
        <f ca="1">VLOOKUP($B985,OFFSET(Input!$A$1,0,MATCH(Index!AE$6&amp;" Index",Input!$1:$1,0)-1,10000,2),2,0)</f>
        <v>12.22</v>
      </c>
    </row>
    <row r="986" spans="2:31" x14ac:dyDescent="0.25">
      <c r="B986" s="2">
        <v>38951</v>
      </c>
      <c r="C986">
        <f t="shared" ca="1" si="90"/>
        <v>0</v>
      </c>
      <c r="D986">
        <f t="shared" ca="1" si="91"/>
        <v>0</v>
      </c>
      <c r="E986" t="str">
        <f ca="1">IF($B986&lt;VLOOKUP(E$6&amp;" Equity",Param,4,0),"",IFERROR(VLOOKUP($B986,OFFSET(Input!$A$1,0,MATCH(Index!E$6&amp;" Equity",Input!$1:$1,0)-1,10000,2),2,0),E985))</f>
        <v/>
      </c>
      <c r="F986" s="33">
        <v>87.11</v>
      </c>
      <c r="H986">
        <f ca="1">IFERROR(VLOOKUP($B986,OFFSET(Input!$A$1,0,MATCH(Index!H$6,Input!$1:$1,0)-1,10000,2),2,0),0)</f>
        <v>0</v>
      </c>
      <c r="I986">
        <f ca="1">IFERROR(VLOOKUP($B986,OFFSET(Input!$A$1,0,MATCH(Index!I$6,Input!$1:$1,0)-1,10000,2),2,0),0)</f>
        <v>0</v>
      </c>
      <c r="K986" t="e">
        <f t="shared" ca="1" si="92"/>
        <v>#VALUE!</v>
      </c>
      <c r="L986" s="30">
        <f t="shared" ca="1" si="93"/>
        <v>69.463976564496377</v>
      </c>
      <c r="N986" t="e">
        <f t="shared" ca="1" si="94"/>
        <v>#VALUE!</v>
      </c>
      <c r="O986">
        <f t="shared" ca="1" si="95"/>
        <v>3.444514644539574E-4</v>
      </c>
      <c r="AE986">
        <f ca="1">VLOOKUP($B986,OFFSET(Input!$A$1,0,MATCH(Index!AE$6&amp;" Index",Input!$1:$1,0)-1,10000,2),2,0)</f>
        <v>12.19</v>
      </c>
    </row>
    <row r="987" spans="2:31" x14ac:dyDescent="0.25">
      <c r="B987" s="2">
        <v>38952</v>
      </c>
      <c r="C987">
        <f t="shared" ca="1" si="90"/>
        <v>0</v>
      </c>
      <c r="D987">
        <f t="shared" ca="1" si="91"/>
        <v>0</v>
      </c>
      <c r="E987" t="str">
        <f ca="1">IF($B987&lt;VLOOKUP(E$6&amp;" Equity",Param,4,0),"",IFERROR(VLOOKUP($B987,OFFSET(Input!$A$1,0,MATCH(Index!E$6&amp;" Equity",Input!$1:$1,0)-1,10000,2),2,0),E986))</f>
        <v/>
      </c>
      <c r="F987" s="33">
        <v>87.13</v>
      </c>
      <c r="H987">
        <f ca="1">IFERROR(VLOOKUP($B987,OFFSET(Input!$A$1,0,MATCH(Index!H$6,Input!$1:$1,0)-1,10000,2),2,0),0)</f>
        <v>0</v>
      </c>
      <c r="I987">
        <f ca="1">IFERROR(VLOOKUP($B987,OFFSET(Input!$A$1,0,MATCH(Index!I$6,Input!$1:$1,0)-1,10000,2),2,0),0)</f>
        <v>0</v>
      </c>
      <c r="K987" t="e">
        <f t="shared" ca="1" si="92"/>
        <v>#VALUE!</v>
      </c>
      <c r="L987" s="30">
        <f t="shared" ca="1" si="93"/>
        <v>69.479925129888287</v>
      </c>
      <c r="N987" t="e">
        <f t="shared" ca="1" si="94"/>
        <v>#VALUE!</v>
      </c>
      <c r="O987">
        <f t="shared" ca="1" si="95"/>
        <v>2.2956841239477627E-4</v>
      </c>
      <c r="AE987">
        <f ca="1">VLOOKUP($B987,OFFSET(Input!$A$1,0,MATCH(Index!AE$6&amp;" Index",Input!$1:$1,0)-1,10000,2),2,0)</f>
        <v>12.4</v>
      </c>
    </row>
    <row r="988" spans="2:31" x14ac:dyDescent="0.25">
      <c r="B988" s="2">
        <v>38953</v>
      </c>
      <c r="C988">
        <f t="shared" ca="1" si="90"/>
        <v>0</v>
      </c>
      <c r="D988">
        <f t="shared" ca="1" si="91"/>
        <v>0</v>
      </c>
      <c r="E988" t="str">
        <f ca="1">IF($B988&lt;VLOOKUP(E$6&amp;" Equity",Param,4,0),"",IFERROR(VLOOKUP($B988,OFFSET(Input!$A$1,0,MATCH(Index!E$6&amp;" Equity",Input!$1:$1,0)-1,10000,2),2,0),E987))</f>
        <v/>
      </c>
      <c r="F988" s="33">
        <v>87.31</v>
      </c>
      <c r="H988">
        <f ca="1">IFERROR(VLOOKUP($B988,OFFSET(Input!$A$1,0,MATCH(Index!H$6,Input!$1:$1,0)-1,10000,2),2,0),0)</f>
        <v>0</v>
      </c>
      <c r="I988">
        <f ca="1">IFERROR(VLOOKUP($B988,OFFSET(Input!$A$1,0,MATCH(Index!I$6,Input!$1:$1,0)-1,10000,2),2,0),0)</f>
        <v>0</v>
      </c>
      <c r="K988" t="e">
        <f t="shared" ca="1" si="92"/>
        <v>#VALUE!</v>
      </c>
      <c r="L988" s="30">
        <f t="shared" ca="1" si="93"/>
        <v>69.623462218415554</v>
      </c>
      <c r="N988" t="e">
        <f t="shared" ca="1" si="94"/>
        <v>#VALUE!</v>
      </c>
      <c r="O988">
        <f t="shared" ca="1" si="95"/>
        <v>2.0637475795209541E-3</v>
      </c>
      <c r="AE988">
        <f ca="1">VLOOKUP($B988,OFFSET(Input!$A$1,0,MATCH(Index!AE$6&amp;" Index",Input!$1:$1,0)-1,10000,2),2,0)</f>
        <v>12.4</v>
      </c>
    </row>
    <row r="989" spans="2:31" x14ac:dyDescent="0.25">
      <c r="B989" s="2">
        <v>38954</v>
      </c>
      <c r="C989">
        <f t="shared" ca="1" si="90"/>
        <v>0</v>
      </c>
      <c r="D989">
        <f t="shared" ca="1" si="91"/>
        <v>0</v>
      </c>
      <c r="E989" t="str">
        <f ca="1">IF($B989&lt;VLOOKUP(E$6&amp;" Equity",Param,4,0),"",IFERROR(VLOOKUP($B989,OFFSET(Input!$A$1,0,MATCH(Index!E$6&amp;" Equity",Input!$1:$1,0)-1,10000,2),2,0),E988))</f>
        <v/>
      </c>
      <c r="F989" s="33">
        <v>87.47</v>
      </c>
      <c r="H989">
        <f ca="1">IFERROR(VLOOKUP($B989,OFFSET(Input!$A$1,0,MATCH(Index!H$6,Input!$1:$1,0)-1,10000,2),2,0),0)</f>
        <v>0</v>
      </c>
      <c r="I989">
        <f ca="1">IFERROR(VLOOKUP($B989,OFFSET(Input!$A$1,0,MATCH(Index!I$6,Input!$1:$1,0)-1,10000,2),2,0),0)</f>
        <v>0</v>
      </c>
      <c r="K989" t="e">
        <f t="shared" ca="1" si="92"/>
        <v>#VALUE!</v>
      </c>
      <c r="L989" s="30">
        <f t="shared" ca="1" si="93"/>
        <v>69.751050741550898</v>
      </c>
      <c r="N989" t="e">
        <f t="shared" ca="1" si="94"/>
        <v>#VALUE!</v>
      </c>
      <c r="O989">
        <f t="shared" ca="1" si="95"/>
        <v>1.8308736090472779E-3</v>
      </c>
      <c r="AE989">
        <f ca="1">VLOOKUP($B989,OFFSET(Input!$A$1,0,MATCH(Index!AE$6&amp;" Index",Input!$1:$1,0)-1,10000,2),2,0)</f>
        <v>12.31</v>
      </c>
    </row>
    <row r="990" spans="2:31" x14ac:dyDescent="0.25">
      <c r="B990" s="2">
        <v>38957</v>
      </c>
      <c r="C990">
        <f t="shared" ca="1" si="90"/>
        <v>0</v>
      </c>
      <c r="D990">
        <f t="shared" ca="1" si="91"/>
        <v>0</v>
      </c>
      <c r="E990" t="str">
        <f ca="1">IF($B990&lt;VLOOKUP(E$6&amp;" Equity",Param,4,0),"",IFERROR(VLOOKUP($B990,OFFSET(Input!$A$1,0,MATCH(Index!E$6&amp;" Equity",Input!$1:$1,0)-1,10000,2),2,0),E989))</f>
        <v/>
      </c>
      <c r="F990" s="33">
        <v>87.47</v>
      </c>
      <c r="H990">
        <f ca="1">IFERROR(VLOOKUP($B990,OFFSET(Input!$A$1,0,MATCH(Index!H$6,Input!$1:$1,0)-1,10000,2),2,0),0)</f>
        <v>0</v>
      </c>
      <c r="I990">
        <f ca="1">IFERROR(VLOOKUP($B990,OFFSET(Input!$A$1,0,MATCH(Index!I$6,Input!$1:$1,0)-1,10000,2),2,0),0)</f>
        <v>0</v>
      </c>
      <c r="K990" t="e">
        <f t="shared" ca="1" si="92"/>
        <v>#VALUE!</v>
      </c>
      <c r="L990" s="30">
        <f t="shared" ca="1" si="93"/>
        <v>69.751050741550898</v>
      </c>
      <c r="N990" t="e">
        <f t="shared" ca="1" si="94"/>
        <v>#VALUE!</v>
      </c>
      <c r="O990">
        <f t="shared" ca="1" si="95"/>
        <v>0</v>
      </c>
      <c r="AE990">
        <f ca="1">VLOOKUP($B990,OFFSET(Input!$A$1,0,MATCH(Index!AE$6&amp;" Index",Input!$1:$1,0)-1,10000,2),2,0)</f>
        <v>12.18</v>
      </c>
    </row>
    <row r="991" spans="2:31" x14ac:dyDescent="0.25">
      <c r="B991" s="2">
        <v>38958</v>
      </c>
      <c r="C991">
        <f t="shared" ca="1" si="90"/>
        <v>0</v>
      </c>
      <c r="D991">
        <f t="shared" ca="1" si="91"/>
        <v>0</v>
      </c>
      <c r="E991" t="str">
        <f ca="1">IF($B991&lt;VLOOKUP(E$6&amp;" Equity",Param,4,0),"",IFERROR(VLOOKUP($B991,OFFSET(Input!$A$1,0,MATCH(Index!E$6&amp;" Equity",Input!$1:$1,0)-1,10000,2),2,0),E990))</f>
        <v/>
      </c>
      <c r="F991" s="33">
        <v>87.55</v>
      </c>
      <c r="H991">
        <f ca="1">IFERROR(VLOOKUP($B991,OFFSET(Input!$A$1,0,MATCH(Index!H$6,Input!$1:$1,0)-1,10000,2),2,0),0)</f>
        <v>0</v>
      </c>
      <c r="I991">
        <f ca="1">IFERROR(VLOOKUP($B991,OFFSET(Input!$A$1,0,MATCH(Index!I$6,Input!$1:$1,0)-1,10000,2),2,0),0)</f>
        <v>0</v>
      </c>
      <c r="K991" t="e">
        <f t="shared" ca="1" si="92"/>
        <v>#VALUE!</v>
      </c>
      <c r="L991" s="30">
        <f t="shared" ca="1" si="93"/>
        <v>69.814845003118563</v>
      </c>
      <c r="N991" t="e">
        <f t="shared" ca="1" si="94"/>
        <v>#VALUE!</v>
      </c>
      <c r="O991">
        <f t="shared" ca="1" si="95"/>
        <v>9.1418130009719332E-4</v>
      </c>
      <c r="AE991">
        <f ca="1">VLOOKUP($B991,OFFSET(Input!$A$1,0,MATCH(Index!AE$6&amp;" Index",Input!$1:$1,0)-1,10000,2),2,0)</f>
        <v>12.28</v>
      </c>
    </row>
    <row r="992" spans="2:31" x14ac:dyDescent="0.25">
      <c r="B992" s="2">
        <v>38959</v>
      </c>
      <c r="C992">
        <f t="shared" ca="1" si="90"/>
        <v>0</v>
      </c>
      <c r="D992">
        <f t="shared" ca="1" si="91"/>
        <v>0</v>
      </c>
      <c r="E992" t="str">
        <f ca="1">IF($B992&lt;VLOOKUP(E$6&amp;" Equity",Param,4,0),"",IFERROR(VLOOKUP($B992,OFFSET(Input!$A$1,0,MATCH(Index!E$6&amp;" Equity",Input!$1:$1,0)-1,10000,2),2,0),E991))</f>
        <v/>
      </c>
      <c r="F992" s="33">
        <v>87.87</v>
      </c>
      <c r="H992">
        <f ca="1">IFERROR(VLOOKUP($B992,OFFSET(Input!$A$1,0,MATCH(Index!H$6,Input!$1:$1,0)-1,10000,2),2,0),0)</f>
        <v>0</v>
      </c>
      <c r="I992">
        <f ca="1">IFERROR(VLOOKUP($B992,OFFSET(Input!$A$1,0,MATCH(Index!I$6,Input!$1:$1,0)-1,10000,2),2,0),0)</f>
        <v>0</v>
      </c>
      <c r="K992" t="e">
        <f t="shared" ca="1" si="92"/>
        <v>#VALUE!</v>
      </c>
      <c r="L992" s="30">
        <f t="shared" ca="1" si="93"/>
        <v>70.070022049389237</v>
      </c>
      <c r="N992" t="e">
        <f t="shared" ca="1" si="94"/>
        <v>#VALUE!</v>
      </c>
      <c r="O992">
        <f t="shared" ca="1" si="95"/>
        <v>3.6483907758909266E-3</v>
      </c>
      <c r="AE992">
        <f ca="1">VLOOKUP($B992,OFFSET(Input!$A$1,0,MATCH(Index!AE$6&amp;" Index",Input!$1:$1,0)-1,10000,2),2,0)</f>
        <v>12.22</v>
      </c>
    </row>
    <row r="993" spans="2:31" x14ac:dyDescent="0.25">
      <c r="B993" s="2">
        <v>38960</v>
      </c>
      <c r="C993">
        <f t="shared" ca="1" si="90"/>
        <v>0</v>
      </c>
      <c r="D993">
        <f t="shared" ca="1" si="91"/>
        <v>0</v>
      </c>
      <c r="E993" t="str">
        <f ca="1">IF($B993&lt;VLOOKUP(E$6&amp;" Equity",Param,4,0),"",IFERROR(VLOOKUP($B993,OFFSET(Input!$A$1,0,MATCH(Index!E$6&amp;" Equity",Input!$1:$1,0)-1,10000,2),2,0),E992))</f>
        <v/>
      </c>
      <c r="F993" s="33">
        <v>88.08</v>
      </c>
      <c r="H993">
        <f ca="1">IFERROR(VLOOKUP($B993,OFFSET(Input!$A$1,0,MATCH(Index!H$6,Input!$1:$1,0)-1,10000,2),2,0),0)</f>
        <v>0</v>
      </c>
      <c r="I993">
        <f ca="1">IFERROR(VLOOKUP($B993,OFFSET(Input!$A$1,0,MATCH(Index!I$6,Input!$1:$1,0)-1,10000,2),2,0),0)</f>
        <v>0</v>
      </c>
      <c r="K993" t="e">
        <f t="shared" ca="1" si="92"/>
        <v>#VALUE!</v>
      </c>
      <c r="L993" s="30">
        <f t="shared" ca="1" si="93"/>
        <v>70.237481986004369</v>
      </c>
      <c r="N993" t="e">
        <f t="shared" ca="1" si="94"/>
        <v>#VALUE!</v>
      </c>
      <c r="O993">
        <f t="shared" ca="1" si="95"/>
        <v>2.3870429066726322E-3</v>
      </c>
      <c r="AE993">
        <f ca="1">VLOOKUP($B993,OFFSET(Input!$A$1,0,MATCH(Index!AE$6&amp;" Index",Input!$1:$1,0)-1,10000,2),2,0)</f>
        <v>12.31</v>
      </c>
    </row>
    <row r="994" spans="2:31" x14ac:dyDescent="0.25">
      <c r="B994" s="2">
        <v>38961</v>
      </c>
      <c r="C994">
        <f t="shared" ca="1" si="90"/>
        <v>1</v>
      </c>
      <c r="D994">
        <f t="shared" ca="1" si="91"/>
        <v>0</v>
      </c>
      <c r="E994" t="str">
        <f ca="1">IF($B994&lt;VLOOKUP(E$6&amp;" Equity",Param,4,0),"",IFERROR(VLOOKUP($B994,OFFSET(Input!$A$1,0,MATCH(Index!E$6&amp;" Equity",Input!$1:$1,0)-1,10000,2),2,0),E993))</f>
        <v/>
      </c>
      <c r="F994" s="33">
        <v>87.84</v>
      </c>
      <c r="H994">
        <f ca="1">IFERROR(VLOOKUP($B994,OFFSET(Input!$A$1,0,MATCH(Index!H$6,Input!$1:$1,0)-1,10000,2),2,0),0)</f>
        <v>0</v>
      </c>
      <c r="I994">
        <f ca="1">IFERROR(VLOOKUP($B994,OFFSET(Input!$A$1,0,MATCH(Index!I$6,Input!$1:$1,0)-1,10000,2),2,0),0)</f>
        <v>0.35015400000000002</v>
      </c>
      <c r="K994" t="e">
        <f t="shared" ca="1" si="92"/>
        <v>#VALUE!</v>
      </c>
      <c r="L994" s="30">
        <f t="shared" ca="1" si="93"/>
        <v>70.325321899613428</v>
      </c>
      <c r="N994" t="e">
        <f t="shared" ca="1" si="94"/>
        <v>#VALUE!</v>
      </c>
      <c r="O994">
        <f t="shared" ca="1" si="95"/>
        <v>1.2498317138715078E-3</v>
      </c>
      <c r="AE994">
        <f ca="1">VLOOKUP($B994,OFFSET(Input!$A$1,0,MATCH(Index!AE$6&amp;" Index",Input!$1:$1,0)-1,10000,2),2,0)</f>
        <v>11.96</v>
      </c>
    </row>
    <row r="995" spans="2:31" x14ac:dyDescent="0.25">
      <c r="B995" s="2">
        <v>38965</v>
      </c>
      <c r="C995">
        <f t="shared" ca="1" si="90"/>
        <v>0</v>
      </c>
      <c r="D995">
        <f t="shared" ca="1" si="91"/>
        <v>1</v>
      </c>
      <c r="E995" t="str">
        <f ca="1">IF($B995&lt;VLOOKUP(E$6&amp;" Equity",Param,4,0),"",IFERROR(VLOOKUP($B995,OFFSET(Input!$A$1,0,MATCH(Index!E$6&amp;" Equity",Input!$1:$1,0)-1,10000,2),2,0),E994))</f>
        <v/>
      </c>
      <c r="F995" s="33">
        <v>87.21</v>
      </c>
      <c r="H995">
        <f ca="1">IFERROR(VLOOKUP($B995,OFFSET(Input!$A$1,0,MATCH(Index!H$6,Input!$1:$1,0)-1,10000,2),2,0),0)</f>
        <v>0</v>
      </c>
      <c r="I995">
        <f ca="1">IFERROR(VLOOKUP($B995,OFFSET(Input!$A$1,0,MATCH(Index!I$6,Input!$1:$1,0)-1,10000,2),2,0),0)</f>
        <v>0</v>
      </c>
      <c r="K995" t="e">
        <f t="shared" ca="1" si="92"/>
        <v>#VALUE!</v>
      </c>
      <c r="L995" s="30">
        <f t="shared" ca="1" si="93"/>
        <v>69.82093946795635</v>
      </c>
      <c r="N995" t="e">
        <f t="shared" ca="1" si="94"/>
        <v>#VALUE!</v>
      </c>
      <c r="O995">
        <f t="shared" ca="1" si="95"/>
        <v>-7.1979745223265008E-3</v>
      </c>
      <c r="AE995">
        <f ca="1">VLOOKUP($B995,OFFSET(Input!$A$1,0,MATCH(Index!AE$6&amp;" Index",Input!$1:$1,0)-1,10000,2),2,0)</f>
        <v>12.63</v>
      </c>
    </row>
    <row r="996" spans="2:31" x14ac:dyDescent="0.25">
      <c r="B996" s="2">
        <v>38966</v>
      </c>
      <c r="C996">
        <f t="shared" ca="1" si="90"/>
        <v>0</v>
      </c>
      <c r="D996">
        <f t="shared" ca="1" si="91"/>
        <v>2</v>
      </c>
      <c r="E996" t="str">
        <f ca="1">IF($B996&lt;VLOOKUP(E$6&amp;" Equity",Param,4,0),"",IFERROR(VLOOKUP($B996,OFFSET(Input!$A$1,0,MATCH(Index!E$6&amp;" Equity",Input!$1:$1,0)-1,10000,2),2,0),E995))</f>
        <v/>
      </c>
      <c r="F996" s="33">
        <v>87.03</v>
      </c>
      <c r="H996">
        <f ca="1">IFERROR(VLOOKUP($B996,OFFSET(Input!$A$1,0,MATCH(Index!H$6,Input!$1:$1,0)-1,10000,2),2,0),0)</f>
        <v>0</v>
      </c>
      <c r="I996">
        <f ca="1">IFERROR(VLOOKUP($B996,OFFSET(Input!$A$1,0,MATCH(Index!I$6,Input!$1:$1,0)-1,10000,2),2,0),0)</f>
        <v>0</v>
      </c>
      <c r="K996" t="e">
        <f t="shared" ca="1" si="92"/>
        <v>#VALUE!</v>
      </c>
      <c r="L996" s="30">
        <f t="shared" ca="1" si="93"/>
        <v>69.676830201768624</v>
      </c>
      <c r="N996" t="e">
        <f t="shared" ca="1" si="94"/>
        <v>#VALUE!</v>
      </c>
      <c r="O996">
        <f t="shared" ca="1" si="95"/>
        <v>-2.0661164374717812E-3</v>
      </c>
      <c r="AE996">
        <f ca="1">VLOOKUP($B996,OFFSET(Input!$A$1,0,MATCH(Index!AE$6&amp;" Index",Input!$1:$1,0)-1,10000,2),2,0)</f>
        <v>13.74</v>
      </c>
    </row>
    <row r="997" spans="2:31" x14ac:dyDescent="0.25">
      <c r="B997" s="2">
        <v>38967</v>
      </c>
      <c r="C997">
        <f t="shared" ca="1" si="90"/>
        <v>0</v>
      </c>
      <c r="D997">
        <f t="shared" ca="1" si="91"/>
        <v>3</v>
      </c>
      <c r="E997" t="str">
        <f ca="1">IF($B997&lt;VLOOKUP(E$6&amp;" Equity",Param,4,0),"",IFERROR(VLOOKUP($B997,OFFSET(Input!$A$1,0,MATCH(Index!E$6&amp;" Equity",Input!$1:$1,0)-1,10000,2),2,0),E996))</f>
        <v/>
      </c>
      <c r="F997" s="33">
        <v>87.26</v>
      </c>
      <c r="H997">
        <f ca="1">IFERROR(VLOOKUP($B997,OFFSET(Input!$A$1,0,MATCH(Index!H$6,Input!$1:$1,0)-1,10000,2),2,0),0)</f>
        <v>0</v>
      </c>
      <c r="I997">
        <f ca="1">IFERROR(VLOOKUP($B997,OFFSET(Input!$A$1,0,MATCH(Index!I$6,Input!$1:$1,0)-1,10000,2),2,0),0)</f>
        <v>0</v>
      </c>
      <c r="K997" t="e">
        <f t="shared" ca="1" si="92"/>
        <v>#VALUE!</v>
      </c>
      <c r="L997" s="30">
        <f t="shared" ca="1" si="93"/>
        <v>69.860969819675176</v>
      </c>
      <c r="N997" t="e">
        <f t="shared" ca="1" si="94"/>
        <v>#VALUE!</v>
      </c>
      <c r="O997">
        <f t="shared" ca="1" si="95"/>
        <v>2.6392808940413079E-3</v>
      </c>
      <c r="AE997">
        <f ca="1">VLOOKUP($B997,OFFSET(Input!$A$1,0,MATCH(Index!AE$6&amp;" Index",Input!$1:$1,0)-1,10000,2),2,0)</f>
        <v>13.88</v>
      </c>
    </row>
    <row r="998" spans="2:31" x14ac:dyDescent="0.25">
      <c r="B998" s="2">
        <v>38968</v>
      </c>
      <c r="C998">
        <f t="shared" ca="1" si="90"/>
        <v>0</v>
      </c>
      <c r="D998">
        <f t="shared" ca="1" si="91"/>
        <v>4</v>
      </c>
      <c r="E998" t="str">
        <f ca="1">IF($B998&lt;VLOOKUP(E$6&amp;" Equity",Param,4,0),"",IFERROR(VLOOKUP($B998,OFFSET(Input!$A$1,0,MATCH(Index!E$6&amp;" Equity",Input!$1:$1,0)-1,10000,2),2,0),E997))</f>
        <v/>
      </c>
      <c r="F998" s="33">
        <v>87.38</v>
      </c>
      <c r="H998">
        <f ca="1">IFERROR(VLOOKUP($B998,OFFSET(Input!$A$1,0,MATCH(Index!H$6,Input!$1:$1,0)-1,10000,2),2,0),0)</f>
        <v>0</v>
      </c>
      <c r="I998">
        <f ca="1">IFERROR(VLOOKUP($B998,OFFSET(Input!$A$1,0,MATCH(Index!I$6,Input!$1:$1,0)-1,10000,2),2,0),0)</f>
        <v>0</v>
      </c>
      <c r="K998" t="e">
        <f t="shared" ca="1" si="92"/>
        <v>#VALUE!</v>
      </c>
      <c r="L998" s="30">
        <f t="shared" ca="1" si="93"/>
        <v>69.957042663800323</v>
      </c>
      <c r="N998" t="e">
        <f t="shared" ca="1" si="94"/>
        <v>#VALUE!</v>
      </c>
      <c r="O998">
        <f t="shared" ca="1" si="95"/>
        <v>1.3742558278260562E-3</v>
      </c>
      <c r="AE998">
        <f ca="1">VLOOKUP($B998,OFFSET(Input!$A$1,0,MATCH(Index!AE$6&amp;" Index",Input!$1:$1,0)-1,10000,2),2,0)</f>
        <v>13.16</v>
      </c>
    </row>
    <row r="999" spans="2:31" x14ac:dyDescent="0.25">
      <c r="B999" s="2">
        <v>38971</v>
      </c>
      <c r="C999">
        <f t="shared" ca="1" si="90"/>
        <v>0</v>
      </c>
      <c r="D999">
        <f t="shared" ca="1" si="91"/>
        <v>5</v>
      </c>
      <c r="E999" t="str">
        <f ca="1">IF($B999&lt;VLOOKUP(E$6&amp;" Equity",Param,4,0),"",IFERROR(VLOOKUP($B999,OFFSET(Input!$A$1,0,MATCH(Index!E$6&amp;" Equity",Input!$1:$1,0)-1,10000,2),2,0),E998))</f>
        <v/>
      </c>
      <c r="F999" s="33">
        <v>87.11</v>
      </c>
      <c r="H999">
        <f ca="1">IFERROR(VLOOKUP($B999,OFFSET(Input!$A$1,0,MATCH(Index!H$6,Input!$1:$1,0)-1,10000,2),2,0),0)</f>
        <v>0</v>
      </c>
      <c r="I999">
        <f ca="1">IFERROR(VLOOKUP($B999,OFFSET(Input!$A$1,0,MATCH(Index!I$6,Input!$1:$1,0)-1,10000,2),2,0),0)</f>
        <v>0</v>
      </c>
      <c r="K999" t="e">
        <f t="shared" ca="1" si="92"/>
        <v>#VALUE!</v>
      </c>
      <c r="L999" s="30">
        <f t="shared" ca="1" si="93"/>
        <v>69.740878764518726</v>
      </c>
      <c r="N999" t="e">
        <f t="shared" ca="1" si="94"/>
        <v>#VALUE!</v>
      </c>
      <c r="O999">
        <f t="shared" ca="1" si="95"/>
        <v>-3.0947356924891658E-3</v>
      </c>
      <c r="AE999">
        <f ca="1">VLOOKUP($B999,OFFSET(Input!$A$1,0,MATCH(Index!AE$6&amp;" Index",Input!$1:$1,0)-1,10000,2),2,0)</f>
        <v>12.99</v>
      </c>
    </row>
    <row r="1000" spans="2:31" x14ac:dyDescent="0.25">
      <c r="B1000" s="2">
        <v>38972</v>
      </c>
      <c r="C1000">
        <f t="shared" ca="1" si="90"/>
        <v>0</v>
      </c>
      <c r="D1000">
        <f t="shared" ca="1" si="91"/>
        <v>0</v>
      </c>
      <c r="E1000" t="str">
        <f ca="1">IF($B1000&lt;VLOOKUP(E$6&amp;" Equity",Param,4,0),"",IFERROR(VLOOKUP($B1000,OFFSET(Input!$A$1,0,MATCH(Index!E$6&amp;" Equity",Input!$1:$1,0)-1,10000,2),2,0),E999))</f>
        <v/>
      </c>
      <c r="F1000" s="33">
        <v>87.68</v>
      </c>
      <c r="H1000">
        <f ca="1">IFERROR(VLOOKUP($B1000,OFFSET(Input!$A$1,0,MATCH(Index!H$6,Input!$1:$1,0)-1,10000,2),2,0),0)</f>
        <v>0</v>
      </c>
      <c r="I1000">
        <f ca="1">IFERROR(VLOOKUP($B1000,OFFSET(Input!$A$1,0,MATCH(Index!I$6,Input!$1:$1,0)-1,10000,2),2,0),0)</f>
        <v>0</v>
      </c>
      <c r="K1000" t="e">
        <f t="shared" ca="1" si="92"/>
        <v>#VALUE!</v>
      </c>
      <c r="L1000" s="30">
        <f t="shared" ca="1" si="93"/>
        <v>70.197224774113224</v>
      </c>
      <c r="N1000" t="e">
        <f t="shared" ca="1" si="94"/>
        <v>#VALUE!</v>
      </c>
      <c r="O1000">
        <f t="shared" ca="1" si="95"/>
        <v>6.5221353689048286E-3</v>
      </c>
      <c r="AE1000">
        <f ca="1">VLOOKUP($B1000,OFFSET(Input!$A$1,0,MATCH(Index!AE$6&amp;" Index",Input!$1:$1,0)-1,10000,2),2,0)</f>
        <v>11.92</v>
      </c>
    </row>
    <row r="1001" spans="2:31" x14ac:dyDescent="0.25">
      <c r="B1001" s="2">
        <v>38973</v>
      </c>
      <c r="C1001">
        <f t="shared" ca="1" si="90"/>
        <v>0</v>
      </c>
      <c r="D1001">
        <f t="shared" ca="1" si="91"/>
        <v>0</v>
      </c>
      <c r="E1001" t="str">
        <f ca="1">IF($B1001&lt;VLOOKUP(E$6&amp;" Equity",Param,4,0),"",IFERROR(VLOOKUP($B1001,OFFSET(Input!$A$1,0,MATCH(Index!E$6&amp;" Equity",Input!$1:$1,0)-1,10000,2),2,0),E1000))</f>
        <v/>
      </c>
      <c r="F1001" s="33">
        <v>87.72</v>
      </c>
      <c r="H1001">
        <f ca="1">IFERROR(VLOOKUP($B1001,OFFSET(Input!$A$1,0,MATCH(Index!H$6,Input!$1:$1,0)-1,10000,2),2,0),0)</f>
        <v>0</v>
      </c>
      <c r="I1001">
        <f ca="1">IFERROR(VLOOKUP($B1001,OFFSET(Input!$A$1,0,MATCH(Index!I$6,Input!$1:$1,0)-1,10000,2),2,0),0)</f>
        <v>0</v>
      </c>
      <c r="K1001" t="e">
        <f t="shared" ca="1" si="92"/>
        <v>#VALUE!</v>
      </c>
      <c r="L1001" s="30">
        <f t="shared" ca="1" si="93"/>
        <v>70.229249055488268</v>
      </c>
      <c r="N1001" t="e">
        <f t="shared" ca="1" si="94"/>
        <v>#VALUE!</v>
      </c>
      <c r="O1001">
        <f t="shared" ca="1" si="95"/>
        <v>4.5610034998195143E-4</v>
      </c>
      <c r="AE1001">
        <f ca="1">VLOOKUP($B1001,OFFSET(Input!$A$1,0,MATCH(Index!AE$6&amp;" Index",Input!$1:$1,0)-1,10000,2),2,0)</f>
        <v>11.18</v>
      </c>
    </row>
    <row r="1002" spans="2:31" x14ac:dyDescent="0.25">
      <c r="B1002" s="2">
        <v>38974</v>
      </c>
      <c r="C1002">
        <f t="shared" ca="1" si="90"/>
        <v>0</v>
      </c>
      <c r="D1002">
        <f t="shared" ca="1" si="91"/>
        <v>0</v>
      </c>
      <c r="E1002" t="str">
        <f ca="1">IF($B1002&lt;VLOOKUP(E$6&amp;" Equity",Param,4,0),"",IFERROR(VLOOKUP($B1002,OFFSET(Input!$A$1,0,MATCH(Index!E$6&amp;" Equity",Input!$1:$1,0)-1,10000,2),2,0),E1001))</f>
        <v/>
      </c>
      <c r="F1002" s="33">
        <v>87.51</v>
      </c>
      <c r="H1002">
        <f ca="1">IFERROR(VLOOKUP($B1002,OFFSET(Input!$A$1,0,MATCH(Index!H$6,Input!$1:$1,0)-1,10000,2),2,0),0)</f>
        <v>0</v>
      </c>
      <c r="I1002">
        <f ca="1">IFERROR(VLOOKUP($B1002,OFFSET(Input!$A$1,0,MATCH(Index!I$6,Input!$1:$1,0)-1,10000,2),2,0),0)</f>
        <v>0</v>
      </c>
      <c r="K1002" t="e">
        <f t="shared" ca="1" si="92"/>
        <v>#VALUE!</v>
      </c>
      <c r="L1002" s="30">
        <f t="shared" ca="1" si="93"/>
        <v>70.061121578269251</v>
      </c>
      <c r="N1002" t="e">
        <f t="shared" ca="1" si="94"/>
        <v>#VALUE!</v>
      </c>
      <c r="O1002">
        <f t="shared" ca="1" si="95"/>
        <v>-2.3968510019476098E-3</v>
      </c>
      <c r="AE1002">
        <f ca="1">VLOOKUP($B1002,OFFSET(Input!$A$1,0,MATCH(Index!AE$6&amp;" Index",Input!$1:$1,0)-1,10000,2),2,0)</f>
        <v>11.55</v>
      </c>
    </row>
    <row r="1003" spans="2:31" x14ac:dyDescent="0.25">
      <c r="B1003" s="2">
        <v>38975</v>
      </c>
      <c r="C1003">
        <f t="shared" ca="1" si="90"/>
        <v>0</v>
      </c>
      <c r="D1003">
        <f t="shared" ca="1" si="91"/>
        <v>0</v>
      </c>
      <c r="E1003" t="str">
        <f ca="1">IF($B1003&lt;VLOOKUP(E$6&amp;" Equity",Param,4,0),"",IFERROR(VLOOKUP($B1003,OFFSET(Input!$A$1,0,MATCH(Index!E$6&amp;" Equity",Input!$1:$1,0)-1,10000,2),2,0),E1002))</f>
        <v/>
      </c>
      <c r="F1003" s="33">
        <v>87.45</v>
      </c>
      <c r="H1003">
        <f ca="1">IFERROR(VLOOKUP($B1003,OFFSET(Input!$A$1,0,MATCH(Index!H$6,Input!$1:$1,0)-1,10000,2),2,0),0)</f>
        <v>0</v>
      </c>
      <c r="I1003">
        <f ca="1">IFERROR(VLOOKUP($B1003,OFFSET(Input!$A$1,0,MATCH(Index!I$6,Input!$1:$1,0)-1,10000,2),2,0),0)</f>
        <v>0</v>
      </c>
      <c r="K1003" t="e">
        <f t="shared" ca="1" si="92"/>
        <v>#VALUE!</v>
      </c>
      <c r="L1003" s="30">
        <f t="shared" ca="1" si="93"/>
        <v>70.013085156206671</v>
      </c>
      <c r="N1003" t="e">
        <f t="shared" ca="1" si="94"/>
        <v>#VALUE!</v>
      </c>
      <c r="O1003">
        <f t="shared" ca="1" si="95"/>
        <v>-6.8587108312869957E-4</v>
      </c>
      <c r="AE1003">
        <f ca="1">VLOOKUP($B1003,OFFSET(Input!$A$1,0,MATCH(Index!AE$6&amp;" Index",Input!$1:$1,0)-1,10000,2),2,0)</f>
        <v>11.76</v>
      </c>
    </row>
    <row r="1004" spans="2:31" x14ac:dyDescent="0.25">
      <c r="B1004" s="2">
        <v>38978</v>
      </c>
      <c r="C1004">
        <f t="shared" ca="1" si="90"/>
        <v>0</v>
      </c>
      <c r="D1004">
        <f t="shared" ca="1" si="91"/>
        <v>0</v>
      </c>
      <c r="E1004" t="str">
        <f ca="1">IF($B1004&lt;VLOOKUP(E$6&amp;" Equity",Param,4,0),"",IFERROR(VLOOKUP($B1004,OFFSET(Input!$A$1,0,MATCH(Index!E$6&amp;" Equity",Input!$1:$1,0)-1,10000,2),2,0),E1003))</f>
        <v/>
      </c>
      <c r="F1004" s="33">
        <v>87.32</v>
      </c>
      <c r="H1004">
        <f ca="1">IFERROR(VLOOKUP($B1004,OFFSET(Input!$A$1,0,MATCH(Index!H$6,Input!$1:$1,0)-1,10000,2),2,0),0)</f>
        <v>0</v>
      </c>
      <c r="I1004">
        <f ca="1">IFERROR(VLOOKUP($B1004,OFFSET(Input!$A$1,0,MATCH(Index!I$6,Input!$1:$1,0)-1,10000,2),2,0),0)</f>
        <v>0</v>
      </c>
      <c r="K1004" t="e">
        <f t="shared" ca="1" si="92"/>
        <v>#VALUE!</v>
      </c>
      <c r="L1004" s="30">
        <f t="shared" ca="1" si="93"/>
        <v>69.909006241737742</v>
      </c>
      <c r="N1004" t="e">
        <f t="shared" ca="1" si="94"/>
        <v>#VALUE!</v>
      </c>
      <c r="O1004">
        <f t="shared" ca="1" si="95"/>
        <v>-1.487669782868112E-3</v>
      </c>
      <c r="AE1004">
        <f ca="1">VLOOKUP($B1004,OFFSET(Input!$A$1,0,MATCH(Index!AE$6&amp;" Index",Input!$1:$1,0)-1,10000,2),2,0)</f>
        <v>11.78</v>
      </c>
    </row>
    <row r="1005" spans="2:31" x14ac:dyDescent="0.25">
      <c r="B1005" s="2">
        <v>38979</v>
      </c>
      <c r="C1005">
        <f t="shared" ca="1" si="90"/>
        <v>0</v>
      </c>
      <c r="D1005">
        <f t="shared" ca="1" si="91"/>
        <v>0</v>
      </c>
      <c r="E1005" t="str">
        <f ca="1">IF($B1005&lt;VLOOKUP(E$6&amp;" Equity",Param,4,0),"",IFERROR(VLOOKUP($B1005,OFFSET(Input!$A$1,0,MATCH(Index!E$6&amp;" Equity",Input!$1:$1,0)-1,10000,2),2,0),E1004))</f>
        <v/>
      </c>
      <c r="F1005" s="33">
        <v>88.27</v>
      </c>
      <c r="H1005">
        <f ca="1">IFERROR(VLOOKUP($B1005,OFFSET(Input!$A$1,0,MATCH(Index!H$6,Input!$1:$1,0)-1,10000,2),2,0),0)</f>
        <v>0</v>
      </c>
      <c r="I1005">
        <f ca="1">IFERROR(VLOOKUP($B1005,OFFSET(Input!$A$1,0,MATCH(Index!I$6,Input!$1:$1,0)-1,10000,2),2,0),0)</f>
        <v>0</v>
      </c>
      <c r="K1005" t="e">
        <f t="shared" ca="1" si="92"/>
        <v>#VALUE!</v>
      </c>
      <c r="L1005" s="30">
        <f t="shared" ca="1" si="93"/>
        <v>70.669582924395229</v>
      </c>
      <c r="N1005" t="e">
        <f t="shared" ca="1" si="94"/>
        <v>#VALUE!</v>
      </c>
      <c r="O1005">
        <f t="shared" ca="1" si="95"/>
        <v>1.0820767350398457E-2</v>
      </c>
      <c r="AE1005">
        <f ca="1">VLOOKUP($B1005,OFFSET(Input!$A$1,0,MATCH(Index!AE$6&amp;" Index",Input!$1:$1,0)-1,10000,2),2,0)</f>
        <v>11.98</v>
      </c>
    </row>
    <row r="1006" spans="2:31" x14ac:dyDescent="0.25">
      <c r="B1006" s="2">
        <v>38980</v>
      </c>
      <c r="C1006">
        <f t="shared" ca="1" si="90"/>
        <v>0</v>
      </c>
      <c r="D1006">
        <f t="shared" ca="1" si="91"/>
        <v>0</v>
      </c>
      <c r="E1006" t="str">
        <f ca="1">IF($B1006&lt;VLOOKUP(E$6&amp;" Equity",Param,4,0),"",IFERROR(VLOOKUP($B1006,OFFSET(Input!$A$1,0,MATCH(Index!E$6&amp;" Equity",Input!$1:$1,0)-1,10000,2),2,0),E1005))</f>
        <v/>
      </c>
      <c r="F1006" s="33">
        <v>88.4</v>
      </c>
      <c r="H1006">
        <f ca="1">IFERROR(VLOOKUP($B1006,OFFSET(Input!$A$1,0,MATCH(Index!H$6,Input!$1:$1,0)-1,10000,2),2,0),0)</f>
        <v>0</v>
      </c>
      <c r="I1006">
        <f ca="1">IFERROR(VLOOKUP($B1006,OFFSET(Input!$A$1,0,MATCH(Index!I$6,Input!$1:$1,0)-1,10000,2),2,0),0)</f>
        <v>0</v>
      </c>
      <c r="K1006" t="e">
        <f t="shared" ca="1" si="92"/>
        <v>#VALUE!</v>
      </c>
      <c r="L1006" s="30">
        <f t="shared" ca="1" si="93"/>
        <v>70.773661838864157</v>
      </c>
      <c r="N1006" t="e">
        <f t="shared" ca="1" si="94"/>
        <v>#VALUE!</v>
      </c>
      <c r="O1006">
        <f t="shared" ca="1" si="95"/>
        <v>1.4716706114564723E-3</v>
      </c>
      <c r="AE1006">
        <f ca="1">VLOOKUP($B1006,OFFSET(Input!$A$1,0,MATCH(Index!AE$6&amp;" Index",Input!$1:$1,0)-1,10000,2),2,0)</f>
        <v>11.39</v>
      </c>
    </row>
    <row r="1007" spans="2:31" x14ac:dyDescent="0.25">
      <c r="B1007" s="2">
        <v>38981</v>
      </c>
      <c r="C1007">
        <f t="shared" ca="1" si="90"/>
        <v>0</v>
      </c>
      <c r="D1007">
        <f t="shared" ca="1" si="91"/>
        <v>0</v>
      </c>
      <c r="E1007" t="str">
        <f ca="1">IF($B1007&lt;VLOOKUP(E$6&amp;" Equity",Param,4,0),"",IFERROR(VLOOKUP($B1007,OFFSET(Input!$A$1,0,MATCH(Index!E$6&amp;" Equity",Input!$1:$1,0)-1,10000,2),2,0),E1006))</f>
        <v/>
      </c>
      <c r="F1007" s="33">
        <v>89.23</v>
      </c>
      <c r="H1007">
        <f ca="1">IFERROR(VLOOKUP($B1007,OFFSET(Input!$A$1,0,MATCH(Index!H$6,Input!$1:$1,0)-1,10000,2),2,0),0)</f>
        <v>0</v>
      </c>
      <c r="I1007">
        <f ca="1">IFERROR(VLOOKUP($B1007,OFFSET(Input!$A$1,0,MATCH(Index!I$6,Input!$1:$1,0)-1,10000,2),2,0),0)</f>
        <v>0</v>
      </c>
      <c r="K1007" t="e">
        <f t="shared" ca="1" si="92"/>
        <v>#VALUE!</v>
      </c>
      <c r="L1007" s="30">
        <f t="shared" ca="1" si="93"/>
        <v>71.438165677396483</v>
      </c>
      <c r="N1007" t="e">
        <f t="shared" ca="1" si="94"/>
        <v>#VALUE!</v>
      </c>
      <c r="O1007">
        <f t="shared" ca="1" si="95"/>
        <v>9.3453362684622794E-3</v>
      </c>
      <c r="AE1007">
        <f ca="1">VLOOKUP($B1007,OFFSET(Input!$A$1,0,MATCH(Index!AE$6&amp;" Index",Input!$1:$1,0)-1,10000,2),2,0)</f>
        <v>12.25</v>
      </c>
    </row>
    <row r="1008" spans="2:31" x14ac:dyDescent="0.25">
      <c r="B1008" s="2">
        <v>38982</v>
      </c>
      <c r="C1008">
        <f t="shared" ca="1" si="90"/>
        <v>0</v>
      </c>
      <c r="D1008">
        <f t="shared" ca="1" si="91"/>
        <v>0</v>
      </c>
      <c r="E1008" t="str">
        <f ca="1">IF($B1008&lt;VLOOKUP(E$6&amp;" Equity",Param,4,0),"",IFERROR(VLOOKUP($B1008,OFFSET(Input!$A$1,0,MATCH(Index!E$6&amp;" Equity",Input!$1:$1,0)-1,10000,2),2,0),E1007))</f>
        <v/>
      </c>
      <c r="F1008" s="33">
        <v>89.64</v>
      </c>
      <c r="H1008">
        <f ca="1">IFERROR(VLOOKUP($B1008,OFFSET(Input!$A$1,0,MATCH(Index!H$6,Input!$1:$1,0)-1,10000,2),2,0),0)</f>
        <v>0</v>
      </c>
      <c r="I1008">
        <f ca="1">IFERROR(VLOOKUP($B1008,OFFSET(Input!$A$1,0,MATCH(Index!I$6,Input!$1:$1,0)-1,10000,2),2,0),0)</f>
        <v>0</v>
      </c>
      <c r="K1008" t="e">
        <f t="shared" ca="1" si="92"/>
        <v>#VALUE!</v>
      </c>
      <c r="L1008" s="30">
        <f t="shared" ca="1" si="93"/>
        <v>71.766414561490762</v>
      </c>
      <c r="N1008" t="e">
        <f t="shared" ca="1" si="94"/>
        <v>#VALUE!</v>
      </c>
      <c r="O1008">
        <f t="shared" ca="1" si="95"/>
        <v>4.5843430206661566E-3</v>
      </c>
      <c r="AE1008">
        <f ca="1">VLOOKUP($B1008,OFFSET(Input!$A$1,0,MATCH(Index!AE$6&amp;" Index",Input!$1:$1,0)-1,10000,2),2,0)</f>
        <v>12.59</v>
      </c>
    </row>
    <row r="1009" spans="2:31" x14ac:dyDescent="0.25">
      <c r="B1009" s="2">
        <v>38985</v>
      </c>
      <c r="C1009">
        <f t="shared" ca="1" si="90"/>
        <v>0</v>
      </c>
      <c r="D1009">
        <f t="shared" ca="1" si="91"/>
        <v>0</v>
      </c>
      <c r="E1009" t="str">
        <f ca="1">IF($B1009&lt;VLOOKUP(E$6&amp;" Equity",Param,4,0),"",IFERROR(VLOOKUP($B1009,OFFSET(Input!$A$1,0,MATCH(Index!E$6&amp;" Equity",Input!$1:$1,0)-1,10000,2),2,0),E1008))</f>
        <v/>
      </c>
      <c r="F1009" s="33">
        <v>90.28</v>
      </c>
      <c r="H1009">
        <f ca="1">IFERROR(VLOOKUP($B1009,OFFSET(Input!$A$1,0,MATCH(Index!H$6,Input!$1:$1,0)-1,10000,2),2,0),0)</f>
        <v>0</v>
      </c>
      <c r="I1009">
        <f ca="1">IFERROR(VLOOKUP($B1009,OFFSET(Input!$A$1,0,MATCH(Index!I$6,Input!$1:$1,0)-1,10000,2),2,0),0)</f>
        <v>0</v>
      </c>
      <c r="K1009" t="e">
        <f t="shared" ca="1" si="92"/>
        <v>#VALUE!</v>
      </c>
      <c r="L1009" s="30">
        <f t="shared" ca="1" si="93"/>
        <v>72.27880306349158</v>
      </c>
      <c r="N1009" t="e">
        <f t="shared" ca="1" si="94"/>
        <v>#VALUE!</v>
      </c>
      <c r="O1009">
        <f t="shared" ca="1" si="95"/>
        <v>7.114303016608637E-3</v>
      </c>
      <c r="AE1009">
        <f ca="1">VLOOKUP($B1009,OFFSET(Input!$A$1,0,MATCH(Index!AE$6&amp;" Index",Input!$1:$1,0)-1,10000,2),2,0)</f>
        <v>12.12</v>
      </c>
    </row>
    <row r="1010" spans="2:31" x14ac:dyDescent="0.25">
      <c r="B1010" s="2">
        <v>38986</v>
      </c>
      <c r="C1010">
        <f t="shared" ca="1" si="90"/>
        <v>0</v>
      </c>
      <c r="D1010">
        <f t="shared" ca="1" si="91"/>
        <v>0</v>
      </c>
      <c r="E1010" t="str">
        <f ca="1">IF($B1010&lt;VLOOKUP(E$6&amp;" Equity",Param,4,0),"",IFERROR(VLOOKUP($B1010,OFFSET(Input!$A$1,0,MATCH(Index!E$6&amp;" Equity",Input!$1:$1,0)-1,10000,2),2,0),E1009))</f>
        <v/>
      </c>
      <c r="F1010" s="33">
        <v>89.95</v>
      </c>
      <c r="H1010">
        <f ca="1">IFERROR(VLOOKUP($B1010,OFFSET(Input!$A$1,0,MATCH(Index!H$6,Input!$1:$1,0)-1,10000,2),2,0),0)</f>
        <v>0</v>
      </c>
      <c r="I1010">
        <f ca="1">IFERROR(VLOOKUP($B1010,OFFSET(Input!$A$1,0,MATCH(Index!I$6,Input!$1:$1,0)-1,10000,2),2,0),0)</f>
        <v>0</v>
      </c>
      <c r="K1010" t="e">
        <f t="shared" ca="1" si="92"/>
        <v>#VALUE!</v>
      </c>
      <c r="L1010" s="30">
        <f t="shared" ca="1" si="93"/>
        <v>72.014602742147403</v>
      </c>
      <c r="N1010" t="e">
        <f t="shared" ca="1" si="94"/>
        <v>#VALUE!</v>
      </c>
      <c r="O1010">
        <f t="shared" ca="1" si="95"/>
        <v>-3.6619915527928786E-3</v>
      </c>
      <c r="AE1010">
        <f ca="1">VLOOKUP($B1010,OFFSET(Input!$A$1,0,MATCH(Index!AE$6&amp;" Index",Input!$1:$1,0)-1,10000,2),2,0)</f>
        <v>11.53</v>
      </c>
    </row>
    <row r="1011" spans="2:31" x14ac:dyDescent="0.25">
      <c r="B1011" s="2">
        <v>38987</v>
      </c>
      <c r="C1011">
        <f t="shared" ca="1" si="90"/>
        <v>0</v>
      </c>
      <c r="D1011">
        <f t="shared" ca="1" si="91"/>
        <v>0</v>
      </c>
      <c r="E1011" t="str">
        <f ca="1">IF($B1011&lt;VLOOKUP(E$6&amp;" Equity",Param,4,0),"",IFERROR(VLOOKUP($B1011,OFFSET(Input!$A$1,0,MATCH(Index!E$6&amp;" Equity",Input!$1:$1,0)-1,10000,2),2,0),E1010))</f>
        <v/>
      </c>
      <c r="F1011" s="33">
        <v>89.67</v>
      </c>
      <c r="H1011">
        <f ca="1">IFERROR(VLOOKUP($B1011,OFFSET(Input!$A$1,0,MATCH(Index!H$6,Input!$1:$1,0)-1,10000,2),2,0),0)</f>
        <v>0</v>
      </c>
      <c r="I1011">
        <f ca="1">IFERROR(VLOOKUP($B1011,OFFSET(Input!$A$1,0,MATCH(Index!I$6,Input!$1:$1,0)-1,10000,2),2,0),0)</f>
        <v>0</v>
      </c>
      <c r="K1011" t="e">
        <f t="shared" ca="1" si="92"/>
        <v>#VALUE!</v>
      </c>
      <c r="L1011" s="30">
        <f t="shared" ca="1" si="93"/>
        <v>71.790432772522038</v>
      </c>
      <c r="N1011" t="e">
        <f t="shared" ca="1" si="94"/>
        <v>#VALUE!</v>
      </c>
      <c r="O1011">
        <f t="shared" ca="1" si="95"/>
        <v>-3.1176954325859165E-3</v>
      </c>
      <c r="AE1011">
        <f ca="1">VLOOKUP($B1011,OFFSET(Input!$A$1,0,MATCH(Index!AE$6&amp;" Index",Input!$1:$1,0)-1,10000,2),2,0)</f>
        <v>11.58</v>
      </c>
    </row>
    <row r="1012" spans="2:31" x14ac:dyDescent="0.25">
      <c r="B1012" s="2">
        <v>38988</v>
      </c>
      <c r="C1012">
        <f t="shared" ca="1" si="90"/>
        <v>0</v>
      </c>
      <c r="D1012">
        <f t="shared" ca="1" si="91"/>
        <v>0</v>
      </c>
      <c r="E1012" t="str">
        <f ca="1">IF($B1012&lt;VLOOKUP(E$6&amp;" Equity",Param,4,0),"",IFERROR(VLOOKUP($B1012,OFFSET(Input!$A$1,0,MATCH(Index!E$6&amp;" Equity",Input!$1:$1,0)-1,10000,2),2,0),E1011))</f>
        <v/>
      </c>
      <c r="F1012" s="33">
        <v>89.44</v>
      </c>
      <c r="H1012">
        <f ca="1">IFERROR(VLOOKUP($B1012,OFFSET(Input!$A$1,0,MATCH(Index!H$6,Input!$1:$1,0)-1,10000,2),2,0),0)</f>
        <v>0</v>
      </c>
      <c r="I1012">
        <f ca="1">IFERROR(VLOOKUP($B1012,OFFSET(Input!$A$1,0,MATCH(Index!I$6,Input!$1:$1,0)-1,10000,2),2,0),0)</f>
        <v>0</v>
      </c>
      <c r="K1012" t="e">
        <f t="shared" ca="1" si="92"/>
        <v>#VALUE!</v>
      </c>
      <c r="L1012" s="30">
        <f t="shared" ca="1" si="93"/>
        <v>71.606293154615486</v>
      </c>
      <c r="N1012" t="e">
        <f t="shared" ca="1" si="94"/>
        <v>#VALUE!</v>
      </c>
      <c r="O1012">
        <f t="shared" ca="1" si="95"/>
        <v>-2.5682555571672674E-3</v>
      </c>
      <c r="AE1012">
        <f ca="1">VLOOKUP($B1012,OFFSET(Input!$A$1,0,MATCH(Index!AE$6&amp;" Index",Input!$1:$1,0)-1,10000,2),2,0)</f>
        <v>11.72</v>
      </c>
    </row>
    <row r="1013" spans="2:31" x14ac:dyDescent="0.25">
      <c r="B1013" s="2">
        <v>38989</v>
      </c>
      <c r="C1013">
        <f t="shared" ca="1" si="90"/>
        <v>0</v>
      </c>
      <c r="D1013">
        <f t="shared" ca="1" si="91"/>
        <v>0</v>
      </c>
      <c r="E1013" t="str">
        <f ca="1">IF($B1013&lt;VLOOKUP(E$6&amp;" Equity",Param,4,0),"",IFERROR(VLOOKUP($B1013,OFFSET(Input!$A$1,0,MATCH(Index!E$6&amp;" Equity",Input!$1:$1,0)-1,10000,2),2,0),E1012))</f>
        <v/>
      </c>
      <c r="F1013" s="33">
        <v>89.41</v>
      </c>
      <c r="H1013">
        <f ca="1">IFERROR(VLOOKUP($B1013,OFFSET(Input!$A$1,0,MATCH(Index!H$6,Input!$1:$1,0)-1,10000,2),2,0),0)</f>
        <v>0</v>
      </c>
      <c r="I1013">
        <f ca="1">IFERROR(VLOOKUP($B1013,OFFSET(Input!$A$1,0,MATCH(Index!I$6,Input!$1:$1,0)-1,10000,2),2,0),0)</f>
        <v>0</v>
      </c>
      <c r="K1013" t="e">
        <f t="shared" ca="1" si="92"/>
        <v>#VALUE!</v>
      </c>
      <c r="L1013" s="30">
        <f t="shared" ca="1" si="93"/>
        <v>71.582274943584196</v>
      </c>
      <c r="N1013" t="e">
        <f t="shared" ca="1" si="94"/>
        <v>#VALUE!</v>
      </c>
      <c r="O1013">
        <f t="shared" ca="1" si="95"/>
        <v>-3.3547665956234037E-4</v>
      </c>
      <c r="AE1013">
        <f ca="1">VLOOKUP($B1013,OFFSET(Input!$A$1,0,MATCH(Index!AE$6&amp;" Index",Input!$1:$1,0)-1,10000,2),2,0)</f>
        <v>11.98</v>
      </c>
    </row>
    <row r="1014" spans="2:31" x14ac:dyDescent="0.25">
      <c r="B1014" s="2">
        <v>38992</v>
      </c>
      <c r="C1014">
        <f t="shared" ca="1" si="90"/>
        <v>1</v>
      </c>
      <c r="D1014">
        <f t="shared" ca="1" si="91"/>
        <v>0</v>
      </c>
      <c r="E1014" t="str">
        <f ca="1">IF($B1014&lt;VLOOKUP(E$6&amp;" Equity",Param,4,0),"",IFERROR(VLOOKUP($B1014,OFFSET(Input!$A$1,0,MATCH(Index!E$6&amp;" Equity",Input!$1:$1,0)-1,10000,2),2,0),E1013))</f>
        <v/>
      </c>
      <c r="F1014" s="33">
        <v>89.26</v>
      </c>
      <c r="H1014">
        <f ca="1">IFERROR(VLOOKUP($B1014,OFFSET(Input!$A$1,0,MATCH(Index!H$6,Input!$1:$1,0)-1,10000,2),2,0),0)</f>
        <v>0</v>
      </c>
      <c r="I1014">
        <f ca="1">IFERROR(VLOOKUP($B1014,OFFSET(Input!$A$1,0,MATCH(Index!I$6,Input!$1:$1,0)-1,10000,2),2,0),0)</f>
        <v>0.353682</v>
      </c>
      <c r="K1014" t="e">
        <f t="shared" ca="1" si="92"/>
        <v>#VALUE!</v>
      </c>
      <c r="L1014" s="30">
        <f t="shared" ca="1" si="93"/>
        <v>71.745344185560043</v>
      </c>
      <c r="N1014" t="e">
        <f t="shared" ca="1" si="94"/>
        <v>#VALUE!</v>
      </c>
      <c r="O1014">
        <f t="shared" ca="1" si="95"/>
        <v>2.275476468920839E-3</v>
      </c>
      <c r="AE1014">
        <f ca="1">VLOOKUP($B1014,OFFSET(Input!$A$1,0,MATCH(Index!AE$6&amp;" Index",Input!$1:$1,0)-1,10000,2),2,0)</f>
        <v>12.57</v>
      </c>
    </row>
    <row r="1015" spans="2:31" x14ac:dyDescent="0.25">
      <c r="B1015" s="2">
        <v>38993</v>
      </c>
      <c r="C1015">
        <f t="shared" ca="1" si="90"/>
        <v>0</v>
      </c>
      <c r="D1015">
        <f t="shared" ca="1" si="91"/>
        <v>1</v>
      </c>
      <c r="E1015" t="str">
        <f ca="1">IF($B1015&lt;VLOOKUP(E$6&amp;" Equity",Param,4,0),"",IFERROR(VLOOKUP($B1015,OFFSET(Input!$A$1,0,MATCH(Index!E$6&amp;" Equity",Input!$1:$1,0)-1,10000,2),2,0),E1014))</f>
        <v/>
      </c>
      <c r="F1015" s="33">
        <v>89.15</v>
      </c>
      <c r="H1015">
        <f ca="1">IFERROR(VLOOKUP($B1015,OFFSET(Input!$A$1,0,MATCH(Index!H$6,Input!$1:$1,0)-1,10000,2),2,0),0)</f>
        <v>0</v>
      </c>
      <c r="I1015">
        <f ca="1">IFERROR(VLOOKUP($B1015,OFFSET(Input!$A$1,0,MATCH(Index!I$6,Input!$1:$1,0)-1,10000,2),2,0),0)</f>
        <v>0</v>
      </c>
      <c r="K1015" t="e">
        <f t="shared" ca="1" si="92"/>
        <v>#VALUE!</v>
      </c>
      <c r="L1015" s="30">
        <f t="shared" ca="1" si="93"/>
        <v>71.656928457793839</v>
      </c>
      <c r="N1015" t="e">
        <f t="shared" ca="1" si="94"/>
        <v>#VALUE!</v>
      </c>
      <c r="O1015">
        <f t="shared" ca="1" si="95"/>
        <v>-1.2331148919743707E-3</v>
      </c>
      <c r="AE1015">
        <f ca="1">VLOOKUP($B1015,OFFSET(Input!$A$1,0,MATCH(Index!AE$6&amp;" Index",Input!$1:$1,0)-1,10000,2),2,0)</f>
        <v>12.24</v>
      </c>
    </row>
    <row r="1016" spans="2:31" x14ac:dyDescent="0.25">
      <c r="B1016" s="2">
        <v>38994</v>
      </c>
      <c r="C1016">
        <f t="shared" ca="1" si="90"/>
        <v>0</v>
      </c>
      <c r="D1016">
        <f t="shared" ca="1" si="91"/>
        <v>2</v>
      </c>
      <c r="E1016" t="str">
        <f ca="1">IF($B1016&lt;VLOOKUP(E$6&amp;" Equity",Param,4,0),"",IFERROR(VLOOKUP($B1016,OFFSET(Input!$A$1,0,MATCH(Index!E$6&amp;" Equity",Input!$1:$1,0)-1,10000,2),2,0),E1015))</f>
        <v/>
      </c>
      <c r="F1016" s="33">
        <v>89.85</v>
      </c>
      <c r="H1016">
        <f ca="1">IFERROR(VLOOKUP($B1016,OFFSET(Input!$A$1,0,MATCH(Index!H$6,Input!$1:$1,0)-1,10000,2),2,0),0)</f>
        <v>0</v>
      </c>
      <c r="I1016">
        <f ca="1">IFERROR(VLOOKUP($B1016,OFFSET(Input!$A$1,0,MATCH(Index!I$6,Input!$1:$1,0)-1,10000,2),2,0),0)</f>
        <v>0</v>
      </c>
      <c r="K1016" t="e">
        <f t="shared" ca="1" si="92"/>
        <v>#VALUE!</v>
      </c>
      <c r="L1016" s="30">
        <f t="shared" ca="1" si="93"/>
        <v>72.219573998124233</v>
      </c>
      <c r="N1016" t="e">
        <f t="shared" ca="1" si="94"/>
        <v>#VALUE!</v>
      </c>
      <c r="O1016">
        <f t="shared" ca="1" si="95"/>
        <v>7.8212689204185063E-3</v>
      </c>
      <c r="AE1016">
        <f ca="1">VLOOKUP($B1016,OFFSET(Input!$A$1,0,MATCH(Index!AE$6&amp;" Index",Input!$1:$1,0)-1,10000,2),2,0)</f>
        <v>11.86</v>
      </c>
    </row>
    <row r="1017" spans="2:31" x14ac:dyDescent="0.25">
      <c r="B1017" s="2">
        <v>38995</v>
      </c>
      <c r="C1017">
        <f t="shared" ca="1" si="90"/>
        <v>0</v>
      </c>
      <c r="D1017">
        <f t="shared" ca="1" si="91"/>
        <v>3</v>
      </c>
      <c r="E1017" t="str">
        <f ca="1">IF($B1017&lt;VLOOKUP(E$6&amp;" Equity",Param,4,0),"",IFERROR(VLOOKUP($B1017,OFFSET(Input!$A$1,0,MATCH(Index!E$6&amp;" Equity",Input!$1:$1,0)-1,10000,2),2,0),E1016))</f>
        <v/>
      </c>
      <c r="F1017" s="33">
        <v>89.18</v>
      </c>
      <c r="H1017">
        <f ca="1">IFERROR(VLOOKUP($B1017,OFFSET(Input!$A$1,0,MATCH(Index!H$6,Input!$1:$1,0)-1,10000,2),2,0),0)</f>
        <v>0</v>
      </c>
      <c r="I1017">
        <f ca="1">IFERROR(VLOOKUP($B1017,OFFSET(Input!$A$1,0,MATCH(Index!I$6,Input!$1:$1,0)-1,10000,2),2,0),0)</f>
        <v>0</v>
      </c>
      <c r="K1017" t="e">
        <f t="shared" ca="1" si="92"/>
        <v>#VALUE!</v>
      </c>
      <c r="L1017" s="30">
        <f t="shared" ca="1" si="93"/>
        <v>71.681041838093705</v>
      </c>
      <c r="N1017" t="e">
        <f t="shared" ca="1" si="94"/>
        <v>#VALUE!</v>
      </c>
      <c r="O1017">
        <f t="shared" ca="1" si="95"/>
        <v>-7.4848140302374386E-3</v>
      </c>
      <c r="AE1017">
        <f ca="1">VLOOKUP($B1017,OFFSET(Input!$A$1,0,MATCH(Index!AE$6&amp;" Index",Input!$1:$1,0)-1,10000,2),2,0)</f>
        <v>11.98</v>
      </c>
    </row>
    <row r="1018" spans="2:31" x14ac:dyDescent="0.25">
      <c r="B1018" s="2">
        <v>38996</v>
      </c>
      <c r="C1018">
        <f t="shared" ca="1" si="90"/>
        <v>0</v>
      </c>
      <c r="D1018">
        <f t="shared" ca="1" si="91"/>
        <v>4</v>
      </c>
      <c r="E1018" t="str">
        <f ca="1">IF($B1018&lt;VLOOKUP(E$6&amp;" Equity",Param,4,0),"",IFERROR(VLOOKUP($B1018,OFFSET(Input!$A$1,0,MATCH(Index!E$6&amp;" Equity",Input!$1:$1,0)-1,10000,2),2,0),E1017))</f>
        <v/>
      </c>
      <c r="F1018" s="33">
        <v>88.39</v>
      </c>
      <c r="H1018">
        <f ca="1">IFERROR(VLOOKUP($B1018,OFFSET(Input!$A$1,0,MATCH(Index!H$6,Input!$1:$1,0)-1,10000,2),2,0),0)</f>
        <v>0</v>
      </c>
      <c r="I1018">
        <f ca="1">IFERROR(VLOOKUP($B1018,OFFSET(Input!$A$1,0,MATCH(Index!I$6,Input!$1:$1,0)-1,10000,2),2,0),0)</f>
        <v>0</v>
      </c>
      <c r="K1018" t="e">
        <f t="shared" ca="1" si="92"/>
        <v>#VALUE!</v>
      </c>
      <c r="L1018" s="30">
        <f t="shared" ca="1" si="93"/>
        <v>71.046056156863671</v>
      </c>
      <c r="N1018" t="e">
        <f t="shared" ca="1" si="94"/>
        <v>#VALUE!</v>
      </c>
      <c r="O1018">
        <f t="shared" ca="1" si="95"/>
        <v>-8.8979581264740388E-3</v>
      </c>
      <c r="AE1018">
        <f ca="1">VLOOKUP($B1018,OFFSET(Input!$A$1,0,MATCH(Index!AE$6&amp;" Index",Input!$1:$1,0)-1,10000,2),2,0)</f>
        <v>11.56</v>
      </c>
    </row>
    <row r="1019" spans="2:31" x14ac:dyDescent="0.25">
      <c r="B1019" s="2">
        <v>38999</v>
      </c>
      <c r="C1019">
        <f t="shared" ca="1" si="90"/>
        <v>0</v>
      </c>
      <c r="D1019">
        <f t="shared" ca="1" si="91"/>
        <v>5</v>
      </c>
      <c r="E1019" t="str">
        <f ca="1">IF($B1019&lt;VLOOKUP(E$6&amp;" Equity",Param,4,0),"",IFERROR(VLOOKUP($B1019,OFFSET(Input!$A$1,0,MATCH(Index!E$6&amp;" Equity",Input!$1:$1,0)-1,10000,2),2,0),E1018))</f>
        <v/>
      </c>
      <c r="F1019" s="33">
        <v>88.51</v>
      </c>
      <c r="H1019">
        <f ca="1">IFERROR(VLOOKUP($B1019,OFFSET(Input!$A$1,0,MATCH(Index!H$6,Input!$1:$1,0)-1,10000,2),2,0),0)</f>
        <v>0</v>
      </c>
      <c r="I1019">
        <f ca="1">IFERROR(VLOOKUP($B1019,OFFSET(Input!$A$1,0,MATCH(Index!I$6,Input!$1:$1,0)-1,10000,2),2,0),0)</f>
        <v>0</v>
      </c>
      <c r="K1019" t="e">
        <f t="shared" ca="1" si="92"/>
        <v>#VALUE!</v>
      </c>
      <c r="L1019" s="30">
        <f t="shared" ca="1" si="93"/>
        <v>71.142509678063178</v>
      </c>
      <c r="N1019" t="e">
        <f t="shared" ca="1" si="94"/>
        <v>#VALUE!</v>
      </c>
      <c r="O1019">
        <f t="shared" ca="1" si="95"/>
        <v>1.3566989079291452E-3</v>
      </c>
      <c r="AE1019">
        <f ca="1">VLOOKUP($B1019,OFFSET(Input!$A$1,0,MATCH(Index!AE$6&amp;" Index",Input!$1:$1,0)-1,10000,2),2,0)</f>
        <v>11.68</v>
      </c>
    </row>
    <row r="1020" spans="2:31" x14ac:dyDescent="0.25">
      <c r="B1020" s="2">
        <v>39000</v>
      </c>
      <c r="C1020">
        <f t="shared" ca="1" si="90"/>
        <v>0</v>
      </c>
      <c r="D1020">
        <f t="shared" ca="1" si="91"/>
        <v>0</v>
      </c>
      <c r="E1020" t="str">
        <f ca="1">IF($B1020&lt;VLOOKUP(E$6&amp;" Equity",Param,4,0),"",IFERROR(VLOOKUP($B1020,OFFSET(Input!$A$1,0,MATCH(Index!E$6&amp;" Equity",Input!$1:$1,0)-1,10000,2),2,0),E1019))</f>
        <v/>
      </c>
      <c r="F1020" s="33">
        <v>87.75</v>
      </c>
      <c r="H1020">
        <f ca="1">IFERROR(VLOOKUP($B1020,OFFSET(Input!$A$1,0,MATCH(Index!H$6,Input!$1:$1,0)-1,10000,2),2,0),0)</f>
        <v>0</v>
      </c>
      <c r="I1020">
        <f ca="1">IFERROR(VLOOKUP($B1020,OFFSET(Input!$A$1,0,MATCH(Index!I$6,Input!$1:$1,0)-1,10000,2),2,0),0)</f>
        <v>0</v>
      </c>
      <c r="K1020" t="e">
        <f t="shared" ca="1" si="92"/>
        <v>#VALUE!</v>
      </c>
      <c r="L1020" s="30">
        <f t="shared" ca="1" si="93"/>
        <v>70.531637377133023</v>
      </c>
      <c r="N1020" t="e">
        <f t="shared" ca="1" si="94"/>
        <v>#VALUE!</v>
      </c>
      <c r="O1020">
        <f t="shared" ca="1" si="95"/>
        <v>-8.6236776348103845E-3</v>
      </c>
      <c r="AE1020">
        <f ca="1">VLOOKUP($B1020,OFFSET(Input!$A$1,0,MATCH(Index!AE$6&amp;" Index",Input!$1:$1,0)-1,10000,2),2,0)</f>
        <v>11.52</v>
      </c>
    </row>
    <row r="1021" spans="2:31" x14ac:dyDescent="0.25">
      <c r="B1021" s="2">
        <v>39001</v>
      </c>
      <c r="C1021">
        <f t="shared" ca="1" si="90"/>
        <v>0</v>
      </c>
      <c r="D1021">
        <f t="shared" ca="1" si="91"/>
        <v>0</v>
      </c>
      <c r="E1021" t="str">
        <f ca="1">IF($B1021&lt;VLOOKUP(E$6&amp;" Equity",Param,4,0),"",IFERROR(VLOOKUP($B1021,OFFSET(Input!$A$1,0,MATCH(Index!E$6&amp;" Equity",Input!$1:$1,0)-1,10000,2),2,0),E1020))</f>
        <v/>
      </c>
      <c r="F1021" s="33">
        <v>87.53</v>
      </c>
      <c r="H1021">
        <f ca="1">IFERROR(VLOOKUP($B1021,OFFSET(Input!$A$1,0,MATCH(Index!H$6,Input!$1:$1,0)-1,10000,2),2,0),0)</f>
        <v>0</v>
      </c>
      <c r="I1021">
        <f ca="1">IFERROR(VLOOKUP($B1021,OFFSET(Input!$A$1,0,MATCH(Index!I$6,Input!$1:$1,0)-1,10000,2),2,0),0)</f>
        <v>0</v>
      </c>
      <c r="K1021" t="e">
        <f t="shared" ca="1" si="92"/>
        <v>#VALUE!</v>
      </c>
      <c r="L1021" s="30">
        <f t="shared" ca="1" si="93"/>
        <v>70.354805921600615</v>
      </c>
      <c r="N1021" t="e">
        <f t="shared" ca="1" si="94"/>
        <v>#VALUE!</v>
      </c>
      <c r="O1021">
        <f t="shared" ca="1" si="95"/>
        <v>-2.5102706016285354E-3</v>
      </c>
      <c r="AE1021">
        <f ca="1">VLOOKUP($B1021,OFFSET(Input!$A$1,0,MATCH(Index!AE$6&amp;" Index",Input!$1:$1,0)-1,10000,2),2,0)</f>
        <v>11.62</v>
      </c>
    </row>
    <row r="1022" spans="2:31" x14ac:dyDescent="0.25">
      <c r="B1022" s="2">
        <v>39002</v>
      </c>
      <c r="C1022">
        <f t="shared" ca="1" si="90"/>
        <v>0</v>
      </c>
      <c r="D1022">
        <f t="shared" ca="1" si="91"/>
        <v>0</v>
      </c>
      <c r="E1022" t="str">
        <f ca="1">IF($B1022&lt;VLOOKUP(E$6&amp;" Equity",Param,4,0),"",IFERROR(VLOOKUP($B1022,OFFSET(Input!$A$1,0,MATCH(Index!E$6&amp;" Equity",Input!$1:$1,0)-1,10000,2),2,0),E1021))</f>
        <v/>
      </c>
      <c r="F1022" s="33">
        <v>87.5</v>
      </c>
      <c r="H1022">
        <f ca="1">IFERROR(VLOOKUP($B1022,OFFSET(Input!$A$1,0,MATCH(Index!H$6,Input!$1:$1,0)-1,10000,2),2,0),0)</f>
        <v>0</v>
      </c>
      <c r="I1022">
        <f ca="1">IFERROR(VLOOKUP($B1022,OFFSET(Input!$A$1,0,MATCH(Index!I$6,Input!$1:$1,0)-1,10000,2),2,0),0)</f>
        <v>0</v>
      </c>
      <c r="K1022" t="e">
        <f t="shared" ca="1" si="92"/>
        <v>#VALUE!</v>
      </c>
      <c r="L1022" s="30">
        <f t="shared" ca="1" si="93"/>
        <v>70.330692541300735</v>
      </c>
      <c r="N1022" t="e">
        <f t="shared" ca="1" si="94"/>
        <v>#VALUE!</v>
      </c>
      <c r="O1022">
        <f t="shared" ca="1" si="95"/>
        <v>-3.4279838077792488E-4</v>
      </c>
      <c r="AE1022">
        <f ca="1">VLOOKUP($B1022,OFFSET(Input!$A$1,0,MATCH(Index!AE$6&amp;" Index",Input!$1:$1,0)-1,10000,2),2,0)</f>
        <v>11.09</v>
      </c>
    </row>
    <row r="1023" spans="2:31" x14ac:dyDescent="0.25">
      <c r="B1023" s="2">
        <v>39003</v>
      </c>
      <c r="C1023">
        <f t="shared" ca="1" si="90"/>
        <v>0</v>
      </c>
      <c r="D1023">
        <f t="shared" ca="1" si="91"/>
        <v>0</v>
      </c>
      <c r="E1023" t="str">
        <f ca="1">IF($B1023&lt;VLOOKUP(E$6&amp;" Equity",Param,4,0),"",IFERROR(VLOOKUP($B1023,OFFSET(Input!$A$1,0,MATCH(Index!E$6&amp;" Equity",Input!$1:$1,0)-1,10000,2),2,0),E1022))</f>
        <v/>
      </c>
      <c r="F1023" s="33">
        <v>87.2</v>
      </c>
      <c r="H1023">
        <f ca="1">IFERROR(VLOOKUP($B1023,OFFSET(Input!$A$1,0,MATCH(Index!H$6,Input!$1:$1,0)-1,10000,2),2,0),0)</f>
        <v>0</v>
      </c>
      <c r="I1023">
        <f ca="1">IFERROR(VLOOKUP($B1023,OFFSET(Input!$A$1,0,MATCH(Index!I$6,Input!$1:$1,0)-1,10000,2),2,0),0)</f>
        <v>0</v>
      </c>
      <c r="K1023" t="e">
        <f t="shared" ca="1" si="92"/>
        <v>#VALUE!</v>
      </c>
      <c r="L1023" s="30">
        <f t="shared" ca="1" si="93"/>
        <v>70.089558738301989</v>
      </c>
      <c r="N1023" t="e">
        <f t="shared" ca="1" si="94"/>
        <v>#VALUE!</v>
      </c>
      <c r="O1023">
        <f t="shared" ca="1" si="95"/>
        <v>-3.4344624486348191E-3</v>
      </c>
      <c r="AE1023">
        <f ca="1">VLOOKUP($B1023,OFFSET(Input!$A$1,0,MATCH(Index!AE$6&amp;" Index",Input!$1:$1,0)-1,10000,2),2,0)</f>
        <v>10.75</v>
      </c>
    </row>
    <row r="1024" spans="2:31" x14ac:dyDescent="0.25">
      <c r="B1024" s="2">
        <v>39006</v>
      </c>
      <c r="C1024">
        <f t="shared" ca="1" si="90"/>
        <v>0</v>
      </c>
      <c r="D1024">
        <f t="shared" ca="1" si="91"/>
        <v>0</v>
      </c>
      <c r="E1024" t="str">
        <f ca="1">IF($B1024&lt;VLOOKUP(E$6&amp;" Equity",Param,4,0),"",IFERROR(VLOOKUP($B1024,OFFSET(Input!$A$1,0,MATCH(Index!E$6&amp;" Equity",Input!$1:$1,0)-1,10000,2),2,0),E1023))</f>
        <v/>
      </c>
      <c r="F1024" s="33">
        <v>87.5</v>
      </c>
      <c r="H1024">
        <f ca="1">IFERROR(VLOOKUP($B1024,OFFSET(Input!$A$1,0,MATCH(Index!H$6,Input!$1:$1,0)-1,10000,2),2,0),0)</f>
        <v>0</v>
      </c>
      <c r="I1024">
        <f ca="1">IFERROR(VLOOKUP($B1024,OFFSET(Input!$A$1,0,MATCH(Index!I$6,Input!$1:$1,0)-1,10000,2),2,0),0)</f>
        <v>0</v>
      </c>
      <c r="K1024" t="e">
        <f t="shared" ca="1" si="92"/>
        <v>#VALUE!</v>
      </c>
      <c r="L1024" s="30">
        <f t="shared" ca="1" si="93"/>
        <v>70.330692541300721</v>
      </c>
      <c r="N1024" t="e">
        <f t="shared" ca="1" si="94"/>
        <v>#VALUE!</v>
      </c>
      <c r="O1024">
        <f t="shared" ca="1" si="95"/>
        <v>3.4344624486346968E-3</v>
      </c>
      <c r="AE1024">
        <f ca="1">VLOOKUP($B1024,OFFSET(Input!$A$1,0,MATCH(Index!AE$6&amp;" Index",Input!$1:$1,0)-1,10000,2),2,0)</f>
        <v>11.09</v>
      </c>
    </row>
    <row r="1025" spans="2:31" x14ac:dyDescent="0.25">
      <c r="B1025" s="2">
        <v>39007</v>
      </c>
      <c r="C1025">
        <f t="shared" ca="1" si="90"/>
        <v>0</v>
      </c>
      <c r="D1025">
        <f t="shared" ca="1" si="91"/>
        <v>0</v>
      </c>
      <c r="E1025" t="str">
        <f ca="1">IF($B1025&lt;VLOOKUP(E$6&amp;" Equity",Param,4,0),"",IFERROR(VLOOKUP($B1025,OFFSET(Input!$A$1,0,MATCH(Index!E$6&amp;" Equity",Input!$1:$1,0)-1,10000,2),2,0),E1024))</f>
        <v/>
      </c>
      <c r="F1025" s="33">
        <v>87.62</v>
      </c>
      <c r="H1025">
        <f ca="1">IFERROR(VLOOKUP($B1025,OFFSET(Input!$A$1,0,MATCH(Index!H$6,Input!$1:$1,0)-1,10000,2),2,0),0)</f>
        <v>0</v>
      </c>
      <c r="I1025">
        <f ca="1">IFERROR(VLOOKUP($B1025,OFFSET(Input!$A$1,0,MATCH(Index!I$6,Input!$1:$1,0)-1,10000,2),2,0),0)</f>
        <v>0</v>
      </c>
      <c r="K1025" t="e">
        <f t="shared" ca="1" si="92"/>
        <v>#VALUE!</v>
      </c>
      <c r="L1025" s="30">
        <f t="shared" ca="1" si="93"/>
        <v>70.427146062500213</v>
      </c>
      <c r="N1025" t="e">
        <f t="shared" ca="1" si="94"/>
        <v>#VALUE!</v>
      </c>
      <c r="O1025">
        <f t="shared" ca="1" si="95"/>
        <v>1.3704890221836645E-3</v>
      </c>
      <c r="AE1025">
        <f ca="1">VLOOKUP($B1025,OFFSET(Input!$A$1,0,MATCH(Index!AE$6&amp;" Index",Input!$1:$1,0)-1,10000,2),2,0)</f>
        <v>11.73</v>
      </c>
    </row>
    <row r="1026" spans="2:31" x14ac:dyDescent="0.25">
      <c r="B1026" s="2">
        <v>39008</v>
      </c>
      <c r="C1026">
        <f t="shared" ca="1" si="90"/>
        <v>0</v>
      </c>
      <c r="D1026">
        <f t="shared" ca="1" si="91"/>
        <v>0</v>
      </c>
      <c r="E1026" t="str">
        <f ca="1">IF($B1026&lt;VLOOKUP(E$6&amp;" Equity",Param,4,0),"",IFERROR(VLOOKUP($B1026,OFFSET(Input!$A$1,0,MATCH(Index!E$6&amp;" Equity",Input!$1:$1,0)-1,10000,2),2,0),E1025))</f>
        <v/>
      </c>
      <c r="F1026" s="33">
        <v>87.78</v>
      </c>
      <c r="H1026">
        <f ca="1">IFERROR(VLOOKUP($B1026,OFFSET(Input!$A$1,0,MATCH(Index!H$6,Input!$1:$1,0)-1,10000,2),2,0),0)</f>
        <v>0</v>
      </c>
      <c r="I1026">
        <f ca="1">IFERROR(VLOOKUP($B1026,OFFSET(Input!$A$1,0,MATCH(Index!I$6,Input!$1:$1,0)-1,10000,2),2,0),0)</f>
        <v>0</v>
      </c>
      <c r="K1026" t="e">
        <f t="shared" ca="1" si="92"/>
        <v>#VALUE!</v>
      </c>
      <c r="L1026" s="30">
        <f t="shared" ca="1" si="93"/>
        <v>70.555750757432875</v>
      </c>
      <c r="N1026" t="e">
        <f t="shared" ca="1" si="94"/>
        <v>#VALUE!</v>
      </c>
      <c r="O1026">
        <f t="shared" ca="1" si="95"/>
        <v>1.8244018743355007E-3</v>
      </c>
      <c r="AE1026">
        <f ca="1">VLOOKUP($B1026,OFFSET(Input!$A$1,0,MATCH(Index!AE$6&amp;" Index",Input!$1:$1,0)-1,10000,2),2,0)</f>
        <v>11.34</v>
      </c>
    </row>
    <row r="1027" spans="2:31" x14ac:dyDescent="0.25">
      <c r="B1027" s="2">
        <v>39009</v>
      </c>
      <c r="C1027">
        <f t="shared" ca="1" si="90"/>
        <v>0</v>
      </c>
      <c r="D1027">
        <f t="shared" ca="1" si="91"/>
        <v>0</v>
      </c>
      <c r="E1027" t="str">
        <f ca="1">IF($B1027&lt;VLOOKUP(E$6&amp;" Equity",Param,4,0),"",IFERROR(VLOOKUP($B1027,OFFSET(Input!$A$1,0,MATCH(Index!E$6&amp;" Equity",Input!$1:$1,0)-1,10000,2),2,0),E1026))</f>
        <v/>
      </c>
      <c r="F1027" s="33">
        <v>87.61</v>
      </c>
      <c r="H1027">
        <f ca="1">IFERROR(VLOOKUP($B1027,OFFSET(Input!$A$1,0,MATCH(Index!H$6,Input!$1:$1,0)-1,10000,2),2,0),0)</f>
        <v>0</v>
      </c>
      <c r="I1027">
        <f ca="1">IFERROR(VLOOKUP($B1027,OFFSET(Input!$A$1,0,MATCH(Index!I$6,Input!$1:$1,0)-1,10000,2),2,0),0)</f>
        <v>0</v>
      </c>
      <c r="K1027" t="e">
        <f t="shared" ca="1" si="92"/>
        <v>#VALUE!</v>
      </c>
      <c r="L1027" s="30">
        <f t="shared" ca="1" si="93"/>
        <v>70.419108269066925</v>
      </c>
      <c r="N1027" t="e">
        <f t="shared" ca="1" si="94"/>
        <v>#VALUE!</v>
      </c>
      <c r="O1027">
        <f t="shared" ca="1" si="95"/>
        <v>-1.938537581815386E-3</v>
      </c>
      <c r="AE1027">
        <f ca="1">VLOOKUP($B1027,OFFSET(Input!$A$1,0,MATCH(Index!AE$6&amp;" Index",Input!$1:$1,0)-1,10000,2),2,0)</f>
        <v>10.9</v>
      </c>
    </row>
    <row r="1028" spans="2:31" x14ac:dyDescent="0.25">
      <c r="B1028" s="2">
        <v>39010</v>
      </c>
      <c r="C1028">
        <f t="shared" ca="1" si="90"/>
        <v>0</v>
      </c>
      <c r="D1028">
        <f t="shared" ca="1" si="91"/>
        <v>0</v>
      </c>
      <c r="E1028" t="str">
        <f ca="1">IF($B1028&lt;VLOOKUP(E$6&amp;" Equity",Param,4,0),"",IFERROR(VLOOKUP($B1028,OFFSET(Input!$A$1,0,MATCH(Index!E$6&amp;" Equity",Input!$1:$1,0)-1,10000,2),2,0),E1027))</f>
        <v/>
      </c>
      <c r="F1028" s="33">
        <v>87.66</v>
      </c>
      <c r="H1028">
        <f ca="1">IFERROR(VLOOKUP($B1028,OFFSET(Input!$A$1,0,MATCH(Index!H$6,Input!$1:$1,0)-1,10000,2),2,0),0)</f>
        <v>0</v>
      </c>
      <c r="I1028">
        <f ca="1">IFERROR(VLOOKUP($B1028,OFFSET(Input!$A$1,0,MATCH(Index!I$6,Input!$1:$1,0)-1,10000,2),2,0),0)</f>
        <v>0</v>
      </c>
      <c r="K1028" t="e">
        <f t="shared" ca="1" si="92"/>
        <v>#VALUE!</v>
      </c>
      <c r="L1028" s="30">
        <f t="shared" ca="1" si="93"/>
        <v>70.459297236233368</v>
      </c>
      <c r="N1028" t="e">
        <f t="shared" ca="1" si="94"/>
        <v>#VALUE!</v>
      </c>
      <c r="O1028">
        <f t="shared" ca="1" si="95"/>
        <v>5.7054831239055249E-4</v>
      </c>
      <c r="AE1028">
        <f ca="1">VLOOKUP($B1028,OFFSET(Input!$A$1,0,MATCH(Index!AE$6&amp;" Index",Input!$1:$1,0)-1,10000,2),2,0)</f>
        <v>10.63</v>
      </c>
    </row>
    <row r="1029" spans="2:31" x14ac:dyDescent="0.25">
      <c r="B1029" s="2">
        <v>39013</v>
      </c>
      <c r="C1029">
        <f t="shared" ca="1" si="90"/>
        <v>0</v>
      </c>
      <c r="D1029">
        <f t="shared" ca="1" si="91"/>
        <v>0</v>
      </c>
      <c r="E1029" t="str">
        <f ca="1">IF($B1029&lt;VLOOKUP(E$6&amp;" Equity",Param,4,0),"",IFERROR(VLOOKUP($B1029,OFFSET(Input!$A$1,0,MATCH(Index!E$6&amp;" Equity",Input!$1:$1,0)-1,10000,2),2,0),E1028))</f>
        <v/>
      </c>
      <c r="F1029" s="33">
        <v>87.2</v>
      </c>
      <c r="H1029">
        <f ca="1">IFERROR(VLOOKUP($B1029,OFFSET(Input!$A$1,0,MATCH(Index!H$6,Input!$1:$1,0)-1,10000,2),2,0),0)</f>
        <v>0</v>
      </c>
      <c r="I1029">
        <f ca="1">IFERROR(VLOOKUP($B1029,OFFSET(Input!$A$1,0,MATCH(Index!I$6,Input!$1:$1,0)-1,10000,2),2,0),0)</f>
        <v>0</v>
      </c>
      <c r="K1029" t="e">
        <f t="shared" ca="1" si="92"/>
        <v>#VALUE!</v>
      </c>
      <c r="L1029" s="30">
        <f t="shared" ca="1" si="93"/>
        <v>70.08955873830196</v>
      </c>
      <c r="N1029" t="e">
        <f t="shared" ca="1" si="94"/>
        <v>#VALUE!</v>
      </c>
      <c r="O1029">
        <f t="shared" ca="1" si="95"/>
        <v>-5.2613640757291427E-3</v>
      </c>
      <c r="AE1029">
        <f ca="1">VLOOKUP($B1029,OFFSET(Input!$A$1,0,MATCH(Index!AE$6&amp;" Index",Input!$1:$1,0)-1,10000,2),2,0)</f>
        <v>11.08</v>
      </c>
    </row>
    <row r="1030" spans="2:31" x14ac:dyDescent="0.25">
      <c r="B1030" s="2">
        <v>39014</v>
      </c>
      <c r="C1030">
        <f t="shared" ca="1" si="90"/>
        <v>0</v>
      </c>
      <c r="D1030">
        <f t="shared" ca="1" si="91"/>
        <v>0</v>
      </c>
      <c r="E1030" t="str">
        <f ca="1">IF($B1030&lt;VLOOKUP(E$6&amp;" Equity",Param,4,0),"",IFERROR(VLOOKUP($B1030,OFFSET(Input!$A$1,0,MATCH(Index!E$6&amp;" Equity",Input!$1:$1,0)-1,10000,2),2,0),E1029))</f>
        <v/>
      </c>
      <c r="F1030" s="33">
        <v>87.22</v>
      </c>
      <c r="H1030">
        <f ca="1">IFERROR(VLOOKUP($B1030,OFFSET(Input!$A$1,0,MATCH(Index!H$6,Input!$1:$1,0)-1,10000,2),2,0),0)</f>
        <v>0</v>
      </c>
      <c r="I1030">
        <f ca="1">IFERROR(VLOOKUP($B1030,OFFSET(Input!$A$1,0,MATCH(Index!I$6,Input!$1:$1,0)-1,10000,2),2,0),0)</f>
        <v>0</v>
      </c>
      <c r="K1030" t="e">
        <f t="shared" ca="1" si="92"/>
        <v>#VALUE!</v>
      </c>
      <c r="L1030" s="30">
        <f t="shared" ca="1" si="93"/>
        <v>70.105634325168538</v>
      </c>
      <c r="N1030" t="e">
        <f t="shared" ca="1" si="94"/>
        <v>#VALUE!</v>
      </c>
      <c r="O1030">
        <f t="shared" ca="1" si="95"/>
        <v>2.2933149968643838E-4</v>
      </c>
      <c r="AE1030">
        <f ca="1">VLOOKUP($B1030,OFFSET(Input!$A$1,0,MATCH(Index!AE$6&amp;" Index",Input!$1:$1,0)-1,10000,2),2,0)</f>
        <v>10.78</v>
      </c>
    </row>
    <row r="1031" spans="2:31" x14ac:dyDescent="0.25">
      <c r="B1031" s="2">
        <v>39015</v>
      </c>
      <c r="C1031">
        <f t="shared" ref="C1031:C1094" ca="1" si="96">IF(MONTH(B1031)&lt;&gt;MONTH(B1030),1,0)</f>
        <v>0</v>
      </c>
      <c r="D1031">
        <f t="shared" ref="D1031:D1094" ca="1" si="97">IF(D1030=5,0,IF(D1030&lt;&gt;0,D1030+1,IF(C1030=1,1,0)))</f>
        <v>0</v>
      </c>
      <c r="E1031" t="str">
        <f ca="1">IF($B1031&lt;VLOOKUP(E$6&amp;" Equity",Param,4,0),"",IFERROR(VLOOKUP($B1031,OFFSET(Input!$A$1,0,MATCH(Index!E$6&amp;" Equity",Input!$1:$1,0)-1,10000,2),2,0),E1030))</f>
        <v/>
      </c>
      <c r="F1031" s="33">
        <v>87.9</v>
      </c>
      <c r="H1031">
        <f ca="1">IFERROR(VLOOKUP($B1031,OFFSET(Input!$A$1,0,MATCH(Index!H$6,Input!$1:$1,0)-1,10000,2),2,0),0)</f>
        <v>0</v>
      </c>
      <c r="I1031">
        <f ca="1">IFERROR(VLOOKUP($B1031,OFFSET(Input!$A$1,0,MATCH(Index!I$6,Input!$1:$1,0)-1,10000,2),2,0),0)</f>
        <v>0</v>
      </c>
      <c r="K1031" t="e">
        <f t="shared" ref="K1031:K1094" ca="1" si="98">IF($B1031&lt;=L_date,IF($B1031=L_date,1,K1032/((E1032+H1032)/E1031)),K1030*((E1031+H1031)/E1030))</f>
        <v>#VALUE!</v>
      </c>
      <c r="L1031" s="30">
        <f t="shared" ref="L1031:L1094" ca="1" si="99">IF($B1031&lt;=L_date,IF($B1031=L_date,1,L1032/((F1032+I1032)/F1031)),L1030*((F1031+I1031)/F1030))</f>
        <v>70.652204278632354</v>
      </c>
      <c r="N1031" t="e">
        <f t="shared" ca="1" si="94"/>
        <v>#VALUE!</v>
      </c>
      <c r="O1031">
        <f t="shared" ca="1" si="95"/>
        <v>7.7661422765108977E-3</v>
      </c>
      <c r="AE1031">
        <f ca="1">VLOOKUP($B1031,OFFSET(Input!$A$1,0,MATCH(Index!AE$6&amp;" Index",Input!$1:$1,0)-1,10000,2),2,0)</f>
        <v>10.66</v>
      </c>
    </row>
    <row r="1032" spans="2:31" x14ac:dyDescent="0.25">
      <c r="B1032" s="2">
        <v>39016</v>
      </c>
      <c r="C1032">
        <f t="shared" ca="1" si="96"/>
        <v>0</v>
      </c>
      <c r="D1032">
        <f t="shared" ca="1" si="97"/>
        <v>0</v>
      </c>
      <c r="E1032" t="str">
        <f ca="1">IF($B1032&lt;VLOOKUP(E$6&amp;" Equity",Param,4,0),"",IFERROR(VLOOKUP($B1032,OFFSET(Input!$A$1,0,MATCH(Index!E$6&amp;" Equity",Input!$1:$1,0)-1,10000,2),2,0),E1031))</f>
        <v/>
      </c>
      <c r="F1032" s="33">
        <v>88.52</v>
      </c>
      <c r="H1032">
        <f ca="1">IFERROR(VLOOKUP($B1032,OFFSET(Input!$A$1,0,MATCH(Index!H$6,Input!$1:$1,0)-1,10000,2),2,0),0)</f>
        <v>0</v>
      </c>
      <c r="I1032">
        <f ca="1">IFERROR(VLOOKUP($B1032,OFFSET(Input!$A$1,0,MATCH(Index!I$6,Input!$1:$1,0)-1,10000,2),2,0),0)</f>
        <v>0</v>
      </c>
      <c r="K1032" t="e">
        <f t="shared" ca="1" si="98"/>
        <v>#VALUE!</v>
      </c>
      <c r="L1032" s="30">
        <f t="shared" ca="1" si="99"/>
        <v>71.150547471496424</v>
      </c>
      <c r="N1032" t="e">
        <f t="shared" ref="N1032:N1095" ca="1" si="100">LN(K1032/K1031)</f>
        <v>#VALUE!</v>
      </c>
      <c r="O1032">
        <f t="shared" ref="O1032:O1095" ca="1" si="101">LN(L1032/L1031)</f>
        <v>7.028710491717465E-3</v>
      </c>
      <c r="AE1032">
        <f ca="1">VLOOKUP($B1032,OFFSET(Input!$A$1,0,MATCH(Index!AE$6&amp;" Index",Input!$1:$1,0)-1,10000,2),2,0)</f>
        <v>10.56</v>
      </c>
    </row>
    <row r="1033" spans="2:31" x14ac:dyDescent="0.25">
      <c r="B1033" s="2">
        <v>39017</v>
      </c>
      <c r="C1033">
        <f t="shared" ca="1" si="96"/>
        <v>0</v>
      </c>
      <c r="D1033">
        <f t="shared" ca="1" si="97"/>
        <v>0</v>
      </c>
      <c r="E1033" t="str">
        <f ca="1">IF($B1033&lt;VLOOKUP(E$6&amp;" Equity",Param,4,0),"",IFERROR(VLOOKUP($B1033,OFFSET(Input!$A$1,0,MATCH(Index!E$6&amp;" Equity",Input!$1:$1,0)-1,10000,2),2,0),E1032))</f>
        <v/>
      </c>
      <c r="F1033" s="33">
        <v>88.96</v>
      </c>
      <c r="H1033">
        <f ca="1">IFERROR(VLOOKUP($B1033,OFFSET(Input!$A$1,0,MATCH(Index!H$6,Input!$1:$1,0)-1,10000,2),2,0),0)</f>
        <v>0</v>
      </c>
      <c r="I1033">
        <f ca="1">IFERROR(VLOOKUP($B1033,OFFSET(Input!$A$1,0,MATCH(Index!I$6,Input!$1:$1,0)-1,10000,2),2,0),0)</f>
        <v>0</v>
      </c>
      <c r="K1033" t="e">
        <f t="shared" ca="1" si="98"/>
        <v>#VALUE!</v>
      </c>
      <c r="L1033" s="30">
        <f t="shared" ca="1" si="99"/>
        <v>71.504210382561254</v>
      </c>
      <c r="N1033" t="e">
        <f t="shared" ca="1" si="100"/>
        <v>#VALUE!</v>
      </c>
      <c r="O1033">
        <f t="shared" ca="1" si="101"/>
        <v>4.9583153194233858E-3</v>
      </c>
      <c r="AE1033">
        <f ca="1">VLOOKUP($B1033,OFFSET(Input!$A$1,0,MATCH(Index!AE$6&amp;" Index",Input!$1:$1,0)-1,10000,2),2,0)</f>
        <v>10.8</v>
      </c>
    </row>
    <row r="1034" spans="2:31" x14ac:dyDescent="0.25">
      <c r="B1034" s="2">
        <v>39020</v>
      </c>
      <c r="C1034">
        <f t="shared" ca="1" si="96"/>
        <v>0</v>
      </c>
      <c r="D1034">
        <f t="shared" ca="1" si="97"/>
        <v>0</v>
      </c>
      <c r="E1034" t="str">
        <f ca="1">IF($B1034&lt;VLOOKUP(E$6&amp;" Equity",Param,4,0),"",IFERROR(VLOOKUP($B1034,OFFSET(Input!$A$1,0,MATCH(Index!E$6&amp;" Equity",Input!$1:$1,0)-1,10000,2),2,0),E1033))</f>
        <v/>
      </c>
      <c r="F1034" s="33">
        <v>89.05</v>
      </c>
      <c r="H1034">
        <f ca="1">IFERROR(VLOOKUP($B1034,OFFSET(Input!$A$1,0,MATCH(Index!H$6,Input!$1:$1,0)-1,10000,2),2,0),0)</f>
        <v>0</v>
      </c>
      <c r="I1034">
        <f ca="1">IFERROR(VLOOKUP($B1034,OFFSET(Input!$A$1,0,MATCH(Index!I$6,Input!$1:$1,0)-1,10000,2),2,0),0)</f>
        <v>0</v>
      </c>
      <c r="K1034" t="e">
        <f t="shared" ca="1" si="98"/>
        <v>#VALUE!</v>
      </c>
      <c r="L1034" s="30">
        <f t="shared" ca="1" si="99"/>
        <v>71.576550523460881</v>
      </c>
      <c r="N1034" t="e">
        <f t="shared" ca="1" si="100"/>
        <v>#VALUE!</v>
      </c>
      <c r="O1034">
        <f t="shared" ca="1" si="101"/>
        <v>1.0111792333983645E-3</v>
      </c>
      <c r="AE1034">
        <f ca="1">VLOOKUP($B1034,OFFSET(Input!$A$1,0,MATCH(Index!AE$6&amp;" Index",Input!$1:$1,0)-1,10000,2),2,0)</f>
        <v>11.2</v>
      </c>
    </row>
    <row r="1035" spans="2:31" x14ac:dyDescent="0.25">
      <c r="B1035" s="2">
        <v>39021</v>
      </c>
      <c r="C1035">
        <f t="shared" ca="1" si="96"/>
        <v>0</v>
      </c>
      <c r="D1035">
        <f t="shared" ca="1" si="97"/>
        <v>0</v>
      </c>
      <c r="E1035" t="str">
        <f ca="1">IF($B1035&lt;VLOOKUP(E$6&amp;" Equity",Param,4,0),"",IFERROR(VLOOKUP($B1035,OFFSET(Input!$A$1,0,MATCH(Index!E$6&amp;" Equity",Input!$1:$1,0)-1,10000,2),2,0),E1034))</f>
        <v/>
      </c>
      <c r="F1035" s="33">
        <v>89.86</v>
      </c>
      <c r="H1035">
        <f ca="1">IFERROR(VLOOKUP($B1035,OFFSET(Input!$A$1,0,MATCH(Index!H$6,Input!$1:$1,0)-1,10000,2),2,0),0)</f>
        <v>0</v>
      </c>
      <c r="I1035">
        <f ca="1">IFERROR(VLOOKUP($B1035,OFFSET(Input!$A$1,0,MATCH(Index!I$6,Input!$1:$1,0)-1,10000,2),2,0),0)</f>
        <v>0</v>
      </c>
      <c r="K1035" t="e">
        <f t="shared" ca="1" si="98"/>
        <v>#VALUE!</v>
      </c>
      <c r="L1035" s="30">
        <f t="shared" ca="1" si="99"/>
        <v>72.227611791557493</v>
      </c>
      <c r="N1035" t="e">
        <f t="shared" ca="1" si="100"/>
        <v>#VALUE!</v>
      </c>
      <c r="O1035">
        <f t="shared" ca="1" si="101"/>
        <v>9.0548939063432501E-3</v>
      </c>
      <c r="AE1035">
        <f ca="1">VLOOKUP($B1035,OFFSET(Input!$A$1,0,MATCH(Index!AE$6&amp;" Index",Input!$1:$1,0)-1,10000,2),2,0)</f>
        <v>11.1</v>
      </c>
    </row>
    <row r="1036" spans="2:31" x14ac:dyDescent="0.25">
      <c r="B1036" s="2">
        <v>39022</v>
      </c>
      <c r="C1036">
        <f t="shared" ca="1" si="96"/>
        <v>1</v>
      </c>
      <c r="D1036">
        <f t="shared" ca="1" si="97"/>
        <v>0</v>
      </c>
      <c r="E1036" t="str">
        <f ca="1">IF($B1036&lt;VLOOKUP(E$6&amp;" Equity",Param,4,0),"",IFERROR(VLOOKUP($B1036,OFFSET(Input!$A$1,0,MATCH(Index!E$6&amp;" Equity",Input!$1:$1,0)-1,10000,2),2,0),E1035))</f>
        <v/>
      </c>
      <c r="F1036" s="33">
        <v>89.97</v>
      </c>
      <c r="H1036">
        <f ca="1">IFERROR(VLOOKUP($B1036,OFFSET(Input!$A$1,0,MATCH(Index!H$6,Input!$1:$1,0)-1,10000,2),2,0),0)</f>
        <v>0</v>
      </c>
      <c r="I1036">
        <f ca="1">IFERROR(VLOOKUP($B1036,OFFSET(Input!$A$1,0,MATCH(Index!I$6,Input!$1:$1,0)-1,10000,2),2,0),0)</f>
        <v>0.345447</v>
      </c>
      <c r="K1036" t="e">
        <f t="shared" ca="1" si="98"/>
        <v>#VALUE!</v>
      </c>
      <c r="L1036" s="30">
        <f t="shared" ca="1" si="99"/>
        <v>72.593690682138728</v>
      </c>
      <c r="N1036" t="e">
        <f t="shared" ca="1" si="100"/>
        <v>#VALUE!</v>
      </c>
      <c r="O1036">
        <f t="shared" ca="1" si="101"/>
        <v>5.0556052742218071E-3</v>
      </c>
      <c r="AE1036">
        <f ca="1">VLOOKUP($B1036,OFFSET(Input!$A$1,0,MATCH(Index!AE$6&amp;" Index",Input!$1:$1,0)-1,10000,2),2,0)</f>
        <v>11.51</v>
      </c>
    </row>
    <row r="1037" spans="2:31" x14ac:dyDescent="0.25">
      <c r="B1037" s="2">
        <v>39023</v>
      </c>
      <c r="C1037">
        <f t="shared" ca="1" si="96"/>
        <v>0</v>
      </c>
      <c r="D1037">
        <f t="shared" ca="1" si="97"/>
        <v>1</v>
      </c>
      <c r="E1037" t="str">
        <f ca="1">IF($B1037&lt;VLOOKUP(E$6&amp;" Equity",Param,4,0),"",IFERROR(VLOOKUP($B1037,OFFSET(Input!$A$1,0,MATCH(Index!E$6&amp;" Equity",Input!$1:$1,0)-1,10000,2),2,0),E1036))</f>
        <v/>
      </c>
      <c r="F1037" s="33">
        <v>89.63</v>
      </c>
      <c r="H1037">
        <f ca="1">IFERROR(VLOOKUP($B1037,OFFSET(Input!$A$1,0,MATCH(Index!H$6,Input!$1:$1,0)-1,10000,2),2,0),0)</f>
        <v>0</v>
      </c>
      <c r="I1037">
        <f ca="1">IFERROR(VLOOKUP($B1037,OFFSET(Input!$A$1,0,MATCH(Index!I$6,Input!$1:$1,0)-1,10000,2),2,0),0)</f>
        <v>0</v>
      </c>
      <c r="K1037" t="e">
        <f t="shared" ca="1" si="98"/>
        <v>#VALUE!</v>
      </c>
      <c r="L1037" s="30">
        <f t="shared" ca="1" si="99"/>
        <v>72.319356405914135</v>
      </c>
      <c r="N1037" t="e">
        <f t="shared" ca="1" si="100"/>
        <v>#VALUE!</v>
      </c>
      <c r="O1037">
        <f t="shared" ca="1" si="101"/>
        <v>-3.786196059756981E-3</v>
      </c>
      <c r="AE1037">
        <f ca="1">VLOOKUP($B1037,OFFSET(Input!$A$1,0,MATCH(Index!AE$6&amp;" Index",Input!$1:$1,0)-1,10000,2),2,0)</f>
        <v>11.42</v>
      </c>
    </row>
    <row r="1038" spans="2:31" x14ac:dyDescent="0.25">
      <c r="B1038" s="2">
        <v>39024</v>
      </c>
      <c r="C1038">
        <f t="shared" ca="1" si="96"/>
        <v>0</v>
      </c>
      <c r="D1038">
        <f t="shared" ca="1" si="97"/>
        <v>2</v>
      </c>
      <c r="E1038" t="str">
        <f ca="1">IF($B1038&lt;VLOOKUP(E$6&amp;" Equity",Param,4,0),"",IFERROR(VLOOKUP($B1038,OFFSET(Input!$A$1,0,MATCH(Index!E$6&amp;" Equity",Input!$1:$1,0)-1,10000,2),2,0),E1037))</f>
        <v/>
      </c>
      <c r="F1038" s="33">
        <v>88.53</v>
      </c>
      <c r="H1038">
        <f ca="1">IFERROR(VLOOKUP($B1038,OFFSET(Input!$A$1,0,MATCH(Index!H$6,Input!$1:$1,0)-1,10000,2),2,0),0)</f>
        <v>0</v>
      </c>
      <c r="I1038">
        <f ca="1">IFERROR(VLOOKUP($B1038,OFFSET(Input!$A$1,0,MATCH(Index!I$6,Input!$1:$1,0)-1,10000,2),2,0),0)</f>
        <v>0</v>
      </c>
      <c r="K1038" t="e">
        <f t="shared" ca="1" si="98"/>
        <v>#VALUE!</v>
      </c>
      <c r="L1038" s="30">
        <f t="shared" ca="1" si="99"/>
        <v>71.431804335775723</v>
      </c>
      <c r="N1038" t="e">
        <f t="shared" ca="1" si="100"/>
        <v>#VALUE!</v>
      </c>
      <c r="O1038">
        <f t="shared" ca="1" si="101"/>
        <v>-1.234860774631266E-2</v>
      </c>
      <c r="AE1038">
        <f ca="1">VLOOKUP($B1038,OFFSET(Input!$A$1,0,MATCH(Index!AE$6&amp;" Index",Input!$1:$1,0)-1,10000,2),2,0)</f>
        <v>11.16</v>
      </c>
    </row>
    <row r="1039" spans="2:31" x14ac:dyDescent="0.25">
      <c r="B1039" s="2">
        <v>39027</v>
      </c>
      <c r="C1039">
        <f t="shared" ca="1" si="96"/>
        <v>0</v>
      </c>
      <c r="D1039">
        <f t="shared" ca="1" si="97"/>
        <v>3</v>
      </c>
      <c r="E1039" t="str">
        <f ca="1">IF($B1039&lt;VLOOKUP(E$6&amp;" Equity",Param,4,0),"",IFERROR(VLOOKUP($B1039,OFFSET(Input!$A$1,0,MATCH(Index!E$6&amp;" Equity",Input!$1:$1,0)-1,10000,2),2,0),E1038))</f>
        <v/>
      </c>
      <c r="F1039" s="33">
        <v>88.69</v>
      </c>
      <c r="H1039">
        <f ca="1">IFERROR(VLOOKUP($B1039,OFFSET(Input!$A$1,0,MATCH(Index!H$6,Input!$1:$1,0)-1,10000,2),2,0),0)</f>
        <v>0</v>
      </c>
      <c r="I1039">
        <f ca="1">IFERROR(VLOOKUP($B1039,OFFSET(Input!$A$1,0,MATCH(Index!I$6,Input!$1:$1,0)-1,10000,2),2,0),0)</f>
        <v>0</v>
      </c>
      <c r="K1039" t="e">
        <f t="shared" ca="1" si="98"/>
        <v>#VALUE!</v>
      </c>
      <c r="L1039" s="30">
        <f t="shared" ca="1" si="99"/>
        <v>71.560902818704946</v>
      </c>
      <c r="N1039" t="e">
        <f t="shared" ca="1" si="100"/>
        <v>#VALUE!</v>
      </c>
      <c r="O1039">
        <f t="shared" ca="1" si="101"/>
        <v>1.8056657654032344E-3</v>
      </c>
      <c r="AE1039">
        <f ca="1">VLOOKUP($B1039,OFFSET(Input!$A$1,0,MATCH(Index!AE$6&amp;" Index",Input!$1:$1,0)-1,10000,2),2,0)</f>
        <v>11.16</v>
      </c>
    </row>
    <row r="1040" spans="2:31" x14ac:dyDescent="0.25">
      <c r="B1040" s="2">
        <v>39028</v>
      </c>
      <c r="C1040">
        <f t="shared" ca="1" si="96"/>
        <v>0</v>
      </c>
      <c r="D1040">
        <f t="shared" ca="1" si="97"/>
        <v>4</v>
      </c>
      <c r="E1040" t="str">
        <f ca="1">IF($B1040&lt;VLOOKUP(E$6&amp;" Equity",Param,4,0),"",IFERROR(VLOOKUP($B1040,OFFSET(Input!$A$1,0,MATCH(Index!E$6&amp;" Equity",Input!$1:$1,0)-1,10000,2),2,0),E1039))</f>
        <v/>
      </c>
      <c r="F1040" s="33">
        <v>89.2</v>
      </c>
      <c r="H1040">
        <f ca="1">IFERROR(VLOOKUP($B1040,OFFSET(Input!$A$1,0,MATCH(Index!H$6,Input!$1:$1,0)-1,10000,2),2,0),0)</f>
        <v>0</v>
      </c>
      <c r="I1040">
        <f ca="1">IFERROR(VLOOKUP($B1040,OFFSET(Input!$A$1,0,MATCH(Index!I$6,Input!$1:$1,0)-1,10000,2),2,0),0)</f>
        <v>0</v>
      </c>
      <c r="K1040" t="e">
        <f t="shared" ca="1" si="98"/>
        <v>#VALUE!</v>
      </c>
      <c r="L1040" s="30">
        <f t="shared" ca="1" si="99"/>
        <v>71.972404233041843</v>
      </c>
      <c r="N1040" t="e">
        <f t="shared" ca="1" si="100"/>
        <v>#VALUE!</v>
      </c>
      <c r="O1040">
        <f t="shared" ca="1" si="101"/>
        <v>5.7338961976027463E-3</v>
      </c>
      <c r="AE1040">
        <f ca="1">VLOOKUP($B1040,OFFSET(Input!$A$1,0,MATCH(Index!AE$6&amp;" Index",Input!$1:$1,0)-1,10000,2),2,0)</f>
        <v>11.09</v>
      </c>
    </row>
    <row r="1041" spans="2:31" x14ac:dyDescent="0.25">
      <c r="B1041" s="2">
        <v>39029</v>
      </c>
      <c r="C1041">
        <f t="shared" ca="1" si="96"/>
        <v>0</v>
      </c>
      <c r="D1041">
        <f t="shared" ca="1" si="97"/>
        <v>5</v>
      </c>
      <c r="E1041" t="str">
        <f ca="1">IF($B1041&lt;VLOOKUP(E$6&amp;" Equity",Param,4,0),"",IFERROR(VLOOKUP($B1041,OFFSET(Input!$A$1,0,MATCH(Index!E$6&amp;" Equity",Input!$1:$1,0)-1,10000,2),2,0),E1040))</f>
        <v/>
      </c>
      <c r="F1041" s="33">
        <v>89.52</v>
      </c>
      <c r="H1041">
        <f ca="1">IFERROR(VLOOKUP($B1041,OFFSET(Input!$A$1,0,MATCH(Index!H$6,Input!$1:$1,0)-1,10000,2),2,0),0)</f>
        <v>0</v>
      </c>
      <c r="I1041">
        <f ca="1">IFERROR(VLOOKUP($B1041,OFFSET(Input!$A$1,0,MATCH(Index!I$6,Input!$1:$1,0)-1,10000,2),2,0),0)</f>
        <v>0</v>
      </c>
      <c r="K1041" t="e">
        <f t="shared" ca="1" si="98"/>
        <v>#VALUE!</v>
      </c>
      <c r="L1041" s="30">
        <f t="shared" ca="1" si="99"/>
        <v>72.230601198900288</v>
      </c>
      <c r="N1041" t="e">
        <f t="shared" ca="1" si="100"/>
        <v>#VALUE!</v>
      </c>
      <c r="O1041">
        <f t="shared" ca="1" si="101"/>
        <v>3.5810244177060212E-3</v>
      </c>
      <c r="AE1041">
        <f ca="1">VLOOKUP($B1041,OFFSET(Input!$A$1,0,MATCH(Index!AE$6&amp;" Index",Input!$1:$1,0)-1,10000,2),2,0)</f>
        <v>10.75</v>
      </c>
    </row>
    <row r="1042" spans="2:31" x14ac:dyDescent="0.25">
      <c r="B1042" s="2">
        <v>39030</v>
      </c>
      <c r="C1042">
        <f t="shared" ca="1" si="96"/>
        <v>0</v>
      </c>
      <c r="D1042">
        <f t="shared" ca="1" si="97"/>
        <v>0</v>
      </c>
      <c r="E1042" t="str">
        <f ca="1">IF($B1042&lt;VLOOKUP(E$6&amp;" Equity",Param,4,0),"",IFERROR(VLOOKUP($B1042,OFFSET(Input!$A$1,0,MATCH(Index!E$6&amp;" Equity",Input!$1:$1,0)-1,10000,2),2,0),E1041))</f>
        <v/>
      </c>
      <c r="F1042" s="33">
        <v>89.47</v>
      </c>
      <c r="H1042">
        <f ca="1">IFERROR(VLOOKUP($B1042,OFFSET(Input!$A$1,0,MATCH(Index!H$6,Input!$1:$1,0)-1,10000,2),2,0),0)</f>
        <v>0</v>
      </c>
      <c r="I1042">
        <f ca="1">IFERROR(VLOOKUP($B1042,OFFSET(Input!$A$1,0,MATCH(Index!I$6,Input!$1:$1,0)-1,10000,2),2,0),0)</f>
        <v>0</v>
      </c>
      <c r="K1042" t="e">
        <f t="shared" ca="1" si="98"/>
        <v>#VALUE!</v>
      </c>
      <c r="L1042" s="30">
        <f t="shared" ca="1" si="99"/>
        <v>72.190257922984912</v>
      </c>
      <c r="N1042" t="e">
        <f t="shared" ca="1" si="100"/>
        <v>#VALUE!</v>
      </c>
      <c r="O1042">
        <f t="shared" ca="1" si="101"/>
        <v>-5.5869044416507585E-4</v>
      </c>
      <c r="AE1042">
        <f ca="1">VLOOKUP($B1042,OFFSET(Input!$A$1,0,MATCH(Index!AE$6&amp;" Index",Input!$1:$1,0)-1,10000,2),2,0)</f>
        <v>11.01</v>
      </c>
    </row>
    <row r="1043" spans="2:31" x14ac:dyDescent="0.25">
      <c r="B1043" s="2">
        <v>39031</v>
      </c>
      <c r="C1043">
        <f t="shared" ca="1" si="96"/>
        <v>0</v>
      </c>
      <c r="D1043">
        <f t="shared" ca="1" si="97"/>
        <v>0</v>
      </c>
      <c r="E1043" t="str">
        <f ca="1">IF($B1043&lt;VLOOKUP(E$6&amp;" Equity",Param,4,0),"",IFERROR(VLOOKUP($B1043,OFFSET(Input!$A$1,0,MATCH(Index!E$6&amp;" Equity",Input!$1:$1,0)-1,10000,2),2,0),E1042))</f>
        <v/>
      </c>
      <c r="F1043" s="33">
        <v>89.89</v>
      </c>
      <c r="H1043">
        <f ca="1">IFERROR(VLOOKUP($B1043,OFFSET(Input!$A$1,0,MATCH(Index!H$6,Input!$1:$1,0)-1,10000,2),2,0),0)</f>
        <v>0</v>
      </c>
      <c r="I1043">
        <f ca="1">IFERROR(VLOOKUP($B1043,OFFSET(Input!$A$1,0,MATCH(Index!I$6,Input!$1:$1,0)-1,10000,2),2,0),0)</f>
        <v>0</v>
      </c>
      <c r="K1043" t="e">
        <f t="shared" ca="1" si="98"/>
        <v>#VALUE!</v>
      </c>
      <c r="L1043" s="30">
        <f t="shared" ca="1" si="99"/>
        <v>72.529141440674124</v>
      </c>
      <c r="N1043" t="e">
        <f t="shared" ca="1" si="100"/>
        <v>#VALUE!</v>
      </c>
      <c r="O1043">
        <f t="shared" ca="1" si="101"/>
        <v>4.6833270258033232E-3</v>
      </c>
      <c r="AE1043">
        <f ca="1">VLOOKUP($B1043,OFFSET(Input!$A$1,0,MATCH(Index!AE$6&amp;" Index",Input!$1:$1,0)-1,10000,2),2,0)</f>
        <v>10.79</v>
      </c>
    </row>
    <row r="1044" spans="2:31" x14ac:dyDescent="0.25">
      <c r="B1044" s="2">
        <v>39034</v>
      </c>
      <c r="C1044">
        <f t="shared" ca="1" si="96"/>
        <v>0</v>
      </c>
      <c r="D1044">
        <f t="shared" ca="1" si="97"/>
        <v>0</v>
      </c>
      <c r="E1044" t="str">
        <f ca="1">IF($B1044&lt;VLOOKUP(E$6&amp;" Equity",Param,4,0),"",IFERROR(VLOOKUP($B1044,OFFSET(Input!$A$1,0,MATCH(Index!E$6&amp;" Equity",Input!$1:$1,0)-1,10000,2),2,0),E1043))</f>
        <v/>
      </c>
      <c r="F1044" s="33">
        <v>89.76</v>
      </c>
      <c r="H1044">
        <f ca="1">IFERROR(VLOOKUP($B1044,OFFSET(Input!$A$1,0,MATCH(Index!H$6,Input!$1:$1,0)-1,10000,2),2,0),0)</f>
        <v>0</v>
      </c>
      <c r="I1044">
        <f ca="1">IFERROR(VLOOKUP($B1044,OFFSET(Input!$A$1,0,MATCH(Index!I$6,Input!$1:$1,0)-1,10000,2),2,0),0)</f>
        <v>0</v>
      </c>
      <c r="K1044" t="e">
        <f t="shared" ca="1" si="98"/>
        <v>#VALUE!</v>
      </c>
      <c r="L1044" s="30">
        <f t="shared" ca="1" si="99"/>
        <v>72.42424892329413</v>
      </c>
      <c r="N1044" t="e">
        <f t="shared" ca="1" si="100"/>
        <v>#VALUE!</v>
      </c>
      <c r="O1044">
        <f t="shared" ca="1" si="101"/>
        <v>-1.4472588109217745E-3</v>
      </c>
      <c r="AE1044">
        <f ca="1">VLOOKUP($B1044,OFFSET(Input!$A$1,0,MATCH(Index!AE$6&amp;" Index",Input!$1:$1,0)-1,10000,2),2,0)</f>
        <v>10.86</v>
      </c>
    </row>
    <row r="1045" spans="2:31" x14ac:dyDescent="0.25">
      <c r="B1045" s="2">
        <v>39035</v>
      </c>
      <c r="C1045">
        <f t="shared" ca="1" si="96"/>
        <v>0</v>
      </c>
      <c r="D1045">
        <f t="shared" ca="1" si="97"/>
        <v>0</v>
      </c>
      <c r="E1045" t="str">
        <f ca="1">IF($B1045&lt;VLOOKUP(E$6&amp;" Equity",Param,4,0),"",IFERROR(VLOOKUP($B1045,OFFSET(Input!$A$1,0,MATCH(Index!E$6&amp;" Equity",Input!$1:$1,0)-1,10000,2),2,0),E1044))</f>
        <v/>
      </c>
      <c r="F1045" s="33">
        <v>90.18</v>
      </c>
      <c r="H1045">
        <f ca="1">IFERROR(VLOOKUP($B1045,OFFSET(Input!$A$1,0,MATCH(Index!H$6,Input!$1:$1,0)-1,10000,2),2,0),0)</f>
        <v>0</v>
      </c>
      <c r="I1045">
        <f ca="1">IFERROR(VLOOKUP($B1045,OFFSET(Input!$A$1,0,MATCH(Index!I$6,Input!$1:$1,0)-1,10000,2),2,0),0)</f>
        <v>0</v>
      </c>
      <c r="K1045" t="e">
        <f t="shared" ca="1" si="98"/>
        <v>#VALUE!</v>
      </c>
      <c r="L1045" s="30">
        <f t="shared" ca="1" si="99"/>
        <v>72.763132440983341</v>
      </c>
      <c r="N1045" t="e">
        <f t="shared" ca="1" si="100"/>
        <v>#VALUE!</v>
      </c>
      <c r="O1045">
        <f t="shared" ca="1" si="101"/>
        <v>4.6682312185519007E-3</v>
      </c>
      <c r="AE1045">
        <f ca="1">VLOOKUP($B1045,OFFSET(Input!$A$1,0,MATCH(Index!AE$6&amp;" Index",Input!$1:$1,0)-1,10000,2),2,0)</f>
        <v>10.5</v>
      </c>
    </row>
    <row r="1046" spans="2:31" x14ac:dyDescent="0.25">
      <c r="B1046" s="2">
        <v>39036</v>
      </c>
      <c r="C1046">
        <f t="shared" ca="1" si="96"/>
        <v>0</v>
      </c>
      <c r="D1046">
        <f t="shared" ca="1" si="97"/>
        <v>0</v>
      </c>
      <c r="E1046" t="str">
        <f ca="1">IF($B1046&lt;VLOOKUP(E$6&amp;" Equity",Param,4,0),"",IFERROR(VLOOKUP($B1046,OFFSET(Input!$A$1,0,MATCH(Index!E$6&amp;" Equity",Input!$1:$1,0)-1,10000,2),2,0),E1045))</f>
        <v/>
      </c>
      <c r="F1046" s="33">
        <v>89.81</v>
      </c>
      <c r="H1046">
        <f ca="1">IFERROR(VLOOKUP($B1046,OFFSET(Input!$A$1,0,MATCH(Index!H$6,Input!$1:$1,0)-1,10000,2),2,0),0)</f>
        <v>0</v>
      </c>
      <c r="I1046">
        <f ca="1">IFERROR(VLOOKUP($B1046,OFFSET(Input!$A$1,0,MATCH(Index!I$6,Input!$1:$1,0)-1,10000,2),2,0),0)</f>
        <v>0</v>
      </c>
      <c r="K1046" t="e">
        <f t="shared" ca="1" si="98"/>
        <v>#VALUE!</v>
      </c>
      <c r="L1046" s="30">
        <f t="shared" ca="1" si="99"/>
        <v>72.464592199209505</v>
      </c>
      <c r="N1046" t="e">
        <f t="shared" ca="1" si="100"/>
        <v>#VALUE!</v>
      </c>
      <c r="O1046">
        <f t="shared" ca="1" si="101"/>
        <v>-4.1113453100798296E-3</v>
      </c>
      <c r="AE1046">
        <f ca="1">VLOOKUP($B1046,OFFSET(Input!$A$1,0,MATCH(Index!AE$6&amp;" Index",Input!$1:$1,0)-1,10000,2),2,0)</f>
        <v>10.31</v>
      </c>
    </row>
    <row r="1047" spans="2:31" x14ac:dyDescent="0.25">
      <c r="B1047" s="2">
        <v>39037</v>
      </c>
      <c r="C1047">
        <f t="shared" ca="1" si="96"/>
        <v>0</v>
      </c>
      <c r="D1047">
        <f t="shared" ca="1" si="97"/>
        <v>0</v>
      </c>
      <c r="E1047" t="str">
        <f ca="1">IF($B1047&lt;VLOOKUP(E$6&amp;" Equity",Param,4,0),"",IFERROR(VLOOKUP($B1047,OFFSET(Input!$A$1,0,MATCH(Index!E$6&amp;" Equity",Input!$1:$1,0)-1,10000,2),2,0),E1046))</f>
        <v/>
      </c>
      <c r="F1047" s="33">
        <v>89.44</v>
      </c>
      <c r="H1047">
        <f ca="1">IFERROR(VLOOKUP($B1047,OFFSET(Input!$A$1,0,MATCH(Index!H$6,Input!$1:$1,0)-1,10000,2),2,0),0)</f>
        <v>0</v>
      </c>
      <c r="I1047">
        <f ca="1">IFERROR(VLOOKUP($B1047,OFFSET(Input!$A$1,0,MATCH(Index!I$6,Input!$1:$1,0)-1,10000,2),2,0),0)</f>
        <v>0</v>
      </c>
      <c r="K1047" t="e">
        <f t="shared" ca="1" si="98"/>
        <v>#VALUE!</v>
      </c>
      <c r="L1047" s="30">
        <f t="shared" ca="1" si="99"/>
        <v>72.16605195743567</v>
      </c>
      <c r="N1047" t="e">
        <f t="shared" ca="1" si="100"/>
        <v>#VALUE!</v>
      </c>
      <c r="O1047">
        <f t="shared" ca="1" si="101"/>
        <v>-4.1283182760693832E-3</v>
      </c>
      <c r="AE1047">
        <f ca="1">VLOOKUP($B1047,OFFSET(Input!$A$1,0,MATCH(Index!AE$6&amp;" Index",Input!$1:$1,0)-1,10000,2),2,0)</f>
        <v>10.16</v>
      </c>
    </row>
    <row r="1048" spans="2:31" x14ac:dyDescent="0.25">
      <c r="B1048" s="2">
        <v>39038</v>
      </c>
      <c r="C1048">
        <f t="shared" ca="1" si="96"/>
        <v>0</v>
      </c>
      <c r="D1048">
        <f t="shared" ca="1" si="97"/>
        <v>0</v>
      </c>
      <c r="E1048" t="str">
        <f ca="1">IF($B1048&lt;VLOOKUP(E$6&amp;" Equity",Param,4,0),"",IFERROR(VLOOKUP($B1048,OFFSET(Input!$A$1,0,MATCH(Index!E$6&amp;" Equity",Input!$1:$1,0)-1,10000,2),2,0),E1047))</f>
        <v/>
      </c>
      <c r="F1048" s="33">
        <v>89.95</v>
      </c>
      <c r="H1048">
        <f ca="1">IFERROR(VLOOKUP($B1048,OFFSET(Input!$A$1,0,MATCH(Index!H$6,Input!$1:$1,0)-1,10000,2),2,0),0)</f>
        <v>0</v>
      </c>
      <c r="I1048">
        <f ca="1">IFERROR(VLOOKUP($B1048,OFFSET(Input!$A$1,0,MATCH(Index!I$6,Input!$1:$1,0)-1,10000,2),2,0),0)</f>
        <v>0</v>
      </c>
      <c r="K1048" t="e">
        <f t="shared" ca="1" si="98"/>
        <v>#VALUE!</v>
      </c>
      <c r="L1048" s="30">
        <f t="shared" ca="1" si="99"/>
        <v>72.577553371772581</v>
      </c>
      <c r="N1048" t="e">
        <f t="shared" ca="1" si="100"/>
        <v>#VALUE!</v>
      </c>
      <c r="O1048">
        <f t="shared" ca="1" si="101"/>
        <v>5.6859509897532355E-3</v>
      </c>
      <c r="AE1048">
        <f ca="1">VLOOKUP($B1048,OFFSET(Input!$A$1,0,MATCH(Index!AE$6&amp;" Index",Input!$1:$1,0)-1,10000,2),2,0)</f>
        <v>10.050000000000001</v>
      </c>
    </row>
    <row r="1049" spans="2:31" x14ac:dyDescent="0.25">
      <c r="B1049" s="2">
        <v>39041</v>
      </c>
      <c r="C1049">
        <f t="shared" ca="1" si="96"/>
        <v>0</v>
      </c>
      <c r="D1049">
        <f t="shared" ca="1" si="97"/>
        <v>0</v>
      </c>
      <c r="E1049" t="str">
        <f ca="1">IF($B1049&lt;VLOOKUP(E$6&amp;" Equity",Param,4,0),"",IFERROR(VLOOKUP($B1049,OFFSET(Input!$A$1,0,MATCH(Index!E$6&amp;" Equity",Input!$1:$1,0)-1,10000,2),2,0),E1048))</f>
        <v/>
      </c>
      <c r="F1049" s="33">
        <v>90.06</v>
      </c>
      <c r="H1049">
        <f ca="1">IFERROR(VLOOKUP($B1049,OFFSET(Input!$A$1,0,MATCH(Index!H$6,Input!$1:$1,0)-1,10000,2),2,0),0)</f>
        <v>0</v>
      </c>
      <c r="I1049">
        <f ca="1">IFERROR(VLOOKUP($B1049,OFFSET(Input!$A$1,0,MATCH(Index!I$6,Input!$1:$1,0)-1,10000,2),2,0),0)</f>
        <v>0</v>
      </c>
      <c r="K1049" t="e">
        <f t="shared" ca="1" si="98"/>
        <v>#VALUE!</v>
      </c>
      <c r="L1049" s="30">
        <f t="shared" ca="1" si="99"/>
        <v>72.666308578786428</v>
      </c>
      <c r="N1049" t="e">
        <f t="shared" ca="1" si="100"/>
        <v>#VALUE!</v>
      </c>
      <c r="O1049">
        <f t="shared" ca="1" si="101"/>
        <v>1.2221544768834726E-3</v>
      </c>
      <c r="AE1049">
        <f ca="1">VLOOKUP($B1049,OFFSET(Input!$A$1,0,MATCH(Index!AE$6&amp;" Index",Input!$1:$1,0)-1,10000,2),2,0)</f>
        <v>9.9700000000000006</v>
      </c>
    </row>
    <row r="1050" spans="2:31" x14ac:dyDescent="0.25">
      <c r="B1050" s="2">
        <v>39042</v>
      </c>
      <c r="C1050">
        <f t="shared" ca="1" si="96"/>
        <v>0</v>
      </c>
      <c r="D1050">
        <f t="shared" ca="1" si="97"/>
        <v>0</v>
      </c>
      <c r="E1050" t="str">
        <f ca="1">IF($B1050&lt;VLOOKUP(E$6&amp;" Equity",Param,4,0),"",IFERROR(VLOOKUP($B1050,OFFSET(Input!$A$1,0,MATCH(Index!E$6&amp;" Equity",Input!$1:$1,0)-1,10000,2),2,0),E1049))</f>
        <v/>
      </c>
      <c r="F1050" s="33">
        <v>90.32</v>
      </c>
      <c r="H1050">
        <f ca="1">IFERROR(VLOOKUP($B1050,OFFSET(Input!$A$1,0,MATCH(Index!H$6,Input!$1:$1,0)-1,10000,2),2,0),0)</f>
        <v>0</v>
      </c>
      <c r="I1050">
        <f ca="1">IFERROR(VLOOKUP($B1050,OFFSET(Input!$A$1,0,MATCH(Index!I$6,Input!$1:$1,0)-1,10000,2),2,0),0)</f>
        <v>0</v>
      </c>
      <c r="K1050" t="e">
        <f t="shared" ca="1" si="98"/>
        <v>#VALUE!</v>
      </c>
      <c r="L1050" s="30">
        <f t="shared" ca="1" si="99"/>
        <v>72.876093613546402</v>
      </c>
      <c r="N1050" t="e">
        <f t="shared" ca="1" si="100"/>
        <v>#VALUE!</v>
      </c>
      <c r="O1050">
        <f t="shared" ca="1" si="101"/>
        <v>2.8828049679808622E-3</v>
      </c>
      <c r="AE1050">
        <f ca="1">VLOOKUP($B1050,OFFSET(Input!$A$1,0,MATCH(Index!AE$6&amp;" Index",Input!$1:$1,0)-1,10000,2),2,0)</f>
        <v>9.9</v>
      </c>
    </row>
    <row r="1051" spans="2:31" x14ac:dyDescent="0.25">
      <c r="B1051" s="2">
        <v>39043</v>
      </c>
      <c r="C1051">
        <f t="shared" ca="1" si="96"/>
        <v>0</v>
      </c>
      <c r="D1051">
        <f t="shared" ca="1" si="97"/>
        <v>0</v>
      </c>
      <c r="E1051" t="str">
        <f ca="1">IF($B1051&lt;VLOOKUP(E$6&amp;" Equity",Param,4,0),"",IFERROR(VLOOKUP($B1051,OFFSET(Input!$A$1,0,MATCH(Index!E$6&amp;" Equity",Input!$1:$1,0)-1,10000,2),2,0),E1050))</f>
        <v/>
      </c>
      <c r="F1051" s="33">
        <v>90.46</v>
      </c>
      <c r="H1051">
        <f ca="1">IFERROR(VLOOKUP($B1051,OFFSET(Input!$A$1,0,MATCH(Index!H$6,Input!$1:$1,0)-1,10000,2),2,0),0)</f>
        <v>0</v>
      </c>
      <c r="I1051">
        <f ca="1">IFERROR(VLOOKUP($B1051,OFFSET(Input!$A$1,0,MATCH(Index!I$6,Input!$1:$1,0)-1,10000,2),2,0),0)</f>
        <v>0</v>
      </c>
      <c r="K1051" t="e">
        <f t="shared" ca="1" si="98"/>
        <v>#VALUE!</v>
      </c>
      <c r="L1051" s="30">
        <f t="shared" ca="1" si="99"/>
        <v>72.989054786109463</v>
      </c>
      <c r="N1051" t="e">
        <f t="shared" ca="1" si="100"/>
        <v>#VALUE!</v>
      </c>
      <c r="O1051">
        <f t="shared" ca="1" si="101"/>
        <v>1.5488442082904703E-3</v>
      </c>
      <c r="AE1051">
        <f ca="1">VLOOKUP($B1051,OFFSET(Input!$A$1,0,MATCH(Index!AE$6&amp;" Index",Input!$1:$1,0)-1,10000,2),2,0)</f>
        <v>10.14</v>
      </c>
    </row>
    <row r="1052" spans="2:31" x14ac:dyDescent="0.25">
      <c r="B1052" s="2">
        <v>39045</v>
      </c>
      <c r="C1052">
        <f t="shared" ca="1" si="96"/>
        <v>0</v>
      </c>
      <c r="D1052">
        <f t="shared" ca="1" si="97"/>
        <v>0</v>
      </c>
      <c r="E1052" t="str">
        <f ca="1">IF($B1052&lt;VLOOKUP(E$6&amp;" Equity",Param,4,0),"",IFERROR(VLOOKUP($B1052,OFFSET(Input!$A$1,0,MATCH(Index!E$6&amp;" Equity",Input!$1:$1,0)-1,10000,2),2,0),E1051))</f>
        <v/>
      </c>
      <c r="F1052" s="33">
        <v>90.68</v>
      </c>
      <c r="H1052">
        <f ca="1">IFERROR(VLOOKUP($B1052,OFFSET(Input!$A$1,0,MATCH(Index!H$6,Input!$1:$1,0)-1,10000,2),2,0),0)</f>
        <v>0</v>
      </c>
      <c r="I1052">
        <f ca="1">IFERROR(VLOOKUP($B1052,OFFSET(Input!$A$1,0,MATCH(Index!I$6,Input!$1:$1,0)-1,10000,2),2,0),0)</f>
        <v>0</v>
      </c>
      <c r="K1052" t="e">
        <f t="shared" ca="1" si="98"/>
        <v>#VALUE!</v>
      </c>
      <c r="L1052" s="30">
        <f t="shared" ca="1" si="99"/>
        <v>73.166565200137143</v>
      </c>
      <c r="N1052" t="e">
        <f t="shared" ca="1" si="100"/>
        <v>#VALUE!</v>
      </c>
      <c r="O1052">
        <f t="shared" ca="1" si="101"/>
        <v>2.4290615896312142E-3</v>
      </c>
      <c r="AE1052">
        <f ca="1">VLOOKUP($B1052,OFFSET(Input!$A$1,0,MATCH(Index!AE$6&amp;" Index",Input!$1:$1,0)-1,10000,2),2,0)</f>
        <v>10.73</v>
      </c>
    </row>
    <row r="1053" spans="2:31" x14ac:dyDescent="0.25">
      <c r="B1053" s="2">
        <v>39048</v>
      </c>
      <c r="C1053">
        <f t="shared" ca="1" si="96"/>
        <v>0</v>
      </c>
      <c r="D1053">
        <f t="shared" ca="1" si="97"/>
        <v>0</v>
      </c>
      <c r="E1053" t="str">
        <f ca="1">IF($B1053&lt;VLOOKUP(E$6&amp;" Equity",Param,4,0),"",IFERROR(VLOOKUP($B1053,OFFSET(Input!$A$1,0,MATCH(Index!E$6&amp;" Equity",Input!$1:$1,0)-1,10000,2),2,0),E1052))</f>
        <v/>
      </c>
      <c r="F1053" s="33">
        <v>90.91</v>
      </c>
      <c r="H1053">
        <f ca="1">IFERROR(VLOOKUP($B1053,OFFSET(Input!$A$1,0,MATCH(Index!H$6,Input!$1:$1,0)-1,10000,2),2,0),0)</f>
        <v>0</v>
      </c>
      <c r="I1053">
        <f ca="1">IFERROR(VLOOKUP($B1053,OFFSET(Input!$A$1,0,MATCH(Index!I$6,Input!$1:$1,0)-1,10000,2),2,0),0)</f>
        <v>0</v>
      </c>
      <c r="K1053" t="e">
        <f t="shared" ca="1" si="98"/>
        <v>#VALUE!</v>
      </c>
      <c r="L1053" s="30">
        <f t="shared" ca="1" si="99"/>
        <v>73.352144269347889</v>
      </c>
      <c r="N1053" t="e">
        <f t="shared" ca="1" si="100"/>
        <v>#VALUE!</v>
      </c>
      <c r="O1053">
        <f t="shared" ca="1" si="101"/>
        <v>2.5331804944384371E-3</v>
      </c>
      <c r="AE1053">
        <f ca="1">VLOOKUP($B1053,OFFSET(Input!$A$1,0,MATCH(Index!AE$6&amp;" Index",Input!$1:$1,0)-1,10000,2),2,0)</f>
        <v>12.3</v>
      </c>
    </row>
    <row r="1054" spans="2:31" x14ac:dyDescent="0.25">
      <c r="B1054" s="2">
        <v>39049</v>
      </c>
      <c r="C1054">
        <f t="shared" ca="1" si="96"/>
        <v>0</v>
      </c>
      <c r="D1054">
        <f t="shared" ca="1" si="97"/>
        <v>0</v>
      </c>
      <c r="E1054" t="str">
        <f ca="1">IF($B1054&lt;VLOOKUP(E$6&amp;" Equity",Param,4,0),"",IFERROR(VLOOKUP($B1054,OFFSET(Input!$A$1,0,MATCH(Index!E$6&amp;" Equity",Input!$1:$1,0)-1,10000,2),2,0),E1053))</f>
        <v/>
      </c>
      <c r="F1054" s="33">
        <v>91.15</v>
      </c>
      <c r="H1054">
        <f ca="1">IFERROR(VLOOKUP($B1054,OFFSET(Input!$A$1,0,MATCH(Index!H$6,Input!$1:$1,0)-1,10000,2),2,0),0)</f>
        <v>0</v>
      </c>
      <c r="I1054">
        <f ca="1">IFERROR(VLOOKUP($B1054,OFFSET(Input!$A$1,0,MATCH(Index!I$6,Input!$1:$1,0)-1,10000,2),2,0),0)</f>
        <v>0</v>
      </c>
      <c r="K1054" t="e">
        <f t="shared" ca="1" si="98"/>
        <v>#VALUE!</v>
      </c>
      <c r="L1054" s="30">
        <f t="shared" ca="1" si="99"/>
        <v>73.54579199374173</v>
      </c>
      <c r="N1054" t="e">
        <f t="shared" ca="1" si="100"/>
        <v>#VALUE!</v>
      </c>
      <c r="O1054">
        <f t="shared" ca="1" si="101"/>
        <v>2.6364949909052286E-3</v>
      </c>
      <c r="AE1054">
        <f ca="1">VLOOKUP($B1054,OFFSET(Input!$A$1,0,MATCH(Index!AE$6&amp;" Index",Input!$1:$1,0)-1,10000,2),2,0)</f>
        <v>11.62</v>
      </c>
    </row>
    <row r="1055" spans="2:31" x14ac:dyDescent="0.25">
      <c r="B1055" s="2">
        <v>39050</v>
      </c>
      <c r="C1055">
        <f t="shared" ca="1" si="96"/>
        <v>0</v>
      </c>
      <c r="D1055">
        <f t="shared" ca="1" si="97"/>
        <v>0</v>
      </c>
      <c r="E1055" t="str">
        <f ca="1">IF($B1055&lt;VLOOKUP(E$6&amp;" Equity",Param,4,0),"",IFERROR(VLOOKUP($B1055,OFFSET(Input!$A$1,0,MATCH(Index!E$6&amp;" Equity",Input!$1:$1,0)-1,10000,2),2,0),E1054))</f>
        <v/>
      </c>
      <c r="F1055" s="33">
        <v>90.94</v>
      </c>
      <c r="H1055">
        <f ca="1">IFERROR(VLOOKUP($B1055,OFFSET(Input!$A$1,0,MATCH(Index!H$6,Input!$1:$1,0)-1,10000,2),2,0),0)</f>
        <v>0</v>
      </c>
      <c r="I1055">
        <f ca="1">IFERROR(VLOOKUP($B1055,OFFSET(Input!$A$1,0,MATCH(Index!I$6,Input!$1:$1,0)-1,10000,2),2,0),0)</f>
        <v>0</v>
      </c>
      <c r="K1055" t="e">
        <f t="shared" ca="1" si="98"/>
        <v>#VALUE!</v>
      </c>
      <c r="L1055" s="30">
        <f t="shared" ca="1" si="99"/>
        <v>73.376350234897117</v>
      </c>
      <c r="N1055" t="e">
        <f t="shared" ca="1" si="100"/>
        <v>#VALUE!</v>
      </c>
      <c r="O1055">
        <f t="shared" ca="1" si="101"/>
        <v>-2.306552727807686E-3</v>
      </c>
      <c r="AE1055">
        <f ca="1">VLOOKUP($B1055,OFFSET(Input!$A$1,0,MATCH(Index!AE$6&amp;" Index",Input!$1:$1,0)-1,10000,2),2,0)</f>
        <v>10.83</v>
      </c>
    </row>
    <row r="1056" spans="2:31" x14ac:dyDescent="0.25">
      <c r="B1056" s="2">
        <v>39051</v>
      </c>
      <c r="C1056">
        <f t="shared" ca="1" si="96"/>
        <v>0</v>
      </c>
      <c r="D1056">
        <f t="shared" ca="1" si="97"/>
        <v>0</v>
      </c>
      <c r="E1056" t="str">
        <f ca="1">IF($B1056&lt;VLOOKUP(E$6&amp;" Equity",Param,4,0),"",IFERROR(VLOOKUP($B1056,OFFSET(Input!$A$1,0,MATCH(Index!E$6&amp;" Equity",Input!$1:$1,0)-1,10000,2),2,0),E1055))</f>
        <v/>
      </c>
      <c r="F1056" s="33">
        <v>91.59</v>
      </c>
      <c r="H1056">
        <f ca="1">IFERROR(VLOOKUP($B1056,OFFSET(Input!$A$1,0,MATCH(Index!H$6,Input!$1:$1,0)-1,10000,2),2,0),0)</f>
        <v>0</v>
      </c>
      <c r="I1056">
        <f ca="1">IFERROR(VLOOKUP($B1056,OFFSET(Input!$A$1,0,MATCH(Index!I$6,Input!$1:$1,0)-1,10000,2),2,0),0)</f>
        <v>0</v>
      </c>
      <c r="K1056" t="e">
        <f t="shared" ca="1" si="98"/>
        <v>#VALUE!</v>
      </c>
      <c r="L1056" s="30">
        <f t="shared" ca="1" si="99"/>
        <v>73.900812821797089</v>
      </c>
      <c r="N1056" t="e">
        <f t="shared" ca="1" si="100"/>
        <v>#VALUE!</v>
      </c>
      <c r="O1056">
        <f t="shared" ca="1" si="101"/>
        <v>7.1221470180316765E-3</v>
      </c>
      <c r="AE1056">
        <f ca="1">VLOOKUP($B1056,OFFSET(Input!$A$1,0,MATCH(Index!AE$6&amp;" Index",Input!$1:$1,0)-1,10000,2),2,0)</f>
        <v>10.91</v>
      </c>
    </row>
    <row r="1057" spans="2:31" x14ac:dyDescent="0.25">
      <c r="B1057" s="2">
        <v>39052</v>
      </c>
      <c r="C1057">
        <f t="shared" ca="1" si="96"/>
        <v>1</v>
      </c>
      <c r="D1057">
        <f t="shared" ca="1" si="97"/>
        <v>0</v>
      </c>
      <c r="E1057" t="str">
        <f ca="1">IF($B1057&lt;VLOOKUP(E$6&amp;" Equity",Param,4,0),"",IFERROR(VLOOKUP($B1057,OFFSET(Input!$A$1,0,MATCH(Index!E$6&amp;" Equity",Input!$1:$1,0)-1,10000,2),2,0),E1056))</f>
        <v/>
      </c>
      <c r="F1057" s="33">
        <v>91.48</v>
      </c>
      <c r="H1057">
        <f ca="1">IFERROR(VLOOKUP($B1057,OFFSET(Input!$A$1,0,MATCH(Index!H$6,Input!$1:$1,0)-1,10000,2),2,0),0)</f>
        <v>0</v>
      </c>
      <c r="I1057">
        <f ca="1">IFERROR(VLOOKUP($B1057,OFFSET(Input!$A$1,0,MATCH(Index!I$6,Input!$1:$1,0)-1,10000,2),2,0),0)</f>
        <v>0.34212599999999999</v>
      </c>
      <c r="K1057" t="e">
        <f t="shared" ca="1" si="98"/>
        <v>#VALUE!</v>
      </c>
      <c r="L1057" s="30">
        <f t="shared" ca="1" si="99"/>
        <v>74.088107287099774</v>
      </c>
      <c r="N1057" t="e">
        <f t="shared" ca="1" si="100"/>
        <v>#VALUE!</v>
      </c>
      <c r="O1057">
        <f t="shared" ca="1" si="101"/>
        <v>2.5311971350807597E-3</v>
      </c>
      <c r="AE1057">
        <f ca="1">VLOOKUP($B1057,OFFSET(Input!$A$1,0,MATCH(Index!AE$6&amp;" Index",Input!$1:$1,0)-1,10000,2),2,0)</f>
        <v>11.66</v>
      </c>
    </row>
    <row r="1058" spans="2:31" x14ac:dyDescent="0.25">
      <c r="B1058" s="2">
        <v>39055</v>
      </c>
      <c r="C1058">
        <f t="shared" ca="1" si="96"/>
        <v>0</v>
      </c>
      <c r="D1058">
        <f t="shared" ca="1" si="97"/>
        <v>1</v>
      </c>
      <c r="E1058" t="str">
        <f ca="1">IF($B1058&lt;VLOOKUP(E$6&amp;" Equity",Param,4,0),"",IFERROR(VLOOKUP($B1058,OFFSET(Input!$A$1,0,MATCH(Index!E$6&amp;" Equity",Input!$1:$1,0)-1,10000,2),2,0),E1057))</f>
        <v/>
      </c>
      <c r="F1058" s="33">
        <v>91.56</v>
      </c>
      <c r="H1058">
        <f ca="1">IFERROR(VLOOKUP($B1058,OFFSET(Input!$A$1,0,MATCH(Index!H$6,Input!$1:$1,0)-1,10000,2),2,0),0)</f>
        <v>0</v>
      </c>
      <c r="I1058">
        <f ca="1">IFERROR(VLOOKUP($B1058,OFFSET(Input!$A$1,0,MATCH(Index!I$6,Input!$1:$1,0)-1,10000,2),2,0),0)</f>
        <v>0</v>
      </c>
      <c r="K1058" t="e">
        <f t="shared" ca="1" si="98"/>
        <v>#VALUE!</v>
      </c>
      <c r="L1058" s="30">
        <f t="shared" ca="1" si="99"/>
        <v>74.152897936235846</v>
      </c>
      <c r="N1058" t="e">
        <f t="shared" ca="1" si="100"/>
        <v>#VALUE!</v>
      </c>
      <c r="O1058">
        <f t="shared" ca="1" si="101"/>
        <v>8.7412592978559803E-4</v>
      </c>
      <c r="AE1058">
        <f ca="1">VLOOKUP($B1058,OFFSET(Input!$A$1,0,MATCH(Index!AE$6&amp;" Index",Input!$1:$1,0)-1,10000,2),2,0)</f>
        <v>11.23</v>
      </c>
    </row>
    <row r="1059" spans="2:31" x14ac:dyDescent="0.25">
      <c r="B1059" s="2">
        <v>39056</v>
      </c>
      <c r="C1059">
        <f t="shared" ca="1" si="96"/>
        <v>0</v>
      </c>
      <c r="D1059">
        <f t="shared" ca="1" si="97"/>
        <v>2</v>
      </c>
      <c r="E1059" t="str">
        <f ca="1">IF($B1059&lt;VLOOKUP(E$6&amp;" Equity",Param,4,0),"",IFERROR(VLOOKUP($B1059,OFFSET(Input!$A$1,0,MATCH(Index!E$6&amp;" Equity",Input!$1:$1,0)-1,10000,2),2,0),E1058))</f>
        <v/>
      </c>
      <c r="F1059" s="33">
        <v>91.16</v>
      </c>
      <c r="H1059">
        <f ca="1">IFERROR(VLOOKUP($B1059,OFFSET(Input!$A$1,0,MATCH(Index!H$6,Input!$1:$1,0)-1,10000,2),2,0),0)</f>
        <v>0</v>
      </c>
      <c r="I1059">
        <f ca="1">IFERROR(VLOOKUP($B1059,OFFSET(Input!$A$1,0,MATCH(Index!I$6,Input!$1:$1,0)-1,10000,2),2,0),0)</f>
        <v>0</v>
      </c>
      <c r="K1059" t="e">
        <f t="shared" ca="1" si="98"/>
        <v>#VALUE!</v>
      </c>
      <c r="L1059" s="30">
        <f t="shared" ca="1" si="99"/>
        <v>73.828944690555474</v>
      </c>
      <c r="N1059" t="e">
        <f t="shared" ca="1" si="100"/>
        <v>#VALUE!</v>
      </c>
      <c r="O1059">
        <f t="shared" ca="1" si="101"/>
        <v>-4.3782907068824822E-3</v>
      </c>
      <c r="AE1059">
        <f ca="1">VLOOKUP($B1059,OFFSET(Input!$A$1,0,MATCH(Index!AE$6&amp;" Index",Input!$1:$1,0)-1,10000,2),2,0)</f>
        <v>11.27</v>
      </c>
    </row>
    <row r="1060" spans="2:31" x14ac:dyDescent="0.25">
      <c r="B1060" s="2">
        <v>39057</v>
      </c>
      <c r="C1060">
        <f t="shared" ca="1" si="96"/>
        <v>0</v>
      </c>
      <c r="D1060">
        <f t="shared" ca="1" si="97"/>
        <v>3</v>
      </c>
      <c r="E1060" t="str">
        <f ca="1">IF($B1060&lt;VLOOKUP(E$6&amp;" Equity",Param,4,0),"",IFERROR(VLOOKUP($B1060,OFFSET(Input!$A$1,0,MATCH(Index!E$6&amp;" Equity",Input!$1:$1,0)-1,10000,2),2,0),E1059))</f>
        <v/>
      </c>
      <c r="F1060" s="33">
        <v>90.94</v>
      </c>
      <c r="H1060">
        <f ca="1">IFERROR(VLOOKUP($B1060,OFFSET(Input!$A$1,0,MATCH(Index!H$6,Input!$1:$1,0)-1,10000,2),2,0),0)</f>
        <v>0</v>
      </c>
      <c r="I1060">
        <f ca="1">IFERROR(VLOOKUP($B1060,OFFSET(Input!$A$1,0,MATCH(Index!I$6,Input!$1:$1,0)-1,10000,2),2,0),0)</f>
        <v>0</v>
      </c>
      <c r="K1060" t="e">
        <f t="shared" ca="1" si="98"/>
        <v>#VALUE!</v>
      </c>
      <c r="L1060" s="30">
        <f t="shared" ca="1" si="99"/>
        <v>73.650770405431274</v>
      </c>
      <c r="N1060" t="e">
        <f t="shared" ca="1" si="100"/>
        <v>#VALUE!</v>
      </c>
      <c r="O1060">
        <f t="shared" ca="1" si="101"/>
        <v>-2.4162559806189987E-3</v>
      </c>
      <c r="AE1060">
        <f ca="1">VLOOKUP($B1060,OFFSET(Input!$A$1,0,MATCH(Index!AE$6&amp;" Index",Input!$1:$1,0)-1,10000,2),2,0)</f>
        <v>11.33</v>
      </c>
    </row>
    <row r="1061" spans="2:31" x14ac:dyDescent="0.25">
      <c r="B1061" s="2">
        <v>39058</v>
      </c>
      <c r="C1061">
        <f t="shared" ca="1" si="96"/>
        <v>0</v>
      </c>
      <c r="D1061">
        <f t="shared" ca="1" si="97"/>
        <v>4</v>
      </c>
      <c r="E1061" t="str">
        <f ca="1">IF($B1061&lt;VLOOKUP(E$6&amp;" Equity",Param,4,0),"",IFERROR(VLOOKUP($B1061,OFFSET(Input!$A$1,0,MATCH(Index!E$6&amp;" Equity",Input!$1:$1,0)-1,10000,2),2,0),E1060))</f>
        <v/>
      </c>
      <c r="F1061" s="33">
        <v>90.9</v>
      </c>
      <c r="H1061">
        <f ca="1">IFERROR(VLOOKUP($B1061,OFFSET(Input!$A$1,0,MATCH(Index!H$6,Input!$1:$1,0)-1,10000,2),2,0),0)</f>
        <v>0</v>
      </c>
      <c r="I1061">
        <f ca="1">IFERROR(VLOOKUP($B1061,OFFSET(Input!$A$1,0,MATCH(Index!I$6,Input!$1:$1,0)-1,10000,2),2,0),0)</f>
        <v>0</v>
      </c>
      <c r="K1061" t="e">
        <f t="shared" ca="1" si="98"/>
        <v>#VALUE!</v>
      </c>
      <c r="L1061" s="30">
        <f t="shared" ca="1" si="99"/>
        <v>73.618375080863245</v>
      </c>
      <c r="N1061" t="e">
        <f t="shared" ca="1" si="100"/>
        <v>#VALUE!</v>
      </c>
      <c r="O1061">
        <f t="shared" ca="1" si="101"/>
        <v>-4.3994721343124126E-4</v>
      </c>
      <c r="AE1061">
        <f ca="1">VLOOKUP($B1061,OFFSET(Input!$A$1,0,MATCH(Index!AE$6&amp;" Index",Input!$1:$1,0)-1,10000,2),2,0)</f>
        <v>12.67</v>
      </c>
    </row>
    <row r="1062" spans="2:31" x14ac:dyDescent="0.25">
      <c r="B1062" s="2">
        <v>39059</v>
      </c>
      <c r="C1062">
        <f t="shared" ca="1" si="96"/>
        <v>0</v>
      </c>
      <c r="D1062">
        <f t="shared" ca="1" si="97"/>
        <v>5</v>
      </c>
      <c r="E1062" t="str">
        <f ca="1">IF($B1062&lt;VLOOKUP(E$6&amp;" Equity",Param,4,0),"",IFERROR(VLOOKUP($B1062,OFFSET(Input!$A$1,0,MATCH(Index!E$6&amp;" Equity",Input!$1:$1,0)-1,10000,2),2,0),E1061))</f>
        <v/>
      </c>
      <c r="F1062" s="33">
        <v>90.2</v>
      </c>
      <c r="H1062">
        <f ca="1">IFERROR(VLOOKUP($B1062,OFFSET(Input!$A$1,0,MATCH(Index!H$6,Input!$1:$1,0)-1,10000,2),2,0),0)</f>
        <v>0</v>
      </c>
      <c r="I1062">
        <f ca="1">IFERROR(VLOOKUP($B1062,OFFSET(Input!$A$1,0,MATCH(Index!I$6,Input!$1:$1,0)-1,10000,2),2,0),0)</f>
        <v>0</v>
      </c>
      <c r="K1062" t="e">
        <f t="shared" ca="1" si="98"/>
        <v>#VALUE!</v>
      </c>
      <c r="L1062" s="30">
        <f t="shared" ca="1" si="99"/>
        <v>73.051456900922602</v>
      </c>
      <c r="N1062" t="e">
        <f t="shared" ca="1" si="100"/>
        <v>#VALUE!</v>
      </c>
      <c r="O1062">
        <f t="shared" ca="1" si="101"/>
        <v>-7.7305741148552326E-3</v>
      </c>
      <c r="AE1062">
        <f ca="1">VLOOKUP($B1062,OFFSET(Input!$A$1,0,MATCH(Index!AE$6&amp;" Index",Input!$1:$1,0)-1,10000,2),2,0)</f>
        <v>12.07</v>
      </c>
    </row>
    <row r="1063" spans="2:31" x14ac:dyDescent="0.25">
      <c r="B1063" s="2">
        <v>39062</v>
      </c>
      <c r="C1063">
        <f t="shared" ca="1" si="96"/>
        <v>0</v>
      </c>
      <c r="D1063">
        <f t="shared" ca="1" si="97"/>
        <v>0</v>
      </c>
      <c r="E1063" t="str">
        <f ca="1">IF($B1063&lt;VLOOKUP(E$6&amp;" Equity",Param,4,0),"",IFERROR(VLOOKUP($B1063,OFFSET(Input!$A$1,0,MATCH(Index!E$6&amp;" Equity",Input!$1:$1,0)-1,10000,2),2,0),E1062))</f>
        <v/>
      </c>
      <c r="F1063" s="33">
        <v>90.63</v>
      </c>
      <c r="H1063">
        <f ca="1">IFERROR(VLOOKUP($B1063,OFFSET(Input!$A$1,0,MATCH(Index!H$6,Input!$1:$1,0)-1,10000,2),2,0),0)</f>
        <v>0</v>
      </c>
      <c r="I1063">
        <f ca="1">IFERROR(VLOOKUP($B1063,OFFSET(Input!$A$1,0,MATCH(Index!I$6,Input!$1:$1,0)-1,10000,2),2,0),0)</f>
        <v>0</v>
      </c>
      <c r="K1063" t="e">
        <f t="shared" ca="1" si="98"/>
        <v>#VALUE!</v>
      </c>
      <c r="L1063" s="30">
        <f t="shared" ca="1" si="99"/>
        <v>73.399706640028981</v>
      </c>
      <c r="N1063" t="e">
        <f t="shared" ca="1" si="100"/>
        <v>#VALUE!</v>
      </c>
      <c r="O1063">
        <f t="shared" ca="1" si="101"/>
        <v>4.7558569981122189E-3</v>
      </c>
      <c r="AE1063">
        <f ca="1">VLOOKUP($B1063,OFFSET(Input!$A$1,0,MATCH(Index!AE$6&amp;" Index",Input!$1:$1,0)-1,10000,2),2,0)</f>
        <v>10.71</v>
      </c>
    </row>
    <row r="1064" spans="2:31" x14ac:dyDescent="0.25">
      <c r="B1064" s="2">
        <v>39063</v>
      </c>
      <c r="C1064">
        <f t="shared" ca="1" si="96"/>
        <v>0</v>
      </c>
      <c r="D1064">
        <f t="shared" ca="1" si="97"/>
        <v>0</v>
      </c>
      <c r="E1064" t="str">
        <f ca="1">IF($B1064&lt;VLOOKUP(E$6&amp;" Equity",Param,4,0),"",IFERROR(VLOOKUP($B1064,OFFSET(Input!$A$1,0,MATCH(Index!E$6&amp;" Equity",Input!$1:$1,0)-1,10000,2),2,0),E1063))</f>
        <v/>
      </c>
      <c r="F1064" s="33">
        <v>90.84</v>
      </c>
      <c r="H1064">
        <f ca="1">IFERROR(VLOOKUP($B1064,OFFSET(Input!$A$1,0,MATCH(Index!H$6,Input!$1:$1,0)-1,10000,2),2,0),0)</f>
        <v>0</v>
      </c>
      <c r="I1064">
        <f ca="1">IFERROR(VLOOKUP($B1064,OFFSET(Input!$A$1,0,MATCH(Index!I$6,Input!$1:$1,0)-1,10000,2),2,0),0)</f>
        <v>0</v>
      </c>
      <c r="K1064" t="e">
        <f t="shared" ca="1" si="98"/>
        <v>#VALUE!</v>
      </c>
      <c r="L1064" s="30">
        <f t="shared" ca="1" si="99"/>
        <v>73.569782094011188</v>
      </c>
      <c r="N1064" t="e">
        <f t="shared" ca="1" si="100"/>
        <v>#VALUE!</v>
      </c>
      <c r="O1064">
        <f t="shared" ca="1" si="101"/>
        <v>2.3144331706675841E-3</v>
      </c>
      <c r="AE1064">
        <f ca="1">VLOOKUP($B1064,OFFSET(Input!$A$1,0,MATCH(Index!AE$6&amp;" Index",Input!$1:$1,0)-1,10000,2),2,0)</f>
        <v>10.65</v>
      </c>
    </row>
    <row r="1065" spans="2:31" x14ac:dyDescent="0.25">
      <c r="B1065" s="2">
        <v>39064</v>
      </c>
      <c r="C1065">
        <f t="shared" ca="1" si="96"/>
        <v>0</v>
      </c>
      <c r="D1065">
        <f t="shared" ca="1" si="97"/>
        <v>0</v>
      </c>
      <c r="E1065" t="str">
        <f ca="1">IF($B1065&lt;VLOOKUP(E$6&amp;" Equity",Param,4,0),"",IFERROR(VLOOKUP($B1065,OFFSET(Input!$A$1,0,MATCH(Index!E$6&amp;" Equity",Input!$1:$1,0)-1,10000,2),2,0),E1064))</f>
        <v/>
      </c>
      <c r="F1065" s="33">
        <v>90</v>
      </c>
      <c r="H1065">
        <f ca="1">IFERROR(VLOOKUP($B1065,OFFSET(Input!$A$1,0,MATCH(Index!H$6,Input!$1:$1,0)-1,10000,2),2,0),0)</f>
        <v>0</v>
      </c>
      <c r="I1065">
        <f ca="1">IFERROR(VLOOKUP($B1065,OFFSET(Input!$A$1,0,MATCH(Index!I$6,Input!$1:$1,0)-1,10000,2),2,0),0)</f>
        <v>0</v>
      </c>
      <c r="K1065" t="e">
        <f t="shared" ca="1" si="98"/>
        <v>#VALUE!</v>
      </c>
      <c r="L1065" s="30">
        <f t="shared" ca="1" si="99"/>
        <v>72.889480278082416</v>
      </c>
      <c r="N1065" t="e">
        <f t="shared" ca="1" si="100"/>
        <v>#VALUE!</v>
      </c>
      <c r="O1065">
        <f t="shared" ca="1" si="101"/>
        <v>-9.290046907092642E-3</v>
      </c>
      <c r="AE1065">
        <f ca="1">VLOOKUP($B1065,OFFSET(Input!$A$1,0,MATCH(Index!AE$6&amp;" Index",Input!$1:$1,0)-1,10000,2),2,0)</f>
        <v>10.18</v>
      </c>
    </row>
    <row r="1066" spans="2:31" x14ac:dyDescent="0.25">
      <c r="B1066" s="2">
        <v>39065</v>
      </c>
      <c r="C1066">
        <f t="shared" ca="1" si="96"/>
        <v>0</v>
      </c>
      <c r="D1066">
        <f t="shared" ca="1" si="97"/>
        <v>0</v>
      </c>
      <c r="E1066" t="str">
        <f ca="1">IF($B1066&lt;VLOOKUP(E$6&amp;" Equity",Param,4,0),"",IFERROR(VLOOKUP($B1066,OFFSET(Input!$A$1,0,MATCH(Index!E$6&amp;" Equity",Input!$1:$1,0)-1,10000,2),2,0),E1065))</f>
        <v/>
      </c>
      <c r="F1066" s="33">
        <v>89.68</v>
      </c>
      <c r="H1066">
        <f ca="1">IFERROR(VLOOKUP($B1066,OFFSET(Input!$A$1,0,MATCH(Index!H$6,Input!$1:$1,0)-1,10000,2),2,0),0)</f>
        <v>0</v>
      </c>
      <c r="I1066">
        <f ca="1">IFERROR(VLOOKUP($B1066,OFFSET(Input!$A$1,0,MATCH(Index!I$6,Input!$1:$1,0)-1,10000,2),2,0),0)</f>
        <v>0</v>
      </c>
      <c r="K1066" t="e">
        <f t="shared" ca="1" si="98"/>
        <v>#VALUE!</v>
      </c>
      <c r="L1066" s="30">
        <f t="shared" ca="1" si="99"/>
        <v>72.630317681538131</v>
      </c>
      <c r="N1066" t="e">
        <f t="shared" ca="1" si="100"/>
        <v>#VALUE!</v>
      </c>
      <c r="O1066">
        <f t="shared" ca="1" si="101"/>
        <v>-3.5618915663604631E-3</v>
      </c>
      <c r="AE1066">
        <f ca="1">VLOOKUP($B1066,OFFSET(Input!$A$1,0,MATCH(Index!AE$6&amp;" Index",Input!$1:$1,0)-1,10000,2),2,0)</f>
        <v>9.9700000000000006</v>
      </c>
    </row>
    <row r="1067" spans="2:31" x14ac:dyDescent="0.25">
      <c r="B1067" s="2">
        <v>39066</v>
      </c>
      <c r="C1067">
        <f t="shared" ca="1" si="96"/>
        <v>0</v>
      </c>
      <c r="D1067">
        <f t="shared" ca="1" si="97"/>
        <v>0</v>
      </c>
      <c r="E1067" t="str">
        <f ca="1">IF($B1067&lt;VLOOKUP(E$6&amp;" Equity",Param,4,0),"",IFERROR(VLOOKUP($B1067,OFFSET(Input!$A$1,0,MATCH(Index!E$6&amp;" Equity",Input!$1:$1,0)-1,10000,2),2,0),E1066))</f>
        <v/>
      </c>
      <c r="F1067" s="33">
        <v>89.75</v>
      </c>
      <c r="H1067">
        <f ca="1">IFERROR(VLOOKUP($B1067,OFFSET(Input!$A$1,0,MATCH(Index!H$6,Input!$1:$1,0)-1,10000,2),2,0),0)</f>
        <v>0</v>
      </c>
      <c r="I1067">
        <f ca="1">IFERROR(VLOOKUP($B1067,OFFSET(Input!$A$1,0,MATCH(Index!I$6,Input!$1:$1,0)-1,10000,2),2,0),0)</f>
        <v>0</v>
      </c>
      <c r="K1067" t="e">
        <f t="shared" ca="1" si="98"/>
        <v>#VALUE!</v>
      </c>
      <c r="L1067" s="30">
        <f t="shared" ca="1" si="99"/>
        <v>72.687009499532195</v>
      </c>
      <c r="N1067" t="e">
        <f t="shared" ca="1" si="100"/>
        <v>#VALUE!</v>
      </c>
      <c r="O1067">
        <f t="shared" ca="1" si="101"/>
        <v>7.8024860448377541E-4</v>
      </c>
      <c r="AE1067">
        <f ca="1">VLOOKUP($B1067,OFFSET(Input!$A$1,0,MATCH(Index!AE$6&amp;" Index",Input!$1:$1,0)-1,10000,2),2,0)</f>
        <v>10.050000000000001</v>
      </c>
    </row>
    <row r="1068" spans="2:31" x14ac:dyDescent="0.25">
      <c r="B1068" s="2">
        <v>39069</v>
      </c>
      <c r="C1068">
        <f t="shared" ca="1" si="96"/>
        <v>0</v>
      </c>
      <c r="D1068">
        <f t="shared" ca="1" si="97"/>
        <v>0</v>
      </c>
      <c r="E1068" t="str">
        <f ca="1">IF($B1068&lt;VLOOKUP(E$6&amp;" Equity",Param,4,0),"",IFERROR(VLOOKUP($B1068,OFFSET(Input!$A$1,0,MATCH(Index!E$6&amp;" Equity",Input!$1:$1,0)-1,10000,2),2,0),E1067))</f>
        <v/>
      </c>
      <c r="F1068" s="33">
        <v>89.74</v>
      </c>
      <c r="H1068">
        <f ca="1">IFERROR(VLOOKUP($B1068,OFFSET(Input!$A$1,0,MATCH(Index!H$6,Input!$1:$1,0)-1,10000,2),2,0),0)</f>
        <v>0</v>
      </c>
      <c r="I1068">
        <f ca="1">IFERROR(VLOOKUP($B1068,OFFSET(Input!$A$1,0,MATCH(Index!I$6,Input!$1:$1,0)-1,10000,2),2,0),0)</f>
        <v>0</v>
      </c>
      <c r="K1068" t="e">
        <f t="shared" ca="1" si="98"/>
        <v>#VALUE!</v>
      </c>
      <c r="L1068" s="30">
        <f t="shared" ca="1" si="99"/>
        <v>72.678910668390188</v>
      </c>
      <c r="N1068" t="e">
        <f t="shared" ca="1" si="100"/>
        <v>#VALUE!</v>
      </c>
      <c r="O1068">
        <f t="shared" ca="1" si="101"/>
        <v>-1.1142682055092624E-4</v>
      </c>
      <c r="AE1068">
        <f ca="1">VLOOKUP($B1068,OFFSET(Input!$A$1,0,MATCH(Index!AE$6&amp;" Index",Input!$1:$1,0)-1,10000,2),2,0)</f>
        <v>10.6</v>
      </c>
    </row>
    <row r="1069" spans="2:31" x14ac:dyDescent="0.25">
      <c r="B1069" s="2">
        <v>39070</v>
      </c>
      <c r="C1069">
        <f t="shared" ca="1" si="96"/>
        <v>0</v>
      </c>
      <c r="D1069">
        <f t="shared" ca="1" si="97"/>
        <v>0</v>
      </c>
      <c r="E1069" t="str">
        <f ca="1">IF($B1069&lt;VLOOKUP(E$6&amp;" Equity",Param,4,0),"",IFERROR(VLOOKUP($B1069,OFFSET(Input!$A$1,0,MATCH(Index!E$6&amp;" Equity",Input!$1:$1,0)-1,10000,2),2,0),E1068))</f>
        <v/>
      </c>
      <c r="F1069" s="33">
        <v>89.6</v>
      </c>
      <c r="H1069">
        <f ca="1">IFERROR(VLOOKUP($B1069,OFFSET(Input!$A$1,0,MATCH(Index!H$6,Input!$1:$1,0)-1,10000,2),2,0),0)</f>
        <v>0</v>
      </c>
      <c r="I1069">
        <f ca="1">IFERROR(VLOOKUP($B1069,OFFSET(Input!$A$1,0,MATCH(Index!I$6,Input!$1:$1,0)-1,10000,2),2,0),0)</f>
        <v>0</v>
      </c>
      <c r="K1069" t="e">
        <f t="shared" ca="1" si="98"/>
        <v>#VALUE!</v>
      </c>
      <c r="L1069" s="30">
        <f t="shared" ca="1" si="99"/>
        <v>72.565527032402059</v>
      </c>
      <c r="N1069" t="e">
        <f t="shared" ca="1" si="100"/>
        <v>#VALUE!</v>
      </c>
      <c r="O1069">
        <f t="shared" ca="1" si="101"/>
        <v>-1.5612805669524645E-3</v>
      </c>
      <c r="AE1069">
        <f ca="1">VLOOKUP($B1069,OFFSET(Input!$A$1,0,MATCH(Index!AE$6&amp;" Index",Input!$1:$1,0)-1,10000,2),2,0)</f>
        <v>10.3</v>
      </c>
    </row>
    <row r="1070" spans="2:31" x14ac:dyDescent="0.25">
      <c r="B1070" s="2">
        <v>39071</v>
      </c>
      <c r="C1070">
        <f t="shared" ca="1" si="96"/>
        <v>0</v>
      </c>
      <c r="D1070">
        <f t="shared" ca="1" si="97"/>
        <v>0</v>
      </c>
      <c r="E1070" t="str">
        <f ca="1">IF($B1070&lt;VLOOKUP(E$6&amp;" Equity",Param,4,0),"",IFERROR(VLOOKUP($B1070,OFFSET(Input!$A$1,0,MATCH(Index!E$6&amp;" Equity",Input!$1:$1,0)-1,10000,2),2,0),E1069))</f>
        <v/>
      </c>
      <c r="F1070" s="33">
        <v>89.64</v>
      </c>
      <c r="H1070">
        <f ca="1">IFERROR(VLOOKUP($B1070,OFFSET(Input!$A$1,0,MATCH(Index!H$6,Input!$1:$1,0)-1,10000,2),2,0),0)</f>
        <v>0</v>
      </c>
      <c r="I1070">
        <f ca="1">IFERROR(VLOOKUP($B1070,OFFSET(Input!$A$1,0,MATCH(Index!I$6,Input!$1:$1,0)-1,10000,2),2,0),0)</f>
        <v>0</v>
      </c>
      <c r="K1070" t="e">
        <f t="shared" ca="1" si="98"/>
        <v>#VALUE!</v>
      </c>
      <c r="L1070" s="30">
        <f t="shared" ca="1" si="99"/>
        <v>72.597922356970102</v>
      </c>
      <c r="N1070" t="e">
        <f t="shared" ca="1" si="100"/>
        <v>#VALUE!</v>
      </c>
      <c r="O1070">
        <f t="shared" ca="1" si="101"/>
        <v>4.4632895184162631E-4</v>
      </c>
      <c r="AE1070">
        <f ca="1">VLOOKUP($B1070,OFFSET(Input!$A$1,0,MATCH(Index!AE$6&amp;" Index",Input!$1:$1,0)-1,10000,2),2,0)</f>
        <v>10.26</v>
      </c>
    </row>
    <row r="1071" spans="2:31" x14ac:dyDescent="0.25">
      <c r="B1071" s="2">
        <v>39072</v>
      </c>
      <c r="C1071">
        <f t="shared" ca="1" si="96"/>
        <v>0</v>
      </c>
      <c r="D1071">
        <f t="shared" ca="1" si="97"/>
        <v>0</v>
      </c>
      <c r="E1071" t="str">
        <f ca="1">IF($B1071&lt;VLOOKUP(E$6&amp;" Equity",Param,4,0),"",IFERROR(VLOOKUP($B1071,OFFSET(Input!$A$1,0,MATCH(Index!E$6&amp;" Equity",Input!$1:$1,0)-1,10000,2),2,0),E1070))</f>
        <v/>
      </c>
      <c r="F1071" s="33">
        <v>90.08</v>
      </c>
      <c r="H1071">
        <f ca="1">IFERROR(VLOOKUP($B1071,OFFSET(Input!$A$1,0,MATCH(Index!H$6,Input!$1:$1,0)-1,10000,2),2,0),0)</f>
        <v>0</v>
      </c>
      <c r="I1071">
        <f ca="1">IFERROR(VLOOKUP($B1071,OFFSET(Input!$A$1,0,MATCH(Index!I$6,Input!$1:$1,0)-1,10000,2),2,0),0)</f>
        <v>0</v>
      </c>
      <c r="K1071" t="e">
        <f t="shared" ca="1" si="98"/>
        <v>#VALUE!</v>
      </c>
      <c r="L1071" s="30">
        <f t="shared" ca="1" si="99"/>
        <v>72.954270927218502</v>
      </c>
      <c r="N1071" t="e">
        <f t="shared" ca="1" si="100"/>
        <v>#VALUE!</v>
      </c>
      <c r="O1071">
        <f t="shared" ca="1" si="101"/>
        <v>4.8965154586539904E-3</v>
      </c>
      <c r="AE1071">
        <f ca="1">VLOOKUP($B1071,OFFSET(Input!$A$1,0,MATCH(Index!AE$6&amp;" Index",Input!$1:$1,0)-1,10000,2),2,0)</f>
        <v>10.53</v>
      </c>
    </row>
    <row r="1072" spans="2:31" x14ac:dyDescent="0.25">
      <c r="B1072" s="2">
        <v>39073</v>
      </c>
      <c r="C1072">
        <f t="shared" ca="1" si="96"/>
        <v>0</v>
      </c>
      <c r="D1072">
        <f t="shared" ca="1" si="97"/>
        <v>0</v>
      </c>
      <c r="E1072" t="str">
        <f ca="1">IF($B1072&lt;VLOOKUP(E$6&amp;" Equity",Param,4,0),"",IFERROR(VLOOKUP($B1072,OFFSET(Input!$A$1,0,MATCH(Index!E$6&amp;" Equity",Input!$1:$1,0)-1,10000,2),2,0),E1071))</f>
        <v/>
      </c>
      <c r="F1072" s="33">
        <v>89.38</v>
      </c>
      <c r="H1072">
        <f ca="1">IFERROR(VLOOKUP($B1072,OFFSET(Input!$A$1,0,MATCH(Index!H$6,Input!$1:$1,0)-1,10000,2),2,0),0)</f>
        <v>0</v>
      </c>
      <c r="I1072">
        <f ca="1">IFERROR(VLOOKUP($B1072,OFFSET(Input!$A$1,0,MATCH(Index!I$6,Input!$1:$1,0)-1,10000,2),2,0),0)</f>
        <v>0</v>
      </c>
      <c r="K1072" t="e">
        <f t="shared" ca="1" si="98"/>
        <v>#VALUE!</v>
      </c>
      <c r="L1072" s="30">
        <f t="shared" ca="1" si="99"/>
        <v>72.387352747277859</v>
      </c>
      <c r="N1072" t="e">
        <f t="shared" ca="1" si="100"/>
        <v>#VALUE!</v>
      </c>
      <c r="O1072">
        <f t="shared" ca="1" si="101"/>
        <v>-7.801220886074817E-3</v>
      </c>
      <c r="AE1072">
        <f ca="1">VLOOKUP($B1072,OFFSET(Input!$A$1,0,MATCH(Index!AE$6&amp;" Index",Input!$1:$1,0)-1,10000,2),2,0)</f>
        <v>11.36</v>
      </c>
    </row>
    <row r="1073" spans="2:31" x14ac:dyDescent="0.25">
      <c r="B1073" s="2">
        <v>39077</v>
      </c>
      <c r="C1073">
        <f t="shared" ca="1" si="96"/>
        <v>0</v>
      </c>
      <c r="D1073">
        <f t="shared" ca="1" si="97"/>
        <v>0</v>
      </c>
      <c r="E1073" t="str">
        <f ca="1">IF($B1073&lt;VLOOKUP(E$6&amp;" Equity",Param,4,0),"",IFERROR(VLOOKUP($B1073,OFFSET(Input!$A$1,0,MATCH(Index!E$6&amp;" Equity",Input!$1:$1,0)-1,10000,2),2,0),E1072))</f>
        <v/>
      </c>
      <c r="F1073" s="33">
        <v>89.66</v>
      </c>
      <c r="H1073">
        <f ca="1">IFERROR(VLOOKUP($B1073,OFFSET(Input!$A$1,0,MATCH(Index!H$6,Input!$1:$1,0)-1,10000,2),2,0),0)</f>
        <v>0</v>
      </c>
      <c r="I1073">
        <f ca="1">IFERROR(VLOOKUP($B1073,OFFSET(Input!$A$1,0,MATCH(Index!I$6,Input!$1:$1,0)-1,10000,2),2,0),0)</f>
        <v>0</v>
      </c>
      <c r="K1073" t="e">
        <f t="shared" ca="1" si="98"/>
        <v>#VALUE!</v>
      </c>
      <c r="L1073" s="30">
        <f t="shared" ca="1" si="99"/>
        <v>72.614120019254116</v>
      </c>
      <c r="N1073" t="e">
        <f t="shared" ca="1" si="100"/>
        <v>#VALUE!</v>
      </c>
      <c r="O1073">
        <f t="shared" ca="1" si="101"/>
        <v>3.1277952219880265E-3</v>
      </c>
      <c r="AE1073">
        <f ca="1">VLOOKUP($B1073,OFFSET(Input!$A$1,0,MATCH(Index!AE$6&amp;" Index",Input!$1:$1,0)-1,10000,2),2,0)</f>
        <v>11.26</v>
      </c>
    </row>
    <row r="1074" spans="2:31" x14ac:dyDescent="0.25">
      <c r="B1074" s="2">
        <v>39078</v>
      </c>
      <c r="C1074">
        <f t="shared" ca="1" si="96"/>
        <v>0</v>
      </c>
      <c r="D1074">
        <f t="shared" ca="1" si="97"/>
        <v>0</v>
      </c>
      <c r="E1074" t="str">
        <f ca="1">IF($B1074&lt;VLOOKUP(E$6&amp;" Equity",Param,4,0),"",IFERROR(VLOOKUP($B1074,OFFSET(Input!$A$1,0,MATCH(Index!E$6&amp;" Equity",Input!$1:$1,0)-1,10000,2),2,0),E1073))</f>
        <v/>
      </c>
      <c r="F1074" s="33">
        <v>88.8</v>
      </c>
      <c r="H1074">
        <f ca="1">IFERROR(VLOOKUP($B1074,OFFSET(Input!$A$1,0,MATCH(Index!H$6,Input!$1:$1,0)-1,10000,2),2,0),0)</f>
        <v>0</v>
      </c>
      <c r="I1074">
        <f ca="1">IFERROR(VLOOKUP($B1074,OFFSET(Input!$A$1,0,MATCH(Index!I$6,Input!$1:$1,0)-1,10000,2),2,0),0)</f>
        <v>0.30258600000000002</v>
      </c>
      <c r="K1074" t="e">
        <f t="shared" ca="1" si="98"/>
        <v>#VALUE!</v>
      </c>
      <c r="L1074" s="30">
        <f t="shared" ca="1" si="99"/>
        <v>72.162679833034929</v>
      </c>
      <c r="N1074" t="e">
        <f t="shared" ca="1" si="100"/>
        <v>#VALUE!</v>
      </c>
      <c r="O1074">
        <f t="shared" ca="1" si="101"/>
        <v>-6.2363811026819004E-3</v>
      </c>
      <c r="AE1074">
        <f ca="1">VLOOKUP($B1074,OFFSET(Input!$A$1,0,MATCH(Index!AE$6&amp;" Index",Input!$1:$1,0)-1,10000,2),2,0)</f>
        <v>10.64</v>
      </c>
    </row>
    <row r="1075" spans="2:31" x14ac:dyDescent="0.25">
      <c r="B1075" s="2">
        <v>39079</v>
      </c>
      <c r="C1075">
        <f t="shared" ca="1" si="96"/>
        <v>0</v>
      </c>
      <c r="D1075">
        <f t="shared" ca="1" si="97"/>
        <v>0</v>
      </c>
      <c r="E1075" t="str">
        <f ca="1">IF($B1075&lt;VLOOKUP(E$6&amp;" Equity",Param,4,0),"",IFERROR(VLOOKUP($B1075,OFFSET(Input!$A$1,0,MATCH(Index!E$6&amp;" Equity",Input!$1:$1,0)-1,10000,2),2,0),E1074))</f>
        <v/>
      </c>
      <c r="F1075" s="33">
        <v>88.5</v>
      </c>
      <c r="H1075">
        <f ca="1">IFERROR(VLOOKUP($B1075,OFFSET(Input!$A$1,0,MATCH(Index!H$6,Input!$1:$1,0)-1,10000,2),2,0),0)</f>
        <v>0</v>
      </c>
      <c r="I1075">
        <f ca="1">IFERROR(VLOOKUP($B1075,OFFSET(Input!$A$1,0,MATCH(Index!I$6,Input!$1:$1,0)-1,10000,2),2,0),0)</f>
        <v>0</v>
      </c>
      <c r="K1075" t="e">
        <f t="shared" ca="1" si="98"/>
        <v>#VALUE!</v>
      </c>
      <c r="L1075" s="30">
        <f t="shared" ca="1" si="99"/>
        <v>71.918886995761156</v>
      </c>
      <c r="N1075" t="e">
        <f t="shared" ca="1" si="100"/>
        <v>#VALUE!</v>
      </c>
      <c r="O1075">
        <f t="shared" ca="1" si="101"/>
        <v>-3.3840979842406798E-3</v>
      </c>
      <c r="AE1075">
        <f ca="1">VLOOKUP($B1075,OFFSET(Input!$A$1,0,MATCH(Index!AE$6&amp;" Index",Input!$1:$1,0)-1,10000,2),2,0)</f>
        <v>10.99</v>
      </c>
    </row>
    <row r="1076" spans="2:31" x14ac:dyDescent="0.25">
      <c r="B1076" s="2">
        <v>39080</v>
      </c>
      <c r="C1076">
        <f t="shared" ca="1" si="96"/>
        <v>0</v>
      </c>
      <c r="D1076">
        <f t="shared" ca="1" si="97"/>
        <v>0</v>
      </c>
      <c r="E1076" t="str">
        <f ca="1">IF($B1076&lt;VLOOKUP(E$6&amp;" Equity",Param,4,0),"",IFERROR(VLOOKUP($B1076,OFFSET(Input!$A$1,0,MATCH(Index!E$6&amp;" Equity",Input!$1:$1,0)-1,10000,2),2,0),E1075))</f>
        <v/>
      </c>
      <c r="F1076" s="33">
        <v>88.48</v>
      </c>
      <c r="H1076">
        <f ca="1">IFERROR(VLOOKUP($B1076,OFFSET(Input!$A$1,0,MATCH(Index!H$6,Input!$1:$1,0)-1,10000,2),2,0),0)</f>
        <v>0</v>
      </c>
      <c r="I1076">
        <f ca="1">IFERROR(VLOOKUP($B1076,OFFSET(Input!$A$1,0,MATCH(Index!I$6,Input!$1:$1,0)-1,10000,2),2,0),0)</f>
        <v>0</v>
      </c>
      <c r="K1076" t="e">
        <f t="shared" ca="1" si="98"/>
        <v>#VALUE!</v>
      </c>
      <c r="L1076" s="30">
        <f t="shared" ca="1" si="99"/>
        <v>71.902634139942904</v>
      </c>
      <c r="N1076" t="e">
        <f t="shared" ca="1" si="100"/>
        <v>#VALUE!</v>
      </c>
      <c r="O1076">
        <f t="shared" ca="1" si="101"/>
        <v>-2.2601423985919714E-4</v>
      </c>
      <c r="AE1076">
        <f ca="1">VLOOKUP($B1076,OFFSET(Input!$A$1,0,MATCH(Index!AE$6&amp;" Index",Input!$1:$1,0)-1,10000,2),2,0)</f>
        <v>11.56</v>
      </c>
    </row>
    <row r="1077" spans="2:31" x14ac:dyDescent="0.25">
      <c r="B1077" s="2">
        <v>39085</v>
      </c>
      <c r="C1077">
        <f t="shared" ca="1" si="96"/>
        <v>1</v>
      </c>
      <c r="D1077">
        <f t="shared" ca="1" si="97"/>
        <v>0</v>
      </c>
      <c r="E1077" t="str">
        <f ca="1">IF($B1077&lt;VLOOKUP(E$6&amp;" Equity",Param,4,0),"",IFERROR(VLOOKUP($B1077,OFFSET(Input!$A$1,0,MATCH(Index!E$6&amp;" Equity",Input!$1:$1,0)-1,10000,2),2,0),E1076))</f>
        <v/>
      </c>
      <c r="F1077" s="33">
        <v>89.06</v>
      </c>
      <c r="H1077">
        <f ca="1">IFERROR(VLOOKUP($B1077,OFFSET(Input!$A$1,0,MATCH(Index!H$6,Input!$1:$1,0)-1,10000,2),2,0),0)</f>
        <v>0</v>
      </c>
      <c r="I1077">
        <f ca="1">IFERROR(VLOOKUP($B1077,OFFSET(Input!$A$1,0,MATCH(Index!I$6,Input!$1:$1,0)-1,10000,2),2,0),0)</f>
        <v>0</v>
      </c>
      <c r="K1077" t="e">
        <f t="shared" ca="1" si="98"/>
        <v>#VALUE!</v>
      </c>
      <c r="L1077" s="30">
        <f t="shared" ca="1" si="99"/>
        <v>72.373966958672185</v>
      </c>
      <c r="N1077" t="e">
        <f t="shared" ca="1" si="100"/>
        <v>#VALUE!</v>
      </c>
      <c r="O1077">
        <f t="shared" ca="1" si="101"/>
        <v>6.5337621195317164E-3</v>
      </c>
      <c r="AE1077">
        <f ca="1">VLOOKUP($B1077,OFFSET(Input!$A$1,0,MATCH(Index!AE$6&amp;" Index",Input!$1:$1,0)-1,10000,2),2,0)</f>
        <v>12.04</v>
      </c>
    </row>
    <row r="1078" spans="2:31" x14ac:dyDescent="0.25">
      <c r="B1078" s="2">
        <v>39086</v>
      </c>
      <c r="C1078">
        <f t="shared" ca="1" si="96"/>
        <v>0</v>
      </c>
      <c r="D1078">
        <f t="shared" ca="1" si="97"/>
        <v>1</v>
      </c>
      <c r="E1078" t="str">
        <f ca="1">IF($B1078&lt;VLOOKUP(E$6&amp;" Equity",Param,4,0),"",IFERROR(VLOOKUP($B1078,OFFSET(Input!$A$1,0,MATCH(Index!E$6&amp;" Equity",Input!$1:$1,0)-1,10000,2),2,0),E1077))</f>
        <v/>
      </c>
      <c r="F1078" s="33">
        <v>89.6</v>
      </c>
      <c r="H1078">
        <f ca="1">IFERROR(VLOOKUP($B1078,OFFSET(Input!$A$1,0,MATCH(Index!H$6,Input!$1:$1,0)-1,10000,2),2,0),0)</f>
        <v>0</v>
      </c>
      <c r="I1078">
        <f ca="1">IFERROR(VLOOKUP($B1078,OFFSET(Input!$A$1,0,MATCH(Index!I$6,Input!$1:$1,0)-1,10000,2),2,0),0)</f>
        <v>0</v>
      </c>
      <c r="K1078" t="e">
        <f t="shared" ca="1" si="98"/>
        <v>#VALUE!</v>
      </c>
      <c r="L1078" s="30">
        <f t="shared" ca="1" si="99"/>
        <v>72.812794065764962</v>
      </c>
      <c r="N1078" t="e">
        <f t="shared" ca="1" si="100"/>
        <v>#VALUE!</v>
      </c>
      <c r="O1078">
        <f t="shared" ca="1" si="101"/>
        <v>6.0450200873284413E-3</v>
      </c>
      <c r="AE1078">
        <f ca="1">VLOOKUP($B1078,OFFSET(Input!$A$1,0,MATCH(Index!AE$6&amp;" Index",Input!$1:$1,0)-1,10000,2),2,0)</f>
        <v>11.51</v>
      </c>
    </row>
    <row r="1079" spans="2:31" x14ac:dyDescent="0.25">
      <c r="B1079" s="2">
        <v>39087</v>
      </c>
      <c r="C1079">
        <f t="shared" ca="1" si="96"/>
        <v>0</v>
      </c>
      <c r="D1079">
        <f t="shared" ca="1" si="97"/>
        <v>2</v>
      </c>
      <c r="E1079" t="str">
        <f ca="1">IF($B1079&lt;VLOOKUP(E$6&amp;" Equity",Param,4,0),"",IFERROR(VLOOKUP($B1079,OFFSET(Input!$A$1,0,MATCH(Index!E$6&amp;" Equity",Input!$1:$1,0)-1,10000,2),2,0),E1078))</f>
        <v/>
      </c>
      <c r="F1079" s="33">
        <v>89.21</v>
      </c>
      <c r="H1079">
        <f ca="1">IFERROR(VLOOKUP($B1079,OFFSET(Input!$A$1,0,MATCH(Index!H$6,Input!$1:$1,0)-1,10000,2),2,0),0)</f>
        <v>0</v>
      </c>
      <c r="I1079">
        <f ca="1">IFERROR(VLOOKUP($B1079,OFFSET(Input!$A$1,0,MATCH(Index!I$6,Input!$1:$1,0)-1,10000,2),2,0),0)</f>
        <v>0</v>
      </c>
      <c r="K1079" t="e">
        <f t="shared" ca="1" si="98"/>
        <v>#VALUE!</v>
      </c>
      <c r="L1079" s="30">
        <f t="shared" ca="1" si="99"/>
        <v>72.495863377309064</v>
      </c>
      <c r="N1079" t="e">
        <f t="shared" ca="1" si="100"/>
        <v>#VALUE!</v>
      </c>
      <c r="O1079">
        <f t="shared" ca="1" si="101"/>
        <v>-4.3621790551927444E-3</v>
      </c>
      <c r="AE1079">
        <f ca="1">VLOOKUP($B1079,OFFSET(Input!$A$1,0,MATCH(Index!AE$6&amp;" Index",Input!$1:$1,0)-1,10000,2),2,0)</f>
        <v>12.14</v>
      </c>
    </row>
    <row r="1080" spans="2:31" x14ac:dyDescent="0.25">
      <c r="B1080" s="2">
        <v>39090</v>
      </c>
      <c r="C1080">
        <f t="shared" ca="1" si="96"/>
        <v>0</v>
      </c>
      <c r="D1080">
        <f t="shared" ca="1" si="97"/>
        <v>3</v>
      </c>
      <c r="E1080" t="str">
        <f ca="1">IF($B1080&lt;VLOOKUP(E$6&amp;" Equity",Param,4,0),"",IFERROR(VLOOKUP($B1080,OFFSET(Input!$A$1,0,MATCH(Index!E$6&amp;" Equity",Input!$1:$1,0)-1,10000,2),2,0),E1079))</f>
        <v/>
      </c>
      <c r="F1080" s="33">
        <v>89.31</v>
      </c>
      <c r="H1080">
        <f ca="1">IFERROR(VLOOKUP($B1080,OFFSET(Input!$A$1,0,MATCH(Index!H$6,Input!$1:$1,0)-1,10000,2),2,0),0)</f>
        <v>0</v>
      </c>
      <c r="I1080">
        <f ca="1">IFERROR(VLOOKUP($B1080,OFFSET(Input!$A$1,0,MATCH(Index!I$6,Input!$1:$1,0)-1,10000,2),2,0),0)</f>
        <v>0</v>
      </c>
      <c r="K1080" t="e">
        <f t="shared" ca="1" si="98"/>
        <v>#VALUE!</v>
      </c>
      <c r="L1080" s="30">
        <f t="shared" ca="1" si="99"/>
        <v>72.577127656400322</v>
      </c>
      <c r="N1080" t="e">
        <f t="shared" ca="1" si="100"/>
        <v>#VALUE!</v>
      </c>
      <c r="O1080">
        <f t="shared" ca="1" si="101"/>
        <v>1.1203227701026559E-3</v>
      </c>
      <c r="AE1080">
        <f ca="1">VLOOKUP($B1080,OFFSET(Input!$A$1,0,MATCH(Index!AE$6&amp;" Index",Input!$1:$1,0)-1,10000,2),2,0)</f>
        <v>12</v>
      </c>
    </row>
    <row r="1081" spans="2:31" x14ac:dyDescent="0.25">
      <c r="B1081" s="2">
        <v>39091</v>
      </c>
      <c r="C1081">
        <f t="shared" ca="1" si="96"/>
        <v>0</v>
      </c>
      <c r="D1081">
        <f t="shared" ca="1" si="97"/>
        <v>4</v>
      </c>
      <c r="E1081" t="str">
        <f ca="1">IF($B1081&lt;VLOOKUP(E$6&amp;" Equity",Param,4,0),"",IFERROR(VLOOKUP($B1081,OFFSET(Input!$A$1,0,MATCH(Index!E$6&amp;" Equity",Input!$1:$1,0)-1,10000,2),2,0),E1080))</f>
        <v/>
      </c>
      <c r="F1081" s="33">
        <v>89.38</v>
      </c>
      <c r="H1081">
        <f ca="1">IFERROR(VLOOKUP($B1081,OFFSET(Input!$A$1,0,MATCH(Index!H$6,Input!$1:$1,0)-1,10000,2),2,0),0)</f>
        <v>0</v>
      </c>
      <c r="I1081">
        <f ca="1">IFERROR(VLOOKUP($B1081,OFFSET(Input!$A$1,0,MATCH(Index!I$6,Input!$1:$1,0)-1,10000,2),2,0),0)</f>
        <v>0</v>
      </c>
      <c r="K1081" t="e">
        <f t="shared" ca="1" si="98"/>
        <v>#VALUE!</v>
      </c>
      <c r="L1081" s="30">
        <f t="shared" ca="1" si="99"/>
        <v>72.634012651764195</v>
      </c>
      <c r="N1081" t="e">
        <f t="shared" ca="1" si="100"/>
        <v>#VALUE!</v>
      </c>
      <c r="O1081">
        <f t="shared" ca="1" si="101"/>
        <v>7.8347980951064006E-4</v>
      </c>
      <c r="AE1081">
        <f ca="1">VLOOKUP($B1081,OFFSET(Input!$A$1,0,MATCH(Index!AE$6&amp;" Index",Input!$1:$1,0)-1,10000,2),2,0)</f>
        <v>11.91</v>
      </c>
    </row>
    <row r="1082" spans="2:31" x14ac:dyDescent="0.25">
      <c r="B1082" s="2">
        <v>39092</v>
      </c>
      <c r="C1082">
        <f t="shared" ca="1" si="96"/>
        <v>0</v>
      </c>
      <c r="D1082">
        <f t="shared" ca="1" si="97"/>
        <v>5</v>
      </c>
      <c r="E1082" t="str">
        <f ca="1">IF($B1082&lt;VLOOKUP(E$6&amp;" Equity",Param,4,0),"",IFERROR(VLOOKUP($B1082,OFFSET(Input!$A$1,0,MATCH(Index!E$6&amp;" Equity",Input!$1:$1,0)-1,10000,2),2,0),E1081))</f>
        <v/>
      </c>
      <c r="F1082" s="33">
        <v>88.97</v>
      </c>
      <c r="H1082">
        <f ca="1">IFERROR(VLOOKUP($B1082,OFFSET(Input!$A$1,0,MATCH(Index!H$6,Input!$1:$1,0)-1,10000,2),2,0),0)</f>
        <v>0</v>
      </c>
      <c r="I1082">
        <f ca="1">IFERROR(VLOOKUP($B1082,OFFSET(Input!$A$1,0,MATCH(Index!I$6,Input!$1:$1,0)-1,10000,2),2,0),0)</f>
        <v>0</v>
      </c>
      <c r="K1082" t="e">
        <f t="shared" ca="1" si="98"/>
        <v>#VALUE!</v>
      </c>
      <c r="L1082" s="30">
        <f t="shared" ca="1" si="99"/>
        <v>72.300829107490046</v>
      </c>
      <c r="N1082" t="e">
        <f t="shared" ca="1" si="100"/>
        <v>#VALUE!</v>
      </c>
      <c r="O1082">
        <f t="shared" ca="1" si="101"/>
        <v>-4.5977092486294314E-3</v>
      </c>
      <c r="AE1082">
        <f ca="1">VLOOKUP($B1082,OFFSET(Input!$A$1,0,MATCH(Index!AE$6&amp;" Index",Input!$1:$1,0)-1,10000,2),2,0)</f>
        <v>11.47</v>
      </c>
    </row>
    <row r="1083" spans="2:31" x14ac:dyDescent="0.25">
      <c r="B1083" s="2">
        <v>39093</v>
      </c>
      <c r="C1083">
        <f t="shared" ca="1" si="96"/>
        <v>0</v>
      </c>
      <c r="D1083">
        <f t="shared" ca="1" si="97"/>
        <v>0</v>
      </c>
      <c r="E1083" t="str">
        <f ca="1">IF($B1083&lt;VLOOKUP(E$6&amp;" Equity",Param,4,0),"",IFERROR(VLOOKUP($B1083,OFFSET(Input!$A$1,0,MATCH(Index!E$6&amp;" Equity",Input!$1:$1,0)-1,10000,2),2,0),E1082))</f>
        <v/>
      </c>
      <c r="F1083" s="33">
        <v>88.49</v>
      </c>
      <c r="H1083">
        <f ca="1">IFERROR(VLOOKUP($B1083,OFFSET(Input!$A$1,0,MATCH(Index!H$6,Input!$1:$1,0)-1,10000,2),2,0),0)</f>
        <v>0</v>
      </c>
      <c r="I1083">
        <f ca="1">IFERROR(VLOOKUP($B1083,OFFSET(Input!$A$1,0,MATCH(Index!I$6,Input!$1:$1,0)-1,10000,2),2,0),0)</f>
        <v>0</v>
      </c>
      <c r="K1083" t="e">
        <f t="shared" ca="1" si="98"/>
        <v>#VALUE!</v>
      </c>
      <c r="L1083" s="30">
        <f t="shared" ca="1" si="99"/>
        <v>71.910760567852023</v>
      </c>
      <c r="N1083" t="e">
        <f t="shared" ca="1" si="100"/>
        <v>#VALUE!</v>
      </c>
      <c r="O1083">
        <f t="shared" ca="1" si="101"/>
        <v>-5.4096829774171028E-3</v>
      </c>
      <c r="AE1083">
        <f ca="1">VLOOKUP($B1083,OFFSET(Input!$A$1,0,MATCH(Index!AE$6&amp;" Index",Input!$1:$1,0)-1,10000,2),2,0)</f>
        <v>10.87</v>
      </c>
    </row>
    <row r="1084" spans="2:31" x14ac:dyDescent="0.25">
      <c r="B1084" s="2">
        <v>39094</v>
      </c>
      <c r="C1084">
        <f t="shared" ca="1" si="96"/>
        <v>0</v>
      </c>
      <c r="D1084">
        <f t="shared" ca="1" si="97"/>
        <v>0</v>
      </c>
      <c r="E1084" t="str">
        <f ca="1">IF($B1084&lt;VLOOKUP(E$6&amp;" Equity",Param,4,0),"",IFERROR(VLOOKUP($B1084,OFFSET(Input!$A$1,0,MATCH(Index!E$6&amp;" Equity",Input!$1:$1,0)-1,10000,2),2,0),E1083))</f>
        <v/>
      </c>
      <c r="F1084" s="33">
        <v>88</v>
      </c>
      <c r="H1084">
        <f ca="1">IFERROR(VLOOKUP($B1084,OFFSET(Input!$A$1,0,MATCH(Index!H$6,Input!$1:$1,0)-1,10000,2),2,0),0)</f>
        <v>0</v>
      </c>
      <c r="I1084">
        <f ca="1">IFERROR(VLOOKUP($B1084,OFFSET(Input!$A$1,0,MATCH(Index!I$6,Input!$1:$1,0)-1,10000,2),2,0),0)</f>
        <v>0</v>
      </c>
      <c r="K1084" t="e">
        <f t="shared" ca="1" si="98"/>
        <v>#VALUE!</v>
      </c>
      <c r="L1084" s="30">
        <f t="shared" ca="1" si="99"/>
        <v>71.512565600304882</v>
      </c>
      <c r="N1084" t="e">
        <f t="shared" ca="1" si="100"/>
        <v>#VALUE!</v>
      </c>
      <c r="O1084">
        <f t="shared" ca="1" si="101"/>
        <v>-5.5527368010522349E-3</v>
      </c>
      <c r="AE1084">
        <f ca="1">VLOOKUP($B1084,OFFSET(Input!$A$1,0,MATCH(Index!AE$6&amp;" Index",Input!$1:$1,0)-1,10000,2),2,0)</f>
        <v>10.15</v>
      </c>
    </row>
    <row r="1085" spans="2:31" x14ac:dyDescent="0.25">
      <c r="B1085" s="2">
        <v>39098</v>
      </c>
      <c r="C1085">
        <f t="shared" ca="1" si="96"/>
        <v>0</v>
      </c>
      <c r="D1085">
        <f t="shared" ca="1" si="97"/>
        <v>0</v>
      </c>
      <c r="E1085" t="str">
        <f ca="1">IF($B1085&lt;VLOOKUP(E$6&amp;" Equity",Param,4,0),"",IFERROR(VLOOKUP($B1085,OFFSET(Input!$A$1,0,MATCH(Index!E$6&amp;" Equity",Input!$1:$1,0)-1,10000,2),2,0),E1084))</f>
        <v/>
      </c>
      <c r="F1085" s="33">
        <v>88.22</v>
      </c>
      <c r="H1085">
        <f ca="1">IFERROR(VLOOKUP($B1085,OFFSET(Input!$A$1,0,MATCH(Index!H$6,Input!$1:$1,0)-1,10000,2),2,0),0)</f>
        <v>0</v>
      </c>
      <c r="I1085">
        <f ca="1">IFERROR(VLOOKUP($B1085,OFFSET(Input!$A$1,0,MATCH(Index!I$6,Input!$1:$1,0)-1,10000,2),2,0),0)</f>
        <v>0</v>
      </c>
      <c r="K1085" t="e">
        <f t="shared" ca="1" si="98"/>
        <v>#VALUE!</v>
      </c>
      <c r="L1085" s="30">
        <f t="shared" ca="1" si="99"/>
        <v>71.691347014305634</v>
      </c>
      <c r="N1085" t="e">
        <f t="shared" ca="1" si="100"/>
        <v>#VALUE!</v>
      </c>
      <c r="O1085">
        <f t="shared" ca="1" si="101"/>
        <v>2.4968801985871458E-3</v>
      </c>
      <c r="AE1085">
        <f ca="1">VLOOKUP($B1085,OFFSET(Input!$A$1,0,MATCH(Index!AE$6&amp;" Index",Input!$1:$1,0)-1,10000,2),2,0)</f>
        <v>10.74</v>
      </c>
    </row>
    <row r="1086" spans="2:31" x14ac:dyDescent="0.25">
      <c r="B1086" s="2">
        <v>39099</v>
      </c>
      <c r="C1086">
        <f t="shared" ca="1" si="96"/>
        <v>0</v>
      </c>
      <c r="D1086">
        <f t="shared" ca="1" si="97"/>
        <v>0</v>
      </c>
      <c r="E1086" t="str">
        <f ca="1">IF($B1086&lt;VLOOKUP(E$6&amp;" Equity",Param,4,0),"",IFERROR(VLOOKUP($B1086,OFFSET(Input!$A$1,0,MATCH(Index!E$6&amp;" Equity",Input!$1:$1,0)-1,10000,2),2,0),E1085))</f>
        <v/>
      </c>
      <c r="F1086" s="33">
        <v>87.95</v>
      </c>
      <c r="H1086">
        <f ca="1">IFERROR(VLOOKUP($B1086,OFFSET(Input!$A$1,0,MATCH(Index!H$6,Input!$1:$1,0)-1,10000,2),2,0),0)</f>
        <v>0</v>
      </c>
      <c r="I1086">
        <f ca="1">IFERROR(VLOOKUP($B1086,OFFSET(Input!$A$1,0,MATCH(Index!I$6,Input!$1:$1,0)-1,10000,2),2,0),0)</f>
        <v>0</v>
      </c>
      <c r="K1086" t="e">
        <f t="shared" ca="1" si="98"/>
        <v>#VALUE!</v>
      </c>
      <c r="L1086" s="30">
        <f t="shared" ca="1" si="99"/>
        <v>71.471933460759246</v>
      </c>
      <c r="N1086" t="e">
        <f t="shared" ca="1" si="100"/>
        <v>#VALUE!</v>
      </c>
      <c r="O1086">
        <f t="shared" ca="1" si="101"/>
        <v>-3.0652234932264304E-3</v>
      </c>
      <c r="AE1086">
        <f ca="1">VLOOKUP($B1086,OFFSET(Input!$A$1,0,MATCH(Index!AE$6&amp;" Index",Input!$1:$1,0)-1,10000,2),2,0)</f>
        <v>10.59</v>
      </c>
    </row>
    <row r="1087" spans="2:31" x14ac:dyDescent="0.25">
      <c r="B1087" s="2">
        <v>39100</v>
      </c>
      <c r="C1087">
        <f t="shared" ca="1" si="96"/>
        <v>0</v>
      </c>
      <c r="D1087">
        <f t="shared" ca="1" si="97"/>
        <v>0</v>
      </c>
      <c r="E1087" t="str">
        <f ca="1">IF($B1087&lt;VLOOKUP(E$6&amp;" Equity",Param,4,0),"",IFERROR(VLOOKUP($B1087,OFFSET(Input!$A$1,0,MATCH(Index!E$6&amp;" Equity",Input!$1:$1,0)-1,10000,2),2,0),E1086))</f>
        <v/>
      </c>
      <c r="F1087" s="33">
        <v>88.22</v>
      </c>
      <c r="H1087">
        <f ca="1">IFERROR(VLOOKUP($B1087,OFFSET(Input!$A$1,0,MATCH(Index!H$6,Input!$1:$1,0)-1,10000,2),2,0),0)</f>
        <v>0</v>
      </c>
      <c r="I1087">
        <f ca="1">IFERROR(VLOOKUP($B1087,OFFSET(Input!$A$1,0,MATCH(Index!I$6,Input!$1:$1,0)-1,10000,2),2,0),0)</f>
        <v>0</v>
      </c>
      <c r="K1087" t="e">
        <f t="shared" ca="1" si="98"/>
        <v>#VALUE!</v>
      </c>
      <c r="L1087" s="30">
        <f t="shared" ca="1" si="99"/>
        <v>71.691347014305634</v>
      </c>
      <c r="N1087" t="e">
        <f t="shared" ca="1" si="100"/>
        <v>#VALUE!</v>
      </c>
      <c r="O1087">
        <f t="shared" ca="1" si="101"/>
        <v>3.065223493226537E-3</v>
      </c>
      <c r="AE1087">
        <f ca="1">VLOOKUP($B1087,OFFSET(Input!$A$1,0,MATCH(Index!AE$6&amp;" Index",Input!$1:$1,0)-1,10000,2),2,0)</f>
        <v>10.85</v>
      </c>
    </row>
    <row r="1088" spans="2:31" x14ac:dyDescent="0.25">
      <c r="B1088" s="2">
        <v>39101</v>
      </c>
      <c r="C1088">
        <f t="shared" ca="1" si="96"/>
        <v>0</v>
      </c>
      <c r="D1088">
        <f t="shared" ca="1" si="97"/>
        <v>0</v>
      </c>
      <c r="E1088" t="str">
        <f ca="1">IF($B1088&lt;VLOOKUP(E$6&amp;" Equity",Param,4,0),"",IFERROR(VLOOKUP($B1088,OFFSET(Input!$A$1,0,MATCH(Index!E$6&amp;" Equity",Input!$1:$1,0)-1,10000,2),2,0),E1087))</f>
        <v/>
      </c>
      <c r="F1088" s="33">
        <v>88.02</v>
      </c>
      <c r="H1088">
        <f ca="1">IFERROR(VLOOKUP($B1088,OFFSET(Input!$A$1,0,MATCH(Index!H$6,Input!$1:$1,0)-1,10000,2),2,0),0)</f>
        <v>0</v>
      </c>
      <c r="I1088">
        <f ca="1">IFERROR(VLOOKUP($B1088,OFFSET(Input!$A$1,0,MATCH(Index!I$6,Input!$1:$1,0)-1,10000,2),2,0),0)</f>
        <v>0</v>
      </c>
      <c r="K1088" t="e">
        <f t="shared" ca="1" si="98"/>
        <v>#VALUE!</v>
      </c>
      <c r="L1088" s="30">
        <f t="shared" ca="1" si="99"/>
        <v>71.528818456123119</v>
      </c>
      <c r="N1088" t="e">
        <f t="shared" ca="1" si="100"/>
        <v>#VALUE!</v>
      </c>
      <c r="O1088">
        <f t="shared" ca="1" si="101"/>
        <v>-2.269633293848352E-3</v>
      </c>
      <c r="AE1088">
        <f ca="1">VLOOKUP($B1088,OFFSET(Input!$A$1,0,MATCH(Index!AE$6&amp;" Index",Input!$1:$1,0)-1,10000,2),2,0)</f>
        <v>10.4</v>
      </c>
    </row>
    <row r="1089" spans="2:31" x14ac:dyDescent="0.25">
      <c r="B1089" s="2">
        <v>39104</v>
      </c>
      <c r="C1089">
        <f t="shared" ca="1" si="96"/>
        <v>0</v>
      </c>
      <c r="D1089">
        <f t="shared" ca="1" si="97"/>
        <v>0</v>
      </c>
      <c r="E1089" t="str">
        <f ca="1">IF($B1089&lt;VLOOKUP(E$6&amp;" Equity",Param,4,0),"",IFERROR(VLOOKUP($B1089,OFFSET(Input!$A$1,0,MATCH(Index!E$6&amp;" Equity",Input!$1:$1,0)-1,10000,2),2,0),E1088))</f>
        <v/>
      </c>
      <c r="F1089" s="33">
        <v>88.2</v>
      </c>
      <c r="H1089">
        <f ca="1">IFERROR(VLOOKUP($B1089,OFFSET(Input!$A$1,0,MATCH(Index!H$6,Input!$1:$1,0)-1,10000,2),2,0),0)</f>
        <v>0</v>
      </c>
      <c r="I1089">
        <f ca="1">IFERROR(VLOOKUP($B1089,OFFSET(Input!$A$1,0,MATCH(Index!I$6,Input!$1:$1,0)-1,10000,2),2,0),0)</f>
        <v>0</v>
      </c>
      <c r="K1089" t="e">
        <f t="shared" ca="1" si="98"/>
        <v>#VALUE!</v>
      </c>
      <c r="L1089" s="30">
        <f t="shared" ca="1" si="99"/>
        <v>71.675094158487383</v>
      </c>
      <c r="N1089" t="e">
        <f t="shared" ca="1" si="100"/>
        <v>#VALUE!</v>
      </c>
      <c r="O1089">
        <f t="shared" ca="1" si="101"/>
        <v>2.042901629800331E-3</v>
      </c>
      <c r="AE1089">
        <f ca="1">VLOOKUP($B1089,OFFSET(Input!$A$1,0,MATCH(Index!AE$6&amp;" Index",Input!$1:$1,0)-1,10000,2),2,0)</f>
        <v>10.77</v>
      </c>
    </row>
    <row r="1090" spans="2:31" x14ac:dyDescent="0.25">
      <c r="B1090" s="2">
        <v>39105</v>
      </c>
      <c r="C1090">
        <f t="shared" ca="1" si="96"/>
        <v>0</v>
      </c>
      <c r="D1090">
        <f t="shared" ca="1" si="97"/>
        <v>0</v>
      </c>
      <c r="E1090" t="str">
        <f ca="1">IF($B1090&lt;VLOOKUP(E$6&amp;" Equity",Param,4,0),"",IFERROR(VLOOKUP($B1090,OFFSET(Input!$A$1,0,MATCH(Index!E$6&amp;" Equity",Input!$1:$1,0)-1,10000,2),2,0),E1089))</f>
        <v/>
      </c>
      <c r="F1090" s="33">
        <v>87.63</v>
      </c>
      <c r="H1090">
        <f ca="1">IFERROR(VLOOKUP($B1090,OFFSET(Input!$A$1,0,MATCH(Index!H$6,Input!$1:$1,0)-1,10000,2),2,0),0)</f>
        <v>0</v>
      </c>
      <c r="I1090">
        <f ca="1">IFERROR(VLOOKUP($B1090,OFFSET(Input!$A$1,0,MATCH(Index!I$6,Input!$1:$1,0)-1,10000,2),2,0),0)</f>
        <v>0</v>
      </c>
      <c r="K1090" t="e">
        <f t="shared" ca="1" si="98"/>
        <v>#VALUE!</v>
      </c>
      <c r="L1090" s="30">
        <f t="shared" ca="1" si="99"/>
        <v>71.211887767667221</v>
      </c>
      <c r="N1090" t="e">
        <f t="shared" ca="1" si="100"/>
        <v>#VALUE!</v>
      </c>
      <c r="O1090">
        <f t="shared" ca="1" si="101"/>
        <v>-6.4835579449863722E-3</v>
      </c>
      <c r="AE1090">
        <f ca="1">VLOOKUP($B1090,OFFSET(Input!$A$1,0,MATCH(Index!AE$6&amp;" Index",Input!$1:$1,0)-1,10000,2),2,0)</f>
        <v>10.34</v>
      </c>
    </row>
    <row r="1091" spans="2:31" x14ac:dyDescent="0.25">
      <c r="B1091" s="2">
        <v>39106</v>
      </c>
      <c r="C1091">
        <f t="shared" ca="1" si="96"/>
        <v>0</v>
      </c>
      <c r="D1091">
        <f t="shared" ca="1" si="97"/>
        <v>0</v>
      </c>
      <c r="E1091" t="str">
        <f ca="1">IF($B1091&lt;VLOOKUP(E$6&amp;" Equity",Param,4,0),"",IFERROR(VLOOKUP($B1091,OFFSET(Input!$A$1,0,MATCH(Index!E$6&amp;" Equity",Input!$1:$1,0)-1,10000,2),2,0),E1090))</f>
        <v/>
      </c>
      <c r="F1091" s="33">
        <v>87.58</v>
      </c>
      <c r="H1091">
        <f ca="1">IFERROR(VLOOKUP($B1091,OFFSET(Input!$A$1,0,MATCH(Index!H$6,Input!$1:$1,0)-1,10000,2),2,0),0)</f>
        <v>0</v>
      </c>
      <c r="I1091">
        <f ca="1">IFERROR(VLOOKUP($B1091,OFFSET(Input!$A$1,0,MATCH(Index!I$6,Input!$1:$1,0)-1,10000,2),2,0),0)</f>
        <v>0</v>
      </c>
      <c r="K1091" t="e">
        <f t="shared" ca="1" si="98"/>
        <v>#VALUE!</v>
      </c>
      <c r="L1091" s="30">
        <f t="shared" ca="1" si="99"/>
        <v>71.1712556281216</v>
      </c>
      <c r="N1091" t="e">
        <f t="shared" ca="1" si="100"/>
        <v>#VALUE!</v>
      </c>
      <c r="O1091">
        <f t="shared" ca="1" si="101"/>
        <v>-5.7074369450692763E-4</v>
      </c>
      <c r="AE1091">
        <f ca="1">VLOOKUP($B1091,OFFSET(Input!$A$1,0,MATCH(Index!AE$6&amp;" Index",Input!$1:$1,0)-1,10000,2),2,0)</f>
        <v>9.89</v>
      </c>
    </row>
    <row r="1092" spans="2:31" x14ac:dyDescent="0.25">
      <c r="B1092" s="2">
        <v>39107</v>
      </c>
      <c r="C1092">
        <f t="shared" ca="1" si="96"/>
        <v>0</v>
      </c>
      <c r="D1092">
        <f t="shared" ca="1" si="97"/>
        <v>0</v>
      </c>
      <c r="E1092" t="str">
        <f ca="1">IF($B1092&lt;VLOOKUP(E$6&amp;" Equity",Param,4,0),"",IFERROR(VLOOKUP($B1092,OFFSET(Input!$A$1,0,MATCH(Index!E$6&amp;" Equity",Input!$1:$1,0)-1,10000,2),2,0),E1091))</f>
        <v/>
      </c>
      <c r="F1092" s="33">
        <v>86.95</v>
      </c>
      <c r="H1092">
        <f ca="1">IFERROR(VLOOKUP($B1092,OFFSET(Input!$A$1,0,MATCH(Index!H$6,Input!$1:$1,0)-1,10000,2),2,0),0)</f>
        <v>0</v>
      </c>
      <c r="I1092">
        <f ca="1">IFERROR(VLOOKUP($B1092,OFFSET(Input!$A$1,0,MATCH(Index!I$6,Input!$1:$1,0)-1,10000,2),2,0),0)</f>
        <v>0</v>
      </c>
      <c r="K1092" t="e">
        <f t="shared" ca="1" si="98"/>
        <v>#VALUE!</v>
      </c>
      <c r="L1092" s="30">
        <f t="shared" ca="1" si="99"/>
        <v>70.659290669846698</v>
      </c>
      <c r="N1092" t="e">
        <f t="shared" ca="1" si="100"/>
        <v>#VALUE!</v>
      </c>
      <c r="O1092">
        <f t="shared" ca="1" si="101"/>
        <v>-7.2194205729601774E-3</v>
      </c>
      <c r="AE1092">
        <f ca="1">VLOOKUP($B1092,OFFSET(Input!$A$1,0,MATCH(Index!AE$6&amp;" Index",Input!$1:$1,0)-1,10000,2),2,0)</f>
        <v>11.22</v>
      </c>
    </row>
    <row r="1093" spans="2:31" x14ac:dyDescent="0.25">
      <c r="B1093" s="2">
        <v>39108</v>
      </c>
      <c r="C1093">
        <f t="shared" ca="1" si="96"/>
        <v>0</v>
      </c>
      <c r="D1093">
        <f t="shared" ca="1" si="97"/>
        <v>0</v>
      </c>
      <c r="E1093" t="str">
        <f ca="1">IF($B1093&lt;VLOOKUP(E$6&amp;" Equity",Param,4,0),"",IFERROR(VLOOKUP($B1093,OFFSET(Input!$A$1,0,MATCH(Index!E$6&amp;" Equity",Input!$1:$1,0)-1,10000,2),2,0),E1092))</f>
        <v/>
      </c>
      <c r="F1093" s="33">
        <v>86.88</v>
      </c>
      <c r="H1093">
        <f ca="1">IFERROR(VLOOKUP($B1093,OFFSET(Input!$A$1,0,MATCH(Index!H$6,Input!$1:$1,0)-1,10000,2),2,0),0)</f>
        <v>0</v>
      </c>
      <c r="I1093">
        <f ca="1">IFERROR(VLOOKUP($B1093,OFFSET(Input!$A$1,0,MATCH(Index!I$6,Input!$1:$1,0)-1,10000,2),2,0),0)</f>
        <v>0</v>
      </c>
      <c r="K1093" t="e">
        <f t="shared" ca="1" si="98"/>
        <v>#VALUE!</v>
      </c>
      <c r="L1093" s="30">
        <f t="shared" ca="1" si="99"/>
        <v>70.60240567448281</v>
      </c>
      <c r="N1093" t="e">
        <f t="shared" ca="1" si="100"/>
        <v>#VALUE!</v>
      </c>
      <c r="O1093">
        <f t="shared" ca="1" si="101"/>
        <v>-8.0538461466680912E-4</v>
      </c>
      <c r="AE1093">
        <f ca="1">VLOOKUP($B1093,OFFSET(Input!$A$1,0,MATCH(Index!AE$6&amp;" Index",Input!$1:$1,0)-1,10000,2),2,0)</f>
        <v>11.13</v>
      </c>
    </row>
    <row r="1094" spans="2:31" x14ac:dyDescent="0.25">
      <c r="B1094" s="2">
        <v>39111</v>
      </c>
      <c r="C1094">
        <f t="shared" ca="1" si="96"/>
        <v>0</v>
      </c>
      <c r="D1094">
        <f t="shared" ca="1" si="97"/>
        <v>0</v>
      </c>
      <c r="E1094" t="str">
        <f ca="1">IF($B1094&lt;VLOOKUP(E$6&amp;" Equity",Param,4,0),"",IFERROR(VLOOKUP($B1094,OFFSET(Input!$A$1,0,MATCH(Index!E$6&amp;" Equity",Input!$1:$1,0)-1,10000,2),2,0),E1093))</f>
        <v/>
      </c>
      <c r="F1094" s="33">
        <v>86.72</v>
      </c>
      <c r="H1094">
        <f ca="1">IFERROR(VLOOKUP($B1094,OFFSET(Input!$A$1,0,MATCH(Index!H$6,Input!$1:$1,0)-1,10000,2),2,0),0)</f>
        <v>0</v>
      </c>
      <c r="I1094">
        <f ca="1">IFERROR(VLOOKUP($B1094,OFFSET(Input!$A$1,0,MATCH(Index!I$6,Input!$1:$1,0)-1,10000,2),2,0),0)</f>
        <v>0</v>
      </c>
      <c r="K1094" t="e">
        <f t="shared" ca="1" si="98"/>
        <v>#VALUE!</v>
      </c>
      <c r="L1094" s="30">
        <f t="shared" ca="1" si="99"/>
        <v>70.472382827936798</v>
      </c>
      <c r="N1094" t="e">
        <f t="shared" ca="1" si="100"/>
        <v>#VALUE!</v>
      </c>
      <c r="O1094">
        <f t="shared" ca="1" si="101"/>
        <v>-1.843318494289224E-3</v>
      </c>
      <c r="AE1094">
        <f ca="1">VLOOKUP($B1094,OFFSET(Input!$A$1,0,MATCH(Index!AE$6&amp;" Index",Input!$1:$1,0)-1,10000,2),2,0)</f>
        <v>11.45</v>
      </c>
    </row>
    <row r="1095" spans="2:31" x14ac:dyDescent="0.25">
      <c r="B1095" s="2">
        <v>39112</v>
      </c>
      <c r="C1095">
        <f t="shared" ref="C1095:C1158" ca="1" si="102">IF(MONTH(B1095)&lt;&gt;MONTH(B1094),1,0)</f>
        <v>0</v>
      </c>
      <c r="D1095">
        <f t="shared" ref="D1095:D1158" ca="1" si="103">IF(D1094=5,0,IF(D1094&lt;&gt;0,D1094+1,IF(C1094=1,1,0)))</f>
        <v>0</v>
      </c>
      <c r="E1095" t="str">
        <f ca="1">IF($B1095&lt;VLOOKUP(E$6&amp;" Equity",Param,4,0),"",IFERROR(VLOOKUP($B1095,OFFSET(Input!$A$1,0,MATCH(Index!E$6&amp;" Equity",Input!$1:$1,0)-1,10000,2),2,0),E1094))</f>
        <v/>
      </c>
      <c r="F1095" s="33">
        <v>86.82</v>
      </c>
      <c r="H1095">
        <f ca="1">IFERROR(VLOOKUP($B1095,OFFSET(Input!$A$1,0,MATCH(Index!H$6,Input!$1:$1,0)-1,10000,2),2,0),0)</f>
        <v>0</v>
      </c>
      <c r="I1095">
        <f ca="1">IFERROR(VLOOKUP($B1095,OFFSET(Input!$A$1,0,MATCH(Index!I$6,Input!$1:$1,0)-1,10000,2),2,0),0)</f>
        <v>0</v>
      </c>
      <c r="K1095" t="e">
        <f t="shared" ref="K1095:K1158" ca="1" si="104">IF($B1095&lt;=L_date,IF($B1095=L_date,1,K1096/((E1096+H1096)/E1095)),K1094*((E1095+H1095)/E1094))</f>
        <v>#VALUE!</v>
      </c>
      <c r="L1095" s="30">
        <f t="shared" ref="L1095:L1158" ca="1" si="105">IF($B1095&lt;=L_date,IF($B1095=L_date,1,L1096/((F1096+I1096)/F1095)),L1094*((F1095+I1095)/F1094))</f>
        <v>70.553647107028056</v>
      </c>
      <c r="N1095" t="e">
        <f t="shared" ca="1" si="100"/>
        <v>#VALUE!</v>
      </c>
      <c r="O1095">
        <f t="shared" ca="1" si="101"/>
        <v>1.1524721801113855E-3</v>
      </c>
      <c r="AE1095">
        <f ca="1">VLOOKUP($B1095,OFFSET(Input!$A$1,0,MATCH(Index!AE$6&amp;" Index",Input!$1:$1,0)-1,10000,2),2,0)</f>
        <v>10.96</v>
      </c>
    </row>
    <row r="1096" spans="2:31" x14ac:dyDescent="0.25">
      <c r="B1096" s="2">
        <v>39113</v>
      </c>
      <c r="C1096">
        <f t="shared" ca="1" si="102"/>
        <v>0</v>
      </c>
      <c r="D1096">
        <f t="shared" ca="1" si="103"/>
        <v>0</v>
      </c>
      <c r="E1096" t="str">
        <f ca="1">IF($B1096&lt;VLOOKUP(E$6&amp;" Equity",Param,4,0),"",IFERROR(VLOOKUP($B1096,OFFSET(Input!$A$1,0,MATCH(Index!E$6&amp;" Equity",Input!$1:$1,0)-1,10000,2),2,0),E1095))</f>
        <v/>
      </c>
      <c r="F1096" s="33">
        <v>87.56</v>
      </c>
      <c r="H1096">
        <f ca="1">IFERROR(VLOOKUP($B1096,OFFSET(Input!$A$1,0,MATCH(Index!H$6,Input!$1:$1,0)-1,10000,2),2,0),0)</f>
        <v>0</v>
      </c>
      <c r="I1096">
        <f ca="1">IFERROR(VLOOKUP($B1096,OFFSET(Input!$A$1,0,MATCH(Index!I$6,Input!$1:$1,0)-1,10000,2),2,0),0)</f>
        <v>0</v>
      </c>
      <c r="K1096" t="e">
        <f t="shared" ca="1" si="104"/>
        <v>#VALUE!</v>
      </c>
      <c r="L1096" s="30">
        <f t="shared" ca="1" si="105"/>
        <v>71.155002772303348</v>
      </c>
      <c r="N1096" t="e">
        <f t="shared" ref="N1096:N1159" ca="1" si="106">LN(K1096/K1095)</f>
        <v>#VALUE!</v>
      </c>
      <c r="O1096">
        <f t="shared" ref="O1096:O1159" ca="1" si="107">LN(L1096/L1095)</f>
        <v>8.4872627832146934E-3</v>
      </c>
      <c r="AE1096">
        <f ca="1">VLOOKUP($B1096,OFFSET(Input!$A$1,0,MATCH(Index!AE$6&amp;" Index",Input!$1:$1,0)-1,10000,2),2,0)</f>
        <v>10.42</v>
      </c>
    </row>
    <row r="1097" spans="2:31" x14ac:dyDescent="0.25">
      <c r="B1097" s="2">
        <v>39114</v>
      </c>
      <c r="C1097">
        <f t="shared" ca="1" si="102"/>
        <v>1</v>
      </c>
      <c r="D1097">
        <f t="shared" ca="1" si="103"/>
        <v>0</v>
      </c>
      <c r="E1097" t="str">
        <f ca="1">IF($B1097&lt;VLOOKUP(E$6&amp;" Equity",Param,4,0),"",IFERROR(VLOOKUP($B1097,OFFSET(Input!$A$1,0,MATCH(Index!E$6&amp;" Equity",Input!$1:$1,0)-1,10000,2),2,0),E1096))</f>
        <v/>
      </c>
      <c r="F1097" s="33">
        <v>87.05</v>
      </c>
      <c r="H1097">
        <f ca="1">IFERROR(VLOOKUP($B1097,OFFSET(Input!$A$1,0,MATCH(Index!H$6,Input!$1:$1,0)-1,10000,2),2,0),0)</f>
        <v>0</v>
      </c>
      <c r="I1097">
        <f ca="1">IFERROR(VLOOKUP($B1097,OFFSET(Input!$A$1,0,MATCH(Index!I$6,Input!$1:$1,0)-1,10000,2),2,0),0)</f>
        <v>0.355292</v>
      </c>
      <c r="K1097" t="e">
        <f t="shared" ca="1" si="104"/>
        <v>#VALUE!</v>
      </c>
      <c r="L1097" s="30">
        <f t="shared" ca="1" si="105"/>
        <v>71.029280431406846</v>
      </c>
      <c r="N1097" t="e">
        <f t="shared" ca="1" si="106"/>
        <v>#VALUE!</v>
      </c>
      <c r="O1097">
        <f t="shared" ca="1" si="107"/>
        <v>-1.7684426271164996E-3</v>
      </c>
      <c r="AE1097">
        <f ca="1">VLOOKUP($B1097,OFFSET(Input!$A$1,0,MATCH(Index!AE$6&amp;" Index",Input!$1:$1,0)-1,10000,2),2,0)</f>
        <v>10.31</v>
      </c>
    </row>
    <row r="1098" spans="2:31" x14ac:dyDescent="0.25">
      <c r="B1098" s="2">
        <v>39115</v>
      </c>
      <c r="C1098">
        <f t="shared" ca="1" si="102"/>
        <v>0</v>
      </c>
      <c r="D1098">
        <f t="shared" ca="1" si="103"/>
        <v>1</v>
      </c>
      <c r="E1098" t="str">
        <f ca="1">IF($B1098&lt;VLOOKUP(E$6&amp;" Equity",Param,4,0),"",IFERROR(VLOOKUP($B1098,OFFSET(Input!$A$1,0,MATCH(Index!E$6&amp;" Equity",Input!$1:$1,0)-1,10000,2),2,0),E1097))</f>
        <v/>
      </c>
      <c r="F1098" s="33">
        <v>87.19</v>
      </c>
      <c r="H1098">
        <f ca="1">IFERROR(VLOOKUP($B1098,OFFSET(Input!$A$1,0,MATCH(Index!H$6,Input!$1:$1,0)-1,10000,2),2,0),0)</f>
        <v>0</v>
      </c>
      <c r="I1098">
        <f ca="1">IFERROR(VLOOKUP($B1098,OFFSET(Input!$A$1,0,MATCH(Index!I$6,Input!$1:$1,0)-1,10000,2),2,0),0)</f>
        <v>0</v>
      </c>
      <c r="K1098" t="e">
        <f t="shared" ca="1" si="104"/>
        <v>#VALUE!</v>
      </c>
      <c r="L1098" s="30">
        <f t="shared" ca="1" si="105"/>
        <v>71.143514770986371</v>
      </c>
      <c r="N1098" t="e">
        <f t="shared" ca="1" si="106"/>
        <v>#VALUE!</v>
      </c>
      <c r="O1098">
        <f t="shared" ca="1" si="107"/>
        <v>1.6069792255256365E-3</v>
      </c>
      <c r="AE1098">
        <f ca="1">VLOOKUP($B1098,OFFSET(Input!$A$1,0,MATCH(Index!AE$6&amp;" Index",Input!$1:$1,0)-1,10000,2),2,0)</f>
        <v>10.08</v>
      </c>
    </row>
    <row r="1099" spans="2:31" x14ac:dyDescent="0.25">
      <c r="B1099" s="2">
        <v>39118</v>
      </c>
      <c r="C1099">
        <f t="shared" ca="1" si="102"/>
        <v>0</v>
      </c>
      <c r="D1099">
        <f t="shared" ca="1" si="103"/>
        <v>2</v>
      </c>
      <c r="E1099" t="str">
        <f ca="1">IF($B1099&lt;VLOOKUP(E$6&amp;" Equity",Param,4,0),"",IFERROR(VLOOKUP($B1099,OFFSET(Input!$A$1,0,MATCH(Index!E$6&amp;" Equity",Input!$1:$1,0)-1,10000,2),2,0),E1098))</f>
        <v/>
      </c>
      <c r="F1099" s="33">
        <v>87.32</v>
      </c>
      <c r="H1099">
        <f ca="1">IFERROR(VLOOKUP($B1099,OFFSET(Input!$A$1,0,MATCH(Index!H$6,Input!$1:$1,0)-1,10000,2),2,0),0)</f>
        <v>0</v>
      </c>
      <c r="I1099">
        <f ca="1">IFERROR(VLOOKUP($B1099,OFFSET(Input!$A$1,0,MATCH(Index!I$6,Input!$1:$1,0)-1,10000,2),2,0),0)</f>
        <v>0</v>
      </c>
      <c r="K1099" t="e">
        <f t="shared" ca="1" si="104"/>
        <v>#VALUE!</v>
      </c>
      <c r="L1099" s="30">
        <f t="shared" ca="1" si="105"/>
        <v>71.249589514881634</v>
      </c>
      <c r="N1099" t="e">
        <f t="shared" ca="1" si="106"/>
        <v>#VALUE!</v>
      </c>
      <c r="O1099">
        <f t="shared" ca="1" si="107"/>
        <v>1.4898862420194769E-3</v>
      </c>
      <c r="AE1099">
        <f ca="1">VLOOKUP($B1099,OFFSET(Input!$A$1,0,MATCH(Index!AE$6&amp;" Index",Input!$1:$1,0)-1,10000,2),2,0)</f>
        <v>10.55</v>
      </c>
    </row>
    <row r="1100" spans="2:31" x14ac:dyDescent="0.25">
      <c r="B1100" s="2">
        <v>39119</v>
      </c>
      <c r="C1100">
        <f t="shared" ca="1" si="102"/>
        <v>0</v>
      </c>
      <c r="D1100">
        <f t="shared" ca="1" si="103"/>
        <v>3</v>
      </c>
      <c r="E1100" t="str">
        <f ca="1">IF($B1100&lt;VLOOKUP(E$6&amp;" Equity",Param,4,0),"",IFERROR(VLOOKUP($B1100,OFFSET(Input!$A$1,0,MATCH(Index!E$6&amp;" Equity",Input!$1:$1,0)-1,10000,2),2,0),E1099))</f>
        <v/>
      </c>
      <c r="F1100" s="33">
        <v>87.8</v>
      </c>
      <c r="H1100">
        <f ca="1">IFERROR(VLOOKUP($B1100,OFFSET(Input!$A$1,0,MATCH(Index!H$6,Input!$1:$1,0)-1,10000,2),2,0),0)</f>
        <v>0</v>
      </c>
      <c r="I1100">
        <f ca="1">IFERROR(VLOOKUP($B1100,OFFSET(Input!$A$1,0,MATCH(Index!I$6,Input!$1:$1,0)-1,10000,2),2,0),0)</f>
        <v>0</v>
      </c>
      <c r="K1100" t="e">
        <f t="shared" ca="1" si="104"/>
        <v>#VALUE!</v>
      </c>
      <c r="L1100" s="30">
        <f t="shared" ca="1" si="105"/>
        <v>71.641250107725696</v>
      </c>
      <c r="N1100" t="e">
        <f t="shared" ca="1" si="106"/>
        <v>#VALUE!</v>
      </c>
      <c r="O1100">
        <f t="shared" ca="1" si="107"/>
        <v>5.4819689593278449E-3</v>
      </c>
      <c r="AE1100">
        <f ca="1">VLOOKUP($B1100,OFFSET(Input!$A$1,0,MATCH(Index!AE$6&amp;" Index",Input!$1:$1,0)-1,10000,2),2,0)</f>
        <v>10.65</v>
      </c>
    </row>
    <row r="1101" spans="2:31" x14ac:dyDescent="0.25">
      <c r="B1101" s="2">
        <v>39120</v>
      </c>
      <c r="C1101">
        <f t="shared" ca="1" si="102"/>
        <v>0</v>
      </c>
      <c r="D1101">
        <f t="shared" ca="1" si="103"/>
        <v>4</v>
      </c>
      <c r="E1101" t="str">
        <f ca="1">IF($B1101&lt;VLOOKUP(E$6&amp;" Equity",Param,4,0),"",IFERROR(VLOOKUP($B1101,OFFSET(Input!$A$1,0,MATCH(Index!E$6&amp;" Equity",Input!$1:$1,0)-1,10000,2),2,0),E1100))</f>
        <v/>
      </c>
      <c r="F1101" s="33">
        <v>88.06</v>
      </c>
      <c r="H1101">
        <f ca="1">IFERROR(VLOOKUP($B1101,OFFSET(Input!$A$1,0,MATCH(Index!H$6,Input!$1:$1,0)-1,10000,2),2,0),0)</f>
        <v>0</v>
      </c>
      <c r="I1101">
        <f ca="1">IFERROR(VLOOKUP($B1101,OFFSET(Input!$A$1,0,MATCH(Index!I$6,Input!$1:$1,0)-1,10000,2),2,0),0)</f>
        <v>0</v>
      </c>
      <c r="K1101" t="e">
        <f t="shared" ca="1" si="104"/>
        <v>#VALUE!</v>
      </c>
      <c r="L1101" s="30">
        <f t="shared" ca="1" si="105"/>
        <v>71.853399595516223</v>
      </c>
      <c r="N1101" t="e">
        <f t="shared" ca="1" si="106"/>
        <v>#VALUE!</v>
      </c>
      <c r="O1101">
        <f t="shared" ca="1" si="107"/>
        <v>2.9568996865367817E-3</v>
      </c>
      <c r="AE1101">
        <f ca="1">VLOOKUP($B1101,OFFSET(Input!$A$1,0,MATCH(Index!AE$6&amp;" Index",Input!$1:$1,0)-1,10000,2),2,0)</f>
        <v>10.32</v>
      </c>
    </row>
    <row r="1102" spans="2:31" x14ac:dyDescent="0.25">
      <c r="B1102" s="2">
        <v>39121</v>
      </c>
      <c r="C1102">
        <f t="shared" ca="1" si="102"/>
        <v>0</v>
      </c>
      <c r="D1102">
        <f t="shared" ca="1" si="103"/>
        <v>5</v>
      </c>
      <c r="E1102" t="str">
        <f ca="1">IF($B1102&lt;VLOOKUP(E$6&amp;" Equity",Param,4,0),"",IFERROR(VLOOKUP($B1102,OFFSET(Input!$A$1,0,MATCH(Index!E$6&amp;" Equity",Input!$1:$1,0)-1,10000,2),2,0),E1101))</f>
        <v/>
      </c>
      <c r="F1102" s="33">
        <v>88.13</v>
      </c>
      <c r="H1102">
        <f ca="1">IFERROR(VLOOKUP($B1102,OFFSET(Input!$A$1,0,MATCH(Index!H$6,Input!$1:$1,0)-1,10000,2),2,0),0)</f>
        <v>0</v>
      </c>
      <c r="I1102">
        <f ca="1">IFERROR(VLOOKUP($B1102,OFFSET(Input!$A$1,0,MATCH(Index!I$6,Input!$1:$1,0)-1,10000,2),2,0),0)</f>
        <v>0</v>
      </c>
      <c r="K1102" t="e">
        <f t="shared" ca="1" si="104"/>
        <v>#VALUE!</v>
      </c>
      <c r="L1102" s="30">
        <f t="shared" ca="1" si="105"/>
        <v>71.910516765305971</v>
      </c>
      <c r="N1102" t="e">
        <f t="shared" ca="1" si="106"/>
        <v>#VALUE!</v>
      </c>
      <c r="O1102">
        <f t="shared" ca="1" si="107"/>
        <v>7.9459678396116775E-4</v>
      </c>
      <c r="AE1102">
        <f ca="1">VLOOKUP($B1102,OFFSET(Input!$A$1,0,MATCH(Index!AE$6&amp;" Index",Input!$1:$1,0)-1,10000,2),2,0)</f>
        <v>10.44</v>
      </c>
    </row>
    <row r="1103" spans="2:31" x14ac:dyDescent="0.25">
      <c r="B1103" s="2">
        <v>39122</v>
      </c>
      <c r="C1103">
        <f t="shared" ca="1" si="102"/>
        <v>0</v>
      </c>
      <c r="D1103">
        <f t="shared" ca="1" si="103"/>
        <v>0</v>
      </c>
      <c r="E1103" t="str">
        <f ca="1">IF($B1103&lt;VLOOKUP(E$6&amp;" Equity",Param,4,0),"",IFERROR(VLOOKUP($B1103,OFFSET(Input!$A$1,0,MATCH(Index!E$6&amp;" Equity",Input!$1:$1,0)-1,10000,2),2,0),E1102))</f>
        <v/>
      </c>
      <c r="F1103" s="33">
        <v>87.62</v>
      </c>
      <c r="H1103">
        <f ca="1">IFERROR(VLOOKUP($B1103,OFFSET(Input!$A$1,0,MATCH(Index!H$6,Input!$1:$1,0)-1,10000,2),2,0),0)</f>
        <v>0</v>
      </c>
      <c r="I1103">
        <f ca="1">IFERROR(VLOOKUP($B1103,OFFSET(Input!$A$1,0,MATCH(Index!I$6,Input!$1:$1,0)-1,10000,2),2,0),0)</f>
        <v>0</v>
      </c>
      <c r="K1103" t="e">
        <f t="shared" ca="1" si="104"/>
        <v>#VALUE!</v>
      </c>
      <c r="L1103" s="30">
        <f t="shared" ca="1" si="105"/>
        <v>71.494377385409166</v>
      </c>
      <c r="N1103" t="e">
        <f t="shared" ca="1" si="106"/>
        <v>#VALUE!</v>
      </c>
      <c r="O1103">
        <f t="shared" ca="1" si="107"/>
        <v>-5.8037147258166409E-3</v>
      </c>
      <c r="AE1103">
        <f ca="1">VLOOKUP($B1103,OFFSET(Input!$A$1,0,MATCH(Index!AE$6&amp;" Index",Input!$1:$1,0)-1,10000,2),2,0)</f>
        <v>11.1</v>
      </c>
    </row>
    <row r="1104" spans="2:31" x14ac:dyDescent="0.25">
      <c r="B1104" s="2">
        <v>39125</v>
      </c>
      <c r="C1104">
        <f t="shared" ca="1" si="102"/>
        <v>0</v>
      </c>
      <c r="D1104">
        <f t="shared" ca="1" si="103"/>
        <v>0</v>
      </c>
      <c r="E1104" t="str">
        <f ca="1">IF($B1104&lt;VLOOKUP(E$6&amp;" Equity",Param,4,0),"",IFERROR(VLOOKUP($B1104,OFFSET(Input!$A$1,0,MATCH(Index!E$6&amp;" Equity",Input!$1:$1,0)-1,10000,2),2,0),E1103))</f>
        <v/>
      </c>
      <c r="F1104" s="33">
        <v>87.42</v>
      </c>
      <c r="H1104">
        <f ca="1">IFERROR(VLOOKUP($B1104,OFFSET(Input!$A$1,0,MATCH(Index!H$6,Input!$1:$1,0)-1,10000,2),2,0),0)</f>
        <v>0</v>
      </c>
      <c r="I1104">
        <f ca="1">IFERROR(VLOOKUP($B1104,OFFSET(Input!$A$1,0,MATCH(Index!I$6,Input!$1:$1,0)-1,10000,2),2,0),0)</f>
        <v>0</v>
      </c>
      <c r="K1104" t="e">
        <f t="shared" ca="1" si="104"/>
        <v>#VALUE!</v>
      </c>
      <c r="L1104" s="30">
        <f t="shared" ca="1" si="105"/>
        <v>71.33118547172414</v>
      </c>
      <c r="N1104" t="e">
        <f t="shared" ca="1" si="106"/>
        <v>#VALUE!</v>
      </c>
      <c r="O1104">
        <f t="shared" ca="1" si="107"/>
        <v>-2.2851929505839984E-3</v>
      </c>
      <c r="AE1104">
        <f ca="1">VLOOKUP($B1104,OFFSET(Input!$A$1,0,MATCH(Index!AE$6&amp;" Index",Input!$1:$1,0)-1,10000,2),2,0)</f>
        <v>11.61</v>
      </c>
    </row>
    <row r="1105" spans="2:31" x14ac:dyDescent="0.25">
      <c r="B1105" s="2">
        <v>39126</v>
      </c>
      <c r="C1105">
        <f t="shared" ca="1" si="102"/>
        <v>0</v>
      </c>
      <c r="D1105">
        <f t="shared" ca="1" si="103"/>
        <v>0</v>
      </c>
      <c r="E1105" t="str">
        <f ca="1">IF($B1105&lt;VLOOKUP(E$6&amp;" Equity",Param,4,0),"",IFERROR(VLOOKUP($B1105,OFFSET(Input!$A$1,0,MATCH(Index!E$6&amp;" Equity",Input!$1:$1,0)-1,10000,2),2,0),E1104))</f>
        <v/>
      </c>
      <c r="F1105" s="33">
        <v>87.24</v>
      </c>
      <c r="H1105">
        <f ca="1">IFERROR(VLOOKUP($B1105,OFFSET(Input!$A$1,0,MATCH(Index!H$6,Input!$1:$1,0)-1,10000,2),2,0),0)</f>
        <v>0</v>
      </c>
      <c r="I1105">
        <f ca="1">IFERROR(VLOOKUP($B1105,OFFSET(Input!$A$1,0,MATCH(Index!I$6,Input!$1:$1,0)-1,10000,2),2,0),0)</f>
        <v>0</v>
      </c>
      <c r="K1105" t="e">
        <f t="shared" ca="1" si="104"/>
        <v>#VALUE!</v>
      </c>
      <c r="L1105" s="30">
        <f t="shared" ca="1" si="105"/>
        <v>71.18431274940761</v>
      </c>
      <c r="N1105" t="e">
        <f t="shared" ca="1" si="106"/>
        <v>#VALUE!</v>
      </c>
      <c r="O1105">
        <f t="shared" ca="1" si="107"/>
        <v>-2.0611481017402643E-3</v>
      </c>
      <c r="AE1105">
        <f ca="1">VLOOKUP($B1105,OFFSET(Input!$A$1,0,MATCH(Index!AE$6&amp;" Index",Input!$1:$1,0)-1,10000,2),2,0)</f>
        <v>10.34</v>
      </c>
    </row>
    <row r="1106" spans="2:31" x14ac:dyDescent="0.25">
      <c r="B1106" s="2">
        <v>39127</v>
      </c>
      <c r="C1106">
        <f t="shared" ca="1" si="102"/>
        <v>0</v>
      </c>
      <c r="D1106">
        <f t="shared" ca="1" si="103"/>
        <v>0</v>
      </c>
      <c r="E1106" t="str">
        <f ca="1">IF($B1106&lt;VLOOKUP(E$6&amp;" Equity",Param,4,0),"",IFERROR(VLOOKUP($B1106,OFFSET(Input!$A$1,0,MATCH(Index!E$6&amp;" Equity",Input!$1:$1,0)-1,10000,2),2,0),E1105))</f>
        <v/>
      </c>
      <c r="F1106" s="33">
        <v>88.08</v>
      </c>
      <c r="H1106">
        <f ca="1">IFERROR(VLOOKUP($B1106,OFFSET(Input!$A$1,0,MATCH(Index!H$6,Input!$1:$1,0)-1,10000,2),2,0),0)</f>
        <v>0</v>
      </c>
      <c r="I1106">
        <f ca="1">IFERROR(VLOOKUP($B1106,OFFSET(Input!$A$1,0,MATCH(Index!I$6,Input!$1:$1,0)-1,10000,2),2,0),0)</f>
        <v>0</v>
      </c>
      <c r="K1106" t="e">
        <f t="shared" ca="1" si="104"/>
        <v>#VALUE!</v>
      </c>
      <c r="L1106" s="30">
        <f t="shared" ca="1" si="105"/>
        <v>71.869718786884704</v>
      </c>
      <c r="N1106" t="e">
        <f t="shared" ca="1" si="106"/>
        <v>#VALUE!</v>
      </c>
      <c r="O1106">
        <f t="shared" ca="1" si="107"/>
        <v>9.5825510809961559E-3</v>
      </c>
      <c r="AE1106">
        <f ca="1">VLOOKUP($B1106,OFFSET(Input!$A$1,0,MATCH(Index!AE$6&amp;" Index",Input!$1:$1,0)-1,10000,2),2,0)</f>
        <v>10.23</v>
      </c>
    </row>
    <row r="1107" spans="2:31" x14ac:dyDescent="0.25">
      <c r="B1107" s="2">
        <v>39128</v>
      </c>
      <c r="C1107">
        <f t="shared" ca="1" si="102"/>
        <v>0</v>
      </c>
      <c r="D1107">
        <f t="shared" ca="1" si="103"/>
        <v>0</v>
      </c>
      <c r="E1107" t="str">
        <f ca="1">IF($B1107&lt;VLOOKUP(E$6&amp;" Equity",Param,4,0),"",IFERROR(VLOOKUP($B1107,OFFSET(Input!$A$1,0,MATCH(Index!E$6&amp;" Equity",Input!$1:$1,0)-1,10000,2),2,0),E1106))</f>
        <v/>
      </c>
      <c r="F1107" s="33">
        <v>88.34</v>
      </c>
      <c r="H1107">
        <f ca="1">IFERROR(VLOOKUP($B1107,OFFSET(Input!$A$1,0,MATCH(Index!H$6,Input!$1:$1,0)-1,10000,2),2,0),0)</f>
        <v>0</v>
      </c>
      <c r="I1107">
        <f ca="1">IFERROR(VLOOKUP($B1107,OFFSET(Input!$A$1,0,MATCH(Index!I$6,Input!$1:$1,0)-1,10000,2),2,0),0)</f>
        <v>0</v>
      </c>
      <c r="K1107" t="e">
        <f t="shared" ca="1" si="104"/>
        <v>#VALUE!</v>
      </c>
      <c r="L1107" s="30">
        <f t="shared" ca="1" si="105"/>
        <v>72.081868274675244</v>
      </c>
      <c r="N1107" t="e">
        <f t="shared" ca="1" si="106"/>
        <v>#VALUE!</v>
      </c>
      <c r="O1107">
        <f t="shared" ca="1" si="107"/>
        <v>2.9475137539560071E-3</v>
      </c>
      <c r="AE1107">
        <f ca="1">VLOOKUP($B1107,OFFSET(Input!$A$1,0,MATCH(Index!AE$6&amp;" Index",Input!$1:$1,0)-1,10000,2),2,0)</f>
        <v>10.220000000000001</v>
      </c>
    </row>
    <row r="1108" spans="2:31" x14ac:dyDescent="0.25">
      <c r="B1108" s="2">
        <v>39129</v>
      </c>
      <c r="C1108">
        <f t="shared" ca="1" si="102"/>
        <v>0</v>
      </c>
      <c r="D1108">
        <f t="shared" ca="1" si="103"/>
        <v>0</v>
      </c>
      <c r="E1108" t="str">
        <f ca="1">IF($B1108&lt;VLOOKUP(E$6&amp;" Equity",Param,4,0),"",IFERROR(VLOOKUP($B1108,OFFSET(Input!$A$1,0,MATCH(Index!E$6&amp;" Equity",Input!$1:$1,0)-1,10000,2),2,0),E1107))</f>
        <v/>
      </c>
      <c r="F1108" s="33">
        <v>88.56</v>
      </c>
      <c r="H1108">
        <f ca="1">IFERROR(VLOOKUP($B1108,OFFSET(Input!$A$1,0,MATCH(Index!H$6,Input!$1:$1,0)-1,10000,2),2,0),0)</f>
        <v>0</v>
      </c>
      <c r="I1108">
        <f ca="1">IFERROR(VLOOKUP($B1108,OFFSET(Input!$A$1,0,MATCH(Index!I$6,Input!$1:$1,0)-1,10000,2),2,0),0)</f>
        <v>0</v>
      </c>
      <c r="K1108" t="e">
        <f t="shared" ca="1" si="104"/>
        <v>#VALUE!</v>
      </c>
      <c r="L1108" s="30">
        <f t="shared" ca="1" si="105"/>
        <v>72.261379379728766</v>
      </c>
      <c r="N1108" t="e">
        <f t="shared" ca="1" si="106"/>
        <v>#VALUE!</v>
      </c>
      <c r="O1108">
        <f t="shared" ca="1" si="107"/>
        <v>2.487282232000964E-3</v>
      </c>
      <c r="AE1108">
        <f ca="1">VLOOKUP($B1108,OFFSET(Input!$A$1,0,MATCH(Index!AE$6&amp;" Index",Input!$1:$1,0)-1,10000,2),2,0)</f>
        <v>10.02</v>
      </c>
    </row>
    <row r="1109" spans="2:31" x14ac:dyDescent="0.25">
      <c r="B1109" s="2">
        <v>39133</v>
      </c>
      <c r="C1109">
        <f t="shared" ca="1" si="102"/>
        <v>0</v>
      </c>
      <c r="D1109">
        <f t="shared" ca="1" si="103"/>
        <v>0</v>
      </c>
      <c r="E1109" t="str">
        <f ca="1">IF($B1109&lt;VLOOKUP(E$6&amp;" Equity",Param,4,0),"",IFERROR(VLOOKUP($B1109,OFFSET(Input!$A$1,0,MATCH(Index!E$6&amp;" Equity",Input!$1:$1,0)-1,10000,2),2,0),E1108))</f>
        <v/>
      </c>
      <c r="F1109" s="33">
        <v>88.84</v>
      </c>
      <c r="H1109">
        <f ca="1">IFERROR(VLOOKUP($B1109,OFFSET(Input!$A$1,0,MATCH(Index!H$6,Input!$1:$1,0)-1,10000,2),2,0),0)</f>
        <v>0</v>
      </c>
      <c r="I1109">
        <f ca="1">IFERROR(VLOOKUP($B1109,OFFSET(Input!$A$1,0,MATCH(Index!I$6,Input!$1:$1,0)-1,10000,2),2,0),0)</f>
        <v>0</v>
      </c>
      <c r="K1109" t="e">
        <f t="shared" ca="1" si="104"/>
        <v>#VALUE!</v>
      </c>
      <c r="L1109" s="30">
        <f t="shared" ca="1" si="105"/>
        <v>72.489848058887802</v>
      </c>
      <c r="N1109" t="e">
        <f t="shared" ca="1" si="106"/>
        <v>#VALUE!</v>
      </c>
      <c r="O1109">
        <f t="shared" ca="1" si="107"/>
        <v>3.156710625845291E-3</v>
      </c>
      <c r="AE1109">
        <f ca="1">VLOOKUP($B1109,OFFSET(Input!$A$1,0,MATCH(Index!AE$6&amp;" Index",Input!$1:$1,0)-1,10000,2),2,0)</f>
        <v>10.24</v>
      </c>
    </row>
    <row r="1110" spans="2:31" x14ac:dyDescent="0.25">
      <c r="B1110" s="2">
        <v>39134</v>
      </c>
      <c r="C1110">
        <f t="shared" ca="1" si="102"/>
        <v>0</v>
      </c>
      <c r="D1110">
        <f t="shared" ca="1" si="103"/>
        <v>0</v>
      </c>
      <c r="E1110" t="str">
        <f ca="1">IF($B1110&lt;VLOOKUP(E$6&amp;" Equity",Param,4,0),"",IFERROR(VLOOKUP($B1110,OFFSET(Input!$A$1,0,MATCH(Index!E$6&amp;" Equity",Input!$1:$1,0)-1,10000,2),2,0),E1109))</f>
        <v/>
      </c>
      <c r="F1110" s="33">
        <v>88.65</v>
      </c>
      <c r="H1110">
        <f ca="1">IFERROR(VLOOKUP($B1110,OFFSET(Input!$A$1,0,MATCH(Index!H$6,Input!$1:$1,0)-1,10000,2),2,0),0)</f>
        <v>0</v>
      </c>
      <c r="I1110">
        <f ca="1">IFERROR(VLOOKUP($B1110,OFFSET(Input!$A$1,0,MATCH(Index!I$6,Input!$1:$1,0)-1,10000,2),2,0),0)</f>
        <v>0</v>
      </c>
      <c r="K1110" t="e">
        <f t="shared" ca="1" si="104"/>
        <v>#VALUE!</v>
      </c>
      <c r="L1110" s="30">
        <f t="shared" ca="1" si="105"/>
        <v>72.334815740887038</v>
      </c>
      <c r="N1110" t="e">
        <f t="shared" ca="1" si="106"/>
        <v>#VALUE!</v>
      </c>
      <c r="O1110">
        <f t="shared" ca="1" si="107"/>
        <v>-2.1409665060096381E-3</v>
      </c>
      <c r="AE1110">
        <f ca="1">VLOOKUP($B1110,OFFSET(Input!$A$1,0,MATCH(Index!AE$6&amp;" Index",Input!$1:$1,0)-1,10000,2),2,0)</f>
        <v>10.199999999999999</v>
      </c>
    </row>
    <row r="1111" spans="2:31" x14ac:dyDescent="0.25">
      <c r="B1111" s="2">
        <v>39135</v>
      </c>
      <c r="C1111">
        <f t="shared" ca="1" si="102"/>
        <v>0</v>
      </c>
      <c r="D1111">
        <f t="shared" ca="1" si="103"/>
        <v>0</v>
      </c>
      <c r="E1111" t="str">
        <f ca="1">IF($B1111&lt;VLOOKUP(E$6&amp;" Equity",Param,4,0),"",IFERROR(VLOOKUP($B1111,OFFSET(Input!$A$1,0,MATCH(Index!E$6&amp;" Equity",Input!$1:$1,0)-1,10000,2),2,0),E1110))</f>
        <v/>
      </c>
      <c r="F1111" s="33">
        <v>88.21</v>
      </c>
      <c r="H1111">
        <f ca="1">IFERROR(VLOOKUP($B1111,OFFSET(Input!$A$1,0,MATCH(Index!H$6,Input!$1:$1,0)-1,10000,2),2,0),0)</f>
        <v>0</v>
      </c>
      <c r="I1111">
        <f ca="1">IFERROR(VLOOKUP($B1111,OFFSET(Input!$A$1,0,MATCH(Index!I$6,Input!$1:$1,0)-1,10000,2),2,0),0)</f>
        <v>0</v>
      </c>
      <c r="K1111" t="e">
        <f t="shared" ca="1" si="104"/>
        <v>#VALUE!</v>
      </c>
      <c r="L1111" s="30">
        <f t="shared" ca="1" si="105"/>
        <v>71.975793530779967</v>
      </c>
      <c r="N1111" t="e">
        <f t="shared" ca="1" si="106"/>
        <v>#VALUE!</v>
      </c>
      <c r="O1111">
        <f t="shared" ca="1" si="107"/>
        <v>-4.9756972495416229E-3</v>
      </c>
      <c r="AE1111">
        <f ca="1">VLOOKUP($B1111,OFFSET(Input!$A$1,0,MATCH(Index!AE$6&amp;" Index",Input!$1:$1,0)-1,10000,2),2,0)</f>
        <v>10.18</v>
      </c>
    </row>
    <row r="1112" spans="2:31" x14ac:dyDescent="0.25">
      <c r="B1112" s="2">
        <v>39136</v>
      </c>
      <c r="C1112">
        <f t="shared" ca="1" si="102"/>
        <v>0</v>
      </c>
      <c r="D1112">
        <f t="shared" ca="1" si="103"/>
        <v>0</v>
      </c>
      <c r="E1112" t="str">
        <f ca="1">IF($B1112&lt;VLOOKUP(E$6&amp;" Equity",Param,4,0),"",IFERROR(VLOOKUP($B1112,OFFSET(Input!$A$1,0,MATCH(Index!E$6&amp;" Equity",Input!$1:$1,0)-1,10000,2),2,0),E1111))</f>
        <v/>
      </c>
      <c r="F1112" s="33">
        <v>88.82</v>
      </c>
      <c r="H1112">
        <f ca="1">IFERROR(VLOOKUP($B1112,OFFSET(Input!$A$1,0,MATCH(Index!H$6,Input!$1:$1,0)-1,10000,2),2,0),0)</f>
        <v>0</v>
      </c>
      <c r="I1112">
        <f ca="1">IFERROR(VLOOKUP($B1112,OFFSET(Input!$A$1,0,MATCH(Index!I$6,Input!$1:$1,0)-1,10000,2),2,0),0)</f>
        <v>0</v>
      </c>
      <c r="K1112" t="e">
        <f t="shared" ca="1" si="104"/>
        <v>#VALUE!</v>
      </c>
      <c r="L1112" s="30">
        <f t="shared" ca="1" si="105"/>
        <v>72.473528867519292</v>
      </c>
      <c r="N1112" t="e">
        <f t="shared" ca="1" si="106"/>
        <v>#VALUE!</v>
      </c>
      <c r="O1112">
        <f t="shared" ca="1" si="107"/>
        <v>6.8915145932806647E-3</v>
      </c>
      <c r="AE1112">
        <f ca="1">VLOOKUP($B1112,OFFSET(Input!$A$1,0,MATCH(Index!AE$6&amp;" Index",Input!$1:$1,0)-1,10000,2),2,0)</f>
        <v>10.58</v>
      </c>
    </row>
    <row r="1113" spans="2:31" x14ac:dyDescent="0.25">
      <c r="B1113" s="2">
        <v>39139</v>
      </c>
      <c r="C1113">
        <f t="shared" ca="1" si="102"/>
        <v>0</v>
      </c>
      <c r="D1113">
        <f t="shared" ca="1" si="103"/>
        <v>0</v>
      </c>
      <c r="E1113" t="str">
        <f ca="1">IF($B1113&lt;VLOOKUP(E$6&amp;" Equity",Param,4,0),"",IFERROR(VLOOKUP($B1113,OFFSET(Input!$A$1,0,MATCH(Index!E$6&amp;" Equity",Input!$1:$1,0)-1,10000,2),2,0),E1112))</f>
        <v/>
      </c>
      <c r="F1113" s="33">
        <v>89.43</v>
      </c>
      <c r="H1113">
        <f ca="1">IFERROR(VLOOKUP($B1113,OFFSET(Input!$A$1,0,MATCH(Index!H$6,Input!$1:$1,0)-1,10000,2),2,0),0)</f>
        <v>0</v>
      </c>
      <c r="I1113">
        <f ca="1">IFERROR(VLOOKUP($B1113,OFFSET(Input!$A$1,0,MATCH(Index!I$6,Input!$1:$1,0)-1,10000,2),2,0),0)</f>
        <v>0</v>
      </c>
      <c r="K1113" t="e">
        <f t="shared" ca="1" si="104"/>
        <v>#VALUE!</v>
      </c>
      <c r="L1113" s="30">
        <f t="shared" ca="1" si="105"/>
        <v>72.971264204258631</v>
      </c>
      <c r="N1113" t="e">
        <f t="shared" ca="1" si="106"/>
        <v>#VALUE!</v>
      </c>
      <c r="O1113">
        <f t="shared" ca="1" si="107"/>
        <v>6.8443464941337091E-3</v>
      </c>
      <c r="AE1113">
        <f ca="1">VLOOKUP($B1113,OFFSET(Input!$A$1,0,MATCH(Index!AE$6&amp;" Index",Input!$1:$1,0)-1,10000,2),2,0)</f>
        <v>11.15</v>
      </c>
    </row>
    <row r="1114" spans="2:31" x14ac:dyDescent="0.25">
      <c r="B1114" s="2">
        <v>39140</v>
      </c>
      <c r="C1114">
        <f t="shared" ca="1" si="102"/>
        <v>0</v>
      </c>
      <c r="D1114">
        <f t="shared" ca="1" si="103"/>
        <v>0</v>
      </c>
      <c r="E1114" t="str">
        <f ca="1">IF($B1114&lt;VLOOKUP(E$6&amp;" Equity",Param,4,0),"",IFERROR(VLOOKUP($B1114,OFFSET(Input!$A$1,0,MATCH(Index!E$6&amp;" Equity",Input!$1:$1,0)-1,10000,2),2,0),E1113))</f>
        <v/>
      </c>
      <c r="F1114" s="33">
        <v>90.66</v>
      </c>
      <c r="H1114">
        <f ca="1">IFERROR(VLOOKUP($B1114,OFFSET(Input!$A$1,0,MATCH(Index!H$6,Input!$1:$1,0)-1,10000,2),2,0),0)</f>
        <v>0</v>
      </c>
      <c r="I1114">
        <f ca="1">IFERROR(VLOOKUP($B1114,OFFSET(Input!$A$1,0,MATCH(Index!I$6,Input!$1:$1,0)-1,10000,2),2,0),0)</f>
        <v>0</v>
      </c>
      <c r="K1114" t="e">
        <f t="shared" ca="1" si="104"/>
        <v>#VALUE!</v>
      </c>
      <c r="L1114" s="30">
        <f t="shared" ca="1" si="105"/>
        <v>73.974894473421529</v>
      </c>
      <c r="N1114" t="e">
        <f t="shared" ca="1" si="106"/>
        <v>#VALUE!</v>
      </c>
      <c r="O1114">
        <f t="shared" ca="1" si="107"/>
        <v>1.366004915461339E-2</v>
      </c>
      <c r="AE1114">
        <f ca="1">VLOOKUP($B1114,OFFSET(Input!$A$1,0,MATCH(Index!AE$6&amp;" Index",Input!$1:$1,0)-1,10000,2),2,0)</f>
        <v>18.309999999999999</v>
      </c>
    </row>
    <row r="1115" spans="2:31" x14ac:dyDescent="0.25">
      <c r="B1115" s="2">
        <v>39141</v>
      </c>
      <c r="C1115">
        <f t="shared" ca="1" si="102"/>
        <v>0</v>
      </c>
      <c r="D1115">
        <f t="shared" ca="1" si="103"/>
        <v>0</v>
      </c>
      <c r="E1115" t="str">
        <f ca="1">IF($B1115&lt;VLOOKUP(E$6&amp;" Equity",Param,4,0),"",IFERROR(VLOOKUP($B1115,OFFSET(Input!$A$1,0,MATCH(Index!E$6&amp;" Equity",Input!$1:$1,0)-1,10000,2),2,0),E1114))</f>
        <v/>
      </c>
      <c r="F1115" s="33">
        <v>90.16</v>
      </c>
      <c r="H1115">
        <f ca="1">IFERROR(VLOOKUP($B1115,OFFSET(Input!$A$1,0,MATCH(Index!H$6,Input!$1:$1,0)-1,10000,2),2,0),0)</f>
        <v>0</v>
      </c>
      <c r="I1115">
        <f ca="1">IFERROR(VLOOKUP($B1115,OFFSET(Input!$A$1,0,MATCH(Index!I$6,Input!$1:$1,0)-1,10000,2),2,0),0)</f>
        <v>0</v>
      </c>
      <c r="K1115" t="e">
        <f t="shared" ca="1" si="104"/>
        <v>#VALUE!</v>
      </c>
      <c r="L1115" s="30">
        <f t="shared" ca="1" si="105"/>
        <v>73.566914689208971</v>
      </c>
      <c r="N1115" t="e">
        <f t="shared" ca="1" si="106"/>
        <v>#VALUE!</v>
      </c>
      <c r="O1115">
        <f t="shared" ca="1" si="107"/>
        <v>-5.5303757811822488E-3</v>
      </c>
      <c r="AE1115">
        <f ca="1">VLOOKUP($B1115,OFFSET(Input!$A$1,0,MATCH(Index!AE$6&amp;" Index",Input!$1:$1,0)-1,10000,2),2,0)</f>
        <v>15.42</v>
      </c>
    </row>
    <row r="1116" spans="2:31" x14ac:dyDescent="0.25">
      <c r="B1116" s="2">
        <v>39142</v>
      </c>
      <c r="C1116">
        <f t="shared" ca="1" si="102"/>
        <v>1</v>
      </c>
      <c r="D1116">
        <f t="shared" ca="1" si="103"/>
        <v>0</v>
      </c>
      <c r="E1116" t="str">
        <f ca="1">IF($B1116&lt;VLOOKUP(E$6&amp;" Equity",Param,4,0),"",IFERROR(VLOOKUP($B1116,OFFSET(Input!$A$1,0,MATCH(Index!E$6&amp;" Equity",Input!$1:$1,0)-1,10000,2),2,0),E1115))</f>
        <v/>
      </c>
      <c r="F1116" s="33">
        <v>89.75</v>
      </c>
      <c r="H1116">
        <f ca="1">IFERROR(VLOOKUP($B1116,OFFSET(Input!$A$1,0,MATCH(Index!H$6,Input!$1:$1,0)-1,10000,2),2,0),0)</f>
        <v>0</v>
      </c>
      <c r="I1116">
        <f ca="1">IFERROR(VLOOKUP($B1116,OFFSET(Input!$A$1,0,MATCH(Index!I$6,Input!$1:$1,0)-1,10000,2),2,0),0)</f>
        <v>0.342642</v>
      </c>
      <c r="K1116" t="e">
        <f t="shared" ca="1" si="104"/>
        <v>#VALUE!</v>
      </c>
      <c r="L1116" s="30">
        <f t="shared" ca="1" si="105"/>
        <v>73.511953284598988</v>
      </c>
      <c r="N1116" t="e">
        <f t="shared" ca="1" si="106"/>
        <v>#VALUE!</v>
      </c>
      <c r="O1116">
        <f t="shared" ca="1" si="107"/>
        <v>-7.473732688515651E-4</v>
      </c>
      <c r="AE1116">
        <f ca="1">VLOOKUP($B1116,OFFSET(Input!$A$1,0,MATCH(Index!AE$6&amp;" Index",Input!$1:$1,0)-1,10000,2),2,0)</f>
        <v>15.82</v>
      </c>
    </row>
    <row r="1117" spans="2:31" x14ac:dyDescent="0.25">
      <c r="B1117" s="2">
        <v>39143</v>
      </c>
      <c r="C1117">
        <f t="shared" ca="1" si="102"/>
        <v>0</v>
      </c>
      <c r="D1117">
        <f t="shared" ca="1" si="103"/>
        <v>1</v>
      </c>
      <c r="E1117" t="str">
        <f ca="1">IF($B1117&lt;VLOOKUP(E$6&amp;" Equity",Param,4,0),"",IFERROR(VLOOKUP($B1117,OFFSET(Input!$A$1,0,MATCH(Index!E$6&amp;" Equity",Input!$1:$1,0)-1,10000,2),2,0),E1116))</f>
        <v/>
      </c>
      <c r="F1117" s="33">
        <v>90.2</v>
      </c>
      <c r="H1117">
        <f ca="1">IFERROR(VLOOKUP($B1117,OFFSET(Input!$A$1,0,MATCH(Index!H$6,Input!$1:$1,0)-1,10000,2),2,0),0)</f>
        <v>0</v>
      </c>
      <c r="I1117">
        <f ca="1">IFERROR(VLOOKUP($B1117,OFFSET(Input!$A$1,0,MATCH(Index!I$6,Input!$1:$1,0)-1,10000,2),2,0),0)</f>
        <v>0</v>
      </c>
      <c r="K1117" t="e">
        <f t="shared" ca="1" si="104"/>
        <v>#VALUE!</v>
      </c>
      <c r="L1117" s="30">
        <f t="shared" ca="1" si="105"/>
        <v>73.880536894382487</v>
      </c>
      <c r="N1117" t="e">
        <f t="shared" ca="1" si="106"/>
        <v>#VALUE!</v>
      </c>
      <c r="O1117">
        <f t="shared" ca="1" si="107"/>
        <v>5.0013997001897318E-3</v>
      </c>
      <c r="AE1117">
        <f ca="1">VLOOKUP($B1117,OFFSET(Input!$A$1,0,MATCH(Index!AE$6&amp;" Index",Input!$1:$1,0)-1,10000,2),2,0)</f>
        <v>18.61</v>
      </c>
    </row>
    <row r="1118" spans="2:31" x14ac:dyDescent="0.25">
      <c r="B1118" s="2">
        <v>39146</v>
      </c>
      <c r="C1118">
        <f t="shared" ca="1" si="102"/>
        <v>0</v>
      </c>
      <c r="D1118">
        <f t="shared" ca="1" si="103"/>
        <v>2</v>
      </c>
      <c r="E1118" t="str">
        <f ca="1">IF($B1118&lt;VLOOKUP(E$6&amp;" Equity",Param,4,0),"",IFERROR(VLOOKUP($B1118,OFFSET(Input!$A$1,0,MATCH(Index!E$6&amp;" Equity",Input!$1:$1,0)-1,10000,2),2,0),E1117))</f>
        <v/>
      </c>
      <c r="F1118" s="33">
        <v>90.35</v>
      </c>
      <c r="H1118">
        <f ca="1">IFERROR(VLOOKUP($B1118,OFFSET(Input!$A$1,0,MATCH(Index!H$6,Input!$1:$1,0)-1,10000,2),2,0),0)</f>
        <v>0</v>
      </c>
      <c r="I1118">
        <f ca="1">IFERROR(VLOOKUP($B1118,OFFSET(Input!$A$1,0,MATCH(Index!I$6,Input!$1:$1,0)-1,10000,2),2,0),0)</f>
        <v>0</v>
      </c>
      <c r="K1118" t="e">
        <f t="shared" ca="1" si="104"/>
        <v>#VALUE!</v>
      </c>
      <c r="L1118" s="30">
        <f t="shared" ca="1" si="105"/>
        <v>74.00339809764364</v>
      </c>
      <c r="N1118" t="e">
        <f t="shared" ca="1" si="106"/>
        <v>#VALUE!</v>
      </c>
      <c r="O1118">
        <f t="shared" ca="1" si="107"/>
        <v>1.6615899696593465E-3</v>
      </c>
      <c r="AE1118">
        <f ca="1">VLOOKUP($B1118,OFFSET(Input!$A$1,0,MATCH(Index!AE$6&amp;" Index",Input!$1:$1,0)-1,10000,2),2,0)</f>
        <v>19.63</v>
      </c>
    </row>
    <row r="1119" spans="2:31" x14ac:dyDescent="0.25">
      <c r="B1119" s="2">
        <v>39147</v>
      </c>
      <c r="C1119">
        <f t="shared" ca="1" si="102"/>
        <v>0</v>
      </c>
      <c r="D1119">
        <f t="shared" ca="1" si="103"/>
        <v>3</v>
      </c>
      <c r="E1119" t="str">
        <f ca="1">IF($B1119&lt;VLOOKUP(E$6&amp;" Equity",Param,4,0),"",IFERROR(VLOOKUP($B1119,OFFSET(Input!$A$1,0,MATCH(Index!E$6&amp;" Equity",Input!$1:$1,0)-1,10000,2),2,0),E1118))</f>
        <v/>
      </c>
      <c r="F1119" s="33">
        <v>90.11</v>
      </c>
      <c r="H1119">
        <f ca="1">IFERROR(VLOOKUP($B1119,OFFSET(Input!$A$1,0,MATCH(Index!H$6,Input!$1:$1,0)-1,10000,2),2,0),0)</f>
        <v>0</v>
      </c>
      <c r="I1119">
        <f ca="1">IFERROR(VLOOKUP($B1119,OFFSET(Input!$A$1,0,MATCH(Index!I$6,Input!$1:$1,0)-1,10000,2),2,0),0)</f>
        <v>0</v>
      </c>
      <c r="K1119" t="e">
        <f t="shared" ca="1" si="104"/>
        <v>#VALUE!</v>
      </c>
      <c r="L1119" s="30">
        <f t="shared" ca="1" si="105"/>
        <v>73.806820172425773</v>
      </c>
      <c r="N1119" t="e">
        <f t="shared" ca="1" si="106"/>
        <v>#VALUE!</v>
      </c>
      <c r="O1119">
        <f t="shared" ca="1" si="107"/>
        <v>-2.659870791291524E-3</v>
      </c>
      <c r="AE1119">
        <f ca="1">VLOOKUP($B1119,OFFSET(Input!$A$1,0,MATCH(Index!AE$6&amp;" Index",Input!$1:$1,0)-1,10000,2),2,0)</f>
        <v>15.96</v>
      </c>
    </row>
    <row r="1120" spans="2:31" x14ac:dyDescent="0.25">
      <c r="B1120" s="2">
        <v>39148</v>
      </c>
      <c r="C1120">
        <f t="shared" ca="1" si="102"/>
        <v>0</v>
      </c>
      <c r="D1120">
        <f t="shared" ca="1" si="103"/>
        <v>4</v>
      </c>
      <c r="E1120" t="str">
        <f ca="1">IF($B1120&lt;VLOOKUP(E$6&amp;" Equity",Param,4,0),"",IFERROR(VLOOKUP($B1120,OFFSET(Input!$A$1,0,MATCH(Index!E$6&amp;" Equity",Input!$1:$1,0)-1,10000,2),2,0),E1119))</f>
        <v/>
      </c>
      <c r="F1120" s="33">
        <v>90.44</v>
      </c>
      <c r="H1120">
        <f ca="1">IFERROR(VLOOKUP($B1120,OFFSET(Input!$A$1,0,MATCH(Index!H$6,Input!$1:$1,0)-1,10000,2),2,0),0)</f>
        <v>0</v>
      </c>
      <c r="I1120">
        <f ca="1">IFERROR(VLOOKUP($B1120,OFFSET(Input!$A$1,0,MATCH(Index!I$6,Input!$1:$1,0)-1,10000,2),2,0),0)</f>
        <v>0</v>
      </c>
      <c r="K1120" t="e">
        <f t="shared" ca="1" si="104"/>
        <v>#VALUE!</v>
      </c>
      <c r="L1120" s="30">
        <f t="shared" ca="1" si="105"/>
        <v>74.07711481960034</v>
      </c>
      <c r="N1120" t="e">
        <f t="shared" ca="1" si="106"/>
        <v>#VALUE!</v>
      </c>
      <c r="O1120">
        <f t="shared" ca="1" si="107"/>
        <v>3.6555011628230127E-3</v>
      </c>
      <c r="AE1120">
        <f ca="1">VLOOKUP($B1120,OFFSET(Input!$A$1,0,MATCH(Index!AE$6&amp;" Index",Input!$1:$1,0)-1,10000,2),2,0)</f>
        <v>15.24</v>
      </c>
    </row>
    <row r="1121" spans="2:31" x14ac:dyDescent="0.25">
      <c r="B1121" s="2">
        <v>39149</v>
      </c>
      <c r="C1121">
        <f t="shared" ca="1" si="102"/>
        <v>0</v>
      </c>
      <c r="D1121">
        <f t="shared" ca="1" si="103"/>
        <v>5</v>
      </c>
      <c r="E1121" t="str">
        <f ca="1">IF($B1121&lt;VLOOKUP(E$6&amp;" Equity",Param,4,0),"",IFERROR(VLOOKUP($B1121,OFFSET(Input!$A$1,0,MATCH(Index!E$6&amp;" Equity",Input!$1:$1,0)-1,10000,2),2,0),E1120))</f>
        <v/>
      </c>
      <c r="F1121" s="33">
        <v>90.29</v>
      </c>
      <c r="H1121">
        <f ca="1">IFERROR(VLOOKUP($B1121,OFFSET(Input!$A$1,0,MATCH(Index!H$6,Input!$1:$1,0)-1,10000,2),2,0),0)</f>
        <v>0</v>
      </c>
      <c r="I1121">
        <f ca="1">IFERROR(VLOOKUP($B1121,OFFSET(Input!$A$1,0,MATCH(Index!I$6,Input!$1:$1,0)-1,10000,2),2,0),0)</f>
        <v>0</v>
      </c>
      <c r="K1121" t="e">
        <f t="shared" ca="1" si="104"/>
        <v>#VALUE!</v>
      </c>
      <c r="L1121" s="30">
        <f t="shared" ca="1" si="105"/>
        <v>73.954253616339173</v>
      </c>
      <c r="N1121" t="e">
        <f t="shared" ca="1" si="106"/>
        <v>#VALUE!</v>
      </c>
      <c r="O1121">
        <f t="shared" ca="1" si="107"/>
        <v>-1.6599350903812077E-3</v>
      </c>
      <c r="AE1121">
        <f ca="1">VLOOKUP($B1121,OFFSET(Input!$A$1,0,MATCH(Index!AE$6&amp;" Index",Input!$1:$1,0)-1,10000,2),2,0)</f>
        <v>14.29</v>
      </c>
    </row>
    <row r="1122" spans="2:31" x14ac:dyDescent="0.25">
      <c r="B1122" s="2">
        <v>39150</v>
      </c>
      <c r="C1122">
        <f t="shared" ca="1" si="102"/>
        <v>0</v>
      </c>
      <c r="D1122">
        <f t="shared" ca="1" si="103"/>
        <v>0</v>
      </c>
      <c r="E1122" t="str">
        <f ca="1">IF($B1122&lt;VLOOKUP(E$6&amp;" Equity",Param,4,0),"",IFERROR(VLOOKUP($B1122,OFFSET(Input!$A$1,0,MATCH(Index!E$6&amp;" Equity",Input!$1:$1,0)-1,10000,2),2,0),E1121))</f>
        <v/>
      </c>
      <c r="F1122" s="33">
        <v>89.4</v>
      </c>
      <c r="H1122">
        <f ca="1">IFERROR(VLOOKUP($B1122,OFFSET(Input!$A$1,0,MATCH(Index!H$6,Input!$1:$1,0)-1,10000,2),2,0),0)</f>
        <v>0</v>
      </c>
      <c r="I1122">
        <f ca="1">IFERROR(VLOOKUP($B1122,OFFSET(Input!$A$1,0,MATCH(Index!I$6,Input!$1:$1,0)-1,10000,2),2,0),0)</f>
        <v>0</v>
      </c>
      <c r="K1122" t="e">
        <f t="shared" ca="1" si="104"/>
        <v>#VALUE!</v>
      </c>
      <c r="L1122" s="30">
        <f t="shared" ca="1" si="105"/>
        <v>73.225277143656243</v>
      </c>
      <c r="N1122" t="e">
        <f t="shared" ca="1" si="106"/>
        <v>#VALUE!</v>
      </c>
      <c r="O1122">
        <f t="shared" ca="1" si="107"/>
        <v>-9.9060301399193657E-3</v>
      </c>
      <c r="AE1122">
        <f ca="1">VLOOKUP($B1122,OFFSET(Input!$A$1,0,MATCH(Index!AE$6&amp;" Index",Input!$1:$1,0)-1,10000,2),2,0)</f>
        <v>14.09</v>
      </c>
    </row>
    <row r="1123" spans="2:31" x14ac:dyDescent="0.25">
      <c r="B1123" s="2">
        <v>39153</v>
      </c>
      <c r="C1123">
        <f t="shared" ca="1" si="102"/>
        <v>0</v>
      </c>
      <c r="D1123">
        <f t="shared" ca="1" si="103"/>
        <v>0</v>
      </c>
      <c r="E1123" t="str">
        <f ca="1">IF($B1123&lt;VLOOKUP(E$6&amp;" Equity",Param,4,0),"",IFERROR(VLOOKUP($B1123,OFFSET(Input!$A$1,0,MATCH(Index!E$6&amp;" Equity",Input!$1:$1,0)-1,10000,2),2,0),E1122))</f>
        <v/>
      </c>
      <c r="F1123" s="33">
        <v>89.72</v>
      </c>
      <c r="H1123">
        <f ca="1">IFERROR(VLOOKUP($B1123,OFFSET(Input!$A$1,0,MATCH(Index!H$6,Input!$1:$1,0)-1,10000,2),2,0),0)</f>
        <v>0</v>
      </c>
      <c r="I1123">
        <f ca="1">IFERROR(VLOOKUP($B1123,OFFSET(Input!$A$1,0,MATCH(Index!I$6,Input!$1:$1,0)-1,10000,2),2,0),0)</f>
        <v>0</v>
      </c>
      <c r="K1123" t="e">
        <f t="shared" ca="1" si="104"/>
        <v>#VALUE!</v>
      </c>
      <c r="L1123" s="30">
        <f t="shared" ca="1" si="105"/>
        <v>73.487381043946741</v>
      </c>
      <c r="N1123" t="e">
        <f t="shared" ca="1" si="106"/>
        <v>#VALUE!</v>
      </c>
      <c r="O1123">
        <f t="shared" ca="1" si="107"/>
        <v>3.5730274725391201E-3</v>
      </c>
      <c r="AE1123">
        <f ca="1">VLOOKUP($B1123,OFFSET(Input!$A$1,0,MATCH(Index!AE$6&amp;" Index",Input!$1:$1,0)-1,10000,2),2,0)</f>
        <v>13.99</v>
      </c>
    </row>
    <row r="1124" spans="2:31" x14ac:dyDescent="0.25">
      <c r="B1124" s="2">
        <v>39154</v>
      </c>
      <c r="C1124">
        <f t="shared" ca="1" si="102"/>
        <v>0</v>
      </c>
      <c r="D1124">
        <f t="shared" ca="1" si="103"/>
        <v>0</v>
      </c>
      <c r="E1124" t="str">
        <f ca="1">IF($B1124&lt;VLOOKUP(E$6&amp;" Equity",Param,4,0),"",IFERROR(VLOOKUP($B1124,OFFSET(Input!$A$1,0,MATCH(Index!E$6&amp;" Equity",Input!$1:$1,0)-1,10000,2),2,0),E1123))</f>
        <v/>
      </c>
      <c r="F1124" s="33">
        <v>90.29</v>
      </c>
      <c r="H1124">
        <f ca="1">IFERROR(VLOOKUP($B1124,OFFSET(Input!$A$1,0,MATCH(Index!H$6,Input!$1:$1,0)-1,10000,2),2,0),0)</f>
        <v>0</v>
      </c>
      <c r="I1124">
        <f ca="1">IFERROR(VLOOKUP($B1124,OFFSET(Input!$A$1,0,MATCH(Index!I$6,Input!$1:$1,0)-1,10000,2),2,0),0)</f>
        <v>0</v>
      </c>
      <c r="K1124" t="e">
        <f t="shared" ca="1" si="104"/>
        <v>#VALUE!</v>
      </c>
      <c r="L1124" s="30">
        <f t="shared" ca="1" si="105"/>
        <v>73.954253616339187</v>
      </c>
      <c r="N1124" t="e">
        <f t="shared" ca="1" si="106"/>
        <v>#VALUE!</v>
      </c>
      <c r="O1124">
        <f t="shared" ca="1" si="107"/>
        <v>6.3330026673804303E-3</v>
      </c>
      <c r="AE1124">
        <f ca="1">VLOOKUP($B1124,OFFSET(Input!$A$1,0,MATCH(Index!AE$6&amp;" Index",Input!$1:$1,0)-1,10000,2),2,0)</f>
        <v>18.13</v>
      </c>
    </row>
    <row r="1125" spans="2:31" x14ac:dyDescent="0.25">
      <c r="B1125" s="2">
        <v>39155</v>
      </c>
      <c r="C1125">
        <f t="shared" ca="1" si="102"/>
        <v>0</v>
      </c>
      <c r="D1125">
        <f t="shared" ca="1" si="103"/>
        <v>0</v>
      </c>
      <c r="E1125" t="str">
        <f ca="1">IF($B1125&lt;VLOOKUP(E$6&amp;" Equity",Param,4,0),"",IFERROR(VLOOKUP($B1125,OFFSET(Input!$A$1,0,MATCH(Index!E$6&amp;" Equity",Input!$1:$1,0)-1,10000,2),2,0),E1124))</f>
        <v/>
      </c>
      <c r="F1125" s="33">
        <v>89.88</v>
      </c>
      <c r="H1125">
        <f ca="1">IFERROR(VLOOKUP($B1125,OFFSET(Input!$A$1,0,MATCH(Index!H$6,Input!$1:$1,0)-1,10000,2),2,0),0)</f>
        <v>0</v>
      </c>
      <c r="I1125">
        <f ca="1">IFERROR(VLOOKUP($B1125,OFFSET(Input!$A$1,0,MATCH(Index!I$6,Input!$1:$1,0)-1,10000,2),2,0),0)</f>
        <v>0</v>
      </c>
      <c r="K1125" t="e">
        <f t="shared" ca="1" si="104"/>
        <v>#VALUE!</v>
      </c>
      <c r="L1125" s="30">
        <f t="shared" ca="1" si="105"/>
        <v>73.618432994091975</v>
      </c>
      <c r="N1125" t="e">
        <f t="shared" ca="1" si="106"/>
        <v>#VALUE!</v>
      </c>
      <c r="O1125">
        <f t="shared" ca="1" si="107"/>
        <v>-4.5512650022596713E-3</v>
      </c>
      <c r="AE1125">
        <f ca="1">VLOOKUP($B1125,OFFSET(Input!$A$1,0,MATCH(Index!AE$6&amp;" Index",Input!$1:$1,0)-1,10000,2),2,0)</f>
        <v>17.27</v>
      </c>
    </row>
    <row r="1126" spans="2:31" x14ac:dyDescent="0.25">
      <c r="B1126" s="2">
        <v>39156</v>
      </c>
      <c r="C1126">
        <f t="shared" ca="1" si="102"/>
        <v>0</v>
      </c>
      <c r="D1126">
        <f t="shared" ca="1" si="103"/>
        <v>0</v>
      </c>
      <c r="E1126" t="str">
        <f ca="1">IF($B1126&lt;VLOOKUP(E$6&amp;" Equity",Param,4,0),"",IFERROR(VLOOKUP($B1126,OFFSET(Input!$A$1,0,MATCH(Index!E$6&amp;" Equity",Input!$1:$1,0)-1,10000,2),2,0),E1125))</f>
        <v/>
      </c>
      <c r="F1126" s="33">
        <v>89.87</v>
      </c>
      <c r="H1126">
        <f ca="1">IFERROR(VLOOKUP($B1126,OFFSET(Input!$A$1,0,MATCH(Index!H$6,Input!$1:$1,0)-1,10000,2),2,0),0)</f>
        <v>0</v>
      </c>
      <c r="I1126">
        <f ca="1">IFERROR(VLOOKUP($B1126,OFFSET(Input!$A$1,0,MATCH(Index!I$6,Input!$1:$1,0)-1,10000,2),2,0),0)</f>
        <v>0</v>
      </c>
      <c r="K1126" t="e">
        <f t="shared" ca="1" si="104"/>
        <v>#VALUE!</v>
      </c>
      <c r="L1126" s="30">
        <f t="shared" ca="1" si="105"/>
        <v>73.610242247207907</v>
      </c>
      <c r="N1126" t="e">
        <f t="shared" ca="1" si="106"/>
        <v>#VALUE!</v>
      </c>
      <c r="O1126">
        <f t="shared" ca="1" si="107"/>
        <v>-1.1126564684621438E-4</v>
      </c>
      <c r="AE1126">
        <f ca="1">VLOOKUP($B1126,OFFSET(Input!$A$1,0,MATCH(Index!AE$6&amp;" Index",Input!$1:$1,0)-1,10000,2),2,0)</f>
        <v>16.43</v>
      </c>
    </row>
    <row r="1127" spans="2:31" x14ac:dyDescent="0.25">
      <c r="B1127" s="2">
        <v>39157</v>
      </c>
      <c r="C1127">
        <f t="shared" ca="1" si="102"/>
        <v>0</v>
      </c>
      <c r="D1127">
        <f t="shared" ca="1" si="103"/>
        <v>0</v>
      </c>
      <c r="E1127" t="str">
        <f ca="1">IF($B1127&lt;VLOOKUP(E$6&amp;" Equity",Param,4,0),"",IFERROR(VLOOKUP($B1127,OFFSET(Input!$A$1,0,MATCH(Index!E$6&amp;" Equity",Input!$1:$1,0)-1,10000,2),2,0),E1126))</f>
        <v/>
      </c>
      <c r="F1127" s="33">
        <v>89.85</v>
      </c>
      <c r="H1127">
        <f ca="1">IFERROR(VLOOKUP($B1127,OFFSET(Input!$A$1,0,MATCH(Index!H$6,Input!$1:$1,0)-1,10000,2),2,0),0)</f>
        <v>0</v>
      </c>
      <c r="I1127">
        <f ca="1">IFERROR(VLOOKUP($B1127,OFFSET(Input!$A$1,0,MATCH(Index!I$6,Input!$1:$1,0)-1,10000,2),2,0),0)</f>
        <v>0</v>
      </c>
      <c r="K1127" t="e">
        <f t="shared" ca="1" si="104"/>
        <v>#VALUE!</v>
      </c>
      <c r="L1127" s="30">
        <f t="shared" ca="1" si="105"/>
        <v>73.593860753439742</v>
      </c>
      <c r="N1127" t="e">
        <f t="shared" ca="1" si="106"/>
        <v>#VALUE!</v>
      </c>
      <c r="O1127">
        <f t="shared" ca="1" si="107"/>
        <v>-2.2256844071411462E-4</v>
      </c>
      <c r="AE1127">
        <f ca="1">VLOOKUP($B1127,OFFSET(Input!$A$1,0,MATCH(Index!AE$6&amp;" Index",Input!$1:$1,0)-1,10000,2),2,0)</f>
        <v>16.79</v>
      </c>
    </row>
    <row r="1128" spans="2:31" x14ac:dyDescent="0.25">
      <c r="B1128" s="2">
        <v>39160</v>
      </c>
      <c r="C1128">
        <f t="shared" ca="1" si="102"/>
        <v>0</v>
      </c>
      <c r="D1128">
        <f t="shared" ca="1" si="103"/>
        <v>0</v>
      </c>
      <c r="E1128" t="str">
        <f ca="1">IF($B1128&lt;VLOOKUP(E$6&amp;" Equity",Param,4,0),"",IFERROR(VLOOKUP($B1128,OFFSET(Input!$A$1,0,MATCH(Index!E$6&amp;" Equity",Input!$1:$1,0)-1,10000,2),2,0),E1127))</f>
        <v/>
      </c>
      <c r="F1128" s="33">
        <v>89.68</v>
      </c>
      <c r="H1128">
        <f ca="1">IFERROR(VLOOKUP($B1128,OFFSET(Input!$A$1,0,MATCH(Index!H$6,Input!$1:$1,0)-1,10000,2),2,0),0)</f>
        <v>0</v>
      </c>
      <c r="I1128">
        <f ca="1">IFERROR(VLOOKUP($B1128,OFFSET(Input!$A$1,0,MATCH(Index!I$6,Input!$1:$1,0)-1,10000,2),2,0),0)</f>
        <v>0</v>
      </c>
      <c r="K1128" t="e">
        <f t="shared" ca="1" si="104"/>
        <v>#VALUE!</v>
      </c>
      <c r="L1128" s="30">
        <f t="shared" ca="1" si="105"/>
        <v>73.454618056410425</v>
      </c>
      <c r="N1128" t="e">
        <f t="shared" ca="1" si="106"/>
        <v>#VALUE!</v>
      </c>
      <c r="O1128">
        <f t="shared" ca="1" si="107"/>
        <v>-1.8938344656635091E-3</v>
      </c>
      <c r="AE1128">
        <f ca="1">VLOOKUP($B1128,OFFSET(Input!$A$1,0,MATCH(Index!AE$6&amp;" Index",Input!$1:$1,0)-1,10000,2),2,0)</f>
        <v>14.59</v>
      </c>
    </row>
    <row r="1129" spans="2:31" x14ac:dyDescent="0.25">
      <c r="B1129" s="2">
        <v>39161</v>
      </c>
      <c r="C1129">
        <f t="shared" ca="1" si="102"/>
        <v>0</v>
      </c>
      <c r="D1129">
        <f t="shared" ca="1" si="103"/>
        <v>0</v>
      </c>
      <c r="E1129" t="str">
        <f ca="1">IF($B1129&lt;VLOOKUP(E$6&amp;" Equity",Param,4,0),"",IFERROR(VLOOKUP($B1129,OFFSET(Input!$A$1,0,MATCH(Index!E$6&amp;" Equity",Input!$1:$1,0)-1,10000,2),2,0),E1128))</f>
        <v/>
      </c>
      <c r="F1129" s="33">
        <v>89.69</v>
      </c>
      <c r="H1129">
        <f ca="1">IFERROR(VLOOKUP($B1129,OFFSET(Input!$A$1,0,MATCH(Index!H$6,Input!$1:$1,0)-1,10000,2),2,0),0)</f>
        <v>0</v>
      </c>
      <c r="I1129">
        <f ca="1">IFERROR(VLOOKUP($B1129,OFFSET(Input!$A$1,0,MATCH(Index!I$6,Input!$1:$1,0)-1,10000,2),2,0),0)</f>
        <v>0</v>
      </c>
      <c r="K1129" t="e">
        <f t="shared" ca="1" si="104"/>
        <v>#VALUE!</v>
      </c>
      <c r="L1129" s="30">
        <f t="shared" ca="1" si="105"/>
        <v>73.462808803294493</v>
      </c>
      <c r="N1129" t="e">
        <f t="shared" ca="1" si="106"/>
        <v>#VALUE!</v>
      </c>
      <c r="O1129">
        <f t="shared" ca="1" si="107"/>
        <v>1.1150136600718818E-4</v>
      </c>
      <c r="AE1129">
        <f ca="1">VLOOKUP($B1129,OFFSET(Input!$A$1,0,MATCH(Index!AE$6&amp;" Index",Input!$1:$1,0)-1,10000,2),2,0)</f>
        <v>13.27</v>
      </c>
    </row>
    <row r="1130" spans="2:31" x14ac:dyDescent="0.25">
      <c r="B1130" s="2">
        <v>39162</v>
      </c>
      <c r="C1130">
        <f t="shared" ca="1" si="102"/>
        <v>0</v>
      </c>
      <c r="D1130">
        <f t="shared" ca="1" si="103"/>
        <v>0</v>
      </c>
      <c r="E1130" t="str">
        <f ca="1">IF($B1130&lt;VLOOKUP(E$6&amp;" Equity",Param,4,0),"",IFERROR(VLOOKUP($B1130,OFFSET(Input!$A$1,0,MATCH(Index!E$6&amp;" Equity",Input!$1:$1,0)-1,10000,2),2,0),E1129))</f>
        <v/>
      </c>
      <c r="F1130" s="33">
        <v>89.7</v>
      </c>
      <c r="H1130">
        <f ca="1">IFERROR(VLOOKUP($B1130,OFFSET(Input!$A$1,0,MATCH(Index!H$6,Input!$1:$1,0)-1,10000,2),2,0),0)</f>
        <v>0</v>
      </c>
      <c r="I1130">
        <f ca="1">IFERROR(VLOOKUP($B1130,OFFSET(Input!$A$1,0,MATCH(Index!I$6,Input!$1:$1,0)-1,10000,2),2,0),0)</f>
        <v>0</v>
      </c>
      <c r="K1130" t="e">
        <f t="shared" ca="1" si="104"/>
        <v>#VALUE!</v>
      </c>
      <c r="L1130" s="30">
        <f t="shared" ca="1" si="105"/>
        <v>73.470999550178576</v>
      </c>
      <c r="N1130" t="e">
        <f t="shared" ca="1" si="106"/>
        <v>#VALUE!</v>
      </c>
      <c r="O1130">
        <f t="shared" ca="1" si="107"/>
        <v>1.1148893483873903E-4</v>
      </c>
      <c r="AE1130">
        <f ca="1">VLOOKUP($B1130,OFFSET(Input!$A$1,0,MATCH(Index!AE$6&amp;" Index",Input!$1:$1,0)-1,10000,2),2,0)</f>
        <v>12.19</v>
      </c>
    </row>
    <row r="1131" spans="2:31" x14ac:dyDescent="0.25">
      <c r="B1131" s="2">
        <v>39163</v>
      </c>
      <c r="C1131">
        <f t="shared" ca="1" si="102"/>
        <v>0</v>
      </c>
      <c r="D1131">
        <f t="shared" ca="1" si="103"/>
        <v>0</v>
      </c>
      <c r="E1131" t="str">
        <f ca="1">IF($B1131&lt;VLOOKUP(E$6&amp;" Equity",Param,4,0),"",IFERROR(VLOOKUP($B1131,OFFSET(Input!$A$1,0,MATCH(Index!E$6&amp;" Equity",Input!$1:$1,0)-1,10000,2),2,0),E1130))</f>
        <v/>
      </c>
      <c r="F1131" s="33">
        <v>89.04</v>
      </c>
      <c r="H1131">
        <f ca="1">IFERROR(VLOOKUP($B1131,OFFSET(Input!$A$1,0,MATCH(Index!H$6,Input!$1:$1,0)-1,10000,2),2,0),0)</f>
        <v>0</v>
      </c>
      <c r="I1131">
        <f ca="1">IFERROR(VLOOKUP($B1131,OFFSET(Input!$A$1,0,MATCH(Index!I$6,Input!$1:$1,0)-1,10000,2),2,0),0)</f>
        <v>0</v>
      </c>
      <c r="K1131" t="e">
        <f t="shared" ca="1" si="104"/>
        <v>#VALUE!</v>
      </c>
      <c r="L1131" s="30">
        <f t="shared" ca="1" si="105"/>
        <v>72.930410255829443</v>
      </c>
      <c r="N1131" t="e">
        <f t="shared" ca="1" si="106"/>
        <v>#VALUE!</v>
      </c>
      <c r="O1131">
        <f t="shared" ca="1" si="107"/>
        <v>-7.3850620974609486E-3</v>
      </c>
      <c r="AE1131">
        <f ca="1">VLOOKUP($B1131,OFFSET(Input!$A$1,0,MATCH(Index!AE$6&amp;" Index",Input!$1:$1,0)-1,10000,2),2,0)</f>
        <v>12.93</v>
      </c>
    </row>
    <row r="1132" spans="2:31" x14ac:dyDescent="0.25">
      <c r="B1132" s="2">
        <v>39164</v>
      </c>
      <c r="C1132">
        <f t="shared" ca="1" si="102"/>
        <v>0</v>
      </c>
      <c r="D1132">
        <f t="shared" ca="1" si="103"/>
        <v>0</v>
      </c>
      <c r="E1132" t="str">
        <f ca="1">IF($B1132&lt;VLOOKUP(E$6&amp;" Equity",Param,4,0),"",IFERROR(VLOOKUP($B1132,OFFSET(Input!$A$1,0,MATCH(Index!E$6&amp;" Equity",Input!$1:$1,0)-1,10000,2),2,0),E1131))</f>
        <v/>
      </c>
      <c r="F1132" s="33">
        <v>88.79</v>
      </c>
      <c r="H1132">
        <f ca="1">IFERROR(VLOOKUP($B1132,OFFSET(Input!$A$1,0,MATCH(Index!H$6,Input!$1:$1,0)-1,10000,2),2,0),0)</f>
        <v>0</v>
      </c>
      <c r="I1132">
        <f ca="1">IFERROR(VLOOKUP($B1132,OFFSET(Input!$A$1,0,MATCH(Index!I$6,Input!$1:$1,0)-1,10000,2),2,0),0)</f>
        <v>0</v>
      </c>
      <c r="K1132" t="e">
        <f t="shared" ca="1" si="104"/>
        <v>#VALUE!</v>
      </c>
      <c r="L1132" s="30">
        <f t="shared" ca="1" si="105"/>
        <v>72.725641583727494</v>
      </c>
      <c r="N1132" t="e">
        <f t="shared" ca="1" si="106"/>
        <v>#VALUE!</v>
      </c>
      <c r="O1132">
        <f t="shared" ca="1" si="107"/>
        <v>-2.8116759230539389E-3</v>
      </c>
      <c r="AE1132">
        <f ca="1">VLOOKUP($B1132,OFFSET(Input!$A$1,0,MATCH(Index!AE$6&amp;" Index",Input!$1:$1,0)-1,10000,2),2,0)</f>
        <v>12.95</v>
      </c>
    </row>
    <row r="1133" spans="2:31" x14ac:dyDescent="0.25">
      <c r="B1133" s="2">
        <v>39167</v>
      </c>
      <c r="C1133">
        <f t="shared" ca="1" si="102"/>
        <v>0</v>
      </c>
      <c r="D1133">
        <f t="shared" ca="1" si="103"/>
        <v>0</v>
      </c>
      <c r="E1133" t="str">
        <f ca="1">IF($B1133&lt;VLOOKUP(E$6&amp;" Equity",Param,4,0),"",IFERROR(VLOOKUP($B1133,OFFSET(Input!$A$1,0,MATCH(Index!E$6&amp;" Equity",Input!$1:$1,0)-1,10000,2),2,0),E1132))</f>
        <v/>
      </c>
      <c r="F1133" s="33">
        <v>88.9</v>
      </c>
      <c r="H1133">
        <f ca="1">IFERROR(VLOOKUP($B1133,OFFSET(Input!$A$1,0,MATCH(Index!H$6,Input!$1:$1,0)-1,10000,2),2,0),0)</f>
        <v>0</v>
      </c>
      <c r="I1133">
        <f ca="1">IFERROR(VLOOKUP($B1133,OFFSET(Input!$A$1,0,MATCH(Index!I$6,Input!$1:$1,0)-1,10000,2),2,0),0)</f>
        <v>0</v>
      </c>
      <c r="K1133" t="e">
        <f t="shared" ca="1" si="104"/>
        <v>#VALUE!</v>
      </c>
      <c r="L1133" s="30">
        <f t="shared" ca="1" si="105"/>
        <v>72.815739799452345</v>
      </c>
      <c r="N1133" t="e">
        <f t="shared" ca="1" si="106"/>
        <v>#VALUE!</v>
      </c>
      <c r="O1133">
        <f t="shared" ca="1" si="107"/>
        <v>1.2381114756234266E-3</v>
      </c>
      <c r="AE1133">
        <f ca="1">VLOOKUP($B1133,OFFSET(Input!$A$1,0,MATCH(Index!AE$6&amp;" Index",Input!$1:$1,0)-1,10000,2),2,0)</f>
        <v>13.16</v>
      </c>
    </row>
    <row r="1134" spans="2:31" x14ac:dyDescent="0.25">
      <c r="B1134" s="2">
        <v>39168</v>
      </c>
      <c r="C1134">
        <f t="shared" ca="1" si="102"/>
        <v>0</v>
      </c>
      <c r="D1134">
        <f t="shared" ca="1" si="103"/>
        <v>0</v>
      </c>
      <c r="E1134" t="str">
        <f ca="1">IF($B1134&lt;VLOOKUP(E$6&amp;" Equity",Param,4,0),"",IFERROR(VLOOKUP($B1134,OFFSET(Input!$A$1,0,MATCH(Index!E$6&amp;" Equity",Input!$1:$1,0)-1,10000,2),2,0),E1133))</f>
        <v/>
      </c>
      <c r="F1134" s="33">
        <v>88.71</v>
      </c>
      <c r="H1134">
        <f ca="1">IFERROR(VLOOKUP($B1134,OFFSET(Input!$A$1,0,MATCH(Index!H$6,Input!$1:$1,0)-1,10000,2),2,0),0)</f>
        <v>0</v>
      </c>
      <c r="I1134">
        <f ca="1">IFERROR(VLOOKUP($B1134,OFFSET(Input!$A$1,0,MATCH(Index!I$6,Input!$1:$1,0)-1,10000,2),2,0),0)</f>
        <v>0</v>
      </c>
      <c r="K1134" t="e">
        <f t="shared" ca="1" si="104"/>
        <v>#VALUE!</v>
      </c>
      <c r="L1134" s="30">
        <f t="shared" ca="1" si="105"/>
        <v>72.660115608654849</v>
      </c>
      <c r="N1134" t="e">
        <f t="shared" ca="1" si="106"/>
        <v>#VALUE!</v>
      </c>
      <c r="O1134">
        <f t="shared" ca="1" si="107"/>
        <v>-2.1395199873636005E-3</v>
      </c>
      <c r="AE1134">
        <f ca="1">VLOOKUP($B1134,OFFSET(Input!$A$1,0,MATCH(Index!AE$6&amp;" Index",Input!$1:$1,0)-1,10000,2),2,0)</f>
        <v>13.48</v>
      </c>
    </row>
    <row r="1135" spans="2:31" x14ac:dyDescent="0.25">
      <c r="B1135" s="2">
        <v>39169</v>
      </c>
      <c r="C1135">
        <f t="shared" ca="1" si="102"/>
        <v>0</v>
      </c>
      <c r="D1135">
        <f t="shared" ca="1" si="103"/>
        <v>0</v>
      </c>
      <c r="E1135" t="str">
        <f ca="1">IF($B1135&lt;VLOOKUP(E$6&amp;" Equity",Param,4,0),"",IFERROR(VLOOKUP($B1135,OFFSET(Input!$A$1,0,MATCH(Index!E$6&amp;" Equity",Input!$1:$1,0)-1,10000,2),2,0),E1134))</f>
        <v/>
      </c>
      <c r="F1135" s="33">
        <v>88.55</v>
      </c>
      <c r="H1135">
        <f ca="1">IFERROR(VLOOKUP($B1135,OFFSET(Input!$A$1,0,MATCH(Index!H$6,Input!$1:$1,0)-1,10000,2),2,0),0)</f>
        <v>0</v>
      </c>
      <c r="I1135">
        <f ca="1">IFERROR(VLOOKUP($B1135,OFFSET(Input!$A$1,0,MATCH(Index!I$6,Input!$1:$1,0)-1,10000,2),2,0),0)</f>
        <v>0</v>
      </c>
      <c r="K1135" t="e">
        <f t="shared" ca="1" si="104"/>
        <v>#VALUE!</v>
      </c>
      <c r="L1135" s="30">
        <f t="shared" ca="1" si="105"/>
        <v>72.5290636585096</v>
      </c>
      <c r="N1135" t="e">
        <f t="shared" ca="1" si="106"/>
        <v>#VALUE!</v>
      </c>
      <c r="O1135">
        <f t="shared" ca="1" si="107"/>
        <v>-1.8052583036530763E-3</v>
      </c>
      <c r="AE1135">
        <f ca="1">VLOOKUP($B1135,OFFSET(Input!$A$1,0,MATCH(Index!AE$6&amp;" Index",Input!$1:$1,0)-1,10000,2),2,0)</f>
        <v>14.98</v>
      </c>
    </row>
    <row r="1136" spans="2:31" x14ac:dyDescent="0.25">
      <c r="B1136" s="2">
        <v>39170</v>
      </c>
      <c r="C1136">
        <f t="shared" ca="1" si="102"/>
        <v>0</v>
      </c>
      <c r="D1136">
        <f t="shared" ca="1" si="103"/>
        <v>0</v>
      </c>
      <c r="E1136" t="str">
        <f ca="1">IF($B1136&lt;VLOOKUP(E$6&amp;" Equity",Param,4,0),"",IFERROR(VLOOKUP($B1136,OFFSET(Input!$A$1,0,MATCH(Index!E$6&amp;" Equity",Input!$1:$1,0)-1,10000,2),2,0),E1135))</f>
        <v/>
      </c>
      <c r="F1136" s="33">
        <v>88.44</v>
      </c>
      <c r="H1136">
        <f ca="1">IFERROR(VLOOKUP($B1136,OFFSET(Input!$A$1,0,MATCH(Index!H$6,Input!$1:$1,0)-1,10000,2),2,0),0)</f>
        <v>0</v>
      </c>
      <c r="I1136">
        <f ca="1">IFERROR(VLOOKUP($B1136,OFFSET(Input!$A$1,0,MATCH(Index!I$6,Input!$1:$1,0)-1,10000,2),2,0),0)</f>
        <v>0</v>
      </c>
      <c r="K1136" t="e">
        <f t="shared" ca="1" si="104"/>
        <v>#VALUE!</v>
      </c>
      <c r="L1136" s="30">
        <f t="shared" ca="1" si="105"/>
        <v>72.438965442784735</v>
      </c>
      <c r="N1136" t="e">
        <f t="shared" ca="1" si="106"/>
        <v>#VALUE!</v>
      </c>
      <c r="O1136">
        <f t="shared" ca="1" si="107"/>
        <v>-1.2430082395971363E-3</v>
      </c>
      <c r="AE1136">
        <f ca="1">VLOOKUP($B1136,OFFSET(Input!$A$1,0,MATCH(Index!AE$6&amp;" Index",Input!$1:$1,0)-1,10000,2),2,0)</f>
        <v>15.14</v>
      </c>
    </row>
    <row r="1137" spans="2:31" x14ac:dyDescent="0.25">
      <c r="B1137" s="2">
        <v>39171</v>
      </c>
      <c r="C1137">
        <f t="shared" ca="1" si="102"/>
        <v>0</v>
      </c>
      <c r="D1137">
        <f t="shared" ca="1" si="103"/>
        <v>0</v>
      </c>
      <c r="E1137" t="str">
        <f ca="1">IF($B1137&lt;VLOOKUP(E$6&amp;" Equity",Param,4,0),"",IFERROR(VLOOKUP($B1137,OFFSET(Input!$A$1,0,MATCH(Index!E$6&amp;" Equity",Input!$1:$1,0)-1,10000,2),2,0),E1136))</f>
        <v/>
      </c>
      <c r="F1137" s="33">
        <v>88.35</v>
      </c>
      <c r="H1137">
        <f ca="1">IFERROR(VLOOKUP($B1137,OFFSET(Input!$A$1,0,MATCH(Index!H$6,Input!$1:$1,0)-1,10000,2),2,0),0)</f>
        <v>0</v>
      </c>
      <c r="I1137">
        <f ca="1">IFERROR(VLOOKUP($B1137,OFFSET(Input!$A$1,0,MATCH(Index!I$6,Input!$1:$1,0)-1,10000,2),2,0),0)</f>
        <v>0</v>
      </c>
      <c r="K1137" t="e">
        <f t="shared" ca="1" si="104"/>
        <v>#VALUE!</v>
      </c>
      <c r="L1137" s="30">
        <f t="shared" ca="1" si="105"/>
        <v>72.365248720828035</v>
      </c>
      <c r="N1137" t="e">
        <f t="shared" ca="1" si="106"/>
        <v>#VALUE!</v>
      </c>
      <c r="O1137">
        <f t="shared" ca="1" si="107"/>
        <v>-1.0181572235401096E-3</v>
      </c>
      <c r="AE1137">
        <f ca="1">VLOOKUP($B1137,OFFSET(Input!$A$1,0,MATCH(Index!AE$6&amp;" Index",Input!$1:$1,0)-1,10000,2),2,0)</f>
        <v>14.64</v>
      </c>
    </row>
    <row r="1138" spans="2:31" x14ac:dyDescent="0.25">
      <c r="B1138" s="2">
        <v>39174</v>
      </c>
      <c r="C1138">
        <f t="shared" ca="1" si="102"/>
        <v>1</v>
      </c>
      <c r="D1138">
        <f t="shared" ca="1" si="103"/>
        <v>0</v>
      </c>
      <c r="E1138" t="str">
        <f ca="1">IF($B1138&lt;VLOOKUP(E$6&amp;" Equity",Param,4,0),"",IFERROR(VLOOKUP($B1138,OFFSET(Input!$A$1,0,MATCH(Index!E$6&amp;" Equity",Input!$1:$1,0)-1,10000,2),2,0),E1137))</f>
        <v/>
      </c>
      <c r="F1138" s="33">
        <v>88.09</v>
      </c>
      <c r="H1138">
        <f ca="1">IFERROR(VLOOKUP($B1138,OFFSET(Input!$A$1,0,MATCH(Index!H$6,Input!$1:$1,0)-1,10000,2),2,0),0)</f>
        <v>0</v>
      </c>
      <c r="I1138">
        <f ca="1">IFERROR(VLOOKUP($B1138,OFFSET(Input!$A$1,0,MATCH(Index!I$6,Input!$1:$1,0)-1,10000,2),2,0),0)</f>
        <v>0.32602900000000001</v>
      </c>
      <c r="K1138" t="e">
        <f t="shared" ca="1" si="104"/>
        <v>#VALUE!</v>
      </c>
      <c r="L1138" s="30">
        <f t="shared" ca="1" si="105"/>
        <v>72.419331403428927</v>
      </c>
      <c r="N1138" t="e">
        <f t="shared" ca="1" si="106"/>
        <v>#VALUE!</v>
      </c>
      <c r="O1138">
        <f t="shared" ca="1" si="107"/>
        <v>7.4707797018005442E-4</v>
      </c>
      <c r="AE1138">
        <f ca="1">VLOOKUP($B1138,OFFSET(Input!$A$1,0,MATCH(Index!AE$6&amp;" Index",Input!$1:$1,0)-1,10000,2),2,0)</f>
        <v>14.53</v>
      </c>
    </row>
    <row r="1139" spans="2:31" x14ac:dyDescent="0.25">
      <c r="B1139" s="2">
        <v>39175</v>
      </c>
      <c r="C1139">
        <f t="shared" ca="1" si="102"/>
        <v>0</v>
      </c>
      <c r="D1139">
        <f t="shared" ca="1" si="103"/>
        <v>1</v>
      </c>
      <c r="E1139" t="str">
        <f ca="1">IF($B1139&lt;VLOOKUP(E$6&amp;" Equity",Param,4,0),"",IFERROR(VLOOKUP($B1139,OFFSET(Input!$A$1,0,MATCH(Index!E$6&amp;" Equity",Input!$1:$1,0)-1,10000,2),2,0),E1138))</f>
        <v/>
      </c>
      <c r="F1139" s="33">
        <v>88.02</v>
      </c>
      <c r="H1139">
        <f ca="1">IFERROR(VLOOKUP($B1139,OFFSET(Input!$A$1,0,MATCH(Index!H$6,Input!$1:$1,0)-1,10000,2),2,0),0)</f>
        <v>0</v>
      </c>
      <c r="I1139">
        <f ca="1">IFERROR(VLOOKUP($B1139,OFFSET(Input!$A$1,0,MATCH(Index!I$6,Input!$1:$1,0)-1,10000,2),2,0),0)</f>
        <v>0</v>
      </c>
      <c r="K1139" t="e">
        <f t="shared" ca="1" si="104"/>
        <v>#VALUE!</v>
      </c>
      <c r="L1139" s="30">
        <f t="shared" ca="1" si="105"/>
        <v>72.361783972412468</v>
      </c>
      <c r="N1139" t="e">
        <f t="shared" ca="1" si="106"/>
        <v>#VALUE!</v>
      </c>
      <c r="O1139">
        <f t="shared" ca="1" si="107"/>
        <v>-7.9495773875891884E-4</v>
      </c>
      <c r="AE1139">
        <f ca="1">VLOOKUP($B1139,OFFSET(Input!$A$1,0,MATCH(Index!AE$6&amp;" Index",Input!$1:$1,0)-1,10000,2),2,0)</f>
        <v>13.46</v>
      </c>
    </row>
    <row r="1140" spans="2:31" x14ac:dyDescent="0.25">
      <c r="B1140" s="2">
        <v>39176</v>
      </c>
      <c r="C1140">
        <f t="shared" ca="1" si="102"/>
        <v>0</v>
      </c>
      <c r="D1140">
        <f t="shared" ca="1" si="103"/>
        <v>2</v>
      </c>
      <c r="E1140" t="str">
        <f ca="1">IF($B1140&lt;VLOOKUP(E$6&amp;" Equity",Param,4,0),"",IFERROR(VLOOKUP($B1140,OFFSET(Input!$A$1,0,MATCH(Index!E$6&amp;" Equity",Input!$1:$1,0)-1,10000,2),2,0),E1139))</f>
        <v/>
      </c>
      <c r="F1140" s="33">
        <v>88.08</v>
      </c>
      <c r="H1140">
        <f ca="1">IFERROR(VLOOKUP($B1140,OFFSET(Input!$A$1,0,MATCH(Index!H$6,Input!$1:$1,0)-1,10000,2),2,0),0)</f>
        <v>0</v>
      </c>
      <c r="I1140">
        <f ca="1">IFERROR(VLOOKUP($B1140,OFFSET(Input!$A$1,0,MATCH(Index!I$6,Input!$1:$1,0)-1,10000,2),2,0),0)</f>
        <v>0</v>
      </c>
      <c r="K1140" t="e">
        <f t="shared" ca="1" si="104"/>
        <v>#VALUE!</v>
      </c>
      <c r="L1140" s="30">
        <f t="shared" ca="1" si="105"/>
        <v>72.411110341855149</v>
      </c>
      <c r="N1140" t="e">
        <f t="shared" ca="1" si="106"/>
        <v>#VALUE!</v>
      </c>
      <c r="O1140">
        <f t="shared" ca="1" si="107"/>
        <v>6.8143103147919428E-4</v>
      </c>
      <c r="AE1140">
        <f ca="1">VLOOKUP($B1140,OFFSET(Input!$A$1,0,MATCH(Index!AE$6&amp;" Index",Input!$1:$1,0)-1,10000,2),2,0)</f>
        <v>13.24</v>
      </c>
    </row>
    <row r="1141" spans="2:31" x14ac:dyDescent="0.25">
      <c r="B1141" s="2">
        <v>39177</v>
      </c>
      <c r="C1141">
        <f t="shared" ca="1" si="102"/>
        <v>0</v>
      </c>
      <c r="D1141">
        <f t="shared" ca="1" si="103"/>
        <v>3</v>
      </c>
      <c r="E1141" t="str">
        <f ca="1">IF($B1141&lt;VLOOKUP(E$6&amp;" Equity",Param,4,0),"",IFERROR(VLOOKUP($B1141,OFFSET(Input!$A$1,0,MATCH(Index!E$6&amp;" Equity",Input!$1:$1,0)-1,10000,2),2,0),E1140))</f>
        <v/>
      </c>
      <c r="F1141" s="33">
        <v>87.77</v>
      </c>
      <c r="H1141">
        <f ca="1">IFERROR(VLOOKUP($B1141,OFFSET(Input!$A$1,0,MATCH(Index!H$6,Input!$1:$1,0)-1,10000,2),2,0),0)</f>
        <v>0</v>
      </c>
      <c r="I1141">
        <f ca="1">IFERROR(VLOOKUP($B1141,OFFSET(Input!$A$1,0,MATCH(Index!I$6,Input!$1:$1,0)-1,10000,2),2,0),0)</f>
        <v>0</v>
      </c>
      <c r="K1141" t="e">
        <f t="shared" ca="1" si="104"/>
        <v>#VALUE!</v>
      </c>
      <c r="L1141" s="30">
        <f t="shared" ca="1" si="105"/>
        <v>72.156257433067964</v>
      </c>
      <c r="N1141" t="e">
        <f t="shared" ca="1" si="106"/>
        <v>#VALUE!</v>
      </c>
      <c r="O1141">
        <f t="shared" ca="1" si="107"/>
        <v>-3.5257358103983534E-3</v>
      </c>
      <c r="AE1141">
        <f ca="1">VLOOKUP($B1141,OFFSET(Input!$A$1,0,MATCH(Index!AE$6&amp;" Index",Input!$1:$1,0)-1,10000,2),2,0)</f>
        <v>13.23</v>
      </c>
    </row>
    <row r="1142" spans="2:31" x14ac:dyDescent="0.25">
      <c r="B1142" s="2">
        <v>39181</v>
      </c>
      <c r="C1142">
        <f t="shared" ca="1" si="102"/>
        <v>0</v>
      </c>
      <c r="D1142">
        <f t="shared" ca="1" si="103"/>
        <v>4</v>
      </c>
      <c r="E1142" t="str">
        <f ca="1">IF($B1142&lt;VLOOKUP(E$6&amp;" Equity",Param,4,0),"",IFERROR(VLOOKUP($B1142,OFFSET(Input!$A$1,0,MATCH(Index!E$6&amp;" Equity",Input!$1:$1,0)-1,10000,2),2,0),E1141))</f>
        <v/>
      </c>
      <c r="F1142" s="33">
        <v>87.21</v>
      </c>
      <c r="H1142">
        <f ca="1">IFERROR(VLOOKUP($B1142,OFFSET(Input!$A$1,0,MATCH(Index!H$6,Input!$1:$1,0)-1,10000,2),2,0),0)</f>
        <v>0</v>
      </c>
      <c r="I1142">
        <f ca="1">IFERROR(VLOOKUP($B1142,OFFSET(Input!$A$1,0,MATCH(Index!I$6,Input!$1:$1,0)-1,10000,2),2,0),0)</f>
        <v>0</v>
      </c>
      <c r="K1142" t="e">
        <f t="shared" ca="1" si="104"/>
        <v>#VALUE!</v>
      </c>
      <c r="L1142" s="30">
        <f t="shared" ca="1" si="105"/>
        <v>71.695877984936274</v>
      </c>
      <c r="N1142" t="e">
        <f t="shared" ca="1" si="106"/>
        <v>#VALUE!</v>
      </c>
      <c r="O1142">
        <f t="shared" ca="1" si="107"/>
        <v>-6.40075336513203E-3</v>
      </c>
      <c r="AE1142">
        <f ca="1">VLOOKUP($B1142,OFFSET(Input!$A$1,0,MATCH(Index!AE$6&amp;" Index",Input!$1:$1,0)-1,10000,2),2,0)</f>
        <v>13.14</v>
      </c>
    </row>
    <row r="1143" spans="2:31" x14ac:dyDescent="0.25">
      <c r="B1143" s="2">
        <v>39182</v>
      </c>
      <c r="C1143">
        <f t="shared" ca="1" si="102"/>
        <v>0</v>
      </c>
      <c r="D1143">
        <f t="shared" ca="1" si="103"/>
        <v>5</v>
      </c>
      <c r="E1143" t="str">
        <f ca="1">IF($B1143&lt;VLOOKUP(E$6&amp;" Equity",Param,4,0),"",IFERROR(VLOOKUP($B1143,OFFSET(Input!$A$1,0,MATCH(Index!E$6&amp;" Equity",Input!$1:$1,0)-1,10000,2),2,0),E1142))</f>
        <v/>
      </c>
      <c r="F1143" s="33">
        <v>87.43</v>
      </c>
      <c r="H1143">
        <f ca="1">IFERROR(VLOOKUP($B1143,OFFSET(Input!$A$1,0,MATCH(Index!H$6,Input!$1:$1,0)-1,10000,2),2,0),0)</f>
        <v>0</v>
      </c>
      <c r="I1143">
        <f ca="1">IFERROR(VLOOKUP($B1143,OFFSET(Input!$A$1,0,MATCH(Index!I$6,Input!$1:$1,0)-1,10000,2),2,0),0)</f>
        <v>0</v>
      </c>
      <c r="K1143" t="e">
        <f t="shared" ca="1" si="104"/>
        <v>#VALUE!</v>
      </c>
      <c r="L1143" s="30">
        <f t="shared" ca="1" si="105"/>
        <v>71.876741339559445</v>
      </c>
      <c r="N1143" t="e">
        <f t="shared" ca="1" si="106"/>
        <v>#VALUE!</v>
      </c>
      <c r="O1143">
        <f t="shared" ca="1" si="107"/>
        <v>2.5194699539054116E-3</v>
      </c>
      <c r="AE1143">
        <f ca="1">VLOOKUP($B1143,OFFSET(Input!$A$1,0,MATCH(Index!AE$6&amp;" Index",Input!$1:$1,0)-1,10000,2),2,0)</f>
        <v>12.68</v>
      </c>
    </row>
    <row r="1144" spans="2:31" x14ac:dyDescent="0.25">
      <c r="B1144" s="2">
        <v>39183</v>
      </c>
      <c r="C1144">
        <f t="shared" ca="1" si="102"/>
        <v>0</v>
      </c>
      <c r="D1144">
        <f t="shared" ca="1" si="103"/>
        <v>0</v>
      </c>
      <c r="E1144" t="str">
        <f ca="1">IF($B1144&lt;VLOOKUP(E$6&amp;" Equity",Param,4,0),"",IFERROR(VLOOKUP($B1144,OFFSET(Input!$A$1,0,MATCH(Index!E$6&amp;" Equity",Input!$1:$1,0)-1,10000,2),2,0),E1143))</f>
        <v/>
      </c>
      <c r="F1144" s="33">
        <v>87.37</v>
      </c>
      <c r="H1144">
        <f ca="1">IFERROR(VLOOKUP($B1144,OFFSET(Input!$A$1,0,MATCH(Index!H$6,Input!$1:$1,0)-1,10000,2),2,0),0)</f>
        <v>0</v>
      </c>
      <c r="I1144">
        <f ca="1">IFERROR(VLOOKUP($B1144,OFFSET(Input!$A$1,0,MATCH(Index!I$6,Input!$1:$1,0)-1,10000,2),2,0),0)</f>
        <v>0</v>
      </c>
      <c r="K1144" t="e">
        <f t="shared" ca="1" si="104"/>
        <v>#VALUE!</v>
      </c>
      <c r="L1144" s="30">
        <f t="shared" ca="1" si="105"/>
        <v>71.827414970116763</v>
      </c>
      <c r="N1144" t="e">
        <f t="shared" ca="1" si="106"/>
        <v>#VALUE!</v>
      </c>
      <c r="O1144">
        <f t="shared" ca="1" si="107"/>
        <v>-6.8649888279636521E-4</v>
      </c>
      <c r="AE1144">
        <f ca="1">VLOOKUP($B1144,OFFSET(Input!$A$1,0,MATCH(Index!AE$6&amp;" Index",Input!$1:$1,0)-1,10000,2),2,0)</f>
        <v>13.49</v>
      </c>
    </row>
    <row r="1145" spans="2:31" x14ac:dyDescent="0.25">
      <c r="B1145" s="2">
        <v>39184</v>
      </c>
      <c r="C1145">
        <f t="shared" ca="1" si="102"/>
        <v>0</v>
      </c>
      <c r="D1145">
        <f t="shared" ca="1" si="103"/>
        <v>0</v>
      </c>
      <c r="E1145" t="str">
        <f ca="1">IF($B1145&lt;VLOOKUP(E$6&amp;" Equity",Param,4,0),"",IFERROR(VLOOKUP($B1145,OFFSET(Input!$A$1,0,MATCH(Index!E$6&amp;" Equity",Input!$1:$1,0)-1,10000,2),2,0),E1144))</f>
        <v/>
      </c>
      <c r="F1145" s="33">
        <v>87.39</v>
      </c>
      <c r="H1145">
        <f ca="1">IFERROR(VLOOKUP($B1145,OFFSET(Input!$A$1,0,MATCH(Index!H$6,Input!$1:$1,0)-1,10000,2),2,0),0)</f>
        <v>0</v>
      </c>
      <c r="I1145">
        <f ca="1">IFERROR(VLOOKUP($B1145,OFFSET(Input!$A$1,0,MATCH(Index!I$6,Input!$1:$1,0)-1,10000,2),2,0),0)</f>
        <v>0</v>
      </c>
      <c r="K1145" t="e">
        <f t="shared" ca="1" si="104"/>
        <v>#VALUE!</v>
      </c>
      <c r="L1145" s="30">
        <f t="shared" ca="1" si="105"/>
        <v>71.843857093264319</v>
      </c>
      <c r="N1145" t="e">
        <f t="shared" ca="1" si="106"/>
        <v>#VALUE!</v>
      </c>
      <c r="O1145">
        <f t="shared" ca="1" si="107"/>
        <v>2.2888532944963745E-4</v>
      </c>
      <c r="AE1145">
        <f ca="1">VLOOKUP($B1145,OFFSET(Input!$A$1,0,MATCH(Index!AE$6&amp;" Index",Input!$1:$1,0)-1,10000,2),2,0)</f>
        <v>12.71</v>
      </c>
    </row>
    <row r="1146" spans="2:31" x14ac:dyDescent="0.25">
      <c r="B1146" s="2">
        <v>39185</v>
      </c>
      <c r="C1146">
        <f t="shared" ca="1" si="102"/>
        <v>0</v>
      </c>
      <c r="D1146">
        <f t="shared" ca="1" si="103"/>
        <v>0</v>
      </c>
      <c r="E1146" t="str">
        <f ca="1">IF($B1146&lt;VLOOKUP(E$6&amp;" Equity",Param,4,0),"",IFERROR(VLOOKUP($B1146,OFFSET(Input!$A$1,0,MATCH(Index!E$6&amp;" Equity",Input!$1:$1,0)-1,10000,2),2,0),E1145))</f>
        <v/>
      </c>
      <c r="F1146" s="33">
        <v>87.12</v>
      </c>
      <c r="H1146">
        <f ca="1">IFERROR(VLOOKUP($B1146,OFFSET(Input!$A$1,0,MATCH(Index!H$6,Input!$1:$1,0)-1,10000,2),2,0),0)</f>
        <v>0</v>
      </c>
      <c r="I1146">
        <f ca="1">IFERROR(VLOOKUP($B1146,OFFSET(Input!$A$1,0,MATCH(Index!I$6,Input!$1:$1,0)-1,10000,2),2,0),0)</f>
        <v>0</v>
      </c>
      <c r="K1146" t="e">
        <f t="shared" ca="1" si="104"/>
        <v>#VALUE!</v>
      </c>
      <c r="L1146" s="30">
        <f t="shared" ca="1" si="105"/>
        <v>71.621888430772259</v>
      </c>
      <c r="N1146" t="e">
        <f t="shared" ca="1" si="106"/>
        <v>#VALUE!</v>
      </c>
      <c r="O1146">
        <f t="shared" ca="1" si="107"/>
        <v>-3.0943810147478004E-3</v>
      </c>
      <c r="AE1146">
        <f ca="1">VLOOKUP($B1146,OFFSET(Input!$A$1,0,MATCH(Index!AE$6&amp;" Index",Input!$1:$1,0)-1,10000,2),2,0)</f>
        <v>12.2</v>
      </c>
    </row>
    <row r="1147" spans="2:31" x14ac:dyDescent="0.25">
      <c r="B1147" s="2">
        <v>39188</v>
      </c>
      <c r="C1147">
        <f t="shared" ca="1" si="102"/>
        <v>0</v>
      </c>
      <c r="D1147">
        <f t="shared" ca="1" si="103"/>
        <v>0</v>
      </c>
      <c r="E1147" t="str">
        <f ca="1">IF($B1147&lt;VLOOKUP(E$6&amp;" Equity",Param,4,0),"",IFERROR(VLOOKUP($B1147,OFFSET(Input!$A$1,0,MATCH(Index!E$6&amp;" Equity",Input!$1:$1,0)-1,10000,2),2,0),E1146))</f>
        <v/>
      </c>
      <c r="F1147" s="33">
        <v>87.6</v>
      </c>
      <c r="H1147">
        <f ca="1">IFERROR(VLOOKUP($B1147,OFFSET(Input!$A$1,0,MATCH(Index!H$6,Input!$1:$1,0)-1,10000,2),2,0),0)</f>
        <v>0</v>
      </c>
      <c r="I1147">
        <f ca="1">IFERROR(VLOOKUP($B1147,OFFSET(Input!$A$1,0,MATCH(Index!I$6,Input!$1:$1,0)-1,10000,2),2,0),0)</f>
        <v>0</v>
      </c>
      <c r="K1147" t="e">
        <f t="shared" ca="1" si="104"/>
        <v>#VALUE!</v>
      </c>
      <c r="L1147" s="30">
        <f t="shared" ca="1" si="105"/>
        <v>72.016499386313697</v>
      </c>
      <c r="N1147" t="e">
        <f t="shared" ca="1" si="106"/>
        <v>#VALUE!</v>
      </c>
      <c r="O1147">
        <f t="shared" ca="1" si="107"/>
        <v>5.4945193176405586E-3</v>
      </c>
      <c r="AE1147">
        <f ca="1">VLOOKUP($B1147,OFFSET(Input!$A$1,0,MATCH(Index!AE$6&amp;" Index",Input!$1:$1,0)-1,10000,2),2,0)</f>
        <v>11.98</v>
      </c>
    </row>
    <row r="1148" spans="2:31" x14ac:dyDescent="0.25">
      <c r="B1148" s="2">
        <v>39189</v>
      </c>
      <c r="C1148">
        <f t="shared" ca="1" si="102"/>
        <v>0</v>
      </c>
      <c r="D1148">
        <f t="shared" ca="1" si="103"/>
        <v>0</v>
      </c>
      <c r="E1148" t="str">
        <f ca="1">IF($B1148&lt;VLOOKUP(E$6&amp;" Equity",Param,4,0),"",IFERROR(VLOOKUP($B1148,OFFSET(Input!$A$1,0,MATCH(Index!E$6&amp;" Equity",Input!$1:$1,0)-1,10000,2),2,0),E1147))</f>
        <v/>
      </c>
      <c r="F1148" s="33">
        <v>88.1</v>
      </c>
      <c r="H1148">
        <f ca="1">IFERROR(VLOOKUP($B1148,OFFSET(Input!$A$1,0,MATCH(Index!H$6,Input!$1:$1,0)-1,10000,2),2,0),0)</f>
        <v>0</v>
      </c>
      <c r="I1148">
        <f ca="1">IFERROR(VLOOKUP($B1148,OFFSET(Input!$A$1,0,MATCH(Index!I$6,Input!$1:$1,0)-1,10000,2),2,0),0)</f>
        <v>0</v>
      </c>
      <c r="K1148" t="e">
        <f t="shared" ca="1" si="104"/>
        <v>#VALUE!</v>
      </c>
      <c r="L1148" s="30">
        <f t="shared" ca="1" si="105"/>
        <v>72.427552465002705</v>
      </c>
      <c r="N1148" t="e">
        <f t="shared" ca="1" si="106"/>
        <v>#VALUE!</v>
      </c>
      <c r="O1148">
        <f t="shared" ca="1" si="107"/>
        <v>5.6915349997880551E-3</v>
      </c>
      <c r="AE1148">
        <f ca="1">VLOOKUP($B1148,OFFSET(Input!$A$1,0,MATCH(Index!AE$6&amp;" Index",Input!$1:$1,0)-1,10000,2),2,0)</f>
        <v>12.14</v>
      </c>
    </row>
    <row r="1149" spans="2:31" x14ac:dyDescent="0.25">
      <c r="B1149" s="2">
        <v>39190</v>
      </c>
      <c r="C1149">
        <f t="shared" ca="1" si="102"/>
        <v>0</v>
      </c>
      <c r="D1149">
        <f t="shared" ca="1" si="103"/>
        <v>0</v>
      </c>
      <c r="E1149" t="str">
        <f ca="1">IF($B1149&lt;VLOOKUP(E$6&amp;" Equity",Param,4,0),"",IFERROR(VLOOKUP($B1149,OFFSET(Input!$A$1,0,MATCH(Index!E$6&amp;" Equity",Input!$1:$1,0)-1,10000,2),2,0),E1148))</f>
        <v/>
      </c>
      <c r="F1149" s="33">
        <v>88.49</v>
      </c>
      <c r="H1149">
        <f ca="1">IFERROR(VLOOKUP($B1149,OFFSET(Input!$A$1,0,MATCH(Index!H$6,Input!$1:$1,0)-1,10000,2),2,0),0)</f>
        <v>0</v>
      </c>
      <c r="I1149">
        <f ca="1">IFERROR(VLOOKUP($B1149,OFFSET(Input!$A$1,0,MATCH(Index!I$6,Input!$1:$1,0)-1,10000,2),2,0),0)</f>
        <v>0</v>
      </c>
      <c r="K1149" t="e">
        <f t="shared" ca="1" si="104"/>
        <v>#VALUE!</v>
      </c>
      <c r="L1149" s="30">
        <f t="shared" ca="1" si="105"/>
        <v>72.748173866380128</v>
      </c>
      <c r="N1149" t="e">
        <f t="shared" ca="1" si="106"/>
        <v>#VALUE!</v>
      </c>
      <c r="O1149">
        <f t="shared" ca="1" si="107"/>
        <v>4.4170183371250093E-3</v>
      </c>
      <c r="AE1149">
        <f ca="1">VLOOKUP($B1149,OFFSET(Input!$A$1,0,MATCH(Index!AE$6&amp;" Index",Input!$1:$1,0)-1,10000,2),2,0)</f>
        <v>12.42</v>
      </c>
    </row>
    <row r="1150" spans="2:31" x14ac:dyDescent="0.25">
      <c r="B1150" s="2">
        <v>39191</v>
      </c>
      <c r="C1150">
        <f t="shared" ca="1" si="102"/>
        <v>0</v>
      </c>
      <c r="D1150">
        <f t="shared" ca="1" si="103"/>
        <v>0</v>
      </c>
      <c r="E1150" t="str">
        <f ca="1">IF($B1150&lt;VLOOKUP(E$6&amp;" Equity",Param,4,0),"",IFERROR(VLOOKUP($B1150,OFFSET(Input!$A$1,0,MATCH(Index!E$6&amp;" Equity",Input!$1:$1,0)-1,10000,2),2,0),E1149))</f>
        <v/>
      </c>
      <c r="F1150" s="33">
        <v>88.38</v>
      </c>
      <c r="H1150">
        <f ca="1">IFERROR(VLOOKUP($B1150,OFFSET(Input!$A$1,0,MATCH(Index!H$6,Input!$1:$1,0)-1,10000,2),2,0),0)</f>
        <v>0</v>
      </c>
      <c r="I1150">
        <f ca="1">IFERROR(VLOOKUP($B1150,OFFSET(Input!$A$1,0,MATCH(Index!I$6,Input!$1:$1,0)-1,10000,2),2,0),0)</f>
        <v>0</v>
      </c>
      <c r="K1150" t="e">
        <f t="shared" ca="1" si="104"/>
        <v>#VALUE!</v>
      </c>
      <c r="L1150" s="30">
        <f t="shared" ca="1" si="105"/>
        <v>72.657742189068543</v>
      </c>
      <c r="N1150" t="e">
        <f t="shared" ca="1" si="106"/>
        <v>#VALUE!</v>
      </c>
      <c r="O1150">
        <f t="shared" ca="1" si="107"/>
        <v>-1.2438515766650213E-3</v>
      </c>
      <c r="AE1150">
        <f ca="1">VLOOKUP($B1150,OFFSET(Input!$A$1,0,MATCH(Index!AE$6&amp;" Index",Input!$1:$1,0)-1,10000,2),2,0)</f>
        <v>12.54</v>
      </c>
    </row>
    <row r="1151" spans="2:31" x14ac:dyDescent="0.25">
      <c r="B1151" s="2">
        <v>39192</v>
      </c>
      <c r="C1151">
        <f t="shared" ca="1" si="102"/>
        <v>0</v>
      </c>
      <c r="D1151">
        <f t="shared" ca="1" si="103"/>
        <v>0</v>
      </c>
      <c r="E1151" t="str">
        <f ca="1">IF($B1151&lt;VLOOKUP(E$6&amp;" Equity",Param,4,0),"",IFERROR(VLOOKUP($B1151,OFFSET(Input!$A$1,0,MATCH(Index!E$6&amp;" Equity",Input!$1:$1,0)-1,10000,2),2,0),E1150))</f>
        <v/>
      </c>
      <c r="F1151" s="33">
        <v>88.2</v>
      </c>
      <c r="H1151">
        <f ca="1">IFERROR(VLOOKUP($B1151,OFFSET(Input!$A$1,0,MATCH(Index!H$6,Input!$1:$1,0)-1,10000,2),2,0),0)</f>
        <v>0</v>
      </c>
      <c r="I1151">
        <f ca="1">IFERROR(VLOOKUP($B1151,OFFSET(Input!$A$1,0,MATCH(Index!I$6,Input!$1:$1,0)-1,10000,2),2,0),0)</f>
        <v>0</v>
      </c>
      <c r="K1151" t="e">
        <f t="shared" ca="1" si="104"/>
        <v>#VALUE!</v>
      </c>
      <c r="L1151" s="30">
        <f t="shared" ca="1" si="105"/>
        <v>72.509763080740512</v>
      </c>
      <c r="N1151" t="e">
        <f t="shared" ca="1" si="106"/>
        <v>#VALUE!</v>
      </c>
      <c r="O1151">
        <f t="shared" ca="1" si="107"/>
        <v>-2.0387366898480942E-3</v>
      </c>
      <c r="AE1151">
        <f ca="1">VLOOKUP($B1151,OFFSET(Input!$A$1,0,MATCH(Index!AE$6&amp;" Index",Input!$1:$1,0)-1,10000,2),2,0)</f>
        <v>12.07</v>
      </c>
    </row>
    <row r="1152" spans="2:31" x14ac:dyDescent="0.25">
      <c r="B1152" s="2">
        <v>39195</v>
      </c>
      <c r="C1152">
        <f t="shared" ca="1" si="102"/>
        <v>0</v>
      </c>
      <c r="D1152">
        <f t="shared" ca="1" si="103"/>
        <v>0</v>
      </c>
      <c r="E1152" t="str">
        <f ca="1">IF($B1152&lt;VLOOKUP(E$6&amp;" Equity",Param,4,0),"",IFERROR(VLOOKUP($B1152,OFFSET(Input!$A$1,0,MATCH(Index!E$6&amp;" Equity",Input!$1:$1,0)-1,10000,2),2,0),E1151))</f>
        <v/>
      </c>
      <c r="F1152" s="33">
        <v>88.43</v>
      </c>
      <c r="H1152">
        <f ca="1">IFERROR(VLOOKUP($B1152,OFFSET(Input!$A$1,0,MATCH(Index!H$6,Input!$1:$1,0)-1,10000,2),2,0),0)</f>
        <v>0</v>
      </c>
      <c r="I1152">
        <f ca="1">IFERROR(VLOOKUP($B1152,OFFSET(Input!$A$1,0,MATCH(Index!I$6,Input!$1:$1,0)-1,10000,2),2,0),0)</f>
        <v>0</v>
      </c>
      <c r="K1152" t="e">
        <f t="shared" ca="1" si="104"/>
        <v>#VALUE!</v>
      </c>
      <c r="L1152" s="30">
        <f t="shared" ca="1" si="105"/>
        <v>72.698847496937461</v>
      </c>
      <c r="N1152" t="e">
        <f t="shared" ca="1" si="106"/>
        <v>#VALUE!</v>
      </c>
      <c r="O1152">
        <f t="shared" ca="1" si="107"/>
        <v>2.6043155748982421E-3</v>
      </c>
      <c r="AE1152">
        <f ca="1">VLOOKUP($B1152,OFFSET(Input!$A$1,0,MATCH(Index!AE$6&amp;" Index",Input!$1:$1,0)-1,10000,2),2,0)</f>
        <v>13.04</v>
      </c>
    </row>
    <row r="1153" spans="2:31" x14ac:dyDescent="0.25">
      <c r="B1153" s="2">
        <v>39196</v>
      </c>
      <c r="C1153">
        <f t="shared" ca="1" si="102"/>
        <v>0</v>
      </c>
      <c r="D1153">
        <f t="shared" ca="1" si="103"/>
        <v>0</v>
      </c>
      <c r="E1153" t="str">
        <f ca="1">IF($B1153&lt;VLOOKUP(E$6&amp;" Equity",Param,4,0),"",IFERROR(VLOOKUP($B1153,OFFSET(Input!$A$1,0,MATCH(Index!E$6&amp;" Equity",Input!$1:$1,0)-1,10000,2),2,0),E1152))</f>
        <v/>
      </c>
      <c r="F1153" s="33">
        <v>88.79</v>
      </c>
      <c r="H1153">
        <f ca="1">IFERROR(VLOOKUP($B1153,OFFSET(Input!$A$1,0,MATCH(Index!H$6,Input!$1:$1,0)-1,10000,2),2,0),0)</f>
        <v>0</v>
      </c>
      <c r="I1153">
        <f ca="1">IFERROR(VLOOKUP($B1153,OFFSET(Input!$A$1,0,MATCH(Index!I$6,Input!$1:$1,0)-1,10000,2),2,0),0)</f>
        <v>0</v>
      </c>
      <c r="K1153" t="e">
        <f t="shared" ca="1" si="104"/>
        <v>#VALUE!</v>
      </c>
      <c r="L1153" s="30">
        <f t="shared" ca="1" si="105"/>
        <v>72.994805713593536</v>
      </c>
      <c r="N1153" t="e">
        <f t="shared" ca="1" si="106"/>
        <v>#VALUE!</v>
      </c>
      <c r="O1153">
        <f t="shared" ca="1" si="107"/>
        <v>4.062752456591579E-3</v>
      </c>
      <c r="AE1153">
        <f ca="1">VLOOKUP($B1153,OFFSET(Input!$A$1,0,MATCH(Index!AE$6&amp;" Index",Input!$1:$1,0)-1,10000,2),2,0)</f>
        <v>13.12</v>
      </c>
    </row>
    <row r="1154" spans="2:31" x14ac:dyDescent="0.25">
      <c r="B1154" s="2">
        <v>39197</v>
      </c>
      <c r="C1154">
        <f t="shared" ca="1" si="102"/>
        <v>0</v>
      </c>
      <c r="D1154">
        <f t="shared" ca="1" si="103"/>
        <v>0</v>
      </c>
      <c r="E1154" t="str">
        <f ca="1">IF($B1154&lt;VLOOKUP(E$6&amp;" Equity",Param,4,0),"",IFERROR(VLOOKUP($B1154,OFFSET(Input!$A$1,0,MATCH(Index!E$6&amp;" Equity",Input!$1:$1,0)-1,10000,2),2,0),E1153))</f>
        <v/>
      </c>
      <c r="F1154" s="33">
        <v>88.47</v>
      </c>
      <c r="H1154">
        <f ca="1">IFERROR(VLOOKUP($B1154,OFFSET(Input!$A$1,0,MATCH(Index!H$6,Input!$1:$1,0)-1,10000,2),2,0),0)</f>
        <v>0</v>
      </c>
      <c r="I1154">
        <f ca="1">IFERROR(VLOOKUP($B1154,OFFSET(Input!$A$1,0,MATCH(Index!I$6,Input!$1:$1,0)-1,10000,2),2,0),0)</f>
        <v>0</v>
      </c>
      <c r="K1154" t="e">
        <f t="shared" ca="1" si="104"/>
        <v>#VALUE!</v>
      </c>
      <c r="L1154" s="30">
        <f t="shared" ca="1" si="105"/>
        <v>72.731731743232558</v>
      </c>
      <c r="N1154" t="e">
        <f t="shared" ca="1" si="106"/>
        <v>#VALUE!</v>
      </c>
      <c r="O1154">
        <f t="shared" ca="1" si="107"/>
        <v>-3.6105195489411135E-3</v>
      </c>
      <c r="AE1154">
        <f ca="1">VLOOKUP($B1154,OFFSET(Input!$A$1,0,MATCH(Index!AE$6&amp;" Index",Input!$1:$1,0)-1,10000,2),2,0)</f>
        <v>13.21</v>
      </c>
    </row>
    <row r="1155" spans="2:31" x14ac:dyDescent="0.25">
      <c r="B1155" s="2">
        <v>39198</v>
      </c>
      <c r="C1155">
        <f t="shared" ca="1" si="102"/>
        <v>0</v>
      </c>
      <c r="D1155">
        <f t="shared" ca="1" si="103"/>
        <v>0</v>
      </c>
      <c r="E1155" t="str">
        <f ca="1">IF($B1155&lt;VLOOKUP(E$6&amp;" Equity",Param,4,0),"",IFERROR(VLOOKUP($B1155,OFFSET(Input!$A$1,0,MATCH(Index!E$6&amp;" Equity",Input!$1:$1,0)-1,10000,2),2,0),E1154))</f>
        <v/>
      </c>
      <c r="F1155" s="33">
        <v>87.91</v>
      </c>
      <c r="H1155">
        <f ca="1">IFERROR(VLOOKUP($B1155,OFFSET(Input!$A$1,0,MATCH(Index!H$6,Input!$1:$1,0)-1,10000,2),2,0),0)</f>
        <v>0</v>
      </c>
      <c r="I1155">
        <f ca="1">IFERROR(VLOOKUP($B1155,OFFSET(Input!$A$1,0,MATCH(Index!I$6,Input!$1:$1,0)-1,10000,2),2,0),0)</f>
        <v>0</v>
      </c>
      <c r="K1155" t="e">
        <f t="shared" ca="1" si="104"/>
        <v>#VALUE!</v>
      </c>
      <c r="L1155" s="30">
        <f t="shared" ca="1" si="105"/>
        <v>72.271352295100868</v>
      </c>
      <c r="N1155" t="e">
        <f t="shared" ca="1" si="106"/>
        <v>#VALUE!</v>
      </c>
      <c r="O1155">
        <f t="shared" ca="1" si="107"/>
        <v>-6.3499476322073879E-3</v>
      </c>
      <c r="AE1155">
        <f ca="1">VLOOKUP($B1155,OFFSET(Input!$A$1,0,MATCH(Index!AE$6&amp;" Index",Input!$1:$1,0)-1,10000,2),2,0)</f>
        <v>12.79</v>
      </c>
    </row>
    <row r="1156" spans="2:31" x14ac:dyDescent="0.25">
      <c r="B1156" s="2">
        <v>39199</v>
      </c>
      <c r="C1156">
        <f t="shared" ca="1" si="102"/>
        <v>0</v>
      </c>
      <c r="D1156">
        <f t="shared" ca="1" si="103"/>
        <v>0</v>
      </c>
      <c r="E1156" t="str">
        <f ca="1">IF($B1156&lt;VLOOKUP(E$6&amp;" Equity",Param,4,0),"",IFERROR(VLOOKUP($B1156,OFFSET(Input!$A$1,0,MATCH(Index!E$6&amp;" Equity",Input!$1:$1,0)-1,10000,2),2,0),E1155))</f>
        <v/>
      </c>
      <c r="F1156" s="33">
        <v>87.85</v>
      </c>
      <c r="H1156">
        <f ca="1">IFERROR(VLOOKUP($B1156,OFFSET(Input!$A$1,0,MATCH(Index!H$6,Input!$1:$1,0)-1,10000,2),2,0),0)</f>
        <v>0</v>
      </c>
      <c r="I1156">
        <f ca="1">IFERROR(VLOOKUP($B1156,OFFSET(Input!$A$1,0,MATCH(Index!I$6,Input!$1:$1,0)-1,10000,2),2,0),0)</f>
        <v>0</v>
      </c>
      <c r="K1156" t="e">
        <f t="shared" ca="1" si="104"/>
        <v>#VALUE!</v>
      </c>
      <c r="L1156" s="30">
        <f t="shared" ca="1" si="105"/>
        <v>72.222025925658187</v>
      </c>
      <c r="N1156" t="e">
        <f t="shared" ca="1" si="106"/>
        <v>#VALUE!</v>
      </c>
      <c r="O1156">
        <f t="shared" ca="1" si="107"/>
        <v>-6.8274922998105294E-4</v>
      </c>
      <c r="AE1156">
        <f ca="1">VLOOKUP($B1156,OFFSET(Input!$A$1,0,MATCH(Index!AE$6&amp;" Index",Input!$1:$1,0)-1,10000,2),2,0)</f>
        <v>12.45</v>
      </c>
    </row>
    <row r="1157" spans="2:31" x14ac:dyDescent="0.25">
      <c r="B1157" s="2">
        <v>39202</v>
      </c>
      <c r="C1157">
        <f t="shared" ca="1" si="102"/>
        <v>0</v>
      </c>
      <c r="D1157">
        <f t="shared" ca="1" si="103"/>
        <v>0</v>
      </c>
      <c r="E1157" t="str">
        <f ca="1">IF($B1157&lt;VLOOKUP(E$6&amp;" Equity",Param,4,0),"",IFERROR(VLOOKUP($B1157,OFFSET(Input!$A$1,0,MATCH(Index!E$6&amp;" Equity",Input!$1:$1,0)-1,10000,2),2,0),E1156))</f>
        <v/>
      </c>
      <c r="F1157" s="33">
        <v>88.72</v>
      </c>
      <c r="H1157">
        <f ca="1">IFERROR(VLOOKUP($B1157,OFFSET(Input!$A$1,0,MATCH(Index!H$6,Input!$1:$1,0)-1,10000,2),2,0),0)</f>
        <v>0</v>
      </c>
      <c r="I1157">
        <f ca="1">IFERROR(VLOOKUP($B1157,OFFSET(Input!$A$1,0,MATCH(Index!I$6,Input!$1:$1,0)-1,10000,2),2,0),0)</f>
        <v>0</v>
      </c>
      <c r="K1157" t="e">
        <f t="shared" ca="1" si="104"/>
        <v>#VALUE!</v>
      </c>
      <c r="L1157" s="30">
        <f t="shared" ca="1" si="105"/>
        <v>72.937258282577062</v>
      </c>
      <c r="N1157" t="e">
        <f t="shared" ca="1" si="106"/>
        <v>#VALUE!</v>
      </c>
      <c r="O1157">
        <f t="shared" ca="1" si="107"/>
        <v>9.8545284090053951E-3</v>
      </c>
      <c r="AE1157">
        <f ca="1">VLOOKUP($B1157,OFFSET(Input!$A$1,0,MATCH(Index!AE$6&amp;" Index",Input!$1:$1,0)-1,10000,2),2,0)</f>
        <v>14.22</v>
      </c>
    </row>
    <row r="1158" spans="2:31" x14ac:dyDescent="0.25">
      <c r="B1158" s="2">
        <v>39203</v>
      </c>
      <c r="C1158">
        <f t="shared" ca="1" si="102"/>
        <v>1</v>
      </c>
      <c r="D1158">
        <f t="shared" ca="1" si="103"/>
        <v>0</v>
      </c>
      <c r="E1158" t="str">
        <f ca="1">IF($B1158&lt;VLOOKUP(E$6&amp;" Equity",Param,4,0),"",IFERROR(VLOOKUP($B1158,OFFSET(Input!$A$1,0,MATCH(Index!E$6&amp;" Equity",Input!$1:$1,0)-1,10000,2),2,0),E1157))</f>
        <v/>
      </c>
      <c r="F1158" s="33">
        <v>88.47</v>
      </c>
      <c r="H1158">
        <f ca="1">IFERROR(VLOOKUP($B1158,OFFSET(Input!$A$1,0,MATCH(Index!H$6,Input!$1:$1,0)-1,10000,2),2,0),0)</f>
        <v>0.29320499999999999</v>
      </c>
      <c r="I1158">
        <f ca="1">IFERROR(VLOOKUP($B1158,OFFSET(Input!$A$1,0,MATCH(Index!I$6,Input!$1:$1,0)-1,10000,2),2,0),0)</f>
        <v>0.32401799999999997</v>
      </c>
      <c r="K1158" t="e">
        <f t="shared" ca="1" si="104"/>
        <v>#VALUE!</v>
      </c>
      <c r="L1158" s="30">
        <f t="shared" ca="1" si="105"/>
        <v>72.99810893613386</v>
      </c>
      <c r="N1158" t="e">
        <f t="shared" ca="1" si="106"/>
        <v>#VALUE!</v>
      </c>
      <c r="O1158">
        <f t="shared" ca="1" si="107"/>
        <v>8.3393982203347613E-4</v>
      </c>
      <c r="AE1158">
        <f ca="1">VLOOKUP($B1158,OFFSET(Input!$A$1,0,MATCH(Index!AE$6&amp;" Index",Input!$1:$1,0)-1,10000,2),2,0)</f>
        <v>13.51</v>
      </c>
    </row>
    <row r="1159" spans="2:31" x14ac:dyDescent="0.25">
      <c r="B1159" s="2">
        <v>39204</v>
      </c>
      <c r="C1159">
        <f t="shared" ref="C1159:C1222" ca="1" si="108">IF(MONTH(B1159)&lt;&gt;MONTH(B1158),1,0)</f>
        <v>0</v>
      </c>
      <c r="D1159">
        <f t="shared" ref="D1159:D1222" ca="1" si="109">IF(D1158=5,0,IF(D1158&lt;&gt;0,D1158+1,IF(C1158=1,1,0)))</f>
        <v>1</v>
      </c>
      <c r="E1159" t="str">
        <f ca="1">IF($B1159&lt;VLOOKUP(E$6&amp;" Equity",Param,4,0),"",IFERROR(VLOOKUP($B1159,OFFSET(Input!$A$1,0,MATCH(Index!E$6&amp;" Equity",Input!$1:$1,0)-1,10000,2),2,0),E1158))</f>
        <v/>
      </c>
      <c r="F1159" s="33">
        <v>88.44</v>
      </c>
      <c r="H1159">
        <f ca="1">IFERROR(VLOOKUP($B1159,OFFSET(Input!$A$1,0,MATCH(Index!H$6,Input!$1:$1,0)-1,10000,2),2,0),0)</f>
        <v>0</v>
      </c>
      <c r="I1159">
        <f ca="1">IFERROR(VLOOKUP($B1159,OFFSET(Input!$A$1,0,MATCH(Index!I$6,Input!$1:$1,0)-1,10000,2),2,0),0)</f>
        <v>0</v>
      </c>
      <c r="K1159" t="e">
        <f t="shared" ref="K1159:K1222" ca="1" si="110">IF($B1159&lt;=L_date,IF($B1159=L_date,1,K1160/((E1160+H1160)/E1159)),K1158*((E1159+H1159)/E1158))</f>
        <v>#VALUE!</v>
      </c>
      <c r="L1159" s="30">
        <f t="shared" ref="L1159:L1222" ca="1" si="111">IF($B1159&lt;=L_date,IF($B1159=L_date,1,L1160/((F1160+I1160)/F1159)),L1158*((F1159+I1159)/F1158))</f>
        <v>72.973355423439344</v>
      </c>
      <c r="N1159" t="e">
        <f t="shared" ca="1" si="106"/>
        <v>#VALUE!</v>
      </c>
      <c r="O1159">
        <f t="shared" ca="1" si="107"/>
        <v>-3.3915550604896375E-4</v>
      </c>
      <c r="AE1159">
        <f ca="1">VLOOKUP($B1159,OFFSET(Input!$A$1,0,MATCH(Index!AE$6&amp;" Index",Input!$1:$1,0)-1,10000,2),2,0)</f>
        <v>13.08</v>
      </c>
    </row>
    <row r="1160" spans="2:31" x14ac:dyDescent="0.25">
      <c r="B1160" s="2">
        <v>39205</v>
      </c>
      <c r="C1160">
        <f t="shared" ca="1" si="108"/>
        <v>0</v>
      </c>
      <c r="D1160">
        <f t="shared" ca="1" si="109"/>
        <v>2</v>
      </c>
      <c r="E1160" t="str">
        <f ca="1">IF($B1160&lt;VLOOKUP(E$6&amp;" Equity",Param,4,0),"",IFERROR(VLOOKUP($B1160,OFFSET(Input!$A$1,0,MATCH(Index!E$6&amp;" Equity",Input!$1:$1,0)-1,10000,2),2,0),E1159))</f>
        <v/>
      </c>
      <c r="F1160" s="33">
        <v>88.23</v>
      </c>
      <c r="H1160">
        <f ca="1">IFERROR(VLOOKUP($B1160,OFFSET(Input!$A$1,0,MATCH(Index!H$6,Input!$1:$1,0)-1,10000,2),2,0),0)</f>
        <v>0</v>
      </c>
      <c r="I1160">
        <f ca="1">IFERROR(VLOOKUP($B1160,OFFSET(Input!$A$1,0,MATCH(Index!I$6,Input!$1:$1,0)-1,10000,2),2,0),0)</f>
        <v>0</v>
      </c>
      <c r="K1160" t="e">
        <f t="shared" ca="1" si="110"/>
        <v>#VALUE!</v>
      </c>
      <c r="L1160" s="30">
        <f t="shared" ca="1" si="111"/>
        <v>72.800080834577713</v>
      </c>
      <c r="N1160" t="e">
        <f t="shared" ref="N1160:N1223" ca="1" si="112">LN(K1160/K1159)</f>
        <v>#VALUE!</v>
      </c>
      <c r="O1160">
        <f t="shared" ref="O1160:O1223" ca="1" si="113">LN(L1160/L1159)</f>
        <v>-2.3773147552322679E-3</v>
      </c>
      <c r="AE1160">
        <f ca="1">VLOOKUP($B1160,OFFSET(Input!$A$1,0,MATCH(Index!AE$6&amp;" Index",Input!$1:$1,0)-1,10000,2),2,0)</f>
        <v>13.09</v>
      </c>
    </row>
    <row r="1161" spans="2:31" x14ac:dyDescent="0.25">
      <c r="B1161" s="2">
        <v>39206</v>
      </c>
      <c r="C1161">
        <f t="shared" ca="1" si="108"/>
        <v>0</v>
      </c>
      <c r="D1161">
        <f t="shared" ca="1" si="109"/>
        <v>3</v>
      </c>
      <c r="E1161" t="str">
        <f ca="1">IF($B1161&lt;VLOOKUP(E$6&amp;" Equity",Param,4,0),"",IFERROR(VLOOKUP($B1161,OFFSET(Input!$A$1,0,MATCH(Index!E$6&amp;" Equity",Input!$1:$1,0)-1,10000,2),2,0),E1160))</f>
        <v/>
      </c>
      <c r="F1161" s="33">
        <v>88.61</v>
      </c>
      <c r="H1161">
        <f ca="1">IFERROR(VLOOKUP($B1161,OFFSET(Input!$A$1,0,MATCH(Index!H$6,Input!$1:$1,0)-1,10000,2),2,0),0)</f>
        <v>0</v>
      </c>
      <c r="I1161">
        <f ca="1">IFERROR(VLOOKUP($B1161,OFFSET(Input!$A$1,0,MATCH(Index!I$6,Input!$1:$1,0)-1,10000,2),2,0),0)</f>
        <v>0</v>
      </c>
      <c r="K1161" t="e">
        <f t="shared" ca="1" si="110"/>
        <v>#VALUE!</v>
      </c>
      <c r="L1161" s="30">
        <f t="shared" ca="1" si="111"/>
        <v>73.113625328708267</v>
      </c>
      <c r="N1161" t="e">
        <f t="shared" ca="1" si="112"/>
        <v>#VALUE!</v>
      </c>
      <c r="O1161">
        <f t="shared" ca="1" si="113"/>
        <v>4.2976768251975451E-3</v>
      </c>
      <c r="AE1161">
        <f ca="1">VLOOKUP($B1161,OFFSET(Input!$A$1,0,MATCH(Index!AE$6&amp;" Index",Input!$1:$1,0)-1,10000,2),2,0)</f>
        <v>12.91</v>
      </c>
    </row>
    <row r="1162" spans="2:31" x14ac:dyDescent="0.25">
      <c r="B1162" s="2">
        <v>39209</v>
      </c>
      <c r="C1162">
        <f t="shared" ca="1" si="108"/>
        <v>0</v>
      </c>
      <c r="D1162">
        <f t="shared" ca="1" si="109"/>
        <v>4</v>
      </c>
      <c r="E1162" t="str">
        <f ca="1">IF($B1162&lt;VLOOKUP(E$6&amp;" Equity",Param,4,0),"",IFERROR(VLOOKUP($B1162,OFFSET(Input!$A$1,0,MATCH(Index!E$6&amp;" Equity",Input!$1:$1,0)-1,10000,2),2,0),E1161))</f>
        <v/>
      </c>
      <c r="F1162" s="33">
        <v>88.85</v>
      </c>
      <c r="H1162">
        <f ca="1">IFERROR(VLOOKUP($B1162,OFFSET(Input!$A$1,0,MATCH(Index!H$6,Input!$1:$1,0)-1,10000,2),2,0),0)</f>
        <v>0</v>
      </c>
      <c r="I1162">
        <f ca="1">IFERROR(VLOOKUP($B1162,OFFSET(Input!$A$1,0,MATCH(Index!I$6,Input!$1:$1,0)-1,10000,2),2,0),0)</f>
        <v>0</v>
      </c>
      <c r="K1162" t="e">
        <f t="shared" ca="1" si="110"/>
        <v>#VALUE!</v>
      </c>
      <c r="L1162" s="30">
        <f t="shared" ca="1" si="111"/>
        <v>73.3116534302644</v>
      </c>
      <c r="N1162" t="e">
        <f t="shared" ca="1" si="112"/>
        <v>#VALUE!</v>
      </c>
      <c r="O1162">
        <f t="shared" ca="1" si="113"/>
        <v>2.7048365414491789E-3</v>
      </c>
      <c r="AE1162">
        <f ca="1">VLOOKUP($B1162,OFFSET(Input!$A$1,0,MATCH(Index!AE$6&amp;" Index",Input!$1:$1,0)-1,10000,2),2,0)</f>
        <v>13.15</v>
      </c>
    </row>
    <row r="1163" spans="2:31" x14ac:dyDescent="0.25">
      <c r="B1163" s="2">
        <v>39210</v>
      </c>
      <c r="C1163">
        <f t="shared" ca="1" si="108"/>
        <v>0</v>
      </c>
      <c r="D1163">
        <f t="shared" ca="1" si="109"/>
        <v>5</v>
      </c>
      <c r="E1163" t="str">
        <f ca="1">IF($B1163&lt;VLOOKUP(E$6&amp;" Equity",Param,4,0),"",IFERROR(VLOOKUP($B1163,OFFSET(Input!$A$1,0,MATCH(Index!E$6&amp;" Equity",Input!$1:$1,0)-1,10000,2),2,0),E1162))</f>
        <v/>
      </c>
      <c r="F1163" s="33">
        <v>88.68</v>
      </c>
      <c r="H1163">
        <f ca="1">IFERROR(VLOOKUP($B1163,OFFSET(Input!$A$1,0,MATCH(Index!H$6,Input!$1:$1,0)-1,10000,2),2,0),0)</f>
        <v>0</v>
      </c>
      <c r="I1163">
        <f ca="1">IFERROR(VLOOKUP($B1163,OFFSET(Input!$A$1,0,MATCH(Index!I$6,Input!$1:$1,0)-1,10000,2),2,0),0)</f>
        <v>0</v>
      </c>
      <c r="K1163" t="e">
        <f t="shared" ca="1" si="110"/>
        <v>#VALUE!</v>
      </c>
      <c r="L1163" s="30">
        <f t="shared" ca="1" si="111"/>
        <v>73.171383524995477</v>
      </c>
      <c r="N1163" t="e">
        <f t="shared" ca="1" si="112"/>
        <v>#VALUE!</v>
      </c>
      <c r="O1163">
        <f t="shared" ca="1" si="113"/>
        <v>-1.9151698525494891E-3</v>
      </c>
      <c r="AE1163">
        <f ca="1">VLOOKUP($B1163,OFFSET(Input!$A$1,0,MATCH(Index!AE$6&amp;" Index",Input!$1:$1,0)-1,10000,2),2,0)</f>
        <v>13.21</v>
      </c>
    </row>
    <row r="1164" spans="2:31" x14ac:dyDescent="0.25">
      <c r="B1164" s="2">
        <v>39211</v>
      </c>
      <c r="C1164">
        <f t="shared" ca="1" si="108"/>
        <v>0</v>
      </c>
      <c r="D1164">
        <f t="shared" ca="1" si="109"/>
        <v>0</v>
      </c>
      <c r="E1164" t="str">
        <f ca="1">IF($B1164&lt;VLOOKUP(E$6&amp;" Equity",Param,4,0),"",IFERROR(VLOOKUP($B1164,OFFSET(Input!$A$1,0,MATCH(Index!E$6&amp;" Equity",Input!$1:$1,0)-1,10000,2),2,0),E1163))</f>
        <v/>
      </c>
      <c r="F1164" s="33">
        <v>88.33</v>
      </c>
      <c r="H1164">
        <f ca="1">IFERROR(VLOOKUP($B1164,OFFSET(Input!$A$1,0,MATCH(Index!H$6,Input!$1:$1,0)-1,10000,2),2,0),0)</f>
        <v>0</v>
      </c>
      <c r="I1164">
        <f ca="1">IFERROR(VLOOKUP($B1164,OFFSET(Input!$A$1,0,MATCH(Index!I$6,Input!$1:$1,0)-1,10000,2),2,0),0)</f>
        <v>0</v>
      </c>
      <c r="K1164" t="e">
        <f t="shared" ca="1" si="110"/>
        <v>#VALUE!</v>
      </c>
      <c r="L1164" s="30">
        <f t="shared" ca="1" si="111"/>
        <v>72.882592543559426</v>
      </c>
      <c r="N1164" t="e">
        <f t="shared" ca="1" si="112"/>
        <v>#VALUE!</v>
      </c>
      <c r="O1164">
        <f t="shared" ca="1" si="113"/>
        <v>-3.9545839910699104E-3</v>
      </c>
      <c r="AE1164">
        <f ca="1">VLOOKUP($B1164,OFFSET(Input!$A$1,0,MATCH(Index!AE$6&amp;" Index",Input!$1:$1,0)-1,10000,2),2,0)</f>
        <v>12.88</v>
      </c>
    </row>
    <row r="1165" spans="2:31" x14ac:dyDescent="0.25">
      <c r="B1165" s="2">
        <v>39212</v>
      </c>
      <c r="C1165">
        <f t="shared" ca="1" si="108"/>
        <v>0</v>
      </c>
      <c r="D1165">
        <f t="shared" ca="1" si="109"/>
        <v>0</v>
      </c>
      <c r="E1165" t="str">
        <f ca="1">IF($B1165&lt;VLOOKUP(E$6&amp;" Equity",Param,4,0),"",IFERROR(VLOOKUP($B1165,OFFSET(Input!$A$1,0,MATCH(Index!E$6&amp;" Equity",Input!$1:$1,0)-1,10000,2),2,0),E1164))</f>
        <v/>
      </c>
      <c r="F1165" s="33">
        <v>88.5</v>
      </c>
      <c r="H1165">
        <f ca="1">IFERROR(VLOOKUP($B1165,OFFSET(Input!$A$1,0,MATCH(Index!H$6,Input!$1:$1,0)-1,10000,2),2,0),0)</f>
        <v>0</v>
      </c>
      <c r="I1165">
        <f ca="1">IFERROR(VLOOKUP($B1165,OFFSET(Input!$A$1,0,MATCH(Index!I$6,Input!$1:$1,0)-1,10000,2),2,0),0)</f>
        <v>0</v>
      </c>
      <c r="K1165" t="e">
        <f t="shared" ca="1" si="110"/>
        <v>#VALUE!</v>
      </c>
      <c r="L1165" s="30">
        <f t="shared" ca="1" si="111"/>
        <v>73.022862448828363</v>
      </c>
      <c r="N1165" t="e">
        <f t="shared" ca="1" si="112"/>
        <v>#VALUE!</v>
      </c>
      <c r="O1165">
        <f t="shared" ca="1" si="113"/>
        <v>1.922751256842971E-3</v>
      </c>
      <c r="AE1165">
        <f ca="1">VLOOKUP($B1165,OFFSET(Input!$A$1,0,MATCH(Index!AE$6&amp;" Index",Input!$1:$1,0)-1,10000,2),2,0)</f>
        <v>13.6</v>
      </c>
    </row>
    <row r="1166" spans="2:31" x14ac:dyDescent="0.25">
      <c r="B1166" s="2">
        <v>39213</v>
      </c>
      <c r="C1166">
        <f t="shared" ca="1" si="108"/>
        <v>0</v>
      </c>
      <c r="D1166">
        <f t="shared" ca="1" si="109"/>
        <v>0</v>
      </c>
      <c r="E1166" t="str">
        <f ca="1">IF($B1166&lt;VLOOKUP(E$6&amp;" Equity",Param,4,0),"",IFERROR(VLOOKUP($B1166,OFFSET(Input!$A$1,0,MATCH(Index!E$6&amp;" Equity",Input!$1:$1,0)-1,10000,2),2,0),E1165))</f>
        <v/>
      </c>
      <c r="F1166" s="33">
        <v>88.17</v>
      </c>
      <c r="H1166">
        <f ca="1">IFERROR(VLOOKUP($B1166,OFFSET(Input!$A$1,0,MATCH(Index!H$6,Input!$1:$1,0)-1,10000,2),2,0),0)</f>
        <v>0</v>
      </c>
      <c r="I1166">
        <f ca="1">IFERROR(VLOOKUP($B1166,OFFSET(Input!$A$1,0,MATCH(Index!I$6,Input!$1:$1,0)-1,10000,2),2,0),0)</f>
        <v>0</v>
      </c>
      <c r="K1166" t="e">
        <f t="shared" ca="1" si="110"/>
        <v>#VALUE!</v>
      </c>
      <c r="L1166" s="30">
        <f t="shared" ca="1" si="111"/>
        <v>72.750573809188666</v>
      </c>
      <c r="N1166" t="e">
        <f t="shared" ca="1" si="112"/>
        <v>#VALUE!</v>
      </c>
      <c r="O1166">
        <f t="shared" ca="1" si="113"/>
        <v>-3.7357829149480973E-3</v>
      </c>
      <c r="AE1166">
        <f ca="1">VLOOKUP($B1166,OFFSET(Input!$A$1,0,MATCH(Index!AE$6&amp;" Index",Input!$1:$1,0)-1,10000,2),2,0)</f>
        <v>12.95</v>
      </c>
    </row>
    <row r="1167" spans="2:31" x14ac:dyDescent="0.25">
      <c r="B1167" s="2">
        <v>39216</v>
      </c>
      <c r="C1167">
        <f t="shared" ca="1" si="108"/>
        <v>0</v>
      </c>
      <c r="D1167">
        <f t="shared" ca="1" si="109"/>
        <v>0</v>
      </c>
      <c r="E1167" t="str">
        <f ca="1">IF($B1167&lt;VLOOKUP(E$6&amp;" Equity",Param,4,0),"",IFERROR(VLOOKUP($B1167,OFFSET(Input!$A$1,0,MATCH(Index!E$6&amp;" Equity",Input!$1:$1,0)-1,10000,2),2,0),E1166))</f>
        <v/>
      </c>
      <c r="F1167" s="33">
        <v>87.98</v>
      </c>
      <c r="H1167">
        <f ca="1">IFERROR(VLOOKUP($B1167,OFFSET(Input!$A$1,0,MATCH(Index!H$6,Input!$1:$1,0)-1,10000,2),2,0),0)</f>
        <v>0</v>
      </c>
      <c r="I1167">
        <f ca="1">IFERROR(VLOOKUP($B1167,OFFSET(Input!$A$1,0,MATCH(Index!I$6,Input!$1:$1,0)-1,10000,2),2,0),0)</f>
        <v>0</v>
      </c>
      <c r="K1167" t="e">
        <f t="shared" ca="1" si="110"/>
        <v>#VALUE!</v>
      </c>
      <c r="L1167" s="30">
        <f t="shared" ca="1" si="111"/>
        <v>72.593801562123389</v>
      </c>
      <c r="N1167" t="e">
        <f t="shared" ca="1" si="112"/>
        <v>#VALUE!</v>
      </c>
      <c r="O1167">
        <f t="shared" ca="1" si="113"/>
        <v>-2.157253178361883E-3</v>
      </c>
      <c r="AE1167">
        <f ca="1">VLOOKUP($B1167,OFFSET(Input!$A$1,0,MATCH(Index!AE$6&amp;" Index",Input!$1:$1,0)-1,10000,2),2,0)</f>
        <v>13.96</v>
      </c>
    </row>
    <row r="1168" spans="2:31" x14ac:dyDescent="0.25">
      <c r="B1168" s="2">
        <v>39217</v>
      </c>
      <c r="C1168">
        <f t="shared" ca="1" si="108"/>
        <v>0</v>
      </c>
      <c r="D1168">
        <f t="shared" ca="1" si="109"/>
        <v>0</v>
      </c>
      <c r="E1168" t="str">
        <f ca="1">IF($B1168&lt;VLOOKUP(E$6&amp;" Equity",Param,4,0),"",IFERROR(VLOOKUP($B1168,OFFSET(Input!$A$1,0,MATCH(Index!E$6&amp;" Equity",Input!$1:$1,0)-1,10000,2),2,0),E1167))</f>
        <v/>
      </c>
      <c r="F1168" s="33">
        <v>87.88</v>
      </c>
      <c r="H1168">
        <f ca="1">IFERROR(VLOOKUP($B1168,OFFSET(Input!$A$1,0,MATCH(Index!H$6,Input!$1:$1,0)-1,10000,2),2,0),0)</f>
        <v>0</v>
      </c>
      <c r="I1168">
        <f ca="1">IFERROR(VLOOKUP($B1168,OFFSET(Input!$A$1,0,MATCH(Index!I$6,Input!$1:$1,0)-1,10000,2),2,0),0)</f>
        <v>0</v>
      </c>
      <c r="K1168" t="e">
        <f t="shared" ca="1" si="110"/>
        <v>#VALUE!</v>
      </c>
      <c r="L1168" s="30">
        <f t="shared" ca="1" si="111"/>
        <v>72.511289853141662</v>
      </c>
      <c r="N1168" t="e">
        <f t="shared" ca="1" si="112"/>
        <v>#VALUE!</v>
      </c>
      <c r="O1168">
        <f t="shared" ca="1" si="113"/>
        <v>-1.1372684041642143E-3</v>
      </c>
      <c r="AE1168">
        <f ca="1">VLOOKUP($B1168,OFFSET(Input!$A$1,0,MATCH(Index!AE$6&amp;" Index",Input!$1:$1,0)-1,10000,2),2,0)</f>
        <v>14.01</v>
      </c>
    </row>
    <row r="1169" spans="2:31" x14ac:dyDescent="0.25">
      <c r="B1169" s="2">
        <v>39218</v>
      </c>
      <c r="C1169">
        <f t="shared" ca="1" si="108"/>
        <v>0</v>
      </c>
      <c r="D1169">
        <f t="shared" ca="1" si="109"/>
        <v>0</v>
      </c>
      <c r="E1169" t="str">
        <f ca="1">IF($B1169&lt;VLOOKUP(E$6&amp;" Equity",Param,4,0),"",IFERROR(VLOOKUP($B1169,OFFSET(Input!$A$1,0,MATCH(Index!E$6&amp;" Equity",Input!$1:$1,0)-1,10000,2),2,0),E1168))</f>
        <v/>
      </c>
      <c r="F1169" s="33">
        <v>87.92</v>
      </c>
      <c r="H1169">
        <f ca="1">IFERROR(VLOOKUP($B1169,OFFSET(Input!$A$1,0,MATCH(Index!H$6,Input!$1:$1,0)-1,10000,2),2,0),0)</f>
        <v>0</v>
      </c>
      <c r="I1169">
        <f ca="1">IFERROR(VLOOKUP($B1169,OFFSET(Input!$A$1,0,MATCH(Index!I$6,Input!$1:$1,0)-1,10000,2),2,0),0)</f>
        <v>0</v>
      </c>
      <c r="K1169" t="e">
        <f t="shared" ca="1" si="110"/>
        <v>#VALUE!</v>
      </c>
      <c r="L1169" s="30">
        <f t="shared" ca="1" si="111"/>
        <v>72.544294536734355</v>
      </c>
      <c r="N1169" t="e">
        <f t="shared" ca="1" si="112"/>
        <v>#VALUE!</v>
      </c>
      <c r="O1169">
        <f t="shared" ca="1" si="113"/>
        <v>4.5506257895651733E-4</v>
      </c>
      <c r="AE1169">
        <f ca="1">VLOOKUP($B1169,OFFSET(Input!$A$1,0,MATCH(Index!AE$6&amp;" Index",Input!$1:$1,0)-1,10000,2),2,0)</f>
        <v>13.5</v>
      </c>
    </row>
    <row r="1170" spans="2:31" x14ac:dyDescent="0.25">
      <c r="B1170" s="2">
        <v>39219</v>
      </c>
      <c r="C1170">
        <f t="shared" ca="1" si="108"/>
        <v>0</v>
      </c>
      <c r="D1170">
        <f t="shared" ca="1" si="109"/>
        <v>0</v>
      </c>
      <c r="E1170" t="str">
        <f ca="1">IF($B1170&lt;VLOOKUP(E$6&amp;" Equity",Param,4,0),"",IFERROR(VLOOKUP($B1170,OFFSET(Input!$A$1,0,MATCH(Index!E$6&amp;" Equity",Input!$1:$1,0)-1,10000,2),2,0),E1169))</f>
        <v/>
      </c>
      <c r="F1170" s="33">
        <v>87.46</v>
      </c>
      <c r="H1170">
        <f ca="1">IFERROR(VLOOKUP($B1170,OFFSET(Input!$A$1,0,MATCH(Index!H$6,Input!$1:$1,0)-1,10000,2),2,0),0)</f>
        <v>0</v>
      </c>
      <c r="I1170">
        <f ca="1">IFERROR(VLOOKUP($B1170,OFFSET(Input!$A$1,0,MATCH(Index!I$6,Input!$1:$1,0)-1,10000,2),2,0),0)</f>
        <v>0</v>
      </c>
      <c r="K1170" t="e">
        <f t="shared" ca="1" si="110"/>
        <v>#VALUE!</v>
      </c>
      <c r="L1170" s="30">
        <f t="shared" ca="1" si="111"/>
        <v>72.1647406754184</v>
      </c>
      <c r="N1170" t="e">
        <f t="shared" ca="1" si="112"/>
        <v>#VALUE!</v>
      </c>
      <c r="O1170">
        <f t="shared" ca="1" si="113"/>
        <v>-5.2457641105915827E-3</v>
      </c>
      <c r="AE1170">
        <f ca="1">VLOOKUP($B1170,OFFSET(Input!$A$1,0,MATCH(Index!AE$6&amp;" Index",Input!$1:$1,0)-1,10000,2),2,0)</f>
        <v>13.51</v>
      </c>
    </row>
    <row r="1171" spans="2:31" x14ac:dyDescent="0.25">
      <c r="B1171" s="2">
        <v>39220</v>
      </c>
      <c r="C1171">
        <f t="shared" ca="1" si="108"/>
        <v>0</v>
      </c>
      <c r="D1171">
        <f t="shared" ca="1" si="109"/>
        <v>0</v>
      </c>
      <c r="E1171" t="str">
        <f ca="1">IF($B1171&lt;VLOOKUP(E$6&amp;" Equity",Param,4,0),"",IFERROR(VLOOKUP($B1171,OFFSET(Input!$A$1,0,MATCH(Index!E$6&amp;" Equity",Input!$1:$1,0)-1,10000,2),2,0),E1170))</f>
        <v/>
      </c>
      <c r="F1171" s="33">
        <v>86.99</v>
      </c>
      <c r="H1171">
        <f ca="1">IFERROR(VLOOKUP($B1171,OFFSET(Input!$A$1,0,MATCH(Index!H$6,Input!$1:$1,0)-1,10000,2),2,0),0)</f>
        <v>0</v>
      </c>
      <c r="I1171">
        <f ca="1">IFERROR(VLOOKUP($B1171,OFFSET(Input!$A$1,0,MATCH(Index!I$6,Input!$1:$1,0)-1,10000,2),2,0),0)</f>
        <v>0</v>
      </c>
      <c r="K1171" t="e">
        <f t="shared" ca="1" si="110"/>
        <v>#VALUE!</v>
      </c>
      <c r="L1171" s="30">
        <f t="shared" ca="1" si="111"/>
        <v>71.776935643204283</v>
      </c>
      <c r="N1171" t="e">
        <f t="shared" ca="1" si="112"/>
        <v>#VALUE!</v>
      </c>
      <c r="O1171">
        <f t="shared" ca="1" si="113"/>
        <v>-5.3883764653251346E-3</v>
      </c>
      <c r="AE1171">
        <f ca="1">VLOOKUP($B1171,OFFSET(Input!$A$1,0,MATCH(Index!AE$6&amp;" Index",Input!$1:$1,0)-1,10000,2),2,0)</f>
        <v>12.76</v>
      </c>
    </row>
    <row r="1172" spans="2:31" x14ac:dyDescent="0.25">
      <c r="B1172" s="2">
        <v>39223</v>
      </c>
      <c r="C1172">
        <f t="shared" ca="1" si="108"/>
        <v>0</v>
      </c>
      <c r="D1172">
        <f t="shared" ca="1" si="109"/>
        <v>0</v>
      </c>
      <c r="E1172" t="str">
        <f ca="1">IF($B1172&lt;VLOOKUP(E$6&amp;" Equity",Param,4,0),"",IFERROR(VLOOKUP($B1172,OFFSET(Input!$A$1,0,MATCH(Index!E$6&amp;" Equity",Input!$1:$1,0)-1,10000,2),2,0),E1171))</f>
        <v/>
      </c>
      <c r="F1172" s="33">
        <v>86.87</v>
      </c>
      <c r="H1172">
        <f ca="1">IFERROR(VLOOKUP($B1172,OFFSET(Input!$A$1,0,MATCH(Index!H$6,Input!$1:$1,0)-1,10000,2),2,0),0)</f>
        <v>0</v>
      </c>
      <c r="I1172">
        <f ca="1">IFERROR(VLOOKUP($B1172,OFFSET(Input!$A$1,0,MATCH(Index!I$6,Input!$1:$1,0)-1,10000,2),2,0),0)</f>
        <v>0</v>
      </c>
      <c r="K1172" t="e">
        <f t="shared" ca="1" si="110"/>
        <v>#VALUE!</v>
      </c>
      <c r="L1172" s="30">
        <f t="shared" ca="1" si="111"/>
        <v>71.677921592426216</v>
      </c>
      <c r="N1172" t="e">
        <f t="shared" ca="1" si="112"/>
        <v>#VALUE!</v>
      </c>
      <c r="O1172">
        <f t="shared" ca="1" si="113"/>
        <v>-1.3804212476201778E-3</v>
      </c>
      <c r="AE1172">
        <f ca="1">VLOOKUP($B1172,OFFSET(Input!$A$1,0,MATCH(Index!AE$6&amp;" Index",Input!$1:$1,0)-1,10000,2),2,0)</f>
        <v>13.3</v>
      </c>
    </row>
    <row r="1173" spans="2:31" x14ac:dyDescent="0.25">
      <c r="B1173" s="2">
        <v>39224</v>
      </c>
      <c r="C1173">
        <f t="shared" ca="1" si="108"/>
        <v>0</v>
      </c>
      <c r="D1173">
        <f t="shared" ca="1" si="109"/>
        <v>0</v>
      </c>
      <c r="E1173">
        <f ca="1">IF($B1173&lt;VLOOKUP(E$6&amp;" Equity",Param,4,0),"",IFERROR(VLOOKUP($B1173,OFFSET(Input!$A$1,0,MATCH(Index!E$6&amp;" Equity",Input!$1:$1,0)-1,10000,2),2,0),E1172))</f>
        <v>106</v>
      </c>
      <c r="F1173" s="33">
        <v>86.75</v>
      </c>
      <c r="H1173">
        <f ca="1">IFERROR(VLOOKUP($B1173,OFFSET(Input!$A$1,0,MATCH(Index!H$6,Input!$1:$1,0)-1,10000,2),2,0),0)</f>
        <v>0</v>
      </c>
      <c r="I1173">
        <f ca="1">IFERROR(VLOOKUP($B1173,OFFSET(Input!$A$1,0,MATCH(Index!I$6,Input!$1:$1,0)-1,10000,2),2,0),0)</f>
        <v>0</v>
      </c>
      <c r="K1173">
        <f t="shared" ca="1" si="110"/>
        <v>70.830552531248401</v>
      </c>
      <c r="L1173" s="30">
        <f t="shared" ca="1" si="111"/>
        <v>71.578907541648135</v>
      </c>
      <c r="N1173" t="e">
        <f t="shared" ca="1" si="112"/>
        <v>#VALUE!</v>
      </c>
      <c r="O1173">
        <f t="shared" ca="1" si="113"/>
        <v>-1.3823294448606579E-3</v>
      </c>
      <c r="AE1173">
        <f ca="1">VLOOKUP($B1173,OFFSET(Input!$A$1,0,MATCH(Index!AE$6&amp;" Index",Input!$1:$1,0)-1,10000,2),2,0)</f>
        <v>13.06</v>
      </c>
    </row>
    <row r="1174" spans="2:31" x14ac:dyDescent="0.25">
      <c r="B1174" s="2">
        <v>39225</v>
      </c>
      <c r="C1174">
        <f t="shared" ca="1" si="108"/>
        <v>0</v>
      </c>
      <c r="D1174">
        <f t="shared" ca="1" si="109"/>
        <v>0</v>
      </c>
      <c r="E1174">
        <f ca="1">IF($B1174&lt;VLOOKUP(E$6&amp;" Equity",Param,4,0),"",IFERROR(VLOOKUP($B1174,OFFSET(Input!$A$1,0,MATCH(Index!E$6&amp;" Equity",Input!$1:$1,0)-1,10000,2),2,0),E1173))</f>
        <v>105.88</v>
      </c>
      <c r="F1174" s="33">
        <v>86.41</v>
      </c>
      <c r="H1174">
        <f ca="1">IFERROR(VLOOKUP($B1174,OFFSET(Input!$A$1,0,MATCH(Index!H$6,Input!$1:$1,0)-1,10000,2),2,0),0)</f>
        <v>0</v>
      </c>
      <c r="I1174">
        <f ca="1">IFERROR(VLOOKUP($B1174,OFFSET(Input!$A$1,0,MATCH(Index!I$6,Input!$1:$1,0)-1,10000,2),2,0),0)</f>
        <v>0</v>
      </c>
      <c r="K1174">
        <f t="shared" ca="1" si="110"/>
        <v>70.750367000080942</v>
      </c>
      <c r="L1174" s="30">
        <f t="shared" ca="1" si="111"/>
        <v>71.298367731110261</v>
      </c>
      <c r="N1174">
        <f t="shared" ca="1" si="112"/>
        <v>-1.1327167531667572E-3</v>
      </c>
      <c r="O1174">
        <f t="shared" ca="1" si="113"/>
        <v>-3.927008973660725E-3</v>
      </c>
      <c r="AE1174">
        <f ca="1">VLOOKUP($B1174,OFFSET(Input!$A$1,0,MATCH(Index!AE$6&amp;" Index",Input!$1:$1,0)-1,10000,2),2,0)</f>
        <v>13.24</v>
      </c>
    </row>
    <row r="1175" spans="2:31" x14ac:dyDescent="0.25">
      <c r="B1175" s="2">
        <v>39226</v>
      </c>
      <c r="C1175">
        <f t="shared" ca="1" si="108"/>
        <v>0</v>
      </c>
      <c r="D1175">
        <f t="shared" ca="1" si="109"/>
        <v>0</v>
      </c>
      <c r="E1175">
        <f ca="1">IF($B1175&lt;VLOOKUP(E$6&amp;" Equity",Param,4,0),"",IFERROR(VLOOKUP($B1175,OFFSET(Input!$A$1,0,MATCH(Index!E$6&amp;" Equity",Input!$1:$1,0)-1,10000,2),2,0),E1174))</f>
        <v>105.85</v>
      </c>
      <c r="F1175" s="33">
        <v>86.58</v>
      </c>
      <c r="H1175">
        <f ca="1">IFERROR(VLOOKUP($B1175,OFFSET(Input!$A$1,0,MATCH(Index!H$6,Input!$1:$1,0)-1,10000,2),2,0),0)</f>
        <v>0</v>
      </c>
      <c r="I1175">
        <f ca="1">IFERROR(VLOOKUP($B1175,OFFSET(Input!$A$1,0,MATCH(Index!I$6,Input!$1:$1,0)-1,10000,2),2,0),0)</f>
        <v>0</v>
      </c>
      <c r="K1175">
        <f t="shared" ca="1" si="110"/>
        <v>70.730320617289081</v>
      </c>
      <c r="L1175" s="30">
        <f t="shared" ca="1" si="111"/>
        <v>71.438637636379198</v>
      </c>
      <c r="N1175">
        <f t="shared" ca="1" si="112"/>
        <v>-2.8337977802636962E-4</v>
      </c>
      <c r="O1175">
        <f t="shared" ca="1" si="113"/>
        <v>1.9654321605266406E-3</v>
      </c>
      <c r="AE1175">
        <f ca="1">VLOOKUP($B1175,OFFSET(Input!$A$1,0,MATCH(Index!AE$6&amp;" Index",Input!$1:$1,0)-1,10000,2),2,0)</f>
        <v>14.08</v>
      </c>
    </row>
    <row r="1176" spans="2:31" x14ac:dyDescent="0.25">
      <c r="B1176" s="2">
        <v>39227</v>
      </c>
      <c r="C1176">
        <f t="shared" ca="1" si="108"/>
        <v>0</v>
      </c>
      <c r="D1176">
        <f t="shared" ca="1" si="109"/>
        <v>0</v>
      </c>
      <c r="E1176">
        <f ca="1">IF($B1176&lt;VLOOKUP(E$6&amp;" Equity",Param,4,0),"",IFERROR(VLOOKUP($B1176,OFFSET(Input!$A$1,0,MATCH(Index!E$6&amp;" Equity",Input!$1:$1,0)-1,10000,2),2,0),E1175))</f>
        <v>106.47</v>
      </c>
      <c r="F1176" s="33">
        <v>86.47</v>
      </c>
      <c r="H1176">
        <f ca="1">IFERROR(VLOOKUP($B1176,OFFSET(Input!$A$1,0,MATCH(Index!H$6,Input!$1:$1,0)-1,10000,2),2,0),0)</f>
        <v>0</v>
      </c>
      <c r="I1176">
        <f ca="1">IFERROR(VLOOKUP($B1176,OFFSET(Input!$A$1,0,MATCH(Index!I$6,Input!$1:$1,0)-1,10000,2),2,0),0)</f>
        <v>0</v>
      </c>
      <c r="K1176">
        <f t="shared" ca="1" si="110"/>
        <v>71.14461252832092</v>
      </c>
      <c r="L1176" s="30">
        <f t="shared" ca="1" si="111"/>
        <v>71.347874756499309</v>
      </c>
      <c r="N1176">
        <f t="shared" ca="1" si="112"/>
        <v>5.840257745640719E-3</v>
      </c>
      <c r="O1176">
        <f t="shared" ca="1" si="113"/>
        <v>-1.271309041495477E-3</v>
      </c>
      <c r="AE1176">
        <f ca="1">VLOOKUP($B1176,OFFSET(Input!$A$1,0,MATCH(Index!AE$6&amp;" Index",Input!$1:$1,0)-1,10000,2),2,0)</f>
        <v>13.34</v>
      </c>
    </row>
    <row r="1177" spans="2:31" x14ac:dyDescent="0.25">
      <c r="B1177" s="2">
        <v>39231</v>
      </c>
      <c r="C1177">
        <f t="shared" ca="1" si="108"/>
        <v>0</v>
      </c>
      <c r="D1177">
        <f t="shared" ca="1" si="109"/>
        <v>0</v>
      </c>
      <c r="E1177">
        <f ca="1">IF($B1177&lt;VLOOKUP(E$6&amp;" Equity",Param,4,0),"",IFERROR(VLOOKUP($B1177,OFFSET(Input!$A$1,0,MATCH(Index!E$6&amp;" Equity",Input!$1:$1,0)-1,10000,2),2,0),E1176))</f>
        <v>105.58</v>
      </c>
      <c r="F1177" s="33">
        <v>86.38</v>
      </c>
      <c r="H1177">
        <f ca="1">IFERROR(VLOOKUP($B1177,OFFSET(Input!$A$1,0,MATCH(Index!H$6,Input!$1:$1,0)-1,10000,2),2,0),0)</f>
        <v>0</v>
      </c>
      <c r="I1177">
        <f ca="1">IFERROR(VLOOKUP($B1177,OFFSET(Input!$A$1,0,MATCH(Index!I$6,Input!$1:$1,0)-1,10000,2),2,0),0)</f>
        <v>0</v>
      </c>
      <c r="K1177">
        <f t="shared" ca="1" si="110"/>
        <v>70.549903172162317</v>
      </c>
      <c r="L1177" s="30">
        <f t="shared" ca="1" si="111"/>
        <v>71.273614218415759</v>
      </c>
      <c r="N1177">
        <f t="shared" ca="1" si="112"/>
        <v>-8.3942959310447512E-3</v>
      </c>
      <c r="O1177">
        <f t="shared" ca="1" si="113"/>
        <v>-1.0413654397837225E-3</v>
      </c>
      <c r="AE1177">
        <f ca="1">VLOOKUP($B1177,OFFSET(Input!$A$1,0,MATCH(Index!AE$6&amp;" Index",Input!$1:$1,0)-1,10000,2),2,0)</f>
        <v>13.53</v>
      </c>
    </row>
    <row r="1178" spans="2:31" x14ac:dyDescent="0.25">
      <c r="B1178" s="2">
        <v>39232</v>
      </c>
      <c r="C1178">
        <f t="shared" ca="1" si="108"/>
        <v>0</v>
      </c>
      <c r="D1178">
        <f t="shared" ca="1" si="109"/>
        <v>0</v>
      </c>
      <c r="E1178">
        <f ca="1">IF($B1178&lt;VLOOKUP(E$6&amp;" Equity",Param,4,0),"",IFERROR(VLOOKUP($B1178,OFFSET(Input!$A$1,0,MATCH(Index!E$6&amp;" Equity",Input!$1:$1,0)-1,10000,2),2,0),E1177))</f>
        <v>105.88</v>
      </c>
      <c r="F1178" s="33">
        <v>86.51</v>
      </c>
      <c r="H1178">
        <f ca="1">IFERROR(VLOOKUP($B1178,OFFSET(Input!$A$1,0,MATCH(Index!H$6,Input!$1:$1,0)-1,10000,2),2,0),0)</f>
        <v>0</v>
      </c>
      <c r="I1178">
        <f ca="1">IFERROR(VLOOKUP($B1178,OFFSET(Input!$A$1,0,MATCH(Index!I$6,Input!$1:$1,0)-1,10000,2),2,0),0)</f>
        <v>0</v>
      </c>
      <c r="K1178">
        <f t="shared" ca="1" si="110"/>
        <v>70.750367000080942</v>
      </c>
      <c r="L1178" s="30">
        <f t="shared" ca="1" si="111"/>
        <v>71.380879440092016</v>
      </c>
      <c r="N1178">
        <f t="shared" ca="1" si="112"/>
        <v>2.837417963430264E-3</v>
      </c>
      <c r="O1178">
        <f t="shared" ca="1" si="113"/>
        <v>1.5038466597280622E-3</v>
      </c>
      <c r="AE1178">
        <f ca="1">VLOOKUP($B1178,OFFSET(Input!$A$1,0,MATCH(Index!AE$6&amp;" Index",Input!$1:$1,0)-1,10000,2),2,0)</f>
        <v>12.83</v>
      </c>
    </row>
    <row r="1179" spans="2:31" x14ac:dyDescent="0.25">
      <c r="B1179" s="2">
        <v>39233</v>
      </c>
      <c r="C1179">
        <f t="shared" ca="1" si="108"/>
        <v>0</v>
      </c>
      <c r="D1179">
        <f t="shared" ca="1" si="109"/>
        <v>0</v>
      </c>
      <c r="E1179">
        <f ca="1">IF($B1179&lt;VLOOKUP(E$6&amp;" Equity",Param,4,0),"",IFERROR(VLOOKUP($B1179,OFFSET(Input!$A$1,0,MATCH(Index!E$6&amp;" Equity",Input!$1:$1,0)-1,10000,2),2,0),E1178))</f>
        <v>105.81</v>
      </c>
      <c r="F1179" s="33">
        <v>86.38</v>
      </c>
      <c r="H1179">
        <f ca="1">IFERROR(VLOOKUP($B1179,OFFSET(Input!$A$1,0,MATCH(Index!H$6,Input!$1:$1,0)-1,10000,2),2,0),0)</f>
        <v>0</v>
      </c>
      <c r="I1179">
        <f ca="1">IFERROR(VLOOKUP($B1179,OFFSET(Input!$A$1,0,MATCH(Index!I$6,Input!$1:$1,0)-1,10000,2),2,0),0)</f>
        <v>0</v>
      </c>
      <c r="K1179">
        <f t="shared" ca="1" si="110"/>
        <v>70.703592106899933</v>
      </c>
      <c r="L1179" s="30">
        <f t="shared" ca="1" si="111"/>
        <v>71.273614218415759</v>
      </c>
      <c r="N1179">
        <f t="shared" ca="1" si="112"/>
        <v>-6.6134444283012122E-4</v>
      </c>
      <c r="O1179">
        <f t="shared" ca="1" si="113"/>
        <v>-1.5038466597280357E-3</v>
      </c>
      <c r="AE1179">
        <f ca="1">VLOOKUP($B1179,OFFSET(Input!$A$1,0,MATCH(Index!AE$6&amp;" Index",Input!$1:$1,0)-1,10000,2),2,0)</f>
        <v>13.05</v>
      </c>
    </row>
    <row r="1180" spans="2:31" x14ac:dyDescent="0.25">
      <c r="B1180" s="2">
        <v>39234</v>
      </c>
      <c r="C1180">
        <f t="shared" ca="1" si="108"/>
        <v>1</v>
      </c>
      <c r="D1180">
        <f t="shared" ca="1" si="109"/>
        <v>0</v>
      </c>
      <c r="E1180">
        <f ca="1">IF($B1180&lt;VLOOKUP(E$6&amp;" Equity",Param,4,0),"",IFERROR(VLOOKUP($B1180,OFFSET(Input!$A$1,0,MATCH(Index!E$6&amp;" Equity",Input!$1:$1,0)-1,10000,2),2,0),E1179))</f>
        <v>104.95</v>
      </c>
      <c r="F1180" s="33">
        <v>85.61</v>
      </c>
      <c r="H1180">
        <f ca="1">IFERROR(VLOOKUP($B1180,OFFSET(Input!$A$1,0,MATCH(Index!H$6,Input!$1:$1,0)-1,10000,2),2,0),0)</f>
        <v>0.58550899999999995</v>
      </c>
      <c r="I1180">
        <f ca="1">IFERROR(VLOOKUP($B1180,OFFSET(Input!$A$1,0,MATCH(Index!I$6,Input!$1:$1,0)-1,10000,2),2,0),0)</f>
        <v>0.33755200000000002</v>
      </c>
      <c r="K1180">
        <f t="shared" ca="1" si="110"/>
        <v>70.520173718269234</v>
      </c>
      <c r="L1180" s="30">
        <f t="shared" ca="1" si="111"/>
        <v>70.91679398315847</v>
      </c>
      <c r="N1180">
        <f t="shared" ca="1" si="112"/>
        <v>-2.5975584306324483E-3</v>
      </c>
      <c r="O1180">
        <f t="shared" ca="1" si="113"/>
        <v>-5.018917784699926E-3</v>
      </c>
      <c r="AE1180">
        <f ca="1">VLOOKUP($B1180,OFFSET(Input!$A$1,0,MATCH(Index!AE$6&amp;" Index",Input!$1:$1,0)-1,10000,2),2,0)</f>
        <v>12.78</v>
      </c>
    </row>
    <row r="1181" spans="2:31" x14ac:dyDescent="0.25">
      <c r="B1181" s="2">
        <v>39237</v>
      </c>
      <c r="C1181">
        <f t="shared" ca="1" si="108"/>
        <v>0</v>
      </c>
      <c r="D1181">
        <f t="shared" ca="1" si="109"/>
        <v>1</v>
      </c>
      <c r="E1181">
        <f ca="1">IF($B1181&lt;VLOOKUP(E$6&amp;" Equity",Param,4,0),"",IFERROR(VLOOKUP($B1181,OFFSET(Input!$A$1,0,MATCH(Index!E$6&amp;" Equity",Input!$1:$1,0)-1,10000,2),2,0),E1180))</f>
        <v>105.2</v>
      </c>
      <c r="F1181" s="33">
        <v>85.98</v>
      </c>
      <c r="H1181">
        <f ca="1">IFERROR(VLOOKUP($B1181,OFFSET(Input!$A$1,0,MATCH(Index!H$6,Input!$1:$1,0)-1,10000,2),2,0),0)</f>
        <v>0</v>
      </c>
      <c r="I1181">
        <f ca="1">IFERROR(VLOOKUP($B1181,OFFSET(Input!$A$1,0,MATCH(Index!I$6,Input!$1:$1,0)-1,10000,2),2,0),0)</f>
        <v>0</v>
      </c>
      <c r="K1181">
        <f t="shared" ca="1" si="110"/>
        <v>70.688158886726285</v>
      </c>
      <c r="L1181" s="30">
        <f t="shared" ca="1" si="111"/>
        <v>71.223291048615408</v>
      </c>
      <c r="N1181">
        <f t="shared" ca="1" si="112"/>
        <v>2.3792540369675761E-3</v>
      </c>
      <c r="O1181">
        <f t="shared" ca="1" si="113"/>
        <v>4.3126123137412504E-3</v>
      </c>
      <c r="AE1181">
        <f ca="1">VLOOKUP($B1181,OFFSET(Input!$A$1,0,MATCH(Index!AE$6&amp;" Index",Input!$1:$1,0)-1,10000,2),2,0)</f>
        <v>13.29</v>
      </c>
    </row>
    <row r="1182" spans="2:31" x14ac:dyDescent="0.25">
      <c r="B1182" s="2">
        <v>39238</v>
      </c>
      <c r="C1182">
        <f t="shared" ca="1" si="108"/>
        <v>0</v>
      </c>
      <c r="D1182">
        <f t="shared" ca="1" si="109"/>
        <v>2</v>
      </c>
      <c r="E1182">
        <f ca="1">IF($B1182&lt;VLOOKUP(E$6&amp;" Equity",Param,4,0),"",IFERROR(VLOOKUP($B1182,OFFSET(Input!$A$1,0,MATCH(Index!E$6&amp;" Equity",Input!$1:$1,0)-1,10000,2),2,0),E1181))</f>
        <v>105.09</v>
      </c>
      <c r="F1182" s="33">
        <v>85.44</v>
      </c>
      <c r="H1182">
        <f ca="1">IFERROR(VLOOKUP($B1182,OFFSET(Input!$A$1,0,MATCH(Index!H$6,Input!$1:$1,0)-1,10000,2),2,0),0)</f>
        <v>0</v>
      </c>
      <c r="I1182">
        <f ca="1">IFERROR(VLOOKUP($B1182,OFFSET(Input!$A$1,0,MATCH(Index!I$6,Input!$1:$1,0)-1,10000,2),2,0),0)</f>
        <v>0</v>
      </c>
      <c r="K1182">
        <f t="shared" ca="1" si="110"/>
        <v>70.614245412605186</v>
      </c>
      <c r="L1182" s="30">
        <f t="shared" ca="1" si="111"/>
        <v>70.775971007137699</v>
      </c>
      <c r="N1182">
        <f t="shared" ca="1" si="112"/>
        <v>-1.0461744261042653E-3</v>
      </c>
      <c r="O1182">
        <f t="shared" ca="1" si="113"/>
        <v>-6.3003358562509848E-3</v>
      </c>
      <c r="AE1182">
        <f ca="1">VLOOKUP($B1182,OFFSET(Input!$A$1,0,MATCH(Index!AE$6&amp;" Index",Input!$1:$1,0)-1,10000,2),2,0)</f>
        <v>13.63</v>
      </c>
    </row>
    <row r="1183" spans="2:31" x14ac:dyDescent="0.25">
      <c r="B1183" s="2">
        <v>39239</v>
      </c>
      <c r="C1183">
        <f t="shared" ca="1" si="108"/>
        <v>0</v>
      </c>
      <c r="D1183">
        <f t="shared" ca="1" si="109"/>
        <v>3</v>
      </c>
      <c r="E1183">
        <f ca="1">IF($B1183&lt;VLOOKUP(E$6&amp;" Equity",Param,4,0),"",IFERROR(VLOOKUP($B1183,OFFSET(Input!$A$1,0,MATCH(Index!E$6&amp;" Equity",Input!$1:$1,0)-1,10000,2),2,0),E1182))</f>
        <v>105</v>
      </c>
      <c r="F1183" s="33">
        <v>85.4</v>
      </c>
      <c r="H1183">
        <f ca="1">IFERROR(VLOOKUP($B1183,OFFSET(Input!$A$1,0,MATCH(Index!H$6,Input!$1:$1,0)-1,10000,2),2,0),0)</f>
        <v>0</v>
      </c>
      <c r="I1183">
        <f ca="1">IFERROR(VLOOKUP($B1183,OFFSET(Input!$A$1,0,MATCH(Index!I$6,Input!$1:$1,0)-1,10000,2),2,0),0)</f>
        <v>0</v>
      </c>
      <c r="K1183">
        <f t="shared" ca="1" si="110"/>
        <v>70.553770751960641</v>
      </c>
      <c r="L1183" s="30">
        <f t="shared" ca="1" si="111"/>
        <v>70.742836189250468</v>
      </c>
      <c r="N1183">
        <f t="shared" ca="1" si="112"/>
        <v>-8.5677571998190075E-4</v>
      </c>
      <c r="O1183">
        <f t="shared" ca="1" si="113"/>
        <v>-4.6827441736039182E-4</v>
      </c>
      <c r="AE1183">
        <f ca="1">VLOOKUP($B1183,OFFSET(Input!$A$1,0,MATCH(Index!AE$6&amp;" Index",Input!$1:$1,0)-1,10000,2),2,0)</f>
        <v>14.87</v>
      </c>
    </row>
    <row r="1184" spans="2:31" x14ac:dyDescent="0.25">
      <c r="B1184" s="2">
        <v>39240</v>
      </c>
      <c r="C1184">
        <f t="shared" ca="1" si="108"/>
        <v>0</v>
      </c>
      <c r="D1184">
        <f t="shared" ca="1" si="109"/>
        <v>4</v>
      </c>
      <c r="E1184">
        <f ca="1">IF($B1184&lt;VLOOKUP(E$6&amp;" Equity",Param,4,0),"",IFERROR(VLOOKUP($B1184,OFFSET(Input!$A$1,0,MATCH(Index!E$6&amp;" Equity",Input!$1:$1,0)-1,10000,2),2,0),E1183))</f>
        <v>104.29</v>
      </c>
      <c r="F1184" s="33">
        <v>83.91</v>
      </c>
      <c r="H1184">
        <f ca="1">IFERROR(VLOOKUP($B1184,OFFSET(Input!$A$1,0,MATCH(Index!H$6,Input!$1:$1,0)-1,10000,2),2,0),0)</f>
        <v>0</v>
      </c>
      <c r="I1184">
        <f ca="1">IFERROR(VLOOKUP($B1184,OFFSET(Input!$A$1,0,MATCH(Index!I$6,Input!$1:$1,0)-1,10000,2),2,0),0)</f>
        <v>0</v>
      </c>
      <c r="K1184">
        <f t="shared" ca="1" si="110"/>
        <v>70.076692873542626</v>
      </c>
      <c r="L1184" s="30">
        <f t="shared" ca="1" si="111"/>
        <v>69.508564222950895</v>
      </c>
      <c r="N1184">
        <f t="shared" ca="1" si="112"/>
        <v>-6.7848700244018591E-3</v>
      </c>
      <c r="O1184">
        <f t="shared" ca="1" si="113"/>
        <v>-1.7601304912546183E-2</v>
      </c>
      <c r="AE1184">
        <f ca="1">VLOOKUP($B1184,OFFSET(Input!$A$1,0,MATCH(Index!AE$6&amp;" Index",Input!$1:$1,0)-1,10000,2),2,0)</f>
        <v>17.059999999999999</v>
      </c>
    </row>
    <row r="1185" spans="2:31" x14ac:dyDescent="0.25">
      <c r="B1185" s="2">
        <v>39241</v>
      </c>
      <c r="C1185">
        <f t="shared" ca="1" si="108"/>
        <v>0</v>
      </c>
      <c r="D1185">
        <f t="shared" ca="1" si="109"/>
        <v>5</v>
      </c>
      <c r="E1185">
        <f ca="1">IF($B1185&lt;VLOOKUP(E$6&amp;" Equity",Param,4,0),"",IFERROR(VLOOKUP($B1185,OFFSET(Input!$A$1,0,MATCH(Index!E$6&amp;" Equity",Input!$1:$1,0)-1,10000,2),2,0),E1184))</f>
        <v>104.06</v>
      </c>
      <c r="F1185" s="33">
        <v>83.94</v>
      </c>
      <c r="H1185">
        <f ca="1">IFERROR(VLOOKUP($B1185,OFFSET(Input!$A$1,0,MATCH(Index!H$6,Input!$1:$1,0)-1,10000,2),2,0),0)</f>
        <v>0</v>
      </c>
      <c r="I1185">
        <f ca="1">IFERROR(VLOOKUP($B1185,OFFSET(Input!$A$1,0,MATCH(Index!I$6,Input!$1:$1,0)-1,10000,2),2,0),0)</f>
        <v>0</v>
      </c>
      <c r="K1185">
        <f t="shared" ca="1" si="110"/>
        <v>69.92214651856213</v>
      </c>
      <c r="L1185" s="30">
        <f t="shared" ca="1" si="111"/>
        <v>69.533415336366318</v>
      </c>
      <c r="N1185">
        <f t="shared" ca="1" si="112"/>
        <v>-2.2078242709642169E-3</v>
      </c>
      <c r="O1185">
        <f t="shared" ca="1" si="113"/>
        <v>3.574620234667225E-4</v>
      </c>
      <c r="AE1185">
        <f ca="1">VLOOKUP($B1185,OFFSET(Input!$A$1,0,MATCH(Index!AE$6&amp;" Index",Input!$1:$1,0)-1,10000,2),2,0)</f>
        <v>14.84</v>
      </c>
    </row>
    <row r="1186" spans="2:31" x14ac:dyDescent="0.25">
      <c r="B1186" s="2">
        <v>39244</v>
      </c>
      <c r="C1186">
        <f t="shared" ca="1" si="108"/>
        <v>0</v>
      </c>
      <c r="D1186">
        <f t="shared" ca="1" si="109"/>
        <v>0</v>
      </c>
      <c r="E1186">
        <f ca="1">IF($B1186&lt;VLOOKUP(E$6&amp;" Equity",Param,4,0),"",IFERROR(VLOOKUP($B1186,OFFSET(Input!$A$1,0,MATCH(Index!E$6&amp;" Equity",Input!$1:$1,0)-1,10000,2),2,0),E1185))</f>
        <v>104</v>
      </c>
      <c r="F1186" s="33">
        <v>83.57</v>
      </c>
      <c r="H1186">
        <f ca="1">IFERROR(VLOOKUP($B1186,OFFSET(Input!$A$1,0,MATCH(Index!H$6,Input!$1:$1,0)-1,10000,2),2,0),0)</f>
        <v>0</v>
      </c>
      <c r="I1186">
        <f ca="1">IFERROR(VLOOKUP($B1186,OFFSET(Input!$A$1,0,MATCH(Index!I$6,Input!$1:$1,0)-1,10000,2),2,0),0)</f>
        <v>0</v>
      </c>
      <c r="K1186">
        <f t="shared" ca="1" si="110"/>
        <v>69.881830078132438</v>
      </c>
      <c r="L1186" s="30">
        <f t="shared" ca="1" si="111"/>
        <v>69.22691827090938</v>
      </c>
      <c r="N1186">
        <f t="shared" ca="1" si="112"/>
        <v>-5.7675672078482548E-4</v>
      </c>
      <c r="O1186">
        <f t="shared" ca="1" si="113"/>
        <v>-4.4176538920999448E-3</v>
      </c>
      <c r="AE1186">
        <f ca="1">VLOOKUP($B1186,OFFSET(Input!$A$1,0,MATCH(Index!AE$6&amp;" Index",Input!$1:$1,0)-1,10000,2),2,0)</f>
        <v>14.71</v>
      </c>
    </row>
    <row r="1187" spans="2:31" x14ac:dyDescent="0.25">
      <c r="B1187" s="2">
        <v>39245</v>
      </c>
      <c r="C1187">
        <f t="shared" ca="1" si="108"/>
        <v>0</v>
      </c>
      <c r="D1187">
        <f t="shared" ca="1" si="109"/>
        <v>0</v>
      </c>
      <c r="E1187">
        <f ca="1">IF($B1187&lt;VLOOKUP(E$6&amp;" Equity",Param,4,0),"",IFERROR(VLOOKUP($B1187,OFFSET(Input!$A$1,0,MATCH(Index!E$6&amp;" Equity",Input!$1:$1,0)-1,10000,2),2,0),E1186))</f>
        <v>103.2</v>
      </c>
      <c r="F1187" s="33">
        <v>82.42</v>
      </c>
      <c r="H1187">
        <f ca="1">IFERROR(VLOOKUP($B1187,OFFSET(Input!$A$1,0,MATCH(Index!H$6,Input!$1:$1,0)-1,10000,2),2,0),0)</f>
        <v>0</v>
      </c>
      <c r="I1187">
        <f ca="1">IFERROR(VLOOKUP($B1187,OFFSET(Input!$A$1,0,MATCH(Index!I$6,Input!$1:$1,0)-1,10000,2),2,0),0)</f>
        <v>0</v>
      </c>
      <c r="K1187">
        <f t="shared" ca="1" si="110"/>
        <v>69.344277539069878</v>
      </c>
      <c r="L1187" s="30">
        <f t="shared" ca="1" si="111"/>
        <v>68.274292256651322</v>
      </c>
      <c r="N1187">
        <f t="shared" ca="1" si="112"/>
        <v>-7.7220460939103897E-3</v>
      </c>
      <c r="O1187">
        <f t="shared" ca="1" si="113"/>
        <v>-1.3856478102673559E-2</v>
      </c>
      <c r="AE1187">
        <f ca="1">VLOOKUP($B1187,OFFSET(Input!$A$1,0,MATCH(Index!AE$6&amp;" Index",Input!$1:$1,0)-1,10000,2),2,0)</f>
        <v>16.670000000000002</v>
      </c>
    </row>
    <row r="1188" spans="2:31" x14ac:dyDescent="0.25">
      <c r="B1188" s="2">
        <v>39246</v>
      </c>
      <c r="C1188">
        <f t="shared" ca="1" si="108"/>
        <v>0</v>
      </c>
      <c r="D1188">
        <f t="shared" ca="1" si="109"/>
        <v>0</v>
      </c>
      <c r="E1188">
        <f ca="1">IF($B1188&lt;VLOOKUP(E$6&amp;" Equity",Param,4,0),"",IFERROR(VLOOKUP($B1188,OFFSET(Input!$A$1,0,MATCH(Index!E$6&amp;" Equity",Input!$1:$1,0)-1,10000,2),2,0),E1187))</f>
        <v>103.4</v>
      </c>
      <c r="F1188" s="33">
        <v>83.21</v>
      </c>
      <c r="H1188">
        <f ca="1">IFERROR(VLOOKUP($B1188,OFFSET(Input!$A$1,0,MATCH(Index!H$6,Input!$1:$1,0)-1,10000,2),2,0),0)</f>
        <v>0</v>
      </c>
      <c r="I1188">
        <f ca="1">IFERROR(VLOOKUP($B1188,OFFSET(Input!$A$1,0,MATCH(Index!I$6,Input!$1:$1,0)-1,10000,2),2,0),0)</f>
        <v>0</v>
      </c>
      <c r="K1188">
        <f t="shared" ca="1" si="110"/>
        <v>69.478665673835522</v>
      </c>
      <c r="L1188" s="30">
        <f t="shared" ca="1" si="111"/>
        <v>68.928704909924235</v>
      </c>
      <c r="N1188">
        <f t="shared" ca="1" si="112"/>
        <v>1.9361090268664007E-3</v>
      </c>
      <c r="O1188">
        <f t="shared" ca="1" si="113"/>
        <v>9.5394070016671054E-3</v>
      </c>
      <c r="AE1188">
        <f ca="1">VLOOKUP($B1188,OFFSET(Input!$A$1,0,MATCH(Index!AE$6&amp;" Index",Input!$1:$1,0)-1,10000,2),2,0)</f>
        <v>14.73</v>
      </c>
    </row>
    <row r="1189" spans="2:31" x14ac:dyDescent="0.25">
      <c r="B1189" s="2">
        <v>39247</v>
      </c>
      <c r="C1189">
        <f t="shared" ca="1" si="108"/>
        <v>0</v>
      </c>
      <c r="D1189">
        <f t="shared" ca="1" si="109"/>
        <v>0</v>
      </c>
      <c r="E1189">
        <f ca="1">IF($B1189&lt;VLOOKUP(E$6&amp;" Equity",Param,4,0),"",IFERROR(VLOOKUP($B1189,OFFSET(Input!$A$1,0,MATCH(Index!E$6&amp;" Equity",Input!$1:$1,0)-1,10000,2),2,0),E1188))</f>
        <v>103.57</v>
      </c>
      <c r="F1189" s="33">
        <v>83.11</v>
      </c>
      <c r="H1189">
        <f ca="1">IFERROR(VLOOKUP($B1189,OFFSET(Input!$A$1,0,MATCH(Index!H$6,Input!$1:$1,0)-1,10000,2),2,0),0)</f>
        <v>0</v>
      </c>
      <c r="I1189">
        <f ca="1">IFERROR(VLOOKUP($B1189,OFFSET(Input!$A$1,0,MATCH(Index!I$6,Input!$1:$1,0)-1,10000,2),2,0),0)</f>
        <v>0</v>
      </c>
      <c r="K1189">
        <f t="shared" ca="1" si="110"/>
        <v>69.592895588386313</v>
      </c>
      <c r="L1189" s="30">
        <f t="shared" ca="1" si="111"/>
        <v>68.845867865206145</v>
      </c>
      <c r="N1189">
        <f t="shared" ca="1" si="112"/>
        <v>1.6427505264586775E-3</v>
      </c>
      <c r="O1189">
        <f t="shared" ca="1" si="113"/>
        <v>-1.2025013474035447E-3</v>
      </c>
      <c r="AE1189">
        <f ca="1">VLOOKUP($B1189,OFFSET(Input!$A$1,0,MATCH(Index!AE$6&amp;" Index",Input!$1:$1,0)-1,10000,2),2,0)</f>
        <v>13.64</v>
      </c>
    </row>
    <row r="1190" spans="2:31" x14ac:dyDescent="0.25">
      <c r="B1190" s="2">
        <v>39248</v>
      </c>
      <c r="C1190">
        <f t="shared" ca="1" si="108"/>
        <v>0</v>
      </c>
      <c r="D1190">
        <f t="shared" ca="1" si="109"/>
        <v>0</v>
      </c>
      <c r="E1190">
        <f ca="1">IF($B1190&lt;VLOOKUP(E$6&amp;" Equity",Param,4,0),"",IFERROR(VLOOKUP($B1190,OFFSET(Input!$A$1,0,MATCH(Index!E$6&amp;" Equity",Input!$1:$1,0)-1,10000,2),2,0),E1189))</f>
        <v>103.65</v>
      </c>
      <c r="F1190" s="33">
        <v>83.7</v>
      </c>
      <c r="H1190">
        <f ca="1">IFERROR(VLOOKUP($B1190,OFFSET(Input!$A$1,0,MATCH(Index!H$6,Input!$1:$1,0)-1,10000,2),2,0),0)</f>
        <v>0</v>
      </c>
      <c r="I1190">
        <f ca="1">IFERROR(VLOOKUP($B1190,OFFSET(Input!$A$1,0,MATCH(Index!I$6,Input!$1:$1,0)-1,10000,2),2,0),0)</f>
        <v>0</v>
      </c>
      <c r="K1190">
        <f t="shared" ca="1" si="110"/>
        <v>69.646650842292573</v>
      </c>
      <c r="L1190" s="30">
        <f t="shared" ca="1" si="111"/>
        <v>69.334606429042893</v>
      </c>
      <c r="N1190">
        <f t="shared" ca="1" si="112"/>
        <v>7.7212628100116953E-4</v>
      </c>
      <c r="O1190">
        <f t="shared" ca="1" si="113"/>
        <v>7.0739459304947905E-3</v>
      </c>
      <c r="AE1190">
        <f ca="1">VLOOKUP($B1190,OFFSET(Input!$A$1,0,MATCH(Index!AE$6&amp;" Index",Input!$1:$1,0)-1,10000,2),2,0)</f>
        <v>13.94</v>
      </c>
    </row>
    <row r="1191" spans="2:31" x14ac:dyDescent="0.25">
      <c r="B1191" s="2">
        <v>39251</v>
      </c>
      <c r="C1191">
        <f t="shared" ca="1" si="108"/>
        <v>0</v>
      </c>
      <c r="D1191">
        <f t="shared" ca="1" si="109"/>
        <v>0</v>
      </c>
      <c r="E1191">
        <f ca="1">IF($B1191&lt;VLOOKUP(E$6&amp;" Equity",Param,4,0),"",IFERROR(VLOOKUP($B1191,OFFSET(Input!$A$1,0,MATCH(Index!E$6&amp;" Equity",Input!$1:$1,0)-1,10000,2),2,0),E1190))</f>
        <v>103.4</v>
      </c>
      <c r="F1191" s="33">
        <v>83.5</v>
      </c>
      <c r="H1191">
        <f ca="1">IFERROR(VLOOKUP($B1191,OFFSET(Input!$A$1,0,MATCH(Index!H$6,Input!$1:$1,0)-1,10000,2),2,0),0)</f>
        <v>0</v>
      </c>
      <c r="I1191">
        <f ca="1">IFERROR(VLOOKUP($B1191,OFFSET(Input!$A$1,0,MATCH(Index!I$6,Input!$1:$1,0)-1,10000,2),2,0),0)</f>
        <v>0</v>
      </c>
      <c r="K1191">
        <f t="shared" ca="1" si="110"/>
        <v>69.478665673835522</v>
      </c>
      <c r="L1191" s="30">
        <f t="shared" ca="1" si="111"/>
        <v>69.168932339606712</v>
      </c>
      <c r="N1191">
        <f t="shared" ca="1" si="112"/>
        <v>-2.4148768074598753E-3</v>
      </c>
      <c r="O1191">
        <f t="shared" ca="1" si="113"/>
        <v>-2.3923456386198238E-3</v>
      </c>
      <c r="AE1191">
        <f ca="1">VLOOKUP($B1191,OFFSET(Input!$A$1,0,MATCH(Index!AE$6&amp;" Index",Input!$1:$1,0)-1,10000,2),2,0)</f>
        <v>13.42</v>
      </c>
    </row>
    <row r="1192" spans="2:31" x14ac:dyDescent="0.25">
      <c r="B1192" s="2">
        <v>39252</v>
      </c>
      <c r="C1192">
        <f t="shared" ca="1" si="108"/>
        <v>0</v>
      </c>
      <c r="D1192">
        <f t="shared" ca="1" si="109"/>
        <v>0</v>
      </c>
      <c r="E1192">
        <f ca="1">IF($B1192&lt;VLOOKUP(E$6&amp;" Equity",Param,4,0),"",IFERROR(VLOOKUP($B1192,OFFSET(Input!$A$1,0,MATCH(Index!E$6&amp;" Equity",Input!$1:$1,0)-1,10000,2),2,0),E1191))</f>
        <v>103.81</v>
      </c>
      <c r="F1192" s="33">
        <v>84.28</v>
      </c>
      <c r="H1192">
        <f ca="1">IFERROR(VLOOKUP($B1192,OFFSET(Input!$A$1,0,MATCH(Index!H$6,Input!$1:$1,0)-1,10000,2),2,0),0)</f>
        <v>0</v>
      </c>
      <c r="I1192">
        <f ca="1">IFERROR(VLOOKUP($B1192,OFFSET(Input!$A$1,0,MATCH(Index!I$6,Input!$1:$1,0)-1,10000,2),2,0),0)</f>
        <v>0</v>
      </c>
      <c r="K1192">
        <f t="shared" ca="1" si="110"/>
        <v>69.754161350105079</v>
      </c>
      <c r="L1192" s="30">
        <f t="shared" ca="1" si="111"/>
        <v>69.815061288407833</v>
      </c>
      <c r="N1192">
        <f t="shared" ca="1" si="112"/>
        <v>3.9573431308252034E-3</v>
      </c>
      <c r="O1192">
        <f t="shared" ca="1" si="113"/>
        <v>9.2979570791784667E-3</v>
      </c>
      <c r="AE1192">
        <f ca="1">VLOOKUP($B1192,OFFSET(Input!$A$1,0,MATCH(Index!AE$6&amp;" Index",Input!$1:$1,0)-1,10000,2),2,0)</f>
        <v>12.85</v>
      </c>
    </row>
    <row r="1193" spans="2:31" x14ac:dyDescent="0.25">
      <c r="B1193" s="2">
        <v>39253</v>
      </c>
      <c r="C1193">
        <f t="shared" ca="1" si="108"/>
        <v>0</v>
      </c>
      <c r="D1193">
        <f t="shared" ca="1" si="109"/>
        <v>0</v>
      </c>
      <c r="E1193">
        <f ca="1">IF($B1193&lt;VLOOKUP(E$6&amp;" Equity",Param,4,0),"",IFERROR(VLOOKUP($B1193,OFFSET(Input!$A$1,0,MATCH(Index!E$6&amp;" Equity",Input!$1:$1,0)-1,10000,2),2,0),E1192))</f>
        <v>103.21</v>
      </c>
      <c r="F1193" s="33">
        <v>83.73</v>
      </c>
      <c r="H1193">
        <f ca="1">IFERROR(VLOOKUP($B1193,OFFSET(Input!$A$1,0,MATCH(Index!H$6,Input!$1:$1,0)-1,10000,2),2,0),0)</f>
        <v>0</v>
      </c>
      <c r="I1193">
        <f ca="1">IFERROR(VLOOKUP($B1193,OFFSET(Input!$A$1,0,MATCH(Index!I$6,Input!$1:$1,0)-1,10000,2),2,0),0)</f>
        <v>0</v>
      </c>
      <c r="K1193">
        <f t="shared" ca="1" si="110"/>
        <v>69.350996945808149</v>
      </c>
      <c r="L1193" s="30">
        <f t="shared" ca="1" si="111"/>
        <v>69.35945754245833</v>
      </c>
      <c r="N1193">
        <f t="shared" ca="1" si="112"/>
        <v>-5.7965576273123175E-3</v>
      </c>
      <c r="O1193">
        <f t="shared" ca="1" si="113"/>
        <v>-6.5472527196477502E-3</v>
      </c>
      <c r="AE1193">
        <f ca="1">VLOOKUP($B1193,OFFSET(Input!$A$1,0,MATCH(Index!AE$6&amp;" Index",Input!$1:$1,0)-1,10000,2),2,0)</f>
        <v>14.67</v>
      </c>
    </row>
    <row r="1194" spans="2:31" x14ac:dyDescent="0.25">
      <c r="B1194" s="2">
        <v>39254</v>
      </c>
      <c r="C1194">
        <f t="shared" ca="1" si="108"/>
        <v>0</v>
      </c>
      <c r="D1194">
        <f t="shared" ca="1" si="109"/>
        <v>0</v>
      </c>
      <c r="E1194">
        <f ca="1">IF($B1194&lt;VLOOKUP(E$6&amp;" Equity",Param,4,0),"",IFERROR(VLOOKUP($B1194,OFFSET(Input!$A$1,0,MATCH(Index!E$6&amp;" Equity",Input!$1:$1,0)-1,10000,2),2,0),E1193))</f>
        <v>103.23</v>
      </c>
      <c r="F1194" s="33">
        <v>83.29</v>
      </c>
      <c r="H1194">
        <f ca="1">IFERROR(VLOOKUP($B1194,OFFSET(Input!$A$1,0,MATCH(Index!H$6,Input!$1:$1,0)-1,10000,2),2,0),0)</f>
        <v>0</v>
      </c>
      <c r="I1194">
        <f ca="1">IFERROR(VLOOKUP($B1194,OFFSET(Input!$A$1,0,MATCH(Index!I$6,Input!$1:$1,0)-1,10000,2),2,0),0)</f>
        <v>0</v>
      </c>
      <c r="K1194">
        <f t="shared" ca="1" si="110"/>
        <v>69.364435759284717</v>
      </c>
      <c r="L1194" s="30">
        <f t="shared" ca="1" si="111"/>
        <v>68.994974545698724</v>
      </c>
      <c r="N1194">
        <f t="shared" ca="1" si="112"/>
        <v>1.9376089965685952E-4</v>
      </c>
      <c r="O1194">
        <f t="shared" ca="1" si="113"/>
        <v>-5.2688422690913587E-3</v>
      </c>
      <c r="AE1194">
        <f ca="1">VLOOKUP($B1194,OFFSET(Input!$A$1,0,MATCH(Index!AE$6&amp;" Index",Input!$1:$1,0)-1,10000,2),2,0)</f>
        <v>14.21</v>
      </c>
    </row>
    <row r="1195" spans="2:31" x14ac:dyDescent="0.25">
      <c r="B1195" s="2">
        <v>39255</v>
      </c>
      <c r="C1195">
        <f t="shared" ca="1" si="108"/>
        <v>0</v>
      </c>
      <c r="D1195">
        <f t="shared" ca="1" si="109"/>
        <v>0</v>
      </c>
      <c r="E1195">
        <f ca="1">IF($B1195&lt;VLOOKUP(E$6&amp;" Equity",Param,4,0),"",IFERROR(VLOOKUP($B1195,OFFSET(Input!$A$1,0,MATCH(Index!E$6&amp;" Equity",Input!$1:$1,0)-1,10000,2),2,0),E1194))</f>
        <v>103.04</v>
      </c>
      <c r="F1195" s="33">
        <v>83.7</v>
      </c>
      <c r="H1195">
        <f ca="1">IFERROR(VLOOKUP($B1195,OFFSET(Input!$A$1,0,MATCH(Index!H$6,Input!$1:$1,0)-1,10000,2),2,0),0)</f>
        <v>0</v>
      </c>
      <c r="I1195">
        <f ca="1">IFERROR(VLOOKUP($B1195,OFFSET(Input!$A$1,0,MATCH(Index!I$6,Input!$1:$1,0)-1,10000,2),2,0),0)</f>
        <v>0</v>
      </c>
      <c r="K1195">
        <f t="shared" ca="1" si="110"/>
        <v>69.236767031257358</v>
      </c>
      <c r="L1195" s="30">
        <f t="shared" ca="1" si="111"/>
        <v>69.334606429042893</v>
      </c>
      <c r="N1195">
        <f t="shared" ca="1" si="112"/>
        <v>-1.8422461214552832E-3</v>
      </c>
      <c r="O1195">
        <f t="shared" ca="1" si="113"/>
        <v>4.9104835481804023E-3</v>
      </c>
      <c r="AE1195">
        <f ca="1">VLOOKUP($B1195,OFFSET(Input!$A$1,0,MATCH(Index!AE$6&amp;" Index",Input!$1:$1,0)-1,10000,2),2,0)</f>
        <v>15.75</v>
      </c>
    </row>
    <row r="1196" spans="2:31" x14ac:dyDescent="0.25">
      <c r="B1196" s="2">
        <v>39258</v>
      </c>
      <c r="C1196">
        <f t="shared" ca="1" si="108"/>
        <v>0</v>
      </c>
      <c r="D1196">
        <f t="shared" ca="1" si="109"/>
        <v>0</v>
      </c>
      <c r="E1196">
        <f ca="1">IF($B1196&lt;VLOOKUP(E$6&amp;" Equity",Param,4,0),"",IFERROR(VLOOKUP($B1196,OFFSET(Input!$A$1,0,MATCH(Index!E$6&amp;" Equity",Input!$1:$1,0)-1,10000,2),2,0),E1195))</f>
        <v>102.7</v>
      </c>
      <c r="F1196" s="33">
        <v>84.19</v>
      </c>
      <c r="H1196">
        <f ca="1">IFERROR(VLOOKUP($B1196,OFFSET(Input!$A$1,0,MATCH(Index!H$6,Input!$1:$1,0)-1,10000,2),2,0),0)</f>
        <v>0</v>
      </c>
      <c r="I1196">
        <f ca="1">IFERROR(VLOOKUP($B1196,OFFSET(Input!$A$1,0,MATCH(Index!I$6,Input!$1:$1,0)-1,10000,2),2,0),0)</f>
        <v>0</v>
      </c>
      <c r="K1196">
        <f t="shared" ca="1" si="110"/>
        <v>69.008307202155777</v>
      </c>
      <c r="L1196" s="30">
        <f t="shared" ca="1" si="111"/>
        <v>69.740507948161536</v>
      </c>
      <c r="N1196">
        <f t="shared" ca="1" si="112"/>
        <v>-3.3051454215308296E-3</v>
      </c>
      <c r="O1196">
        <f t="shared" ca="1" si="113"/>
        <v>5.8371718541428662E-3</v>
      </c>
      <c r="AE1196">
        <f ca="1">VLOOKUP($B1196,OFFSET(Input!$A$1,0,MATCH(Index!AE$6&amp;" Index",Input!$1:$1,0)-1,10000,2),2,0)</f>
        <v>16.649999999999999</v>
      </c>
    </row>
    <row r="1197" spans="2:31" x14ac:dyDescent="0.25">
      <c r="B1197" s="2">
        <v>39259</v>
      </c>
      <c r="C1197">
        <f t="shared" ca="1" si="108"/>
        <v>0</v>
      </c>
      <c r="D1197">
        <f t="shared" ca="1" si="109"/>
        <v>0</v>
      </c>
      <c r="E1197">
        <f ca="1">IF($B1197&lt;VLOOKUP(E$6&amp;" Equity",Param,4,0),"",IFERROR(VLOOKUP($B1197,OFFSET(Input!$A$1,0,MATCH(Index!E$6&amp;" Equity",Input!$1:$1,0)-1,10000,2),2,0),E1196))</f>
        <v>102.7</v>
      </c>
      <c r="F1197" s="33">
        <v>84.18</v>
      </c>
      <c r="H1197">
        <f ca="1">IFERROR(VLOOKUP($B1197,OFFSET(Input!$A$1,0,MATCH(Index!H$6,Input!$1:$1,0)-1,10000,2),2,0),0)</f>
        <v>0</v>
      </c>
      <c r="I1197">
        <f ca="1">IFERROR(VLOOKUP($B1197,OFFSET(Input!$A$1,0,MATCH(Index!I$6,Input!$1:$1,0)-1,10000,2),2,0),0)</f>
        <v>0</v>
      </c>
      <c r="K1197">
        <f t="shared" ca="1" si="110"/>
        <v>69.008307202155777</v>
      </c>
      <c r="L1197" s="30">
        <f t="shared" ca="1" si="111"/>
        <v>69.732224243689728</v>
      </c>
      <c r="N1197">
        <f t="shared" ca="1" si="112"/>
        <v>0</v>
      </c>
      <c r="O1197">
        <f t="shared" ca="1" si="113"/>
        <v>-1.1878600714807719E-4</v>
      </c>
      <c r="AE1197">
        <f ca="1">VLOOKUP($B1197,OFFSET(Input!$A$1,0,MATCH(Index!AE$6&amp;" Index",Input!$1:$1,0)-1,10000,2),2,0)</f>
        <v>18.89</v>
      </c>
    </row>
    <row r="1198" spans="2:31" x14ac:dyDescent="0.25">
      <c r="B1198" s="2">
        <v>39260</v>
      </c>
      <c r="C1198">
        <f t="shared" ca="1" si="108"/>
        <v>0</v>
      </c>
      <c r="D1198">
        <f t="shared" ca="1" si="109"/>
        <v>0</v>
      </c>
      <c r="E1198">
        <f ca="1">IF($B1198&lt;VLOOKUP(E$6&amp;" Equity",Param,4,0),"",IFERROR(VLOOKUP($B1198,OFFSET(Input!$A$1,0,MATCH(Index!E$6&amp;" Equity",Input!$1:$1,0)-1,10000,2),2,0),E1197))</f>
        <v>102.64</v>
      </c>
      <c r="F1198" s="33">
        <v>84.32</v>
      </c>
      <c r="H1198">
        <f ca="1">IFERROR(VLOOKUP($B1198,OFFSET(Input!$A$1,0,MATCH(Index!H$6,Input!$1:$1,0)-1,10000,2),2,0),0)</f>
        <v>0</v>
      </c>
      <c r="I1198">
        <f ca="1">IFERROR(VLOOKUP($B1198,OFFSET(Input!$A$1,0,MATCH(Index!I$6,Input!$1:$1,0)-1,10000,2),2,0),0)</f>
        <v>0</v>
      </c>
      <c r="K1198">
        <f t="shared" ca="1" si="110"/>
        <v>68.967990761726085</v>
      </c>
      <c r="L1198" s="30">
        <f t="shared" ca="1" si="111"/>
        <v>69.848196106295049</v>
      </c>
      <c r="N1198">
        <f t="shared" ca="1" si="112"/>
        <v>-5.8439662713159551E-4</v>
      </c>
      <c r="O1198">
        <f t="shared" ca="1" si="113"/>
        <v>1.6617214506275001E-3</v>
      </c>
      <c r="AE1198">
        <f ca="1">VLOOKUP($B1198,OFFSET(Input!$A$1,0,MATCH(Index!AE$6&amp;" Index",Input!$1:$1,0)-1,10000,2),2,0)</f>
        <v>15.53</v>
      </c>
    </row>
    <row r="1199" spans="2:31" x14ac:dyDescent="0.25">
      <c r="B1199" s="2">
        <v>39261</v>
      </c>
      <c r="C1199">
        <f t="shared" ca="1" si="108"/>
        <v>0</v>
      </c>
      <c r="D1199">
        <f t="shared" ca="1" si="109"/>
        <v>0</v>
      </c>
      <c r="E1199">
        <f ca="1">IF($B1199&lt;VLOOKUP(E$6&amp;" Equity",Param,4,0),"",IFERROR(VLOOKUP($B1199,OFFSET(Input!$A$1,0,MATCH(Index!E$6&amp;" Equity",Input!$1:$1,0)-1,10000,2),2,0),E1198))</f>
        <v>102</v>
      </c>
      <c r="F1199" s="33">
        <v>84.38</v>
      </c>
      <c r="H1199">
        <f ca="1">IFERROR(VLOOKUP($B1199,OFFSET(Input!$A$1,0,MATCH(Index!H$6,Input!$1:$1,0)-1,10000,2),2,0),0)</f>
        <v>0</v>
      </c>
      <c r="I1199">
        <f ca="1">IFERROR(VLOOKUP($B1199,OFFSET(Input!$A$1,0,MATCH(Index!I$6,Input!$1:$1,0)-1,10000,2),2,0),0)</f>
        <v>0</v>
      </c>
      <c r="K1199">
        <f t="shared" ca="1" si="110"/>
        <v>68.537948730476046</v>
      </c>
      <c r="L1199" s="30">
        <f t="shared" ca="1" si="111"/>
        <v>69.897898333125909</v>
      </c>
      <c r="N1199">
        <f t="shared" ca="1" si="112"/>
        <v>-6.2549070231098644E-3</v>
      </c>
      <c r="O1199">
        <f t="shared" ca="1" si="113"/>
        <v>7.1132190314043657E-4</v>
      </c>
      <c r="AE1199">
        <f ca="1">VLOOKUP($B1199,OFFSET(Input!$A$1,0,MATCH(Index!AE$6&amp;" Index",Input!$1:$1,0)-1,10000,2),2,0)</f>
        <v>15.54</v>
      </c>
    </row>
    <row r="1200" spans="2:31" x14ac:dyDescent="0.25">
      <c r="B1200" s="2">
        <v>39262</v>
      </c>
      <c r="C1200">
        <f t="shared" ca="1" si="108"/>
        <v>0</v>
      </c>
      <c r="D1200">
        <f t="shared" ca="1" si="109"/>
        <v>0</v>
      </c>
      <c r="E1200">
        <f ca="1">IF($B1200&lt;VLOOKUP(E$6&amp;" Equity",Param,4,0),"",IFERROR(VLOOKUP($B1200,OFFSET(Input!$A$1,0,MATCH(Index!E$6&amp;" Equity",Input!$1:$1,0)-1,10000,2),2,0),E1199))</f>
        <v>101.85</v>
      </c>
      <c r="F1200" s="33">
        <v>85.23</v>
      </c>
      <c r="H1200">
        <f ca="1">IFERROR(VLOOKUP($B1200,OFFSET(Input!$A$1,0,MATCH(Index!H$6,Input!$1:$1,0)-1,10000,2),2,0),0)</f>
        <v>0</v>
      </c>
      <c r="I1200">
        <f ca="1">IFERROR(VLOOKUP($B1200,OFFSET(Input!$A$1,0,MATCH(Index!I$6,Input!$1:$1,0)-1,10000,2),2,0),0)</f>
        <v>0</v>
      </c>
      <c r="K1200">
        <f t="shared" ca="1" si="110"/>
        <v>68.43715762940181</v>
      </c>
      <c r="L1200" s="30">
        <f t="shared" ca="1" si="111"/>
        <v>70.602013213229696</v>
      </c>
      <c r="N1200">
        <f t="shared" ca="1" si="112"/>
        <v>-1.4716706114563619E-3</v>
      </c>
      <c r="O1200">
        <f t="shared" ca="1" si="113"/>
        <v>1.0023077838013759E-2</v>
      </c>
      <c r="AE1200">
        <f ca="1">VLOOKUP($B1200,OFFSET(Input!$A$1,0,MATCH(Index!AE$6&amp;" Index",Input!$1:$1,0)-1,10000,2),2,0)</f>
        <v>16.23</v>
      </c>
    </row>
    <row r="1201" spans="2:31" x14ac:dyDescent="0.25">
      <c r="B1201" s="2">
        <v>39265</v>
      </c>
      <c r="C1201">
        <f t="shared" ca="1" si="108"/>
        <v>1</v>
      </c>
      <c r="D1201">
        <f t="shared" ca="1" si="109"/>
        <v>0</v>
      </c>
      <c r="E1201">
        <f ca="1">IF($B1201&lt;VLOOKUP(E$6&amp;" Equity",Param,4,0),"",IFERROR(VLOOKUP($B1201,OFFSET(Input!$A$1,0,MATCH(Index!E$6&amp;" Equity",Input!$1:$1,0)-1,10000,2),2,0),E1200))</f>
        <v>101.87</v>
      </c>
      <c r="F1201" s="33">
        <v>85.29</v>
      </c>
      <c r="H1201">
        <f ca="1">IFERROR(VLOOKUP($B1201,OFFSET(Input!$A$1,0,MATCH(Index!H$6,Input!$1:$1,0)-1,10000,2),2,0),0)</f>
        <v>0.60261799999999999</v>
      </c>
      <c r="I1201">
        <f ca="1">IFERROR(VLOOKUP($B1201,OFFSET(Input!$A$1,0,MATCH(Index!I$6,Input!$1:$1,0)-1,10000,2),2,0),0)</f>
        <v>0.325687</v>
      </c>
      <c r="K1201">
        <f t="shared" ca="1" si="110"/>
        <v>68.855519987859381</v>
      </c>
      <c r="L1201" s="30">
        <f t="shared" ca="1" si="111"/>
        <v>70.921504925891568</v>
      </c>
      <c r="N1201">
        <f t="shared" ca="1" si="112"/>
        <v>6.0944787535967835E-3</v>
      </c>
      <c r="O1201">
        <f t="shared" ca="1" si="113"/>
        <v>4.5150411693418826E-3</v>
      </c>
      <c r="AE1201">
        <f ca="1">VLOOKUP($B1201,OFFSET(Input!$A$1,0,MATCH(Index!AE$6&amp;" Index",Input!$1:$1,0)-1,10000,2),2,0)</f>
        <v>15.4</v>
      </c>
    </row>
    <row r="1202" spans="2:31" x14ac:dyDescent="0.25">
      <c r="B1202" s="2">
        <v>39266</v>
      </c>
      <c r="C1202">
        <f t="shared" ca="1" si="108"/>
        <v>0</v>
      </c>
      <c r="D1202">
        <f t="shared" ca="1" si="109"/>
        <v>1</v>
      </c>
      <c r="E1202">
        <f ca="1">IF($B1202&lt;VLOOKUP(E$6&amp;" Equity",Param,4,0),"",IFERROR(VLOOKUP($B1202,OFFSET(Input!$A$1,0,MATCH(Index!E$6&amp;" Equity",Input!$1:$1,0)-1,10000,2),2,0),E1201))</f>
        <v>101.81</v>
      </c>
      <c r="F1202" s="33">
        <v>84.76</v>
      </c>
      <c r="H1202">
        <f ca="1">IFERROR(VLOOKUP($B1202,OFFSET(Input!$A$1,0,MATCH(Index!H$6,Input!$1:$1,0)-1,10000,2),2,0),0)</f>
        <v>0</v>
      </c>
      <c r="I1202">
        <f ca="1">IFERROR(VLOOKUP($B1202,OFFSET(Input!$A$1,0,MATCH(Index!I$6,Input!$1:$1,0)-1,10000,2),2,0),0)</f>
        <v>0</v>
      </c>
      <c r="K1202">
        <f t="shared" ca="1" si="110"/>
        <v>68.814965053145812</v>
      </c>
      <c r="L1202" s="30">
        <f t="shared" ca="1" si="111"/>
        <v>70.480792091904902</v>
      </c>
      <c r="N1202">
        <f t="shared" ca="1" si="112"/>
        <v>-5.8915948287062989E-4</v>
      </c>
      <c r="O1202">
        <f t="shared" ca="1" si="113"/>
        <v>-6.2334809309198547E-3</v>
      </c>
      <c r="AE1202">
        <f ca="1">VLOOKUP($B1202,OFFSET(Input!$A$1,0,MATCH(Index!AE$6&amp;" Index",Input!$1:$1,0)-1,10000,2),2,0)</f>
        <v>14.92</v>
      </c>
    </row>
    <row r="1203" spans="2:31" x14ac:dyDescent="0.25">
      <c r="B1203" s="2">
        <v>39268</v>
      </c>
      <c r="C1203">
        <f t="shared" ca="1" si="108"/>
        <v>0</v>
      </c>
      <c r="D1203">
        <f t="shared" ca="1" si="109"/>
        <v>2</v>
      </c>
      <c r="E1203">
        <f ca="1">IF($B1203&lt;VLOOKUP(E$6&amp;" Equity",Param,4,0),"",IFERROR(VLOOKUP($B1203,OFFSET(Input!$A$1,0,MATCH(Index!E$6&amp;" Equity",Input!$1:$1,0)-1,10000,2),2,0),E1202))</f>
        <v>101.08</v>
      </c>
      <c r="F1203" s="33">
        <v>83.79</v>
      </c>
      <c r="H1203">
        <f ca="1">IFERROR(VLOOKUP($B1203,OFFSET(Input!$A$1,0,MATCH(Index!H$6,Input!$1:$1,0)-1,10000,2),2,0),0)</f>
        <v>0</v>
      </c>
      <c r="I1203">
        <f ca="1">IFERROR(VLOOKUP($B1203,OFFSET(Input!$A$1,0,MATCH(Index!I$6,Input!$1:$1,0)-1,10000,2),2,0),0)</f>
        <v>0</v>
      </c>
      <c r="K1203">
        <f t="shared" ca="1" si="110"/>
        <v>68.321546680797354</v>
      </c>
      <c r="L1203" s="30">
        <f t="shared" ca="1" si="111"/>
        <v>69.674204452344398</v>
      </c>
      <c r="N1203">
        <f t="shared" ca="1" si="112"/>
        <v>-7.1960485991109059E-3</v>
      </c>
      <c r="O1203">
        <f t="shared" ca="1" si="113"/>
        <v>-1.151006477490335E-2</v>
      </c>
      <c r="AE1203">
        <f ca="1">VLOOKUP($B1203,OFFSET(Input!$A$1,0,MATCH(Index!AE$6&amp;" Index",Input!$1:$1,0)-1,10000,2),2,0)</f>
        <v>15.48</v>
      </c>
    </row>
    <row r="1204" spans="2:31" x14ac:dyDescent="0.25">
      <c r="B1204" s="2">
        <v>39269</v>
      </c>
      <c r="C1204">
        <f t="shared" ca="1" si="108"/>
        <v>0</v>
      </c>
      <c r="D1204">
        <f t="shared" ca="1" si="109"/>
        <v>3</v>
      </c>
      <c r="E1204">
        <f ca="1">IF($B1204&lt;VLOOKUP(E$6&amp;" Equity",Param,4,0),"",IFERROR(VLOOKUP($B1204,OFFSET(Input!$A$1,0,MATCH(Index!E$6&amp;" Equity",Input!$1:$1,0)-1,10000,2),2,0),E1203))</f>
        <v>101.5</v>
      </c>
      <c r="F1204" s="33">
        <v>83.41</v>
      </c>
      <c r="H1204">
        <f ca="1">IFERROR(VLOOKUP($B1204,OFFSET(Input!$A$1,0,MATCH(Index!H$6,Input!$1:$1,0)-1,10000,2),2,0),0)</f>
        <v>0</v>
      </c>
      <c r="I1204">
        <f ca="1">IFERROR(VLOOKUP($B1204,OFFSET(Input!$A$1,0,MATCH(Index!I$6,Input!$1:$1,0)-1,10000,2),2,0),0)</f>
        <v>0</v>
      </c>
      <c r="K1204">
        <f t="shared" ca="1" si="110"/>
        <v>68.605431223792365</v>
      </c>
      <c r="L1204" s="30">
        <f t="shared" ca="1" si="111"/>
        <v>69.358221665712449</v>
      </c>
      <c r="N1204">
        <f t="shared" ca="1" si="112"/>
        <v>4.146515961848618E-3</v>
      </c>
      <c r="O1204">
        <f t="shared" ca="1" si="113"/>
        <v>-4.5454623716746105E-3</v>
      </c>
      <c r="AE1204">
        <f ca="1">VLOOKUP($B1204,OFFSET(Input!$A$1,0,MATCH(Index!AE$6&amp;" Index",Input!$1:$1,0)-1,10000,2),2,0)</f>
        <v>14.72</v>
      </c>
    </row>
    <row r="1205" spans="2:31" x14ac:dyDescent="0.25">
      <c r="B1205" s="2">
        <v>39272</v>
      </c>
      <c r="C1205">
        <f t="shared" ca="1" si="108"/>
        <v>0</v>
      </c>
      <c r="D1205">
        <f t="shared" ca="1" si="109"/>
        <v>4</v>
      </c>
      <c r="E1205">
        <f ca="1">IF($B1205&lt;VLOOKUP(E$6&amp;" Equity",Param,4,0),"",IFERROR(VLOOKUP($B1205,OFFSET(Input!$A$1,0,MATCH(Index!E$6&amp;" Equity",Input!$1:$1,0)-1,10000,2),2,0),E1204))</f>
        <v>101.39</v>
      </c>
      <c r="F1205" s="33">
        <v>83.75</v>
      </c>
      <c r="H1205">
        <f ca="1">IFERROR(VLOOKUP($B1205,OFFSET(Input!$A$1,0,MATCH(Index!H$6,Input!$1:$1,0)-1,10000,2),2,0),0)</f>
        <v>0</v>
      </c>
      <c r="I1205">
        <f ca="1">IFERROR(VLOOKUP($B1205,OFFSET(Input!$A$1,0,MATCH(Index!I$6,Input!$1:$1,0)-1,10000,2),2,0),0)</f>
        <v>0</v>
      </c>
      <c r="K1205">
        <f t="shared" ca="1" si="110"/>
        <v>68.531080510150815</v>
      </c>
      <c r="L1205" s="30">
        <f t="shared" ca="1" si="111"/>
        <v>69.640943106383133</v>
      </c>
      <c r="N1205">
        <f t="shared" ca="1" si="112"/>
        <v>-1.084331517353604E-3</v>
      </c>
      <c r="O1205">
        <f t="shared" ca="1" si="113"/>
        <v>4.0679644516553809E-3</v>
      </c>
      <c r="AE1205">
        <f ca="1">VLOOKUP($B1205,OFFSET(Input!$A$1,0,MATCH(Index!AE$6&amp;" Index",Input!$1:$1,0)-1,10000,2),2,0)</f>
        <v>15.16</v>
      </c>
    </row>
    <row r="1206" spans="2:31" x14ac:dyDescent="0.25">
      <c r="B1206" s="2">
        <v>39273</v>
      </c>
      <c r="C1206">
        <f t="shared" ca="1" si="108"/>
        <v>0</v>
      </c>
      <c r="D1206">
        <f t="shared" ca="1" si="109"/>
        <v>5</v>
      </c>
      <c r="E1206">
        <f ca="1">IF($B1206&lt;VLOOKUP(E$6&amp;" Equity",Param,4,0),"",IFERROR(VLOOKUP($B1206,OFFSET(Input!$A$1,0,MATCH(Index!E$6&amp;" Equity",Input!$1:$1,0)-1,10000,2),2,0),E1205))</f>
        <v>101.39</v>
      </c>
      <c r="F1206" s="33">
        <v>85.05</v>
      </c>
      <c r="H1206">
        <f ca="1">IFERROR(VLOOKUP($B1206,OFFSET(Input!$A$1,0,MATCH(Index!H$6,Input!$1:$1,0)-1,10000,2),2,0),0)</f>
        <v>0</v>
      </c>
      <c r="I1206">
        <f ca="1">IFERROR(VLOOKUP($B1206,OFFSET(Input!$A$1,0,MATCH(Index!I$6,Input!$1:$1,0)-1,10000,2),2,0),0)</f>
        <v>0</v>
      </c>
      <c r="K1206">
        <f t="shared" ca="1" si="110"/>
        <v>68.531080510150815</v>
      </c>
      <c r="L1206" s="30">
        <f t="shared" ca="1" si="111"/>
        <v>70.72193685012401</v>
      </c>
      <c r="N1206">
        <f t="shared" ca="1" si="112"/>
        <v>0</v>
      </c>
      <c r="O1206">
        <f t="shared" ca="1" si="113"/>
        <v>1.540314813669498E-2</v>
      </c>
      <c r="AE1206">
        <f ca="1">VLOOKUP($B1206,OFFSET(Input!$A$1,0,MATCH(Index!AE$6&amp;" Index",Input!$1:$1,0)-1,10000,2),2,0)</f>
        <v>17.57</v>
      </c>
    </row>
    <row r="1207" spans="2:31" x14ac:dyDescent="0.25">
      <c r="B1207" s="2">
        <v>39274</v>
      </c>
      <c r="C1207">
        <f t="shared" ca="1" si="108"/>
        <v>0</v>
      </c>
      <c r="D1207">
        <f t="shared" ca="1" si="109"/>
        <v>0</v>
      </c>
      <c r="E1207">
        <f ca="1">IF($B1207&lt;VLOOKUP(E$6&amp;" Equity",Param,4,0),"",IFERROR(VLOOKUP($B1207,OFFSET(Input!$A$1,0,MATCH(Index!E$6&amp;" Equity",Input!$1:$1,0)-1,10000,2),2,0),E1206))</f>
        <v>100.77</v>
      </c>
      <c r="F1207" s="33">
        <v>84.38</v>
      </c>
      <c r="H1207">
        <f ca="1">IFERROR(VLOOKUP($B1207,OFFSET(Input!$A$1,0,MATCH(Index!H$6,Input!$1:$1,0)-1,10000,2),2,0),0)</f>
        <v>0</v>
      </c>
      <c r="I1207">
        <f ca="1">IFERROR(VLOOKUP($B1207,OFFSET(Input!$A$1,0,MATCH(Index!I$6,Input!$1:$1,0)-1,10000,2),2,0),0)</f>
        <v>0</v>
      </c>
      <c r="K1207">
        <f t="shared" ca="1" si="110"/>
        <v>68.112012851443907</v>
      </c>
      <c r="L1207" s="30">
        <f t="shared" ca="1" si="111"/>
        <v>70.164809305272939</v>
      </c>
      <c r="N1207">
        <f t="shared" ca="1" si="112"/>
        <v>-6.1337746721772911E-3</v>
      </c>
      <c r="O1207">
        <f t="shared" ca="1" si="113"/>
        <v>-7.9089121456782183E-3</v>
      </c>
      <c r="AE1207">
        <f ca="1">VLOOKUP($B1207,OFFSET(Input!$A$1,0,MATCH(Index!AE$6&amp;" Index",Input!$1:$1,0)-1,10000,2),2,0)</f>
        <v>16.64</v>
      </c>
    </row>
    <row r="1208" spans="2:31" x14ac:dyDescent="0.25">
      <c r="B1208" s="2">
        <v>39275</v>
      </c>
      <c r="C1208">
        <f t="shared" ca="1" si="108"/>
        <v>0</v>
      </c>
      <c r="D1208">
        <f t="shared" ca="1" si="109"/>
        <v>0</v>
      </c>
      <c r="E1208">
        <f ca="1">IF($B1208&lt;VLOOKUP(E$6&amp;" Equity",Param,4,0),"",IFERROR(VLOOKUP($B1208,OFFSET(Input!$A$1,0,MATCH(Index!E$6&amp;" Equity",Input!$1:$1,0)-1,10000,2),2,0),E1207))</f>
        <v>100.77</v>
      </c>
      <c r="F1208" s="33">
        <v>84.03</v>
      </c>
      <c r="H1208">
        <f ca="1">IFERROR(VLOOKUP($B1208,OFFSET(Input!$A$1,0,MATCH(Index!H$6,Input!$1:$1,0)-1,10000,2),2,0),0)</f>
        <v>0</v>
      </c>
      <c r="I1208">
        <f ca="1">IFERROR(VLOOKUP($B1208,OFFSET(Input!$A$1,0,MATCH(Index!I$6,Input!$1:$1,0)-1,10000,2),2,0),0)</f>
        <v>0</v>
      </c>
      <c r="K1208">
        <f t="shared" ca="1" si="110"/>
        <v>68.112012851443907</v>
      </c>
      <c r="L1208" s="30">
        <f t="shared" ca="1" si="111"/>
        <v>69.873772528111942</v>
      </c>
      <c r="N1208">
        <f t="shared" ca="1" si="112"/>
        <v>0</v>
      </c>
      <c r="O1208">
        <f t="shared" ca="1" si="113"/>
        <v>-4.1565287560656619E-3</v>
      </c>
      <c r="AE1208">
        <f ca="1">VLOOKUP($B1208,OFFSET(Input!$A$1,0,MATCH(Index!AE$6&amp;" Index",Input!$1:$1,0)-1,10000,2),2,0)</f>
        <v>15.54</v>
      </c>
    </row>
    <row r="1209" spans="2:31" x14ac:dyDescent="0.25">
      <c r="B1209" s="2">
        <v>39276</v>
      </c>
      <c r="C1209">
        <f t="shared" ca="1" si="108"/>
        <v>0</v>
      </c>
      <c r="D1209">
        <f t="shared" ca="1" si="109"/>
        <v>0</v>
      </c>
      <c r="E1209">
        <f ca="1">IF($B1209&lt;VLOOKUP(E$6&amp;" Equity",Param,4,0),"",IFERROR(VLOOKUP($B1209,OFFSET(Input!$A$1,0,MATCH(Index!E$6&amp;" Equity",Input!$1:$1,0)-1,10000,2),2,0),E1208))</f>
        <v>101.56</v>
      </c>
      <c r="F1209" s="33">
        <v>84.39</v>
      </c>
      <c r="H1209">
        <f ca="1">IFERROR(VLOOKUP($B1209,OFFSET(Input!$A$1,0,MATCH(Index!H$6,Input!$1:$1,0)-1,10000,2),2,0),0)</f>
        <v>0</v>
      </c>
      <c r="I1209">
        <f ca="1">IFERROR(VLOOKUP($B1209,OFFSET(Input!$A$1,0,MATCH(Index!I$6,Input!$1:$1,0)-1,10000,2),2,0),0)</f>
        <v>0</v>
      </c>
      <c r="K1209">
        <f t="shared" ca="1" si="110"/>
        <v>68.645986158505934</v>
      </c>
      <c r="L1209" s="30">
        <f t="shared" ca="1" si="111"/>
        <v>70.173124641763266</v>
      </c>
      <c r="N1209">
        <f t="shared" ca="1" si="112"/>
        <v>7.809064544166665E-3</v>
      </c>
      <c r="O1209">
        <f t="shared" ca="1" si="113"/>
        <v>4.2750332297483628E-3</v>
      </c>
      <c r="AE1209">
        <f ca="1">VLOOKUP($B1209,OFFSET(Input!$A$1,0,MATCH(Index!AE$6&amp;" Index",Input!$1:$1,0)-1,10000,2),2,0)</f>
        <v>15.15</v>
      </c>
    </row>
    <row r="1210" spans="2:31" x14ac:dyDescent="0.25">
      <c r="B1210" s="2">
        <v>39279</v>
      </c>
      <c r="C1210">
        <f t="shared" ca="1" si="108"/>
        <v>0</v>
      </c>
      <c r="D1210">
        <f t="shared" ca="1" si="109"/>
        <v>0</v>
      </c>
      <c r="E1210">
        <f ca="1">IF($B1210&lt;VLOOKUP(E$6&amp;" Equity",Param,4,0),"",IFERROR(VLOOKUP($B1210,OFFSET(Input!$A$1,0,MATCH(Index!E$6&amp;" Equity",Input!$1:$1,0)-1,10000,2),2,0),E1209))</f>
        <v>101.66</v>
      </c>
      <c r="F1210" s="33">
        <v>85.1</v>
      </c>
      <c r="H1210">
        <f ca="1">IFERROR(VLOOKUP($B1210,OFFSET(Input!$A$1,0,MATCH(Index!H$6,Input!$1:$1,0)-1,10000,2),2,0),0)</f>
        <v>0</v>
      </c>
      <c r="I1210">
        <f ca="1">IFERROR(VLOOKUP($B1210,OFFSET(Input!$A$1,0,MATCH(Index!I$6,Input!$1:$1,0)-1,10000,2),2,0),0)</f>
        <v>0</v>
      </c>
      <c r="K1210">
        <f t="shared" ca="1" si="110"/>
        <v>68.713577716361897</v>
      </c>
      <c r="L1210" s="30">
        <f t="shared" ca="1" si="111"/>
        <v>70.763513532575587</v>
      </c>
      <c r="N1210">
        <f t="shared" ca="1" si="112"/>
        <v>9.8415518227880838E-4</v>
      </c>
      <c r="O1210">
        <f t="shared" ca="1" si="113"/>
        <v>8.3781244094532949E-3</v>
      </c>
      <c r="AE1210">
        <f ca="1">VLOOKUP($B1210,OFFSET(Input!$A$1,0,MATCH(Index!AE$6&amp;" Index",Input!$1:$1,0)-1,10000,2),2,0)</f>
        <v>15.59</v>
      </c>
    </row>
    <row r="1211" spans="2:31" x14ac:dyDescent="0.25">
      <c r="B1211" s="2">
        <v>39280</v>
      </c>
      <c r="C1211">
        <f t="shared" ca="1" si="108"/>
        <v>0</v>
      </c>
      <c r="D1211">
        <f t="shared" ca="1" si="109"/>
        <v>0</v>
      </c>
      <c r="E1211">
        <f ca="1">IF($B1211&lt;VLOOKUP(E$6&amp;" Equity",Param,4,0),"",IFERROR(VLOOKUP($B1211,OFFSET(Input!$A$1,0,MATCH(Index!E$6&amp;" Equity",Input!$1:$1,0)-1,10000,2),2,0),E1210))</f>
        <v>101.52</v>
      </c>
      <c r="F1211" s="33">
        <v>84.87</v>
      </c>
      <c r="H1211">
        <f ca="1">IFERROR(VLOOKUP($B1211,OFFSET(Input!$A$1,0,MATCH(Index!H$6,Input!$1:$1,0)-1,10000,2),2,0),0)</f>
        <v>0</v>
      </c>
      <c r="I1211">
        <f ca="1">IFERROR(VLOOKUP($B1211,OFFSET(Input!$A$1,0,MATCH(Index!I$6,Input!$1:$1,0)-1,10000,2),2,0),0)</f>
        <v>0</v>
      </c>
      <c r="K1211">
        <f t="shared" ca="1" si="110"/>
        <v>68.618949535363555</v>
      </c>
      <c r="L1211" s="30">
        <f t="shared" ca="1" si="111"/>
        <v>70.572260793298369</v>
      </c>
      <c r="N1211">
        <f t="shared" ca="1" si="112"/>
        <v>-1.3780886126242853E-3</v>
      </c>
      <c r="O1211">
        <f t="shared" ca="1" si="113"/>
        <v>-2.7063615977428027E-3</v>
      </c>
      <c r="AE1211">
        <f ca="1">VLOOKUP($B1211,OFFSET(Input!$A$1,0,MATCH(Index!AE$6&amp;" Index",Input!$1:$1,0)-1,10000,2),2,0)</f>
        <v>15.63</v>
      </c>
    </row>
    <row r="1212" spans="2:31" x14ac:dyDescent="0.25">
      <c r="B1212" s="2">
        <v>39281</v>
      </c>
      <c r="C1212">
        <f t="shared" ca="1" si="108"/>
        <v>0</v>
      </c>
      <c r="D1212">
        <f t="shared" ca="1" si="109"/>
        <v>0</v>
      </c>
      <c r="E1212">
        <f ca="1">IF($B1212&lt;VLOOKUP(E$6&amp;" Equity",Param,4,0),"",IFERROR(VLOOKUP($B1212,OFFSET(Input!$A$1,0,MATCH(Index!E$6&amp;" Equity",Input!$1:$1,0)-1,10000,2),2,0),E1211))</f>
        <v>100.87</v>
      </c>
      <c r="F1212" s="33">
        <v>85.2</v>
      </c>
      <c r="H1212">
        <f ca="1">IFERROR(VLOOKUP($B1212,OFFSET(Input!$A$1,0,MATCH(Index!H$6,Input!$1:$1,0)-1,10000,2),2,0),0)</f>
        <v>0</v>
      </c>
      <c r="I1212">
        <f ca="1">IFERROR(VLOOKUP($B1212,OFFSET(Input!$A$1,0,MATCH(Index!I$6,Input!$1:$1,0)-1,10000,2),2,0),0)</f>
        <v>0</v>
      </c>
      <c r="K1212">
        <f t="shared" ca="1" si="110"/>
        <v>68.17960440929987</v>
      </c>
      <c r="L1212" s="30">
        <f t="shared" ca="1" si="111"/>
        <v>70.846666897478741</v>
      </c>
      <c r="N1212">
        <f t="shared" ca="1" si="112"/>
        <v>-6.4232643393880798E-3</v>
      </c>
      <c r="O1212">
        <f t="shared" ca="1" si="113"/>
        <v>3.8807598536844583E-3</v>
      </c>
      <c r="AE1212">
        <f ca="1">VLOOKUP($B1212,OFFSET(Input!$A$1,0,MATCH(Index!AE$6&amp;" Index",Input!$1:$1,0)-1,10000,2),2,0)</f>
        <v>16</v>
      </c>
    </row>
    <row r="1213" spans="2:31" x14ac:dyDescent="0.25">
      <c r="B1213" s="2">
        <v>39282</v>
      </c>
      <c r="C1213">
        <f t="shared" ca="1" si="108"/>
        <v>0</v>
      </c>
      <c r="D1213">
        <f t="shared" ca="1" si="109"/>
        <v>0</v>
      </c>
      <c r="E1213">
        <f ca="1">IF($B1213&lt;VLOOKUP(E$6&amp;" Equity",Param,4,0),"",IFERROR(VLOOKUP($B1213,OFFSET(Input!$A$1,0,MATCH(Index!E$6&amp;" Equity",Input!$1:$1,0)-1,10000,2),2,0),E1212))</f>
        <v>101.06</v>
      </c>
      <c r="F1213" s="33">
        <v>85.19</v>
      </c>
      <c r="H1213">
        <f ca="1">IFERROR(VLOOKUP($B1213,OFFSET(Input!$A$1,0,MATCH(Index!H$6,Input!$1:$1,0)-1,10000,2),2,0),0)</f>
        <v>0</v>
      </c>
      <c r="I1213">
        <f ca="1">IFERROR(VLOOKUP($B1213,OFFSET(Input!$A$1,0,MATCH(Index!I$6,Input!$1:$1,0)-1,10000,2),2,0),0)</f>
        <v>0</v>
      </c>
      <c r="K1213">
        <f t="shared" ca="1" si="110"/>
        <v>68.308028369226179</v>
      </c>
      <c r="L1213" s="30">
        <f t="shared" ca="1" si="111"/>
        <v>70.838351560988428</v>
      </c>
      <c r="N1213">
        <f t="shared" ca="1" si="112"/>
        <v>1.8818407970184316E-3</v>
      </c>
      <c r="O1213">
        <f t="shared" ca="1" si="113"/>
        <v>-1.1737778052095604E-4</v>
      </c>
      <c r="AE1213">
        <f ca="1">VLOOKUP($B1213,OFFSET(Input!$A$1,0,MATCH(Index!AE$6&amp;" Index",Input!$1:$1,0)-1,10000,2),2,0)</f>
        <v>15.23</v>
      </c>
    </row>
    <row r="1214" spans="2:31" x14ac:dyDescent="0.25">
      <c r="B1214" s="2">
        <v>39283</v>
      </c>
      <c r="C1214">
        <f t="shared" ca="1" si="108"/>
        <v>0</v>
      </c>
      <c r="D1214">
        <f t="shared" ca="1" si="109"/>
        <v>0</v>
      </c>
      <c r="E1214">
        <f ca="1">IF($B1214&lt;VLOOKUP(E$6&amp;" Equity",Param,4,0),"",IFERROR(VLOOKUP($B1214,OFFSET(Input!$A$1,0,MATCH(Index!E$6&amp;" Equity",Input!$1:$1,0)-1,10000,2),2,0),E1213))</f>
        <v>100.83</v>
      </c>
      <c r="F1214" s="33">
        <v>85.87</v>
      </c>
      <c r="H1214">
        <f ca="1">IFERROR(VLOOKUP($B1214,OFFSET(Input!$A$1,0,MATCH(Index!H$6,Input!$1:$1,0)-1,10000,2),2,0),0)</f>
        <v>0</v>
      </c>
      <c r="I1214">
        <f ca="1">IFERROR(VLOOKUP($B1214,OFFSET(Input!$A$1,0,MATCH(Index!I$6,Input!$1:$1,0)-1,10000,2),2,0),0)</f>
        <v>0</v>
      </c>
      <c r="K1214">
        <f t="shared" ca="1" si="110"/>
        <v>68.152567786157491</v>
      </c>
      <c r="L1214" s="30">
        <f t="shared" ca="1" si="111"/>
        <v>71.403794442329811</v>
      </c>
      <c r="N1214">
        <f t="shared" ca="1" si="112"/>
        <v>-2.2784694586384436E-3</v>
      </c>
      <c r="O1214">
        <f t="shared" ca="1" si="113"/>
        <v>7.9504686296442903E-3</v>
      </c>
      <c r="AE1214">
        <f ca="1">VLOOKUP($B1214,OFFSET(Input!$A$1,0,MATCH(Index!AE$6&amp;" Index",Input!$1:$1,0)-1,10000,2),2,0)</f>
        <v>16.95</v>
      </c>
    </row>
    <row r="1215" spans="2:31" x14ac:dyDescent="0.25">
      <c r="B1215" s="2">
        <v>39286</v>
      </c>
      <c r="C1215">
        <f t="shared" ca="1" si="108"/>
        <v>0</v>
      </c>
      <c r="D1215">
        <f t="shared" ca="1" si="109"/>
        <v>0</v>
      </c>
      <c r="E1215">
        <f ca="1">IF($B1215&lt;VLOOKUP(E$6&amp;" Equity",Param,4,0),"",IFERROR(VLOOKUP($B1215,OFFSET(Input!$A$1,0,MATCH(Index!E$6&amp;" Equity",Input!$1:$1,0)-1,10000,2),2,0),E1214))</f>
        <v>100.5</v>
      </c>
      <c r="F1215" s="33">
        <v>85.9</v>
      </c>
      <c r="H1215">
        <f ca="1">IFERROR(VLOOKUP($B1215,OFFSET(Input!$A$1,0,MATCH(Index!H$6,Input!$1:$1,0)-1,10000,2),2,0),0)</f>
        <v>0</v>
      </c>
      <c r="I1215">
        <f ca="1">IFERROR(VLOOKUP($B1215,OFFSET(Input!$A$1,0,MATCH(Index!I$6,Input!$1:$1,0)-1,10000,2),2,0),0)</f>
        <v>0</v>
      </c>
      <c r="K1215">
        <f t="shared" ca="1" si="110"/>
        <v>67.929515645232854</v>
      </c>
      <c r="L1215" s="30">
        <f t="shared" ca="1" si="111"/>
        <v>71.428740451800763</v>
      </c>
      <c r="N1215">
        <f t="shared" ca="1" si="112"/>
        <v>-3.2782029059933758E-3</v>
      </c>
      <c r="O1215">
        <f t="shared" ca="1" si="113"/>
        <v>3.4930430581637894E-4</v>
      </c>
      <c r="AE1215">
        <f ca="1">VLOOKUP($B1215,OFFSET(Input!$A$1,0,MATCH(Index!AE$6&amp;" Index",Input!$1:$1,0)-1,10000,2),2,0)</f>
        <v>16.809999999999999</v>
      </c>
    </row>
    <row r="1216" spans="2:31" x14ac:dyDescent="0.25">
      <c r="B1216" s="2">
        <v>39287</v>
      </c>
      <c r="C1216">
        <f t="shared" ca="1" si="108"/>
        <v>0</v>
      </c>
      <c r="D1216">
        <f t="shared" ca="1" si="109"/>
        <v>0</v>
      </c>
      <c r="E1216">
        <f ca="1">IF($B1216&lt;VLOOKUP(E$6&amp;" Equity",Param,4,0),"",IFERROR(VLOOKUP($B1216,OFFSET(Input!$A$1,0,MATCH(Index!E$6&amp;" Equity",Input!$1:$1,0)-1,10000,2),2,0),E1215))</f>
        <v>100.51</v>
      </c>
      <c r="F1216" s="33">
        <v>86.12</v>
      </c>
      <c r="H1216">
        <f ca="1">IFERROR(VLOOKUP($B1216,OFFSET(Input!$A$1,0,MATCH(Index!H$6,Input!$1:$1,0)-1,10000,2),2,0),0)</f>
        <v>0</v>
      </c>
      <c r="I1216">
        <f ca="1">IFERROR(VLOOKUP($B1216,OFFSET(Input!$A$1,0,MATCH(Index!I$6,Input!$1:$1,0)-1,10000,2),2,0),0)</f>
        <v>0</v>
      </c>
      <c r="K1216">
        <f t="shared" ca="1" si="110"/>
        <v>67.936274801018456</v>
      </c>
      <c r="L1216" s="30">
        <f t="shared" ca="1" si="111"/>
        <v>71.611677854587683</v>
      </c>
      <c r="N1216">
        <f t="shared" ca="1" si="112"/>
        <v>9.9497537518140281E-5</v>
      </c>
      <c r="O1216">
        <f t="shared" ca="1" si="113"/>
        <v>2.5578435059526467E-3</v>
      </c>
      <c r="AE1216">
        <f ca="1">VLOOKUP($B1216,OFFSET(Input!$A$1,0,MATCH(Index!AE$6&amp;" Index",Input!$1:$1,0)-1,10000,2),2,0)</f>
        <v>18.55</v>
      </c>
    </row>
    <row r="1217" spans="2:31" x14ac:dyDescent="0.25">
      <c r="B1217" s="2">
        <v>39288</v>
      </c>
      <c r="C1217">
        <f t="shared" ca="1" si="108"/>
        <v>0</v>
      </c>
      <c r="D1217">
        <f t="shared" ca="1" si="109"/>
        <v>0</v>
      </c>
      <c r="E1217">
        <f ca="1">IF($B1217&lt;VLOOKUP(E$6&amp;" Equity",Param,4,0),"",IFERROR(VLOOKUP($B1217,OFFSET(Input!$A$1,0,MATCH(Index!E$6&amp;" Equity",Input!$1:$1,0)-1,10000,2),2,0),E1216))</f>
        <v>99.05</v>
      </c>
      <c r="F1217" s="33">
        <v>86.31</v>
      </c>
      <c r="H1217">
        <f ca="1">IFERROR(VLOOKUP($B1217,OFFSET(Input!$A$1,0,MATCH(Index!H$6,Input!$1:$1,0)-1,10000,2),2,0),0)</f>
        <v>0</v>
      </c>
      <c r="I1217">
        <f ca="1">IFERROR(VLOOKUP($B1217,OFFSET(Input!$A$1,0,MATCH(Index!I$6,Input!$1:$1,0)-1,10000,2),2,0),0)</f>
        <v>0</v>
      </c>
      <c r="K1217">
        <f t="shared" ca="1" si="110"/>
        <v>66.949438056321526</v>
      </c>
      <c r="L1217" s="30">
        <f t="shared" ca="1" si="111"/>
        <v>71.76966924790365</v>
      </c>
      <c r="N1217">
        <f t="shared" ca="1" si="112"/>
        <v>-1.4632451892088779E-2</v>
      </c>
      <c r="O1217">
        <f t="shared" ca="1" si="113"/>
        <v>2.2037937354039477E-3</v>
      </c>
      <c r="AE1217">
        <f ca="1">VLOOKUP($B1217,OFFSET(Input!$A$1,0,MATCH(Index!AE$6&amp;" Index",Input!$1:$1,0)-1,10000,2),2,0)</f>
        <v>18.100000000000001</v>
      </c>
    </row>
    <row r="1218" spans="2:31" x14ac:dyDescent="0.25">
      <c r="B1218" s="2">
        <v>39289</v>
      </c>
      <c r="C1218">
        <f t="shared" ca="1" si="108"/>
        <v>0</v>
      </c>
      <c r="D1218">
        <f t="shared" ca="1" si="109"/>
        <v>0</v>
      </c>
      <c r="E1218">
        <f ca="1">IF($B1218&lt;VLOOKUP(E$6&amp;" Equity",Param,4,0),"",IFERROR(VLOOKUP($B1218,OFFSET(Input!$A$1,0,MATCH(Index!E$6&amp;" Equity",Input!$1:$1,0)-1,10000,2),2,0),E1217))</f>
        <v>97.65</v>
      </c>
      <c r="F1218" s="33">
        <v>87.12</v>
      </c>
      <c r="H1218">
        <f ca="1">IFERROR(VLOOKUP($B1218,OFFSET(Input!$A$1,0,MATCH(Index!H$6,Input!$1:$1,0)-1,10000,2),2,0),0)</f>
        <v>0</v>
      </c>
      <c r="I1218">
        <f ca="1">IFERROR(VLOOKUP($B1218,OFFSET(Input!$A$1,0,MATCH(Index!I$6,Input!$1:$1,0)-1,10000,2),2,0),0)</f>
        <v>0</v>
      </c>
      <c r="K1218">
        <f t="shared" ca="1" si="110"/>
        <v>66.003156246338193</v>
      </c>
      <c r="L1218" s="30">
        <f t="shared" ca="1" si="111"/>
        <v>72.443211503619125</v>
      </c>
      <c r="N1218">
        <f t="shared" ca="1" si="112"/>
        <v>-1.4235115821871872E-2</v>
      </c>
      <c r="O1218">
        <f t="shared" ca="1" si="113"/>
        <v>9.3410123931388939E-3</v>
      </c>
      <c r="AE1218">
        <f ca="1">VLOOKUP($B1218,OFFSET(Input!$A$1,0,MATCH(Index!AE$6&amp;" Index",Input!$1:$1,0)-1,10000,2),2,0)</f>
        <v>20.74</v>
      </c>
    </row>
    <row r="1219" spans="2:31" x14ac:dyDescent="0.25">
      <c r="B1219" s="2">
        <v>39290</v>
      </c>
      <c r="C1219">
        <f t="shared" ca="1" si="108"/>
        <v>0</v>
      </c>
      <c r="D1219">
        <f t="shared" ca="1" si="109"/>
        <v>0</v>
      </c>
      <c r="E1219">
        <f ca="1">IF($B1219&lt;VLOOKUP(E$6&amp;" Equity",Param,4,0),"",IFERROR(VLOOKUP($B1219,OFFSET(Input!$A$1,0,MATCH(Index!E$6&amp;" Equity",Input!$1:$1,0)-1,10000,2),2,0),E1218))</f>
        <v>96.02</v>
      </c>
      <c r="F1219" s="33">
        <v>87.28</v>
      </c>
      <c r="H1219">
        <f ca="1">IFERROR(VLOOKUP($B1219,OFFSET(Input!$A$1,0,MATCH(Index!H$6,Input!$1:$1,0)-1,10000,2),2,0),0)</f>
        <v>0</v>
      </c>
      <c r="I1219">
        <f ca="1">IFERROR(VLOOKUP($B1219,OFFSET(Input!$A$1,0,MATCH(Index!I$6,Input!$1:$1,0)-1,10000,2),2,0),0)</f>
        <v>0</v>
      </c>
      <c r="K1219">
        <f t="shared" ca="1" si="110"/>
        <v>64.901413853286144</v>
      </c>
      <c r="L1219" s="30">
        <f t="shared" ca="1" si="111"/>
        <v>72.57625688746414</v>
      </c>
      <c r="N1219">
        <f t="shared" ca="1" si="112"/>
        <v>-1.6833154219893908E-2</v>
      </c>
      <c r="O1219">
        <f t="shared" ca="1" si="113"/>
        <v>1.8348629001102184E-3</v>
      </c>
      <c r="AE1219">
        <f ca="1">VLOOKUP($B1219,OFFSET(Input!$A$1,0,MATCH(Index!AE$6&amp;" Index",Input!$1:$1,0)-1,10000,2),2,0)</f>
        <v>24.17</v>
      </c>
    </row>
    <row r="1220" spans="2:31" x14ac:dyDescent="0.25">
      <c r="B1220" s="2">
        <v>39293</v>
      </c>
      <c r="C1220">
        <f t="shared" ca="1" si="108"/>
        <v>0</v>
      </c>
      <c r="D1220">
        <f t="shared" ca="1" si="109"/>
        <v>0</v>
      </c>
      <c r="E1220">
        <f ca="1">IF($B1220&lt;VLOOKUP(E$6&amp;" Equity",Param,4,0),"",IFERROR(VLOOKUP($B1220,OFFSET(Input!$A$1,0,MATCH(Index!E$6&amp;" Equity",Input!$1:$1,0)-1,10000,2),2,0),E1219))</f>
        <v>96.9</v>
      </c>
      <c r="F1220" s="33">
        <v>87.02</v>
      </c>
      <c r="H1220">
        <f ca="1">IFERROR(VLOOKUP($B1220,OFFSET(Input!$A$1,0,MATCH(Index!H$6,Input!$1:$1,0)-1,10000,2),2,0),0)</f>
        <v>0</v>
      </c>
      <c r="I1220">
        <f ca="1">IFERROR(VLOOKUP($B1220,OFFSET(Input!$A$1,0,MATCH(Index!I$6,Input!$1:$1,0)-1,10000,2),2,0),0)</f>
        <v>0</v>
      </c>
      <c r="K1220">
        <f t="shared" ca="1" si="110"/>
        <v>65.496219562418531</v>
      </c>
      <c r="L1220" s="30">
        <f t="shared" ca="1" si="111"/>
        <v>72.360058138715956</v>
      </c>
      <c r="N1220">
        <f t="shared" ca="1" si="112"/>
        <v>9.1230157939263239E-3</v>
      </c>
      <c r="O1220">
        <f t="shared" ca="1" si="113"/>
        <v>-2.9833642322814892E-3</v>
      </c>
      <c r="AE1220">
        <f ca="1">VLOOKUP($B1220,OFFSET(Input!$A$1,0,MATCH(Index!AE$6&amp;" Index",Input!$1:$1,0)-1,10000,2),2,0)</f>
        <v>20.87</v>
      </c>
    </row>
    <row r="1221" spans="2:31" x14ac:dyDescent="0.25">
      <c r="B1221" s="2">
        <v>39294</v>
      </c>
      <c r="C1221">
        <f t="shared" ca="1" si="108"/>
        <v>0</v>
      </c>
      <c r="D1221">
        <f t="shared" ca="1" si="109"/>
        <v>0</v>
      </c>
      <c r="E1221">
        <f ca="1">IF($B1221&lt;VLOOKUP(E$6&amp;" Equity",Param,4,0),"",IFERROR(VLOOKUP($B1221,OFFSET(Input!$A$1,0,MATCH(Index!E$6&amp;" Equity",Input!$1:$1,0)-1,10000,2),2,0),E1220))</f>
        <v>97</v>
      </c>
      <c r="F1221" s="33">
        <v>87.71</v>
      </c>
      <c r="H1221">
        <f ca="1">IFERROR(VLOOKUP($B1221,OFFSET(Input!$A$1,0,MATCH(Index!H$6,Input!$1:$1,0)-1,10000,2),2,0),0)</f>
        <v>0</v>
      </c>
      <c r="I1221">
        <f ca="1">IFERROR(VLOOKUP($B1221,OFFSET(Input!$A$1,0,MATCH(Index!I$6,Input!$1:$1,0)-1,10000,2),2,0),0)</f>
        <v>0</v>
      </c>
      <c r="K1221">
        <f t="shared" ca="1" si="110"/>
        <v>65.56381112027448</v>
      </c>
      <c r="L1221" s="30">
        <f t="shared" ca="1" si="111"/>
        <v>72.933816356547638</v>
      </c>
      <c r="N1221">
        <f t="shared" ca="1" si="112"/>
        <v>1.0314596066622124E-3</v>
      </c>
      <c r="O1221">
        <f t="shared" ca="1" si="113"/>
        <v>7.8979406707560644E-3</v>
      </c>
      <c r="AE1221">
        <f ca="1">VLOOKUP($B1221,OFFSET(Input!$A$1,0,MATCH(Index!AE$6&amp;" Index",Input!$1:$1,0)-1,10000,2),2,0)</f>
        <v>23.52</v>
      </c>
    </row>
    <row r="1222" spans="2:31" x14ac:dyDescent="0.25">
      <c r="B1222" s="2">
        <v>39295</v>
      </c>
      <c r="C1222">
        <f t="shared" ca="1" si="108"/>
        <v>1</v>
      </c>
      <c r="D1222">
        <f t="shared" ca="1" si="109"/>
        <v>0</v>
      </c>
      <c r="E1222">
        <f ca="1">IF($B1222&lt;VLOOKUP(E$6&amp;" Equity",Param,4,0),"",IFERROR(VLOOKUP($B1222,OFFSET(Input!$A$1,0,MATCH(Index!E$6&amp;" Equity",Input!$1:$1,0)-1,10000,2),2,0),E1221))</f>
        <v>95.5</v>
      </c>
      <c r="F1222" s="33">
        <v>87.17</v>
      </c>
      <c r="H1222">
        <f ca="1">IFERROR(VLOOKUP($B1222,OFFSET(Input!$A$1,0,MATCH(Index!H$6,Input!$1:$1,0)-1,10000,2),2,0),0)</f>
        <v>0.630162</v>
      </c>
      <c r="I1222">
        <f ca="1">IFERROR(VLOOKUP($B1222,OFFSET(Input!$A$1,0,MATCH(Index!I$6,Input!$1:$1,0)-1,10000,2),2,0),0)</f>
        <v>0.34051399999999998</v>
      </c>
      <c r="K1222">
        <f t="shared" ca="1" si="110"/>
        <v>64.975874065251418</v>
      </c>
      <c r="L1222" s="30">
        <f t="shared" ca="1" si="111"/>
        <v>72.767937035036965</v>
      </c>
      <c r="N1222">
        <f t="shared" ca="1" si="112"/>
        <v>-9.0078512091439321E-3</v>
      </c>
      <c r="O1222">
        <f t="shared" ca="1" si="113"/>
        <v>-2.2769718183558367E-3</v>
      </c>
      <c r="AE1222">
        <f ca="1">VLOOKUP($B1222,OFFSET(Input!$A$1,0,MATCH(Index!AE$6&amp;" Index",Input!$1:$1,0)-1,10000,2),2,0)</f>
        <v>23.67</v>
      </c>
    </row>
    <row r="1223" spans="2:31" x14ac:dyDescent="0.25">
      <c r="B1223" s="2">
        <v>39296</v>
      </c>
      <c r="C1223">
        <f t="shared" ref="C1223:C1286" ca="1" si="114">IF(MONTH(B1223)&lt;&gt;MONTH(B1222),1,0)</f>
        <v>0</v>
      </c>
      <c r="D1223">
        <f t="shared" ref="D1223:D1286" ca="1" si="115">IF(D1222=5,0,IF(D1222&lt;&gt;0,D1222+1,IF(C1222=1,1,0)))</f>
        <v>1</v>
      </c>
      <c r="E1223">
        <f ca="1">IF($B1223&lt;VLOOKUP(E$6&amp;" Equity",Param,4,0),"",IFERROR(VLOOKUP($B1223,OFFSET(Input!$A$1,0,MATCH(Index!E$6&amp;" Equity",Input!$1:$1,0)-1,10000,2),2,0),E1222))</f>
        <v>97.1</v>
      </c>
      <c r="F1223" s="33">
        <v>87.35</v>
      </c>
      <c r="H1223">
        <f ca="1">IFERROR(VLOOKUP($B1223,OFFSET(Input!$A$1,0,MATCH(Index!H$6,Input!$1:$1,0)-1,10000,2),2,0),0)</f>
        <v>0</v>
      </c>
      <c r="I1223">
        <f ca="1">IFERROR(VLOOKUP($B1223,OFFSET(Input!$A$1,0,MATCH(Index!I$6,Input!$1:$1,0)-1,10000,2),2,0),0)</f>
        <v>0</v>
      </c>
      <c r="K1223">
        <f t="shared" ref="K1223:K1286" ca="1" si="116">IF($B1223&lt;=L_date,IF($B1223=L_date,1,K1224/((E1224+H1224)/E1223)),K1222*((E1223+H1223)/E1222))</f>
        <v>66.064475096711121</v>
      </c>
      <c r="L1223" s="30">
        <f t="shared" ref="L1223:L1286" ca="1" si="117">IF($B1223&lt;=L_date,IF($B1223=L_date,1,L1224/((F1224+I1224)/F1223)),L1222*((F1223+I1223)/F1222))</f>
        <v>72.918197774583888</v>
      </c>
      <c r="N1223">
        <f t="shared" ca="1" si="112"/>
        <v>1.6615127810594595E-2</v>
      </c>
      <c r="O1223">
        <f t="shared" ca="1" si="113"/>
        <v>2.0628015565807276E-3</v>
      </c>
      <c r="AE1223">
        <f ca="1">VLOOKUP($B1223,OFFSET(Input!$A$1,0,MATCH(Index!AE$6&amp;" Index",Input!$1:$1,0)-1,10000,2),2,0)</f>
        <v>21.22</v>
      </c>
    </row>
    <row r="1224" spans="2:31" x14ac:dyDescent="0.25">
      <c r="B1224" s="2">
        <v>39297</v>
      </c>
      <c r="C1224">
        <f t="shared" ca="1" si="114"/>
        <v>0</v>
      </c>
      <c r="D1224">
        <f t="shared" ca="1" si="115"/>
        <v>2</v>
      </c>
      <c r="E1224">
        <f ca="1">IF($B1224&lt;VLOOKUP(E$6&amp;" Equity",Param,4,0),"",IFERROR(VLOOKUP($B1224,OFFSET(Input!$A$1,0,MATCH(Index!E$6&amp;" Equity",Input!$1:$1,0)-1,10000,2),2,0),E1223))</f>
        <v>96.87</v>
      </c>
      <c r="F1224" s="33">
        <v>87.9</v>
      </c>
      <c r="H1224">
        <f ca="1">IFERROR(VLOOKUP($B1224,OFFSET(Input!$A$1,0,MATCH(Index!H$6,Input!$1:$1,0)-1,10000,2),2,0),0)</f>
        <v>0</v>
      </c>
      <c r="I1224">
        <f ca="1">IFERROR(VLOOKUP($B1224,OFFSET(Input!$A$1,0,MATCH(Index!I$6,Input!$1:$1,0)-1,10000,2),2,0),0)</f>
        <v>0</v>
      </c>
      <c r="K1224">
        <f t="shared" ca="1" si="116"/>
        <v>65.9079886984388</v>
      </c>
      <c r="L1224" s="30">
        <f t="shared" ca="1" si="117"/>
        <v>73.377327812088438</v>
      </c>
      <c r="N1224">
        <f t="shared" ref="N1224:N1287" ca="1" si="118">LN(K1224/K1223)</f>
        <v>-2.371501858985557E-3</v>
      </c>
      <c r="O1224">
        <f t="shared" ref="O1224:O1287" ca="1" si="119">LN(L1224/L1223)</f>
        <v>6.2767681110658642E-3</v>
      </c>
      <c r="AE1224">
        <f ca="1">VLOOKUP($B1224,OFFSET(Input!$A$1,0,MATCH(Index!AE$6&amp;" Index",Input!$1:$1,0)-1,10000,2),2,0)</f>
        <v>25.16</v>
      </c>
    </row>
    <row r="1225" spans="2:31" x14ac:dyDescent="0.25">
      <c r="B1225" s="2">
        <v>39300</v>
      </c>
      <c r="C1225">
        <f t="shared" ca="1" si="114"/>
        <v>0</v>
      </c>
      <c r="D1225">
        <f t="shared" ca="1" si="115"/>
        <v>3</v>
      </c>
      <c r="E1225">
        <f ca="1">IF($B1225&lt;VLOOKUP(E$6&amp;" Equity",Param,4,0),"",IFERROR(VLOOKUP($B1225,OFFSET(Input!$A$1,0,MATCH(Index!E$6&amp;" Equity",Input!$1:$1,0)-1,10000,2),2,0),E1224))</f>
        <v>96.75</v>
      </c>
      <c r="F1225" s="33">
        <v>87.29</v>
      </c>
      <c r="H1225">
        <f ca="1">IFERROR(VLOOKUP($B1225,OFFSET(Input!$A$1,0,MATCH(Index!H$6,Input!$1:$1,0)-1,10000,2),2,0),0)</f>
        <v>0</v>
      </c>
      <c r="I1225">
        <f ca="1">IFERROR(VLOOKUP($B1225,OFFSET(Input!$A$1,0,MATCH(Index!I$6,Input!$1:$1,0)-1,10000,2),2,0),0)</f>
        <v>0</v>
      </c>
      <c r="K1225">
        <f t="shared" ca="1" si="116"/>
        <v>65.826343621079317</v>
      </c>
      <c r="L1225" s="30">
        <f t="shared" ca="1" si="117"/>
        <v>72.86811086140159</v>
      </c>
      <c r="N1225">
        <f t="shared" ca="1" si="118"/>
        <v>-1.2395415284023894E-3</v>
      </c>
      <c r="O1225">
        <f t="shared" ca="1" si="119"/>
        <v>-6.9638959438729107E-3</v>
      </c>
      <c r="AE1225">
        <f ca="1">VLOOKUP($B1225,OFFSET(Input!$A$1,0,MATCH(Index!AE$6&amp;" Index",Input!$1:$1,0)-1,10000,2),2,0)</f>
        <v>22.94</v>
      </c>
    </row>
    <row r="1226" spans="2:31" x14ac:dyDescent="0.25">
      <c r="B1226" s="2">
        <v>39301</v>
      </c>
      <c r="C1226">
        <f t="shared" ca="1" si="114"/>
        <v>0</v>
      </c>
      <c r="D1226">
        <f t="shared" ca="1" si="115"/>
        <v>4</v>
      </c>
      <c r="E1226">
        <f ca="1">IF($B1226&lt;VLOOKUP(E$6&amp;" Equity",Param,4,0),"",IFERROR(VLOOKUP($B1226,OFFSET(Input!$A$1,0,MATCH(Index!E$6&amp;" Equity",Input!$1:$1,0)-1,10000,2),2,0),E1225))</f>
        <v>97.5</v>
      </c>
      <c r="F1226" s="33">
        <v>87.08</v>
      </c>
      <c r="H1226">
        <f ca="1">IFERROR(VLOOKUP($B1226,OFFSET(Input!$A$1,0,MATCH(Index!H$6,Input!$1:$1,0)-1,10000,2),2,0),0)</f>
        <v>0</v>
      </c>
      <c r="I1226">
        <f ca="1">IFERROR(VLOOKUP($B1226,OFFSET(Input!$A$1,0,MATCH(Index!I$6,Input!$1:$1,0)-1,10000,2),2,0),0)</f>
        <v>0</v>
      </c>
      <c r="K1226">
        <f t="shared" ca="1" si="116"/>
        <v>66.336625354576057</v>
      </c>
      <c r="L1226" s="30">
        <f t="shared" ca="1" si="117"/>
        <v>72.69280666526349</v>
      </c>
      <c r="N1226">
        <f t="shared" ca="1" si="118"/>
        <v>7.7220460939103185E-3</v>
      </c>
      <c r="O1226">
        <f t="shared" ca="1" si="119"/>
        <v>-2.4086723809117671E-3</v>
      </c>
      <c r="AE1226">
        <f ca="1">VLOOKUP($B1226,OFFSET(Input!$A$1,0,MATCH(Index!AE$6&amp;" Index",Input!$1:$1,0)-1,10000,2),2,0)</f>
        <v>21.56</v>
      </c>
    </row>
    <row r="1227" spans="2:31" x14ac:dyDescent="0.25">
      <c r="B1227" s="2">
        <v>39302</v>
      </c>
      <c r="C1227">
        <f t="shared" ca="1" si="114"/>
        <v>0</v>
      </c>
      <c r="D1227">
        <f t="shared" ca="1" si="115"/>
        <v>5</v>
      </c>
      <c r="E1227">
        <f ca="1">IF($B1227&lt;VLOOKUP(E$6&amp;" Equity",Param,4,0),"",IFERROR(VLOOKUP($B1227,OFFSET(Input!$A$1,0,MATCH(Index!E$6&amp;" Equity",Input!$1:$1,0)-1,10000,2),2,0),E1226))</f>
        <v>98.63</v>
      </c>
      <c r="F1227" s="33">
        <v>86.17</v>
      </c>
      <c r="H1227">
        <f ca="1">IFERROR(VLOOKUP($B1227,OFFSET(Input!$A$1,0,MATCH(Index!H$6,Input!$1:$1,0)-1,10000,2),2,0),0)</f>
        <v>0</v>
      </c>
      <c r="I1227">
        <f ca="1">IFERROR(VLOOKUP($B1227,OFFSET(Input!$A$1,0,MATCH(Index!I$6,Input!$1:$1,0)-1,10000,2),2,0),0)</f>
        <v>0</v>
      </c>
      <c r="K1227">
        <f t="shared" ca="1" si="116"/>
        <v>67.105449833044474</v>
      </c>
      <c r="L1227" s="30">
        <f t="shared" ca="1" si="117"/>
        <v>71.93315514866508</v>
      </c>
      <c r="N1227">
        <f t="shared" ca="1" si="118"/>
        <v>1.1523096962100699E-2</v>
      </c>
      <c r="O1227">
        <f t="shared" ca="1" si="119"/>
        <v>-1.0505147114671194E-2</v>
      </c>
      <c r="AE1227">
        <f ca="1">VLOOKUP($B1227,OFFSET(Input!$A$1,0,MATCH(Index!AE$6&amp;" Index",Input!$1:$1,0)-1,10000,2),2,0)</f>
        <v>21.45</v>
      </c>
    </row>
    <row r="1228" spans="2:31" x14ac:dyDescent="0.25">
      <c r="B1228" s="2">
        <v>39303</v>
      </c>
      <c r="C1228">
        <f t="shared" ca="1" si="114"/>
        <v>0</v>
      </c>
      <c r="D1228">
        <f t="shared" ca="1" si="115"/>
        <v>0</v>
      </c>
      <c r="E1228">
        <f ca="1">IF($B1228&lt;VLOOKUP(E$6&amp;" Equity",Param,4,0),"",IFERROR(VLOOKUP($B1228,OFFSET(Input!$A$1,0,MATCH(Index!E$6&amp;" Equity",Input!$1:$1,0)-1,10000,2),2,0),E1227))</f>
        <v>98.84</v>
      </c>
      <c r="F1228" s="33">
        <v>86.21</v>
      </c>
      <c r="H1228">
        <f ca="1">IFERROR(VLOOKUP($B1228,OFFSET(Input!$A$1,0,MATCH(Index!H$6,Input!$1:$1,0)-1,10000,2),2,0),0)</f>
        <v>0</v>
      </c>
      <c r="I1228">
        <f ca="1">IFERROR(VLOOKUP($B1228,OFFSET(Input!$A$1,0,MATCH(Index!I$6,Input!$1:$1,0)-1,10000,2),2,0),0)</f>
        <v>0</v>
      </c>
      <c r="K1228">
        <f t="shared" ca="1" si="116"/>
        <v>67.248328718423565</v>
      </c>
      <c r="L1228" s="30">
        <f t="shared" ca="1" si="117"/>
        <v>71.966546424119954</v>
      </c>
      <c r="N1228">
        <f t="shared" ca="1" si="118"/>
        <v>2.1269061545072633E-3</v>
      </c>
      <c r="O1228">
        <f t="shared" ca="1" si="119"/>
        <v>4.6409097015815743E-4</v>
      </c>
      <c r="AE1228">
        <f ca="1">VLOOKUP($B1228,OFFSET(Input!$A$1,0,MATCH(Index!AE$6&amp;" Index",Input!$1:$1,0)-1,10000,2),2,0)</f>
        <v>26.48</v>
      </c>
    </row>
    <row r="1229" spans="2:31" x14ac:dyDescent="0.25">
      <c r="B1229" s="2">
        <v>39304</v>
      </c>
      <c r="C1229">
        <f t="shared" ca="1" si="114"/>
        <v>0</v>
      </c>
      <c r="D1229">
        <f t="shared" ca="1" si="115"/>
        <v>0</v>
      </c>
      <c r="E1229">
        <f ca="1">IF($B1229&lt;VLOOKUP(E$6&amp;" Equity",Param,4,0),"",IFERROR(VLOOKUP($B1229,OFFSET(Input!$A$1,0,MATCH(Index!E$6&amp;" Equity",Input!$1:$1,0)-1,10000,2),2,0),E1228))</f>
        <v>98.33</v>
      </c>
      <c r="F1229" s="33">
        <v>86.06</v>
      </c>
      <c r="H1229">
        <f ca="1">IFERROR(VLOOKUP($B1229,OFFSET(Input!$A$1,0,MATCH(Index!H$6,Input!$1:$1,0)-1,10000,2),2,0),0)</f>
        <v>0</v>
      </c>
      <c r="I1229">
        <f ca="1">IFERROR(VLOOKUP($B1229,OFFSET(Input!$A$1,0,MATCH(Index!I$6,Input!$1:$1,0)-1,10000,2),2,0),0)</f>
        <v>0</v>
      </c>
      <c r="K1229">
        <f t="shared" ca="1" si="116"/>
        <v>66.901337139645776</v>
      </c>
      <c r="L1229" s="30">
        <f t="shared" ca="1" si="117"/>
        <v>71.841329141164181</v>
      </c>
      <c r="N1229">
        <f t="shared" ca="1" si="118"/>
        <v>-5.1732123283446145E-3</v>
      </c>
      <c r="O1229">
        <f t="shared" ca="1" si="119"/>
        <v>-1.7414528113799664E-3</v>
      </c>
      <c r="AE1229">
        <f ca="1">VLOOKUP($B1229,OFFSET(Input!$A$1,0,MATCH(Index!AE$6&amp;" Index",Input!$1:$1,0)-1,10000,2),2,0)</f>
        <v>28.3</v>
      </c>
    </row>
    <row r="1230" spans="2:31" x14ac:dyDescent="0.25">
      <c r="B1230" s="2">
        <v>39307</v>
      </c>
      <c r="C1230">
        <f t="shared" ca="1" si="114"/>
        <v>0</v>
      </c>
      <c r="D1230">
        <f t="shared" ca="1" si="115"/>
        <v>0</v>
      </c>
      <c r="E1230">
        <f ca="1">IF($B1230&lt;VLOOKUP(E$6&amp;" Equity",Param,4,0),"",IFERROR(VLOOKUP($B1230,OFFSET(Input!$A$1,0,MATCH(Index!E$6&amp;" Equity",Input!$1:$1,0)-1,10000,2),2,0),E1229))</f>
        <v>98.99</v>
      </c>
      <c r="F1230" s="33">
        <v>86.32</v>
      </c>
      <c r="H1230">
        <f ca="1">IFERROR(VLOOKUP($B1230,OFFSET(Input!$A$1,0,MATCH(Index!H$6,Input!$1:$1,0)-1,10000,2),2,0),0)</f>
        <v>0</v>
      </c>
      <c r="I1230">
        <f ca="1">IFERROR(VLOOKUP($B1230,OFFSET(Input!$A$1,0,MATCH(Index!I$6,Input!$1:$1,0)-1,10000,2),2,0),0)</f>
        <v>0</v>
      </c>
      <c r="K1230">
        <f t="shared" ca="1" si="116"/>
        <v>67.350385065122907</v>
      </c>
      <c r="L1230" s="30">
        <f t="shared" ca="1" si="117"/>
        <v>72.058372431620867</v>
      </c>
      <c r="N1230">
        <f t="shared" ca="1" si="118"/>
        <v>6.6896661396511617E-3</v>
      </c>
      <c r="O1230">
        <f t="shared" ca="1" si="119"/>
        <v>3.0165935394255057E-3</v>
      </c>
      <c r="AE1230">
        <f ca="1">VLOOKUP($B1230,OFFSET(Input!$A$1,0,MATCH(Index!AE$6&amp;" Index",Input!$1:$1,0)-1,10000,2),2,0)</f>
        <v>26.57</v>
      </c>
    </row>
    <row r="1231" spans="2:31" x14ac:dyDescent="0.25">
      <c r="B1231" s="2">
        <v>39308</v>
      </c>
      <c r="C1231">
        <f t="shared" ca="1" si="114"/>
        <v>0</v>
      </c>
      <c r="D1231">
        <f t="shared" ca="1" si="115"/>
        <v>0</v>
      </c>
      <c r="E1231">
        <f ca="1">IF($B1231&lt;VLOOKUP(E$6&amp;" Equity",Param,4,0),"",IFERROR(VLOOKUP($B1231,OFFSET(Input!$A$1,0,MATCH(Index!E$6&amp;" Equity",Input!$1:$1,0)-1,10000,2),2,0),E1230))</f>
        <v>98.8</v>
      </c>
      <c r="F1231" s="33">
        <v>86.6</v>
      </c>
      <c r="H1231">
        <f ca="1">IFERROR(VLOOKUP($B1231,OFFSET(Input!$A$1,0,MATCH(Index!H$6,Input!$1:$1,0)-1,10000,2),2,0),0)</f>
        <v>0</v>
      </c>
      <c r="I1231">
        <f ca="1">IFERROR(VLOOKUP($B1231,OFFSET(Input!$A$1,0,MATCH(Index!I$6,Input!$1:$1,0)-1,10000,2),2,0),0)</f>
        <v>0</v>
      </c>
      <c r="K1231">
        <f t="shared" ca="1" si="116"/>
        <v>67.221113692637076</v>
      </c>
      <c r="L1231" s="30">
        <f t="shared" ca="1" si="117"/>
        <v>72.292111359804991</v>
      </c>
      <c r="N1231">
        <f t="shared" ca="1" si="118"/>
        <v>-1.9212301778937101E-3</v>
      </c>
      <c r="O1231">
        <f t="shared" ca="1" si="119"/>
        <v>3.2384946185102757E-3</v>
      </c>
      <c r="AE1231">
        <f ca="1">VLOOKUP($B1231,OFFSET(Input!$A$1,0,MATCH(Index!AE$6&amp;" Index",Input!$1:$1,0)-1,10000,2),2,0)</f>
        <v>27.68</v>
      </c>
    </row>
    <row r="1232" spans="2:31" x14ac:dyDescent="0.25">
      <c r="B1232" s="2">
        <v>39309</v>
      </c>
      <c r="C1232">
        <f t="shared" ca="1" si="114"/>
        <v>0</v>
      </c>
      <c r="D1232">
        <f t="shared" ca="1" si="115"/>
        <v>0</v>
      </c>
      <c r="E1232">
        <f ca="1">IF($B1232&lt;VLOOKUP(E$6&amp;" Equity",Param,4,0),"",IFERROR(VLOOKUP($B1232,OFFSET(Input!$A$1,0,MATCH(Index!E$6&amp;" Equity",Input!$1:$1,0)-1,10000,2),2,0),E1231))</f>
        <v>98.92</v>
      </c>
      <c r="F1232" s="33">
        <v>86.34</v>
      </c>
      <c r="H1232">
        <f ca="1">IFERROR(VLOOKUP($B1232,OFFSET(Input!$A$1,0,MATCH(Index!H$6,Input!$1:$1,0)-1,10000,2),2,0),0)</f>
        <v>0</v>
      </c>
      <c r="I1232">
        <f ca="1">IFERROR(VLOOKUP($B1232,OFFSET(Input!$A$1,0,MATCH(Index!I$6,Input!$1:$1,0)-1,10000,2),2,0),0)</f>
        <v>0</v>
      </c>
      <c r="K1232">
        <f t="shared" ca="1" si="116"/>
        <v>67.302758769996558</v>
      </c>
      <c r="L1232" s="30">
        <f t="shared" ca="1" si="117"/>
        <v>72.075068069348305</v>
      </c>
      <c r="N1232">
        <f t="shared" ca="1" si="118"/>
        <v>1.2138378993934139E-3</v>
      </c>
      <c r="O1232">
        <f t="shared" ca="1" si="119"/>
        <v>-3.0068254410580354E-3</v>
      </c>
      <c r="AE1232">
        <f ca="1">VLOOKUP($B1232,OFFSET(Input!$A$1,0,MATCH(Index!AE$6&amp;" Index",Input!$1:$1,0)-1,10000,2),2,0)</f>
        <v>30.67</v>
      </c>
    </row>
    <row r="1233" spans="2:31" x14ac:dyDescent="0.25">
      <c r="B1233" s="2">
        <v>39310</v>
      </c>
      <c r="C1233">
        <f t="shared" ca="1" si="114"/>
        <v>0</v>
      </c>
      <c r="D1233">
        <f t="shared" ca="1" si="115"/>
        <v>0</v>
      </c>
      <c r="E1233">
        <f ca="1">IF($B1233&lt;VLOOKUP(E$6&amp;" Equity",Param,4,0),"",IFERROR(VLOOKUP($B1233,OFFSET(Input!$A$1,0,MATCH(Index!E$6&amp;" Equity",Input!$1:$1,0)-1,10000,2),2,0),E1232))</f>
        <v>98.7</v>
      </c>
      <c r="F1233" s="33">
        <v>87.14</v>
      </c>
      <c r="H1233">
        <f ca="1">IFERROR(VLOOKUP($B1233,OFFSET(Input!$A$1,0,MATCH(Index!H$6,Input!$1:$1,0)-1,10000,2),2,0),0)</f>
        <v>0</v>
      </c>
      <c r="I1233">
        <f ca="1">IFERROR(VLOOKUP($B1233,OFFSET(Input!$A$1,0,MATCH(Index!I$6,Input!$1:$1,0)-1,10000,2),2,0),0)</f>
        <v>0</v>
      </c>
      <c r="K1233">
        <f t="shared" ca="1" si="116"/>
        <v>67.153076128170852</v>
      </c>
      <c r="L1233" s="30">
        <f t="shared" ca="1" si="117"/>
        <v>72.742893578445802</v>
      </c>
      <c r="N1233">
        <f t="shared" ca="1" si="118"/>
        <v>-2.2264962137795298E-3</v>
      </c>
      <c r="O1233">
        <f t="shared" ca="1" si="119"/>
        <v>9.2230305619645809E-3</v>
      </c>
      <c r="AE1233">
        <f ca="1">VLOOKUP($B1233,OFFSET(Input!$A$1,0,MATCH(Index!AE$6&amp;" Index",Input!$1:$1,0)-1,10000,2),2,0)</f>
        <v>30.83</v>
      </c>
    </row>
    <row r="1234" spans="2:31" x14ac:dyDescent="0.25">
      <c r="B1234" s="2">
        <v>39311</v>
      </c>
      <c r="C1234">
        <f t="shared" ca="1" si="114"/>
        <v>0</v>
      </c>
      <c r="D1234">
        <f t="shared" ca="1" si="115"/>
        <v>0</v>
      </c>
      <c r="E1234">
        <f ca="1">IF($B1234&lt;VLOOKUP(E$6&amp;" Equity",Param,4,0),"",IFERROR(VLOOKUP($B1234,OFFSET(Input!$A$1,0,MATCH(Index!E$6&amp;" Equity",Input!$1:$1,0)-1,10000,2),2,0),E1233))</f>
        <v>99.7</v>
      </c>
      <c r="F1234" s="33">
        <v>86.79</v>
      </c>
      <c r="H1234">
        <f ca="1">IFERROR(VLOOKUP($B1234,OFFSET(Input!$A$1,0,MATCH(Index!H$6,Input!$1:$1,0)-1,10000,2),2,0),0)</f>
        <v>0</v>
      </c>
      <c r="I1234">
        <f ca="1">IFERROR(VLOOKUP($B1234,OFFSET(Input!$A$1,0,MATCH(Index!I$6,Input!$1:$1,0)-1,10000,2),2,0),0)</f>
        <v>0</v>
      </c>
      <c r="K1234">
        <f t="shared" ca="1" si="116"/>
        <v>67.833451772833172</v>
      </c>
      <c r="L1234" s="30">
        <f t="shared" ca="1" si="117"/>
        <v>72.450719918215654</v>
      </c>
      <c r="N1234">
        <f t="shared" ca="1" si="118"/>
        <v>1.0080730528356729E-2</v>
      </c>
      <c r="O1234">
        <f t="shared" ca="1" si="119"/>
        <v>-4.0246130331424677E-3</v>
      </c>
      <c r="AE1234">
        <f ca="1">VLOOKUP($B1234,OFFSET(Input!$A$1,0,MATCH(Index!AE$6&amp;" Index",Input!$1:$1,0)-1,10000,2),2,0)</f>
        <v>29.99</v>
      </c>
    </row>
    <row r="1235" spans="2:31" x14ac:dyDescent="0.25">
      <c r="B1235" s="2">
        <v>39314</v>
      </c>
      <c r="C1235">
        <f t="shared" ca="1" si="114"/>
        <v>0</v>
      </c>
      <c r="D1235">
        <f t="shared" ca="1" si="115"/>
        <v>0</v>
      </c>
      <c r="E1235">
        <f ca="1">IF($B1235&lt;VLOOKUP(E$6&amp;" Equity",Param,4,0),"",IFERROR(VLOOKUP($B1235,OFFSET(Input!$A$1,0,MATCH(Index!E$6&amp;" Equity",Input!$1:$1,0)-1,10000,2),2,0),E1234))</f>
        <v>98.75</v>
      </c>
      <c r="F1235" s="33">
        <v>86.87</v>
      </c>
      <c r="H1235">
        <f ca="1">IFERROR(VLOOKUP($B1235,OFFSET(Input!$A$1,0,MATCH(Index!H$6,Input!$1:$1,0)-1,10000,2),2,0),0)</f>
        <v>0</v>
      </c>
      <c r="I1235">
        <f ca="1">IFERROR(VLOOKUP($B1235,OFFSET(Input!$A$1,0,MATCH(Index!I$6,Input!$1:$1,0)-1,10000,2),2,0),0)</f>
        <v>0</v>
      </c>
      <c r="K1235">
        <f t="shared" ca="1" si="116"/>
        <v>67.187094910403971</v>
      </c>
      <c r="L1235" s="30">
        <f t="shared" ca="1" si="117"/>
        <v>72.517502469125404</v>
      </c>
      <c r="N1235">
        <f t="shared" ca="1" si="118"/>
        <v>-9.5742731865613596E-3</v>
      </c>
      <c r="O1235">
        <f t="shared" ca="1" si="119"/>
        <v>9.2134061567580297E-4</v>
      </c>
      <c r="AE1235">
        <f ca="1">VLOOKUP($B1235,OFFSET(Input!$A$1,0,MATCH(Index!AE$6&amp;" Index",Input!$1:$1,0)-1,10000,2),2,0)</f>
        <v>26.33</v>
      </c>
    </row>
    <row r="1236" spans="2:31" x14ac:dyDescent="0.25">
      <c r="B1236" s="2">
        <v>39315</v>
      </c>
      <c r="C1236">
        <f t="shared" ca="1" si="114"/>
        <v>0</v>
      </c>
      <c r="D1236">
        <f t="shared" ca="1" si="115"/>
        <v>0</v>
      </c>
      <c r="E1236">
        <f ca="1">IF($B1236&lt;VLOOKUP(E$6&amp;" Equity",Param,4,0),"",IFERROR(VLOOKUP($B1236,OFFSET(Input!$A$1,0,MATCH(Index!E$6&amp;" Equity",Input!$1:$1,0)-1,10000,2),2,0),E1235))</f>
        <v>98.38</v>
      </c>
      <c r="F1236" s="33">
        <v>87.3</v>
      </c>
      <c r="H1236">
        <f ca="1">IFERROR(VLOOKUP($B1236,OFFSET(Input!$A$1,0,MATCH(Index!H$6,Input!$1:$1,0)-1,10000,2),2,0),0)</f>
        <v>0</v>
      </c>
      <c r="I1236">
        <f ca="1">IFERROR(VLOOKUP($B1236,OFFSET(Input!$A$1,0,MATCH(Index!I$6,Input!$1:$1,0)-1,10000,2),2,0),0)</f>
        <v>0</v>
      </c>
      <c r="K1236">
        <f t="shared" ca="1" si="116"/>
        <v>66.935355921878909</v>
      </c>
      <c r="L1236" s="30">
        <f t="shared" ca="1" si="117"/>
        <v>72.876458680265301</v>
      </c>
      <c r="N1236">
        <f t="shared" ca="1" si="118"/>
        <v>-3.7538724140375231E-3</v>
      </c>
      <c r="O1236">
        <f t="shared" ca="1" si="119"/>
        <v>4.9377145737272993E-3</v>
      </c>
      <c r="AE1236">
        <f ca="1">VLOOKUP($B1236,OFFSET(Input!$A$1,0,MATCH(Index!AE$6&amp;" Index",Input!$1:$1,0)-1,10000,2),2,0)</f>
        <v>25.25</v>
      </c>
    </row>
    <row r="1237" spans="2:31" x14ac:dyDescent="0.25">
      <c r="B1237" s="2">
        <v>39316</v>
      </c>
      <c r="C1237">
        <f t="shared" ca="1" si="114"/>
        <v>0</v>
      </c>
      <c r="D1237">
        <f t="shared" ca="1" si="115"/>
        <v>0</v>
      </c>
      <c r="E1237">
        <f ca="1">IF($B1237&lt;VLOOKUP(E$6&amp;" Equity",Param,4,0),"",IFERROR(VLOOKUP($B1237,OFFSET(Input!$A$1,0,MATCH(Index!E$6&amp;" Equity",Input!$1:$1,0)-1,10000,2),2,0),E1236))</f>
        <v>99</v>
      </c>
      <c r="F1237" s="33">
        <v>87.12</v>
      </c>
      <c r="H1237">
        <f ca="1">IFERROR(VLOOKUP($B1237,OFFSET(Input!$A$1,0,MATCH(Index!H$6,Input!$1:$1,0)-1,10000,2),2,0),0)</f>
        <v>0</v>
      </c>
      <c r="I1237">
        <f ca="1">IFERROR(VLOOKUP($B1237,OFFSET(Input!$A$1,0,MATCH(Index!I$6,Input!$1:$1,0)-1,10000,2),2,0),0)</f>
        <v>0</v>
      </c>
      <c r="K1237">
        <f t="shared" ca="1" si="116"/>
        <v>67.357188821569551</v>
      </c>
      <c r="L1237" s="30">
        <f t="shared" ca="1" si="117"/>
        <v>72.726197940718365</v>
      </c>
      <c r="N1237">
        <f t="shared" ca="1" si="118"/>
        <v>6.2823187673962154E-3</v>
      </c>
      <c r="O1237">
        <f t="shared" ca="1" si="119"/>
        <v>-2.0639842208514825E-3</v>
      </c>
      <c r="AE1237">
        <f ca="1">VLOOKUP($B1237,OFFSET(Input!$A$1,0,MATCH(Index!AE$6&amp;" Index",Input!$1:$1,0)-1,10000,2),2,0)</f>
        <v>22.89</v>
      </c>
    </row>
    <row r="1238" spans="2:31" x14ac:dyDescent="0.25">
      <c r="B1238" s="2">
        <v>39317</v>
      </c>
      <c r="C1238">
        <f t="shared" ca="1" si="114"/>
        <v>0</v>
      </c>
      <c r="D1238">
        <f t="shared" ca="1" si="115"/>
        <v>0</v>
      </c>
      <c r="E1238">
        <f ca="1">IF($B1238&lt;VLOOKUP(E$6&amp;" Equity",Param,4,0),"",IFERROR(VLOOKUP($B1238,OFFSET(Input!$A$1,0,MATCH(Index!E$6&amp;" Equity",Input!$1:$1,0)-1,10000,2),2,0),E1237))</f>
        <v>99.6</v>
      </c>
      <c r="F1238" s="33">
        <v>87.48</v>
      </c>
      <c r="H1238">
        <f ca="1">IFERROR(VLOOKUP($B1238,OFFSET(Input!$A$1,0,MATCH(Index!H$6,Input!$1:$1,0)-1,10000,2),2,0),0)</f>
        <v>0</v>
      </c>
      <c r="I1238">
        <f ca="1">IFERROR(VLOOKUP($B1238,OFFSET(Input!$A$1,0,MATCH(Index!I$6,Input!$1:$1,0)-1,10000,2),2,0),0)</f>
        <v>0</v>
      </c>
      <c r="K1238">
        <f t="shared" ca="1" si="116"/>
        <v>67.765414208366948</v>
      </c>
      <c r="L1238" s="30">
        <f t="shared" ca="1" si="117"/>
        <v>73.026719419812252</v>
      </c>
      <c r="N1238">
        <f t="shared" ca="1" si="118"/>
        <v>6.0423144559626617E-3</v>
      </c>
      <c r="O1238">
        <f t="shared" ca="1" si="119"/>
        <v>4.1237171838621562E-3</v>
      </c>
      <c r="AE1238">
        <f ca="1">VLOOKUP($B1238,OFFSET(Input!$A$1,0,MATCH(Index!AE$6&amp;" Index",Input!$1:$1,0)-1,10000,2),2,0)</f>
        <v>22.62</v>
      </c>
    </row>
    <row r="1239" spans="2:31" x14ac:dyDescent="0.25">
      <c r="B1239" s="2">
        <v>39318</v>
      </c>
      <c r="C1239">
        <f t="shared" ca="1" si="114"/>
        <v>0</v>
      </c>
      <c r="D1239">
        <f t="shared" ca="1" si="115"/>
        <v>0</v>
      </c>
      <c r="E1239">
        <f ca="1">IF($B1239&lt;VLOOKUP(E$6&amp;" Equity",Param,4,0),"",IFERROR(VLOOKUP($B1239,OFFSET(Input!$A$1,0,MATCH(Index!E$6&amp;" Equity",Input!$1:$1,0)-1,10000,2),2,0),E1238))</f>
        <v>99.8</v>
      </c>
      <c r="F1239" s="33">
        <v>87.92</v>
      </c>
      <c r="H1239">
        <f ca="1">IFERROR(VLOOKUP($B1239,OFFSET(Input!$A$1,0,MATCH(Index!H$6,Input!$1:$1,0)-1,10000,2),2,0),0)</f>
        <v>0</v>
      </c>
      <c r="I1239">
        <f ca="1">IFERROR(VLOOKUP($B1239,OFFSET(Input!$A$1,0,MATCH(Index!I$6,Input!$1:$1,0)-1,10000,2),2,0),0)</f>
        <v>0</v>
      </c>
      <c r="K1239">
        <f t="shared" ca="1" si="116"/>
        <v>67.901489337299409</v>
      </c>
      <c r="L1239" s="30">
        <f t="shared" ca="1" si="117"/>
        <v>73.394023449815876</v>
      </c>
      <c r="N1239">
        <f t="shared" ca="1" si="118"/>
        <v>2.006018726865766E-3</v>
      </c>
      <c r="O1239">
        <f t="shared" ca="1" si="119"/>
        <v>5.0171142867987484E-3</v>
      </c>
      <c r="AE1239">
        <f ca="1">VLOOKUP($B1239,OFFSET(Input!$A$1,0,MATCH(Index!AE$6&amp;" Index",Input!$1:$1,0)-1,10000,2),2,0)</f>
        <v>20.72</v>
      </c>
    </row>
    <row r="1240" spans="2:31" x14ac:dyDescent="0.25">
      <c r="B1240" s="2">
        <v>39321</v>
      </c>
      <c r="C1240">
        <f t="shared" ca="1" si="114"/>
        <v>0</v>
      </c>
      <c r="D1240">
        <f t="shared" ca="1" si="115"/>
        <v>0</v>
      </c>
      <c r="E1240">
        <f ca="1">IF($B1240&lt;VLOOKUP(E$6&amp;" Equity",Param,4,0),"",IFERROR(VLOOKUP($B1240,OFFSET(Input!$A$1,0,MATCH(Index!E$6&amp;" Equity",Input!$1:$1,0)-1,10000,2),2,0),E1239))</f>
        <v>100.5</v>
      </c>
      <c r="F1240" s="33">
        <v>88.48</v>
      </c>
      <c r="H1240">
        <f ca="1">IFERROR(VLOOKUP($B1240,OFFSET(Input!$A$1,0,MATCH(Index!H$6,Input!$1:$1,0)-1,10000,2),2,0),0)</f>
        <v>0</v>
      </c>
      <c r="I1240">
        <f ca="1">IFERROR(VLOOKUP($B1240,OFFSET(Input!$A$1,0,MATCH(Index!I$6,Input!$1:$1,0)-1,10000,2),2,0),0)</f>
        <v>0</v>
      </c>
      <c r="K1240">
        <f t="shared" ca="1" si="116"/>
        <v>68.37775228856303</v>
      </c>
      <c r="L1240" s="30">
        <f t="shared" ca="1" si="117"/>
        <v>73.861501306184124</v>
      </c>
      <c r="N1240">
        <f t="shared" ca="1" si="118"/>
        <v>6.9895441817121031E-3</v>
      </c>
      <c r="O1240">
        <f t="shared" ca="1" si="119"/>
        <v>6.3492276786587445E-3</v>
      </c>
      <c r="AE1240">
        <f ca="1">VLOOKUP($B1240,OFFSET(Input!$A$1,0,MATCH(Index!AE$6&amp;" Index",Input!$1:$1,0)-1,10000,2),2,0)</f>
        <v>22.72</v>
      </c>
    </row>
    <row r="1241" spans="2:31" x14ac:dyDescent="0.25">
      <c r="B1241" s="2">
        <v>39322</v>
      </c>
      <c r="C1241">
        <f t="shared" ca="1" si="114"/>
        <v>0</v>
      </c>
      <c r="D1241">
        <f t="shared" ca="1" si="115"/>
        <v>0</v>
      </c>
      <c r="E1241">
        <f ca="1">IF($B1241&lt;VLOOKUP(E$6&amp;" Equity",Param,4,0),"",IFERROR(VLOOKUP($B1241,OFFSET(Input!$A$1,0,MATCH(Index!E$6&amp;" Equity",Input!$1:$1,0)-1,10000,2),2,0),E1240))</f>
        <v>100.7</v>
      </c>
      <c r="F1241" s="33">
        <v>88.46</v>
      </c>
      <c r="H1241">
        <f ca="1">IFERROR(VLOOKUP($B1241,OFFSET(Input!$A$1,0,MATCH(Index!H$6,Input!$1:$1,0)-1,10000,2),2,0),0)</f>
        <v>0</v>
      </c>
      <c r="I1241">
        <f ca="1">IFERROR(VLOOKUP($B1241,OFFSET(Input!$A$1,0,MATCH(Index!I$6,Input!$1:$1,0)-1,10000,2),2,0),0)</f>
        <v>0</v>
      </c>
      <c r="K1241">
        <f t="shared" ca="1" si="116"/>
        <v>68.513827417495492</v>
      </c>
      <c r="L1241" s="30">
        <f t="shared" ca="1" si="117"/>
        <v>73.844805668456672</v>
      </c>
      <c r="N1241">
        <f t="shared" ca="1" si="118"/>
        <v>1.9880722253861152E-3</v>
      </c>
      <c r="O1241">
        <f t="shared" ca="1" si="119"/>
        <v>-2.2606533384411247E-4</v>
      </c>
      <c r="AE1241">
        <f ca="1">VLOOKUP($B1241,OFFSET(Input!$A$1,0,MATCH(Index!AE$6&amp;" Index",Input!$1:$1,0)-1,10000,2),2,0)</f>
        <v>26.3</v>
      </c>
    </row>
    <row r="1242" spans="2:31" x14ac:dyDescent="0.25">
      <c r="B1242" s="2">
        <v>39323</v>
      </c>
      <c r="C1242">
        <f t="shared" ca="1" si="114"/>
        <v>0</v>
      </c>
      <c r="D1242">
        <f t="shared" ca="1" si="115"/>
        <v>0</v>
      </c>
      <c r="E1242">
        <f ca="1">IF($B1242&lt;VLOOKUP(E$6&amp;" Equity",Param,4,0),"",IFERROR(VLOOKUP($B1242,OFFSET(Input!$A$1,0,MATCH(Index!E$6&amp;" Equity",Input!$1:$1,0)-1,10000,2),2,0),E1241))</f>
        <v>100.55</v>
      </c>
      <c r="F1242" s="33">
        <v>88.22</v>
      </c>
      <c r="H1242">
        <f ca="1">IFERROR(VLOOKUP($B1242,OFFSET(Input!$A$1,0,MATCH(Index!H$6,Input!$1:$1,0)-1,10000,2),2,0),0)</f>
        <v>0</v>
      </c>
      <c r="I1242">
        <f ca="1">IFERROR(VLOOKUP($B1242,OFFSET(Input!$A$1,0,MATCH(Index!I$6,Input!$1:$1,0)-1,10000,2),2,0),0)</f>
        <v>0</v>
      </c>
      <c r="K1242">
        <f t="shared" ca="1" si="116"/>
        <v>68.411771070796149</v>
      </c>
      <c r="L1242" s="30">
        <f t="shared" ca="1" si="117"/>
        <v>73.644458015727423</v>
      </c>
      <c r="N1242">
        <f t="shared" ca="1" si="118"/>
        <v>-1.4906835058554628E-3</v>
      </c>
      <c r="O1242">
        <f t="shared" ca="1" si="119"/>
        <v>-2.7167777633870195E-3</v>
      </c>
      <c r="AE1242">
        <f ca="1">VLOOKUP($B1242,OFFSET(Input!$A$1,0,MATCH(Index!AE$6&amp;" Index",Input!$1:$1,0)-1,10000,2),2,0)</f>
        <v>23.81</v>
      </c>
    </row>
    <row r="1243" spans="2:31" x14ac:dyDescent="0.25">
      <c r="B1243" s="2">
        <v>39324</v>
      </c>
      <c r="C1243">
        <f t="shared" ca="1" si="114"/>
        <v>0</v>
      </c>
      <c r="D1243">
        <f t="shared" ca="1" si="115"/>
        <v>0</v>
      </c>
      <c r="E1243">
        <f ca="1">IF($B1243&lt;VLOOKUP(E$6&amp;" Equity",Param,4,0),"",IFERROR(VLOOKUP($B1243,OFFSET(Input!$A$1,0,MATCH(Index!E$6&amp;" Equity",Input!$1:$1,0)-1,10000,2),2,0),E1242))</f>
        <v>100.3</v>
      </c>
      <c r="F1243" s="33">
        <v>88.79</v>
      </c>
      <c r="H1243">
        <f ca="1">IFERROR(VLOOKUP($B1243,OFFSET(Input!$A$1,0,MATCH(Index!H$6,Input!$1:$1,0)-1,10000,2),2,0),0)</f>
        <v>0</v>
      </c>
      <c r="I1243">
        <f ca="1">IFERROR(VLOOKUP($B1243,OFFSET(Input!$A$1,0,MATCH(Index!I$6,Input!$1:$1,0)-1,10000,2),2,0),0)</f>
        <v>0</v>
      </c>
      <c r="K1243">
        <f t="shared" ca="1" si="116"/>
        <v>68.241677159630569</v>
      </c>
      <c r="L1243" s="30">
        <f t="shared" ca="1" si="117"/>
        <v>74.120283690959411</v>
      </c>
      <c r="N1243">
        <f t="shared" ca="1" si="118"/>
        <v>-2.4894212507711889E-3</v>
      </c>
      <c r="O1243">
        <f t="shared" ca="1" si="119"/>
        <v>6.4403363674419064E-3</v>
      </c>
      <c r="AE1243">
        <f ca="1">VLOOKUP($B1243,OFFSET(Input!$A$1,0,MATCH(Index!AE$6&amp;" Index",Input!$1:$1,0)-1,10000,2),2,0)</f>
        <v>25.06</v>
      </c>
    </row>
    <row r="1244" spans="2:31" x14ac:dyDescent="0.25">
      <c r="B1244" s="2">
        <v>39325</v>
      </c>
      <c r="C1244">
        <f t="shared" ca="1" si="114"/>
        <v>0</v>
      </c>
      <c r="D1244">
        <f t="shared" ca="1" si="115"/>
        <v>0</v>
      </c>
      <c r="E1244">
        <f ca="1">IF($B1244&lt;VLOOKUP(E$6&amp;" Equity",Param,4,0),"",IFERROR(VLOOKUP($B1244,OFFSET(Input!$A$1,0,MATCH(Index!E$6&amp;" Equity",Input!$1:$1,0)-1,10000,2),2,0),E1243))</f>
        <v>101.59</v>
      </c>
      <c r="F1244" s="33">
        <v>88.88</v>
      </c>
      <c r="H1244">
        <f ca="1">IFERROR(VLOOKUP($B1244,OFFSET(Input!$A$1,0,MATCH(Index!H$6,Input!$1:$1,0)-1,10000,2),2,0),0)</f>
        <v>0</v>
      </c>
      <c r="I1244">
        <f ca="1">IFERROR(VLOOKUP($B1244,OFFSET(Input!$A$1,0,MATCH(Index!I$6,Input!$1:$1,0)-1,10000,2),2,0),0)</f>
        <v>0</v>
      </c>
      <c r="K1244">
        <f t="shared" ca="1" si="116"/>
        <v>69.119361741244958</v>
      </c>
      <c r="L1244" s="30">
        <f t="shared" ca="1" si="117"/>
        <v>74.195414060732858</v>
      </c>
      <c r="N1244">
        <f t="shared" ca="1" si="118"/>
        <v>1.277941013556376E-2</v>
      </c>
      <c r="O1244">
        <f t="shared" ca="1" si="119"/>
        <v>1.0131142871389125E-3</v>
      </c>
      <c r="AE1244">
        <f ca="1">VLOOKUP($B1244,OFFSET(Input!$A$1,0,MATCH(Index!AE$6&amp;" Index",Input!$1:$1,0)-1,10000,2),2,0)</f>
        <v>23.38</v>
      </c>
    </row>
    <row r="1245" spans="2:31" x14ac:dyDescent="0.25">
      <c r="B1245" s="2">
        <v>39329</v>
      </c>
      <c r="C1245">
        <f t="shared" ca="1" si="114"/>
        <v>1</v>
      </c>
      <c r="D1245">
        <f t="shared" ca="1" si="115"/>
        <v>0</v>
      </c>
      <c r="E1245">
        <f ca="1">IF($B1245&lt;VLOOKUP(E$6&amp;" Equity",Param,4,0),"",IFERROR(VLOOKUP($B1245,OFFSET(Input!$A$1,0,MATCH(Index!E$6&amp;" Equity",Input!$1:$1,0)-1,10000,2),2,0),E1244))</f>
        <v>101.75</v>
      </c>
      <c r="F1245" s="33">
        <v>88.56</v>
      </c>
      <c r="H1245">
        <f ca="1">IFERROR(VLOOKUP($B1245,OFFSET(Input!$A$1,0,MATCH(Index!H$6,Input!$1:$1,0)-1,10000,2),2,0),0)</f>
        <v>0.62289700000000003</v>
      </c>
      <c r="I1245">
        <f ca="1">IFERROR(VLOOKUP($B1245,OFFSET(Input!$A$1,0,MATCH(Index!I$6,Input!$1:$1,0)-1,10000,2),2,0),0)</f>
        <v>0.36178700000000003</v>
      </c>
      <c r="K1245">
        <f t="shared" ca="1" si="116"/>
        <v>69.652025792324153</v>
      </c>
      <c r="L1245" s="30">
        <f t="shared" ca="1" si="117"/>
        <v>74.230297091418691</v>
      </c>
      <c r="N1245">
        <f t="shared" ca="1" si="118"/>
        <v>7.6768947342454544E-3</v>
      </c>
      <c r="O1245">
        <f t="shared" ca="1" si="119"/>
        <v>4.700402788344357E-4</v>
      </c>
      <c r="AE1245">
        <f ca="1">VLOOKUP($B1245,OFFSET(Input!$A$1,0,MATCH(Index!AE$6&amp;" Index",Input!$1:$1,0)-1,10000,2),2,0)</f>
        <v>22.78</v>
      </c>
    </row>
    <row r="1246" spans="2:31" x14ac:dyDescent="0.25">
      <c r="B1246" s="2">
        <v>39330</v>
      </c>
      <c r="C1246">
        <f t="shared" ca="1" si="114"/>
        <v>0</v>
      </c>
      <c r="D1246">
        <f t="shared" ca="1" si="115"/>
        <v>1</v>
      </c>
      <c r="E1246">
        <f ca="1">IF($B1246&lt;VLOOKUP(E$6&amp;" Equity",Param,4,0),"",IFERROR(VLOOKUP($B1246,OFFSET(Input!$A$1,0,MATCH(Index!E$6&amp;" Equity",Input!$1:$1,0)-1,10000,2),2,0),E1245))</f>
        <v>101.79</v>
      </c>
      <c r="F1246" s="33">
        <v>89.27</v>
      </c>
      <c r="H1246">
        <f ca="1">IFERROR(VLOOKUP($B1246,OFFSET(Input!$A$1,0,MATCH(Index!H$6,Input!$1:$1,0)-1,10000,2),2,0),0)</f>
        <v>0</v>
      </c>
      <c r="I1246">
        <f ca="1">IFERROR(VLOOKUP($B1246,OFFSET(Input!$A$1,0,MATCH(Index!I$6,Input!$1:$1,0)-1,10000,2),2,0),0)</f>
        <v>0</v>
      </c>
      <c r="K1246">
        <f t="shared" ca="1" si="116"/>
        <v>69.679407424085269</v>
      </c>
      <c r="L1246" s="30">
        <f t="shared" ca="1" si="117"/>
        <v>74.82541352022298</v>
      </c>
      <c r="N1246">
        <f t="shared" ca="1" si="118"/>
        <v>3.9304314154415632E-4</v>
      </c>
      <c r="O1246">
        <f t="shared" ca="1" si="119"/>
        <v>7.9851967908892672E-3</v>
      </c>
      <c r="AE1246">
        <f ca="1">VLOOKUP($B1246,OFFSET(Input!$A$1,0,MATCH(Index!AE$6&amp;" Index",Input!$1:$1,0)-1,10000,2),2,0)</f>
        <v>24.58</v>
      </c>
    </row>
    <row r="1247" spans="2:31" x14ac:dyDescent="0.25">
      <c r="B1247" s="2">
        <v>39331</v>
      </c>
      <c r="C1247">
        <f t="shared" ca="1" si="114"/>
        <v>0</v>
      </c>
      <c r="D1247">
        <f t="shared" ca="1" si="115"/>
        <v>2</v>
      </c>
      <c r="E1247">
        <f ca="1">IF($B1247&lt;VLOOKUP(E$6&amp;" Equity",Param,4,0),"",IFERROR(VLOOKUP($B1247,OFFSET(Input!$A$1,0,MATCH(Index!E$6&amp;" Equity",Input!$1:$1,0)-1,10000,2),2,0),E1246))</f>
        <v>101.6</v>
      </c>
      <c r="F1247" s="33">
        <v>89.04</v>
      </c>
      <c r="H1247">
        <f ca="1">IFERROR(VLOOKUP($B1247,OFFSET(Input!$A$1,0,MATCH(Index!H$6,Input!$1:$1,0)-1,10000,2),2,0),0)</f>
        <v>0</v>
      </c>
      <c r="I1247">
        <f ca="1">IFERROR(VLOOKUP($B1247,OFFSET(Input!$A$1,0,MATCH(Index!I$6,Input!$1:$1,0)-1,10000,2),2,0),0)</f>
        <v>0</v>
      </c>
      <c r="K1247">
        <f t="shared" ca="1" si="116"/>
        <v>69.549344673219991</v>
      </c>
      <c r="L1247" s="30">
        <f t="shared" ca="1" si="117"/>
        <v>74.632629324976534</v>
      </c>
      <c r="N1247">
        <f t="shared" ca="1" si="118"/>
        <v>-1.8683323198670477E-3</v>
      </c>
      <c r="O1247">
        <f t="shared" ca="1" si="119"/>
        <v>-2.5797782239811175E-3</v>
      </c>
      <c r="AE1247">
        <f ca="1">VLOOKUP($B1247,OFFSET(Input!$A$1,0,MATCH(Index!AE$6&amp;" Index",Input!$1:$1,0)-1,10000,2),2,0)</f>
        <v>23.99</v>
      </c>
    </row>
    <row r="1248" spans="2:31" x14ac:dyDescent="0.25">
      <c r="B1248" s="2">
        <v>39332</v>
      </c>
      <c r="C1248">
        <f t="shared" ca="1" si="114"/>
        <v>0</v>
      </c>
      <c r="D1248">
        <f t="shared" ca="1" si="115"/>
        <v>3</v>
      </c>
      <c r="E1248">
        <f ca="1">IF($B1248&lt;VLOOKUP(E$6&amp;" Equity",Param,4,0),"",IFERROR(VLOOKUP($B1248,OFFSET(Input!$A$1,0,MATCH(Index!E$6&amp;" Equity",Input!$1:$1,0)-1,10000,2),2,0),E1247))</f>
        <v>100.55</v>
      </c>
      <c r="F1248" s="33">
        <v>90.33</v>
      </c>
      <c r="H1248">
        <f ca="1">IFERROR(VLOOKUP($B1248,OFFSET(Input!$A$1,0,MATCH(Index!H$6,Input!$1:$1,0)-1,10000,2),2,0),0)</f>
        <v>0</v>
      </c>
      <c r="I1248">
        <f ca="1">IFERROR(VLOOKUP($B1248,OFFSET(Input!$A$1,0,MATCH(Index!I$6,Input!$1:$1,0)-1,10000,2),2,0),0)</f>
        <v>0</v>
      </c>
      <c r="K1248">
        <f t="shared" ca="1" si="116"/>
        <v>68.830576839490845</v>
      </c>
      <c r="L1248" s="30">
        <f t="shared" ca="1" si="117"/>
        <v>75.71389720266319</v>
      </c>
      <c r="N1248">
        <f t="shared" ca="1" si="118"/>
        <v>-1.0388418925720445E-2</v>
      </c>
      <c r="O1248">
        <f t="shared" ca="1" si="119"/>
        <v>1.4383924194462725E-2</v>
      </c>
      <c r="AE1248">
        <f ca="1">VLOOKUP($B1248,OFFSET(Input!$A$1,0,MATCH(Index!AE$6&amp;" Index",Input!$1:$1,0)-1,10000,2),2,0)</f>
        <v>26.23</v>
      </c>
    </row>
    <row r="1249" spans="2:31" x14ac:dyDescent="0.25">
      <c r="B1249" s="2">
        <v>39335</v>
      </c>
      <c r="C1249">
        <f t="shared" ca="1" si="114"/>
        <v>0</v>
      </c>
      <c r="D1249">
        <f t="shared" ca="1" si="115"/>
        <v>4</v>
      </c>
      <c r="E1249">
        <f ca="1">IF($B1249&lt;VLOOKUP(E$6&amp;" Equity",Param,4,0),"",IFERROR(VLOOKUP($B1249,OFFSET(Input!$A$1,0,MATCH(Index!E$6&amp;" Equity",Input!$1:$1,0)-1,10000,2),2,0),E1248))</f>
        <v>101</v>
      </c>
      <c r="F1249" s="33">
        <v>91</v>
      </c>
      <c r="H1249">
        <f ca="1">IFERROR(VLOOKUP($B1249,OFFSET(Input!$A$1,0,MATCH(Index!H$6,Input!$1:$1,0)-1,10000,2),2,0),0)</f>
        <v>0</v>
      </c>
      <c r="I1249">
        <f ca="1">IFERROR(VLOOKUP($B1249,OFFSET(Input!$A$1,0,MATCH(Index!I$6,Input!$1:$1,0)-1,10000,2),2,0),0)</f>
        <v>0</v>
      </c>
      <c r="K1249">
        <f t="shared" ca="1" si="116"/>
        <v>69.138620196803345</v>
      </c>
      <c r="L1249" s="30">
        <f t="shared" ca="1" si="117"/>
        <v>76.275485945337664</v>
      </c>
      <c r="N1249">
        <f t="shared" ca="1" si="118"/>
        <v>4.465400622598455E-3</v>
      </c>
      <c r="O1249">
        <f t="shared" ca="1" si="119"/>
        <v>7.3898753550980037E-3</v>
      </c>
      <c r="AE1249">
        <f ca="1">VLOOKUP($B1249,OFFSET(Input!$A$1,0,MATCH(Index!AE$6&amp;" Index",Input!$1:$1,0)-1,10000,2),2,0)</f>
        <v>27.38</v>
      </c>
    </row>
    <row r="1250" spans="2:31" x14ac:dyDescent="0.25">
      <c r="B1250" s="2">
        <v>39336</v>
      </c>
      <c r="C1250">
        <f t="shared" ca="1" si="114"/>
        <v>0</v>
      </c>
      <c r="D1250">
        <f t="shared" ca="1" si="115"/>
        <v>5</v>
      </c>
      <c r="E1250">
        <f ca="1">IF($B1250&lt;VLOOKUP(E$6&amp;" Equity",Param,4,0),"",IFERROR(VLOOKUP($B1250,OFFSET(Input!$A$1,0,MATCH(Index!E$6&amp;" Equity",Input!$1:$1,0)-1,10000,2),2,0),E1249))</f>
        <v>101.83</v>
      </c>
      <c r="F1250" s="33">
        <v>90.93</v>
      </c>
      <c r="H1250">
        <f ca="1">IFERROR(VLOOKUP($B1250,OFFSET(Input!$A$1,0,MATCH(Index!H$6,Input!$1:$1,0)-1,10000,2),2,0),0)</f>
        <v>0</v>
      </c>
      <c r="I1250">
        <f ca="1">IFERROR(VLOOKUP($B1250,OFFSET(Input!$A$1,0,MATCH(Index!I$6,Input!$1:$1,0)-1,10000,2),2,0),0)</f>
        <v>0</v>
      </c>
      <c r="K1250">
        <f t="shared" ca="1" si="116"/>
        <v>69.706789055846386</v>
      </c>
      <c r="L1250" s="30">
        <f t="shared" ca="1" si="117"/>
        <v>76.21681249461048</v>
      </c>
      <c r="N1250">
        <f t="shared" ca="1" si="118"/>
        <v>8.184239342314617E-3</v>
      </c>
      <c r="O1250">
        <f t="shared" ca="1" si="119"/>
        <v>-7.6952677902854098E-4</v>
      </c>
      <c r="AE1250">
        <f ca="1">VLOOKUP($B1250,OFFSET(Input!$A$1,0,MATCH(Index!AE$6&amp;" Index",Input!$1:$1,0)-1,10000,2),2,0)</f>
        <v>25.27</v>
      </c>
    </row>
    <row r="1251" spans="2:31" x14ac:dyDescent="0.25">
      <c r="B1251" s="2">
        <v>39337</v>
      </c>
      <c r="C1251">
        <f t="shared" ca="1" si="114"/>
        <v>0</v>
      </c>
      <c r="D1251">
        <f t="shared" ca="1" si="115"/>
        <v>0</v>
      </c>
      <c r="E1251">
        <f ca="1">IF($B1251&lt;VLOOKUP(E$6&amp;" Equity",Param,4,0),"",IFERROR(VLOOKUP($B1251,OFFSET(Input!$A$1,0,MATCH(Index!E$6&amp;" Equity",Input!$1:$1,0)-1,10000,2),2,0),E1250))</f>
        <v>101.8</v>
      </c>
      <c r="F1251" s="33">
        <v>90.59</v>
      </c>
      <c r="H1251">
        <f ca="1">IFERROR(VLOOKUP($B1251,OFFSET(Input!$A$1,0,MATCH(Index!H$6,Input!$1:$1,0)-1,10000,2),2,0),0)</f>
        <v>0</v>
      </c>
      <c r="I1251">
        <f ca="1">IFERROR(VLOOKUP($B1251,OFFSET(Input!$A$1,0,MATCH(Index!I$6,Input!$1:$1,0)-1,10000,2),2,0),0)</f>
        <v>0</v>
      </c>
      <c r="K1251">
        <f t="shared" ca="1" si="116"/>
        <v>69.686252832025545</v>
      </c>
      <c r="L1251" s="30">
        <f t="shared" ca="1" si="117"/>
        <v>75.93182716250702</v>
      </c>
      <c r="N1251">
        <f t="shared" ca="1" si="118"/>
        <v>-2.9465206715182225E-4</v>
      </c>
      <c r="O1251">
        <f t="shared" ca="1" si="119"/>
        <v>-3.7461480566250544E-3</v>
      </c>
      <c r="AE1251">
        <f ca="1">VLOOKUP($B1251,OFFSET(Input!$A$1,0,MATCH(Index!AE$6&amp;" Index",Input!$1:$1,0)-1,10000,2),2,0)</f>
        <v>24.96</v>
      </c>
    </row>
    <row r="1252" spans="2:31" x14ac:dyDescent="0.25">
      <c r="B1252" s="2">
        <v>39338</v>
      </c>
      <c r="C1252">
        <f t="shared" ca="1" si="114"/>
        <v>0</v>
      </c>
      <c r="D1252">
        <f t="shared" ca="1" si="115"/>
        <v>0</v>
      </c>
      <c r="E1252">
        <f ca="1">IF($B1252&lt;VLOOKUP(E$6&amp;" Equity",Param,4,0),"",IFERROR(VLOOKUP($B1252,OFFSET(Input!$A$1,0,MATCH(Index!E$6&amp;" Equity",Input!$1:$1,0)-1,10000,2),2,0),E1251))</f>
        <v>101.93</v>
      </c>
      <c r="F1252" s="33">
        <v>89.78</v>
      </c>
      <c r="H1252">
        <f ca="1">IFERROR(VLOOKUP($B1252,OFFSET(Input!$A$1,0,MATCH(Index!H$6,Input!$1:$1,0)-1,10000,2),2,0),0)</f>
        <v>0</v>
      </c>
      <c r="I1252">
        <f ca="1">IFERROR(VLOOKUP($B1252,OFFSET(Input!$A$1,0,MATCH(Index!I$6,Input!$1:$1,0)-1,10000,2),2,0),0)</f>
        <v>0</v>
      </c>
      <c r="K1252">
        <f t="shared" ca="1" si="116"/>
        <v>69.775243135249156</v>
      </c>
      <c r="L1252" s="30">
        <f t="shared" ca="1" si="117"/>
        <v>75.252891518378192</v>
      </c>
      <c r="N1252">
        <f t="shared" ca="1" si="118"/>
        <v>1.2761990638990677E-3</v>
      </c>
      <c r="O1252">
        <f t="shared" ca="1" si="119"/>
        <v>-8.9815983274102902E-3</v>
      </c>
      <c r="AE1252">
        <f ca="1">VLOOKUP($B1252,OFFSET(Input!$A$1,0,MATCH(Index!AE$6&amp;" Index",Input!$1:$1,0)-1,10000,2),2,0)</f>
        <v>24.76</v>
      </c>
    </row>
    <row r="1253" spans="2:31" x14ac:dyDescent="0.25">
      <c r="B1253" s="2">
        <v>39339</v>
      </c>
      <c r="C1253">
        <f t="shared" ca="1" si="114"/>
        <v>0</v>
      </c>
      <c r="D1253">
        <f t="shared" ca="1" si="115"/>
        <v>0</v>
      </c>
      <c r="E1253">
        <f ca="1">IF($B1253&lt;VLOOKUP(E$6&amp;" Equity",Param,4,0),"",IFERROR(VLOOKUP($B1253,OFFSET(Input!$A$1,0,MATCH(Index!E$6&amp;" Equity",Input!$1:$1,0)-1,10000,2),2,0),E1252))</f>
        <v>102.89</v>
      </c>
      <c r="F1253" s="33">
        <v>89.91</v>
      </c>
      <c r="H1253">
        <f ca="1">IFERROR(VLOOKUP($B1253,OFFSET(Input!$A$1,0,MATCH(Index!H$6,Input!$1:$1,0)-1,10000,2),2,0),0)</f>
        <v>0</v>
      </c>
      <c r="I1253">
        <f ca="1">IFERROR(VLOOKUP($B1253,OFFSET(Input!$A$1,0,MATCH(Index!I$6,Input!$1:$1,0)-1,10000,2),2,0),0)</f>
        <v>0</v>
      </c>
      <c r="K1253">
        <f t="shared" ca="1" si="116"/>
        <v>70.432402297515793</v>
      </c>
      <c r="L1253" s="30">
        <f t="shared" ca="1" si="117"/>
        <v>75.361856498300099</v>
      </c>
      <c r="N1253">
        <f t="shared" ca="1" si="118"/>
        <v>9.3741532073973958E-3</v>
      </c>
      <c r="O1253">
        <f t="shared" ca="1" si="119"/>
        <v>1.4469366428954652E-3</v>
      </c>
      <c r="AE1253">
        <f ca="1">VLOOKUP($B1253,OFFSET(Input!$A$1,0,MATCH(Index!AE$6&amp;" Index",Input!$1:$1,0)-1,10000,2),2,0)</f>
        <v>24.92</v>
      </c>
    </row>
    <row r="1254" spans="2:31" x14ac:dyDescent="0.25">
      <c r="B1254" s="2">
        <v>39342</v>
      </c>
      <c r="C1254">
        <f t="shared" ca="1" si="114"/>
        <v>0</v>
      </c>
      <c r="D1254">
        <f t="shared" ca="1" si="115"/>
        <v>0</v>
      </c>
      <c r="E1254">
        <f ca="1">IF($B1254&lt;VLOOKUP(E$6&amp;" Equity",Param,4,0),"",IFERROR(VLOOKUP($B1254,OFFSET(Input!$A$1,0,MATCH(Index!E$6&amp;" Equity",Input!$1:$1,0)-1,10000,2),2,0),E1253))</f>
        <v>103.36</v>
      </c>
      <c r="F1254" s="33">
        <v>90.34</v>
      </c>
      <c r="H1254">
        <f ca="1">IFERROR(VLOOKUP($B1254,OFFSET(Input!$A$1,0,MATCH(Index!H$6,Input!$1:$1,0)-1,10000,2),2,0),0)</f>
        <v>0</v>
      </c>
      <c r="I1254">
        <f ca="1">IFERROR(VLOOKUP($B1254,OFFSET(Input!$A$1,0,MATCH(Index!I$6,Input!$1:$1,0)-1,10000,2),2,0),0)</f>
        <v>0</v>
      </c>
      <c r="K1254">
        <f t="shared" ca="1" si="116"/>
        <v>70.754136470708829</v>
      </c>
      <c r="L1254" s="30">
        <f t="shared" ca="1" si="117"/>
        <v>75.722279124195651</v>
      </c>
      <c r="N1254">
        <f t="shared" ca="1" si="118"/>
        <v>4.5575836465728123E-3</v>
      </c>
      <c r="O1254">
        <f t="shared" ca="1" si="119"/>
        <v>4.7711602297766465E-3</v>
      </c>
      <c r="AE1254">
        <f ca="1">VLOOKUP($B1254,OFFSET(Input!$A$1,0,MATCH(Index!AE$6&amp;" Index",Input!$1:$1,0)-1,10000,2),2,0)</f>
        <v>26.48</v>
      </c>
    </row>
    <row r="1255" spans="2:31" x14ac:dyDescent="0.25">
      <c r="B1255" s="2">
        <v>39343</v>
      </c>
      <c r="C1255">
        <f t="shared" ca="1" si="114"/>
        <v>0</v>
      </c>
      <c r="D1255">
        <f t="shared" ca="1" si="115"/>
        <v>0</v>
      </c>
      <c r="E1255">
        <f ca="1">IF($B1255&lt;VLOOKUP(E$6&amp;" Equity",Param,4,0),"",IFERROR(VLOOKUP($B1255,OFFSET(Input!$A$1,0,MATCH(Index!E$6&amp;" Equity",Input!$1:$1,0)-1,10000,2),2,0),E1254))</f>
        <v>104.28</v>
      </c>
      <c r="F1255" s="33">
        <v>89.66</v>
      </c>
      <c r="H1255">
        <f ca="1">IFERROR(VLOOKUP($B1255,OFFSET(Input!$A$1,0,MATCH(Index!H$6,Input!$1:$1,0)-1,10000,2),2,0),0)</f>
        <v>0</v>
      </c>
      <c r="I1255">
        <f ca="1">IFERROR(VLOOKUP($B1255,OFFSET(Input!$A$1,0,MATCH(Index!I$6,Input!$1:$1,0)-1,10000,2),2,0),0)</f>
        <v>0</v>
      </c>
      <c r="K1255">
        <f t="shared" ca="1" si="116"/>
        <v>71.383914001214364</v>
      </c>
      <c r="L1255" s="30">
        <f t="shared" ca="1" si="117"/>
        <v>75.152308459988731</v>
      </c>
      <c r="N1255">
        <f t="shared" ca="1" si="118"/>
        <v>8.8615490310092523E-3</v>
      </c>
      <c r="O1255">
        <f t="shared" ca="1" si="119"/>
        <v>-7.5555914991647048E-3</v>
      </c>
      <c r="AE1255">
        <f ca="1">VLOOKUP($B1255,OFFSET(Input!$A$1,0,MATCH(Index!AE$6&amp;" Index",Input!$1:$1,0)-1,10000,2),2,0)</f>
        <v>20.350000000000001</v>
      </c>
    </row>
    <row r="1256" spans="2:31" x14ac:dyDescent="0.25">
      <c r="B1256" s="2">
        <v>39344</v>
      </c>
      <c r="C1256">
        <f t="shared" ca="1" si="114"/>
        <v>0</v>
      </c>
      <c r="D1256">
        <f t="shared" ca="1" si="115"/>
        <v>0</v>
      </c>
      <c r="E1256">
        <f ca="1">IF($B1256&lt;VLOOKUP(E$6&amp;" Equity",Param,4,0),"",IFERROR(VLOOKUP($B1256,OFFSET(Input!$A$1,0,MATCH(Index!E$6&amp;" Equity",Input!$1:$1,0)-1,10000,2),2,0),E1255))</f>
        <v>106.09</v>
      </c>
      <c r="F1256" s="33">
        <v>88.83</v>
      </c>
      <c r="H1256">
        <f ca="1">IFERROR(VLOOKUP($B1256,OFFSET(Input!$A$1,0,MATCH(Index!H$6,Input!$1:$1,0)-1,10000,2),2,0),0)</f>
        <v>0</v>
      </c>
      <c r="I1256">
        <f ca="1">IFERROR(VLOOKUP($B1256,OFFSET(Input!$A$1,0,MATCH(Index!I$6,Input!$1:$1,0)-1,10000,2),2,0),0)</f>
        <v>0</v>
      </c>
      <c r="K1256">
        <f t="shared" ca="1" si="116"/>
        <v>72.622932838404608</v>
      </c>
      <c r="L1256" s="30">
        <f t="shared" ca="1" si="117"/>
        <v>74.456608972794996</v>
      </c>
      <c r="N1256">
        <f t="shared" ca="1" si="118"/>
        <v>1.7208201405879277E-2</v>
      </c>
      <c r="O1256">
        <f t="shared" ca="1" si="119"/>
        <v>-9.3003079456838028E-3</v>
      </c>
      <c r="AE1256">
        <f ca="1">VLOOKUP($B1256,OFFSET(Input!$A$1,0,MATCH(Index!AE$6&amp;" Index",Input!$1:$1,0)-1,10000,2),2,0)</f>
        <v>20.03</v>
      </c>
    </row>
    <row r="1257" spans="2:31" x14ac:dyDescent="0.25">
      <c r="B1257" s="2">
        <v>39345</v>
      </c>
      <c r="C1257">
        <f t="shared" ca="1" si="114"/>
        <v>0</v>
      </c>
      <c r="D1257">
        <f t="shared" ca="1" si="115"/>
        <v>0</v>
      </c>
      <c r="E1257">
        <f ca="1">IF($B1257&lt;VLOOKUP(E$6&amp;" Equity",Param,4,0),"",IFERROR(VLOOKUP($B1257,OFFSET(Input!$A$1,0,MATCH(Index!E$6&amp;" Equity",Input!$1:$1,0)-1,10000,2),2,0),E1256))</f>
        <v>104.3</v>
      </c>
      <c r="F1257" s="33">
        <v>87.21</v>
      </c>
      <c r="H1257">
        <f ca="1">IFERROR(VLOOKUP($B1257,OFFSET(Input!$A$1,0,MATCH(Index!H$6,Input!$1:$1,0)-1,10000,2),2,0),0)</f>
        <v>0</v>
      </c>
      <c r="I1257">
        <f ca="1">IFERROR(VLOOKUP($B1257,OFFSET(Input!$A$1,0,MATCH(Index!I$6,Input!$1:$1,0)-1,10000,2),2,0),0)</f>
        <v>0</v>
      </c>
      <c r="K1257">
        <f t="shared" ca="1" si="116"/>
        <v>71.397604817094916</v>
      </c>
      <c r="L1257" s="30">
        <f t="shared" ca="1" si="117"/>
        <v>73.098737684537326</v>
      </c>
      <c r="N1257">
        <f t="shared" ca="1" si="118"/>
        <v>-1.701642846445351E-2</v>
      </c>
      <c r="O1257">
        <f t="shared" ca="1" si="119"/>
        <v>-1.8405427542715524E-2</v>
      </c>
      <c r="AE1257">
        <f ca="1">VLOOKUP($B1257,OFFSET(Input!$A$1,0,MATCH(Index!AE$6&amp;" Index",Input!$1:$1,0)-1,10000,2),2,0)</f>
        <v>20.45</v>
      </c>
    </row>
    <row r="1258" spans="2:31" x14ac:dyDescent="0.25">
      <c r="B1258" s="2">
        <v>39346</v>
      </c>
      <c r="C1258">
        <f t="shared" ca="1" si="114"/>
        <v>0</v>
      </c>
      <c r="D1258">
        <f t="shared" ca="1" si="115"/>
        <v>0</v>
      </c>
      <c r="E1258">
        <f ca="1">IF($B1258&lt;VLOOKUP(E$6&amp;" Equity",Param,4,0),"",IFERROR(VLOOKUP($B1258,OFFSET(Input!$A$1,0,MATCH(Index!E$6&amp;" Equity",Input!$1:$1,0)-1,10000,2),2,0),E1257))</f>
        <v>103.75</v>
      </c>
      <c r="F1258" s="33">
        <v>87.89</v>
      </c>
      <c r="H1258">
        <f ca="1">IFERROR(VLOOKUP($B1258,OFFSET(Input!$A$1,0,MATCH(Index!H$6,Input!$1:$1,0)-1,10000,2),2,0),0)</f>
        <v>0</v>
      </c>
      <c r="I1258">
        <f ca="1">IFERROR(VLOOKUP($B1258,OFFSET(Input!$A$1,0,MATCH(Index!I$6,Input!$1:$1,0)-1,10000,2),2,0),0)</f>
        <v>0</v>
      </c>
      <c r="K1258">
        <f t="shared" ca="1" si="116"/>
        <v>71.021107380379647</v>
      </c>
      <c r="L1258" s="30">
        <f t="shared" ca="1" si="117"/>
        <v>73.668708348744246</v>
      </c>
      <c r="N1258">
        <f t="shared" ca="1" si="118"/>
        <v>-5.287202895919163E-3</v>
      </c>
      <c r="O1258">
        <f t="shared" ca="1" si="119"/>
        <v>7.7670293376595964E-3</v>
      </c>
      <c r="AE1258">
        <f ca="1">VLOOKUP($B1258,OFFSET(Input!$A$1,0,MATCH(Index!AE$6&amp;" Index",Input!$1:$1,0)-1,10000,2),2,0)</f>
        <v>19</v>
      </c>
    </row>
    <row r="1259" spans="2:31" x14ac:dyDescent="0.25">
      <c r="B1259" s="2">
        <v>39349</v>
      </c>
      <c r="C1259">
        <f t="shared" ca="1" si="114"/>
        <v>0</v>
      </c>
      <c r="D1259">
        <f t="shared" ca="1" si="115"/>
        <v>0</v>
      </c>
      <c r="E1259">
        <f ca="1">IF($B1259&lt;VLOOKUP(E$6&amp;" Equity",Param,4,0),"",IFERROR(VLOOKUP($B1259,OFFSET(Input!$A$1,0,MATCH(Index!E$6&amp;" Equity",Input!$1:$1,0)-1,10000,2),2,0),E1258))</f>
        <v>104.45</v>
      </c>
      <c r="F1259" s="33">
        <v>88.14</v>
      </c>
      <c r="H1259">
        <f ca="1">IFERROR(VLOOKUP($B1259,OFFSET(Input!$A$1,0,MATCH(Index!H$6,Input!$1:$1,0)-1,10000,2),2,0),0)</f>
        <v>0</v>
      </c>
      <c r="I1259">
        <f ca="1">IFERROR(VLOOKUP($B1259,OFFSET(Input!$A$1,0,MATCH(Index!I$6,Input!$1:$1,0)-1,10000,2),2,0),0)</f>
        <v>0</v>
      </c>
      <c r="K1259">
        <f t="shared" ca="1" si="116"/>
        <v>71.500285936199077</v>
      </c>
      <c r="L1259" s="30">
        <f t="shared" ca="1" si="117"/>
        <v>73.878256387055615</v>
      </c>
      <c r="N1259">
        <f t="shared" ca="1" si="118"/>
        <v>6.7243288917670559E-3</v>
      </c>
      <c r="O1259">
        <f t="shared" ca="1" si="119"/>
        <v>2.840426837287021E-3</v>
      </c>
      <c r="AE1259">
        <f ca="1">VLOOKUP($B1259,OFFSET(Input!$A$1,0,MATCH(Index!AE$6&amp;" Index",Input!$1:$1,0)-1,10000,2),2,0)</f>
        <v>19.37</v>
      </c>
    </row>
    <row r="1260" spans="2:31" x14ac:dyDescent="0.25">
      <c r="B1260" s="2">
        <v>39350</v>
      </c>
      <c r="C1260">
        <f t="shared" ca="1" si="114"/>
        <v>0</v>
      </c>
      <c r="D1260">
        <f t="shared" ca="1" si="115"/>
        <v>0</v>
      </c>
      <c r="E1260">
        <f ca="1">IF($B1260&lt;VLOOKUP(E$6&amp;" Equity",Param,4,0),"",IFERROR(VLOOKUP($B1260,OFFSET(Input!$A$1,0,MATCH(Index!E$6&amp;" Equity",Input!$1:$1,0)-1,10000,2),2,0),E1259))</f>
        <v>104.7</v>
      </c>
      <c r="F1260" s="33">
        <v>87.83</v>
      </c>
      <c r="H1260">
        <f ca="1">IFERROR(VLOOKUP($B1260,OFFSET(Input!$A$1,0,MATCH(Index!H$6,Input!$1:$1,0)-1,10000,2),2,0),0)</f>
        <v>0</v>
      </c>
      <c r="I1260">
        <f ca="1">IFERROR(VLOOKUP($B1260,OFFSET(Input!$A$1,0,MATCH(Index!I$6,Input!$1:$1,0)-1,10000,2),2,0),0)</f>
        <v>0</v>
      </c>
      <c r="K1260">
        <f t="shared" ca="1" si="116"/>
        <v>71.671421134706009</v>
      </c>
      <c r="L1260" s="30">
        <f t="shared" ca="1" si="117"/>
        <v>73.618416819549523</v>
      </c>
      <c r="N1260">
        <f t="shared" ca="1" si="118"/>
        <v>2.3906298739163672E-3</v>
      </c>
      <c r="O1260">
        <f t="shared" ca="1" si="119"/>
        <v>-3.5233314848148942E-3</v>
      </c>
      <c r="AE1260">
        <f ca="1">VLOOKUP($B1260,OFFSET(Input!$A$1,0,MATCH(Index!AE$6&amp;" Index",Input!$1:$1,0)-1,10000,2),2,0)</f>
        <v>18.600000000000001</v>
      </c>
    </row>
    <row r="1261" spans="2:31" x14ac:dyDescent="0.25">
      <c r="B1261" s="2">
        <v>39351</v>
      </c>
      <c r="C1261">
        <f t="shared" ca="1" si="114"/>
        <v>0</v>
      </c>
      <c r="D1261">
        <f t="shared" ca="1" si="115"/>
        <v>0</v>
      </c>
      <c r="E1261">
        <f ca="1">IF($B1261&lt;VLOOKUP(E$6&amp;" Equity",Param,4,0),"",IFERROR(VLOOKUP($B1261,OFFSET(Input!$A$1,0,MATCH(Index!E$6&amp;" Equity",Input!$1:$1,0)-1,10000,2),2,0),E1260))</f>
        <v>104.32</v>
      </c>
      <c r="F1261" s="33">
        <v>87.91</v>
      </c>
      <c r="H1261">
        <f ca="1">IFERROR(VLOOKUP($B1261,OFFSET(Input!$A$1,0,MATCH(Index!H$6,Input!$1:$1,0)-1,10000,2),2,0),0)</f>
        <v>0</v>
      </c>
      <c r="I1261">
        <f ca="1">IFERROR(VLOOKUP($B1261,OFFSET(Input!$A$1,0,MATCH(Index!I$6,Input!$1:$1,0)-1,10000,2),2,0),0)</f>
        <v>0</v>
      </c>
      <c r="K1261">
        <f t="shared" ca="1" si="116"/>
        <v>71.411295632975452</v>
      </c>
      <c r="L1261" s="30">
        <f t="shared" ca="1" si="117"/>
        <v>73.685472191809168</v>
      </c>
      <c r="N1261">
        <f t="shared" ca="1" si="118"/>
        <v>-3.6360196981484595E-3</v>
      </c>
      <c r="O1261">
        <f t="shared" ca="1" si="119"/>
        <v>9.104359340612214E-4</v>
      </c>
      <c r="AE1261">
        <f ca="1">VLOOKUP($B1261,OFFSET(Input!$A$1,0,MATCH(Index!AE$6&amp;" Index",Input!$1:$1,0)-1,10000,2),2,0)</f>
        <v>17.63</v>
      </c>
    </row>
    <row r="1262" spans="2:31" x14ac:dyDescent="0.25">
      <c r="B1262" s="2">
        <v>39352</v>
      </c>
      <c r="C1262">
        <f t="shared" ca="1" si="114"/>
        <v>0</v>
      </c>
      <c r="D1262">
        <f t="shared" ca="1" si="115"/>
        <v>0</v>
      </c>
      <c r="E1262">
        <f ca="1">IF($B1262&lt;VLOOKUP(E$6&amp;" Equity",Param,4,0),"",IFERROR(VLOOKUP($B1262,OFFSET(Input!$A$1,0,MATCH(Index!E$6&amp;" Equity",Input!$1:$1,0)-1,10000,2),2,0),E1261))</f>
        <v>104</v>
      </c>
      <c r="F1262" s="33">
        <v>88.52</v>
      </c>
      <c r="H1262">
        <f ca="1">IFERROR(VLOOKUP($B1262,OFFSET(Input!$A$1,0,MATCH(Index!H$6,Input!$1:$1,0)-1,10000,2),2,0),0)</f>
        <v>0</v>
      </c>
      <c r="I1262">
        <f ca="1">IFERROR(VLOOKUP($B1262,OFFSET(Input!$A$1,0,MATCH(Index!I$6,Input!$1:$1,0)-1,10000,2),2,0),0)</f>
        <v>0</v>
      </c>
      <c r="K1262">
        <f t="shared" ca="1" si="116"/>
        <v>71.192242578886578</v>
      </c>
      <c r="L1262" s="30">
        <f t="shared" ca="1" si="117"/>
        <v>74.196769405288904</v>
      </c>
      <c r="N1262">
        <f t="shared" ca="1" si="118"/>
        <v>-3.0721990369700289E-3</v>
      </c>
      <c r="O1262">
        <f t="shared" ca="1" si="119"/>
        <v>6.9149513197616849E-3</v>
      </c>
      <c r="AE1262">
        <f ca="1">VLOOKUP($B1262,OFFSET(Input!$A$1,0,MATCH(Index!AE$6&amp;" Index",Input!$1:$1,0)-1,10000,2),2,0)</f>
        <v>17</v>
      </c>
    </row>
    <row r="1263" spans="2:31" x14ac:dyDescent="0.25">
      <c r="B1263" s="2">
        <v>39353</v>
      </c>
      <c r="C1263">
        <f t="shared" ca="1" si="114"/>
        <v>0</v>
      </c>
      <c r="D1263">
        <f t="shared" ca="1" si="115"/>
        <v>0</v>
      </c>
      <c r="E1263">
        <f ca="1">IF($B1263&lt;VLOOKUP(E$6&amp;" Equity",Param,4,0),"",IFERROR(VLOOKUP($B1263,OFFSET(Input!$A$1,0,MATCH(Index!E$6&amp;" Equity",Input!$1:$1,0)-1,10000,2),2,0),E1262))</f>
        <v>104</v>
      </c>
      <c r="F1263" s="33">
        <v>88.72</v>
      </c>
      <c r="H1263">
        <f ca="1">IFERROR(VLOOKUP($B1263,OFFSET(Input!$A$1,0,MATCH(Index!H$6,Input!$1:$1,0)-1,10000,2),2,0),0)</f>
        <v>0</v>
      </c>
      <c r="I1263">
        <f ca="1">IFERROR(VLOOKUP($B1263,OFFSET(Input!$A$1,0,MATCH(Index!I$6,Input!$1:$1,0)-1,10000,2),2,0),0)</f>
        <v>0</v>
      </c>
      <c r="K1263">
        <f t="shared" ca="1" si="116"/>
        <v>71.192242578886578</v>
      </c>
      <c r="L1263" s="30">
        <f t="shared" ca="1" si="117"/>
        <v>74.36440783593801</v>
      </c>
      <c r="N1263">
        <f t="shared" ca="1" si="118"/>
        <v>0</v>
      </c>
      <c r="O1263">
        <f t="shared" ca="1" si="119"/>
        <v>2.2568278592628092E-3</v>
      </c>
      <c r="AE1263">
        <f ca="1">VLOOKUP($B1263,OFFSET(Input!$A$1,0,MATCH(Index!AE$6&amp;" Index",Input!$1:$1,0)-1,10000,2),2,0)</f>
        <v>18</v>
      </c>
    </row>
    <row r="1264" spans="2:31" x14ac:dyDescent="0.25">
      <c r="B1264" s="2">
        <v>39356</v>
      </c>
      <c r="C1264">
        <f t="shared" ca="1" si="114"/>
        <v>1</v>
      </c>
      <c r="D1264">
        <f t="shared" ca="1" si="115"/>
        <v>0</v>
      </c>
      <c r="E1264">
        <f ca="1">IF($B1264&lt;VLOOKUP(E$6&amp;" Equity",Param,4,0),"",IFERROR(VLOOKUP($B1264,OFFSET(Input!$A$1,0,MATCH(Index!E$6&amp;" Equity",Input!$1:$1,0)-1,10000,2),2,0),E1263))</f>
        <v>103.75</v>
      </c>
      <c r="F1264" s="33">
        <v>88.88</v>
      </c>
      <c r="H1264">
        <f ca="1">IFERROR(VLOOKUP($B1264,OFFSET(Input!$A$1,0,MATCH(Index!H$6,Input!$1:$1,0)-1,10000,2),2,0),0)</f>
        <v>0.64524400000000004</v>
      </c>
      <c r="I1264">
        <f ca="1">IFERROR(VLOOKUP($B1264,OFFSET(Input!$A$1,0,MATCH(Index!I$6,Input!$1:$1,0)-1,10000,2),2,0),0)</f>
        <v>0.34475899999999998</v>
      </c>
      <c r="K1264">
        <f t="shared" ca="1" si="116"/>
        <v>71.462803220481291</v>
      </c>
      <c r="L1264" s="30">
        <f t="shared" ca="1" si="117"/>
        <v>74.787492869018024</v>
      </c>
      <c r="N1264">
        <f t="shared" ca="1" si="118"/>
        <v>3.7932197139242882E-3</v>
      </c>
      <c r="O1264">
        <f t="shared" ca="1" si="119"/>
        <v>5.6732252937595094E-3</v>
      </c>
      <c r="AE1264">
        <f ca="1">VLOOKUP($B1264,OFFSET(Input!$A$1,0,MATCH(Index!AE$6&amp;" Index",Input!$1:$1,0)-1,10000,2),2,0)</f>
        <v>17.84</v>
      </c>
    </row>
    <row r="1265" spans="2:31" x14ac:dyDescent="0.25">
      <c r="B1265" s="2">
        <v>39357</v>
      </c>
      <c r="C1265">
        <f t="shared" ca="1" si="114"/>
        <v>0</v>
      </c>
      <c r="D1265">
        <f t="shared" ca="1" si="115"/>
        <v>1</v>
      </c>
      <c r="E1265">
        <f ca="1">IF($B1265&lt;VLOOKUP(E$6&amp;" Equity",Param,4,0),"",IFERROR(VLOOKUP($B1265,OFFSET(Input!$A$1,0,MATCH(Index!E$6&amp;" Equity",Input!$1:$1,0)-1,10000,2),2,0),E1264))</f>
        <v>103.95</v>
      </c>
      <c r="F1265" s="33">
        <v>89.16</v>
      </c>
      <c r="H1265">
        <f ca="1">IFERROR(VLOOKUP($B1265,OFFSET(Input!$A$1,0,MATCH(Index!H$6,Input!$1:$1,0)-1,10000,2),2,0),0)</f>
        <v>0</v>
      </c>
      <c r="I1265">
        <f ca="1">IFERROR(VLOOKUP($B1265,OFFSET(Input!$A$1,0,MATCH(Index!I$6,Input!$1:$1,0)-1,10000,2),2,0),0)</f>
        <v>0</v>
      </c>
      <c r="K1265">
        <f t="shared" ca="1" si="116"/>
        <v>71.60056284114728</v>
      </c>
      <c r="L1265" s="30">
        <f t="shared" ca="1" si="117"/>
        <v>75.023097031971716</v>
      </c>
      <c r="N1265">
        <f t="shared" ca="1" si="118"/>
        <v>1.9258551932142657E-3</v>
      </c>
      <c r="O1265">
        <f t="shared" ca="1" si="119"/>
        <v>3.1453631862934945E-3</v>
      </c>
      <c r="AE1265">
        <f ca="1">VLOOKUP($B1265,OFFSET(Input!$A$1,0,MATCH(Index!AE$6&amp;" Index",Input!$1:$1,0)-1,10000,2),2,0)</f>
        <v>18.489999999999998</v>
      </c>
    </row>
    <row r="1266" spans="2:31" x14ac:dyDescent="0.25">
      <c r="B1266" s="2">
        <v>39358</v>
      </c>
      <c r="C1266">
        <f t="shared" ca="1" si="114"/>
        <v>0</v>
      </c>
      <c r="D1266">
        <f t="shared" ca="1" si="115"/>
        <v>2</v>
      </c>
      <c r="E1266">
        <f ca="1">IF($B1266&lt;VLOOKUP(E$6&amp;" Equity",Param,4,0),"",IFERROR(VLOOKUP($B1266,OFFSET(Input!$A$1,0,MATCH(Index!E$6&amp;" Equity",Input!$1:$1,0)-1,10000,2),2,0),E1265))</f>
        <v>103.75</v>
      </c>
      <c r="F1266" s="33">
        <v>88.9</v>
      </c>
      <c r="H1266">
        <f ca="1">IFERROR(VLOOKUP($B1266,OFFSET(Input!$A$1,0,MATCH(Index!H$6,Input!$1:$1,0)-1,10000,2),2,0),0)</f>
        <v>0</v>
      </c>
      <c r="I1266">
        <f ca="1">IFERROR(VLOOKUP($B1266,OFFSET(Input!$A$1,0,MATCH(Index!I$6,Input!$1:$1,0)-1,10000,2),2,0),0)</f>
        <v>0</v>
      </c>
      <c r="K1266">
        <f t="shared" ca="1" si="116"/>
        <v>71.462803220481291</v>
      </c>
      <c r="L1266" s="30">
        <f t="shared" ca="1" si="117"/>
        <v>74.804321737800436</v>
      </c>
      <c r="N1266">
        <f t="shared" ca="1" si="118"/>
        <v>-1.9258551932142102E-3</v>
      </c>
      <c r="O1266">
        <f t="shared" ca="1" si="119"/>
        <v>-2.9203659978089837E-3</v>
      </c>
      <c r="AE1266">
        <f ca="1">VLOOKUP($B1266,OFFSET(Input!$A$1,0,MATCH(Index!AE$6&amp;" Index",Input!$1:$1,0)-1,10000,2),2,0)</f>
        <v>18.8</v>
      </c>
    </row>
    <row r="1267" spans="2:31" x14ac:dyDescent="0.25">
      <c r="B1267" s="2">
        <v>39359</v>
      </c>
      <c r="C1267">
        <f t="shared" ca="1" si="114"/>
        <v>0</v>
      </c>
      <c r="D1267">
        <f t="shared" ca="1" si="115"/>
        <v>3</v>
      </c>
      <c r="E1267">
        <f ca="1">IF($B1267&lt;VLOOKUP(E$6&amp;" Equity",Param,4,0),"",IFERROR(VLOOKUP($B1267,OFFSET(Input!$A$1,0,MATCH(Index!E$6&amp;" Equity",Input!$1:$1,0)-1,10000,2),2,0),E1266))</f>
        <v>103.85</v>
      </c>
      <c r="F1267" s="33">
        <v>89.24</v>
      </c>
      <c r="H1267">
        <f ca="1">IFERROR(VLOOKUP($B1267,OFFSET(Input!$A$1,0,MATCH(Index!H$6,Input!$1:$1,0)-1,10000,2),2,0),0)</f>
        <v>0</v>
      </c>
      <c r="I1267">
        <f ca="1">IFERROR(VLOOKUP($B1267,OFFSET(Input!$A$1,0,MATCH(Index!I$6,Input!$1:$1,0)-1,10000,2),2,0),0)</f>
        <v>0</v>
      </c>
      <c r="K1267">
        <f t="shared" ca="1" si="116"/>
        <v>71.531683030814278</v>
      </c>
      <c r="L1267" s="30">
        <f t="shared" ca="1" si="117"/>
        <v>75.090412507101362</v>
      </c>
      <c r="N1267">
        <f t="shared" ca="1" si="118"/>
        <v>9.6339121131352957E-4</v>
      </c>
      <c r="O1267">
        <f t="shared" ca="1" si="119"/>
        <v>3.8172270444728437E-3</v>
      </c>
      <c r="AE1267">
        <f ca="1">VLOOKUP($B1267,OFFSET(Input!$A$1,0,MATCH(Index!AE$6&amp;" Index",Input!$1:$1,0)-1,10000,2),2,0)</f>
        <v>18.440000000000001</v>
      </c>
    </row>
    <row r="1268" spans="2:31" x14ac:dyDescent="0.25">
      <c r="B1268" s="2">
        <v>39360</v>
      </c>
      <c r="C1268">
        <f t="shared" ca="1" si="114"/>
        <v>0</v>
      </c>
      <c r="D1268">
        <f t="shared" ca="1" si="115"/>
        <v>4</v>
      </c>
      <c r="E1268">
        <f ca="1">IF($B1268&lt;VLOOKUP(E$6&amp;" Equity",Param,4,0),"",IFERROR(VLOOKUP($B1268,OFFSET(Input!$A$1,0,MATCH(Index!E$6&amp;" Equity",Input!$1:$1,0)-1,10000,2),2,0),E1267))</f>
        <v>103.82</v>
      </c>
      <c r="F1268" s="33">
        <v>88.28</v>
      </c>
      <c r="H1268">
        <f ca="1">IFERROR(VLOOKUP($B1268,OFFSET(Input!$A$1,0,MATCH(Index!H$6,Input!$1:$1,0)-1,10000,2),2,0),0)</f>
        <v>0</v>
      </c>
      <c r="I1268">
        <f ca="1">IFERROR(VLOOKUP($B1268,OFFSET(Input!$A$1,0,MATCH(Index!I$6,Input!$1:$1,0)-1,10000,2),2,0),0)</f>
        <v>0</v>
      </c>
      <c r="K1268">
        <f t="shared" ca="1" si="116"/>
        <v>71.511019087714374</v>
      </c>
      <c r="L1268" s="30">
        <f t="shared" ca="1" si="117"/>
        <v>74.282626805545817</v>
      </c>
      <c r="N1268">
        <f t="shared" ca="1" si="118"/>
        <v>-2.8891992303847579E-4</v>
      </c>
      <c r="O1268">
        <f t="shared" ca="1" si="119"/>
        <v>-1.0815788175796055E-2</v>
      </c>
      <c r="AE1268">
        <f ca="1">VLOOKUP($B1268,OFFSET(Input!$A$1,0,MATCH(Index!AE$6&amp;" Index",Input!$1:$1,0)-1,10000,2),2,0)</f>
        <v>16.91</v>
      </c>
    </row>
    <row r="1269" spans="2:31" x14ac:dyDescent="0.25">
      <c r="B1269" s="2">
        <v>39363</v>
      </c>
      <c r="C1269">
        <f t="shared" ca="1" si="114"/>
        <v>0</v>
      </c>
      <c r="D1269">
        <f t="shared" ca="1" si="115"/>
        <v>5</v>
      </c>
      <c r="E1269">
        <f ca="1">IF($B1269&lt;VLOOKUP(E$6&amp;" Equity",Param,4,0),"",IFERROR(VLOOKUP($B1269,OFFSET(Input!$A$1,0,MATCH(Index!E$6&amp;" Equity",Input!$1:$1,0)-1,10000,2),2,0),E1268))</f>
        <v>104.3</v>
      </c>
      <c r="F1269" s="33">
        <v>88.21</v>
      </c>
      <c r="H1269">
        <f ca="1">IFERROR(VLOOKUP($B1269,OFFSET(Input!$A$1,0,MATCH(Index!H$6,Input!$1:$1,0)-1,10000,2),2,0),0)</f>
        <v>0</v>
      </c>
      <c r="I1269">
        <f ca="1">IFERROR(VLOOKUP($B1269,OFFSET(Input!$A$1,0,MATCH(Index!I$6,Input!$1:$1,0)-1,10000,2),2,0),0)</f>
        <v>0</v>
      </c>
      <c r="K1269">
        <f t="shared" ca="1" si="116"/>
        <v>71.84164217731275</v>
      </c>
      <c r="L1269" s="30">
        <f t="shared" ca="1" si="117"/>
        <v>74.223725764807384</v>
      </c>
      <c r="N1269">
        <f t="shared" ca="1" si="118"/>
        <v>4.6127316076438538E-3</v>
      </c>
      <c r="O1269">
        <f t="shared" ca="1" si="119"/>
        <v>-7.9324611786016071E-4</v>
      </c>
      <c r="AE1269">
        <f ca="1">VLOOKUP($B1269,OFFSET(Input!$A$1,0,MATCH(Index!AE$6&amp;" Index",Input!$1:$1,0)-1,10000,2),2,0)</f>
        <v>17.46</v>
      </c>
    </row>
    <row r="1270" spans="2:31" x14ac:dyDescent="0.25">
      <c r="B1270" s="2">
        <v>39364</v>
      </c>
      <c r="C1270">
        <f t="shared" ca="1" si="114"/>
        <v>0</v>
      </c>
      <c r="D1270">
        <f t="shared" ca="1" si="115"/>
        <v>0</v>
      </c>
      <c r="E1270">
        <f ca="1">IF($B1270&lt;VLOOKUP(E$6&amp;" Equity",Param,4,0),"",IFERROR(VLOOKUP($B1270,OFFSET(Input!$A$1,0,MATCH(Index!E$6&amp;" Equity",Input!$1:$1,0)-1,10000,2),2,0),E1269))</f>
        <v>104.34</v>
      </c>
      <c r="F1270" s="33">
        <v>88.1</v>
      </c>
      <c r="H1270">
        <f ca="1">IFERROR(VLOOKUP($B1270,OFFSET(Input!$A$1,0,MATCH(Index!H$6,Input!$1:$1,0)-1,10000,2),2,0),0)</f>
        <v>0</v>
      </c>
      <c r="I1270">
        <f ca="1">IFERROR(VLOOKUP($B1270,OFFSET(Input!$A$1,0,MATCH(Index!I$6,Input!$1:$1,0)-1,10000,2),2,0),0)</f>
        <v>0</v>
      </c>
      <c r="K1270">
        <f t="shared" ca="1" si="116"/>
        <v>71.869194101445942</v>
      </c>
      <c r="L1270" s="30">
        <f t="shared" ca="1" si="117"/>
        <v>74.131166986504141</v>
      </c>
      <c r="N1270">
        <f t="shared" ca="1" si="118"/>
        <v>3.8343558751986328E-4</v>
      </c>
      <c r="O1270">
        <f t="shared" ca="1" si="119"/>
        <v>-1.247802328541751E-3</v>
      </c>
      <c r="AE1270">
        <f ca="1">VLOOKUP($B1270,OFFSET(Input!$A$1,0,MATCH(Index!AE$6&amp;" Index",Input!$1:$1,0)-1,10000,2),2,0)</f>
        <v>16.12</v>
      </c>
    </row>
    <row r="1271" spans="2:31" x14ac:dyDescent="0.25">
      <c r="B1271" s="2">
        <v>39365</v>
      </c>
      <c r="C1271">
        <f t="shared" ca="1" si="114"/>
        <v>0</v>
      </c>
      <c r="D1271">
        <f t="shared" ca="1" si="115"/>
        <v>0</v>
      </c>
      <c r="E1271">
        <f ca="1">IF($B1271&lt;VLOOKUP(E$6&amp;" Equity",Param,4,0),"",IFERROR(VLOOKUP($B1271,OFFSET(Input!$A$1,0,MATCH(Index!E$6&amp;" Equity",Input!$1:$1,0)-1,10000,2),2,0),E1270))</f>
        <v>104.3</v>
      </c>
      <c r="F1271" s="33">
        <v>88.15</v>
      </c>
      <c r="H1271">
        <f ca="1">IFERROR(VLOOKUP($B1271,OFFSET(Input!$A$1,0,MATCH(Index!H$6,Input!$1:$1,0)-1,10000,2),2,0),0)</f>
        <v>0</v>
      </c>
      <c r="I1271">
        <f ca="1">IFERROR(VLOOKUP($B1271,OFFSET(Input!$A$1,0,MATCH(Index!I$6,Input!$1:$1,0)-1,10000,2),2,0),0)</f>
        <v>0</v>
      </c>
      <c r="K1271">
        <f t="shared" ca="1" si="116"/>
        <v>71.841642177312735</v>
      </c>
      <c r="L1271" s="30">
        <f t="shared" ca="1" si="117"/>
        <v>74.173239158460177</v>
      </c>
      <c r="N1271">
        <f t="shared" ca="1" si="118"/>
        <v>-3.8343558751999251E-4</v>
      </c>
      <c r="O1271">
        <f t="shared" ca="1" si="119"/>
        <v>5.6737590174564534E-4</v>
      </c>
      <c r="AE1271">
        <f ca="1">VLOOKUP($B1271,OFFSET(Input!$A$1,0,MATCH(Index!AE$6&amp;" Index",Input!$1:$1,0)-1,10000,2),2,0)</f>
        <v>16.670000000000002</v>
      </c>
    </row>
    <row r="1272" spans="2:31" x14ac:dyDescent="0.25">
      <c r="B1272" s="2">
        <v>39366</v>
      </c>
      <c r="C1272">
        <f t="shared" ca="1" si="114"/>
        <v>0</v>
      </c>
      <c r="D1272">
        <f t="shared" ca="1" si="115"/>
        <v>0</v>
      </c>
      <c r="E1272">
        <f ca="1">IF($B1272&lt;VLOOKUP(E$6&amp;" Equity",Param,4,0),"",IFERROR(VLOOKUP($B1272,OFFSET(Input!$A$1,0,MATCH(Index!E$6&amp;" Equity",Input!$1:$1,0)-1,10000,2),2,0),E1271))</f>
        <v>104.32</v>
      </c>
      <c r="F1272" s="33">
        <v>88.06</v>
      </c>
      <c r="H1272">
        <f ca="1">IFERROR(VLOOKUP($B1272,OFFSET(Input!$A$1,0,MATCH(Index!H$6,Input!$1:$1,0)-1,10000,2),2,0),0)</f>
        <v>0</v>
      </c>
      <c r="I1272">
        <f ca="1">IFERROR(VLOOKUP($B1272,OFFSET(Input!$A$1,0,MATCH(Index!I$6,Input!$1:$1,0)-1,10000,2),2,0),0)</f>
        <v>0</v>
      </c>
      <c r="K1272">
        <f t="shared" ca="1" si="116"/>
        <v>71.855418139379324</v>
      </c>
      <c r="L1272" s="30">
        <f t="shared" ca="1" si="117"/>
        <v>74.097509248939346</v>
      </c>
      <c r="N1272">
        <f t="shared" ca="1" si="118"/>
        <v>1.9173617161593015E-4</v>
      </c>
      <c r="O1272">
        <f t="shared" ca="1" si="119"/>
        <v>-1.0215085162714895E-3</v>
      </c>
      <c r="AE1272">
        <f ca="1">VLOOKUP($B1272,OFFSET(Input!$A$1,0,MATCH(Index!AE$6&amp;" Index",Input!$1:$1,0)-1,10000,2),2,0)</f>
        <v>18.88</v>
      </c>
    </row>
    <row r="1273" spans="2:31" x14ac:dyDescent="0.25">
      <c r="B1273" s="2">
        <v>39367</v>
      </c>
      <c r="C1273">
        <f t="shared" ca="1" si="114"/>
        <v>0</v>
      </c>
      <c r="D1273">
        <f t="shared" ca="1" si="115"/>
        <v>0</v>
      </c>
      <c r="E1273">
        <f ca="1">IF($B1273&lt;VLOOKUP(E$6&amp;" Equity",Param,4,0),"",IFERROR(VLOOKUP($B1273,OFFSET(Input!$A$1,0,MATCH(Index!E$6&amp;" Equity",Input!$1:$1,0)-1,10000,2),2,0),E1272))</f>
        <v>104.5</v>
      </c>
      <c r="F1273" s="33">
        <v>87.63</v>
      </c>
      <c r="H1273">
        <f ca="1">IFERROR(VLOOKUP($B1273,OFFSET(Input!$A$1,0,MATCH(Index!H$6,Input!$1:$1,0)-1,10000,2),2,0),0)</f>
        <v>0</v>
      </c>
      <c r="I1273">
        <f ca="1">IFERROR(VLOOKUP($B1273,OFFSET(Input!$A$1,0,MATCH(Index!I$6,Input!$1:$1,0)-1,10000,2),2,0),0)</f>
        <v>0</v>
      </c>
      <c r="K1273">
        <f t="shared" ca="1" si="116"/>
        <v>71.979401797978724</v>
      </c>
      <c r="L1273" s="30">
        <f t="shared" ca="1" si="117"/>
        <v>73.735688570117588</v>
      </c>
      <c r="N1273">
        <f t="shared" ca="1" si="118"/>
        <v>1.7239732265229592E-3</v>
      </c>
      <c r="O1273">
        <f t="shared" ca="1" si="119"/>
        <v>-4.8949952598484545E-3</v>
      </c>
      <c r="AE1273">
        <f ca="1">VLOOKUP($B1273,OFFSET(Input!$A$1,0,MATCH(Index!AE$6&amp;" Index",Input!$1:$1,0)-1,10000,2),2,0)</f>
        <v>17.73</v>
      </c>
    </row>
    <row r="1274" spans="2:31" x14ac:dyDescent="0.25">
      <c r="B1274" s="2">
        <v>39370</v>
      </c>
      <c r="C1274">
        <f t="shared" ca="1" si="114"/>
        <v>0</v>
      </c>
      <c r="D1274">
        <f t="shared" ca="1" si="115"/>
        <v>0</v>
      </c>
      <c r="E1274">
        <f ca="1">IF($B1274&lt;VLOOKUP(E$6&amp;" Equity",Param,4,0),"",IFERROR(VLOOKUP($B1274,OFFSET(Input!$A$1,0,MATCH(Index!E$6&amp;" Equity",Input!$1:$1,0)-1,10000,2),2,0),E1273))</f>
        <v>104.7</v>
      </c>
      <c r="F1274" s="33">
        <v>87.65</v>
      </c>
      <c r="H1274">
        <f ca="1">IFERROR(VLOOKUP($B1274,OFFSET(Input!$A$1,0,MATCH(Index!H$6,Input!$1:$1,0)-1,10000,2),2,0),0)</f>
        <v>0</v>
      </c>
      <c r="I1274">
        <f ca="1">IFERROR(VLOOKUP($B1274,OFFSET(Input!$A$1,0,MATCH(Index!I$6,Input!$1:$1,0)-1,10000,2),2,0),0)</f>
        <v>0</v>
      </c>
      <c r="K1274">
        <f t="shared" ca="1" si="116"/>
        <v>72.117161418644713</v>
      </c>
      <c r="L1274" s="30">
        <f t="shared" ca="1" si="117"/>
        <v>73.7525174389</v>
      </c>
      <c r="N1274">
        <f t="shared" ca="1" si="118"/>
        <v>1.9120464716254415E-3</v>
      </c>
      <c r="O1274">
        <f t="shared" ca="1" si="119"/>
        <v>2.2820629948428186E-4</v>
      </c>
      <c r="AE1274">
        <f ca="1">VLOOKUP($B1274,OFFSET(Input!$A$1,0,MATCH(Index!AE$6&amp;" Index",Input!$1:$1,0)-1,10000,2),2,0)</f>
        <v>19.25</v>
      </c>
    </row>
    <row r="1275" spans="2:31" x14ac:dyDescent="0.25">
      <c r="B1275" s="2">
        <v>39371</v>
      </c>
      <c r="C1275">
        <f t="shared" ca="1" si="114"/>
        <v>0</v>
      </c>
      <c r="D1275">
        <f t="shared" ca="1" si="115"/>
        <v>0</v>
      </c>
      <c r="E1275">
        <f ca="1">IF($B1275&lt;VLOOKUP(E$6&amp;" Equity",Param,4,0),"",IFERROR(VLOOKUP($B1275,OFFSET(Input!$A$1,0,MATCH(Index!E$6&amp;" Equity",Input!$1:$1,0)-1,10000,2),2,0),E1274))</f>
        <v>104.6</v>
      </c>
      <c r="F1275" s="33">
        <v>87.68</v>
      </c>
      <c r="H1275">
        <f ca="1">IFERROR(VLOOKUP($B1275,OFFSET(Input!$A$1,0,MATCH(Index!H$6,Input!$1:$1,0)-1,10000,2),2,0),0)</f>
        <v>0</v>
      </c>
      <c r="I1275">
        <f ca="1">IFERROR(VLOOKUP($B1275,OFFSET(Input!$A$1,0,MATCH(Index!I$6,Input!$1:$1,0)-1,10000,2),2,0),0)</f>
        <v>0</v>
      </c>
      <c r="K1275">
        <f t="shared" ca="1" si="116"/>
        <v>72.048281608311711</v>
      </c>
      <c r="L1275" s="30">
        <f t="shared" ca="1" si="117"/>
        <v>73.77776074207361</v>
      </c>
      <c r="N1275">
        <f t="shared" ca="1" si="118"/>
        <v>-9.5556624566879068E-4</v>
      </c>
      <c r="O1275">
        <f t="shared" ca="1" si="119"/>
        <v>3.4221183246184553E-4</v>
      </c>
      <c r="AE1275">
        <f ca="1">VLOOKUP($B1275,OFFSET(Input!$A$1,0,MATCH(Index!AE$6&amp;" Index",Input!$1:$1,0)-1,10000,2),2,0)</f>
        <v>20.02</v>
      </c>
    </row>
    <row r="1276" spans="2:31" x14ac:dyDescent="0.25">
      <c r="B1276" s="2">
        <v>39372</v>
      </c>
      <c r="C1276">
        <f t="shared" ca="1" si="114"/>
        <v>0</v>
      </c>
      <c r="D1276">
        <f t="shared" ca="1" si="115"/>
        <v>0</v>
      </c>
      <c r="E1276">
        <f ca="1">IF($B1276&lt;VLOOKUP(E$6&amp;" Equity",Param,4,0),"",IFERROR(VLOOKUP($B1276,OFFSET(Input!$A$1,0,MATCH(Index!E$6&amp;" Equity",Input!$1:$1,0)-1,10000,2),2,0),E1275))</f>
        <v>104</v>
      </c>
      <c r="F1276" s="33">
        <v>88.64</v>
      </c>
      <c r="H1276">
        <f ca="1">IFERROR(VLOOKUP($B1276,OFFSET(Input!$A$1,0,MATCH(Index!H$6,Input!$1:$1,0)-1,10000,2),2,0),0)</f>
        <v>0</v>
      </c>
      <c r="I1276">
        <f ca="1">IFERROR(VLOOKUP($B1276,OFFSET(Input!$A$1,0,MATCH(Index!I$6,Input!$1:$1,0)-1,10000,2),2,0),0)</f>
        <v>0</v>
      </c>
      <c r="K1276">
        <f t="shared" ca="1" si="116"/>
        <v>71.635002746313745</v>
      </c>
      <c r="L1276" s="30">
        <f t="shared" ca="1" si="117"/>
        <v>74.585546443629141</v>
      </c>
      <c r="N1276">
        <f t="shared" ca="1" si="118"/>
        <v>-5.752652489449922E-3</v>
      </c>
      <c r="O1276">
        <f t="shared" ca="1" si="119"/>
        <v>1.0889399799268097E-2</v>
      </c>
      <c r="AE1276">
        <f ca="1">VLOOKUP($B1276,OFFSET(Input!$A$1,0,MATCH(Index!AE$6&amp;" Index",Input!$1:$1,0)-1,10000,2),2,0)</f>
        <v>18.54</v>
      </c>
    </row>
    <row r="1277" spans="2:31" x14ac:dyDescent="0.25">
      <c r="B1277" s="2">
        <v>39373</v>
      </c>
      <c r="C1277">
        <f t="shared" ca="1" si="114"/>
        <v>0</v>
      </c>
      <c r="D1277">
        <f t="shared" ca="1" si="115"/>
        <v>0</v>
      </c>
      <c r="E1277">
        <f ca="1">IF($B1277&lt;VLOOKUP(E$6&amp;" Equity",Param,4,0),"",IFERROR(VLOOKUP($B1277,OFFSET(Input!$A$1,0,MATCH(Index!E$6&amp;" Equity",Input!$1:$1,0)-1,10000,2),2,0),E1276))</f>
        <v>103.4</v>
      </c>
      <c r="F1277" s="33">
        <v>89.13</v>
      </c>
      <c r="H1277">
        <f ca="1">IFERROR(VLOOKUP($B1277,OFFSET(Input!$A$1,0,MATCH(Index!H$6,Input!$1:$1,0)-1,10000,2),2,0),0)</f>
        <v>0</v>
      </c>
      <c r="I1277">
        <f ca="1">IFERROR(VLOOKUP($B1277,OFFSET(Input!$A$1,0,MATCH(Index!I$6,Input!$1:$1,0)-1,10000,2),2,0),0)</f>
        <v>0</v>
      </c>
      <c r="K1277">
        <f t="shared" ca="1" si="116"/>
        <v>71.221723884315779</v>
      </c>
      <c r="L1277" s="30">
        <f t="shared" ca="1" si="117"/>
        <v>74.997853728798106</v>
      </c>
      <c r="N1277">
        <f t="shared" ca="1" si="118"/>
        <v>-5.7859370670438875E-3</v>
      </c>
      <c r="O1277">
        <f t="shared" ca="1" si="119"/>
        <v>5.5127551436521434E-3</v>
      </c>
      <c r="AE1277">
        <f ca="1">VLOOKUP($B1277,OFFSET(Input!$A$1,0,MATCH(Index!AE$6&amp;" Index",Input!$1:$1,0)-1,10000,2),2,0)</f>
        <v>18.5</v>
      </c>
    </row>
    <row r="1278" spans="2:31" x14ac:dyDescent="0.25">
      <c r="B1278" s="2">
        <v>39374</v>
      </c>
      <c r="C1278">
        <f t="shared" ca="1" si="114"/>
        <v>0</v>
      </c>
      <c r="D1278">
        <f t="shared" ca="1" si="115"/>
        <v>0</v>
      </c>
      <c r="E1278">
        <f ca="1">IF($B1278&lt;VLOOKUP(E$6&amp;" Equity",Param,4,0),"",IFERROR(VLOOKUP($B1278,OFFSET(Input!$A$1,0,MATCH(Index!E$6&amp;" Equity",Input!$1:$1,0)-1,10000,2),2,0),E1277))</f>
        <v>102.8</v>
      </c>
      <c r="F1278" s="33">
        <v>90.46</v>
      </c>
      <c r="H1278">
        <f ca="1">IFERROR(VLOOKUP($B1278,OFFSET(Input!$A$1,0,MATCH(Index!H$6,Input!$1:$1,0)-1,10000,2),2,0),0)</f>
        <v>0</v>
      </c>
      <c r="I1278">
        <f ca="1">IFERROR(VLOOKUP($B1278,OFFSET(Input!$A$1,0,MATCH(Index!I$6,Input!$1:$1,0)-1,10000,2),2,0),0)</f>
        <v>0</v>
      </c>
      <c r="K1278">
        <f t="shared" ca="1" si="116"/>
        <v>70.808445022317812</v>
      </c>
      <c r="L1278" s="30">
        <f t="shared" ca="1" si="117"/>
        <v>76.116973502828202</v>
      </c>
      <c r="N1278">
        <f t="shared" ca="1" si="118"/>
        <v>-5.8196090532640415E-3</v>
      </c>
      <c r="O1278">
        <f t="shared" ca="1" si="119"/>
        <v>1.4811785907071214E-2</v>
      </c>
      <c r="AE1278">
        <f ca="1">VLOOKUP($B1278,OFFSET(Input!$A$1,0,MATCH(Index!AE$6&amp;" Index",Input!$1:$1,0)-1,10000,2),2,0)</f>
        <v>22.96</v>
      </c>
    </row>
    <row r="1279" spans="2:31" x14ac:dyDescent="0.25">
      <c r="B1279" s="2">
        <v>39377</v>
      </c>
      <c r="C1279">
        <f t="shared" ca="1" si="114"/>
        <v>0</v>
      </c>
      <c r="D1279">
        <f t="shared" ca="1" si="115"/>
        <v>0</v>
      </c>
      <c r="E1279">
        <f ca="1">IF($B1279&lt;VLOOKUP(E$6&amp;" Equity",Param,4,0),"",IFERROR(VLOOKUP($B1279,OFFSET(Input!$A$1,0,MATCH(Index!E$6&amp;" Equity",Input!$1:$1,0)-1,10000,2),2,0),E1278))</f>
        <v>101.85</v>
      </c>
      <c r="F1279" s="33">
        <v>90.47</v>
      </c>
      <c r="H1279">
        <f ca="1">IFERROR(VLOOKUP($B1279,OFFSET(Input!$A$1,0,MATCH(Index!H$6,Input!$1:$1,0)-1,10000,2),2,0),0)</f>
        <v>0</v>
      </c>
      <c r="I1279">
        <f ca="1">IFERROR(VLOOKUP($B1279,OFFSET(Input!$A$1,0,MATCH(Index!I$6,Input!$1:$1,0)-1,10000,2),2,0),0)</f>
        <v>0</v>
      </c>
      <c r="K1279">
        <f t="shared" ca="1" si="116"/>
        <v>70.154086824154362</v>
      </c>
      <c r="L1279" s="30">
        <f t="shared" ca="1" si="117"/>
        <v>76.125387937219415</v>
      </c>
      <c r="N1279">
        <f t="shared" ca="1" si="118"/>
        <v>-9.2842103482499872E-3</v>
      </c>
      <c r="O1279">
        <f t="shared" ca="1" si="119"/>
        <v>1.1053998795328359E-4</v>
      </c>
      <c r="AE1279">
        <f ca="1">VLOOKUP($B1279,OFFSET(Input!$A$1,0,MATCH(Index!AE$6&amp;" Index",Input!$1:$1,0)-1,10000,2),2,0)</f>
        <v>21.64</v>
      </c>
    </row>
    <row r="1280" spans="2:31" x14ac:dyDescent="0.25">
      <c r="B1280" s="2">
        <v>39378</v>
      </c>
      <c r="C1280">
        <f t="shared" ca="1" si="114"/>
        <v>0</v>
      </c>
      <c r="D1280">
        <f t="shared" ca="1" si="115"/>
        <v>0</v>
      </c>
      <c r="E1280">
        <f ca="1">IF($B1280&lt;VLOOKUP(E$6&amp;" Equity",Param,4,0),"",IFERROR(VLOOKUP($B1280,OFFSET(Input!$A$1,0,MATCH(Index!E$6&amp;" Equity",Input!$1:$1,0)-1,10000,2),2,0),E1279))</f>
        <v>102.7</v>
      </c>
      <c r="F1280" s="33">
        <v>90.35</v>
      </c>
      <c r="H1280">
        <f ca="1">IFERROR(VLOOKUP($B1280,OFFSET(Input!$A$1,0,MATCH(Index!H$6,Input!$1:$1,0)-1,10000,2),2,0),0)</f>
        <v>0</v>
      </c>
      <c r="I1280">
        <f ca="1">IFERROR(VLOOKUP($B1280,OFFSET(Input!$A$1,0,MATCH(Index!I$6,Input!$1:$1,0)-1,10000,2),2,0),0)</f>
        <v>0</v>
      </c>
      <c r="K1280">
        <f t="shared" ca="1" si="116"/>
        <v>70.739565211984825</v>
      </c>
      <c r="L1280" s="30">
        <f t="shared" ca="1" si="117"/>
        <v>76.024414724524959</v>
      </c>
      <c r="N1280">
        <f t="shared" ca="1" si="118"/>
        <v>8.3109742616979121E-3</v>
      </c>
      <c r="O1280">
        <f t="shared" ca="1" si="119"/>
        <v>-1.3272869994128591E-3</v>
      </c>
      <c r="AE1280">
        <f ca="1">VLOOKUP($B1280,OFFSET(Input!$A$1,0,MATCH(Index!AE$6&amp;" Index",Input!$1:$1,0)-1,10000,2),2,0)</f>
        <v>20.41</v>
      </c>
    </row>
    <row r="1281" spans="2:31" x14ac:dyDescent="0.25">
      <c r="B1281" s="2">
        <v>39379</v>
      </c>
      <c r="C1281">
        <f t="shared" ca="1" si="114"/>
        <v>0</v>
      </c>
      <c r="D1281">
        <f t="shared" ca="1" si="115"/>
        <v>0</v>
      </c>
      <c r="E1281">
        <f ca="1">IF($B1281&lt;VLOOKUP(E$6&amp;" Equity",Param,4,0),"",IFERROR(VLOOKUP($B1281,OFFSET(Input!$A$1,0,MATCH(Index!E$6&amp;" Equity",Input!$1:$1,0)-1,10000,2),2,0),E1280))</f>
        <v>102.75</v>
      </c>
      <c r="F1281" s="33">
        <v>91.02</v>
      </c>
      <c r="H1281">
        <f ca="1">IFERROR(VLOOKUP($B1281,OFFSET(Input!$A$1,0,MATCH(Index!H$6,Input!$1:$1,0)-1,10000,2),2,0),0)</f>
        <v>0</v>
      </c>
      <c r="I1281">
        <f ca="1">IFERROR(VLOOKUP($B1281,OFFSET(Input!$A$1,0,MATCH(Index!I$6,Input!$1:$1,0)-1,10000,2),2,0),0)</f>
        <v>0</v>
      </c>
      <c r="K1281">
        <f t="shared" ca="1" si="116"/>
        <v>70.774005117151319</v>
      </c>
      <c r="L1281" s="30">
        <f t="shared" ca="1" si="117"/>
        <v>76.588181828735614</v>
      </c>
      <c r="N1281">
        <f t="shared" ca="1" si="118"/>
        <v>4.8673644183132476E-4</v>
      </c>
      <c r="O1281">
        <f t="shared" ca="1" si="119"/>
        <v>7.3882455502584914E-3</v>
      </c>
      <c r="AE1281">
        <f ca="1">VLOOKUP($B1281,OFFSET(Input!$A$1,0,MATCH(Index!AE$6&amp;" Index",Input!$1:$1,0)-1,10000,2),2,0)</f>
        <v>20.8</v>
      </c>
    </row>
    <row r="1282" spans="2:31" x14ac:dyDescent="0.25">
      <c r="B1282" s="2">
        <v>39380</v>
      </c>
      <c r="C1282">
        <f t="shared" ca="1" si="114"/>
        <v>0</v>
      </c>
      <c r="D1282">
        <f t="shared" ca="1" si="115"/>
        <v>0</v>
      </c>
      <c r="E1282">
        <f ca="1">IF($B1282&lt;VLOOKUP(E$6&amp;" Equity",Param,4,0),"",IFERROR(VLOOKUP($B1282,OFFSET(Input!$A$1,0,MATCH(Index!E$6&amp;" Equity",Input!$1:$1,0)-1,10000,2),2,0),E1281))</f>
        <v>102.64</v>
      </c>
      <c r="F1282" s="33">
        <v>90.71</v>
      </c>
      <c r="H1282">
        <f ca="1">IFERROR(VLOOKUP($B1282,OFFSET(Input!$A$1,0,MATCH(Index!H$6,Input!$1:$1,0)-1,10000,2),2,0),0)</f>
        <v>0</v>
      </c>
      <c r="I1282">
        <f ca="1">IFERROR(VLOOKUP($B1282,OFFSET(Input!$A$1,0,MATCH(Index!I$6,Input!$1:$1,0)-1,10000,2),2,0),0)</f>
        <v>0</v>
      </c>
      <c r="K1282">
        <f t="shared" ca="1" si="116"/>
        <v>70.69823732578503</v>
      </c>
      <c r="L1282" s="30">
        <f t="shared" ca="1" si="117"/>
        <v>76.327334362608298</v>
      </c>
      <c r="N1282">
        <f t="shared" ca="1" si="118"/>
        <v>-1.0711330689629718E-3</v>
      </c>
      <c r="O1282">
        <f t="shared" ca="1" si="119"/>
        <v>-3.4116579616431516E-3</v>
      </c>
      <c r="AE1282">
        <f ca="1">VLOOKUP($B1282,OFFSET(Input!$A$1,0,MATCH(Index!AE$6&amp;" Index",Input!$1:$1,0)-1,10000,2),2,0)</f>
        <v>21.17</v>
      </c>
    </row>
    <row r="1283" spans="2:31" x14ac:dyDescent="0.25">
      <c r="B1283" s="2">
        <v>39381</v>
      </c>
      <c r="C1283">
        <f t="shared" ca="1" si="114"/>
        <v>0</v>
      </c>
      <c r="D1283">
        <f t="shared" ca="1" si="115"/>
        <v>0</v>
      </c>
      <c r="E1283">
        <f ca="1">IF($B1283&lt;VLOOKUP(E$6&amp;" Equity",Param,4,0),"",IFERROR(VLOOKUP($B1283,OFFSET(Input!$A$1,0,MATCH(Index!E$6&amp;" Equity",Input!$1:$1,0)-1,10000,2),2,0),E1282))</f>
        <v>103.09</v>
      </c>
      <c r="F1283" s="33">
        <v>90.5</v>
      </c>
      <c r="H1283">
        <f ca="1">IFERROR(VLOOKUP($B1283,OFFSET(Input!$A$1,0,MATCH(Index!H$6,Input!$1:$1,0)-1,10000,2),2,0),0)</f>
        <v>0</v>
      </c>
      <c r="I1283">
        <f ca="1">IFERROR(VLOOKUP($B1283,OFFSET(Input!$A$1,0,MATCH(Index!I$6,Input!$1:$1,0)-1,10000,2),2,0),0)</f>
        <v>0</v>
      </c>
      <c r="K1283">
        <f t="shared" ca="1" si="116"/>
        <v>71.008196472283501</v>
      </c>
      <c r="L1283" s="30">
        <f t="shared" ca="1" si="117"/>
        <v>76.150631240393025</v>
      </c>
      <c r="N1283">
        <f t="shared" ca="1" si="118"/>
        <v>4.374672800912428E-3</v>
      </c>
      <c r="O1283">
        <f t="shared" ca="1" si="119"/>
        <v>-2.3177539209723085E-3</v>
      </c>
      <c r="AE1283">
        <f ca="1">VLOOKUP($B1283,OFFSET(Input!$A$1,0,MATCH(Index!AE$6&amp;" Index",Input!$1:$1,0)-1,10000,2),2,0)</f>
        <v>19.559999999999999</v>
      </c>
    </row>
    <row r="1284" spans="2:31" x14ac:dyDescent="0.25">
      <c r="B1284" s="2">
        <v>39384</v>
      </c>
      <c r="C1284">
        <f t="shared" ca="1" si="114"/>
        <v>0</v>
      </c>
      <c r="D1284">
        <f t="shared" ca="1" si="115"/>
        <v>0</v>
      </c>
      <c r="E1284">
        <f ca="1">IF($B1284&lt;VLOOKUP(E$6&amp;" Equity",Param,4,0),"",IFERROR(VLOOKUP($B1284,OFFSET(Input!$A$1,0,MATCH(Index!E$6&amp;" Equity",Input!$1:$1,0)-1,10000,2),2,0),E1283))</f>
        <v>103.4</v>
      </c>
      <c r="F1284" s="33">
        <v>90.85</v>
      </c>
      <c r="H1284">
        <f ca="1">IFERROR(VLOOKUP($B1284,OFFSET(Input!$A$1,0,MATCH(Index!H$6,Input!$1:$1,0)-1,10000,2),2,0),0)</f>
        <v>0</v>
      </c>
      <c r="I1284">
        <f ca="1">IFERROR(VLOOKUP($B1284,OFFSET(Input!$A$1,0,MATCH(Index!I$6,Input!$1:$1,0)-1,10000,2),2,0),0)</f>
        <v>0</v>
      </c>
      <c r="K1284">
        <f t="shared" ca="1" si="116"/>
        <v>71.221723884315779</v>
      </c>
      <c r="L1284" s="30">
        <f t="shared" ca="1" si="117"/>
        <v>76.445136444085151</v>
      </c>
      <c r="N1284">
        <f t="shared" ca="1" si="118"/>
        <v>3.0025689660354367E-3</v>
      </c>
      <c r="O1284">
        <f t="shared" ca="1" si="119"/>
        <v>3.8599441362997112E-3</v>
      </c>
      <c r="AE1284">
        <f ca="1">VLOOKUP($B1284,OFFSET(Input!$A$1,0,MATCH(Index!AE$6&amp;" Index",Input!$1:$1,0)-1,10000,2),2,0)</f>
        <v>19.87</v>
      </c>
    </row>
    <row r="1285" spans="2:31" x14ac:dyDescent="0.25">
      <c r="B1285" s="2">
        <v>39385</v>
      </c>
      <c r="C1285">
        <f t="shared" ca="1" si="114"/>
        <v>0</v>
      </c>
      <c r="D1285">
        <f t="shared" ca="1" si="115"/>
        <v>0</v>
      </c>
      <c r="E1285">
        <f ca="1">IF($B1285&lt;VLOOKUP(E$6&amp;" Equity",Param,4,0),"",IFERROR(VLOOKUP($B1285,OFFSET(Input!$A$1,0,MATCH(Index!E$6&amp;" Equity",Input!$1:$1,0)-1,10000,2),2,0),E1284))</f>
        <v>103.2</v>
      </c>
      <c r="F1285" s="33">
        <v>90.8</v>
      </c>
      <c r="H1285">
        <f ca="1">IFERROR(VLOOKUP($B1285,OFFSET(Input!$A$1,0,MATCH(Index!H$6,Input!$1:$1,0)-1,10000,2),2,0),0)</f>
        <v>0</v>
      </c>
      <c r="I1285">
        <f ca="1">IFERROR(VLOOKUP($B1285,OFFSET(Input!$A$1,0,MATCH(Index!I$6,Input!$1:$1,0)-1,10000,2),2,0),0)</f>
        <v>0</v>
      </c>
      <c r="K1285">
        <f t="shared" ca="1" si="116"/>
        <v>71.08396426364979</v>
      </c>
      <c r="L1285" s="30">
        <f t="shared" ca="1" si="117"/>
        <v>76.403064272129143</v>
      </c>
      <c r="N1285">
        <f t="shared" ca="1" si="118"/>
        <v>-1.9361090268664404E-3</v>
      </c>
      <c r="O1285">
        <f t="shared" ca="1" si="119"/>
        <v>-5.5050923493242532E-4</v>
      </c>
      <c r="AE1285">
        <f ca="1">VLOOKUP($B1285,OFFSET(Input!$A$1,0,MATCH(Index!AE$6&amp;" Index",Input!$1:$1,0)-1,10000,2),2,0)</f>
        <v>21.07</v>
      </c>
    </row>
    <row r="1286" spans="2:31" x14ac:dyDescent="0.25">
      <c r="B1286" s="2">
        <v>39386</v>
      </c>
      <c r="C1286">
        <f t="shared" ca="1" si="114"/>
        <v>0</v>
      </c>
      <c r="D1286">
        <f t="shared" ca="1" si="115"/>
        <v>0</v>
      </c>
      <c r="E1286">
        <f ca="1">IF($B1286&lt;VLOOKUP(E$6&amp;" Equity",Param,4,0),"",IFERROR(VLOOKUP($B1286,OFFSET(Input!$A$1,0,MATCH(Index!E$6&amp;" Equity",Input!$1:$1,0)-1,10000,2),2,0),E1285))</f>
        <v>103.85</v>
      </c>
      <c r="F1286" s="33">
        <v>89.98</v>
      </c>
      <c r="H1286">
        <f ca="1">IFERROR(VLOOKUP($B1286,OFFSET(Input!$A$1,0,MATCH(Index!H$6,Input!$1:$1,0)-1,10000,2),2,0),0)</f>
        <v>0</v>
      </c>
      <c r="I1286">
        <f ca="1">IFERROR(VLOOKUP($B1286,OFFSET(Input!$A$1,0,MATCH(Index!I$6,Input!$1:$1,0)-1,10000,2),2,0),0)</f>
        <v>0</v>
      </c>
      <c r="K1286">
        <f t="shared" ca="1" si="116"/>
        <v>71.53168303081425</v>
      </c>
      <c r="L1286" s="30">
        <f t="shared" ca="1" si="117"/>
        <v>75.713080652050451</v>
      </c>
      <c r="N1286">
        <f t="shared" ca="1" si="118"/>
        <v>6.2786972746588536E-3</v>
      </c>
      <c r="O1286">
        <f t="shared" ca="1" si="119"/>
        <v>-9.071862194221304E-3</v>
      </c>
      <c r="AE1286">
        <f ca="1">VLOOKUP($B1286,OFFSET(Input!$A$1,0,MATCH(Index!AE$6&amp;" Index",Input!$1:$1,0)-1,10000,2),2,0)</f>
        <v>18.53</v>
      </c>
    </row>
    <row r="1287" spans="2:31" x14ac:dyDescent="0.25">
      <c r="B1287" s="2">
        <v>39387</v>
      </c>
      <c r="C1287">
        <f t="shared" ref="C1287:C1350" ca="1" si="120">IF(MONTH(B1287)&lt;&gt;MONTH(B1286),1,0)</f>
        <v>1</v>
      </c>
      <c r="D1287">
        <f t="shared" ref="D1287:D1350" ca="1" si="121">IF(D1286=5,0,IF(D1286&lt;&gt;0,D1286+1,IF(C1286=1,1,0)))</f>
        <v>0</v>
      </c>
      <c r="E1287">
        <f ca="1">IF($B1287&lt;VLOOKUP(E$6&amp;" Equity",Param,4,0),"",IFERROR(VLOOKUP($B1287,OFFSET(Input!$A$1,0,MATCH(Index!E$6&amp;" Equity",Input!$1:$1,0)-1,10000,2),2,0),E1286))</f>
        <v>102.5</v>
      </c>
      <c r="F1287" s="33">
        <v>90.75</v>
      </c>
      <c r="H1287">
        <f ca="1">IFERROR(VLOOKUP($B1287,OFFSET(Input!$A$1,0,MATCH(Index!H$6,Input!$1:$1,0)-1,10000,2),2,0),0)</f>
        <v>0.67990799999999996</v>
      </c>
      <c r="I1287">
        <f ca="1">IFERROR(VLOOKUP($B1287,OFFSET(Input!$A$1,0,MATCH(Index!I$6,Input!$1:$1,0)-1,10000,2),2,0),0)</f>
        <v>0.39376800000000001</v>
      </c>
      <c r="K1287">
        <f t="shared" ref="K1287:K1350" ca="1" si="122">IF($B1287&lt;=L_date,IF($B1287=L_date,1,K1288/((E1288+H1288)/E1287)),K1286*((E1287+H1287)/E1286))</f>
        <v>71.070124932157682</v>
      </c>
      <c r="L1287" s="30">
        <f t="shared" ref="L1287:L1350" ca="1" si="123">IF($B1287&lt;=L_date,IF($B1287=L_date,1,L1288/((F1288+I1288)/F1287)),L1286*((F1287+I1287)/F1286))</f>
        <v>76.692325600308678</v>
      </c>
      <c r="N1287">
        <f t="shared" ca="1" si="118"/>
        <v>-6.4734061516827784E-3</v>
      </c>
      <c r="O1287">
        <f t="shared" ca="1" si="119"/>
        <v>1.2850704556920828E-2</v>
      </c>
      <c r="AE1287">
        <f ca="1">VLOOKUP($B1287,OFFSET(Input!$A$1,0,MATCH(Index!AE$6&amp;" Index",Input!$1:$1,0)-1,10000,2),2,0)</f>
        <v>23.21</v>
      </c>
    </row>
    <row r="1288" spans="2:31" x14ac:dyDescent="0.25">
      <c r="B1288" s="2">
        <v>39388</v>
      </c>
      <c r="C1288">
        <f t="shared" ca="1" si="120"/>
        <v>0</v>
      </c>
      <c r="D1288">
        <f t="shared" ca="1" si="121"/>
        <v>1</v>
      </c>
      <c r="E1288">
        <f ca="1">IF($B1288&lt;VLOOKUP(E$6&amp;" Equity",Param,4,0),"",IFERROR(VLOOKUP($B1288,OFFSET(Input!$A$1,0,MATCH(Index!E$6&amp;" Equity",Input!$1:$1,0)-1,10000,2),2,0),E1287))</f>
        <v>102.3</v>
      </c>
      <c r="F1288" s="33">
        <v>91.04</v>
      </c>
      <c r="H1288">
        <f ca="1">IFERROR(VLOOKUP($B1288,OFFSET(Input!$A$1,0,MATCH(Index!H$6,Input!$1:$1,0)-1,10000,2),2,0),0)</f>
        <v>0</v>
      </c>
      <c r="I1288">
        <f ca="1">IFERROR(VLOOKUP($B1288,OFFSET(Input!$A$1,0,MATCH(Index!I$6,Input!$1:$1,0)-1,10000,2),2,0),0)</f>
        <v>0</v>
      </c>
      <c r="K1288">
        <f t="shared" ca="1" si="122"/>
        <v>70.931451517655915</v>
      </c>
      <c r="L1288" s="30">
        <f t="shared" ca="1" si="123"/>
        <v>76.937403004430877</v>
      </c>
      <c r="N1288">
        <f t="shared" ref="N1288:N1351" ca="1" si="124">LN(K1288/K1287)</f>
        <v>-1.9531256208819622E-3</v>
      </c>
      <c r="O1288">
        <f t="shared" ref="O1288:O1351" ca="1" si="125">LN(L1288/L1287)</f>
        <v>3.190497233060711E-3</v>
      </c>
      <c r="AE1288">
        <f ca="1">VLOOKUP($B1288,OFFSET(Input!$A$1,0,MATCH(Index!AE$6&amp;" Index",Input!$1:$1,0)-1,10000,2),2,0)</f>
        <v>23.01</v>
      </c>
    </row>
    <row r="1289" spans="2:31" x14ac:dyDescent="0.25">
      <c r="B1289" s="2">
        <v>39391</v>
      </c>
      <c r="C1289">
        <f t="shared" ca="1" si="120"/>
        <v>0</v>
      </c>
      <c r="D1289">
        <f t="shared" ca="1" si="121"/>
        <v>2</v>
      </c>
      <c r="E1289">
        <f ca="1">IF($B1289&lt;VLOOKUP(E$6&amp;" Equity",Param,4,0),"",IFERROR(VLOOKUP($B1289,OFFSET(Input!$A$1,0,MATCH(Index!E$6&amp;" Equity",Input!$1:$1,0)-1,10000,2),2,0),E1288))</f>
        <v>102.18</v>
      </c>
      <c r="F1289" s="33">
        <v>91</v>
      </c>
      <c r="H1289">
        <f ca="1">IFERROR(VLOOKUP($B1289,OFFSET(Input!$A$1,0,MATCH(Index!H$6,Input!$1:$1,0)-1,10000,2),2,0),0)</f>
        <v>0</v>
      </c>
      <c r="I1289">
        <f ca="1">IFERROR(VLOOKUP($B1289,OFFSET(Input!$A$1,0,MATCH(Index!I$6,Input!$1:$1,0)-1,10000,2),2,0),0)</f>
        <v>0</v>
      </c>
      <c r="K1289">
        <f t="shared" ca="1" si="122"/>
        <v>70.848247468954852</v>
      </c>
      <c r="L1289" s="30">
        <f t="shared" ca="1" si="123"/>
        <v>76.903599224551954</v>
      </c>
      <c r="N1289">
        <f t="shared" ca="1" si="124"/>
        <v>-1.1737090549289277E-3</v>
      </c>
      <c r="O1289">
        <f t="shared" ca="1" si="125"/>
        <v>-4.3946386117077403E-4</v>
      </c>
      <c r="AE1289">
        <f ca="1">VLOOKUP($B1289,OFFSET(Input!$A$1,0,MATCH(Index!AE$6&amp;" Index",Input!$1:$1,0)-1,10000,2),2,0)</f>
        <v>24.31</v>
      </c>
    </row>
    <row r="1290" spans="2:31" x14ac:dyDescent="0.25">
      <c r="B1290" s="2">
        <v>39392</v>
      </c>
      <c r="C1290">
        <f t="shared" ca="1" si="120"/>
        <v>0</v>
      </c>
      <c r="D1290">
        <f t="shared" ca="1" si="121"/>
        <v>3</v>
      </c>
      <c r="E1290">
        <f ca="1">IF($B1290&lt;VLOOKUP(E$6&amp;" Equity",Param,4,0),"",IFERROR(VLOOKUP($B1290,OFFSET(Input!$A$1,0,MATCH(Index!E$6&amp;" Equity",Input!$1:$1,0)-1,10000,2),2,0),E1289))</f>
        <v>102.97</v>
      </c>
      <c r="F1290" s="33">
        <v>90.56</v>
      </c>
      <c r="H1290">
        <f ca="1">IFERROR(VLOOKUP($B1290,OFFSET(Input!$A$1,0,MATCH(Index!H$6,Input!$1:$1,0)-1,10000,2),2,0),0)</f>
        <v>0</v>
      </c>
      <c r="I1290">
        <f ca="1">IFERROR(VLOOKUP($B1290,OFFSET(Input!$A$1,0,MATCH(Index!I$6,Input!$1:$1,0)-1,10000,2),2,0),0)</f>
        <v>0</v>
      </c>
      <c r="K1290">
        <f t="shared" ca="1" si="122"/>
        <v>71.396007456236845</v>
      </c>
      <c r="L1290" s="30">
        <f t="shared" ca="1" si="123"/>
        <v>76.5317576458838</v>
      </c>
      <c r="N1290">
        <f t="shared" ca="1" si="124"/>
        <v>7.7017197660075622E-3</v>
      </c>
      <c r="O1290">
        <f t="shared" ca="1" si="125"/>
        <v>-4.8468920619770643E-3</v>
      </c>
      <c r="AE1290">
        <f ca="1">VLOOKUP($B1290,OFFSET(Input!$A$1,0,MATCH(Index!AE$6&amp;" Index",Input!$1:$1,0)-1,10000,2),2,0)</f>
        <v>21.39</v>
      </c>
    </row>
    <row r="1291" spans="2:31" x14ac:dyDescent="0.25">
      <c r="B1291" s="2">
        <v>39393</v>
      </c>
      <c r="C1291">
        <f t="shared" ca="1" si="120"/>
        <v>0</v>
      </c>
      <c r="D1291">
        <f t="shared" ca="1" si="121"/>
        <v>4</v>
      </c>
      <c r="E1291">
        <f ca="1">IF($B1291&lt;VLOOKUP(E$6&amp;" Equity",Param,4,0),"",IFERROR(VLOOKUP($B1291,OFFSET(Input!$A$1,0,MATCH(Index!E$6&amp;" Equity",Input!$1:$1,0)-1,10000,2),2,0),E1290))</f>
        <v>102.6</v>
      </c>
      <c r="F1291" s="33">
        <v>90.72</v>
      </c>
      <c r="H1291">
        <f ca="1">IFERROR(VLOOKUP($B1291,OFFSET(Input!$A$1,0,MATCH(Index!H$6,Input!$1:$1,0)-1,10000,2),2,0),0)</f>
        <v>0</v>
      </c>
      <c r="I1291">
        <f ca="1">IFERROR(VLOOKUP($B1291,OFFSET(Input!$A$1,0,MATCH(Index!I$6,Input!$1:$1,0)-1,10000,2),2,0),0)</f>
        <v>0</v>
      </c>
      <c r="K1291">
        <f t="shared" ca="1" si="122"/>
        <v>71.139461639408566</v>
      </c>
      <c r="L1291" s="30">
        <f t="shared" ca="1" si="123"/>
        <v>76.666972765399493</v>
      </c>
      <c r="N1291">
        <f t="shared" ca="1" si="124"/>
        <v>-3.599750931990327E-3</v>
      </c>
      <c r="O1291">
        <f t="shared" ca="1" si="125"/>
        <v>1.7652255245691492E-3</v>
      </c>
      <c r="AE1291">
        <f ca="1">VLOOKUP($B1291,OFFSET(Input!$A$1,0,MATCH(Index!AE$6&amp;" Index",Input!$1:$1,0)-1,10000,2),2,0)</f>
        <v>26.49</v>
      </c>
    </row>
    <row r="1292" spans="2:31" x14ac:dyDescent="0.25">
      <c r="B1292" s="2">
        <v>39394</v>
      </c>
      <c r="C1292">
        <f t="shared" ca="1" si="120"/>
        <v>0</v>
      </c>
      <c r="D1292">
        <f t="shared" ca="1" si="121"/>
        <v>5</v>
      </c>
      <c r="E1292">
        <f ca="1">IF($B1292&lt;VLOOKUP(E$6&amp;" Equity",Param,4,0),"",IFERROR(VLOOKUP($B1292,OFFSET(Input!$A$1,0,MATCH(Index!E$6&amp;" Equity",Input!$1:$1,0)-1,10000,2),2,0),E1291))</f>
        <v>100.75</v>
      </c>
      <c r="F1292" s="33">
        <v>90.56</v>
      </c>
      <c r="H1292">
        <f ca="1">IFERROR(VLOOKUP($B1292,OFFSET(Input!$A$1,0,MATCH(Index!H$6,Input!$1:$1,0)-1,10000,2),2,0),0)</f>
        <v>0</v>
      </c>
      <c r="I1292">
        <f ca="1">IFERROR(VLOOKUP($B1292,OFFSET(Input!$A$1,0,MATCH(Index!I$6,Input!$1:$1,0)-1,10000,2),2,0),0)</f>
        <v>0</v>
      </c>
      <c r="K1292">
        <f t="shared" ca="1" si="122"/>
        <v>69.856732555267186</v>
      </c>
      <c r="L1292" s="30">
        <f t="shared" ca="1" si="123"/>
        <v>76.5317576458838</v>
      </c>
      <c r="N1292">
        <f t="shared" ca="1" si="124"/>
        <v>-1.8195731909876754E-2</v>
      </c>
      <c r="O1292">
        <f t="shared" ca="1" si="125"/>
        <v>-1.7652255245690809E-3</v>
      </c>
      <c r="AE1292">
        <f ca="1">VLOOKUP($B1292,OFFSET(Input!$A$1,0,MATCH(Index!AE$6&amp;" Index",Input!$1:$1,0)-1,10000,2),2,0)</f>
        <v>26.16</v>
      </c>
    </row>
    <row r="1293" spans="2:31" x14ac:dyDescent="0.25">
      <c r="B1293" s="2">
        <v>39395</v>
      </c>
      <c r="C1293">
        <f t="shared" ca="1" si="120"/>
        <v>0</v>
      </c>
      <c r="D1293">
        <f t="shared" ca="1" si="121"/>
        <v>0</v>
      </c>
      <c r="E1293">
        <f ca="1">IF($B1293&lt;VLOOKUP(E$6&amp;" Equity",Param,4,0),"",IFERROR(VLOOKUP($B1293,OFFSET(Input!$A$1,0,MATCH(Index!E$6&amp;" Equity",Input!$1:$1,0)-1,10000,2),2,0),E1292))</f>
        <v>101.65</v>
      </c>
      <c r="F1293" s="33">
        <v>91.33</v>
      </c>
      <c r="H1293">
        <f ca="1">IFERROR(VLOOKUP($B1293,OFFSET(Input!$A$1,0,MATCH(Index!H$6,Input!$1:$1,0)-1,10000,2),2,0),0)</f>
        <v>0</v>
      </c>
      <c r="I1293">
        <f ca="1">IFERROR(VLOOKUP($B1293,OFFSET(Input!$A$1,0,MATCH(Index!I$6,Input!$1:$1,0)-1,10000,2),2,0),0)</f>
        <v>0</v>
      </c>
      <c r="K1293">
        <f t="shared" ca="1" si="122"/>
        <v>70.480762920525166</v>
      </c>
      <c r="L1293" s="30">
        <f t="shared" ca="1" si="123"/>
        <v>77.18248040855309</v>
      </c>
      <c r="N1293">
        <f t="shared" ca="1" si="124"/>
        <v>8.8933392475633154E-3</v>
      </c>
      <c r="O1293">
        <f t="shared" ca="1" si="125"/>
        <v>8.4667062487148257E-3</v>
      </c>
      <c r="AE1293">
        <f ca="1">VLOOKUP($B1293,OFFSET(Input!$A$1,0,MATCH(Index!AE$6&amp;" Index",Input!$1:$1,0)-1,10000,2),2,0)</f>
        <v>28.5</v>
      </c>
    </row>
    <row r="1294" spans="2:31" x14ac:dyDescent="0.25">
      <c r="B1294" s="2">
        <v>39398</v>
      </c>
      <c r="C1294">
        <f t="shared" ca="1" si="120"/>
        <v>0</v>
      </c>
      <c r="D1294">
        <f t="shared" ca="1" si="121"/>
        <v>0</v>
      </c>
      <c r="E1294">
        <f ca="1">IF($B1294&lt;VLOOKUP(E$6&amp;" Equity",Param,4,0),"",IFERROR(VLOOKUP($B1294,OFFSET(Input!$A$1,0,MATCH(Index!E$6&amp;" Equity",Input!$1:$1,0)-1,10000,2),2,0),E1293))</f>
        <v>102.2</v>
      </c>
      <c r="F1294" s="33">
        <v>91.66</v>
      </c>
      <c r="H1294">
        <f ca="1">IFERROR(VLOOKUP($B1294,OFFSET(Input!$A$1,0,MATCH(Index!H$6,Input!$1:$1,0)-1,10000,2),2,0),0)</f>
        <v>0</v>
      </c>
      <c r="I1294">
        <f ca="1">IFERROR(VLOOKUP($B1294,OFFSET(Input!$A$1,0,MATCH(Index!I$6,Input!$1:$1,0)-1,10000,2),2,0),0)</f>
        <v>0</v>
      </c>
      <c r="K1294">
        <f t="shared" ca="1" si="122"/>
        <v>70.862114810405032</v>
      </c>
      <c r="L1294" s="30">
        <f t="shared" ca="1" si="123"/>
        <v>77.461361592554212</v>
      </c>
      <c r="N1294">
        <f t="shared" ca="1" si="124"/>
        <v>5.3961376952484262E-3</v>
      </c>
      <c r="O1294">
        <f t="shared" ca="1" si="125"/>
        <v>3.6067583773903441E-3</v>
      </c>
      <c r="AE1294">
        <f ca="1">VLOOKUP($B1294,OFFSET(Input!$A$1,0,MATCH(Index!AE$6&amp;" Index",Input!$1:$1,0)-1,10000,2),2,0)</f>
        <v>31.09</v>
      </c>
    </row>
    <row r="1295" spans="2:31" x14ac:dyDescent="0.25">
      <c r="B1295" s="2">
        <v>39399</v>
      </c>
      <c r="C1295">
        <f t="shared" ca="1" si="120"/>
        <v>0</v>
      </c>
      <c r="D1295">
        <f t="shared" ca="1" si="121"/>
        <v>0</v>
      </c>
      <c r="E1295">
        <f ca="1">IF($B1295&lt;VLOOKUP(E$6&amp;" Equity",Param,4,0),"",IFERROR(VLOOKUP($B1295,OFFSET(Input!$A$1,0,MATCH(Index!E$6&amp;" Equity",Input!$1:$1,0)-1,10000,2),2,0),E1294))</f>
        <v>102</v>
      </c>
      <c r="F1295" s="33">
        <v>91.32</v>
      </c>
      <c r="H1295">
        <f ca="1">IFERROR(VLOOKUP($B1295,OFFSET(Input!$A$1,0,MATCH(Index!H$6,Input!$1:$1,0)-1,10000,2),2,0),0)</f>
        <v>0</v>
      </c>
      <c r="I1295">
        <f ca="1">IFERROR(VLOOKUP($B1295,OFFSET(Input!$A$1,0,MATCH(Index!I$6,Input!$1:$1,0)-1,10000,2),2,0),0)</f>
        <v>0</v>
      </c>
      <c r="K1295">
        <f t="shared" ca="1" si="122"/>
        <v>70.723441395903251</v>
      </c>
      <c r="L1295" s="30">
        <f t="shared" ca="1" si="123"/>
        <v>77.174029463583352</v>
      </c>
      <c r="N1295">
        <f t="shared" ca="1" si="124"/>
        <v>-1.9588644853331455E-3</v>
      </c>
      <c r="O1295">
        <f t="shared" ca="1" si="125"/>
        <v>-3.7162574193833108E-3</v>
      </c>
      <c r="AE1295">
        <f ca="1">VLOOKUP($B1295,OFFSET(Input!$A$1,0,MATCH(Index!AE$6&amp;" Index",Input!$1:$1,0)-1,10000,2),2,0)</f>
        <v>24.1</v>
      </c>
    </row>
    <row r="1296" spans="2:31" x14ac:dyDescent="0.25">
      <c r="B1296" s="2">
        <v>39400</v>
      </c>
      <c r="C1296">
        <f t="shared" ca="1" si="120"/>
        <v>0</v>
      </c>
      <c r="D1296">
        <f t="shared" ca="1" si="121"/>
        <v>0</v>
      </c>
      <c r="E1296">
        <f ca="1">IF($B1296&lt;VLOOKUP(E$6&amp;" Equity",Param,4,0),"",IFERROR(VLOOKUP($B1296,OFFSET(Input!$A$1,0,MATCH(Index!E$6&amp;" Equity",Input!$1:$1,0)-1,10000,2),2,0),E1295))</f>
        <v>102</v>
      </c>
      <c r="F1296" s="33">
        <v>91.42</v>
      </c>
      <c r="H1296">
        <f ca="1">IFERROR(VLOOKUP($B1296,OFFSET(Input!$A$1,0,MATCH(Index!H$6,Input!$1:$1,0)-1,10000,2),2,0),0)</f>
        <v>0</v>
      </c>
      <c r="I1296">
        <f ca="1">IFERROR(VLOOKUP($B1296,OFFSET(Input!$A$1,0,MATCH(Index!I$6,Input!$1:$1,0)-1,10000,2),2,0),0)</f>
        <v>0</v>
      </c>
      <c r="K1296">
        <f t="shared" ca="1" si="122"/>
        <v>70.723441395903251</v>
      </c>
      <c r="L1296" s="30">
        <f t="shared" ca="1" si="123"/>
        <v>77.258538913280674</v>
      </c>
      <c r="N1296">
        <f t="shared" ca="1" si="124"/>
        <v>0</v>
      </c>
      <c r="O1296">
        <f t="shared" ca="1" si="125"/>
        <v>1.0944512420036771E-3</v>
      </c>
      <c r="AE1296">
        <f ca="1">VLOOKUP($B1296,OFFSET(Input!$A$1,0,MATCH(Index!AE$6&amp;" Index",Input!$1:$1,0)-1,10000,2),2,0)</f>
        <v>25.94</v>
      </c>
    </row>
    <row r="1297" spans="2:31" x14ac:dyDescent="0.25">
      <c r="B1297" s="2">
        <v>39401</v>
      </c>
      <c r="C1297">
        <f t="shared" ca="1" si="120"/>
        <v>0</v>
      </c>
      <c r="D1297">
        <f t="shared" ca="1" si="121"/>
        <v>0</v>
      </c>
      <c r="E1297">
        <f ca="1">IF($B1297&lt;VLOOKUP(E$6&amp;" Equity",Param,4,0),"",IFERROR(VLOOKUP($B1297,OFFSET(Input!$A$1,0,MATCH(Index!E$6&amp;" Equity",Input!$1:$1,0)-1,10000,2),2,0),E1296))</f>
        <v>102.3</v>
      </c>
      <c r="F1297" s="33">
        <v>92.28</v>
      </c>
      <c r="H1297">
        <f ca="1">IFERROR(VLOOKUP($B1297,OFFSET(Input!$A$1,0,MATCH(Index!H$6,Input!$1:$1,0)-1,10000,2),2,0),0)</f>
        <v>0</v>
      </c>
      <c r="I1297">
        <f ca="1">IFERROR(VLOOKUP($B1297,OFFSET(Input!$A$1,0,MATCH(Index!I$6,Input!$1:$1,0)-1,10000,2),2,0),0)</f>
        <v>0</v>
      </c>
      <c r="K1297">
        <f t="shared" ca="1" si="122"/>
        <v>70.931451517655901</v>
      </c>
      <c r="L1297" s="30">
        <f t="shared" ca="1" si="123"/>
        <v>77.985320180677533</v>
      </c>
      <c r="N1297">
        <f t="shared" ca="1" si="124"/>
        <v>2.9368596733097057E-3</v>
      </c>
      <c r="O1297">
        <f t="shared" ca="1" si="125"/>
        <v>9.3631604019545449E-3</v>
      </c>
      <c r="AE1297">
        <f ca="1">VLOOKUP($B1297,OFFSET(Input!$A$1,0,MATCH(Index!AE$6&amp;" Index",Input!$1:$1,0)-1,10000,2),2,0)</f>
        <v>28.06</v>
      </c>
    </row>
    <row r="1298" spans="2:31" x14ac:dyDescent="0.25">
      <c r="B1298" s="2">
        <v>39402</v>
      </c>
      <c r="C1298">
        <f t="shared" ca="1" si="120"/>
        <v>0</v>
      </c>
      <c r="D1298">
        <f t="shared" ca="1" si="121"/>
        <v>0</v>
      </c>
      <c r="E1298">
        <f ca="1">IF($B1298&lt;VLOOKUP(E$6&amp;" Equity",Param,4,0),"",IFERROR(VLOOKUP($B1298,OFFSET(Input!$A$1,0,MATCH(Index!E$6&amp;" Equity",Input!$1:$1,0)-1,10000,2),2,0),E1297))</f>
        <v>101.85</v>
      </c>
      <c r="F1298" s="33">
        <v>92.41</v>
      </c>
      <c r="H1298">
        <f ca="1">IFERROR(VLOOKUP($B1298,OFFSET(Input!$A$1,0,MATCH(Index!H$6,Input!$1:$1,0)-1,10000,2),2,0),0)</f>
        <v>0</v>
      </c>
      <c r="I1298">
        <f ca="1">IFERROR(VLOOKUP($B1298,OFFSET(Input!$A$1,0,MATCH(Index!I$6,Input!$1:$1,0)-1,10000,2),2,0),0)</f>
        <v>0</v>
      </c>
      <c r="K1298">
        <f t="shared" ca="1" si="122"/>
        <v>70.619436335026919</v>
      </c>
      <c r="L1298" s="30">
        <f t="shared" ca="1" si="123"/>
        <v>78.095182465284026</v>
      </c>
      <c r="N1298">
        <f t="shared" ca="1" si="124"/>
        <v>-4.4085302847659685E-3</v>
      </c>
      <c r="O1298">
        <f t="shared" ca="1" si="125"/>
        <v>1.4077645943960169E-3</v>
      </c>
      <c r="AE1298">
        <f ca="1">VLOOKUP($B1298,OFFSET(Input!$A$1,0,MATCH(Index!AE$6&amp;" Index",Input!$1:$1,0)-1,10000,2),2,0)</f>
        <v>25.49</v>
      </c>
    </row>
    <row r="1299" spans="2:31" x14ac:dyDescent="0.25">
      <c r="B1299" s="2">
        <v>39405</v>
      </c>
      <c r="C1299">
        <f t="shared" ca="1" si="120"/>
        <v>0</v>
      </c>
      <c r="D1299">
        <f t="shared" ca="1" si="121"/>
        <v>0</v>
      </c>
      <c r="E1299">
        <f ca="1">IF($B1299&lt;VLOOKUP(E$6&amp;" Equity",Param,4,0),"",IFERROR(VLOOKUP($B1299,OFFSET(Input!$A$1,0,MATCH(Index!E$6&amp;" Equity",Input!$1:$1,0)-1,10000,2),2,0),E1298))</f>
        <v>101.9</v>
      </c>
      <c r="F1299" s="33">
        <v>93.01</v>
      </c>
      <c r="H1299">
        <f ca="1">IFERROR(VLOOKUP($B1299,OFFSET(Input!$A$1,0,MATCH(Index!H$6,Input!$1:$1,0)-1,10000,2),2,0),0)</f>
        <v>0</v>
      </c>
      <c r="I1299">
        <f ca="1">IFERROR(VLOOKUP($B1299,OFFSET(Input!$A$1,0,MATCH(Index!I$6,Input!$1:$1,0)-1,10000,2),2,0),0)</f>
        <v>0</v>
      </c>
      <c r="K1299">
        <f t="shared" ca="1" si="122"/>
        <v>70.654104688652382</v>
      </c>
      <c r="L1299" s="30">
        <f t="shared" ca="1" si="123"/>
        <v>78.602239163467885</v>
      </c>
      <c r="N1299">
        <f t="shared" ca="1" si="124"/>
        <v>4.907975558645245E-4</v>
      </c>
      <c r="O1299">
        <f t="shared" ca="1" si="125"/>
        <v>6.4718163544266278E-3</v>
      </c>
      <c r="AE1299">
        <f ca="1">VLOOKUP($B1299,OFFSET(Input!$A$1,0,MATCH(Index!AE$6&amp;" Index",Input!$1:$1,0)-1,10000,2),2,0)</f>
        <v>26.01</v>
      </c>
    </row>
    <row r="1300" spans="2:31" x14ac:dyDescent="0.25">
      <c r="B1300" s="2">
        <v>39406</v>
      </c>
      <c r="C1300">
        <f t="shared" ca="1" si="120"/>
        <v>0</v>
      </c>
      <c r="D1300">
        <f t="shared" ca="1" si="121"/>
        <v>0</v>
      </c>
      <c r="E1300">
        <f ca="1">IF($B1300&lt;VLOOKUP(E$6&amp;" Equity",Param,4,0),"",IFERROR(VLOOKUP($B1300,OFFSET(Input!$A$1,0,MATCH(Index!E$6&amp;" Equity",Input!$1:$1,0)-1,10000,2),2,0),E1299))</f>
        <v>101.1</v>
      </c>
      <c r="F1300" s="33">
        <v>92.91</v>
      </c>
      <c r="H1300">
        <f ca="1">IFERROR(VLOOKUP($B1300,OFFSET(Input!$A$1,0,MATCH(Index!H$6,Input!$1:$1,0)-1,10000,2),2,0),0)</f>
        <v>0</v>
      </c>
      <c r="I1300">
        <f ca="1">IFERROR(VLOOKUP($B1300,OFFSET(Input!$A$1,0,MATCH(Index!I$6,Input!$1:$1,0)-1,10000,2),2,0),0)</f>
        <v>0</v>
      </c>
      <c r="K1300">
        <f t="shared" ca="1" si="122"/>
        <v>70.099411030645285</v>
      </c>
      <c r="L1300" s="30">
        <f t="shared" ca="1" si="123"/>
        <v>78.517729713770578</v>
      </c>
      <c r="N1300">
        <f t="shared" ca="1" si="124"/>
        <v>-7.8818142022535915E-3</v>
      </c>
      <c r="O1300">
        <f t="shared" ca="1" si="125"/>
        <v>-1.0757316011544191E-3</v>
      </c>
      <c r="AE1300">
        <f ca="1">VLOOKUP($B1300,OFFSET(Input!$A$1,0,MATCH(Index!AE$6&amp;" Index",Input!$1:$1,0)-1,10000,2),2,0)</f>
        <v>24.88</v>
      </c>
    </row>
    <row r="1301" spans="2:31" x14ac:dyDescent="0.25">
      <c r="B1301" s="2">
        <v>39407</v>
      </c>
      <c r="C1301">
        <f t="shared" ca="1" si="120"/>
        <v>0</v>
      </c>
      <c r="D1301">
        <f t="shared" ca="1" si="121"/>
        <v>0</v>
      </c>
      <c r="E1301">
        <f ca="1">IF($B1301&lt;VLOOKUP(E$6&amp;" Equity",Param,4,0),"",IFERROR(VLOOKUP($B1301,OFFSET(Input!$A$1,0,MATCH(Index!E$6&amp;" Equity",Input!$1:$1,0)-1,10000,2),2,0),E1300))</f>
        <v>99.1</v>
      </c>
      <c r="F1301" s="33">
        <v>93.45</v>
      </c>
      <c r="H1301">
        <f ca="1">IFERROR(VLOOKUP($B1301,OFFSET(Input!$A$1,0,MATCH(Index!H$6,Input!$1:$1,0)-1,10000,2),2,0),0)</f>
        <v>0</v>
      </c>
      <c r="I1301">
        <f ca="1">IFERROR(VLOOKUP($B1301,OFFSET(Input!$A$1,0,MATCH(Index!I$6,Input!$1:$1,0)-1,10000,2),2,0),0)</f>
        <v>0</v>
      </c>
      <c r="K1301">
        <f t="shared" ca="1" si="122"/>
        <v>68.712676885627573</v>
      </c>
      <c r="L1301" s="30">
        <f t="shared" ca="1" si="123"/>
        <v>78.974080742136053</v>
      </c>
      <c r="N1301">
        <f t="shared" ca="1" si="124"/>
        <v>-1.9980684690483481E-2</v>
      </c>
      <c r="O1301">
        <f t="shared" ca="1" si="125"/>
        <v>5.7952512483507483E-3</v>
      </c>
      <c r="AE1301">
        <f ca="1">VLOOKUP($B1301,OFFSET(Input!$A$1,0,MATCH(Index!AE$6&amp;" Index",Input!$1:$1,0)-1,10000,2),2,0)</f>
        <v>26.84</v>
      </c>
    </row>
    <row r="1302" spans="2:31" x14ac:dyDescent="0.25">
      <c r="B1302" s="2">
        <v>39409</v>
      </c>
      <c r="C1302">
        <f t="shared" ca="1" si="120"/>
        <v>0</v>
      </c>
      <c r="D1302">
        <f t="shared" ca="1" si="121"/>
        <v>0</v>
      </c>
      <c r="E1302">
        <f ca="1">IF($B1302&lt;VLOOKUP(E$6&amp;" Equity",Param,4,0),"",IFERROR(VLOOKUP($B1302,OFFSET(Input!$A$1,0,MATCH(Index!E$6&amp;" Equity",Input!$1:$1,0)-1,10000,2),2,0),E1301))</f>
        <v>100.4</v>
      </c>
      <c r="F1302" s="33">
        <v>93.73</v>
      </c>
      <c r="H1302">
        <f ca="1">IFERROR(VLOOKUP($B1302,OFFSET(Input!$A$1,0,MATCH(Index!H$6,Input!$1:$1,0)-1,10000,2),2,0),0)</f>
        <v>0</v>
      </c>
      <c r="I1302">
        <f ca="1">IFERROR(VLOOKUP($B1302,OFFSET(Input!$A$1,0,MATCH(Index!I$6,Input!$1:$1,0)-1,10000,2),2,0),0)</f>
        <v>0</v>
      </c>
      <c r="K1302">
        <f t="shared" ca="1" si="122"/>
        <v>69.614054079889101</v>
      </c>
      <c r="L1302" s="30">
        <f t="shared" ca="1" si="123"/>
        <v>79.210707201288528</v>
      </c>
      <c r="N1302">
        <f t="shared" ca="1" si="124"/>
        <v>1.3032765921686704E-2</v>
      </c>
      <c r="O1302">
        <f t="shared" ca="1" si="125"/>
        <v>2.9917748568226541E-3</v>
      </c>
      <c r="AE1302">
        <f ca="1">VLOOKUP($B1302,OFFSET(Input!$A$1,0,MATCH(Index!AE$6&amp;" Index",Input!$1:$1,0)-1,10000,2),2,0)</f>
        <v>25.61</v>
      </c>
    </row>
    <row r="1303" spans="2:31" x14ac:dyDescent="0.25">
      <c r="B1303" s="2">
        <v>39412</v>
      </c>
      <c r="C1303">
        <f t="shared" ca="1" si="120"/>
        <v>0</v>
      </c>
      <c r="D1303">
        <f t="shared" ca="1" si="121"/>
        <v>0</v>
      </c>
      <c r="E1303">
        <f ca="1">IF($B1303&lt;VLOOKUP(E$6&amp;" Equity",Param,4,0),"",IFERROR(VLOOKUP($B1303,OFFSET(Input!$A$1,0,MATCH(Index!E$6&amp;" Equity",Input!$1:$1,0)-1,10000,2),2,0),E1302))</f>
        <v>100</v>
      </c>
      <c r="F1303" s="33">
        <v>95.58</v>
      </c>
      <c r="H1303">
        <f ca="1">IFERROR(VLOOKUP($B1303,OFFSET(Input!$A$1,0,MATCH(Index!H$6,Input!$1:$1,0)-1,10000,2),2,0),0)</f>
        <v>0</v>
      </c>
      <c r="I1303">
        <f ca="1">IFERROR(VLOOKUP($B1303,OFFSET(Input!$A$1,0,MATCH(Index!I$6,Input!$1:$1,0)-1,10000,2),2,0),0)</f>
        <v>0</v>
      </c>
      <c r="K1303">
        <f t="shared" ca="1" si="122"/>
        <v>69.336707250885553</v>
      </c>
      <c r="L1303" s="30">
        <f t="shared" ca="1" si="123"/>
        <v>80.774132020688754</v>
      </c>
      <c r="N1303">
        <f t="shared" ca="1" si="124"/>
        <v>-3.9920212695375608E-3</v>
      </c>
      <c r="O1303">
        <f t="shared" ca="1" si="125"/>
        <v>1.9545284391617589E-2</v>
      </c>
      <c r="AE1303">
        <f ca="1">VLOOKUP($B1303,OFFSET(Input!$A$1,0,MATCH(Index!AE$6&amp;" Index",Input!$1:$1,0)-1,10000,2),2,0)</f>
        <v>28.91</v>
      </c>
    </row>
    <row r="1304" spans="2:31" x14ac:dyDescent="0.25">
      <c r="B1304" s="2">
        <v>39413</v>
      </c>
      <c r="C1304">
        <f t="shared" ca="1" si="120"/>
        <v>0</v>
      </c>
      <c r="D1304">
        <f t="shared" ca="1" si="121"/>
        <v>0</v>
      </c>
      <c r="E1304">
        <f ca="1">IF($B1304&lt;VLOOKUP(E$6&amp;" Equity",Param,4,0),"",IFERROR(VLOOKUP($B1304,OFFSET(Input!$A$1,0,MATCH(Index!E$6&amp;" Equity",Input!$1:$1,0)-1,10000,2),2,0),E1303))</f>
        <v>100.15</v>
      </c>
      <c r="F1304" s="33">
        <v>94.67</v>
      </c>
      <c r="H1304">
        <f ca="1">IFERROR(VLOOKUP($B1304,OFFSET(Input!$A$1,0,MATCH(Index!H$6,Input!$1:$1,0)-1,10000,2),2,0),0)</f>
        <v>0</v>
      </c>
      <c r="I1304">
        <f ca="1">IFERROR(VLOOKUP($B1304,OFFSET(Input!$A$1,0,MATCH(Index!I$6,Input!$1:$1,0)-1,10000,2),2,0),0)</f>
        <v>0</v>
      </c>
      <c r="K1304">
        <f t="shared" ca="1" si="122"/>
        <v>69.440712311761885</v>
      </c>
      <c r="L1304" s="30">
        <f t="shared" ca="1" si="123"/>
        <v>80.005096028443248</v>
      </c>
      <c r="N1304">
        <f t="shared" ca="1" si="124"/>
        <v>1.4988761237359487E-3</v>
      </c>
      <c r="O1304">
        <f t="shared" ca="1" si="125"/>
        <v>-9.5664330092121077E-3</v>
      </c>
      <c r="AE1304">
        <f ca="1">VLOOKUP($B1304,OFFSET(Input!$A$1,0,MATCH(Index!AE$6&amp;" Index",Input!$1:$1,0)-1,10000,2),2,0)</f>
        <v>26.28</v>
      </c>
    </row>
    <row r="1305" spans="2:31" x14ac:dyDescent="0.25">
      <c r="B1305" s="2">
        <v>39414</v>
      </c>
      <c r="C1305">
        <f t="shared" ca="1" si="120"/>
        <v>0</v>
      </c>
      <c r="D1305">
        <f t="shared" ca="1" si="121"/>
        <v>0</v>
      </c>
      <c r="E1305">
        <f ca="1">IF($B1305&lt;VLOOKUP(E$6&amp;" Equity",Param,4,0),"",IFERROR(VLOOKUP($B1305,OFFSET(Input!$A$1,0,MATCH(Index!E$6&amp;" Equity",Input!$1:$1,0)-1,10000,2),2,0),E1304))</f>
        <v>101.1</v>
      </c>
      <c r="F1305" s="33">
        <v>94.03</v>
      </c>
      <c r="H1305">
        <f ca="1">IFERROR(VLOOKUP($B1305,OFFSET(Input!$A$1,0,MATCH(Index!H$6,Input!$1:$1,0)-1,10000,2),2,0),0)</f>
        <v>0</v>
      </c>
      <c r="I1305">
        <f ca="1">IFERROR(VLOOKUP($B1305,OFFSET(Input!$A$1,0,MATCH(Index!I$6,Input!$1:$1,0)-1,10000,2),2,0),0)</f>
        <v>0</v>
      </c>
      <c r="K1305">
        <f t="shared" ca="1" si="122"/>
        <v>70.0994110306453</v>
      </c>
      <c r="L1305" s="30">
        <f t="shared" ca="1" si="123"/>
        <v>79.464235550380465</v>
      </c>
      <c r="N1305">
        <f t="shared" ca="1" si="124"/>
        <v>9.4410639145984E-3</v>
      </c>
      <c r="O1305">
        <f t="shared" ca="1" si="125"/>
        <v>-6.7832798518142542E-3</v>
      </c>
      <c r="AE1305">
        <f ca="1">VLOOKUP($B1305,OFFSET(Input!$A$1,0,MATCH(Index!AE$6&amp;" Index",Input!$1:$1,0)-1,10000,2),2,0)</f>
        <v>24.11</v>
      </c>
    </row>
    <row r="1306" spans="2:31" x14ac:dyDescent="0.25">
      <c r="B1306" s="2">
        <v>39415</v>
      </c>
      <c r="C1306">
        <f t="shared" ca="1" si="120"/>
        <v>0</v>
      </c>
      <c r="D1306">
        <f t="shared" ca="1" si="121"/>
        <v>0</v>
      </c>
      <c r="E1306">
        <f ca="1">IF($B1306&lt;VLOOKUP(E$6&amp;" Equity",Param,4,0),"",IFERROR(VLOOKUP($B1306,OFFSET(Input!$A$1,0,MATCH(Index!E$6&amp;" Equity",Input!$1:$1,0)-1,10000,2),2,0),E1305))</f>
        <v>101.6</v>
      </c>
      <c r="F1306" s="33">
        <v>94.84</v>
      </c>
      <c r="H1306">
        <f ca="1">IFERROR(VLOOKUP($B1306,OFFSET(Input!$A$1,0,MATCH(Index!H$6,Input!$1:$1,0)-1,10000,2),2,0),0)</f>
        <v>0</v>
      </c>
      <c r="I1306">
        <f ca="1">IFERROR(VLOOKUP($B1306,OFFSET(Input!$A$1,0,MATCH(Index!I$6,Input!$1:$1,0)-1,10000,2),2,0),0)</f>
        <v>0</v>
      </c>
      <c r="K1306">
        <f t="shared" ca="1" si="122"/>
        <v>70.446094566899731</v>
      </c>
      <c r="L1306" s="30">
        <f t="shared" ca="1" si="123"/>
        <v>80.148762092928678</v>
      </c>
      <c r="N1306">
        <f t="shared" ca="1" si="124"/>
        <v>4.9334091179557716E-3</v>
      </c>
      <c r="O1306">
        <f t="shared" ca="1" si="125"/>
        <v>8.577380908219143E-3</v>
      </c>
      <c r="AE1306">
        <f ca="1">VLOOKUP($B1306,OFFSET(Input!$A$1,0,MATCH(Index!AE$6&amp;" Index",Input!$1:$1,0)-1,10000,2),2,0)</f>
        <v>23.97</v>
      </c>
    </row>
    <row r="1307" spans="2:31" x14ac:dyDescent="0.25">
      <c r="B1307" s="2">
        <v>39416</v>
      </c>
      <c r="C1307">
        <f t="shared" ca="1" si="120"/>
        <v>0</v>
      </c>
      <c r="D1307">
        <f t="shared" ca="1" si="121"/>
        <v>0</v>
      </c>
      <c r="E1307">
        <f ca="1">IF($B1307&lt;VLOOKUP(E$6&amp;" Equity",Param,4,0),"",IFERROR(VLOOKUP($B1307,OFFSET(Input!$A$1,0,MATCH(Index!E$6&amp;" Equity",Input!$1:$1,0)-1,10000,2),2,0),E1306))</f>
        <v>102.15</v>
      </c>
      <c r="F1307" s="33">
        <v>94.38</v>
      </c>
      <c r="H1307">
        <f ca="1">IFERROR(VLOOKUP($B1307,OFFSET(Input!$A$1,0,MATCH(Index!H$6,Input!$1:$1,0)-1,10000,2),2,0),0)</f>
        <v>0</v>
      </c>
      <c r="I1307">
        <f ca="1">IFERROR(VLOOKUP($B1307,OFFSET(Input!$A$1,0,MATCH(Index!I$6,Input!$1:$1,0)-1,10000,2),2,0),0)</f>
        <v>0</v>
      </c>
      <c r="K1307">
        <f t="shared" ca="1" si="122"/>
        <v>70.827446456779612</v>
      </c>
      <c r="L1307" s="30">
        <f t="shared" ca="1" si="123"/>
        <v>79.760018624321049</v>
      </c>
      <c r="N1307">
        <f t="shared" ca="1" si="124"/>
        <v>5.3987861192496475E-3</v>
      </c>
      <c r="O1307">
        <f t="shared" ca="1" si="125"/>
        <v>-4.862074898963265E-3</v>
      </c>
      <c r="AE1307">
        <f ca="1">VLOOKUP($B1307,OFFSET(Input!$A$1,0,MATCH(Index!AE$6&amp;" Index",Input!$1:$1,0)-1,10000,2),2,0)</f>
        <v>22.87</v>
      </c>
    </row>
    <row r="1308" spans="2:31" x14ac:dyDescent="0.25">
      <c r="B1308" s="2">
        <v>39419</v>
      </c>
      <c r="C1308">
        <f t="shared" ca="1" si="120"/>
        <v>1</v>
      </c>
      <c r="D1308">
        <f t="shared" ca="1" si="121"/>
        <v>0</v>
      </c>
      <c r="E1308">
        <f ca="1">IF($B1308&lt;VLOOKUP(E$6&amp;" Equity",Param,4,0),"",IFERROR(VLOOKUP($B1308,OFFSET(Input!$A$1,0,MATCH(Index!E$6&amp;" Equity",Input!$1:$1,0)-1,10000,2),2,0),E1307))</f>
        <v>102.4</v>
      </c>
      <c r="F1308" s="33">
        <v>94.78</v>
      </c>
      <c r="H1308">
        <f ca="1">IFERROR(VLOOKUP($B1308,OFFSET(Input!$A$1,0,MATCH(Index!H$6,Input!$1:$1,0)-1,10000,2),2,0),0)</f>
        <v>0.64234599999999997</v>
      </c>
      <c r="I1308">
        <f ca="1">IFERROR(VLOOKUP($B1308,OFFSET(Input!$A$1,0,MATCH(Index!I$6,Input!$1:$1,0)-1,10000,2),2,0),0)</f>
        <v>0.37588700000000003</v>
      </c>
      <c r="K1308">
        <f t="shared" ca="1" si="122"/>
        <v>71.446169790464594</v>
      </c>
      <c r="L1308" s="30">
        <f t="shared" ca="1" si="123"/>
        <v>80.415716458294028</v>
      </c>
      <c r="N1308">
        <f t="shared" ca="1" si="124"/>
        <v>8.697708690371557E-3</v>
      </c>
      <c r="O1308">
        <f t="shared" ca="1" si="125"/>
        <v>8.1872762604281966E-3</v>
      </c>
      <c r="AE1308">
        <f ca="1">VLOOKUP($B1308,OFFSET(Input!$A$1,0,MATCH(Index!AE$6&amp;" Index",Input!$1:$1,0)-1,10000,2),2,0)</f>
        <v>23.61</v>
      </c>
    </row>
    <row r="1309" spans="2:31" x14ac:dyDescent="0.25">
      <c r="B1309" s="2">
        <v>39420</v>
      </c>
      <c r="C1309">
        <f t="shared" ca="1" si="120"/>
        <v>0</v>
      </c>
      <c r="D1309">
        <f t="shared" ca="1" si="121"/>
        <v>1</v>
      </c>
      <c r="E1309">
        <f ca="1">IF($B1309&lt;VLOOKUP(E$6&amp;" Equity",Param,4,0),"",IFERROR(VLOOKUP($B1309,OFFSET(Input!$A$1,0,MATCH(Index!E$6&amp;" Equity",Input!$1:$1,0)-1,10000,2),2,0),E1308))</f>
        <v>102.08</v>
      </c>
      <c r="F1309" s="33">
        <v>94.74</v>
      </c>
      <c r="H1309">
        <f ca="1">IFERROR(VLOOKUP($B1309,OFFSET(Input!$A$1,0,MATCH(Index!H$6,Input!$1:$1,0)-1,10000,2),2,0),0)</f>
        <v>0</v>
      </c>
      <c r="I1309">
        <f ca="1">IFERROR(VLOOKUP($B1309,OFFSET(Input!$A$1,0,MATCH(Index!I$6,Input!$1:$1,0)-1,10000,2),2,0),0)</f>
        <v>0</v>
      </c>
      <c r="K1309">
        <f t="shared" ca="1" si="122"/>
        <v>71.22290050986939</v>
      </c>
      <c r="L1309" s="30">
        <f t="shared" ca="1" si="123"/>
        <v>80.381778616361842</v>
      </c>
      <c r="N1309">
        <f t="shared" ca="1" si="124"/>
        <v>-3.1298930089277044E-3</v>
      </c>
      <c r="O1309">
        <f t="shared" ca="1" si="125"/>
        <v>-4.2211904383660935E-4</v>
      </c>
      <c r="AE1309">
        <f ca="1">VLOOKUP($B1309,OFFSET(Input!$A$1,0,MATCH(Index!AE$6&amp;" Index",Input!$1:$1,0)-1,10000,2),2,0)</f>
        <v>23.79</v>
      </c>
    </row>
    <row r="1310" spans="2:31" x14ac:dyDescent="0.25">
      <c r="B1310" s="2">
        <v>39421</v>
      </c>
      <c r="C1310">
        <f t="shared" ca="1" si="120"/>
        <v>0</v>
      </c>
      <c r="D1310">
        <f t="shared" ca="1" si="121"/>
        <v>2</v>
      </c>
      <c r="E1310">
        <f ca="1">IF($B1310&lt;VLOOKUP(E$6&amp;" Equity",Param,4,0),"",IFERROR(VLOOKUP($B1310,OFFSET(Input!$A$1,0,MATCH(Index!E$6&amp;" Equity",Input!$1:$1,0)-1,10000,2),2,0),E1309))</f>
        <v>100.26</v>
      </c>
      <c r="F1310" s="33">
        <v>93.62</v>
      </c>
      <c r="H1310">
        <f ca="1">IFERROR(VLOOKUP($B1310,OFFSET(Input!$A$1,0,MATCH(Index!H$6,Input!$1:$1,0)-1,10000,2),2,0),0)</f>
        <v>0</v>
      </c>
      <c r="I1310">
        <f ca="1">IFERROR(VLOOKUP($B1310,OFFSET(Input!$A$1,0,MATCH(Index!I$6,Input!$1:$1,0)-1,10000,2),2,0),0)</f>
        <v>0</v>
      </c>
      <c r="K1310">
        <f t="shared" ca="1" si="122"/>
        <v>69.953056476484193</v>
      </c>
      <c r="L1310" s="30">
        <f t="shared" ca="1" si="123"/>
        <v>79.431519042260888</v>
      </c>
      <c r="N1310">
        <f t="shared" ca="1" si="124"/>
        <v>-1.7990007761122195E-2</v>
      </c>
      <c r="O1310">
        <f t="shared" ca="1" si="125"/>
        <v>-1.1892261623681103E-2</v>
      </c>
      <c r="AE1310">
        <f ca="1">VLOOKUP($B1310,OFFSET(Input!$A$1,0,MATCH(Index!AE$6&amp;" Index",Input!$1:$1,0)-1,10000,2),2,0)</f>
        <v>22.53</v>
      </c>
    </row>
    <row r="1311" spans="2:31" x14ac:dyDescent="0.25">
      <c r="B1311" s="2">
        <v>39422</v>
      </c>
      <c r="C1311">
        <f t="shared" ca="1" si="120"/>
        <v>0</v>
      </c>
      <c r="D1311">
        <f t="shared" ca="1" si="121"/>
        <v>3</v>
      </c>
      <c r="E1311">
        <f ca="1">IF($B1311&lt;VLOOKUP(E$6&amp;" Equity",Param,4,0),"",IFERROR(VLOOKUP($B1311,OFFSET(Input!$A$1,0,MATCH(Index!E$6&amp;" Equity",Input!$1:$1,0)-1,10000,2),2,0),E1310))</f>
        <v>101.75</v>
      </c>
      <c r="F1311" s="33">
        <v>92.79</v>
      </c>
      <c r="H1311">
        <f ca="1">IFERROR(VLOOKUP($B1311,OFFSET(Input!$A$1,0,MATCH(Index!H$6,Input!$1:$1,0)-1,10000,2),2,0),0)</f>
        <v>0</v>
      </c>
      <c r="I1311">
        <f ca="1">IFERROR(VLOOKUP($B1311,OFFSET(Input!$A$1,0,MATCH(Index!I$6,Input!$1:$1,0)-1,10000,2),2,0),0)</f>
        <v>0</v>
      </c>
      <c r="K1311">
        <f t="shared" ca="1" si="122"/>
        <v>70.992654064255603</v>
      </c>
      <c r="L1311" s="30">
        <f t="shared" ca="1" si="123"/>
        <v>78.727308822168212</v>
      </c>
      <c r="N1311">
        <f t="shared" ca="1" si="124"/>
        <v>1.4752012487347031E-2</v>
      </c>
      <c r="O1311">
        <f t="shared" ca="1" si="125"/>
        <v>-8.9051605068365455E-3</v>
      </c>
      <c r="AE1311">
        <f ca="1">VLOOKUP($B1311,OFFSET(Input!$A$1,0,MATCH(Index!AE$6&amp;" Index",Input!$1:$1,0)-1,10000,2),2,0)</f>
        <v>20.96</v>
      </c>
    </row>
    <row r="1312" spans="2:31" x14ac:dyDescent="0.25">
      <c r="B1312" s="2">
        <v>39423</v>
      </c>
      <c r="C1312">
        <f t="shared" ca="1" si="120"/>
        <v>0</v>
      </c>
      <c r="D1312">
        <f t="shared" ca="1" si="121"/>
        <v>4</v>
      </c>
      <c r="E1312">
        <f ca="1">IF($B1312&lt;VLOOKUP(E$6&amp;" Equity",Param,4,0),"",IFERROR(VLOOKUP($B1312,OFFSET(Input!$A$1,0,MATCH(Index!E$6&amp;" Equity",Input!$1:$1,0)-1,10000,2),2,0),E1311))</f>
        <v>101.65</v>
      </c>
      <c r="F1312" s="33">
        <v>91.75</v>
      </c>
      <c r="H1312">
        <f ca="1">IFERROR(VLOOKUP($B1312,OFFSET(Input!$A$1,0,MATCH(Index!H$6,Input!$1:$1,0)-1,10000,2),2,0),0)</f>
        <v>0</v>
      </c>
      <c r="I1312">
        <f ca="1">IFERROR(VLOOKUP($B1312,OFFSET(Input!$A$1,0,MATCH(Index!I$6,Input!$1:$1,0)-1,10000,2),2,0),0)</f>
        <v>0</v>
      </c>
      <c r="K1312">
        <f t="shared" ca="1" si="122"/>
        <v>70.922882414069605</v>
      </c>
      <c r="L1312" s="30">
        <f t="shared" ca="1" si="123"/>
        <v>77.844924931931601</v>
      </c>
      <c r="N1312">
        <f t="shared" ca="1" si="124"/>
        <v>-9.8328424834864901E-4</v>
      </c>
      <c r="O1312">
        <f t="shared" ca="1" si="125"/>
        <v>-1.1271388430408275E-2</v>
      </c>
      <c r="AE1312">
        <f ca="1">VLOOKUP($B1312,OFFSET(Input!$A$1,0,MATCH(Index!AE$6&amp;" Index",Input!$1:$1,0)-1,10000,2),2,0)</f>
        <v>20.85</v>
      </c>
    </row>
    <row r="1313" spans="2:31" x14ac:dyDescent="0.25">
      <c r="B1313" s="2">
        <v>39426</v>
      </c>
      <c r="C1313">
        <f t="shared" ca="1" si="120"/>
        <v>0</v>
      </c>
      <c r="D1313">
        <f t="shared" ca="1" si="121"/>
        <v>5</v>
      </c>
      <c r="E1313">
        <f ca="1">IF($B1313&lt;VLOOKUP(E$6&amp;" Equity",Param,4,0),"",IFERROR(VLOOKUP($B1313,OFFSET(Input!$A$1,0,MATCH(Index!E$6&amp;" Equity",Input!$1:$1,0)-1,10000,2),2,0),E1312))</f>
        <v>101.5</v>
      </c>
      <c r="F1313" s="33">
        <v>91.2</v>
      </c>
      <c r="H1313">
        <f ca="1">IFERROR(VLOOKUP($B1313,OFFSET(Input!$A$1,0,MATCH(Index!H$6,Input!$1:$1,0)-1,10000,2),2,0),0)</f>
        <v>0</v>
      </c>
      <c r="I1313">
        <f ca="1">IFERROR(VLOOKUP($B1313,OFFSET(Input!$A$1,0,MATCH(Index!I$6,Input!$1:$1,0)-1,10000,2),2,0),0)</f>
        <v>0</v>
      </c>
      <c r="K1313">
        <f t="shared" ca="1" si="122"/>
        <v>70.818224938790607</v>
      </c>
      <c r="L1313" s="30">
        <f t="shared" ca="1" si="123"/>
        <v>77.37827960536417</v>
      </c>
      <c r="N1313">
        <f t="shared" ca="1" si="124"/>
        <v>-1.4767415925136288E-3</v>
      </c>
      <c r="O1313">
        <f t="shared" ca="1" si="125"/>
        <v>-6.0125898543938131E-3</v>
      </c>
      <c r="AE1313">
        <f ca="1">VLOOKUP($B1313,OFFSET(Input!$A$1,0,MATCH(Index!AE$6&amp;" Index",Input!$1:$1,0)-1,10000,2),2,0)</f>
        <v>20.74</v>
      </c>
    </row>
    <row r="1314" spans="2:31" x14ac:dyDescent="0.25">
      <c r="B1314" s="2">
        <v>39427</v>
      </c>
      <c r="C1314">
        <f t="shared" ca="1" si="120"/>
        <v>0</v>
      </c>
      <c r="D1314">
        <f t="shared" ca="1" si="121"/>
        <v>0</v>
      </c>
      <c r="E1314">
        <f ca="1">IF($B1314&lt;VLOOKUP(E$6&amp;" Equity",Param,4,0),"",IFERROR(VLOOKUP($B1314,OFFSET(Input!$A$1,0,MATCH(Index!E$6&amp;" Equity",Input!$1:$1,0)-1,10000,2),2,0),E1313))</f>
        <v>101.4</v>
      </c>
      <c r="F1314" s="33">
        <v>92.99</v>
      </c>
      <c r="H1314">
        <f ca="1">IFERROR(VLOOKUP($B1314,OFFSET(Input!$A$1,0,MATCH(Index!H$6,Input!$1:$1,0)-1,10000,2),2,0),0)</f>
        <v>0</v>
      </c>
      <c r="I1314">
        <f ca="1">IFERROR(VLOOKUP($B1314,OFFSET(Input!$A$1,0,MATCH(Index!I$6,Input!$1:$1,0)-1,10000,2),2,0),0)</f>
        <v>0</v>
      </c>
      <c r="K1314">
        <f t="shared" ca="1" si="122"/>
        <v>70.748453288604608</v>
      </c>
      <c r="L1314" s="30">
        <f t="shared" ca="1" si="123"/>
        <v>78.896998031829099</v>
      </c>
      <c r="N1314">
        <f t="shared" ca="1" si="124"/>
        <v>-9.8570732475918824E-4</v>
      </c>
      <c r="O1314">
        <f t="shared" ca="1" si="125"/>
        <v>1.9437063409820151E-2</v>
      </c>
      <c r="AE1314">
        <f ca="1">VLOOKUP($B1314,OFFSET(Input!$A$1,0,MATCH(Index!AE$6&amp;" Index",Input!$1:$1,0)-1,10000,2),2,0)</f>
        <v>23.59</v>
      </c>
    </row>
    <row r="1315" spans="2:31" x14ac:dyDescent="0.25">
      <c r="B1315" s="2">
        <v>39428</v>
      </c>
      <c r="C1315">
        <f t="shared" ca="1" si="120"/>
        <v>0</v>
      </c>
      <c r="D1315">
        <f t="shared" ca="1" si="121"/>
        <v>0</v>
      </c>
      <c r="E1315">
        <f ca="1">IF($B1315&lt;VLOOKUP(E$6&amp;" Equity",Param,4,0),"",IFERROR(VLOOKUP($B1315,OFFSET(Input!$A$1,0,MATCH(Index!E$6&amp;" Equity",Input!$1:$1,0)-1,10000,2),2,0),E1314))</f>
        <v>101.95</v>
      </c>
      <c r="F1315" s="33">
        <v>92.03</v>
      </c>
      <c r="H1315">
        <f ca="1">IFERROR(VLOOKUP($B1315,OFFSET(Input!$A$1,0,MATCH(Index!H$6,Input!$1:$1,0)-1,10000,2),2,0),0)</f>
        <v>0</v>
      </c>
      <c r="I1315">
        <f ca="1">IFERROR(VLOOKUP($B1315,OFFSET(Input!$A$1,0,MATCH(Index!I$6,Input!$1:$1,0)-1,10000,2),2,0),0)</f>
        <v>0</v>
      </c>
      <c r="K1315">
        <f t="shared" ca="1" si="122"/>
        <v>71.132197364627601</v>
      </c>
      <c r="L1315" s="30">
        <f t="shared" ca="1" si="123"/>
        <v>78.082489825456847</v>
      </c>
      <c r="N1315">
        <f t="shared" ca="1" si="124"/>
        <v>5.4094058633812553E-3</v>
      </c>
      <c r="O1315">
        <f t="shared" ca="1" si="125"/>
        <v>-1.0377349639340379E-2</v>
      </c>
      <c r="AE1315">
        <f ca="1">VLOOKUP($B1315,OFFSET(Input!$A$1,0,MATCH(Index!AE$6&amp;" Index",Input!$1:$1,0)-1,10000,2),2,0)</f>
        <v>22.47</v>
      </c>
    </row>
    <row r="1316" spans="2:31" x14ac:dyDescent="0.25">
      <c r="B1316" s="2">
        <v>39429</v>
      </c>
      <c r="C1316">
        <f t="shared" ca="1" si="120"/>
        <v>0</v>
      </c>
      <c r="D1316">
        <f t="shared" ca="1" si="121"/>
        <v>0</v>
      </c>
      <c r="E1316">
        <f ca="1">IF($B1316&lt;VLOOKUP(E$6&amp;" Equity",Param,4,0),"",IFERROR(VLOOKUP($B1316,OFFSET(Input!$A$1,0,MATCH(Index!E$6&amp;" Equity",Input!$1:$1,0)-1,10000,2),2,0),E1315))</f>
        <v>101.9</v>
      </c>
      <c r="F1316" s="33">
        <v>91.03</v>
      </c>
      <c r="H1316">
        <f ca="1">IFERROR(VLOOKUP($B1316,OFFSET(Input!$A$1,0,MATCH(Index!H$6,Input!$1:$1,0)-1,10000,2),2,0),0)</f>
        <v>0</v>
      </c>
      <c r="I1316">
        <f ca="1">IFERROR(VLOOKUP($B1316,OFFSET(Input!$A$1,0,MATCH(Index!I$6,Input!$1:$1,0)-1,10000,2),2,0),0)</f>
        <v>0</v>
      </c>
      <c r="K1316">
        <f t="shared" ca="1" si="122"/>
        <v>71.097311539534601</v>
      </c>
      <c r="L1316" s="30">
        <f t="shared" ca="1" si="123"/>
        <v>77.234043777152408</v>
      </c>
      <c r="N1316">
        <f t="shared" ca="1" si="124"/>
        <v>-4.9055679178499853E-4</v>
      </c>
      <c r="O1316">
        <f t="shared" ca="1" si="125"/>
        <v>-1.0925488333568241E-2</v>
      </c>
      <c r="AE1316">
        <f ca="1">VLOOKUP($B1316,OFFSET(Input!$A$1,0,MATCH(Index!AE$6&amp;" Index",Input!$1:$1,0)-1,10000,2),2,0)</f>
        <v>22.56</v>
      </c>
    </row>
    <row r="1317" spans="2:31" x14ac:dyDescent="0.25">
      <c r="B1317" s="2">
        <v>39430</v>
      </c>
      <c r="C1317">
        <f t="shared" ca="1" si="120"/>
        <v>0</v>
      </c>
      <c r="D1317">
        <f t="shared" ca="1" si="121"/>
        <v>0</v>
      </c>
      <c r="E1317">
        <f ca="1">IF($B1317&lt;VLOOKUP(E$6&amp;" Equity",Param,4,0),"",IFERROR(VLOOKUP($B1317,OFFSET(Input!$A$1,0,MATCH(Index!E$6&amp;" Equity",Input!$1:$1,0)-1,10000,2),2,0),E1316))</f>
        <v>102.05</v>
      </c>
      <c r="F1317" s="33">
        <v>90.61</v>
      </c>
      <c r="H1317">
        <f ca="1">IFERROR(VLOOKUP($B1317,OFFSET(Input!$A$1,0,MATCH(Index!H$6,Input!$1:$1,0)-1,10000,2),2,0),0)</f>
        <v>0</v>
      </c>
      <c r="I1317">
        <f ca="1">IFERROR(VLOOKUP($B1317,OFFSET(Input!$A$1,0,MATCH(Index!I$6,Input!$1:$1,0)-1,10000,2),2,0),0)</f>
        <v>0</v>
      </c>
      <c r="K1317">
        <f t="shared" ca="1" si="122"/>
        <v>71.201969014813599</v>
      </c>
      <c r="L1317" s="30">
        <f t="shared" ca="1" si="123"/>
        <v>76.877696436864539</v>
      </c>
      <c r="N1317">
        <f t="shared" ca="1" si="124"/>
        <v>1.4709490271745819E-3</v>
      </c>
      <c r="O1317">
        <f t="shared" ca="1" si="125"/>
        <v>-4.6245402832282316E-3</v>
      </c>
      <c r="AE1317">
        <f ca="1">VLOOKUP($B1317,OFFSET(Input!$A$1,0,MATCH(Index!AE$6&amp;" Index",Input!$1:$1,0)-1,10000,2),2,0)</f>
        <v>23.27</v>
      </c>
    </row>
    <row r="1318" spans="2:31" x14ac:dyDescent="0.25">
      <c r="B1318" s="2">
        <v>39433</v>
      </c>
      <c r="C1318">
        <f t="shared" ca="1" si="120"/>
        <v>0</v>
      </c>
      <c r="D1318">
        <f t="shared" ca="1" si="121"/>
        <v>0</v>
      </c>
      <c r="E1318">
        <f ca="1">IF($B1318&lt;VLOOKUP(E$6&amp;" Equity",Param,4,0),"",IFERROR(VLOOKUP($B1318,OFFSET(Input!$A$1,0,MATCH(Index!E$6&amp;" Equity",Input!$1:$1,0)-1,10000,2),2,0),E1317))</f>
        <v>101.5</v>
      </c>
      <c r="F1318" s="33">
        <v>91.42</v>
      </c>
      <c r="H1318">
        <f ca="1">IFERROR(VLOOKUP($B1318,OFFSET(Input!$A$1,0,MATCH(Index!H$6,Input!$1:$1,0)-1,10000,2),2,0),0)</f>
        <v>0</v>
      </c>
      <c r="I1318">
        <f ca="1">IFERROR(VLOOKUP($B1318,OFFSET(Input!$A$1,0,MATCH(Index!I$6,Input!$1:$1,0)-1,10000,2),2,0),0)</f>
        <v>0</v>
      </c>
      <c r="K1318">
        <f t="shared" ca="1" si="122"/>
        <v>70.818224938790593</v>
      </c>
      <c r="L1318" s="30">
        <f t="shared" ca="1" si="123"/>
        <v>77.564937735991137</v>
      </c>
      <c r="N1318">
        <f t="shared" ca="1" si="124"/>
        <v>-5.4040907740118445E-3</v>
      </c>
      <c r="O1318">
        <f t="shared" ca="1" si="125"/>
        <v>8.8996906696290727E-3</v>
      </c>
      <c r="AE1318">
        <f ca="1">VLOOKUP($B1318,OFFSET(Input!$A$1,0,MATCH(Index!AE$6&amp;" Index",Input!$1:$1,0)-1,10000,2),2,0)</f>
        <v>24.52</v>
      </c>
    </row>
    <row r="1319" spans="2:31" x14ac:dyDescent="0.25">
      <c r="B1319" s="2">
        <v>39434</v>
      </c>
      <c r="C1319">
        <f t="shared" ca="1" si="120"/>
        <v>0</v>
      </c>
      <c r="D1319">
        <f t="shared" ca="1" si="121"/>
        <v>0</v>
      </c>
      <c r="E1319">
        <f ca="1">IF($B1319&lt;VLOOKUP(E$6&amp;" Equity",Param,4,0),"",IFERROR(VLOOKUP($B1319,OFFSET(Input!$A$1,0,MATCH(Index!E$6&amp;" Equity",Input!$1:$1,0)-1,10000,2),2,0),E1318))</f>
        <v>101.6</v>
      </c>
      <c r="F1319" s="33">
        <v>92.01</v>
      </c>
      <c r="H1319">
        <f ca="1">IFERROR(VLOOKUP($B1319,OFFSET(Input!$A$1,0,MATCH(Index!H$6,Input!$1:$1,0)-1,10000,2),2,0),0)</f>
        <v>0</v>
      </c>
      <c r="I1319">
        <f ca="1">IFERROR(VLOOKUP($B1319,OFFSET(Input!$A$1,0,MATCH(Index!I$6,Input!$1:$1,0)-1,10000,2),2,0),0)</f>
        <v>0</v>
      </c>
      <c r="K1319">
        <f t="shared" ca="1" si="122"/>
        <v>70.887996588976577</v>
      </c>
      <c r="L1319" s="30">
        <f t="shared" ca="1" si="123"/>
        <v>78.065520904490754</v>
      </c>
      <c r="N1319">
        <f t="shared" ca="1" si="124"/>
        <v>9.8473666253933801E-4</v>
      </c>
      <c r="O1319">
        <f t="shared" ca="1" si="125"/>
        <v>6.4329938906715267E-3</v>
      </c>
      <c r="AE1319">
        <f ca="1">VLOOKUP($B1319,OFFSET(Input!$A$1,0,MATCH(Index!AE$6&amp;" Index",Input!$1:$1,0)-1,10000,2),2,0)</f>
        <v>22.64</v>
      </c>
    </row>
    <row r="1320" spans="2:31" x14ac:dyDescent="0.25">
      <c r="B1320" s="2">
        <v>39435</v>
      </c>
      <c r="C1320">
        <f t="shared" ca="1" si="120"/>
        <v>0</v>
      </c>
      <c r="D1320">
        <f t="shared" ca="1" si="121"/>
        <v>0</v>
      </c>
      <c r="E1320">
        <f ca="1">IF($B1320&lt;VLOOKUP(E$6&amp;" Equity",Param,4,0),"",IFERROR(VLOOKUP($B1320,OFFSET(Input!$A$1,0,MATCH(Index!E$6&amp;" Equity",Input!$1:$1,0)-1,10000,2),2,0),E1319))</f>
        <v>102.1</v>
      </c>
      <c r="F1320" s="33">
        <v>93.23</v>
      </c>
      <c r="H1320">
        <f ca="1">IFERROR(VLOOKUP($B1320,OFFSET(Input!$A$1,0,MATCH(Index!H$6,Input!$1:$1,0)-1,10000,2),2,0),0)</f>
        <v>0</v>
      </c>
      <c r="I1320">
        <f ca="1">IFERROR(VLOOKUP($B1320,OFFSET(Input!$A$1,0,MATCH(Index!I$6,Input!$1:$1,0)-1,10000,2),2,0),0)</f>
        <v>0</v>
      </c>
      <c r="K1320">
        <f t="shared" ca="1" si="122"/>
        <v>71.236854839906584</v>
      </c>
      <c r="L1320" s="30">
        <f t="shared" ca="1" si="123"/>
        <v>79.100625083422159</v>
      </c>
      <c r="N1320">
        <f t="shared" ca="1" si="124"/>
        <v>4.9091900262383456E-3</v>
      </c>
      <c r="O1320">
        <f t="shared" ca="1" si="125"/>
        <v>1.3172291514332352E-2</v>
      </c>
      <c r="AE1320">
        <f ca="1">VLOOKUP($B1320,OFFSET(Input!$A$1,0,MATCH(Index!AE$6&amp;" Index",Input!$1:$1,0)-1,10000,2),2,0)</f>
        <v>21.68</v>
      </c>
    </row>
    <row r="1321" spans="2:31" x14ac:dyDescent="0.25">
      <c r="B1321" s="2">
        <v>39436</v>
      </c>
      <c r="C1321">
        <f t="shared" ca="1" si="120"/>
        <v>0</v>
      </c>
      <c r="D1321">
        <f t="shared" ca="1" si="121"/>
        <v>0</v>
      </c>
      <c r="E1321">
        <f ca="1">IF($B1321&lt;VLOOKUP(E$6&amp;" Equity",Param,4,0),"",IFERROR(VLOOKUP($B1321,OFFSET(Input!$A$1,0,MATCH(Index!E$6&amp;" Equity",Input!$1:$1,0)-1,10000,2),2,0),E1320))</f>
        <v>101.88</v>
      </c>
      <c r="F1321" s="33">
        <v>93.03</v>
      </c>
      <c r="H1321">
        <f ca="1">IFERROR(VLOOKUP($B1321,OFFSET(Input!$A$1,0,MATCH(Index!H$6,Input!$1:$1,0)-1,10000,2),2,0),0)</f>
        <v>0</v>
      </c>
      <c r="I1321">
        <f ca="1">IFERROR(VLOOKUP($B1321,OFFSET(Input!$A$1,0,MATCH(Index!I$6,Input!$1:$1,0)-1,10000,2),2,0),0)</f>
        <v>0</v>
      </c>
      <c r="K1321">
        <f t="shared" ca="1" si="122"/>
        <v>71.083357209497379</v>
      </c>
      <c r="L1321" s="30">
        <f t="shared" ca="1" si="123"/>
        <v>78.930935873761271</v>
      </c>
      <c r="N1321">
        <f t="shared" ca="1" si="124"/>
        <v>-2.1570750593636369E-3</v>
      </c>
      <c r="O1321">
        <f t="shared" ca="1" si="125"/>
        <v>-2.1475365281350008E-3</v>
      </c>
      <c r="AE1321">
        <f ca="1">VLOOKUP($B1321,OFFSET(Input!$A$1,0,MATCH(Index!AE$6&amp;" Index",Input!$1:$1,0)-1,10000,2),2,0)</f>
        <v>20.58</v>
      </c>
    </row>
    <row r="1322" spans="2:31" x14ac:dyDescent="0.25">
      <c r="B1322" s="2">
        <v>39437</v>
      </c>
      <c r="C1322">
        <f t="shared" ca="1" si="120"/>
        <v>0</v>
      </c>
      <c r="D1322">
        <f t="shared" ca="1" si="121"/>
        <v>0</v>
      </c>
      <c r="E1322">
        <f ca="1">IF($B1322&lt;VLOOKUP(E$6&amp;" Equity",Param,4,0),"",IFERROR(VLOOKUP($B1322,OFFSET(Input!$A$1,0,MATCH(Index!E$6&amp;" Equity",Input!$1:$1,0)-1,10000,2),2,0),E1321))</f>
        <v>102.2</v>
      </c>
      <c r="F1322" s="33">
        <v>91.67</v>
      </c>
      <c r="H1322">
        <f ca="1">IFERROR(VLOOKUP($B1322,OFFSET(Input!$A$1,0,MATCH(Index!H$6,Input!$1:$1,0)-1,10000,2),2,0),0)</f>
        <v>0</v>
      </c>
      <c r="I1322">
        <f ca="1">IFERROR(VLOOKUP($B1322,OFFSET(Input!$A$1,0,MATCH(Index!I$6,Input!$1:$1,0)-1,10000,2),2,0),0)</f>
        <v>0</v>
      </c>
      <c r="K1322">
        <f t="shared" ca="1" si="122"/>
        <v>71.306626490092583</v>
      </c>
      <c r="L1322" s="30">
        <f t="shared" ca="1" si="123"/>
        <v>77.777049248067243</v>
      </c>
      <c r="N1322">
        <f t="shared" ca="1" si="124"/>
        <v>3.1360276583478975E-3</v>
      </c>
      <c r="O1322">
        <f t="shared" ca="1" si="125"/>
        <v>-1.4726849806783062E-2</v>
      </c>
      <c r="AE1322">
        <f ca="1">VLOOKUP($B1322,OFFSET(Input!$A$1,0,MATCH(Index!AE$6&amp;" Index",Input!$1:$1,0)-1,10000,2),2,0)</f>
        <v>18.47</v>
      </c>
    </row>
    <row r="1323" spans="2:31" x14ac:dyDescent="0.25">
      <c r="B1323" s="2">
        <v>39440</v>
      </c>
      <c r="C1323">
        <f t="shared" ca="1" si="120"/>
        <v>0</v>
      </c>
      <c r="D1323">
        <f t="shared" ca="1" si="121"/>
        <v>0</v>
      </c>
      <c r="E1323">
        <f ca="1">IF($B1323&lt;VLOOKUP(E$6&amp;" Equity",Param,4,0),"",IFERROR(VLOOKUP($B1323,OFFSET(Input!$A$1,0,MATCH(Index!E$6&amp;" Equity",Input!$1:$1,0)-1,10000,2),2,0),E1322))</f>
        <v>101.84</v>
      </c>
      <c r="F1323" s="33">
        <v>91.24</v>
      </c>
      <c r="H1323">
        <f ca="1">IFERROR(VLOOKUP($B1323,OFFSET(Input!$A$1,0,MATCH(Index!H$6,Input!$1:$1,0)-1,10000,2),2,0),0)</f>
        <v>0</v>
      </c>
      <c r="I1323">
        <f ca="1">IFERROR(VLOOKUP($B1323,OFFSET(Input!$A$1,0,MATCH(Index!I$6,Input!$1:$1,0)-1,10000,2),2,0),0)</f>
        <v>0</v>
      </c>
      <c r="K1323">
        <f t="shared" ca="1" si="122"/>
        <v>71.055448549422977</v>
      </c>
      <c r="L1323" s="30">
        <f t="shared" ca="1" si="123"/>
        <v>77.412217447296328</v>
      </c>
      <c r="N1323">
        <f t="shared" ca="1" si="124"/>
        <v>-3.5287235204530128E-3</v>
      </c>
      <c r="O1323">
        <f t="shared" ca="1" si="125"/>
        <v>-4.7017745574971055E-3</v>
      </c>
      <c r="AE1323">
        <f ca="1">VLOOKUP($B1323,OFFSET(Input!$A$1,0,MATCH(Index!AE$6&amp;" Index",Input!$1:$1,0)-1,10000,2),2,0)</f>
        <v>18.600000000000001</v>
      </c>
    </row>
    <row r="1324" spans="2:31" x14ac:dyDescent="0.25">
      <c r="B1324" s="2">
        <v>39442</v>
      </c>
      <c r="C1324">
        <f t="shared" ca="1" si="120"/>
        <v>0</v>
      </c>
      <c r="D1324">
        <f t="shared" ca="1" si="121"/>
        <v>0</v>
      </c>
      <c r="E1324">
        <f ca="1">IF($B1324&lt;VLOOKUP(E$6&amp;" Equity",Param,4,0),"",IFERROR(VLOOKUP($B1324,OFFSET(Input!$A$1,0,MATCH(Index!E$6&amp;" Equity",Input!$1:$1,0)-1,10000,2),2,0),E1323))</f>
        <v>101.36</v>
      </c>
      <c r="F1324" s="33">
        <v>90.44</v>
      </c>
      <c r="H1324">
        <f ca="1">IFERROR(VLOOKUP($B1324,OFFSET(Input!$A$1,0,MATCH(Index!H$6,Input!$1:$1,0)-1,10000,2),2,0),0)</f>
        <v>0</v>
      </c>
      <c r="I1324">
        <f ca="1">IFERROR(VLOOKUP($B1324,OFFSET(Input!$A$1,0,MATCH(Index!I$6,Input!$1:$1,0)-1,10000,2),2,0),0)</f>
        <v>0</v>
      </c>
      <c r="K1324">
        <f t="shared" ca="1" si="122"/>
        <v>70.720544628530178</v>
      </c>
      <c r="L1324" s="30">
        <f t="shared" ca="1" si="123"/>
        <v>76.733460608652777</v>
      </c>
      <c r="N1324">
        <f t="shared" ca="1" si="124"/>
        <v>-4.7244182362673991E-3</v>
      </c>
      <c r="O1324">
        <f t="shared" ca="1" si="125"/>
        <v>-8.8067500064183124E-3</v>
      </c>
      <c r="AE1324">
        <f ca="1">VLOOKUP($B1324,OFFSET(Input!$A$1,0,MATCH(Index!AE$6&amp;" Index",Input!$1:$1,0)-1,10000,2),2,0)</f>
        <v>18.66</v>
      </c>
    </row>
    <row r="1325" spans="2:31" x14ac:dyDescent="0.25">
      <c r="B1325" s="2">
        <v>39443</v>
      </c>
      <c r="C1325">
        <f t="shared" ca="1" si="120"/>
        <v>0</v>
      </c>
      <c r="D1325">
        <f t="shared" ca="1" si="121"/>
        <v>0</v>
      </c>
      <c r="E1325">
        <f ca="1">IF($B1325&lt;VLOOKUP(E$6&amp;" Equity",Param,4,0),"",IFERROR(VLOOKUP($B1325,OFFSET(Input!$A$1,0,MATCH(Index!E$6&amp;" Equity",Input!$1:$1,0)-1,10000,2),2,0),E1324))</f>
        <v>101.3</v>
      </c>
      <c r="F1325" s="33">
        <v>91.06</v>
      </c>
      <c r="H1325">
        <f ca="1">IFERROR(VLOOKUP($B1325,OFFSET(Input!$A$1,0,MATCH(Index!H$6,Input!$1:$1,0)-1,10000,2),2,0),0)</f>
        <v>0.56504600000000005</v>
      </c>
      <c r="I1325">
        <f ca="1">IFERROR(VLOOKUP($B1325,OFFSET(Input!$A$1,0,MATCH(Index!I$6,Input!$1:$1,0)-1,10000,2),2,0),0)</f>
        <v>0.36173699999999998</v>
      </c>
      <c r="K1325">
        <f t="shared" ca="1" si="122"/>
        <v>71.072923556928572</v>
      </c>
      <c r="L1325" s="30">
        <f t="shared" ca="1" si="123"/>
        <v>77.566411486777042</v>
      </c>
      <c r="N1325">
        <f t="shared" ca="1" si="124"/>
        <v>4.9703227989478854E-3</v>
      </c>
      <c r="O1325">
        <f t="shared" ca="1" si="125"/>
        <v>1.0796625532097986E-2</v>
      </c>
      <c r="AE1325">
        <f ca="1">VLOOKUP($B1325,OFFSET(Input!$A$1,0,MATCH(Index!AE$6&amp;" Index",Input!$1:$1,0)-1,10000,2),2,0)</f>
        <v>20.260000000000002</v>
      </c>
    </row>
    <row r="1326" spans="2:31" x14ac:dyDescent="0.25">
      <c r="B1326" s="2">
        <v>39444</v>
      </c>
      <c r="C1326">
        <f t="shared" ca="1" si="120"/>
        <v>0</v>
      </c>
      <c r="D1326">
        <f t="shared" ca="1" si="121"/>
        <v>0</v>
      </c>
      <c r="E1326">
        <f ca="1">IF($B1326&lt;VLOOKUP(E$6&amp;" Equity",Param,4,0),"",IFERROR(VLOOKUP($B1326,OFFSET(Input!$A$1,0,MATCH(Index!E$6&amp;" Equity",Input!$1:$1,0)-1,10000,2),2,0),E1325))</f>
        <v>100.5</v>
      </c>
      <c r="F1326" s="33">
        <v>92.48</v>
      </c>
      <c r="H1326">
        <f ca="1">IFERROR(VLOOKUP($B1326,OFFSET(Input!$A$1,0,MATCH(Index!H$6,Input!$1:$1,0)-1,10000,2),2,0),0)</f>
        <v>0</v>
      </c>
      <c r="I1326">
        <f ca="1">IFERROR(VLOOKUP($B1326,OFFSET(Input!$A$1,0,MATCH(Index!I$6,Input!$1:$1,0)-1,10000,2),2,0),0)</f>
        <v>0</v>
      </c>
      <c r="K1326">
        <f t="shared" ca="1" si="122"/>
        <v>70.511636895077217</v>
      </c>
      <c r="L1326" s="30">
        <f t="shared" ca="1" si="123"/>
        <v>78.775990932320894</v>
      </c>
      <c r="N1326">
        <f t="shared" ca="1" si="124"/>
        <v>-7.9286837555071436E-3</v>
      </c>
      <c r="O1326">
        <f t="shared" ca="1" si="125"/>
        <v>1.5473775017431355E-2</v>
      </c>
      <c r="AE1326">
        <f ca="1">VLOOKUP($B1326,OFFSET(Input!$A$1,0,MATCH(Index!AE$6&amp;" Index",Input!$1:$1,0)-1,10000,2),2,0)</f>
        <v>20.74</v>
      </c>
    </row>
    <row r="1327" spans="2:31" x14ac:dyDescent="0.25">
      <c r="B1327" s="2">
        <v>39447</v>
      </c>
      <c r="C1327">
        <f t="shared" ca="1" si="120"/>
        <v>0</v>
      </c>
      <c r="D1327">
        <f t="shared" ca="1" si="121"/>
        <v>0</v>
      </c>
      <c r="E1327">
        <f ca="1">IF($B1327&lt;VLOOKUP(E$6&amp;" Equity",Param,4,0),"",IFERROR(VLOOKUP($B1327,OFFSET(Input!$A$1,0,MATCH(Index!E$6&amp;" Equity",Input!$1:$1,0)-1,10000,2),2,0),E1326))</f>
        <v>100.55</v>
      </c>
      <c r="F1327" s="33">
        <v>93.045000000000002</v>
      </c>
      <c r="H1327">
        <f ca="1">IFERROR(VLOOKUP($B1327,OFFSET(Input!$A$1,0,MATCH(Index!H$6,Input!$1:$1,0)-1,10000,2),2,0),0)</f>
        <v>0</v>
      </c>
      <c r="I1327">
        <f ca="1">IFERROR(VLOOKUP($B1327,OFFSET(Input!$A$1,0,MATCH(Index!I$6,Input!$1:$1,0)-1,10000,2),2,0),0)</f>
        <v>0</v>
      </c>
      <c r="K1327">
        <f t="shared" ca="1" si="122"/>
        <v>70.546717311442919</v>
      </c>
      <c r="L1327" s="30">
        <f t="shared" ca="1" si="123"/>
        <v>79.257267261005595</v>
      </c>
      <c r="N1327">
        <f t="shared" ca="1" si="124"/>
        <v>4.9738871953048736E-4</v>
      </c>
      <c r="O1327">
        <f t="shared" ca="1" si="125"/>
        <v>6.0908421691232258E-3</v>
      </c>
      <c r="AE1327">
        <f ca="1">VLOOKUP($B1327,OFFSET(Input!$A$1,0,MATCH(Index!AE$6&amp;" Index",Input!$1:$1,0)-1,10000,2),2,0)</f>
        <v>22.5</v>
      </c>
    </row>
    <row r="1328" spans="2:31" x14ac:dyDescent="0.25">
      <c r="B1328" s="2">
        <v>39449</v>
      </c>
      <c r="C1328">
        <f t="shared" ca="1" si="120"/>
        <v>1</v>
      </c>
      <c r="D1328">
        <f t="shared" ca="1" si="121"/>
        <v>0</v>
      </c>
      <c r="E1328">
        <f ca="1">IF($B1328&lt;VLOOKUP(E$6&amp;" Equity",Param,4,0),"",IFERROR(VLOOKUP($B1328,OFFSET(Input!$A$1,0,MATCH(Index!E$6&amp;" Equity",Input!$1:$1,0)-1,10000,2),2,0),E1327))</f>
        <v>99.5</v>
      </c>
      <c r="F1328" s="33">
        <v>94.38</v>
      </c>
      <c r="H1328">
        <f ca="1">IFERROR(VLOOKUP($B1328,OFFSET(Input!$A$1,0,MATCH(Index!H$6,Input!$1:$1,0)-1,10000,2),2,0),0)</f>
        <v>0</v>
      </c>
      <c r="I1328">
        <f ca="1">IFERROR(VLOOKUP($B1328,OFFSET(Input!$A$1,0,MATCH(Index!I$6,Input!$1:$1,0)-1,10000,2),2,0),0)</f>
        <v>0</v>
      </c>
      <c r="K1328">
        <f t="shared" ca="1" si="122"/>
        <v>69.810028567763013</v>
      </c>
      <c r="L1328" s="30">
        <f t="shared" ca="1" si="123"/>
        <v>80.394442303119007</v>
      </c>
      <c r="N1328">
        <f t="shared" ca="1" si="124"/>
        <v>-1.0497472054113915E-2</v>
      </c>
      <c r="O1328">
        <f t="shared" ca="1" si="125"/>
        <v>1.4245939205050833E-2</v>
      </c>
      <c r="AE1328">
        <f ca="1">VLOOKUP($B1328,OFFSET(Input!$A$1,0,MATCH(Index!AE$6&amp;" Index",Input!$1:$1,0)-1,10000,2),2,0)</f>
        <v>23.17</v>
      </c>
    </row>
    <row r="1329" spans="2:31" x14ac:dyDescent="0.25">
      <c r="B1329" s="2">
        <v>39450</v>
      </c>
      <c r="C1329">
        <f t="shared" ca="1" si="120"/>
        <v>0</v>
      </c>
      <c r="D1329">
        <f t="shared" ca="1" si="121"/>
        <v>1</v>
      </c>
      <c r="E1329">
        <f ca="1">IF($B1329&lt;VLOOKUP(E$6&amp;" Equity",Param,4,0),"",IFERROR(VLOOKUP($B1329,OFFSET(Input!$A$1,0,MATCH(Index!E$6&amp;" Equity",Input!$1:$1,0)-1,10000,2),2,0),E1328))</f>
        <v>99.7</v>
      </c>
      <c r="F1329" s="33">
        <v>94.25</v>
      </c>
      <c r="H1329">
        <f ca="1">IFERROR(VLOOKUP($B1329,OFFSET(Input!$A$1,0,MATCH(Index!H$6,Input!$1:$1,0)-1,10000,2),2,0),0)</f>
        <v>0</v>
      </c>
      <c r="I1329">
        <f ca="1">IFERROR(VLOOKUP($B1329,OFFSET(Input!$A$1,0,MATCH(Index!I$6,Input!$1:$1,0)-1,10000,2),2,0),0)</f>
        <v>0</v>
      </c>
      <c r="K1329">
        <f t="shared" ca="1" si="122"/>
        <v>69.950350233225862</v>
      </c>
      <c r="L1329" s="30">
        <f t="shared" ca="1" si="123"/>
        <v>80.283706156695985</v>
      </c>
      <c r="N1329">
        <f t="shared" ca="1" si="124"/>
        <v>2.0080328032456131E-3</v>
      </c>
      <c r="O1329">
        <f t="shared" ca="1" si="125"/>
        <v>-1.3783599701212709E-3</v>
      </c>
      <c r="AE1329">
        <f ca="1">VLOOKUP($B1329,OFFSET(Input!$A$1,0,MATCH(Index!AE$6&amp;" Index",Input!$1:$1,0)-1,10000,2),2,0)</f>
        <v>22.49</v>
      </c>
    </row>
    <row r="1330" spans="2:31" x14ac:dyDescent="0.25">
      <c r="B1330" s="2">
        <v>39451</v>
      </c>
      <c r="C1330">
        <f t="shared" ca="1" si="120"/>
        <v>0</v>
      </c>
      <c r="D1330">
        <f t="shared" ca="1" si="121"/>
        <v>2</v>
      </c>
      <c r="E1330">
        <f ca="1">IF($B1330&lt;VLOOKUP(E$6&amp;" Equity",Param,4,0),"",IFERROR(VLOOKUP($B1330,OFFSET(Input!$A$1,0,MATCH(Index!E$6&amp;" Equity",Input!$1:$1,0)-1,10000,2),2,0),E1329))</f>
        <v>99.2</v>
      </c>
      <c r="F1330" s="33">
        <v>94.35</v>
      </c>
      <c r="H1330">
        <f ca="1">IFERROR(VLOOKUP($B1330,OFFSET(Input!$A$1,0,MATCH(Index!H$6,Input!$1:$1,0)-1,10000,2),2,0),0)</f>
        <v>0</v>
      </c>
      <c r="I1330">
        <f ca="1">IFERROR(VLOOKUP($B1330,OFFSET(Input!$A$1,0,MATCH(Index!I$6,Input!$1:$1,0)-1,10000,2),2,0),0)</f>
        <v>0</v>
      </c>
      <c r="K1330">
        <f t="shared" ca="1" si="122"/>
        <v>69.59954606956876</v>
      </c>
      <c r="L1330" s="30">
        <f t="shared" ca="1" si="123"/>
        <v>80.368887807790628</v>
      </c>
      <c r="N1330">
        <f t="shared" ca="1" si="124"/>
        <v>-5.0276626769656116E-3</v>
      </c>
      <c r="O1330">
        <f t="shared" ca="1" si="125"/>
        <v>1.0604454864390973E-3</v>
      </c>
      <c r="AE1330">
        <f ca="1">VLOOKUP($B1330,OFFSET(Input!$A$1,0,MATCH(Index!AE$6&amp;" Index",Input!$1:$1,0)-1,10000,2),2,0)</f>
        <v>23.94</v>
      </c>
    </row>
    <row r="1331" spans="2:31" x14ac:dyDescent="0.25">
      <c r="B1331" s="2">
        <v>39454</v>
      </c>
      <c r="C1331">
        <f t="shared" ca="1" si="120"/>
        <v>0</v>
      </c>
      <c r="D1331">
        <f t="shared" ca="1" si="121"/>
        <v>3</v>
      </c>
      <c r="E1331">
        <f ca="1">IF($B1331&lt;VLOOKUP(E$6&amp;" Equity",Param,4,0),"",IFERROR(VLOOKUP($B1331,OFFSET(Input!$A$1,0,MATCH(Index!E$6&amp;" Equity",Input!$1:$1,0)-1,10000,2),2,0),E1330))</f>
        <v>98.61</v>
      </c>
      <c r="F1331" s="33">
        <v>94.68</v>
      </c>
      <c r="H1331">
        <f ca="1">IFERROR(VLOOKUP($B1331,OFFSET(Input!$A$1,0,MATCH(Index!H$6,Input!$1:$1,0)-1,10000,2),2,0),0)</f>
        <v>0</v>
      </c>
      <c r="I1331">
        <f ca="1">IFERROR(VLOOKUP($B1331,OFFSET(Input!$A$1,0,MATCH(Index!I$6,Input!$1:$1,0)-1,10000,2),2,0),0)</f>
        <v>0</v>
      </c>
      <c r="K1331">
        <f t="shared" ca="1" si="122"/>
        <v>69.185597156453383</v>
      </c>
      <c r="L1331" s="30">
        <f t="shared" ca="1" si="123"/>
        <v>80.649987256402937</v>
      </c>
      <c r="N1331">
        <f t="shared" ca="1" si="124"/>
        <v>-5.9653379465892976E-3</v>
      </c>
      <c r="O1331">
        <f t="shared" ca="1" si="125"/>
        <v>3.4915128312239915E-3</v>
      </c>
      <c r="AE1331">
        <f ca="1">VLOOKUP($B1331,OFFSET(Input!$A$1,0,MATCH(Index!AE$6&amp;" Index",Input!$1:$1,0)-1,10000,2),2,0)</f>
        <v>23.79</v>
      </c>
    </row>
    <row r="1332" spans="2:31" x14ac:dyDescent="0.25">
      <c r="B1332" s="2">
        <v>39455</v>
      </c>
      <c r="C1332">
        <f t="shared" ca="1" si="120"/>
        <v>0</v>
      </c>
      <c r="D1332">
        <f t="shared" ca="1" si="121"/>
        <v>4</v>
      </c>
      <c r="E1332">
        <f ca="1">IF($B1332&lt;VLOOKUP(E$6&amp;" Equity",Param,4,0),"",IFERROR(VLOOKUP($B1332,OFFSET(Input!$A$1,0,MATCH(Index!E$6&amp;" Equity",Input!$1:$1,0)-1,10000,2),2,0),E1331))</f>
        <v>98.2</v>
      </c>
      <c r="F1332" s="33">
        <v>94.71</v>
      </c>
      <c r="H1332">
        <f ca="1">IFERROR(VLOOKUP($B1332,OFFSET(Input!$A$1,0,MATCH(Index!H$6,Input!$1:$1,0)-1,10000,2),2,0),0)</f>
        <v>0</v>
      </c>
      <c r="I1332">
        <f ca="1">IFERROR(VLOOKUP($B1332,OFFSET(Input!$A$1,0,MATCH(Index!I$6,Input!$1:$1,0)-1,10000,2),2,0),0)</f>
        <v>0</v>
      </c>
      <c r="K1332">
        <f t="shared" ca="1" si="122"/>
        <v>68.897937742254555</v>
      </c>
      <c r="L1332" s="30">
        <f t="shared" ca="1" si="123"/>
        <v>80.675541751731316</v>
      </c>
      <c r="N1332">
        <f t="shared" ca="1" si="124"/>
        <v>-4.1664609838176284E-3</v>
      </c>
      <c r="O1332">
        <f t="shared" ca="1" si="125"/>
        <v>3.168065922266927E-4</v>
      </c>
      <c r="AE1332">
        <f ca="1">VLOOKUP($B1332,OFFSET(Input!$A$1,0,MATCH(Index!AE$6&amp;" Index",Input!$1:$1,0)-1,10000,2),2,0)</f>
        <v>25.43</v>
      </c>
    </row>
    <row r="1333" spans="2:31" x14ac:dyDescent="0.25">
      <c r="B1333" s="2">
        <v>39456</v>
      </c>
      <c r="C1333">
        <f t="shared" ca="1" si="120"/>
        <v>0</v>
      </c>
      <c r="D1333">
        <f t="shared" ca="1" si="121"/>
        <v>5</v>
      </c>
      <c r="E1333">
        <f ca="1">IF($B1333&lt;VLOOKUP(E$6&amp;" Equity",Param,4,0),"",IFERROR(VLOOKUP($B1333,OFFSET(Input!$A$1,0,MATCH(Index!E$6&amp;" Equity",Input!$1:$1,0)-1,10000,2),2,0),E1332))</f>
        <v>97</v>
      </c>
      <c r="F1333" s="33">
        <v>94.75</v>
      </c>
      <c r="H1333">
        <f ca="1">IFERROR(VLOOKUP($B1333,OFFSET(Input!$A$1,0,MATCH(Index!H$6,Input!$1:$1,0)-1,10000,2),2,0),0)</f>
        <v>0</v>
      </c>
      <c r="I1333">
        <f ca="1">IFERROR(VLOOKUP($B1333,OFFSET(Input!$A$1,0,MATCH(Index!I$6,Input!$1:$1,0)-1,10000,2),2,0),0)</f>
        <v>0</v>
      </c>
      <c r="K1333">
        <f t="shared" ca="1" si="122"/>
        <v>68.056007749477502</v>
      </c>
      <c r="L1333" s="30">
        <f t="shared" ca="1" si="123"/>
        <v>80.709614412169174</v>
      </c>
      <c r="N1333">
        <f t="shared" ca="1" si="124"/>
        <v>-1.2295236857037579E-2</v>
      </c>
      <c r="O1333">
        <f t="shared" ca="1" si="125"/>
        <v>4.222527245257491E-4</v>
      </c>
      <c r="AE1333">
        <f ca="1">VLOOKUP($B1333,OFFSET(Input!$A$1,0,MATCH(Index!AE$6&amp;" Index",Input!$1:$1,0)-1,10000,2),2,0)</f>
        <v>24.12</v>
      </c>
    </row>
    <row r="1334" spans="2:31" x14ac:dyDescent="0.25">
      <c r="B1334" s="2">
        <v>39457</v>
      </c>
      <c r="C1334">
        <f t="shared" ca="1" si="120"/>
        <v>0</v>
      </c>
      <c r="D1334">
        <f t="shared" ca="1" si="121"/>
        <v>0</v>
      </c>
      <c r="E1334">
        <f ca="1">IF($B1334&lt;VLOOKUP(E$6&amp;" Equity",Param,4,0),"",IFERROR(VLOOKUP($B1334,OFFSET(Input!$A$1,0,MATCH(Index!E$6&amp;" Equity",Input!$1:$1,0)-1,10000,2),2,0),E1333))</f>
        <v>97.5</v>
      </c>
      <c r="F1334" s="33">
        <v>93.47</v>
      </c>
      <c r="H1334">
        <f ca="1">IFERROR(VLOOKUP($B1334,OFFSET(Input!$A$1,0,MATCH(Index!H$6,Input!$1:$1,0)-1,10000,2),2,0),0)</f>
        <v>0</v>
      </c>
      <c r="I1334">
        <f ca="1">IFERROR(VLOOKUP($B1334,OFFSET(Input!$A$1,0,MATCH(Index!I$6,Input!$1:$1,0)-1,10000,2),2,0),0)</f>
        <v>0</v>
      </c>
      <c r="K1334">
        <f t="shared" ca="1" si="122"/>
        <v>68.406811913134604</v>
      </c>
      <c r="L1334" s="30">
        <f t="shared" ca="1" si="123"/>
        <v>79.619289278157808</v>
      </c>
      <c r="N1334">
        <f t="shared" ca="1" si="124"/>
        <v>5.1413995004186523E-3</v>
      </c>
      <c r="O1334">
        <f t="shared" ca="1" si="125"/>
        <v>-1.3601314768043717E-2</v>
      </c>
      <c r="AE1334">
        <f ca="1">VLOOKUP($B1334,OFFSET(Input!$A$1,0,MATCH(Index!AE$6&amp;" Index",Input!$1:$1,0)-1,10000,2),2,0)</f>
        <v>23.45</v>
      </c>
    </row>
    <row r="1335" spans="2:31" x14ac:dyDescent="0.25">
      <c r="B1335" s="2">
        <v>39458</v>
      </c>
      <c r="C1335">
        <f t="shared" ca="1" si="120"/>
        <v>0</v>
      </c>
      <c r="D1335">
        <f t="shared" ca="1" si="121"/>
        <v>0</v>
      </c>
      <c r="E1335">
        <f ca="1">IF($B1335&lt;VLOOKUP(E$6&amp;" Equity",Param,4,0),"",IFERROR(VLOOKUP($B1335,OFFSET(Input!$A$1,0,MATCH(Index!E$6&amp;" Equity",Input!$1:$1,0)-1,10000,2),2,0),E1334))</f>
        <v>98</v>
      </c>
      <c r="F1335" s="33">
        <v>94.2</v>
      </c>
      <c r="H1335">
        <f ca="1">IFERROR(VLOOKUP($B1335,OFFSET(Input!$A$1,0,MATCH(Index!H$6,Input!$1:$1,0)-1,10000,2),2,0),0)</f>
        <v>0</v>
      </c>
      <c r="I1335">
        <f ca="1">IFERROR(VLOOKUP($B1335,OFFSET(Input!$A$1,0,MATCH(Index!I$6,Input!$1:$1,0)-1,10000,2),2,0),0)</f>
        <v>0</v>
      </c>
      <c r="K1335">
        <f t="shared" ca="1" si="122"/>
        <v>68.757616076791706</v>
      </c>
      <c r="L1335" s="30">
        <f t="shared" ca="1" si="123"/>
        <v>80.241115331148663</v>
      </c>
      <c r="N1335">
        <f t="shared" ca="1" si="124"/>
        <v>5.1151006667704089E-3</v>
      </c>
      <c r="O1335">
        <f t="shared" ca="1" si="125"/>
        <v>7.7796523878252682E-3</v>
      </c>
      <c r="AE1335">
        <f ca="1">VLOOKUP($B1335,OFFSET(Input!$A$1,0,MATCH(Index!AE$6&amp;" Index",Input!$1:$1,0)-1,10000,2),2,0)</f>
        <v>23.68</v>
      </c>
    </row>
    <row r="1336" spans="2:31" x14ac:dyDescent="0.25">
      <c r="B1336" s="2">
        <v>39461</v>
      </c>
      <c r="C1336">
        <f t="shared" ca="1" si="120"/>
        <v>0</v>
      </c>
      <c r="D1336">
        <f t="shared" ca="1" si="121"/>
        <v>0</v>
      </c>
      <c r="E1336">
        <f ca="1">IF($B1336&lt;VLOOKUP(E$6&amp;" Equity",Param,4,0),"",IFERROR(VLOOKUP($B1336,OFFSET(Input!$A$1,0,MATCH(Index!E$6&amp;" Equity",Input!$1:$1,0)-1,10000,2),2,0),E1335))</f>
        <v>97.8</v>
      </c>
      <c r="F1336" s="33">
        <v>94.55</v>
      </c>
      <c r="H1336">
        <f ca="1">IFERROR(VLOOKUP($B1336,OFFSET(Input!$A$1,0,MATCH(Index!H$6,Input!$1:$1,0)-1,10000,2),2,0),0)</f>
        <v>0</v>
      </c>
      <c r="I1336">
        <f ca="1">IFERROR(VLOOKUP($B1336,OFFSET(Input!$A$1,0,MATCH(Index!I$6,Input!$1:$1,0)-1,10000,2),2,0),0)</f>
        <v>0</v>
      </c>
      <c r="K1336">
        <f t="shared" ca="1" si="122"/>
        <v>68.617294411328871</v>
      </c>
      <c r="L1336" s="30">
        <f t="shared" ca="1" si="123"/>
        <v>80.539251109979887</v>
      </c>
      <c r="N1336">
        <f t="shared" ca="1" si="124"/>
        <v>-2.0429016298001822E-3</v>
      </c>
      <c r="O1336">
        <f t="shared" ca="1" si="125"/>
        <v>3.7086135221489603E-3</v>
      </c>
      <c r="AE1336">
        <f ca="1">VLOOKUP($B1336,OFFSET(Input!$A$1,0,MATCH(Index!AE$6&amp;" Index",Input!$1:$1,0)-1,10000,2),2,0)</f>
        <v>22.9</v>
      </c>
    </row>
    <row r="1337" spans="2:31" x14ac:dyDescent="0.25">
      <c r="B1337" s="2">
        <v>39462</v>
      </c>
      <c r="C1337">
        <f t="shared" ca="1" si="120"/>
        <v>0</v>
      </c>
      <c r="D1337">
        <f t="shared" ca="1" si="121"/>
        <v>0</v>
      </c>
      <c r="E1337">
        <f ca="1">IF($B1337&lt;VLOOKUP(E$6&amp;" Equity",Param,4,0),"",IFERROR(VLOOKUP($B1337,OFFSET(Input!$A$1,0,MATCH(Index!E$6&amp;" Equity",Input!$1:$1,0)-1,10000,2),2,0),E1336))</f>
        <v>97.81</v>
      </c>
      <c r="F1337" s="33">
        <v>95.61</v>
      </c>
      <c r="H1337">
        <f ca="1">IFERROR(VLOOKUP($B1337,OFFSET(Input!$A$1,0,MATCH(Index!H$6,Input!$1:$1,0)-1,10000,2),2,0),0)</f>
        <v>0</v>
      </c>
      <c r="I1337">
        <f ca="1">IFERROR(VLOOKUP($B1337,OFFSET(Input!$A$1,0,MATCH(Index!I$6,Input!$1:$1,0)-1,10000,2),2,0),0)</f>
        <v>0</v>
      </c>
      <c r="K1337">
        <f t="shared" ca="1" si="122"/>
        <v>68.624310494602014</v>
      </c>
      <c r="L1337" s="30">
        <f t="shared" ca="1" si="123"/>
        <v>81.442176611583051</v>
      </c>
      <c r="N1337">
        <f t="shared" ca="1" si="124"/>
        <v>1.0224426162992829E-4</v>
      </c>
      <c r="O1337">
        <f t="shared" ca="1" si="125"/>
        <v>1.1148621992888279E-2</v>
      </c>
      <c r="AE1337">
        <f ca="1">VLOOKUP($B1337,OFFSET(Input!$A$1,0,MATCH(Index!AE$6&amp;" Index",Input!$1:$1,0)-1,10000,2),2,0)</f>
        <v>23.34</v>
      </c>
    </row>
    <row r="1338" spans="2:31" x14ac:dyDescent="0.25">
      <c r="B1338" s="2">
        <v>39463</v>
      </c>
      <c r="C1338">
        <f t="shared" ca="1" si="120"/>
        <v>0</v>
      </c>
      <c r="D1338">
        <f t="shared" ca="1" si="121"/>
        <v>0</v>
      </c>
      <c r="E1338">
        <f ca="1">IF($B1338&lt;VLOOKUP(E$6&amp;" Equity",Param,4,0),"",IFERROR(VLOOKUP($B1338,OFFSET(Input!$A$1,0,MATCH(Index!E$6&amp;" Equity",Input!$1:$1,0)-1,10000,2),2,0),E1337))</f>
        <v>97.41</v>
      </c>
      <c r="F1338" s="33">
        <v>94.92</v>
      </c>
      <c r="H1338">
        <f ca="1">IFERROR(VLOOKUP($B1338,OFFSET(Input!$A$1,0,MATCH(Index!H$6,Input!$1:$1,0)-1,10000,2),2,0),0)</f>
        <v>0</v>
      </c>
      <c r="I1338">
        <f ca="1">IFERROR(VLOOKUP($B1338,OFFSET(Input!$A$1,0,MATCH(Index!I$6,Input!$1:$1,0)-1,10000,2),2,0),0)</f>
        <v>0</v>
      </c>
      <c r="K1338">
        <f t="shared" ca="1" si="122"/>
        <v>68.343667163676329</v>
      </c>
      <c r="L1338" s="30">
        <f t="shared" ca="1" si="123"/>
        <v>80.854423219030053</v>
      </c>
      <c r="N1338">
        <f t="shared" ca="1" si="124"/>
        <v>-4.0979465195373618E-3</v>
      </c>
      <c r="O1338">
        <f t="shared" ca="1" si="125"/>
        <v>-7.2429855297918549E-3</v>
      </c>
      <c r="AE1338">
        <f ca="1">VLOOKUP($B1338,OFFSET(Input!$A$1,0,MATCH(Index!AE$6&amp;" Index",Input!$1:$1,0)-1,10000,2),2,0)</f>
        <v>24.38</v>
      </c>
    </row>
    <row r="1339" spans="2:31" x14ac:dyDescent="0.25">
      <c r="B1339" s="2">
        <v>39464</v>
      </c>
      <c r="C1339">
        <f t="shared" ca="1" si="120"/>
        <v>0</v>
      </c>
      <c r="D1339">
        <f t="shared" ca="1" si="121"/>
        <v>0</v>
      </c>
      <c r="E1339">
        <f ca="1">IF($B1339&lt;VLOOKUP(E$6&amp;" Equity",Param,4,0),"",IFERROR(VLOOKUP($B1339,OFFSET(Input!$A$1,0,MATCH(Index!E$6&amp;" Equity",Input!$1:$1,0)-1,10000,2),2,0),E1338))</f>
        <v>97.25</v>
      </c>
      <c r="F1339" s="33">
        <v>96.19</v>
      </c>
      <c r="H1339">
        <f ca="1">IFERROR(VLOOKUP($B1339,OFFSET(Input!$A$1,0,MATCH(Index!H$6,Input!$1:$1,0)-1,10000,2),2,0),0)</f>
        <v>0</v>
      </c>
      <c r="I1339">
        <f ca="1">IFERROR(VLOOKUP($B1339,OFFSET(Input!$A$1,0,MATCH(Index!I$6,Input!$1:$1,0)-1,10000,2),2,0),0)</f>
        <v>0</v>
      </c>
      <c r="K1339">
        <f t="shared" ca="1" si="122"/>
        <v>68.231409831306053</v>
      </c>
      <c r="L1339" s="30">
        <f t="shared" ca="1" si="123"/>
        <v>81.93623018793194</v>
      </c>
      <c r="N1339">
        <f t="shared" ca="1" si="124"/>
        <v>-1.643892284308724E-3</v>
      </c>
      <c r="O1339">
        <f t="shared" ca="1" si="125"/>
        <v>1.3290970596961309E-2</v>
      </c>
      <c r="AE1339">
        <f ca="1">VLOOKUP($B1339,OFFSET(Input!$A$1,0,MATCH(Index!AE$6&amp;" Index",Input!$1:$1,0)-1,10000,2),2,0)</f>
        <v>28.46</v>
      </c>
    </row>
    <row r="1340" spans="2:31" x14ac:dyDescent="0.25">
      <c r="B1340" s="2">
        <v>39465</v>
      </c>
      <c r="C1340">
        <f t="shared" ca="1" si="120"/>
        <v>0</v>
      </c>
      <c r="D1340">
        <f t="shared" ca="1" si="121"/>
        <v>0</v>
      </c>
      <c r="E1340">
        <f ca="1">IF($B1340&lt;VLOOKUP(E$6&amp;" Equity",Param,4,0),"",IFERROR(VLOOKUP($B1340,OFFSET(Input!$A$1,0,MATCH(Index!E$6&amp;" Equity",Input!$1:$1,0)-1,10000,2),2,0),E1339))</f>
        <v>97.77</v>
      </c>
      <c r="F1340" s="33">
        <v>95.48</v>
      </c>
      <c r="H1340">
        <f ca="1">IFERROR(VLOOKUP($B1340,OFFSET(Input!$A$1,0,MATCH(Index!H$6,Input!$1:$1,0)-1,10000,2),2,0),0)</f>
        <v>0</v>
      </c>
      <c r="I1340">
        <f ca="1">IFERROR(VLOOKUP($B1340,OFFSET(Input!$A$1,0,MATCH(Index!I$6,Input!$1:$1,0)-1,10000,2),2,0),0)</f>
        <v>0</v>
      </c>
      <c r="K1340">
        <f t="shared" ca="1" si="122"/>
        <v>68.596246161509441</v>
      </c>
      <c r="L1340" s="30">
        <f t="shared" ca="1" si="123"/>
        <v>81.331440465160014</v>
      </c>
      <c r="N1340">
        <f t="shared" ca="1" si="124"/>
        <v>5.3327990190242085E-3</v>
      </c>
      <c r="O1340">
        <f t="shared" ca="1" si="125"/>
        <v>-7.4086006938947901E-3</v>
      </c>
      <c r="AE1340">
        <f ca="1">VLOOKUP($B1340,OFFSET(Input!$A$1,0,MATCH(Index!AE$6&amp;" Index",Input!$1:$1,0)-1,10000,2),2,0)</f>
        <v>27.18</v>
      </c>
    </row>
    <row r="1341" spans="2:31" x14ac:dyDescent="0.25">
      <c r="B1341" s="2">
        <v>39469</v>
      </c>
      <c r="C1341">
        <f t="shared" ca="1" si="120"/>
        <v>0</v>
      </c>
      <c r="D1341">
        <f t="shared" ca="1" si="121"/>
        <v>0</v>
      </c>
      <c r="E1341">
        <f ca="1">IF($B1341&lt;VLOOKUP(E$6&amp;" Equity",Param,4,0),"",IFERROR(VLOOKUP($B1341,OFFSET(Input!$A$1,0,MATCH(Index!E$6&amp;" Equity",Input!$1:$1,0)-1,10000,2),2,0),E1340))</f>
        <v>97.17</v>
      </c>
      <c r="F1341" s="33">
        <v>96.44</v>
      </c>
      <c r="H1341">
        <f ca="1">IFERROR(VLOOKUP($B1341,OFFSET(Input!$A$1,0,MATCH(Index!H$6,Input!$1:$1,0)-1,10000,2),2,0),0)</f>
        <v>0</v>
      </c>
      <c r="I1341">
        <f ca="1">IFERROR(VLOOKUP($B1341,OFFSET(Input!$A$1,0,MATCH(Index!I$6,Input!$1:$1,0)-1,10000,2),2,0),0)</f>
        <v>0</v>
      </c>
      <c r="K1341">
        <f t="shared" ca="1" si="122"/>
        <v>68.175281165120921</v>
      </c>
      <c r="L1341" s="30">
        <f t="shared" ca="1" si="123"/>
        <v>82.149184315668521</v>
      </c>
      <c r="N1341">
        <f t="shared" ca="1" si="124"/>
        <v>-6.1557596662321903E-3</v>
      </c>
      <c r="O1341">
        <f t="shared" ca="1" si="125"/>
        <v>1.0004251842340852E-2</v>
      </c>
      <c r="AE1341">
        <f ca="1">VLOOKUP($B1341,OFFSET(Input!$A$1,0,MATCH(Index!AE$6&amp;" Index",Input!$1:$1,0)-1,10000,2),2,0)</f>
        <v>31.01</v>
      </c>
    </row>
    <row r="1342" spans="2:31" x14ac:dyDescent="0.25">
      <c r="B1342" s="2">
        <v>39470</v>
      </c>
      <c r="C1342">
        <f t="shared" ca="1" si="120"/>
        <v>0</v>
      </c>
      <c r="D1342">
        <f t="shared" ca="1" si="121"/>
        <v>0</v>
      </c>
      <c r="E1342">
        <f ca="1">IF($B1342&lt;VLOOKUP(E$6&amp;" Equity",Param,4,0),"",IFERROR(VLOOKUP($B1342,OFFSET(Input!$A$1,0,MATCH(Index!E$6&amp;" Equity",Input!$1:$1,0)-1,10000,2),2,0),E1341))</f>
        <v>97.01</v>
      </c>
      <c r="F1342" s="33">
        <v>96.28</v>
      </c>
      <c r="H1342">
        <f ca="1">IFERROR(VLOOKUP($B1342,OFFSET(Input!$A$1,0,MATCH(Index!H$6,Input!$1:$1,0)-1,10000,2),2,0),0)</f>
        <v>0</v>
      </c>
      <c r="I1342">
        <f ca="1">IFERROR(VLOOKUP($B1342,OFFSET(Input!$A$1,0,MATCH(Index!I$6,Input!$1:$1,0)-1,10000,2),2,0),0)</f>
        <v>0</v>
      </c>
      <c r="K1342">
        <f t="shared" ca="1" si="122"/>
        <v>68.063023832750659</v>
      </c>
      <c r="L1342" s="30">
        <f t="shared" ca="1" si="123"/>
        <v>82.012893673917105</v>
      </c>
      <c r="N1342">
        <f t="shared" ca="1" si="124"/>
        <v>-1.6479558781552571E-3</v>
      </c>
      <c r="O1342">
        <f t="shared" ca="1" si="125"/>
        <v>-1.6604403980990696E-3</v>
      </c>
      <c r="AE1342">
        <f ca="1">VLOOKUP($B1342,OFFSET(Input!$A$1,0,MATCH(Index!AE$6&amp;" Index",Input!$1:$1,0)-1,10000,2),2,0)</f>
        <v>29.02</v>
      </c>
    </row>
    <row r="1343" spans="2:31" x14ac:dyDescent="0.25">
      <c r="B1343" s="2">
        <v>39471</v>
      </c>
      <c r="C1343">
        <f t="shared" ca="1" si="120"/>
        <v>0</v>
      </c>
      <c r="D1343">
        <f t="shared" ca="1" si="121"/>
        <v>0</v>
      </c>
      <c r="E1343">
        <f ca="1">IF($B1343&lt;VLOOKUP(E$6&amp;" Equity",Param,4,0),"",IFERROR(VLOOKUP($B1343,OFFSET(Input!$A$1,0,MATCH(Index!E$6&amp;" Equity",Input!$1:$1,0)-1,10000,2),2,0),E1342))</f>
        <v>98.12</v>
      </c>
      <c r="F1343" s="33">
        <v>94.36</v>
      </c>
      <c r="H1343">
        <f ca="1">IFERROR(VLOOKUP($B1343,OFFSET(Input!$A$1,0,MATCH(Index!H$6,Input!$1:$1,0)-1,10000,2),2,0),0)</f>
        <v>0</v>
      </c>
      <c r="I1343">
        <f ca="1">IFERROR(VLOOKUP($B1343,OFFSET(Input!$A$1,0,MATCH(Index!I$6,Input!$1:$1,0)-1,10000,2),2,0),0)</f>
        <v>0</v>
      </c>
      <c r="K1343">
        <f t="shared" ca="1" si="122"/>
        <v>68.841809076069424</v>
      </c>
      <c r="L1343" s="30">
        <f t="shared" ca="1" si="123"/>
        <v>80.377405972900064</v>
      </c>
      <c r="N1343">
        <f t="shared" ca="1" si="124"/>
        <v>1.1377153417096374E-2</v>
      </c>
      <c r="O1343">
        <f t="shared" ca="1" si="125"/>
        <v>-2.0143358375396936E-2</v>
      </c>
      <c r="AE1343">
        <f ca="1">VLOOKUP($B1343,OFFSET(Input!$A$1,0,MATCH(Index!AE$6&amp;" Index",Input!$1:$1,0)-1,10000,2),2,0)</f>
        <v>27.78</v>
      </c>
    </row>
    <row r="1344" spans="2:31" x14ac:dyDescent="0.25">
      <c r="B1344" s="2">
        <v>39472</v>
      </c>
      <c r="C1344">
        <f t="shared" ca="1" si="120"/>
        <v>0</v>
      </c>
      <c r="D1344">
        <f t="shared" ca="1" si="121"/>
        <v>0</v>
      </c>
      <c r="E1344">
        <f ca="1">IF($B1344&lt;VLOOKUP(E$6&amp;" Equity",Param,4,0),"",IFERROR(VLOOKUP($B1344,OFFSET(Input!$A$1,0,MATCH(Index!E$6&amp;" Equity",Input!$1:$1,0)-1,10000,2),2,0),E1343))</f>
        <v>98.65</v>
      </c>
      <c r="F1344" s="33">
        <v>95.95</v>
      </c>
      <c r="H1344">
        <f ca="1">IFERROR(VLOOKUP($B1344,OFFSET(Input!$A$1,0,MATCH(Index!H$6,Input!$1:$1,0)-1,10000,2),2,0),0)</f>
        <v>0</v>
      </c>
      <c r="I1344">
        <f ca="1">IFERROR(VLOOKUP($B1344,OFFSET(Input!$A$1,0,MATCH(Index!I$6,Input!$1:$1,0)-1,10000,2),2,0),0)</f>
        <v>0</v>
      </c>
      <c r="K1344">
        <f t="shared" ca="1" si="122"/>
        <v>69.213661489545956</v>
      </c>
      <c r="L1344" s="30">
        <f t="shared" ca="1" si="123"/>
        <v>81.731794225304796</v>
      </c>
      <c r="N1344">
        <f t="shared" ca="1" si="124"/>
        <v>5.3870130783357792E-3</v>
      </c>
      <c r="O1344">
        <f t="shared" ca="1" si="125"/>
        <v>1.6709967914234583E-2</v>
      </c>
      <c r="AE1344">
        <f ca="1">VLOOKUP($B1344,OFFSET(Input!$A$1,0,MATCH(Index!AE$6&amp;" Index",Input!$1:$1,0)-1,10000,2),2,0)</f>
        <v>29.08</v>
      </c>
    </row>
    <row r="1345" spans="2:31" x14ac:dyDescent="0.25">
      <c r="B1345" s="2">
        <v>39475</v>
      </c>
      <c r="C1345">
        <f t="shared" ca="1" si="120"/>
        <v>0</v>
      </c>
      <c r="D1345">
        <f t="shared" ca="1" si="121"/>
        <v>0</v>
      </c>
      <c r="E1345">
        <f ca="1">IF($B1345&lt;VLOOKUP(E$6&amp;" Equity",Param,4,0),"",IFERROR(VLOOKUP($B1345,OFFSET(Input!$A$1,0,MATCH(Index!E$6&amp;" Equity",Input!$1:$1,0)-1,10000,2),2,0),E1344))</f>
        <v>98.08</v>
      </c>
      <c r="F1345" s="33">
        <v>95.59</v>
      </c>
      <c r="H1345">
        <f ca="1">IFERROR(VLOOKUP($B1345,OFFSET(Input!$A$1,0,MATCH(Index!H$6,Input!$1:$1,0)-1,10000,2),2,0),0)</f>
        <v>0</v>
      </c>
      <c r="I1345">
        <f ca="1">IFERROR(VLOOKUP($B1345,OFFSET(Input!$A$1,0,MATCH(Index!I$6,Input!$1:$1,0)-1,10000,2),2,0),0)</f>
        <v>0</v>
      </c>
      <c r="K1345">
        <f t="shared" ca="1" si="122"/>
        <v>68.813744742976851</v>
      </c>
      <c r="L1345" s="30">
        <f t="shared" ca="1" si="123"/>
        <v>81.425140281364094</v>
      </c>
      <c r="N1345">
        <f t="shared" ca="1" si="124"/>
        <v>-5.7947602807232107E-3</v>
      </c>
      <c r="O1345">
        <f t="shared" ca="1" si="125"/>
        <v>-3.7590103780377358E-3</v>
      </c>
      <c r="AE1345">
        <f ca="1">VLOOKUP($B1345,OFFSET(Input!$A$1,0,MATCH(Index!AE$6&amp;" Index",Input!$1:$1,0)-1,10000,2),2,0)</f>
        <v>27.78</v>
      </c>
    </row>
    <row r="1346" spans="2:31" x14ac:dyDescent="0.25">
      <c r="B1346" s="2">
        <v>39476</v>
      </c>
      <c r="C1346">
        <f t="shared" ca="1" si="120"/>
        <v>0</v>
      </c>
      <c r="D1346">
        <f t="shared" ca="1" si="121"/>
        <v>0</v>
      </c>
      <c r="E1346">
        <f ca="1">IF($B1346&lt;VLOOKUP(E$6&amp;" Equity",Param,4,0),"",IFERROR(VLOOKUP($B1346,OFFSET(Input!$A$1,0,MATCH(Index!E$6&amp;" Equity",Input!$1:$1,0)-1,10000,2),2,0),E1345))</f>
        <v>98.29</v>
      </c>
      <c r="F1346" s="33">
        <v>94.94</v>
      </c>
      <c r="H1346">
        <f ca="1">IFERROR(VLOOKUP($B1346,OFFSET(Input!$A$1,0,MATCH(Index!H$6,Input!$1:$1,0)-1,10000,2),2,0),0)</f>
        <v>0</v>
      </c>
      <c r="I1346">
        <f ca="1">IFERROR(VLOOKUP($B1346,OFFSET(Input!$A$1,0,MATCH(Index!I$6,Input!$1:$1,0)-1,10000,2),2,0),0)</f>
        <v>0</v>
      </c>
      <c r="K1346">
        <f t="shared" ca="1" si="122"/>
        <v>68.961082491712844</v>
      </c>
      <c r="L1346" s="30">
        <f t="shared" ca="1" si="123"/>
        <v>80.871459549248939</v>
      </c>
      <c r="N1346">
        <f t="shared" ca="1" si="124"/>
        <v>2.1388203906368515E-3</v>
      </c>
      <c r="O1346">
        <f t="shared" ca="1" si="125"/>
        <v>-6.8230989524993993E-3</v>
      </c>
      <c r="AE1346">
        <f ca="1">VLOOKUP($B1346,OFFSET(Input!$A$1,0,MATCH(Index!AE$6&amp;" Index",Input!$1:$1,0)-1,10000,2),2,0)</f>
        <v>27.32</v>
      </c>
    </row>
    <row r="1347" spans="2:31" x14ac:dyDescent="0.25">
      <c r="B1347" s="2">
        <v>39477</v>
      </c>
      <c r="C1347">
        <f t="shared" ca="1" si="120"/>
        <v>0</v>
      </c>
      <c r="D1347">
        <f t="shared" ca="1" si="121"/>
        <v>0</v>
      </c>
      <c r="E1347">
        <f ca="1">IF($B1347&lt;VLOOKUP(E$6&amp;" Equity",Param,4,0),"",IFERROR(VLOOKUP($B1347,OFFSET(Input!$A$1,0,MATCH(Index!E$6&amp;" Equity",Input!$1:$1,0)-1,10000,2),2,0),E1346))</f>
        <v>98.69</v>
      </c>
      <c r="F1347" s="33">
        <v>94.32</v>
      </c>
      <c r="H1347">
        <f ca="1">IFERROR(VLOOKUP($B1347,OFFSET(Input!$A$1,0,MATCH(Index!H$6,Input!$1:$1,0)-1,10000,2),2,0),0)</f>
        <v>0</v>
      </c>
      <c r="I1347">
        <f ca="1">IFERROR(VLOOKUP($B1347,OFFSET(Input!$A$1,0,MATCH(Index!I$6,Input!$1:$1,0)-1,10000,2),2,0),0)</f>
        <v>0</v>
      </c>
      <c r="K1347">
        <f t="shared" ca="1" si="122"/>
        <v>69.241725822638514</v>
      </c>
      <c r="L1347" s="30">
        <f t="shared" ca="1" si="123"/>
        <v>80.343333312462192</v>
      </c>
      <c r="N1347">
        <f t="shared" ca="1" si="124"/>
        <v>4.0613316053777779E-3</v>
      </c>
      <c r="O1347">
        <f t="shared" ca="1" si="125"/>
        <v>-6.5518568940563906E-3</v>
      </c>
      <c r="AE1347">
        <f ca="1">VLOOKUP($B1347,OFFSET(Input!$A$1,0,MATCH(Index!AE$6&amp;" Index",Input!$1:$1,0)-1,10000,2),2,0)</f>
        <v>27.62</v>
      </c>
    </row>
    <row r="1348" spans="2:31" x14ac:dyDescent="0.25">
      <c r="B1348" s="2">
        <v>39478</v>
      </c>
      <c r="C1348">
        <f t="shared" ca="1" si="120"/>
        <v>0</v>
      </c>
      <c r="D1348">
        <f t="shared" ca="1" si="121"/>
        <v>0</v>
      </c>
      <c r="E1348">
        <f ca="1">IF($B1348&lt;VLOOKUP(E$6&amp;" Equity",Param,4,0),"",IFERROR(VLOOKUP($B1348,OFFSET(Input!$A$1,0,MATCH(Index!E$6&amp;" Equity",Input!$1:$1,0)-1,10000,2),2,0),E1347))</f>
        <v>98.85</v>
      </c>
      <c r="F1348" s="33">
        <v>94.97</v>
      </c>
      <c r="H1348">
        <f ca="1">IFERROR(VLOOKUP($B1348,OFFSET(Input!$A$1,0,MATCH(Index!H$6,Input!$1:$1,0)-1,10000,2),2,0),0)</f>
        <v>0</v>
      </c>
      <c r="I1348">
        <f ca="1">IFERROR(VLOOKUP($B1348,OFFSET(Input!$A$1,0,MATCH(Index!I$6,Input!$1:$1,0)-1,10000,2),2,0),0)</f>
        <v>0</v>
      </c>
      <c r="K1348">
        <f t="shared" ca="1" si="122"/>
        <v>69.353983155008791</v>
      </c>
      <c r="L1348" s="30">
        <f t="shared" ca="1" si="123"/>
        <v>80.897014044577347</v>
      </c>
      <c r="N1348">
        <f t="shared" ca="1" si="124"/>
        <v>1.6199254327100997E-3</v>
      </c>
      <c r="O1348">
        <f t="shared" ca="1" si="125"/>
        <v>6.8677960257457994E-3</v>
      </c>
      <c r="AE1348">
        <f ca="1">VLOOKUP($B1348,OFFSET(Input!$A$1,0,MATCH(Index!AE$6&amp;" Index",Input!$1:$1,0)-1,10000,2),2,0)</f>
        <v>26.2</v>
      </c>
    </row>
    <row r="1349" spans="2:31" x14ac:dyDescent="0.25">
      <c r="B1349" s="2">
        <v>39479</v>
      </c>
      <c r="C1349">
        <f t="shared" ca="1" si="120"/>
        <v>1</v>
      </c>
      <c r="D1349">
        <f t="shared" ca="1" si="121"/>
        <v>0</v>
      </c>
      <c r="E1349">
        <f ca="1">IF($B1349&lt;VLOOKUP(E$6&amp;" Equity",Param,4,0),"",IFERROR(VLOOKUP($B1349,OFFSET(Input!$A$1,0,MATCH(Index!E$6&amp;" Equity",Input!$1:$1,0)-1,10000,2),2,0),E1348))</f>
        <v>98.28</v>
      </c>
      <c r="F1349" s="33">
        <v>95.23</v>
      </c>
      <c r="H1349">
        <f ca="1">IFERROR(VLOOKUP($B1349,OFFSET(Input!$A$1,0,MATCH(Index!H$6,Input!$1:$1,0)-1,10000,2),2,0),0)</f>
        <v>0.66383800000000004</v>
      </c>
      <c r="I1349">
        <f ca="1">IFERROR(VLOOKUP($B1349,OFFSET(Input!$A$1,0,MATCH(Index!I$6,Input!$1:$1,0)-1,10000,2),2,0),0)</f>
        <v>0.32882099999999997</v>
      </c>
      <c r="K1349">
        <f t="shared" ca="1" si="122"/>
        <v>69.419820677227307</v>
      </c>
      <c r="L1349" s="30">
        <f t="shared" ca="1" si="123"/>
        <v>81.398581494369324</v>
      </c>
      <c r="N1349">
        <f t="shared" ca="1" si="124"/>
        <v>9.4884661715583689E-4</v>
      </c>
      <c r="O1349">
        <f t="shared" ca="1" si="125"/>
        <v>6.1809323283946362E-3</v>
      </c>
      <c r="AE1349">
        <f ca="1">VLOOKUP($B1349,OFFSET(Input!$A$1,0,MATCH(Index!AE$6&amp;" Index",Input!$1:$1,0)-1,10000,2),2,0)</f>
        <v>24.02</v>
      </c>
    </row>
    <row r="1350" spans="2:31" x14ac:dyDescent="0.25">
      <c r="B1350" s="2">
        <v>39482</v>
      </c>
      <c r="C1350">
        <f t="shared" ca="1" si="120"/>
        <v>0</v>
      </c>
      <c r="D1350">
        <f t="shared" ca="1" si="121"/>
        <v>1</v>
      </c>
      <c r="E1350">
        <f ca="1">IF($B1350&lt;VLOOKUP(E$6&amp;" Equity",Param,4,0),"",IFERROR(VLOOKUP($B1350,OFFSET(Input!$A$1,0,MATCH(Index!E$6&amp;" Equity",Input!$1:$1,0)-1,10000,2),2,0),E1349))</f>
        <v>98.31</v>
      </c>
      <c r="F1350" s="33">
        <v>94.25</v>
      </c>
      <c r="H1350">
        <f ca="1">IFERROR(VLOOKUP($B1350,OFFSET(Input!$A$1,0,MATCH(Index!H$6,Input!$1:$1,0)-1,10000,2),2,0),0)</f>
        <v>0</v>
      </c>
      <c r="I1350">
        <f ca="1">IFERROR(VLOOKUP($B1350,OFFSET(Input!$A$1,0,MATCH(Index!I$6,Input!$1:$1,0)-1,10000,2),2,0),0)</f>
        <v>0</v>
      </c>
      <c r="K1350">
        <f t="shared" ca="1" si="122"/>
        <v>69.441011098679454</v>
      </c>
      <c r="L1350" s="30">
        <f t="shared" ca="1" si="123"/>
        <v>80.560918889470841</v>
      </c>
      <c r="N1350">
        <f t="shared" ca="1" si="124"/>
        <v>3.052037258545519E-4</v>
      </c>
      <c r="O1350">
        <f t="shared" ca="1" si="125"/>
        <v>-1.034419187783457E-2</v>
      </c>
      <c r="AE1350">
        <f ca="1">VLOOKUP($B1350,OFFSET(Input!$A$1,0,MATCH(Index!AE$6&amp;" Index",Input!$1:$1,0)-1,10000,2),2,0)</f>
        <v>25.99</v>
      </c>
    </row>
    <row r="1351" spans="2:31" x14ac:dyDescent="0.25">
      <c r="B1351" s="2">
        <v>39483</v>
      </c>
      <c r="C1351">
        <f t="shared" ref="C1351:C1414" ca="1" si="126">IF(MONTH(B1351)&lt;&gt;MONTH(B1350),1,0)</f>
        <v>0</v>
      </c>
      <c r="D1351">
        <f t="shared" ref="D1351:D1414" ca="1" si="127">IF(D1350=5,0,IF(D1350&lt;&gt;0,D1350+1,IF(C1350=1,1,0)))</f>
        <v>2</v>
      </c>
      <c r="E1351">
        <f ca="1">IF($B1351&lt;VLOOKUP(E$6&amp;" Equity",Param,4,0),"",IFERROR(VLOOKUP($B1351,OFFSET(Input!$A$1,0,MATCH(Index!E$6&amp;" Equity",Input!$1:$1,0)-1,10000,2),2,0),E1350))</f>
        <v>97.5</v>
      </c>
      <c r="F1351" s="33">
        <v>94.97</v>
      </c>
      <c r="H1351">
        <f ca="1">IFERROR(VLOOKUP($B1351,OFFSET(Input!$A$1,0,MATCH(Index!H$6,Input!$1:$1,0)-1,10000,2),2,0),0)</f>
        <v>0</v>
      </c>
      <c r="I1351">
        <f ca="1">IFERROR(VLOOKUP($B1351,OFFSET(Input!$A$1,0,MATCH(Index!I$6,Input!$1:$1,0)-1,10000,2),2,0),0)</f>
        <v>0</v>
      </c>
      <c r="K1351">
        <f t="shared" ref="K1351:K1414" ca="1" si="128">IF($B1351&lt;=L_date,IF($B1351=L_date,1,K1352/((E1352+H1352)/E1351)),K1350*((E1351+H1351)/E1350))</f>
        <v>68.868869719471533</v>
      </c>
      <c r="L1351" s="30">
        <f t="shared" ref="L1351:L1414" ca="1" si="129">IF($B1351&lt;=L_date,IF($B1351=L_date,1,L1352/((F1352+I1352)/F1351)),L1350*((F1351+I1351)/F1350))</f>
        <v>81.176344476743196</v>
      </c>
      <c r="N1351">
        <f t="shared" ca="1" si="124"/>
        <v>-8.2733733750315237E-3</v>
      </c>
      <c r="O1351">
        <f t="shared" ca="1" si="125"/>
        <v>7.6102259267409956E-3</v>
      </c>
      <c r="AE1351">
        <f ca="1">VLOOKUP($B1351,OFFSET(Input!$A$1,0,MATCH(Index!AE$6&amp;" Index",Input!$1:$1,0)-1,10000,2),2,0)</f>
        <v>28.24</v>
      </c>
    </row>
    <row r="1352" spans="2:31" x14ac:dyDescent="0.25">
      <c r="B1352" s="2">
        <v>39484</v>
      </c>
      <c r="C1352">
        <f t="shared" ca="1" si="126"/>
        <v>0</v>
      </c>
      <c r="D1352">
        <f t="shared" ca="1" si="127"/>
        <v>3</v>
      </c>
      <c r="E1352">
        <f ca="1">IF($B1352&lt;VLOOKUP(E$6&amp;" Equity",Param,4,0),"",IFERROR(VLOOKUP($B1352,OFFSET(Input!$A$1,0,MATCH(Index!E$6&amp;" Equity",Input!$1:$1,0)-1,10000,2),2,0),E1351))</f>
        <v>97.44</v>
      </c>
      <c r="F1352" s="33">
        <v>94.68</v>
      </c>
      <c r="H1352">
        <f ca="1">IFERROR(VLOOKUP($B1352,OFFSET(Input!$A$1,0,MATCH(Index!H$6,Input!$1:$1,0)-1,10000,2),2,0),0)</f>
        <v>0</v>
      </c>
      <c r="I1352">
        <f ca="1">IFERROR(VLOOKUP($B1352,OFFSET(Input!$A$1,0,MATCH(Index!I$6,Input!$1:$1,0)-1,10000,2),2,0),0)</f>
        <v>0</v>
      </c>
      <c r="K1352">
        <f t="shared" ca="1" si="128"/>
        <v>68.82648887656724</v>
      </c>
      <c r="L1352" s="30">
        <f t="shared" ca="1" si="129"/>
        <v>80.928464726314061</v>
      </c>
      <c r="N1352">
        <f t="shared" ref="N1352:N1415" ca="1" si="130">LN(K1352/K1351)</f>
        <v>-6.155740422146682E-4</v>
      </c>
      <c r="O1352">
        <f t="shared" ref="O1352:O1415" ca="1" si="131">LN(L1352/L1351)</f>
        <v>-3.0582676090778306E-3</v>
      </c>
      <c r="AE1352">
        <f ca="1">VLOOKUP($B1352,OFFSET(Input!$A$1,0,MATCH(Index!AE$6&amp;" Index",Input!$1:$1,0)-1,10000,2),2,0)</f>
        <v>28.97</v>
      </c>
    </row>
    <row r="1353" spans="2:31" x14ac:dyDescent="0.25">
      <c r="B1353" s="2">
        <v>39485</v>
      </c>
      <c r="C1353">
        <f t="shared" ca="1" si="126"/>
        <v>0</v>
      </c>
      <c r="D1353">
        <f t="shared" ca="1" si="127"/>
        <v>4</v>
      </c>
      <c r="E1353">
        <f ca="1">IF($B1353&lt;VLOOKUP(E$6&amp;" Equity",Param,4,0),"",IFERROR(VLOOKUP($B1353,OFFSET(Input!$A$1,0,MATCH(Index!E$6&amp;" Equity",Input!$1:$1,0)-1,10000,2),2,0),E1352))</f>
        <v>96.9</v>
      </c>
      <c r="F1353" s="33">
        <v>92.64</v>
      </c>
      <c r="H1353">
        <f ca="1">IFERROR(VLOOKUP($B1353,OFFSET(Input!$A$1,0,MATCH(Index!H$6,Input!$1:$1,0)-1,10000,2),2,0),0)</f>
        <v>0</v>
      </c>
      <c r="I1353">
        <f ca="1">IFERROR(VLOOKUP($B1353,OFFSET(Input!$A$1,0,MATCH(Index!I$6,Input!$1:$1,0)-1,10000,2),2,0),0)</f>
        <v>0</v>
      </c>
      <c r="K1353">
        <f t="shared" ca="1" si="128"/>
        <v>68.44506129042864</v>
      </c>
      <c r="L1353" s="30">
        <f t="shared" ca="1" si="129"/>
        <v>79.184758895709066</v>
      </c>
      <c r="N1353">
        <f t="shared" ca="1" si="130"/>
        <v>-5.5572850648661293E-3</v>
      </c>
      <c r="O1353">
        <f t="shared" ca="1" si="131"/>
        <v>-2.1781770821098109E-2</v>
      </c>
      <c r="AE1353">
        <f ca="1">VLOOKUP($B1353,OFFSET(Input!$A$1,0,MATCH(Index!AE$6&amp;" Index",Input!$1:$1,0)-1,10000,2),2,0)</f>
        <v>27.66</v>
      </c>
    </row>
    <row r="1354" spans="2:31" x14ac:dyDescent="0.25">
      <c r="B1354" s="2">
        <v>39486</v>
      </c>
      <c r="C1354">
        <f t="shared" ca="1" si="126"/>
        <v>0</v>
      </c>
      <c r="D1354">
        <f t="shared" ca="1" si="127"/>
        <v>5</v>
      </c>
      <c r="E1354">
        <f ca="1">IF($B1354&lt;VLOOKUP(E$6&amp;" Equity",Param,4,0),"",IFERROR(VLOOKUP($B1354,OFFSET(Input!$A$1,0,MATCH(Index!E$6&amp;" Equity",Input!$1:$1,0)-1,10000,2),2,0),E1353))</f>
        <v>96.17</v>
      </c>
      <c r="F1354" s="33">
        <v>93.7</v>
      </c>
      <c r="H1354">
        <f ca="1">IFERROR(VLOOKUP($B1354,OFFSET(Input!$A$1,0,MATCH(Index!H$6,Input!$1:$1,0)-1,10000,2),2,0),0)</f>
        <v>0</v>
      </c>
      <c r="I1354">
        <f ca="1">IFERROR(VLOOKUP($B1354,OFFSET(Input!$A$1,0,MATCH(Index!I$6,Input!$1:$1,0)-1,10000,2),2,0),0)</f>
        <v>0</v>
      </c>
      <c r="K1354">
        <f t="shared" ca="1" si="128"/>
        <v>67.929427701759778</v>
      </c>
      <c r="L1354" s="30">
        <f t="shared" ca="1" si="129"/>
        <v>80.090802121415592</v>
      </c>
      <c r="N1354">
        <f t="shared" ca="1" si="130"/>
        <v>-7.5620601723301213E-3</v>
      </c>
      <c r="O1354">
        <f t="shared" ca="1" si="131"/>
        <v>1.1377175419691504E-2</v>
      </c>
      <c r="AE1354">
        <f ca="1">VLOOKUP($B1354,OFFSET(Input!$A$1,0,MATCH(Index!AE$6&amp;" Index",Input!$1:$1,0)-1,10000,2),2,0)</f>
        <v>28.01</v>
      </c>
    </row>
    <row r="1355" spans="2:31" x14ac:dyDescent="0.25">
      <c r="B1355" s="2">
        <v>39489</v>
      </c>
      <c r="C1355">
        <f t="shared" ca="1" si="126"/>
        <v>0</v>
      </c>
      <c r="D1355">
        <f t="shared" ca="1" si="127"/>
        <v>0</v>
      </c>
      <c r="E1355">
        <f ca="1">IF($B1355&lt;VLOOKUP(E$6&amp;" Equity",Param,4,0),"",IFERROR(VLOOKUP($B1355,OFFSET(Input!$A$1,0,MATCH(Index!E$6&amp;" Equity",Input!$1:$1,0)-1,10000,2),2,0),E1354))</f>
        <v>95.41</v>
      </c>
      <c r="F1355" s="33">
        <v>94.09</v>
      </c>
      <c r="H1355">
        <f ca="1">IFERROR(VLOOKUP($B1355,OFFSET(Input!$A$1,0,MATCH(Index!H$6,Input!$1:$1,0)-1,10000,2),2,0),0)</f>
        <v>0</v>
      </c>
      <c r="I1355">
        <f ca="1">IFERROR(VLOOKUP($B1355,OFFSET(Input!$A$1,0,MATCH(Index!I$6,Input!$1:$1,0)-1,10000,2),2,0),0)</f>
        <v>0</v>
      </c>
      <c r="K1355">
        <f t="shared" ca="1" si="128"/>
        <v>67.392603691638769</v>
      </c>
      <c r="L1355" s="30">
        <f t="shared" ca="1" si="129"/>
        <v>80.424157647854784</v>
      </c>
      <c r="N1355">
        <f t="shared" ca="1" si="130"/>
        <v>-7.9340639606358676E-3</v>
      </c>
      <c r="O1355">
        <f t="shared" ca="1" si="131"/>
        <v>4.1535817742978601E-3</v>
      </c>
      <c r="AE1355">
        <f ca="1">VLOOKUP($B1355,OFFSET(Input!$A$1,0,MATCH(Index!AE$6&amp;" Index",Input!$1:$1,0)-1,10000,2),2,0)</f>
        <v>27.6</v>
      </c>
    </row>
    <row r="1356" spans="2:31" x14ac:dyDescent="0.25">
      <c r="B1356" s="2">
        <v>39490</v>
      </c>
      <c r="C1356">
        <f t="shared" ca="1" si="126"/>
        <v>0</v>
      </c>
      <c r="D1356">
        <f t="shared" ca="1" si="127"/>
        <v>0</v>
      </c>
      <c r="E1356">
        <f ca="1">IF($B1356&lt;VLOOKUP(E$6&amp;" Equity",Param,4,0),"",IFERROR(VLOOKUP($B1356,OFFSET(Input!$A$1,0,MATCH(Index!E$6&amp;" Equity",Input!$1:$1,0)-1,10000,2),2,0),E1355))</f>
        <v>95.5</v>
      </c>
      <c r="F1356" s="33">
        <v>93.53</v>
      </c>
      <c r="H1356">
        <f ca="1">IFERROR(VLOOKUP($B1356,OFFSET(Input!$A$1,0,MATCH(Index!H$6,Input!$1:$1,0)-1,10000,2),2,0),0)</f>
        <v>0</v>
      </c>
      <c r="I1356">
        <f ca="1">IFERROR(VLOOKUP($B1356,OFFSET(Input!$A$1,0,MATCH(Index!I$6,Input!$1:$1,0)-1,10000,2),2,0),0)</f>
        <v>0</v>
      </c>
      <c r="K1356">
        <f t="shared" ca="1" si="128"/>
        <v>67.456174955995209</v>
      </c>
      <c r="L1356" s="30">
        <f t="shared" ca="1" si="129"/>
        <v>79.945493302198514</v>
      </c>
      <c r="N1356">
        <f t="shared" ca="1" si="130"/>
        <v>9.4285272293002302E-4</v>
      </c>
      <c r="O1356">
        <f t="shared" ca="1" si="131"/>
        <v>-5.9695305722145828E-3</v>
      </c>
      <c r="AE1356">
        <f ca="1">VLOOKUP($B1356,OFFSET(Input!$A$1,0,MATCH(Index!AE$6&amp;" Index",Input!$1:$1,0)-1,10000,2),2,0)</f>
        <v>26.33</v>
      </c>
    </row>
    <row r="1357" spans="2:31" x14ac:dyDescent="0.25">
      <c r="B1357" s="2">
        <v>39491</v>
      </c>
      <c r="C1357">
        <f t="shared" ca="1" si="126"/>
        <v>0</v>
      </c>
      <c r="D1357">
        <f t="shared" ca="1" si="127"/>
        <v>0</v>
      </c>
      <c r="E1357">
        <f ca="1">IF($B1357&lt;VLOOKUP(E$6&amp;" Equity",Param,4,0),"",IFERROR(VLOOKUP($B1357,OFFSET(Input!$A$1,0,MATCH(Index!E$6&amp;" Equity",Input!$1:$1,0)-1,10000,2),2,0),E1356))</f>
        <v>95.51</v>
      </c>
      <c r="F1357" s="33">
        <v>92.53</v>
      </c>
      <c r="H1357">
        <f ca="1">IFERROR(VLOOKUP($B1357,OFFSET(Input!$A$1,0,MATCH(Index!H$6,Input!$1:$1,0)-1,10000,2),2,0),0)</f>
        <v>0</v>
      </c>
      <c r="I1357">
        <f ca="1">IFERROR(VLOOKUP($B1357,OFFSET(Input!$A$1,0,MATCH(Index!I$6,Input!$1:$1,0)-1,10000,2),2,0),0)</f>
        <v>0</v>
      </c>
      <c r="K1357">
        <f t="shared" ca="1" si="128"/>
        <v>67.463238429812591</v>
      </c>
      <c r="L1357" s="30">
        <f t="shared" ca="1" si="129"/>
        <v>79.090735542098031</v>
      </c>
      <c r="N1357">
        <f t="shared" ca="1" si="130"/>
        <v>1.047065599617123E-4</v>
      </c>
      <c r="O1357">
        <f t="shared" ca="1" si="131"/>
        <v>-1.0749324185520714E-2</v>
      </c>
      <c r="AE1357">
        <f ca="1">VLOOKUP($B1357,OFFSET(Input!$A$1,0,MATCH(Index!AE$6&amp;" Index",Input!$1:$1,0)-1,10000,2),2,0)</f>
        <v>24.88</v>
      </c>
    </row>
    <row r="1358" spans="2:31" x14ac:dyDescent="0.25">
      <c r="B1358" s="2">
        <v>39492</v>
      </c>
      <c r="C1358">
        <f t="shared" ca="1" si="126"/>
        <v>0</v>
      </c>
      <c r="D1358">
        <f t="shared" ca="1" si="127"/>
        <v>0</v>
      </c>
      <c r="E1358">
        <f ca="1">IF($B1358&lt;VLOOKUP(E$6&amp;" Equity",Param,4,0),"",IFERROR(VLOOKUP($B1358,OFFSET(Input!$A$1,0,MATCH(Index!E$6&amp;" Equity",Input!$1:$1,0)-1,10000,2),2,0),E1357))</f>
        <v>95.98</v>
      </c>
      <c r="F1358" s="33">
        <v>91.18</v>
      </c>
      <c r="H1358">
        <f ca="1">IFERROR(VLOOKUP($B1358,OFFSET(Input!$A$1,0,MATCH(Index!H$6,Input!$1:$1,0)-1,10000,2),2,0),0)</f>
        <v>0</v>
      </c>
      <c r="I1358">
        <f ca="1">IFERROR(VLOOKUP($B1358,OFFSET(Input!$A$1,0,MATCH(Index!I$6,Input!$1:$1,0)-1,10000,2),2,0),0)</f>
        <v>0</v>
      </c>
      <c r="K1358">
        <f t="shared" ca="1" si="128"/>
        <v>67.795221699229529</v>
      </c>
      <c r="L1358" s="30">
        <f t="shared" ca="1" si="129"/>
        <v>77.936812565962384</v>
      </c>
      <c r="N1358">
        <f t="shared" ca="1" si="130"/>
        <v>4.9088823834533227E-3</v>
      </c>
      <c r="O1358">
        <f t="shared" ca="1" si="131"/>
        <v>-1.4697341475643375E-2</v>
      </c>
      <c r="AE1358">
        <f ca="1">VLOOKUP($B1358,OFFSET(Input!$A$1,0,MATCH(Index!AE$6&amp;" Index",Input!$1:$1,0)-1,10000,2),2,0)</f>
        <v>25.54</v>
      </c>
    </row>
    <row r="1359" spans="2:31" x14ac:dyDescent="0.25">
      <c r="B1359" s="2">
        <v>39493</v>
      </c>
      <c r="C1359">
        <f t="shared" ca="1" si="126"/>
        <v>0</v>
      </c>
      <c r="D1359">
        <f t="shared" ca="1" si="127"/>
        <v>0</v>
      </c>
      <c r="E1359">
        <f ca="1">IF($B1359&lt;VLOOKUP(E$6&amp;" Equity",Param,4,0),"",IFERROR(VLOOKUP($B1359,OFFSET(Input!$A$1,0,MATCH(Index!E$6&amp;" Equity",Input!$1:$1,0)-1,10000,2),2,0),E1358))</f>
        <v>95.74</v>
      </c>
      <c r="F1359" s="33">
        <v>91.93</v>
      </c>
      <c r="H1359">
        <f ca="1">IFERROR(VLOOKUP($B1359,OFFSET(Input!$A$1,0,MATCH(Index!H$6,Input!$1:$1,0)-1,10000,2),2,0),0)</f>
        <v>0</v>
      </c>
      <c r="I1359">
        <f ca="1">IFERROR(VLOOKUP($B1359,OFFSET(Input!$A$1,0,MATCH(Index!I$6,Input!$1:$1,0)-1,10000,2),2,0),0)</f>
        <v>0</v>
      </c>
      <c r="K1359">
        <f t="shared" ca="1" si="128"/>
        <v>67.625698327612355</v>
      </c>
      <c r="L1359" s="30">
        <f t="shared" ca="1" si="129"/>
        <v>78.577880886037747</v>
      </c>
      <c r="N1359">
        <f t="shared" ca="1" si="130"/>
        <v>-2.503652465736644E-3</v>
      </c>
      <c r="O1359">
        <f t="shared" ca="1" si="131"/>
        <v>8.1918430903679448E-3</v>
      </c>
      <c r="AE1359">
        <f ca="1">VLOOKUP($B1359,OFFSET(Input!$A$1,0,MATCH(Index!AE$6&amp;" Index",Input!$1:$1,0)-1,10000,2),2,0)</f>
        <v>25.02</v>
      </c>
    </row>
    <row r="1360" spans="2:31" x14ac:dyDescent="0.25">
      <c r="B1360" s="2">
        <v>39497</v>
      </c>
      <c r="C1360">
        <f t="shared" ca="1" si="126"/>
        <v>0</v>
      </c>
      <c r="D1360">
        <f t="shared" ca="1" si="127"/>
        <v>0</v>
      </c>
      <c r="E1360">
        <f ca="1">IF($B1360&lt;VLOOKUP(E$6&amp;" Equity",Param,4,0),"",IFERROR(VLOOKUP($B1360,OFFSET(Input!$A$1,0,MATCH(Index!E$6&amp;" Equity",Input!$1:$1,0)-1,10000,2),2,0),E1359))</f>
        <v>95.19</v>
      </c>
      <c r="F1360" s="33">
        <v>90.95</v>
      </c>
      <c r="H1360">
        <f ca="1">IFERROR(VLOOKUP($B1360,OFFSET(Input!$A$1,0,MATCH(Index!H$6,Input!$1:$1,0)-1,10000,2),2,0),0)</f>
        <v>0</v>
      </c>
      <c r="I1360">
        <f ca="1">IFERROR(VLOOKUP($B1360,OFFSET(Input!$A$1,0,MATCH(Index!I$6,Input!$1:$1,0)-1,10000,2),2,0),0)</f>
        <v>0</v>
      </c>
      <c r="K1360">
        <f t="shared" ca="1" si="128"/>
        <v>67.237207267656359</v>
      </c>
      <c r="L1360" s="30">
        <f t="shared" ca="1" si="129"/>
        <v>77.740218281139263</v>
      </c>
      <c r="N1360">
        <f t="shared" ca="1" si="130"/>
        <v>-5.7612897011490782E-3</v>
      </c>
      <c r="O1360">
        <f t="shared" ca="1" si="131"/>
        <v>-1.0717512911532055E-2</v>
      </c>
      <c r="AE1360">
        <f ca="1">VLOOKUP($B1360,OFFSET(Input!$A$1,0,MATCH(Index!AE$6&amp;" Index",Input!$1:$1,0)-1,10000,2),2,0)</f>
        <v>25.59</v>
      </c>
    </row>
    <row r="1361" spans="2:31" x14ac:dyDescent="0.25">
      <c r="B1361" s="2">
        <v>39498</v>
      </c>
      <c r="C1361">
        <f t="shared" ca="1" si="126"/>
        <v>0</v>
      </c>
      <c r="D1361">
        <f t="shared" ca="1" si="127"/>
        <v>0</v>
      </c>
      <c r="E1361">
        <f ca="1">IF($B1361&lt;VLOOKUP(E$6&amp;" Equity",Param,4,0),"",IFERROR(VLOOKUP($B1361,OFFSET(Input!$A$1,0,MATCH(Index!E$6&amp;" Equity",Input!$1:$1,0)-1,10000,2),2,0),E1360))</f>
        <v>95.49</v>
      </c>
      <c r="F1361" s="33">
        <v>91.54</v>
      </c>
      <c r="H1361">
        <f ca="1">IFERROR(VLOOKUP($B1361,OFFSET(Input!$A$1,0,MATCH(Index!H$6,Input!$1:$1,0)-1,10000,2),2,0),0)</f>
        <v>0</v>
      </c>
      <c r="I1361">
        <f ca="1">IFERROR(VLOOKUP($B1361,OFFSET(Input!$A$1,0,MATCH(Index!I$6,Input!$1:$1,0)-1,10000,2),2,0),0)</f>
        <v>0</v>
      </c>
      <c r="K1361">
        <f t="shared" ca="1" si="128"/>
        <v>67.449111482177798</v>
      </c>
      <c r="L1361" s="30">
        <f t="shared" ca="1" si="129"/>
        <v>78.244525359598555</v>
      </c>
      <c r="N1361">
        <f t="shared" ca="1" si="130"/>
        <v>3.1466356988971906E-3</v>
      </c>
      <c r="O1361">
        <f t="shared" ca="1" si="131"/>
        <v>6.4661302613648192E-3</v>
      </c>
      <c r="AE1361">
        <f ca="1">VLOOKUP($B1361,OFFSET(Input!$A$1,0,MATCH(Index!AE$6&amp;" Index",Input!$1:$1,0)-1,10000,2),2,0)</f>
        <v>24.4</v>
      </c>
    </row>
    <row r="1362" spans="2:31" x14ac:dyDescent="0.25">
      <c r="B1362" s="2">
        <v>39499</v>
      </c>
      <c r="C1362">
        <f t="shared" ca="1" si="126"/>
        <v>0</v>
      </c>
      <c r="D1362">
        <f t="shared" ca="1" si="127"/>
        <v>0</v>
      </c>
      <c r="E1362">
        <f ca="1">IF($B1362&lt;VLOOKUP(E$6&amp;" Equity",Param,4,0),"",IFERROR(VLOOKUP($B1362,OFFSET(Input!$A$1,0,MATCH(Index!E$6&amp;" Equity",Input!$1:$1,0)-1,10000,2),2,0),E1361))</f>
        <v>95.87</v>
      </c>
      <c r="F1362" s="33">
        <v>92.56</v>
      </c>
      <c r="H1362">
        <f ca="1">IFERROR(VLOOKUP($B1362,OFFSET(Input!$A$1,0,MATCH(Index!H$6,Input!$1:$1,0)-1,10000,2),2,0),0)</f>
        <v>0</v>
      </c>
      <c r="I1362">
        <f ca="1">IFERROR(VLOOKUP($B1362,OFFSET(Input!$A$1,0,MATCH(Index!I$6,Input!$1:$1,0)-1,10000,2),2,0),0)</f>
        <v>0</v>
      </c>
      <c r="K1362">
        <f t="shared" ca="1" si="128"/>
        <v>67.71752348723831</v>
      </c>
      <c r="L1362" s="30">
        <f t="shared" ca="1" si="129"/>
        <v>79.116378274901052</v>
      </c>
      <c r="N1362">
        <f t="shared" ca="1" si="130"/>
        <v>3.9715771267941607E-3</v>
      </c>
      <c r="O1362">
        <f t="shared" ca="1" si="131"/>
        <v>1.1081047659925083E-2</v>
      </c>
      <c r="AE1362">
        <f ca="1">VLOOKUP($B1362,OFFSET(Input!$A$1,0,MATCH(Index!AE$6&amp;" Index",Input!$1:$1,0)-1,10000,2),2,0)</f>
        <v>25.12</v>
      </c>
    </row>
    <row r="1363" spans="2:31" x14ac:dyDescent="0.25">
      <c r="B1363" s="2">
        <v>39500</v>
      </c>
      <c r="C1363">
        <f t="shared" ca="1" si="126"/>
        <v>0</v>
      </c>
      <c r="D1363">
        <f t="shared" ca="1" si="127"/>
        <v>0</v>
      </c>
      <c r="E1363">
        <f ca="1">IF($B1363&lt;VLOOKUP(E$6&amp;" Equity",Param,4,0),"",IFERROR(VLOOKUP($B1363,OFFSET(Input!$A$1,0,MATCH(Index!E$6&amp;" Equity",Input!$1:$1,0)-1,10000,2),2,0),E1362))</f>
        <v>95.75</v>
      </c>
      <c r="F1363" s="33">
        <v>92.02</v>
      </c>
      <c r="H1363">
        <f ca="1">IFERROR(VLOOKUP($B1363,OFFSET(Input!$A$1,0,MATCH(Index!H$6,Input!$1:$1,0)-1,10000,2),2,0),0)</f>
        <v>0</v>
      </c>
      <c r="I1363">
        <f ca="1">IFERROR(VLOOKUP($B1363,OFFSET(Input!$A$1,0,MATCH(Index!I$6,Input!$1:$1,0)-1,10000,2),2,0),0)</f>
        <v>0</v>
      </c>
      <c r="K1363">
        <f t="shared" ca="1" si="128"/>
        <v>67.632761801429723</v>
      </c>
      <c r="L1363" s="30">
        <f t="shared" ca="1" si="129"/>
        <v>78.654809084446782</v>
      </c>
      <c r="N1363">
        <f t="shared" ca="1" si="130"/>
        <v>-1.2524790281499235E-3</v>
      </c>
      <c r="O1363">
        <f t="shared" ca="1" si="131"/>
        <v>-5.8511381580986406E-3</v>
      </c>
      <c r="AE1363">
        <f ca="1">VLOOKUP($B1363,OFFSET(Input!$A$1,0,MATCH(Index!AE$6&amp;" Index",Input!$1:$1,0)-1,10000,2),2,0)</f>
        <v>24.06</v>
      </c>
    </row>
    <row r="1364" spans="2:31" x14ac:dyDescent="0.25">
      <c r="B1364" s="2">
        <v>39503</v>
      </c>
      <c r="C1364">
        <f t="shared" ca="1" si="126"/>
        <v>0</v>
      </c>
      <c r="D1364">
        <f t="shared" ca="1" si="127"/>
        <v>0</v>
      </c>
      <c r="E1364">
        <f ca="1">IF($B1364&lt;VLOOKUP(E$6&amp;" Equity",Param,4,0),"",IFERROR(VLOOKUP($B1364,OFFSET(Input!$A$1,0,MATCH(Index!E$6&amp;" Equity",Input!$1:$1,0)-1,10000,2),2,0),E1363))</f>
        <v>96.09</v>
      </c>
      <c r="F1364" s="33">
        <v>91.08</v>
      </c>
      <c r="H1364">
        <f ca="1">IFERROR(VLOOKUP($B1364,OFFSET(Input!$A$1,0,MATCH(Index!H$6,Input!$1:$1,0)-1,10000,2),2,0),0)</f>
        <v>0</v>
      </c>
      <c r="I1364">
        <f ca="1">IFERROR(VLOOKUP($B1364,OFFSET(Input!$A$1,0,MATCH(Index!I$6,Input!$1:$1,0)-1,10000,2),2,0),0)</f>
        <v>0</v>
      </c>
      <c r="K1364">
        <f t="shared" ca="1" si="128"/>
        <v>67.872919911220706</v>
      </c>
      <c r="L1364" s="30">
        <f t="shared" ca="1" si="129"/>
        <v>77.851336789952327</v>
      </c>
      <c r="N1364">
        <f t="shared" ca="1" si="130"/>
        <v>3.54462422842122E-3</v>
      </c>
      <c r="O1364">
        <f t="shared" ca="1" si="131"/>
        <v>-1.0267703531783582E-2</v>
      </c>
      <c r="AE1364">
        <f ca="1">VLOOKUP($B1364,OFFSET(Input!$A$1,0,MATCH(Index!AE$6&amp;" Index",Input!$1:$1,0)-1,10000,2),2,0)</f>
        <v>23.03</v>
      </c>
    </row>
    <row r="1365" spans="2:31" x14ac:dyDescent="0.25">
      <c r="B1365" s="2">
        <v>39504</v>
      </c>
      <c r="C1365">
        <f t="shared" ca="1" si="126"/>
        <v>0</v>
      </c>
      <c r="D1365">
        <f t="shared" ca="1" si="127"/>
        <v>0</v>
      </c>
      <c r="E1365">
        <f ca="1">IF($B1365&lt;VLOOKUP(E$6&amp;" Equity",Param,4,0),"",IFERROR(VLOOKUP($B1365,OFFSET(Input!$A$1,0,MATCH(Index!E$6&amp;" Equity",Input!$1:$1,0)-1,10000,2),2,0),E1364))</f>
        <v>96.9</v>
      </c>
      <c r="F1365" s="33">
        <v>91.1</v>
      </c>
      <c r="H1365">
        <f ca="1">IFERROR(VLOOKUP($B1365,OFFSET(Input!$A$1,0,MATCH(Index!H$6,Input!$1:$1,0)-1,10000,2),2,0),0)</f>
        <v>0</v>
      </c>
      <c r="I1365">
        <f ca="1">IFERROR(VLOOKUP($B1365,OFFSET(Input!$A$1,0,MATCH(Index!I$6,Input!$1:$1,0)-1,10000,2),2,0),0)</f>
        <v>0</v>
      </c>
      <c r="K1365">
        <f t="shared" ca="1" si="128"/>
        <v>68.445061290428612</v>
      </c>
      <c r="L1365" s="30">
        <f t="shared" ca="1" si="129"/>
        <v>77.868431945154327</v>
      </c>
      <c r="N1365">
        <f t="shared" ca="1" si="130"/>
        <v>8.3942666075440091E-3</v>
      </c>
      <c r="O1365">
        <f t="shared" ca="1" si="131"/>
        <v>2.1956307037366855E-4</v>
      </c>
      <c r="AE1365">
        <f ca="1">VLOOKUP($B1365,OFFSET(Input!$A$1,0,MATCH(Index!AE$6&amp;" Index",Input!$1:$1,0)-1,10000,2),2,0)</f>
        <v>21.9</v>
      </c>
    </row>
    <row r="1366" spans="2:31" x14ac:dyDescent="0.25">
      <c r="B1366" s="2">
        <v>39505</v>
      </c>
      <c r="C1366">
        <f t="shared" ca="1" si="126"/>
        <v>0</v>
      </c>
      <c r="D1366">
        <f t="shared" ca="1" si="127"/>
        <v>0</v>
      </c>
      <c r="E1366">
        <f ca="1">IF($B1366&lt;VLOOKUP(E$6&amp;" Equity",Param,4,0),"",IFERROR(VLOOKUP($B1366,OFFSET(Input!$A$1,0,MATCH(Index!E$6&amp;" Equity",Input!$1:$1,0)-1,10000,2),2,0),E1365))</f>
        <v>96.9</v>
      </c>
      <c r="F1366" s="33">
        <v>91.19</v>
      </c>
      <c r="H1366">
        <f ca="1">IFERROR(VLOOKUP($B1366,OFFSET(Input!$A$1,0,MATCH(Index!H$6,Input!$1:$1,0)-1,10000,2),2,0),0)</f>
        <v>0</v>
      </c>
      <c r="I1366">
        <f ca="1">IFERROR(VLOOKUP($B1366,OFFSET(Input!$A$1,0,MATCH(Index!I$6,Input!$1:$1,0)-1,10000,2),2,0),0)</f>
        <v>0</v>
      </c>
      <c r="K1366">
        <f t="shared" ca="1" si="128"/>
        <v>68.445061290428612</v>
      </c>
      <c r="L1366" s="30">
        <f t="shared" ca="1" si="129"/>
        <v>77.945360143563377</v>
      </c>
      <c r="N1366">
        <f t="shared" ca="1" si="130"/>
        <v>0</v>
      </c>
      <c r="O1366">
        <f t="shared" ca="1" si="131"/>
        <v>9.8743767966154219E-4</v>
      </c>
      <c r="AE1366">
        <f ca="1">VLOOKUP($B1366,OFFSET(Input!$A$1,0,MATCH(Index!AE$6&amp;" Index",Input!$1:$1,0)-1,10000,2),2,0)</f>
        <v>22.69</v>
      </c>
    </row>
    <row r="1367" spans="2:31" x14ac:dyDescent="0.25">
      <c r="B1367" s="2">
        <v>39506</v>
      </c>
      <c r="C1367">
        <f t="shared" ca="1" si="126"/>
        <v>0</v>
      </c>
      <c r="D1367">
        <f t="shared" ca="1" si="127"/>
        <v>0</v>
      </c>
      <c r="E1367">
        <f ca="1">IF($B1367&lt;VLOOKUP(E$6&amp;" Equity",Param,4,0),"",IFERROR(VLOOKUP($B1367,OFFSET(Input!$A$1,0,MATCH(Index!E$6&amp;" Equity",Input!$1:$1,0)-1,10000,2),2,0),E1366))</f>
        <v>96.74</v>
      </c>
      <c r="F1367" s="33">
        <v>92.81</v>
      </c>
      <c r="H1367">
        <f ca="1">IFERROR(VLOOKUP($B1367,OFFSET(Input!$A$1,0,MATCH(Index!H$6,Input!$1:$1,0)-1,10000,2),2,0),0)</f>
        <v>0</v>
      </c>
      <c r="I1367">
        <f ca="1">IFERROR(VLOOKUP($B1367,OFFSET(Input!$A$1,0,MATCH(Index!I$6,Input!$1:$1,0)-1,10000,2),2,0),0)</f>
        <v>0</v>
      </c>
      <c r="K1367">
        <f t="shared" ca="1" si="128"/>
        <v>68.332045709350496</v>
      </c>
      <c r="L1367" s="30">
        <f t="shared" ca="1" si="129"/>
        <v>79.330067714926173</v>
      </c>
      <c r="N1367">
        <f t="shared" ca="1" si="130"/>
        <v>-1.6525515018835275E-3</v>
      </c>
      <c r="O1367">
        <f t="shared" ca="1" si="131"/>
        <v>1.7609150661727434E-2</v>
      </c>
      <c r="AE1367">
        <f ca="1">VLOOKUP($B1367,OFFSET(Input!$A$1,0,MATCH(Index!AE$6&amp;" Index",Input!$1:$1,0)-1,10000,2),2,0)</f>
        <v>23.53</v>
      </c>
    </row>
    <row r="1368" spans="2:31" x14ac:dyDescent="0.25">
      <c r="B1368" s="2">
        <v>39507</v>
      </c>
      <c r="C1368">
        <f t="shared" ca="1" si="126"/>
        <v>0</v>
      </c>
      <c r="D1368">
        <f t="shared" ca="1" si="127"/>
        <v>0</v>
      </c>
      <c r="E1368">
        <f ca="1">IF($B1368&lt;VLOOKUP(E$6&amp;" Equity",Param,4,0),"",IFERROR(VLOOKUP($B1368,OFFSET(Input!$A$1,0,MATCH(Index!E$6&amp;" Equity",Input!$1:$1,0)-1,10000,2),2,0),E1367))</f>
        <v>96.38</v>
      </c>
      <c r="F1368" s="33">
        <v>94.19</v>
      </c>
      <c r="H1368">
        <f ca="1">IFERROR(VLOOKUP($B1368,OFFSET(Input!$A$1,0,MATCH(Index!H$6,Input!$1:$1,0)-1,10000,2),2,0),0)</f>
        <v>0</v>
      </c>
      <c r="I1368">
        <f ca="1">IFERROR(VLOOKUP($B1368,OFFSET(Input!$A$1,0,MATCH(Index!I$6,Input!$1:$1,0)-1,10000,2),2,0),0)</f>
        <v>0</v>
      </c>
      <c r="K1368">
        <f t="shared" ca="1" si="128"/>
        <v>68.077760651924748</v>
      </c>
      <c r="L1368" s="30">
        <f t="shared" ca="1" si="129"/>
        <v>80.509633423864841</v>
      </c>
      <c r="N1368">
        <f t="shared" ca="1" si="130"/>
        <v>-3.7282561826505732E-3</v>
      </c>
      <c r="O1368">
        <f t="shared" ca="1" si="131"/>
        <v>1.4759626227424192E-2</v>
      </c>
      <c r="AE1368">
        <f ca="1">VLOOKUP($B1368,OFFSET(Input!$A$1,0,MATCH(Index!AE$6&amp;" Index",Input!$1:$1,0)-1,10000,2),2,0)</f>
        <v>26.54</v>
      </c>
    </row>
    <row r="1369" spans="2:31" x14ac:dyDescent="0.25">
      <c r="B1369" s="2">
        <v>39510</v>
      </c>
      <c r="C1369">
        <f t="shared" ca="1" si="126"/>
        <v>1</v>
      </c>
      <c r="D1369">
        <f t="shared" ca="1" si="127"/>
        <v>0</v>
      </c>
      <c r="E1369">
        <f ca="1">IF($B1369&lt;VLOOKUP(E$6&amp;" Equity",Param,4,0),"",IFERROR(VLOOKUP($B1369,OFFSET(Input!$A$1,0,MATCH(Index!E$6&amp;" Equity",Input!$1:$1,0)-1,10000,2),2,0),E1368))</f>
        <v>95.79</v>
      </c>
      <c r="F1369" s="33">
        <v>93.64</v>
      </c>
      <c r="H1369">
        <f ca="1">IFERROR(VLOOKUP($B1369,OFFSET(Input!$A$1,0,MATCH(Index!H$6,Input!$1:$1,0)-1,10000,2),2,0),0)</f>
        <v>0.61590299999999998</v>
      </c>
      <c r="I1369">
        <f ca="1">IFERROR(VLOOKUP($B1369,OFFSET(Input!$A$1,0,MATCH(Index!I$6,Input!$1:$1,0)-1,10000,2),2,0),0)</f>
        <v>0.347943</v>
      </c>
      <c r="K1369">
        <f t="shared" ca="1" si="128"/>
        <v>68.096057168153919</v>
      </c>
      <c r="L1369" s="30">
        <f t="shared" ca="1" si="129"/>
        <v>80.336923635132223</v>
      </c>
      <c r="N1369">
        <f t="shared" ca="1" si="130"/>
        <v>2.6872296939567744E-4</v>
      </c>
      <c r="O1369">
        <f t="shared" ca="1" si="131"/>
        <v>-2.1475107489499707E-3</v>
      </c>
      <c r="AE1369">
        <f ca="1">VLOOKUP($B1369,OFFSET(Input!$A$1,0,MATCH(Index!AE$6&amp;" Index",Input!$1:$1,0)-1,10000,2),2,0)</f>
        <v>26.28</v>
      </c>
    </row>
    <row r="1370" spans="2:31" x14ac:dyDescent="0.25">
      <c r="B1370" s="2">
        <v>39511</v>
      </c>
      <c r="C1370">
        <f t="shared" ca="1" si="126"/>
        <v>0</v>
      </c>
      <c r="D1370">
        <f t="shared" ca="1" si="127"/>
        <v>1</v>
      </c>
      <c r="E1370">
        <f ca="1">IF($B1370&lt;VLOOKUP(E$6&amp;" Equity",Param,4,0),"",IFERROR(VLOOKUP($B1370,OFFSET(Input!$A$1,0,MATCH(Index!E$6&amp;" Equity",Input!$1:$1,0)-1,10000,2),2,0),E1369))</f>
        <v>95.71</v>
      </c>
      <c r="F1370" s="33">
        <v>92.73</v>
      </c>
      <c r="H1370">
        <f ca="1">IFERROR(VLOOKUP($B1370,OFFSET(Input!$A$1,0,MATCH(Index!H$6,Input!$1:$1,0)-1,10000,2),2,0),0)</f>
        <v>0</v>
      </c>
      <c r="I1370">
        <f ca="1">IFERROR(VLOOKUP($B1370,OFFSET(Input!$A$1,0,MATCH(Index!I$6,Input!$1:$1,0)-1,10000,2),2,0),0)</f>
        <v>0</v>
      </c>
      <c r="K1370">
        <f t="shared" ca="1" si="128"/>
        <v>68.03918604827237</v>
      </c>
      <c r="L1370" s="30">
        <f t="shared" ca="1" si="129"/>
        <v>79.556203851834809</v>
      </c>
      <c r="N1370">
        <f t="shared" ca="1" si="130"/>
        <v>-8.3550918698539723E-4</v>
      </c>
      <c r="O1370">
        <f t="shared" ca="1" si="131"/>
        <v>-9.7655978105753126E-3</v>
      </c>
      <c r="AE1370">
        <f ca="1">VLOOKUP($B1370,OFFSET(Input!$A$1,0,MATCH(Index!AE$6&amp;" Index",Input!$1:$1,0)-1,10000,2),2,0)</f>
        <v>25.52</v>
      </c>
    </row>
    <row r="1371" spans="2:31" x14ac:dyDescent="0.25">
      <c r="B1371" s="2">
        <v>39512</v>
      </c>
      <c r="C1371">
        <f t="shared" ca="1" si="126"/>
        <v>0</v>
      </c>
      <c r="D1371">
        <f t="shared" ca="1" si="127"/>
        <v>2</v>
      </c>
      <c r="E1371">
        <f ca="1">IF($B1371&lt;VLOOKUP(E$6&amp;" Equity",Param,4,0),"",IFERROR(VLOOKUP($B1371,OFFSET(Input!$A$1,0,MATCH(Index!E$6&amp;" Equity",Input!$1:$1,0)-1,10000,2),2,0),E1370))</f>
        <v>95.95</v>
      </c>
      <c r="F1371" s="33">
        <v>91.62</v>
      </c>
      <c r="H1371">
        <f ca="1">IFERROR(VLOOKUP($B1371,OFFSET(Input!$A$1,0,MATCH(Index!H$6,Input!$1:$1,0)-1,10000,2),2,0),0)</f>
        <v>0</v>
      </c>
      <c r="I1371">
        <f ca="1">IFERROR(VLOOKUP($B1371,OFFSET(Input!$A$1,0,MATCH(Index!I$6,Input!$1:$1,0)-1,10000,2),2,0),0)</f>
        <v>0</v>
      </c>
      <c r="K1371">
        <f t="shared" ca="1" si="128"/>
        <v>68.209799407916975</v>
      </c>
      <c r="L1371" s="30">
        <f t="shared" ca="1" si="129"/>
        <v>78.603897302977515</v>
      </c>
      <c r="N1371">
        <f t="shared" ca="1" si="130"/>
        <v>2.5044362458938253E-3</v>
      </c>
      <c r="O1371">
        <f t="shared" ca="1" si="131"/>
        <v>-1.2042456353538558E-2</v>
      </c>
      <c r="AE1371">
        <f ca="1">VLOOKUP($B1371,OFFSET(Input!$A$1,0,MATCH(Index!AE$6&amp;" Index",Input!$1:$1,0)-1,10000,2),2,0)</f>
        <v>24.6</v>
      </c>
    </row>
    <row r="1372" spans="2:31" x14ac:dyDescent="0.25">
      <c r="B1372" s="2">
        <v>39513</v>
      </c>
      <c r="C1372">
        <f t="shared" ca="1" si="126"/>
        <v>0</v>
      </c>
      <c r="D1372">
        <f t="shared" ca="1" si="127"/>
        <v>3</v>
      </c>
      <c r="E1372">
        <f ca="1">IF($B1372&lt;VLOOKUP(E$6&amp;" Equity",Param,4,0),"",IFERROR(VLOOKUP($B1372,OFFSET(Input!$A$1,0,MATCH(Index!E$6&amp;" Equity",Input!$1:$1,0)-1,10000,2),2,0),E1371))</f>
        <v>95.78</v>
      </c>
      <c r="F1372" s="33">
        <v>92.11</v>
      </c>
      <c r="H1372">
        <f ca="1">IFERROR(VLOOKUP($B1372,OFFSET(Input!$A$1,0,MATCH(Index!H$6,Input!$1:$1,0)-1,10000,2),2,0),0)</f>
        <v>0</v>
      </c>
      <c r="I1372">
        <f ca="1">IFERROR(VLOOKUP($B1372,OFFSET(Input!$A$1,0,MATCH(Index!I$6,Input!$1:$1,0)-1,10000,2),2,0),0)</f>
        <v>0</v>
      </c>
      <c r="K1372">
        <f t="shared" ca="1" si="128"/>
        <v>68.088948278168715</v>
      </c>
      <c r="L1372" s="30">
        <f t="shared" ca="1" si="129"/>
        <v>79.02428487859919</v>
      </c>
      <c r="N1372">
        <f t="shared" ca="1" si="130"/>
        <v>-1.7733275392455318E-3</v>
      </c>
      <c r="O1372">
        <f t="shared" ca="1" si="131"/>
        <v>5.3339265415480409E-3</v>
      </c>
      <c r="AE1372">
        <f ca="1">VLOOKUP($B1372,OFFSET(Input!$A$1,0,MATCH(Index!AE$6&amp;" Index",Input!$1:$1,0)-1,10000,2),2,0)</f>
        <v>27.55</v>
      </c>
    </row>
    <row r="1373" spans="2:31" x14ac:dyDescent="0.25">
      <c r="B1373" s="2">
        <v>39514</v>
      </c>
      <c r="C1373">
        <f t="shared" ca="1" si="126"/>
        <v>0</v>
      </c>
      <c r="D1373">
        <f t="shared" ca="1" si="127"/>
        <v>4</v>
      </c>
      <c r="E1373">
        <f ca="1">IF($B1373&lt;VLOOKUP(E$6&amp;" Equity",Param,4,0),"",IFERROR(VLOOKUP($B1373,OFFSET(Input!$A$1,0,MATCH(Index!E$6&amp;" Equity",Input!$1:$1,0)-1,10000,2),2,0),E1372))</f>
        <v>95.4</v>
      </c>
      <c r="F1373" s="33">
        <v>92.23</v>
      </c>
      <c r="H1373">
        <f ca="1">IFERROR(VLOOKUP($B1373,OFFSET(Input!$A$1,0,MATCH(Index!H$6,Input!$1:$1,0)-1,10000,2),2,0),0)</f>
        <v>0</v>
      </c>
      <c r="I1373">
        <f ca="1">IFERROR(VLOOKUP($B1373,OFFSET(Input!$A$1,0,MATCH(Index!I$6,Input!$1:$1,0)-1,10000,2),2,0),0)</f>
        <v>0</v>
      </c>
      <c r="K1373">
        <f t="shared" ca="1" si="128"/>
        <v>67.81881045873142</v>
      </c>
      <c r="L1373" s="30">
        <f t="shared" ca="1" si="129"/>
        <v>79.127236937935123</v>
      </c>
      <c r="N1373">
        <f t="shared" ca="1" si="130"/>
        <v>-3.975316460222509E-3</v>
      </c>
      <c r="O1373">
        <f t="shared" ca="1" si="131"/>
        <v>1.3019422474833857E-3</v>
      </c>
      <c r="AE1373">
        <f ca="1">VLOOKUP($B1373,OFFSET(Input!$A$1,0,MATCH(Index!AE$6&amp;" Index",Input!$1:$1,0)-1,10000,2),2,0)</f>
        <v>27.49</v>
      </c>
    </row>
    <row r="1374" spans="2:31" x14ac:dyDescent="0.25">
      <c r="B1374" s="2">
        <v>39517</v>
      </c>
      <c r="C1374">
        <f t="shared" ca="1" si="126"/>
        <v>0</v>
      </c>
      <c r="D1374">
        <f t="shared" ca="1" si="127"/>
        <v>5</v>
      </c>
      <c r="E1374">
        <f ca="1">IF($B1374&lt;VLOOKUP(E$6&amp;" Equity",Param,4,0),"",IFERROR(VLOOKUP($B1374,OFFSET(Input!$A$1,0,MATCH(Index!E$6&amp;" Equity",Input!$1:$1,0)-1,10000,2),2,0),E1373))</f>
        <v>95.37</v>
      </c>
      <c r="F1374" s="33">
        <v>93.59</v>
      </c>
      <c r="H1374">
        <f ca="1">IFERROR(VLOOKUP($B1374,OFFSET(Input!$A$1,0,MATCH(Index!H$6,Input!$1:$1,0)-1,10000,2),2,0),0)</f>
        <v>0</v>
      </c>
      <c r="I1374">
        <f ca="1">IFERROR(VLOOKUP($B1374,OFFSET(Input!$A$1,0,MATCH(Index!I$6,Input!$1:$1,0)-1,10000,2),2,0),0)</f>
        <v>0</v>
      </c>
      <c r="K1374">
        <f t="shared" ca="1" si="128"/>
        <v>67.797483788775835</v>
      </c>
      <c r="L1374" s="30">
        <f t="shared" ca="1" si="129"/>
        <v>80.294026943742253</v>
      </c>
      <c r="N1374">
        <f t="shared" ca="1" si="130"/>
        <v>-3.1451486341998092E-4</v>
      </c>
      <c r="O1374">
        <f t="shared" ca="1" si="131"/>
        <v>1.4638082921537596E-2</v>
      </c>
      <c r="AE1374">
        <f ca="1">VLOOKUP($B1374,OFFSET(Input!$A$1,0,MATCH(Index!AE$6&amp;" Index",Input!$1:$1,0)-1,10000,2),2,0)</f>
        <v>29.38</v>
      </c>
    </row>
    <row r="1375" spans="2:31" x14ac:dyDescent="0.25">
      <c r="B1375" s="2">
        <v>39518</v>
      </c>
      <c r="C1375">
        <f t="shared" ca="1" si="126"/>
        <v>0</v>
      </c>
      <c r="D1375">
        <f t="shared" ca="1" si="127"/>
        <v>0</v>
      </c>
      <c r="E1375">
        <f ca="1">IF($B1375&lt;VLOOKUP(E$6&amp;" Equity",Param,4,0),"",IFERROR(VLOOKUP($B1375,OFFSET(Input!$A$1,0,MATCH(Index!E$6&amp;" Equity",Input!$1:$1,0)-1,10000,2),2,0),E1374))</f>
        <v>95.5</v>
      </c>
      <c r="F1375" s="33">
        <v>92.79</v>
      </c>
      <c r="H1375">
        <f ca="1">IFERROR(VLOOKUP($B1375,OFFSET(Input!$A$1,0,MATCH(Index!H$6,Input!$1:$1,0)-1,10000,2),2,0),0)</f>
        <v>0</v>
      </c>
      <c r="I1375">
        <f ca="1">IFERROR(VLOOKUP($B1375,OFFSET(Input!$A$1,0,MATCH(Index!I$6,Input!$1:$1,0)-1,10000,2),2,0),0)</f>
        <v>0</v>
      </c>
      <c r="K1375">
        <f t="shared" ca="1" si="128"/>
        <v>67.889899358583335</v>
      </c>
      <c r="L1375" s="30">
        <f t="shared" ca="1" si="129"/>
        <v>79.607679881502762</v>
      </c>
      <c r="N1375">
        <f t="shared" ca="1" si="130"/>
        <v>1.3621838958635497E-3</v>
      </c>
      <c r="O1375">
        <f t="shared" ca="1" si="131"/>
        <v>-8.5846648040771665E-3</v>
      </c>
      <c r="AE1375">
        <f ca="1">VLOOKUP($B1375,OFFSET(Input!$A$1,0,MATCH(Index!AE$6&amp;" Index",Input!$1:$1,0)-1,10000,2),2,0)</f>
        <v>26.36</v>
      </c>
    </row>
    <row r="1376" spans="2:31" x14ac:dyDescent="0.25">
      <c r="B1376" s="2">
        <v>39519</v>
      </c>
      <c r="C1376">
        <f t="shared" ca="1" si="126"/>
        <v>0</v>
      </c>
      <c r="D1376">
        <f t="shared" ca="1" si="127"/>
        <v>0</v>
      </c>
      <c r="E1376">
        <f ca="1">IF($B1376&lt;VLOOKUP(E$6&amp;" Equity",Param,4,0),"",IFERROR(VLOOKUP($B1376,OFFSET(Input!$A$1,0,MATCH(Index!E$6&amp;" Equity",Input!$1:$1,0)-1,10000,2),2,0),E1375))</f>
        <v>95.27</v>
      </c>
      <c r="F1376" s="33">
        <v>94.58</v>
      </c>
      <c r="H1376">
        <f ca="1">IFERROR(VLOOKUP($B1376,OFFSET(Input!$A$1,0,MATCH(Index!H$6,Input!$1:$1,0)-1,10000,2),2,0),0)</f>
        <v>0</v>
      </c>
      <c r="I1376">
        <f ca="1">IFERROR(VLOOKUP($B1376,OFFSET(Input!$A$1,0,MATCH(Index!I$6,Input!$1:$1,0)-1,10000,2),2,0),0)</f>
        <v>0</v>
      </c>
      <c r="K1376">
        <f t="shared" ca="1" si="128"/>
        <v>67.72639488892392</v>
      </c>
      <c r="L1376" s="30">
        <f t="shared" ca="1" si="129"/>
        <v>81.143381433263613</v>
      </c>
      <c r="N1376">
        <f t="shared" ca="1" si="130"/>
        <v>-2.4112817679966029E-3</v>
      </c>
      <c r="O1376">
        <f t="shared" ca="1" si="131"/>
        <v>1.910716185064178E-2</v>
      </c>
      <c r="AE1376">
        <f ca="1">VLOOKUP($B1376,OFFSET(Input!$A$1,0,MATCH(Index!AE$6&amp;" Index",Input!$1:$1,0)-1,10000,2),2,0)</f>
        <v>27.22</v>
      </c>
    </row>
    <row r="1377" spans="2:31" x14ac:dyDescent="0.25">
      <c r="B1377" s="2">
        <v>39520</v>
      </c>
      <c r="C1377">
        <f t="shared" ca="1" si="126"/>
        <v>0</v>
      </c>
      <c r="D1377">
        <f t="shared" ca="1" si="127"/>
        <v>0</v>
      </c>
      <c r="E1377">
        <f ca="1">IF($B1377&lt;VLOOKUP(E$6&amp;" Equity",Param,4,0),"",IFERROR(VLOOKUP($B1377,OFFSET(Input!$A$1,0,MATCH(Index!E$6&amp;" Equity",Input!$1:$1,0)-1,10000,2),2,0),E1376))</f>
        <v>94.74</v>
      </c>
      <c r="F1377" s="33">
        <v>93.84</v>
      </c>
      <c r="H1377">
        <f ca="1">IFERROR(VLOOKUP($B1377,OFFSET(Input!$A$1,0,MATCH(Index!H$6,Input!$1:$1,0)-1,10000,2),2,0),0)</f>
        <v>0</v>
      </c>
      <c r="I1377">
        <f ca="1">IFERROR(VLOOKUP($B1377,OFFSET(Input!$A$1,0,MATCH(Index!I$6,Input!$1:$1,0)-1,10000,2),2,0),0)</f>
        <v>0</v>
      </c>
      <c r="K1377">
        <f t="shared" ca="1" si="128"/>
        <v>67.349623719708745</v>
      </c>
      <c r="L1377" s="30">
        <f t="shared" ca="1" si="129"/>
        <v>80.508510400692089</v>
      </c>
      <c r="N1377">
        <f t="shared" ca="1" si="130"/>
        <v>-5.578668223082236E-3</v>
      </c>
      <c r="O1377">
        <f t="shared" ca="1" si="131"/>
        <v>-7.8548328705096409E-3</v>
      </c>
      <c r="AE1377">
        <f ca="1">VLOOKUP($B1377,OFFSET(Input!$A$1,0,MATCH(Index!AE$6&amp;" Index",Input!$1:$1,0)-1,10000,2),2,0)</f>
        <v>27.29</v>
      </c>
    </row>
    <row r="1378" spans="2:31" x14ac:dyDescent="0.25">
      <c r="B1378" s="2">
        <v>39521</v>
      </c>
      <c r="C1378">
        <f t="shared" ca="1" si="126"/>
        <v>0</v>
      </c>
      <c r="D1378">
        <f t="shared" ca="1" si="127"/>
        <v>0</v>
      </c>
      <c r="E1378">
        <f ca="1">IF($B1378&lt;VLOOKUP(E$6&amp;" Equity",Param,4,0),"",IFERROR(VLOOKUP($B1378,OFFSET(Input!$A$1,0,MATCH(Index!E$6&amp;" Equity",Input!$1:$1,0)-1,10000,2),2,0),E1377))</f>
        <v>94.37</v>
      </c>
      <c r="F1378" s="33">
        <v>95</v>
      </c>
      <c r="H1378">
        <f ca="1">IFERROR(VLOOKUP($B1378,OFFSET(Input!$A$1,0,MATCH(Index!H$6,Input!$1:$1,0)-1,10000,2),2,0),0)</f>
        <v>0</v>
      </c>
      <c r="I1378">
        <f ca="1">IFERROR(VLOOKUP($B1378,OFFSET(Input!$A$1,0,MATCH(Index!I$6,Input!$1:$1,0)-1,10000,2),2,0),0)</f>
        <v>0</v>
      </c>
      <c r="K1378">
        <f t="shared" ca="1" si="128"/>
        <v>67.086594790256655</v>
      </c>
      <c r="L1378" s="30">
        <f t="shared" ca="1" si="129"/>
        <v>81.503713640939338</v>
      </c>
      <c r="N1378">
        <f t="shared" ca="1" si="130"/>
        <v>-3.9130714623638388E-3</v>
      </c>
      <c r="O1378">
        <f t="shared" ca="1" si="131"/>
        <v>1.2285687255320711E-2</v>
      </c>
      <c r="AE1378">
        <f ca="1">VLOOKUP($B1378,OFFSET(Input!$A$1,0,MATCH(Index!AE$6&amp;" Index",Input!$1:$1,0)-1,10000,2),2,0)</f>
        <v>31.16</v>
      </c>
    </row>
    <row r="1379" spans="2:31" x14ac:dyDescent="0.25">
      <c r="B1379" s="2">
        <v>39524</v>
      </c>
      <c r="C1379">
        <f t="shared" ca="1" si="126"/>
        <v>0</v>
      </c>
      <c r="D1379">
        <f t="shared" ca="1" si="127"/>
        <v>0</v>
      </c>
      <c r="E1379">
        <f ca="1">IF($B1379&lt;VLOOKUP(E$6&amp;" Equity",Param,4,0),"",IFERROR(VLOOKUP($B1379,OFFSET(Input!$A$1,0,MATCH(Index!E$6&amp;" Equity",Input!$1:$1,0)-1,10000,2),2,0),E1378))</f>
        <v>93.65</v>
      </c>
      <c r="F1379" s="33">
        <v>95.73</v>
      </c>
      <c r="H1379">
        <f ca="1">IFERROR(VLOOKUP($B1379,OFFSET(Input!$A$1,0,MATCH(Index!H$6,Input!$1:$1,0)-1,10000,2),2,0),0)</f>
        <v>0</v>
      </c>
      <c r="I1379">
        <f ca="1">IFERROR(VLOOKUP($B1379,OFFSET(Input!$A$1,0,MATCH(Index!I$6,Input!$1:$1,0)-1,10000,2),2,0),0)</f>
        <v>0</v>
      </c>
      <c r="K1379">
        <f t="shared" ca="1" si="128"/>
        <v>66.574754711322839</v>
      </c>
      <c r="L1379" s="30">
        <f t="shared" ca="1" si="129"/>
        <v>82.130005335232866</v>
      </c>
      <c r="N1379">
        <f t="shared" ca="1" si="130"/>
        <v>-7.6587971431440142E-3</v>
      </c>
      <c r="O1379">
        <f t="shared" ca="1" si="131"/>
        <v>7.6548373577209469E-3</v>
      </c>
      <c r="AE1379">
        <f ca="1">VLOOKUP($B1379,OFFSET(Input!$A$1,0,MATCH(Index!AE$6&amp;" Index",Input!$1:$1,0)-1,10000,2),2,0)</f>
        <v>32.24</v>
      </c>
    </row>
    <row r="1380" spans="2:31" x14ac:dyDescent="0.25">
      <c r="B1380" s="2">
        <v>39525</v>
      </c>
      <c r="C1380">
        <f t="shared" ca="1" si="126"/>
        <v>0</v>
      </c>
      <c r="D1380">
        <f t="shared" ca="1" si="127"/>
        <v>0</v>
      </c>
      <c r="E1380">
        <f ca="1">IF($B1380&lt;VLOOKUP(E$6&amp;" Equity",Param,4,0),"",IFERROR(VLOOKUP($B1380,OFFSET(Input!$A$1,0,MATCH(Index!E$6&amp;" Equity",Input!$1:$1,0)-1,10000,2),2,0),E1379))</f>
        <v>95.2</v>
      </c>
      <c r="F1380" s="33">
        <v>95.44</v>
      </c>
      <c r="H1380">
        <f ca="1">IFERROR(VLOOKUP($B1380,OFFSET(Input!$A$1,0,MATCH(Index!H$6,Input!$1:$1,0)-1,10000,2),2,0),0)</f>
        <v>0</v>
      </c>
      <c r="I1380">
        <f ca="1">IFERROR(VLOOKUP($B1380,OFFSET(Input!$A$1,0,MATCH(Index!I$6,Input!$1:$1,0)-1,10000,2),2,0),0)</f>
        <v>0</v>
      </c>
      <c r="K1380">
        <f t="shared" ca="1" si="128"/>
        <v>67.67663265902759</v>
      </c>
      <c r="L1380" s="30">
        <f t="shared" ca="1" si="129"/>
        <v>81.881204525171043</v>
      </c>
      <c r="N1380">
        <f t="shared" ca="1" si="130"/>
        <v>1.6415512907221971E-2</v>
      </c>
      <c r="O1380">
        <f t="shared" ca="1" si="131"/>
        <v>-3.033951168601261E-3</v>
      </c>
      <c r="AE1380">
        <f ca="1">VLOOKUP($B1380,OFFSET(Input!$A$1,0,MATCH(Index!AE$6&amp;" Index",Input!$1:$1,0)-1,10000,2),2,0)</f>
        <v>25.79</v>
      </c>
    </row>
    <row r="1381" spans="2:31" x14ac:dyDescent="0.25">
      <c r="B1381" s="2">
        <v>39526</v>
      </c>
      <c r="C1381">
        <f t="shared" ca="1" si="126"/>
        <v>0</v>
      </c>
      <c r="D1381">
        <f t="shared" ca="1" si="127"/>
        <v>0</v>
      </c>
      <c r="E1381">
        <f ca="1">IF($B1381&lt;VLOOKUP(E$6&amp;" Equity",Param,4,0),"",IFERROR(VLOOKUP($B1381,OFFSET(Input!$A$1,0,MATCH(Index!E$6&amp;" Equity",Input!$1:$1,0)-1,10000,2),2,0),E1380))</f>
        <v>95.3</v>
      </c>
      <c r="F1381" s="33">
        <v>96.99</v>
      </c>
      <c r="H1381">
        <f ca="1">IFERROR(VLOOKUP($B1381,OFFSET(Input!$A$1,0,MATCH(Index!H$6,Input!$1:$1,0)-1,10000,2),2,0),0)</f>
        <v>0</v>
      </c>
      <c r="I1381">
        <f ca="1">IFERROR(VLOOKUP($B1381,OFFSET(Input!$A$1,0,MATCH(Index!I$6,Input!$1:$1,0)-1,10000,2),2,0),0)</f>
        <v>0</v>
      </c>
      <c r="K1381">
        <f t="shared" ca="1" si="128"/>
        <v>67.747721558879505</v>
      </c>
      <c r="L1381" s="30">
        <f t="shared" ca="1" si="129"/>
        <v>83.211001958260042</v>
      </c>
      <c r="N1381">
        <f t="shared" ca="1" si="130"/>
        <v>1.0498688628367949E-3</v>
      </c>
      <c r="O1381">
        <f t="shared" ca="1" si="131"/>
        <v>1.611010261579068E-2</v>
      </c>
      <c r="AE1381">
        <f ca="1">VLOOKUP($B1381,OFFSET(Input!$A$1,0,MATCH(Index!AE$6&amp;" Index",Input!$1:$1,0)-1,10000,2),2,0)</f>
        <v>29.84</v>
      </c>
    </row>
    <row r="1382" spans="2:31" x14ac:dyDescent="0.25">
      <c r="B1382" s="2">
        <v>39527</v>
      </c>
      <c r="C1382">
        <f t="shared" ca="1" si="126"/>
        <v>0</v>
      </c>
      <c r="D1382">
        <f t="shared" ca="1" si="127"/>
        <v>0</v>
      </c>
      <c r="E1382">
        <f ca="1">IF($B1382&lt;VLOOKUP(E$6&amp;" Equity",Param,4,0),"",IFERROR(VLOOKUP($B1382,OFFSET(Input!$A$1,0,MATCH(Index!E$6&amp;" Equity",Input!$1:$1,0)-1,10000,2),2,0),E1381))</f>
        <v>95.48</v>
      </c>
      <c r="F1382" s="33">
        <v>97.18</v>
      </c>
      <c r="H1382">
        <f ca="1">IFERROR(VLOOKUP($B1382,OFFSET(Input!$A$1,0,MATCH(Index!H$6,Input!$1:$1,0)-1,10000,2),2,0),0)</f>
        <v>0</v>
      </c>
      <c r="I1382">
        <f ca="1">IFERROR(VLOOKUP($B1382,OFFSET(Input!$A$1,0,MATCH(Index!I$6,Input!$1:$1,0)-1,10000,2),2,0),0)</f>
        <v>0</v>
      </c>
      <c r="K1382">
        <f t="shared" ca="1" si="128"/>
        <v>67.875681578612969</v>
      </c>
      <c r="L1382" s="30">
        <f t="shared" ca="1" si="129"/>
        <v>83.374009385541939</v>
      </c>
      <c r="N1382">
        <f t="shared" ca="1" si="130"/>
        <v>1.8869908104729464E-3</v>
      </c>
      <c r="O1382">
        <f t="shared" ca="1" si="131"/>
        <v>1.9570485723056758E-3</v>
      </c>
      <c r="AE1382">
        <f ca="1">VLOOKUP($B1382,OFFSET(Input!$A$1,0,MATCH(Index!AE$6&amp;" Index",Input!$1:$1,0)-1,10000,2),2,0)</f>
        <v>26.62</v>
      </c>
    </row>
    <row r="1383" spans="2:31" x14ac:dyDescent="0.25">
      <c r="B1383" s="2">
        <v>39531</v>
      </c>
      <c r="C1383">
        <f t="shared" ca="1" si="126"/>
        <v>0</v>
      </c>
      <c r="D1383">
        <f t="shared" ca="1" si="127"/>
        <v>0</v>
      </c>
      <c r="E1383">
        <f ca="1">IF($B1383&lt;VLOOKUP(E$6&amp;" Equity",Param,4,0),"",IFERROR(VLOOKUP($B1383,OFFSET(Input!$A$1,0,MATCH(Index!E$6&amp;" Equity",Input!$1:$1,0)-1,10000,2),2,0),E1382))</f>
        <v>96.5</v>
      </c>
      <c r="F1383" s="33">
        <v>95.3</v>
      </c>
      <c r="H1383">
        <f ca="1">IFERROR(VLOOKUP($B1383,OFFSET(Input!$A$1,0,MATCH(Index!H$6,Input!$1:$1,0)-1,10000,2),2,0),0)</f>
        <v>0</v>
      </c>
      <c r="I1383">
        <f ca="1">IFERROR(VLOOKUP($B1383,OFFSET(Input!$A$1,0,MATCH(Index!I$6,Input!$1:$1,0)-1,10000,2),2,0),0)</f>
        <v>0</v>
      </c>
      <c r="K1383">
        <f t="shared" ca="1" si="128"/>
        <v>68.600788357102545</v>
      </c>
      <c r="L1383" s="30">
        <f t="shared" ca="1" si="129"/>
        <v>81.76109378927913</v>
      </c>
      <c r="N1383">
        <f t="shared" ca="1" si="130"/>
        <v>1.0626206874310856E-2</v>
      </c>
      <c r="O1383">
        <f t="shared" ca="1" si="131"/>
        <v>-1.9535118317600648E-2</v>
      </c>
      <c r="AE1383">
        <f ca="1">VLOOKUP($B1383,OFFSET(Input!$A$1,0,MATCH(Index!AE$6&amp;" Index",Input!$1:$1,0)-1,10000,2),2,0)</f>
        <v>25.73</v>
      </c>
    </row>
    <row r="1384" spans="2:31" x14ac:dyDescent="0.25">
      <c r="B1384" s="2">
        <v>39532</v>
      </c>
      <c r="C1384">
        <f t="shared" ca="1" si="126"/>
        <v>0</v>
      </c>
      <c r="D1384">
        <f t="shared" ca="1" si="127"/>
        <v>0</v>
      </c>
      <c r="E1384">
        <f ca="1">IF($B1384&lt;VLOOKUP(E$6&amp;" Equity",Param,4,0),"",IFERROR(VLOOKUP($B1384,OFFSET(Input!$A$1,0,MATCH(Index!E$6&amp;" Equity",Input!$1:$1,0)-1,10000,2),2,0),E1383))</f>
        <v>96.75</v>
      </c>
      <c r="F1384" s="33">
        <v>95.69</v>
      </c>
      <c r="H1384">
        <f ca="1">IFERROR(VLOOKUP($B1384,OFFSET(Input!$A$1,0,MATCH(Index!H$6,Input!$1:$1,0)-1,10000,2),2,0),0)</f>
        <v>0</v>
      </c>
      <c r="I1384">
        <f ca="1">IFERROR(VLOOKUP($B1384,OFFSET(Input!$A$1,0,MATCH(Index!I$6,Input!$1:$1,0)-1,10000,2),2,0),0)</f>
        <v>0</v>
      </c>
      <c r="K1384">
        <f t="shared" ca="1" si="128"/>
        <v>68.77851060673234</v>
      </c>
      <c r="L1384" s="30">
        <f t="shared" ca="1" si="129"/>
        <v>82.095687982120879</v>
      </c>
      <c r="N1384">
        <f t="shared" ca="1" si="130"/>
        <v>2.5873235649509544E-3</v>
      </c>
      <c r="O1384">
        <f t="shared" ca="1" si="131"/>
        <v>4.0839891310150214E-3</v>
      </c>
      <c r="AE1384">
        <f ca="1">VLOOKUP($B1384,OFFSET(Input!$A$1,0,MATCH(Index!AE$6&amp;" Index",Input!$1:$1,0)-1,10000,2),2,0)</f>
        <v>25.72</v>
      </c>
    </row>
    <row r="1385" spans="2:31" x14ac:dyDescent="0.25">
      <c r="B1385" s="2">
        <v>39533</v>
      </c>
      <c r="C1385">
        <f t="shared" ca="1" si="126"/>
        <v>0</v>
      </c>
      <c r="D1385">
        <f t="shared" ca="1" si="127"/>
        <v>0</v>
      </c>
      <c r="E1385">
        <f ca="1">IF($B1385&lt;VLOOKUP(E$6&amp;" Equity",Param,4,0),"",IFERROR(VLOOKUP($B1385,OFFSET(Input!$A$1,0,MATCH(Index!E$6&amp;" Equity",Input!$1:$1,0)-1,10000,2),2,0),E1384))</f>
        <v>96.52</v>
      </c>
      <c r="F1385" s="33">
        <v>95.3</v>
      </c>
      <c r="H1385">
        <f ca="1">IFERROR(VLOOKUP($B1385,OFFSET(Input!$A$1,0,MATCH(Index!H$6,Input!$1:$1,0)-1,10000,2),2,0),0)</f>
        <v>0</v>
      </c>
      <c r="I1385">
        <f ca="1">IFERROR(VLOOKUP($B1385,OFFSET(Input!$A$1,0,MATCH(Index!I$6,Input!$1:$1,0)-1,10000,2),2,0),0)</f>
        <v>0</v>
      </c>
      <c r="K1385">
        <f t="shared" ca="1" si="128"/>
        <v>68.615006137072925</v>
      </c>
      <c r="L1385" s="30">
        <f t="shared" ca="1" si="129"/>
        <v>81.76109378927913</v>
      </c>
      <c r="N1385">
        <f t="shared" ca="1" si="130"/>
        <v>-2.3800911530602138E-3</v>
      </c>
      <c r="O1385">
        <f t="shared" ca="1" si="131"/>
        <v>-4.0839891310150284E-3</v>
      </c>
      <c r="AE1385">
        <f ca="1">VLOOKUP($B1385,OFFSET(Input!$A$1,0,MATCH(Index!AE$6&amp;" Index",Input!$1:$1,0)-1,10000,2),2,0)</f>
        <v>26.08</v>
      </c>
    </row>
    <row r="1386" spans="2:31" x14ac:dyDescent="0.25">
      <c r="B1386" s="2">
        <v>39534</v>
      </c>
      <c r="C1386">
        <f t="shared" ca="1" si="126"/>
        <v>0</v>
      </c>
      <c r="D1386">
        <f t="shared" ca="1" si="127"/>
        <v>0</v>
      </c>
      <c r="E1386">
        <f ca="1">IF($B1386&lt;VLOOKUP(E$6&amp;" Equity",Param,4,0),"",IFERROR(VLOOKUP($B1386,OFFSET(Input!$A$1,0,MATCH(Index!E$6&amp;" Equity",Input!$1:$1,0)-1,10000,2),2,0),E1385))</f>
        <v>96.18</v>
      </c>
      <c r="F1386" s="33">
        <v>94.63</v>
      </c>
      <c r="H1386">
        <f ca="1">IFERROR(VLOOKUP($B1386,OFFSET(Input!$A$1,0,MATCH(Index!H$6,Input!$1:$1,0)-1,10000,2),2,0),0)</f>
        <v>0</v>
      </c>
      <c r="I1386">
        <f ca="1">IFERROR(VLOOKUP($B1386,OFFSET(Input!$A$1,0,MATCH(Index!I$6,Input!$1:$1,0)-1,10000,2),2,0),0)</f>
        <v>0</v>
      </c>
      <c r="K1386">
        <f t="shared" ca="1" si="128"/>
        <v>68.373303877576404</v>
      </c>
      <c r="L1386" s="30">
        <f t="shared" ca="1" si="129"/>
        <v>81.186278124653555</v>
      </c>
      <c r="N1386">
        <f t="shared" ca="1" si="130"/>
        <v>-3.5288049073142857E-3</v>
      </c>
      <c r="O1386">
        <f t="shared" ca="1" si="131"/>
        <v>-7.0552601400151018E-3</v>
      </c>
      <c r="AE1386">
        <f ca="1">VLOOKUP($B1386,OFFSET(Input!$A$1,0,MATCH(Index!AE$6&amp;" Index",Input!$1:$1,0)-1,10000,2),2,0)</f>
        <v>25.88</v>
      </c>
    </row>
    <row r="1387" spans="2:31" x14ac:dyDescent="0.25">
      <c r="B1387" s="2">
        <v>39535</v>
      </c>
      <c r="C1387">
        <f t="shared" ca="1" si="126"/>
        <v>0</v>
      </c>
      <c r="D1387">
        <f t="shared" ca="1" si="127"/>
        <v>0</v>
      </c>
      <c r="E1387">
        <f ca="1">IF($B1387&lt;VLOOKUP(E$6&amp;" Equity",Param,4,0),"",IFERROR(VLOOKUP($B1387,OFFSET(Input!$A$1,0,MATCH(Index!E$6&amp;" Equity",Input!$1:$1,0)-1,10000,2),2,0),E1386))</f>
        <v>96.19</v>
      </c>
      <c r="F1387" s="33">
        <v>95.55</v>
      </c>
      <c r="H1387">
        <f ca="1">IFERROR(VLOOKUP($B1387,OFFSET(Input!$A$1,0,MATCH(Index!H$6,Input!$1:$1,0)-1,10000,2),2,0),0)</f>
        <v>0</v>
      </c>
      <c r="I1387">
        <f ca="1">IFERROR(VLOOKUP($B1387,OFFSET(Input!$A$1,0,MATCH(Index!I$6,Input!$1:$1,0)-1,10000,2),2,0),0)</f>
        <v>0</v>
      </c>
      <c r="K1387">
        <f t="shared" ca="1" si="128"/>
        <v>68.380412767561594</v>
      </c>
      <c r="L1387" s="30">
        <f t="shared" ca="1" si="129"/>
        <v>81.975577246228966</v>
      </c>
      <c r="N1387">
        <f t="shared" ca="1" si="130"/>
        <v>1.0396631500760251E-4</v>
      </c>
      <c r="O1387">
        <f t="shared" ca="1" si="131"/>
        <v>9.6751201661407511E-3</v>
      </c>
      <c r="AE1387">
        <f ca="1">VLOOKUP($B1387,OFFSET(Input!$A$1,0,MATCH(Index!AE$6&amp;" Index",Input!$1:$1,0)-1,10000,2),2,0)</f>
        <v>25.71</v>
      </c>
    </row>
    <row r="1388" spans="2:31" x14ac:dyDescent="0.25">
      <c r="B1388" s="2">
        <v>39538</v>
      </c>
      <c r="C1388">
        <f t="shared" ca="1" si="126"/>
        <v>0</v>
      </c>
      <c r="D1388">
        <f t="shared" ca="1" si="127"/>
        <v>0</v>
      </c>
      <c r="E1388">
        <f ca="1">IF($B1388&lt;VLOOKUP(E$6&amp;" Equity",Param,4,0),"",IFERROR(VLOOKUP($B1388,OFFSET(Input!$A$1,0,MATCH(Index!E$6&amp;" Equity",Input!$1:$1,0)-1,10000,2),2,0),E1387))</f>
        <v>96.68</v>
      </c>
      <c r="F1388" s="33">
        <v>95.89</v>
      </c>
      <c r="H1388">
        <f ca="1">IFERROR(VLOOKUP($B1388,OFFSET(Input!$A$1,0,MATCH(Index!H$6,Input!$1:$1,0)-1,10000,2),2,0),0)</f>
        <v>0</v>
      </c>
      <c r="I1388">
        <f ca="1">IFERROR(VLOOKUP($B1388,OFFSET(Input!$A$1,0,MATCH(Index!I$6,Input!$1:$1,0)-1,10000,2),2,0),0)</f>
        <v>0</v>
      </c>
      <c r="K1388">
        <f t="shared" ca="1" si="128"/>
        <v>68.728748376836009</v>
      </c>
      <c r="L1388" s="30">
        <f t="shared" ca="1" si="129"/>
        <v>82.267274747680759</v>
      </c>
      <c r="N1388">
        <f t="shared" ca="1" si="130"/>
        <v>5.0811536707581241E-3</v>
      </c>
      <c r="O1388">
        <f t="shared" ca="1" si="131"/>
        <v>3.5520304793078519E-3</v>
      </c>
      <c r="AE1388">
        <f ca="1">VLOOKUP($B1388,OFFSET(Input!$A$1,0,MATCH(Index!AE$6&amp;" Index",Input!$1:$1,0)-1,10000,2),2,0)</f>
        <v>25.61</v>
      </c>
    </row>
    <row r="1389" spans="2:31" x14ac:dyDescent="0.25">
      <c r="B1389" s="2">
        <v>39539</v>
      </c>
      <c r="C1389">
        <f t="shared" ca="1" si="126"/>
        <v>1</v>
      </c>
      <c r="D1389">
        <f t="shared" ca="1" si="127"/>
        <v>0</v>
      </c>
      <c r="E1389">
        <f ca="1">IF($B1389&lt;VLOOKUP(E$6&amp;" Equity",Param,4,0),"",IFERROR(VLOOKUP($B1389,OFFSET(Input!$A$1,0,MATCH(Index!E$6&amp;" Equity",Input!$1:$1,0)-1,10000,2),2,0),E1388))</f>
        <v>96.45</v>
      </c>
      <c r="F1389" s="33">
        <v>93.94</v>
      </c>
      <c r="H1389">
        <f ca="1">IFERROR(VLOOKUP($B1389,OFFSET(Input!$A$1,0,MATCH(Index!H$6,Input!$1:$1,0)-1,10000,2),2,0),0)</f>
        <v>0.64153700000000002</v>
      </c>
      <c r="I1389">
        <f ca="1">IFERROR(VLOOKUP($B1389,OFFSET(Input!$A$1,0,MATCH(Index!I$6,Input!$1:$1,0)-1,10000,2),2,0),0)</f>
        <v>0.40614499999999998</v>
      </c>
      <c r="K1389">
        <f t="shared" ca="1" si="128"/>
        <v>69.021305502619597</v>
      </c>
      <c r="L1389" s="30">
        <f t="shared" ca="1" si="129"/>
        <v>80.942749317963575</v>
      </c>
      <c r="N1389">
        <f t="shared" ca="1" si="130"/>
        <v>4.2476580940392396E-3</v>
      </c>
      <c r="O1389">
        <f t="shared" ca="1" si="131"/>
        <v>-1.6231288691326506E-2</v>
      </c>
      <c r="AE1389">
        <f ca="1">VLOOKUP($B1389,OFFSET(Input!$A$1,0,MATCH(Index!AE$6&amp;" Index",Input!$1:$1,0)-1,10000,2),2,0)</f>
        <v>22.68</v>
      </c>
    </row>
    <row r="1390" spans="2:31" x14ac:dyDescent="0.25">
      <c r="B1390" s="2">
        <v>39540</v>
      </c>
      <c r="C1390">
        <f t="shared" ca="1" si="126"/>
        <v>0</v>
      </c>
      <c r="D1390">
        <f t="shared" ca="1" si="127"/>
        <v>1</v>
      </c>
      <c r="E1390">
        <f ca="1">IF($B1390&lt;VLOOKUP(E$6&amp;" Equity",Param,4,0),"",IFERROR(VLOOKUP($B1390,OFFSET(Input!$A$1,0,MATCH(Index!E$6&amp;" Equity",Input!$1:$1,0)-1,10000,2),2,0),E1389))</f>
        <v>96.5</v>
      </c>
      <c r="F1390" s="33">
        <v>94.13</v>
      </c>
      <c r="H1390">
        <f ca="1">IFERROR(VLOOKUP($B1390,OFFSET(Input!$A$1,0,MATCH(Index!H$6,Input!$1:$1,0)-1,10000,2),2,0),0)</f>
        <v>0</v>
      </c>
      <c r="I1390">
        <f ca="1">IFERROR(VLOOKUP($B1390,OFFSET(Input!$A$1,0,MATCH(Index!I$6,Input!$1:$1,0)-1,10000,2),2,0),0)</f>
        <v>0</v>
      </c>
      <c r="K1390">
        <f t="shared" ca="1" si="128"/>
        <v>69.057086376389748</v>
      </c>
      <c r="L1390" s="30">
        <f t="shared" ca="1" si="129"/>
        <v>81.106461499892603</v>
      </c>
      <c r="N1390">
        <f t="shared" ca="1" si="130"/>
        <v>5.1826899320211431E-4</v>
      </c>
      <c r="O1390">
        <f t="shared" ca="1" si="131"/>
        <v>2.0205249602798566E-3</v>
      </c>
      <c r="AE1390">
        <f ca="1">VLOOKUP($B1390,OFFSET(Input!$A$1,0,MATCH(Index!AE$6&amp;" Index",Input!$1:$1,0)-1,10000,2),2,0)</f>
        <v>23.43</v>
      </c>
    </row>
    <row r="1391" spans="2:31" x14ac:dyDescent="0.25">
      <c r="B1391" s="2">
        <v>39541</v>
      </c>
      <c r="C1391">
        <f t="shared" ca="1" si="126"/>
        <v>0</v>
      </c>
      <c r="D1391">
        <f t="shared" ca="1" si="127"/>
        <v>2</v>
      </c>
      <c r="E1391">
        <f ca="1">IF($B1391&lt;VLOOKUP(E$6&amp;" Equity",Param,4,0),"",IFERROR(VLOOKUP($B1391,OFFSET(Input!$A$1,0,MATCH(Index!E$6&amp;" Equity",Input!$1:$1,0)-1,10000,2),2,0),E1390))</f>
        <v>96.34</v>
      </c>
      <c r="F1391" s="33">
        <v>94.34</v>
      </c>
      <c r="H1391">
        <f ca="1">IFERROR(VLOOKUP($B1391,OFFSET(Input!$A$1,0,MATCH(Index!H$6,Input!$1:$1,0)-1,10000,2),2,0),0)</f>
        <v>0</v>
      </c>
      <c r="I1391">
        <f ca="1">IFERROR(VLOOKUP($B1391,OFFSET(Input!$A$1,0,MATCH(Index!I$6,Input!$1:$1,0)-1,10000,2),2,0),0)</f>
        <v>0</v>
      </c>
      <c r="K1391">
        <f t="shared" ca="1" si="128"/>
        <v>68.942587580325267</v>
      </c>
      <c r="L1391" s="30">
        <f t="shared" ca="1" si="129"/>
        <v>81.287406543077324</v>
      </c>
      <c r="N1391">
        <f t="shared" ca="1" si="130"/>
        <v>-1.6594071428655431E-3</v>
      </c>
      <c r="O1391">
        <f t="shared" ca="1" si="131"/>
        <v>2.2284722969868028E-3</v>
      </c>
      <c r="AE1391">
        <f ca="1">VLOOKUP($B1391,OFFSET(Input!$A$1,0,MATCH(Index!AE$6&amp;" Index",Input!$1:$1,0)-1,10000,2),2,0)</f>
        <v>23.21</v>
      </c>
    </row>
    <row r="1392" spans="2:31" x14ac:dyDescent="0.25">
      <c r="B1392" s="2">
        <v>39542</v>
      </c>
      <c r="C1392">
        <f t="shared" ca="1" si="126"/>
        <v>0</v>
      </c>
      <c r="D1392">
        <f t="shared" ca="1" si="127"/>
        <v>3</v>
      </c>
      <c r="E1392">
        <f ca="1">IF($B1392&lt;VLOOKUP(E$6&amp;" Equity",Param,4,0),"",IFERROR(VLOOKUP($B1392,OFFSET(Input!$A$1,0,MATCH(Index!E$6&amp;" Equity",Input!$1:$1,0)-1,10000,2),2,0),E1391))</f>
        <v>96.69</v>
      </c>
      <c r="F1392" s="33">
        <v>95.2</v>
      </c>
      <c r="H1392">
        <f ca="1">IFERROR(VLOOKUP($B1392,OFFSET(Input!$A$1,0,MATCH(Index!H$6,Input!$1:$1,0)-1,10000,2),2,0),0)</f>
        <v>0</v>
      </c>
      <c r="I1392">
        <f ca="1">IFERROR(VLOOKUP($B1392,OFFSET(Input!$A$1,0,MATCH(Index!I$6,Input!$1:$1,0)-1,10000,2),2,0),0)</f>
        <v>0</v>
      </c>
      <c r="K1392">
        <f t="shared" ca="1" si="128"/>
        <v>69.193053696716319</v>
      </c>
      <c r="L1392" s="30">
        <f t="shared" ca="1" si="129"/>
        <v>82.028419577071872</v>
      </c>
      <c r="N1392">
        <f t="shared" ca="1" si="130"/>
        <v>3.6263832933813669E-3</v>
      </c>
      <c r="O1392">
        <f t="shared" ca="1" si="131"/>
        <v>9.0746639412039049E-3</v>
      </c>
      <c r="AE1392">
        <f ca="1">VLOOKUP($B1392,OFFSET(Input!$A$1,0,MATCH(Index!AE$6&amp;" Index",Input!$1:$1,0)-1,10000,2),2,0)</f>
        <v>22.45</v>
      </c>
    </row>
    <row r="1393" spans="2:31" x14ac:dyDescent="0.25">
      <c r="B1393" s="2">
        <v>39545</v>
      </c>
      <c r="C1393">
        <f t="shared" ca="1" si="126"/>
        <v>0</v>
      </c>
      <c r="D1393">
        <f t="shared" ca="1" si="127"/>
        <v>4</v>
      </c>
      <c r="E1393">
        <f ca="1">IF($B1393&lt;VLOOKUP(E$6&amp;" Equity",Param,4,0),"",IFERROR(VLOOKUP($B1393,OFFSET(Input!$A$1,0,MATCH(Index!E$6&amp;" Equity",Input!$1:$1,0)-1,10000,2),2,0),E1392))</f>
        <v>97.47</v>
      </c>
      <c r="F1393" s="33">
        <v>94.7</v>
      </c>
      <c r="H1393">
        <f ca="1">IFERROR(VLOOKUP($B1393,OFFSET(Input!$A$1,0,MATCH(Index!H$6,Input!$1:$1,0)-1,10000,2),2,0),0)</f>
        <v>0</v>
      </c>
      <c r="I1393">
        <f ca="1">IFERROR(VLOOKUP($B1393,OFFSET(Input!$A$1,0,MATCH(Index!I$6,Input!$1:$1,0)-1,10000,2),2,0),0)</f>
        <v>0</v>
      </c>
      <c r="K1393">
        <f t="shared" ca="1" si="128"/>
        <v>69.751235327530665</v>
      </c>
      <c r="L1393" s="30">
        <f t="shared" ca="1" si="129"/>
        <v>81.597598045679689</v>
      </c>
      <c r="N1393">
        <f t="shared" ca="1" si="130"/>
        <v>8.0346538536624525E-3</v>
      </c>
      <c r="O1393">
        <f t="shared" ca="1" si="131"/>
        <v>-5.2659416052870511E-3</v>
      </c>
      <c r="AE1393">
        <f ca="1">VLOOKUP($B1393,OFFSET(Input!$A$1,0,MATCH(Index!AE$6&amp;" Index",Input!$1:$1,0)-1,10000,2),2,0)</f>
        <v>22.42</v>
      </c>
    </row>
    <row r="1394" spans="2:31" x14ac:dyDescent="0.25">
      <c r="B1394" s="2">
        <v>39546</v>
      </c>
      <c r="C1394">
        <f t="shared" ca="1" si="126"/>
        <v>0</v>
      </c>
      <c r="D1394">
        <f t="shared" ca="1" si="127"/>
        <v>5</v>
      </c>
      <c r="E1394">
        <f ca="1">IF($B1394&lt;VLOOKUP(E$6&amp;" Equity",Param,4,0),"",IFERROR(VLOOKUP($B1394,OFFSET(Input!$A$1,0,MATCH(Index!E$6&amp;" Equity",Input!$1:$1,0)-1,10000,2),2,0),E1393))</f>
        <v>97</v>
      </c>
      <c r="F1394" s="33">
        <v>94.37</v>
      </c>
      <c r="H1394">
        <f ca="1">IFERROR(VLOOKUP($B1394,OFFSET(Input!$A$1,0,MATCH(Index!H$6,Input!$1:$1,0)-1,10000,2),2,0),0)</f>
        <v>0</v>
      </c>
      <c r="I1394">
        <f ca="1">IFERROR(VLOOKUP($B1394,OFFSET(Input!$A$1,0,MATCH(Index!I$6,Input!$1:$1,0)-1,10000,2),2,0),0)</f>
        <v>0</v>
      </c>
      <c r="K1394">
        <f t="shared" ca="1" si="128"/>
        <v>69.414895114091252</v>
      </c>
      <c r="L1394" s="30">
        <f t="shared" ca="1" si="129"/>
        <v>81.313255834960856</v>
      </c>
      <c r="N1394">
        <f t="shared" ca="1" si="130"/>
        <v>-4.8336598457357953E-3</v>
      </c>
      <c r="O1394">
        <f t="shared" ca="1" si="131"/>
        <v>-3.4907741587907742E-3</v>
      </c>
      <c r="AE1394">
        <f ca="1">VLOOKUP($B1394,OFFSET(Input!$A$1,0,MATCH(Index!AE$6&amp;" Index",Input!$1:$1,0)-1,10000,2),2,0)</f>
        <v>22.36</v>
      </c>
    </row>
    <row r="1395" spans="2:31" x14ac:dyDescent="0.25">
      <c r="B1395" s="2">
        <v>39547</v>
      </c>
      <c r="C1395">
        <f t="shared" ca="1" si="126"/>
        <v>0</v>
      </c>
      <c r="D1395">
        <f t="shared" ca="1" si="127"/>
        <v>0</v>
      </c>
      <c r="E1395">
        <f ca="1">IF($B1395&lt;VLOOKUP(E$6&amp;" Equity",Param,4,0),"",IFERROR(VLOOKUP($B1395,OFFSET(Input!$A$1,0,MATCH(Index!E$6&amp;" Equity",Input!$1:$1,0)-1,10000,2),2,0),E1394))</f>
        <v>96.95</v>
      </c>
      <c r="F1395" s="33">
        <v>95.35</v>
      </c>
      <c r="H1395">
        <f ca="1">IFERROR(VLOOKUP($B1395,OFFSET(Input!$A$1,0,MATCH(Index!H$6,Input!$1:$1,0)-1,10000,2),2,0),0)</f>
        <v>0</v>
      </c>
      <c r="I1395">
        <f ca="1">IFERROR(VLOOKUP($B1395,OFFSET(Input!$A$1,0,MATCH(Index!I$6,Input!$1:$1,0)-1,10000,2),2,0),0)</f>
        <v>0</v>
      </c>
      <c r="K1395">
        <f t="shared" ca="1" si="128"/>
        <v>69.379114240321101</v>
      </c>
      <c r="L1395" s="30">
        <f t="shared" ca="1" si="129"/>
        <v>82.15766603648953</v>
      </c>
      <c r="N1395">
        <f t="shared" ca="1" si="130"/>
        <v>-5.1559681472200872E-4</v>
      </c>
      <c r="O1395">
        <f t="shared" ca="1" si="131"/>
        <v>1.0331106013186323E-2</v>
      </c>
      <c r="AE1395">
        <f ca="1">VLOOKUP($B1395,OFFSET(Input!$A$1,0,MATCH(Index!AE$6&amp;" Index",Input!$1:$1,0)-1,10000,2),2,0)</f>
        <v>22.81</v>
      </c>
    </row>
    <row r="1396" spans="2:31" x14ac:dyDescent="0.25">
      <c r="B1396" s="2">
        <v>39548</v>
      </c>
      <c r="C1396">
        <f t="shared" ca="1" si="126"/>
        <v>0</v>
      </c>
      <c r="D1396">
        <f t="shared" ca="1" si="127"/>
        <v>0</v>
      </c>
      <c r="E1396">
        <f ca="1">IF($B1396&lt;VLOOKUP(E$6&amp;" Equity",Param,4,0),"",IFERROR(VLOOKUP($B1396,OFFSET(Input!$A$1,0,MATCH(Index!E$6&amp;" Equity",Input!$1:$1,0)-1,10000,2),2,0),E1395))</f>
        <v>97.3</v>
      </c>
      <c r="F1396" s="33">
        <v>95.04</v>
      </c>
      <c r="H1396">
        <f ca="1">IFERROR(VLOOKUP($B1396,OFFSET(Input!$A$1,0,MATCH(Index!H$6,Input!$1:$1,0)-1,10000,2),2,0),0)</f>
        <v>0</v>
      </c>
      <c r="I1396">
        <f ca="1">IFERROR(VLOOKUP($B1396,OFFSET(Input!$A$1,0,MATCH(Index!I$6,Input!$1:$1,0)-1,10000,2),2,0),0)</f>
        <v>0</v>
      </c>
      <c r="K1396">
        <f t="shared" ca="1" si="128"/>
        <v>69.629580356712154</v>
      </c>
      <c r="L1396" s="30">
        <f t="shared" ca="1" si="129"/>
        <v>81.89055668702639</v>
      </c>
      <c r="N1396">
        <f t="shared" ca="1" si="130"/>
        <v>3.6036075032986181E-3</v>
      </c>
      <c r="O1396">
        <f t="shared" ca="1" si="131"/>
        <v>-3.2564764320931567E-3</v>
      </c>
      <c r="AE1396">
        <f ca="1">VLOOKUP($B1396,OFFSET(Input!$A$1,0,MATCH(Index!AE$6&amp;" Index",Input!$1:$1,0)-1,10000,2),2,0)</f>
        <v>21.98</v>
      </c>
    </row>
    <row r="1397" spans="2:31" x14ac:dyDescent="0.25">
      <c r="B1397" s="2">
        <v>39549</v>
      </c>
      <c r="C1397">
        <f t="shared" ca="1" si="126"/>
        <v>0</v>
      </c>
      <c r="D1397">
        <f t="shared" ca="1" si="127"/>
        <v>0</v>
      </c>
      <c r="E1397">
        <f ca="1">IF($B1397&lt;VLOOKUP(E$6&amp;" Equity",Param,4,0),"",IFERROR(VLOOKUP($B1397,OFFSET(Input!$A$1,0,MATCH(Index!E$6&amp;" Equity",Input!$1:$1,0)-1,10000,2),2,0),E1396))</f>
        <v>96.52</v>
      </c>
      <c r="F1397" s="33">
        <v>95.67</v>
      </c>
      <c r="H1397">
        <f ca="1">IFERROR(VLOOKUP($B1397,OFFSET(Input!$A$1,0,MATCH(Index!H$6,Input!$1:$1,0)-1,10000,2),2,0),0)</f>
        <v>0</v>
      </c>
      <c r="I1397">
        <f ca="1">IFERROR(VLOOKUP($B1397,OFFSET(Input!$A$1,0,MATCH(Index!I$6,Input!$1:$1,0)-1,10000,2),2,0),0)</f>
        <v>0</v>
      </c>
      <c r="K1397">
        <f t="shared" ca="1" si="128"/>
        <v>69.071398725897808</v>
      </c>
      <c r="L1397" s="30">
        <f t="shared" ca="1" si="129"/>
        <v>82.433391816580539</v>
      </c>
      <c r="N1397">
        <f t="shared" ca="1" si="130"/>
        <v>-8.048748435128485E-3</v>
      </c>
      <c r="O1397">
        <f t="shared" ca="1" si="131"/>
        <v>6.6069140757411124E-3</v>
      </c>
      <c r="AE1397">
        <f ca="1">VLOOKUP($B1397,OFFSET(Input!$A$1,0,MATCH(Index!AE$6&amp;" Index",Input!$1:$1,0)-1,10000,2),2,0)</f>
        <v>23.46</v>
      </c>
    </row>
    <row r="1398" spans="2:31" x14ac:dyDescent="0.25">
      <c r="B1398" s="2">
        <v>39552</v>
      </c>
      <c r="C1398">
        <f t="shared" ca="1" si="126"/>
        <v>0</v>
      </c>
      <c r="D1398">
        <f t="shared" ca="1" si="127"/>
        <v>0</v>
      </c>
      <c r="E1398">
        <f ca="1">IF($B1398&lt;VLOOKUP(E$6&amp;" Equity",Param,4,0),"",IFERROR(VLOOKUP($B1398,OFFSET(Input!$A$1,0,MATCH(Index!E$6&amp;" Equity",Input!$1:$1,0)-1,10000,2),2,0),E1397))</f>
        <v>96.86</v>
      </c>
      <c r="F1398" s="33">
        <v>95.11</v>
      </c>
      <c r="H1398">
        <f ca="1">IFERROR(VLOOKUP($B1398,OFFSET(Input!$A$1,0,MATCH(Index!H$6,Input!$1:$1,0)-1,10000,2),2,0),0)</f>
        <v>0</v>
      </c>
      <c r="I1398">
        <f ca="1">IFERROR(VLOOKUP($B1398,OFFSET(Input!$A$1,0,MATCH(Index!I$6,Input!$1:$1,0)-1,10000,2),2,0),0)</f>
        <v>0</v>
      </c>
      <c r="K1398">
        <f t="shared" ca="1" si="128"/>
        <v>69.314708667534831</v>
      </c>
      <c r="L1398" s="30">
        <f t="shared" ca="1" si="129"/>
        <v>81.950871701421292</v>
      </c>
      <c r="N1398">
        <f t="shared" ca="1" si="130"/>
        <v>3.5163962182522021E-3</v>
      </c>
      <c r="O1398">
        <f t="shared" ca="1" si="131"/>
        <v>-5.8706531957817996E-3</v>
      </c>
      <c r="AE1398">
        <f ca="1">VLOOKUP($B1398,OFFSET(Input!$A$1,0,MATCH(Index!AE$6&amp;" Index",Input!$1:$1,0)-1,10000,2),2,0)</f>
        <v>23.82</v>
      </c>
    </row>
    <row r="1399" spans="2:31" x14ac:dyDescent="0.25">
      <c r="B1399" s="2">
        <v>39553</v>
      </c>
      <c r="C1399">
        <f t="shared" ca="1" si="126"/>
        <v>0</v>
      </c>
      <c r="D1399">
        <f t="shared" ca="1" si="127"/>
        <v>0</v>
      </c>
      <c r="E1399">
        <f ca="1">IF($B1399&lt;VLOOKUP(E$6&amp;" Equity",Param,4,0),"",IFERROR(VLOOKUP($B1399,OFFSET(Input!$A$1,0,MATCH(Index!E$6&amp;" Equity",Input!$1:$1,0)-1,10000,2),2,0),E1398))</f>
        <v>96.87</v>
      </c>
      <c r="F1399" s="33">
        <v>93.93</v>
      </c>
      <c r="H1399">
        <f ca="1">IFERROR(VLOOKUP($B1399,OFFSET(Input!$A$1,0,MATCH(Index!H$6,Input!$1:$1,0)-1,10000,2),2,0),0)</f>
        <v>0</v>
      </c>
      <c r="I1399">
        <f ca="1">IFERROR(VLOOKUP($B1399,OFFSET(Input!$A$1,0,MATCH(Index!I$6,Input!$1:$1,0)-1,10000,2),2,0),0)</f>
        <v>0</v>
      </c>
      <c r="K1399">
        <f t="shared" ca="1" si="128"/>
        <v>69.321864842288861</v>
      </c>
      <c r="L1399" s="30">
        <f t="shared" ca="1" si="129"/>
        <v>80.93413288733575</v>
      </c>
      <c r="N1399">
        <f t="shared" ca="1" si="130"/>
        <v>1.0323646321044632E-4</v>
      </c>
      <c r="O1399">
        <f t="shared" ca="1" si="131"/>
        <v>-1.2484292487869994E-2</v>
      </c>
      <c r="AE1399">
        <f ca="1">VLOOKUP($B1399,OFFSET(Input!$A$1,0,MATCH(Index!AE$6&amp;" Index",Input!$1:$1,0)-1,10000,2),2,0)</f>
        <v>22.78</v>
      </c>
    </row>
    <row r="1400" spans="2:31" x14ac:dyDescent="0.25">
      <c r="B1400" s="2">
        <v>39554</v>
      </c>
      <c r="C1400">
        <f t="shared" ca="1" si="126"/>
        <v>0</v>
      </c>
      <c r="D1400">
        <f t="shared" ca="1" si="127"/>
        <v>0</v>
      </c>
      <c r="E1400">
        <f ca="1">IF($B1400&lt;VLOOKUP(E$6&amp;" Equity",Param,4,0),"",IFERROR(VLOOKUP($B1400,OFFSET(Input!$A$1,0,MATCH(Index!E$6&amp;" Equity",Input!$1:$1,0)-1,10000,2),2,0),E1399))</f>
        <v>97.36</v>
      </c>
      <c r="F1400" s="33">
        <v>92.99</v>
      </c>
      <c r="H1400">
        <f ca="1">IFERROR(VLOOKUP($B1400,OFFSET(Input!$A$1,0,MATCH(Index!H$6,Input!$1:$1,0)-1,10000,2),2,0),0)</f>
        <v>0</v>
      </c>
      <c r="I1400">
        <f ca="1">IFERROR(VLOOKUP($B1400,OFFSET(Input!$A$1,0,MATCH(Index!I$6,Input!$1:$1,0)-1,10000,2),2,0),0)</f>
        <v>0</v>
      </c>
      <c r="K1400">
        <f t="shared" ca="1" si="128"/>
        <v>69.67251740523632</v>
      </c>
      <c r="L1400" s="30">
        <f t="shared" ca="1" si="129"/>
        <v>80.124188408318432</v>
      </c>
      <c r="N1400">
        <f t="shared" ca="1" si="130"/>
        <v>5.0455752409781195E-3</v>
      </c>
      <c r="O1400">
        <f t="shared" ca="1" si="131"/>
        <v>-1.0057863516318221E-2</v>
      </c>
      <c r="AE1400">
        <f ca="1">VLOOKUP($B1400,OFFSET(Input!$A$1,0,MATCH(Index!AE$6&amp;" Index",Input!$1:$1,0)-1,10000,2),2,0)</f>
        <v>20.53</v>
      </c>
    </row>
    <row r="1401" spans="2:31" x14ac:dyDescent="0.25">
      <c r="B1401" s="2">
        <v>39555</v>
      </c>
      <c r="C1401">
        <f t="shared" ca="1" si="126"/>
        <v>0</v>
      </c>
      <c r="D1401">
        <f t="shared" ca="1" si="127"/>
        <v>0</v>
      </c>
      <c r="E1401">
        <f ca="1">IF($B1401&lt;VLOOKUP(E$6&amp;" Equity",Param,4,0),"",IFERROR(VLOOKUP($B1401,OFFSET(Input!$A$1,0,MATCH(Index!E$6&amp;" Equity",Input!$1:$1,0)-1,10000,2),2,0),E1400))</f>
        <v>97.19</v>
      </c>
      <c r="F1401" s="33">
        <v>92.86</v>
      </c>
      <c r="H1401">
        <f ca="1">IFERROR(VLOOKUP($B1401,OFFSET(Input!$A$1,0,MATCH(Index!H$6,Input!$1:$1,0)-1,10000,2),2,0),0)</f>
        <v>0</v>
      </c>
      <c r="I1401">
        <f ca="1">IFERROR(VLOOKUP($B1401,OFFSET(Input!$A$1,0,MATCH(Index!I$6,Input!$1:$1,0)-1,10000,2),2,0),0)</f>
        <v>0</v>
      </c>
      <c r="K1401">
        <f t="shared" ca="1" si="128"/>
        <v>69.550862434417809</v>
      </c>
      <c r="L1401" s="30">
        <f t="shared" ca="1" si="129"/>
        <v>80.012174810156466</v>
      </c>
      <c r="N1401">
        <f t="shared" ca="1" si="130"/>
        <v>-1.7476231638924851E-3</v>
      </c>
      <c r="O1401">
        <f t="shared" ca="1" si="131"/>
        <v>-1.3989778983302126E-3</v>
      </c>
      <c r="AE1401">
        <f ca="1">VLOOKUP($B1401,OFFSET(Input!$A$1,0,MATCH(Index!AE$6&amp;" Index",Input!$1:$1,0)-1,10000,2),2,0)</f>
        <v>20.37</v>
      </c>
    </row>
    <row r="1402" spans="2:31" x14ac:dyDescent="0.25">
      <c r="B1402" s="2">
        <v>39556</v>
      </c>
      <c r="C1402">
        <f t="shared" ca="1" si="126"/>
        <v>0</v>
      </c>
      <c r="D1402">
        <f t="shared" ca="1" si="127"/>
        <v>0</v>
      </c>
      <c r="E1402">
        <f ca="1">IF($B1402&lt;VLOOKUP(E$6&amp;" Equity",Param,4,0),"",IFERROR(VLOOKUP($B1402,OFFSET(Input!$A$1,0,MATCH(Index!E$6&amp;" Equity",Input!$1:$1,0)-1,10000,2),2,0),E1401))</f>
        <v>98.03</v>
      </c>
      <c r="F1402" s="33">
        <v>92.76</v>
      </c>
      <c r="H1402">
        <f ca="1">IFERROR(VLOOKUP($B1402,OFFSET(Input!$A$1,0,MATCH(Index!H$6,Input!$1:$1,0)-1,10000,2),2,0),0)</f>
        <v>0</v>
      </c>
      <c r="I1402">
        <f ca="1">IFERROR(VLOOKUP($B1402,OFFSET(Input!$A$1,0,MATCH(Index!I$6,Input!$1:$1,0)-1,10000,2),2,0),0)</f>
        <v>0</v>
      </c>
      <c r="K1402">
        <f t="shared" ca="1" si="128"/>
        <v>70.151981113756335</v>
      </c>
      <c r="L1402" s="30">
        <f t="shared" ca="1" si="129"/>
        <v>79.926010503878032</v>
      </c>
      <c r="N1402">
        <f t="shared" ca="1" si="130"/>
        <v>8.6057287582556683E-3</v>
      </c>
      <c r="O1402">
        <f t="shared" ca="1" si="131"/>
        <v>-1.0774702044447607E-3</v>
      </c>
      <c r="AE1402">
        <f ca="1">VLOOKUP($B1402,OFFSET(Input!$A$1,0,MATCH(Index!AE$6&amp;" Index",Input!$1:$1,0)-1,10000,2),2,0)</f>
        <v>20.13</v>
      </c>
    </row>
    <row r="1403" spans="2:31" x14ac:dyDescent="0.25">
      <c r="B1403" s="2">
        <v>39559</v>
      </c>
      <c r="C1403">
        <f t="shared" ca="1" si="126"/>
        <v>0</v>
      </c>
      <c r="D1403">
        <f t="shared" ca="1" si="127"/>
        <v>0</v>
      </c>
      <c r="E1403">
        <f ca="1">IF($B1403&lt;VLOOKUP(E$6&amp;" Equity",Param,4,0),"",IFERROR(VLOOKUP($B1403,OFFSET(Input!$A$1,0,MATCH(Index!E$6&amp;" Equity",Input!$1:$1,0)-1,10000,2),2,0),E1402))</f>
        <v>97.87</v>
      </c>
      <c r="F1403" s="33">
        <v>93.14</v>
      </c>
      <c r="H1403">
        <f ca="1">IFERROR(VLOOKUP($B1403,OFFSET(Input!$A$1,0,MATCH(Index!H$6,Input!$1:$1,0)-1,10000,2),2,0),0)</f>
        <v>0</v>
      </c>
      <c r="I1403">
        <f ca="1">IFERROR(VLOOKUP($B1403,OFFSET(Input!$A$1,0,MATCH(Index!I$6,Input!$1:$1,0)-1,10000,2),2,0),0)</f>
        <v>0</v>
      </c>
      <c r="K1403">
        <f t="shared" ca="1" si="128"/>
        <v>70.037482317691854</v>
      </c>
      <c r="L1403" s="30">
        <f t="shared" ca="1" si="129"/>
        <v>80.25343486773609</v>
      </c>
      <c r="N1403">
        <f t="shared" ca="1" si="130"/>
        <v>-1.6334868359066622E-3</v>
      </c>
      <c r="O1403">
        <f t="shared" ca="1" si="131"/>
        <v>4.0882251669002289E-3</v>
      </c>
      <c r="AE1403">
        <f ca="1">VLOOKUP($B1403,OFFSET(Input!$A$1,0,MATCH(Index!AE$6&amp;" Index",Input!$1:$1,0)-1,10000,2),2,0)</f>
        <v>20.5</v>
      </c>
    </row>
    <row r="1404" spans="2:31" x14ac:dyDescent="0.25">
      <c r="B1404" s="2">
        <v>39560</v>
      </c>
      <c r="C1404">
        <f t="shared" ca="1" si="126"/>
        <v>0</v>
      </c>
      <c r="D1404">
        <f t="shared" ca="1" si="127"/>
        <v>0</v>
      </c>
      <c r="E1404">
        <f ca="1">IF($B1404&lt;VLOOKUP(E$6&amp;" Equity",Param,4,0),"",IFERROR(VLOOKUP($B1404,OFFSET(Input!$A$1,0,MATCH(Index!E$6&amp;" Equity",Input!$1:$1,0)-1,10000,2),2,0),E1403))</f>
        <v>97.53</v>
      </c>
      <c r="F1404" s="33">
        <v>93.46</v>
      </c>
      <c r="H1404">
        <f ca="1">IFERROR(VLOOKUP($B1404,OFFSET(Input!$A$1,0,MATCH(Index!H$6,Input!$1:$1,0)-1,10000,2),2,0),0)</f>
        <v>0</v>
      </c>
      <c r="I1404">
        <f ca="1">IFERROR(VLOOKUP($B1404,OFFSET(Input!$A$1,0,MATCH(Index!I$6,Input!$1:$1,0)-1,10000,2),2,0),0)</f>
        <v>0</v>
      </c>
      <c r="K1404">
        <f t="shared" ca="1" si="128"/>
        <v>69.794172376054831</v>
      </c>
      <c r="L1404" s="30">
        <f t="shared" ca="1" si="129"/>
        <v>80.529160647827084</v>
      </c>
      <c r="N1404">
        <f t="shared" ca="1" si="130"/>
        <v>-3.4800444538045003E-3</v>
      </c>
      <c r="O1404">
        <f t="shared" ca="1" si="131"/>
        <v>3.4297997180488321E-3</v>
      </c>
      <c r="AE1404">
        <f ca="1">VLOOKUP($B1404,OFFSET(Input!$A$1,0,MATCH(Index!AE$6&amp;" Index",Input!$1:$1,0)-1,10000,2),2,0)</f>
        <v>20.87</v>
      </c>
    </row>
    <row r="1405" spans="2:31" x14ac:dyDescent="0.25">
      <c r="B1405" s="2">
        <v>39561</v>
      </c>
      <c r="C1405">
        <f t="shared" ca="1" si="126"/>
        <v>0</v>
      </c>
      <c r="D1405">
        <f t="shared" ca="1" si="127"/>
        <v>0</v>
      </c>
      <c r="E1405">
        <f ca="1">IF($B1405&lt;VLOOKUP(E$6&amp;" Equity",Param,4,0),"",IFERROR(VLOOKUP($B1405,OFFSET(Input!$A$1,0,MATCH(Index!E$6&amp;" Equity",Input!$1:$1,0)-1,10000,2),2,0),E1404))</f>
        <v>98.38</v>
      </c>
      <c r="F1405" s="33">
        <v>93.15</v>
      </c>
      <c r="H1405">
        <f ca="1">IFERROR(VLOOKUP($B1405,OFFSET(Input!$A$1,0,MATCH(Index!H$6,Input!$1:$1,0)-1,10000,2),2,0),0)</f>
        <v>0</v>
      </c>
      <c r="I1405">
        <f ca="1">IFERROR(VLOOKUP($B1405,OFFSET(Input!$A$1,0,MATCH(Index!I$6,Input!$1:$1,0)-1,10000,2),2,0),0)</f>
        <v>0</v>
      </c>
      <c r="K1405">
        <f t="shared" ca="1" si="128"/>
        <v>70.402447230147388</v>
      </c>
      <c r="L1405" s="30">
        <f t="shared" ca="1" si="129"/>
        <v>80.262051298363943</v>
      </c>
      <c r="N1405">
        <f t="shared" ca="1" si="130"/>
        <v>8.6775083832701071E-3</v>
      </c>
      <c r="O1405">
        <f t="shared" ca="1" si="131"/>
        <v>-3.3224402246824769E-3</v>
      </c>
      <c r="AE1405">
        <f ca="1">VLOOKUP($B1405,OFFSET(Input!$A$1,0,MATCH(Index!AE$6&amp;" Index",Input!$1:$1,0)-1,10000,2),2,0)</f>
        <v>20.260000000000002</v>
      </c>
    </row>
    <row r="1406" spans="2:31" x14ac:dyDescent="0.25">
      <c r="B1406" s="2">
        <v>39562</v>
      </c>
      <c r="C1406">
        <f t="shared" ca="1" si="126"/>
        <v>0</v>
      </c>
      <c r="D1406">
        <f t="shared" ca="1" si="127"/>
        <v>0</v>
      </c>
      <c r="E1406">
        <f ca="1">IF($B1406&lt;VLOOKUP(E$6&amp;" Equity",Param,4,0),"",IFERROR(VLOOKUP($B1406,OFFSET(Input!$A$1,0,MATCH(Index!E$6&amp;" Equity",Input!$1:$1,0)-1,10000,2),2,0),E1405))</f>
        <v>98.45</v>
      </c>
      <c r="F1406" s="33">
        <v>92.36</v>
      </c>
      <c r="H1406">
        <f ca="1">IFERROR(VLOOKUP($B1406,OFFSET(Input!$A$1,0,MATCH(Index!H$6,Input!$1:$1,0)-1,10000,2),2,0),0)</f>
        <v>0</v>
      </c>
      <c r="I1406">
        <f ca="1">IFERROR(VLOOKUP($B1406,OFFSET(Input!$A$1,0,MATCH(Index!I$6,Input!$1:$1,0)-1,10000,2),2,0),0)</f>
        <v>0</v>
      </c>
      <c r="K1406">
        <f t="shared" ca="1" si="128"/>
        <v>70.452540453425613</v>
      </c>
      <c r="L1406" s="30">
        <f t="shared" ca="1" si="129"/>
        <v>79.581353278764297</v>
      </c>
      <c r="N1406">
        <f t="shared" ca="1" si="130"/>
        <v>7.1127371794091831E-4</v>
      </c>
      <c r="O1406">
        <f t="shared" ca="1" si="131"/>
        <v>-8.517112561302758E-3</v>
      </c>
      <c r="AE1406">
        <f ca="1">VLOOKUP($B1406,OFFSET(Input!$A$1,0,MATCH(Index!AE$6&amp;" Index",Input!$1:$1,0)-1,10000,2),2,0)</f>
        <v>20.059999999999999</v>
      </c>
    </row>
    <row r="1407" spans="2:31" x14ac:dyDescent="0.25">
      <c r="B1407" s="2">
        <v>39563</v>
      </c>
      <c r="C1407">
        <f t="shared" ca="1" si="126"/>
        <v>0</v>
      </c>
      <c r="D1407">
        <f t="shared" ca="1" si="127"/>
        <v>0</v>
      </c>
      <c r="E1407">
        <f ca="1">IF($B1407&lt;VLOOKUP(E$6&amp;" Equity",Param,4,0),"",IFERROR(VLOOKUP($B1407,OFFSET(Input!$A$1,0,MATCH(Index!E$6&amp;" Equity",Input!$1:$1,0)-1,10000,2),2,0),E1406))</f>
        <v>98.75</v>
      </c>
      <c r="F1407" s="33">
        <v>91.8</v>
      </c>
      <c r="H1407">
        <f ca="1">IFERROR(VLOOKUP($B1407,OFFSET(Input!$A$1,0,MATCH(Index!H$6,Input!$1:$1,0)-1,10000,2),2,0),0)</f>
        <v>0</v>
      </c>
      <c r="I1407">
        <f ca="1">IFERROR(VLOOKUP($B1407,OFFSET(Input!$A$1,0,MATCH(Index!I$6,Input!$1:$1,0)-1,10000,2),2,0),0)</f>
        <v>0</v>
      </c>
      <c r="K1407">
        <f t="shared" ca="1" si="128"/>
        <v>70.667225696046515</v>
      </c>
      <c r="L1407" s="30">
        <f t="shared" ca="1" si="129"/>
        <v>79.09883316360505</v>
      </c>
      <c r="N1407">
        <f t="shared" ca="1" si="130"/>
        <v>3.0425986960967303E-3</v>
      </c>
      <c r="O1407">
        <f t="shared" ca="1" si="131"/>
        <v>-6.0816868598498382E-3</v>
      </c>
      <c r="AE1407">
        <f ca="1">VLOOKUP($B1407,OFFSET(Input!$A$1,0,MATCH(Index!AE$6&amp;" Index",Input!$1:$1,0)-1,10000,2),2,0)</f>
        <v>19.59</v>
      </c>
    </row>
    <row r="1408" spans="2:31" x14ac:dyDescent="0.25">
      <c r="B1408" s="2">
        <v>39566</v>
      </c>
      <c r="C1408">
        <f t="shared" ca="1" si="126"/>
        <v>0</v>
      </c>
      <c r="D1408">
        <f t="shared" ca="1" si="127"/>
        <v>0</v>
      </c>
      <c r="E1408">
        <f ca="1">IF($B1408&lt;VLOOKUP(E$6&amp;" Equity",Param,4,0),"",IFERROR(VLOOKUP($B1408,OFFSET(Input!$A$1,0,MATCH(Index!E$6&amp;" Equity",Input!$1:$1,0)-1,10000,2),2,0),E1407))</f>
        <v>99.46</v>
      </c>
      <c r="F1408" s="33">
        <v>92.13</v>
      </c>
      <c r="H1408">
        <f ca="1">IFERROR(VLOOKUP($B1408,OFFSET(Input!$A$1,0,MATCH(Index!H$6,Input!$1:$1,0)-1,10000,2),2,0),0)</f>
        <v>0</v>
      </c>
      <c r="I1408">
        <f ca="1">IFERROR(VLOOKUP($B1408,OFFSET(Input!$A$1,0,MATCH(Index!I$6,Input!$1:$1,0)-1,10000,2),2,0),0)</f>
        <v>0</v>
      </c>
      <c r="K1408">
        <f t="shared" ca="1" si="128"/>
        <v>71.175314103582636</v>
      </c>
      <c r="L1408" s="30">
        <f t="shared" ca="1" si="129"/>
        <v>79.383175374323898</v>
      </c>
      <c r="N1408">
        <f t="shared" ca="1" si="130"/>
        <v>7.1641495053610888E-3</v>
      </c>
      <c r="O1408">
        <f t="shared" ca="1" si="131"/>
        <v>3.5883254943958986E-3</v>
      </c>
      <c r="AE1408">
        <f ca="1">VLOOKUP($B1408,OFFSET(Input!$A$1,0,MATCH(Index!AE$6&amp;" Index",Input!$1:$1,0)-1,10000,2),2,0)</f>
        <v>19.64</v>
      </c>
    </row>
    <row r="1409" spans="2:31" x14ac:dyDescent="0.25">
      <c r="B1409" s="2">
        <v>39567</v>
      </c>
      <c r="C1409">
        <f t="shared" ca="1" si="126"/>
        <v>0</v>
      </c>
      <c r="D1409">
        <f t="shared" ca="1" si="127"/>
        <v>0</v>
      </c>
      <c r="E1409">
        <f ca="1">IF($B1409&lt;VLOOKUP(E$6&amp;" Equity",Param,4,0),"",IFERROR(VLOOKUP($B1409,OFFSET(Input!$A$1,0,MATCH(Index!E$6&amp;" Equity",Input!$1:$1,0)-1,10000,2),2,0),E1408))</f>
        <v>99.24</v>
      </c>
      <c r="F1409" s="33">
        <v>92.45</v>
      </c>
      <c r="H1409">
        <f ca="1">IFERROR(VLOOKUP($B1409,OFFSET(Input!$A$1,0,MATCH(Index!H$6,Input!$1:$1,0)-1,10000,2),2,0),0)</f>
        <v>0</v>
      </c>
      <c r="I1409">
        <f ca="1">IFERROR(VLOOKUP($B1409,OFFSET(Input!$A$1,0,MATCH(Index!I$6,Input!$1:$1,0)-1,10000,2),2,0),0)</f>
        <v>0</v>
      </c>
      <c r="K1409">
        <f t="shared" ca="1" si="128"/>
        <v>71.017878258993974</v>
      </c>
      <c r="L1409" s="30">
        <f t="shared" ca="1" si="129"/>
        <v>79.658901154414906</v>
      </c>
      <c r="N1409">
        <f t="shared" ca="1" si="130"/>
        <v>-2.2143944629921999E-3</v>
      </c>
      <c r="O1409">
        <f t="shared" ca="1" si="131"/>
        <v>3.4673347122933431E-3</v>
      </c>
      <c r="AE1409">
        <f ca="1">VLOOKUP($B1409,OFFSET(Input!$A$1,0,MATCH(Index!AE$6&amp;" Index",Input!$1:$1,0)-1,10000,2),2,0)</f>
        <v>20.239999999999998</v>
      </c>
    </row>
    <row r="1410" spans="2:31" x14ac:dyDescent="0.25">
      <c r="B1410" s="2">
        <v>39568</v>
      </c>
      <c r="C1410">
        <f t="shared" ca="1" si="126"/>
        <v>0</v>
      </c>
      <c r="D1410">
        <f t="shared" ca="1" si="127"/>
        <v>0</v>
      </c>
      <c r="E1410">
        <f ca="1">IF($B1410&lt;VLOOKUP(E$6&amp;" Equity",Param,4,0),"",IFERROR(VLOOKUP($B1410,OFFSET(Input!$A$1,0,MATCH(Index!E$6&amp;" Equity",Input!$1:$1,0)-1,10000,2),2,0),E1409))</f>
        <v>99.29</v>
      </c>
      <c r="F1410" s="33">
        <v>93.13</v>
      </c>
      <c r="H1410">
        <f ca="1">IFERROR(VLOOKUP($B1410,OFFSET(Input!$A$1,0,MATCH(Index!H$6,Input!$1:$1,0)-1,10000,2),2,0),0)</f>
        <v>0</v>
      </c>
      <c r="I1410">
        <f ca="1">IFERROR(VLOOKUP($B1410,OFFSET(Input!$A$1,0,MATCH(Index!I$6,Input!$1:$1,0)-1,10000,2),2,0),0)</f>
        <v>0</v>
      </c>
      <c r="K1410">
        <f t="shared" ca="1" si="128"/>
        <v>71.053659132764125</v>
      </c>
      <c r="L1410" s="30">
        <f t="shared" ca="1" si="129"/>
        <v>80.244818437108279</v>
      </c>
      <c r="N1410">
        <f t="shared" ca="1" si="130"/>
        <v>5.0370222190256996E-4</v>
      </c>
      <c r="O1410">
        <f t="shared" ca="1" si="131"/>
        <v>7.3284087004325789E-3</v>
      </c>
      <c r="AE1410">
        <f ca="1">VLOOKUP($B1410,OFFSET(Input!$A$1,0,MATCH(Index!AE$6&amp;" Index",Input!$1:$1,0)-1,10000,2),2,0)</f>
        <v>20.79</v>
      </c>
    </row>
    <row r="1411" spans="2:31" x14ac:dyDescent="0.25">
      <c r="B1411" s="2">
        <v>39569</v>
      </c>
      <c r="C1411">
        <f t="shared" ca="1" si="126"/>
        <v>1</v>
      </c>
      <c r="D1411">
        <f t="shared" ca="1" si="127"/>
        <v>0</v>
      </c>
      <c r="E1411">
        <f ca="1">IF($B1411&lt;VLOOKUP(E$6&amp;" Equity",Param,4,0),"",IFERROR(VLOOKUP($B1411,OFFSET(Input!$A$1,0,MATCH(Index!E$6&amp;" Equity",Input!$1:$1,0)-1,10000,2),2,0),E1410))</f>
        <v>100.58</v>
      </c>
      <c r="F1411" s="33">
        <v>92.82</v>
      </c>
      <c r="H1411">
        <f ca="1">IFERROR(VLOOKUP($B1411,OFFSET(Input!$A$1,0,MATCH(Index!H$6,Input!$1:$1,0)-1,10000,2),2,0),0)</f>
        <v>0.56765600000000005</v>
      </c>
      <c r="I1411">
        <f ca="1">IFERROR(VLOOKUP($B1411,OFFSET(Input!$A$1,0,MATCH(Index!I$6,Input!$1:$1,0)-1,10000,2),2,0),0)</f>
        <v>0.33636899999999997</v>
      </c>
      <c r="K1411">
        <f t="shared" ca="1" si="128"/>
        <v>72.383030229651368</v>
      </c>
      <c r="L1411" s="30">
        <f t="shared" ca="1" si="129"/>
        <v>80.267539103030828</v>
      </c>
      <c r="N1411">
        <f t="shared" ca="1" si="130"/>
        <v>1.8536528795045918E-2</v>
      </c>
      <c r="O1411">
        <f t="shared" ca="1" si="131"/>
        <v>2.8310176764580593E-4</v>
      </c>
      <c r="AE1411">
        <f ca="1">VLOOKUP($B1411,OFFSET(Input!$A$1,0,MATCH(Index!AE$6&amp;" Index",Input!$1:$1,0)-1,10000,2),2,0)</f>
        <v>18.88</v>
      </c>
    </row>
    <row r="1412" spans="2:31" x14ac:dyDescent="0.25">
      <c r="B1412" s="2">
        <v>39570</v>
      </c>
      <c r="C1412">
        <f t="shared" ca="1" si="126"/>
        <v>0</v>
      </c>
      <c r="D1412">
        <f t="shared" ca="1" si="127"/>
        <v>1</v>
      </c>
      <c r="E1412">
        <f ca="1">IF($B1412&lt;VLOOKUP(E$6&amp;" Equity",Param,4,0),"",IFERROR(VLOOKUP($B1412,OFFSET(Input!$A$1,0,MATCH(Index!E$6&amp;" Equity",Input!$1:$1,0)-1,10000,2),2,0),E1411))</f>
        <v>99.8</v>
      </c>
      <c r="F1412" s="33">
        <v>91.62</v>
      </c>
      <c r="H1412">
        <f ca="1">IFERROR(VLOOKUP($B1412,OFFSET(Input!$A$1,0,MATCH(Index!H$6,Input!$1:$1,0)-1,10000,2),2,0),0)</f>
        <v>0</v>
      </c>
      <c r="I1412">
        <f ca="1">IFERROR(VLOOKUP($B1412,OFFSET(Input!$A$1,0,MATCH(Index!I$6,Input!$1:$1,0)-1,10000,2),2,0),0)</f>
        <v>0</v>
      </c>
      <c r="K1412">
        <f t="shared" ca="1" si="128"/>
        <v>71.821698318942197</v>
      </c>
      <c r="L1412" s="30">
        <f t="shared" ca="1" si="129"/>
        <v>79.229820433308404</v>
      </c>
      <c r="N1412">
        <f t="shared" ca="1" si="130"/>
        <v>-7.7852474264004977E-3</v>
      </c>
      <c r="O1412">
        <f t="shared" ca="1" si="131"/>
        <v>-1.3012545354433415E-2</v>
      </c>
      <c r="AE1412">
        <f ca="1">VLOOKUP($B1412,OFFSET(Input!$A$1,0,MATCH(Index!AE$6&amp;" Index",Input!$1:$1,0)-1,10000,2),2,0)</f>
        <v>18.18</v>
      </c>
    </row>
    <row r="1413" spans="2:31" x14ac:dyDescent="0.25">
      <c r="B1413" s="2">
        <v>39573</v>
      </c>
      <c r="C1413">
        <f t="shared" ca="1" si="126"/>
        <v>0</v>
      </c>
      <c r="D1413">
        <f t="shared" ca="1" si="127"/>
        <v>2</v>
      </c>
      <c r="E1413">
        <f ca="1">IF($B1413&lt;VLOOKUP(E$6&amp;" Equity",Param,4,0),"",IFERROR(VLOOKUP($B1413,OFFSET(Input!$A$1,0,MATCH(Index!E$6&amp;" Equity",Input!$1:$1,0)-1,10000,2),2,0),E1412))</f>
        <v>99.64</v>
      </c>
      <c r="F1413" s="33">
        <v>91.61</v>
      </c>
      <c r="H1413">
        <f ca="1">IFERROR(VLOOKUP($B1413,OFFSET(Input!$A$1,0,MATCH(Index!H$6,Input!$1:$1,0)-1,10000,2),2,0),0)</f>
        <v>0</v>
      </c>
      <c r="I1413">
        <f ca="1">IFERROR(VLOOKUP($B1413,OFFSET(Input!$A$1,0,MATCH(Index!I$6,Input!$1:$1,0)-1,10000,2),2,0),0)</f>
        <v>0</v>
      </c>
      <c r="K1413">
        <f t="shared" ca="1" si="128"/>
        <v>71.706553311617242</v>
      </c>
      <c r="L1413" s="30">
        <f t="shared" ca="1" si="129"/>
        <v>79.221172777727375</v>
      </c>
      <c r="N1413">
        <f t="shared" ca="1" si="130"/>
        <v>-1.6044929234385983E-3</v>
      </c>
      <c r="O1413">
        <f t="shared" ca="1" si="131"/>
        <v>-1.0915243147885394E-4</v>
      </c>
      <c r="AE1413">
        <f ca="1">VLOOKUP($B1413,OFFSET(Input!$A$1,0,MATCH(Index!AE$6&amp;" Index",Input!$1:$1,0)-1,10000,2),2,0)</f>
        <v>18.899999999999999</v>
      </c>
    </row>
    <row r="1414" spans="2:31" x14ac:dyDescent="0.25">
      <c r="B1414" s="2">
        <v>39574</v>
      </c>
      <c r="C1414">
        <f t="shared" ca="1" si="126"/>
        <v>0</v>
      </c>
      <c r="D1414">
        <f t="shared" ca="1" si="127"/>
        <v>3</v>
      </c>
      <c r="E1414">
        <f ca="1">IF($B1414&lt;VLOOKUP(E$6&amp;" Equity",Param,4,0),"",IFERROR(VLOOKUP($B1414,OFFSET(Input!$A$1,0,MATCH(Index!E$6&amp;" Equity",Input!$1:$1,0)-1,10000,2),2,0),E1413))</f>
        <v>98.93</v>
      </c>
      <c r="F1414" s="33">
        <v>90.95</v>
      </c>
      <c r="H1414">
        <f ca="1">IFERROR(VLOOKUP($B1414,OFFSET(Input!$A$1,0,MATCH(Index!H$6,Input!$1:$1,0)-1,10000,2),2,0),0)</f>
        <v>0</v>
      </c>
      <c r="I1414">
        <f ca="1">IFERROR(VLOOKUP($B1414,OFFSET(Input!$A$1,0,MATCH(Index!I$6,Input!$1:$1,0)-1,10000,2),2,0),0)</f>
        <v>0</v>
      </c>
      <c r="K1414">
        <f t="shared" ca="1" si="128"/>
        <v>71.195597341612739</v>
      </c>
      <c r="L1414" s="30">
        <f t="shared" ca="1" si="129"/>
        <v>78.650427509380037</v>
      </c>
      <c r="N1414">
        <f t="shared" ca="1" si="130"/>
        <v>-7.1511610588485576E-3</v>
      </c>
      <c r="O1414">
        <f t="shared" ca="1" si="131"/>
        <v>-7.2305310629859343E-3</v>
      </c>
      <c r="AE1414">
        <f ca="1">VLOOKUP($B1414,OFFSET(Input!$A$1,0,MATCH(Index!AE$6&amp;" Index",Input!$1:$1,0)-1,10000,2),2,0)</f>
        <v>18.21</v>
      </c>
    </row>
    <row r="1415" spans="2:31" x14ac:dyDescent="0.25">
      <c r="B1415" s="2">
        <v>39575</v>
      </c>
      <c r="C1415">
        <f t="shared" ref="C1415:C1478" ca="1" si="132">IF(MONTH(B1415)&lt;&gt;MONTH(B1414),1,0)</f>
        <v>0</v>
      </c>
      <c r="D1415">
        <f t="shared" ref="D1415:D1478" ca="1" si="133">IF(D1414=5,0,IF(D1414&lt;&gt;0,D1414+1,IF(C1414=1,1,0)))</f>
        <v>4</v>
      </c>
      <c r="E1415">
        <f ca="1">IF($B1415&lt;VLOOKUP(E$6&amp;" Equity",Param,4,0),"",IFERROR(VLOOKUP($B1415,OFFSET(Input!$A$1,0,MATCH(Index!E$6&amp;" Equity",Input!$1:$1,0)-1,10000,2),2,0),E1414))</f>
        <v>98.96</v>
      </c>
      <c r="F1415" s="33">
        <v>91.38</v>
      </c>
      <c r="H1415">
        <f ca="1">IFERROR(VLOOKUP($B1415,OFFSET(Input!$A$1,0,MATCH(Index!H$6,Input!$1:$1,0)-1,10000,2),2,0),0)</f>
        <v>0</v>
      </c>
      <c r="I1415">
        <f ca="1">IFERROR(VLOOKUP($B1415,OFFSET(Input!$A$1,0,MATCH(Index!I$6,Input!$1:$1,0)-1,10000,2),2,0),0)</f>
        <v>0</v>
      </c>
      <c r="K1415">
        <f t="shared" ref="K1415:K1478" ca="1" si="134">IF($B1415&lt;=L_date,IF($B1415=L_date,1,K1416/((E1416+H1416)/E1415)),K1414*((E1415+H1415)/E1414))</f>
        <v>71.217187030486159</v>
      </c>
      <c r="L1415" s="30">
        <f t="shared" ref="L1415:L1478" ca="1" si="135">IF($B1415&lt;=L_date,IF($B1415=L_date,1,L1416/((F1416+I1416)/F1415)),L1414*((F1415+I1415)/F1414))</f>
        <v>79.0222766993639</v>
      </c>
      <c r="N1415">
        <f t="shared" ca="1" si="130"/>
        <v>3.0319874910107421E-4</v>
      </c>
      <c r="O1415">
        <f t="shared" ca="1" si="131"/>
        <v>4.7167311709940445E-3</v>
      </c>
      <c r="AE1415">
        <f ca="1">VLOOKUP($B1415,OFFSET(Input!$A$1,0,MATCH(Index!AE$6&amp;" Index",Input!$1:$1,0)-1,10000,2),2,0)</f>
        <v>19.73</v>
      </c>
    </row>
    <row r="1416" spans="2:31" x14ac:dyDescent="0.25">
      <c r="B1416" s="2">
        <v>39576</v>
      </c>
      <c r="C1416">
        <f t="shared" ca="1" si="132"/>
        <v>0</v>
      </c>
      <c r="D1416">
        <f t="shared" ca="1" si="133"/>
        <v>5</v>
      </c>
      <c r="E1416">
        <f ca="1">IF($B1416&lt;VLOOKUP(E$6&amp;" Equity",Param,4,0),"",IFERROR(VLOOKUP($B1416,OFFSET(Input!$A$1,0,MATCH(Index!E$6&amp;" Equity",Input!$1:$1,0)-1,10000,2),2,0),E1415))</f>
        <v>98.79</v>
      </c>
      <c r="F1416" s="33">
        <v>92.13</v>
      </c>
      <c r="H1416">
        <f ca="1">IFERROR(VLOOKUP($B1416,OFFSET(Input!$A$1,0,MATCH(Index!H$6,Input!$1:$1,0)-1,10000,2),2,0),0)</f>
        <v>0</v>
      </c>
      <c r="I1416">
        <f ca="1">IFERROR(VLOOKUP($B1416,OFFSET(Input!$A$1,0,MATCH(Index!I$6,Input!$1:$1,0)-1,10000,2),2,0),0)</f>
        <v>0</v>
      </c>
      <c r="K1416">
        <f t="shared" ca="1" si="134"/>
        <v>71.094845460203402</v>
      </c>
      <c r="L1416" s="30">
        <f t="shared" ca="1" si="135"/>
        <v>79.67085086794043</v>
      </c>
      <c r="N1416">
        <f t="shared" ref="N1416:N1479" ca="1" si="136">LN(K1416/K1415)</f>
        <v>-1.719343027849735E-3</v>
      </c>
      <c r="O1416">
        <f t="shared" ref="O1416:O1479" ca="1" si="137">LN(L1416/L1415)</f>
        <v>8.1739869857152449E-3</v>
      </c>
      <c r="AE1416">
        <f ca="1">VLOOKUP($B1416,OFFSET(Input!$A$1,0,MATCH(Index!AE$6&amp;" Index",Input!$1:$1,0)-1,10000,2),2,0)</f>
        <v>19.399999999999999</v>
      </c>
    </row>
    <row r="1417" spans="2:31" x14ac:dyDescent="0.25">
      <c r="B1417" s="2">
        <v>39577</v>
      </c>
      <c r="C1417">
        <f t="shared" ca="1" si="132"/>
        <v>0</v>
      </c>
      <c r="D1417">
        <f t="shared" ca="1" si="133"/>
        <v>0</v>
      </c>
      <c r="E1417">
        <f ca="1">IF($B1417&lt;VLOOKUP(E$6&amp;" Equity",Param,4,0),"",IFERROR(VLOOKUP($B1417,OFFSET(Input!$A$1,0,MATCH(Index!E$6&amp;" Equity",Input!$1:$1,0)-1,10000,2),2,0),E1416))</f>
        <v>98.79</v>
      </c>
      <c r="F1417" s="33">
        <v>92.5</v>
      </c>
      <c r="H1417">
        <f ca="1">IFERROR(VLOOKUP($B1417,OFFSET(Input!$A$1,0,MATCH(Index!H$6,Input!$1:$1,0)-1,10000,2),2,0),0)</f>
        <v>0</v>
      </c>
      <c r="I1417">
        <f ca="1">IFERROR(VLOOKUP($B1417,OFFSET(Input!$A$1,0,MATCH(Index!I$6,Input!$1:$1,0)-1,10000,2),2,0),0)</f>
        <v>0</v>
      </c>
      <c r="K1417">
        <f t="shared" ca="1" si="134"/>
        <v>71.094845460203402</v>
      </c>
      <c r="L1417" s="30">
        <f t="shared" ca="1" si="135"/>
        <v>79.990814124438188</v>
      </c>
      <c r="N1417">
        <f t="shared" ca="1" si="136"/>
        <v>0</v>
      </c>
      <c r="O1417">
        <f t="shared" ca="1" si="137"/>
        <v>4.0080213975388678E-3</v>
      </c>
      <c r="AE1417">
        <f ca="1">VLOOKUP($B1417,OFFSET(Input!$A$1,0,MATCH(Index!AE$6&amp;" Index",Input!$1:$1,0)-1,10000,2),2,0)</f>
        <v>19.41</v>
      </c>
    </row>
    <row r="1418" spans="2:31" x14ac:dyDescent="0.25">
      <c r="B1418" s="2">
        <v>39580</v>
      </c>
      <c r="C1418">
        <f t="shared" ca="1" si="132"/>
        <v>0</v>
      </c>
      <c r="D1418">
        <f t="shared" ca="1" si="133"/>
        <v>0</v>
      </c>
      <c r="E1418">
        <f ca="1">IF($B1418&lt;VLOOKUP(E$6&amp;" Equity",Param,4,0),"",IFERROR(VLOOKUP($B1418,OFFSET(Input!$A$1,0,MATCH(Index!E$6&amp;" Equity",Input!$1:$1,0)-1,10000,2),2,0),E1417))</f>
        <v>98.86</v>
      </c>
      <c r="F1418" s="33">
        <v>92.37</v>
      </c>
      <c r="H1418">
        <f ca="1">IFERROR(VLOOKUP($B1418,OFFSET(Input!$A$1,0,MATCH(Index!H$6,Input!$1:$1,0)-1,10000,2),2,0),0)</f>
        <v>0</v>
      </c>
      <c r="I1418">
        <f ca="1">IFERROR(VLOOKUP($B1418,OFFSET(Input!$A$1,0,MATCH(Index!I$6,Input!$1:$1,0)-1,10000,2),2,0),0)</f>
        <v>0</v>
      </c>
      <c r="K1418">
        <f t="shared" ca="1" si="134"/>
        <v>71.145221400908071</v>
      </c>
      <c r="L1418" s="30">
        <f t="shared" ca="1" si="135"/>
        <v>79.878394601884935</v>
      </c>
      <c r="N1418">
        <f t="shared" ca="1" si="136"/>
        <v>7.0832282243063862E-4</v>
      </c>
      <c r="O1418">
        <f t="shared" ca="1" si="137"/>
        <v>-1.4063939138606429E-3</v>
      </c>
      <c r="AE1418">
        <f ca="1">VLOOKUP($B1418,OFFSET(Input!$A$1,0,MATCH(Index!AE$6&amp;" Index",Input!$1:$1,0)-1,10000,2),2,0)</f>
        <v>17.79</v>
      </c>
    </row>
    <row r="1419" spans="2:31" x14ac:dyDescent="0.25">
      <c r="B1419" s="2">
        <v>39581</v>
      </c>
      <c r="C1419">
        <f t="shared" ca="1" si="132"/>
        <v>0</v>
      </c>
      <c r="D1419">
        <f t="shared" ca="1" si="133"/>
        <v>0</v>
      </c>
      <c r="E1419">
        <f ca="1">IF($B1419&lt;VLOOKUP(E$6&amp;" Equity",Param,4,0),"",IFERROR(VLOOKUP($B1419,OFFSET(Input!$A$1,0,MATCH(Index!E$6&amp;" Equity",Input!$1:$1,0)-1,10000,2),2,0),E1418))</f>
        <v>98.77</v>
      </c>
      <c r="F1419" s="33">
        <v>91.35</v>
      </c>
      <c r="H1419">
        <f ca="1">IFERROR(VLOOKUP($B1419,OFFSET(Input!$A$1,0,MATCH(Index!H$6,Input!$1:$1,0)-1,10000,2),2,0),0)</f>
        <v>0</v>
      </c>
      <c r="I1419">
        <f ca="1">IFERROR(VLOOKUP($B1419,OFFSET(Input!$A$1,0,MATCH(Index!I$6,Input!$1:$1,0)-1,10000,2),2,0),0)</f>
        <v>0</v>
      </c>
      <c r="K1419">
        <f t="shared" ca="1" si="134"/>
        <v>71.080452334287784</v>
      </c>
      <c r="L1419" s="30">
        <f t="shared" ca="1" si="135"/>
        <v>78.996333732620855</v>
      </c>
      <c r="N1419">
        <f t="shared" ca="1" si="136"/>
        <v>-9.1079295877729432E-4</v>
      </c>
      <c r="O1419">
        <f t="shared" ca="1" si="137"/>
        <v>-1.110396778050305E-2</v>
      </c>
      <c r="AE1419">
        <f ca="1">VLOOKUP($B1419,OFFSET(Input!$A$1,0,MATCH(Index!AE$6&amp;" Index",Input!$1:$1,0)-1,10000,2),2,0)</f>
        <v>17.98</v>
      </c>
    </row>
    <row r="1420" spans="2:31" x14ac:dyDescent="0.25">
      <c r="B1420" s="2">
        <v>39582</v>
      </c>
      <c r="C1420">
        <f t="shared" ca="1" si="132"/>
        <v>0</v>
      </c>
      <c r="D1420">
        <f t="shared" ca="1" si="133"/>
        <v>0</v>
      </c>
      <c r="E1420">
        <f ca="1">IF($B1420&lt;VLOOKUP(E$6&amp;" Equity",Param,4,0),"",IFERROR(VLOOKUP($B1420,OFFSET(Input!$A$1,0,MATCH(Index!E$6&amp;" Equity",Input!$1:$1,0)-1,10000,2),2,0),E1419))</f>
        <v>98.1</v>
      </c>
      <c r="F1420" s="33">
        <v>91.39</v>
      </c>
      <c r="H1420">
        <f ca="1">IFERROR(VLOOKUP($B1420,OFFSET(Input!$A$1,0,MATCH(Index!H$6,Input!$1:$1,0)-1,10000,2),2,0),0)</f>
        <v>0</v>
      </c>
      <c r="I1420">
        <f ca="1">IFERROR(VLOOKUP($B1420,OFFSET(Input!$A$1,0,MATCH(Index!I$6,Input!$1:$1,0)-1,10000,2),2,0),0)</f>
        <v>0</v>
      </c>
      <c r="K1420">
        <f t="shared" ca="1" si="134"/>
        <v>70.598282616114531</v>
      </c>
      <c r="L1420" s="30">
        <f t="shared" ca="1" si="135"/>
        <v>79.030924354944943</v>
      </c>
      <c r="N1420">
        <f t="shared" ca="1" si="136"/>
        <v>-6.8065483487184308E-3</v>
      </c>
      <c r="O1420">
        <f t="shared" ca="1" si="137"/>
        <v>4.3778046009457981E-4</v>
      </c>
      <c r="AE1420">
        <f ca="1">VLOOKUP($B1420,OFFSET(Input!$A$1,0,MATCH(Index!AE$6&amp;" Index",Input!$1:$1,0)-1,10000,2),2,0)</f>
        <v>17.66</v>
      </c>
    </row>
    <row r="1421" spans="2:31" x14ac:dyDescent="0.25">
      <c r="B1421" s="2">
        <v>39583</v>
      </c>
      <c r="C1421">
        <f t="shared" ca="1" si="132"/>
        <v>0</v>
      </c>
      <c r="D1421">
        <f t="shared" ca="1" si="133"/>
        <v>0</v>
      </c>
      <c r="E1421">
        <f ca="1">IF($B1421&lt;VLOOKUP(E$6&amp;" Equity",Param,4,0),"",IFERROR(VLOOKUP($B1421,OFFSET(Input!$A$1,0,MATCH(Index!E$6&amp;" Equity",Input!$1:$1,0)-1,10000,2),2,0),E1420))</f>
        <v>98.96</v>
      </c>
      <c r="F1421" s="33">
        <v>92.24</v>
      </c>
      <c r="H1421">
        <f ca="1">IFERROR(VLOOKUP($B1421,OFFSET(Input!$A$1,0,MATCH(Index!H$6,Input!$1:$1,0)-1,10000,2),2,0),0)</f>
        <v>0</v>
      </c>
      <c r="I1421">
        <f ca="1">IFERROR(VLOOKUP($B1421,OFFSET(Input!$A$1,0,MATCH(Index!I$6,Input!$1:$1,0)-1,10000,2),2,0),0)</f>
        <v>0</v>
      </c>
      <c r="K1421">
        <f t="shared" ca="1" si="134"/>
        <v>71.217187030486187</v>
      </c>
      <c r="L1421" s="30">
        <f t="shared" ca="1" si="135"/>
        <v>79.765975079331668</v>
      </c>
      <c r="N1421">
        <f t="shared" ca="1" si="136"/>
        <v>8.7283615129151657E-3</v>
      </c>
      <c r="O1421">
        <f t="shared" ca="1" si="137"/>
        <v>9.2578126766931952E-3</v>
      </c>
      <c r="AE1421">
        <f ca="1">VLOOKUP($B1421,OFFSET(Input!$A$1,0,MATCH(Index!AE$6&amp;" Index",Input!$1:$1,0)-1,10000,2),2,0)</f>
        <v>16.3</v>
      </c>
    </row>
    <row r="1422" spans="2:31" x14ac:dyDescent="0.25">
      <c r="B1422" s="2">
        <v>39584</v>
      </c>
      <c r="C1422">
        <f t="shared" ca="1" si="132"/>
        <v>0</v>
      </c>
      <c r="D1422">
        <f t="shared" ca="1" si="133"/>
        <v>0</v>
      </c>
      <c r="E1422">
        <f ca="1">IF($B1422&lt;VLOOKUP(E$6&amp;" Equity",Param,4,0),"",IFERROR(VLOOKUP($B1422,OFFSET(Input!$A$1,0,MATCH(Index!E$6&amp;" Equity",Input!$1:$1,0)-1,10000,2),2,0),E1421))</f>
        <v>99.1</v>
      </c>
      <c r="F1422" s="33">
        <v>91.84</v>
      </c>
      <c r="H1422">
        <f ca="1">IFERROR(VLOOKUP($B1422,OFFSET(Input!$A$1,0,MATCH(Index!H$6,Input!$1:$1,0)-1,10000,2),2,0),0)</f>
        <v>0</v>
      </c>
      <c r="I1422">
        <f ca="1">IFERROR(VLOOKUP($B1422,OFFSET(Input!$A$1,0,MATCH(Index!I$6,Input!$1:$1,0)-1,10000,2),2,0),0)</f>
        <v>0</v>
      </c>
      <c r="K1422">
        <f t="shared" ca="1" si="134"/>
        <v>71.317938911895524</v>
      </c>
      <c r="L1422" s="30">
        <f t="shared" ca="1" si="135"/>
        <v>79.42006885609085</v>
      </c>
      <c r="N1422">
        <f t="shared" ca="1" si="136"/>
        <v>1.4137132517097748E-3</v>
      </c>
      <c r="O1422">
        <f t="shared" ca="1" si="137"/>
        <v>-4.3459433895473723E-3</v>
      </c>
      <c r="AE1422">
        <f ca="1">VLOOKUP($B1422,OFFSET(Input!$A$1,0,MATCH(Index!AE$6&amp;" Index",Input!$1:$1,0)-1,10000,2),2,0)</f>
        <v>16.47</v>
      </c>
    </row>
    <row r="1423" spans="2:31" x14ac:dyDescent="0.25">
      <c r="B1423" s="2">
        <v>39587</v>
      </c>
      <c r="C1423">
        <f t="shared" ca="1" si="132"/>
        <v>0</v>
      </c>
      <c r="D1423">
        <f t="shared" ca="1" si="133"/>
        <v>0</v>
      </c>
      <c r="E1423">
        <f ca="1">IF($B1423&lt;VLOOKUP(E$6&amp;" Equity",Param,4,0),"",IFERROR(VLOOKUP($B1423,OFFSET(Input!$A$1,0,MATCH(Index!E$6&amp;" Equity",Input!$1:$1,0)-1,10000,2),2,0),E1422))</f>
        <v>99.49</v>
      </c>
      <c r="F1423" s="33">
        <v>91.96</v>
      </c>
      <c r="H1423">
        <f ca="1">IFERROR(VLOOKUP($B1423,OFFSET(Input!$A$1,0,MATCH(Index!H$6,Input!$1:$1,0)-1,10000,2),2,0),0)</f>
        <v>0</v>
      </c>
      <c r="I1423">
        <f ca="1">IFERROR(VLOOKUP($B1423,OFFSET(Input!$A$1,0,MATCH(Index!I$6,Input!$1:$1,0)-1,10000,2),2,0),0)</f>
        <v>0</v>
      </c>
      <c r="K1423">
        <f t="shared" ca="1" si="134"/>
        <v>71.598604867250103</v>
      </c>
      <c r="L1423" s="30">
        <f t="shared" ca="1" si="135"/>
        <v>79.523840723063074</v>
      </c>
      <c r="N1423">
        <f t="shared" ca="1" si="136"/>
        <v>3.9276952653259879E-3</v>
      </c>
      <c r="O1423">
        <f t="shared" ca="1" si="137"/>
        <v>1.3057673237243063E-3</v>
      </c>
      <c r="AE1423">
        <f ca="1">VLOOKUP($B1423,OFFSET(Input!$A$1,0,MATCH(Index!AE$6&amp;" Index",Input!$1:$1,0)-1,10000,2),2,0)</f>
        <v>17.010000000000002</v>
      </c>
    </row>
    <row r="1424" spans="2:31" x14ac:dyDescent="0.25">
      <c r="B1424" s="2">
        <v>39588</v>
      </c>
      <c r="C1424">
        <f t="shared" ca="1" si="132"/>
        <v>0</v>
      </c>
      <c r="D1424">
        <f t="shared" ca="1" si="133"/>
        <v>0</v>
      </c>
      <c r="E1424">
        <f ca="1">IF($B1424&lt;VLOOKUP(E$6&amp;" Equity",Param,4,0),"",IFERROR(VLOOKUP($B1424,OFFSET(Input!$A$1,0,MATCH(Index!E$6&amp;" Equity",Input!$1:$1,0)-1,10000,2),2,0),E1423))</f>
        <v>99.3</v>
      </c>
      <c r="F1424" s="33">
        <v>92.44</v>
      </c>
      <c r="H1424">
        <f ca="1">IFERROR(VLOOKUP($B1424,OFFSET(Input!$A$1,0,MATCH(Index!H$6,Input!$1:$1,0)-1,10000,2),2,0),0)</f>
        <v>0</v>
      </c>
      <c r="I1424">
        <f ca="1">IFERROR(VLOOKUP($B1424,OFFSET(Input!$A$1,0,MATCH(Index!I$6,Input!$1:$1,0)-1,10000,2),2,0),0)</f>
        <v>0</v>
      </c>
      <c r="K1424">
        <f t="shared" ca="1" si="134"/>
        <v>71.461870171051714</v>
      </c>
      <c r="L1424" s="30">
        <f t="shared" ca="1" si="135"/>
        <v>79.938928190952055</v>
      </c>
      <c r="N1424">
        <f t="shared" ca="1" si="136"/>
        <v>-1.9115655501414422E-3</v>
      </c>
      <c r="O1424">
        <f t="shared" ca="1" si="137"/>
        <v>5.2060855111992661E-3</v>
      </c>
      <c r="AE1424">
        <f ca="1">VLOOKUP($B1424,OFFSET(Input!$A$1,0,MATCH(Index!AE$6&amp;" Index",Input!$1:$1,0)-1,10000,2),2,0)</f>
        <v>17.579999999999998</v>
      </c>
    </row>
    <row r="1425" spans="2:31" x14ac:dyDescent="0.25">
      <c r="B1425" s="2">
        <v>39589</v>
      </c>
      <c r="C1425">
        <f t="shared" ca="1" si="132"/>
        <v>0</v>
      </c>
      <c r="D1425">
        <f t="shared" ca="1" si="133"/>
        <v>0</v>
      </c>
      <c r="E1425">
        <f ca="1">IF($B1425&lt;VLOOKUP(E$6&amp;" Equity",Param,4,0),"",IFERROR(VLOOKUP($B1425,OFFSET(Input!$A$1,0,MATCH(Index!E$6&amp;" Equity",Input!$1:$1,0)-1,10000,2),2,0),E1424))</f>
        <v>99.15</v>
      </c>
      <c r="F1425" s="33">
        <v>92.46</v>
      </c>
      <c r="H1425">
        <f ca="1">IFERROR(VLOOKUP($B1425,OFFSET(Input!$A$1,0,MATCH(Index!H$6,Input!$1:$1,0)-1,10000,2),2,0),0)</f>
        <v>0</v>
      </c>
      <c r="I1425">
        <f ca="1">IFERROR(VLOOKUP($B1425,OFFSET(Input!$A$1,0,MATCH(Index!I$6,Input!$1:$1,0)-1,10000,2),2,0),0)</f>
        <v>0</v>
      </c>
      <c r="K1425">
        <f t="shared" ca="1" si="134"/>
        <v>71.353921726684575</v>
      </c>
      <c r="L1425" s="30">
        <f t="shared" ca="1" si="135"/>
        <v>79.956223502114085</v>
      </c>
      <c r="N1425">
        <f t="shared" ca="1" si="136"/>
        <v>-1.5117160853218561E-3</v>
      </c>
      <c r="O1425">
        <f t="shared" ca="1" si="137"/>
        <v>2.1633315389925169E-4</v>
      </c>
      <c r="AE1425">
        <f ca="1">VLOOKUP($B1425,OFFSET(Input!$A$1,0,MATCH(Index!AE$6&amp;" Index",Input!$1:$1,0)-1,10000,2),2,0)</f>
        <v>18.59</v>
      </c>
    </row>
    <row r="1426" spans="2:31" x14ac:dyDescent="0.25">
      <c r="B1426" s="2">
        <v>39590</v>
      </c>
      <c r="C1426">
        <f t="shared" ca="1" si="132"/>
        <v>0</v>
      </c>
      <c r="D1426">
        <f t="shared" ca="1" si="133"/>
        <v>0</v>
      </c>
      <c r="E1426">
        <f ca="1">IF($B1426&lt;VLOOKUP(E$6&amp;" Equity",Param,4,0),"",IFERROR(VLOOKUP($B1426,OFFSET(Input!$A$1,0,MATCH(Index!E$6&amp;" Equity",Input!$1:$1,0)-1,10000,2),2,0),E1425))</f>
        <v>98.97</v>
      </c>
      <c r="F1426" s="33">
        <v>91.39</v>
      </c>
      <c r="H1426">
        <f ca="1">IFERROR(VLOOKUP($B1426,OFFSET(Input!$A$1,0,MATCH(Index!H$6,Input!$1:$1,0)-1,10000,2),2,0),0)</f>
        <v>0</v>
      </c>
      <c r="I1426">
        <f ca="1">IFERROR(VLOOKUP($B1426,OFFSET(Input!$A$1,0,MATCH(Index!I$6,Input!$1:$1,0)-1,10000,2),2,0),0)</f>
        <v>0</v>
      </c>
      <c r="K1426">
        <f t="shared" ca="1" si="134"/>
        <v>71.224383593444003</v>
      </c>
      <c r="L1426" s="30">
        <f t="shared" ca="1" si="135"/>
        <v>79.030924354944915</v>
      </c>
      <c r="N1426">
        <f t="shared" ca="1" si="136"/>
        <v>-1.8170810572051437E-3</v>
      </c>
      <c r="O1426">
        <f t="shared" ca="1" si="137"/>
        <v>-1.1640055275969041E-2</v>
      </c>
      <c r="AE1426">
        <f ca="1">VLOOKUP($B1426,OFFSET(Input!$A$1,0,MATCH(Index!AE$6&amp;" Index",Input!$1:$1,0)-1,10000,2),2,0)</f>
        <v>18.05</v>
      </c>
    </row>
    <row r="1427" spans="2:31" x14ac:dyDescent="0.25">
      <c r="B1427" s="2">
        <v>39591</v>
      </c>
      <c r="C1427">
        <f t="shared" ca="1" si="132"/>
        <v>0</v>
      </c>
      <c r="D1427">
        <f t="shared" ca="1" si="133"/>
        <v>0</v>
      </c>
      <c r="E1427">
        <f ca="1">IF($B1427&lt;VLOOKUP(E$6&amp;" Equity",Param,4,0),"",IFERROR(VLOOKUP($B1427,OFFSET(Input!$A$1,0,MATCH(Index!E$6&amp;" Equity",Input!$1:$1,0)-1,10000,2),2,0),E1426))</f>
        <v>97.79</v>
      </c>
      <c r="F1427" s="33">
        <v>91.77</v>
      </c>
      <c r="H1427">
        <f ca="1">IFERROR(VLOOKUP($B1427,OFFSET(Input!$A$1,0,MATCH(Index!H$6,Input!$1:$1,0)-1,10000,2),2,0),0)</f>
        <v>0</v>
      </c>
      <c r="I1427">
        <f ca="1">IFERROR(VLOOKUP($B1427,OFFSET(Input!$A$1,0,MATCH(Index!I$6,Input!$1:$1,0)-1,10000,2),2,0),0)</f>
        <v>0</v>
      </c>
      <c r="K1427">
        <f t="shared" ca="1" si="134"/>
        <v>70.375189164422437</v>
      </c>
      <c r="L1427" s="30">
        <f t="shared" ca="1" si="135"/>
        <v>79.359535267023674</v>
      </c>
      <c r="N1427">
        <f t="shared" ca="1" si="136"/>
        <v>-1.1994451584416071E-2</v>
      </c>
      <c r="O1427">
        <f t="shared" ca="1" si="137"/>
        <v>4.1493835468113969E-3</v>
      </c>
      <c r="AE1427">
        <f ca="1">VLOOKUP($B1427,OFFSET(Input!$A$1,0,MATCH(Index!AE$6&amp;" Index",Input!$1:$1,0)-1,10000,2),2,0)</f>
        <v>19.55</v>
      </c>
    </row>
    <row r="1428" spans="2:31" x14ac:dyDescent="0.25">
      <c r="B1428" s="2">
        <v>39595</v>
      </c>
      <c r="C1428">
        <f t="shared" ca="1" si="132"/>
        <v>0</v>
      </c>
      <c r="D1428">
        <f t="shared" ca="1" si="133"/>
        <v>0</v>
      </c>
      <c r="E1428">
        <f ca="1">IF($B1428&lt;VLOOKUP(E$6&amp;" Equity",Param,4,0),"",IFERROR(VLOOKUP($B1428,OFFSET(Input!$A$1,0,MATCH(Index!E$6&amp;" Equity",Input!$1:$1,0)-1,10000,2),2,0),E1427))</f>
        <v>97.83</v>
      </c>
      <c r="F1428" s="33">
        <v>91.15</v>
      </c>
      <c r="H1428">
        <f ca="1">IFERROR(VLOOKUP($B1428,OFFSET(Input!$A$1,0,MATCH(Index!H$6,Input!$1:$1,0)-1,10000,2),2,0),0)</f>
        <v>0</v>
      </c>
      <c r="I1428">
        <f ca="1">IFERROR(VLOOKUP($B1428,OFFSET(Input!$A$1,0,MATCH(Index!I$6,Input!$1:$1,0)-1,10000,2),2,0),0)</f>
        <v>0</v>
      </c>
      <c r="K1428">
        <f t="shared" ca="1" si="134"/>
        <v>70.403975416253672</v>
      </c>
      <c r="L1428" s="30">
        <f t="shared" ca="1" si="135"/>
        <v>78.82338062100041</v>
      </c>
      <c r="N1428">
        <f t="shared" ca="1" si="136"/>
        <v>4.0895614515373184E-4</v>
      </c>
      <c r="O1428">
        <f t="shared" ca="1" si="137"/>
        <v>-6.7789457062497928E-3</v>
      </c>
      <c r="AE1428">
        <f ca="1">VLOOKUP($B1428,OFFSET(Input!$A$1,0,MATCH(Index!AE$6&amp;" Index",Input!$1:$1,0)-1,10000,2),2,0)</f>
        <v>19.64</v>
      </c>
    </row>
    <row r="1429" spans="2:31" x14ac:dyDescent="0.25">
      <c r="B1429" s="2">
        <v>39596</v>
      </c>
      <c r="C1429">
        <f t="shared" ca="1" si="132"/>
        <v>0</v>
      </c>
      <c r="D1429">
        <f t="shared" ca="1" si="133"/>
        <v>0</v>
      </c>
      <c r="E1429">
        <f ca="1">IF($B1429&lt;VLOOKUP(E$6&amp;" Equity",Param,4,0),"",IFERROR(VLOOKUP($B1429,OFFSET(Input!$A$1,0,MATCH(Index!E$6&amp;" Equity",Input!$1:$1,0)-1,10000,2),2,0),E1428))</f>
        <v>98.09</v>
      </c>
      <c r="F1429" s="33">
        <v>90.33</v>
      </c>
      <c r="H1429">
        <f ca="1">IFERROR(VLOOKUP($B1429,OFFSET(Input!$A$1,0,MATCH(Index!H$6,Input!$1:$1,0)-1,10000,2),2,0),0)</f>
        <v>0</v>
      </c>
      <c r="I1429">
        <f ca="1">IFERROR(VLOOKUP($B1429,OFFSET(Input!$A$1,0,MATCH(Index!I$6,Input!$1:$1,0)-1,10000,2),2,0),0)</f>
        <v>0</v>
      </c>
      <c r="K1429">
        <f t="shared" ca="1" si="134"/>
        <v>70.591086053156729</v>
      </c>
      <c r="L1429" s="30">
        <f t="shared" ca="1" si="135"/>
        <v>78.114272863356732</v>
      </c>
      <c r="N1429">
        <f t="shared" ca="1" si="136"/>
        <v>2.6541461068868731E-3</v>
      </c>
      <c r="O1429">
        <f t="shared" ca="1" si="137"/>
        <v>-9.0368699629200105E-3</v>
      </c>
      <c r="AE1429">
        <f ca="1">VLOOKUP($B1429,OFFSET(Input!$A$1,0,MATCH(Index!AE$6&amp;" Index",Input!$1:$1,0)-1,10000,2),2,0)</f>
        <v>19.07</v>
      </c>
    </row>
    <row r="1430" spans="2:31" x14ac:dyDescent="0.25">
      <c r="B1430" s="2">
        <v>39597</v>
      </c>
      <c r="C1430">
        <f t="shared" ca="1" si="132"/>
        <v>0</v>
      </c>
      <c r="D1430">
        <f t="shared" ca="1" si="133"/>
        <v>0</v>
      </c>
      <c r="E1430">
        <f ca="1">IF($B1430&lt;VLOOKUP(E$6&amp;" Equity",Param,4,0),"",IFERROR(VLOOKUP($B1430,OFFSET(Input!$A$1,0,MATCH(Index!E$6&amp;" Equity",Input!$1:$1,0)-1,10000,2),2,0),E1429))</f>
        <v>98.24</v>
      </c>
      <c r="F1430" s="33">
        <v>89.69</v>
      </c>
      <c r="H1430">
        <f ca="1">IFERROR(VLOOKUP($B1430,OFFSET(Input!$A$1,0,MATCH(Index!H$6,Input!$1:$1,0)-1,10000,2),2,0),0)</f>
        <v>0</v>
      </c>
      <c r="I1430">
        <f ca="1">IFERROR(VLOOKUP($B1430,OFFSET(Input!$A$1,0,MATCH(Index!I$6,Input!$1:$1,0)-1,10000,2),2,0),0)</f>
        <v>0</v>
      </c>
      <c r="K1430">
        <f t="shared" ca="1" si="134"/>
        <v>70.699034497523868</v>
      </c>
      <c r="L1430" s="30">
        <f t="shared" ca="1" si="135"/>
        <v>77.560822906171424</v>
      </c>
      <c r="N1430">
        <f t="shared" ca="1" si="136"/>
        <v>1.5280398226079548E-3</v>
      </c>
      <c r="O1430">
        <f t="shared" ca="1" si="137"/>
        <v>-7.110351031840479E-3</v>
      </c>
      <c r="AE1430">
        <f ca="1">VLOOKUP($B1430,OFFSET(Input!$A$1,0,MATCH(Index!AE$6&amp;" Index",Input!$1:$1,0)-1,10000,2),2,0)</f>
        <v>18.14</v>
      </c>
    </row>
    <row r="1431" spans="2:31" x14ac:dyDescent="0.25">
      <c r="B1431" s="2">
        <v>39598</v>
      </c>
      <c r="C1431">
        <f t="shared" ca="1" si="132"/>
        <v>0</v>
      </c>
      <c r="D1431">
        <f t="shared" ca="1" si="133"/>
        <v>0</v>
      </c>
      <c r="E1431">
        <f ca="1">IF($B1431&lt;VLOOKUP(E$6&amp;" Equity",Param,4,0),"",IFERROR(VLOOKUP($B1431,OFFSET(Input!$A$1,0,MATCH(Index!E$6&amp;" Equity",Input!$1:$1,0)-1,10000,2),2,0),E1430))</f>
        <v>98.2</v>
      </c>
      <c r="F1431" s="33">
        <v>90.28</v>
      </c>
      <c r="H1431">
        <f ca="1">IFERROR(VLOOKUP($B1431,OFFSET(Input!$A$1,0,MATCH(Index!H$6,Input!$1:$1,0)-1,10000,2),2,0),0)</f>
        <v>0</v>
      </c>
      <c r="I1431">
        <f ca="1">IFERROR(VLOOKUP($B1431,OFFSET(Input!$A$1,0,MATCH(Index!I$6,Input!$1:$1,0)-1,10000,2),2,0),0)</f>
        <v>0</v>
      </c>
      <c r="K1431">
        <f t="shared" ca="1" si="134"/>
        <v>70.670248245692633</v>
      </c>
      <c r="L1431" s="30">
        <f t="shared" ca="1" si="135"/>
        <v>78.071034585451628</v>
      </c>
      <c r="N1431">
        <f t="shared" ca="1" si="136"/>
        <v>-4.0724903841207315E-4</v>
      </c>
      <c r="O1431">
        <f t="shared" ca="1" si="137"/>
        <v>6.5566718194233391E-3</v>
      </c>
      <c r="AE1431">
        <f ca="1">VLOOKUP($B1431,OFFSET(Input!$A$1,0,MATCH(Index!AE$6&amp;" Index",Input!$1:$1,0)-1,10000,2),2,0)</f>
        <v>17.829999999999998</v>
      </c>
    </row>
    <row r="1432" spans="2:31" x14ac:dyDescent="0.25">
      <c r="B1432" s="2">
        <v>39601</v>
      </c>
      <c r="C1432">
        <f t="shared" ca="1" si="132"/>
        <v>1</v>
      </c>
      <c r="D1432">
        <f t="shared" ca="1" si="133"/>
        <v>0</v>
      </c>
      <c r="E1432">
        <f ca="1">IF($B1432&lt;VLOOKUP(E$6&amp;" Equity",Param,4,0),"",IFERROR(VLOOKUP($B1432,OFFSET(Input!$A$1,0,MATCH(Index!E$6&amp;" Equity",Input!$1:$1,0)-1,10000,2),2,0),E1431))</f>
        <v>96.77</v>
      </c>
      <c r="F1432" s="33">
        <v>90.32</v>
      </c>
      <c r="H1432">
        <f ca="1">IFERROR(VLOOKUP($B1432,OFFSET(Input!$A$1,0,MATCH(Index!H$6,Input!$1:$1,0)-1,10000,2),2,0),0)</f>
        <v>0.63414599999999999</v>
      </c>
      <c r="I1432">
        <f ca="1">IFERROR(VLOOKUP($B1432,OFFSET(Input!$A$1,0,MATCH(Index!I$6,Input!$1:$1,0)-1,10000,2),2,0),0)</f>
        <v>0.32663300000000001</v>
      </c>
      <c r="K1432">
        <f t="shared" ca="1" si="134"/>
        <v>70.097506904070158</v>
      </c>
      <c r="L1432" s="30">
        <f t="shared" ca="1" si="135"/>
        <v>78.388086176315255</v>
      </c>
      <c r="N1432">
        <f t="shared" ca="1" si="136"/>
        <v>-8.1374388827555339E-3</v>
      </c>
      <c r="O1432">
        <f t="shared" ca="1" si="137"/>
        <v>4.0528417045692751E-3</v>
      </c>
      <c r="AE1432">
        <f ca="1">VLOOKUP($B1432,OFFSET(Input!$A$1,0,MATCH(Index!AE$6&amp;" Index",Input!$1:$1,0)-1,10000,2),2,0)</f>
        <v>19.829999999999998</v>
      </c>
    </row>
    <row r="1433" spans="2:31" x14ac:dyDescent="0.25">
      <c r="B1433" s="2">
        <v>39602</v>
      </c>
      <c r="C1433">
        <f t="shared" ca="1" si="132"/>
        <v>0</v>
      </c>
      <c r="D1433">
        <f t="shared" ca="1" si="133"/>
        <v>1</v>
      </c>
      <c r="E1433">
        <f ca="1">IF($B1433&lt;VLOOKUP(E$6&amp;" Equity",Param,4,0),"",IFERROR(VLOOKUP($B1433,OFFSET(Input!$A$1,0,MATCH(Index!E$6&amp;" Equity",Input!$1:$1,0)-1,10000,2),2,0),E1432))</f>
        <v>96.84</v>
      </c>
      <c r="F1433" s="33">
        <v>90.95</v>
      </c>
      <c r="H1433">
        <f ca="1">IFERROR(VLOOKUP($B1433,OFFSET(Input!$A$1,0,MATCH(Index!H$6,Input!$1:$1,0)-1,10000,2),2,0),0)</f>
        <v>0</v>
      </c>
      <c r="I1433">
        <f ca="1">IFERROR(VLOOKUP($B1433,OFFSET(Input!$A$1,0,MATCH(Index!I$6,Input!$1:$1,0)-1,10000,2),2,0),0)</f>
        <v>0</v>
      </c>
      <c r="K1433">
        <f t="shared" ca="1" si="134"/>
        <v>70.148212964660075</v>
      </c>
      <c r="L1433" s="30">
        <f t="shared" ca="1" si="135"/>
        <v>78.934858699467156</v>
      </c>
      <c r="N1433">
        <f t="shared" ca="1" si="136"/>
        <v>7.2310317700674423E-4</v>
      </c>
      <c r="O1433">
        <f t="shared" ca="1" si="137"/>
        <v>6.9509851227247963E-3</v>
      </c>
      <c r="AE1433">
        <f ca="1">VLOOKUP($B1433,OFFSET(Input!$A$1,0,MATCH(Index!AE$6&amp;" Index",Input!$1:$1,0)-1,10000,2),2,0)</f>
        <v>20.239999999999998</v>
      </c>
    </row>
    <row r="1434" spans="2:31" x14ac:dyDescent="0.25">
      <c r="B1434" s="2">
        <v>39603</v>
      </c>
      <c r="C1434">
        <f t="shared" ca="1" si="132"/>
        <v>0</v>
      </c>
      <c r="D1434">
        <f t="shared" ca="1" si="133"/>
        <v>2</v>
      </c>
      <c r="E1434">
        <f ca="1">IF($B1434&lt;VLOOKUP(E$6&amp;" Equity",Param,4,0),"",IFERROR(VLOOKUP($B1434,OFFSET(Input!$A$1,0,MATCH(Index!E$6&amp;" Equity",Input!$1:$1,0)-1,10000,2),2,0),E1433))</f>
        <v>96.7</v>
      </c>
      <c r="F1434" s="33">
        <v>90.14</v>
      </c>
      <c r="H1434">
        <f ca="1">IFERROR(VLOOKUP($B1434,OFFSET(Input!$A$1,0,MATCH(Index!H$6,Input!$1:$1,0)-1,10000,2),2,0),0)</f>
        <v>0</v>
      </c>
      <c r="I1434">
        <f ca="1">IFERROR(VLOOKUP($B1434,OFFSET(Input!$A$1,0,MATCH(Index!I$6,Input!$1:$1,0)-1,10000,2),2,0),0)</f>
        <v>0</v>
      </c>
      <c r="K1434">
        <f t="shared" ca="1" si="134"/>
        <v>70.04680084348027</v>
      </c>
      <c r="L1434" s="30">
        <f t="shared" ca="1" si="135"/>
        <v>78.23186545541472</v>
      </c>
      <c r="N1434">
        <f t="shared" ca="1" si="136"/>
        <v>-1.4467296106090719E-3</v>
      </c>
      <c r="O1434">
        <f t="shared" ca="1" si="137"/>
        <v>-8.9458877016291658E-3</v>
      </c>
      <c r="AE1434">
        <f ca="1">VLOOKUP($B1434,OFFSET(Input!$A$1,0,MATCH(Index!AE$6&amp;" Index",Input!$1:$1,0)-1,10000,2),2,0)</f>
        <v>20.8</v>
      </c>
    </row>
    <row r="1435" spans="2:31" x14ac:dyDescent="0.25">
      <c r="B1435" s="2">
        <v>39604</v>
      </c>
      <c r="C1435">
        <f t="shared" ca="1" si="132"/>
        <v>0</v>
      </c>
      <c r="D1435">
        <f t="shared" ca="1" si="133"/>
        <v>3</v>
      </c>
      <c r="E1435">
        <f ca="1">IF($B1435&lt;VLOOKUP(E$6&amp;" Equity",Param,4,0),"",IFERROR(VLOOKUP($B1435,OFFSET(Input!$A$1,0,MATCH(Index!E$6&amp;" Equity",Input!$1:$1,0)-1,10000,2),2,0),E1434))</f>
        <v>97.19</v>
      </c>
      <c r="F1435" s="33">
        <v>89.6</v>
      </c>
      <c r="H1435">
        <f ca="1">IFERROR(VLOOKUP($B1435,OFFSET(Input!$A$1,0,MATCH(Index!H$6,Input!$1:$1,0)-1,10000,2),2,0),0)</f>
        <v>0</v>
      </c>
      <c r="I1435">
        <f ca="1">IFERROR(VLOOKUP($B1435,OFFSET(Input!$A$1,0,MATCH(Index!I$6,Input!$1:$1,0)-1,10000,2),2,0),0)</f>
        <v>0</v>
      </c>
      <c r="K1435">
        <f t="shared" ca="1" si="134"/>
        <v>70.401743267609589</v>
      </c>
      <c r="L1435" s="30">
        <f t="shared" ca="1" si="135"/>
        <v>77.763203292713087</v>
      </c>
      <c r="N1435">
        <f t="shared" ca="1" si="136"/>
        <v>5.0544230561305088E-3</v>
      </c>
      <c r="O1435">
        <f t="shared" ca="1" si="137"/>
        <v>-6.0086972816176549E-3</v>
      </c>
      <c r="AE1435">
        <f ca="1">VLOOKUP($B1435,OFFSET(Input!$A$1,0,MATCH(Index!AE$6&amp;" Index",Input!$1:$1,0)-1,10000,2),2,0)</f>
        <v>18.63</v>
      </c>
    </row>
    <row r="1436" spans="2:31" x14ac:dyDescent="0.25">
      <c r="B1436" s="2">
        <v>39605</v>
      </c>
      <c r="C1436">
        <f t="shared" ca="1" si="132"/>
        <v>0</v>
      </c>
      <c r="D1436">
        <f t="shared" ca="1" si="133"/>
        <v>4</v>
      </c>
      <c r="E1436">
        <f ca="1">IF($B1436&lt;VLOOKUP(E$6&amp;" Equity",Param,4,0),"",IFERROR(VLOOKUP($B1436,OFFSET(Input!$A$1,0,MATCH(Index!E$6&amp;" Equity",Input!$1:$1,0)-1,10000,2),2,0),E1435))</f>
        <v>96.86</v>
      </c>
      <c r="F1436" s="33">
        <v>90.76</v>
      </c>
      <c r="H1436">
        <f ca="1">IFERROR(VLOOKUP($B1436,OFFSET(Input!$A$1,0,MATCH(Index!H$6,Input!$1:$1,0)-1,10000,2),2,0),0)</f>
        <v>0</v>
      </c>
      <c r="I1436">
        <f ca="1">IFERROR(VLOOKUP($B1436,OFFSET(Input!$A$1,0,MATCH(Index!I$6,Input!$1:$1,0)-1,10000,2),2,0),0)</f>
        <v>0</v>
      </c>
      <c r="K1436">
        <f t="shared" ca="1" si="134"/>
        <v>70.162700410542911</v>
      </c>
      <c r="L1436" s="30">
        <f t="shared" ca="1" si="135"/>
        <v>78.769959049627687</v>
      </c>
      <c r="N1436">
        <f t="shared" ca="1" si="136"/>
        <v>-3.4011885402961029E-3</v>
      </c>
      <c r="O1436">
        <f t="shared" ca="1" si="137"/>
        <v>1.286333993075631E-2</v>
      </c>
      <c r="AE1436">
        <f ca="1">VLOOKUP($B1436,OFFSET(Input!$A$1,0,MATCH(Index!AE$6&amp;" Index",Input!$1:$1,0)-1,10000,2),2,0)</f>
        <v>23.56</v>
      </c>
    </row>
    <row r="1437" spans="2:31" x14ac:dyDescent="0.25">
      <c r="B1437" s="2">
        <v>39608</v>
      </c>
      <c r="C1437">
        <f t="shared" ca="1" si="132"/>
        <v>0</v>
      </c>
      <c r="D1437">
        <f t="shared" ca="1" si="133"/>
        <v>5</v>
      </c>
      <c r="E1437">
        <f ca="1">IF($B1437&lt;VLOOKUP(E$6&amp;" Equity",Param,4,0),"",IFERROR(VLOOKUP($B1437,OFFSET(Input!$A$1,0,MATCH(Index!E$6&amp;" Equity",Input!$1:$1,0)-1,10000,2),2,0),E1436))</f>
        <v>97.18</v>
      </c>
      <c r="F1437" s="33">
        <v>90.76</v>
      </c>
      <c r="H1437">
        <f ca="1">IFERROR(VLOOKUP($B1437,OFFSET(Input!$A$1,0,MATCH(Index!H$6,Input!$1:$1,0)-1,10000,2),2,0),0)</f>
        <v>0</v>
      </c>
      <c r="I1437">
        <f ca="1">IFERROR(VLOOKUP($B1437,OFFSET(Input!$A$1,0,MATCH(Index!I$6,Input!$1:$1,0)-1,10000,2),2,0),0)</f>
        <v>0</v>
      </c>
      <c r="K1437">
        <f t="shared" ca="1" si="134"/>
        <v>70.394499544668193</v>
      </c>
      <c r="L1437" s="30">
        <f t="shared" ca="1" si="135"/>
        <v>78.769959049627687</v>
      </c>
      <c r="N1437">
        <f t="shared" ca="1" si="136"/>
        <v>3.2982920026739982E-3</v>
      </c>
      <c r="O1437">
        <f t="shared" ca="1" si="137"/>
        <v>0</v>
      </c>
      <c r="AE1437">
        <f ca="1">VLOOKUP($B1437,OFFSET(Input!$A$1,0,MATCH(Index!AE$6&amp;" Index",Input!$1:$1,0)-1,10000,2),2,0)</f>
        <v>23.12</v>
      </c>
    </row>
    <row r="1438" spans="2:31" x14ac:dyDescent="0.25">
      <c r="B1438" s="2">
        <v>39609</v>
      </c>
      <c r="C1438">
        <f t="shared" ca="1" si="132"/>
        <v>0</v>
      </c>
      <c r="D1438">
        <f t="shared" ca="1" si="133"/>
        <v>0</v>
      </c>
      <c r="E1438">
        <f ca="1">IF($B1438&lt;VLOOKUP(E$6&amp;" Equity",Param,4,0),"",IFERROR(VLOOKUP($B1438,OFFSET(Input!$A$1,0,MATCH(Index!E$6&amp;" Equity",Input!$1:$1,0)-1,10000,2),2,0),E1437))</f>
        <v>97.23</v>
      </c>
      <c r="F1438" s="33">
        <v>90.17</v>
      </c>
      <c r="H1438">
        <f ca="1">IFERROR(VLOOKUP($B1438,OFFSET(Input!$A$1,0,MATCH(Index!H$6,Input!$1:$1,0)-1,10000,2),2,0),0)</f>
        <v>0</v>
      </c>
      <c r="I1438">
        <f ca="1">IFERROR(VLOOKUP($B1438,OFFSET(Input!$A$1,0,MATCH(Index!I$6,Input!$1:$1,0)-1,10000,2),2,0),0)</f>
        <v>0</v>
      </c>
      <c r="K1438">
        <f t="shared" ca="1" si="134"/>
        <v>70.43071815937526</v>
      </c>
      <c r="L1438" s="30">
        <f t="shared" ca="1" si="135"/>
        <v>78.257902242231467</v>
      </c>
      <c r="N1438">
        <f t="shared" ca="1" si="136"/>
        <v>5.1437684380876221E-4</v>
      </c>
      <c r="O1438">
        <f t="shared" ca="1" si="137"/>
        <v>-6.5218823998257278E-3</v>
      </c>
      <c r="AE1438">
        <f ca="1">VLOOKUP($B1438,OFFSET(Input!$A$1,0,MATCH(Index!AE$6&amp;" Index",Input!$1:$1,0)-1,10000,2),2,0)</f>
        <v>23.18</v>
      </c>
    </row>
    <row r="1439" spans="2:31" x14ac:dyDescent="0.25">
      <c r="B1439" s="2">
        <v>39610</v>
      </c>
      <c r="C1439">
        <f t="shared" ca="1" si="132"/>
        <v>0</v>
      </c>
      <c r="D1439">
        <f t="shared" ca="1" si="133"/>
        <v>0</v>
      </c>
      <c r="E1439">
        <f ca="1">IF($B1439&lt;VLOOKUP(E$6&amp;" Equity",Param,4,0),"",IFERROR(VLOOKUP($B1439,OFFSET(Input!$A$1,0,MATCH(Index!E$6&amp;" Equity",Input!$1:$1,0)-1,10000,2),2,0),E1438))</f>
        <v>97.01</v>
      </c>
      <c r="F1439" s="33">
        <v>89.97</v>
      </c>
      <c r="H1439">
        <f ca="1">IFERROR(VLOOKUP($B1439,OFFSET(Input!$A$1,0,MATCH(Index!H$6,Input!$1:$1,0)-1,10000,2),2,0),0)</f>
        <v>0</v>
      </c>
      <c r="I1439">
        <f ca="1">IFERROR(VLOOKUP($B1439,OFFSET(Input!$A$1,0,MATCH(Index!I$6,Input!$1:$1,0)-1,10000,2),2,0),0)</f>
        <v>0</v>
      </c>
      <c r="K1439">
        <f t="shared" ca="1" si="134"/>
        <v>70.271356254664141</v>
      </c>
      <c r="L1439" s="30">
        <f t="shared" ca="1" si="135"/>
        <v>78.084323663453091</v>
      </c>
      <c r="N1439">
        <f t="shared" ca="1" si="136"/>
        <v>-2.2652398483734289E-3</v>
      </c>
      <c r="O1439">
        <f t="shared" ca="1" si="137"/>
        <v>-2.2204960827878653E-3</v>
      </c>
      <c r="AE1439">
        <f ca="1">VLOOKUP($B1439,OFFSET(Input!$A$1,0,MATCH(Index!AE$6&amp;" Index",Input!$1:$1,0)-1,10000,2),2,0)</f>
        <v>24.12</v>
      </c>
    </row>
    <row r="1440" spans="2:31" x14ac:dyDescent="0.25">
      <c r="B1440" s="2">
        <v>39611</v>
      </c>
      <c r="C1440">
        <f t="shared" ca="1" si="132"/>
        <v>0</v>
      </c>
      <c r="D1440">
        <f t="shared" ca="1" si="133"/>
        <v>0</v>
      </c>
      <c r="E1440">
        <f ca="1">IF($B1440&lt;VLOOKUP(E$6&amp;" Equity",Param,4,0),"",IFERROR(VLOOKUP($B1440,OFFSET(Input!$A$1,0,MATCH(Index!E$6&amp;" Equity",Input!$1:$1,0)-1,10000,2),2,0),E1439))</f>
        <v>96.92</v>
      </c>
      <c r="F1440" s="33">
        <v>89.06</v>
      </c>
      <c r="H1440">
        <f ca="1">IFERROR(VLOOKUP($B1440,OFFSET(Input!$A$1,0,MATCH(Index!H$6,Input!$1:$1,0)-1,10000,2),2,0),0)</f>
        <v>0</v>
      </c>
      <c r="I1440">
        <f ca="1">IFERROR(VLOOKUP($B1440,OFFSET(Input!$A$1,0,MATCH(Index!I$6,Input!$1:$1,0)-1,10000,2),2,0),0)</f>
        <v>0</v>
      </c>
      <c r="K1440">
        <f t="shared" ca="1" si="134"/>
        <v>70.206162748191403</v>
      </c>
      <c r="L1440" s="30">
        <f t="shared" ca="1" si="135"/>
        <v>77.294541130011467</v>
      </c>
      <c r="N1440">
        <f t="shared" ca="1" si="136"/>
        <v>-9.2817002486724723E-4</v>
      </c>
      <c r="O1440">
        <f t="shared" ca="1" si="137"/>
        <v>-1.0165981535471214E-2</v>
      </c>
      <c r="AE1440">
        <f ca="1">VLOOKUP($B1440,OFFSET(Input!$A$1,0,MATCH(Index!AE$6&amp;" Index",Input!$1:$1,0)-1,10000,2),2,0)</f>
        <v>23.33</v>
      </c>
    </row>
    <row r="1441" spans="2:31" x14ac:dyDescent="0.25">
      <c r="B1441" s="2">
        <v>39612</v>
      </c>
      <c r="C1441">
        <f t="shared" ca="1" si="132"/>
        <v>0</v>
      </c>
      <c r="D1441">
        <f t="shared" ca="1" si="133"/>
        <v>0</v>
      </c>
      <c r="E1441">
        <f ca="1">IF($B1441&lt;VLOOKUP(E$6&amp;" Equity",Param,4,0),"",IFERROR(VLOOKUP($B1441,OFFSET(Input!$A$1,0,MATCH(Index!E$6&amp;" Equity",Input!$1:$1,0)-1,10000,2),2,0),E1440))</f>
        <v>96.92</v>
      </c>
      <c r="F1441" s="33">
        <v>88.87</v>
      </c>
      <c r="H1441">
        <f ca="1">IFERROR(VLOOKUP($B1441,OFFSET(Input!$A$1,0,MATCH(Index!H$6,Input!$1:$1,0)-1,10000,2),2,0),0)</f>
        <v>0</v>
      </c>
      <c r="I1441">
        <f ca="1">IFERROR(VLOOKUP($B1441,OFFSET(Input!$A$1,0,MATCH(Index!I$6,Input!$1:$1,0)-1,10000,2),2,0),0)</f>
        <v>0</v>
      </c>
      <c r="K1441">
        <f t="shared" ca="1" si="134"/>
        <v>70.206162748191403</v>
      </c>
      <c r="L1441" s="30">
        <f t="shared" ca="1" si="135"/>
        <v>77.129641480172012</v>
      </c>
      <c r="N1441">
        <f t="shared" ca="1" si="136"/>
        <v>0</v>
      </c>
      <c r="O1441">
        <f t="shared" ca="1" si="137"/>
        <v>-2.1356721431724079E-3</v>
      </c>
      <c r="AE1441">
        <f ca="1">VLOOKUP($B1441,OFFSET(Input!$A$1,0,MATCH(Index!AE$6&amp;" Index",Input!$1:$1,0)-1,10000,2),2,0)</f>
        <v>21.22</v>
      </c>
    </row>
    <row r="1442" spans="2:31" x14ac:dyDescent="0.25">
      <c r="B1442" s="2">
        <v>39615</v>
      </c>
      <c r="C1442">
        <f t="shared" ca="1" si="132"/>
        <v>0</v>
      </c>
      <c r="D1442">
        <f t="shared" ca="1" si="133"/>
        <v>0</v>
      </c>
      <c r="E1442">
        <f ca="1">IF($B1442&lt;VLOOKUP(E$6&amp;" Equity",Param,4,0),"",IFERROR(VLOOKUP($B1442,OFFSET(Input!$A$1,0,MATCH(Index!E$6&amp;" Equity",Input!$1:$1,0)-1,10000,2),2,0),E1441))</f>
        <v>96.15</v>
      </c>
      <c r="F1442" s="33">
        <v>88.91</v>
      </c>
      <c r="H1442">
        <f ca="1">IFERROR(VLOOKUP($B1442,OFFSET(Input!$A$1,0,MATCH(Index!H$6,Input!$1:$1,0)-1,10000,2),2,0),0)</f>
        <v>0</v>
      </c>
      <c r="I1442">
        <f ca="1">IFERROR(VLOOKUP($B1442,OFFSET(Input!$A$1,0,MATCH(Index!I$6,Input!$1:$1,0)-1,10000,2),2,0),0)</f>
        <v>0</v>
      </c>
      <c r="K1442">
        <f t="shared" ca="1" si="134"/>
        <v>69.648396081702472</v>
      </c>
      <c r="L1442" s="30">
        <f t="shared" ca="1" si="135"/>
        <v>77.164357195927693</v>
      </c>
      <c r="N1442">
        <f t="shared" ca="1" si="136"/>
        <v>-7.9764239135361893E-3</v>
      </c>
      <c r="O1442">
        <f t="shared" ca="1" si="137"/>
        <v>4.4999438266375637E-4</v>
      </c>
      <c r="AE1442">
        <f ca="1">VLOOKUP($B1442,OFFSET(Input!$A$1,0,MATCH(Index!AE$6&amp;" Index",Input!$1:$1,0)-1,10000,2),2,0)</f>
        <v>20.95</v>
      </c>
    </row>
    <row r="1443" spans="2:31" x14ac:dyDescent="0.25">
      <c r="B1443" s="2">
        <v>39616</v>
      </c>
      <c r="C1443">
        <f t="shared" ca="1" si="132"/>
        <v>0</v>
      </c>
      <c r="D1443">
        <f t="shared" ca="1" si="133"/>
        <v>0</v>
      </c>
      <c r="E1443">
        <f ca="1">IF($B1443&lt;VLOOKUP(E$6&amp;" Equity",Param,4,0),"",IFERROR(VLOOKUP($B1443,OFFSET(Input!$A$1,0,MATCH(Index!E$6&amp;" Equity",Input!$1:$1,0)-1,10000,2),2,0),E1442))</f>
        <v>96.15</v>
      </c>
      <c r="F1443" s="33">
        <v>89.07</v>
      </c>
      <c r="H1443">
        <f ca="1">IFERROR(VLOOKUP($B1443,OFFSET(Input!$A$1,0,MATCH(Index!H$6,Input!$1:$1,0)-1,10000,2),2,0),0)</f>
        <v>0</v>
      </c>
      <c r="I1443">
        <f ca="1">IFERROR(VLOOKUP($B1443,OFFSET(Input!$A$1,0,MATCH(Index!I$6,Input!$1:$1,0)-1,10000,2),2,0),0)</f>
        <v>0</v>
      </c>
      <c r="K1443">
        <f t="shared" ca="1" si="134"/>
        <v>69.648396081702472</v>
      </c>
      <c r="L1443" s="30">
        <f t="shared" ca="1" si="135"/>
        <v>77.303220058950401</v>
      </c>
      <c r="N1443">
        <f t="shared" ca="1" si="136"/>
        <v>0</v>
      </c>
      <c r="O1443">
        <f t="shared" ca="1" si="137"/>
        <v>1.7979553107305751E-3</v>
      </c>
      <c r="AE1443">
        <f ca="1">VLOOKUP($B1443,OFFSET(Input!$A$1,0,MATCH(Index!AE$6&amp;" Index",Input!$1:$1,0)-1,10000,2),2,0)</f>
        <v>21.13</v>
      </c>
    </row>
    <row r="1444" spans="2:31" x14ac:dyDescent="0.25">
      <c r="B1444" s="2">
        <v>39617</v>
      </c>
      <c r="C1444">
        <f t="shared" ca="1" si="132"/>
        <v>0</v>
      </c>
      <c r="D1444">
        <f t="shared" ca="1" si="133"/>
        <v>0</v>
      </c>
      <c r="E1444">
        <f ca="1">IF($B1444&lt;VLOOKUP(E$6&amp;" Equity",Param,4,0),"",IFERROR(VLOOKUP($B1444,OFFSET(Input!$A$1,0,MATCH(Index!E$6&amp;" Equity",Input!$1:$1,0)-1,10000,2),2,0),E1443))</f>
        <v>96.05</v>
      </c>
      <c r="F1444" s="33">
        <v>89.82</v>
      </c>
      <c r="H1444">
        <f ca="1">IFERROR(VLOOKUP($B1444,OFFSET(Input!$A$1,0,MATCH(Index!H$6,Input!$1:$1,0)-1,10000,2),2,0),0)</f>
        <v>0</v>
      </c>
      <c r="I1444">
        <f ca="1">IFERROR(VLOOKUP($B1444,OFFSET(Input!$A$1,0,MATCH(Index!I$6,Input!$1:$1,0)-1,10000,2),2,0),0)</f>
        <v>0</v>
      </c>
      <c r="K1444">
        <f t="shared" ca="1" si="134"/>
        <v>69.575958852288323</v>
      </c>
      <c r="L1444" s="30">
        <f t="shared" ca="1" si="135"/>
        <v>77.954139729369317</v>
      </c>
      <c r="N1444">
        <f t="shared" ca="1" si="136"/>
        <v>-1.0405828202230594E-3</v>
      </c>
      <c r="O1444">
        <f t="shared" ca="1" si="137"/>
        <v>8.3850902158137744E-3</v>
      </c>
      <c r="AE1444">
        <f ca="1">VLOOKUP($B1444,OFFSET(Input!$A$1,0,MATCH(Index!AE$6&amp;" Index",Input!$1:$1,0)-1,10000,2),2,0)</f>
        <v>22.24</v>
      </c>
    </row>
    <row r="1445" spans="2:31" x14ac:dyDescent="0.25">
      <c r="B1445" s="2">
        <v>39618</v>
      </c>
      <c r="C1445">
        <f t="shared" ca="1" si="132"/>
        <v>0</v>
      </c>
      <c r="D1445">
        <f t="shared" ca="1" si="133"/>
        <v>0</v>
      </c>
      <c r="E1445">
        <f ca="1">IF($B1445&lt;VLOOKUP(E$6&amp;" Equity",Param,4,0),"",IFERROR(VLOOKUP($B1445,OFFSET(Input!$A$1,0,MATCH(Index!E$6&amp;" Equity",Input!$1:$1,0)-1,10000,2),2,0),E1444))</f>
        <v>95.92</v>
      </c>
      <c r="F1445" s="33">
        <v>89.29</v>
      </c>
      <c r="H1445">
        <f ca="1">IFERROR(VLOOKUP($B1445,OFFSET(Input!$A$1,0,MATCH(Index!H$6,Input!$1:$1,0)-1,10000,2),2,0),0)</f>
        <v>0</v>
      </c>
      <c r="I1445">
        <f ca="1">IFERROR(VLOOKUP($B1445,OFFSET(Input!$A$1,0,MATCH(Index!I$6,Input!$1:$1,0)-1,10000,2),2,0),0)</f>
        <v>0</v>
      </c>
      <c r="K1445">
        <f t="shared" ca="1" si="134"/>
        <v>69.481790454049943</v>
      </c>
      <c r="L1445" s="30">
        <f t="shared" ca="1" si="135"/>
        <v>77.494156495606632</v>
      </c>
      <c r="N1445">
        <f t="shared" ca="1" si="136"/>
        <v>-1.3543784953067533E-3</v>
      </c>
      <c r="O1445">
        <f t="shared" ca="1" si="137"/>
        <v>-5.91816813046671E-3</v>
      </c>
      <c r="AE1445">
        <f ca="1">VLOOKUP($B1445,OFFSET(Input!$A$1,0,MATCH(Index!AE$6&amp;" Index",Input!$1:$1,0)-1,10000,2),2,0)</f>
        <v>21.58</v>
      </c>
    </row>
    <row r="1446" spans="2:31" x14ac:dyDescent="0.25">
      <c r="B1446" s="2">
        <v>39619</v>
      </c>
      <c r="C1446">
        <f t="shared" ca="1" si="132"/>
        <v>0</v>
      </c>
      <c r="D1446">
        <f t="shared" ca="1" si="133"/>
        <v>0</v>
      </c>
      <c r="E1446">
        <f ca="1">IF($B1446&lt;VLOOKUP(E$6&amp;" Equity",Param,4,0),"",IFERROR(VLOOKUP($B1446,OFFSET(Input!$A$1,0,MATCH(Index!E$6&amp;" Equity",Input!$1:$1,0)-1,10000,2),2,0),E1445))</f>
        <v>95.45</v>
      </c>
      <c r="F1446" s="33">
        <v>89.81</v>
      </c>
      <c r="H1446">
        <f ca="1">IFERROR(VLOOKUP($B1446,OFFSET(Input!$A$1,0,MATCH(Index!H$6,Input!$1:$1,0)-1,10000,2),2,0),0)</f>
        <v>0</v>
      </c>
      <c r="I1446">
        <f ca="1">IFERROR(VLOOKUP($B1446,OFFSET(Input!$A$1,0,MATCH(Index!I$6,Input!$1:$1,0)-1,10000,2),2,0),0)</f>
        <v>0</v>
      </c>
      <c r="K1446">
        <f t="shared" ca="1" si="134"/>
        <v>69.141335475803459</v>
      </c>
      <c r="L1446" s="30">
        <f t="shared" ca="1" si="135"/>
        <v>77.945460800430411</v>
      </c>
      <c r="N1446">
        <f t="shared" ca="1" si="136"/>
        <v>-4.911960547502035E-3</v>
      </c>
      <c r="O1446">
        <f t="shared" ca="1" si="137"/>
        <v>5.8068281537332267E-3</v>
      </c>
      <c r="AE1446">
        <f ca="1">VLOOKUP($B1446,OFFSET(Input!$A$1,0,MATCH(Index!AE$6&amp;" Index",Input!$1:$1,0)-1,10000,2),2,0)</f>
        <v>22.87</v>
      </c>
    </row>
    <row r="1447" spans="2:31" x14ac:dyDescent="0.25">
      <c r="B1447" s="2">
        <v>39622</v>
      </c>
      <c r="C1447">
        <f t="shared" ca="1" si="132"/>
        <v>0</v>
      </c>
      <c r="D1447">
        <f t="shared" ca="1" si="133"/>
        <v>0</v>
      </c>
      <c r="E1447">
        <f ca="1">IF($B1447&lt;VLOOKUP(E$6&amp;" Equity",Param,4,0),"",IFERROR(VLOOKUP($B1447,OFFSET(Input!$A$1,0,MATCH(Index!E$6&amp;" Equity",Input!$1:$1,0)-1,10000,2),2,0),E1446))</f>
        <v>95.19</v>
      </c>
      <c r="F1447" s="33">
        <v>90</v>
      </c>
      <c r="H1447">
        <f ca="1">IFERROR(VLOOKUP($B1447,OFFSET(Input!$A$1,0,MATCH(Index!H$6,Input!$1:$1,0)-1,10000,2),2,0),0)</f>
        <v>0</v>
      </c>
      <c r="I1447">
        <f ca="1">IFERROR(VLOOKUP($B1447,OFFSET(Input!$A$1,0,MATCH(Index!I$6,Input!$1:$1,0)-1,10000,2),2,0),0)</f>
        <v>0</v>
      </c>
      <c r="K1447">
        <f t="shared" ca="1" si="134"/>
        <v>68.952998679326669</v>
      </c>
      <c r="L1447" s="30">
        <f t="shared" ca="1" si="135"/>
        <v>78.110360450269866</v>
      </c>
      <c r="N1447">
        <f t="shared" ca="1" si="136"/>
        <v>-2.7276559085428098E-3</v>
      </c>
      <c r="O1447">
        <f t="shared" ca="1" si="137"/>
        <v>2.1133426474066125E-3</v>
      </c>
      <c r="AE1447">
        <f ca="1">VLOOKUP($B1447,OFFSET(Input!$A$1,0,MATCH(Index!AE$6&amp;" Index",Input!$1:$1,0)-1,10000,2),2,0)</f>
        <v>22.64</v>
      </c>
    </row>
    <row r="1448" spans="2:31" x14ac:dyDescent="0.25">
      <c r="B1448" s="2">
        <v>39623</v>
      </c>
      <c r="C1448">
        <f t="shared" ca="1" si="132"/>
        <v>0</v>
      </c>
      <c r="D1448">
        <f t="shared" ca="1" si="133"/>
        <v>0</v>
      </c>
      <c r="E1448">
        <f ca="1">IF($B1448&lt;VLOOKUP(E$6&amp;" Equity",Param,4,0),"",IFERROR(VLOOKUP($B1448,OFFSET(Input!$A$1,0,MATCH(Index!E$6&amp;" Equity",Input!$1:$1,0)-1,10000,2),2,0),E1447))</f>
        <v>94.76</v>
      </c>
      <c r="F1448" s="33">
        <v>90.57</v>
      </c>
      <c r="H1448">
        <f ca="1">IFERROR(VLOOKUP($B1448,OFFSET(Input!$A$1,0,MATCH(Index!H$6,Input!$1:$1,0)-1,10000,2),2,0),0)</f>
        <v>0</v>
      </c>
      <c r="I1448">
        <f ca="1">IFERROR(VLOOKUP($B1448,OFFSET(Input!$A$1,0,MATCH(Index!I$6,Input!$1:$1,0)-1,10000,2),2,0),0)</f>
        <v>0</v>
      </c>
      <c r="K1448">
        <f t="shared" ca="1" si="134"/>
        <v>68.641518592845841</v>
      </c>
      <c r="L1448" s="30">
        <f t="shared" ca="1" si="135"/>
        <v>78.605059399788246</v>
      </c>
      <c r="N1448">
        <f t="shared" ca="1" si="136"/>
        <v>-4.5275149726290865E-3</v>
      </c>
      <c r="O1448">
        <f t="shared" ca="1" si="137"/>
        <v>6.3133620565920274E-3</v>
      </c>
      <c r="AE1448">
        <f ca="1">VLOOKUP($B1448,OFFSET(Input!$A$1,0,MATCH(Index!AE$6&amp;" Index",Input!$1:$1,0)-1,10000,2),2,0)</f>
        <v>22.42</v>
      </c>
    </row>
    <row r="1449" spans="2:31" x14ac:dyDescent="0.25">
      <c r="B1449" s="2">
        <v>39624</v>
      </c>
      <c r="C1449">
        <f t="shared" ca="1" si="132"/>
        <v>0</v>
      </c>
      <c r="D1449">
        <f t="shared" ca="1" si="133"/>
        <v>0</v>
      </c>
      <c r="E1449">
        <f ca="1">IF($B1449&lt;VLOOKUP(E$6&amp;" Equity",Param,4,0),"",IFERROR(VLOOKUP($B1449,OFFSET(Input!$A$1,0,MATCH(Index!E$6&amp;" Equity",Input!$1:$1,0)-1,10000,2),2,0),E1448))</f>
        <v>95.12</v>
      </c>
      <c r="F1449" s="33">
        <v>90.64</v>
      </c>
      <c r="H1449">
        <f ca="1">IFERROR(VLOOKUP($B1449,OFFSET(Input!$A$1,0,MATCH(Index!H$6,Input!$1:$1,0)-1,10000,2),2,0),0)</f>
        <v>0</v>
      </c>
      <c r="I1449">
        <f ca="1">IFERROR(VLOOKUP($B1449,OFFSET(Input!$A$1,0,MATCH(Index!I$6,Input!$1:$1,0)-1,10000,2),2,0),0)</f>
        <v>0</v>
      </c>
      <c r="K1449">
        <f t="shared" ca="1" si="134"/>
        <v>68.902292618736766</v>
      </c>
      <c r="L1449" s="30">
        <f t="shared" ca="1" si="135"/>
        <v>78.665811902360687</v>
      </c>
      <c r="N1449">
        <f t="shared" ca="1" si="136"/>
        <v>3.7918730919416291E-3</v>
      </c>
      <c r="O1449">
        <f t="shared" ca="1" si="137"/>
        <v>7.7258433289390405E-4</v>
      </c>
      <c r="AE1449">
        <f ca="1">VLOOKUP($B1449,OFFSET(Input!$A$1,0,MATCH(Index!AE$6&amp;" Index",Input!$1:$1,0)-1,10000,2),2,0)</f>
        <v>21.14</v>
      </c>
    </row>
    <row r="1450" spans="2:31" x14ac:dyDescent="0.25">
      <c r="B1450" s="2">
        <v>39625</v>
      </c>
      <c r="C1450">
        <f t="shared" ca="1" si="132"/>
        <v>0</v>
      </c>
      <c r="D1450">
        <f t="shared" ca="1" si="133"/>
        <v>0</v>
      </c>
      <c r="E1450">
        <f ca="1">IF($B1450&lt;VLOOKUP(E$6&amp;" Equity",Param,4,0),"",IFERROR(VLOOKUP($B1450,OFFSET(Input!$A$1,0,MATCH(Index!E$6&amp;" Equity",Input!$1:$1,0)-1,10000,2),2,0),E1449))</f>
        <v>94.36</v>
      </c>
      <c r="F1450" s="33">
        <v>91.25</v>
      </c>
      <c r="H1450">
        <f ca="1">IFERROR(VLOOKUP($B1450,OFFSET(Input!$A$1,0,MATCH(Index!H$6,Input!$1:$1,0)-1,10000,2),2,0),0)</f>
        <v>0</v>
      </c>
      <c r="I1450">
        <f ca="1">IFERROR(VLOOKUP($B1450,OFFSET(Input!$A$1,0,MATCH(Index!I$6,Input!$1:$1,0)-1,10000,2),2,0),0)</f>
        <v>0</v>
      </c>
      <c r="K1450">
        <f t="shared" ca="1" si="134"/>
        <v>68.351769675189246</v>
      </c>
      <c r="L1450" s="30">
        <f t="shared" ca="1" si="135"/>
        <v>79.195226567634748</v>
      </c>
      <c r="N1450">
        <f t="shared" ca="1" si="136"/>
        <v>-8.0219978430520825E-3</v>
      </c>
      <c r="O1450">
        <f t="shared" ca="1" si="137"/>
        <v>6.7073757428500825E-3</v>
      </c>
      <c r="AE1450">
        <f ca="1">VLOOKUP($B1450,OFFSET(Input!$A$1,0,MATCH(Index!AE$6&amp;" Index",Input!$1:$1,0)-1,10000,2),2,0)</f>
        <v>23.93</v>
      </c>
    </row>
    <row r="1451" spans="2:31" x14ac:dyDescent="0.25">
      <c r="B1451" s="2">
        <v>39626</v>
      </c>
      <c r="C1451">
        <f t="shared" ca="1" si="132"/>
        <v>0</v>
      </c>
      <c r="D1451">
        <f t="shared" ca="1" si="133"/>
        <v>0</v>
      </c>
      <c r="E1451">
        <f ca="1">IF($B1451&lt;VLOOKUP(E$6&amp;" Equity",Param,4,0),"",IFERROR(VLOOKUP($B1451,OFFSET(Input!$A$1,0,MATCH(Index!E$6&amp;" Equity",Input!$1:$1,0)-1,10000,2),2,0),E1450))</f>
        <v>93.81</v>
      </c>
      <c r="F1451" s="33">
        <v>92.31</v>
      </c>
      <c r="H1451">
        <f ca="1">IFERROR(VLOOKUP($B1451,OFFSET(Input!$A$1,0,MATCH(Index!H$6,Input!$1:$1,0)-1,10000,2),2,0),0)</f>
        <v>0</v>
      </c>
      <c r="I1451">
        <f ca="1">IFERROR(VLOOKUP($B1451,OFFSET(Input!$A$1,0,MATCH(Index!I$6,Input!$1:$1,0)-1,10000,2),2,0),0)</f>
        <v>0</v>
      </c>
      <c r="K1451">
        <f t="shared" ca="1" si="134"/>
        <v>67.953364913411434</v>
      </c>
      <c r="L1451" s="30">
        <f t="shared" ca="1" si="135"/>
        <v>80.115193035160146</v>
      </c>
      <c r="N1451">
        <f t="shared" ca="1" si="136"/>
        <v>-5.8457944016146795E-3</v>
      </c>
      <c r="O1451">
        <f t="shared" ca="1" si="137"/>
        <v>1.154948553945921E-2</v>
      </c>
      <c r="AE1451">
        <f ca="1">VLOOKUP($B1451,OFFSET(Input!$A$1,0,MATCH(Index!AE$6&amp;" Index",Input!$1:$1,0)-1,10000,2),2,0)</f>
        <v>23.44</v>
      </c>
    </row>
    <row r="1452" spans="2:31" x14ac:dyDescent="0.25">
      <c r="B1452" s="2">
        <v>39629</v>
      </c>
      <c r="C1452">
        <f t="shared" ca="1" si="132"/>
        <v>0</v>
      </c>
      <c r="D1452">
        <f t="shared" ca="1" si="133"/>
        <v>0</v>
      </c>
      <c r="E1452">
        <f ca="1">IF($B1452&lt;VLOOKUP(E$6&amp;" Equity",Param,4,0),"",IFERROR(VLOOKUP($B1452,OFFSET(Input!$A$1,0,MATCH(Index!E$6&amp;" Equity",Input!$1:$1,0)-1,10000,2),2,0),E1451))</f>
        <v>94.06</v>
      </c>
      <c r="F1452" s="33">
        <v>92.34</v>
      </c>
      <c r="H1452">
        <f ca="1">IFERROR(VLOOKUP($B1452,OFFSET(Input!$A$1,0,MATCH(Index!H$6,Input!$1:$1,0)-1,10000,2),2,0),0)</f>
        <v>0</v>
      </c>
      <c r="I1452">
        <f ca="1">IFERROR(VLOOKUP($B1452,OFFSET(Input!$A$1,0,MATCH(Index!I$6,Input!$1:$1,0)-1,10000,2),2,0),0)</f>
        <v>0</v>
      </c>
      <c r="K1452">
        <f t="shared" ca="1" si="134"/>
        <v>68.134457986946799</v>
      </c>
      <c r="L1452" s="30">
        <f t="shared" ca="1" si="135"/>
        <v>80.141229821976893</v>
      </c>
      <c r="N1452">
        <f t="shared" ca="1" si="136"/>
        <v>2.661416379042358E-3</v>
      </c>
      <c r="O1452">
        <f t="shared" ca="1" si="137"/>
        <v>3.2493907678266139E-4</v>
      </c>
      <c r="AE1452">
        <f ca="1">VLOOKUP($B1452,OFFSET(Input!$A$1,0,MATCH(Index!AE$6&amp;" Index",Input!$1:$1,0)-1,10000,2),2,0)</f>
        <v>23.95</v>
      </c>
    </row>
    <row r="1453" spans="2:31" x14ac:dyDescent="0.25">
      <c r="B1453" s="2">
        <v>39630</v>
      </c>
      <c r="C1453">
        <f t="shared" ca="1" si="132"/>
        <v>1</v>
      </c>
      <c r="D1453">
        <f t="shared" ca="1" si="133"/>
        <v>0</v>
      </c>
      <c r="E1453">
        <f ca="1">IF($B1453&lt;VLOOKUP(E$6&amp;" Equity",Param,4,0),"",IFERROR(VLOOKUP($B1453,OFFSET(Input!$A$1,0,MATCH(Index!E$6&amp;" Equity",Input!$1:$1,0)-1,10000,2),2,0),E1452))</f>
        <v>93.43</v>
      </c>
      <c r="F1453" s="33">
        <v>91.79</v>
      </c>
      <c r="H1453">
        <f ca="1">IFERROR(VLOOKUP($B1453,OFFSET(Input!$A$1,0,MATCH(Index!H$6,Input!$1:$1,0)-1,10000,2),2,0),0)</f>
        <v>0.65060200000000001</v>
      </c>
      <c r="I1453">
        <f ca="1">IFERROR(VLOOKUP($B1453,OFFSET(Input!$A$1,0,MATCH(Index!I$6,Input!$1:$1,0)-1,10000,2),2,0),0)</f>
        <v>0.33173999999999998</v>
      </c>
      <c r="K1453">
        <f t="shared" ca="1" si="134"/>
        <v>68.149381504950711</v>
      </c>
      <c r="L1453" s="30">
        <f t="shared" ca="1" si="135"/>
        <v>79.951803518956041</v>
      </c>
      <c r="N1453">
        <f t="shared" ca="1" si="136"/>
        <v>2.1900642246644304E-4</v>
      </c>
      <c r="O1453">
        <f t="shared" ca="1" si="137"/>
        <v>-2.366453898315871E-3</v>
      </c>
      <c r="AE1453">
        <f ca="1">VLOOKUP($B1453,OFFSET(Input!$A$1,0,MATCH(Index!AE$6&amp;" Index",Input!$1:$1,0)-1,10000,2),2,0)</f>
        <v>23.65</v>
      </c>
    </row>
    <row r="1454" spans="2:31" x14ac:dyDescent="0.25">
      <c r="B1454" s="2">
        <v>39631</v>
      </c>
      <c r="C1454">
        <f t="shared" ca="1" si="132"/>
        <v>0</v>
      </c>
      <c r="D1454">
        <f t="shared" ca="1" si="133"/>
        <v>1</v>
      </c>
      <c r="E1454">
        <f ca="1">IF($B1454&lt;VLOOKUP(E$6&amp;" Equity",Param,4,0),"",IFERROR(VLOOKUP($B1454,OFFSET(Input!$A$1,0,MATCH(Index!E$6&amp;" Equity",Input!$1:$1,0)-1,10000,2),2,0),E1453))</f>
        <v>93.18</v>
      </c>
      <c r="F1454" s="33">
        <v>92.27</v>
      </c>
      <c r="H1454">
        <f ca="1">IFERROR(VLOOKUP($B1454,OFFSET(Input!$A$1,0,MATCH(Index!H$6,Input!$1:$1,0)-1,10000,2),2,0),0)</f>
        <v>0</v>
      </c>
      <c r="I1454">
        <f ca="1">IFERROR(VLOOKUP($B1454,OFFSET(Input!$A$1,0,MATCH(Index!I$6,Input!$1:$1,0)-1,10000,2),2,0),0)</f>
        <v>0</v>
      </c>
      <c r="K1454">
        <f t="shared" ca="1" si="134"/>
        <v>67.967027385543261</v>
      </c>
      <c r="L1454" s="30">
        <f t="shared" ca="1" si="135"/>
        <v>80.369897708836177</v>
      </c>
      <c r="N1454">
        <f t="shared" ca="1" si="136"/>
        <v>-2.6793864162136635E-3</v>
      </c>
      <c r="O1454">
        <f t="shared" ca="1" si="137"/>
        <v>5.2157023594647219E-3</v>
      </c>
      <c r="AE1454">
        <f ca="1">VLOOKUP($B1454,OFFSET(Input!$A$1,0,MATCH(Index!AE$6&amp;" Index",Input!$1:$1,0)-1,10000,2),2,0)</f>
        <v>25.92</v>
      </c>
    </row>
    <row r="1455" spans="2:31" x14ac:dyDescent="0.25">
      <c r="B1455" s="2">
        <v>39632</v>
      </c>
      <c r="C1455">
        <f t="shared" ca="1" si="132"/>
        <v>0</v>
      </c>
      <c r="D1455">
        <f t="shared" ca="1" si="133"/>
        <v>2</v>
      </c>
      <c r="E1455">
        <f ca="1">IF($B1455&lt;VLOOKUP(E$6&amp;" Equity",Param,4,0),"",IFERROR(VLOOKUP($B1455,OFFSET(Input!$A$1,0,MATCH(Index!E$6&amp;" Equity",Input!$1:$1,0)-1,10000,2),2,0),E1454))</f>
        <v>93.17</v>
      </c>
      <c r="F1455" s="33">
        <v>92.07</v>
      </c>
      <c r="H1455">
        <f ca="1">IFERROR(VLOOKUP($B1455,OFFSET(Input!$A$1,0,MATCH(Index!H$6,Input!$1:$1,0)-1,10000,2),2,0),0)</f>
        <v>0</v>
      </c>
      <c r="I1455">
        <f ca="1">IFERROR(VLOOKUP($B1455,OFFSET(Input!$A$1,0,MATCH(Index!I$6,Input!$1:$1,0)-1,10000,2),2,0),0)</f>
        <v>0</v>
      </c>
      <c r="K1455">
        <f t="shared" ca="1" si="134"/>
        <v>67.959733220766964</v>
      </c>
      <c r="L1455" s="30">
        <f t="shared" ca="1" si="135"/>
        <v>80.195691796386114</v>
      </c>
      <c r="N1455">
        <f t="shared" ca="1" si="136"/>
        <v>-1.0732492631717186E-4</v>
      </c>
      <c r="O1455">
        <f t="shared" ca="1" si="137"/>
        <v>-2.1699042907099646E-3</v>
      </c>
      <c r="AE1455">
        <f ca="1">VLOOKUP($B1455,OFFSET(Input!$A$1,0,MATCH(Index!AE$6&amp;" Index",Input!$1:$1,0)-1,10000,2),2,0)</f>
        <v>24.78</v>
      </c>
    </row>
    <row r="1456" spans="2:31" x14ac:dyDescent="0.25">
      <c r="B1456" s="2">
        <v>39636</v>
      </c>
      <c r="C1456">
        <f t="shared" ca="1" si="132"/>
        <v>0</v>
      </c>
      <c r="D1456">
        <f t="shared" ca="1" si="133"/>
        <v>3</v>
      </c>
      <c r="E1456">
        <f ca="1">IF($B1456&lt;VLOOKUP(E$6&amp;" Equity",Param,4,0),"",IFERROR(VLOOKUP($B1456,OFFSET(Input!$A$1,0,MATCH(Index!E$6&amp;" Equity",Input!$1:$1,0)-1,10000,2),2,0),E1455))</f>
        <v>93.2</v>
      </c>
      <c r="F1456" s="33">
        <v>92.48</v>
      </c>
      <c r="H1456">
        <f ca="1">IFERROR(VLOOKUP($B1456,OFFSET(Input!$A$1,0,MATCH(Index!H$6,Input!$1:$1,0)-1,10000,2),2,0),0)</f>
        <v>0</v>
      </c>
      <c r="I1456">
        <f ca="1">IFERROR(VLOOKUP($B1456,OFFSET(Input!$A$1,0,MATCH(Index!I$6,Input!$1:$1,0)-1,10000,2),2,0),0)</f>
        <v>0</v>
      </c>
      <c r="K1456">
        <f t="shared" ca="1" si="134"/>
        <v>67.981615715095856</v>
      </c>
      <c r="L1456" s="30">
        <f t="shared" ca="1" si="135"/>
        <v>80.552813916908747</v>
      </c>
      <c r="N1456">
        <f t="shared" ca="1" si="136"/>
        <v>3.2194022921193556E-4</v>
      </c>
      <c r="O1456">
        <f t="shared" ca="1" si="137"/>
        <v>4.4432476243129624E-3</v>
      </c>
      <c r="AE1456">
        <f ca="1">VLOOKUP($B1456,OFFSET(Input!$A$1,0,MATCH(Index!AE$6&amp;" Index",Input!$1:$1,0)-1,10000,2),2,0)</f>
        <v>25.78</v>
      </c>
    </row>
    <row r="1457" spans="2:31" x14ac:dyDescent="0.25">
      <c r="B1457" s="2">
        <v>39637</v>
      </c>
      <c r="C1457">
        <f t="shared" ca="1" si="132"/>
        <v>0</v>
      </c>
      <c r="D1457">
        <f t="shared" ca="1" si="133"/>
        <v>4</v>
      </c>
      <c r="E1457">
        <f ca="1">IF($B1457&lt;VLOOKUP(E$6&amp;" Equity",Param,4,0),"",IFERROR(VLOOKUP($B1457,OFFSET(Input!$A$1,0,MATCH(Index!E$6&amp;" Equity",Input!$1:$1,0)-1,10000,2),2,0),E1456))</f>
        <v>92.86</v>
      </c>
      <c r="F1457" s="33">
        <v>93.09</v>
      </c>
      <c r="H1457">
        <f ca="1">IFERROR(VLOOKUP($B1457,OFFSET(Input!$A$1,0,MATCH(Index!H$6,Input!$1:$1,0)-1,10000,2),2,0),0)</f>
        <v>0</v>
      </c>
      <c r="I1457">
        <f ca="1">IFERROR(VLOOKUP($B1457,OFFSET(Input!$A$1,0,MATCH(Index!I$6,Input!$1:$1,0)-1,10000,2),2,0),0)</f>
        <v>0</v>
      </c>
      <c r="K1457">
        <f t="shared" ca="1" si="134"/>
        <v>67.73361411270173</v>
      </c>
      <c r="L1457" s="30">
        <f t="shared" ca="1" si="135"/>
        <v>81.084141949881442</v>
      </c>
      <c r="N1457">
        <f t="shared" ca="1" si="136"/>
        <v>-3.6547390997698913E-3</v>
      </c>
      <c r="O1457">
        <f t="shared" ca="1" si="137"/>
        <v>6.5743622043311677E-3</v>
      </c>
      <c r="AE1457">
        <f ca="1">VLOOKUP($B1457,OFFSET(Input!$A$1,0,MATCH(Index!AE$6&amp;" Index",Input!$1:$1,0)-1,10000,2),2,0)</f>
        <v>23.15</v>
      </c>
    </row>
    <row r="1458" spans="2:31" x14ac:dyDescent="0.25">
      <c r="B1458" s="2">
        <v>39638</v>
      </c>
      <c r="C1458">
        <f t="shared" ca="1" si="132"/>
        <v>0</v>
      </c>
      <c r="D1458">
        <f t="shared" ca="1" si="133"/>
        <v>5</v>
      </c>
      <c r="E1458">
        <f ca="1">IF($B1458&lt;VLOOKUP(E$6&amp;" Equity",Param,4,0),"",IFERROR(VLOOKUP($B1458,OFFSET(Input!$A$1,0,MATCH(Index!E$6&amp;" Equity",Input!$1:$1,0)-1,10000,2),2,0),E1457))</f>
        <v>92.56</v>
      </c>
      <c r="F1458" s="33">
        <v>93.5</v>
      </c>
      <c r="H1458">
        <f ca="1">IFERROR(VLOOKUP($B1458,OFFSET(Input!$A$1,0,MATCH(Index!H$6,Input!$1:$1,0)-1,10000,2),2,0),0)</f>
        <v>0</v>
      </c>
      <c r="I1458">
        <f ca="1">IFERROR(VLOOKUP($B1458,OFFSET(Input!$A$1,0,MATCH(Index!I$6,Input!$1:$1,0)-1,10000,2),2,0),0)</f>
        <v>0</v>
      </c>
      <c r="K1458">
        <f t="shared" ca="1" si="134"/>
        <v>67.514789169412794</v>
      </c>
      <c r="L1458" s="30">
        <f t="shared" ca="1" si="135"/>
        <v>81.441264070404074</v>
      </c>
      <c r="N1458">
        <f t="shared" ca="1" si="136"/>
        <v>-3.2358997063545603E-3</v>
      </c>
      <c r="O1458">
        <f t="shared" ca="1" si="137"/>
        <v>4.3946691662428488E-3</v>
      </c>
      <c r="AE1458">
        <f ca="1">VLOOKUP($B1458,OFFSET(Input!$A$1,0,MATCH(Index!AE$6&amp;" Index",Input!$1:$1,0)-1,10000,2),2,0)</f>
        <v>25.23</v>
      </c>
    </row>
    <row r="1459" spans="2:31" x14ac:dyDescent="0.25">
      <c r="B1459" s="2">
        <v>39639</v>
      </c>
      <c r="C1459">
        <f t="shared" ca="1" si="132"/>
        <v>0</v>
      </c>
      <c r="D1459">
        <f t="shared" ca="1" si="133"/>
        <v>0</v>
      </c>
      <c r="E1459">
        <f ca="1">IF($B1459&lt;VLOOKUP(E$6&amp;" Equity",Param,4,0),"",IFERROR(VLOOKUP($B1459,OFFSET(Input!$A$1,0,MATCH(Index!E$6&amp;" Equity",Input!$1:$1,0)-1,10000,2),2,0),E1458))</f>
        <v>92.8</v>
      </c>
      <c r="F1459" s="33">
        <v>93.49</v>
      </c>
      <c r="H1459">
        <f ca="1">IFERROR(VLOOKUP($B1459,OFFSET(Input!$A$1,0,MATCH(Index!H$6,Input!$1:$1,0)-1,10000,2),2,0),0)</f>
        <v>0</v>
      </c>
      <c r="I1459">
        <f ca="1">IFERROR(VLOOKUP($B1459,OFFSET(Input!$A$1,0,MATCH(Index!I$6,Input!$1:$1,0)-1,10000,2),2,0),0)</f>
        <v>0</v>
      </c>
      <c r="K1459">
        <f t="shared" ca="1" si="134"/>
        <v>67.689849124043931</v>
      </c>
      <c r="L1459" s="30">
        <f t="shared" ca="1" si="135"/>
        <v>81.432553774781567</v>
      </c>
      <c r="N1459">
        <f t="shared" ca="1" si="136"/>
        <v>2.5895569067336767E-3</v>
      </c>
      <c r="O1459">
        <f t="shared" ca="1" si="137"/>
        <v>-1.0695759141702291E-4</v>
      </c>
      <c r="AE1459">
        <f ca="1">VLOOKUP($B1459,OFFSET(Input!$A$1,0,MATCH(Index!AE$6&amp;" Index",Input!$1:$1,0)-1,10000,2),2,0)</f>
        <v>25.59</v>
      </c>
    </row>
    <row r="1460" spans="2:31" x14ac:dyDescent="0.25">
      <c r="B1460" s="2">
        <v>39640</v>
      </c>
      <c r="C1460">
        <f t="shared" ca="1" si="132"/>
        <v>0</v>
      </c>
      <c r="D1460">
        <f t="shared" ca="1" si="133"/>
        <v>0</v>
      </c>
      <c r="E1460">
        <f ca="1">IF($B1460&lt;VLOOKUP(E$6&amp;" Equity",Param,4,0),"",IFERROR(VLOOKUP($B1460,OFFSET(Input!$A$1,0,MATCH(Index!E$6&amp;" Equity",Input!$1:$1,0)-1,10000,2),2,0),E1459))</f>
        <v>92.68</v>
      </c>
      <c r="F1460" s="33">
        <v>92.16</v>
      </c>
      <c r="H1460">
        <f ca="1">IFERROR(VLOOKUP($B1460,OFFSET(Input!$A$1,0,MATCH(Index!H$6,Input!$1:$1,0)-1,10000,2),2,0),0)</f>
        <v>0</v>
      </c>
      <c r="I1460">
        <f ca="1">IFERROR(VLOOKUP($B1460,OFFSET(Input!$A$1,0,MATCH(Index!I$6,Input!$1:$1,0)-1,10000,2),2,0),0)</f>
        <v>0</v>
      </c>
      <c r="K1460">
        <f t="shared" ca="1" si="134"/>
        <v>67.602319146728362</v>
      </c>
      <c r="L1460" s="30">
        <f t="shared" ca="1" si="135"/>
        <v>80.27408445698866</v>
      </c>
      <c r="N1460">
        <f t="shared" ca="1" si="136"/>
        <v>-1.2939402279793944E-3</v>
      </c>
      <c r="O1460">
        <f t="shared" ca="1" si="137"/>
        <v>-1.4328281755643067E-2</v>
      </c>
      <c r="AE1460">
        <f ca="1">VLOOKUP($B1460,OFFSET(Input!$A$1,0,MATCH(Index!AE$6&amp;" Index",Input!$1:$1,0)-1,10000,2),2,0)</f>
        <v>27.49</v>
      </c>
    </row>
    <row r="1461" spans="2:31" x14ac:dyDescent="0.25">
      <c r="B1461" s="2">
        <v>39643</v>
      </c>
      <c r="C1461">
        <f t="shared" ca="1" si="132"/>
        <v>0</v>
      </c>
      <c r="D1461">
        <f t="shared" ca="1" si="133"/>
        <v>0</v>
      </c>
      <c r="E1461">
        <f ca="1">IF($B1461&lt;VLOOKUP(E$6&amp;" Equity",Param,4,0),"",IFERROR(VLOOKUP($B1461,OFFSET(Input!$A$1,0,MATCH(Index!E$6&amp;" Equity",Input!$1:$1,0)-1,10000,2),2,0),E1460))</f>
        <v>92.19</v>
      </c>
      <c r="F1461" s="33">
        <v>92.98</v>
      </c>
      <c r="H1461">
        <f ca="1">IFERROR(VLOOKUP($B1461,OFFSET(Input!$A$1,0,MATCH(Index!H$6,Input!$1:$1,0)-1,10000,2),2,0),0)</f>
        <v>0</v>
      </c>
      <c r="I1461">
        <f ca="1">IFERROR(VLOOKUP($B1461,OFFSET(Input!$A$1,0,MATCH(Index!I$6,Input!$1:$1,0)-1,10000,2),2,0),0)</f>
        <v>0</v>
      </c>
      <c r="K1461">
        <f t="shared" ca="1" si="134"/>
        <v>67.244905072689761</v>
      </c>
      <c r="L1461" s="30">
        <f t="shared" ca="1" si="135"/>
        <v>80.988328698033911</v>
      </c>
      <c r="N1461">
        <f t="shared" ca="1" si="136"/>
        <v>-5.3010347536726291E-3</v>
      </c>
      <c r="O1461">
        <f t="shared" ca="1" si="137"/>
        <v>8.8582193148575468E-3</v>
      </c>
      <c r="AE1461">
        <f ca="1">VLOOKUP($B1461,OFFSET(Input!$A$1,0,MATCH(Index!AE$6&amp;" Index",Input!$1:$1,0)-1,10000,2),2,0)</f>
        <v>28.48</v>
      </c>
    </row>
    <row r="1462" spans="2:31" x14ac:dyDescent="0.25">
      <c r="B1462" s="2">
        <v>39644</v>
      </c>
      <c r="C1462">
        <f t="shared" ca="1" si="132"/>
        <v>0</v>
      </c>
      <c r="D1462">
        <f t="shared" ca="1" si="133"/>
        <v>0</v>
      </c>
      <c r="E1462">
        <f ca="1">IF($B1462&lt;VLOOKUP(E$6&amp;" Equity",Param,4,0),"",IFERROR(VLOOKUP($B1462,OFFSET(Input!$A$1,0,MATCH(Index!E$6&amp;" Equity",Input!$1:$1,0)-1,10000,2),2,0),E1461))</f>
        <v>91.01</v>
      </c>
      <c r="F1462" s="33">
        <v>92.94</v>
      </c>
      <c r="H1462">
        <f ca="1">IFERROR(VLOOKUP($B1462,OFFSET(Input!$A$1,0,MATCH(Index!H$6,Input!$1:$1,0)-1,10000,2),2,0),0)</f>
        <v>0</v>
      </c>
      <c r="I1462">
        <f ca="1">IFERROR(VLOOKUP($B1462,OFFSET(Input!$A$1,0,MATCH(Index!I$6,Input!$1:$1,0)-1,10000,2),2,0),0)</f>
        <v>0</v>
      </c>
      <c r="K1462">
        <f t="shared" ca="1" si="134"/>
        <v>66.384193629086624</v>
      </c>
      <c r="L1462" s="30">
        <f t="shared" ca="1" si="135"/>
        <v>80.953487515543898</v>
      </c>
      <c r="N1462">
        <f t="shared" ca="1" si="136"/>
        <v>-1.2882274221238483E-2</v>
      </c>
      <c r="O1462">
        <f t="shared" ca="1" si="137"/>
        <v>-4.3029260560637975E-4</v>
      </c>
      <c r="AE1462">
        <f ca="1">VLOOKUP($B1462,OFFSET(Input!$A$1,0,MATCH(Index!AE$6&amp;" Index",Input!$1:$1,0)-1,10000,2),2,0)</f>
        <v>28.54</v>
      </c>
    </row>
    <row r="1463" spans="2:31" x14ac:dyDescent="0.25">
      <c r="B1463" s="2">
        <v>39645</v>
      </c>
      <c r="C1463">
        <f t="shared" ca="1" si="132"/>
        <v>0</v>
      </c>
      <c r="D1463">
        <f t="shared" ca="1" si="133"/>
        <v>0</v>
      </c>
      <c r="E1463">
        <f ca="1">IF($B1463&lt;VLOOKUP(E$6&amp;" Equity",Param,4,0),"",IFERROR(VLOOKUP($B1463,OFFSET(Input!$A$1,0,MATCH(Index!E$6&amp;" Equity",Input!$1:$1,0)-1,10000,2),2,0),E1462))</f>
        <v>91.29</v>
      </c>
      <c r="F1463" s="33">
        <v>91.26</v>
      </c>
      <c r="H1463">
        <f ca="1">IFERROR(VLOOKUP($B1463,OFFSET(Input!$A$1,0,MATCH(Index!H$6,Input!$1:$1,0)-1,10000,2),2,0),0)</f>
        <v>0</v>
      </c>
      <c r="I1463">
        <f ca="1">IFERROR(VLOOKUP($B1463,OFFSET(Input!$A$1,0,MATCH(Index!I$6,Input!$1:$1,0)-1,10000,2),2,0),0)</f>
        <v>0</v>
      </c>
      <c r="K1463">
        <f t="shared" ca="1" si="134"/>
        <v>66.588430242822966</v>
      </c>
      <c r="L1463" s="30">
        <f t="shared" ca="1" si="135"/>
        <v>79.490157850963385</v>
      </c>
      <c r="N1463">
        <f t="shared" ca="1" si="136"/>
        <v>3.0718619877251412E-3</v>
      </c>
      <c r="O1463">
        <f t="shared" ca="1" si="137"/>
        <v>-1.824154815757564E-2</v>
      </c>
      <c r="AE1463">
        <f ca="1">VLOOKUP($B1463,OFFSET(Input!$A$1,0,MATCH(Index!AE$6&amp;" Index",Input!$1:$1,0)-1,10000,2),2,0)</f>
        <v>25.1</v>
      </c>
    </row>
    <row r="1464" spans="2:31" x14ac:dyDescent="0.25">
      <c r="B1464" s="2">
        <v>39646</v>
      </c>
      <c r="C1464">
        <f t="shared" ca="1" si="132"/>
        <v>0</v>
      </c>
      <c r="D1464">
        <f t="shared" ca="1" si="133"/>
        <v>0</v>
      </c>
      <c r="E1464">
        <f ca="1">IF($B1464&lt;VLOOKUP(E$6&amp;" Equity",Param,4,0),"",IFERROR(VLOOKUP($B1464,OFFSET(Input!$A$1,0,MATCH(Index!E$6&amp;" Equity",Input!$1:$1,0)-1,10000,2),2,0),E1463))</f>
        <v>91.46</v>
      </c>
      <c r="F1464" s="33">
        <v>90.79</v>
      </c>
      <c r="H1464">
        <f ca="1">IFERROR(VLOOKUP($B1464,OFFSET(Input!$A$1,0,MATCH(Index!H$6,Input!$1:$1,0)-1,10000,2),2,0),0)</f>
        <v>0</v>
      </c>
      <c r="I1464">
        <f ca="1">IFERROR(VLOOKUP($B1464,OFFSET(Input!$A$1,0,MATCH(Index!I$6,Input!$1:$1,0)-1,10000,2),2,0),0)</f>
        <v>0</v>
      </c>
      <c r="K1464">
        <f t="shared" ca="1" si="134"/>
        <v>66.712431044020022</v>
      </c>
      <c r="L1464" s="30">
        <f t="shared" ca="1" si="135"/>
        <v>79.080773956705741</v>
      </c>
      <c r="N1464">
        <f t="shared" ca="1" si="136"/>
        <v>1.8604656529196708E-3</v>
      </c>
      <c r="O1464">
        <f t="shared" ca="1" si="137"/>
        <v>-5.1634281155905955E-3</v>
      </c>
      <c r="AE1464">
        <f ca="1">VLOOKUP($B1464,OFFSET(Input!$A$1,0,MATCH(Index!AE$6&amp;" Index",Input!$1:$1,0)-1,10000,2),2,0)</f>
        <v>25.01</v>
      </c>
    </row>
    <row r="1465" spans="2:31" x14ac:dyDescent="0.25">
      <c r="B1465" s="2">
        <v>39647</v>
      </c>
      <c r="C1465">
        <f t="shared" ca="1" si="132"/>
        <v>0</v>
      </c>
      <c r="D1465">
        <f t="shared" ca="1" si="133"/>
        <v>0</v>
      </c>
      <c r="E1465">
        <f ca="1">IF($B1465&lt;VLOOKUP(E$6&amp;" Equity",Param,4,0),"",IFERROR(VLOOKUP($B1465,OFFSET(Input!$A$1,0,MATCH(Index!E$6&amp;" Equity",Input!$1:$1,0)-1,10000,2),2,0),E1464))</f>
        <v>92.97</v>
      </c>
      <c r="F1465" s="33">
        <v>90.45</v>
      </c>
      <c r="H1465">
        <f ca="1">IFERROR(VLOOKUP($B1465,OFFSET(Input!$A$1,0,MATCH(Index!H$6,Input!$1:$1,0)-1,10000,2),2,0),0)</f>
        <v>0</v>
      </c>
      <c r="I1465">
        <f ca="1">IFERROR(VLOOKUP($B1465,OFFSET(Input!$A$1,0,MATCH(Index!I$6,Input!$1:$1,0)-1,10000,2),2,0),0)</f>
        <v>0</v>
      </c>
      <c r="K1465">
        <f t="shared" ca="1" si="134"/>
        <v>67.813849925241001</v>
      </c>
      <c r="L1465" s="30">
        <f t="shared" ca="1" si="135"/>
        <v>78.784623905540641</v>
      </c>
      <c r="N1465">
        <f t="shared" ca="1" si="136"/>
        <v>1.6375142237857594E-2</v>
      </c>
      <c r="O1465">
        <f t="shared" ca="1" si="137"/>
        <v>-3.751935542361572E-3</v>
      </c>
      <c r="AE1465">
        <f ca="1">VLOOKUP($B1465,OFFSET(Input!$A$1,0,MATCH(Index!AE$6&amp;" Index",Input!$1:$1,0)-1,10000,2),2,0)</f>
        <v>24.05</v>
      </c>
    </row>
    <row r="1466" spans="2:31" x14ac:dyDescent="0.25">
      <c r="B1466" s="2">
        <v>39650</v>
      </c>
      <c r="C1466">
        <f t="shared" ca="1" si="132"/>
        <v>0</v>
      </c>
      <c r="D1466">
        <f t="shared" ca="1" si="133"/>
        <v>0</v>
      </c>
      <c r="E1466">
        <f ca="1">IF($B1466&lt;VLOOKUP(E$6&amp;" Equity",Param,4,0),"",IFERROR(VLOOKUP($B1466,OFFSET(Input!$A$1,0,MATCH(Index!E$6&amp;" Equity",Input!$1:$1,0)-1,10000,2),2,0),E1465))</f>
        <v>93.13</v>
      </c>
      <c r="F1466" s="33">
        <v>90.83</v>
      </c>
      <c r="H1466">
        <f ca="1">IFERROR(VLOOKUP($B1466,OFFSET(Input!$A$1,0,MATCH(Index!H$6,Input!$1:$1,0)-1,10000,2),2,0),0)</f>
        <v>0</v>
      </c>
      <c r="I1466">
        <f ca="1">IFERROR(VLOOKUP($B1466,OFFSET(Input!$A$1,0,MATCH(Index!I$6,Input!$1:$1,0)-1,10000,2),2,0),0)</f>
        <v>0</v>
      </c>
      <c r="K1466">
        <f t="shared" ca="1" si="134"/>
        <v>67.93055656166176</v>
      </c>
      <c r="L1466" s="30">
        <f t="shared" ca="1" si="135"/>
        <v>79.115615139195754</v>
      </c>
      <c r="N1466">
        <f t="shared" ca="1" si="136"/>
        <v>1.7195060657998237E-3</v>
      </c>
      <c r="O1466">
        <f t="shared" ca="1" si="137"/>
        <v>4.1924156728179798E-3</v>
      </c>
      <c r="AE1466">
        <f ca="1">VLOOKUP($B1466,OFFSET(Input!$A$1,0,MATCH(Index!AE$6&amp;" Index",Input!$1:$1,0)-1,10000,2),2,0)</f>
        <v>23.05</v>
      </c>
    </row>
    <row r="1467" spans="2:31" x14ac:dyDescent="0.25">
      <c r="B1467" s="2">
        <v>39651</v>
      </c>
      <c r="C1467">
        <f t="shared" ca="1" si="132"/>
        <v>0</v>
      </c>
      <c r="D1467">
        <f t="shared" ca="1" si="133"/>
        <v>0</v>
      </c>
      <c r="E1467">
        <f ca="1">IF($B1467&lt;VLOOKUP(E$6&amp;" Equity",Param,4,0),"",IFERROR(VLOOKUP($B1467,OFFSET(Input!$A$1,0,MATCH(Index!E$6&amp;" Equity",Input!$1:$1,0)-1,10000,2),2,0),E1466))</f>
        <v>93.89</v>
      </c>
      <c r="F1467" s="33">
        <v>90.31</v>
      </c>
      <c r="H1467">
        <f ca="1">IFERROR(VLOOKUP($B1467,OFFSET(Input!$A$1,0,MATCH(Index!H$6,Input!$1:$1,0)-1,10000,2),2,0),0)</f>
        <v>0</v>
      </c>
      <c r="I1467">
        <f ca="1">IFERROR(VLOOKUP($B1467,OFFSET(Input!$A$1,0,MATCH(Index!I$6,Input!$1:$1,0)-1,10000,2),2,0),0)</f>
        <v>0</v>
      </c>
      <c r="K1467">
        <f t="shared" ca="1" si="134"/>
        <v>68.484913084660406</v>
      </c>
      <c r="L1467" s="30">
        <f t="shared" ca="1" si="135"/>
        <v>78.66267976682559</v>
      </c>
      <c r="N1467">
        <f t="shared" ca="1" si="136"/>
        <v>8.1275177368897392E-3</v>
      </c>
      <c r="O1467">
        <f t="shared" ca="1" si="137"/>
        <v>-5.7414312514147744E-3</v>
      </c>
      <c r="AE1467">
        <f ca="1">VLOOKUP($B1467,OFFSET(Input!$A$1,0,MATCH(Index!AE$6&amp;" Index",Input!$1:$1,0)-1,10000,2),2,0)</f>
        <v>21.18</v>
      </c>
    </row>
    <row r="1468" spans="2:31" x14ac:dyDescent="0.25">
      <c r="B1468" s="2">
        <v>39652</v>
      </c>
      <c r="C1468">
        <f t="shared" ca="1" si="132"/>
        <v>0</v>
      </c>
      <c r="D1468">
        <f t="shared" ca="1" si="133"/>
        <v>0</v>
      </c>
      <c r="E1468">
        <f ca="1">IF($B1468&lt;VLOOKUP(E$6&amp;" Equity",Param,4,0),"",IFERROR(VLOOKUP($B1468,OFFSET(Input!$A$1,0,MATCH(Index!E$6&amp;" Equity",Input!$1:$1,0)-1,10000,2),2,0),E1467))</f>
        <v>93.55</v>
      </c>
      <c r="F1468" s="33">
        <v>90.17</v>
      </c>
      <c r="H1468">
        <f ca="1">IFERROR(VLOOKUP($B1468,OFFSET(Input!$A$1,0,MATCH(Index!H$6,Input!$1:$1,0)-1,10000,2),2,0),0)</f>
        <v>0</v>
      </c>
      <c r="I1468">
        <f ca="1">IFERROR(VLOOKUP($B1468,OFFSET(Input!$A$1,0,MATCH(Index!I$6,Input!$1:$1,0)-1,10000,2),2,0),0)</f>
        <v>0</v>
      </c>
      <c r="K1468">
        <f t="shared" ca="1" si="134"/>
        <v>68.236911482266279</v>
      </c>
      <c r="L1468" s="30">
        <f t="shared" ca="1" si="135"/>
        <v>78.540735628110539</v>
      </c>
      <c r="N1468">
        <f t="shared" ca="1" si="136"/>
        <v>-3.6278315503574295E-3</v>
      </c>
      <c r="O1468">
        <f t="shared" ca="1" si="137"/>
        <v>-1.5514187508922008E-3</v>
      </c>
      <c r="AE1468">
        <f ca="1">VLOOKUP($B1468,OFFSET(Input!$A$1,0,MATCH(Index!AE$6&amp;" Index",Input!$1:$1,0)-1,10000,2),2,0)</f>
        <v>21.31</v>
      </c>
    </row>
    <row r="1469" spans="2:31" x14ac:dyDescent="0.25">
      <c r="B1469" s="2">
        <v>39653</v>
      </c>
      <c r="C1469">
        <f t="shared" ca="1" si="132"/>
        <v>0</v>
      </c>
      <c r="D1469">
        <f t="shared" ca="1" si="133"/>
        <v>0</v>
      </c>
      <c r="E1469">
        <f ca="1">IF($B1469&lt;VLOOKUP(E$6&amp;" Equity",Param,4,0),"",IFERROR(VLOOKUP($B1469,OFFSET(Input!$A$1,0,MATCH(Index!E$6&amp;" Equity",Input!$1:$1,0)-1,10000,2),2,0),E1468))</f>
        <v>93.47</v>
      </c>
      <c r="F1469" s="33">
        <v>91.05</v>
      </c>
      <c r="H1469">
        <f ca="1">IFERROR(VLOOKUP($B1469,OFFSET(Input!$A$1,0,MATCH(Index!H$6,Input!$1:$1,0)-1,10000,2),2,0),0)</f>
        <v>0</v>
      </c>
      <c r="I1469">
        <f ca="1">IFERROR(VLOOKUP($B1469,OFFSET(Input!$A$1,0,MATCH(Index!I$6,Input!$1:$1,0)-1,10000,2),2,0),0)</f>
        <v>0</v>
      </c>
      <c r="K1469">
        <f t="shared" ca="1" si="134"/>
        <v>68.1785581640559</v>
      </c>
      <c r="L1469" s="30">
        <f t="shared" ca="1" si="135"/>
        <v>79.307241642890816</v>
      </c>
      <c r="N1469">
        <f t="shared" ca="1" si="136"/>
        <v>-8.5552352560656561E-4</v>
      </c>
      <c r="O1469">
        <f t="shared" ca="1" si="137"/>
        <v>9.7120286618015954E-3</v>
      </c>
      <c r="AE1469">
        <f ca="1">VLOOKUP($B1469,OFFSET(Input!$A$1,0,MATCH(Index!AE$6&amp;" Index",Input!$1:$1,0)-1,10000,2),2,0)</f>
        <v>23.44</v>
      </c>
    </row>
    <row r="1470" spans="2:31" x14ac:dyDescent="0.25">
      <c r="B1470" s="2">
        <v>39654</v>
      </c>
      <c r="C1470">
        <f t="shared" ca="1" si="132"/>
        <v>0</v>
      </c>
      <c r="D1470">
        <f t="shared" ca="1" si="133"/>
        <v>0</v>
      </c>
      <c r="E1470">
        <f ca="1">IF($B1470&lt;VLOOKUP(E$6&amp;" Equity",Param,4,0),"",IFERROR(VLOOKUP($B1470,OFFSET(Input!$A$1,0,MATCH(Index!E$6&amp;" Equity",Input!$1:$1,0)-1,10000,2),2,0),E1469))</f>
        <v>93.88</v>
      </c>
      <c r="F1470" s="33">
        <v>90.14</v>
      </c>
      <c r="H1470">
        <f ca="1">IFERROR(VLOOKUP($B1470,OFFSET(Input!$A$1,0,MATCH(Index!H$6,Input!$1:$1,0)-1,10000,2),2,0),0)</f>
        <v>0</v>
      </c>
      <c r="I1470">
        <f ca="1">IFERROR(VLOOKUP($B1470,OFFSET(Input!$A$1,0,MATCH(Index!I$6,Input!$1:$1,0)-1,10000,2),2,0),0)</f>
        <v>0</v>
      </c>
      <c r="K1470">
        <f t="shared" ca="1" si="134"/>
        <v>68.477618919884108</v>
      </c>
      <c r="L1470" s="30">
        <f t="shared" ca="1" si="135"/>
        <v>78.514604741243033</v>
      </c>
      <c r="N1470">
        <f t="shared" ca="1" si="136"/>
        <v>4.3768417883306796E-3</v>
      </c>
      <c r="O1470">
        <f t="shared" ca="1" si="137"/>
        <v>-1.0044788911114766E-2</v>
      </c>
      <c r="AE1470">
        <f ca="1">VLOOKUP($B1470,OFFSET(Input!$A$1,0,MATCH(Index!AE$6&amp;" Index",Input!$1:$1,0)-1,10000,2),2,0)</f>
        <v>22.91</v>
      </c>
    </row>
    <row r="1471" spans="2:31" x14ac:dyDescent="0.25">
      <c r="B1471" s="2">
        <v>39657</v>
      </c>
      <c r="C1471">
        <f t="shared" ca="1" si="132"/>
        <v>0</v>
      </c>
      <c r="D1471">
        <f t="shared" ca="1" si="133"/>
        <v>0</v>
      </c>
      <c r="E1471">
        <f ca="1">IF($B1471&lt;VLOOKUP(E$6&amp;" Equity",Param,4,0),"",IFERROR(VLOOKUP($B1471,OFFSET(Input!$A$1,0,MATCH(Index!E$6&amp;" Equity",Input!$1:$1,0)-1,10000,2),2,0),E1470))</f>
        <v>93.67</v>
      </c>
      <c r="F1471" s="33">
        <v>91.05</v>
      </c>
      <c r="H1471">
        <f ca="1">IFERROR(VLOOKUP($B1471,OFFSET(Input!$A$1,0,MATCH(Index!H$6,Input!$1:$1,0)-1,10000,2),2,0),0)</f>
        <v>0</v>
      </c>
      <c r="I1471">
        <f ca="1">IFERROR(VLOOKUP($B1471,OFFSET(Input!$A$1,0,MATCH(Index!I$6,Input!$1:$1,0)-1,10000,2),2,0),0)</f>
        <v>0</v>
      </c>
      <c r="K1471">
        <f t="shared" ca="1" si="134"/>
        <v>68.324441459581848</v>
      </c>
      <c r="L1471" s="30">
        <f t="shared" ca="1" si="135"/>
        <v>79.307241642890816</v>
      </c>
      <c r="N1471">
        <f t="shared" ca="1" si="136"/>
        <v>-2.2394037617836635E-3</v>
      </c>
      <c r="O1471">
        <f t="shared" ca="1" si="137"/>
        <v>1.0044788911114669E-2</v>
      </c>
      <c r="AE1471">
        <f ca="1">VLOOKUP($B1471,OFFSET(Input!$A$1,0,MATCH(Index!AE$6&amp;" Index",Input!$1:$1,0)-1,10000,2),2,0)</f>
        <v>24.23</v>
      </c>
    </row>
    <row r="1472" spans="2:31" x14ac:dyDescent="0.25">
      <c r="B1472" s="2">
        <v>39658</v>
      </c>
      <c r="C1472">
        <f t="shared" ca="1" si="132"/>
        <v>0</v>
      </c>
      <c r="D1472">
        <f t="shared" ca="1" si="133"/>
        <v>0</v>
      </c>
      <c r="E1472">
        <f ca="1">IF($B1472&lt;VLOOKUP(E$6&amp;" Equity",Param,4,0),"",IFERROR(VLOOKUP($B1472,OFFSET(Input!$A$1,0,MATCH(Index!E$6&amp;" Equity",Input!$1:$1,0)-1,10000,2),2,0),E1471))</f>
        <v>93.69</v>
      </c>
      <c r="F1472" s="33">
        <v>90.68</v>
      </c>
      <c r="H1472">
        <f ca="1">IFERROR(VLOOKUP($B1472,OFFSET(Input!$A$1,0,MATCH(Index!H$6,Input!$1:$1,0)-1,10000,2),2,0),0)</f>
        <v>0</v>
      </c>
      <c r="I1472">
        <f ca="1">IFERROR(VLOOKUP($B1472,OFFSET(Input!$A$1,0,MATCH(Index!I$6,Input!$1:$1,0)-1,10000,2),2,0),0)</f>
        <v>0</v>
      </c>
      <c r="K1472">
        <f t="shared" ca="1" si="134"/>
        <v>68.339029789134443</v>
      </c>
      <c r="L1472" s="30">
        <f t="shared" ca="1" si="135"/>
        <v>78.98496070485821</v>
      </c>
      <c r="N1472">
        <f t="shared" ca="1" si="136"/>
        <v>2.1349274205764799E-4</v>
      </c>
      <c r="O1472">
        <f t="shared" ca="1" si="137"/>
        <v>-4.0719805342885485E-3</v>
      </c>
      <c r="AE1472">
        <f ca="1">VLOOKUP($B1472,OFFSET(Input!$A$1,0,MATCH(Index!AE$6&amp;" Index",Input!$1:$1,0)-1,10000,2),2,0)</f>
        <v>22.03</v>
      </c>
    </row>
    <row r="1473" spans="2:31" x14ac:dyDescent="0.25">
      <c r="B1473" s="2">
        <v>39659</v>
      </c>
      <c r="C1473">
        <f t="shared" ca="1" si="132"/>
        <v>0</v>
      </c>
      <c r="D1473">
        <f t="shared" ca="1" si="133"/>
        <v>0</v>
      </c>
      <c r="E1473">
        <f ca="1">IF($B1473&lt;VLOOKUP(E$6&amp;" Equity",Param,4,0),"",IFERROR(VLOOKUP($B1473,OFFSET(Input!$A$1,0,MATCH(Index!E$6&amp;" Equity",Input!$1:$1,0)-1,10000,2),2,0),E1472))</f>
        <v>93.68</v>
      </c>
      <c r="F1473" s="33">
        <v>90.77</v>
      </c>
      <c r="H1473">
        <f ca="1">IFERROR(VLOOKUP($B1473,OFFSET(Input!$A$1,0,MATCH(Index!H$6,Input!$1:$1,0)-1,10000,2),2,0),0)</f>
        <v>0</v>
      </c>
      <c r="I1473">
        <f ca="1">IFERROR(VLOOKUP($B1473,OFFSET(Input!$A$1,0,MATCH(Index!I$6,Input!$1:$1,0)-1,10000,2),2,0),0)</f>
        <v>0</v>
      </c>
      <c r="K1473">
        <f t="shared" ca="1" si="134"/>
        <v>68.331735624358146</v>
      </c>
      <c r="L1473" s="30">
        <f t="shared" ca="1" si="135"/>
        <v>79.063353365460728</v>
      </c>
      <c r="N1473">
        <f t="shared" ca="1" si="136"/>
        <v>-1.0674067363495309E-4</v>
      </c>
      <c r="O1473">
        <f t="shared" ca="1" si="137"/>
        <v>9.9200889920755863E-4</v>
      </c>
      <c r="AE1473">
        <f ca="1">VLOOKUP($B1473,OFFSET(Input!$A$1,0,MATCH(Index!AE$6&amp;" Index",Input!$1:$1,0)-1,10000,2),2,0)</f>
        <v>21.21</v>
      </c>
    </row>
    <row r="1474" spans="2:31" x14ac:dyDescent="0.25">
      <c r="B1474" s="2">
        <v>39660</v>
      </c>
      <c r="C1474">
        <f t="shared" ca="1" si="132"/>
        <v>0</v>
      </c>
      <c r="D1474">
        <f t="shared" ca="1" si="133"/>
        <v>0</v>
      </c>
      <c r="E1474">
        <f ca="1">IF($B1474&lt;VLOOKUP(E$6&amp;" Equity",Param,4,0),"",IFERROR(VLOOKUP($B1474,OFFSET(Input!$A$1,0,MATCH(Index!E$6&amp;" Equity",Input!$1:$1,0)-1,10000,2),2,0),E1473))</f>
        <v>93.29</v>
      </c>
      <c r="F1474" s="33">
        <v>91.67</v>
      </c>
      <c r="H1474">
        <f ca="1">IFERROR(VLOOKUP($B1474,OFFSET(Input!$A$1,0,MATCH(Index!H$6,Input!$1:$1,0)-1,10000,2),2,0),0)</f>
        <v>0</v>
      </c>
      <c r="I1474">
        <f ca="1">IFERROR(VLOOKUP($B1474,OFFSET(Input!$A$1,0,MATCH(Index!I$6,Input!$1:$1,0)-1,10000,2),2,0),0)</f>
        <v>0</v>
      </c>
      <c r="K1474">
        <f t="shared" ca="1" si="134"/>
        <v>68.047263198082533</v>
      </c>
      <c r="L1474" s="30">
        <f t="shared" ca="1" si="135"/>
        <v>79.847279971486017</v>
      </c>
      <c r="N1474">
        <f t="shared" ca="1" si="136"/>
        <v>-4.1717983165922368E-3</v>
      </c>
      <c r="O1474">
        <f t="shared" ca="1" si="137"/>
        <v>9.8663374351485155E-3</v>
      </c>
      <c r="AE1474">
        <f ca="1">VLOOKUP($B1474,OFFSET(Input!$A$1,0,MATCH(Index!AE$6&amp;" Index",Input!$1:$1,0)-1,10000,2),2,0)</f>
        <v>22.94</v>
      </c>
    </row>
    <row r="1475" spans="2:31" x14ac:dyDescent="0.25">
      <c r="B1475" s="2">
        <v>39661</v>
      </c>
      <c r="C1475">
        <f t="shared" ca="1" si="132"/>
        <v>1</v>
      </c>
      <c r="D1475">
        <f t="shared" ca="1" si="133"/>
        <v>0</v>
      </c>
      <c r="E1475">
        <f ca="1">IF($B1475&lt;VLOOKUP(E$6&amp;" Equity",Param,4,0),"",IFERROR(VLOOKUP($B1475,OFFSET(Input!$A$1,0,MATCH(Index!E$6&amp;" Equity",Input!$1:$1,0)-1,10000,2),2,0),E1474))</f>
        <v>92.61</v>
      </c>
      <c r="F1475" s="33">
        <v>91.56</v>
      </c>
      <c r="H1475">
        <f ca="1">IFERROR(VLOOKUP($B1475,OFFSET(Input!$A$1,0,MATCH(Index!H$6,Input!$1:$1,0)-1,10000,2),2,0),0)</f>
        <v>0.663435</v>
      </c>
      <c r="I1475">
        <f ca="1">IFERROR(VLOOKUP($B1475,OFFSET(Input!$A$1,0,MATCH(Index!I$6,Input!$1:$1,0)-1,10000,2),2,0),0)</f>
        <v>0.33248499999999998</v>
      </c>
      <c r="K1475">
        <f t="shared" ca="1" si="134"/>
        <v>68.035180414130593</v>
      </c>
      <c r="L1475" s="30">
        <f t="shared" ca="1" si="135"/>
        <v>80.04107098364328</v>
      </c>
      <c r="N1475">
        <f t="shared" ca="1" si="136"/>
        <v>-1.7758035001373709E-4</v>
      </c>
      <c r="O1475">
        <f t="shared" ca="1" si="137"/>
        <v>2.4240803772792602E-3</v>
      </c>
      <c r="AE1475">
        <f ca="1">VLOOKUP($B1475,OFFSET(Input!$A$1,0,MATCH(Index!AE$6&amp;" Index",Input!$1:$1,0)-1,10000,2),2,0)</f>
        <v>22.57</v>
      </c>
    </row>
    <row r="1476" spans="2:31" x14ac:dyDescent="0.25">
      <c r="B1476" s="2">
        <v>39664</v>
      </c>
      <c r="C1476">
        <f t="shared" ca="1" si="132"/>
        <v>0</v>
      </c>
      <c r="D1476">
        <f t="shared" ca="1" si="133"/>
        <v>1</v>
      </c>
      <c r="E1476">
        <f ca="1">IF($B1476&lt;VLOOKUP(E$6&amp;" Equity",Param,4,0),"",IFERROR(VLOOKUP($B1476,OFFSET(Input!$A$1,0,MATCH(Index!E$6&amp;" Equity",Input!$1:$1,0)-1,10000,2),2,0),E1475))</f>
        <v>92.17</v>
      </c>
      <c r="F1476" s="33">
        <v>91.33</v>
      </c>
      <c r="H1476">
        <f ca="1">IFERROR(VLOOKUP($B1476,OFFSET(Input!$A$1,0,MATCH(Index!H$6,Input!$1:$1,0)-1,10000,2),2,0),0)</f>
        <v>0</v>
      </c>
      <c r="I1476">
        <f ca="1">IFERROR(VLOOKUP($B1476,OFFSET(Input!$A$1,0,MATCH(Index!I$6,Input!$1:$1,0)-1,10000,2),2,0),0)</f>
        <v>0</v>
      </c>
      <c r="K1476">
        <f t="shared" ca="1" si="134"/>
        <v>67.711938006375306</v>
      </c>
      <c r="L1476" s="30">
        <f t="shared" ca="1" si="135"/>
        <v>79.840006694365883</v>
      </c>
      <c r="N1476">
        <f t="shared" ca="1" si="136"/>
        <v>-4.7624291766046678E-3</v>
      </c>
      <c r="O1476">
        <f t="shared" ca="1" si="137"/>
        <v>-2.5151743807784602E-3</v>
      </c>
      <c r="AE1476">
        <f ca="1">VLOOKUP($B1476,OFFSET(Input!$A$1,0,MATCH(Index!AE$6&amp;" Index",Input!$1:$1,0)-1,10000,2),2,0)</f>
        <v>23.49</v>
      </c>
    </row>
    <row r="1477" spans="2:31" x14ac:dyDescent="0.25">
      <c r="B1477" s="2">
        <v>39665</v>
      </c>
      <c r="C1477">
        <f t="shared" ca="1" si="132"/>
        <v>0</v>
      </c>
      <c r="D1477">
        <f t="shared" ca="1" si="133"/>
        <v>2</v>
      </c>
      <c r="E1477">
        <f ca="1">IF($B1477&lt;VLOOKUP(E$6&amp;" Equity",Param,4,0),"",IFERROR(VLOOKUP($B1477,OFFSET(Input!$A$1,0,MATCH(Index!E$6&amp;" Equity",Input!$1:$1,0)-1,10000,2),2,0),E1476))</f>
        <v>92.86</v>
      </c>
      <c r="F1477" s="33">
        <v>90.65</v>
      </c>
      <c r="H1477">
        <f ca="1">IFERROR(VLOOKUP($B1477,OFFSET(Input!$A$1,0,MATCH(Index!H$6,Input!$1:$1,0)-1,10000,2),2,0),0)</f>
        <v>0</v>
      </c>
      <c r="I1477">
        <f ca="1">IFERROR(VLOOKUP($B1477,OFFSET(Input!$A$1,0,MATCH(Index!I$6,Input!$1:$1,0)-1,10000,2),2,0),0)</f>
        <v>0</v>
      </c>
      <c r="K1477">
        <f t="shared" ca="1" si="134"/>
        <v>68.218840873082456</v>
      </c>
      <c r="L1477" s="30">
        <f t="shared" ca="1" si="135"/>
        <v>79.245555752154473</v>
      </c>
      <c r="N1477">
        <f t="shared" ca="1" si="136"/>
        <v>7.4582845862026514E-3</v>
      </c>
      <c r="O1477">
        <f t="shared" ca="1" si="137"/>
        <v>-7.4733835027274214E-3</v>
      </c>
      <c r="AE1477">
        <f ca="1">VLOOKUP($B1477,OFFSET(Input!$A$1,0,MATCH(Index!AE$6&amp;" Index",Input!$1:$1,0)-1,10000,2),2,0)</f>
        <v>21.14</v>
      </c>
    </row>
    <row r="1478" spans="2:31" x14ac:dyDescent="0.25">
      <c r="B1478" s="2">
        <v>39666</v>
      </c>
      <c r="C1478">
        <f t="shared" ca="1" si="132"/>
        <v>0</v>
      </c>
      <c r="D1478">
        <f t="shared" ca="1" si="133"/>
        <v>3</v>
      </c>
      <c r="E1478">
        <f ca="1">IF($B1478&lt;VLOOKUP(E$6&amp;" Equity",Param,4,0),"",IFERROR(VLOOKUP($B1478,OFFSET(Input!$A$1,0,MATCH(Index!E$6&amp;" Equity",Input!$1:$1,0)-1,10000,2),2,0),E1477))</f>
        <v>92.07</v>
      </c>
      <c r="F1478" s="33">
        <v>90.28</v>
      </c>
      <c r="H1478">
        <f ca="1">IFERROR(VLOOKUP($B1478,OFFSET(Input!$A$1,0,MATCH(Index!H$6,Input!$1:$1,0)-1,10000,2),2,0),0)</f>
        <v>0</v>
      </c>
      <c r="I1478">
        <f ca="1">IFERROR(VLOOKUP($B1478,OFFSET(Input!$A$1,0,MATCH(Index!I$6,Input!$1:$1,0)-1,10000,2),2,0),0)</f>
        <v>0</v>
      </c>
      <c r="K1478">
        <f t="shared" ca="1" si="134"/>
        <v>67.638473822794552</v>
      </c>
      <c r="L1478" s="30">
        <f t="shared" ca="1" si="135"/>
        <v>78.922104504186493</v>
      </c>
      <c r="N1478">
        <f t="shared" ca="1" si="136"/>
        <v>-8.5438252920210615E-3</v>
      </c>
      <c r="O1478">
        <f t="shared" ca="1" si="137"/>
        <v>-4.0899852515251661E-3</v>
      </c>
      <c r="AE1478">
        <f ca="1">VLOOKUP($B1478,OFFSET(Input!$A$1,0,MATCH(Index!AE$6&amp;" Index",Input!$1:$1,0)-1,10000,2),2,0)</f>
        <v>20.23</v>
      </c>
    </row>
    <row r="1479" spans="2:31" x14ac:dyDescent="0.25">
      <c r="B1479" s="2">
        <v>39667</v>
      </c>
      <c r="C1479">
        <f t="shared" ref="C1479:C1542" ca="1" si="138">IF(MONTH(B1479)&lt;&gt;MONTH(B1478),1,0)</f>
        <v>0</v>
      </c>
      <c r="D1479">
        <f t="shared" ref="D1479:D1542" ca="1" si="139">IF(D1478=5,0,IF(D1478&lt;&gt;0,D1478+1,IF(C1478=1,1,0)))</f>
        <v>4</v>
      </c>
      <c r="E1479">
        <f ca="1">IF($B1479&lt;VLOOKUP(E$6&amp;" Equity",Param,4,0),"",IFERROR(VLOOKUP($B1479,OFFSET(Input!$A$1,0,MATCH(Index!E$6&amp;" Equity",Input!$1:$1,0)-1,10000,2),2,0),E1478))</f>
        <v>92.11</v>
      </c>
      <c r="F1479" s="33">
        <v>91.75</v>
      </c>
      <c r="H1479">
        <f ca="1">IFERROR(VLOOKUP($B1479,OFFSET(Input!$A$1,0,MATCH(Index!H$6,Input!$1:$1,0)-1,10000,2),2,0),0)</f>
        <v>0</v>
      </c>
      <c r="I1479">
        <f ca="1">IFERROR(VLOOKUP($B1479,OFFSET(Input!$A$1,0,MATCH(Index!I$6,Input!$1:$1,0)-1,10000,2),2,0),0)</f>
        <v>0</v>
      </c>
      <c r="K1479">
        <f t="shared" ref="K1479:K1542" ca="1" si="140">IF($B1479&lt;=L_date,IF($B1479=L_date,1,K1480/((E1480+H1480)/E1479)),K1478*((E1479+H1479)/E1478))</f>
        <v>67.667859496226853</v>
      </c>
      <c r="L1479" s="30">
        <f t="shared" ref="L1479:L1542" ca="1" si="141">IF($B1479&lt;=L_date,IF($B1479=L_date,1,L1480/((F1480+I1480)/F1479)),L1478*((F1479+I1479)/F1478))</f>
        <v>80.207167570437647</v>
      </c>
      <c r="N1479">
        <f t="shared" ca="1" si="136"/>
        <v>4.3435770038981165E-4</v>
      </c>
      <c r="O1479">
        <f t="shared" ca="1" si="137"/>
        <v>1.6151534985344804E-2</v>
      </c>
      <c r="AE1479">
        <f ca="1">VLOOKUP($B1479,OFFSET(Input!$A$1,0,MATCH(Index!AE$6&amp;" Index",Input!$1:$1,0)-1,10000,2),2,0)</f>
        <v>21.15</v>
      </c>
    </row>
    <row r="1480" spans="2:31" x14ac:dyDescent="0.25">
      <c r="B1480" s="2">
        <v>39668</v>
      </c>
      <c r="C1480">
        <f t="shared" ca="1" si="138"/>
        <v>0</v>
      </c>
      <c r="D1480">
        <f t="shared" ca="1" si="139"/>
        <v>5</v>
      </c>
      <c r="E1480">
        <f ca="1">IF($B1480&lt;VLOOKUP(E$6&amp;" Equity",Param,4,0),"",IFERROR(VLOOKUP($B1480,OFFSET(Input!$A$1,0,MATCH(Index!E$6&amp;" Equity",Input!$1:$1,0)-1,10000,2),2,0),E1479))</f>
        <v>92.27</v>
      </c>
      <c r="F1480" s="33">
        <v>92</v>
      </c>
      <c r="H1480">
        <f ca="1">IFERROR(VLOOKUP($B1480,OFFSET(Input!$A$1,0,MATCH(Index!H$6,Input!$1:$1,0)-1,10000,2),2,0),0)</f>
        <v>0</v>
      </c>
      <c r="I1480">
        <f ca="1">IFERROR(VLOOKUP($B1480,OFFSET(Input!$A$1,0,MATCH(Index!I$6,Input!$1:$1,0)-1,10000,2),2,0),0)</f>
        <v>0</v>
      </c>
      <c r="K1480">
        <f t="shared" ca="1" si="140"/>
        <v>67.785402189956059</v>
      </c>
      <c r="L1480" s="30">
        <f t="shared" ca="1" si="141"/>
        <v>80.425715710956538</v>
      </c>
      <c r="N1480">
        <f t="shared" ref="N1480:N1543" ca="1" si="142">LN(K1480/K1479)</f>
        <v>1.7355465903202956E-3</v>
      </c>
      <c r="O1480">
        <f t="shared" ref="O1480:O1543" ca="1" si="143">LN(L1480/L1479)</f>
        <v>2.7210901143605863E-3</v>
      </c>
      <c r="AE1480">
        <f ca="1">VLOOKUP($B1480,OFFSET(Input!$A$1,0,MATCH(Index!AE$6&amp;" Index",Input!$1:$1,0)-1,10000,2),2,0)</f>
        <v>20.66</v>
      </c>
    </row>
    <row r="1481" spans="2:31" x14ac:dyDescent="0.25">
      <c r="B1481" s="2">
        <v>39671</v>
      </c>
      <c r="C1481">
        <f t="shared" ca="1" si="138"/>
        <v>0</v>
      </c>
      <c r="D1481">
        <f t="shared" ca="1" si="139"/>
        <v>0</v>
      </c>
      <c r="E1481">
        <f ca="1">IF($B1481&lt;VLOOKUP(E$6&amp;" Equity",Param,4,0),"",IFERROR(VLOOKUP($B1481,OFFSET(Input!$A$1,0,MATCH(Index!E$6&amp;" Equity",Input!$1:$1,0)-1,10000,2),2,0),E1480))</f>
        <v>92.07</v>
      </c>
      <c r="F1481" s="33">
        <v>91.12</v>
      </c>
      <c r="H1481">
        <f ca="1">IFERROR(VLOOKUP($B1481,OFFSET(Input!$A$1,0,MATCH(Index!H$6,Input!$1:$1,0)-1,10000,2),2,0),0)</f>
        <v>0</v>
      </c>
      <c r="I1481">
        <f ca="1">IFERROR(VLOOKUP($B1481,OFFSET(Input!$A$1,0,MATCH(Index!I$6,Input!$1:$1,0)-1,10000,2),2,0),0)</f>
        <v>0</v>
      </c>
      <c r="K1481">
        <f t="shared" ca="1" si="140"/>
        <v>67.638473822794566</v>
      </c>
      <c r="L1481" s="30">
        <f t="shared" ca="1" si="141"/>
        <v>79.656426256329993</v>
      </c>
      <c r="N1481">
        <f t="shared" ca="1" si="142"/>
        <v>-2.1699042907099646E-3</v>
      </c>
      <c r="O1481">
        <f t="shared" ca="1" si="143"/>
        <v>-9.6112579101137099E-3</v>
      </c>
      <c r="AE1481">
        <f ca="1">VLOOKUP($B1481,OFFSET(Input!$A$1,0,MATCH(Index!AE$6&amp;" Index",Input!$1:$1,0)-1,10000,2),2,0)</f>
        <v>20.12</v>
      </c>
    </row>
    <row r="1482" spans="2:31" x14ac:dyDescent="0.25">
      <c r="B1482" s="2">
        <v>39672</v>
      </c>
      <c r="C1482">
        <f t="shared" ca="1" si="138"/>
        <v>0</v>
      </c>
      <c r="D1482">
        <f t="shared" ca="1" si="139"/>
        <v>0</v>
      </c>
      <c r="E1482">
        <f ca="1">IF($B1482&lt;VLOOKUP(E$6&amp;" Equity",Param,4,0),"",IFERROR(VLOOKUP($B1482,OFFSET(Input!$A$1,0,MATCH(Index!E$6&amp;" Equity",Input!$1:$1,0)-1,10000,2),2,0),E1481))</f>
        <v>92.33</v>
      </c>
      <c r="F1482" s="33">
        <v>91.99</v>
      </c>
      <c r="H1482">
        <f ca="1">IFERROR(VLOOKUP($B1482,OFFSET(Input!$A$1,0,MATCH(Index!H$6,Input!$1:$1,0)-1,10000,2),2,0),0)</f>
        <v>0</v>
      </c>
      <c r="I1482">
        <f ca="1">IFERROR(VLOOKUP($B1482,OFFSET(Input!$A$1,0,MATCH(Index!I$6,Input!$1:$1,0)-1,10000,2),2,0),0)</f>
        <v>0</v>
      </c>
      <c r="K1482">
        <f t="shared" ca="1" si="140"/>
        <v>67.829480700104511</v>
      </c>
      <c r="L1482" s="30">
        <f t="shared" ca="1" si="141"/>
        <v>80.41697378533577</v>
      </c>
      <c r="N1482">
        <f t="shared" ca="1" si="142"/>
        <v>2.8199584847820123E-3</v>
      </c>
      <c r="O1482">
        <f t="shared" ca="1" si="143"/>
        <v>9.5025563501390086E-3</v>
      </c>
      <c r="AE1482">
        <f ca="1">VLOOKUP($B1482,OFFSET(Input!$A$1,0,MATCH(Index!AE$6&amp;" Index",Input!$1:$1,0)-1,10000,2),2,0)</f>
        <v>21.17</v>
      </c>
    </row>
    <row r="1483" spans="2:31" x14ac:dyDescent="0.25">
      <c r="B1483" s="2">
        <v>39673</v>
      </c>
      <c r="C1483">
        <f t="shared" ca="1" si="138"/>
        <v>0</v>
      </c>
      <c r="D1483">
        <f t="shared" ca="1" si="139"/>
        <v>0</v>
      </c>
      <c r="E1483">
        <f ca="1">IF($B1483&lt;VLOOKUP(E$6&amp;" Equity",Param,4,0),"",IFERROR(VLOOKUP($B1483,OFFSET(Input!$A$1,0,MATCH(Index!E$6&amp;" Equity",Input!$1:$1,0)-1,10000,2),2,0),E1482))</f>
        <v>92.21</v>
      </c>
      <c r="F1483" s="33">
        <v>91.65</v>
      </c>
      <c r="H1483">
        <f ca="1">IFERROR(VLOOKUP($B1483,OFFSET(Input!$A$1,0,MATCH(Index!H$6,Input!$1:$1,0)-1,10000,2),2,0),0)</f>
        <v>0</v>
      </c>
      <c r="I1483">
        <f ca="1">IFERROR(VLOOKUP($B1483,OFFSET(Input!$A$1,0,MATCH(Index!I$6,Input!$1:$1,0)-1,10000,2),2,0),0)</f>
        <v>0</v>
      </c>
      <c r="K1483">
        <f t="shared" ca="1" si="140"/>
        <v>67.741323679807607</v>
      </c>
      <c r="L1483" s="30">
        <f t="shared" ca="1" si="141"/>
        <v>80.119748314230065</v>
      </c>
      <c r="N1483">
        <f t="shared" ca="1" si="142"/>
        <v>-1.3005312334867418E-3</v>
      </c>
      <c r="O1483">
        <f t="shared" ca="1" si="143"/>
        <v>-3.7029012033517926E-3</v>
      </c>
      <c r="AE1483">
        <f ca="1">VLOOKUP($B1483,OFFSET(Input!$A$1,0,MATCH(Index!AE$6&amp;" Index",Input!$1:$1,0)-1,10000,2),2,0)</f>
        <v>21.55</v>
      </c>
    </row>
    <row r="1484" spans="2:31" x14ac:dyDescent="0.25">
      <c r="B1484" s="2">
        <v>39674</v>
      </c>
      <c r="C1484">
        <f t="shared" ca="1" si="138"/>
        <v>0</v>
      </c>
      <c r="D1484">
        <f t="shared" ca="1" si="139"/>
        <v>0</v>
      </c>
      <c r="E1484">
        <f ca="1">IF($B1484&lt;VLOOKUP(E$6&amp;" Equity",Param,4,0),"",IFERROR(VLOOKUP($B1484,OFFSET(Input!$A$1,0,MATCH(Index!E$6&amp;" Equity",Input!$1:$1,0)-1,10000,2),2,0),E1483))</f>
        <v>92.37</v>
      </c>
      <c r="F1484" s="33">
        <v>92.24</v>
      </c>
      <c r="H1484">
        <f ca="1">IFERROR(VLOOKUP($B1484,OFFSET(Input!$A$1,0,MATCH(Index!H$6,Input!$1:$1,0)-1,10000,2),2,0),0)</f>
        <v>0</v>
      </c>
      <c r="I1484">
        <f ca="1">IFERROR(VLOOKUP($B1484,OFFSET(Input!$A$1,0,MATCH(Index!I$6,Input!$1:$1,0)-1,10000,2),2,0),0)</f>
        <v>0</v>
      </c>
      <c r="K1484">
        <f t="shared" ca="1" si="140"/>
        <v>67.858866373536813</v>
      </c>
      <c r="L1484" s="30">
        <f t="shared" ca="1" si="141"/>
        <v>80.635521925854661</v>
      </c>
      <c r="N1484">
        <f t="shared" ca="1" si="142"/>
        <v>1.7336660534688594E-3</v>
      </c>
      <c r="O1484">
        <f t="shared" ca="1" si="143"/>
        <v>6.4169016750893456E-3</v>
      </c>
      <c r="AE1484">
        <f ca="1">VLOOKUP($B1484,OFFSET(Input!$A$1,0,MATCH(Index!AE$6&amp;" Index",Input!$1:$1,0)-1,10000,2),2,0)</f>
        <v>20.34</v>
      </c>
    </row>
    <row r="1485" spans="2:31" x14ac:dyDescent="0.25">
      <c r="B1485" s="2">
        <v>39675</v>
      </c>
      <c r="C1485">
        <f t="shared" ca="1" si="138"/>
        <v>0</v>
      </c>
      <c r="D1485">
        <f t="shared" ca="1" si="139"/>
        <v>0</v>
      </c>
      <c r="E1485">
        <f ca="1">IF($B1485&lt;VLOOKUP(E$6&amp;" Equity",Param,4,0),"",IFERROR(VLOOKUP($B1485,OFFSET(Input!$A$1,0,MATCH(Index!E$6&amp;" Equity",Input!$1:$1,0)-1,10000,2),2,0),E1484))</f>
        <v>92.72</v>
      </c>
      <c r="F1485" s="33">
        <v>93.04</v>
      </c>
      <c r="H1485">
        <f ca="1">IFERROR(VLOOKUP($B1485,OFFSET(Input!$A$1,0,MATCH(Index!H$6,Input!$1:$1,0)-1,10000,2),2,0),0)</f>
        <v>0</v>
      </c>
      <c r="I1485">
        <f ca="1">IFERROR(VLOOKUP($B1485,OFFSET(Input!$A$1,0,MATCH(Index!I$6,Input!$1:$1,0)-1,10000,2),2,0),0)</f>
        <v>0</v>
      </c>
      <c r="K1485">
        <f t="shared" ca="1" si="140"/>
        <v>68.11599101606943</v>
      </c>
      <c r="L1485" s="30">
        <f t="shared" ca="1" si="141"/>
        <v>81.33487597551516</v>
      </c>
      <c r="N1485">
        <f t="shared" ca="1" si="142"/>
        <v>3.7819484269776041E-3</v>
      </c>
      <c r="O1485">
        <f t="shared" ca="1" si="143"/>
        <v>8.6356322496055453E-3</v>
      </c>
      <c r="AE1485">
        <f ca="1">VLOOKUP($B1485,OFFSET(Input!$A$1,0,MATCH(Index!AE$6&amp;" Index",Input!$1:$1,0)-1,10000,2),2,0)</f>
        <v>19.579999999999998</v>
      </c>
    </row>
    <row r="1486" spans="2:31" x14ac:dyDescent="0.25">
      <c r="B1486" s="2">
        <v>39678</v>
      </c>
      <c r="C1486">
        <f t="shared" ca="1" si="138"/>
        <v>0</v>
      </c>
      <c r="D1486">
        <f t="shared" ca="1" si="139"/>
        <v>0</v>
      </c>
      <c r="E1486">
        <f ca="1">IF($B1486&lt;VLOOKUP(E$6&amp;" Equity",Param,4,0),"",IFERROR(VLOOKUP($B1486,OFFSET(Input!$A$1,0,MATCH(Index!E$6&amp;" Equity",Input!$1:$1,0)-1,10000,2),2,0),E1485))</f>
        <v>92.79</v>
      </c>
      <c r="F1486" s="33">
        <v>93.41</v>
      </c>
      <c r="H1486">
        <f ca="1">IFERROR(VLOOKUP($B1486,OFFSET(Input!$A$1,0,MATCH(Index!H$6,Input!$1:$1,0)-1,10000,2),2,0),0)</f>
        <v>0</v>
      </c>
      <c r="I1486">
        <f ca="1">IFERROR(VLOOKUP($B1486,OFFSET(Input!$A$1,0,MATCH(Index!I$6,Input!$1:$1,0)-1,10000,2),2,0),0)</f>
        <v>0</v>
      </c>
      <c r="K1486">
        <f t="shared" ca="1" si="140"/>
        <v>68.167415944575964</v>
      </c>
      <c r="L1486" s="30">
        <f t="shared" ca="1" si="141"/>
        <v>81.658327223483127</v>
      </c>
      <c r="N1486">
        <f t="shared" ca="1" si="142"/>
        <v>7.5467633359174344E-4</v>
      </c>
      <c r="O1486">
        <f t="shared" ca="1" si="143"/>
        <v>3.9688976743481649E-3</v>
      </c>
      <c r="AE1486">
        <f ca="1">VLOOKUP($B1486,OFFSET(Input!$A$1,0,MATCH(Index!AE$6&amp;" Index",Input!$1:$1,0)-1,10000,2),2,0)</f>
        <v>20.98</v>
      </c>
    </row>
    <row r="1487" spans="2:31" x14ac:dyDescent="0.25">
      <c r="B1487" s="2">
        <v>39679</v>
      </c>
      <c r="C1487">
        <f t="shared" ca="1" si="138"/>
        <v>0</v>
      </c>
      <c r="D1487">
        <f t="shared" ca="1" si="139"/>
        <v>0</v>
      </c>
      <c r="E1487">
        <f ca="1">IF($B1487&lt;VLOOKUP(E$6&amp;" Equity",Param,4,0),"",IFERROR(VLOOKUP($B1487,OFFSET(Input!$A$1,0,MATCH(Index!E$6&amp;" Equity",Input!$1:$1,0)-1,10000,2),2,0),E1486))</f>
        <v>92.68</v>
      </c>
      <c r="F1487" s="33">
        <v>93.03</v>
      </c>
      <c r="H1487">
        <f ca="1">IFERROR(VLOOKUP($B1487,OFFSET(Input!$A$1,0,MATCH(Index!H$6,Input!$1:$1,0)-1,10000,2),2,0),0)</f>
        <v>0</v>
      </c>
      <c r="I1487">
        <f ca="1">IFERROR(VLOOKUP($B1487,OFFSET(Input!$A$1,0,MATCH(Index!I$6,Input!$1:$1,0)-1,10000,2),2,0),0)</f>
        <v>0</v>
      </c>
      <c r="K1487">
        <f t="shared" ca="1" si="140"/>
        <v>68.086605342637142</v>
      </c>
      <c r="L1487" s="30">
        <f t="shared" ca="1" si="141"/>
        <v>81.326134049894407</v>
      </c>
      <c r="N1487">
        <f t="shared" ca="1" si="142"/>
        <v>-1.1861758009124776E-3</v>
      </c>
      <c r="O1487">
        <f t="shared" ca="1" si="143"/>
        <v>-4.0763841042898786E-3</v>
      </c>
      <c r="AE1487">
        <f ca="1">VLOOKUP($B1487,OFFSET(Input!$A$1,0,MATCH(Index!AE$6&amp;" Index",Input!$1:$1,0)-1,10000,2),2,0)</f>
        <v>21.28</v>
      </c>
    </row>
    <row r="1488" spans="2:31" x14ac:dyDescent="0.25">
      <c r="B1488" s="2">
        <v>39680</v>
      </c>
      <c r="C1488">
        <f t="shared" ca="1" si="138"/>
        <v>0</v>
      </c>
      <c r="D1488">
        <f t="shared" ca="1" si="139"/>
        <v>0</v>
      </c>
      <c r="E1488">
        <f ca="1">IF($B1488&lt;VLOOKUP(E$6&amp;" Equity",Param,4,0),"",IFERROR(VLOOKUP($B1488,OFFSET(Input!$A$1,0,MATCH(Index!E$6&amp;" Equity",Input!$1:$1,0)-1,10000,2),2,0),E1487))</f>
        <v>92.68</v>
      </c>
      <c r="F1488" s="33">
        <v>93.31</v>
      </c>
      <c r="H1488">
        <f ca="1">IFERROR(VLOOKUP($B1488,OFFSET(Input!$A$1,0,MATCH(Index!H$6,Input!$1:$1,0)-1,10000,2),2,0),0)</f>
        <v>0</v>
      </c>
      <c r="I1488">
        <f ca="1">IFERROR(VLOOKUP($B1488,OFFSET(Input!$A$1,0,MATCH(Index!I$6,Input!$1:$1,0)-1,10000,2),2,0),0)</f>
        <v>0</v>
      </c>
      <c r="K1488">
        <f t="shared" ca="1" si="140"/>
        <v>68.086605342637142</v>
      </c>
      <c r="L1488" s="30">
        <f t="shared" ca="1" si="141"/>
        <v>81.570907967275573</v>
      </c>
      <c r="N1488">
        <f t="shared" ca="1" si="142"/>
        <v>0</v>
      </c>
      <c r="O1488">
        <f t="shared" ca="1" si="143"/>
        <v>3.0052614654632955E-3</v>
      </c>
      <c r="AE1488">
        <f ca="1">VLOOKUP($B1488,OFFSET(Input!$A$1,0,MATCH(Index!AE$6&amp;" Index",Input!$1:$1,0)-1,10000,2),2,0)</f>
        <v>20.420000000000002</v>
      </c>
    </row>
    <row r="1489" spans="2:31" x14ac:dyDescent="0.25">
      <c r="B1489" s="2">
        <v>39681</v>
      </c>
      <c r="C1489">
        <f t="shared" ca="1" si="138"/>
        <v>0</v>
      </c>
      <c r="D1489">
        <f t="shared" ca="1" si="139"/>
        <v>0</v>
      </c>
      <c r="E1489">
        <f ca="1">IF($B1489&lt;VLOOKUP(E$6&amp;" Equity",Param,4,0),"",IFERROR(VLOOKUP($B1489,OFFSET(Input!$A$1,0,MATCH(Index!E$6&amp;" Equity",Input!$1:$1,0)-1,10000,2),2,0),E1488))</f>
        <v>92.53</v>
      </c>
      <c r="F1489" s="33">
        <v>93.14</v>
      </c>
      <c r="H1489">
        <f ca="1">IFERROR(VLOOKUP($B1489,OFFSET(Input!$A$1,0,MATCH(Index!H$6,Input!$1:$1,0)-1,10000,2),2,0),0)</f>
        <v>0</v>
      </c>
      <c r="I1489">
        <f ca="1">IFERROR(VLOOKUP($B1489,OFFSET(Input!$A$1,0,MATCH(Index!I$6,Input!$1:$1,0)-1,10000,2),2,0),0)</f>
        <v>0</v>
      </c>
      <c r="K1489">
        <f t="shared" ca="1" si="140"/>
        <v>67.976409067266019</v>
      </c>
      <c r="L1489" s="30">
        <f t="shared" ca="1" si="141"/>
        <v>81.422295231722714</v>
      </c>
      <c r="N1489">
        <f t="shared" ca="1" si="142"/>
        <v>-1.6197833032366041E-3</v>
      </c>
      <c r="O1489">
        <f t="shared" ca="1" si="143"/>
        <v>-1.823545691699488E-3</v>
      </c>
      <c r="AE1489">
        <f ca="1">VLOOKUP($B1489,OFFSET(Input!$A$1,0,MATCH(Index!AE$6&amp;" Index",Input!$1:$1,0)-1,10000,2),2,0)</f>
        <v>19.82</v>
      </c>
    </row>
    <row r="1490" spans="2:31" x14ac:dyDescent="0.25">
      <c r="B1490" s="2">
        <v>39682</v>
      </c>
      <c r="C1490">
        <f t="shared" ca="1" si="138"/>
        <v>0</v>
      </c>
      <c r="D1490">
        <f t="shared" ca="1" si="139"/>
        <v>0</v>
      </c>
      <c r="E1490">
        <f ca="1">IF($B1490&lt;VLOOKUP(E$6&amp;" Equity",Param,4,0),"",IFERROR(VLOOKUP($B1490,OFFSET(Input!$A$1,0,MATCH(Index!E$6&amp;" Equity",Input!$1:$1,0)-1,10000,2),2,0),E1489))</f>
        <v>92.73</v>
      </c>
      <c r="F1490" s="33">
        <v>93.08</v>
      </c>
      <c r="H1490">
        <f ca="1">IFERROR(VLOOKUP($B1490,OFFSET(Input!$A$1,0,MATCH(Index!H$6,Input!$1:$1,0)-1,10000,2),2,0),0)</f>
        <v>0</v>
      </c>
      <c r="I1490">
        <f ca="1">IFERROR(VLOOKUP($B1490,OFFSET(Input!$A$1,0,MATCH(Index!I$6,Input!$1:$1,0)-1,10000,2),2,0),0)</f>
        <v>0</v>
      </c>
      <c r="K1490">
        <f t="shared" ca="1" si="140"/>
        <v>68.123337434427512</v>
      </c>
      <c r="L1490" s="30">
        <f t="shared" ca="1" si="141"/>
        <v>81.369843677998176</v>
      </c>
      <c r="N1490">
        <f t="shared" ca="1" si="142"/>
        <v>2.1591285511957351E-3</v>
      </c>
      <c r="O1490">
        <f t="shared" ca="1" si="143"/>
        <v>-6.4439912014020023E-4</v>
      </c>
      <c r="AE1490">
        <f ca="1">VLOOKUP($B1490,OFFSET(Input!$A$1,0,MATCH(Index!AE$6&amp;" Index",Input!$1:$1,0)-1,10000,2),2,0)</f>
        <v>18.809999999999999</v>
      </c>
    </row>
    <row r="1491" spans="2:31" x14ac:dyDescent="0.25">
      <c r="B1491" s="2">
        <v>39685</v>
      </c>
      <c r="C1491">
        <f t="shared" ca="1" si="138"/>
        <v>0</v>
      </c>
      <c r="D1491">
        <f t="shared" ca="1" si="139"/>
        <v>0</v>
      </c>
      <c r="E1491">
        <f ca="1">IF($B1491&lt;VLOOKUP(E$6&amp;" Equity",Param,4,0),"",IFERROR(VLOOKUP($B1491,OFFSET(Input!$A$1,0,MATCH(Index!E$6&amp;" Equity",Input!$1:$1,0)-1,10000,2),2,0),E1490))</f>
        <v>92.5</v>
      </c>
      <c r="F1491" s="33">
        <v>94.01</v>
      </c>
      <c r="H1491">
        <f ca="1">IFERROR(VLOOKUP($B1491,OFFSET(Input!$A$1,0,MATCH(Index!H$6,Input!$1:$1,0)-1,10000,2),2,0),0)</f>
        <v>0</v>
      </c>
      <c r="I1491">
        <f ca="1">IFERROR(VLOOKUP($B1491,OFFSET(Input!$A$1,0,MATCH(Index!I$6,Input!$1:$1,0)-1,10000,2),2,0),0)</f>
        <v>0</v>
      </c>
      <c r="K1491">
        <f t="shared" ca="1" si="140"/>
        <v>67.954369812191786</v>
      </c>
      <c r="L1491" s="30">
        <f t="shared" ca="1" si="141"/>
        <v>82.182842760728505</v>
      </c>
      <c r="N1491">
        <f t="shared" ca="1" si="142"/>
        <v>-2.4834002937552564E-3</v>
      </c>
      <c r="O1491">
        <f t="shared" ca="1" si="143"/>
        <v>9.941821156368701E-3</v>
      </c>
      <c r="AE1491">
        <f ca="1">VLOOKUP($B1491,OFFSET(Input!$A$1,0,MATCH(Index!AE$6&amp;" Index",Input!$1:$1,0)-1,10000,2),2,0)</f>
        <v>20.97</v>
      </c>
    </row>
    <row r="1492" spans="2:31" x14ac:dyDescent="0.25">
      <c r="B1492" s="2">
        <v>39686</v>
      </c>
      <c r="C1492">
        <f t="shared" ca="1" si="138"/>
        <v>0</v>
      </c>
      <c r="D1492">
        <f t="shared" ca="1" si="139"/>
        <v>0</v>
      </c>
      <c r="E1492">
        <f ca="1">IF($B1492&lt;VLOOKUP(E$6&amp;" Equity",Param,4,0),"",IFERROR(VLOOKUP($B1492,OFFSET(Input!$A$1,0,MATCH(Index!E$6&amp;" Equity",Input!$1:$1,0)-1,10000,2),2,0),E1491))</f>
        <v>91.99</v>
      </c>
      <c r="F1492" s="33">
        <v>94.1</v>
      </c>
      <c r="H1492">
        <f ca="1">IFERROR(VLOOKUP($B1492,OFFSET(Input!$A$1,0,MATCH(Index!H$6,Input!$1:$1,0)-1,10000,2),2,0),0)</f>
        <v>0</v>
      </c>
      <c r="I1492">
        <f ca="1">IFERROR(VLOOKUP($B1492,OFFSET(Input!$A$1,0,MATCH(Index!I$6,Input!$1:$1,0)-1,10000,2),2,0),0)</f>
        <v>0</v>
      </c>
      <c r="K1492">
        <f t="shared" ca="1" si="140"/>
        <v>67.579702475929963</v>
      </c>
      <c r="L1492" s="30">
        <f t="shared" ca="1" si="141"/>
        <v>82.26152009131529</v>
      </c>
      <c r="N1492">
        <f t="shared" ca="1" si="142"/>
        <v>-5.5287690293136967E-3</v>
      </c>
      <c r="O1492">
        <f t="shared" ca="1" si="143"/>
        <v>9.5688700087423939E-4</v>
      </c>
      <c r="AE1492">
        <f ca="1">VLOOKUP($B1492,OFFSET(Input!$A$1,0,MATCH(Index!AE$6&amp;" Index",Input!$1:$1,0)-1,10000,2),2,0)</f>
        <v>20.49</v>
      </c>
    </row>
    <row r="1493" spans="2:31" x14ac:dyDescent="0.25">
      <c r="B1493" s="2">
        <v>39687</v>
      </c>
      <c r="C1493">
        <f t="shared" ca="1" si="138"/>
        <v>0</v>
      </c>
      <c r="D1493">
        <f t="shared" ca="1" si="139"/>
        <v>0</v>
      </c>
      <c r="E1493">
        <f ca="1">IF($B1493&lt;VLOOKUP(E$6&amp;" Equity",Param,4,0),"",IFERROR(VLOOKUP($B1493,OFFSET(Input!$A$1,0,MATCH(Index!E$6&amp;" Equity",Input!$1:$1,0)-1,10000,2),2,0),E1492))</f>
        <v>92.05</v>
      </c>
      <c r="F1493" s="33">
        <v>94.25</v>
      </c>
      <c r="H1493">
        <f ca="1">IFERROR(VLOOKUP($B1493,OFFSET(Input!$A$1,0,MATCH(Index!H$6,Input!$1:$1,0)-1,10000,2),2,0),0)</f>
        <v>0</v>
      </c>
      <c r="I1493">
        <f ca="1">IFERROR(VLOOKUP($B1493,OFFSET(Input!$A$1,0,MATCH(Index!I$6,Input!$1:$1,0)-1,10000,2),2,0),0)</f>
        <v>0</v>
      </c>
      <c r="K1493">
        <f t="shared" ca="1" si="140"/>
        <v>67.623780986078401</v>
      </c>
      <c r="L1493" s="30">
        <f t="shared" ca="1" si="141"/>
        <v>82.392648975626642</v>
      </c>
      <c r="N1493">
        <f t="shared" ca="1" si="142"/>
        <v>6.5203219002090654E-4</v>
      </c>
      <c r="O1493">
        <f t="shared" ca="1" si="143"/>
        <v>1.5927797367863341E-3</v>
      </c>
      <c r="AE1493">
        <f ca="1">VLOOKUP($B1493,OFFSET(Input!$A$1,0,MATCH(Index!AE$6&amp;" Index",Input!$1:$1,0)-1,10000,2),2,0)</f>
        <v>19.760000000000002</v>
      </c>
    </row>
    <row r="1494" spans="2:31" x14ac:dyDescent="0.25">
      <c r="B1494" s="2">
        <v>39688</v>
      </c>
      <c r="C1494">
        <f t="shared" ca="1" si="138"/>
        <v>0</v>
      </c>
      <c r="D1494">
        <f t="shared" ca="1" si="139"/>
        <v>0</v>
      </c>
      <c r="E1494">
        <f ca="1">IF($B1494&lt;VLOOKUP(E$6&amp;" Equity",Param,4,0),"",IFERROR(VLOOKUP($B1494,OFFSET(Input!$A$1,0,MATCH(Index!E$6&amp;" Equity",Input!$1:$1,0)-1,10000,2),2,0),E1493))</f>
        <v>92.18</v>
      </c>
      <c r="F1494" s="33">
        <v>94.26</v>
      </c>
      <c r="H1494">
        <f ca="1">IFERROR(VLOOKUP($B1494,OFFSET(Input!$A$1,0,MATCH(Index!H$6,Input!$1:$1,0)-1,10000,2),2,0),0)</f>
        <v>0</v>
      </c>
      <c r="I1494">
        <f ca="1">IFERROR(VLOOKUP($B1494,OFFSET(Input!$A$1,0,MATCH(Index!I$6,Input!$1:$1,0)-1,10000,2),2,0),0)</f>
        <v>0</v>
      </c>
      <c r="K1494">
        <f t="shared" ca="1" si="140"/>
        <v>67.719284424733374</v>
      </c>
      <c r="L1494" s="30">
        <f t="shared" ca="1" si="141"/>
        <v>82.40139090124741</v>
      </c>
      <c r="N1494">
        <f t="shared" ca="1" si="142"/>
        <v>1.4112796132753689E-3</v>
      </c>
      <c r="O1494">
        <f t="shared" ca="1" si="143"/>
        <v>1.0609516746480275E-4</v>
      </c>
      <c r="AE1494">
        <f ca="1">VLOOKUP($B1494,OFFSET(Input!$A$1,0,MATCH(Index!AE$6&amp;" Index",Input!$1:$1,0)-1,10000,2),2,0)</f>
        <v>19.43</v>
      </c>
    </row>
    <row r="1495" spans="2:31" x14ac:dyDescent="0.25">
      <c r="B1495" s="2">
        <v>39689</v>
      </c>
      <c r="C1495">
        <f t="shared" ca="1" si="138"/>
        <v>0</v>
      </c>
      <c r="D1495">
        <f t="shared" ca="1" si="139"/>
        <v>0</v>
      </c>
      <c r="E1495">
        <f ca="1">IF($B1495&lt;VLOOKUP(E$6&amp;" Equity",Param,4,0),"",IFERROR(VLOOKUP($B1495,OFFSET(Input!$A$1,0,MATCH(Index!E$6&amp;" Equity",Input!$1:$1,0)-1,10000,2),2,0),E1494))</f>
        <v>92.38</v>
      </c>
      <c r="F1495" s="33">
        <v>93.85</v>
      </c>
      <c r="H1495">
        <f ca="1">IFERROR(VLOOKUP($B1495,OFFSET(Input!$A$1,0,MATCH(Index!H$6,Input!$1:$1,0)-1,10000,2),2,0),0)</f>
        <v>0</v>
      </c>
      <c r="I1495">
        <f ca="1">IFERROR(VLOOKUP($B1495,OFFSET(Input!$A$1,0,MATCH(Index!I$6,Input!$1:$1,0)-1,10000,2),2,0),0)</f>
        <v>0</v>
      </c>
      <c r="K1495">
        <f t="shared" ca="1" si="140"/>
        <v>67.866212791894867</v>
      </c>
      <c r="L1495" s="30">
        <f t="shared" ca="1" si="141"/>
        <v>82.042971950796399</v>
      </c>
      <c r="N1495">
        <f t="shared" ca="1" si="142"/>
        <v>2.1673177100970157E-3</v>
      </c>
      <c r="O1495">
        <f t="shared" ca="1" si="143"/>
        <v>-4.3591584630670926E-3</v>
      </c>
      <c r="AE1495">
        <f ca="1">VLOOKUP($B1495,OFFSET(Input!$A$1,0,MATCH(Index!AE$6&amp;" Index",Input!$1:$1,0)-1,10000,2),2,0)</f>
        <v>20.65</v>
      </c>
    </row>
    <row r="1496" spans="2:31" x14ac:dyDescent="0.25">
      <c r="B1496" s="2">
        <v>39693</v>
      </c>
      <c r="C1496">
        <f t="shared" ca="1" si="138"/>
        <v>1</v>
      </c>
      <c r="D1496">
        <f t="shared" ca="1" si="139"/>
        <v>0</v>
      </c>
      <c r="E1496">
        <f ca="1">IF($B1496&lt;VLOOKUP(E$6&amp;" Equity",Param,4,0),"",IFERROR(VLOOKUP($B1496,OFFSET(Input!$A$1,0,MATCH(Index!E$6&amp;" Equity",Input!$1:$1,0)-1,10000,2),2,0),E1495))</f>
        <v>91.72</v>
      </c>
      <c r="F1496" s="33">
        <v>94.37</v>
      </c>
      <c r="H1496">
        <f ca="1">IFERROR(VLOOKUP($B1496,OFFSET(Input!$A$1,0,MATCH(Index!H$6,Input!$1:$1,0)-1,10000,2),2,0),0)</f>
        <v>0.62</v>
      </c>
      <c r="I1496">
        <f ca="1">IFERROR(VLOOKUP($B1496,OFFSET(Input!$A$1,0,MATCH(Index!I$6,Input!$1:$1,0)-1,10000,2),2,0),0)</f>
        <v>0.34</v>
      </c>
      <c r="K1496">
        <f t="shared" ca="1" si="140"/>
        <v>67.836827118462566</v>
      </c>
      <c r="L1496" s="30">
        <f t="shared" ca="1" si="141"/>
        <v>82.794777554181451</v>
      </c>
      <c r="N1496">
        <f t="shared" ca="1" si="142"/>
        <v>-4.3308792361653739E-4</v>
      </c>
      <c r="O1496">
        <f t="shared" ca="1" si="143"/>
        <v>9.1218282054923803E-3</v>
      </c>
      <c r="AE1496">
        <f ca="1">VLOOKUP($B1496,OFFSET(Input!$A$1,0,MATCH(Index!AE$6&amp;" Index",Input!$1:$1,0)-1,10000,2),2,0)</f>
        <v>21.99</v>
      </c>
    </row>
    <row r="1497" spans="2:31" x14ac:dyDescent="0.25">
      <c r="B1497" s="2">
        <v>39694</v>
      </c>
      <c r="C1497">
        <f t="shared" ca="1" si="138"/>
        <v>0</v>
      </c>
      <c r="D1497">
        <f t="shared" ca="1" si="139"/>
        <v>1</v>
      </c>
      <c r="E1497">
        <f ca="1">IF($B1497&lt;VLOOKUP(E$6&amp;" Equity",Param,4,0),"",IFERROR(VLOOKUP($B1497,OFFSET(Input!$A$1,0,MATCH(Index!E$6&amp;" Equity",Input!$1:$1,0)-1,10000,2),2,0),E1496))</f>
        <v>92.1</v>
      </c>
      <c r="F1497" s="33">
        <v>94.77</v>
      </c>
      <c r="H1497">
        <f ca="1">IFERROR(VLOOKUP($B1497,OFFSET(Input!$A$1,0,MATCH(Index!H$6,Input!$1:$1,0)-1,10000,2),2,0),0)</f>
        <v>0</v>
      </c>
      <c r="I1497">
        <f ca="1">IFERROR(VLOOKUP($B1497,OFFSET(Input!$A$1,0,MATCH(Index!I$6,Input!$1:$1,0)-1,10000,2),2,0),0)</f>
        <v>0</v>
      </c>
      <c r="K1497">
        <f t="shared" ca="1" si="140"/>
        <v>68.117878081229847</v>
      </c>
      <c r="L1497" s="30">
        <f t="shared" ca="1" si="141"/>
        <v>83.14571440934381</v>
      </c>
      <c r="N1497">
        <f t="shared" ca="1" si="142"/>
        <v>4.1344852715573541E-3</v>
      </c>
      <c r="O1497">
        <f t="shared" ca="1" si="143"/>
        <v>4.2296774488617458E-3</v>
      </c>
      <c r="AE1497">
        <f ca="1">VLOOKUP($B1497,OFFSET(Input!$A$1,0,MATCH(Index!AE$6&amp;" Index",Input!$1:$1,0)-1,10000,2),2,0)</f>
        <v>21.43</v>
      </c>
    </row>
    <row r="1498" spans="2:31" x14ac:dyDescent="0.25">
      <c r="B1498" s="2">
        <v>39695</v>
      </c>
      <c r="C1498">
        <f t="shared" ca="1" si="138"/>
        <v>0</v>
      </c>
      <c r="D1498">
        <f t="shared" ca="1" si="139"/>
        <v>2</v>
      </c>
      <c r="E1498">
        <f ca="1">IF($B1498&lt;VLOOKUP(E$6&amp;" Equity",Param,4,0),"",IFERROR(VLOOKUP($B1498,OFFSET(Input!$A$1,0,MATCH(Index!E$6&amp;" Equity",Input!$1:$1,0)-1,10000,2),2,0),E1497))</f>
        <v>92.46</v>
      </c>
      <c r="F1498" s="33">
        <v>95.5</v>
      </c>
      <c r="H1498">
        <f ca="1">IFERROR(VLOOKUP($B1498,OFFSET(Input!$A$1,0,MATCH(Index!H$6,Input!$1:$1,0)-1,10000,2),2,0),0)</f>
        <v>0</v>
      </c>
      <c r="I1498">
        <f ca="1">IFERROR(VLOOKUP($B1498,OFFSET(Input!$A$1,0,MATCH(Index!I$6,Input!$1:$1,0)-1,10000,2),2,0),0)</f>
        <v>0</v>
      </c>
      <c r="K1498">
        <f t="shared" ca="1" si="140"/>
        <v>68.384136888062017</v>
      </c>
      <c r="L1498" s="30">
        <f t="shared" ca="1" si="141"/>
        <v>83.786174170015144</v>
      </c>
      <c r="N1498">
        <f t="shared" ca="1" si="142"/>
        <v>3.9011752988182681E-3</v>
      </c>
      <c r="O1498">
        <f t="shared" ca="1" si="143"/>
        <v>7.6733440045811448E-3</v>
      </c>
      <c r="AE1498">
        <f ca="1">VLOOKUP($B1498,OFFSET(Input!$A$1,0,MATCH(Index!AE$6&amp;" Index",Input!$1:$1,0)-1,10000,2),2,0)</f>
        <v>24.03</v>
      </c>
    </row>
    <row r="1499" spans="2:31" x14ac:dyDescent="0.25">
      <c r="B1499" s="2">
        <v>39696</v>
      </c>
      <c r="C1499">
        <f t="shared" ca="1" si="138"/>
        <v>0</v>
      </c>
      <c r="D1499">
        <f t="shared" ca="1" si="139"/>
        <v>3</v>
      </c>
      <c r="E1499">
        <f ca="1">IF($B1499&lt;VLOOKUP(E$6&amp;" Equity",Param,4,0),"",IFERROR(VLOOKUP($B1499,OFFSET(Input!$A$1,0,MATCH(Index!E$6&amp;" Equity",Input!$1:$1,0)-1,10000,2),2,0),E1498))</f>
        <v>92.41</v>
      </c>
      <c r="F1499" s="33">
        <v>95.48</v>
      </c>
      <c r="H1499">
        <f ca="1">IFERROR(VLOOKUP($B1499,OFFSET(Input!$A$1,0,MATCH(Index!H$6,Input!$1:$1,0)-1,10000,2),2,0),0)</f>
        <v>0</v>
      </c>
      <c r="I1499">
        <f ca="1">IFERROR(VLOOKUP($B1499,OFFSET(Input!$A$1,0,MATCH(Index!I$6,Input!$1:$1,0)-1,10000,2),2,0),0)</f>
        <v>0</v>
      </c>
      <c r="K1499">
        <f t="shared" ca="1" si="140"/>
        <v>68.347156498224223</v>
      </c>
      <c r="L1499" s="30">
        <f t="shared" ca="1" si="141"/>
        <v>83.768627327257036</v>
      </c>
      <c r="N1499">
        <f t="shared" ca="1" si="142"/>
        <v>-5.4092066013024178E-4</v>
      </c>
      <c r="O1499">
        <f t="shared" ca="1" si="143"/>
        <v>-2.0944601605514448E-4</v>
      </c>
      <c r="AE1499">
        <f ca="1">VLOOKUP($B1499,OFFSET(Input!$A$1,0,MATCH(Index!AE$6&amp;" Index",Input!$1:$1,0)-1,10000,2),2,0)</f>
        <v>23.06</v>
      </c>
    </row>
    <row r="1500" spans="2:31" x14ac:dyDescent="0.25">
      <c r="B1500" s="2">
        <v>39699</v>
      </c>
      <c r="C1500">
        <f t="shared" ca="1" si="138"/>
        <v>0</v>
      </c>
      <c r="D1500">
        <f t="shared" ca="1" si="139"/>
        <v>4</v>
      </c>
      <c r="E1500">
        <f ca="1">IF($B1500&lt;VLOOKUP(E$6&amp;" Equity",Param,4,0),"",IFERROR(VLOOKUP($B1500,OFFSET(Input!$A$1,0,MATCH(Index!E$6&amp;" Equity",Input!$1:$1,0)-1,10000,2),2,0),E1499))</f>
        <v>92.31</v>
      </c>
      <c r="F1500" s="33">
        <v>95.88</v>
      </c>
      <c r="H1500">
        <f ca="1">IFERROR(VLOOKUP($B1500,OFFSET(Input!$A$1,0,MATCH(Index!H$6,Input!$1:$1,0)-1,10000,2),2,0),0)</f>
        <v>0</v>
      </c>
      <c r="I1500">
        <f ca="1">IFERROR(VLOOKUP($B1500,OFFSET(Input!$A$1,0,MATCH(Index!I$6,Input!$1:$1,0)-1,10000,2),2,0),0)</f>
        <v>0</v>
      </c>
      <c r="K1500">
        <f t="shared" ca="1" si="140"/>
        <v>68.273195718548621</v>
      </c>
      <c r="L1500" s="30">
        <f t="shared" ca="1" si="141"/>
        <v>84.119564182419396</v>
      </c>
      <c r="N1500">
        <f t="shared" ca="1" si="142"/>
        <v>-1.0827198978888867E-3</v>
      </c>
      <c r="O1500">
        <f t="shared" ca="1" si="143"/>
        <v>4.180608095554165E-3</v>
      </c>
      <c r="AE1500">
        <f ca="1">VLOOKUP($B1500,OFFSET(Input!$A$1,0,MATCH(Index!AE$6&amp;" Index",Input!$1:$1,0)-1,10000,2),2,0)</f>
        <v>22.64</v>
      </c>
    </row>
    <row r="1501" spans="2:31" x14ac:dyDescent="0.25">
      <c r="B1501" s="2">
        <v>39700</v>
      </c>
      <c r="C1501">
        <f t="shared" ca="1" si="138"/>
        <v>0</v>
      </c>
      <c r="D1501">
        <f t="shared" ca="1" si="139"/>
        <v>5</v>
      </c>
      <c r="E1501">
        <f ca="1">IF($B1501&lt;VLOOKUP(E$6&amp;" Equity",Param,4,0),"",IFERROR(VLOOKUP($B1501,OFFSET(Input!$A$1,0,MATCH(Index!E$6&amp;" Equity",Input!$1:$1,0)-1,10000,2),2,0),E1500))</f>
        <v>92.51</v>
      </c>
      <c r="F1501" s="33">
        <v>96.87</v>
      </c>
      <c r="H1501">
        <f ca="1">IFERROR(VLOOKUP($B1501,OFFSET(Input!$A$1,0,MATCH(Index!H$6,Input!$1:$1,0)-1,10000,2),2,0),0)</f>
        <v>0</v>
      </c>
      <c r="I1501">
        <f ca="1">IFERROR(VLOOKUP($B1501,OFFSET(Input!$A$1,0,MATCH(Index!I$6,Input!$1:$1,0)-1,10000,2),2,0),0)</f>
        <v>0</v>
      </c>
      <c r="K1501">
        <f t="shared" ca="1" si="140"/>
        <v>68.421117277899825</v>
      </c>
      <c r="L1501" s="30">
        <f t="shared" ca="1" si="141"/>
        <v>84.988132898946262</v>
      </c>
      <c r="N1501">
        <f t="shared" ca="1" si="142"/>
        <v>2.1642687811671397E-3</v>
      </c>
      <c r="O1501">
        <f t="shared" ca="1" si="143"/>
        <v>1.0272463872110043E-2</v>
      </c>
      <c r="AE1501">
        <f ca="1">VLOOKUP($B1501,OFFSET(Input!$A$1,0,MATCH(Index!AE$6&amp;" Index",Input!$1:$1,0)-1,10000,2),2,0)</f>
        <v>25.47</v>
      </c>
    </row>
    <row r="1502" spans="2:31" x14ac:dyDescent="0.25">
      <c r="B1502" s="2">
        <v>39701</v>
      </c>
      <c r="C1502">
        <f t="shared" ca="1" si="138"/>
        <v>0</v>
      </c>
      <c r="D1502">
        <f t="shared" ca="1" si="139"/>
        <v>0</v>
      </c>
      <c r="E1502">
        <f ca="1">IF($B1502&lt;VLOOKUP(E$6&amp;" Equity",Param,4,0),"",IFERROR(VLOOKUP($B1502,OFFSET(Input!$A$1,0,MATCH(Index!E$6&amp;" Equity",Input!$1:$1,0)-1,10000,2),2,0),E1501))</f>
        <v>92.39</v>
      </c>
      <c r="F1502" s="33">
        <v>96.23</v>
      </c>
      <c r="H1502">
        <f ca="1">IFERROR(VLOOKUP($B1502,OFFSET(Input!$A$1,0,MATCH(Index!H$6,Input!$1:$1,0)-1,10000,2),2,0),0)</f>
        <v>0</v>
      </c>
      <c r="I1502">
        <f ca="1">IFERROR(VLOOKUP($B1502,OFFSET(Input!$A$1,0,MATCH(Index!I$6,Input!$1:$1,0)-1,10000,2),2,0),0)</f>
        <v>0</v>
      </c>
      <c r="K1502">
        <f t="shared" ca="1" si="140"/>
        <v>68.332364342289097</v>
      </c>
      <c r="L1502" s="30">
        <f t="shared" ca="1" si="141"/>
        <v>84.426633930686464</v>
      </c>
      <c r="N1502">
        <f t="shared" ca="1" si="142"/>
        <v>-1.2979991005735527E-3</v>
      </c>
      <c r="O1502">
        <f t="shared" ca="1" si="143"/>
        <v>-6.6287140699842406E-3</v>
      </c>
      <c r="AE1502">
        <f ca="1">VLOOKUP($B1502,OFFSET(Input!$A$1,0,MATCH(Index!AE$6&amp;" Index",Input!$1:$1,0)-1,10000,2),2,0)</f>
        <v>24.52</v>
      </c>
    </row>
    <row r="1503" spans="2:31" x14ac:dyDescent="0.25">
      <c r="B1503" s="2">
        <v>39702</v>
      </c>
      <c r="C1503">
        <f t="shared" ca="1" si="138"/>
        <v>0</v>
      </c>
      <c r="D1503">
        <f t="shared" ca="1" si="139"/>
        <v>0</v>
      </c>
      <c r="E1503">
        <f ca="1">IF($B1503&lt;VLOOKUP(E$6&amp;" Equity",Param,4,0),"",IFERROR(VLOOKUP($B1503,OFFSET(Input!$A$1,0,MATCH(Index!E$6&amp;" Equity",Input!$1:$1,0)-1,10000,2),2,0),E1502))</f>
        <v>91.99</v>
      </c>
      <c r="F1503" s="33">
        <v>96.21</v>
      </c>
      <c r="H1503">
        <f ca="1">IFERROR(VLOOKUP($B1503,OFFSET(Input!$A$1,0,MATCH(Index!H$6,Input!$1:$1,0)-1,10000,2),2,0),0)</f>
        <v>0</v>
      </c>
      <c r="I1503">
        <f ca="1">IFERROR(VLOOKUP($B1503,OFFSET(Input!$A$1,0,MATCH(Index!I$6,Input!$1:$1,0)-1,10000,2),2,0),0)</f>
        <v>0</v>
      </c>
      <c r="K1503">
        <f t="shared" ca="1" si="140"/>
        <v>68.036521223586689</v>
      </c>
      <c r="L1503" s="30">
        <f t="shared" ca="1" si="141"/>
        <v>84.409087087928341</v>
      </c>
      <c r="N1503">
        <f t="shared" ca="1" si="142"/>
        <v>-4.3388721935879015E-3</v>
      </c>
      <c r="O1503">
        <f t="shared" ca="1" si="143"/>
        <v>-2.0785699513631422E-4</v>
      </c>
      <c r="AE1503">
        <f ca="1">VLOOKUP($B1503,OFFSET(Input!$A$1,0,MATCH(Index!AE$6&amp;" Index",Input!$1:$1,0)-1,10000,2),2,0)</f>
        <v>24.39</v>
      </c>
    </row>
    <row r="1504" spans="2:31" x14ac:dyDescent="0.25">
      <c r="B1504" s="2">
        <v>39703</v>
      </c>
      <c r="C1504">
        <f t="shared" ca="1" si="138"/>
        <v>0</v>
      </c>
      <c r="D1504">
        <f t="shared" ca="1" si="139"/>
        <v>0</v>
      </c>
      <c r="E1504">
        <f ca="1">IF($B1504&lt;VLOOKUP(E$6&amp;" Equity",Param,4,0),"",IFERROR(VLOOKUP($B1504,OFFSET(Input!$A$1,0,MATCH(Index!E$6&amp;" Equity",Input!$1:$1,0)-1,10000,2),2,0),E1503))</f>
        <v>91.99</v>
      </c>
      <c r="F1504" s="33">
        <v>94.94</v>
      </c>
      <c r="H1504">
        <f ca="1">IFERROR(VLOOKUP($B1504,OFFSET(Input!$A$1,0,MATCH(Index!H$6,Input!$1:$1,0)-1,10000,2),2,0),0)</f>
        <v>0</v>
      </c>
      <c r="I1504">
        <f ca="1">IFERROR(VLOOKUP($B1504,OFFSET(Input!$A$1,0,MATCH(Index!I$6,Input!$1:$1,0)-1,10000,2),2,0),0)</f>
        <v>0</v>
      </c>
      <c r="K1504">
        <f t="shared" ca="1" si="140"/>
        <v>68.036521223586689</v>
      </c>
      <c r="L1504" s="30">
        <f t="shared" ca="1" si="141"/>
        <v>83.294862572787835</v>
      </c>
      <c r="N1504">
        <f t="shared" ca="1" si="142"/>
        <v>0</v>
      </c>
      <c r="O1504">
        <f t="shared" ca="1" si="143"/>
        <v>-1.3288189250001194E-2</v>
      </c>
      <c r="AE1504">
        <f ca="1">VLOOKUP($B1504,OFFSET(Input!$A$1,0,MATCH(Index!AE$6&amp;" Index",Input!$1:$1,0)-1,10000,2),2,0)</f>
        <v>25.66</v>
      </c>
    </row>
    <row r="1505" spans="2:31" x14ac:dyDescent="0.25">
      <c r="B1505" s="2">
        <v>39706</v>
      </c>
      <c r="C1505">
        <f t="shared" ca="1" si="138"/>
        <v>0</v>
      </c>
      <c r="D1505">
        <f t="shared" ca="1" si="139"/>
        <v>0</v>
      </c>
      <c r="E1505">
        <f ca="1">IF($B1505&lt;VLOOKUP(E$6&amp;" Equity",Param,4,0),"",IFERROR(VLOOKUP($B1505,OFFSET(Input!$A$1,0,MATCH(Index!E$6&amp;" Equity",Input!$1:$1,0)-1,10000,2),2,0),E1504))</f>
        <v>88.76</v>
      </c>
      <c r="F1505" s="33">
        <v>98.05</v>
      </c>
      <c r="H1505">
        <f ca="1">IFERROR(VLOOKUP($B1505,OFFSET(Input!$A$1,0,MATCH(Index!H$6,Input!$1:$1,0)-1,10000,2),2,0),0)</f>
        <v>0</v>
      </c>
      <c r="I1505">
        <f ca="1">IFERROR(VLOOKUP($B1505,OFFSET(Input!$A$1,0,MATCH(Index!I$6,Input!$1:$1,0)-1,10000,2),2,0),0)</f>
        <v>0</v>
      </c>
      <c r="K1505">
        <f t="shared" ca="1" si="140"/>
        <v>65.647588040064733</v>
      </c>
      <c r="L1505" s="30">
        <f t="shared" ca="1" si="141"/>
        <v>86.023396621675232</v>
      </c>
      <c r="N1505">
        <f t="shared" ca="1" si="142"/>
        <v>-3.5743777424672656E-2</v>
      </c>
      <c r="O1505">
        <f t="shared" ca="1" si="143"/>
        <v>3.223243951918324E-2</v>
      </c>
      <c r="AE1505">
        <f ca="1">VLOOKUP($B1505,OFFSET(Input!$A$1,0,MATCH(Index!AE$6&amp;" Index",Input!$1:$1,0)-1,10000,2),2,0)</f>
        <v>31.7</v>
      </c>
    </row>
    <row r="1506" spans="2:31" x14ac:dyDescent="0.25">
      <c r="B1506" s="2">
        <v>39707</v>
      </c>
      <c r="C1506">
        <f t="shared" ca="1" si="138"/>
        <v>0</v>
      </c>
      <c r="D1506">
        <f t="shared" ca="1" si="139"/>
        <v>0</v>
      </c>
      <c r="E1506">
        <f ca="1">IF($B1506&lt;VLOOKUP(E$6&amp;" Equity",Param,4,0),"",IFERROR(VLOOKUP($B1506,OFFSET(Input!$A$1,0,MATCH(Index!E$6&amp;" Equity",Input!$1:$1,0)-1,10000,2),2,0),E1505))</f>
        <v>86.58</v>
      </c>
      <c r="F1506" s="33">
        <v>98</v>
      </c>
      <c r="H1506">
        <f ca="1">IFERROR(VLOOKUP($B1506,OFFSET(Input!$A$1,0,MATCH(Index!H$6,Input!$1:$1,0)-1,10000,2),2,0),0)</f>
        <v>0</v>
      </c>
      <c r="I1506">
        <f ca="1">IFERROR(VLOOKUP($B1506,OFFSET(Input!$A$1,0,MATCH(Index!I$6,Input!$1:$1,0)-1,10000,2),2,0),0)</f>
        <v>0</v>
      </c>
      <c r="K1506">
        <f t="shared" ca="1" si="140"/>
        <v>64.035243043136589</v>
      </c>
      <c r="L1506" s="30">
        <f t="shared" ca="1" si="141"/>
        <v>85.979529514779941</v>
      </c>
      <c r="N1506">
        <f t="shared" ca="1" si="142"/>
        <v>-2.4867256050558787E-2</v>
      </c>
      <c r="O1506">
        <f t="shared" ca="1" si="143"/>
        <v>-5.1007397178336232E-4</v>
      </c>
      <c r="AE1506">
        <f ca="1">VLOOKUP($B1506,OFFSET(Input!$A$1,0,MATCH(Index!AE$6&amp;" Index",Input!$1:$1,0)-1,10000,2),2,0)</f>
        <v>30.3</v>
      </c>
    </row>
    <row r="1507" spans="2:31" x14ac:dyDescent="0.25">
      <c r="B1507" s="2">
        <v>39708</v>
      </c>
      <c r="C1507">
        <f t="shared" ca="1" si="138"/>
        <v>0</v>
      </c>
      <c r="D1507">
        <f t="shared" ca="1" si="139"/>
        <v>0</v>
      </c>
      <c r="E1507">
        <f ca="1">IF($B1507&lt;VLOOKUP(E$6&amp;" Equity",Param,4,0),"",IFERROR(VLOOKUP($B1507,OFFSET(Input!$A$1,0,MATCH(Index!E$6&amp;" Equity",Input!$1:$1,0)-1,10000,2),2,0),E1506))</f>
        <v>82.19</v>
      </c>
      <c r="F1507" s="33">
        <v>98.49</v>
      </c>
      <c r="H1507">
        <f ca="1">IFERROR(VLOOKUP($B1507,OFFSET(Input!$A$1,0,MATCH(Index!H$6,Input!$1:$1,0)-1,10000,2),2,0),0)</f>
        <v>0</v>
      </c>
      <c r="I1507">
        <f ca="1">IFERROR(VLOOKUP($B1507,OFFSET(Input!$A$1,0,MATCH(Index!I$6,Input!$1:$1,0)-1,10000,2),2,0),0)</f>
        <v>0</v>
      </c>
      <c r="K1507">
        <f t="shared" ca="1" si="140"/>
        <v>60.788364815377648</v>
      </c>
      <c r="L1507" s="30">
        <f t="shared" ca="1" si="141"/>
        <v>86.409427162353836</v>
      </c>
      <c r="N1507">
        <f t="shared" ca="1" si="142"/>
        <v>-5.203520185342575E-2</v>
      </c>
      <c r="O1507">
        <f t="shared" ca="1" si="143"/>
        <v>4.9875415110389679E-3</v>
      </c>
      <c r="AE1507">
        <f ca="1">VLOOKUP($B1507,OFFSET(Input!$A$1,0,MATCH(Index!AE$6&amp;" Index",Input!$1:$1,0)-1,10000,2),2,0)</f>
        <v>36.22</v>
      </c>
    </row>
    <row r="1508" spans="2:31" x14ac:dyDescent="0.25">
      <c r="B1508" s="2">
        <v>39709</v>
      </c>
      <c r="C1508">
        <f t="shared" ca="1" si="138"/>
        <v>0</v>
      </c>
      <c r="D1508">
        <f t="shared" ca="1" si="139"/>
        <v>0</v>
      </c>
      <c r="E1508">
        <f ca="1">IF($B1508&lt;VLOOKUP(E$6&amp;" Equity",Param,4,0),"",IFERROR(VLOOKUP($B1508,OFFSET(Input!$A$1,0,MATCH(Index!E$6&amp;" Equity",Input!$1:$1,0)-1,10000,2),2,0),E1507))</f>
        <v>87.5</v>
      </c>
      <c r="F1508" s="33">
        <v>97.11</v>
      </c>
      <c r="H1508">
        <f ca="1">IFERROR(VLOOKUP($B1508,OFFSET(Input!$A$1,0,MATCH(Index!H$6,Input!$1:$1,0)-1,10000,2),2,0),0)</f>
        <v>0</v>
      </c>
      <c r="I1508">
        <f ca="1">IFERROR(VLOOKUP($B1508,OFFSET(Input!$A$1,0,MATCH(Index!I$6,Input!$1:$1,0)-1,10000,2),2,0),0)</f>
        <v>0</v>
      </c>
      <c r="K1508">
        <f t="shared" ca="1" si="140"/>
        <v>64.715682216152146</v>
      </c>
      <c r="L1508" s="30">
        <f t="shared" ca="1" si="141"/>
        <v>85.198695012043672</v>
      </c>
      <c r="N1508">
        <f t="shared" ca="1" si="142"/>
        <v>6.2605153203160208E-2</v>
      </c>
      <c r="O1508">
        <f t="shared" ca="1" si="143"/>
        <v>-1.4110663575348291E-2</v>
      </c>
      <c r="AE1508">
        <f ca="1">VLOOKUP($B1508,OFFSET(Input!$A$1,0,MATCH(Index!AE$6&amp;" Index",Input!$1:$1,0)-1,10000,2),2,0)</f>
        <v>33.1</v>
      </c>
    </row>
    <row r="1509" spans="2:31" x14ac:dyDescent="0.25">
      <c r="B1509" s="2">
        <v>39710</v>
      </c>
      <c r="C1509">
        <f t="shared" ca="1" si="138"/>
        <v>0</v>
      </c>
      <c r="D1509">
        <f t="shared" ca="1" si="139"/>
        <v>0</v>
      </c>
      <c r="E1509">
        <f ca="1">IF($B1509&lt;VLOOKUP(E$6&amp;" Equity",Param,4,0),"",IFERROR(VLOOKUP($B1509,OFFSET(Input!$A$1,0,MATCH(Index!E$6&amp;" Equity",Input!$1:$1,0)-1,10000,2),2,0),E1508))</f>
        <v>88.11</v>
      </c>
      <c r="F1509" s="33">
        <v>93.97</v>
      </c>
      <c r="H1509">
        <f ca="1">IFERROR(VLOOKUP($B1509,OFFSET(Input!$A$1,0,MATCH(Index!H$6,Input!$1:$1,0)-1,10000,2),2,0),0)</f>
        <v>0</v>
      </c>
      <c r="I1509">
        <f ca="1">IFERROR(VLOOKUP($B1509,OFFSET(Input!$A$1,0,MATCH(Index!I$6,Input!$1:$1,0)-1,10000,2),2,0),0)</f>
        <v>0</v>
      </c>
      <c r="K1509">
        <f t="shared" ca="1" si="140"/>
        <v>65.166842972173328</v>
      </c>
      <c r="L1509" s="30">
        <f t="shared" ca="1" si="141"/>
        <v>82.443840699019091</v>
      </c>
      <c r="N1509">
        <f t="shared" ca="1" si="142"/>
        <v>6.9472405150697086E-3</v>
      </c>
      <c r="O1509">
        <f t="shared" ca="1" si="143"/>
        <v>-3.2868774211289059E-2</v>
      </c>
      <c r="AE1509">
        <f ca="1">VLOOKUP($B1509,OFFSET(Input!$A$1,0,MATCH(Index!AE$6&amp;" Index",Input!$1:$1,0)-1,10000,2),2,0)</f>
        <v>32.07</v>
      </c>
    </row>
    <row r="1510" spans="2:31" x14ac:dyDescent="0.25">
      <c r="B1510" s="2">
        <v>39713</v>
      </c>
      <c r="C1510">
        <f t="shared" ca="1" si="138"/>
        <v>0</v>
      </c>
      <c r="D1510">
        <f t="shared" ca="1" si="139"/>
        <v>0</v>
      </c>
      <c r="E1510">
        <f ca="1">IF($B1510&lt;VLOOKUP(E$6&amp;" Equity",Param,4,0),"",IFERROR(VLOOKUP($B1510,OFFSET(Input!$A$1,0,MATCH(Index!E$6&amp;" Equity",Input!$1:$1,0)-1,10000,2),2,0),E1509))</f>
        <v>88.84</v>
      </c>
      <c r="F1510" s="33">
        <v>93.96</v>
      </c>
      <c r="H1510">
        <f ca="1">IFERROR(VLOOKUP($B1510,OFFSET(Input!$A$1,0,MATCH(Index!H$6,Input!$1:$1,0)-1,10000,2),2,0),0)</f>
        <v>0</v>
      </c>
      <c r="I1510">
        <f ca="1">IFERROR(VLOOKUP($B1510,OFFSET(Input!$A$1,0,MATCH(Index!I$6,Input!$1:$1,0)-1,10000,2),2,0),0)</f>
        <v>0</v>
      </c>
      <c r="K1510">
        <f t="shared" ca="1" si="140"/>
        <v>65.706756663805237</v>
      </c>
      <c r="L1510" s="30">
        <f t="shared" ca="1" si="141"/>
        <v>82.43506727764003</v>
      </c>
      <c r="N1510">
        <f t="shared" ca="1" si="142"/>
        <v>8.2509651475883763E-3</v>
      </c>
      <c r="O1510">
        <f t="shared" ca="1" si="143"/>
        <v>-1.0642260426156005E-4</v>
      </c>
      <c r="AE1510">
        <f ca="1">VLOOKUP($B1510,OFFSET(Input!$A$1,0,MATCH(Index!AE$6&amp;" Index",Input!$1:$1,0)-1,10000,2),2,0)</f>
        <v>33.85</v>
      </c>
    </row>
    <row r="1511" spans="2:31" x14ac:dyDescent="0.25">
      <c r="B1511" s="2">
        <v>39714</v>
      </c>
      <c r="C1511">
        <f t="shared" ca="1" si="138"/>
        <v>0</v>
      </c>
      <c r="D1511">
        <f t="shared" ca="1" si="139"/>
        <v>0</v>
      </c>
      <c r="E1511">
        <f ca="1">IF($B1511&lt;VLOOKUP(E$6&amp;" Equity",Param,4,0),"",IFERROR(VLOOKUP($B1511,OFFSET(Input!$A$1,0,MATCH(Index!E$6&amp;" Equity",Input!$1:$1,0)-1,10000,2),2,0),E1510))</f>
        <v>87.79</v>
      </c>
      <c r="F1511" s="33">
        <v>93.6</v>
      </c>
      <c r="H1511">
        <f ca="1">IFERROR(VLOOKUP($B1511,OFFSET(Input!$A$1,0,MATCH(Index!H$6,Input!$1:$1,0)-1,10000,2),2,0),0)</f>
        <v>0</v>
      </c>
      <c r="I1511">
        <f ca="1">IFERROR(VLOOKUP($B1511,OFFSET(Input!$A$1,0,MATCH(Index!I$6,Input!$1:$1,0)-1,10000,2),2,0),0)</f>
        <v>0</v>
      </c>
      <c r="K1511">
        <f t="shared" ca="1" si="140"/>
        <v>64.93016847721141</v>
      </c>
      <c r="L1511" s="30">
        <f t="shared" ca="1" si="141"/>
        <v>82.119224107993901</v>
      </c>
      <c r="N1511">
        <f t="shared" ca="1" si="142"/>
        <v>-1.1889400088109323E-2</v>
      </c>
      <c r="O1511">
        <f t="shared" ca="1" si="143"/>
        <v>-3.8387763071657129E-3</v>
      </c>
      <c r="AE1511">
        <f ca="1">VLOOKUP($B1511,OFFSET(Input!$A$1,0,MATCH(Index!AE$6&amp;" Index",Input!$1:$1,0)-1,10000,2),2,0)</f>
        <v>35.72</v>
      </c>
    </row>
    <row r="1512" spans="2:31" x14ac:dyDescent="0.25">
      <c r="B1512" s="2">
        <v>39715</v>
      </c>
      <c r="C1512">
        <f t="shared" ca="1" si="138"/>
        <v>0</v>
      </c>
      <c r="D1512">
        <f t="shared" ca="1" si="139"/>
        <v>0</v>
      </c>
      <c r="E1512">
        <f ca="1">IF($B1512&lt;VLOOKUP(E$6&amp;" Equity",Param,4,0),"",IFERROR(VLOOKUP($B1512,OFFSET(Input!$A$1,0,MATCH(Index!E$6&amp;" Equity",Input!$1:$1,0)-1,10000,2),2,0),E1511))</f>
        <v>89.25</v>
      </c>
      <c r="F1512" s="33">
        <v>94.01</v>
      </c>
      <c r="H1512">
        <f ca="1">IFERROR(VLOOKUP($B1512,OFFSET(Input!$A$1,0,MATCH(Index!H$6,Input!$1:$1,0)-1,10000,2),2,0),0)</f>
        <v>0</v>
      </c>
      <c r="I1512">
        <f ca="1">IFERROR(VLOOKUP($B1512,OFFSET(Input!$A$1,0,MATCH(Index!I$6,Input!$1:$1,0)-1,10000,2),2,0),0)</f>
        <v>0</v>
      </c>
      <c r="K1512">
        <f t="shared" ca="1" si="140"/>
        <v>66.0099958604752</v>
      </c>
      <c r="L1512" s="30">
        <f t="shared" ca="1" si="141"/>
        <v>82.47893438453535</v>
      </c>
      <c r="N1512">
        <f t="shared" ca="1" si="142"/>
        <v>1.6493821721631E-2</v>
      </c>
      <c r="O1512">
        <f t="shared" ca="1" si="143"/>
        <v>4.3707761069133539E-3</v>
      </c>
      <c r="AE1512">
        <f ca="1">VLOOKUP($B1512,OFFSET(Input!$A$1,0,MATCH(Index!AE$6&amp;" Index",Input!$1:$1,0)-1,10000,2),2,0)</f>
        <v>35.19</v>
      </c>
    </row>
    <row r="1513" spans="2:31" x14ac:dyDescent="0.25">
      <c r="B1513" s="2">
        <v>39716</v>
      </c>
      <c r="C1513">
        <f t="shared" ca="1" si="138"/>
        <v>0</v>
      </c>
      <c r="D1513">
        <f t="shared" ca="1" si="139"/>
        <v>0</v>
      </c>
      <c r="E1513">
        <f ca="1">IF($B1513&lt;VLOOKUP(E$6&amp;" Equity",Param,4,0),"",IFERROR(VLOOKUP($B1513,OFFSET(Input!$A$1,0,MATCH(Index!E$6&amp;" Equity",Input!$1:$1,0)-1,10000,2),2,0),E1512))</f>
        <v>86.51</v>
      </c>
      <c r="F1513" s="33">
        <v>93.77</v>
      </c>
      <c r="H1513">
        <f ca="1">IFERROR(VLOOKUP($B1513,OFFSET(Input!$A$1,0,MATCH(Index!H$6,Input!$1:$1,0)-1,10000,2),2,0),0)</f>
        <v>0</v>
      </c>
      <c r="I1513">
        <f ca="1">IFERROR(VLOOKUP($B1513,OFFSET(Input!$A$1,0,MATCH(Index!I$6,Input!$1:$1,0)-1,10000,2),2,0),0)</f>
        <v>0</v>
      </c>
      <c r="K1513">
        <f t="shared" ca="1" si="140"/>
        <v>63.983470497363697</v>
      </c>
      <c r="L1513" s="30">
        <f t="shared" ca="1" si="141"/>
        <v>82.268372271437926</v>
      </c>
      <c r="N1513">
        <f t="shared" ca="1" si="142"/>
        <v>-3.1181406467465436E-2</v>
      </c>
      <c r="O1513">
        <f t="shared" ca="1" si="143"/>
        <v>-2.5561841589257679E-3</v>
      </c>
      <c r="AE1513">
        <f ca="1">VLOOKUP($B1513,OFFSET(Input!$A$1,0,MATCH(Index!AE$6&amp;" Index",Input!$1:$1,0)-1,10000,2),2,0)</f>
        <v>32.82</v>
      </c>
    </row>
    <row r="1514" spans="2:31" x14ac:dyDescent="0.25">
      <c r="B1514" s="2">
        <v>39717</v>
      </c>
      <c r="C1514">
        <f t="shared" ca="1" si="138"/>
        <v>0</v>
      </c>
      <c r="D1514">
        <f t="shared" ca="1" si="139"/>
        <v>0</v>
      </c>
      <c r="E1514">
        <f ca="1">IF($B1514&lt;VLOOKUP(E$6&amp;" Equity",Param,4,0),"",IFERROR(VLOOKUP($B1514,OFFSET(Input!$A$1,0,MATCH(Index!E$6&amp;" Equity",Input!$1:$1,0)-1,10000,2),2,0),E1513))</f>
        <v>86.18</v>
      </c>
      <c r="F1514" s="33">
        <v>94.5</v>
      </c>
      <c r="H1514">
        <f ca="1">IFERROR(VLOOKUP($B1514,OFFSET(Input!$A$1,0,MATCH(Index!H$6,Input!$1:$1,0)-1,10000,2),2,0),0)</f>
        <v>0</v>
      </c>
      <c r="I1514">
        <f ca="1">IFERROR(VLOOKUP($B1514,OFFSET(Input!$A$1,0,MATCH(Index!I$6,Input!$1:$1,0)-1,10000,2),2,0),0)</f>
        <v>0</v>
      </c>
      <c r="K1514">
        <f t="shared" ca="1" si="140"/>
        <v>63.73939992443421</v>
      </c>
      <c r="L1514" s="30">
        <f t="shared" ca="1" si="141"/>
        <v>82.908832032109245</v>
      </c>
      <c r="N1514">
        <f t="shared" ca="1" si="142"/>
        <v>-3.8218820045909261E-3</v>
      </c>
      <c r="O1514">
        <f t="shared" ca="1" si="143"/>
        <v>7.7548590681633068E-3</v>
      </c>
      <c r="AE1514">
        <f ca="1">VLOOKUP($B1514,OFFSET(Input!$A$1,0,MATCH(Index!AE$6&amp;" Index",Input!$1:$1,0)-1,10000,2),2,0)</f>
        <v>34.74</v>
      </c>
    </row>
    <row r="1515" spans="2:31" x14ac:dyDescent="0.25">
      <c r="B1515" s="2">
        <v>39720</v>
      </c>
      <c r="C1515">
        <f t="shared" ca="1" si="138"/>
        <v>0</v>
      </c>
      <c r="D1515">
        <f t="shared" ca="1" si="139"/>
        <v>0</v>
      </c>
      <c r="E1515">
        <f ca="1">IF($B1515&lt;VLOOKUP(E$6&amp;" Equity",Param,4,0),"",IFERROR(VLOOKUP($B1515,OFFSET(Input!$A$1,0,MATCH(Index!E$6&amp;" Equity",Input!$1:$1,0)-1,10000,2),2,0),E1514))</f>
        <v>78.53</v>
      </c>
      <c r="F1515" s="33">
        <v>97.25</v>
      </c>
      <c r="H1515">
        <f ca="1">IFERROR(VLOOKUP($B1515,OFFSET(Input!$A$1,0,MATCH(Index!H$6,Input!$1:$1,0)-1,10000,2),2,0),0)</f>
        <v>0</v>
      </c>
      <c r="I1515">
        <f ca="1">IFERROR(VLOOKUP($B1515,OFFSET(Input!$A$1,0,MATCH(Index!I$6,Input!$1:$1,0)-1,10000,2),2,0),0)</f>
        <v>0</v>
      </c>
      <c r="K1515">
        <f t="shared" ca="1" si="140"/>
        <v>58.081400279250616</v>
      </c>
      <c r="L1515" s="30">
        <f t="shared" ca="1" si="141"/>
        <v>85.321522911350513</v>
      </c>
      <c r="N1515">
        <f t="shared" ca="1" si="142"/>
        <v>-9.2957414800908744E-2</v>
      </c>
      <c r="O1515">
        <f t="shared" ca="1" si="143"/>
        <v>2.8685147998858577E-2</v>
      </c>
      <c r="AE1515">
        <f ca="1">VLOOKUP($B1515,OFFSET(Input!$A$1,0,MATCH(Index!AE$6&amp;" Index",Input!$1:$1,0)-1,10000,2),2,0)</f>
        <v>46.72</v>
      </c>
    </row>
    <row r="1516" spans="2:31" x14ac:dyDescent="0.25">
      <c r="B1516" s="2">
        <v>39721</v>
      </c>
      <c r="C1516">
        <f t="shared" ca="1" si="138"/>
        <v>0</v>
      </c>
      <c r="D1516">
        <f t="shared" ca="1" si="139"/>
        <v>0</v>
      </c>
      <c r="E1516">
        <f ca="1">IF($B1516&lt;VLOOKUP(E$6&amp;" Equity",Param,4,0),"",IFERROR(VLOOKUP($B1516,OFFSET(Input!$A$1,0,MATCH(Index!E$6&amp;" Equity",Input!$1:$1,0)-1,10000,2),2,0),E1515))</f>
        <v>82.18</v>
      </c>
      <c r="F1516" s="33">
        <v>94.88</v>
      </c>
      <c r="H1516">
        <f ca="1">IFERROR(VLOOKUP($B1516,OFFSET(Input!$A$1,0,MATCH(Index!H$6,Input!$1:$1,0)-1,10000,2),2,0),0)</f>
        <v>0</v>
      </c>
      <c r="I1516">
        <f ca="1">IFERROR(VLOOKUP($B1516,OFFSET(Input!$A$1,0,MATCH(Index!I$6,Input!$1:$1,0)-1,10000,2),2,0),0)</f>
        <v>0</v>
      </c>
      <c r="K1516">
        <f t="shared" ca="1" si="140"/>
        <v>60.780968737410113</v>
      </c>
      <c r="L1516" s="30">
        <f t="shared" ca="1" si="141"/>
        <v>83.242222044513483</v>
      </c>
      <c r="N1516">
        <f t="shared" ca="1" si="142"/>
        <v>4.5431246068480598E-2</v>
      </c>
      <c r="O1516">
        <f t="shared" ca="1" si="143"/>
        <v>-2.4672047249140381E-2</v>
      </c>
      <c r="AE1516">
        <f ca="1">VLOOKUP($B1516,OFFSET(Input!$A$1,0,MATCH(Index!AE$6&amp;" Index",Input!$1:$1,0)-1,10000,2),2,0)</f>
        <v>39.39</v>
      </c>
    </row>
    <row r="1517" spans="2:31" x14ac:dyDescent="0.25">
      <c r="B1517" s="2">
        <v>39722</v>
      </c>
      <c r="C1517">
        <f t="shared" ca="1" si="138"/>
        <v>1</v>
      </c>
      <c r="D1517">
        <f t="shared" ca="1" si="139"/>
        <v>0</v>
      </c>
      <c r="E1517">
        <f ca="1">IF($B1517&lt;VLOOKUP(E$6&amp;" Equity",Param,4,0),"",IFERROR(VLOOKUP($B1517,OFFSET(Input!$A$1,0,MATCH(Index!E$6&amp;" Equity",Input!$1:$1,0)-1,10000,2),2,0),E1516))</f>
        <v>85.1</v>
      </c>
      <c r="F1517" s="33">
        <v>95.78</v>
      </c>
      <c r="H1517">
        <f ca="1">IFERROR(VLOOKUP($B1517,OFFSET(Input!$A$1,0,MATCH(Index!H$6,Input!$1:$1,0)-1,10000,2),2,0),0)</f>
        <v>0.69</v>
      </c>
      <c r="I1517">
        <f ca="1">IFERROR(VLOOKUP($B1517,OFFSET(Input!$A$1,0,MATCH(Index!I$6,Input!$1:$1,0)-1,10000,2),2,0),0)</f>
        <v>0.28999999999999998</v>
      </c>
      <c r="K1517">
        <f t="shared" ca="1" si="140"/>
        <v>63.450952883699351</v>
      </c>
      <c r="L1517" s="30">
        <f t="shared" ca="1" si="141"/>
        <v>84.286259188621528</v>
      </c>
      <c r="N1517">
        <f t="shared" ca="1" si="142"/>
        <v>4.2990486129609949E-2</v>
      </c>
      <c r="O1517">
        <f t="shared" ca="1" si="143"/>
        <v>1.2464157172231946E-2</v>
      </c>
      <c r="AE1517">
        <f ca="1">VLOOKUP($B1517,OFFSET(Input!$A$1,0,MATCH(Index!AE$6&amp;" Index",Input!$1:$1,0)-1,10000,2),2,0)</f>
        <v>39.81</v>
      </c>
    </row>
    <row r="1518" spans="2:31" x14ac:dyDescent="0.25">
      <c r="B1518" s="2">
        <v>39723</v>
      </c>
      <c r="C1518">
        <f t="shared" ca="1" si="138"/>
        <v>0</v>
      </c>
      <c r="D1518">
        <f t="shared" ca="1" si="139"/>
        <v>1</v>
      </c>
      <c r="E1518">
        <f ca="1">IF($B1518&lt;VLOOKUP(E$6&amp;" Equity",Param,4,0),"",IFERROR(VLOOKUP($B1518,OFFSET(Input!$A$1,0,MATCH(Index!E$6&amp;" Equity",Input!$1:$1,0)-1,10000,2),2,0),E1517))</f>
        <v>82.66</v>
      </c>
      <c r="F1518" s="33">
        <v>96.55</v>
      </c>
      <c r="H1518">
        <f ca="1">IFERROR(VLOOKUP($B1518,OFFSET(Input!$A$1,0,MATCH(Index!H$6,Input!$1:$1,0)-1,10000,2),2,0),0)</f>
        <v>0</v>
      </c>
      <c r="I1518">
        <f ca="1">IFERROR(VLOOKUP($B1518,OFFSET(Input!$A$1,0,MATCH(Index!I$6,Input!$1:$1,0)-1,10000,2),2,0),0)</f>
        <v>0</v>
      </c>
      <c r="K1518">
        <f t="shared" ca="1" si="140"/>
        <v>61.631677618878832</v>
      </c>
      <c r="L1518" s="30">
        <f t="shared" ca="1" si="141"/>
        <v>84.963858056602703</v>
      </c>
      <c r="N1518">
        <f t="shared" ca="1" si="142"/>
        <v>-2.9091226495742098E-2</v>
      </c>
      <c r="O1518">
        <f t="shared" ca="1" si="143"/>
        <v>8.0071139600600208E-3</v>
      </c>
      <c r="AE1518">
        <f ca="1">VLOOKUP($B1518,OFFSET(Input!$A$1,0,MATCH(Index!AE$6&amp;" Index",Input!$1:$1,0)-1,10000,2),2,0)</f>
        <v>45.26</v>
      </c>
    </row>
    <row r="1519" spans="2:31" x14ac:dyDescent="0.25">
      <c r="B1519" s="2">
        <v>39724</v>
      </c>
      <c r="C1519">
        <f t="shared" ca="1" si="138"/>
        <v>0</v>
      </c>
      <c r="D1519">
        <f t="shared" ca="1" si="139"/>
        <v>2</v>
      </c>
      <c r="E1519">
        <f ca="1">IF($B1519&lt;VLOOKUP(E$6&amp;" Equity",Param,4,0),"",IFERROR(VLOOKUP($B1519,OFFSET(Input!$A$1,0,MATCH(Index!E$6&amp;" Equity",Input!$1:$1,0)-1,10000,2),2,0),E1518))</f>
        <v>82.48</v>
      </c>
      <c r="F1519" s="33">
        <v>97.28</v>
      </c>
      <c r="H1519">
        <f ca="1">IFERROR(VLOOKUP($B1519,OFFSET(Input!$A$1,0,MATCH(Index!H$6,Input!$1:$1,0)-1,10000,2),2,0),0)</f>
        <v>0</v>
      </c>
      <c r="I1519">
        <f ca="1">IFERROR(VLOOKUP($B1519,OFFSET(Input!$A$1,0,MATCH(Index!I$6,Input!$1:$1,0)-1,10000,2),2,0),0)</f>
        <v>0</v>
      </c>
      <c r="K1519">
        <f t="shared" ca="1" si="140"/>
        <v>61.49746878786749</v>
      </c>
      <c r="L1519" s="30">
        <f t="shared" ca="1" si="141"/>
        <v>85.606256983390082</v>
      </c>
      <c r="N1519">
        <f t="shared" ca="1" si="142"/>
        <v>-2.1799693748816781E-3</v>
      </c>
      <c r="O1519">
        <f t="shared" ca="1" si="143"/>
        <v>7.532409343333578E-3</v>
      </c>
      <c r="AE1519">
        <f ca="1">VLOOKUP($B1519,OFFSET(Input!$A$1,0,MATCH(Index!AE$6&amp;" Index",Input!$1:$1,0)-1,10000,2),2,0)</f>
        <v>45.14</v>
      </c>
    </row>
    <row r="1520" spans="2:31" x14ac:dyDescent="0.25">
      <c r="B1520" s="2">
        <v>39727</v>
      </c>
      <c r="C1520">
        <f t="shared" ca="1" si="138"/>
        <v>0</v>
      </c>
      <c r="D1520">
        <f t="shared" ca="1" si="139"/>
        <v>3</v>
      </c>
      <c r="E1520">
        <f ca="1">IF($B1520&lt;VLOOKUP(E$6&amp;" Equity",Param,4,0),"",IFERROR(VLOOKUP($B1520,OFFSET(Input!$A$1,0,MATCH(Index!E$6&amp;" Equity",Input!$1:$1,0)-1,10000,2),2,0),E1519))</f>
        <v>79.31</v>
      </c>
      <c r="F1520" s="33">
        <v>99.22</v>
      </c>
      <c r="H1520">
        <f ca="1">IFERROR(VLOOKUP($B1520,OFFSET(Input!$A$1,0,MATCH(Index!H$6,Input!$1:$1,0)-1,10000,2),2,0),0)</f>
        <v>0</v>
      </c>
      <c r="I1520">
        <f ca="1">IFERROR(VLOOKUP($B1520,OFFSET(Input!$A$1,0,MATCH(Index!I$6,Input!$1:$1,0)-1,10000,2),2,0),0)</f>
        <v>0</v>
      </c>
      <c r="K1520">
        <f t="shared" ca="1" si="140"/>
        <v>59.133902152834267</v>
      </c>
      <c r="L1520" s="30">
        <f t="shared" ca="1" si="141"/>
        <v>87.313454131290754</v>
      </c>
      <c r="N1520">
        <f t="shared" ca="1" si="142"/>
        <v>-3.9191615613476304E-2</v>
      </c>
      <c r="O1520">
        <f t="shared" ca="1" si="143"/>
        <v>1.9746188655045967E-2</v>
      </c>
      <c r="AE1520">
        <f ca="1">VLOOKUP($B1520,OFFSET(Input!$A$1,0,MATCH(Index!AE$6&amp;" Index",Input!$1:$1,0)-1,10000,2),2,0)</f>
        <v>52.05</v>
      </c>
    </row>
    <row r="1521" spans="2:31" x14ac:dyDescent="0.25">
      <c r="B1521" s="2">
        <v>39728</v>
      </c>
      <c r="C1521">
        <f t="shared" ca="1" si="138"/>
        <v>0</v>
      </c>
      <c r="D1521">
        <f t="shared" ca="1" si="139"/>
        <v>4</v>
      </c>
      <c r="E1521">
        <f ca="1">IF($B1521&lt;VLOOKUP(E$6&amp;" Equity",Param,4,0),"",IFERROR(VLOOKUP($B1521,OFFSET(Input!$A$1,0,MATCH(Index!E$6&amp;" Equity",Input!$1:$1,0)-1,10000,2),2,0),E1520))</f>
        <v>78.5</v>
      </c>
      <c r="F1521" s="33">
        <v>98.87</v>
      </c>
      <c r="H1521">
        <f ca="1">IFERROR(VLOOKUP($B1521,OFFSET(Input!$A$1,0,MATCH(Index!H$6,Input!$1:$1,0)-1,10000,2),2,0),0)</f>
        <v>0</v>
      </c>
      <c r="I1521">
        <f ca="1">IFERROR(VLOOKUP($B1521,OFFSET(Input!$A$1,0,MATCH(Index!I$6,Input!$1:$1,0)-1,10000,2),2,0),0)</f>
        <v>0</v>
      </c>
      <c r="K1521">
        <f t="shared" ca="1" si="140"/>
        <v>58.529962413283194</v>
      </c>
      <c r="L1521" s="30">
        <f t="shared" ca="1" si="141"/>
        <v>87.005454645844765</v>
      </c>
      <c r="N1521">
        <f t="shared" ca="1" si="142"/>
        <v>-1.0265599306865509E-2</v>
      </c>
      <c r="O1521">
        <f t="shared" ca="1" si="143"/>
        <v>-3.5337509638611671E-3</v>
      </c>
      <c r="AE1521">
        <f ca="1">VLOOKUP($B1521,OFFSET(Input!$A$1,0,MATCH(Index!AE$6&amp;" Index",Input!$1:$1,0)-1,10000,2),2,0)</f>
        <v>53.68</v>
      </c>
    </row>
    <row r="1522" spans="2:31" x14ac:dyDescent="0.25">
      <c r="B1522" s="2">
        <v>39729</v>
      </c>
      <c r="C1522">
        <f t="shared" ca="1" si="138"/>
        <v>0</v>
      </c>
      <c r="D1522">
        <f t="shared" ca="1" si="139"/>
        <v>5</v>
      </c>
      <c r="E1522">
        <f ca="1">IF($B1522&lt;VLOOKUP(E$6&amp;" Equity",Param,4,0),"",IFERROR(VLOOKUP($B1522,OFFSET(Input!$A$1,0,MATCH(Index!E$6&amp;" Equity",Input!$1:$1,0)-1,10000,2),2,0),E1521))</f>
        <v>75</v>
      </c>
      <c r="F1522" s="33">
        <v>97.45</v>
      </c>
      <c r="H1522">
        <f ca="1">IFERROR(VLOOKUP($B1522,OFFSET(Input!$A$1,0,MATCH(Index!H$6,Input!$1:$1,0)-1,10000,2),2,0),0)</f>
        <v>0</v>
      </c>
      <c r="I1522">
        <f ca="1">IFERROR(VLOOKUP($B1522,OFFSET(Input!$A$1,0,MATCH(Index!I$6,Input!$1:$1,0)-1,10000,2),2,0),0)</f>
        <v>0</v>
      </c>
      <c r="K1522">
        <f t="shared" ca="1" si="140"/>
        <v>55.920346254729168</v>
      </c>
      <c r="L1522" s="30">
        <f t="shared" ca="1" si="141"/>
        <v>85.755856733463858</v>
      </c>
      <c r="N1522">
        <f t="shared" ca="1" si="142"/>
        <v>-4.5610511252052295E-2</v>
      </c>
      <c r="O1522">
        <f t="shared" ca="1" si="143"/>
        <v>-1.4466429955471901E-2</v>
      </c>
      <c r="AE1522">
        <f ca="1">VLOOKUP($B1522,OFFSET(Input!$A$1,0,MATCH(Index!AE$6&amp;" Index",Input!$1:$1,0)-1,10000,2),2,0)</f>
        <v>57.53</v>
      </c>
    </row>
    <row r="1523" spans="2:31" x14ac:dyDescent="0.25">
      <c r="B1523" s="2">
        <v>39730</v>
      </c>
      <c r="C1523">
        <f t="shared" ca="1" si="138"/>
        <v>0</v>
      </c>
      <c r="D1523">
        <f t="shared" ca="1" si="139"/>
        <v>0</v>
      </c>
      <c r="E1523">
        <f ca="1">IF($B1523&lt;VLOOKUP(E$6&amp;" Equity",Param,4,0),"",IFERROR(VLOOKUP($B1523,OFFSET(Input!$A$1,0,MATCH(Index!E$6&amp;" Equity",Input!$1:$1,0)-1,10000,2),2,0),E1522))</f>
        <v>74</v>
      </c>
      <c r="F1523" s="33">
        <v>96.63</v>
      </c>
      <c r="H1523">
        <f ca="1">IFERROR(VLOOKUP($B1523,OFFSET(Input!$A$1,0,MATCH(Index!H$6,Input!$1:$1,0)-1,10000,2),2,0),0)</f>
        <v>0</v>
      </c>
      <c r="I1523">
        <f ca="1">IFERROR(VLOOKUP($B1523,OFFSET(Input!$A$1,0,MATCH(Index!I$6,Input!$1:$1,0)-1,10000,2),2,0),0)</f>
        <v>0</v>
      </c>
      <c r="K1523">
        <f t="shared" ca="1" si="140"/>
        <v>55.174741637999446</v>
      </c>
      <c r="L1523" s="30">
        <f t="shared" ca="1" si="141"/>
        <v>85.034257938990379</v>
      </c>
      <c r="N1523">
        <f t="shared" ca="1" si="142"/>
        <v>-1.3423020332140661E-2</v>
      </c>
      <c r="O1523">
        <f t="shared" ca="1" si="143"/>
        <v>-8.4501739423527011E-3</v>
      </c>
      <c r="AE1523">
        <f ca="1">VLOOKUP($B1523,OFFSET(Input!$A$1,0,MATCH(Index!AE$6&amp;" Index",Input!$1:$1,0)-1,10000,2),2,0)</f>
        <v>63.92</v>
      </c>
    </row>
    <row r="1524" spans="2:31" x14ac:dyDescent="0.25">
      <c r="B1524" s="2">
        <v>39731</v>
      </c>
      <c r="C1524">
        <f t="shared" ca="1" si="138"/>
        <v>0</v>
      </c>
      <c r="D1524">
        <f t="shared" ca="1" si="139"/>
        <v>0</v>
      </c>
      <c r="E1524">
        <f ca="1">IF($B1524&lt;VLOOKUP(E$6&amp;" Equity",Param,4,0),"",IFERROR(VLOOKUP($B1524,OFFSET(Input!$A$1,0,MATCH(Index!E$6&amp;" Equity",Input!$1:$1,0)-1,10000,2),2,0),E1523))</f>
        <v>68.19</v>
      </c>
      <c r="F1524" s="33">
        <v>95.95</v>
      </c>
      <c r="H1524">
        <f ca="1">IFERROR(VLOOKUP($B1524,OFFSET(Input!$A$1,0,MATCH(Index!H$6,Input!$1:$1,0)-1,10000,2),2,0),0)</f>
        <v>0</v>
      </c>
      <c r="I1524">
        <f ca="1">IFERROR(VLOOKUP($B1524,OFFSET(Input!$A$1,0,MATCH(Index!I$6,Input!$1:$1,0)-1,10000,2),2,0),0)</f>
        <v>0</v>
      </c>
      <c r="K1524">
        <f t="shared" ca="1" si="140"/>
        <v>50.842778814799757</v>
      </c>
      <c r="L1524" s="30">
        <f t="shared" ca="1" si="141"/>
        <v>84.435858938695304</v>
      </c>
      <c r="N1524">
        <f t="shared" ca="1" si="142"/>
        <v>-8.1767166671608257E-2</v>
      </c>
      <c r="O1524">
        <f t="shared" ca="1" si="143"/>
        <v>-7.0620295575081395E-3</v>
      </c>
      <c r="AE1524">
        <f ca="1">VLOOKUP($B1524,OFFSET(Input!$A$1,0,MATCH(Index!AE$6&amp;" Index",Input!$1:$1,0)-1,10000,2),2,0)</f>
        <v>69.95</v>
      </c>
    </row>
    <row r="1525" spans="2:31" x14ac:dyDescent="0.25">
      <c r="B1525" s="2">
        <v>39734</v>
      </c>
      <c r="C1525">
        <f t="shared" ca="1" si="138"/>
        <v>0</v>
      </c>
      <c r="D1525">
        <f t="shared" ca="1" si="139"/>
        <v>0</v>
      </c>
      <c r="E1525">
        <f ca="1">IF($B1525&lt;VLOOKUP(E$6&amp;" Equity",Param,4,0),"",IFERROR(VLOOKUP($B1525,OFFSET(Input!$A$1,0,MATCH(Index!E$6&amp;" Equity",Input!$1:$1,0)-1,10000,2),2,0),E1524))</f>
        <v>75.8</v>
      </c>
      <c r="F1525" s="33">
        <v>94.4</v>
      </c>
      <c r="H1525">
        <f ca="1">IFERROR(VLOOKUP($B1525,OFFSET(Input!$A$1,0,MATCH(Index!H$6,Input!$1:$1,0)-1,10000,2),2,0),0)</f>
        <v>0</v>
      </c>
      <c r="I1525">
        <f ca="1">IFERROR(VLOOKUP($B1525,OFFSET(Input!$A$1,0,MATCH(Index!I$6,Input!$1:$1,0)-1,10000,2),2,0),0)</f>
        <v>0</v>
      </c>
      <c r="K1525">
        <f t="shared" ca="1" si="140"/>
        <v>56.516829948112942</v>
      </c>
      <c r="L1525" s="30">
        <f t="shared" ca="1" si="141"/>
        <v>83.071861217434474</v>
      </c>
      <c r="N1525">
        <f t="shared" ca="1" si="142"/>
        <v>0.10580036611576449</v>
      </c>
      <c r="O1525">
        <f t="shared" ca="1" si="143"/>
        <v>-1.6286149302253826E-2</v>
      </c>
      <c r="AE1525">
        <f ca="1">VLOOKUP($B1525,OFFSET(Input!$A$1,0,MATCH(Index!AE$6&amp;" Index",Input!$1:$1,0)-1,10000,2),2,0)</f>
        <v>54.99</v>
      </c>
    </row>
    <row r="1526" spans="2:31" x14ac:dyDescent="0.25">
      <c r="B1526" s="2">
        <v>39735</v>
      </c>
      <c r="C1526">
        <f t="shared" ca="1" si="138"/>
        <v>0</v>
      </c>
      <c r="D1526">
        <f t="shared" ca="1" si="139"/>
        <v>0</v>
      </c>
      <c r="E1526">
        <f ca="1">IF($B1526&lt;VLOOKUP(E$6&amp;" Equity",Param,4,0),"",IFERROR(VLOOKUP($B1526,OFFSET(Input!$A$1,0,MATCH(Index!E$6&amp;" Equity",Input!$1:$1,0)-1,10000,2),2,0),E1525))</f>
        <v>77.72</v>
      </c>
      <c r="F1526" s="33">
        <v>94.11</v>
      </c>
      <c r="H1526">
        <f ca="1">IFERROR(VLOOKUP($B1526,OFFSET(Input!$A$1,0,MATCH(Index!H$6,Input!$1:$1,0)-1,10000,2),2,0),0)</f>
        <v>0</v>
      </c>
      <c r="I1526">
        <f ca="1">IFERROR(VLOOKUP($B1526,OFFSET(Input!$A$1,0,MATCH(Index!I$6,Input!$1:$1,0)-1,10000,2),2,0),0)</f>
        <v>0</v>
      </c>
      <c r="K1526">
        <f t="shared" ca="1" si="140"/>
        <v>57.94839081223401</v>
      </c>
      <c r="L1526" s="30">
        <f t="shared" ca="1" si="141"/>
        <v>82.816661643779213</v>
      </c>
      <c r="N1526">
        <f t="shared" ca="1" si="142"/>
        <v>2.5014331860913324E-2</v>
      </c>
      <c r="O1526">
        <f t="shared" ca="1" si="143"/>
        <v>-3.0767622807585738E-3</v>
      </c>
      <c r="AE1526">
        <f ca="1">VLOOKUP($B1526,OFFSET(Input!$A$1,0,MATCH(Index!AE$6&amp;" Index",Input!$1:$1,0)-1,10000,2),2,0)</f>
        <v>55.13</v>
      </c>
    </row>
    <row r="1527" spans="2:31" x14ac:dyDescent="0.25">
      <c r="B1527" s="2">
        <v>39736</v>
      </c>
      <c r="C1527">
        <f t="shared" ca="1" si="138"/>
        <v>0</v>
      </c>
      <c r="D1527">
        <f t="shared" ca="1" si="139"/>
        <v>0</v>
      </c>
      <c r="E1527">
        <f ca="1">IF($B1527&lt;VLOOKUP(E$6&amp;" Equity",Param,4,0),"",IFERROR(VLOOKUP($B1527,OFFSET(Input!$A$1,0,MATCH(Index!E$6&amp;" Equity",Input!$1:$1,0)-1,10000,2),2,0),E1526))</f>
        <v>73.8</v>
      </c>
      <c r="F1527" s="33">
        <v>95.03</v>
      </c>
      <c r="H1527">
        <f ca="1">IFERROR(VLOOKUP($B1527,OFFSET(Input!$A$1,0,MATCH(Index!H$6,Input!$1:$1,0)-1,10000,2),2,0),0)</f>
        <v>0</v>
      </c>
      <c r="I1527">
        <f ca="1">IFERROR(VLOOKUP($B1527,OFFSET(Input!$A$1,0,MATCH(Index!I$6,Input!$1:$1,0)-1,10000,2),2,0),0)</f>
        <v>0</v>
      </c>
      <c r="K1527">
        <f t="shared" ca="1" si="140"/>
        <v>55.025620714653499</v>
      </c>
      <c r="L1527" s="30">
        <f t="shared" ca="1" si="141"/>
        <v>83.626260291237259</v>
      </c>
      <c r="N1527">
        <f t="shared" ca="1" si="142"/>
        <v>-5.1753892902812508E-2</v>
      </c>
      <c r="O1527">
        <f t="shared" ca="1" si="143"/>
        <v>9.7283203525273376E-3</v>
      </c>
      <c r="AE1527">
        <f ca="1">VLOOKUP($B1527,OFFSET(Input!$A$1,0,MATCH(Index!AE$6&amp;" Index",Input!$1:$1,0)-1,10000,2),2,0)</f>
        <v>69.25</v>
      </c>
    </row>
    <row r="1528" spans="2:31" x14ac:dyDescent="0.25">
      <c r="B1528" s="2">
        <v>39737</v>
      </c>
      <c r="C1528">
        <f t="shared" ca="1" si="138"/>
        <v>0</v>
      </c>
      <c r="D1528">
        <f t="shared" ca="1" si="139"/>
        <v>0</v>
      </c>
      <c r="E1528">
        <f ca="1">IF($B1528&lt;VLOOKUP(E$6&amp;" Equity",Param,4,0),"",IFERROR(VLOOKUP($B1528,OFFSET(Input!$A$1,0,MATCH(Index!E$6&amp;" Equity",Input!$1:$1,0)-1,10000,2),2,0),E1527))</f>
        <v>70.62</v>
      </c>
      <c r="F1528" s="33">
        <v>94.54</v>
      </c>
      <c r="H1528">
        <f ca="1">IFERROR(VLOOKUP($B1528,OFFSET(Input!$A$1,0,MATCH(Index!H$6,Input!$1:$1,0)-1,10000,2),2,0),0)</f>
        <v>0</v>
      </c>
      <c r="I1528">
        <f ca="1">IFERROR(VLOOKUP($B1528,OFFSET(Input!$A$1,0,MATCH(Index!I$6,Input!$1:$1,0)-1,10000,2),2,0),0)</f>
        <v>0</v>
      </c>
      <c r="K1528">
        <f t="shared" ca="1" si="140"/>
        <v>52.654598033452992</v>
      </c>
      <c r="L1528" s="30">
        <f t="shared" ca="1" si="141"/>
        <v>83.195061011612864</v>
      </c>
      <c r="N1528">
        <f t="shared" ca="1" si="142"/>
        <v>-4.4045341106186228E-2</v>
      </c>
      <c r="O1528">
        <f t="shared" ca="1" si="143"/>
        <v>-5.1696058581335641E-3</v>
      </c>
      <c r="AE1528">
        <f ca="1">VLOOKUP($B1528,OFFSET(Input!$A$1,0,MATCH(Index!AE$6&amp;" Index",Input!$1:$1,0)-1,10000,2),2,0)</f>
        <v>67.61</v>
      </c>
    </row>
    <row r="1529" spans="2:31" x14ac:dyDescent="0.25">
      <c r="B1529" s="2">
        <v>39738</v>
      </c>
      <c r="C1529">
        <f t="shared" ca="1" si="138"/>
        <v>0</v>
      </c>
      <c r="D1529">
        <f t="shared" ca="1" si="139"/>
        <v>0</v>
      </c>
      <c r="E1529">
        <f ca="1">IF($B1529&lt;VLOOKUP(E$6&amp;" Equity",Param,4,0),"",IFERROR(VLOOKUP($B1529,OFFSET(Input!$A$1,0,MATCH(Index!E$6&amp;" Equity",Input!$1:$1,0)-1,10000,2),2,0),E1528))</f>
        <v>70.260000000000005</v>
      </c>
      <c r="F1529" s="33">
        <v>93.87</v>
      </c>
      <c r="H1529">
        <f ca="1">IFERROR(VLOOKUP($B1529,OFFSET(Input!$A$1,0,MATCH(Index!H$6,Input!$1:$1,0)-1,10000,2),2,0),0)</f>
        <v>0</v>
      </c>
      <c r="I1529">
        <f ca="1">IFERROR(VLOOKUP($B1529,OFFSET(Input!$A$1,0,MATCH(Index!I$6,Input!$1:$1,0)-1,10000,2),2,0),0)</f>
        <v>0</v>
      </c>
      <c r="K1529">
        <f t="shared" ca="1" si="140"/>
        <v>52.386180371430292</v>
      </c>
      <c r="L1529" s="30">
        <f t="shared" ca="1" si="141"/>
        <v>82.605461996616242</v>
      </c>
      <c r="N1529">
        <f t="shared" ca="1" si="142"/>
        <v>-5.1107436625593356E-3</v>
      </c>
      <c r="O1529">
        <f t="shared" ca="1" si="143"/>
        <v>-7.1121790161898122E-3</v>
      </c>
      <c r="AE1529">
        <f ca="1">VLOOKUP($B1529,OFFSET(Input!$A$1,0,MATCH(Index!AE$6&amp;" Index",Input!$1:$1,0)-1,10000,2),2,0)</f>
        <v>70.33</v>
      </c>
    </row>
    <row r="1530" spans="2:31" x14ac:dyDescent="0.25">
      <c r="B1530" s="2">
        <v>39741</v>
      </c>
      <c r="C1530">
        <f t="shared" ca="1" si="138"/>
        <v>0</v>
      </c>
      <c r="D1530">
        <f t="shared" ca="1" si="139"/>
        <v>0</v>
      </c>
      <c r="E1530">
        <f ca="1">IF($B1530&lt;VLOOKUP(E$6&amp;" Equity",Param,4,0),"",IFERROR(VLOOKUP($B1530,OFFSET(Input!$A$1,0,MATCH(Index!E$6&amp;" Equity",Input!$1:$1,0)-1,10000,2),2,0),E1529))</f>
        <v>71.400000000000006</v>
      </c>
      <c r="F1530" s="33">
        <v>94.62</v>
      </c>
      <c r="H1530">
        <f ca="1">IFERROR(VLOOKUP($B1530,OFFSET(Input!$A$1,0,MATCH(Index!H$6,Input!$1:$1,0)-1,10000,2),2,0),0)</f>
        <v>0</v>
      </c>
      <c r="I1530">
        <f ca="1">IFERROR(VLOOKUP($B1530,OFFSET(Input!$A$1,0,MATCH(Index!I$6,Input!$1:$1,0)-1,10000,2),2,0),0)</f>
        <v>0</v>
      </c>
      <c r="K1530">
        <f t="shared" ca="1" si="140"/>
        <v>53.236169634502176</v>
      </c>
      <c r="L1530" s="30">
        <f t="shared" ca="1" si="141"/>
        <v>83.265460894000512</v>
      </c>
      <c r="N1530">
        <f t="shared" ca="1" si="142"/>
        <v>1.6095222507857696E-2</v>
      </c>
      <c r="O1530">
        <f t="shared" ca="1" si="143"/>
        <v>7.9580238541014543E-3</v>
      </c>
      <c r="AE1530">
        <f ca="1">VLOOKUP($B1530,OFFSET(Input!$A$1,0,MATCH(Index!AE$6&amp;" Index",Input!$1:$1,0)-1,10000,2),2,0)</f>
        <v>52.97</v>
      </c>
    </row>
    <row r="1531" spans="2:31" x14ac:dyDescent="0.25">
      <c r="B1531" s="2">
        <v>39742</v>
      </c>
      <c r="C1531">
        <f t="shared" ca="1" si="138"/>
        <v>0</v>
      </c>
      <c r="D1531">
        <f t="shared" ca="1" si="139"/>
        <v>0</v>
      </c>
      <c r="E1531">
        <f ca="1">IF($B1531&lt;VLOOKUP(E$6&amp;" Equity",Param,4,0),"",IFERROR(VLOOKUP($B1531,OFFSET(Input!$A$1,0,MATCH(Index!E$6&amp;" Equity",Input!$1:$1,0)-1,10000,2),2,0),E1530))</f>
        <v>70.989999999999995</v>
      </c>
      <c r="F1531" s="33">
        <v>95.29</v>
      </c>
      <c r="H1531">
        <f ca="1">IFERROR(VLOOKUP($B1531,OFFSET(Input!$A$1,0,MATCH(Index!H$6,Input!$1:$1,0)-1,10000,2),2,0),0)</f>
        <v>0</v>
      </c>
      <c r="I1531">
        <f ca="1">IFERROR(VLOOKUP($B1531,OFFSET(Input!$A$1,0,MATCH(Index!I$6,Input!$1:$1,0)-1,10000,2),2,0),0)</f>
        <v>0</v>
      </c>
      <c r="K1531">
        <f t="shared" ca="1" si="140"/>
        <v>52.930471741642975</v>
      </c>
      <c r="L1531" s="30">
        <f t="shared" ca="1" si="141"/>
        <v>83.855059908997134</v>
      </c>
      <c r="N1531">
        <f t="shared" ca="1" si="142"/>
        <v>-5.75884729424449E-3</v>
      </c>
      <c r="O1531">
        <f t="shared" ca="1" si="143"/>
        <v>7.0560031570948154E-3</v>
      </c>
      <c r="AE1531">
        <f ca="1">VLOOKUP($B1531,OFFSET(Input!$A$1,0,MATCH(Index!AE$6&amp;" Index",Input!$1:$1,0)-1,10000,2),2,0)</f>
        <v>53.11</v>
      </c>
    </row>
    <row r="1532" spans="2:31" x14ac:dyDescent="0.25">
      <c r="B1532" s="2">
        <v>39743</v>
      </c>
      <c r="C1532">
        <f t="shared" ca="1" si="138"/>
        <v>0</v>
      </c>
      <c r="D1532">
        <f t="shared" ca="1" si="139"/>
        <v>0</v>
      </c>
      <c r="E1532">
        <f ca="1">IF($B1532&lt;VLOOKUP(E$6&amp;" Equity",Param,4,0),"",IFERROR(VLOOKUP($B1532,OFFSET(Input!$A$1,0,MATCH(Index!E$6&amp;" Equity",Input!$1:$1,0)-1,10000,2),2,0),E1531))</f>
        <v>70.400000000000006</v>
      </c>
      <c r="F1532" s="33">
        <v>97.33</v>
      </c>
      <c r="H1532">
        <f ca="1">IFERROR(VLOOKUP($B1532,OFFSET(Input!$A$1,0,MATCH(Index!H$6,Input!$1:$1,0)-1,10000,2),2,0),0)</f>
        <v>0</v>
      </c>
      <c r="I1532">
        <f ca="1">IFERROR(VLOOKUP($B1532,OFFSET(Input!$A$1,0,MATCH(Index!I$6,Input!$1:$1,0)-1,10000,2),2,0),0)</f>
        <v>0</v>
      </c>
      <c r="K1532">
        <f t="shared" ca="1" si="140"/>
        <v>52.490565017772447</v>
      </c>
      <c r="L1532" s="30">
        <f t="shared" ca="1" si="141"/>
        <v>85.650256909882373</v>
      </c>
      <c r="N1532">
        <f t="shared" ca="1" si="142"/>
        <v>-8.345758887297659E-3</v>
      </c>
      <c r="O1532">
        <f t="shared" ca="1" si="143"/>
        <v>2.1182393078305342E-2</v>
      </c>
      <c r="AE1532">
        <f ca="1">VLOOKUP($B1532,OFFSET(Input!$A$1,0,MATCH(Index!AE$6&amp;" Index",Input!$1:$1,0)-1,10000,2),2,0)</f>
        <v>69.650000000000006</v>
      </c>
    </row>
    <row r="1533" spans="2:31" x14ac:dyDescent="0.25">
      <c r="B1533" s="2">
        <v>39744</v>
      </c>
      <c r="C1533">
        <f t="shared" ca="1" si="138"/>
        <v>0</v>
      </c>
      <c r="D1533">
        <f t="shared" ca="1" si="139"/>
        <v>0</v>
      </c>
      <c r="E1533">
        <f ca="1">IF($B1533&lt;VLOOKUP(E$6&amp;" Equity",Param,4,0),"",IFERROR(VLOOKUP($B1533,OFFSET(Input!$A$1,0,MATCH(Index!E$6&amp;" Equity",Input!$1:$1,0)-1,10000,2),2,0),E1532))</f>
        <v>71.41</v>
      </c>
      <c r="F1533" s="33">
        <v>97.77</v>
      </c>
      <c r="H1533">
        <f ca="1">IFERROR(VLOOKUP($B1533,OFFSET(Input!$A$1,0,MATCH(Index!H$6,Input!$1:$1,0)-1,10000,2),2,0),0)</f>
        <v>0</v>
      </c>
      <c r="I1533">
        <f ca="1">IFERROR(VLOOKUP($B1533,OFFSET(Input!$A$1,0,MATCH(Index!I$6,Input!$1:$1,0)-1,10000,2),2,0),0)</f>
        <v>0</v>
      </c>
      <c r="K1533">
        <f t="shared" ca="1" si="140"/>
        <v>53.24362568066946</v>
      </c>
      <c r="L1533" s="30">
        <f t="shared" ca="1" si="141"/>
        <v>86.037456263014477</v>
      </c>
      <c r="N1533">
        <f t="shared" ca="1" si="142"/>
        <v>1.4244652397021744E-2</v>
      </c>
      <c r="O1533">
        <f t="shared" ca="1" si="143"/>
        <v>4.5105150791775826E-3</v>
      </c>
      <c r="AE1533">
        <f ca="1">VLOOKUP($B1533,OFFSET(Input!$A$1,0,MATCH(Index!AE$6&amp;" Index",Input!$1:$1,0)-1,10000,2),2,0)</f>
        <v>67.8</v>
      </c>
    </row>
    <row r="1534" spans="2:31" x14ac:dyDescent="0.25">
      <c r="B1534" s="2">
        <v>39745</v>
      </c>
      <c r="C1534">
        <f t="shared" ca="1" si="138"/>
        <v>0</v>
      </c>
      <c r="D1534">
        <f t="shared" ca="1" si="139"/>
        <v>0</v>
      </c>
      <c r="E1534">
        <f ca="1">IF($B1534&lt;VLOOKUP(E$6&amp;" Equity",Param,4,0),"",IFERROR(VLOOKUP($B1534,OFFSET(Input!$A$1,0,MATCH(Index!E$6&amp;" Equity",Input!$1:$1,0)-1,10000,2),2,0),E1533))</f>
        <v>69.849999999999994</v>
      </c>
      <c r="F1534" s="33">
        <v>96.73</v>
      </c>
      <c r="H1534">
        <f ca="1">IFERROR(VLOOKUP($B1534,OFFSET(Input!$A$1,0,MATCH(Index!H$6,Input!$1:$1,0)-1,10000,2),2,0),0)</f>
        <v>0</v>
      </c>
      <c r="I1534">
        <f ca="1">IFERROR(VLOOKUP($B1534,OFFSET(Input!$A$1,0,MATCH(Index!I$6,Input!$1:$1,0)-1,10000,2),2,0),0)</f>
        <v>0</v>
      </c>
      <c r="K1534">
        <f t="shared" ca="1" si="140"/>
        <v>52.080482478571092</v>
      </c>
      <c r="L1534" s="30">
        <f t="shared" ca="1" si="141"/>
        <v>85.122257791974945</v>
      </c>
      <c r="N1534">
        <f t="shared" ca="1" si="142"/>
        <v>-2.2087829858047844E-2</v>
      </c>
      <c r="O1534">
        <f t="shared" ca="1" si="143"/>
        <v>-1.0694189323124199E-2</v>
      </c>
      <c r="AE1534">
        <f ca="1">VLOOKUP($B1534,OFFSET(Input!$A$1,0,MATCH(Index!AE$6&amp;" Index",Input!$1:$1,0)-1,10000,2),2,0)</f>
        <v>79.13</v>
      </c>
    </row>
    <row r="1535" spans="2:31" x14ac:dyDescent="0.25">
      <c r="B1535" s="2">
        <v>39748</v>
      </c>
      <c r="C1535">
        <f t="shared" ca="1" si="138"/>
        <v>0</v>
      </c>
      <c r="D1535">
        <f t="shared" ca="1" si="139"/>
        <v>0</v>
      </c>
      <c r="E1535">
        <f ca="1">IF($B1535&lt;VLOOKUP(E$6&amp;" Equity",Param,4,0),"",IFERROR(VLOOKUP($B1535,OFFSET(Input!$A$1,0,MATCH(Index!E$6&amp;" Equity",Input!$1:$1,0)-1,10000,2),2,0),E1534))</f>
        <v>66.25</v>
      </c>
      <c r="F1535" s="33">
        <v>96.8</v>
      </c>
      <c r="H1535">
        <f ca="1">IFERROR(VLOOKUP($B1535,OFFSET(Input!$A$1,0,MATCH(Index!H$6,Input!$1:$1,0)-1,10000,2),2,0),0)</f>
        <v>0</v>
      </c>
      <c r="I1535">
        <f ca="1">IFERROR(VLOOKUP($B1535,OFFSET(Input!$A$1,0,MATCH(Index!I$6,Input!$1:$1,0)-1,10000,2),2,0),0)</f>
        <v>0</v>
      </c>
      <c r="K1535">
        <f t="shared" ca="1" si="140"/>
        <v>49.3963058583441</v>
      </c>
      <c r="L1535" s="30">
        <f t="shared" ca="1" si="141"/>
        <v>85.183857689064141</v>
      </c>
      <c r="N1535">
        <f t="shared" ca="1" si="142"/>
        <v>-5.2914620836639108E-2</v>
      </c>
      <c r="O1535">
        <f t="shared" ca="1" si="143"/>
        <v>7.2340208807567441E-4</v>
      </c>
      <c r="AE1535">
        <f ca="1">VLOOKUP($B1535,OFFSET(Input!$A$1,0,MATCH(Index!AE$6&amp;" Index",Input!$1:$1,0)-1,10000,2),2,0)</f>
        <v>80.06</v>
      </c>
    </row>
    <row r="1536" spans="2:31" x14ac:dyDescent="0.25">
      <c r="B1536" s="2">
        <v>39749</v>
      </c>
      <c r="C1536">
        <f t="shared" ca="1" si="138"/>
        <v>0</v>
      </c>
      <c r="D1536">
        <f t="shared" ca="1" si="139"/>
        <v>0</v>
      </c>
      <c r="E1536">
        <f ca="1">IF($B1536&lt;VLOOKUP(E$6&amp;" Equity",Param,4,0),"",IFERROR(VLOOKUP($B1536,OFFSET(Input!$A$1,0,MATCH(Index!E$6&amp;" Equity",Input!$1:$1,0)-1,10000,2),2,0),E1535))</f>
        <v>67.5</v>
      </c>
      <c r="F1536" s="33">
        <v>95.15</v>
      </c>
      <c r="H1536">
        <f ca="1">IFERROR(VLOOKUP($B1536,OFFSET(Input!$A$1,0,MATCH(Index!H$6,Input!$1:$1,0)-1,10000,2),2,0),0)</f>
        <v>0</v>
      </c>
      <c r="I1536">
        <f ca="1">IFERROR(VLOOKUP($B1536,OFFSET(Input!$A$1,0,MATCH(Index!I$6,Input!$1:$1,0)-1,10000,2),2,0),0)</f>
        <v>0</v>
      </c>
      <c r="K1536">
        <f t="shared" ca="1" si="140"/>
        <v>50.328311629256255</v>
      </c>
      <c r="L1536" s="30">
        <f t="shared" ca="1" si="141"/>
        <v>83.73186011481873</v>
      </c>
      <c r="N1536">
        <f t="shared" ca="1" si="142"/>
        <v>1.8692133012152546E-2</v>
      </c>
      <c r="O1536">
        <f t="shared" ca="1" si="143"/>
        <v>-1.7192400540372875E-2</v>
      </c>
      <c r="AE1536">
        <f ca="1">VLOOKUP($B1536,OFFSET(Input!$A$1,0,MATCH(Index!AE$6&amp;" Index",Input!$1:$1,0)-1,10000,2),2,0)</f>
        <v>66.959999999999994</v>
      </c>
    </row>
    <row r="1537" spans="2:31" x14ac:dyDescent="0.25">
      <c r="B1537" s="2">
        <v>39750</v>
      </c>
      <c r="C1537">
        <f t="shared" ca="1" si="138"/>
        <v>0</v>
      </c>
      <c r="D1537">
        <f t="shared" ca="1" si="139"/>
        <v>0</v>
      </c>
      <c r="E1537">
        <f ca="1">IF($B1537&lt;VLOOKUP(E$6&amp;" Equity",Param,4,0),"",IFERROR(VLOOKUP($B1537,OFFSET(Input!$A$1,0,MATCH(Index!E$6&amp;" Equity",Input!$1:$1,0)-1,10000,2),2,0),E1536))</f>
        <v>69.959999999999994</v>
      </c>
      <c r="F1537" s="33">
        <v>94.91</v>
      </c>
      <c r="H1537">
        <f ca="1">IFERROR(VLOOKUP($B1537,OFFSET(Input!$A$1,0,MATCH(Index!H$6,Input!$1:$1,0)-1,10000,2),2,0),0)</f>
        <v>0</v>
      </c>
      <c r="I1537">
        <f ca="1">IFERROR(VLOOKUP($B1537,OFFSET(Input!$A$1,0,MATCH(Index!I$6,Input!$1:$1,0)-1,10000,2),2,0),0)</f>
        <v>0</v>
      </c>
      <c r="K1537">
        <f t="shared" ca="1" si="140"/>
        <v>52.162498986411364</v>
      </c>
      <c r="L1537" s="30">
        <f t="shared" ca="1" si="141"/>
        <v>83.520660467655759</v>
      </c>
      <c r="N1537">
        <f t="shared" ca="1" si="142"/>
        <v>3.5796052271917018E-2</v>
      </c>
      <c r="O1537">
        <f t="shared" ca="1" si="143"/>
        <v>-2.5255195997576588E-3</v>
      </c>
      <c r="AE1537">
        <f ca="1">VLOOKUP($B1537,OFFSET(Input!$A$1,0,MATCH(Index!AE$6&amp;" Index",Input!$1:$1,0)-1,10000,2),2,0)</f>
        <v>69.959999999999994</v>
      </c>
    </row>
    <row r="1538" spans="2:31" x14ac:dyDescent="0.25">
      <c r="B1538" s="2">
        <v>39751</v>
      </c>
      <c r="C1538">
        <f t="shared" ca="1" si="138"/>
        <v>0</v>
      </c>
      <c r="D1538">
        <f t="shared" ca="1" si="139"/>
        <v>0</v>
      </c>
      <c r="E1538">
        <f ca="1">IF($B1538&lt;VLOOKUP(E$6&amp;" Equity",Param,4,0),"",IFERROR(VLOOKUP($B1538,OFFSET(Input!$A$1,0,MATCH(Index!E$6&amp;" Equity",Input!$1:$1,0)-1,10000,2),2,0),E1537))</f>
        <v>71.95</v>
      </c>
      <c r="F1538" s="33">
        <v>93.92</v>
      </c>
      <c r="H1538">
        <f ca="1">IFERROR(VLOOKUP($B1538,OFFSET(Input!$A$1,0,MATCH(Index!H$6,Input!$1:$1,0)-1,10000,2),2,0),0)</f>
        <v>0</v>
      </c>
      <c r="I1538">
        <f ca="1">IFERROR(VLOOKUP($B1538,OFFSET(Input!$A$1,0,MATCH(Index!I$6,Input!$1:$1,0)-1,10000,2),2,0),0)</f>
        <v>0</v>
      </c>
      <c r="K1538">
        <f t="shared" ca="1" si="140"/>
        <v>53.646252173703516</v>
      </c>
      <c r="L1538" s="30">
        <f t="shared" ca="1" si="141"/>
        <v>82.649461923108518</v>
      </c>
      <c r="N1538">
        <f t="shared" ca="1" si="142"/>
        <v>2.8047783182975579E-2</v>
      </c>
      <c r="O1538">
        <f t="shared" ca="1" si="143"/>
        <v>-1.0485718062614472E-2</v>
      </c>
      <c r="AE1538">
        <f ca="1">VLOOKUP($B1538,OFFSET(Input!$A$1,0,MATCH(Index!AE$6&amp;" Index",Input!$1:$1,0)-1,10000,2),2,0)</f>
        <v>62.9</v>
      </c>
    </row>
    <row r="1539" spans="2:31" x14ac:dyDescent="0.25">
      <c r="B1539" s="2">
        <v>39752</v>
      </c>
      <c r="C1539">
        <f t="shared" ca="1" si="138"/>
        <v>0</v>
      </c>
      <c r="D1539">
        <f t="shared" ca="1" si="139"/>
        <v>0</v>
      </c>
      <c r="E1539">
        <f ca="1">IF($B1539&lt;VLOOKUP(E$6&amp;" Equity",Param,4,0),"",IFERROR(VLOOKUP($B1539,OFFSET(Input!$A$1,0,MATCH(Index!E$6&amp;" Equity",Input!$1:$1,0)-1,10000,2),2,0),E1538))</f>
        <v>72</v>
      </c>
      <c r="F1539" s="33">
        <v>92.79</v>
      </c>
      <c r="H1539">
        <f ca="1">IFERROR(VLOOKUP($B1539,OFFSET(Input!$A$1,0,MATCH(Index!H$6,Input!$1:$1,0)-1,10000,2),2,0),0)</f>
        <v>0</v>
      </c>
      <c r="I1539">
        <f ca="1">IFERROR(VLOOKUP($B1539,OFFSET(Input!$A$1,0,MATCH(Index!I$6,Input!$1:$1,0)-1,10000,2),2,0),0)</f>
        <v>0</v>
      </c>
      <c r="K1539">
        <f t="shared" ca="1" si="140"/>
        <v>53.683532404539996</v>
      </c>
      <c r="L1539" s="30">
        <f t="shared" ca="1" si="141"/>
        <v>81.655063584382873</v>
      </c>
      <c r="N1539">
        <f t="shared" ca="1" si="142"/>
        <v>6.9468568267841348E-4</v>
      </c>
      <c r="O1539">
        <f t="shared" ca="1" si="143"/>
        <v>-1.2104480714698352E-2</v>
      </c>
      <c r="AE1539">
        <f ca="1">VLOOKUP($B1539,OFFSET(Input!$A$1,0,MATCH(Index!AE$6&amp;" Index",Input!$1:$1,0)-1,10000,2),2,0)</f>
        <v>59.89</v>
      </c>
    </row>
    <row r="1540" spans="2:31" x14ac:dyDescent="0.25">
      <c r="B1540" s="2">
        <v>39755</v>
      </c>
      <c r="C1540">
        <f t="shared" ca="1" si="138"/>
        <v>1</v>
      </c>
      <c r="D1540">
        <f t="shared" ca="1" si="139"/>
        <v>0</v>
      </c>
      <c r="E1540">
        <f ca="1">IF($B1540&lt;VLOOKUP(E$6&amp;" Equity",Param,4,0),"",IFERROR(VLOOKUP($B1540,OFFSET(Input!$A$1,0,MATCH(Index!E$6&amp;" Equity",Input!$1:$1,0)-1,10000,2),2,0),E1539))</f>
        <v>71.89</v>
      </c>
      <c r="F1540" s="33">
        <v>92.74</v>
      </c>
      <c r="H1540">
        <f ca="1">IFERROR(VLOOKUP($B1540,OFFSET(Input!$A$1,0,MATCH(Index!H$6,Input!$1:$1,0)-1,10000,2),2,0),0)</f>
        <v>0.69</v>
      </c>
      <c r="I1540">
        <f ca="1">IFERROR(VLOOKUP($B1540,OFFSET(Input!$A$1,0,MATCH(Index!I$6,Input!$1:$1,0)-1,10000,2),2,0),0)</f>
        <v>0.37</v>
      </c>
      <c r="K1540">
        <f t="shared" ca="1" si="140"/>
        <v>54.115983082243233</v>
      </c>
      <c r="L1540" s="30">
        <f t="shared" ca="1" si="141"/>
        <v>81.936663113933491</v>
      </c>
      <c r="N1540">
        <f t="shared" ca="1" si="142"/>
        <v>8.0232827688688901E-3</v>
      </c>
      <c r="O1540">
        <f t="shared" ca="1" si="143"/>
        <v>3.4427145353503269E-3</v>
      </c>
      <c r="AE1540">
        <f ca="1">VLOOKUP($B1540,OFFSET(Input!$A$1,0,MATCH(Index!AE$6&amp;" Index",Input!$1:$1,0)-1,10000,2),2,0)</f>
        <v>53.68</v>
      </c>
    </row>
    <row r="1541" spans="2:31" x14ac:dyDescent="0.25">
      <c r="B1541" s="2">
        <v>39756</v>
      </c>
      <c r="C1541">
        <f t="shared" ca="1" si="138"/>
        <v>0</v>
      </c>
      <c r="D1541">
        <f t="shared" ca="1" si="139"/>
        <v>1</v>
      </c>
      <c r="E1541">
        <f ca="1">IF($B1541&lt;VLOOKUP(E$6&amp;" Equity",Param,4,0),"",IFERROR(VLOOKUP($B1541,OFFSET(Input!$A$1,0,MATCH(Index!E$6&amp;" Equity",Input!$1:$1,0)-1,10000,2),2,0),E1540))</f>
        <v>72.7</v>
      </c>
      <c r="F1541" s="33">
        <v>94.45</v>
      </c>
      <c r="H1541">
        <f ca="1">IFERROR(VLOOKUP($B1541,OFFSET(Input!$A$1,0,MATCH(Index!H$6,Input!$1:$1,0)-1,10000,2),2,0),0)</f>
        <v>0</v>
      </c>
      <c r="I1541">
        <f ca="1">IFERROR(VLOOKUP($B1541,OFFSET(Input!$A$1,0,MATCH(Index!I$6,Input!$1:$1,0)-1,10000,2),2,0),0)</f>
        <v>0</v>
      </c>
      <c r="K1541">
        <f t="shared" ca="1" si="140"/>
        <v>54.725719433566326</v>
      </c>
      <c r="L1541" s="30">
        <f t="shared" ca="1" si="141"/>
        <v>83.447464212971951</v>
      </c>
      <c r="N1541">
        <f t="shared" ca="1" si="142"/>
        <v>1.1204211543693566E-2</v>
      </c>
      <c r="O1541">
        <f t="shared" ca="1" si="143"/>
        <v>1.8270714984203778E-2</v>
      </c>
      <c r="AE1541">
        <f ca="1">VLOOKUP($B1541,OFFSET(Input!$A$1,0,MATCH(Index!AE$6&amp;" Index",Input!$1:$1,0)-1,10000,2),2,0)</f>
        <v>47.73</v>
      </c>
    </row>
    <row r="1542" spans="2:31" x14ac:dyDescent="0.25">
      <c r="B1542" s="2">
        <v>39757</v>
      </c>
      <c r="C1542">
        <f t="shared" ca="1" si="138"/>
        <v>0</v>
      </c>
      <c r="D1542">
        <f t="shared" ca="1" si="139"/>
        <v>2</v>
      </c>
      <c r="E1542">
        <f ca="1">IF($B1542&lt;VLOOKUP(E$6&amp;" Equity",Param,4,0),"",IFERROR(VLOOKUP($B1542,OFFSET(Input!$A$1,0,MATCH(Index!E$6&amp;" Equity",Input!$1:$1,0)-1,10000,2),2,0),E1541))</f>
        <v>72.040000000000006</v>
      </c>
      <c r="F1542" s="33">
        <v>95.57</v>
      </c>
      <c r="H1542">
        <f ca="1">IFERROR(VLOOKUP($B1542,OFFSET(Input!$A$1,0,MATCH(Index!H$6,Input!$1:$1,0)-1,10000,2),2,0),0)</f>
        <v>0</v>
      </c>
      <c r="I1542">
        <f ca="1">IFERROR(VLOOKUP($B1542,OFFSET(Input!$A$1,0,MATCH(Index!I$6,Input!$1:$1,0)-1,10000,2),2,0),0)</f>
        <v>0</v>
      </c>
      <c r="K1542">
        <f t="shared" ca="1" si="140"/>
        <v>54.228897221377146</v>
      </c>
      <c r="L1542" s="30">
        <f t="shared" ca="1" si="141"/>
        <v>84.436994757371394</v>
      </c>
      <c r="N1542">
        <f t="shared" ca="1" si="142"/>
        <v>-9.1198642317182627E-3</v>
      </c>
      <c r="O1542">
        <f t="shared" ca="1" si="143"/>
        <v>1.1788369330569579E-2</v>
      </c>
      <c r="AE1542">
        <f ca="1">VLOOKUP($B1542,OFFSET(Input!$A$1,0,MATCH(Index!AE$6&amp;" Index",Input!$1:$1,0)-1,10000,2),2,0)</f>
        <v>54.56</v>
      </c>
    </row>
    <row r="1543" spans="2:31" x14ac:dyDescent="0.25">
      <c r="B1543" s="2">
        <v>39758</v>
      </c>
      <c r="C1543">
        <f t="shared" ref="C1543:C1606" ca="1" si="144">IF(MONTH(B1543)&lt;&gt;MONTH(B1542),1,0)</f>
        <v>0</v>
      </c>
      <c r="D1543">
        <f t="shared" ref="D1543:D1606" ca="1" si="145">IF(D1542=5,0,IF(D1542&lt;&gt;0,D1542+1,IF(C1542=1,1,0)))</f>
        <v>3</v>
      </c>
      <c r="E1543">
        <f ca="1">IF($B1543&lt;VLOOKUP(E$6&amp;" Equity",Param,4,0),"",IFERROR(VLOOKUP($B1543,OFFSET(Input!$A$1,0,MATCH(Index!E$6&amp;" Equity",Input!$1:$1,0)-1,10000,2),2,0),E1542))</f>
        <v>72.209999999999994</v>
      </c>
      <c r="F1543" s="33">
        <v>94.88</v>
      </c>
      <c r="H1543">
        <f ca="1">IFERROR(VLOOKUP($B1543,OFFSET(Input!$A$1,0,MATCH(Index!H$6,Input!$1:$1,0)-1,10000,2),2,0),0)</f>
        <v>0</v>
      </c>
      <c r="I1543">
        <f ca="1">IFERROR(VLOOKUP($B1543,OFFSET(Input!$A$1,0,MATCH(Index!I$6,Input!$1:$1,0)-1,10000,2),2,0),0)</f>
        <v>0</v>
      </c>
      <c r="K1543">
        <f t="shared" ref="K1543:K1606" ca="1" si="146">IF($B1543&lt;=L_date,IF($B1543=L_date,1,K1544/((E1544+H1544)/E1543)),K1542*((E1543+H1543)/E1542))</f>
        <v>54.356866579062228</v>
      </c>
      <c r="L1543" s="30">
        <f t="shared" ref="L1543:L1606" ca="1" si="147">IF($B1543&lt;=L_date,IF($B1543=L_date,1,L1544/((F1544+I1544)/F1543)),L1542*((F1543+I1543)/F1542))</f>
        <v>83.827373261268164</v>
      </c>
      <c r="N1543">
        <f t="shared" ca="1" si="142"/>
        <v>2.3570201553347212E-3</v>
      </c>
      <c r="O1543">
        <f t="shared" ca="1" si="143"/>
        <v>-7.2460280286729458E-3</v>
      </c>
      <c r="AE1543">
        <f ca="1">VLOOKUP($B1543,OFFSET(Input!$A$1,0,MATCH(Index!AE$6&amp;" Index",Input!$1:$1,0)-1,10000,2),2,0)</f>
        <v>63.68</v>
      </c>
    </row>
    <row r="1544" spans="2:31" x14ac:dyDescent="0.25">
      <c r="B1544" s="2">
        <v>39759</v>
      </c>
      <c r="C1544">
        <f t="shared" ca="1" si="144"/>
        <v>0</v>
      </c>
      <c r="D1544">
        <f t="shared" ca="1" si="145"/>
        <v>4</v>
      </c>
      <c r="E1544">
        <f ca="1">IF($B1544&lt;VLOOKUP(E$6&amp;" Equity",Param,4,0),"",IFERROR(VLOOKUP($B1544,OFFSET(Input!$A$1,0,MATCH(Index!E$6&amp;" Equity",Input!$1:$1,0)-1,10000,2),2,0),E1543))</f>
        <v>72.849999999999994</v>
      </c>
      <c r="F1544" s="33">
        <v>94.22</v>
      </c>
      <c r="H1544">
        <f ca="1">IFERROR(VLOOKUP($B1544,OFFSET(Input!$A$1,0,MATCH(Index!H$6,Input!$1:$1,0)-1,10000,2),2,0),0)</f>
        <v>0</v>
      </c>
      <c r="I1544">
        <f ca="1">IFERROR(VLOOKUP($B1544,OFFSET(Input!$A$1,0,MATCH(Index!I$6,Input!$1:$1,0)-1,10000,2),2,0),0)</f>
        <v>0</v>
      </c>
      <c r="K1544">
        <f t="shared" ca="1" si="146"/>
        <v>54.838633572700225</v>
      </c>
      <c r="L1544" s="30">
        <f t="shared" ca="1" si="147"/>
        <v>83.244257047604208</v>
      </c>
      <c r="N1544">
        <f t="shared" ref="N1544:N1607" ca="1" si="148">LN(K1544/K1543)</f>
        <v>8.8239921781235221E-3</v>
      </c>
      <c r="O1544">
        <f t="shared" ref="O1544:O1607" ca="1" si="149">LN(L1544/L1543)</f>
        <v>-6.9804619775201207E-3</v>
      </c>
      <c r="AE1544">
        <f ca="1">VLOOKUP($B1544,OFFSET(Input!$A$1,0,MATCH(Index!AE$6&amp;" Index",Input!$1:$1,0)-1,10000,2),2,0)</f>
        <v>56.1</v>
      </c>
    </row>
    <row r="1545" spans="2:31" x14ac:dyDescent="0.25">
      <c r="B1545" s="2">
        <v>39762</v>
      </c>
      <c r="C1545">
        <f t="shared" ca="1" si="144"/>
        <v>0</v>
      </c>
      <c r="D1545">
        <f t="shared" ca="1" si="145"/>
        <v>5</v>
      </c>
      <c r="E1545">
        <f ca="1">IF($B1545&lt;VLOOKUP(E$6&amp;" Equity",Param,4,0),"",IFERROR(VLOOKUP($B1545,OFFSET(Input!$A$1,0,MATCH(Index!E$6&amp;" Equity",Input!$1:$1,0)-1,10000,2),2,0),E1544))</f>
        <v>72.86</v>
      </c>
      <c r="F1545" s="33">
        <v>94.74</v>
      </c>
      <c r="H1545">
        <f ca="1">IFERROR(VLOOKUP($B1545,OFFSET(Input!$A$1,0,MATCH(Index!H$6,Input!$1:$1,0)-1,10000,2),2,0),0)</f>
        <v>0</v>
      </c>
      <c r="I1545">
        <f ca="1">IFERROR(VLOOKUP($B1545,OFFSET(Input!$A$1,0,MATCH(Index!I$6,Input!$1:$1,0)-1,10000,2),2,0),0)</f>
        <v>0</v>
      </c>
      <c r="K1545">
        <f t="shared" ca="1" si="146"/>
        <v>54.846161181975823</v>
      </c>
      <c r="L1545" s="30">
        <f t="shared" ca="1" si="147"/>
        <v>83.703681943218243</v>
      </c>
      <c r="N1545">
        <f t="shared" ca="1" si="148"/>
        <v>1.3725893920402387E-4</v>
      </c>
      <c r="O1545">
        <f t="shared" ca="1" si="149"/>
        <v>5.5038242237106525E-3</v>
      </c>
      <c r="AE1545">
        <f ca="1">VLOOKUP($B1545,OFFSET(Input!$A$1,0,MATCH(Index!AE$6&amp;" Index",Input!$1:$1,0)-1,10000,2),2,0)</f>
        <v>59.98</v>
      </c>
    </row>
    <row r="1546" spans="2:31" x14ac:dyDescent="0.25">
      <c r="B1546" s="2">
        <v>39763</v>
      </c>
      <c r="C1546">
        <f t="shared" ca="1" si="144"/>
        <v>0</v>
      </c>
      <c r="D1546">
        <f t="shared" ca="1" si="145"/>
        <v>0</v>
      </c>
      <c r="E1546">
        <f ca="1">IF($B1546&lt;VLOOKUP(E$6&amp;" Equity",Param,4,0),"",IFERROR(VLOOKUP($B1546,OFFSET(Input!$A$1,0,MATCH(Index!E$6&amp;" Equity",Input!$1:$1,0)-1,10000,2),2,0),E1545))</f>
        <v>72.739999999999995</v>
      </c>
      <c r="F1546" s="33">
        <v>95.01</v>
      </c>
      <c r="H1546">
        <f ca="1">IFERROR(VLOOKUP($B1546,OFFSET(Input!$A$1,0,MATCH(Index!H$6,Input!$1:$1,0)-1,10000,2),2,0),0)</f>
        <v>0</v>
      </c>
      <c r="I1546">
        <f ca="1">IFERROR(VLOOKUP($B1546,OFFSET(Input!$A$1,0,MATCH(Index!I$6,Input!$1:$1,0)-1,10000,2),2,0),0)</f>
        <v>0</v>
      </c>
      <c r="K1546">
        <f t="shared" ca="1" si="146"/>
        <v>54.755829870668691</v>
      </c>
      <c r="L1546" s="30">
        <f t="shared" ca="1" si="147"/>
        <v>83.942229485171694</v>
      </c>
      <c r="N1546">
        <f t="shared" ca="1" si="148"/>
        <v>-1.6483520215748687E-3</v>
      </c>
      <c r="O1546">
        <f t="shared" ca="1" si="149"/>
        <v>2.8458517230525648E-3</v>
      </c>
      <c r="AE1546">
        <f ca="1">VLOOKUP($B1546,OFFSET(Input!$A$1,0,MATCH(Index!AE$6&amp;" Index",Input!$1:$1,0)-1,10000,2),2,0)</f>
        <v>61.44</v>
      </c>
    </row>
    <row r="1547" spans="2:31" x14ac:dyDescent="0.25">
      <c r="B1547" s="2">
        <v>39764</v>
      </c>
      <c r="C1547">
        <f t="shared" ca="1" si="144"/>
        <v>0</v>
      </c>
      <c r="D1547">
        <f t="shared" ca="1" si="145"/>
        <v>0</v>
      </c>
      <c r="E1547">
        <f ca="1">IF($B1547&lt;VLOOKUP(E$6&amp;" Equity",Param,4,0),"",IFERROR(VLOOKUP($B1547,OFFSET(Input!$A$1,0,MATCH(Index!E$6&amp;" Equity",Input!$1:$1,0)-1,10000,2),2,0),E1546))</f>
        <v>71.7</v>
      </c>
      <c r="F1547" s="33">
        <v>95.61</v>
      </c>
      <c r="H1547">
        <f ca="1">IFERROR(VLOOKUP($B1547,OFFSET(Input!$A$1,0,MATCH(Index!H$6,Input!$1:$1,0)-1,10000,2),2,0),0)</f>
        <v>0</v>
      </c>
      <c r="I1547">
        <f ca="1">IFERROR(VLOOKUP($B1547,OFFSET(Input!$A$1,0,MATCH(Index!I$6,Input!$1:$1,0)-1,10000,2),2,0),0)</f>
        <v>0</v>
      </c>
      <c r="K1547">
        <f t="shared" ca="1" si="146"/>
        <v>53.972958506006954</v>
      </c>
      <c r="L1547" s="30">
        <f t="shared" ca="1" si="147"/>
        <v>84.472335133957102</v>
      </c>
      <c r="N1547">
        <f t="shared" ca="1" si="148"/>
        <v>-1.440069195326815E-2</v>
      </c>
      <c r="O1547">
        <f t="shared" ca="1" si="149"/>
        <v>6.2952678786965281E-3</v>
      </c>
      <c r="AE1547">
        <f ca="1">VLOOKUP($B1547,OFFSET(Input!$A$1,0,MATCH(Index!AE$6&amp;" Index",Input!$1:$1,0)-1,10000,2),2,0)</f>
        <v>66.459999999999994</v>
      </c>
    </row>
    <row r="1548" spans="2:31" x14ac:dyDescent="0.25">
      <c r="B1548" s="2">
        <v>39765</v>
      </c>
      <c r="C1548">
        <f t="shared" ca="1" si="144"/>
        <v>0</v>
      </c>
      <c r="D1548">
        <f t="shared" ca="1" si="145"/>
        <v>0</v>
      </c>
      <c r="E1548">
        <f ca="1">IF($B1548&lt;VLOOKUP(E$6&amp;" Equity",Param,4,0),"",IFERROR(VLOOKUP($B1548,OFFSET(Input!$A$1,0,MATCH(Index!E$6&amp;" Equity",Input!$1:$1,0)-1,10000,2),2,0),E1547))</f>
        <v>70.680000000000007</v>
      </c>
      <c r="F1548" s="33">
        <v>93.32</v>
      </c>
      <c r="H1548">
        <f ca="1">IFERROR(VLOOKUP($B1548,OFFSET(Input!$A$1,0,MATCH(Index!H$6,Input!$1:$1,0)-1,10000,2),2,0),0)</f>
        <v>0</v>
      </c>
      <c r="I1548">
        <f ca="1">IFERROR(VLOOKUP($B1548,OFFSET(Input!$A$1,0,MATCH(Index!I$6,Input!$1:$1,0)-1,10000,2),2,0),0)</f>
        <v>0</v>
      </c>
      <c r="K1548">
        <f t="shared" ca="1" si="146"/>
        <v>53.205142359896399</v>
      </c>
      <c r="L1548" s="30">
        <f t="shared" ca="1" si="147"/>
        <v>82.44909857442606</v>
      </c>
      <c r="N1548">
        <f t="shared" ca="1" si="148"/>
        <v>-1.4328100154078918E-2</v>
      </c>
      <c r="O1548">
        <f t="shared" ca="1" si="149"/>
        <v>-2.4242969944125614E-2</v>
      </c>
      <c r="AE1548">
        <f ca="1">VLOOKUP($B1548,OFFSET(Input!$A$1,0,MATCH(Index!AE$6&amp;" Index",Input!$1:$1,0)-1,10000,2),2,0)</f>
        <v>59.83</v>
      </c>
    </row>
    <row r="1549" spans="2:31" x14ac:dyDescent="0.25">
      <c r="B1549" s="2">
        <v>39766</v>
      </c>
      <c r="C1549">
        <f t="shared" ca="1" si="144"/>
        <v>0</v>
      </c>
      <c r="D1549">
        <f t="shared" ca="1" si="145"/>
        <v>0</v>
      </c>
      <c r="E1549">
        <f ca="1">IF($B1549&lt;VLOOKUP(E$6&amp;" Equity",Param,4,0),"",IFERROR(VLOOKUP($B1549,OFFSET(Input!$A$1,0,MATCH(Index!E$6&amp;" Equity",Input!$1:$1,0)-1,10000,2),2,0),E1548))</f>
        <v>70.5</v>
      </c>
      <c r="F1549" s="33">
        <v>95.17</v>
      </c>
      <c r="H1549">
        <f ca="1">IFERROR(VLOOKUP($B1549,OFFSET(Input!$A$1,0,MATCH(Index!H$6,Input!$1:$1,0)-1,10000,2),2,0),0)</f>
        <v>0</v>
      </c>
      <c r="I1549">
        <f ca="1">IFERROR(VLOOKUP($B1549,OFFSET(Input!$A$1,0,MATCH(Index!I$6,Input!$1:$1,0)-1,10000,2),2,0),0)</f>
        <v>0</v>
      </c>
      <c r="K1549">
        <f t="shared" ca="1" si="146"/>
        <v>53.069645392935705</v>
      </c>
      <c r="L1549" s="30">
        <f t="shared" ca="1" si="147"/>
        <v>84.083590991514455</v>
      </c>
      <c r="N1549">
        <f t="shared" ca="1" si="148"/>
        <v>-2.5499376332728703E-3</v>
      </c>
      <c r="O1549">
        <f t="shared" ca="1" si="149"/>
        <v>1.9630318931022926E-2</v>
      </c>
      <c r="AE1549">
        <f ca="1">VLOOKUP($B1549,OFFSET(Input!$A$1,0,MATCH(Index!AE$6&amp;" Index",Input!$1:$1,0)-1,10000,2),2,0)</f>
        <v>66.31</v>
      </c>
    </row>
    <row r="1550" spans="2:31" x14ac:dyDescent="0.25">
      <c r="B1550" s="2">
        <v>39769</v>
      </c>
      <c r="C1550">
        <f t="shared" ca="1" si="144"/>
        <v>0</v>
      </c>
      <c r="D1550">
        <f t="shared" ca="1" si="145"/>
        <v>0</v>
      </c>
      <c r="E1550">
        <f ca="1">IF($B1550&lt;VLOOKUP(E$6&amp;" Equity",Param,4,0),"",IFERROR(VLOOKUP($B1550,OFFSET(Input!$A$1,0,MATCH(Index!E$6&amp;" Equity",Input!$1:$1,0)-1,10000,2),2,0),E1549))</f>
        <v>69.36</v>
      </c>
      <c r="F1550" s="33">
        <v>95.6</v>
      </c>
      <c r="H1550">
        <f ca="1">IFERROR(VLOOKUP($B1550,OFFSET(Input!$A$1,0,MATCH(Index!H$6,Input!$1:$1,0)-1,10000,2),2,0),0)</f>
        <v>0</v>
      </c>
      <c r="I1550">
        <f ca="1">IFERROR(VLOOKUP($B1550,OFFSET(Input!$A$1,0,MATCH(Index!I$6,Input!$1:$1,0)-1,10000,2),2,0),0)</f>
        <v>0</v>
      </c>
      <c r="K1550">
        <f t="shared" ca="1" si="146"/>
        <v>52.211497935518025</v>
      </c>
      <c r="L1550" s="30">
        <f t="shared" ca="1" si="147"/>
        <v>84.463500039810668</v>
      </c>
      <c r="N1550">
        <f t="shared" ca="1" si="148"/>
        <v>-1.6302377345936422E-2</v>
      </c>
      <c r="O1550">
        <f t="shared" ca="1" si="149"/>
        <v>4.508053973103522E-3</v>
      </c>
      <c r="AE1550">
        <f ca="1">VLOOKUP($B1550,OFFSET(Input!$A$1,0,MATCH(Index!AE$6&amp;" Index",Input!$1:$1,0)-1,10000,2),2,0)</f>
        <v>69.150000000000006</v>
      </c>
    </row>
    <row r="1551" spans="2:31" x14ac:dyDescent="0.25">
      <c r="B1551" s="2">
        <v>39770</v>
      </c>
      <c r="C1551">
        <f t="shared" ca="1" si="144"/>
        <v>0</v>
      </c>
      <c r="D1551">
        <f t="shared" ca="1" si="145"/>
        <v>0</v>
      </c>
      <c r="E1551">
        <f ca="1">IF($B1551&lt;VLOOKUP(E$6&amp;" Equity",Param,4,0),"",IFERROR(VLOOKUP($B1551,OFFSET(Input!$A$1,0,MATCH(Index!E$6&amp;" Equity",Input!$1:$1,0)-1,10000,2),2,0),E1550))</f>
        <v>67.900000000000006</v>
      </c>
      <c r="F1551" s="33">
        <v>96.82</v>
      </c>
      <c r="H1551">
        <f ca="1">IFERROR(VLOOKUP($B1551,OFFSET(Input!$A$1,0,MATCH(Index!H$6,Input!$1:$1,0)-1,10000,2),2,0),0)</f>
        <v>0</v>
      </c>
      <c r="I1551">
        <f ca="1">IFERROR(VLOOKUP($B1551,OFFSET(Input!$A$1,0,MATCH(Index!I$6,Input!$1:$1,0)-1,10000,2),2,0),0)</f>
        <v>0</v>
      </c>
      <c r="K1551">
        <f t="shared" ca="1" si="146"/>
        <v>51.112466981281351</v>
      </c>
      <c r="L1551" s="30">
        <f t="shared" ca="1" si="147"/>
        <v>85.541381525674353</v>
      </c>
      <c r="N1551">
        <f t="shared" ca="1" si="148"/>
        <v>-2.1274297907635825E-2</v>
      </c>
      <c r="O1551">
        <f t="shared" ca="1" si="149"/>
        <v>1.2680764454192651E-2</v>
      </c>
      <c r="AE1551">
        <f ca="1">VLOOKUP($B1551,OFFSET(Input!$A$1,0,MATCH(Index!AE$6&amp;" Index",Input!$1:$1,0)-1,10000,2),2,0)</f>
        <v>67.64</v>
      </c>
    </row>
    <row r="1552" spans="2:31" x14ac:dyDescent="0.25">
      <c r="B1552" s="2">
        <v>39771</v>
      </c>
      <c r="C1552">
        <f t="shared" ca="1" si="144"/>
        <v>0</v>
      </c>
      <c r="D1552">
        <f t="shared" ca="1" si="145"/>
        <v>0</v>
      </c>
      <c r="E1552">
        <f ca="1">IF($B1552&lt;VLOOKUP(E$6&amp;" Equity",Param,4,0),"",IFERROR(VLOOKUP($B1552,OFFSET(Input!$A$1,0,MATCH(Index!E$6&amp;" Equity",Input!$1:$1,0)-1,10000,2),2,0),E1551))</f>
        <v>65.58</v>
      </c>
      <c r="F1552" s="33">
        <v>99.3</v>
      </c>
      <c r="H1552">
        <f ca="1">IFERROR(VLOOKUP($B1552,OFFSET(Input!$A$1,0,MATCH(Index!H$6,Input!$1:$1,0)-1,10000,2),2,0),0)</f>
        <v>0</v>
      </c>
      <c r="I1552">
        <f ca="1">IFERROR(VLOOKUP($B1552,OFFSET(Input!$A$1,0,MATCH(Index!I$6,Input!$1:$1,0)-1,10000,2),2,0),0)</f>
        <v>0</v>
      </c>
      <c r="K1552">
        <f t="shared" ca="1" si="146"/>
        <v>49.366061629343605</v>
      </c>
      <c r="L1552" s="30">
        <f t="shared" ca="1" si="147"/>
        <v>87.732484873987431</v>
      </c>
      <c r="N1552">
        <f t="shared" ca="1" si="148"/>
        <v>-3.4765263148148352E-2</v>
      </c>
      <c r="O1552">
        <f t="shared" ca="1" si="149"/>
        <v>2.5291986539578586E-2</v>
      </c>
      <c r="AE1552">
        <f ca="1">VLOOKUP($B1552,OFFSET(Input!$A$1,0,MATCH(Index!AE$6&amp;" Index",Input!$1:$1,0)-1,10000,2),2,0)</f>
        <v>74.260000000000005</v>
      </c>
    </row>
    <row r="1553" spans="2:31" x14ac:dyDescent="0.25">
      <c r="B1553" s="2">
        <v>39772</v>
      </c>
      <c r="C1553">
        <f t="shared" ca="1" si="144"/>
        <v>0</v>
      </c>
      <c r="D1553">
        <f t="shared" ca="1" si="145"/>
        <v>0</v>
      </c>
      <c r="E1553">
        <f ca="1">IF($B1553&lt;VLOOKUP(E$6&amp;" Equity",Param,4,0),"",IFERROR(VLOOKUP($B1553,OFFSET(Input!$A$1,0,MATCH(Index!E$6&amp;" Equity",Input!$1:$1,0)-1,10000,2),2,0),E1552))</f>
        <v>63.4</v>
      </c>
      <c r="F1553" s="33">
        <v>104.43</v>
      </c>
      <c r="H1553">
        <f ca="1">IFERROR(VLOOKUP($B1553,OFFSET(Input!$A$1,0,MATCH(Index!H$6,Input!$1:$1,0)-1,10000,2),2,0),0)</f>
        <v>0</v>
      </c>
      <c r="I1553">
        <f ca="1">IFERROR(VLOOKUP($B1553,OFFSET(Input!$A$1,0,MATCH(Index!I$6,Input!$1:$1,0)-1,10000,2),2,0),0)</f>
        <v>0</v>
      </c>
      <c r="K1553">
        <f t="shared" ca="1" si="146"/>
        <v>47.725042807264174</v>
      </c>
      <c r="L1553" s="30">
        <f t="shared" ca="1" si="147"/>
        <v>92.264888171102797</v>
      </c>
      <c r="N1553">
        <f t="shared" ca="1" si="148"/>
        <v>-3.3806909973322016E-2</v>
      </c>
      <c r="O1553">
        <f t="shared" ca="1" si="149"/>
        <v>5.0371419440330363E-2</v>
      </c>
      <c r="AE1553">
        <f ca="1">VLOOKUP($B1553,OFFSET(Input!$A$1,0,MATCH(Index!AE$6&amp;" Index",Input!$1:$1,0)-1,10000,2),2,0)</f>
        <v>80.86</v>
      </c>
    </row>
    <row r="1554" spans="2:31" x14ac:dyDescent="0.25">
      <c r="B1554" s="2">
        <v>39773</v>
      </c>
      <c r="C1554">
        <f t="shared" ca="1" si="144"/>
        <v>0</v>
      </c>
      <c r="D1554">
        <f t="shared" ca="1" si="145"/>
        <v>0</v>
      </c>
      <c r="E1554">
        <f ca="1">IF($B1554&lt;VLOOKUP(E$6&amp;" Equity",Param,4,0),"",IFERROR(VLOOKUP($B1554,OFFSET(Input!$A$1,0,MATCH(Index!E$6&amp;" Equity",Input!$1:$1,0)-1,10000,2),2,0),E1553))</f>
        <v>64.03</v>
      </c>
      <c r="F1554" s="33">
        <v>102.92</v>
      </c>
      <c r="H1554">
        <f ca="1">IFERROR(VLOOKUP($B1554,OFFSET(Input!$A$1,0,MATCH(Index!H$6,Input!$1:$1,0)-1,10000,2),2,0),0)</f>
        <v>0</v>
      </c>
      <c r="I1554">
        <f ca="1">IFERROR(VLOOKUP($B1554,OFFSET(Input!$A$1,0,MATCH(Index!I$6,Input!$1:$1,0)-1,10000,2),2,0),0)</f>
        <v>0</v>
      </c>
      <c r="K1554">
        <f t="shared" ca="1" si="146"/>
        <v>48.19928219162658</v>
      </c>
      <c r="L1554" s="30">
        <f t="shared" ca="1" si="147"/>
        <v>90.930788954992806</v>
      </c>
      <c r="N1554">
        <f t="shared" ca="1" si="148"/>
        <v>9.8878620875306033E-3</v>
      </c>
      <c r="O1554">
        <f t="shared" ca="1" si="149"/>
        <v>-1.4565003077913958E-2</v>
      </c>
      <c r="AE1554">
        <f ca="1">VLOOKUP($B1554,OFFSET(Input!$A$1,0,MATCH(Index!AE$6&amp;" Index",Input!$1:$1,0)-1,10000,2),2,0)</f>
        <v>72.67</v>
      </c>
    </row>
    <row r="1555" spans="2:31" x14ac:dyDescent="0.25">
      <c r="B1555" s="2">
        <v>39776</v>
      </c>
      <c r="C1555">
        <f t="shared" ca="1" si="144"/>
        <v>0</v>
      </c>
      <c r="D1555">
        <f t="shared" ca="1" si="145"/>
        <v>0</v>
      </c>
      <c r="E1555">
        <f ca="1">IF($B1555&lt;VLOOKUP(E$6&amp;" Equity",Param,4,0),"",IFERROR(VLOOKUP($B1555,OFFSET(Input!$A$1,0,MATCH(Index!E$6&amp;" Equity",Input!$1:$1,0)-1,10000,2),2,0),E1554))</f>
        <v>64.319999999999993</v>
      </c>
      <c r="F1555" s="33">
        <v>101.31</v>
      </c>
      <c r="H1555">
        <f ca="1">IFERROR(VLOOKUP($B1555,OFFSET(Input!$A$1,0,MATCH(Index!H$6,Input!$1:$1,0)-1,10000,2),2,0),0)</f>
        <v>0</v>
      </c>
      <c r="I1555">
        <f ca="1">IFERROR(VLOOKUP($B1555,OFFSET(Input!$A$1,0,MATCH(Index!I$6,Input!$1:$1,0)-1,10000,2),2,0),0)</f>
        <v>0</v>
      </c>
      <c r="K1555">
        <f t="shared" ca="1" si="146"/>
        <v>48.417582860618786</v>
      </c>
      <c r="L1555" s="30">
        <f t="shared" ca="1" si="147"/>
        <v>89.508338797418588</v>
      </c>
      <c r="N1555">
        <f t="shared" ca="1" si="148"/>
        <v>4.5189013399999142E-3</v>
      </c>
      <c r="O1555">
        <f t="shared" ca="1" si="149"/>
        <v>-1.5766864347957436E-2</v>
      </c>
      <c r="AE1555">
        <f ca="1">VLOOKUP($B1555,OFFSET(Input!$A$1,0,MATCH(Index!AE$6&amp;" Index",Input!$1:$1,0)-1,10000,2),2,0)</f>
        <v>64.7</v>
      </c>
    </row>
    <row r="1556" spans="2:31" x14ac:dyDescent="0.25">
      <c r="B1556" s="2">
        <v>39777</v>
      </c>
      <c r="C1556">
        <f t="shared" ca="1" si="144"/>
        <v>0</v>
      </c>
      <c r="D1556">
        <f t="shared" ca="1" si="145"/>
        <v>0</v>
      </c>
      <c r="E1556">
        <f ca="1">IF($B1556&lt;VLOOKUP(E$6&amp;" Equity",Param,4,0),"",IFERROR(VLOOKUP($B1556,OFFSET(Input!$A$1,0,MATCH(Index!E$6&amp;" Equity",Input!$1:$1,0)-1,10000,2),2,0),E1555))</f>
        <v>64.989999999999995</v>
      </c>
      <c r="F1556" s="33">
        <v>104.29</v>
      </c>
      <c r="H1556">
        <f ca="1">IFERROR(VLOOKUP($B1556,OFFSET(Input!$A$1,0,MATCH(Index!H$6,Input!$1:$1,0)-1,10000,2),2,0),0)</f>
        <v>0</v>
      </c>
      <c r="I1556">
        <f ca="1">IFERROR(VLOOKUP($B1556,OFFSET(Input!$A$1,0,MATCH(Index!I$6,Input!$1:$1,0)-1,10000,2),2,0),0)</f>
        <v>0</v>
      </c>
      <c r="K1556">
        <f t="shared" ca="1" si="146"/>
        <v>48.921932682083572</v>
      </c>
      <c r="L1556" s="30">
        <f t="shared" ca="1" si="147"/>
        <v>92.141196853052861</v>
      </c>
      <c r="N1556">
        <f t="shared" ca="1" si="148"/>
        <v>1.0362787035546658E-2</v>
      </c>
      <c r="O1556">
        <f t="shared" ca="1" si="149"/>
        <v>2.8990357067535527E-2</v>
      </c>
      <c r="AE1556">
        <f ca="1">VLOOKUP($B1556,OFFSET(Input!$A$1,0,MATCH(Index!AE$6&amp;" Index",Input!$1:$1,0)-1,10000,2),2,0)</f>
        <v>60.9</v>
      </c>
    </row>
    <row r="1557" spans="2:31" x14ac:dyDescent="0.25">
      <c r="B1557" s="2">
        <v>39778</v>
      </c>
      <c r="C1557">
        <f t="shared" ca="1" si="144"/>
        <v>0</v>
      </c>
      <c r="D1557">
        <f t="shared" ca="1" si="145"/>
        <v>0</v>
      </c>
      <c r="E1557">
        <f ca="1">IF($B1557&lt;VLOOKUP(E$6&amp;" Equity",Param,4,0),"",IFERROR(VLOOKUP($B1557,OFFSET(Input!$A$1,0,MATCH(Index!E$6&amp;" Equity",Input!$1:$1,0)-1,10000,2),2,0),E1556))</f>
        <v>66.53</v>
      </c>
      <c r="F1557" s="33">
        <v>104.43</v>
      </c>
      <c r="H1557">
        <f ca="1">IFERROR(VLOOKUP($B1557,OFFSET(Input!$A$1,0,MATCH(Index!H$6,Input!$1:$1,0)-1,10000,2),2,0),0)</f>
        <v>0</v>
      </c>
      <c r="I1557">
        <f ca="1">IFERROR(VLOOKUP($B1557,OFFSET(Input!$A$1,0,MATCH(Index!I$6,Input!$1:$1,0)-1,10000,2),2,0),0)</f>
        <v>0</v>
      </c>
      <c r="K1557">
        <f t="shared" ca="1" si="146"/>
        <v>50.081184510525013</v>
      </c>
      <c r="L1557" s="30">
        <f t="shared" ca="1" si="147"/>
        <v>92.264888171102797</v>
      </c>
      <c r="N1557">
        <f t="shared" ca="1" si="148"/>
        <v>2.341956184753876E-2</v>
      </c>
      <c r="O1557">
        <f t="shared" ca="1" si="149"/>
        <v>1.3415103583357647E-3</v>
      </c>
      <c r="AE1557">
        <f ca="1">VLOOKUP($B1557,OFFSET(Input!$A$1,0,MATCH(Index!AE$6&amp;" Index",Input!$1:$1,0)-1,10000,2),2,0)</f>
        <v>54.92</v>
      </c>
    </row>
    <row r="1558" spans="2:31" x14ac:dyDescent="0.25">
      <c r="B1558" s="2">
        <v>39780</v>
      </c>
      <c r="C1558">
        <f t="shared" ca="1" si="144"/>
        <v>0</v>
      </c>
      <c r="D1558">
        <f t="shared" ca="1" si="145"/>
        <v>0</v>
      </c>
      <c r="E1558">
        <f ca="1">IF($B1558&lt;VLOOKUP(E$6&amp;" Equity",Param,4,0),"",IFERROR(VLOOKUP($B1558,OFFSET(Input!$A$1,0,MATCH(Index!E$6&amp;" Equity",Input!$1:$1,0)-1,10000,2),2,0),E1557))</f>
        <v>66.25</v>
      </c>
      <c r="F1558" s="33">
        <v>105.72</v>
      </c>
      <c r="H1558">
        <f ca="1">IFERROR(VLOOKUP($B1558,OFFSET(Input!$A$1,0,MATCH(Index!H$6,Input!$1:$1,0)-1,10000,2),2,0),0)</f>
        <v>0</v>
      </c>
      <c r="I1558">
        <f ca="1">IFERROR(VLOOKUP($B1558,OFFSET(Input!$A$1,0,MATCH(Index!I$6,Input!$1:$1,0)-1,10000,2),2,0),0)</f>
        <v>0</v>
      </c>
      <c r="K1558">
        <f t="shared" ca="1" si="146"/>
        <v>49.870411450808383</v>
      </c>
      <c r="L1558" s="30">
        <f t="shared" ca="1" si="147"/>
        <v>93.40461531599145</v>
      </c>
      <c r="N1558">
        <f t="shared" ca="1" si="148"/>
        <v>-4.2175088874647094E-3</v>
      </c>
      <c r="O1558">
        <f t="shared" ca="1" si="149"/>
        <v>1.2277099244631134E-2</v>
      </c>
      <c r="AE1558">
        <f ca="1">VLOOKUP($B1558,OFFSET(Input!$A$1,0,MATCH(Index!AE$6&amp;" Index",Input!$1:$1,0)-1,10000,2),2,0)</f>
        <v>55.28</v>
      </c>
    </row>
    <row r="1559" spans="2:31" x14ac:dyDescent="0.25">
      <c r="B1559" s="2">
        <v>39783</v>
      </c>
      <c r="C1559">
        <f t="shared" ca="1" si="144"/>
        <v>1</v>
      </c>
      <c r="D1559">
        <f t="shared" ca="1" si="145"/>
        <v>0</v>
      </c>
      <c r="E1559">
        <f ca="1">IF($B1559&lt;VLOOKUP(E$6&amp;" Equity",Param,4,0),"",IFERROR(VLOOKUP($B1559,OFFSET(Input!$A$1,0,MATCH(Index!E$6&amp;" Equity",Input!$1:$1,0)-1,10000,2),2,0),E1558))</f>
        <v>64.2</v>
      </c>
      <c r="F1559" s="33">
        <v>109.4</v>
      </c>
      <c r="H1559">
        <f ca="1">IFERROR(VLOOKUP($B1559,OFFSET(Input!$A$1,0,MATCH(Index!H$6,Input!$1:$1,0)-1,10000,2),2,0),0)</f>
        <v>0.69750000000000001</v>
      </c>
      <c r="I1559">
        <f ca="1">IFERROR(VLOOKUP($B1559,OFFSET(Input!$A$1,0,MATCH(Index!I$6,Input!$1:$1,0)-1,10000,2),2,0),0)</f>
        <v>0.35499999999999998</v>
      </c>
      <c r="K1559">
        <f t="shared" ca="1" si="146"/>
        <v>48.852302296284336</v>
      </c>
      <c r="L1559" s="30">
        <f t="shared" ca="1" si="147"/>
        <v>96.969575804073429</v>
      </c>
      <c r="N1559">
        <f t="shared" ca="1" si="148"/>
        <v>-2.0626362699465051E-2</v>
      </c>
      <c r="O1559">
        <f t="shared" ca="1" si="149"/>
        <v>3.7456519268014632E-2</v>
      </c>
      <c r="AE1559">
        <f ca="1">VLOOKUP($B1559,OFFSET(Input!$A$1,0,MATCH(Index!AE$6&amp;" Index",Input!$1:$1,0)-1,10000,2),2,0)</f>
        <v>68.510000000000005</v>
      </c>
    </row>
    <row r="1560" spans="2:31" x14ac:dyDescent="0.25">
      <c r="B1560" s="2">
        <v>39784</v>
      </c>
      <c r="C1560">
        <f t="shared" ca="1" si="144"/>
        <v>0</v>
      </c>
      <c r="D1560">
        <f t="shared" ca="1" si="145"/>
        <v>1</v>
      </c>
      <c r="E1560">
        <f ca="1">IF($B1560&lt;VLOOKUP(E$6&amp;" Equity",Param,4,0),"",IFERROR(VLOOKUP($B1560,OFFSET(Input!$A$1,0,MATCH(Index!E$6&amp;" Equity",Input!$1:$1,0)-1,10000,2),2,0),E1559))</f>
        <v>64.89</v>
      </c>
      <c r="F1560" s="33">
        <v>109.82</v>
      </c>
      <c r="H1560">
        <f ca="1">IFERROR(VLOOKUP($B1560,OFFSET(Input!$A$1,0,MATCH(Index!H$6,Input!$1:$1,0)-1,10000,2),2,0),0)</f>
        <v>0</v>
      </c>
      <c r="I1560">
        <f ca="1">IFERROR(VLOOKUP($B1560,OFFSET(Input!$A$1,0,MATCH(Index!I$6,Input!$1:$1,0)-1,10000,2),2,0),0)</f>
        <v>0</v>
      </c>
      <c r="K1560">
        <f t="shared" ca="1" si="146"/>
        <v>49.377350405076179</v>
      </c>
      <c r="L1560" s="30">
        <f t="shared" ca="1" si="147"/>
        <v>97.341853883028733</v>
      </c>
      <c r="N1560">
        <f t="shared" ca="1" si="148"/>
        <v>1.0690317937161619E-2</v>
      </c>
      <c r="O1560">
        <f t="shared" ca="1" si="149"/>
        <v>3.831771862845698E-3</v>
      </c>
      <c r="AE1560">
        <f ca="1">VLOOKUP($B1560,OFFSET(Input!$A$1,0,MATCH(Index!AE$6&amp;" Index",Input!$1:$1,0)-1,10000,2),2,0)</f>
        <v>62.98</v>
      </c>
    </row>
    <row r="1561" spans="2:31" x14ac:dyDescent="0.25">
      <c r="B1561" s="2">
        <v>39785</v>
      </c>
      <c r="C1561">
        <f t="shared" ca="1" si="144"/>
        <v>0</v>
      </c>
      <c r="D1561">
        <f t="shared" ca="1" si="145"/>
        <v>2</v>
      </c>
      <c r="E1561">
        <f ca="1">IF($B1561&lt;VLOOKUP(E$6&amp;" Equity",Param,4,0),"",IFERROR(VLOOKUP($B1561,OFFSET(Input!$A$1,0,MATCH(Index!E$6&amp;" Equity",Input!$1:$1,0)-1,10000,2),2,0),E1560))</f>
        <v>64.900000000000006</v>
      </c>
      <c r="F1561" s="33">
        <v>110.13</v>
      </c>
      <c r="H1561">
        <f ca="1">IFERROR(VLOOKUP($B1561,OFFSET(Input!$A$1,0,MATCH(Index!H$6,Input!$1:$1,0)-1,10000,2),2,0),0)</f>
        <v>0</v>
      </c>
      <c r="I1561">
        <f ca="1">IFERROR(VLOOKUP($B1561,OFFSET(Input!$A$1,0,MATCH(Index!I$6,Input!$1:$1,0)-1,10000,2),2,0),0)</f>
        <v>0</v>
      </c>
      <c r="K1561">
        <f t="shared" ca="1" si="146"/>
        <v>49.384959797957222</v>
      </c>
      <c r="L1561" s="30">
        <f t="shared" ca="1" si="147"/>
        <v>97.616630560352888</v>
      </c>
      <c r="N1561">
        <f t="shared" ca="1" si="148"/>
        <v>1.5409507696731862E-4</v>
      </c>
      <c r="O1561">
        <f t="shared" ca="1" si="149"/>
        <v>2.8188243261260217E-3</v>
      </c>
      <c r="AE1561">
        <f ca="1">VLOOKUP($B1561,OFFSET(Input!$A$1,0,MATCH(Index!AE$6&amp;" Index",Input!$1:$1,0)-1,10000,2),2,0)</f>
        <v>60.72</v>
      </c>
    </row>
    <row r="1562" spans="2:31" x14ac:dyDescent="0.25">
      <c r="B1562" s="2">
        <v>39786</v>
      </c>
      <c r="C1562">
        <f t="shared" ca="1" si="144"/>
        <v>0</v>
      </c>
      <c r="D1562">
        <f t="shared" ca="1" si="145"/>
        <v>3</v>
      </c>
      <c r="E1562">
        <f ca="1">IF($B1562&lt;VLOOKUP(E$6&amp;" Equity",Param,4,0),"",IFERROR(VLOOKUP($B1562,OFFSET(Input!$A$1,0,MATCH(Index!E$6&amp;" Equity",Input!$1:$1,0)-1,10000,2),2,0),E1561))</f>
        <v>64.52</v>
      </c>
      <c r="F1562" s="33">
        <v>112.3</v>
      </c>
      <c r="H1562">
        <f ca="1">IFERROR(VLOOKUP($B1562,OFFSET(Input!$A$1,0,MATCH(Index!H$6,Input!$1:$1,0)-1,10000,2),2,0),0)</f>
        <v>0</v>
      </c>
      <c r="I1562">
        <f ca="1">IFERROR(VLOOKUP($B1562,OFFSET(Input!$A$1,0,MATCH(Index!I$6,Input!$1:$1,0)-1,10000,2),2,0),0)</f>
        <v>0</v>
      </c>
      <c r="K1562">
        <f t="shared" ca="1" si="146"/>
        <v>49.095802868477648</v>
      </c>
      <c r="L1562" s="30">
        <f t="shared" ca="1" si="147"/>
        <v>99.540067301621974</v>
      </c>
      <c r="N1562">
        <f t="shared" ca="1" si="148"/>
        <v>-5.8723704530363593E-3</v>
      </c>
      <c r="O1562">
        <f t="shared" ca="1" si="149"/>
        <v>1.9512375567544808E-2</v>
      </c>
      <c r="AE1562">
        <f ca="1">VLOOKUP($B1562,OFFSET(Input!$A$1,0,MATCH(Index!AE$6&amp;" Index",Input!$1:$1,0)-1,10000,2),2,0)</f>
        <v>63.64</v>
      </c>
    </row>
    <row r="1563" spans="2:31" x14ac:dyDescent="0.25">
      <c r="B1563" s="2">
        <v>39787</v>
      </c>
      <c r="C1563">
        <f t="shared" ca="1" si="144"/>
        <v>0</v>
      </c>
      <c r="D1563">
        <f t="shared" ca="1" si="145"/>
        <v>4</v>
      </c>
      <c r="E1563">
        <f ca="1">IF($B1563&lt;VLOOKUP(E$6&amp;" Equity",Param,4,0),"",IFERROR(VLOOKUP($B1563,OFFSET(Input!$A$1,0,MATCH(Index!E$6&amp;" Equity",Input!$1:$1,0)-1,10000,2),2,0),E1562))</f>
        <v>64.55</v>
      </c>
      <c r="F1563" s="33">
        <v>110.48</v>
      </c>
      <c r="H1563">
        <f ca="1">IFERROR(VLOOKUP($B1563,OFFSET(Input!$A$1,0,MATCH(Index!H$6,Input!$1:$1,0)-1,10000,2),2,0),0)</f>
        <v>0</v>
      </c>
      <c r="I1563">
        <f ca="1">IFERROR(VLOOKUP($B1563,OFFSET(Input!$A$1,0,MATCH(Index!I$6,Input!$1:$1,0)-1,10000,2),2,0),0)</f>
        <v>0</v>
      </c>
      <c r="K1563">
        <f t="shared" ca="1" si="146"/>
        <v>49.118631047120772</v>
      </c>
      <c r="L1563" s="30">
        <f t="shared" ca="1" si="147"/>
        <v>97.926862292815642</v>
      </c>
      <c r="N1563">
        <f t="shared" ca="1" si="148"/>
        <v>4.6486403564333832E-4</v>
      </c>
      <c r="O1563">
        <f t="shared" ca="1" si="149"/>
        <v>-1.6339352643360752E-2</v>
      </c>
      <c r="AE1563">
        <f ca="1">VLOOKUP($B1563,OFFSET(Input!$A$1,0,MATCH(Index!AE$6&amp;" Index",Input!$1:$1,0)-1,10000,2),2,0)</f>
        <v>59.93</v>
      </c>
    </row>
    <row r="1564" spans="2:31" x14ac:dyDescent="0.25">
      <c r="B1564" s="2">
        <v>39790</v>
      </c>
      <c r="C1564">
        <f t="shared" ca="1" si="144"/>
        <v>0</v>
      </c>
      <c r="D1564">
        <f t="shared" ca="1" si="145"/>
        <v>5</v>
      </c>
      <c r="E1564">
        <f ca="1">IF($B1564&lt;VLOOKUP(E$6&amp;" Equity",Param,4,0),"",IFERROR(VLOOKUP($B1564,OFFSET(Input!$A$1,0,MATCH(Index!E$6&amp;" Equity",Input!$1:$1,0)-1,10000,2),2,0),E1563))</f>
        <v>65.3</v>
      </c>
      <c r="F1564" s="33">
        <v>110.24</v>
      </c>
      <c r="H1564">
        <f ca="1">IFERROR(VLOOKUP($B1564,OFFSET(Input!$A$1,0,MATCH(Index!H$6,Input!$1:$1,0)-1,10000,2),2,0),0)</f>
        <v>0</v>
      </c>
      <c r="I1564">
        <f ca="1">IFERROR(VLOOKUP($B1564,OFFSET(Input!$A$1,0,MATCH(Index!I$6,Input!$1:$1,0)-1,10000,2),2,0),0)</f>
        <v>0</v>
      </c>
      <c r="K1564">
        <f t="shared" ca="1" si="146"/>
        <v>49.689335513198863</v>
      </c>
      <c r="L1564" s="30">
        <f t="shared" ca="1" si="147"/>
        <v>97.714131961984023</v>
      </c>
      <c r="N1564">
        <f t="shared" ca="1" si="148"/>
        <v>1.1551918989733897E-2</v>
      </c>
      <c r="O1564">
        <f t="shared" ca="1" si="149"/>
        <v>-2.1747018356883204E-3</v>
      </c>
      <c r="AE1564">
        <f ca="1">VLOOKUP($B1564,OFFSET(Input!$A$1,0,MATCH(Index!AE$6&amp;" Index",Input!$1:$1,0)-1,10000,2),2,0)</f>
        <v>58.49</v>
      </c>
    </row>
    <row r="1565" spans="2:31" x14ac:dyDescent="0.25">
      <c r="B1565" s="2">
        <v>39791</v>
      </c>
      <c r="C1565">
        <f t="shared" ca="1" si="144"/>
        <v>0</v>
      </c>
      <c r="D1565">
        <f t="shared" ca="1" si="145"/>
        <v>0</v>
      </c>
      <c r="E1565">
        <f ca="1">IF($B1565&lt;VLOOKUP(E$6&amp;" Equity",Param,4,0),"",IFERROR(VLOOKUP($B1565,OFFSET(Input!$A$1,0,MATCH(Index!E$6&amp;" Equity",Input!$1:$1,0)-1,10000,2),2,0),E1564))</f>
        <v>64.81</v>
      </c>
      <c r="F1565" s="33">
        <v>112.42</v>
      </c>
      <c r="H1565">
        <f ca="1">IFERROR(VLOOKUP($B1565,OFFSET(Input!$A$1,0,MATCH(Index!H$6,Input!$1:$1,0)-1,10000,2),2,0),0)</f>
        <v>0</v>
      </c>
      <c r="I1565">
        <f ca="1">IFERROR(VLOOKUP($B1565,OFFSET(Input!$A$1,0,MATCH(Index!I$6,Input!$1:$1,0)-1,10000,2),2,0),0)</f>
        <v>0</v>
      </c>
      <c r="K1565">
        <f t="shared" ca="1" si="146"/>
        <v>49.316475262027851</v>
      </c>
      <c r="L1565" s="30">
        <f t="shared" ca="1" si="147"/>
        <v>99.646432467037783</v>
      </c>
      <c r="N1565">
        <f t="shared" ca="1" si="148"/>
        <v>-7.5321238427606685E-3</v>
      </c>
      <c r="O1565">
        <f t="shared" ca="1" si="149"/>
        <v>1.9582050308580644E-2</v>
      </c>
      <c r="AE1565">
        <f ca="1">VLOOKUP($B1565,OFFSET(Input!$A$1,0,MATCH(Index!AE$6&amp;" Index",Input!$1:$1,0)-1,10000,2),2,0)</f>
        <v>58.91</v>
      </c>
    </row>
    <row r="1566" spans="2:31" x14ac:dyDescent="0.25">
      <c r="B1566" s="2">
        <v>39792</v>
      </c>
      <c r="C1566">
        <f t="shared" ca="1" si="144"/>
        <v>0</v>
      </c>
      <c r="D1566">
        <f t="shared" ca="1" si="145"/>
        <v>0</v>
      </c>
      <c r="E1566">
        <f ca="1">IF($B1566&lt;VLOOKUP(E$6&amp;" Equity",Param,4,0),"",IFERROR(VLOOKUP($B1566,OFFSET(Input!$A$1,0,MATCH(Index!E$6&amp;" Equity",Input!$1:$1,0)-1,10000,2),2,0),E1565))</f>
        <v>64.760000000000005</v>
      </c>
      <c r="F1566" s="33">
        <v>112.15</v>
      </c>
      <c r="H1566">
        <f ca="1">IFERROR(VLOOKUP($B1566,OFFSET(Input!$A$1,0,MATCH(Index!H$6,Input!$1:$1,0)-1,10000,2),2,0),0)</f>
        <v>0</v>
      </c>
      <c r="I1566">
        <f ca="1">IFERROR(VLOOKUP($B1566,OFFSET(Input!$A$1,0,MATCH(Index!I$6,Input!$1:$1,0)-1,10000,2),2,0),0)</f>
        <v>0</v>
      </c>
      <c r="K1566">
        <f t="shared" ca="1" si="146"/>
        <v>49.278428297622646</v>
      </c>
      <c r="L1566" s="30">
        <f t="shared" ca="1" si="147"/>
        <v>99.407110844852227</v>
      </c>
      <c r="N1566">
        <f t="shared" ca="1" si="148"/>
        <v>-7.7178363019018872E-4</v>
      </c>
      <c r="O1566">
        <f t="shared" ca="1" si="149"/>
        <v>-2.4045966077115575E-3</v>
      </c>
      <c r="AE1566">
        <f ca="1">VLOOKUP($B1566,OFFSET(Input!$A$1,0,MATCH(Index!AE$6&amp;" Index",Input!$1:$1,0)-1,10000,2),2,0)</f>
        <v>55.73</v>
      </c>
    </row>
    <row r="1567" spans="2:31" x14ac:dyDescent="0.25">
      <c r="B1567" s="2">
        <v>39793</v>
      </c>
      <c r="C1567">
        <f t="shared" ca="1" si="144"/>
        <v>0</v>
      </c>
      <c r="D1567">
        <f t="shared" ca="1" si="145"/>
        <v>0</v>
      </c>
      <c r="E1567">
        <f ca="1">IF($B1567&lt;VLOOKUP(E$6&amp;" Equity",Param,4,0),"",IFERROR(VLOOKUP($B1567,OFFSET(Input!$A$1,0,MATCH(Index!E$6&amp;" Equity",Input!$1:$1,0)-1,10000,2),2,0),E1566))</f>
        <v>64.260000000000005</v>
      </c>
      <c r="F1567" s="33">
        <v>112.37</v>
      </c>
      <c r="H1567">
        <f ca="1">IFERROR(VLOOKUP($B1567,OFFSET(Input!$A$1,0,MATCH(Index!H$6,Input!$1:$1,0)-1,10000,2),2,0),0)</f>
        <v>0</v>
      </c>
      <c r="I1567">
        <f ca="1">IFERROR(VLOOKUP($B1567,OFFSET(Input!$A$1,0,MATCH(Index!I$6,Input!$1:$1,0)-1,10000,2),2,0),0)</f>
        <v>0</v>
      </c>
      <c r="K1567">
        <f t="shared" ca="1" si="146"/>
        <v>48.897958653570591</v>
      </c>
      <c r="L1567" s="30">
        <f t="shared" ca="1" si="147"/>
        <v>99.602113648114525</v>
      </c>
      <c r="N1567">
        <f t="shared" ca="1" si="148"/>
        <v>-7.7507751217219291E-3</v>
      </c>
      <c r="O1567">
        <f t="shared" ca="1" si="149"/>
        <v>1.9597369535935528E-3</v>
      </c>
      <c r="AE1567">
        <f ca="1">VLOOKUP($B1567,OFFSET(Input!$A$1,0,MATCH(Index!AE$6&amp;" Index",Input!$1:$1,0)-1,10000,2),2,0)</f>
        <v>55.78</v>
      </c>
    </row>
    <row r="1568" spans="2:31" x14ac:dyDescent="0.25">
      <c r="B1568" s="2">
        <v>39794</v>
      </c>
      <c r="C1568">
        <f t="shared" ca="1" si="144"/>
        <v>0</v>
      </c>
      <c r="D1568">
        <f t="shared" ca="1" si="145"/>
        <v>0</v>
      </c>
      <c r="E1568">
        <f ca="1">IF($B1568&lt;VLOOKUP(E$6&amp;" Equity",Param,4,0),"",IFERROR(VLOOKUP($B1568,OFFSET(Input!$A$1,0,MATCH(Index!E$6&amp;" Equity",Input!$1:$1,0)-1,10000,2),2,0),E1567))</f>
        <v>65.150000000000006</v>
      </c>
      <c r="F1568" s="33">
        <v>112.37</v>
      </c>
      <c r="H1568">
        <f ca="1">IFERROR(VLOOKUP($B1568,OFFSET(Input!$A$1,0,MATCH(Index!H$6,Input!$1:$1,0)-1,10000,2),2,0),0)</f>
        <v>0</v>
      </c>
      <c r="I1568">
        <f ca="1">IFERROR(VLOOKUP($B1568,OFFSET(Input!$A$1,0,MATCH(Index!I$6,Input!$1:$1,0)-1,10000,2),2,0),0)</f>
        <v>0</v>
      </c>
      <c r="K1568">
        <f t="shared" ca="1" si="146"/>
        <v>49.575194619983257</v>
      </c>
      <c r="L1568" s="30">
        <f t="shared" ca="1" si="147"/>
        <v>99.602113648114525</v>
      </c>
      <c r="N1568">
        <f t="shared" ca="1" si="148"/>
        <v>1.3754949883141821E-2</v>
      </c>
      <c r="O1568">
        <f t="shared" ca="1" si="149"/>
        <v>0</v>
      </c>
      <c r="AE1568">
        <f ca="1">VLOOKUP($B1568,OFFSET(Input!$A$1,0,MATCH(Index!AE$6&amp;" Index",Input!$1:$1,0)-1,10000,2),2,0)</f>
        <v>54.28</v>
      </c>
    </row>
    <row r="1569" spans="2:31" x14ac:dyDescent="0.25">
      <c r="B1569" s="2">
        <v>39797</v>
      </c>
      <c r="C1569">
        <f t="shared" ca="1" si="144"/>
        <v>0</v>
      </c>
      <c r="D1569">
        <f t="shared" ca="1" si="145"/>
        <v>0</v>
      </c>
      <c r="E1569">
        <f ca="1">IF($B1569&lt;VLOOKUP(E$6&amp;" Equity",Param,4,0),"",IFERROR(VLOOKUP($B1569,OFFSET(Input!$A$1,0,MATCH(Index!E$6&amp;" Equity",Input!$1:$1,0)-1,10000,2),2,0),E1568))</f>
        <v>64.81</v>
      </c>
      <c r="F1569" s="33">
        <v>113.65</v>
      </c>
      <c r="H1569">
        <f ca="1">IFERROR(VLOOKUP($B1569,OFFSET(Input!$A$1,0,MATCH(Index!H$6,Input!$1:$1,0)-1,10000,2),2,0),0)</f>
        <v>0</v>
      </c>
      <c r="I1569">
        <f ca="1">IFERROR(VLOOKUP($B1569,OFFSET(Input!$A$1,0,MATCH(Index!I$6,Input!$1:$1,0)-1,10000,2),2,0),0)</f>
        <v>0</v>
      </c>
      <c r="K1569">
        <f t="shared" ca="1" si="146"/>
        <v>49.316475262027858</v>
      </c>
      <c r="L1569" s="30">
        <f t="shared" ca="1" si="147"/>
        <v>100.73667541254976</v>
      </c>
      <c r="N1569">
        <f t="shared" ca="1" si="148"/>
        <v>-5.2323911312294998E-3</v>
      </c>
      <c r="O1569">
        <f t="shared" ca="1" si="149"/>
        <v>1.1326552378741299E-2</v>
      </c>
      <c r="AE1569">
        <f ca="1">VLOOKUP($B1569,OFFSET(Input!$A$1,0,MATCH(Index!AE$6&amp;" Index",Input!$1:$1,0)-1,10000,2),2,0)</f>
        <v>56.76</v>
      </c>
    </row>
    <row r="1570" spans="2:31" x14ac:dyDescent="0.25">
      <c r="B1570" s="2">
        <v>39798</v>
      </c>
      <c r="C1570">
        <f t="shared" ca="1" si="144"/>
        <v>0</v>
      </c>
      <c r="D1570">
        <f t="shared" ca="1" si="145"/>
        <v>0</v>
      </c>
      <c r="E1570">
        <f ca="1">IF($B1570&lt;VLOOKUP(E$6&amp;" Equity",Param,4,0),"",IFERROR(VLOOKUP($B1570,OFFSET(Input!$A$1,0,MATCH(Index!E$6&amp;" Equity",Input!$1:$1,0)-1,10000,2),2,0),E1569))</f>
        <v>66.03</v>
      </c>
      <c r="F1570" s="33">
        <v>116.46</v>
      </c>
      <c r="H1570">
        <f ca="1">IFERROR(VLOOKUP($B1570,OFFSET(Input!$A$1,0,MATCH(Index!H$6,Input!$1:$1,0)-1,10000,2),2,0),0)</f>
        <v>0</v>
      </c>
      <c r="I1570">
        <f ca="1">IFERROR(VLOOKUP($B1570,OFFSET(Input!$A$1,0,MATCH(Index!I$6,Input!$1:$1,0)-1,10000,2),2,0),0)</f>
        <v>0</v>
      </c>
      <c r="K1570">
        <f t="shared" ca="1" si="146"/>
        <v>50.244821193514881</v>
      </c>
      <c r="L1570" s="30">
        <f t="shared" ca="1" si="147"/>
        <v>103.22739303603647</v>
      </c>
      <c r="N1570">
        <f t="shared" ca="1" si="148"/>
        <v>1.8649271766855303E-2</v>
      </c>
      <c r="O1570">
        <f t="shared" ca="1" si="149"/>
        <v>2.4424316110421656E-2</v>
      </c>
      <c r="AE1570">
        <f ca="1">VLOOKUP($B1570,OFFSET(Input!$A$1,0,MATCH(Index!AE$6&amp;" Index",Input!$1:$1,0)-1,10000,2),2,0)</f>
        <v>52.37</v>
      </c>
    </row>
    <row r="1571" spans="2:31" x14ac:dyDescent="0.25">
      <c r="B1571" s="2">
        <v>39799</v>
      </c>
      <c r="C1571">
        <f t="shared" ca="1" si="144"/>
        <v>0</v>
      </c>
      <c r="D1571">
        <f t="shared" ca="1" si="145"/>
        <v>0</v>
      </c>
      <c r="E1571">
        <f ca="1">IF($B1571&lt;VLOOKUP(E$6&amp;" Equity",Param,4,0),"",IFERROR(VLOOKUP($B1571,OFFSET(Input!$A$1,0,MATCH(Index!E$6&amp;" Equity",Input!$1:$1,0)-1,10000,2),2,0),E1570))</f>
        <v>67.7</v>
      </c>
      <c r="F1571" s="33">
        <v>120.18</v>
      </c>
      <c r="H1571">
        <f ca="1">IFERROR(VLOOKUP($B1571,OFFSET(Input!$A$1,0,MATCH(Index!H$6,Input!$1:$1,0)-1,10000,2),2,0),0)</f>
        <v>0</v>
      </c>
      <c r="I1571">
        <f ca="1">IFERROR(VLOOKUP($B1571,OFFSET(Input!$A$1,0,MATCH(Index!I$6,Input!$1:$1,0)-1,10000,2),2,0),0)</f>
        <v>0</v>
      </c>
      <c r="K1571">
        <f t="shared" ca="1" si="146"/>
        <v>51.515589804648762</v>
      </c>
      <c r="L1571" s="30">
        <f t="shared" ca="1" si="147"/>
        <v>106.52471316392638</v>
      </c>
      <c r="N1571">
        <f t="shared" ca="1" si="148"/>
        <v>2.4976995711749387E-2</v>
      </c>
      <c r="O1571">
        <f t="shared" ca="1" si="149"/>
        <v>3.1442752496808203E-2</v>
      </c>
      <c r="AE1571">
        <f ca="1">VLOOKUP($B1571,OFFSET(Input!$A$1,0,MATCH(Index!AE$6&amp;" Index",Input!$1:$1,0)-1,10000,2),2,0)</f>
        <v>49.84</v>
      </c>
    </row>
    <row r="1572" spans="2:31" x14ac:dyDescent="0.25">
      <c r="B1572" s="2">
        <v>39800</v>
      </c>
      <c r="C1572">
        <f t="shared" ca="1" si="144"/>
        <v>0</v>
      </c>
      <c r="D1572">
        <f t="shared" ca="1" si="145"/>
        <v>0</v>
      </c>
      <c r="E1572">
        <f ca="1">IF($B1572&lt;VLOOKUP(E$6&amp;" Equity",Param,4,0),"",IFERROR(VLOOKUP($B1572,OFFSET(Input!$A$1,0,MATCH(Index!E$6&amp;" Equity",Input!$1:$1,0)-1,10000,2),2,0),E1571))</f>
        <v>71.400000000000006</v>
      </c>
      <c r="F1572" s="33">
        <v>122.13</v>
      </c>
      <c r="H1572">
        <f ca="1">IFERROR(VLOOKUP($B1572,OFFSET(Input!$A$1,0,MATCH(Index!H$6,Input!$1:$1,0)-1,10000,2),2,0),0)</f>
        <v>0</v>
      </c>
      <c r="I1572">
        <f ca="1">IFERROR(VLOOKUP($B1572,OFFSET(Input!$A$1,0,MATCH(Index!I$6,Input!$1:$1,0)-1,10000,2),2,0),0)</f>
        <v>0</v>
      </c>
      <c r="K1572">
        <f t="shared" ca="1" si="146"/>
        <v>54.331065170633998</v>
      </c>
      <c r="L1572" s="30">
        <f t="shared" ca="1" si="147"/>
        <v>108.25314710193317</v>
      </c>
      <c r="N1572">
        <f t="shared" ca="1" si="148"/>
        <v>5.3211689427309437E-2</v>
      </c>
      <c r="O1572">
        <f t="shared" ca="1" si="149"/>
        <v>1.6095432277215178E-2</v>
      </c>
      <c r="AE1572">
        <f ca="1">VLOOKUP($B1572,OFFSET(Input!$A$1,0,MATCH(Index!AE$6&amp;" Index",Input!$1:$1,0)-1,10000,2),2,0)</f>
        <v>47.34</v>
      </c>
    </row>
    <row r="1573" spans="2:31" x14ac:dyDescent="0.25">
      <c r="B1573" s="2">
        <v>39801</v>
      </c>
      <c r="C1573">
        <f t="shared" ca="1" si="144"/>
        <v>0</v>
      </c>
      <c r="D1573">
        <f t="shared" ca="1" si="145"/>
        <v>0</v>
      </c>
      <c r="E1573">
        <f ca="1">IF($B1573&lt;VLOOKUP(E$6&amp;" Equity",Param,4,0),"",IFERROR(VLOOKUP($B1573,OFFSET(Input!$A$1,0,MATCH(Index!E$6&amp;" Equity",Input!$1:$1,0)-1,10000,2),2,0),E1572))</f>
        <v>71.150000000000006</v>
      </c>
      <c r="F1573" s="33">
        <v>122.45</v>
      </c>
      <c r="H1573">
        <f ca="1">IFERROR(VLOOKUP($B1573,OFFSET(Input!$A$1,0,MATCH(Index!H$6,Input!$1:$1,0)-1,10000,2),2,0),0)</f>
        <v>0</v>
      </c>
      <c r="I1573">
        <f ca="1">IFERROR(VLOOKUP($B1573,OFFSET(Input!$A$1,0,MATCH(Index!I$6,Input!$1:$1,0)-1,10000,2),2,0),0)</f>
        <v>0</v>
      </c>
      <c r="K1573">
        <f t="shared" ca="1" si="146"/>
        <v>54.14083034860797</v>
      </c>
      <c r="L1573" s="30">
        <f t="shared" ca="1" si="147"/>
        <v>108.53678754304198</v>
      </c>
      <c r="N1573">
        <f t="shared" ca="1" si="148"/>
        <v>-3.5075448096773139E-3</v>
      </c>
      <c r="O1573">
        <f t="shared" ca="1" si="149"/>
        <v>2.6167322151796658E-3</v>
      </c>
      <c r="AE1573">
        <f ca="1">VLOOKUP($B1573,OFFSET(Input!$A$1,0,MATCH(Index!AE$6&amp;" Index",Input!$1:$1,0)-1,10000,2),2,0)</f>
        <v>44.93</v>
      </c>
    </row>
    <row r="1574" spans="2:31" x14ac:dyDescent="0.25">
      <c r="B1574" s="2">
        <v>39804</v>
      </c>
      <c r="C1574">
        <f t="shared" ca="1" si="144"/>
        <v>0</v>
      </c>
      <c r="D1574">
        <f t="shared" ca="1" si="145"/>
        <v>0</v>
      </c>
      <c r="E1574">
        <f ca="1">IF($B1574&lt;VLOOKUP(E$6&amp;" Equity",Param,4,0),"",IFERROR(VLOOKUP($B1574,OFFSET(Input!$A$1,0,MATCH(Index!E$6&amp;" Equity",Input!$1:$1,0)-1,10000,2),2,0),E1573))</f>
        <v>74</v>
      </c>
      <c r="F1574" s="33">
        <v>121.32</v>
      </c>
      <c r="H1574">
        <f ca="1">IFERROR(VLOOKUP($B1574,OFFSET(Input!$A$1,0,MATCH(Index!H$6,Input!$1:$1,0)-1,10000,2),2,0),0)</f>
        <v>0</v>
      </c>
      <c r="I1574">
        <f ca="1">IFERROR(VLOOKUP($B1574,OFFSET(Input!$A$1,0,MATCH(Index!I$6,Input!$1:$1,0)-1,10000,2),2,0),0)</f>
        <v>0</v>
      </c>
      <c r="K1574">
        <f t="shared" ca="1" si="146"/>
        <v>56.309507319704707</v>
      </c>
      <c r="L1574" s="30">
        <f t="shared" ca="1" si="147"/>
        <v>107.5351822353765</v>
      </c>
      <c r="N1574">
        <f t="shared" ca="1" si="148"/>
        <v>3.9274768668308348E-2</v>
      </c>
      <c r="O1574">
        <f t="shared" ca="1" si="149"/>
        <v>-9.2711005777964955E-3</v>
      </c>
      <c r="AE1574">
        <f ca="1">VLOOKUP($B1574,OFFSET(Input!$A$1,0,MATCH(Index!AE$6&amp;" Index",Input!$1:$1,0)-1,10000,2),2,0)</f>
        <v>44.56</v>
      </c>
    </row>
    <row r="1575" spans="2:31" x14ac:dyDescent="0.25">
      <c r="B1575" s="2">
        <v>39805</v>
      </c>
      <c r="C1575">
        <f t="shared" ca="1" si="144"/>
        <v>0</v>
      </c>
      <c r="D1575">
        <f t="shared" ca="1" si="145"/>
        <v>0</v>
      </c>
      <c r="E1575">
        <f ca="1">IF($B1575&lt;VLOOKUP(E$6&amp;" Equity",Param,4,0),"",IFERROR(VLOOKUP($B1575,OFFSET(Input!$A$1,0,MATCH(Index!E$6&amp;" Equity",Input!$1:$1,0)-1,10000,2),2,0),E1574))</f>
        <v>75.08</v>
      </c>
      <c r="F1575" s="33">
        <v>121.16</v>
      </c>
      <c r="H1575">
        <f ca="1">IFERROR(VLOOKUP($B1575,OFFSET(Input!$A$1,0,MATCH(Index!H$6,Input!$1:$1,0)-1,10000,2),2,0),0)</f>
        <v>0</v>
      </c>
      <c r="I1575">
        <f ca="1">IFERROR(VLOOKUP($B1575,OFFSET(Input!$A$1,0,MATCH(Index!I$6,Input!$1:$1,0)-1,10000,2),2,0),0)</f>
        <v>0</v>
      </c>
      <c r="K1575">
        <f t="shared" ca="1" si="146"/>
        <v>57.131321750857161</v>
      </c>
      <c r="L1575" s="30">
        <f t="shared" ca="1" si="147"/>
        <v>107.3933620148221</v>
      </c>
      <c r="N1575">
        <f t="shared" ca="1" si="148"/>
        <v>1.4489118514138389E-2</v>
      </c>
      <c r="O1575">
        <f t="shared" ca="1" si="149"/>
        <v>-1.319696661343728E-3</v>
      </c>
      <c r="AE1575">
        <f ca="1">VLOOKUP($B1575,OFFSET(Input!$A$1,0,MATCH(Index!AE$6&amp;" Index",Input!$1:$1,0)-1,10000,2),2,0)</f>
        <v>45.02</v>
      </c>
    </row>
    <row r="1576" spans="2:31" x14ac:dyDescent="0.25">
      <c r="B1576" s="2">
        <v>39806</v>
      </c>
      <c r="C1576">
        <f t="shared" ca="1" si="144"/>
        <v>0</v>
      </c>
      <c r="D1576">
        <f t="shared" ca="1" si="145"/>
        <v>0</v>
      </c>
      <c r="E1576">
        <f ca="1">IF($B1576&lt;VLOOKUP(E$6&amp;" Equity",Param,4,0),"",IFERROR(VLOOKUP($B1576,OFFSET(Input!$A$1,0,MATCH(Index!E$6&amp;" Equity",Input!$1:$1,0)-1,10000,2),2,0),E1575))</f>
        <v>73.900000000000006</v>
      </c>
      <c r="F1576" s="33">
        <v>120.9</v>
      </c>
      <c r="H1576">
        <f ca="1">IFERROR(VLOOKUP($B1576,OFFSET(Input!$A$1,0,MATCH(Index!H$6,Input!$1:$1,0)-1,10000,2),2,0),0)</f>
        <v>0</v>
      </c>
      <c r="I1576">
        <f ca="1">IFERROR(VLOOKUP($B1576,OFFSET(Input!$A$1,0,MATCH(Index!I$6,Input!$1:$1,0)-1,10000,2),2,0),0)</f>
        <v>0</v>
      </c>
      <c r="K1576">
        <f t="shared" ca="1" si="146"/>
        <v>56.233413390894306</v>
      </c>
      <c r="L1576" s="30">
        <f t="shared" ca="1" si="147"/>
        <v>107.16290415642121</v>
      </c>
      <c r="N1576">
        <f t="shared" ca="1" si="148"/>
        <v>-1.5841383764151867E-2</v>
      </c>
      <c r="O1576">
        <f t="shared" ca="1" si="149"/>
        <v>-2.1482285382894949E-3</v>
      </c>
      <c r="AE1576">
        <f ca="1">VLOOKUP($B1576,OFFSET(Input!$A$1,0,MATCH(Index!AE$6&amp;" Index",Input!$1:$1,0)-1,10000,2),2,0)</f>
        <v>44.21</v>
      </c>
    </row>
    <row r="1577" spans="2:31" x14ac:dyDescent="0.25">
      <c r="B1577" s="2">
        <v>39808</v>
      </c>
      <c r="C1577">
        <f t="shared" ca="1" si="144"/>
        <v>0</v>
      </c>
      <c r="D1577">
        <f t="shared" ca="1" si="145"/>
        <v>0</v>
      </c>
      <c r="E1577">
        <f ca="1">IF($B1577&lt;VLOOKUP(E$6&amp;" Equity",Param,4,0),"",IFERROR(VLOOKUP($B1577,OFFSET(Input!$A$1,0,MATCH(Index!E$6&amp;" Equity",Input!$1:$1,0)-1,10000,2),2,0),E1576))</f>
        <v>75.290000000000006</v>
      </c>
      <c r="F1577" s="33">
        <v>121.3</v>
      </c>
      <c r="H1577">
        <f ca="1">IFERROR(VLOOKUP($B1577,OFFSET(Input!$A$1,0,MATCH(Index!H$6,Input!$1:$1,0)-1,10000,2),2,0),0)</f>
        <v>0</v>
      </c>
      <c r="I1577">
        <f ca="1">IFERROR(VLOOKUP($B1577,OFFSET(Input!$A$1,0,MATCH(Index!I$6,Input!$1:$1,0)-1,10000,2),2,0),0)</f>
        <v>0</v>
      </c>
      <c r="K1577">
        <f t="shared" ca="1" si="146"/>
        <v>57.291119001359029</v>
      </c>
      <c r="L1577" s="30">
        <f t="shared" ca="1" si="147"/>
        <v>107.51745470780722</v>
      </c>
      <c r="N1577">
        <f t="shared" ca="1" si="148"/>
        <v>1.8634495907874804E-2</v>
      </c>
      <c r="O1577">
        <f t="shared" ca="1" si="149"/>
        <v>3.3030583292574887E-3</v>
      </c>
      <c r="AE1577">
        <f ca="1">VLOOKUP($B1577,OFFSET(Input!$A$1,0,MATCH(Index!AE$6&amp;" Index",Input!$1:$1,0)-1,10000,2),2,0)</f>
        <v>43.38</v>
      </c>
    </row>
    <row r="1578" spans="2:31" x14ac:dyDescent="0.25">
      <c r="B1578" s="2">
        <v>39811</v>
      </c>
      <c r="C1578">
        <f t="shared" ca="1" si="144"/>
        <v>0</v>
      </c>
      <c r="D1578">
        <f t="shared" ca="1" si="145"/>
        <v>0</v>
      </c>
      <c r="E1578">
        <f ca="1">IF($B1578&lt;VLOOKUP(E$6&amp;" Equity",Param,4,0),"",IFERROR(VLOOKUP($B1578,OFFSET(Input!$A$1,0,MATCH(Index!E$6&amp;" Equity",Input!$1:$1,0)-1,10000,2),2,0),E1577))</f>
        <v>75.290000000000006</v>
      </c>
      <c r="F1578" s="33">
        <v>120.75</v>
      </c>
      <c r="H1578">
        <f ca="1">IFERROR(VLOOKUP($B1578,OFFSET(Input!$A$1,0,MATCH(Index!H$6,Input!$1:$1,0)-1,10000,2),2,0),0)</f>
        <v>0.52432800000000002</v>
      </c>
      <c r="I1578">
        <f ca="1">IFERROR(VLOOKUP($B1578,OFFSET(Input!$A$1,0,MATCH(Index!I$6,Input!$1:$1,0)-1,10000,2),2,0),0)</f>
        <v>0.40512500000000001</v>
      </c>
      <c r="K1578">
        <f t="shared" ca="1" si="146"/>
        <v>57.690100776412088</v>
      </c>
      <c r="L1578" s="30">
        <f t="shared" ca="1" si="147"/>
        <v>107.3890409299771</v>
      </c>
      <c r="N1578">
        <f t="shared" ca="1" si="148"/>
        <v>6.9399746702594406E-3</v>
      </c>
      <c r="O1578">
        <f t="shared" ca="1" si="149"/>
        <v>-1.1950666519616067E-3</v>
      </c>
      <c r="AE1578">
        <f ca="1">VLOOKUP($B1578,OFFSET(Input!$A$1,0,MATCH(Index!AE$6&amp;" Index",Input!$1:$1,0)-1,10000,2),2,0)</f>
        <v>43.9</v>
      </c>
    </row>
    <row r="1579" spans="2:31" x14ac:dyDescent="0.25">
      <c r="B1579" s="2">
        <v>39812</v>
      </c>
      <c r="C1579">
        <f t="shared" ca="1" si="144"/>
        <v>0</v>
      </c>
      <c r="D1579">
        <f t="shared" ca="1" si="145"/>
        <v>0</v>
      </c>
      <c r="E1579">
        <f ca="1">IF($B1579&lt;VLOOKUP(E$6&amp;" Equity",Param,4,0),"",IFERROR(VLOOKUP($B1579,OFFSET(Input!$A$1,0,MATCH(Index!E$6&amp;" Equity",Input!$1:$1,0)-1,10000,2),2,0),E1578))</f>
        <v>75.52</v>
      </c>
      <c r="F1579" s="33">
        <v>121.9</v>
      </c>
      <c r="H1579">
        <f ca="1">IFERROR(VLOOKUP($B1579,OFFSET(Input!$A$1,0,MATCH(Index!H$6,Input!$1:$1,0)-1,10000,2),2,0),0)</f>
        <v>0</v>
      </c>
      <c r="I1579">
        <f ca="1">IFERROR(VLOOKUP($B1579,OFFSET(Input!$A$1,0,MATCH(Index!I$6,Input!$1:$1,0)-1,10000,2),2,0),0)</f>
        <v>0</v>
      </c>
      <c r="K1579">
        <f t="shared" ca="1" si="146"/>
        <v>57.866335643971844</v>
      </c>
      <c r="L1579" s="30">
        <f t="shared" ca="1" si="147"/>
        <v>108.41179370073878</v>
      </c>
      <c r="N1579">
        <f t="shared" ca="1" si="148"/>
        <v>3.0501979752142151E-3</v>
      </c>
      <c r="O1579">
        <f t="shared" ca="1" si="149"/>
        <v>9.4787439545437387E-3</v>
      </c>
      <c r="AE1579">
        <f ca="1">VLOOKUP($B1579,OFFSET(Input!$A$1,0,MATCH(Index!AE$6&amp;" Index",Input!$1:$1,0)-1,10000,2),2,0)</f>
        <v>41.63</v>
      </c>
    </row>
    <row r="1580" spans="2:31" x14ac:dyDescent="0.25">
      <c r="B1580" s="2">
        <v>39813</v>
      </c>
      <c r="C1580">
        <f t="shared" ca="1" si="144"/>
        <v>0</v>
      </c>
      <c r="D1580">
        <f t="shared" ca="1" si="145"/>
        <v>0</v>
      </c>
      <c r="E1580">
        <f ca="1">IF($B1580&lt;VLOOKUP(E$6&amp;" Equity",Param,4,0),"",IFERROR(VLOOKUP($B1580,OFFSET(Input!$A$1,0,MATCH(Index!E$6&amp;" Equity",Input!$1:$1,0)-1,10000,2),2,0),E1579))</f>
        <v>76.08</v>
      </c>
      <c r="F1580" s="33">
        <v>119.35</v>
      </c>
      <c r="H1580">
        <f ca="1">IFERROR(VLOOKUP($B1580,OFFSET(Input!$A$1,0,MATCH(Index!H$6,Input!$1:$1,0)-1,10000,2),2,0),0)</f>
        <v>0</v>
      </c>
      <c r="I1580">
        <f ca="1">IFERROR(VLOOKUP($B1580,OFFSET(Input!$A$1,0,MATCH(Index!I$6,Input!$1:$1,0)-1,10000,2),2,0),0)</f>
        <v>0</v>
      </c>
      <c r="K1580">
        <f t="shared" ca="1" si="146"/>
        <v>58.295429234552138</v>
      </c>
      <c r="L1580" s="30">
        <f t="shared" ca="1" si="147"/>
        <v>106.14395060035417</v>
      </c>
      <c r="N1580">
        <f t="shared" ca="1" si="148"/>
        <v>7.3878963998895422E-3</v>
      </c>
      <c r="O1580">
        <f t="shared" ca="1" si="149"/>
        <v>-2.1140683702386694E-2</v>
      </c>
      <c r="AE1580">
        <f ca="1">VLOOKUP($B1580,OFFSET(Input!$A$1,0,MATCH(Index!AE$6&amp;" Index",Input!$1:$1,0)-1,10000,2),2,0)</f>
        <v>40</v>
      </c>
    </row>
    <row r="1581" spans="2:31" x14ac:dyDescent="0.25">
      <c r="B1581" s="2">
        <v>39815</v>
      </c>
      <c r="C1581">
        <f t="shared" ca="1" si="144"/>
        <v>1</v>
      </c>
      <c r="D1581">
        <f t="shared" ca="1" si="145"/>
        <v>0</v>
      </c>
      <c r="E1581">
        <f ca="1">IF($B1581&lt;VLOOKUP(E$6&amp;" Equity",Param,4,0),"",IFERROR(VLOOKUP($B1581,OFFSET(Input!$A$1,0,MATCH(Index!E$6&amp;" Equity",Input!$1:$1,0)-1,10000,2),2,0),E1580))</f>
        <v>75.77</v>
      </c>
      <c r="F1581" s="33">
        <v>116.65</v>
      </c>
      <c r="H1581">
        <f ca="1">IFERROR(VLOOKUP($B1581,OFFSET(Input!$A$1,0,MATCH(Index!H$6,Input!$1:$1,0)-1,10000,2),2,0),0)</f>
        <v>0</v>
      </c>
      <c r="I1581">
        <f ca="1">IFERROR(VLOOKUP($B1581,OFFSET(Input!$A$1,0,MATCH(Index!I$6,Input!$1:$1,0)-1,10000,2),2,0),0)</f>
        <v>0</v>
      </c>
      <c r="K1581">
        <f t="shared" ca="1" si="146"/>
        <v>58.057895282623761</v>
      </c>
      <c r="L1581" s="30">
        <f t="shared" ca="1" si="147"/>
        <v>103.74270496465283</v>
      </c>
      <c r="N1581">
        <f t="shared" ca="1" si="148"/>
        <v>-4.0829822938528246E-3</v>
      </c>
      <c r="O1581">
        <f t="shared" ca="1" si="149"/>
        <v>-2.2882354317400058E-2</v>
      </c>
      <c r="AE1581">
        <f ca="1">VLOOKUP($B1581,OFFSET(Input!$A$1,0,MATCH(Index!AE$6&amp;" Index",Input!$1:$1,0)-1,10000,2),2,0)</f>
        <v>39.19</v>
      </c>
    </row>
    <row r="1582" spans="2:31" x14ac:dyDescent="0.25">
      <c r="B1582" s="2">
        <v>39818</v>
      </c>
      <c r="C1582">
        <f t="shared" ca="1" si="144"/>
        <v>0</v>
      </c>
      <c r="D1582">
        <f t="shared" ca="1" si="145"/>
        <v>1</v>
      </c>
      <c r="E1582">
        <f ca="1">IF($B1582&lt;VLOOKUP(E$6&amp;" Equity",Param,4,0),"",IFERROR(VLOOKUP($B1582,OFFSET(Input!$A$1,0,MATCH(Index!E$6&amp;" Equity",Input!$1:$1,0)-1,10000,2),2,0),E1581))</f>
        <v>79.430000000000007</v>
      </c>
      <c r="F1582" s="33">
        <v>113.35</v>
      </c>
      <c r="H1582">
        <f ca="1">IFERROR(VLOOKUP($B1582,OFFSET(Input!$A$1,0,MATCH(Index!H$6,Input!$1:$1,0)-1,10000,2),2,0),0)</f>
        <v>0</v>
      </c>
      <c r="I1582">
        <f ca="1">IFERROR(VLOOKUP($B1582,OFFSET(Input!$A$1,0,MATCH(Index!I$6,Input!$1:$1,0)-1,10000,2),2,0),0)</f>
        <v>0</v>
      </c>
      <c r="K1582">
        <f t="shared" ca="1" si="146"/>
        <v>60.862328392487868</v>
      </c>
      <c r="L1582" s="30">
        <f t="shared" ca="1" si="147"/>
        <v>100.8078491876845</v>
      </c>
      <c r="N1582">
        <f t="shared" ca="1" si="148"/>
        <v>4.7173694701758723E-2</v>
      </c>
      <c r="O1582">
        <f t="shared" ca="1" si="149"/>
        <v>-2.8697621513901178E-2</v>
      </c>
      <c r="AE1582">
        <f ca="1">VLOOKUP($B1582,OFFSET(Input!$A$1,0,MATCH(Index!AE$6&amp;" Index",Input!$1:$1,0)-1,10000,2),2,0)</f>
        <v>39.08</v>
      </c>
    </row>
    <row r="1583" spans="2:31" x14ac:dyDescent="0.25">
      <c r="B1583" s="2">
        <v>39819</v>
      </c>
      <c r="C1583">
        <f t="shared" ca="1" si="144"/>
        <v>0</v>
      </c>
      <c r="D1583">
        <f t="shared" ca="1" si="145"/>
        <v>2</v>
      </c>
      <c r="E1583">
        <f ca="1">IF($B1583&lt;VLOOKUP(E$6&amp;" Equity",Param,4,0),"",IFERROR(VLOOKUP($B1583,OFFSET(Input!$A$1,0,MATCH(Index!E$6&amp;" Equity",Input!$1:$1,0)-1,10000,2),2,0),E1582))</f>
        <v>80.099999999999994</v>
      </c>
      <c r="F1583" s="33">
        <v>112.21</v>
      </c>
      <c r="H1583">
        <f ca="1">IFERROR(VLOOKUP($B1583,OFFSET(Input!$A$1,0,MATCH(Index!H$6,Input!$1:$1,0)-1,10000,2),2,0),0)</f>
        <v>0</v>
      </c>
      <c r="I1583">
        <f ca="1">IFERROR(VLOOKUP($B1583,OFFSET(Input!$A$1,0,MATCH(Index!I$6,Input!$1:$1,0)-1,10000,2),2,0),0)</f>
        <v>0</v>
      </c>
      <c r="K1583">
        <f t="shared" ca="1" si="146"/>
        <v>61.375708224075005</v>
      </c>
      <c r="L1583" s="30">
        <f t="shared" ca="1" si="147"/>
        <v>99.793989919277266</v>
      </c>
      <c r="N1583">
        <f t="shared" ca="1" si="148"/>
        <v>8.3997234292726916E-3</v>
      </c>
      <c r="O1583">
        <f t="shared" ca="1" si="149"/>
        <v>-1.0108261276763083E-2</v>
      </c>
      <c r="AE1583">
        <f ca="1">VLOOKUP($B1583,OFFSET(Input!$A$1,0,MATCH(Index!AE$6&amp;" Index",Input!$1:$1,0)-1,10000,2),2,0)</f>
        <v>38.56</v>
      </c>
    </row>
    <row r="1584" spans="2:31" x14ac:dyDescent="0.25">
      <c r="B1584" s="2">
        <v>39820</v>
      </c>
      <c r="C1584">
        <f t="shared" ca="1" si="144"/>
        <v>0</v>
      </c>
      <c r="D1584">
        <f t="shared" ca="1" si="145"/>
        <v>3</v>
      </c>
      <c r="E1584">
        <f ca="1">IF($B1584&lt;VLOOKUP(E$6&amp;" Equity",Param,4,0),"",IFERROR(VLOOKUP($B1584,OFFSET(Input!$A$1,0,MATCH(Index!E$6&amp;" Equity",Input!$1:$1,0)-1,10000,2),2,0),E1583))</f>
        <v>78.653999999999996</v>
      </c>
      <c r="F1584" s="33">
        <v>112.65</v>
      </c>
      <c r="H1584">
        <f ca="1">IFERROR(VLOOKUP($B1584,OFFSET(Input!$A$1,0,MATCH(Index!H$6,Input!$1:$1,0)-1,10000,2),2,0),0)</f>
        <v>0</v>
      </c>
      <c r="I1584">
        <f ca="1">IFERROR(VLOOKUP($B1584,OFFSET(Input!$A$1,0,MATCH(Index!I$6,Input!$1:$1,0)-1,10000,2),2,0),0)</f>
        <v>0</v>
      </c>
      <c r="K1584">
        <f t="shared" ca="1" si="146"/>
        <v>60.267727274112303</v>
      </c>
      <c r="L1584" s="30">
        <f t="shared" ca="1" si="147"/>
        <v>100.18530402287304</v>
      </c>
      <c r="N1584">
        <f t="shared" ca="1" si="148"/>
        <v>-1.8217367630586356E-2</v>
      </c>
      <c r="O1584">
        <f t="shared" ca="1" si="149"/>
        <v>3.9135512014786015E-3</v>
      </c>
      <c r="AE1584">
        <f ca="1">VLOOKUP($B1584,OFFSET(Input!$A$1,0,MATCH(Index!AE$6&amp;" Index",Input!$1:$1,0)-1,10000,2),2,0)</f>
        <v>43.39</v>
      </c>
    </row>
    <row r="1585" spans="2:31" x14ac:dyDescent="0.25">
      <c r="B1585" s="2">
        <v>39821</v>
      </c>
      <c r="C1585">
        <f t="shared" ca="1" si="144"/>
        <v>0</v>
      </c>
      <c r="D1585">
        <f t="shared" ca="1" si="145"/>
        <v>4</v>
      </c>
      <c r="E1585">
        <f ca="1">IF($B1585&lt;VLOOKUP(E$6&amp;" Equity",Param,4,0),"",IFERROR(VLOOKUP($B1585,OFFSET(Input!$A$1,0,MATCH(Index!E$6&amp;" Equity",Input!$1:$1,0)-1,10000,2),2,0),E1584))</f>
        <v>77.510000000000005</v>
      </c>
      <c r="F1585" s="33">
        <v>112.56</v>
      </c>
      <c r="H1585">
        <f ca="1">IFERROR(VLOOKUP($B1585,OFFSET(Input!$A$1,0,MATCH(Index!H$6,Input!$1:$1,0)-1,10000,2),2,0),0)</f>
        <v>0</v>
      </c>
      <c r="I1585">
        <f ca="1">IFERROR(VLOOKUP($B1585,OFFSET(Input!$A$1,0,MATCH(Index!I$6,Input!$1:$1,0)-1,10000,2),2,0),0)</f>
        <v>0</v>
      </c>
      <c r="K1585">
        <f t="shared" ca="1" si="146"/>
        <v>59.391150367641131</v>
      </c>
      <c r="L1585" s="30">
        <f t="shared" ca="1" si="147"/>
        <v>100.105262501683</v>
      </c>
      <c r="N1585">
        <f t="shared" ca="1" si="148"/>
        <v>-1.4651526150306977E-2</v>
      </c>
      <c r="O1585">
        <f t="shared" ca="1" si="149"/>
        <v>-7.9925407211981457E-4</v>
      </c>
      <c r="AE1585">
        <f ca="1">VLOOKUP($B1585,OFFSET(Input!$A$1,0,MATCH(Index!AE$6&amp;" Index",Input!$1:$1,0)-1,10000,2),2,0)</f>
        <v>42.56</v>
      </c>
    </row>
    <row r="1586" spans="2:31" x14ac:dyDescent="0.25">
      <c r="B1586" s="2">
        <v>39822</v>
      </c>
      <c r="C1586">
        <f t="shared" ca="1" si="144"/>
        <v>0</v>
      </c>
      <c r="D1586">
        <f t="shared" ca="1" si="145"/>
        <v>5</v>
      </c>
      <c r="E1586">
        <f ca="1">IF($B1586&lt;VLOOKUP(E$6&amp;" Equity",Param,4,0),"",IFERROR(VLOOKUP($B1586,OFFSET(Input!$A$1,0,MATCH(Index!E$6&amp;" Equity",Input!$1:$1,0)-1,10000,2),2,0),E1585))</f>
        <v>78.260000000000005</v>
      </c>
      <c r="F1586" s="33">
        <v>112.73</v>
      </c>
      <c r="H1586">
        <f ca="1">IFERROR(VLOOKUP($B1586,OFFSET(Input!$A$1,0,MATCH(Index!H$6,Input!$1:$1,0)-1,10000,2),2,0),0)</f>
        <v>0</v>
      </c>
      <c r="I1586">
        <f ca="1">IFERROR(VLOOKUP($B1586,OFFSET(Input!$A$1,0,MATCH(Index!I$6,Input!$1:$1,0)-1,10000,2),2,0),0)</f>
        <v>0</v>
      </c>
      <c r="K1586">
        <f t="shared" ca="1" si="146"/>
        <v>59.965829283596889</v>
      </c>
      <c r="L1586" s="30">
        <f t="shared" ca="1" si="147"/>
        <v>100.25645204170864</v>
      </c>
      <c r="N1586">
        <f t="shared" ca="1" si="148"/>
        <v>9.62965648884637E-3</v>
      </c>
      <c r="O1586">
        <f t="shared" ca="1" si="149"/>
        <v>1.5091662503062455E-3</v>
      </c>
      <c r="AE1586">
        <f ca="1">VLOOKUP($B1586,OFFSET(Input!$A$1,0,MATCH(Index!AE$6&amp;" Index",Input!$1:$1,0)-1,10000,2),2,0)</f>
        <v>42.82</v>
      </c>
    </row>
    <row r="1587" spans="2:31" x14ac:dyDescent="0.25">
      <c r="B1587" s="2">
        <v>39825</v>
      </c>
      <c r="C1587">
        <f t="shared" ca="1" si="144"/>
        <v>0</v>
      </c>
      <c r="D1587">
        <f t="shared" ca="1" si="145"/>
        <v>0</v>
      </c>
      <c r="E1587">
        <f ca="1">IF($B1587&lt;VLOOKUP(E$6&amp;" Equity",Param,4,0),"",IFERROR(VLOOKUP($B1587,OFFSET(Input!$A$1,0,MATCH(Index!E$6&amp;" Equity",Input!$1:$1,0)-1,10000,2),2,0),E1586))</f>
        <v>76.94</v>
      </c>
      <c r="F1587" s="33">
        <v>113.9</v>
      </c>
      <c r="H1587">
        <f ca="1">IFERROR(VLOOKUP($B1587,OFFSET(Input!$A$1,0,MATCH(Index!H$6,Input!$1:$1,0)-1,10000,2),2,0),0)</f>
        <v>0</v>
      </c>
      <c r="I1587">
        <f ca="1">IFERROR(VLOOKUP($B1587,OFFSET(Input!$A$1,0,MATCH(Index!I$6,Input!$1:$1,0)-1,10000,2),2,0),0)</f>
        <v>0</v>
      </c>
      <c r="K1587">
        <f t="shared" ca="1" si="146"/>
        <v>58.954394391514747</v>
      </c>
      <c r="L1587" s="30">
        <f t="shared" ca="1" si="147"/>
        <v>101.29699181717922</v>
      </c>
      <c r="N1587">
        <f t="shared" ca="1" si="148"/>
        <v>-1.7010719458117454E-2</v>
      </c>
      <c r="O1587">
        <f t="shared" ca="1" si="149"/>
        <v>1.032529139669648E-2</v>
      </c>
      <c r="AE1587">
        <f ca="1">VLOOKUP($B1587,OFFSET(Input!$A$1,0,MATCH(Index!AE$6&amp;" Index",Input!$1:$1,0)-1,10000,2),2,0)</f>
        <v>45.84</v>
      </c>
    </row>
    <row r="1588" spans="2:31" x14ac:dyDescent="0.25">
      <c r="B1588" s="2">
        <v>39826</v>
      </c>
      <c r="C1588">
        <f t="shared" ca="1" si="144"/>
        <v>0</v>
      </c>
      <c r="D1588">
        <f t="shared" ca="1" si="145"/>
        <v>0</v>
      </c>
      <c r="E1588">
        <f ca="1">IF($B1588&lt;VLOOKUP(E$6&amp;" Equity",Param,4,0),"",IFERROR(VLOOKUP($B1588,OFFSET(Input!$A$1,0,MATCH(Index!E$6&amp;" Equity",Input!$1:$1,0)-1,10000,2),2,0),E1587))</f>
        <v>76.67</v>
      </c>
      <c r="F1588" s="33">
        <v>114.02</v>
      </c>
      <c r="H1588">
        <f ca="1">IFERROR(VLOOKUP($B1588,OFFSET(Input!$A$1,0,MATCH(Index!H$6,Input!$1:$1,0)-1,10000,2),2,0),0)</f>
        <v>0</v>
      </c>
      <c r="I1588">
        <f ca="1">IFERROR(VLOOKUP($B1588,OFFSET(Input!$A$1,0,MATCH(Index!I$6,Input!$1:$1,0)-1,10000,2),2,0),0)</f>
        <v>0</v>
      </c>
      <c r="K1588">
        <f t="shared" ca="1" si="146"/>
        <v>58.747509981770676</v>
      </c>
      <c r="L1588" s="30">
        <f t="shared" ca="1" si="147"/>
        <v>101.40371384543261</v>
      </c>
      <c r="N1588">
        <f t="shared" ca="1" si="148"/>
        <v>-3.5153997533459097E-3</v>
      </c>
      <c r="O1588">
        <f t="shared" ca="1" si="149"/>
        <v>1.0530011502992312E-3</v>
      </c>
      <c r="AE1588">
        <f ca="1">VLOOKUP($B1588,OFFSET(Input!$A$1,0,MATCH(Index!AE$6&amp;" Index",Input!$1:$1,0)-1,10000,2),2,0)</f>
        <v>43.27</v>
      </c>
    </row>
    <row r="1589" spans="2:31" x14ac:dyDescent="0.25">
      <c r="B1589" s="2">
        <v>39827</v>
      </c>
      <c r="C1589">
        <f t="shared" ca="1" si="144"/>
        <v>0</v>
      </c>
      <c r="D1589">
        <f t="shared" ca="1" si="145"/>
        <v>0</v>
      </c>
      <c r="E1589">
        <f ca="1">IF($B1589&lt;VLOOKUP(E$6&amp;" Equity",Param,4,0),"",IFERROR(VLOOKUP($B1589,OFFSET(Input!$A$1,0,MATCH(Index!E$6&amp;" Equity",Input!$1:$1,0)-1,10000,2),2,0),E1588))</f>
        <v>75.680000000000007</v>
      </c>
      <c r="F1589" s="33">
        <v>116</v>
      </c>
      <c r="H1589">
        <f ca="1">IFERROR(VLOOKUP($B1589,OFFSET(Input!$A$1,0,MATCH(Index!H$6,Input!$1:$1,0)-1,10000,2),2,0),0)</f>
        <v>0</v>
      </c>
      <c r="I1589">
        <f ca="1">IFERROR(VLOOKUP($B1589,OFFSET(Input!$A$1,0,MATCH(Index!I$6,Input!$1:$1,0)-1,10000,2),2,0),0)</f>
        <v>0</v>
      </c>
      <c r="K1589">
        <f t="shared" ca="1" si="146"/>
        <v>57.988933812709078</v>
      </c>
      <c r="L1589" s="30">
        <f t="shared" ca="1" si="147"/>
        <v>103.1646273116136</v>
      </c>
      <c r="N1589">
        <f t="shared" ca="1" si="148"/>
        <v>-1.2996572827180135E-2</v>
      </c>
      <c r="O1589">
        <f t="shared" ca="1" si="149"/>
        <v>1.7216319502928856E-2</v>
      </c>
      <c r="AE1589">
        <f ca="1">VLOOKUP($B1589,OFFSET(Input!$A$1,0,MATCH(Index!AE$6&amp;" Index",Input!$1:$1,0)-1,10000,2),2,0)</f>
        <v>49.14</v>
      </c>
    </row>
    <row r="1590" spans="2:31" x14ac:dyDescent="0.25">
      <c r="B1590" s="2">
        <v>39828</v>
      </c>
      <c r="C1590">
        <f t="shared" ca="1" si="144"/>
        <v>0</v>
      </c>
      <c r="D1590">
        <f t="shared" ca="1" si="145"/>
        <v>0</v>
      </c>
      <c r="E1590">
        <f ca="1">IF($B1590&lt;VLOOKUP(E$6&amp;" Equity",Param,4,0),"",IFERROR(VLOOKUP($B1590,OFFSET(Input!$A$1,0,MATCH(Index!E$6&amp;" Equity",Input!$1:$1,0)-1,10000,2),2,0),E1589))</f>
        <v>75.400000000000006</v>
      </c>
      <c r="F1590" s="33">
        <v>116.09</v>
      </c>
      <c r="H1590">
        <f ca="1">IFERROR(VLOOKUP($B1590,OFFSET(Input!$A$1,0,MATCH(Index!H$6,Input!$1:$1,0)-1,10000,2),2,0),0)</f>
        <v>0</v>
      </c>
      <c r="I1590">
        <f ca="1">IFERROR(VLOOKUP($B1590,OFFSET(Input!$A$1,0,MATCH(Index!I$6,Input!$1:$1,0)-1,10000,2),2,0),0)</f>
        <v>0</v>
      </c>
      <c r="K1590">
        <f t="shared" ca="1" si="146"/>
        <v>57.774387017418931</v>
      </c>
      <c r="L1590" s="30">
        <f t="shared" ca="1" si="147"/>
        <v>103.24466883280364</v>
      </c>
      <c r="N1590">
        <f t="shared" ca="1" si="148"/>
        <v>-3.7066497297124348E-3</v>
      </c>
      <c r="O1590">
        <f t="shared" ca="1" si="149"/>
        <v>7.755612435797676E-4</v>
      </c>
      <c r="AE1590">
        <f ca="1">VLOOKUP($B1590,OFFSET(Input!$A$1,0,MATCH(Index!AE$6&amp;" Index",Input!$1:$1,0)-1,10000,2),2,0)</f>
        <v>51</v>
      </c>
    </row>
    <row r="1591" spans="2:31" x14ac:dyDescent="0.25">
      <c r="B1591" s="2">
        <v>39829</v>
      </c>
      <c r="C1591">
        <f t="shared" ca="1" si="144"/>
        <v>0</v>
      </c>
      <c r="D1591">
        <f t="shared" ca="1" si="145"/>
        <v>0</v>
      </c>
      <c r="E1591">
        <f ca="1">IF($B1591&lt;VLOOKUP(E$6&amp;" Equity",Param,4,0),"",IFERROR(VLOOKUP($B1591,OFFSET(Input!$A$1,0,MATCH(Index!E$6&amp;" Equity",Input!$1:$1,0)-1,10000,2),2,0),E1590))</f>
        <v>75.95</v>
      </c>
      <c r="F1591" s="33">
        <v>114.3</v>
      </c>
      <c r="H1591">
        <f ca="1">IFERROR(VLOOKUP($B1591,OFFSET(Input!$A$1,0,MATCH(Index!H$6,Input!$1:$1,0)-1,10000,2),2,0),0)</f>
        <v>0</v>
      </c>
      <c r="I1591">
        <f ca="1">IFERROR(VLOOKUP($B1591,OFFSET(Input!$A$1,0,MATCH(Index!I$6,Input!$1:$1,0)-1,10000,2),2,0),0)</f>
        <v>0</v>
      </c>
      <c r="K1591">
        <f t="shared" ca="1" si="146"/>
        <v>58.195818222453148</v>
      </c>
      <c r="L1591" s="30">
        <f t="shared" ca="1" si="147"/>
        <v>101.65273191135718</v>
      </c>
      <c r="N1591">
        <f t="shared" ca="1" si="148"/>
        <v>7.2679540278713572E-3</v>
      </c>
      <c r="O1591">
        <f t="shared" ca="1" si="149"/>
        <v>-1.5539181549179494E-2</v>
      </c>
      <c r="AE1591">
        <f ca="1">VLOOKUP($B1591,OFFSET(Input!$A$1,0,MATCH(Index!AE$6&amp;" Index",Input!$1:$1,0)-1,10000,2),2,0)</f>
        <v>46.11</v>
      </c>
    </row>
    <row r="1592" spans="2:31" x14ac:dyDescent="0.25">
      <c r="B1592" s="2">
        <v>39833</v>
      </c>
      <c r="C1592">
        <f t="shared" ca="1" si="144"/>
        <v>0</v>
      </c>
      <c r="D1592">
        <f t="shared" ca="1" si="145"/>
        <v>0</v>
      </c>
      <c r="E1592">
        <f ca="1">IF($B1592&lt;VLOOKUP(E$6&amp;" Equity",Param,4,0),"",IFERROR(VLOOKUP($B1592,OFFSET(Input!$A$1,0,MATCH(Index!E$6&amp;" Equity",Input!$1:$1,0)-1,10000,2),2,0),E1591))</f>
        <v>74.69</v>
      </c>
      <c r="F1592" s="33">
        <v>114.28</v>
      </c>
      <c r="H1592">
        <f ca="1">IFERROR(VLOOKUP($B1592,OFFSET(Input!$A$1,0,MATCH(Index!H$6,Input!$1:$1,0)-1,10000,2),2,0),0)</f>
        <v>0</v>
      </c>
      <c r="I1592">
        <f ca="1">IFERROR(VLOOKUP($B1592,OFFSET(Input!$A$1,0,MATCH(Index!I$6,Input!$1:$1,0)-1,10000,2),2,0),0)</f>
        <v>0</v>
      </c>
      <c r="K1592">
        <f t="shared" ca="1" si="146"/>
        <v>57.230357643647466</v>
      </c>
      <c r="L1592" s="30">
        <f t="shared" ca="1" si="147"/>
        <v>101.63494490664829</v>
      </c>
      <c r="N1592">
        <f t="shared" ca="1" si="148"/>
        <v>-1.6729014672806668E-2</v>
      </c>
      <c r="O1592">
        <f t="shared" ca="1" si="149"/>
        <v>-1.7499343819254244E-4</v>
      </c>
      <c r="AE1592">
        <f ca="1">VLOOKUP($B1592,OFFSET(Input!$A$1,0,MATCH(Index!AE$6&amp;" Index",Input!$1:$1,0)-1,10000,2),2,0)</f>
        <v>56.65</v>
      </c>
    </row>
    <row r="1593" spans="2:31" x14ac:dyDescent="0.25">
      <c r="B1593" s="2">
        <v>39834</v>
      </c>
      <c r="C1593">
        <f t="shared" ca="1" si="144"/>
        <v>0</v>
      </c>
      <c r="D1593">
        <f t="shared" ca="1" si="145"/>
        <v>0</v>
      </c>
      <c r="E1593">
        <f ca="1">IF($B1593&lt;VLOOKUP(E$6&amp;" Equity",Param,4,0),"",IFERROR(VLOOKUP($B1593,OFFSET(Input!$A$1,0,MATCH(Index!E$6&amp;" Equity",Input!$1:$1,0)-1,10000,2),2,0),E1592))</f>
        <v>74.7</v>
      </c>
      <c r="F1593" s="33">
        <v>110.67</v>
      </c>
      <c r="H1593">
        <f ca="1">IFERROR(VLOOKUP($B1593,OFFSET(Input!$A$1,0,MATCH(Index!H$6,Input!$1:$1,0)-1,10000,2),2,0),0)</f>
        <v>0</v>
      </c>
      <c r="I1593">
        <f ca="1">IFERROR(VLOOKUP($B1593,OFFSET(Input!$A$1,0,MATCH(Index!I$6,Input!$1:$1,0)-1,10000,2),2,0),0)</f>
        <v>0</v>
      </c>
      <c r="K1593">
        <f t="shared" ca="1" si="146"/>
        <v>57.238020029193549</v>
      </c>
      <c r="L1593" s="30">
        <f t="shared" ca="1" si="147"/>
        <v>98.424390556692032</v>
      </c>
      <c r="N1593">
        <f t="shared" ca="1" si="148"/>
        <v>1.338777697964598E-4</v>
      </c>
      <c r="O1593">
        <f t="shared" ca="1" si="149"/>
        <v>-3.2098777085878383E-2</v>
      </c>
      <c r="AE1593">
        <f ca="1">VLOOKUP($B1593,OFFSET(Input!$A$1,0,MATCH(Index!AE$6&amp;" Index",Input!$1:$1,0)-1,10000,2),2,0)</f>
        <v>46.42</v>
      </c>
    </row>
    <row r="1594" spans="2:31" x14ac:dyDescent="0.25">
      <c r="B1594" s="2">
        <v>39835</v>
      </c>
      <c r="C1594">
        <f t="shared" ca="1" si="144"/>
        <v>0</v>
      </c>
      <c r="D1594">
        <f t="shared" ca="1" si="145"/>
        <v>0</v>
      </c>
      <c r="E1594">
        <f ca="1">IF($B1594&lt;VLOOKUP(E$6&amp;" Equity",Param,4,0),"",IFERROR(VLOOKUP($B1594,OFFSET(Input!$A$1,0,MATCH(Index!E$6&amp;" Equity",Input!$1:$1,0)-1,10000,2),2,0),E1593))</f>
        <v>74.5</v>
      </c>
      <c r="F1594" s="33">
        <v>108.53</v>
      </c>
      <c r="H1594">
        <f ca="1">IFERROR(VLOOKUP($B1594,OFFSET(Input!$A$1,0,MATCH(Index!H$6,Input!$1:$1,0)-1,10000,2),2,0),0)</f>
        <v>0</v>
      </c>
      <c r="I1594">
        <f ca="1">IFERROR(VLOOKUP($B1594,OFFSET(Input!$A$1,0,MATCH(Index!I$6,Input!$1:$1,0)-1,10000,2),2,0),0)</f>
        <v>0</v>
      </c>
      <c r="K1594">
        <f t="shared" ca="1" si="146"/>
        <v>57.084772318272009</v>
      </c>
      <c r="L1594" s="30">
        <f t="shared" ca="1" si="147"/>
        <v>96.52118105283985</v>
      </c>
      <c r="N1594">
        <f t="shared" ca="1" si="148"/>
        <v>-2.6809667532578241E-3</v>
      </c>
      <c r="O1594">
        <f t="shared" ca="1" si="149"/>
        <v>-1.9526167818770344E-2</v>
      </c>
      <c r="AE1594">
        <f ca="1">VLOOKUP($B1594,OFFSET(Input!$A$1,0,MATCH(Index!AE$6&amp;" Index",Input!$1:$1,0)-1,10000,2),2,0)</f>
        <v>47.29</v>
      </c>
    </row>
    <row r="1595" spans="2:31" x14ac:dyDescent="0.25">
      <c r="B1595" s="2">
        <v>39836</v>
      </c>
      <c r="C1595">
        <f t="shared" ca="1" si="144"/>
        <v>0</v>
      </c>
      <c r="D1595">
        <f t="shared" ca="1" si="145"/>
        <v>0</v>
      </c>
      <c r="E1595">
        <f ca="1">IF($B1595&lt;VLOOKUP(E$6&amp;" Equity",Param,4,0),"",IFERROR(VLOOKUP($B1595,OFFSET(Input!$A$1,0,MATCH(Index!E$6&amp;" Equity",Input!$1:$1,0)-1,10000,2),2,0),E1594))</f>
        <v>73.31</v>
      </c>
      <c r="F1595" s="33">
        <v>107.69</v>
      </c>
      <c r="H1595">
        <f ca="1">IFERROR(VLOOKUP($B1595,OFFSET(Input!$A$1,0,MATCH(Index!H$6,Input!$1:$1,0)-1,10000,2),2,0),0)</f>
        <v>0</v>
      </c>
      <c r="I1595">
        <f ca="1">IFERROR(VLOOKUP($B1595,OFFSET(Input!$A$1,0,MATCH(Index!I$6,Input!$1:$1,0)-1,10000,2),2,0),0)</f>
        <v>0</v>
      </c>
      <c r="K1595">
        <f t="shared" ca="1" si="146"/>
        <v>56.17294843828887</v>
      </c>
      <c r="L1595" s="30">
        <f t="shared" ca="1" si="147"/>
        <v>95.774126855066086</v>
      </c>
      <c r="N1595">
        <f t="shared" ca="1" si="148"/>
        <v>-1.610210015001871E-2</v>
      </c>
      <c r="O1595">
        <f t="shared" ca="1" si="149"/>
        <v>-7.7699031171341816E-3</v>
      </c>
      <c r="AE1595">
        <f ca="1">VLOOKUP($B1595,OFFSET(Input!$A$1,0,MATCH(Index!AE$6&amp;" Index",Input!$1:$1,0)-1,10000,2),2,0)</f>
        <v>47.27</v>
      </c>
    </row>
    <row r="1596" spans="2:31" x14ac:dyDescent="0.25">
      <c r="B1596" s="2">
        <v>39839</v>
      </c>
      <c r="C1596">
        <f t="shared" ca="1" si="144"/>
        <v>0</v>
      </c>
      <c r="D1596">
        <f t="shared" ca="1" si="145"/>
        <v>0</v>
      </c>
      <c r="E1596">
        <f ca="1">IF($B1596&lt;VLOOKUP(E$6&amp;" Equity",Param,4,0),"",IFERROR(VLOOKUP($B1596,OFFSET(Input!$A$1,0,MATCH(Index!E$6&amp;" Equity",Input!$1:$1,0)-1,10000,2),2,0),E1595))</f>
        <v>73.55</v>
      </c>
      <c r="F1596" s="33">
        <v>106.75</v>
      </c>
      <c r="H1596">
        <f ca="1">IFERROR(VLOOKUP($B1596,OFFSET(Input!$A$1,0,MATCH(Index!H$6,Input!$1:$1,0)-1,10000,2),2,0),0)</f>
        <v>0</v>
      </c>
      <c r="I1596">
        <f ca="1">IFERROR(VLOOKUP($B1596,OFFSET(Input!$A$1,0,MATCH(Index!I$6,Input!$1:$1,0)-1,10000,2),2,0),0)</f>
        <v>0</v>
      </c>
      <c r="K1596">
        <f t="shared" ca="1" si="146"/>
        <v>56.35684569139471</v>
      </c>
      <c r="L1596" s="30">
        <f t="shared" ca="1" si="147"/>
        <v>94.938137633747843</v>
      </c>
      <c r="N1596">
        <f t="shared" ca="1" si="148"/>
        <v>3.2684218119512776E-3</v>
      </c>
      <c r="O1596">
        <f t="shared" ca="1" si="149"/>
        <v>-8.7670772320555899E-3</v>
      </c>
      <c r="AE1596">
        <f ca="1">VLOOKUP($B1596,OFFSET(Input!$A$1,0,MATCH(Index!AE$6&amp;" Index",Input!$1:$1,0)-1,10000,2),2,0)</f>
        <v>45.69</v>
      </c>
    </row>
    <row r="1597" spans="2:31" x14ac:dyDescent="0.25">
      <c r="B1597" s="2">
        <v>39840</v>
      </c>
      <c r="C1597">
        <f t="shared" ca="1" si="144"/>
        <v>0</v>
      </c>
      <c r="D1597">
        <f t="shared" ca="1" si="145"/>
        <v>0</v>
      </c>
      <c r="E1597">
        <f ca="1">IF($B1597&lt;VLOOKUP(E$6&amp;" Equity",Param,4,0),"",IFERROR(VLOOKUP($B1597,OFFSET(Input!$A$1,0,MATCH(Index!E$6&amp;" Equity",Input!$1:$1,0)-1,10000,2),2,0),E1596))</f>
        <v>74.180000000000007</v>
      </c>
      <c r="F1597" s="33">
        <v>109.25</v>
      </c>
      <c r="H1597">
        <f ca="1">IFERROR(VLOOKUP($B1597,OFFSET(Input!$A$1,0,MATCH(Index!H$6,Input!$1:$1,0)-1,10000,2),2,0),0)</f>
        <v>0</v>
      </c>
      <c r="I1597">
        <f ca="1">IFERROR(VLOOKUP($B1597,OFFSET(Input!$A$1,0,MATCH(Index!I$6,Input!$1:$1,0)-1,10000,2),2,0),0)</f>
        <v>0</v>
      </c>
      <c r="K1597">
        <f t="shared" ca="1" si="146"/>
        <v>56.839575980797562</v>
      </c>
      <c r="L1597" s="30">
        <f t="shared" ca="1" si="147"/>
        <v>97.161513222360213</v>
      </c>
      <c r="N1597">
        <f t="shared" ca="1" si="148"/>
        <v>8.5291250139984572E-3</v>
      </c>
      <c r="O1597">
        <f t="shared" ca="1" si="149"/>
        <v>2.3149181866965622E-2</v>
      </c>
      <c r="AE1597">
        <f ca="1">VLOOKUP($B1597,OFFSET(Input!$A$1,0,MATCH(Index!AE$6&amp;" Index",Input!$1:$1,0)-1,10000,2),2,0)</f>
        <v>42.25</v>
      </c>
    </row>
    <row r="1598" spans="2:31" x14ac:dyDescent="0.25">
      <c r="B1598" s="2">
        <v>39841</v>
      </c>
      <c r="C1598">
        <f t="shared" ca="1" si="144"/>
        <v>0</v>
      </c>
      <c r="D1598">
        <f t="shared" ca="1" si="145"/>
        <v>0</v>
      </c>
      <c r="E1598">
        <f ca="1">IF($B1598&lt;VLOOKUP(E$6&amp;" Equity",Param,4,0),"",IFERROR(VLOOKUP($B1598,OFFSET(Input!$A$1,0,MATCH(Index!E$6&amp;" Equity",Input!$1:$1,0)-1,10000,2),2,0),E1597))</f>
        <v>76.81</v>
      </c>
      <c r="F1598" s="33">
        <v>106.53</v>
      </c>
      <c r="H1598">
        <f ca="1">IFERROR(VLOOKUP($B1598,OFFSET(Input!$A$1,0,MATCH(Index!H$6,Input!$1:$1,0)-1,10000,2),2,0),0)</f>
        <v>0</v>
      </c>
      <c r="I1598">
        <f ca="1">IFERROR(VLOOKUP($B1598,OFFSET(Input!$A$1,0,MATCH(Index!I$6,Input!$1:$1,0)-1,10000,2),2,0),0)</f>
        <v>0</v>
      </c>
      <c r="K1598">
        <f t="shared" ca="1" si="146"/>
        <v>58.854783379415757</v>
      </c>
      <c r="L1598" s="30">
        <f t="shared" ca="1" si="147"/>
        <v>94.742480581949962</v>
      </c>
      <c r="N1598">
        <f t="shared" ca="1" si="148"/>
        <v>3.4840267949145826E-2</v>
      </c>
      <c r="O1598">
        <f t="shared" ca="1" si="149"/>
        <v>-2.5212198352593331E-2</v>
      </c>
      <c r="AE1598">
        <f ca="1">VLOOKUP($B1598,OFFSET(Input!$A$1,0,MATCH(Index!AE$6&amp;" Index",Input!$1:$1,0)-1,10000,2),2,0)</f>
        <v>39.659999999999997</v>
      </c>
    </row>
    <row r="1599" spans="2:31" x14ac:dyDescent="0.25">
      <c r="B1599" s="2">
        <v>39842</v>
      </c>
      <c r="C1599">
        <f t="shared" ca="1" si="144"/>
        <v>0</v>
      </c>
      <c r="D1599">
        <f t="shared" ca="1" si="145"/>
        <v>0</v>
      </c>
      <c r="E1599">
        <f ca="1">IF($B1599&lt;VLOOKUP(E$6&amp;" Equity",Param,4,0),"",IFERROR(VLOOKUP($B1599,OFFSET(Input!$A$1,0,MATCH(Index!E$6&amp;" Equity",Input!$1:$1,0)-1,10000,2),2,0),E1598))</f>
        <v>74.900000000000006</v>
      </c>
      <c r="F1599" s="33">
        <v>104.08</v>
      </c>
      <c r="H1599">
        <f ca="1">IFERROR(VLOOKUP($B1599,OFFSET(Input!$A$1,0,MATCH(Index!H$6,Input!$1:$1,0)-1,10000,2),2,0),0)</f>
        <v>0</v>
      </c>
      <c r="I1599">
        <f ca="1">IFERROR(VLOOKUP($B1599,OFFSET(Input!$A$1,0,MATCH(Index!I$6,Input!$1:$1,0)-1,10000,2),2,0),0)</f>
        <v>0</v>
      </c>
      <c r="K1599">
        <f t="shared" ca="1" si="146"/>
        <v>57.39126774011509</v>
      </c>
      <c r="L1599" s="30">
        <f t="shared" ca="1" si="147"/>
        <v>92.563572505109846</v>
      </c>
      <c r="N1599">
        <f t="shared" ca="1" si="148"/>
        <v>-2.5180949487416757E-2</v>
      </c>
      <c r="O1599">
        <f t="shared" ca="1" si="149"/>
        <v>-2.3266801418856366E-2</v>
      </c>
      <c r="AE1599">
        <f ca="1">VLOOKUP($B1599,OFFSET(Input!$A$1,0,MATCH(Index!AE$6&amp;" Index",Input!$1:$1,0)-1,10000,2),2,0)</f>
        <v>42.63</v>
      </c>
    </row>
    <row r="1600" spans="2:31" x14ac:dyDescent="0.25">
      <c r="B1600" s="2">
        <v>39843</v>
      </c>
      <c r="C1600">
        <f t="shared" ca="1" si="144"/>
        <v>0</v>
      </c>
      <c r="D1600">
        <f t="shared" ca="1" si="145"/>
        <v>0</v>
      </c>
      <c r="E1600">
        <f ca="1">IF($B1600&lt;VLOOKUP(E$6&amp;" Equity",Param,4,0),"",IFERROR(VLOOKUP($B1600,OFFSET(Input!$A$1,0,MATCH(Index!E$6&amp;" Equity",Input!$1:$1,0)-1,10000,2),2,0),E1599))</f>
        <v>75.239999999999995</v>
      </c>
      <c r="F1600" s="33">
        <v>103.75</v>
      </c>
      <c r="H1600">
        <f ca="1">IFERROR(VLOOKUP($B1600,OFFSET(Input!$A$1,0,MATCH(Index!H$6,Input!$1:$1,0)-1,10000,2),2,0),0)</f>
        <v>0</v>
      </c>
      <c r="I1600">
        <f ca="1">IFERROR(VLOOKUP($B1600,OFFSET(Input!$A$1,0,MATCH(Index!I$6,Input!$1:$1,0)-1,10000,2),2,0),0)</f>
        <v>0</v>
      </c>
      <c r="K1600">
        <f t="shared" ca="1" si="146"/>
        <v>57.65178884868169</v>
      </c>
      <c r="L1600" s="30">
        <f t="shared" ca="1" si="147"/>
        <v>92.270086927413018</v>
      </c>
      <c r="N1600">
        <f t="shared" ca="1" si="148"/>
        <v>4.5291139096556767E-3</v>
      </c>
      <c r="O1600">
        <f t="shared" ca="1" si="149"/>
        <v>-3.1756750934421023E-3</v>
      </c>
      <c r="AE1600">
        <f ca="1">VLOOKUP($B1600,OFFSET(Input!$A$1,0,MATCH(Index!AE$6&amp;" Index",Input!$1:$1,0)-1,10000,2),2,0)</f>
        <v>44.84</v>
      </c>
    </row>
    <row r="1601" spans="2:31" x14ac:dyDescent="0.25">
      <c r="B1601" s="2">
        <v>39846</v>
      </c>
      <c r="C1601">
        <f t="shared" ca="1" si="144"/>
        <v>1</v>
      </c>
      <c r="D1601">
        <f t="shared" ca="1" si="145"/>
        <v>0</v>
      </c>
      <c r="E1601">
        <f ca="1">IF($B1601&lt;VLOOKUP(E$6&amp;" Equity",Param,4,0),"",IFERROR(VLOOKUP($B1601,OFFSET(Input!$A$1,0,MATCH(Index!E$6&amp;" Equity",Input!$1:$1,0)-1,10000,2),2,0),E1600))</f>
        <v>72.900000000000006</v>
      </c>
      <c r="F1601" s="33">
        <v>105.39</v>
      </c>
      <c r="H1601">
        <f ca="1">IFERROR(VLOOKUP($B1601,OFFSET(Input!$A$1,0,MATCH(Index!H$6,Input!$1:$1,0)-1,10000,2),2,0),0)</f>
        <v>0.75330900000000001</v>
      </c>
      <c r="I1601">
        <f ca="1">IFERROR(VLOOKUP($B1601,OFFSET(Input!$A$1,0,MATCH(Index!I$6,Input!$1:$1,0)-1,10000,2),2,0),0)</f>
        <v>0.28525</v>
      </c>
      <c r="K1601">
        <f t="shared" ca="1" si="146"/>
        <v>56.436005030232693</v>
      </c>
      <c r="L1601" s="30">
        <f t="shared" ca="1" si="147"/>
        <v>93.982308468203414</v>
      </c>
      <c r="N1601">
        <f t="shared" ca="1" si="148"/>
        <v>-2.131393381655047E-2</v>
      </c>
      <c r="O1601">
        <f t="shared" ca="1" si="149"/>
        <v>1.8386553083274144E-2</v>
      </c>
      <c r="AE1601">
        <f ca="1">VLOOKUP($B1601,OFFSET(Input!$A$1,0,MATCH(Index!AE$6&amp;" Index",Input!$1:$1,0)-1,10000,2),2,0)</f>
        <v>45.52</v>
      </c>
    </row>
    <row r="1602" spans="2:31" x14ac:dyDescent="0.25">
      <c r="B1602" s="2">
        <v>39847</v>
      </c>
      <c r="C1602">
        <f t="shared" ca="1" si="144"/>
        <v>0</v>
      </c>
      <c r="D1602">
        <f t="shared" ca="1" si="145"/>
        <v>1</v>
      </c>
      <c r="E1602">
        <f ca="1">IF($B1602&lt;VLOOKUP(E$6&amp;" Equity",Param,4,0),"",IFERROR(VLOOKUP($B1602,OFFSET(Input!$A$1,0,MATCH(Index!E$6&amp;" Equity",Input!$1:$1,0)-1,10000,2),2,0),E1601))</f>
        <v>73.03</v>
      </c>
      <c r="F1602" s="33">
        <v>102.88</v>
      </c>
      <c r="H1602">
        <f ca="1">IFERROR(VLOOKUP($B1602,OFFSET(Input!$A$1,0,MATCH(Index!H$6,Input!$1:$1,0)-1,10000,2),2,0),0)</f>
        <v>0</v>
      </c>
      <c r="I1602">
        <f ca="1">IFERROR(VLOOKUP($B1602,OFFSET(Input!$A$1,0,MATCH(Index!I$6,Input!$1:$1,0)-1,10000,2),2,0),0)</f>
        <v>0</v>
      </c>
      <c r="K1602">
        <f t="shared" ca="1" si="146"/>
        <v>56.536645368421034</v>
      </c>
      <c r="L1602" s="30">
        <f t="shared" ca="1" si="147"/>
        <v>91.743997487510825</v>
      </c>
      <c r="N1602">
        <f t="shared" ca="1" si="148"/>
        <v>1.7816766174059159E-3</v>
      </c>
      <c r="O1602">
        <f t="shared" ca="1" si="149"/>
        <v>-2.4104494456536202E-2</v>
      </c>
      <c r="AE1602">
        <f ca="1">VLOOKUP($B1602,OFFSET(Input!$A$1,0,MATCH(Index!AE$6&amp;" Index",Input!$1:$1,0)-1,10000,2),2,0)</f>
        <v>43.06</v>
      </c>
    </row>
    <row r="1603" spans="2:31" x14ac:dyDescent="0.25">
      <c r="B1603" s="2">
        <v>39848</v>
      </c>
      <c r="C1603">
        <f t="shared" ca="1" si="144"/>
        <v>0</v>
      </c>
      <c r="D1603">
        <f t="shared" ca="1" si="145"/>
        <v>2</v>
      </c>
      <c r="E1603">
        <f ca="1">IF($B1603&lt;VLOOKUP(E$6&amp;" Equity",Param,4,0),"",IFERROR(VLOOKUP($B1603,OFFSET(Input!$A$1,0,MATCH(Index!E$6&amp;" Equity",Input!$1:$1,0)-1,10000,2),2,0),E1602))</f>
        <v>72.97</v>
      </c>
      <c r="F1603" s="33">
        <v>102.61</v>
      </c>
      <c r="H1603">
        <f ca="1">IFERROR(VLOOKUP($B1603,OFFSET(Input!$A$1,0,MATCH(Index!H$6,Input!$1:$1,0)-1,10000,2),2,0),0)</f>
        <v>0</v>
      </c>
      <c r="I1603">
        <f ca="1">IFERROR(VLOOKUP($B1603,OFFSET(Input!$A$1,0,MATCH(Index!I$6,Input!$1:$1,0)-1,10000,2),2,0),0)</f>
        <v>0</v>
      </c>
      <c r="K1603">
        <f t="shared" ca="1" si="146"/>
        <v>56.490195981564874</v>
      </c>
      <c r="L1603" s="30">
        <f t="shared" ca="1" si="147"/>
        <v>91.503222999547887</v>
      </c>
      <c r="N1603">
        <f t="shared" ca="1" si="148"/>
        <v>-8.2191785448968411E-4</v>
      </c>
      <c r="O1603">
        <f t="shared" ca="1" si="149"/>
        <v>-2.6278666151913297E-3</v>
      </c>
      <c r="AE1603">
        <f ca="1">VLOOKUP($B1603,OFFSET(Input!$A$1,0,MATCH(Index!AE$6&amp;" Index",Input!$1:$1,0)-1,10000,2),2,0)</f>
        <v>43.85</v>
      </c>
    </row>
    <row r="1604" spans="2:31" x14ac:dyDescent="0.25">
      <c r="B1604" s="2">
        <v>39849</v>
      </c>
      <c r="C1604">
        <f t="shared" ca="1" si="144"/>
        <v>0</v>
      </c>
      <c r="D1604">
        <f t="shared" ca="1" si="145"/>
        <v>3</v>
      </c>
      <c r="E1604">
        <f ca="1">IF($B1604&lt;VLOOKUP(E$6&amp;" Equity",Param,4,0),"",IFERROR(VLOOKUP($B1604,OFFSET(Input!$A$1,0,MATCH(Index!E$6&amp;" Equity",Input!$1:$1,0)-1,10000,2),2,0),E1603))</f>
        <v>72.37</v>
      </c>
      <c r="F1604" s="33">
        <v>102.61</v>
      </c>
      <c r="H1604">
        <f ca="1">IFERROR(VLOOKUP($B1604,OFFSET(Input!$A$1,0,MATCH(Index!H$6,Input!$1:$1,0)-1,10000,2),2,0),0)</f>
        <v>0</v>
      </c>
      <c r="I1604">
        <f ca="1">IFERROR(VLOOKUP($B1604,OFFSET(Input!$A$1,0,MATCH(Index!I$6,Input!$1:$1,0)-1,10000,2),2,0),0)</f>
        <v>0</v>
      </c>
      <c r="K1604">
        <f t="shared" ca="1" si="146"/>
        <v>56.025702113003291</v>
      </c>
      <c r="L1604" s="30">
        <f t="shared" ca="1" si="147"/>
        <v>91.503222999547887</v>
      </c>
      <c r="N1604">
        <f t="shared" ca="1" si="148"/>
        <v>-8.2565488994923147E-3</v>
      </c>
      <c r="O1604">
        <f t="shared" ca="1" si="149"/>
        <v>0</v>
      </c>
      <c r="AE1604">
        <f ca="1">VLOOKUP($B1604,OFFSET(Input!$A$1,0,MATCH(Index!AE$6&amp;" Index",Input!$1:$1,0)-1,10000,2),2,0)</f>
        <v>43.73</v>
      </c>
    </row>
    <row r="1605" spans="2:31" x14ac:dyDescent="0.25">
      <c r="B1605" s="2">
        <v>39850</v>
      </c>
      <c r="C1605">
        <f t="shared" ca="1" si="144"/>
        <v>0</v>
      </c>
      <c r="D1605">
        <f t="shared" ca="1" si="145"/>
        <v>4</v>
      </c>
      <c r="E1605">
        <f ca="1">IF($B1605&lt;VLOOKUP(E$6&amp;" Equity",Param,4,0),"",IFERROR(VLOOKUP($B1605,OFFSET(Input!$A$1,0,MATCH(Index!E$6&amp;" Equity",Input!$1:$1,0)-1,10000,2),2,0),E1604))</f>
        <v>73.83</v>
      </c>
      <c r="F1605" s="33">
        <v>102.29</v>
      </c>
      <c r="H1605">
        <f ca="1">IFERROR(VLOOKUP($B1605,OFFSET(Input!$A$1,0,MATCH(Index!H$6,Input!$1:$1,0)-1,10000,2),2,0),0)</f>
        <v>0</v>
      </c>
      <c r="I1605">
        <f ca="1">IFERROR(VLOOKUP($B1605,OFFSET(Input!$A$1,0,MATCH(Index!I$6,Input!$1:$1,0)-1,10000,2),2,0),0)</f>
        <v>0</v>
      </c>
      <c r="K1605">
        <f t="shared" ca="1" si="146"/>
        <v>57.155970526503147</v>
      </c>
      <c r="L1605" s="30">
        <f t="shared" ca="1" si="147"/>
        <v>91.217860643443657</v>
      </c>
      <c r="N1605">
        <f t="shared" ca="1" si="148"/>
        <v>1.9973304193037864E-2</v>
      </c>
      <c r="O1605">
        <f t="shared" ca="1" si="149"/>
        <v>-3.1234774052016773E-3</v>
      </c>
      <c r="AE1605">
        <f ca="1">VLOOKUP($B1605,OFFSET(Input!$A$1,0,MATCH(Index!AE$6&amp;" Index",Input!$1:$1,0)-1,10000,2),2,0)</f>
        <v>43.37</v>
      </c>
    </row>
    <row r="1606" spans="2:31" x14ac:dyDescent="0.25">
      <c r="B1606" s="2">
        <v>39853</v>
      </c>
      <c r="C1606">
        <f t="shared" ca="1" si="144"/>
        <v>0</v>
      </c>
      <c r="D1606">
        <f t="shared" ca="1" si="145"/>
        <v>5</v>
      </c>
      <c r="E1606">
        <f ca="1">IF($B1606&lt;VLOOKUP(E$6&amp;" Equity",Param,4,0),"",IFERROR(VLOOKUP($B1606,OFFSET(Input!$A$1,0,MATCH(Index!E$6&amp;" Equity",Input!$1:$1,0)-1,10000,2),2,0),E1605))</f>
        <v>74.400000000000006</v>
      </c>
      <c r="F1606" s="33">
        <v>102.62</v>
      </c>
      <c r="H1606">
        <f ca="1">IFERROR(VLOOKUP($B1606,OFFSET(Input!$A$1,0,MATCH(Index!H$6,Input!$1:$1,0)-1,10000,2),2,0),0)</f>
        <v>0</v>
      </c>
      <c r="I1606">
        <f ca="1">IFERROR(VLOOKUP($B1606,OFFSET(Input!$A$1,0,MATCH(Index!I$6,Input!$1:$1,0)-1,10000,2),2,0),0)</f>
        <v>0</v>
      </c>
      <c r="K1606">
        <f t="shared" ca="1" si="146"/>
        <v>57.59723970163666</v>
      </c>
      <c r="L1606" s="30">
        <f t="shared" ca="1" si="147"/>
        <v>91.512140573176154</v>
      </c>
      <c r="N1606">
        <f t="shared" ca="1" si="148"/>
        <v>7.6907887679721438E-3</v>
      </c>
      <c r="O1606">
        <f t="shared" ca="1" si="149"/>
        <v>3.2209290449027742E-3</v>
      </c>
      <c r="AE1606">
        <f ca="1">VLOOKUP($B1606,OFFSET(Input!$A$1,0,MATCH(Index!AE$6&amp;" Index",Input!$1:$1,0)-1,10000,2),2,0)</f>
        <v>43.64</v>
      </c>
    </row>
    <row r="1607" spans="2:31" x14ac:dyDescent="0.25">
      <c r="B1607" s="2">
        <v>39854</v>
      </c>
      <c r="C1607">
        <f t="shared" ref="C1607:C1670" ca="1" si="150">IF(MONTH(B1607)&lt;&gt;MONTH(B1606),1,0)</f>
        <v>0</v>
      </c>
      <c r="D1607">
        <f t="shared" ref="D1607:D1670" ca="1" si="151">IF(D1606=5,0,IF(D1606&lt;&gt;0,D1606+1,IF(C1606=1,1,0)))</f>
        <v>0</v>
      </c>
      <c r="E1607">
        <f ca="1">IF($B1607&lt;VLOOKUP(E$6&amp;" Equity",Param,4,0),"",IFERROR(VLOOKUP($B1607,OFFSET(Input!$A$1,0,MATCH(Index!E$6&amp;" Equity",Input!$1:$1,0)-1,10000,2),2,0),E1606))</f>
        <v>73.849999999999994</v>
      </c>
      <c r="F1607" s="33">
        <v>104.73</v>
      </c>
      <c r="H1607">
        <f ca="1">IFERROR(VLOOKUP($B1607,OFFSET(Input!$A$1,0,MATCH(Index!H$6,Input!$1:$1,0)-1,10000,2),2,0),0)</f>
        <v>0</v>
      </c>
      <c r="I1607">
        <f ca="1">IFERROR(VLOOKUP($B1607,OFFSET(Input!$A$1,0,MATCH(Index!I$6,Input!$1:$1,0)-1,10000,2),2,0),0)</f>
        <v>0</v>
      </c>
      <c r="K1607">
        <f t="shared" ref="K1607:K1670" ca="1" si="152">IF($B1607&lt;=L_date,IF($B1607=L_date,1,K1608/((E1608+H1608)/E1607)),K1606*((E1607+H1607)/E1606))</f>
        <v>57.171453655455196</v>
      </c>
      <c r="L1607" s="30">
        <f t="shared" ref="L1607:L1670" ca="1" si="153">IF($B1607&lt;=L_date,IF($B1607=L_date,1,L1608/((F1608+I1608)/F1607)),L1606*((F1607+I1607)/F1606))</f>
        <v>93.393748608738449</v>
      </c>
      <c r="N1607">
        <f t="shared" ca="1" si="148"/>
        <v>-7.419932861657535E-3</v>
      </c>
      <c r="O1607">
        <f t="shared" ca="1" si="149"/>
        <v>2.0352764271235647E-2</v>
      </c>
      <c r="AE1607">
        <f ca="1">VLOOKUP($B1607,OFFSET(Input!$A$1,0,MATCH(Index!AE$6&amp;" Index",Input!$1:$1,0)-1,10000,2),2,0)</f>
        <v>46.67</v>
      </c>
    </row>
    <row r="1608" spans="2:31" x14ac:dyDescent="0.25">
      <c r="B1608" s="2">
        <v>39855</v>
      </c>
      <c r="C1608">
        <f t="shared" ca="1" si="150"/>
        <v>0</v>
      </c>
      <c r="D1608">
        <f t="shared" ca="1" si="151"/>
        <v>0</v>
      </c>
      <c r="E1608">
        <f ca="1">IF($B1608&lt;VLOOKUP(E$6&amp;" Equity",Param,4,0),"",IFERROR(VLOOKUP($B1608,OFFSET(Input!$A$1,0,MATCH(Index!E$6&amp;" Equity",Input!$1:$1,0)-1,10000,2),2,0),E1607))</f>
        <v>73.75</v>
      </c>
      <c r="F1608" s="33">
        <v>106.21</v>
      </c>
      <c r="H1608">
        <f ca="1">IFERROR(VLOOKUP($B1608,OFFSET(Input!$A$1,0,MATCH(Index!H$6,Input!$1:$1,0)-1,10000,2),2,0),0)</f>
        <v>0</v>
      </c>
      <c r="I1608">
        <f ca="1">IFERROR(VLOOKUP($B1608,OFFSET(Input!$A$1,0,MATCH(Index!I$6,Input!$1:$1,0)-1,10000,2),2,0),0)</f>
        <v>0</v>
      </c>
      <c r="K1608">
        <f t="shared" ca="1" si="152"/>
        <v>57.094038010694938</v>
      </c>
      <c r="L1608" s="30">
        <f t="shared" ca="1" si="153"/>
        <v>94.713549505720522</v>
      </c>
      <c r="N1608">
        <f t="shared" ref="N1608:N1671" ca="1" si="154">LN(K1608/K1607)</f>
        <v>-1.3550137574595356E-3</v>
      </c>
      <c r="O1608">
        <f t="shared" ref="O1608:O1671" ca="1" si="155">LN(L1608/L1607)</f>
        <v>1.4032656548393904E-2</v>
      </c>
      <c r="AE1608">
        <f ca="1">VLOOKUP($B1608,OFFSET(Input!$A$1,0,MATCH(Index!AE$6&amp;" Index",Input!$1:$1,0)-1,10000,2),2,0)</f>
        <v>44.53</v>
      </c>
    </row>
    <row r="1609" spans="2:31" x14ac:dyDescent="0.25">
      <c r="B1609" s="2">
        <v>39856</v>
      </c>
      <c r="C1609">
        <f t="shared" ca="1" si="150"/>
        <v>0</v>
      </c>
      <c r="D1609">
        <f t="shared" ca="1" si="151"/>
        <v>0</v>
      </c>
      <c r="E1609">
        <f ca="1">IF($B1609&lt;VLOOKUP(E$6&amp;" Equity",Param,4,0),"",IFERROR(VLOOKUP($B1609,OFFSET(Input!$A$1,0,MATCH(Index!E$6&amp;" Equity",Input!$1:$1,0)-1,10000,2),2,0),E1608))</f>
        <v>73.510000000000005</v>
      </c>
      <c r="F1609" s="33">
        <v>105.21</v>
      </c>
      <c r="H1609">
        <f ca="1">IFERROR(VLOOKUP($B1609,OFFSET(Input!$A$1,0,MATCH(Index!H$6,Input!$1:$1,0)-1,10000,2),2,0),0)</f>
        <v>0</v>
      </c>
      <c r="I1609">
        <f ca="1">IFERROR(VLOOKUP($B1609,OFFSET(Input!$A$1,0,MATCH(Index!I$6,Input!$1:$1,0)-1,10000,2),2,0),0)</f>
        <v>0</v>
      </c>
      <c r="K1609">
        <f t="shared" ca="1" si="152"/>
        <v>56.908240463270303</v>
      </c>
      <c r="L1609" s="30">
        <f t="shared" ca="1" si="153"/>
        <v>93.821792142894793</v>
      </c>
      <c r="N1609">
        <f t="shared" ca="1" si="154"/>
        <v>-3.2595438339329125E-3</v>
      </c>
      <c r="O1609">
        <f t="shared" ca="1" si="155"/>
        <v>-9.4599135132517869E-3</v>
      </c>
      <c r="AE1609">
        <f ca="1">VLOOKUP($B1609,OFFSET(Input!$A$1,0,MATCH(Index!AE$6&amp;" Index",Input!$1:$1,0)-1,10000,2),2,0)</f>
        <v>41.25</v>
      </c>
    </row>
    <row r="1610" spans="2:31" x14ac:dyDescent="0.25">
      <c r="B1610" s="2">
        <v>39857</v>
      </c>
      <c r="C1610">
        <f t="shared" ca="1" si="150"/>
        <v>0</v>
      </c>
      <c r="D1610">
        <f t="shared" ca="1" si="151"/>
        <v>0</v>
      </c>
      <c r="E1610">
        <f ca="1">IF($B1610&lt;VLOOKUP(E$6&amp;" Equity",Param,4,0),"",IFERROR(VLOOKUP($B1610,OFFSET(Input!$A$1,0,MATCH(Index!E$6&amp;" Equity",Input!$1:$1,0)-1,10000,2),2,0),E1609))</f>
        <v>73.8</v>
      </c>
      <c r="F1610" s="33">
        <v>102.41</v>
      </c>
      <c r="H1610">
        <f ca="1">IFERROR(VLOOKUP($B1610,OFFSET(Input!$A$1,0,MATCH(Index!H$6,Input!$1:$1,0)-1,10000,2),2,0),0)</f>
        <v>0</v>
      </c>
      <c r="I1610">
        <f ca="1">IFERROR(VLOOKUP($B1610,OFFSET(Input!$A$1,0,MATCH(Index!I$6,Input!$1:$1,0)-1,10000,2),2,0),0)</f>
        <v>0</v>
      </c>
      <c r="K1610">
        <f t="shared" ca="1" si="152"/>
        <v>57.132745833075056</v>
      </c>
      <c r="L1610" s="30">
        <f t="shared" ca="1" si="153"/>
        <v>91.324871526982761</v>
      </c>
      <c r="N1610">
        <f t="shared" ca="1" si="154"/>
        <v>3.9372802204303628E-3</v>
      </c>
      <c r="O1610">
        <f t="shared" ca="1" si="155"/>
        <v>-2.6973988732850104E-2</v>
      </c>
      <c r="AE1610">
        <f ca="1">VLOOKUP($B1610,OFFSET(Input!$A$1,0,MATCH(Index!AE$6&amp;" Index",Input!$1:$1,0)-1,10000,2),2,0)</f>
        <v>42.93</v>
      </c>
    </row>
    <row r="1611" spans="2:31" x14ac:dyDescent="0.25">
      <c r="B1611" s="2">
        <v>39861</v>
      </c>
      <c r="C1611">
        <f t="shared" ca="1" si="150"/>
        <v>0</v>
      </c>
      <c r="D1611">
        <f t="shared" ca="1" si="151"/>
        <v>0</v>
      </c>
      <c r="E1611">
        <f ca="1">IF($B1611&lt;VLOOKUP(E$6&amp;" Equity",Param,4,0),"",IFERROR(VLOOKUP($B1611,OFFSET(Input!$A$1,0,MATCH(Index!E$6&amp;" Equity",Input!$1:$1,0)-1,10000,2),2,0),E1610))</f>
        <v>71.92</v>
      </c>
      <c r="F1611" s="33">
        <v>105.6</v>
      </c>
      <c r="H1611">
        <f ca="1">IFERROR(VLOOKUP($B1611,OFFSET(Input!$A$1,0,MATCH(Index!H$6,Input!$1:$1,0)-1,10000,2),2,0),0)</f>
        <v>0</v>
      </c>
      <c r="I1611">
        <f ca="1">IFERROR(VLOOKUP($B1611,OFFSET(Input!$A$1,0,MATCH(Index!I$6,Input!$1:$1,0)-1,10000,2),2,0),0)</f>
        <v>0</v>
      </c>
      <c r="K1611">
        <f t="shared" ca="1" si="152"/>
        <v>55.677331711582092</v>
      </c>
      <c r="L1611" s="30">
        <f t="shared" ca="1" si="153"/>
        <v>94.169577514396835</v>
      </c>
      <c r="N1611">
        <f t="shared" ca="1" si="154"/>
        <v>-2.5804341443061939E-2</v>
      </c>
      <c r="O1611">
        <f t="shared" ca="1" si="155"/>
        <v>3.067400718481492E-2</v>
      </c>
      <c r="AE1611">
        <f ca="1">VLOOKUP($B1611,OFFSET(Input!$A$1,0,MATCH(Index!AE$6&amp;" Index",Input!$1:$1,0)-1,10000,2),2,0)</f>
        <v>48.66</v>
      </c>
    </row>
    <row r="1612" spans="2:31" x14ac:dyDescent="0.25">
      <c r="B1612" s="2">
        <v>39862</v>
      </c>
      <c r="C1612">
        <f t="shared" ca="1" si="150"/>
        <v>0</v>
      </c>
      <c r="D1612">
        <f t="shared" ca="1" si="151"/>
        <v>0</v>
      </c>
      <c r="E1612">
        <f ca="1">IF($B1612&lt;VLOOKUP(E$6&amp;" Equity",Param,4,0),"",IFERROR(VLOOKUP($B1612,OFFSET(Input!$A$1,0,MATCH(Index!E$6&amp;" Equity",Input!$1:$1,0)-1,10000,2),2,0),E1611))</f>
        <v>71.489999999999995</v>
      </c>
      <c r="F1612" s="33">
        <v>104.7</v>
      </c>
      <c r="H1612">
        <f ca="1">IFERROR(VLOOKUP($B1612,OFFSET(Input!$A$1,0,MATCH(Index!H$6,Input!$1:$1,0)-1,10000,2),2,0),0)</f>
        <v>0</v>
      </c>
      <c r="I1612">
        <f ca="1">IFERROR(VLOOKUP($B1612,OFFSET(Input!$A$1,0,MATCH(Index!I$6,Input!$1:$1,0)-1,10000,2),2,0),0)</f>
        <v>0</v>
      </c>
      <c r="K1612">
        <f t="shared" ca="1" si="152"/>
        <v>55.344444439112948</v>
      </c>
      <c r="L1612" s="30">
        <f t="shared" ca="1" si="153"/>
        <v>93.36699588785369</v>
      </c>
      <c r="N1612">
        <f t="shared" ca="1" si="154"/>
        <v>-5.9968103846044975E-3</v>
      </c>
      <c r="O1612">
        <f t="shared" ca="1" si="155"/>
        <v>-8.5592533956698365E-3</v>
      </c>
      <c r="AE1612">
        <f ca="1">VLOOKUP($B1612,OFFSET(Input!$A$1,0,MATCH(Index!AE$6&amp;" Index",Input!$1:$1,0)-1,10000,2),2,0)</f>
        <v>48.46</v>
      </c>
    </row>
    <row r="1613" spans="2:31" x14ac:dyDescent="0.25">
      <c r="B1613" s="2">
        <v>39863</v>
      </c>
      <c r="C1613">
        <f t="shared" ca="1" si="150"/>
        <v>0</v>
      </c>
      <c r="D1613">
        <f t="shared" ca="1" si="151"/>
        <v>0</v>
      </c>
      <c r="E1613">
        <f ca="1">IF($B1613&lt;VLOOKUP(E$6&amp;" Equity",Param,4,0),"",IFERROR(VLOOKUP($B1613,OFFSET(Input!$A$1,0,MATCH(Index!E$6&amp;" Equity",Input!$1:$1,0)-1,10000,2),2,0),E1612))</f>
        <v>71.849999999999994</v>
      </c>
      <c r="F1613" s="33">
        <v>102.91</v>
      </c>
      <c r="H1613">
        <f ca="1">IFERROR(VLOOKUP($B1613,OFFSET(Input!$A$1,0,MATCH(Index!H$6,Input!$1:$1,0)-1,10000,2),2,0),0)</f>
        <v>0</v>
      </c>
      <c r="I1613">
        <f ca="1">IFERROR(VLOOKUP($B1613,OFFSET(Input!$A$1,0,MATCH(Index!I$6,Input!$1:$1,0)-1,10000,2),2,0),0)</f>
        <v>0</v>
      </c>
      <c r="K1613">
        <f t="shared" ca="1" si="152"/>
        <v>55.623140760249896</v>
      </c>
      <c r="L1613" s="30">
        <f t="shared" ca="1" si="153"/>
        <v>91.770750208395626</v>
      </c>
      <c r="N1613">
        <f t="shared" ca="1" si="154"/>
        <v>5.0230327462733862E-3</v>
      </c>
      <c r="O1613">
        <f t="shared" ca="1" si="155"/>
        <v>-1.7244298028491024E-2</v>
      </c>
      <c r="AE1613">
        <f ca="1">VLOOKUP($B1613,OFFSET(Input!$A$1,0,MATCH(Index!AE$6&amp;" Index",Input!$1:$1,0)-1,10000,2),2,0)</f>
        <v>47.08</v>
      </c>
    </row>
    <row r="1614" spans="2:31" x14ac:dyDescent="0.25">
      <c r="B1614" s="2">
        <v>39864</v>
      </c>
      <c r="C1614">
        <f t="shared" ca="1" si="150"/>
        <v>0</v>
      </c>
      <c r="D1614">
        <f t="shared" ca="1" si="151"/>
        <v>0</v>
      </c>
      <c r="E1614">
        <f ca="1">IF($B1614&lt;VLOOKUP(E$6&amp;" Equity",Param,4,0),"",IFERROR(VLOOKUP($B1614,OFFSET(Input!$A$1,0,MATCH(Index!E$6&amp;" Equity",Input!$1:$1,0)-1,10000,2),2,0),E1613))</f>
        <v>70.790000000000006</v>
      </c>
      <c r="F1614" s="33">
        <v>103.92</v>
      </c>
      <c r="H1614">
        <f ca="1">IFERROR(VLOOKUP($B1614,OFFSET(Input!$A$1,0,MATCH(Index!H$6,Input!$1:$1,0)-1,10000,2),2,0),0)</f>
        <v>0</v>
      </c>
      <c r="I1614">
        <f ca="1">IFERROR(VLOOKUP($B1614,OFFSET(Input!$A$1,0,MATCH(Index!I$6,Input!$1:$1,0)-1,10000,2),2,0),0)</f>
        <v>0</v>
      </c>
      <c r="K1614">
        <f t="shared" ca="1" si="152"/>
        <v>54.802534925791107</v>
      </c>
      <c r="L1614" s="30">
        <f t="shared" ca="1" si="153"/>
        <v>92.671425144849621</v>
      </c>
      <c r="N1614">
        <f t="shared" ca="1" si="154"/>
        <v>-1.486286473893586E-2</v>
      </c>
      <c r="O1614">
        <f t="shared" ca="1" si="155"/>
        <v>9.7665525143438431E-3</v>
      </c>
      <c r="AE1614">
        <f ca="1">VLOOKUP($B1614,OFFSET(Input!$A$1,0,MATCH(Index!AE$6&amp;" Index",Input!$1:$1,0)-1,10000,2),2,0)</f>
        <v>49.3</v>
      </c>
    </row>
    <row r="1615" spans="2:31" x14ac:dyDescent="0.25">
      <c r="B1615" s="2">
        <v>39867</v>
      </c>
      <c r="C1615">
        <f t="shared" ca="1" si="150"/>
        <v>0</v>
      </c>
      <c r="D1615">
        <f t="shared" ca="1" si="151"/>
        <v>0</v>
      </c>
      <c r="E1615">
        <f ca="1">IF($B1615&lt;VLOOKUP(E$6&amp;" Equity",Param,4,0),"",IFERROR(VLOOKUP($B1615,OFFSET(Input!$A$1,0,MATCH(Index!E$6&amp;" Equity",Input!$1:$1,0)-1,10000,2),2,0),E1614))</f>
        <v>69.02</v>
      </c>
      <c r="F1615" s="33">
        <v>104.88</v>
      </c>
      <c r="H1615">
        <f ca="1">IFERROR(VLOOKUP($B1615,OFFSET(Input!$A$1,0,MATCH(Index!H$6,Input!$1:$1,0)-1,10000,2),2,0),0)</f>
        <v>0</v>
      </c>
      <c r="I1615">
        <f ca="1">IFERROR(VLOOKUP($B1615,OFFSET(Input!$A$1,0,MATCH(Index!I$6,Input!$1:$1,0)-1,10000,2),2,0),0)</f>
        <v>0</v>
      </c>
      <c r="K1615">
        <f t="shared" ca="1" si="152"/>
        <v>53.432278013534422</v>
      </c>
      <c r="L1615" s="30">
        <f t="shared" ca="1" si="153"/>
        <v>93.527512213162311</v>
      </c>
      <c r="N1615">
        <f t="shared" ca="1" si="154"/>
        <v>-2.5321430116240658E-2</v>
      </c>
      <c r="O1615">
        <f t="shared" ca="1" si="155"/>
        <v>9.1954670931001757E-3</v>
      </c>
      <c r="AE1615">
        <f ca="1">VLOOKUP($B1615,OFFSET(Input!$A$1,0,MATCH(Index!AE$6&amp;" Index",Input!$1:$1,0)-1,10000,2),2,0)</f>
        <v>52.62</v>
      </c>
    </row>
    <row r="1616" spans="2:31" x14ac:dyDescent="0.25">
      <c r="B1616" s="2">
        <v>39868</v>
      </c>
      <c r="C1616">
        <f t="shared" ca="1" si="150"/>
        <v>0</v>
      </c>
      <c r="D1616">
        <f t="shared" ca="1" si="151"/>
        <v>0</v>
      </c>
      <c r="E1616">
        <f ca="1">IF($B1616&lt;VLOOKUP(E$6&amp;" Equity",Param,4,0),"",IFERROR(VLOOKUP($B1616,OFFSET(Input!$A$1,0,MATCH(Index!E$6&amp;" Equity",Input!$1:$1,0)-1,10000,2),2,0),E1615))</f>
        <v>70</v>
      </c>
      <c r="F1616" s="33">
        <v>104.77</v>
      </c>
      <c r="H1616">
        <f ca="1">IFERROR(VLOOKUP($B1616,OFFSET(Input!$A$1,0,MATCH(Index!H$6,Input!$1:$1,0)-1,10000,2),2,0),0)</f>
        <v>0</v>
      </c>
      <c r="I1616">
        <f ca="1">IFERROR(VLOOKUP($B1616,OFFSET(Input!$A$1,0,MATCH(Index!I$6,Input!$1:$1,0)-1,10000,2),2,0),0)</f>
        <v>0</v>
      </c>
      <c r="K1616">
        <f t="shared" ca="1" si="152"/>
        <v>54.190951332185016</v>
      </c>
      <c r="L1616" s="30">
        <f t="shared" ca="1" si="153"/>
        <v>93.429418903251474</v>
      </c>
      <c r="N1616">
        <f t="shared" ca="1" si="154"/>
        <v>1.4098924379501675E-2</v>
      </c>
      <c r="O1616">
        <f t="shared" ca="1" si="155"/>
        <v>-1.0493680905709704E-3</v>
      </c>
      <c r="AE1616">
        <f ca="1">VLOOKUP($B1616,OFFSET(Input!$A$1,0,MATCH(Index!AE$6&amp;" Index",Input!$1:$1,0)-1,10000,2),2,0)</f>
        <v>45.49</v>
      </c>
    </row>
    <row r="1617" spans="2:31" x14ac:dyDescent="0.25">
      <c r="B1617" s="2">
        <v>39869</v>
      </c>
      <c r="C1617">
        <f t="shared" ca="1" si="150"/>
        <v>0</v>
      </c>
      <c r="D1617">
        <f t="shared" ca="1" si="151"/>
        <v>0</v>
      </c>
      <c r="E1617">
        <f ca="1">IF($B1617&lt;VLOOKUP(E$6&amp;" Equity",Param,4,0),"",IFERROR(VLOOKUP($B1617,OFFSET(Input!$A$1,0,MATCH(Index!E$6&amp;" Equity",Input!$1:$1,0)-1,10000,2),2,0),E1616))</f>
        <v>69.66</v>
      </c>
      <c r="F1617" s="33">
        <v>103.55</v>
      </c>
      <c r="H1617">
        <f ca="1">IFERROR(VLOOKUP($B1617,OFFSET(Input!$A$1,0,MATCH(Index!H$6,Input!$1:$1,0)-1,10000,2),2,0),0)</f>
        <v>0</v>
      </c>
      <c r="I1617">
        <f ca="1">IFERROR(VLOOKUP($B1617,OFFSET(Input!$A$1,0,MATCH(Index!I$6,Input!$1:$1,0)-1,10000,2),2,0),0)</f>
        <v>0</v>
      </c>
      <c r="K1617">
        <f t="shared" ca="1" si="152"/>
        <v>53.927738140000116</v>
      </c>
      <c r="L1617" s="30">
        <f t="shared" ca="1" si="153"/>
        <v>92.341474920604085</v>
      </c>
      <c r="N1617">
        <f t="shared" ca="1" si="154"/>
        <v>-4.8689771115038947E-3</v>
      </c>
      <c r="O1617">
        <f t="shared" ca="1" si="155"/>
        <v>-1.1712883523280381E-2</v>
      </c>
      <c r="AE1617">
        <f ca="1">VLOOKUP($B1617,OFFSET(Input!$A$1,0,MATCH(Index!AE$6&amp;" Index",Input!$1:$1,0)-1,10000,2),2,0)</f>
        <v>44.67</v>
      </c>
    </row>
    <row r="1618" spans="2:31" x14ac:dyDescent="0.25">
      <c r="B1618" s="2">
        <v>39870</v>
      </c>
      <c r="C1618">
        <f t="shared" ca="1" si="150"/>
        <v>0</v>
      </c>
      <c r="D1618">
        <f t="shared" ca="1" si="151"/>
        <v>0</v>
      </c>
      <c r="E1618">
        <f ca="1">IF($B1618&lt;VLOOKUP(E$6&amp;" Equity",Param,4,0),"",IFERROR(VLOOKUP($B1618,OFFSET(Input!$A$1,0,MATCH(Index!E$6&amp;" Equity",Input!$1:$1,0)-1,10000,2),2,0),E1617))</f>
        <v>68.28</v>
      </c>
      <c r="F1618" s="33">
        <v>102.47</v>
      </c>
      <c r="H1618">
        <f ca="1">IFERROR(VLOOKUP($B1618,OFFSET(Input!$A$1,0,MATCH(Index!H$6,Input!$1:$1,0)-1,10000,2),2,0),0)</f>
        <v>0</v>
      </c>
      <c r="I1618">
        <f ca="1">IFERROR(VLOOKUP($B1618,OFFSET(Input!$A$1,0,MATCH(Index!I$6,Input!$1:$1,0)-1,10000,2),2,0),0)</f>
        <v>0</v>
      </c>
      <c r="K1618">
        <f t="shared" ca="1" si="152"/>
        <v>52.859402242308477</v>
      </c>
      <c r="L1618" s="30">
        <f t="shared" ca="1" si="153"/>
        <v>91.378376968752306</v>
      </c>
      <c r="N1618">
        <f t="shared" ca="1" si="154"/>
        <v>-2.0009367011615164E-2</v>
      </c>
      <c r="O1618">
        <f t="shared" ca="1" si="155"/>
        <v>-1.0484515029966507E-2</v>
      </c>
      <c r="AE1618">
        <f ca="1">VLOOKUP($B1618,OFFSET(Input!$A$1,0,MATCH(Index!AE$6&amp;" Index",Input!$1:$1,0)-1,10000,2),2,0)</f>
        <v>44.66</v>
      </c>
    </row>
    <row r="1619" spans="2:31" x14ac:dyDescent="0.25">
      <c r="B1619" s="2">
        <v>39871</v>
      </c>
      <c r="C1619">
        <f t="shared" ca="1" si="150"/>
        <v>0</v>
      </c>
      <c r="D1619">
        <f t="shared" ca="1" si="151"/>
        <v>0</v>
      </c>
      <c r="E1619">
        <f ca="1">IF($B1619&lt;VLOOKUP(E$6&amp;" Equity",Param,4,0),"",IFERROR(VLOOKUP($B1619,OFFSET(Input!$A$1,0,MATCH(Index!E$6&amp;" Equity",Input!$1:$1,0)-1,10000,2),2,0),E1618))</f>
        <v>67.25</v>
      </c>
      <c r="F1619" s="33">
        <v>101.88</v>
      </c>
      <c r="H1619">
        <f ca="1">IFERROR(VLOOKUP($B1619,OFFSET(Input!$A$1,0,MATCH(Index!H$6,Input!$1:$1,0)-1,10000,2),2,0),0)</f>
        <v>0</v>
      </c>
      <c r="I1619">
        <f ca="1">IFERROR(VLOOKUP($B1619,OFFSET(Input!$A$1,0,MATCH(Index!I$6,Input!$1:$1,0)-1,10000,2),2,0),0)</f>
        <v>0</v>
      </c>
      <c r="K1619">
        <f t="shared" ca="1" si="152"/>
        <v>52.06202110127775</v>
      </c>
      <c r="L1619" s="30">
        <f t="shared" ca="1" si="153"/>
        <v>90.852240124685125</v>
      </c>
      <c r="N1619">
        <f t="shared" ca="1" si="154"/>
        <v>-1.5199879444291407E-2</v>
      </c>
      <c r="O1619">
        <f t="shared" ca="1" si="155"/>
        <v>-5.7744227003702683E-3</v>
      </c>
      <c r="AE1619">
        <f ca="1">VLOOKUP($B1619,OFFSET(Input!$A$1,0,MATCH(Index!AE$6&amp;" Index",Input!$1:$1,0)-1,10000,2),2,0)</f>
        <v>46.35</v>
      </c>
    </row>
    <row r="1620" spans="2:31" x14ac:dyDescent="0.25">
      <c r="B1620" s="2">
        <v>39874</v>
      </c>
      <c r="C1620">
        <f t="shared" ca="1" si="150"/>
        <v>1</v>
      </c>
      <c r="D1620">
        <f t="shared" ca="1" si="151"/>
        <v>0</v>
      </c>
      <c r="E1620">
        <f ca="1">IF($B1620&lt;VLOOKUP(E$6&amp;" Equity",Param,4,0),"",IFERROR(VLOOKUP($B1620,OFFSET(Input!$A$1,0,MATCH(Index!E$6&amp;" Equity",Input!$1:$1,0)-1,10000,2),2,0),E1619))</f>
        <v>65.150000000000006</v>
      </c>
      <c r="F1620" s="33">
        <v>103.28</v>
      </c>
      <c r="H1620">
        <f ca="1">IFERROR(VLOOKUP($B1620,OFFSET(Input!$A$1,0,MATCH(Index!H$6,Input!$1:$1,0)-1,10000,2),2,0),0)</f>
        <v>0.71872199999999997</v>
      </c>
      <c r="I1620">
        <f ca="1">IFERROR(VLOOKUP($B1620,OFFSET(Input!$A$1,0,MATCH(Index!I$6,Input!$1:$1,0)-1,10000,2),2,0),0)</f>
        <v>0.28215000000000001</v>
      </c>
      <c r="K1620">
        <f t="shared" ca="1" si="152"/>
        <v>50.992695831646067</v>
      </c>
      <c r="L1620" s="30">
        <f t="shared" ca="1" si="153"/>
        <v>92.352309772562421</v>
      </c>
      <c r="N1620">
        <f t="shared" ca="1" si="154"/>
        <v>-2.0753317869698241E-2</v>
      </c>
      <c r="O1620">
        <f t="shared" ca="1" si="155"/>
        <v>1.637626546812471E-2</v>
      </c>
      <c r="AE1620">
        <f ca="1">VLOOKUP($B1620,OFFSET(Input!$A$1,0,MATCH(Index!AE$6&amp;" Index",Input!$1:$1,0)-1,10000,2),2,0)</f>
        <v>52.65</v>
      </c>
    </row>
    <row r="1621" spans="2:31" x14ac:dyDescent="0.25">
      <c r="B1621" s="2">
        <v>39875</v>
      </c>
      <c r="C1621">
        <f t="shared" ca="1" si="150"/>
        <v>0</v>
      </c>
      <c r="D1621">
        <f t="shared" ca="1" si="151"/>
        <v>1</v>
      </c>
      <c r="E1621">
        <f ca="1">IF($B1621&lt;VLOOKUP(E$6&amp;" Equity",Param,4,0),"",IFERROR(VLOOKUP($B1621,OFFSET(Input!$A$1,0,MATCH(Index!E$6&amp;" Equity",Input!$1:$1,0)-1,10000,2),2,0),E1620))</f>
        <v>65.41</v>
      </c>
      <c r="F1621" s="33">
        <v>102.63</v>
      </c>
      <c r="H1621">
        <f ca="1">IFERROR(VLOOKUP($B1621,OFFSET(Input!$A$1,0,MATCH(Index!H$6,Input!$1:$1,0)-1,10000,2),2,0),0)</f>
        <v>0</v>
      </c>
      <c r="I1621">
        <f ca="1">IFERROR(VLOOKUP($B1621,OFFSET(Input!$A$1,0,MATCH(Index!I$6,Input!$1:$1,0)-1,10000,2),2,0),0)</f>
        <v>0</v>
      </c>
      <c r="K1621">
        <f t="shared" ca="1" si="152"/>
        <v>51.196196996898983</v>
      </c>
      <c r="L1621" s="30">
        <f t="shared" ca="1" si="153"/>
        <v>91.77108396551202</v>
      </c>
      <c r="N1621">
        <f t="shared" ca="1" si="154"/>
        <v>3.9828484022671178E-3</v>
      </c>
      <c r="O1621">
        <f t="shared" ca="1" si="155"/>
        <v>-6.3134588807640633E-3</v>
      </c>
      <c r="AE1621">
        <f ca="1">VLOOKUP($B1621,OFFSET(Input!$A$1,0,MATCH(Index!AE$6&amp;" Index",Input!$1:$1,0)-1,10000,2),2,0)</f>
        <v>50.93</v>
      </c>
    </row>
    <row r="1622" spans="2:31" x14ac:dyDescent="0.25">
      <c r="B1622" s="2">
        <v>39876</v>
      </c>
      <c r="C1622">
        <f t="shared" ca="1" si="150"/>
        <v>0</v>
      </c>
      <c r="D1622">
        <f t="shared" ca="1" si="151"/>
        <v>2</v>
      </c>
      <c r="E1622">
        <f ca="1">IF($B1622&lt;VLOOKUP(E$6&amp;" Equity",Param,4,0),"",IFERROR(VLOOKUP($B1622,OFFSET(Input!$A$1,0,MATCH(Index!E$6&amp;" Equity",Input!$1:$1,0)-1,10000,2),2,0),E1621))</f>
        <v>65.62</v>
      </c>
      <c r="F1622" s="33">
        <v>102.12</v>
      </c>
      <c r="H1622">
        <f ca="1">IFERROR(VLOOKUP($B1622,OFFSET(Input!$A$1,0,MATCH(Index!H$6,Input!$1:$1,0)-1,10000,2),2,0),0)</f>
        <v>0</v>
      </c>
      <c r="I1622">
        <f ca="1">IFERROR(VLOOKUP($B1622,OFFSET(Input!$A$1,0,MATCH(Index!I$6,Input!$1:$1,0)-1,10000,2),2,0),0)</f>
        <v>0</v>
      </c>
      <c r="K1622">
        <f t="shared" ca="1" si="152"/>
        <v>51.360563322680193</v>
      </c>
      <c r="L1622" s="30">
        <f t="shared" ca="1" si="153"/>
        <v>91.31504525536478</v>
      </c>
      <c r="N1622">
        <f t="shared" ca="1" si="154"/>
        <v>3.2053755598342223E-3</v>
      </c>
      <c r="O1622">
        <f t="shared" ca="1" si="155"/>
        <v>-4.9816952843399756E-3</v>
      </c>
      <c r="AE1622">
        <f ca="1">VLOOKUP($B1622,OFFSET(Input!$A$1,0,MATCH(Index!AE$6&amp;" Index",Input!$1:$1,0)-1,10000,2),2,0)</f>
        <v>47.56</v>
      </c>
    </row>
    <row r="1623" spans="2:31" x14ac:dyDescent="0.25">
      <c r="B1623" s="2">
        <v>39877</v>
      </c>
      <c r="C1623">
        <f t="shared" ca="1" si="150"/>
        <v>0</v>
      </c>
      <c r="D1623">
        <f t="shared" ca="1" si="151"/>
        <v>3</v>
      </c>
      <c r="E1623">
        <f ca="1">IF($B1623&lt;VLOOKUP(E$6&amp;" Equity",Param,4,0),"",IFERROR(VLOOKUP($B1623,OFFSET(Input!$A$1,0,MATCH(Index!E$6&amp;" Equity",Input!$1:$1,0)-1,10000,2),2,0),E1622))</f>
        <v>62.3</v>
      </c>
      <c r="F1623" s="33">
        <v>104.96</v>
      </c>
      <c r="H1623">
        <f ca="1">IFERROR(VLOOKUP($B1623,OFFSET(Input!$A$1,0,MATCH(Index!H$6,Input!$1:$1,0)-1,10000,2),2,0),0)</f>
        <v>0</v>
      </c>
      <c r="I1623">
        <f ca="1">IFERROR(VLOOKUP($B1623,OFFSET(Input!$A$1,0,MATCH(Index!I$6,Input!$1:$1,0)-1,10000,2),2,0),0)</f>
        <v>0</v>
      </c>
      <c r="K1623">
        <f t="shared" ca="1" si="152"/>
        <v>48.76200998175824</v>
      </c>
      <c r="L1623" s="30">
        <f t="shared" ca="1" si="153"/>
        <v>93.854554935400373</v>
      </c>
      <c r="N1623">
        <f t="shared" ca="1" si="154"/>
        <v>-5.191910173954821E-2</v>
      </c>
      <c r="O1623">
        <f t="shared" ca="1" si="155"/>
        <v>2.7430732822495679E-2</v>
      </c>
      <c r="AE1623">
        <f ca="1">VLOOKUP($B1623,OFFSET(Input!$A$1,0,MATCH(Index!AE$6&amp;" Index",Input!$1:$1,0)-1,10000,2),2,0)</f>
        <v>50.17</v>
      </c>
    </row>
    <row r="1624" spans="2:31" x14ac:dyDescent="0.25">
      <c r="B1624" s="2">
        <v>39878</v>
      </c>
      <c r="C1624">
        <f t="shared" ca="1" si="150"/>
        <v>0</v>
      </c>
      <c r="D1624">
        <f t="shared" ca="1" si="151"/>
        <v>4</v>
      </c>
      <c r="E1624">
        <f ca="1">IF($B1624&lt;VLOOKUP(E$6&amp;" Equity",Param,4,0),"",IFERROR(VLOOKUP($B1624,OFFSET(Input!$A$1,0,MATCH(Index!E$6&amp;" Equity",Input!$1:$1,0)-1,10000,2),2,0),E1623))</f>
        <v>62</v>
      </c>
      <c r="F1624" s="33">
        <v>104.26</v>
      </c>
      <c r="H1624">
        <f ca="1">IFERROR(VLOOKUP($B1624,OFFSET(Input!$A$1,0,MATCH(Index!H$6,Input!$1:$1,0)-1,10000,2),2,0),0)</f>
        <v>0</v>
      </c>
      <c r="I1624">
        <f ca="1">IFERROR(VLOOKUP($B1624,OFFSET(Input!$A$1,0,MATCH(Index!I$6,Input!$1:$1,0)-1,10000,2),2,0),0)</f>
        <v>0</v>
      </c>
      <c r="K1624">
        <f t="shared" ca="1" si="152"/>
        <v>48.527200944927948</v>
      </c>
      <c r="L1624" s="30">
        <f t="shared" ca="1" si="153"/>
        <v>93.228619450884565</v>
      </c>
      <c r="N1624">
        <f t="shared" ca="1" si="154"/>
        <v>-4.8270407483157569E-3</v>
      </c>
      <c r="O1624">
        <f t="shared" ca="1" si="155"/>
        <v>-6.6915458558189766E-3</v>
      </c>
      <c r="AE1624">
        <f ca="1">VLOOKUP($B1624,OFFSET(Input!$A$1,0,MATCH(Index!AE$6&amp;" Index",Input!$1:$1,0)-1,10000,2),2,0)</f>
        <v>49.33</v>
      </c>
    </row>
    <row r="1625" spans="2:31" x14ac:dyDescent="0.25">
      <c r="B1625" s="2">
        <v>39881</v>
      </c>
      <c r="C1625">
        <f t="shared" ca="1" si="150"/>
        <v>0</v>
      </c>
      <c r="D1625">
        <f t="shared" ca="1" si="151"/>
        <v>5</v>
      </c>
      <c r="E1625">
        <f ca="1">IF($B1625&lt;VLOOKUP(E$6&amp;" Equity",Param,4,0),"",IFERROR(VLOOKUP($B1625,OFFSET(Input!$A$1,0,MATCH(Index!E$6&amp;" Equity",Input!$1:$1,0)-1,10000,2),2,0),E1624))</f>
        <v>61.64</v>
      </c>
      <c r="F1625" s="33">
        <v>103.64</v>
      </c>
      <c r="H1625">
        <f ca="1">IFERROR(VLOOKUP($B1625,OFFSET(Input!$A$1,0,MATCH(Index!H$6,Input!$1:$1,0)-1,10000,2),2,0),0)</f>
        <v>0</v>
      </c>
      <c r="I1625">
        <f ca="1">IFERROR(VLOOKUP($B1625,OFFSET(Input!$A$1,0,MATCH(Index!I$6,Input!$1:$1,0)-1,10000,2),2,0),0)</f>
        <v>0</v>
      </c>
      <c r="K1625">
        <f t="shared" ca="1" si="152"/>
        <v>48.245430100731596</v>
      </c>
      <c r="L1625" s="30">
        <f t="shared" ca="1" si="153"/>
        <v>92.674219450313402</v>
      </c>
      <c r="N1625">
        <f t="shared" ca="1" si="154"/>
        <v>-5.8233745931764907E-3</v>
      </c>
      <c r="O1625">
        <f t="shared" ca="1" si="155"/>
        <v>-5.9644236460508005E-3</v>
      </c>
      <c r="AE1625">
        <f ca="1">VLOOKUP($B1625,OFFSET(Input!$A$1,0,MATCH(Index!AE$6&amp;" Index",Input!$1:$1,0)-1,10000,2),2,0)</f>
        <v>49.68</v>
      </c>
    </row>
    <row r="1626" spans="2:31" x14ac:dyDescent="0.25">
      <c r="B1626" s="2">
        <v>39882</v>
      </c>
      <c r="C1626">
        <f t="shared" ca="1" si="150"/>
        <v>0</v>
      </c>
      <c r="D1626">
        <f t="shared" ca="1" si="151"/>
        <v>0</v>
      </c>
      <c r="E1626">
        <f ca="1">IF($B1626&lt;VLOOKUP(E$6&amp;" Equity",Param,4,0),"",IFERROR(VLOOKUP($B1626,OFFSET(Input!$A$1,0,MATCH(Index!E$6&amp;" Equity",Input!$1:$1,0)-1,10000,2),2,0),E1625))</f>
        <v>64.69</v>
      </c>
      <c r="F1626" s="33">
        <v>101.66</v>
      </c>
      <c r="H1626">
        <f ca="1">IFERROR(VLOOKUP($B1626,OFFSET(Input!$A$1,0,MATCH(Index!H$6,Input!$1:$1,0)-1,10000,2),2,0),0)</f>
        <v>0</v>
      </c>
      <c r="I1626">
        <f ca="1">IFERROR(VLOOKUP($B1626,OFFSET(Input!$A$1,0,MATCH(Index!I$6,Input!$1:$1,0)-1,10000,2),2,0),0)</f>
        <v>0</v>
      </c>
      <c r="K1626">
        <f t="shared" ca="1" si="152"/>
        <v>50.63265530850628</v>
      </c>
      <c r="L1626" s="30">
        <f t="shared" ca="1" si="153"/>
        <v>90.903716222682945</v>
      </c>
      <c r="N1626">
        <f t="shared" ca="1" si="154"/>
        <v>4.8295619603979038E-2</v>
      </c>
      <c r="O1626">
        <f t="shared" ca="1" si="155"/>
        <v>-1.928944367515276E-2</v>
      </c>
      <c r="AE1626">
        <f ca="1">VLOOKUP($B1626,OFFSET(Input!$A$1,0,MATCH(Index!AE$6&amp;" Index",Input!$1:$1,0)-1,10000,2),2,0)</f>
        <v>44.37</v>
      </c>
    </row>
    <row r="1627" spans="2:31" x14ac:dyDescent="0.25">
      <c r="B1627" s="2">
        <v>39883</v>
      </c>
      <c r="C1627">
        <f t="shared" ca="1" si="150"/>
        <v>0</v>
      </c>
      <c r="D1627">
        <f t="shared" ca="1" si="151"/>
        <v>0</v>
      </c>
      <c r="E1627">
        <f ca="1">IF($B1627&lt;VLOOKUP(E$6&amp;" Equity",Param,4,0),"",IFERROR(VLOOKUP($B1627,OFFSET(Input!$A$1,0,MATCH(Index!E$6&amp;" Equity",Input!$1:$1,0)-1,10000,2),2,0),E1626))</f>
        <v>65.72</v>
      </c>
      <c r="F1627" s="33">
        <v>102.76</v>
      </c>
      <c r="H1627">
        <f ca="1">IFERROR(VLOOKUP($B1627,OFFSET(Input!$A$1,0,MATCH(Index!H$6,Input!$1:$1,0)-1,10000,2),2,0),0)</f>
        <v>0</v>
      </c>
      <c r="I1627">
        <f ca="1">IFERROR(VLOOKUP($B1627,OFFSET(Input!$A$1,0,MATCH(Index!I$6,Input!$1:$1,0)-1,10000,2),2,0),0)</f>
        <v>0</v>
      </c>
      <c r="K1627">
        <f t="shared" ca="1" si="152"/>
        <v>51.438833001623628</v>
      </c>
      <c r="L1627" s="30">
        <f t="shared" ca="1" si="153"/>
        <v>91.887329126922097</v>
      </c>
      <c r="N1627">
        <f t="shared" ca="1" si="154"/>
        <v>1.5796663113173195E-2</v>
      </c>
      <c r="O1627">
        <f t="shared" ca="1" si="155"/>
        <v>1.0762260222926437E-2</v>
      </c>
      <c r="AE1627">
        <f ca="1">VLOOKUP($B1627,OFFSET(Input!$A$1,0,MATCH(Index!AE$6&amp;" Index",Input!$1:$1,0)-1,10000,2),2,0)</f>
        <v>43.61</v>
      </c>
    </row>
    <row r="1628" spans="2:31" x14ac:dyDescent="0.25">
      <c r="B1628" s="2">
        <v>39884</v>
      </c>
      <c r="C1628">
        <f t="shared" ca="1" si="150"/>
        <v>0</v>
      </c>
      <c r="D1628">
        <f t="shared" ca="1" si="151"/>
        <v>0</v>
      </c>
      <c r="E1628">
        <f ca="1">IF($B1628&lt;VLOOKUP(E$6&amp;" Equity",Param,4,0),"",IFERROR(VLOOKUP($B1628,OFFSET(Input!$A$1,0,MATCH(Index!E$6&amp;" Equity",Input!$1:$1,0)-1,10000,2),2,0),E1627))</f>
        <v>66.81</v>
      </c>
      <c r="F1628" s="33">
        <v>103.25</v>
      </c>
      <c r="H1628">
        <f ca="1">IFERROR(VLOOKUP($B1628,OFFSET(Input!$A$1,0,MATCH(Index!H$6,Input!$1:$1,0)-1,10000,2),2,0),0)</f>
        <v>0</v>
      </c>
      <c r="I1628">
        <f ca="1">IFERROR(VLOOKUP($B1628,OFFSET(Input!$A$1,0,MATCH(Index!I$6,Input!$1:$1,0)-1,10000,2),2,0),0)</f>
        <v>0</v>
      </c>
      <c r="K1628">
        <f t="shared" ca="1" si="152"/>
        <v>52.291972502107043</v>
      </c>
      <c r="L1628" s="30">
        <f t="shared" ca="1" si="153"/>
        <v>92.325483966083169</v>
      </c>
      <c r="N1628">
        <f t="shared" ca="1" si="154"/>
        <v>1.6449476768318715E-2</v>
      </c>
      <c r="O1628">
        <f t="shared" ca="1" si="155"/>
        <v>4.757059599459241E-3</v>
      </c>
      <c r="AE1628">
        <f ca="1">VLOOKUP($B1628,OFFSET(Input!$A$1,0,MATCH(Index!AE$6&amp;" Index",Input!$1:$1,0)-1,10000,2),2,0)</f>
        <v>41.18</v>
      </c>
    </row>
    <row r="1629" spans="2:31" x14ac:dyDescent="0.25">
      <c r="B1629" s="2">
        <v>39885</v>
      </c>
      <c r="C1629">
        <f t="shared" ca="1" si="150"/>
        <v>0</v>
      </c>
      <c r="D1629">
        <f t="shared" ca="1" si="151"/>
        <v>0</v>
      </c>
      <c r="E1629">
        <f ca="1">IF($B1629&lt;VLOOKUP(E$6&amp;" Equity",Param,4,0),"",IFERROR(VLOOKUP($B1629,OFFSET(Input!$A$1,0,MATCH(Index!E$6&amp;" Equity",Input!$1:$1,0)-1,10000,2),2,0),E1628))</f>
        <v>66.959999999999994</v>
      </c>
      <c r="F1629" s="33">
        <v>102.73</v>
      </c>
      <c r="H1629">
        <f ca="1">IFERROR(VLOOKUP($B1629,OFFSET(Input!$A$1,0,MATCH(Index!H$6,Input!$1:$1,0)-1,10000,2),2,0),0)</f>
        <v>0</v>
      </c>
      <c r="I1629">
        <f ca="1">IFERROR(VLOOKUP($B1629,OFFSET(Input!$A$1,0,MATCH(Index!I$6,Input!$1:$1,0)-1,10000,2),2,0),0)</f>
        <v>0</v>
      </c>
      <c r="K1629">
        <f t="shared" ca="1" si="152"/>
        <v>52.409377020522186</v>
      </c>
      <c r="L1629" s="30">
        <f t="shared" ca="1" si="153"/>
        <v>91.860503320442845</v>
      </c>
      <c r="N1629">
        <f t="shared" ca="1" si="154"/>
        <v>2.2426562438337995E-3</v>
      </c>
      <c r="O1629">
        <f t="shared" ca="1" si="155"/>
        <v>-5.0490446129697946E-3</v>
      </c>
      <c r="AE1629">
        <f ca="1">VLOOKUP($B1629,OFFSET(Input!$A$1,0,MATCH(Index!AE$6&amp;" Index",Input!$1:$1,0)-1,10000,2),2,0)</f>
        <v>42.36</v>
      </c>
    </row>
    <row r="1630" spans="2:31" x14ac:dyDescent="0.25">
      <c r="B1630" s="2">
        <v>39888</v>
      </c>
      <c r="C1630">
        <f t="shared" ca="1" si="150"/>
        <v>0</v>
      </c>
      <c r="D1630">
        <f t="shared" ca="1" si="151"/>
        <v>0</v>
      </c>
      <c r="E1630">
        <f ca="1">IF($B1630&lt;VLOOKUP(E$6&amp;" Equity",Param,4,0),"",IFERROR(VLOOKUP($B1630,OFFSET(Input!$A$1,0,MATCH(Index!E$6&amp;" Equity",Input!$1:$1,0)-1,10000,2),2,0),E1629))</f>
        <v>67.341999999999999</v>
      </c>
      <c r="F1630" s="33">
        <v>101.11</v>
      </c>
      <c r="H1630">
        <f ca="1">IFERROR(VLOOKUP($B1630,OFFSET(Input!$A$1,0,MATCH(Index!H$6,Input!$1:$1,0)-1,10000,2),2,0),0)</f>
        <v>0</v>
      </c>
      <c r="I1630">
        <f ca="1">IFERROR(VLOOKUP($B1630,OFFSET(Input!$A$1,0,MATCH(Index!I$6,Input!$1:$1,0)-1,10000,2),2,0),0)</f>
        <v>0</v>
      </c>
      <c r="K1630">
        <f t="shared" ca="1" si="152"/>
        <v>52.708367194086101</v>
      </c>
      <c r="L1630" s="30">
        <f t="shared" ca="1" si="153"/>
        <v>90.411909770563383</v>
      </c>
      <c r="N1630">
        <f t="shared" ca="1" si="154"/>
        <v>5.6886871403714684E-3</v>
      </c>
      <c r="O1630">
        <f t="shared" ca="1" si="155"/>
        <v>-1.589515412486461E-2</v>
      </c>
      <c r="AE1630">
        <f ca="1">VLOOKUP($B1630,OFFSET(Input!$A$1,0,MATCH(Index!AE$6&amp;" Index",Input!$1:$1,0)-1,10000,2),2,0)</f>
        <v>43.74</v>
      </c>
    </row>
    <row r="1631" spans="2:31" x14ac:dyDescent="0.25">
      <c r="B1631" s="2">
        <v>39889</v>
      </c>
      <c r="C1631">
        <f t="shared" ca="1" si="150"/>
        <v>0</v>
      </c>
      <c r="D1631">
        <f t="shared" ca="1" si="151"/>
        <v>0</v>
      </c>
      <c r="E1631">
        <f ca="1">IF($B1631&lt;VLOOKUP(E$6&amp;" Equity",Param,4,0),"",IFERROR(VLOOKUP($B1631,OFFSET(Input!$A$1,0,MATCH(Index!E$6&amp;" Equity",Input!$1:$1,0)-1,10000,2),2,0),E1630))</f>
        <v>66.959999999999994</v>
      </c>
      <c r="F1631" s="33">
        <v>100.56</v>
      </c>
      <c r="H1631">
        <f ca="1">IFERROR(VLOOKUP($B1631,OFFSET(Input!$A$1,0,MATCH(Index!H$6,Input!$1:$1,0)-1,10000,2),2,0),0)</f>
        <v>0</v>
      </c>
      <c r="I1631">
        <f ca="1">IFERROR(VLOOKUP($B1631,OFFSET(Input!$A$1,0,MATCH(Index!I$6,Input!$1:$1,0)-1,10000,2),2,0),0)</f>
        <v>0</v>
      </c>
      <c r="K1631">
        <f t="shared" ca="1" si="152"/>
        <v>52.409377020522186</v>
      </c>
      <c r="L1631" s="30">
        <f t="shared" ca="1" si="153"/>
        <v>89.920103318443822</v>
      </c>
      <c r="N1631">
        <f t="shared" ca="1" si="154"/>
        <v>-5.6886871403715187E-3</v>
      </c>
      <c r="O1631">
        <f t="shared" ca="1" si="155"/>
        <v>-5.4544688213155812E-3</v>
      </c>
      <c r="AE1631">
        <f ca="1">VLOOKUP($B1631,OFFSET(Input!$A$1,0,MATCH(Index!AE$6&amp;" Index",Input!$1:$1,0)-1,10000,2),2,0)</f>
        <v>40.799999999999997</v>
      </c>
    </row>
    <row r="1632" spans="2:31" x14ac:dyDescent="0.25">
      <c r="B1632" s="2">
        <v>39890</v>
      </c>
      <c r="C1632">
        <f t="shared" ca="1" si="150"/>
        <v>0</v>
      </c>
      <c r="D1632">
        <f t="shared" ca="1" si="151"/>
        <v>0</v>
      </c>
      <c r="E1632">
        <f ca="1">IF($B1632&lt;VLOOKUP(E$6&amp;" Equity",Param,4,0),"",IFERROR(VLOOKUP($B1632,OFFSET(Input!$A$1,0,MATCH(Index!E$6&amp;" Equity",Input!$1:$1,0)-1,10000,2),2,0),E1631))</f>
        <v>68.5</v>
      </c>
      <c r="F1632" s="33">
        <v>104.37</v>
      </c>
      <c r="H1632">
        <f ca="1">IFERROR(VLOOKUP($B1632,OFFSET(Input!$A$1,0,MATCH(Index!H$6,Input!$1:$1,0)-1,10000,2),2,0),0)</f>
        <v>0</v>
      </c>
      <c r="I1632">
        <f ca="1">IFERROR(VLOOKUP($B1632,OFFSET(Input!$A$1,0,MATCH(Index!I$6,Input!$1:$1,0)-1,10000,2),2,0),0)</f>
        <v>0</v>
      </c>
      <c r="K1632">
        <f t="shared" ca="1" si="152"/>
        <v>53.61473007625105</v>
      </c>
      <c r="L1632" s="30">
        <f t="shared" ca="1" si="153"/>
        <v>93.326980741308489</v>
      </c>
      <c r="N1632">
        <f t="shared" ca="1" si="154"/>
        <v>2.2738319086959873E-2</v>
      </c>
      <c r="O1632">
        <f t="shared" ca="1" si="155"/>
        <v>3.7187713549968394E-2</v>
      </c>
      <c r="AE1632">
        <f ca="1">VLOOKUP($B1632,OFFSET(Input!$A$1,0,MATCH(Index!AE$6&amp;" Index",Input!$1:$1,0)-1,10000,2),2,0)</f>
        <v>40.06</v>
      </c>
    </row>
    <row r="1633" spans="2:31" x14ac:dyDescent="0.25">
      <c r="B1633" s="2">
        <v>39891</v>
      </c>
      <c r="C1633">
        <f t="shared" ca="1" si="150"/>
        <v>0</v>
      </c>
      <c r="D1633">
        <f t="shared" ca="1" si="151"/>
        <v>0</v>
      </c>
      <c r="E1633">
        <f ca="1">IF($B1633&lt;VLOOKUP(E$6&amp;" Equity",Param,4,0),"",IFERROR(VLOOKUP($B1633,OFFSET(Input!$A$1,0,MATCH(Index!E$6&amp;" Equity",Input!$1:$1,0)-1,10000,2),2,0),E1632))</f>
        <v>67.900000000000006</v>
      </c>
      <c r="F1633" s="33">
        <v>104.5</v>
      </c>
      <c r="H1633">
        <f ca="1">IFERROR(VLOOKUP($B1633,OFFSET(Input!$A$1,0,MATCH(Index!H$6,Input!$1:$1,0)-1,10000,2),2,0),0)</f>
        <v>0</v>
      </c>
      <c r="I1633">
        <f ca="1">IFERROR(VLOOKUP($B1633,OFFSET(Input!$A$1,0,MATCH(Index!I$6,Input!$1:$1,0)-1,10000,2),2,0),0)</f>
        <v>0</v>
      </c>
      <c r="K1633">
        <f t="shared" ca="1" si="152"/>
        <v>53.145112002590459</v>
      </c>
      <c r="L1633" s="30">
        <f t="shared" ca="1" si="153"/>
        <v>93.443225902718581</v>
      </c>
      <c r="N1633">
        <f t="shared" ca="1" si="154"/>
        <v>-8.7977107035290842E-3</v>
      </c>
      <c r="O1633">
        <f t="shared" ca="1" si="155"/>
        <v>1.2447935729053849E-3</v>
      </c>
      <c r="AE1633">
        <f ca="1">VLOOKUP($B1633,OFFSET(Input!$A$1,0,MATCH(Index!AE$6&amp;" Index",Input!$1:$1,0)-1,10000,2),2,0)</f>
        <v>43.68</v>
      </c>
    </row>
    <row r="1634" spans="2:31" x14ac:dyDescent="0.25">
      <c r="B1634" s="2">
        <v>39892</v>
      </c>
      <c r="C1634">
        <f t="shared" ca="1" si="150"/>
        <v>0</v>
      </c>
      <c r="D1634">
        <f t="shared" ca="1" si="151"/>
        <v>0</v>
      </c>
      <c r="E1634">
        <f ca="1">IF($B1634&lt;VLOOKUP(E$6&amp;" Equity",Param,4,0),"",IFERROR(VLOOKUP($B1634,OFFSET(Input!$A$1,0,MATCH(Index!E$6&amp;" Equity",Input!$1:$1,0)-1,10000,2),2,0),E1633))</f>
        <v>67.77</v>
      </c>
      <c r="F1634" s="33">
        <v>103.92</v>
      </c>
      <c r="H1634">
        <f ca="1">IFERROR(VLOOKUP($B1634,OFFSET(Input!$A$1,0,MATCH(Index!H$6,Input!$1:$1,0)-1,10000,2),2,0),0)</f>
        <v>0</v>
      </c>
      <c r="I1634">
        <f ca="1">IFERROR(VLOOKUP($B1634,OFFSET(Input!$A$1,0,MATCH(Index!I$6,Input!$1:$1,0)-1,10000,2),2,0),0)</f>
        <v>0</v>
      </c>
      <c r="K1634">
        <f t="shared" ca="1" si="152"/>
        <v>53.043361419963993</v>
      </c>
      <c r="L1634" s="30">
        <f t="shared" ca="1" si="153"/>
        <v>92.924593644119767</v>
      </c>
      <c r="N1634">
        <f t="shared" ca="1" si="154"/>
        <v>-1.9164154166289552E-3</v>
      </c>
      <c r="O1634">
        <f t="shared" ca="1" si="155"/>
        <v>-5.5656990425214737E-3</v>
      </c>
      <c r="AE1634">
        <f ca="1">VLOOKUP($B1634,OFFSET(Input!$A$1,0,MATCH(Index!AE$6&amp;" Index",Input!$1:$1,0)-1,10000,2),2,0)</f>
        <v>45.89</v>
      </c>
    </row>
    <row r="1635" spans="2:31" x14ac:dyDescent="0.25">
      <c r="B1635" s="2">
        <v>39895</v>
      </c>
      <c r="C1635">
        <f t="shared" ca="1" si="150"/>
        <v>0</v>
      </c>
      <c r="D1635">
        <f t="shared" ca="1" si="151"/>
        <v>0</v>
      </c>
      <c r="E1635">
        <f ca="1">IF($B1635&lt;VLOOKUP(E$6&amp;" Equity",Param,4,0),"",IFERROR(VLOOKUP($B1635,OFFSET(Input!$A$1,0,MATCH(Index!E$6&amp;" Equity",Input!$1:$1,0)-1,10000,2),2,0),E1634))</f>
        <v>69.17</v>
      </c>
      <c r="F1635" s="33">
        <v>103.02</v>
      </c>
      <c r="H1635">
        <f ca="1">IFERROR(VLOOKUP($B1635,OFFSET(Input!$A$1,0,MATCH(Index!H$6,Input!$1:$1,0)-1,10000,2),2,0),0)</f>
        <v>0</v>
      </c>
      <c r="I1635">
        <f ca="1">IFERROR(VLOOKUP($B1635,OFFSET(Input!$A$1,0,MATCH(Index!I$6,Input!$1:$1,0)-1,10000,2),2,0),0)</f>
        <v>0</v>
      </c>
      <c r="K1635">
        <f t="shared" ca="1" si="152"/>
        <v>54.139136925172046</v>
      </c>
      <c r="L1635" s="30">
        <f t="shared" ca="1" si="153"/>
        <v>92.11981944974228</v>
      </c>
      <c r="N1635">
        <f t="shared" ca="1" si="154"/>
        <v>2.0447623464471862E-2</v>
      </c>
      <c r="O1635">
        <f t="shared" ca="1" si="155"/>
        <v>-8.6982282249049511E-3</v>
      </c>
      <c r="AE1635">
        <f ca="1">VLOOKUP($B1635,OFFSET(Input!$A$1,0,MATCH(Index!AE$6&amp;" Index",Input!$1:$1,0)-1,10000,2),2,0)</f>
        <v>43.23</v>
      </c>
    </row>
    <row r="1636" spans="2:31" x14ac:dyDescent="0.25">
      <c r="B1636" s="2">
        <v>39896</v>
      </c>
      <c r="C1636">
        <f t="shared" ca="1" si="150"/>
        <v>0</v>
      </c>
      <c r="D1636">
        <f t="shared" ca="1" si="151"/>
        <v>0</v>
      </c>
      <c r="E1636">
        <f ca="1">IF($B1636&lt;VLOOKUP(E$6&amp;" Equity",Param,4,0),"",IFERROR(VLOOKUP($B1636,OFFSET(Input!$A$1,0,MATCH(Index!E$6&amp;" Equity",Input!$1:$1,0)-1,10000,2),2,0),E1635))</f>
        <v>69.3</v>
      </c>
      <c r="F1636" s="33">
        <v>103.66</v>
      </c>
      <c r="H1636">
        <f ca="1">IFERROR(VLOOKUP($B1636,OFFSET(Input!$A$1,0,MATCH(Index!H$6,Input!$1:$1,0)-1,10000,2),2,0),0)</f>
        <v>0</v>
      </c>
      <c r="I1636">
        <f ca="1">IFERROR(VLOOKUP($B1636,OFFSET(Input!$A$1,0,MATCH(Index!I$6,Input!$1:$1,0)-1,10000,2),2,0),0)</f>
        <v>0</v>
      </c>
      <c r="K1636">
        <f t="shared" ca="1" si="152"/>
        <v>54.240887507798497</v>
      </c>
      <c r="L1636" s="30">
        <f t="shared" ca="1" si="153"/>
        <v>92.692103321299598</v>
      </c>
      <c r="N1636">
        <f t="shared" ca="1" si="154"/>
        <v>1.8776635833640282E-3</v>
      </c>
      <c r="O1636">
        <f t="shared" ca="1" si="155"/>
        <v>6.1931686241212336E-3</v>
      </c>
      <c r="AE1636">
        <f ca="1">VLOOKUP($B1636,OFFSET(Input!$A$1,0,MATCH(Index!AE$6&amp;" Index",Input!$1:$1,0)-1,10000,2),2,0)</f>
        <v>42.93</v>
      </c>
    </row>
    <row r="1637" spans="2:31" x14ac:dyDescent="0.25">
      <c r="B1637" s="2">
        <v>39897</v>
      </c>
      <c r="C1637">
        <f t="shared" ca="1" si="150"/>
        <v>0</v>
      </c>
      <c r="D1637">
        <f t="shared" ca="1" si="151"/>
        <v>0</v>
      </c>
      <c r="E1637">
        <f ca="1">IF($B1637&lt;VLOOKUP(E$6&amp;" Equity",Param,4,0),"",IFERROR(VLOOKUP($B1637,OFFSET(Input!$A$1,0,MATCH(Index!E$6&amp;" Equity",Input!$1:$1,0)-1,10000,2),2,0),E1636))</f>
        <v>69.67</v>
      </c>
      <c r="F1637" s="33">
        <v>102.6</v>
      </c>
      <c r="H1637">
        <f ca="1">IFERROR(VLOOKUP($B1637,OFFSET(Input!$A$1,0,MATCH(Index!H$6,Input!$1:$1,0)-1,10000,2),2,0),0)</f>
        <v>0</v>
      </c>
      <c r="I1637">
        <f ca="1">IFERROR(VLOOKUP($B1637,OFFSET(Input!$A$1,0,MATCH(Index!I$6,Input!$1:$1,0)-1,10000,2),2,0),0)</f>
        <v>0</v>
      </c>
      <c r="K1637">
        <f t="shared" ca="1" si="152"/>
        <v>54.530485319889202</v>
      </c>
      <c r="L1637" s="30">
        <f t="shared" ca="1" si="153"/>
        <v>91.744258159032782</v>
      </c>
      <c r="N1637">
        <f t="shared" ca="1" si="154"/>
        <v>5.3249028461700718E-3</v>
      </c>
      <c r="O1637">
        <f t="shared" ca="1" si="155"/>
        <v>-1.0278380024891383E-2</v>
      </c>
      <c r="AE1637">
        <f ca="1">VLOOKUP($B1637,OFFSET(Input!$A$1,0,MATCH(Index!AE$6&amp;" Index",Input!$1:$1,0)-1,10000,2),2,0)</f>
        <v>42.25</v>
      </c>
    </row>
    <row r="1638" spans="2:31" x14ac:dyDescent="0.25">
      <c r="B1638" s="2">
        <v>39898</v>
      </c>
      <c r="C1638">
        <f t="shared" ca="1" si="150"/>
        <v>0</v>
      </c>
      <c r="D1638">
        <f t="shared" ca="1" si="151"/>
        <v>0</v>
      </c>
      <c r="E1638">
        <f ca="1">IF($B1638&lt;VLOOKUP(E$6&amp;" Equity",Param,4,0),"",IFERROR(VLOOKUP($B1638,OFFSET(Input!$A$1,0,MATCH(Index!E$6&amp;" Equity",Input!$1:$1,0)-1,10000,2),2,0),E1637))</f>
        <v>70.75</v>
      </c>
      <c r="F1638" s="33">
        <v>103.79</v>
      </c>
      <c r="H1638">
        <f ca="1">IFERROR(VLOOKUP($B1638,OFFSET(Input!$A$1,0,MATCH(Index!H$6,Input!$1:$1,0)-1,10000,2),2,0),0)</f>
        <v>0</v>
      </c>
      <c r="I1638">
        <f ca="1">IFERROR(VLOOKUP($B1638,OFFSET(Input!$A$1,0,MATCH(Index!I$6,Input!$1:$1,0)-1,10000,2),2,0),0)</f>
        <v>0</v>
      </c>
      <c r="K1638">
        <f t="shared" ca="1" si="152"/>
        <v>55.375797852478264</v>
      </c>
      <c r="L1638" s="30">
        <f t="shared" ca="1" si="153"/>
        <v>92.80834848270969</v>
      </c>
      <c r="N1638">
        <f t="shared" ca="1" si="154"/>
        <v>1.5382727481319377E-2</v>
      </c>
      <c r="O1638">
        <f t="shared" ca="1" si="155"/>
        <v>1.1531694240528662E-2</v>
      </c>
      <c r="AE1638">
        <f ca="1">VLOOKUP($B1638,OFFSET(Input!$A$1,0,MATCH(Index!AE$6&amp;" Index",Input!$1:$1,0)-1,10000,2),2,0)</f>
        <v>40.36</v>
      </c>
    </row>
    <row r="1639" spans="2:31" x14ac:dyDescent="0.25">
      <c r="B1639" s="2">
        <v>39899</v>
      </c>
      <c r="C1639">
        <f t="shared" ca="1" si="150"/>
        <v>0</v>
      </c>
      <c r="D1639">
        <f t="shared" ca="1" si="151"/>
        <v>0</v>
      </c>
      <c r="E1639">
        <f ca="1">IF($B1639&lt;VLOOKUP(E$6&amp;" Equity",Param,4,0),"",IFERROR(VLOOKUP($B1639,OFFSET(Input!$A$1,0,MATCH(Index!E$6&amp;" Equity",Input!$1:$1,0)-1,10000,2),2,0),E1638))</f>
        <v>70.03</v>
      </c>
      <c r="F1639" s="33">
        <v>104.56</v>
      </c>
      <c r="H1639">
        <f ca="1">IFERROR(VLOOKUP($B1639,OFFSET(Input!$A$1,0,MATCH(Index!H$6,Input!$1:$1,0)-1,10000,2),2,0),0)</f>
        <v>0</v>
      </c>
      <c r="I1639">
        <f ca="1">IFERROR(VLOOKUP($B1639,OFFSET(Input!$A$1,0,MATCH(Index!I$6,Input!$1:$1,0)-1,10000,2),2,0),0)</f>
        <v>0</v>
      </c>
      <c r="K1639">
        <f t="shared" ca="1" si="152"/>
        <v>54.812256164085554</v>
      </c>
      <c r="L1639" s="30">
        <f t="shared" ca="1" si="153"/>
        <v>93.496877515677085</v>
      </c>
      <c r="N1639">
        <f t="shared" ca="1" si="154"/>
        <v>-1.0228814855920589E-2</v>
      </c>
      <c r="O1639">
        <f t="shared" ca="1" si="155"/>
        <v>7.3914423387688461E-3</v>
      </c>
      <c r="AE1639">
        <f ca="1">VLOOKUP($B1639,OFFSET(Input!$A$1,0,MATCH(Index!AE$6&amp;" Index",Input!$1:$1,0)-1,10000,2),2,0)</f>
        <v>41.04</v>
      </c>
    </row>
    <row r="1640" spans="2:31" x14ac:dyDescent="0.25">
      <c r="B1640" s="2">
        <v>39902</v>
      </c>
      <c r="C1640">
        <f t="shared" ca="1" si="150"/>
        <v>0</v>
      </c>
      <c r="D1640">
        <f t="shared" ca="1" si="151"/>
        <v>0</v>
      </c>
      <c r="E1640">
        <f ca="1">IF($B1640&lt;VLOOKUP(E$6&amp;" Equity",Param,4,0),"",IFERROR(VLOOKUP($B1640,OFFSET(Input!$A$1,0,MATCH(Index!E$6&amp;" Equity",Input!$1:$1,0)-1,10000,2),2,0),E1639))</f>
        <v>66.75</v>
      </c>
      <c r="F1640" s="33">
        <v>104.96</v>
      </c>
      <c r="H1640">
        <f ca="1">IFERROR(VLOOKUP($B1640,OFFSET(Input!$A$1,0,MATCH(Index!H$6,Input!$1:$1,0)-1,10000,2),2,0),0)</f>
        <v>0</v>
      </c>
      <c r="I1640">
        <f ca="1">IFERROR(VLOOKUP($B1640,OFFSET(Input!$A$1,0,MATCH(Index!I$6,Input!$1:$1,0)-1,10000,2),2,0),0)</f>
        <v>0</v>
      </c>
      <c r="K1640">
        <f t="shared" ca="1" si="152"/>
        <v>52.245010694740976</v>
      </c>
      <c r="L1640" s="30">
        <f t="shared" ca="1" si="153"/>
        <v>93.854554935400401</v>
      </c>
      <c r="N1640">
        <f t="shared" ca="1" si="154"/>
        <v>-4.7969424387067458E-2</v>
      </c>
      <c r="O1640">
        <f t="shared" ca="1" si="155"/>
        <v>3.8182558798123371E-3</v>
      </c>
      <c r="AE1640">
        <f ca="1">VLOOKUP($B1640,OFFSET(Input!$A$1,0,MATCH(Index!AE$6&amp;" Index",Input!$1:$1,0)-1,10000,2),2,0)</f>
        <v>45.54</v>
      </c>
    </row>
    <row r="1641" spans="2:31" x14ac:dyDescent="0.25">
      <c r="B1641" s="2">
        <v>39903</v>
      </c>
      <c r="C1641">
        <f t="shared" ca="1" si="150"/>
        <v>0</v>
      </c>
      <c r="D1641">
        <f t="shared" ca="1" si="151"/>
        <v>0</v>
      </c>
      <c r="E1641">
        <f ca="1">IF($B1641&lt;VLOOKUP(E$6&amp;" Equity",Param,4,0),"",IFERROR(VLOOKUP($B1641,OFFSET(Input!$A$1,0,MATCH(Index!E$6&amp;" Equity",Input!$1:$1,0)-1,10000,2),2,0),E1640))</f>
        <v>67.8</v>
      </c>
      <c r="F1641" s="33">
        <v>105.71</v>
      </c>
      <c r="H1641">
        <f ca="1">IFERROR(VLOOKUP($B1641,OFFSET(Input!$A$1,0,MATCH(Index!H$6,Input!$1:$1,0)-1,10000,2),2,0),0)</f>
        <v>0</v>
      </c>
      <c r="I1641">
        <f ca="1">IFERROR(VLOOKUP($B1641,OFFSET(Input!$A$1,0,MATCH(Index!I$6,Input!$1:$1,0)-1,10000,2),2,0),0)</f>
        <v>0</v>
      </c>
      <c r="K1641">
        <f t="shared" ca="1" si="152"/>
        <v>53.066842323647016</v>
      </c>
      <c r="L1641" s="30">
        <f t="shared" ca="1" si="153"/>
        <v>94.525200097381628</v>
      </c>
      <c r="N1641">
        <f t="shared" ca="1" si="154"/>
        <v>1.5607897665990968E-2</v>
      </c>
      <c r="O1641">
        <f t="shared" ca="1" si="155"/>
        <v>7.1201705847926972E-3</v>
      </c>
      <c r="AE1641">
        <f ca="1">VLOOKUP($B1641,OFFSET(Input!$A$1,0,MATCH(Index!AE$6&amp;" Index",Input!$1:$1,0)-1,10000,2),2,0)</f>
        <v>44.14</v>
      </c>
    </row>
    <row r="1642" spans="2:31" x14ac:dyDescent="0.25">
      <c r="B1642" s="2">
        <v>39904</v>
      </c>
      <c r="C1642">
        <f t="shared" ca="1" si="150"/>
        <v>1</v>
      </c>
      <c r="D1642">
        <f t="shared" ca="1" si="151"/>
        <v>0</v>
      </c>
      <c r="E1642">
        <f ca="1">IF($B1642&lt;VLOOKUP(E$6&amp;" Equity",Param,4,0),"",IFERROR(VLOOKUP($B1642,OFFSET(Input!$A$1,0,MATCH(Index!E$6&amp;" Equity",Input!$1:$1,0)-1,10000,2),2,0),E1641))</f>
        <v>67.099999999999994</v>
      </c>
      <c r="F1642" s="33">
        <v>106.37</v>
      </c>
      <c r="H1642">
        <f ca="1">IFERROR(VLOOKUP($B1642,OFFSET(Input!$A$1,0,MATCH(Index!H$6,Input!$1:$1,0)-1,10000,2),2,0),0)</f>
        <v>0.80553799999999998</v>
      </c>
      <c r="I1642">
        <f ca="1">IFERROR(VLOOKUP($B1642,OFFSET(Input!$A$1,0,MATCH(Index!I$6,Input!$1:$1,0)-1,10000,2),2,0),0)</f>
        <v>0.30213099999999998</v>
      </c>
      <c r="K1642">
        <f t="shared" ca="1" si="152"/>
        <v>53.149446577410338</v>
      </c>
      <c r="L1642" s="30">
        <f t="shared" ca="1" si="153"/>
        <v>95.385531431171188</v>
      </c>
      <c r="N1642">
        <f t="shared" ca="1" si="154"/>
        <v>1.5553974116663861E-3</v>
      </c>
      <c r="O1642">
        <f t="shared" ca="1" si="155"/>
        <v>9.0604381579753729E-3</v>
      </c>
      <c r="AE1642">
        <f ca="1">VLOOKUP($B1642,OFFSET(Input!$A$1,0,MATCH(Index!AE$6&amp;" Index",Input!$1:$1,0)-1,10000,2),2,0)</f>
        <v>42.28</v>
      </c>
    </row>
    <row r="1643" spans="2:31" x14ac:dyDescent="0.25">
      <c r="B1643" s="2">
        <v>39905</v>
      </c>
      <c r="C1643">
        <f t="shared" ca="1" si="150"/>
        <v>0</v>
      </c>
      <c r="D1643">
        <f t="shared" ca="1" si="151"/>
        <v>1</v>
      </c>
      <c r="E1643">
        <f ca="1">IF($B1643&lt;VLOOKUP(E$6&amp;" Equity",Param,4,0),"",IFERROR(VLOOKUP($B1643,OFFSET(Input!$A$1,0,MATCH(Index!E$6&amp;" Equity",Input!$1:$1,0)-1,10000,2),2,0),E1642))</f>
        <v>69.540000000000006</v>
      </c>
      <c r="F1643" s="33">
        <v>105.07</v>
      </c>
      <c r="H1643">
        <f ca="1">IFERROR(VLOOKUP($B1643,OFFSET(Input!$A$1,0,MATCH(Index!H$6,Input!$1:$1,0)-1,10000,2),2,0),0)</f>
        <v>0</v>
      </c>
      <c r="I1643">
        <f ca="1">IFERROR(VLOOKUP($B1643,OFFSET(Input!$A$1,0,MATCH(Index!I$6,Input!$1:$1,0)-1,10000,2),2,0),0)</f>
        <v>0</v>
      </c>
      <c r="K1643">
        <f t="shared" ca="1" si="152"/>
        <v>55.082153725679817</v>
      </c>
      <c r="L1643" s="30">
        <f t="shared" ca="1" si="153"/>
        <v>94.219778015165517</v>
      </c>
      <c r="N1643">
        <f t="shared" ca="1" si="154"/>
        <v>3.5718082602079461E-2</v>
      </c>
      <c r="O1643">
        <f t="shared" ca="1" si="155"/>
        <v>-1.2296787562889667E-2</v>
      </c>
      <c r="AE1643">
        <f ca="1">VLOOKUP($B1643,OFFSET(Input!$A$1,0,MATCH(Index!AE$6&amp;" Index",Input!$1:$1,0)-1,10000,2),2,0)</f>
        <v>42.04</v>
      </c>
    </row>
    <row r="1644" spans="2:31" x14ac:dyDescent="0.25">
      <c r="B1644" s="2">
        <v>39906</v>
      </c>
      <c r="C1644">
        <f t="shared" ca="1" si="150"/>
        <v>0</v>
      </c>
      <c r="D1644">
        <f t="shared" ca="1" si="151"/>
        <v>2</v>
      </c>
      <c r="E1644">
        <f ca="1">IF($B1644&lt;VLOOKUP(E$6&amp;" Equity",Param,4,0),"",IFERROR(VLOOKUP($B1644,OFFSET(Input!$A$1,0,MATCH(Index!E$6&amp;" Equity",Input!$1:$1,0)-1,10000,2),2,0),E1643))</f>
        <v>70.52</v>
      </c>
      <c r="F1644" s="33">
        <v>102.92</v>
      </c>
      <c r="H1644">
        <f ca="1">IFERROR(VLOOKUP($B1644,OFFSET(Input!$A$1,0,MATCH(Index!H$6,Input!$1:$1,0)-1,10000,2),2,0),0)</f>
        <v>0</v>
      </c>
      <c r="I1644">
        <f ca="1">IFERROR(VLOOKUP($B1644,OFFSET(Input!$A$1,0,MATCH(Index!I$6,Input!$1:$1,0)-1,10000,2),2,0),0)</f>
        <v>0</v>
      </c>
      <c r="K1644">
        <f t="shared" ca="1" si="152"/>
        <v>55.858404957361813</v>
      </c>
      <c r="L1644" s="30">
        <f t="shared" ca="1" si="153"/>
        <v>92.291801211771542</v>
      </c>
      <c r="N1644">
        <f t="shared" ca="1" si="154"/>
        <v>1.3994230949954082E-2</v>
      </c>
      <c r="O1644">
        <f t="shared" ca="1" si="155"/>
        <v>-2.067480728714037E-2</v>
      </c>
      <c r="AE1644">
        <f ca="1">VLOOKUP($B1644,OFFSET(Input!$A$1,0,MATCH(Index!AE$6&amp;" Index",Input!$1:$1,0)-1,10000,2),2,0)</f>
        <v>39.700000000000003</v>
      </c>
    </row>
    <row r="1645" spans="2:31" x14ac:dyDescent="0.25">
      <c r="B1645" s="2">
        <v>39909</v>
      </c>
      <c r="C1645">
        <f t="shared" ca="1" si="150"/>
        <v>0</v>
      </c>
      <c r="D1645">
        <f t="shared" ca="1" si="151"/>
        <v>3</v>
      </c>
      <c r="E1645">
        <f ca="1">IF($B1645&lt;VLOOKUP(E$6&amp;" Equity",Param,4,0),"",IFERROR(VLOOKUP($B1645,OFFSET(Input!$A$1,0,MATCH(Index!E$6&amp;" Equity",Input!$1:$1,0)-1,10000,2),2,0),E1644))</f>
        <v>70.290000000000006</v>
      </c>
      <c r="F1645" s="33">
        <v>102.48</v>
      </c>
      <c r="H1645">
        <f ca="1">IFERROR(VLOOKUP($B1645,OFFSET(Input!$A$1,0,MATCH(Index!H$6,Input!$1:$1,0)-1,10000,2),2,0),0)</f>
        <v>0</v>
      </c>
      <c r="I1645">
        <f ca="1">IFERROR(VLOOKUP($B1645,OFFSET(Input!$A$1,0,MATCH(Index!I$6,Input!$1:$1,0)-1,10000,2),2,0),0)</f>
        <v>0</v>
      </c>
      <c r="K1645">
        <f t="shared" ca="1" si="152"/>
        <v>55.676223545844621</v>
      </c>
      <c r="L1645" s="30">
        <f t="shared" ca="1" si="153"/>
        <v>91.897238517123469</v>
      </c>
      <c r="N1645">
        <f t="shared" ca="1" si="154"/>
        <v>-3.2668163418553301E-3</v>
      </c>
      <c r="O1645">
        <f t="shared" ca="1" si="155"/>
        <v>-4.2843298250645851E-3</v>
      </c>
      <c r="AE1645">
        <f ca="1">VLOOKUP($B1645,OFFSET(Input!$A$1,0,MATCH(Index!AE$6&amp;" Index",Input!$1:$1,0)-1,10000,2),2,0)</f>
        <v>40.93</v>
      </c>
    </row>
    <row r="1646" spans="2:31" x14ac:dyDescent="0.25">
      <c r="B1646" s="2">
        <v>39910</v>
      </c>
      <c r="C1646">
        <f t="shared" ca="1" si="150"/>
        <v>0</v>
      </c>
      <c r="D1646">
        <f t="shared" ca="1" si="151"/>
        <v>4</v>
      </c>
      <c r="E1646">
        <f ca="1">IF($B1646&lt;VLOOKUP(E$6&amp;" Equity",Param,4,0),"",IFERROR(VLOOKUP($B1646,OFFSET(Input!$A$1,0,MATCH(Index!E$6&amp;" Equity",Input!$1:$1,0)-1,10000,2),2,0),E1645))</f>
        <v>69.48</v>
      </c>
      <c r="F1646" s="33">
        <v>102.74</v>
      </c>
      <c r="H1646">
        <f ca="1">IFERROR(VLOOKUP($B1646,OFFSET(Input!$A$1,0,MATCH(Index!H$6,Input!$1:$1,0)-1,10000,2),2,0),0)</f>
        <v>0</v>
      </c>
      <c r="I1646">
        <f ca="1">IFERROR(VLOOKUP($B1646,OFFSET(Input!$A$1,0,MATCH(Index!I$6,Input!$1:$1,0)-1,10000,2),2,0),0)</f>
        <v>0</v>
      </c>
      <c r="K1646">
        <f t="shared" ca="1" si="152"/>
        <v>55.034628140066637</v>
      </c>
      <c r="L1646" s="30">
        <f t="shared" ca="1" si="153"/>
        <v>92.130389200324601</v>
      </c>
      <c r="N1646">
        <f t="shared" ca="1" si="154"/>
        <v>-1.1590599814909943E-2</v>
      </c>
      <c r="O1646">
        <f t="shared" ca="1" si="155"/>
        <v>2.5338674506429387E-3</v>
      </c>
      <c r="AE1646">
        <f ca="1">VLOOKUP($B1646,OFFSET(Input!$A$1,0,MATCH(Index!AE$6&amp;" Index",Input!$1:$1,0)-1,10000,2),2,0)</f>
        <v>40.39</v>
      </c>
    </row>
    <row r="1647" spans="2:31" x14ac:dyDescent="0.25">
      <c r="B1647" s="2">
        <v>39911</v>
      </c>
      <c r="C1647">
        <f t="shared" ca="1" si="150"/>
        <v>0</v>
      </c>
      <c r="D1647">
        <f t="shared" ca="1" si="151"/>
        <v>5</v>
      </c>
      <c r="E1647">
        <f ca="1">IF($B1647&lt;VLOOKUP(E$6&amp;" Equity",Param,4,0),"",IFERROR(VLOOKUP($B1647,OFFSET(Input!$A$1,0,MATCH(Index!E$6&amp;" Equity",Input!$1:$1,0)-1,10000,2),2,0),E1646))</f>
        <v>70.3</v>
      </c>
      <c r="F1647" s="33">
        <v>103.65</v>
      </c>
      <c r="H1647">
        <f ca="1">IFERROR(VLOOKUP($B1647,OFFSET(Input!$A$1,0,MATCH(Index!H$6,Input!$1:$1,0)-1,10000,2),2,0),0)</f>
        <v>0</v>
      </c>
      <c r="I1647">
        <f ca="1">IFERROR(VLOOKUP($B1647,OFFSET(Input!$A$1,0,MATCH(Index!I$6,Input!$1:$1,0)-1,10000,2),2,0),0)</f>
        <v>0</v>
      </c>
      <c r="K1647">
        <f t="shared" ca="1" si="152"/>
        <v>55.684144476780148</v>
      </c>
      <c r="L1647" s="30">
        <f t="shared" ca="1" si="153"/>
        <v>92.946416591528575</v>
      </c>
      <c r="N1647">
        <f t="shared" ca="1" si="154"/>
        <v>1.1732857443715028E-2</v>
      </c>
      <c r="O1647">
        <f t="shared" ca="1" si="155"/>
        <v>8.8183138426669444E-3</v>
      </c>
      <c r="AE1647">
        <f ca="1">VLOOKUP($B1647,OFFSET(Input!$A$1,0,MATCH(Index!AE$6&amp;" Index",Input!$1:$1,0)-1,10000,2),2,0)</f>
        <v>38.85</v>
      </c>
    </row>
    <row r="1648" spans="2:31" x14ac:dyDescent="0.25">
      <c r="B1648" s="2">
        <v>39912</v>
      </c>
      <c r="C1648">
        <f t="shared" ca="1" si="150"/>
        <v>0</v>
      </c>
      <c r="D1648">
        <f t="shared" ca="1" si="151"/>
        <v>0</v>
      </c>
      <c r="E1648">
        <f ca="1">IF($B1648&lt;VLOOKUP(E$6&amp;" Equity",Param,4,0),"",IFERROR(VLOOKUP($B1648,OFFSET(Input!$A$1,0,MATCH(Index!E$6&amp;" Equity",Input!$1:$1,0)-1,10000,2),2,0),E1647))</f>
        <v>72.3</v>
      </c>
      <c r="F1648" s="33">
        <v>102.35</v>
      </c>
      <c r="H1648">
        <f ca="1">IFERROR(VLOOKUP($B1648,OFFSET(Input!$A$1,0,MATCH(Index!H$6,Input!$1:$1,0)-1,10000,2),2,0),0)</f>
        <v>0</v>
      </c>
      <c r="I1648">
        <f ca="1">IFERROR(VLOOKUP($B1648,OFFSET(Input!$A$1,0,MATCH(Index!I$6,Input!$1:$1,0)-1,10000,2),2,0),0)</f>
        <v>0</v>
      </c>
      <c r="K1648">
        <f t="shared" ca="1" si="152"/>
        <v>57.26833066388626</v>
      </c>
      <c r="L1648" s="30">
        <f t="shared" ca="1" si="153"/>
        <v>91.780663175522903</v>
      </c>
      <c r="N1648">
        <f t="shared" ca="1" si="154"/>
        <v>2.8052330348099681E-2</v>
      </c>
      <c r="O1648">
        <f t="shared" ca="1" si="155"/>
        <v>-1.2621526774490186E-2</v>
      </c>
      <c r="AE1648">
        <f ca="1">VLOOKUP($B1648,OFFSET(Input!$A$1,0,MATCH(Index!AE$6&amp;" Index",Input!$1:$1,0)-1,10000,2),2,0)</f>
        <v>36.53</v>
      </c>
    </row>
    <row r="1649" spans="2:31" x14ac:dyDescent="0.25">
      <c r="B1649" s="2">
        <v>39916</v>
      </c>
      <c r="C1649">
        <f t="shared" ca="1" si="150"/>
        <v>0</v>
      </c>
      <c r="D1649">
        <f t="shared" ca="1" si="151"/>
        <v>0</v>
      </c>
      <c r="E1649">
        <f ca="1">IF($B1649&lt;VLOOKUP(E$6&amp;" Equity",Param,4,0),"",IFERROR(VLOOKUP($B1649,OFFSET(Input!$A$1,0,MATCH(Index!E$6&amp;" Equity",Input!$1:$1,0)-1,10000,2),2,0),E1648))</f>
        <v>72.25</v>
      </c>
      <c r="F1649" s="33">
        <v>103.29</v>
      </c>
      <c r="H1649">
        <f ca="1">IFERROR(VLOOKUP($B1649,OFFSET(Input!$A$1,0,MATCH(Index!H$6,Input!$1:$1,0)-1,10000,2),2,0),0)</f>
        <v>0</v>
      </c>
      <c r="I1649">
        <f ca="1">IFERROR(VLOOKUP($B1649,OFFSET(Input!$A$1,0,MATCH(Index!I$6,Input!$1:$1,0)-1,10000,2),2,0),0)</f>
        <v>0</v>
      </c>
      <c r="K1649">
        <f t="shared" ca="1" si="152"/>
        <v>57.228726009208607</v>
      </c>
      <c r="L1649" s="30">
        <f t="shared" ca="1" si="153"/>
        <v>92.623592568634706</v>
      </c>
      <c r="N1649">
        <f t="shared" ca="1" si="154"/>
        <v>-6.9180217217745875E-4</v>
      </c>
      <c r="O1649">
        <f t="shared" ca="1" si="155"/>
        <v>9.1422539112436911E-3</v>
      </c>
      <c r="AE1649">
        <f ca="1">VLOOKUP($B1649,OFFSET(Input!$A$1,0,MATCH(Index!AE$6&amp;" Index",Input!$1:$1,0)-1,10000,2),2,0)</f>
        <v>37.81</v>
      </c>
    </row>
    <row r="1650" spans="2:31" x14ac:dyDescent="0.25">
      <c r="B1650" s="2">
        <v>39917</v>
      </c>
      <c r="C1650">
        <f t="shared" ca="1" si="150"/>
        <v>0</v>
      </c>
      <c r="D1650">
        <f t="shared" ca="1" si="151"/>
        <v>0</v>
      </c>
      <c r="E1650">
        <f ca="1">IF($B1650&lt;VLOOKUP(E$6&amp;" Equity",Param,4,0),"",IFERROR(VLOOKUP($B1650,OFFSET(Input!$A$1,0,MATCH(Index!E$6&amp;" Equity",Input!$1:$1,0)-1,10000,2),2,0),E1649))</f>
        <v>71.88</v>
      </c>
      <c r="F1650" s="33">
        <v>103.83</v>
      </c>
      <c r="H1650">
        <f ca="1">IFERROR(VLOOKUP($B1650,OFFSET(Input!$A$1,0,MATCH(Index!H$6,Input!$1:$1,0)-1,10000,2),2,0),0)</f>
        <v>0</v>
      </c>
      <c r="I1650">
        <f ca="1">IFERROR(VLOOKUP($B1650,OFFSET(Input!$A$1,0,MATCH(Index!I$6,Input!$1:$1,0)-1,10000,2),2,0),0)</f>
        <v>0</v>
      </c>
      <c r="K1650">
        <f t="shared" ca="1" si="152"/>
        <v>56.935651564593975</v>
      </c>
      <c r="L1650" s="30">
        <f t="shared" ca="1" si="153"/>
        <v>93.107828602975516</v>
      </c>
      <c r="N1650">
        <f t="shared" ca="1" si="154"/>
        <v>-5.1342650771832622E-3</v>
      </c>
      <c r="O1650">
        <f t="shared" ca="1" si="155"/>
        <v>5.2143802968204591E-3</v>
      </c>
      <c r="AE1650">
        <f ca="1">VLOOKUP($B1650,OFFSET(Input!$A$1,0,MATCH(Index!AE$6&amp;" Index",Input!$1:$1,0)-1,10000,2),2,0)</f>
        <v>37.67</v>
      </c>
    </row>
    <row r="1651" spans="2:31" x14ac:dyDescent="0.25">
      <c r="B1651" s="2">
        <v>39918</v>
      </c>
      <c r="C1651">
        <f t="shared" ca="1" si="150"/>
        <v>0</v>
      </c>
      <c r="D1651">
        <f t="shared" ca="1" si="151"/>
        <v>0</v>
      </c>
      <c r="E1651">
        <f ca="1">IF($B1651&lt;VLOOKUP(E$6&amp;" Equity",Param,4,0),"",IFERROR(VLOOKUP($B1651,OFFSET(Input!$A$1,0,MATCH(Index!E$6&amp;" Equity",Input!$1:$1,0)-1,10000,2),2,0),E1650))</f>
        <v>72.489999999999995</v>
      </c>
      <c r="F1651" s="33">
        <v>103.65</v>
      </c>
      <c r="H1651">
        <f ca="1">IFERROR(VLOOKUP($B1651,OFFSET(Input!$A$1,0,MATCH(Index!H$6,Input!$1:$1,0)-1,10000,2),2,0),0)</f>
        <v>0</v>
      </c>
      <c r="I1651">
        <f ca="1">IFERROR(VLOOKUP($B1651,OFFSET(Input!$A$1,0,MATCH(Index!I$6,Input!$1:$1,0)-1,10000,2),2,0),0)</f>
        <v>0</v>
      </c>
      <c r="K1651">
        <f t="shared" ca="1" si="152"/>
        <v>57.41882835166134</v>
      </c>
      <c r="L1651" s="30">
        <f t="shared" ca="1" si="153"/>
        <v>92.946416591528589</v>
      </c>
      <c r="N1651">
        <f t="shared" ca="1" si="154"/>
        <v>8.450559397428033E-3</v>
      </c>
      <c r="O1651">
        <f t="shared" ca="1" si="155"/>
        <v>-1.7351074335738717E-3</v>
      </c>
      <c r="AE1651">
        <f ca="1">VLOOKUP($B1651,OFFSET(Input!$A$1,0,MATCH(Index!AE$6&amp;" Index",Input!$1:$1,0)-1,10000,2),2,0)</f>
        <v>36.17</v>
      </c>
    </row>
    <row r="1652" spans="2:31" x14ac:dyDescent="0.25">
      <c r="B1652" s="2">
        <v>39919</v>
      </c>
      <c r="C1652">
        <f t="shared" ca="1" si="150"/>
        <v>0</v>
      </c>
      <c r="D1652">
        <f t="shared" ca="1" si="151"/>
        <v>0</v>
      </c>
      <c r="E1652">
        <f ca="1">IF($B1652&lt;VLOOKUP(E$6&amp;" Equity",Param,4,0),"",IFERROR(VLOOKUP($B1652,OFFSET(Input!$A$1,0,MATCH(Index!E$6&amp;" Equity",Input!$1:$1,0)-1,10000,2),2,0),E1651))</f>
        <v>73.64</v>
      </c>
      <c r="F1652" s="33">
        <v>102.83</v>
      </c>
      <c r="H1652">
        <f ca="1">IFERROR(VLOOKUP($B1652,OFFSET(Input!$A$1,0,MATCH(Index!H$6,Input!$1:$1,0)-1,10000,2),2,0),0)</f>
        <v>0</v>
      </c>
      <c r="I1652">
        <f ca="1">IFERROR(VLOOKUP($B1652,OFFSET(Input!$A$1,0,MATCH(Index!I$6,Input!$1:$1,0)-1,10000,2),2,0),0)</f>
        <v>0</v>
      </c>
      <c r="K1652">
        <f t="shared" ca="1" si="152"/>
        <v>58.329735409247363</v>
      </c>
      <c r="L1652" s="30">
        <f t="shared" ca="1" si="153"/>
        <v>92.211095206048086</v>
      </c>
      <c r="N1652">
        <f t="shared" ca="1" si="154"/>
        <v>1.5739735052090812E-2</v>
      </c>
      <c r="O1652">
        <f t="shared" ca="1" si="155"/>
        <v>-7.9426996406894036E-3</v>
      </c>
      <c r="AE1652">
        <f ca="1">VLOOKUP($B1652,OFFSET(Input!$A$1,0,MATCH(Index!AE$6&amp;" Index",Input!$1:$1,0)-1,10000,2),2,0)</f>
        <v>35.79</v>
      </c>
    </row>
    <row r="1653" spans="2:31" x14ac:dyDescent="0.25">
      <c r="B1653" s="2">
        <v>39920</v>
      </c>
      <c r="C1653">
        <f t="shared" ca="1" si="150"/>
        <v>0</v>
      </c>
      <c r="D1653">
        <f t="shared" ca="1" si="151"/>
        <v>0</v>
      </c>
      <c r="E1653">
        <f ca="1">IF($B1653&lt;VLOOKUP(E$6&amp;" Equity",Param,4,0),"",IFERROR(VLOOKUP($B1653,OFFSET(Input!$A$1,0,MATCH(Index!E$6&amp;" Equity",Input!$1:$1,0)-1,10000,2),2,0),E1652))</f>
        <v>75.25</v>
      </c>
      <c r="F1653" s="33">
        <v>101.74</v>
      </c>
      <c r="H1653">
        <f ca="1">IFERROR(VLOOKUP($B1653,OFFSET(Input!$A$1,0,MATCH(Index!H$6,Input!$1:$1,0)-1,10000,2),2,0),0)</f>
        <v>0</v>
      </c>
      <c r="I1653">
        <f ca="1">IFERROR(VLOOKUP($B1653,OFFSET(Input!$A$1,0,MATCH(Index!I$6,Input!$1:$1,0)-1,10000,2),2,0),0)</f>
        <v>0</v>
      </c>
      <c r="K1653">
        <f t="shared" ca="1" si="152"/>
        <v>59.60500528986779</v>
      </c>
      <c r="L1653" s="30">
        <f t="shared" ca="1" si="153"/>
        <v>91.233655803397184</v>
      </c>
      <c r="N1653">
        <f t="shared" ca="1" si="154"/>
        <v>2.1627547264108048E-2</v>
      </c>
      <c r="O1653">
        <f t="shared" ca="1" si="155"/>
        <v>-1.0656599846480312E-2</v>
      </c>
      <c r="AE1653">
        <f ca="1">VLOOKUP($B1653,OFFSET(Input!$A$1,0,MATCH(Index!AE$6&amp;" Index",Input!$1:$1,0)-1,10000,2),2,0)</f>
        <v>33.94</v>
      </c>
    </row>
    <row r="1654" spans="2:31" x14ac:dyDescent="0.25">
      <c r="B1654" s="2">
        <v>39923</v>
      </c>
      <c r="C1654">
        <f t="shared" ca="1" si="150"/>
        <v>0</v>
      </c>
      <c r="D1654">
        <f t="shared" ca="1" si="151"/>
        <v>0</v>
      </c>
      <c r="E1654">
        <f ca="1">IF($B1654&lt;VLOOKUP(E$6&amp;" Equity",Param,4,0),"",IFERROR(VLOOKUP($B1654,OFFSET(Input!$A$1,0,MATCH(Index!E$6&amp;" Equity",Input!$1:$1,0)-1,10000,2),2,0),E1653))</f>
        <v>72.5</v>
      </c>
      <c r="F1654" s="33">
        <v>103.19</v>
      </c>
      <c r="H1654">
        <f ca="1">IFERROR(VLOOKUP($B1654,OFFSET(Input!$A$1,0,MATCH(Index!H$6,Input!$1:$1,0)-1,10000,2),2,0),0)</f>
        <v>0</v>
      </c>
      <c r="I1654">
        <f ca="1">IFERROR(VLOOKUP($B1654,OFFSET(Input!$A$1,0,MATCH(Index!I$6,Input!$1:$1,0)-1,10000,2),2,0),0)</f>
        <v>0</v>
      </c>
      <c r="K1654">
        <f t="shared" ca="1" si="152"/>
        <v>57.426749282596873</v>
      </c>
      <c r="L1654" s="30">
        <f t="shared" ca="1" si="153"/>
        <v>92.533919228941969</v>
      </c>
      <c r="N1654">
        <f t="shared" ca="1" si="154"/>
        <v>-3.7229341768356038E-2</v>
      </c>
      <c r="O1654">
        <f t="shared" ca="1" si="155"/>
        <v>1.4151409733004121E-2</v>
      </c>
      <c r="AE1654">
        <f ca="1">VLOOKUP($B1654,OFFSET(Input!$A$1,0,MATCH(Index!AE$6&amp;" Index",Input!$1:$1,0)-1,10000,2),2,0)</f>
        <v>39.18</v>
      </c>
    </row>
    <row r="1655" spans="2:31" x14ac:dyDescent="0.25">
      <c r="B1655" s="2">
        <v>39924</v>
      </c>
      <c r="C1655">
        <f t="shared" ca="1" si="150"/>
        <v>0</v>
      </c>
      <c r="D1655">
        <f t="shared" ca="1" si="151"/>
        <v>0</v>
      </c>
      <c r="E1655">
        <f ca="1">IF($B1655&lt;VLOOKUP(E$6&amp;" Equity",Param,4,0),"",IFERROR(VLOOKUP($B1655,OFFSET(Input!$A$1,0,MATCH(Index!E$6&amp;" Equity",Input!$1:$1,0)-1,10000,2),2,0),E1654))</f>
        <v>73.319999999999993</v>
      </c>
      <c r="F1655" s="33">
        <v>102.22</v>
      </c>
      <c r="H1655">
        <f ca="1">IFERROR(VLOOKUP($B1655,OFFSET(Input!$A$1,0,MATCH(Index!H$6,Input!$1:$1,0)-1,10000,2),2,0),0)</f>
        <v>0</v>
      </c>
      <c r="I1655">
        <f ca="1">IFERROR(VLOOKUP($B1655,OFFSET(Input!$A$1,0,MATCH(Index!I$6,Input!$1:$1,0)-1,10000,2),2,0),0)</f>
        <v>0</v>
      </c>
      <c r="K1655">
        <f t="shared" ca="1" si="152"/>
        <v>58.076265619310384</v>
      </c>
      <c r="L1655" s="30">
        <f t="shared" ca="1" si="153"/>
        <v>91.664087833922366</v>
      </c>
      <c r="N1655">
        <f t="shared" ca="1" si="154"/>
        <v>1.124686111087516E-2</v>
      </c>
      <c r="O1655">
        <f t="shared" ca="1" si="155"/>
        <v>-9.4445957874893238E-3</v>
      </c>
      <c r="AE1655">
        <f ca="1">VLOOKUP($B1655,OFFSET(Input!$A$1,0,MATCH(Index!AE$6&amp;" Index",Input!$1:$1,0)-1,10000,2),2,0)</f>
        <v>37.14</v>
      </c>
    </row>
    <row r="1656" spans="2:31" x14ac:dyDescent="0.25">
      <c r="B1656" s="2">
        <v>39925</v>
      </c>
      <c r="C1656">
        <f t="shared" ca="1" si="150"/>
        <v>0</v>
      </c>
      <c r="D1656">
        <f t="shared" ca="1" si="151"/>
        <v>0</v>
      </c>
      <c r="E1656">
        <f ca="1">IF($B1656&lt;VLOOKUP(E$6&amp;" Equity",Param,4,0),"",IFERROR(VLOOKUP($B1656,OFFSET(Input!$A$1,0,MATCH(Index!E$6&amp;" Equity",Input!$1:$1,0)-1,10000,2),2,0),E1655))</f>
        <v>73.67</v>
      </c>
      <c r="F1656" s="33">
        <v>101.6</v>
      </c>
      <c r="H1656">
        <f ca="1">IFERROR(VLOOKUP($B1656,OFFSET(Input!$A$1,0,MATCH(Index!H$6,Input!$1:$1,0)-1,10000,2),2,0),0)</f>
        <v>0</v>
      </c>
      <c r="I1656">
        <f ca="1">IFERROR(VLOOKUP($B1656,OFFSET(Input!$A$1,0,MATCH(Index!I$6,Input!$1:$1,0)-1,10000,2),2,0),0)</f>
        <v>0</v>
      </c>
      <c r="K1656">
        <f t="shared" ca="1" si="152"/>
        <v>58.353498202053963</v>
      </c>
      <c r="L1656" s="30">
        <f t="shared" ca="1" si="153"/>
        <v>91.108113127827352</v>
      </c>
      <c r="N1656">
        <f t="shared" ca="1" si="154"/>
        <v>4.7622377232180773E-3</v>
      </c>
      <c r="O1656">
        <f t="shared" ca="1" si="155"/>
        <v>-6.0838181957520981E-3</v>
      </c>
      <c r="AE1656">
        <f ca="1">VLOOKUP($B1656,OFFSET(Input!$A$1,0,MATCH(Index!AE$6&amp;" Index",Input!$1:$1,0)-1,10000,2),2,0)</f>
        <v>38.1</v>
      </c>
    </row>
    <row r="1657" spans="2:31" x14ac:dyDescent="0.25">
      <c r="B1657" s="2">
        <v>39926</v>
      </c>
      <c r="C1657">
        <f t="shared" ca="1" si="150"/>
        <v>0</v>
      </c>
      <c r="D1657">
        <f t="shared" ca="1" si="151"/>
        <v>0</v>
      </c>
      <c r="E1657">
        <f ca="1">IF($B1657&lt;VLOOKUP(E$6&amp;" Equity",Param,4,0),"",IFERROR(VLOOKUP($B1657,OFFSET(Input!$A$1,0,MATCH(Index!E$6&amp;" Equity",Input!$1:$1,0)-1,10000,2),2,0),E1656))</f>
        <v>73.59</v>
      </c>
      <c r="F1657" s="33">
        <v>101.59</v>
      </c>
      <c r="H1657">
        <f ca="1">IFERROR(VLOOKUP($B1657,OFFSET(Input!$A$1,0,MATCH(Index!H$6,Input!$1:$1,0)-1,10000,2),2,0),0)</f>
        <v>0</v>
      </c>
      <c r="I1657">
        <f ca="1">IFERROR(VLOOKUP($B1657,OFFSET(Input!$A$1,0,MATCH(Index!I$6,Input!$1:$1,0)-1,10000,2),2,0),0)</f>
        <v>0</v>
      </c>
      <c r="K1657">
        <f t="shared" ca="1" si="152"/>
        <v>58.290130754569716</v>
      </c>
      <c r="L1657" s="30">
        <f t="shared" ca="1" si="153"/>
        <v>91.099145793858085</v>
      </c>
      <c r="N1657">
        <f t="shared" ca="1" si="154"/>
        <v>-1.0865137562146787E-3</v>
      </c>
      <c r="O1657">
        <f t="shared" ca="1" si="155"/>
        <v>-9.843004092786989E-5</v>
      </c>
      <c r="AE1657">
        <f ca="1">VLOOKUP($B1657,OFFSET(Input!$A$1,0,MATCH(Index!AE$6&amp;" Index",Input!$1:$1,0)-1,10000,2),2,0)</f>
        <v>37.15</v>
      </c>
    </row>
    <row r="1658" spans="2:31" x14ac:dyDescent="0.25">
      <c r="B1658" s="2">
        <v>39927</v>
      </c>
      <c r="C1658">
        <f t="shared" ca="1" si="150"/>
        <v>0</v>
      </c>
      <c r="D1658">
        <f t="shared" ca="1" si="151"/>
        <v>0</v>
      </c>
      <c r="E1658">
        <f ca="1">IF($B1658&lt;VLOOKUP(E$6&amp;" Equity",Param,4,0),"",IFERROR(VLOOKUP($B1658,OFFSET(Input!$A$1,0,MATCH(Index!E$6&amp;" Equity",Input!$1:$1,0)-1,10000,2),2,0),E1657))</f>
        <v>74.73</v>
      </c>
      <c r="F1658" s="33">
        <v>100.57</v>
      </c>
      <c r="H1658">
        <f ca="1">IFERROR(VLOOKUP($B1658,OFFSET(Input!$A$1,0,MATCH(Index!H$6,Input!$1:$1,0)-1,10000,2),2,0),0)</f>
        <v>0</v>
      </c>
      <c r="I1658">
        <f ca="1">IFERROR(VLOOKUP($B1658,OFFSET(Input!$A$1,0,MATCH(Index!I$6,Input!$1:$1,0)-1,10000,2),2,0),0)</f>
        <v>0</v>
      </c>
      <c r="K1658">
        <f t="shared" ca="1" si="152"/>
        <v>59.193116881220206</v>
      </c>
      <c r="L1658" s="30">
        <f t="shared" ca="1" si="153"/>
        <v>90.184477728992093</v>
      </c>
      <c r="N1658">
        <f t="shared" ca="1" si="154"/>
        <v>1.5372471003691181E-2</v>
      </c>
      <c r="O1658">
        <f t="shared" ca="1" si="155"/>
        <v>-1.0091102647064632E-2</v>
      </c>
      <c r="AE1658">
        <f ca="1">VLOOKUP($B1658,OFFSET(Input!$A$1,0,MATCH(Index!AE$6&amp;" Index",Input!$1:$1,0)-1,10000,2),2,0)</f>
        <v>36.82</v>
      </c>
    </row>
    <row r="1659" spans="2:31" x14ac:dyDescent="0.25">
      <c r="B1659" s="2">
        <v>39930</v>
      </c>
      <c r="C1659">
        <f t="shared" ca="1" si="150"/>
        <v>0</v>
      </c>
      <c r="D1659">
        <f t="shared" ca="1" si="151"/>
        <v>0</v>
      </c>
      <c r="E1659">
        <f ca="1">IF($B1659&lt;VLOOKUP(E$6&amp;" Equity",Param,4,0),"",IFERROR(VLOOKUP($B1659,OFFSET(Input!$A$1,0,MATCH(Index!E$6&amp;" Equity",Input!$1:$1,0)-1,10000,2),2,0),E1658))</f>
        <v>74.14</v>
      </c>
      <c r="F1659" s="33">
        <v>101</v>
      </c>
      <c r="H1659">
        <f ca="1">IFERROR(VLOOKUP($B1659,OFFSET(Input!$A$1,0,MATCH(Index!H$6,Input!$1:$1,0)-1,10000,2),2,0),0)</f>
        <v>0</v>
      </c>
      <c r="I1659">
        <f ca="1">IFERROR(VLOOKUP($B1659,OFFSET(Input!$A$1,0,MATCH(Index!I$6,Input!$1:$1,0)-1,10000,2),2,0),0)</f>
        <v>0</v>
      </c>
      <c r="K1659">
        <f t="shared" ca="1" si="152"/>
        <v>58.725781956023901</v>
      </c>
      <c r="L1659" s="30">
        <f t="shared" ca="1" si="153"/>
        <v>90.570073089670899</v>
      </c>
      <c r="N1659">
        <f t="shared" ca="1" si="154"/>
        <v>-7.9264202196125556E-3</v>
      </c>
      <c r="O1659">
        <f t="shared" ca="1" si="155"/>
        <v>4.2665143848704731E-3</v>
      </c>
      <c r="AE1659">
        <f ca="1">VLOOKUP($B1659,OFFSET(Input!$A$1,0,MATCH(Index!AE$6&amp;" Index",Input!$1:$1,0)-1,10000,2),2,0)</f>
        <v>38.32</v>
      </c>
    </row>
    <row r="1660" spans="2:31" x14ac:dyDescent="0.25">
      <c r="B1660" s="2">
        <v>39931</v>
      </c>
      <c r="C1660">
        <f t="shared" ca="1" si="150"/>
        <v>0</v>
      </c>
      <c r="D1660">
        <f t="shared" ca="1" si="151"/>
        <v>0</v>
      </c>
      <c r="E1660">
        <f ca="1">IF($B1660&lt;VLOOKUP(E$6&amp;" Equity",Param,4,0),"",IFERROR(VLOOKUP($B1660,OFFSET(Input!$A$1,0,MATCH(Index!E$6&amp;" Equity",Input!$1:$1,0)-1,10000,2),2,0),E1659))</f>
        <v>74.3</v>
      </c>
      <c r="F1660" s="33">
        <v>99.35</v>
      </c>
      <c r="H1660">
        <f ca="1">IFERROR(VLOOKUP($B1660,OFFSET(Input!$A$1,0,MATCH(Index!H$6,Input!$1:$1,0)-1,10000,2),2,0),0)</f>
        <v>0</v>
      </c>
      <c r="I1660">
        <f ca="1">IFERROR(VLOOKUP($B1660,OFFSET(Input!$A$1,0,MATCH(Index!I$6,Input!$1:$1,0)-1,10000,2),2,0),0)</f>
        <v>0</v>
      </c>
      <c r="K1660">
        <f t="shared" ca="1" si="152"/>
        <v>58.85251685099238</v>
      </c>
      <c r="L1660" s="30">
        <f t="shared" ca="1" si="153"/>
        <v>89.090462984740626</v>
      </c>
      <c r="N1660">
        <f t="shared" ca="1" si="154"/>
        <v>2.1557540011271237E-3</v>
      </c>
      <c r="O1660">
        <f t="shared" ca="1" si="155"/>
        <v>-1.6471547843433611E-2</v>
      </c>
      <c r="AE1660">
        <f ca="1">VLOOKUP($B1660,OFFSET(Input!$A$1,0,MATCH(Index!AE$6&amp;" Index",Input!$1:$1,0)-1,10000,2),2,0)</f>
        <v>37.950000000000003</v>
      </c>
    </row>
    <row r="1661" spans="2:31" x14ac:dyDescent="0.25">
      <c r="B1661" s="2">
        <v>39932</v>
      </c>
      <c r="C1661">
        <f t="shared" ca="1" si="150"/>
        <v>0</v>
      </c>
      <c r="D1661">
        <f t="shared" ca="1" si="151"/>
        <v>0</v>
      </c>
      <c r="E1661">
        <f ca="1">IF($B1661&lt;VLOOKUP(E$6&amp;" Equity",Param,4,0),"",IFERROR(VLOOKUP($B1661,OFFSET(Input!$A$1,0,MATCH(Index!E$6&amp;" Equity",Input!$1:$1,0)-1,10000,2),2,0),E1660))</f>
        <v>75.680000000000007</v>
      </c>
      <c r="F1661" s="33">
        <v>98.47</v>
      </c>
      <c r="H1661">
        <f ca="1">IFERROR(VLOOKUP($B1661,OFFSET(Input!$A$1,0,MATCH(Index!H$6,Input!$1:$1,0)-1,10000,2),2,0),0)</f>
        <v>0</v>
      </c>
      <c r="I1661">
        <f ca="1">IFERROR(VLOOKUP($B1661,OFFSET(Input!$A$1,0,MATCH(Index!I$6,Input!$1:$1,0)-1,10000,2),2,0),0)</f>
        <v>0</v>
      </c>
      <c r="K1661">
        <f t="shared" ca="1" si="152"/>
        <v>59.945605320095609</v>
      </c>
      <c r="L1661" s="30">
        <f t="shared" ca="1" si="153"/>
        <v>88.30133759544448</v>
      </c>
      <c r="N1661">
        <f t="shared" ca="1" si="154"/>
        <v>1.8402973019909466E-2</v>
      </c>
      <c r="O1661">
        <f t="shared" ca="1" si="155"/>
        <v>-8.8970357381151499E-3</v>
      </c>
      <c r="AE1661">
        <f ca="1">VLOOKUP($B1661,OFFSET(Input!$A$1,0,MATCH(Index!AE$6&amp;" Index",Input!$1:$1,0)-1,10000,2),2,0)</f>
        <v>36.08</v>
      </c>
    </row>
    <row r="1662" spans="2:31" x14ac:dyDescent="0.25">
      <c r="B1662" s="2">
        <v>39933</v>
      </c>
      <c r="C1662">
        <f t="shared" ca="1" si="150"/>
        <v>0</v>
      </c>
      <c r="D1662">
        <f t="shared" ca="1" si="151"/>
        <v>0</v>
      </c>
      <c r="E1662">
        <f ca="1">IF($B1662&lt;VLOOKUP(E$6&amp;" Equity",Param,4,0),"",IFERROR(VLOOKUP($B1662,OFFSET(Input!$A$1,0,MATCH(Index!E$6&amp;" Equity",Input!$1:$1,0)-1,10000,2),2,0),E1661))</f>
        <v>76.27</v>
      </c>
      <c r="F1662" s="33">
        <v>98.08</v>
      </c>
      <c r="H1662">
        <f ca="1">IFERROR(VLOOKUP($B1662,OFFSET(Input!$A$1,0,MATCH(Index!H$6,Input!$1:$1,0)-1,10000,2),2,0),0)</f>
        <v>0</v>
      </c>
      <c r="I1662">
        <f ca="1">IFERROR(VLOOKUP($B1662,OFFSET(Input!$A$1,0,MATCH(Index!I$6,Input!$1:$1,0)-1,10000,2),2,0),0)</f>
        <v>0</v>
      </c>
      <c r="K1662">
        <f t="shared" ca="1" si="152"/>
        <v>60.412940245291914</v>
      </c>
      <c r="L1662" s="30">
        <f t="shared" ca="1" si="153"/>
        <v>87.951611570642783</v>
      </c>
      <c r="N1662">
        <f t="shared" ca="1" si="154"/>
        <v>7.7657514325243371E-3</v>
      </c>
      <c r="O1662">
        <f t="shared" ca="1" si="155"/>
        <v>-3.9684610718094E-3</v>
      </c>
      <c r="AE1662">
        <f ca="1">VLOOKUP($B1662,OFFSET(Input!$A$1,0,MATCH(Index!AE$6&amp;" Index",Input!$1:$1,0)-1,10000,2),2,0)</f>
        <v>36.5</v>
      </c>
    </row>
    <row r="1663" spans="2:31" x14ac:dyDescent="0.25">
      <c r="B1663" s="2">
        <v>39934</v>
      </c>
      <c r="C1663">
        <f t="shared" ca="1" si="150"/>
        <v>1</v>
      </c>
      <c r="D1663">
        <f t="shared" ca="1" si="151"/>
        <v>0</v>
      </c>
      <c r="E1663">
        <f ca="1">IF($B1663&lt;VLOOKUP(E$6&amp;" Equity",Param,4,0),"",IFERROR(VLOOKUP($B1663,OFFSET(Input!$A$1,0,MATCH(Index!E$6&amp;" Equity",Input!$1:$1,0)-1,10000,2),2,0),E1662))</f>
        <v>75.56</v>
      </c>
      <c r="F1663" s="33">
        <v>97.11</v>
      </c>
      <c r="H1663">
        <f ca="1">IFERROR(VLOOKUP($B1663,OFFSET(Input!$A$1,0,MATCH(Index!H$6,Input!$1:$1,0)-1,10000,2),2,0),0)</f>
        <v>0.59058900000000003</v>
      </c>
      <c r="I1663">
        <f ca="1">IFERROR(VLOOKUP($B1663,OFFSET(Input!$A$1,0,MATCH(Index!I$6,Input!$1:$1,0)-1,10000,2),2,0),0)</f>
        <v>0.296682</v>
      </c>
      <c r="K1663">
        <f t="shared" ca="1" si="152"/>
        <v>60.318355616897655</v>
      </c>
      <c r="L1663" s="30">
        <f t="shared" ca="1" si="153"/>
        <v>87.347824833290403</v>
      </c>
      <c r="N1663">
        <f t="shared" ca="1" si="154"/>
        <v>-1.5668621308117679E-3</v>
      </c>
      <c r="O1663">
        <f t="shared" ca="1" si="155"/>
        <v>-6.8886601964390963E-3</v>
      </c>
      <c r="AE1663">
        <f ca="1">VLOOKUP($B1663,OFFSET(Input!$A$1,0,MATCH(Index!AE$6&amp;" Index",Input!$1:$1,0)-1,10000,2),2,0)</f>
        <v>35.299999999999997</v>
      </c>
    </row>
    <row r="1664" spans="2:31" x14ac:dyDescent="0.25">
      <c r="B1664" s="2">
        <v>39937</v>
      </c>
      <c r="C1664">
        <f t="shared" ca="1" si="150"/>
        <v>0</v>
      </c>
      <c r="D1664">
        <f t="shared" ca="1" si="151"/>
        <v>1</v>
      </c>
      <c r="E1664">
        <f ca="1">IF($B1664&lt;VLOOKUP(E$6&amp;" Equity",Param,4,0),"",IFERROR(VLOOKUP($B1664,OFFSET(Input!$A$1,0,MATCH(Index!E$6&amp;" Equity",Input!$1:$1,0)-1,10000,2),2,0),E1663))</f>
        <v>75.41</v>
      </c>
      <c r="F1664" s="33">
        <v>97.43</v>
      </c>
      <c r="H1664">
        <f ca="1">IFERROR(VLOOKUP($B1664,OFFSET(Input!$A$1,0,MATCH(Index!H$6,Input!$1:$1,0)-1,10000,2),2,0),0)</f>
        <v>0</v>
      </c>
      <c r="I1664">
        <f ca="1">IFERROR(VLOOKUP($B1664,OFFSET(Input!$A$1,0,MATCH(Index!I$6,Input!$1:$1,0)-1,10000,2),2,0),0)</f>
        <v>0</v>
      </c>
      <c r="K1664">
        <f t="shared" ca="1" si="152"/>
        <v>60.19861298398957</v>
      </c>
      <c r="L1664" s="30">
        <f t="shared" ca="1" si="153"/>
        <v>87.63565619923267</v>
      </c>
      <c r="N1664">
        <f t="shared" ca="1" si="154"/>
        <v>-1.9871504187532456E-3</v>
      </c>
      <c r="O1664">
        <f t="shared" ca="1" si="155"/>
        <v>3.2898148309873387E-3</v>
      </c>
      <c r="AE1664">
        <f ca="1">VLOOKUP($B1664,OFFSET(Input!$A$1,0,MATCH(Index!AE$6&amp;" Index",Input!$1:$1,0)-1,10000,2),2,0)</f>
        <v>34.53</v>
      </c>
    </row>
    <row r="1665" spans="2:31" x14ac:dyDescent="0.25">
      <c r="B1665" s="2">
        <v>39938</v>
      </c>
      <c r="C1665">
        <f t="shared" ca="1" si="150"/>
        <v>0</v>
      </c>
      <c r="D1665">
        <f t="shared" ca="1" si="151"/>
        <v>2</v>
      </c>
      <c r="E1665">
        <f ca="1">IF($B1665&lt;VLOOKUP(E$6&amp;" Equity",Param,4,0),"",IFERROR(VLOOKUP($B1665,OFFSET(Input!$A$1,0,MATCH(Index!E$6&amp;" Equity",Input!$1:$1,0)-1,10000,2),2,0),E1664))</f>
        <v>76.03</v>
      </c>
      <c r="F1665" s="33">
        <v>97.31</v>
      </c>
      <c r="H1665">
        <f ca="1">IFERROR(VLOOKUP($B1665,OFFSET(Input!$A$1,0,MATCH(Index!H$6,Input!$1:$1,0)-1,10000,2),2,0),0)</f>
        <v>0</v>
      </c>
      <c r="I1665">
        <f ca="1">IFERROR(VLOOKUP($B1665,OFFSET(Input!$A$1,0,MATCH(Index!I$6,Input!$1:$1,0)-1,10000,2),2,0),0)</f>
        <v>0</v>
      </c>
      <c r="K1665">
        <f t="shared" ca="1" si="152"/>
        <v>60.693549200009649</v>
      </c>
      <c r="L1665" s="30">
        <f t="shared" ca="1" si="153"/>
        <v>87.527719437004322</v>
      </c>
      <c r="N1665">
        <f t="shared" ca="1" si="154"/>
        <v>8.1881070257897558E-3</v>
      </c>
      <c r="O1665">
        <f t="shared" ca="1" si="155"/>
        <v>-1.232412603352249E-3</v>
      </c>
      <c r="AE1665">
        <f ca="1">VLOOKUP($B1665,OFFSET(Input!$A$1,0,MATCH(Index!AE$6&amp;" Index",Input!$1:$1,0)-1,10000,2),2,0)</f>
        <v>33.36</v>
      </c>
    </row>
    <row r="1666" spans="2:31" x14ac:dyDescent="0.25">
      <c r="B1666" s="2">
        <v>39939</v>
      </c>
      <c r="C1666">
        <f t="shared" ca="1" si="150"/>
        <v>0</v>
      </c>
      <c r="D1666">
        <f t="shared" ca="1" si="151"/>
        <v>3</v>
      </c>
      <c r="E1666">
        <f ca="1">IF($B1666&lt;VLOOKUP(E$6&amp;" Equity",Param,4,0),"",IFERROR(VLOOKUP($B1666,OFFSET(Input!$A$1,0,MATCH(Index!E$6&amp;" Equity",Input!$1:$1,0)-1,10000,2),2,0),E1665))</f>
        <v>76.66</v>
      </c>
      <c r="F1666" s="33">
        <v>97.08</v>
      </c>
      <c r="H1666">
        <f ca="1">IFERROR(VLOOKUP($B1666,OFFSET(Input!$A$1,0,MATCH(Index!H$6,Input!$1:$1,0)-1,10000,2),2,0),0)</f>
        <v>0</v>
      </c>
      <c r="I1666">
        <f ca="1">IFERROR(VLOOKUP($B1666,OFFSET(Input!$A$1,0,MATCH(Index!I$6,Input!$1:$1,0)-1,10000,2),2,0),0)</f>
        <v>0</v>
      </c>
      <c r="K1666">
        <f t="shared" ca="1" si="152"/>
        <v>61.196468258223589</v>
      </c>
      <c r="L1666" s="30">
        <f t="shared" ca="1" si="153"/>
        <v>87.320840642733316</v>
      </c>
      <c r="N1666">
        <f t="shared" ca="1" si="154"/>
        <v>8.2520607120637381E-3</v>
      </c>
      <c r="O1666">
        <f t="shared" ca="1" si="155"/>
        <v>-2.3663779754970701E-3</v>
      </c>
      <c r="AE1666">
        <f ca="1">VLOOKUP($B1666,OFFSET(Input!$A$1,0,MATCH(Index!AE$6&amp;" Index",Input!$1:$1,0)-1,10000,2),2,0)</f>
        <v>32.450000000000003</v>
      </c>
    </row>
    <row r="1667" spans="2:31" x14ac:dyDescent="0.25">
      <c r="B1667" s="2">
        <v>39940</v>
      </c>
      <c r="C1667">
        <f t="shared" ca="1" si="150"/>
        <v>0</v>
      </c>
      <c r="D1667">
        <f t="shared" ca="1" si="151"/>
        <v>4</v>
      </c>
      <c r="E1667">
        <f ca="1">IF($B1667&lt;VLOOKUP(E$6&amp;" Equity",Param,4,0),"",IFERROR(VLOOKUP($B1667,OFFSET(Input!$A$1,0,MATCH(Index!E$6&amp;" Equity",Input!$1:$1,0)-1,10000,2),2,0),E1666))</f>
        <v>75.400000000000006</v>
      </c>
      <c r="F1667" s="33">
        <v>94.71</v>
      </c>
      <c r="H1667">
        <f ca="1">IFERROR(VLOOKUP($B1667,OFFSET(Input!$A$1,0,MATCH(Index!H$6,Input!$1:$1,0)-1,10000,2),2,0),0)</f>
        <v>0</v>
      </c>
      <c r="I1667">
        <f ca="1">IFERROR(VLOOKUP($B1667,OFFSET(Input!$A$1,0,MATCH(Index!I$6,Input!$1:$1,0)-1,10000,2),2,0),0)</f>
        <v>0</v>
      </c>
      <c r="K1667">
        <f t="shared" ca="1" si="152"/>
        <v>60.190630141795715</v>
      </c>
      <c r="L1667" s="30">
        <f t="shared" ca="1" si="153"/>
        <v>85.189089588723448</v>
      </c>
      <c r="N1667">
        <f t="shared" ca="1" si="154"/>
        <v>-1.6572784938498474E-2</v>
      </c>
      <c r="O1667">
        <f t="shared" ca="1" si="155"/>
        <v>-2.4715789620390661E-2</v>
      </c>
      <c r="AE1667">
        <f ca="1">VLOOKUP($B1667,OFFSET(Input!$A$1,0,MATCH(Index!AE$6&amp;" Index",Input!$1:$1,0)-1,10000,2),2,0)</f>
        <v>33.44</v>
      </c>
    </row>
    <row r="1668" spans="2:31" x14ac:dyDescent="0.25">
      <c r="B1668" s="2">
        <v>39941</v>
      </c>
      <c r="C1668">
        <f t="shared" ca="1" si="150"/>
        <v>0</v>
      </c>
      <c r="D1668">
        <f t="shared" ca="1" si="151"/>
        <v>5</v>
      </c>
      <c r="E1668">
        <f ca="1">IF($B1668&lt;VLOOKUP(E$6&amp;" Equity",Param,4,0),"",IFERROR(VLOOKUP($B1668,OFFSET(Input!$A$1,0,MATCH(Index!E$6&amp;" Equity",Input!$1:$1,0)-1,10000,2),2,0),E1667))</f>
        <v>76.75</v>
      </c>
      <c r="F1668" s="33">
        <v>94.94</v>
      </c>
      <c r="H1668">
        <f ca="1">IFERROR(VLOOKUP($B1668,OFFSET(Input!$A$1,0,MATCH(Index!H$6,Input!$1:$1,0)-1,10000,2),2,0),0)</f>
        <v>0</v>
      </c>
      <c r="I1668">
        <f ca="1">IFERROR(VLOOKUP($B1668,OFFSET(Input!$A$1,0,MATCH(Index!I$6,Input!$1:$1,0)-1,10000,2),2,0),0)</f>
        <v>0</v>
      </c>
      <c r="K1668">
        <f t="shared" ca="1" si="152"/>
        <v>61.268313837968442</v>
      </c>
      <c r="L1668" s="30">
        <f t="shared" ca="1" si="153"/>
        <v>85.39596838299444</v>
      </c>
      <c r="N1668">
        <f t="shared" ca="1" si="154"/>
        <v>1.7746111453396E-2</v>
      </c>
      <c r="O1668">
        <f t="shared" ca="1" si="155"/>
        <v>2.4255218851619827E-3</v>
      </c>
      <c r="AE1668">
        <f ca="1">VLOOKUP($B1668,OFFSET(Input!$A$1,0,MATCH(Index!AE$6&amp;" Index",Input!$1:$1,0)-1,10000,2),2,0)</f>
        <v>32.049999999999997</v>
      </c>
    </row>
    <row r="1669" spans="2:31" x14ac:dyDescent="0.25">
      <c r="B1669" s="2">
        <v>39944</v>
      </c>
      <c r="C1669">
        <f t="shared" ca="1" si="150"/>
        <v>0</v>
      </c>
      <c r="D1669">
        <f t="shared" ca="1" si="151"/>
        <v>0</v>
      </c>
      <c r="E1669">
        <f ca="1">IF($B1669&lt;VLOOKUP(E$6&amp;" Equity",Param,4,0),"",IFERROR(VLOOKUP($B1669,OFFSET(Input!$A$1,0,MATCH(Index!E$6&amp;" Equity",Input!$1:$1,0)-1,10000,2),2,0),E1668))</f>
        <v>76.349999999999994</v>
      </c>
      <c r="F1669" s="33">
        <v>96.29</v>
      </c>
      <c r="H1669">
        <f ca="1">IFERROR(VLOOKUP($B1669,OFFSET(Input!$A$1,0,MATCH(Index!H$6,Input!$1:$1,0)-1,10000,2),2,0),0)</f>
        <v>0</v>
      </c>
      <c r="I1669">
        <f ca="1">IFERROR(VLOOKUP($B1669,OFFSET(Input!$A$1,0,MATCH(Index!I$6,Input!$1:$1,0)-1,10000,2),2,0),0)</f>
        <v>0</v>
      </c>
      <c r="K1669">
        <f t="shared" ca="1" si="152"/>
        <v>60.949000150213557</v>
      </c>
      <c r="L1669" s="30">
        <f t="shared" ca="1" si="153"/>
        <v>86.61025695806336</v>
      </c>
      <c r="N1669">
        <f t="shared" ca="1" si="154"/>
        <v>-5.225354802665119E-3</v>
      </c>
      <c r="O1669">
        <f t="shared" ca="1" si="155"/>
        <v>1.4119358129020654E-2</v>
      </c>
      <c r="AE1669">
        <f ca="1">VLOOKUP($B1669,OFFSET(Input!$A$1,0,MATCH(Index!AE$6&amp;" Index",Input!$1:$1,0)-1,10000,2),2,0)</f>
        <v>32.869999999999997</v>
      </c>
    </row>
    <row r="1670" spans="2:31" x14ac:dyDescent="0.25">
      <c r="B1670" s="2">
        <v>39945</v>
      </c>
      <c r="C1670">
        <f t="shared" ca="1" si="150"/>
        <v>0</v>
      </c>
      <c r="D1670">
        <f t="shared" ca="1" si="151"/>
        <v>0</v>
      </c>
      <c r="E1670">
        <f ca="1">IF($B1670&lt;VLOOKUP(E$6&amp;" Equity",Param,4,0),"",IFERROR(VLOOKUP($B1670,OFFSET(Input!$A$1,0,MATCH(Index!E$6&amp;" Equity",Input!$1:$1,0)-1,10000,2),2,0),E1669))</f>
        <v>76.650000000000006</v>
      </c>
      <c r="F1670" s="33">
        <v>96.64</v>
      </c>
      <c r="H1670">
        <f ca="1">IFERROR(VLOOKUP($B1670,OFFSET(Input!$A$1,0,MATCH(Index!H$6,Input!$1:$1,0)-1,10000,2),2,0),0)</f>
        <v>0</v>
      </c>
      <c r="I1670">
        <f ca="1">IFERROR(VLOOKUP($B1670,OFFSET(Input!$A$1,0,MATCH(Index!I$6,Input!$1:$1,0)-1,10000,2),2,0),0)</f>
        <v>0</v>
      </c>
      <c r="K1670">
        <f t="shared" ca="1" si="152"/>
        <v>61.188485416029728</v>
      </c>
      <c r="L1670" s="30">
        <f t="shared" ca="1" si="153"/>
        <v>86.9250725145627</v>
      </c>
      <c r="N1670">
        <f t="shared" ca="1" si="154"/>
        <v>3.9215736531818647E-3</v>
      </c>
      <c r="O1670">
        <f t="shared" ca="1" si="155"/>
        <v>3.6282629343121894E-3</v>
      </c>
      <c r="AE1670">
        <f ca="1">VLOOKUP($B1670,OFFSET(Input!$A$1,0,MATCH(Index!AE$6&amp;" Index",Input!$1:$1,0)-1,10000,2),2,0)</f>
        <v>31.8</v>
      </c>
    </row>
    <row r="1671" spans="2:31" x14ac:dyDescent="0.25">
      <c r="B1671" s="2">
        <v>39946</v>
      </c>
      <c r="C1671">
        <f t="shared" ref="C1671:C1734" ca="1" si="156">IF(MONTH(B1671)&lt;&gt;MONTH(B1670),1,0)</f>
        <v>0</v>
      </c>
      <c r="D1671">
        <f t="shared" ref="D1671:D1734" ca="1" si="157">IF(D1670=5,0,IF(D1670&lt;&gt;0,D1670+1,IF(C1670=1,1,0)))</f>
        <v>0</v>
      </c>
      <c r="E1671">
        <f ca="1">IF($B1671&lt;VLOOKUP(E$6&amp;" Equity",Param,4,0),"",IFERROR(VLOOKUP($B1671,OFFSET(Input!$A$1,0,MATCH(Index!E$6&amp;" Equity",Input!$1:$1,0)-1,10000,2),2,0),E1670))</f>
        <v>75.650000000000006</v>
      </c>
      <c r="F1671" s="33">
        <v>97.69</v>
      </c>
      <c r="H1671">
        <f ca="1">IFERROR(VLOOKUP($B1671,OFFSET(Input!$A$1,0,MATCH(Index!H$6,Input!$1:$1,0)-1,10000,2),2,0),0)</f>
        <v>0</v>
      </c>
      <c r="I1671">
        <f ca="1">IFERROR(VLOOKUP($B1671,OFFSET(Input!$A$1,0,MATCH(Index!I$6,Input!$1:$1,0)-1,10000,2),2,0),0)</f>
        <v>0</v>
      </c>
      <c r="K1671">
        <f t="shared" ref="K1671:K1734" ca="1" si="158">IF($B1671&lt;=L_date,IF($B1671=L_date,1,K1672/((E1672+H1672)/E1671)),K1670*((E1671+H1671)/E1670))</f>
        <v>60.390201196642515</v>
      </c>
      <c r="L1671" s="30">
        <f t="shared" ref="L1671:L1734" ca="1" si="159">IF($B1671&lt;=L_date,IF($B1671=L_date,1,L1672/((F1672+I1672)/F1671)),L1670*((F1671+I1671)/F1670))</f>
        <v>87.869519184060735</v>
      </c>
      <c r="N1671">
        <f t="shared" ca="1" si="154"/>
        <v>-1.3132165083458207E-2</v>
      </c>
      <c r="O1671">
        <f t="shared" ca="1" si="155"/>
        <v>1.0806465478346272E-2</v>
      </c>
      <c r="AE1671">
        <f ca="1">VLOOKUP($B1671,OFFSET(Input!$A$1,0,MATCH(Index!AE$6&amp;" Index",Input!$1:$1,0)-1,10000,2),2,0)</f>
        <v>33.65</v>
      </c>
    </row>
    <row r="1672" spans="2:31" x14ac:dyDescent="0.25">
      <c r="B1672" s="2">
        <v>39947</v>
      </c>
      <c r="C1672">
        <f t="shared" ca="1" si="156"/>
        <v>0</v>
      </c>
      <c r="D1672">
        <f t="shared" ca="1" si="157"/>
        <v>0</v>
      </c>
      <c r="E1672">
        <f ca="1">IF($B1672&lt;VLOOKUP(E$6&amp;" Equity",Param,4,0),"",IFERROR(VLOOKUP($B1672,OFFSET(Input!$A$1,0,MATCH(Index!E$6&amp;" Equity",Input!$1:$1,0)-1,10000,2),2,0),E1671))</f>
        <v>74.849999999999994</v>
      </c>
      <c r="F1672" s="33">
        <v>98.07</v>
      </c>
      <c r="H1672">
        <f ca="1">IFERROR(VLOOKUP($B1672,OFFSET(Input!$A$1,0,MATCH(Index!H$6,Input!$1:$1,0)-1,10000,2),2,0),0)</f>
        <v>0</v>
      </c>
      <c r="I1672">
        <f ca="1">IFERROR(VLOOKUP($B1672,OFFSET(Input!$A$1,0,MATCH(Index!I$6,Input!$1:$1,0)-1,10000,2),2,0),0)</f>
        <v>0</v>
      </c>
      <c r="K1672">
        <f t="shared" ca="1" si="158"/>
        <v>59.751573821132737</v>
      </c>
      <c r="L1672" s="30">
        <f t="shared" ca="1" si="159"/>
        <v>88.211318931117162</v>
      </c>
      <c r="N1672">
        <f t="shared" ref="N1672:N1735" ca="1" si="160">LN(K1672/K1671)</f>
        <v>-1.0631329368727733E-2</v>
      </c>
      <c r="O1672">
        <f t="shared" ref="O1672:O1735" ca="1" si="161">LN(L1672/L1671)</f>
        <v>3.8823097393776308E-3</v>
      </c>
      <c r="AE1672">
        <f ca="1">VLOOKUP($B1672,OFFSET(Input!$A$1,0,MATCH(Index!AE$6&amp;" Index",Input!$1:$1,0)-1,10000,2),2,0)</f>
        <v>31.37</v>
      </c>
    </row>
    <row r="1673" spans="2:31" x14ac:dyDescent="0.25">
      <c r="B1673" s="2">
        <v>39948</v>
      </c>
      <c r="C1673">
        <f t="shared" ca="1" si="156"/>
        <v>0</v>
      </c>
      <c r="D1673">
        <f t="shared" ca="1" si="157"/>
        <v>0</v>
      </c>
      <c r="E1673">
        <f ca="1">IF($B1673&lt;VLOOKUP(E$6&amp;" Equity",Param,4,0),"",IFERROR(VLOOKUP($B1673,OFFSET(Input!$A$1,0,MATCH(Index!E$6&amp;" Equity",Input!$1:$1,0)-1,10000,2),2,0),E1672))</f>
        <v>73.8</v>
      </c>
      <c r="F1673" s="33">
        <v>98.04</v>
      </c>
      <c r="H1673">
        <f ca="1">IFERROR(VLOOKUP($B1673,OFFSET(Input!$A$1,0,MATCH(Index!H$6,Input!$1:$1,0)-1,10000,2),2,0),0)</f>
        <v>0</v>
      </c>
      <c r="I1673">
        <f ca="1">IFERROR(VLOOKUP($B1673,OFFSET(Input!$A$1,0,MATCH(Index!I$6,Input!$1:$1,0)-1,10000,2),2,0),0)</f>
        <v>0</v>
      </c>
      <c r="K1673">
        <f t="shared" ca="1" si="158"/>
        <v>58.913375390776167</v>
      </c>
      <c r="L1673" s="30">
        <f t="shared" ca="1" si="159"/>
        <v>88.184334740560089</v>
      </c>
      <c r="N1673">
        <f t="shared" ca="1" si="160"/>
        <v>-1.4127379259210565E-2</v>
      </c>
      <c r="O1673">
        <f t="shared" ca="1" si="161"/>
        <v>-3.0595074431691039E-4</v>
      </c>
      <c r="AE1673">
        <f ca="1">VLOOKUP($B1673,OFFSET(Input!$A$1,0,MATCH(Index!AE$6&amp;" Index",Input!$1:$1,0)-1,10000,2),2,0)</f>
        <v>33.119999999999997</v>
      </c>
    </row>
    <row r="1674" spans="2:31" x14ac:dyDescent="0.25">
      <c r="B1674" s="2">
        <v>39951</v>
      </c>
      <c r="C1674">
        <f t="shared" ca="1" si="156"/>
        <v>0</v>
      </c>
      <c r="D1674">
        <f t="shared" ca="1" si="157"/>
        <v>0</v>
      </c>
      <c r="E1674">
        <f ca="1">IF($B1674&lt;VLOOKUP(E$6&amp;" Equity",Param,4,0),"",IFERROR(VLOOKUP($B1674,OFFSET(Input!$A$1,0,MATCH(Index!E$6&amp;" Equity",Input!$1:$1,0)-1,10000,2),2,0),E1673))</f>
        <v>75.37</v>
      </c>
      <c r="F1674" s="33">
        <v>96.5</v>
      </c>
      <c r="H1674">
        <f ca="1">IFERROR(VLOOKUP($B1674,OFFSET(Input!$A$1,0,MATCH(Index!H$6,Input!$1:$1,0)-1,10000,2),2,0),0)</f>
        <v>0</v>
      </c>
      <c r="I1674">
        <f ca="1">IFERROR(VLOOKUP($B1674,OFFSET(Input!$A$1,0,MATCH(Index!I$6,Input!$1:$1,0)-1,10000,2),2,0),0)</f>
        <v>0</v>
      </c>
      <c r="K1674">
        <f t="shared" ca="1" si="158"/>
        <v>60.166681615214088</v>
      </c>
      <c r="L1674" s="30">
        <f t="shared" ca="1" si="159"/>
        <v>86.799146291962956</v>
      </c>
      <c r="N1674">
        <f t="shared" ca="1" si="160"/>
        <v>2.1050586248951751E-2</v>
      </c>
      <c r="O1674">
        <f t="shared" ca="1" si="161"/>
        <v>-1.5832550314971661E-2</v>
      </c>
      <c r="AE1674">
        <f ca="1">VLOOKUP($B1674,OFFSET(Input!$A$1,0,MATCH(Index!AE$6&amp;" Index",Input!$1:$1,0)-1,10000,2),2,0)</f>
        <v>30.24</v>
      </c>
    </row>
    <row r="1675" spans="2:31" x14ac:dyDescent="0.25">
      <c r="B1675" s="2">
        <v>39952</v>
      </c>
      <c r="C1675">
        <f t="shared" ca="1" si="156"/>
        <v>0</v>
      </c>
      <c r="D1675">
        <f t="shared" ca="1" si="157"/>
        <v>0</v>
      </c>
      <c r="E1675">
        <f ca="1">IF($B1675&lt;VLOOKUP(E$6&amp;" Equity",Param,4,0),"",IFERROR(VLOOKUP($B1675,OFFSET(Input!$A$1,0,MATCH(Index!E$6&amp;" Equity",Input!$1:$1,0)-1,10000,2),2,0),E1674))</f>
        <v>75.87</v>
      </c>
      <c r="F1675" s="33">
        <v>96.01</v>
      </c>
      <c r="H1675">
        <f ca="1">IFERROR(VLOOKUP($B1675,OFFSET(Input!$A$1,0,MATCH(Index!H$6,Input!$1:$1,0)-1,10000,2),2,0),0)</f>
        <v>0</v>
      </c>
      <c r="I1675">
        <f ca="1">IFERROR(VLOOKUP($B1675,OFFSET(Input!$A$1,0,MATCH(Index!I$6,Input!$1:$1,0)-1,10000,2),2,0),0)</f>
        <v>0</v>
      </c>
      <c r="K1675">
        <f t="shared" ca="1" si="158"/>
        <v>60.565823724907702</v>
      </c>
      <c r="L1675" s="30">
        <f t="shared" ca="1" si="159"/>
        <v>86.358404512863871</v>
      </c>
      <c r="N1675">
        <f t="shared" ca="1" si="160"/>
        <v>6.6120314946050496E-3</v>
      </c>
      <c r="O1675">
        <f t="shared" ca="1" si="161"/>
        <v>-5.0906556354077754E-3</v>
      </c>
      <c r="AE1675">
        <f ca="1">VLOOKUP($B1675,OFFSET(Input!$A$1,0,MATCH(Index!AE$6&amp;" Index",Input!$1:$1,0)-1,10000,2),2,0)</f>
        <v>28.8</v>
      </c>
    </row>
    <row r="1676" spans="2:31" x14ac:dyDescent="0.25">
      <c r="B1676" s="2">
        <v>39953</v>
      </c>
      <c r="C1676">
        <f t="shared" ca="1" si="156"/>
        <v>0</v>
      </c>
      <c r="D1676">
        <f t="shared" ca="1" si="157"/>
        <v>0</v>
      </c>
      <c r="E1676">
        <f ca="1">IF($B1676&lt;VLOOKUP(E$6&amp;" Equity",Param,4,0),"",IFERROR(VLOOKUP($B1676,OFFSET(Input!$A$1,0,MATCH(Index!E$6&amp;" Equity",Input!$1:$1,0)-1,10000,2),2,0),E1675))</f>
        <v>76.989999999999995</v>
      </c>
      <c r="F1676" s="33">
        <v>97.02</v>
      </c>
      <c r="H1676">
        <f ca="1">IFERROR(VLOOKUP($B1676,OFFSET(Input!$A$1,0,MATCH(Index!H$6,Input!$1:$1,0)-1,10000,2),2,0),0)</f>
        <v>0</v>
      </c>
      <c r="I1676">
        <f ca="1">IFERROR(VLOOKUP($B1676,OFFSET(Input!$A$1,0,MATCH(Index!I$6,Input!$1:$1,0)-1,10000,2),2,0),0)</f>
        <v>0</v>
      </c>
      <c r="K1676">
        <f t="shared" ca="1" si="158"/>
        <v>61.459902050621366</v>
      </c>
      <c r="L1676" s="30">
        <f t="shared" ca="1" si="159"/>
        <v>87.266872261619113</v>
      </c>
      <c r="N1676">
        <f t="shared" ca="1" si="160"/>
        <v>1.4654193939974577E-2</v>
      </c>
      <c r="O1676">
        <f t="shared" ca="1" si="161"/>
        <v>1.0464790107537866E-2</v>
      </c>
      <c r="AE1676">
        <f ca="1">VLOOKUP($B1676,OFFSET(Input!$A$1,0,MATCH(Index!AE$6&amp;" Index",Input!$1:$1,0)-1,10000,2),2,0)</f>
        <v>29.03</v>
      </c>
    </row>
    <row r="1677" spans="2:31" x14ac:dyDescent="0.25">
      <c r="B1677" s="2">
        <v>39954</v>
      </c>
      <c r="C1677">
        <f t="shared" ca="1" si="156"/>
        <v>0</v>
      </c>
      <c r="D1677">
        <f t="shared" ca="1" si="157"/>
        <v>0</v>
      </c>
      <c r="E1677">
        <f ca="1">IF($B1677&lt;VLOOKUP(E$6&amp;" Equity",Param,4,0),"",IFERROR(VLOOKUP($B1677,OFFSET(Input!$A$1,0,MATCH(Index!E$6&amp;" Equity",Input!$1:$1,0)-1,10000,2),2,0),E1676))</f>
        <v>76</v>
      </c>
      <c r="F1677" s="33">
        <v>94.58</v>
      </c>
      <c r="H1677">
        <f ca="1">IFERROR(VLOOKUP($B1677,OFFSET(Input!$A$1,0,MATCH(Index!H$6,Input!$1:$1,0)-1,10000,2),2,0),0)</f>
        <v>0</v>
      </c>
      <c r="I1677">
        <f ca="1">IFERROR(VLOOKUP($B1677,OFFSET(Input!$A$1,0,MATCH(Index!I$6,Input!$1:$1,0)-1,10000,2),2,0),0)</f>
        <v>0</v>
      </c>
      <c r="K1677">
        <f t="shared" ca="1" si="158"/>
        <v>60.669600673428029</v>
      </c>
      <c r="L1677" s="30">
        <f t="shared" ca="1" si="159"/>
        <v>85.07215809630938</v>
      </c>
      <c r="N1677">
        <f t="shared" ca="1" si="160"/>
        <v>-1.2942203003627088E-2</v>
      </c>
      <c r="O1677">
        <f t="shared" ca="1" si="161"/>
        <v>-2.5471105601340752E-2</v>
      </c>
      <c r="AE1677">
        <f ca="1">VLOOKUP($B1677,OFFSET(Input!$A$1,0,MATCH(Index!AE$6&amp;" Index",Input!$1:$1,0)-1,10000,2),2,0)</f>
        <v>31.35</v>
      </c>
    </row>
    <row r="1678" spans="2:31" x14ac:dyDescent="0.25">
      <c r="B1678" s="2">
        <v>39955</v>
      </c>
      <c r="C1678">
        <f t="shared" ca="1" si="156"/>
        <v>0</v>
      </c>
      <c r="D1678">
        <f t="shared" ca="1" si="157"/>
        <v>0</v>
      </c>
      <c r="E1678">
        <f ca="1">IF($B1678&lt;VLOOKUP(E$6&amp;" Equity",Param,4,0),"",IFERROR(VLOOKUP($B1678,OFFSET(Input!$A$1,0,MATCH(Index!E$6&amp;" Equity",Input!$1:$1,0)-1,10000,2),2,0),E1677))</f>
        <v>77.05</v>
      </c>
      <c r="F1678" s="33">
        <v>93.53</v>
      </c>
      <c r="H1678">
        <f ca="1">IFERROR(VLOOKUP($B1678,OFFSET(Input!$A$1,0,MATCH(Index!H$6,Input!$1:$1,0)-1,10000,2),2,0),0)</f>
        <v>0</v>
      </c>
      <c r="I1678">
        <f ca="1">IFERROR(VLOOKUP($B1678,OFFSET(Input!$A$1,0,MATCH(Index!I$6,Input!$1:$1,0)-1,10000,2),2,0),0)</f>
        <v>0</v>
      </c>
      <c r="K1678">
        <f t="shared" ca="1" si="158"/>
        <v>61.507799103784592</v>
      </c>
      <c r="L1678" s="30">
        <f t="shared" ca="1" si="159"/>
        <v>84.127711426811345</v>
      </c>
      <c r="N1678">
        <f t="shared" ca="1" si="160"/>
        <v>1.3721221479793584E-2</v>
      </c>
      <c r="O1678">
        <f t="shared" ca="1" si="161"/>
        <v>-1.1163796769270066E-2</v>
      </c>
      <c r="AE1678">
        <f ca="1">VLOOKUP($B1678,OFFSET(Input!$A$1,0,MATCH(Index!AE$6&amp;" Index",Input!$1:$1,0)-1,10000,2),2,0)</f>
        <v>32.630000000000003</v>
      </c>
    </row>
    <row r="1679" spans="2:31" x14ac:dyDescent="0.25">
      <c r="B1679" s="2">
        <v>39959</v>
      </c>
      <c r="C1679">
        <f t="shared" ca="1" si="156"/>
        <v>0</v>
      </c>
      <c r="D1679">
        <f t="shared" ca="1" si="157"/>
        <v>0</v>
      </c>
      <c r="E1679">
        <f ca="1">IF($B1679&lt;VLOOKUP(E$6&amp;" Equity",Param,4,0),"",IFERROR(VLOOKUP($B1679,OFFSET(Input!$A$1,0,MATCH(Index!E$6&amp;" Equity",Input!$1:$1,0)-1,10000,2),2,0),E1678))</f>
        <v>76.849999999999994</v>
      </c>
      <c r="F1679" s="33">
        <v>92.12</v>
      </c>
      <c r="H1679">
        <f ca="1">IFERROR(VLOOKUP($B1679,OFFSET(Input!$A$1,0,MATCH(Index!H$6,Input!$1:$1,0)-1,10000,2),2,0),0)</f>
        <v>0</v>
      </c>
      <c r="I1679">
        <f ca="1">IFERROR(VLOOKUP($B1679,OFFSET(Input!$A$1,0,MATCH(Index!I$6,Input!$1:$1,0)-1,10000,2),2,0),0)</f>
        <v>0</v>
      </c>
      <c r="K1679">
        <f t="shared" ca="1" si="158"/>
        <v>61.348142259907149</v>
      </c>
      <c r="L1679" s="30">
        <f t="shared" ca="1" si="159"/>
        <v>82.859454470628265</v>
      </c>
      <c r="N1679">
        <f t="shared" ca="1" si="160"/>
        <v>-2.5990917815198727E-3</v>
      </c>
      <c r="O1679">
        <f t="shared" ca="1" si="161"/>
        <v>-1.519016549397512E-2</v>
      </c>
      <c r="AE1679">
        <f ca="1">VLOOKUP($B1679,OFFSET(Input!$A$1,0,MATCH(Index!AE$6&amp;" Index",Input!$1:$1,0)-1,10000,2),2,0)</f>
        <v>30.62</v>
      </c>
    </row>
    <row r="1680" spans="2:31" x14ac:dyDescent="0.25">
      <c r="B1680" s="2">
        <v>39960</v>
      </c>
      <c r="C1680">
        <f t="shared" ca="1" si="156"/>
        <v>0</v>
      </c>
      <c r="D1680">
        <f t="shared" ca="1" si="157"/>
        <v>0</v>
      </c>
      <c r="E1680">
        <f ca="1">IF($B1680&lt;VLOOKUP(E$6&amp;" Equity",Param,4,0),"",IFERROR(VLOOKUP($B1680,OFFSET(Input!$A$1,0,MATCH(Index!E$6&amp;" Equity",Input!$1:$1,0)-1,10000,2),2,0),E1679))</f>
        <v>76.989999999999995</v>
      </c>
      <c r="F1680" s="33">
        <v>90.55</v>
      </c>
      <c r="H1680">
        <f ca="1">IFERROR(VLOOKUP($B1680,OFFSET(Input!$A$1,0,MATCH(Index!H$6,Input!$1:$1,0)-1,10000,2),2,0),0)</f>
        <v>0</v>
      </c>
      <c r="I1680">
        <f ca="1">IFERROR(VLOOKUP($B1680,OFFSET(Input!$A$1,0,MATCH(Index!I$6,Input!$1:$1,0)-1,10000,2),2,0),0)</f>
        <v>0</v>
      </c>
      <c r="K1680">
        <f t="shared" ca="1" si="158"/>
        <v>61.459902050621359</v>
      </c>
      <c r="L1680" s="30">
        <f t="shared" ca="1" si="159"/>
        <v>81.447281831474044</v>
      </c>
      <c r="N1680">
        <f t="shared" ca="1" si="160"/>
        <v>1.8200733053533689E-3</v>
      </c>
      <c r="O1680">
        <f t="shared" ca="1" si="161"/>
        <v>-1.718989062306215E-2</v>
      </c>
      <c r="AE1680">
        <f ca="1">VLOOKUP($B1680,OFFSET(Input!$A$1,0,MATCH(Index!AE$6&amp;" Index",Input!$1:$1,0)-1,10000,2),2,0)</f>
        <v>32.36</v>
      </c>
    </row>
    <row r="1681" spans="2:31" x14ac:dyDescent="0.25">
      <c r="B1681" s="2">
        <v>39961</v>
      </c>
      <c r="C1681">
        <f t="shared" ca="1" si="156"/>
        <v>0</v>
      </c>
      <c r="D1681">
        <f t="shared" ca="1" si="157"/>
        <v>0</v>
      </c>
      <c r="E1681">
        <f ca="1">IF($B1681&lt;VLOOKUP(E$6&amp;" Equity",Param,4,0),"",IFERROR(VLOOKUP($B1681,OFFSET(Input!$A$1,0,MATCH(Index!E$6&amp;" Equity",Input!$1:$1,0)-1,10000,2),2,0),E1680))</f>
        <v>77.260000000000005</v>
      </c>
      <c r="F1681" s="33">
        <v>91.8</v>
      </c>
      <c r="H1681">
        <f ca="1">IFERROR(VLOOKUP($B1681,OFFSET(Input!$A$1,0,MATCH(Index!H$6,Input!$1:$1,0)-1,10000,2),2,0),0)</f>
        <v>0</v>
      </c>
      <c r="I1681">
        <f ca="1">IFERROR(VLOOKUP($B1681,OFFSET(Input!$A$1,0,MATCH(Index!I$6,Input!$1:$1,0)-1,10000,2),2,0),0)</f>
        <v>0</v>
      </c>
      <c r="K1681">
        <f t="shared" ca="1" si="158"/>
        <v>61.67543878985591</v>
      </c>
      <c r="L1681" s="30">
        <f t="shared" ca="1" si="159"/>
        <v>82.571623104686012</v>
      </c>
      <c r="N1681">
        <f t="shared" ca="1" si="160"/>
        <v>3.5008139481771195E-3</v>
      </c>
      <c r="O1681">
        <f t="shared" ca="1" si="161"/>
        <v>1.3710113297022474E-2</v>
      </c>
      <c r="AE1681">
        <f ca="1">VLOOKUP($B1681,OFFSET(Input!$A$1,0,MATCH(Index!AE$6&amp;" Index",Input!$1:$1,0)-1,10000,2),2,0)</f>
        <v>31.67</v>
      </c>
    </row>
    <row r="1682" spans="2:31" x14ac:dyDescent="0.25">
      <c r="B1682" s="2">
        <v>39962</v>
      </c>
      <c r="C1682">
        <f t="shared" ca="1" si="156"/>
        <v>0</v>
      </c>
      <c r="D1682">
        <f t="shared" ca="1" si="157"/>
        <v>0</v>
      </c>
      <c r="E1682">
        <f ca="1">IF($B1682&lt;VLOOKUP(E$6&amp;" Equity",Param,4,0),"",IFERROR(VLOOKUP($B1682,OFFSET(Input!$A$1,0,MATCH(Index!E$6&amp;" Equity",Input!$1:$1,0)-1,10000,2),2,0),E1681))</f>
        <v>78.17</v>
      </c>
      <c r="F1682" s="33">
        <v>94.12</v>
      </c>
      <c r="H1682">
        <f ca="1">IFERROR(VLOOKUP($B1682,OFFSET(Input!$A$1,0,MATCH(Index!H$6,Input!$1:$1,0)-1,10000,2),2,0),0)</f>
        <v>0</v>
      </c>
      <c r="I1682">
        <f ca="1">IFERROR(VLOOKUP($B1682,OFFSET(Input!$A$1,0,MATCH(Index!I$6,Input!$1:$1,0)-1,10000,2),2,0),0)</f>
        <v>0</v>
      </c>
      <c r="K1682">
        <f t="shared" ca="1" si="158"/>
        <v>62.401877429498271</v>
      </c>
      <c r="L1682" s="30">
        <f t="shared" ca="1" si="159"/>
        <v>84.658400507767396</v>
      </c>
      <c r="N1682">
        <f t="shared" ca="1" si="160"/>
        <v>1.1709584994103789E-2</v>
      </c>
      <c r="O1682">
        <f t="shared" ca="1" si="161"/>
        <v>2.4958266232716939E-2</v>
      </c>
      <c r="AE1682">
        <f ca="1">VLOOKUP($B1682,OFFSET(Input!$A$1,0,MATCH(Index!AE$6&amp;" Index",Input!$1:$1,0)-1,10000,2),2,0)</f>
        <v>28.92</v>
      </c>
    </row>
    <row r="1683" spans="2:31" x14ac:dyDescent="0.25">
      <c r="B1683" s="2">
        <v>39965</v>
      </c>
      <c r="C1683">
        <f t="shared" ca="1" si="156"/>
        <v>1</v>
      </c>
      <c r="D1683">
        <f t="shared" ca="1" si="157"/>
        <v>0</v>
      </c>
      <c r="E1683">
        <f ca="1">IF($B1683&lt;VLOOKUP(E$6&amp;" Equity",Param,4,0),"",IFERROR(VLOOKUP($B1683,OFFSET(Input!$A$1,0,MATCH(Index!E$6&amp;" Equity",Input!$1:$1,0)-1,10000,2),2,0),E1682))</f>
        <v>78.95</v>
      </c>
      <c r="F1683" s="33">
        <v>91.09</v>
      </c>
      <c r="H1683">
        <f ca="1">IFERROR(VLOOKUP($B1683,OFFSET(Input!$A$1,0,MATCH(Index!H$6,Input!$1:$1,0)-1,10000,2),2,0),0)</f>
        <v>0.71464099999999997</v>
      </c>
      <c r="I1683">
        <f ca="1">IFERROR(VLOOKUP($B1683,OFFSET(Input!$A$1,0,MATCH(Index!I$6,Input!$1:$1,0)-1,10000,2),2,0),0)</f>
        <v>0.30542799999999998</v>
      </c>
      <c r="K1683">
        <f t="shared" ca="1" si="158"/>
        <v>63.595025753447388</v>
      </c>
      <c r="L1683" s="30">
        <f t="shared" ca="1" si="159"/>
        <v>82.20772150661729</v>
      </c>
      <c r="N1683">
        <f t="shared" ca="1" si="160"/>
        <v>1.8939893929653197E-2</v>
      </c>
      <c r="O1683">
        <f t="shared" ca="1" si="161"/>
        <v>-2.9375108532031461E-2</v>
      </c>
      <c r="AE1683">
        <f ca="1">VLOOKUP($B1683,OFFSET(Input!$A$1,0,MATCH(Index!AE$6&amp;" Index",Input!$1:$1,0)-1,10000,2),2,0)</f>
        <v>30.04</v>
      </c>
    </row>
    <row r="1684" spans="2:31" x14ac:dyDescent="0.25">
      <c r="B1684" s="2">
        <v>39966</v>
      </c>
      <c r="C1684">
        <f t="shared" ca="1" si="156"/>
        <v>0</v>
      </c>
      <c r="D1684">
        <f t="shared" ca="1" si="157"/>
        <v>1</v>
      </c>
      <c r="E1684">
        <f ca="1">IF($B1684&lt;VLOOKUP(E$6&amp;" Equity",Param,4,0),"",IFERROR(VLOOKUP($B1684,OFFSET(Input!$A$1,0,MATCH(Index!E$6&amp;" Equity",Input!$1:$1,0)-1,10000,2),2,0),E1683))</f>
        <v>78.72</v>
      </c>
      <c r="F1684" s="33">
        <v>91.58</v>
      </c>
      <c r="H1684">
        <f ca="1">IFERROR(VLOOKUP($B1684,OFFSET(Input!$A$1,0,MATCH(Index!H$6,Input!$1:$1,0)-1,10000,2),2,0),0)</f>
        <v>0</v>
      </c>
      <c r="I1684">
        <f ca="1">IFERROR(VLOOKUP($B1684,OFFSET(Input!$A$1,0,MATCH(Index!I$6,Input!$1:$1,0)-1,10000,2),2,0),0)</f>
        <v>0</v>
      </c>
      <c r="K1684">
        <f t="shared" ca="1" si="158"/>
        <v>63.409758420663429</v>
      </c>
      <c r="L1684" s="30">
        <f t="shared" ca="1" si="159"/>
        <v>82.649941108530143</v>
      </c>
      <c r="N1684">
        <f t="shared" ca="1" si="160"/>
        <v>-2.9174879576532105E-3</v>
      </c>
      <c r="O1684">
        <f t="shared" ca="1" si="161"/>
        <v>5.3648784722308655E-3</v>
      </c>
      <c r="AE1684">
        <f ca="1">VLOOKUP($B1684,OFFSET(Input!$A$1,0,MATCH(Index!AE$6&amp;" Index",Input!$1:$1,0)-1,10000,2),2,0)</f>
        <v>29.63</v>
      </c>
    </row>
    <row r="1685" spans="2:31" x14ac:dyDescent="0.25">
      <c r="B1685" s="2">
        <v>39967</v>
      </c>
      <c r="C1685">
        <f t="shared" ca="1" si="156"/>
        <v>0</v>
      </c>
      <c r="D1685">
        <f t="shared" ca="1" si="157"/>
        <v>2</v>
      </c>
      <c r="E1685">
        <f ca="1">IF($B1685&lt;VLOOKUP(E$6&amp;" Equity",Param,4,0),"",IFERROR(VLOOKUP($B1685,OFFSET(Input!$A$1,0,MATCH(Index!E$6&amp;" Equity",Input!$1:$1,0)-1,10000,2),2,0),E1684))</f>
        <v>78.27</v>
      </c>
      <c r="F1685" s="33">
        <v>92.47</v>
      </c>
      <c r="H1685">
        <f ca="1">IFERROR(VLOOKUP($B1685,OFFSET(Input!$A$1,0,MATCH(Index!H$6,Input!$1:$1,0)-1,10000,2),2,0),0)</f>
        <v>0</v>
      </c>
      <c r="I1685">
        <f ca="1">IFERROR(VLOOKUP($B1685,OFFSET(Input!$A$1,0,MATCH(Index!I$6,Input!$1:$1,0)-1,10000,2),2,0),0)</f>
        <v>0</v>
      </c>
      <c r="K1685">
        <f t="shared" ca="1" si="158"/>
        <v>63.047278856520919</v>
      </c>
      <c r="L1685" s="30">
        <f t="shared" ca="1" si="159"/>
        <v>83.453156303841254</v>
      </c>
      <c r="N1685">
        <f t="shared" ca="1" si="160"/>
        <v>-5.7328649272512478E-3</v>
      </c>
      <c r="O1685">
        <f t="shared" ca="1" si="161"/>
        <v>9.6713603605977777E-3</v>
      </c>
      <c r="AE1685">
        <f ca="1">VLOOKUP($B1685,OFFSET(Input!$A$1,0,MATCH(Index!AE$6&amp;" Index",Input!$1:$1,0)-1,10000,2),2,0)</f>
        <v>31.02</v>
      </c>
    </row>
    <row r="1686" spans="2:31" x14ac:dyDescent="0.25">
      <c r="B1686" s="2">
        <v>39968</v>
      </c>
      <c r="C1686">
        <f t="shared" ca="1" si="156"/>
        <v>0</v>
      </c>
      <c r="D1686">
        <f t="shared" ca="1" si="157"/>
        <v>3</v>
      </c>
      <c r="E1686">
        <f ca="1">IF($B1686&lt;VLOOKUP(E$6&amp;" Equity",Param,4,0),"",IFERROR(VLOOKUP($B1686,OFFSET(Input!$A$1,0,MATCH(Index!E$6&amp;" Equity",Input!$1:$1,0)-1,10000,2),2,0),E1685))</f>
        <v>78.510000000000005</v>
      </c>
      <c r="F1686" s="33">
        <v>90.53</v>
      </c>
      <c r="H1686">
        <f ca="1">IFERROR(VLOOKUP($B1686,OFFSET(Input!$A$1,0,MATCH(Index!H$6,Input!$1:$1,0)-1,10000,2),2,0),0)</f>
        <v>0</v>
      </c>
      <c r="I1686">
        <f ca="1">IFERROR(VLOOKUP($B1686,OFFSET(Input!$A$1,0,MATCH(Index!I$6,Input!$1:$1,0)-1,10000,2),2,0),0)</f>
        <v>0</v>
      </c>
      <c r="K1686">
        <f t="shared" ca="1" si="158"/>
        <v>63.240601290730268</v>
      </c>
      <c r="L1686" s="30">
        <f t="shared" ca="1" si="159"/>
        <v>81.702327675859721</v>
      </c>
      <c r="N1686">
        <f t="shared" ca="1" si="160"/>
        <v>3.0616173934175372E-3</v>
      </c>
      <c r="O1686">
        <f t="shared" ca="1" si="161"/>
        <v>-2.1202980102198267E-2</v>
      </c>
      <c r="AE1686">
        <f ca="1">VLOOKUP($B1686,OFFSET(Input!$A$1,0,MATCH(Index!AE$6&amp;" Index",Input!$1:$1,0)-1,10000,2),2,0)</f>
        <v>30.18</v>
      </c>
    </row>
    <row r="1687" spans="2:31" x14ac:dyDescent="0.25">
      <c r="B1687" s="2">
        <v>39969</v>
      </c>
      <c r="C1687">
        <f t="shared" ca="1" si="156"/>
        <v>0</v>
      </c>
      <c r="D1687">
        <f t="shared" ca="1" si="157"/>
        <v>4</v>
      </c>
      <c r="E1687">
        <f ca="1">IF($B1687&lt;VLOOKUP(E$6&amp;" Equity",Param,4,0),"",IFERROR(VLOOKUP($B1687,OFFSET(Input!$A$1,0,MATCH(Index!E$6&amp;" Equity",Input!$1:$1,0)-1,10000,2),2,0),E1686))</f>
        <v>78.760000000000005</v>
      </c>
      <c r="F1687" s="33">
        <v>89.84</v>
      </c>
      <c r="H1687">
        <f ca="1">IFERROR(VLOOKUP($B1687,OFFSET(Input!$A$1,0,MATCH(Index!H$6,Input!$1:$1,0)-1,10000,2),2,0),0)</f>
        <v>0</v>
      </c>
      <c r="I1687">
        <f ca="1">IFERROR(VLOOKUP($B1687,OFFSET(Input!$A$1,0,MATCH(Index!I$6,Input!$1:$1,0)-1,10000,2),2,0),0)</f>
        <v>0</v>
      </c>
      <c r="K1687">
        <f t="shared" ca="1" si="158"/>
        <v>63.441978826365002</v>
      </c>
      <c r="L1687" s="30">
        <f t="shared" ca="1" si="159"/>
        <v>81.079610277247738</v>
      </c>
      <c r="N1687">
        <f t="shared" ca="1" si="160"/>
        <v>3.1792485607606853E-3</v>
      </c>
      <c r="O1687">
        <f t="shared" ca="1" si="161"/>
        <v>-7.6509770571612165E-3</v>
      </c>
      <c r="AE1687">
        <f ca="1">VLOOKUP($B1687,OFFSET(Input!$A$1,0,MATCH(Index!AE$6&amp;" Index",Input!$1:$1,0)-1,10000,2),2,0)</f>
        <v>29.62</v>
      </c>
    </row>
    <row r="1688" spans="2:31" x14ac:dyDescent="0.25">
      <c r="B1688" s="2">
        <v>39972</v>
      </c>
      <c r="C1688">
        <f t="shared" ca="1" si="156"/>
        <v>0</v>
      </c>
      <c r="D1688">
        <f t="shared" ca="1" si="157"/>
        <v>5</v>
      </c>
      <c r="E1688">
        <f ca="1">IF($B1688&lt;VLOOKUP(E$6&amp;" Equity",Param,4,0),"",IFERROR(VLOOKUP($B1688,OFFSET(Input!$A$1,0,MATCH(Index!E$6&amp;" Equity",Input!$1:$1,0)-1,10000,2),2,0),E1687))</f>
        <v>78.900000000000006</v>
      </c>
      <c r="F1688" s="33">
        <v>89.61</v>
      </c>
      <c r="H1688">
        <f ca="1">IFERROR(VLOOKUP($B1688,OFFSET(Input!$A$1,0,MATCH(Index!H$6,Input!$1:$1,0)-1,10000,2),2,0),0)</f>
        <v>0</v>
      </c>
      <c r="I1688">
        <f ca="1">IFERROR(VLOOKUP($B1688,OFFSET(Input!$A$1,0,MATCH(Index!I$6,Input!$1:$1,0)-1,10000,2),2,0),0)</f>
        <v>0</v>
      </c>
      <c r="K1688">
        <f t="shared" ca="1" si="158"/>
        <v>63.554750246320452</v>
      </c>
      <c r="L1688" s="30">
        <f t="shared" ca="1" si="159"/>
        <v>80.872037811043739</v>
      </c>
      <c r="N1688">
        <f t="shared" ca="1" si="160"/>
        <v>1.7759740809037833E-3</v>
      </c>
      <c r="O1688">
        <f t="shared" ca="1" si="161"/>
        <v>-2.5633895340597072E-3</v>
      </c>
      <c r="AE1688">
        <f ca="1">VLOOKUP($B1688,OFFSET(Input!$A$1,0,MATCH(Index!AE$6&amp;" Index",Input!$1:$1,0)-1,10000,2),2,0)</f>
        <v>29.77</v>
      </c>
    </row>
    <row r="1689" spans="2:31" x14ac:dyDescent="0.25">
      <c r="B1689" s="2">
        <v>39973</v>
      </c>
      <c r="C1689">
        <f t="shared" ca="1" si="156"/>
        <v>0</v>
      </c>
      <c r="D1689">
        <f t="shared" ca="1" si="157"/>
        <v>0</v>
      </c>
      <c r="E1689">
        <f ca="1">IF($B1689&lt;VLOOKUP(E$6&amp;" Equity",Param,4,0),"",IFERROR(VLOOKUP($B1689,OFFSET(Input!$A$1,0,MATCH(Index!E$6&amp;" Equity",Input!$1:$1,0)-1,10000,2),2,0),E1688))</f>
        <v>78.989999999999995</v>
      </c>
      <c r="F1689" s="33">
        <v>89.61</v>
      </c>
      <c r="H1689">
        <f ca="1">IFERROR(VLOOKUP($B1689,OFFSET(Input!$A$1,0,MATCH(Index!H$6,Input!$1:$1,0)-1,10000,2),2,0),0)</f>
        <v>0</v>
      </c>
      <c r="I1689">
        <f ca="1">IFERROR(VLOOKUP($B1689,OFFSET(Input!$A$1,0,MATCH(Index!I$6,Input!$1:$1,0)-1,10000,2),2,0),0)</f>
        <v>0</v>
      </c>
      <c r="K1689">
        <f t="shared" ca="1" si="158"/>
        <v>63.627246159148946</v>
      </c>
      <c r="L1689" s="30">
        <f t="shared" ca="1" si="159"/>
        <v>80.872037811043739</v>
      </c>
      <c r="N1689">
        <f t="shared" ca="1" si="160"/>
        <v>1.140034324499077E-3</v>
      </c>
      <c r="O1689">
        <f t="shared" ca="1" si="161"/>
        <v>0</v>
      </c>
      <c r="AE1689">
        <f ca="1">VLOOKUP($B1689,OFFSET(Input!$A$1,0,MATCH(Index!AE$6&amp;" Index",Input!$1:$1,0)-1,10000,2),2,0)</f>
        <v>28.27</v>
      </c>
    </row>
    <row r="1690" spans="2:31" x14ac:dyDescent="0.25">
      <c r="B1690" s="2">
        <v>39974</v>
      </c>
      <c r="C1690">
        <f t="shared" ca="1" si="156"/>
        <v>0</v>
      </c>
      <c r="D1690">
        <f t="shared" ca="1" si="157"/>
        <v>0</v>
      </c>
      <c r="E1690">
        <f ca="1">IF($B1690&lt;VLOOKUP(E$6&amp;" Equity",Param,4,0),"",IFERROR(VLOOKUP($B1690,OFFSET(Input!$A$1,0,MATCH(Index!E$6&amp;" Equity",Input!$1:$1,0)-1,10000,2),2,0),E1689))</f>
        <v>79.150000000000006</v>
      </c>
      <c r="F1690" s="33">
        <v>88.19</v>
      </c>
      <c r="H1690">
        <f ca="1">IFERROR(VLOOKUP($B1690,OFFSET(Input!$A$1,0,MATCH(Index!H$6,Input!$1:$1,0)-1,10000,2),2,0),0)</f>
        <v>0</v>
      </c>
      <c r="I1690">
        <f ca="1">IFERROR(VLOOKUP($B1690,OFFSET(Input!$A$1,0,MATCH(Index!I$6,Input!$1:$1,0)-1,10000,2),2,0),0)</f>
        <v>0</v>
      </c>
      <c r="K1690">
        <f t="shared" ca="1" si="158"/>
        <v>63.756127781955172</v>
      </c>
      <c r="L1690" s="30">
        <f t="shared" ca="1" si="159"/>
        <v>79.590503454479943</v>
      </c>
      <c r="N1690">
        <f t="shared" ca="1" si="160"/>
        <v>2.0235241506934604E-3</v>
      </c>
      <c r="O1690">
        <f t="shared" ca="1" si="161"/>
        <v>-1.59733429960386E-2</v>
      </c>
      <c r="AE1690">
        <f ca="1">VLOOKUP($B1690,OFFSET(Input!$A$1,0,MATCH(Index!AE$6&amp;" Index",Input!$1:$1,0)-1,10000,2),2,0)</f>
        <v>28.46</v>
      </c>
    </row>
    <row r="1691" spans="2:31" x14ac:dyDescent="0.25">
      <c r="B1691" s="2">
        <v>39975</v>
      </c>
      <c r="C1691">
        <f t="shared" ca="1" si="156"/>
        <v>0</v>
      </c>
      <c r="D1691">
        <f t="shared" ca="1" si="157"/>
        <v>0</v>
      </c>
      <c r="E1691">
        <f ca="1">IF($B1691&lt;VLOOKUP(E$6&amp;" Equity",Param,4,0),"",IFERROR(VLOOKUP($B1691,OFFSET(Input!$A$1,0,MATCH(Index!E$6&amp;" Equity",Input!$1:$1,0)-1,10000,2),2,0),E1690))</f>
        <v>79.33</v>
      </c>
      <c r="F1691" s="33">
        <v>89.14</v>
      </c>
      <c r="H1691">
        <f ca="1">IFERROR(VLOOKUP($B1691,OFFSET(Input!$A$1,0,MATCH(Index!H$6,Input!$1:$1,0)-1,10000,2),2,0),0)</f>
        <v>0</v>
      </c>
      <c r="I1691">
        <f ca="1">IFERROR(VLOOKUP($B1691,OFFSET(Input!$A$1,0,MATCH(Index!I$6,Input!$1:$1,0)-1,10000,2),2,0),0)</f>
        <v>0</v>
      </c>
      <c r="K1691">
        <f t="shared" ca="1" si="158"/>
        <v>63.901119607612173</v>
      </c>
      <c r="L1691" s="30">
        <f t="shared" ca="1" si="159"/>
        <v>80.447867988800795</v>
      </c>
      <c r="N1691">
        <f t="shared" ca="1" si="160"/>
        <v>2.2715809868903169E-3</v>
      </c>
      <c r="O1691">
        <f t="shared" ca="1" si="161"/>
        <v>1.0714589618320294E-2</v>
      </c>
      <c r="AE1691">
        <f ca="1">VLOOKUP($B1691,OFFSET(Input!$A$1,0,MATCH(Index!AE$6&amp;" Index",Input!$1:$1,0)-1,10000,2),2,0)</f>
        <v>28.11</v>
      </c>
    </row>
    <row r="1692" spans="2:31" x14ac:dyDescent="0.25">
      <c r="B1692" s="2">
        <v>39976</v>
      </c>
      <c r="C1692">
        <f t="shared" ca="1" si="156"/>
        <v>0</v>
      </c>
      <c r="D1692">
        <f t="shared" ca="1" si="157"/>
        <v>0</v>
      </c>
      <c r="E1692">
        <f ca="1">IF($B1692&lt;VLOOKUP(E$6&amp;" Equity",Param,4,0),"",IFERROR(VLOOKUP($B1692,OFFSET(Input!$A$1,0,MATCH(Index!E$6&amp;" Equity",Input!$1:$1,0)-1,10000,2),2,0),E1691))</f>
        <v>79.739999999999995</v>
      </c>
      <c r="F1692" s="33">
        <v>89.97</v>
      </c>
      <c r="H1692">
        <f ca="1">IFERROR(VLOOKUP($B1692,OFFSET(Input!$A$1,0,MATCH(Index!H$6,Input!$1:$1,0)-1,10000,2),2,0),0)</f>
        <v>0</v>
      </c>
      <c r="I1692">
        <f ca="1">IFERROR(VLOOKUP($B1692,OFFSET(Input!$A$1,0,MATCH(Index!I$6,Input!$1:$1,0)-1,10000,2),2,0),0)</f>
        <v>0</v>
      </c>
      <c r="K1692">
        <f t="shared" ca="1" si="158"/>
        <v>64.231378766053126</v>
      </c>
      <c r="L1692" s="30">
        <f t="shared" ca="1" si="159"/>
        <v>81.196933845102166</v>
      </c>
      <c r="N1692">
        <f t="shared" ca="1" si="160"/>
        <v>5.1549746392973855E-3</v>
      </c>
      <c r="O1692">
        <f t="shared" ca="1" si="161"/>
        <v>9.2681139106176105E-3</v>
      </c>
      <c r="AE1692">
        <f ca="1">VLOOKUP($B1692,OFFSET(Input!$A$1,0,MATCH(Index!AE$6&amp;" Index",Input!$1:$1,0)-1,10000,2),2,0)</f>
        <v>28.15</v>
      </c>
    </row>
    <row r="1693" spans="2:31" x14ac:dyDescent="0.25">
      <c r="B1693" s="2">
        <v>39979</v>
      </c>
      <c r="C1693">
        <f t="shared" ca="1" si="156"/>
        <v>0</v>
      </c>
      <c r="D1693">
        <f t="shared" ca="1" si="157"/>
        <v>0</v>
      </c>
      <c r="E1693">
        <f ca="1">IF($B1693&lt;VLOOKUP(E$6&amp;" Equity",Param,4,0),"",IFERROR(VLOOKUP($B1693,OFFSET(Input!$A$1,0,MATCH(Index!E$6&amp;" Equity",Input!$1:$1,0)-1,10000,2),2,0),E1692))</f>
        <v>78.56</v>
      </c>
      <c r="F1693" s="33">
        <v>90.78</v>
      </c>
      <c r="H1693">
        <f ca="1">IFERROR(VLOOKUP($B1693,OFFSET(Input!$A$1,0,MATCH(Index!H$6,Input!$1:$1,0)-1,10000,2),2,0),0)</f>
        <v>0</v>
      </c>
      <c r="I1693">
        <f ca="1">IFERROR(VLOOKUP($B1693,OFFSET(Input!$A$1,0,MATCH(Index!I$6,Input!$1:$1,0)-1,10000,2),2,0),0)</f>
        <v>0</v>
      </c>
      <c r="K1693">
        <f t="shared" ca="1" si="158"/>
        <v>63.280876797857211</v>
      </c>
      <c r="L1693" s="30">
        <f t="shared" ca="1" si="159"/>
        <v>81.927949921733628</v>
      </c>
      <c r="N1693">
        <f t="shared" ca="1" si="160"/>
        <v>-1.490867790699844E-2</v>
      </c>
      <c r="O1693">
        <f t="shared" ca="1" si="161"/>
        <v>8.9627155992921606E-3</v>
      </c>
      <c r="AE1693">
        <f ca="1">VLOOKUP($B1693,OFFSET(Input!$A$1,0,MATCH(Index!AE$6&amp;" Index",Input!$1:$1,0)-1,10000,2),2,0)</f>
        <v>30.81</v>
      </c>
    </row>
    <row r="1694" spans="2:31" x14ac:dyDescent="0.25">
      <c r="B1694" s="2">
        <v>39980</v>
      </c>
      <c r="C1694">
        <f t="shared" ca="1" si="156"/>
        <v>0</v>
      </c>
      <c r="D1694">
        <f t="shared" ca="1" si="157"/>
        <v>0</v>
      </c>
      <c r="E1694">
        <f ca="1">IF($B1694&lt;VLOOKUP(E$6&amp;" Equity",Param,4,0),"",IFERROR(VLOOKUP($B1694,OFFSET(Input!$A$1,0,MATCH(Index!E$6&amp;" Equity",Input!$1:$1,0)-1,10000,2),2,0),E1693))</f>
        <v>77.81</v>
      </c>
      <c r="F1694" s="33">
        <v>92.36</v>
      </c>
      <c r="H1694">
        <f ca="1">IFERROR(VLOOKUP($B1694,OFFSET(Input!$A$1,0,MATCH(Index!H$6,Input!$1:$1,0)-1,10000,2),2,0),0)</f>
        <v>0</v>
      </c>
      <c r="I1694">
        <f ca="1">IFERROR(VLOOKUP($B1694,OFFSET(Input!$A$1,0,MATCH(Index!I$6,Input!$1:$1,0)-1,10000,2),2,0),0)</f>
        <v>0</v>
      </c>
      <c r="K1694">
        <f t="shared" ca="1" si="158"/>
        <v>62.676744190953023</v>
      </c>
      <c r="L1694" s="30">
        <f t="shared" ca="1" si="159"/>
        <v>83.353882515656721</v>
      </c>
      <c r="N1694">
        <f t="shared" ca="1" si="160"/>
        <v>-9.5927064173717321E-3</v>
      </c>
      <c r="O1694">
        <f t="shared" ca="1" si="161"/>
        <v>1.7254987457974946E-2</v>
      </c>
      <c r="AE1694">
        <f ca="1">VLOOKUP($B1694,OFFSET(Input!$A$1,0,MATCH(Index!AE$6&amp;" Index",Input!$1:$1,0)-1,10000,2),2,0)</f>
        <v>32.68</v>
      </c>
    </row>
    <row r="1695" spans="2:31" x14ac:dyDescent="0.25">
      <c r="B1695" s="2">
        <v>39981</v>
      </c>
      <c r="C1695">
        <f t="shared" ca="1" si="156"/>
        <v>0</v>
      </c>
      <c r="D1695">
        <f t="shared" ca="1" si="157"/>
        <v>0</v>
      </c>
      <c r="E1695">
        <f ca="1">IF($B1695&lt;VLOOKUP(E$6&amp;" Equity",Param,4,0),"",IFERROR(VLOOKUP($B1695,OFFSET(Input!$A$1,0,MATCH(Index!E$6&amp;" Equity",Input!$1:$1,0)-1,10000,2),2,0),E1694))</f>
        <v>77.36</v>
      </c>
      <c r="F1695" s="33">
        <v>91.84</v>
      </c>
      <c r="H1695">
        <f ca="1">IFERROR(VLOOKUP($B1695,OFFSET(Input!$A$1,0,MATCH(Index!H$6,Input!$1:$1,0)-1,10000,2),2,0),0)</f>
        <v>0</v>
      </c>
      <c r="I1695">
        <f ca="1">IFERROR(VLOOKUP($B1695,OFFSET(Input!$A$1,0,MATCH(Index!I$6,Input!$1:$1,0)-1,10000,2),2,0),0)</f>
        <v>0</v>
      </c>
      <c r="K1695">
        <f t="shared" ca="1" si="158"/>
        <v>62.314264626810512</v>
      </c>
      <c r="L1695" s="30">
        <f t="shared" ca="1" si="159"/>
        <v>82.884588244238998</v>
      </c>
      <c r="N1695">
        <f t="shared" ca="1" si="160"/>
        <v>-5.8001064837998727E-3</v>
      </c>
      <c r="O1695">
        <f t="shared" ca="1" si="161"/>
        <v>-5.6460519150382978E-3</v>
      </c>
      <c r="AE1695">
        <f ca="1">VLOOKUP($B1695,OFFSET(Input!$A$1,0,MATCH(Index!AE$6&amp;" Index",Input!$1:$1,0)-1,10000,2),2,0)</f>
        <v>31.54</v>
      </c>
    </row>
    <row r="1696" spans="2:31" x14ac:dyDescent="0.25">
      <c r="B1696" s="2">
        <v>39982</v>
      </c>
      <c r="C1696">
        <f t="shared" ca="1" si="156"/>
        <v>0</v>
      </c>
      <c r="D1696">
        <f t="shared" ca="1" si="157"/>
        <v>0</v>
      </c>
      <c r="E1696">
        <f ca="1">IF($B1696&lt;VLOOKUP(E$6&amp;" Equity",Param,4,0),"",IFERROR(VLOOKUP($B1696,OFFSET(Input!$A$1,0,MATCH(Index!E$6&amp;" Equity",Input!$1:$1,0)-1,10000,2),2,0),E1695))</f>
        <v>78.099999999999994</v>
      </c>
      <c r="F1696" s="33">
        <v>90.45</v>
      </c>
      <c r="H1696">
        <f ca="1">IFERROR(VLOOKUP($B1696,OFFSET(Input!$A$1,0,MATCH(Index!H$6,Input!$1:$1,0)-1,10000,2),2,0),0)</f>
        <v>0</v>
      </c>
      <c r="I1696">
        <f ca="1">IFERROR(VLOOKUP($B1696,OFFSET(Input!$A$1,0,MATCH(Index!I$6,Input!$1:$1,0)-1,10000,2),2,0),0)</f>
        <v>0</v>
      </c>
      <c r="K1696">
        <f t="shared" ca="1" si="158"/>
        <v>62.910342132289301</v>
      </c>
      <c r="L1696" s="30">
        <f t="shared" ca="1" si="159"/>
        <v>81.630128557180058</v>
      </c>
      <c r="N1696">
        <f t="shared" ca="1" si="160"/>
        <v>9.5202057006012978E-3</v>
      </c>
      <c r="O1696">
        <f t="shared" ca="1" si="161"/>
        <v>-1.5250720729952311E-2</v>
      </c>
      <c r="AE1696">
        <f ca="1">VLOOKUP($B1696,OFFSET(Input!$A$1,0,MATCH(Index!AE$6&amp;" Index",Input!$1:$1,0)-1,10000,2),2,0)</f>
        <v>30.03</v>
      </c>
    </row>
    <row r="1697" spans="2:31" x14ac:dyDescent="0.25">
      <c r="B1697" s="2">
        <v>39983</v>
      </c>
      <c r="C1697">
        <f t="shared" ca="1" si="156"/>
        <v>0</v>
      </c>
      <c r="D1697">
        <f t="shared" ca="1" si="157"/>
        <v>0</v>
      </c>
      <c r="E1697">
        <f ca="1">IF($B1697&lt;VLOOKUP(E$6&amp;" Equity",Param,4,0),"",IFERROR(VLOOKUP($B1697,OFFSET(Input!$A$1,0,MATCH(Index!E$6&amp;" Equity",Input!$1:$1,0)-1,10000,2),2,0),E1696))</f>
        <v>78.180000000000007</v>
      </c>
      <c r="F1697" s="33">
        <v>91.69</v>
      </c>
      <c r="H1697">
        <f ca="1">IFERROR(VLOOKUP($B1697,OFFSET(Input!$A$1,0,MATCH(Index!H$6,Input!$1:$1,0)-1,10000,2),2,0),0)</f>
        <v>0</v>
      </c>
      <c r="I1697">
        <f ca="1">IFERROR(VLOOKUP($B1697,OFFSET(Input!$A$1,0,MATCH(Index!I$6,Input!$1:$1,0)-1,10000,2),2,0),0)</f>
        <v>0</v>
      </c>
      <c r="K1697">
        <f t="shared" ca="1" si="158"/>
        <v>62.974782943692425</v>
      </c>
      <c r="L1697" s="30">
        <f t="shared" ca="1" si="159"/>
        <v>82.749214896714648</v>
      </c>
      <c r="N1697">
        <f t="shared" ca="1" si="160"/>
        <v>1.0238035191686694E-3</v>
      </c>
      <c r="O1697">
        <f t="shared" ca="1" si="161"/>
        <v>1.3616110220505299E-2</v>
      </c>
      <c r="AE1697">
        <f ca="1">VLOOKUP($B1697,OFFSET(Input!$A$1,0,MATCH(Index!AE$6&amp;" Index",Input!$1:$1,0)-1,10000,2),2,0)</f>
        <v>27.99</v>
      </c>
    </row>
    <row r="1698" spans="2:31" x14ac:dyDescent="0.25">
      <c r="B1698" s="2">
        <v>39986</v>
      </c>
      <c r="C1698">
        <f t="shared" ca="1" si="156"/>
        <v>0</v>
      </c>
      <c r="D1698">
        <f t="shared" ca="1" si="157"/>
        <v>0</v>
      </c>
      <c r="E1698">
        <f ca="1">IF($B1698&lt;VLOOKUP(E$6&amp;" Equity",Param,4,0),"",IFERROR(VLOOKUP($B1698,OFFSET(Input!$A$1,0,MATCH(Index!E$6&amp;" Equity",Input!$1:$1,0)-1,10000,2),2,0),E1697))</f>
        <v>77.12</v>
      </c>
      <c r="F1698" s="33">
        <v>92.58</v>
      </c>
      <c r="H1698">
        <f ca="1">IFERROR(VLOOKUP($B1698,OFFSET(Input!$A$1,0,MATCH(Index!H$6,Input!$1:$1,0)-1,10000,2),2,0),0)</f>
        <v>0</v>
      </c>
      <c r="I1698">
        <f ca="1">IFERROR(VLOOKUP($B1698,OFFSET(Input!$A$1,0,MATCH(Index!I$6,Input!$1:$1,0)-1,10000,2),2,0),0)</f>
        <v>0</v>
      </c>
      <c r="K1698">
        <f t="shared" ca="1" si="158"/>
        <v>62.12094219260117</v>
      </c>
      <c r="L1698" s="30">
        <f t="shared" ca="1" si="159"/>
        <v>83.552430092025773</v>
      </c>
      <c r="N1698">
        <f t="shared" ca="1" si="160"/>
        <v>-1.365121006251859E-2</v>
      </c>
      <c r="O1698">
        <f t="shared" ca="1" si="161"/>
        <v>9.6598135413151383E-3</v>
      </c>
      <c r="AE1698">
        <f ca="1">VLOOKUP($B1698,OFFSET(Input!$A$1,0,MATCH(Index!AE$6&amp;" Index",Input!$1:$1,0)-1,10000,2),2,0)</f>
        <v>31.17</v>
      </c>
    </row>
    <row r="1699" spans="2:31" x14ac:dyDescent="0.25">
      <c r="B1699" s="2">
        <v>39987</v>
      </c>
      <c r="C1699">
        <f t="shared" ca="1" si="156"/>
        <v>0</v>
      </c>
      <c r="D1699">
        <f t="shared" ca="1" si="157"/>
        <v>0</v>
      </c>
      <c r="E1699">
        <f ca="1">IF($B1699&lt;VLOOKUP(E$6&amp;" Equity",Param,4,0),"",IFERROR(VLOOKUP($B1699,OFFSET(Input!$A$1,0,MATCH(Index!E$6&amp;" Equity",Input!$1:$1,0)-1,10000,2),2,0),E1698))</f>
        <v>77.25</v>
      </c>
      <c r="F1699" s="33">
        <v>93.67</v>
      </c>
      <c r="H1699">
        <f ca="1">IFERROR(VLOOKUP($B1699,OFFSET(Input!$A$1,0,MATCH(Index!H$6,Input!$1:$1,0)-1,10000,2),2,0),0)</f>
        <v>0</v>
      </c>
      <c r="I1699">
        <f ca="1">IFERROR(VLOOKUP($B1699,OFFSET(Input!$A$1,0,MATCH(Index!I$6,Input!$1:$1,0)-1,10000,2),2,0),0)</f>
        <v>0</v>
      </c>
      <c r="K1699">
        <f t="shared" ca="1" si="158"/>
        <v>62.225658511131222</v>
      </c>
      <c r="L1699" s="30">
        <f t="shared" ca="1" si="159"/>
        <v>84.536143084036027</v>
      </c>
      <c r="N1699">
        <f t="shared" ca="1" si="160"/>
        <v>1.684265475564552E-3</v>
      </c>
      <c r="O1699">
        <f t="shared" ca="1" si="161"/>
        <v>1.1704831617914871E-2</v>
      </c>
      <c r="AE1699">
        <f ca="1">VLOOKUP($B1699,OFFSET(Input!$A$1,0,MATCH(Index!AE$6&amp;" Index",Input!$1:$1,0)-1,10000,2),2,0)</f>
        <v>30.58</v>
      </c>
    </row>
    <row r="1700" spans="2:31" x14ac:dyDescent="0.25">
      <c r="B1700" s="2">
        <v>39988</v>
      </c>
      <c r="C1700">
        <f t="shared" ca="1" si="156"/>
        <v>0</v>
      </c>
      <c r="D1700">
        <f t="shared" ca="1" si="157"/>
        <v>0</v>
      </c>
      <c r="E1700">
        <f ca="1">IF($B1700&lt;VLOOKUP(E$6&amp;" Equity",Param,4,0),"",IFERROR(VLOOKUP($B1700,OFFSET(Input!$A$1,0,MATCH(Index!E$6&amp;" Equity",Input!$1:$1,0)-1,10000,2),2,0),E1699))</f>
        <v>77.64</v>
      </c>
      <c r="F1700" s="33">
        <v>92.73</v>
      </c>
      <c r="H1700">
        <f ca="1">IFERROR(VLOOKUP($B1700,OFFSET(Input!$A$1,0,MATCH(Index!H$6,Input!$1:$1,0)-1,10000,2),2,0),0)</f>
        <v>0</v>
      </c>
      <c r="I1700">
        <f ca="1">IFERROR(VLOOKUP($B1700,OFFSET(Input!$A$1,0,MATCH(Index!I$6,Input!$1:$1,0)-1,10000,2),2,0),0)</f>
        <v>0</v>
      </c>
      <c r="K1700">
        <f t="shared" ca="1" si="158"/>
        <v>62.539807466721399</v>
      </c>
      <c r="L1700" s="30">
        <f t="shared" ca="1" si="159"/>
        <v>83.687803439550137</v>
      </c>
      <c r="N1700">
        <f t="shared" ca="1" si="160"/>
        <v>5.0358425229546705E-3</v>
      </c>
      <c r="O1700">
        <f t="shared" ca="1" si="161"/>
        <v>-1.0085922408904494E-2</v>
      </c>
      <c r="AE1700">
        <f ca="1">VLOOKUP($B1700,OFFSET(Input!$A$1,0,MATCH(Index!AE$6&amp;" Index",Input!$1:$1,0)-1,10000,2),2,0)</f>
        <v>29.05</v>
      </c>
    </row>
    <row r="1701" spans="2:31" x14ac:dyDescent="0.25">
      <c r="B1701" s="2">
        <v>39989</v>
      </c>
      <c r="C1701">
        <f t="shared" ca="1" si="156"/>
        <v>0</v>
      </c>
      <c r="D1701">
        <f t="shared" ca="1" si="157"/>
        <v>0</v>
      </c>
      <c r="E1701">
        <f ca="1">IF($B1701&lt;VLOOKUP(E$6&amp;" Equity",Param,4,0),"",IFERROR(VLOOKUP($B1701,OFFSET(Input!$A$1,0,MATCH(Index!E$6&amp;" Equity",Input!$1:$1,0)-1,10000,2),2,0),E1700))</f>
        <v>78.38</v>
      </c>
      <c r="F1701" s="33">
        <v>94.39</v>
      </c>
      <c r="H1701">
        <f ca="1">IFERROR(VLOOKUP($B1701,OFFSET(Input!$A$1,0,MATCH(Index!H$6,Input!$1:$1,0)-1,10000,2),2,0),0)</f>
        <v>0</v>
      </c>
      <c r="I1701">
        <f ca="1">IFERROR(VLOOKUP($B1701,OFFSET(Input!$A$1,0,MATCH(Index!I$6,Input!$1:$1,0)-1,10000,2),2,0),0)</f>
        <v>0</v>
      </c>
      <c r="K1701">
        <f t="shared" ca="1" si="158"/>
        <v>63.135884972200195</v>
      </c>
      <c r="L1701" s="30">
        <f t="shared" ca="1" si="159"/>
        <v>85.185935152152879</v>
      </c>
      <c r="N1701">
        <f t="shared" ca="1" si="160"/>
        <v>9.4860344706758585E-3</v>
      </c>
      <c r="O1701">
        <f t="shared" ca="1" si="161"/>
        <v>1.7743090524718272E-2</v>
      </c>
      <c r="AE1701">
        <f ca="1">VLOOKUP($B1701,OFFSET(Input!$A$1,0,MATCH(Index!AE$6&amp;" Index",Input!$1:$1,0)-1,10000,2),2,0)</f>
        <v>26.36</v>
      </c>
    </row>
    <row r="1702" spans="2:31" x14ac:dyDescent="0.25">
      <c r="B1702" s="2">
        <v>39990</v>
      </c>
      <c r="C1702">
        <f t="shared" ca="1" si="156"/>
        <v>0</v>
      </c>
      <c r="D1702">
        <f t="shared" ca="1" si="157"/>
        <v>0</v>
      </c>
      <c r="E1702">
        <f ca="1">IF($B1702&lt;VLOOKUP(E$6&amp;" Equity",Param,4,0),"",IFERROR(VLOOKUP($B1702,OFFSET(Input!$A$1,0,MATCH(Index!E$6&amp;" Equity",Input!$1:$1,0)-1,10000,2),2,0),E1701))</f>
        <v>78.36</v>
      </c>
      <c r="F1702" s="33">
        <v>94.59</v>
      </c>
      <c r="H1702">
        <f ca="1">IFERROR(VLOOKUP($B1702,OFFSET(Input!$A$1,0,MATCH(Index!H$6,Input!$1:$1,0)-1,10000,2),2,0),0)</f>
        <v>0</v>
      </c>
      <c r="I1702">
        <f ca="1">IFERROR(VLOOKUP($B1702,OFFSET(Input!$A$1,0,MATCH(Index!I$6,Input!$1:$1,0)-1,10000,2),2,0),0)</f>
        <v>0</v>
      </c>
      <c r="K1702">
        <f t="shared" ca="1" si="158"/>
        <v>63.119774769349419</v>
      </c>
      <c r="L1702" s="30">
        <f t="shared" ca="1" si="159"/>
        <v>85.366432948852008</v>
      </c>
      <c r="N1702">
        <f t="shared" ca="1" si="160"/>
        <v>-2.5519969514536207E-4</v>
      </c>
      <c r="O1702">
        <f t="shared" ca="1" si="161"/>
        <v>2.1166268882261995E-3</v>
      </c>
      <c r="AE1702">
        <f ca="1">VLOOKUP($B1702,OFFSET(Input!$A$1,0,MATCH(Index!AE$6&amp;" Index",Input!$1:$1,0)-1,10000,2),2,0)</f>
        <v>25.93</v>
      </c>
    </row>
    <row r="1703" spans="2:31" x14ac:dyDescent="0.25">
      <c r="B1703" s="2">
        <v>39993</v>
      </c>
      <c r="C1703">
        <f t="shared" ca="1" si="156"/>
        <v>0</v>
      </c>
      <c r="D1703">
        <f t="shared" ca="1" si="157"/>
        <v>0</v>
      </c>
      <c r="E1703">
        <f ca="1">IF($B1703&lt;VLOOKUP(E$6&amp;" Equity",Param,4,0),"",IFERROR(VLOOKUP($B1703,OFFSET(Input!$A$1,0,MATCH(Index!E$6&amp;" Equity",Input!$1:$1,0)-1,10000,2),2,0),E1702))</f>
        <v>79.34</v>
      </c>
      <c r="F1703" s="33">
        <v>94.73</v>
      </c>
      <c r="H1703">
        <f ca="1">IFERROR(VLOOKUP($B1703,OFFSET(Input!$A$1,0,MATCH(Index!H$6,Input!$1:$1,0)-1,10000,2),2,0),0)</f>
        <v>0</v>
      </c>
      <c r="I1703">
        <f ca="1">IFERROR(VLOOKUP($B1703,OFFSET(Input!$A$1,0,MATCH(Index!I$6,Input!$1:$1,0)-1,10000,2),2,0),0)</f>
        <v>0</v>
      </c>
      <c r="K1703">
        <f t="shared" ca="1" si="158"/>
        <v>63.909174709037558</v>
      </c>
      <c r="L1703" s="30">
        <f t="shared" ca="1" si="159"/>
        <v>85.492781406541397</v>
      </c>
      <c r="N1703">
        <f t="shared" ca="1" si="160"/>
        <v>1.2428822009844119E-2</v>
      </c>
      <c r="O1703">
        <f t="shared" ca="1" si="161"/>
        <v>1.4789776623639901E-3</v>
      </c>
      <c r="AE1703">
        <f ca="1">VLOOKUP($B1703,OFFSET(Input!$A$1,0,MATCH(Index!AE$6&amp;" Index",Input!$1:$1,0)-1,10000,2),2,0)</f>
        <v>25.35</v>
      </c>
    </row>
    <row r="1704" spans="2:31" x14ac:dyDescent="0.25">
      <c r="B1704" s="2">
        <v>39994</v>
      </c>
      <c r="C1704">
        <f t="shared" ca="1" si="156"/>
        <v>0</v>
      </c>
      <c r="D1704">
        <f t="shared" ca="1" si="157"/>
        <v>0</v>
      </c>
      <c r="E1704">
        <f ca="1">IF($B1704&lt;VLOOKUP(E$6&amp;" Equity",Param,4,0),"",IFERROR(VLOOKUP($B1704,OFFSET(Input!$A$1,0,MATCH(Index!E$6&amp;" Equity",Input!$1:$1,0)-1,10000,2),2,0),E1703))</f>
        <v>79.709999999999994</v>
      </c>
      <c r="F1704" s="33">
        <v>94.57</v>
      </c>
      <c r="H1704">
        <f ca="1">IFERROR(VLOOKUP($B1704,OFFSET(Input!$A$1,0,MATCH(Index!H$6,Input!$1:$1,0)-1,10000,2),2,0),0)</f>
        <v>0</v>
      </c>
      <c r="I1704">
        <f ca="1">IFERROR(VLOOKUP($B1704,OFFSET(Input!$A$1,0,MATCH(Index!I$6,Input!$1:$1,0)-1,10000,2),2,0),0)</f>
        <v>0</v>
      </c>
      <c r="K1704">
        <f t="shared" ca="1" si="158"/>
        <v>64.207213461776945</v>
      </c>
      <c r="L1704" s="30">
        <f t="shared" ca="1" si="159"/>
        <v>85.348383169182085</v>
      </c>
      <c r="N1704">
        <f t="shared" ca="1" si="160"/>
        <v>4.6526333536475329E-3</v>
      </c>
      <c r="O1704">
        <f t="shared" ca="1" si="161"/>
        <v>-1.6904388600224765E-3</v>
      </c>
      <c r="AE1704">
        <f ca="1">VLOOKUP($B1704,OFFSET(Input!$A$1,0,MATCH(Index!AE$6&amp;" Index",Input!$1:$1,0)-1,10000,2),2,0)</f>
        <v>26.35</v>
      </c>
    </row>
    <row r="1705" spans="2:31" x14ac:dyDescent="0.25">
      <c r="B1705" s="2">
        <v>39995</v>
      </c>
      <c r="C1705">
        <f t="shared" ca="1" si="156"/>
        <v>1</v>
      </c>
      <c r="D1705">
        <f t="shared" ca="1" si="157"/>
        <v>0</v>
      </c>
      <c r="E1705">
        <f ca="1">IF($B1705&lt;VLOOKUP(E$6&amp;" Equity",Param,4,0),"",IFERROR(VLOOKUP($B1705,OFFSET(Input!$A$1,0,MATCH(Index!E$6&amp;" Equity",Input!$1:$1,0)-1,10000,2),2,0),E1704))</f>
        <v>79.180000000000007</v>
      </c>
      <c r="F1705" s="33">
        <v>94.08</v>
      </c>
      <c r="H1705">
        <f ca="1">IFERROR(VLOOKUP($B1705,OFFSET(Input!$A$1,0,MATCH(Index!H$6,Input!$1:$1,0)-1,10000,2),2,0),0)</f>
        <v>0.724742</v>
      </c>
      <c r="I1705">
        <f ca="1">IFERROR(VLOOKUP($B1705,OFFSET(Input!$A$1,0,MATCH(Index!I$6,Input!$1:$1,0)-1,10000,2),2,0),0)</f>
        <v>0.30331900000000001</v>
      </c>
      <c r="K1705">
        <f t="shared" ca="1" si="158"/>
        <v>64.364080117955268</v>
      </c>
      <c r="L1705" s="30">
        <f t="shared" ca="1" si="159"/>
        <v>85.179905623254143</v>
      </c>
      <c r="N1705">
        <f t="shared" ca="1" si="160"/>
        <v>2.4401517577872117E-3</v>
      </c>
      <c r="O1705">
        <f t="shared" ca="1" si="161"/>
        <v>-1.9759489986980756E-3</v>
      </c>
      <c r="AE1705">
        <f ca="1">VLOOKUP($B1705,OFFSET(Input!$A$1,0,MATCH(Index!AE$6&amp;" Index",Input!$1:$1,0)-1,10000,2),2,0)</f>
        <v>26.22</v>
      </c>
    </row>
    <row r="1706" spans="2:31" x14ac:dyDescent="0.25">
      <c r="B1706" s="2">
        <v>39996</v>
      </c>
      <c r="C1706">
        <f t="shared" ca="1" si="156"/>
        <v>0</v>
      </c>
      <c r="D1706">
        <f t="shared" ca="1" si="157"/>
        <v>1</v>
      </c>
      <c r="E1706">
        <f ca="1">IF($B1706&lt;VLOOKUP(E$6&amp;" Equity",Param,4,0),"",IFERROR(VLOOKUP($B1706,OFFSET(Input!$A$1,0,MATCH(Index!E$6&amp;" Equity",Input!$1:$1,0)-1,10000,2),2,0),E1705))</f>
        <v>77.849999999999994</v>
      </c>
      <c r="F1706" s="33">
        <v>94.33</v>
      </c>
      <c r="H1706">
        <f ca="1">IFERROR(VLOOKUP($B1706,OFFSET(Input!$A$1,0,MATCH(Index!H$6,Input!$1:$1,0)-1,10000,2),2,0),0)</f>
        <v>0</v>
      </c>
      <c r="I1706">
        <f ca="1">IFERROR(VLOOKUP($B1706,OFFSET(Input!$A$1,0,MATCH(Index!I$6,Input!$1:$1,0)-1,10000,2),2,0),0)</f>
        <v>0</v>
      </c>
      <c r="K1706">
        <f t="shared" ca="1" si="158"/>
        <v>63.282945657777432</v>
      </c>
      <c r="L1706" s="30">
        <f t="shared" ca="1" si="159"/>
        <v>85.406255287431591</v>
      </c>
      <c r="N1706">
        <f t="shared" ca="1" si="160"/>
        <v>-1.69398433979773E-2</v>
      </c>
      <c r="O1706">
        <f t="shared" ca="1" si="161"/>
        <v>2.6537885114451014E-3</v>
      </c>
      <c r="AE1706">
        <f ca="1">VLOOKUP($B1706,OFFSET(Input!$A$1,0,MATCH(Index!AE$6&amp;" Index",Input!$1:$1,0)-1,10000,2),2,0)</f>
        <v>27.95</v>
      </c>
    </row>
    <row r="1707" spans="2:31" x14ac:dyDescent="0.25">
      <c r="B1707" s="2">
        <v>40000</v>
      </c>
      <c r="C1707">
        <f t="shared" ca="1" si="156"/>
        <v>0</v>
      </c>
      <c r="D1707">
        <f t="shared" ca="1" si="157"/>
        <v>2</v>
      </c>
      <c r="E1707">
        <f ca="1">IF($B1707&lt;VLOOKUP(E$6&amp;" Equity",Param,4,0),"",IFERROR(VLOOKUP($B1707,OFFSET(Input!$A$1,0,MATCH(Index!E$6&amp;" Equity",Input!$1:$1,0)-1,10000,2),2,0),E1706))</f>
        <v>76.62</v>
      </c>
      <c r="F1707" s="33">
        <v>94.18</v>
      </c>
      <c r="H1707">
        <f ca="1">IFERROR(VLOOKUP($B1707,OFFSET(Input!$A$1,0,MATCH(Index!H$6,Input!$1:$1,0)-1,10000,2),2,0),0)</f>
        <v>0</v>
      </c>
      <c r="I1707">
        <f ca="1">IFERROR(VLOOKUP($B1707,OFFSET(Input!$A$1,0,MATCH(Index!I$6,Input!$1:$1,0)-1,10000,2),2,0),0)</f>
        <v>0</v>
      </c>
      <c r="K1707">
        <f t="shared" ca="1" si="158"/>
        <v>62.283099502876141</v>
      </c>
      <c r="L1707" s="30">
        <f t="shared" ca="1" si="159"/>
        <v>85.270445488925134</v>
      </c>
      <c r="N1707">
        <f t="shared" ca="1" si="160"/>
        <v>-1.5925759007504311E-2</v>
      </c>
      <c r="O1707">
        <f t="shared" ca="1" si="161"/>
        <v>-1.5914278463532142E-3</v>
      </c>
      <c r="AE1707">
        <f ca="1">VLOOKUP($B1707,OFFSET(Input!$A$1,0,MATCH(Index!AE$6&amp;" Index",Input!$1:$1,0)-1,10000,2),2,0)</f>
        <v>29</v>
      </c>
    </row>
    <row r="1708" spans="2:31" x14ac:dyDescent="0.25">
      <c r="B1708" s="2">
        <v>40001</v>
      </c>
      <c r="C1708">
        <f t="shared" ca="1" si="156"/>
        <v>0</v>
      </c>
      <c r="D1708">
        <f t="shared" ca="1" si="157"/>
        <v>3</v>
      </c>
      <c r="E1708">
        <f ca="1">IF($B1708&lt;VLOOKUP(E$6&amp;" Equity",Param,4,0),"",IFERROR(VLOOKUP($B1708,OFFSET(Input!$A$1,0,MATCH(Index!E$6&amp;" Equity",Input!$1:$1,0)-1,10000,2),2,0),E1707))</f>
        <v>75.569999999999993</v>
      </c>
      <c r="F1708" s="33">
        <v>94.75</v>
      </c>
      <c r="H1708">
        <f ca="1">IFERROR(VLOOKUP($B1708,OFFSET(Input!$A$1,0,MATCH(Index!H$6,Input!$1:$1,0)-1,10000,2),2,0),0)</f>
        <v>0</v>
      </c>
      <c r="I1708">
        <f ca="1">IFERROR(VLOOKUP($B1708,OFFSET(Input!$A$1,0,MATCH(Index!I$6,Input!$1:$1,0)-1,10000,2),2,0),0)</f>
        <v>0</v>
      </c>
      <c r="K1708">
        <f t="shared" ca="1" si="158"/>
        <v>61.429572297472582</v>
      </c>
      <c r="L1708" s="30">
        <f t="shared" ca="1" si="159"/>
        <v>85.786522723249689</v>
      </c>
      <c r="N1708">
        <f t="shared" ca="1" si="160"/>
        <v>-1.3798760239874537E-2</v>
      </c>
      <c r="O1708">
        <f t="shared" ca="1" si="161"/>
        <v>6.0339991471271108E-3</v>
      </c>
      <c r="AE1708">
        <f ca="1">VLOOKUP($B1708,OFFSET(Input!$A$1,0,MATCH(Index!AE$6&amp;" Index",Input!$1:$1,0)-1,10000,2),2,0)</f>
        <v>30.85</v>
      </c>
    </row>
    <row r="1709" spans="2:31" x14ac:dyDescent="0.25">
      <c r="B1709" s="2">
        <v>40002</v>
      </c>
      <c r="C1709">
        <f t="shared" ca="1" si="156"/>
        <v>0</v>
      </c>
      <c r="D1709">
        <f t="shared" ca="1" si="157"/>
        <v>4</v>
      </c>
      <c r="E1709">
        <f ca="1">IF($B1709&lt;VLOOKUP(E$6&amp;" Equity",Param,4,0),"",IFERROR(VLOOKUP($B1709,OFFSET(Input!$A$1,0,MATCH(Index!E$6&amp;" Equity",Input!$1:$1,0)-1,10000,2),2,0),E1708))</f>
        <v>76.03</v>
      </c>
      <c r="F1709" s="33">
        <v>96.5</v>
      </c>
      <c r="H1709">
        <f ca="1">IFERROR(VLOOKUP($B1709,OFFSET(Input!$A$1,0,MATCH(Index!H$6,Input!$1:$1,0)-1,10000,2),2,0),0)</f>
        <v>0</v>
      </c>
      <c r="I1709">
        <f ca="1">IFERROR(VLOOKUP($B1709,OFFSET(Input!$A$1,0,MATCH(Index!I$6,Input!$1:$1,0)-1,10000,2),2,0),0)</f>
        <v>0</v>
      </c>
      <c r="K1709">
        <f t="shared" ca="1" si="158"/>
        <v>61.80349850174462</v>
      </c>
      <c r="L1709" s="30">
        <f t="shared" ca="1" si="159"/>
        <v>87.370970372491755</v>
      </c>
      <c r="N1709">
        <f t="shared" ca="1" si="160"/>
        <v>6.0686202077169082E-3</v>
      </c>
      <c r="O1709">
        <f t="shared" ca="1" si="161"/>
        <v>1.8301164382404443E-2</v>
      </c>
      <c r="AE1709">
        <f ca="1">VLOOKUP($B1709,OFFSET(Input!$A$1,0,MATCH(Index!AE$6&amp;" Index",Input!$1:$1,0)-1,10000,2),2,0)</f>
        <v>31.3</v>
      </c>
    </row>
    <row r="1710" spans="2:31" x14ac:dyDescent="0.25">
      <c r="B1710" s="2">
        <v>40003</v>
      </c>
      <c r="C1710">
        <f t="shared" ca="1" si="156"/>
        <v>0</v>
      </c>
      <c r="D1710">
        <f t="shared" ca="1" si="157"/>
        <v>5</v>
      </c>
      <c r="E1710">
        <f ca="1">IF($B1710&lt;VLOOKUP(E$6&amp;" Equity",Param,4,0),"",IFERROR(VLOOKUP($B1710,OFFSET(Input!$A$1,0,MATCH(Index!E$6&amp;" Equity",Input!$1:$1,0)-1,10000,2),2,0),E1709))</f>
        <v>77.12</v>
      </c>
      <c r="F1710" s="33">
        <v>95.35</v>
      </c>
      <c r="H1710">
        <f ca="1">IFERROR(VLOOKUP($B1710,OFFSET(Input!$A$1,0,MATCH(Index!H$6,Input!$1:$1,0)-1,10000,2),2,0),0)</f>
        <v>0</v>
      </c>
      <c r="I1710">
        <f ca="1">IFERROR(VLOOKUP($B1710,OFFSET(Input!$A$1,0,MATCH(Index!I$6,Input!$1:$1,0)-1,10000,2),2,0),0)</f>
        <v>0</v>
      </c>
      <c r="K1710">
        <f t="shared" ca="1" si="158"/>
        <v>62.689541029258784</v>
      </c>
      <c r="L1710" s="30">
        <f t="shared" ca="1" si="159"/>
        <v>86.329761917275519</v>
      </c>
      <c r="N1710">
        <f t="shared" ca="1" si="160"/>
        <v>1.4234651061944962E-2</v>
      </c>
      <c r="O1710">
        <f t="shared" ca="1" si="161"/>
        <v>-1.1988676298512279E-2</v>
      </c>
      <c r="AE1710">
        <f ca="1">VLOOKUP($B1710,OFFSET(Input!$A$1,0,MATCH(Index!AE$6&amp;" Index",Input!$1:$1,0)-1,10000,2),2,0)</f>
        <v>29.78</v>
      </c>
    </row>
    <row r="1711" spans="2:31" x14ac:dyDescent="0.25">
      <c r="B1711" s="2">
        <v>40004</v>
      </c>
      <c r="C1711">
        <f t="shared" ca="1" si="156"/>
        <v>0</v>
      </c>
      <c r="D1711">
        <f t="shared" ca="1" si="157"/>
        <v>0</v>
      </c>
      <c r="E1711">
        <f ca="1">IF($B1711&lt;VLOOKUP(E$6&amp;" Equity",Param,4,0),"",IFERROR(VLOOKUP($B1711,OFFSET(Input!$A$1,0,MATCH(Index!E$6&amp;" Equity",Input!$1:$1,0)-1,10000,2),2,0),E1710))</f>
        <v>76.53</v>
      </c>
      <c r="F1711" s="33">
        <v>96.23</v>
      </c>
      <c r="H1711">
        <f ca="1">IFERROR(VLOOKUP($B1711,OFFSET(Input!$A$1,0,MATCH(Index!H$6,Input!$1:$1,0)-1,10000,2),2,0),0)</f>
        <v>0</v>
      </c>
      <c r="I1711">
        <f ca="1">IFERROR(VLOOKUP($B1711,OFFSET(Input!$A$1,0,MATCH(Index!I$6,Input!$1:$1,0)-1,10000,2),2,0),0)</f>
        <v>0</v>
      </c>
      <c r="K1711">
        <f t="shared" ca="1" si="158"/>
        <v>62.209940028127264</v>
      </c>
      <c r="L1711" s="30">
        <f t="shared" ca="1" si="159"/>
        <v>87.126512735180114</v>
      </c>
      <c r="N1711">
        <f t="shared" ca="1" si="160"/>
        <v>-7.6798294804605403E-3</v>
      </c>
      <c r="O1711">
        <f t="shared" ca="1" si="161"/>
        <v>9.186827321881471E-3</v>
      </c>
      <c r="AE1711">
        <f ca="1">VLOOKUP($B1711,OFFSET(Input!$A$1,0,MATCH(Index!AE$6&amp;" Index",Input!$1:$1,0)-1,10000,2),2,0)</f>
        <v>29.02</v>
      </c>
    </row>
    <row r="1712" spans="2:31" x14ac:dyDescent="0.25">
      <c r="B1712" s="2">
        <v>40007</v>
      </c>
      <c r="C1712">
        <f t="shared" ca="1" si="156"/>
        <v>0</v>
      </c>
      <c r="D1712">
        <f t="shared" ca="1" si="157"/>
        <v>0</v>
      </c>
      <c r="E1712">
        <f ca="1">IF($B1712&lt;VLOOKUP(E$6&amp;" Equity",Param,4,0),"",IFERROR(VLOOKUP($B1712,OFFSET(Input!$A$1,0,MATCH(Index!E$6&amp;" Equity",Input!$1:$1,0)-1,10000,2),2,0),E1711))</f>
        <v>76.7</v>
      </c>
      <c r="F1712" s="33">
        <v>95.69</v>
      </c>
      <c r="H1712">
        <f ca="1">IFERROR(VLOOKUP($B1712,OFFSET(Input!$A$1,0,MATCH(Index!H$6,Input!$1:$1,0)-1,10000,2),2,0),0)</f>
        <v>0</v>
      </c>
      <c r="I1712">
        <f ca="1">IFERROR(VLOOKUP($B1712,OFFSET(Input!$A$1,0,MATCH(Index!I$6,Input!$1:$1,0)-1,10000,2),2,0),0)</f>
        <v>0</v>
      </c>
      <c r="K1712">
        <f t="shared" ca="1" si="158"/>
        <v>62.348130147097365</v>
      </c>
      <c r="L1712" s="30">
        <f t="shared" ca="1" si="159"/>
        <v>86.637597460556833</v>
      </c>
      <c r="N1712">
        <f t="shared" ca="1" si="160"/>
        <v>2.2188875513808508E-3</v>
      </c>
      <c r="O1712">
        <f t="shared" ca="1" si="161"/>
        <v>-5.6273595771380511E-3</v>
      </c>
      <c r="AE1712">
        <f ca="1">VLOOKUP($B1712,OFFSET(Input!$A$1,0,MATCH(Index!AE$6&amp;" Index",Input!$1:$1,0)-1,10000,2),2,0)</f>
        <v>26.31</v>
      </c>
    </row>
    <row r="1713" spans="2:31" x14ac:dyDescent="0.25">
      <c r="B1713" s="2">
        <v>40008</v>
      </c>
      <c r="C1713">
        <f t="shared" ca="1" si="156"/>
        <v>0</v>
      </c>
      <c r="D1713">
        <f t="shared" ca="1" si="157"/>
        <v>0</v>
      </c>
      <c r="E1713">
        <f ca="1">IF($B1713&lt;VLOOKUP(E$6&amp;" Equity",Param,4,0),"",IFERROR(VLOOKUP($B1713,OFFSET(Input!$A$1,0,MATCH(Index!E$6&amp;" Equity",Input!$1:$1,0)-1,10000,2),2,0),E1712))</f>
        <v>77</v>
      </c>
      <c r="F1713" s="33">
        <v>94.1</v>
      </c>
      <c r="H1713">
        <f ca="1">IFERROR(VLOOKUP($B1713,OFFSET(Input!$A$1,0,MATCH(Index!H$6,Input!$1:$1,0)-1,10000,2),2,0),0)</f>
        <v>0</v>
      </c>
      <c r="I1713">
        <f ca="1">IFERROR(VLOOKUP($B1713,OFFSET(Input!$A$1,0,MATCH(Index!I$6,Input!$1:$1,0)-1,10000,2),2,0),0)</f>
        <v>0</v>
      </c>
      <c r="K1713">
        <f t="shared" ca="1" si="158"/>
        <v>62.591995062926955</v>
      </c>
      <c r="L1713" s="30">
        <f t="shared" ca="1" si="159"/>
        <v>85.198013596388321</v>
      </c>
      <c r="N1713">
        <f t="shared" ca="1" si="160"/>
        <v>3.9037134804733704E-3</v>
      </c>
      <c r="O1713">
        <f t="shared" ca="1" si="161"/>
        <v>-1.6755753199837447E-2</v>
      </c>
      <c r="AE1713">
        <f ca="1">VLOOKUP($B1713,OFFSET(Input!$A$1,0,MATCH(Index!AE$6&amp;" Index",Input!$1:$1,0)-1,10000,2),2,0)</f>
        <v>25.02</v>
      </c>
    </row>
    <row r="1714" spans="2:31" x14ac:dyDescent="0.25">
      <c r="B1714" s="2">
        <v>40009</v>
      </c>
      <c r="C1714">
        <f t="shared" ca="1" si="156"/>
        <v>0</v>
      </c>
      <c r="D1714">
        <f t="shared" ca="1" si="157"/>
        <v>0</v>
      </c>
      <c r="E1714">
        <f ca="1">IF($B1714&lt;VLOOKUP(E$6&amp;" Equity",Param,4,0),"",IFERROR(VLOOKUP($B1714,OFFSET(Input!$A$1,0,MATCH(Index!E$6&amp;" Equity",Input!$1:$1,0)-1,10000,2),2,0),E1713))</f>
        <v>78.7</v>
      </c>
      <c r="F1714" s="33">
        <v>91.71</v>
      </c>
      <c r="H1714">
        <f ca="1">IFERROR(VLOOKUP($B1714,OFFSET(Input!$A$1,0,MATCH(Index!H$6,Input!$1:$1,0)-1,10000,2),2,0),0)</f>
        <v>0</v>
      </c>
      <c r="I1714">
        <f ca="1">IFERROR(VLOOKUP($B1714,OFFSET(Input!$A$1,0,MATCH(Index!I$6,Input!$1:$1,0)-1,10000,2),2,0),0)</f>
        <v>0</v>
      </c>
      <c r="K1714">
        <f t="shared" ca="1" si="158"/>
        <v>63.973896252627945</v>
      </c>
      <c r="L1714" s="30">
        <f t="shared" ca="1" si="159"/>
        <v>83.034110806851999</v>
      </c>
      <c r="N1714">
        <f t="shared" ca="1" si="160"/>
        <v>2.1837733569673754E-2</v>
      </c>
      <c r="O1714">
        <f t="shared" ca="1" si="161"/>
        <v>-2.5726622020481066E-2</v>
      </c>
      <c r="AE1714">
        <f ca="1">VLOOKUP($B1714,OFFSET(Input!$A$1,0,MATCH(Index!AE$6&amp;" Index",Input!$1:$1,0)-1,10000,2),2,0)</f>
        <v>25.89</v>
      </c>
    </row>
    <row r="1715" spans="2:31" x14ac:dyDescent="0.25">
      <c r="B1715" s="2">
        <v>40010</v>
      </c>
      <c r="C1715">
        <f t="shared" ca="1" si="156"/>
        <v>0</v>
      </c>
      <c r="D1715">
        <f t="shared" ca="1" si="157"/>
        <v>0</v>
      </c>
      <c r="E1715">
        <f ca="1">IF($B1715&lt;VLOOKUP(E$6&amp;" Equity",Param,4,0),"",IFERROR(VLOOKUP($B1715,OFFSET(Input!$A$1,0,MATCH(Index!E$6&amp;" Equity",Input!$1:$1,0)-1,10000,2),2,0),E1714))</f>
        <v>78.94</v>
      </c>
      <c r="F1715" s="33">
        <v>92.68</v>
      </c>
      <c r="H1715">
        <f ca="1">IFERROR(VLOOKUP($B1715,OFFSET(Input!$A$1,0,MATCH(Index!H$6,Input!$1:$1,0)-1,10000,2),2,0),0)</f>
        <v>0</v>
      </c>
      <c r="I1715">
        <f ca="1">IFERROR(VLOOKUP($B1715,OFFSET(Input!$A$1,0,MATCH(Index!I$6,Input!$1:$1,0)-1,10000,2),2,0),0)</f>
        <v>0</v>
      </c>
      <c r="K1715">
        <f t="shared" ca="1" si="158"/>
        <v>64.16898818529161</v>
      </c>
      <c r="L1715" s="30">
        <f t="shared" ca="1" si="159"/>
        <v>83.912347503860474</v>
      </c>
      <c r="N1715">
        <f t="shared" ca="1" si="160"/>
        <v>3.0449148113434704E-3</v>
      </c>
      <c r="O1715">
        <f t="shared" ca="1" si="161"/>
        <v>1.0521274993322777E-2</v>
      </c>
      <c r="AE1715">
        <f ca="1">VLOOKUP($B1715,OFFSET(Input!$A$1,0,MATCH(Index!AE$6&amp;" Index",Input!$1:$1,0)-1,10000,2),2,0)</f>
        <v>25.42</v>
      </c>
    </row>
    <row r="1716" spans="2:31" x14ac:dyDescent="0.25">
      <c r="B1716" s="2">
        <v>40011</v>
      </c>
      <c r="C1716">
        <f t="shared" ca="1" si="156"/>
        <v>0</v>
      </c>
      <c r="D1716">
        <f t="shared" ca="1" si="157"/>
        <v>0</v>
      </c>
      <c r="E1716">
        <f ca="1">IF($B1716&lt;VLOOKUP(E$6&amp;" Equity",Param,4,0),"",IFERROR(VLOOKUP($B1716,OFFSET(Input!$A$1,0,MATCH(Index!E$6&amp;" Equity",Input!$1:$1,0)-1,10000,2),2,0),E1715))</f>
        <v>79.010000000000005</v>
      </c>
      <c r="F1716" s="33">
        <v>91.24</v>
      </c>
      <c r="H1716">
        <f ca="1">IFERROR(VLOOKUP($B1716,OFFSET(Input!$A$1,0,MATCH(Index!H$6,Input!$1:$1,0)-1,10000,2),2,0),0)</f>
        <v>0</v>
      </c>
      <c r="I1716">
        <f ca="1">IFERROR(VLOOKUP($B1716,OFFSET(Input!$A$1,0,MATCH(Index!I$6,Input!$1:$1,0)-1,10000,2),2,0),0)</f>
        <v>0</v>
      </c>
      <c r="K1716">
        <f t="shared" ca="1" si="158"/>
        <v>64.225889998985195</v>
      </c>
      <c r="L1716" s="30">
        <f t="shared" ca="1" si="159"/>
        <v>82.608573438198405</v>
      </c>
      <c r="N1716">
        <f t="shared" ca="1" si="160"/>
        <v>8.8635649994099142E-4</v>
      </c>
      <c r="O1716">
        <f t="shared" ca="1" si="161"/>
        <v>-1.5659302147988333E-2</v>
      </c>
      <c r="AE1716">
        <f ca="1">VLOOKUP($B1716,OFFSET(Input!$A$1,0,MATCH(Index!AE$6&amp;" Index",Input!$1:$1,0)-1,10000,2),2,0)</f>
        <v>24.34</v>
      </c>
    </row>
    <row r="1717" spans="2:31" x14ac:dyDescent="0.25">
      <c r="B1717" s="2">
        <v>40014</v>
      </c>
      <c r="C1717">
        <f t="shared" ca="1" si="156"/>
        <v>0</v>
      </c>
      <c r="D1717">
        <f t="shared" ca="1" si="157"/>
        <v>0</v>
      </c>
      <c r="E1717">
        <f ca="1">IF($B1717&lt;VLOOKUP(E$6&amp;" Equity",Param,4,0),"",IFERROR(VLOOKUP($B1717,OFFSET(Input!$A$1,0,MATCH(Index!E$6&amp;" Equity",Input!$1:$1,0)-1,10000,2),2,0),E1716))</f>
        <v>80.11</v>
      </c>
      <c r="F1717" s="33">
        <v>91.72</v>
      </c>
      <c r="H1717">
        <f ca="1">IFERROR(VLOOKUP($B1717,OFFSET(Input!$A$1,0,MATCH(Index!H$6,Input!$1:$1,0)-1,10000,2),2,0),0)</f>
        <v>0</v>
      </c>
      <c r="I1717">
        <f ca="1">IFERROR(VLOOKUP($B1717,OFFSET(Input!$A$1,0,MATCH(Index!I$6,Input!$1:$1,0)-1,10000,2),2,0),0)</f>
        <v>0</v>
      </c>
      <c r="K1717">
        <f t="shared" ca="1" si="158"/>
        <v>65.120061357027012</v>
      </c>
      <c r="L1717" s="30">
        <f t="shared" ca="1" si="159"/>
        <v>83.043164793419095</v>
      </c>
      <c r="N1717">
        <f t="shared" ca="1" si="160"/>
        <v>1.3826263492383495E-2</v>
      </c>
      <c r="O1717">
        <f t="shared" ca="1" si="161"/>
        <v>5.2470605735164847E-3</v>
      </c>
      <c r="AE1717">
        <f ca="1">VLOOKUP($B1717,OFFSET(Input!$A$1,0,MATCH(Index!AE$6&amp;" Index",Input!$1:$1,0)-1,10000,2),2,0)</f>
        <v>24.4</v>
      </c>
    </row>
    <row r="1718" spans="2:31" x14ac:dyDescent="0.25">
      <c r="B1718" s="2">
        <v>40015</v>
      </c>
      <c r="C1718">
        <f t="shared" ca="1" si="156"/>
        <v>0</v>
      </c>
      <c r="D1718">
        <f t="shared" ca="1" si="157"/>
        <v>0</v>
      </c>
      <c r="E1718">
        <f ca="1">IF($B1718&lt;VLOOKUP(E$6&amp;" Equity",Param,4,0),"",IFERROR(VLOOKUP($B1718,OFFSET(Input!$A$1,0,MATCH(Index!E$6&amp;" Equity",Input!$1:$1,0)-1,10000,2),2,0),E1717))</f>
        <v>80.5</v>
      </c>
      <c r="F1718" s="33">
        <v>93.55</v>
      </c>
      <c r="H1718">
        <f ca="1">IFERROR(VLOOKUP($B1718,OFFSET(Input!$A$1,0,MATCH(Index!H$6,Input!$1:$1,0)-1,10000,2),2,0),0)</f>
        <v>0</v>
      </c>
      <c r="I1718">
        <f ca="1">IFERROR(VLOOKUP($B1718,OFFSET(Input!$A$1,0,MATCH(Index!I$6,Input!$1:$1,0)-1,10000,2),2,0),0)</f>
        <v>0</v>
      </c>
      <c r="K1718">
        <f t="shared" ca="1" si="158"/>
        <v>65.437085747605479</v>
      </c>
      <c r="L1718" s="30">
        <f t="shared" ca="1" si="159"/>
        <v>84.700044335197944</v>
      </c>
      <c r="N1718">
        <f t="shared" ca="1" si="160"/>
        <v>4.8564941974923066E-3</v>
      </c>
      <c r="O1718">
        <f t="shared" ca="1" si="161"/>
        <v>1.9755594730394808E-2</v>
      </c>
      <c r="AE1718">
        <f ca="1">VLOOKUP($B1718,OFFSET(Input!$A$1,0,MATCH(Index!AE$6&amp;" Index",Input!$1:$1,0)-1,10000,2),2,0)</f>
        <v>23.87</v>
      </c>
    </row>
    <row r="1719" spans="2:31" x14ac:dyDescent="0.25">
      <c r="B1719" s="2">
        <v>40016</v>
      </c>
      <c r="C1719">
        <f t="shared" ca="1" si="156"/>
        <v>0</v>
      </c>
      <c r="D1719">
        <f t="shared" ca="1" si="157"/>
        <v>0</v>
      </c>
      <c r="E1719">
        <f ca="1">IF($B1719&lt;VLOOKUP(E$6&amp;" Equity",Param,4,0),"",IFERROR(VLOOKUP($B1719,OFFSET(Input!$A$1,0,MATCH(Index!E$6&amp;" Equity",Input!$1:$1,0)-1,10000,2),2,0),E1718))</f>
        <v>80.599999999999994</v>
      </c>
      <c r="F1719" s="33">
        <v>92.71</v>
      </c>
      <c r="H1719">
        <f ca="1">IFERROR(VLOOKUP($B1719,OFFSET(Input!$A$1,0,MATCH(Index!H$6,Input!$1:$1,0)-1,10000,2),2,0),0)</f>
        <v>0</v>
      </c>
      <c r="I1719">
        <f ca="1">IFERROR(VLOOKUP($B1719,OFFSET(Input!$A$1,0,MATCH(Index!I$6,Input!$1:$1,0)-1,10000,2),2,0),0)</f>
        <v>0</v>
      </c>
      <c r="K1719">
        <f t="shared" ca="1" si="158"/>
        <v>65.51837405288201</v>
      </c>
      <c r="L1719" s="30">
        <f t="shared" ca="1" si="159"/>
        <v>83.939509463561748</v>
      </c>
      <c r="N1719">
        <f t="shared" ca="1" si="160"/>
        <v>1.2414650880649455E-3</v>
      </c>
      <c r="O1719">
        <f t="shared" ca="1" si="161"/>
        <v>-9.0197111012075872E-3</v>
      </c>
      <c r="AE1719">
        <f ca="1">VLOOKUP($B1719,OFFSET(Input!$A$1,0,MATCH(Index!AE$6&amp;" Index",Input!$1:$1,0)-1,10000,2),2,0)</f>
        <v>23.47</v>
      </c>
    </row>
    <row r="1720" spans="2:31" x14ac:dyDescent="0.25">
      <c r="B1720" s="2">
        <v>40017</v>
      </c>
      <c r="C1720">
        <f t="shared" ca="1" si="156"/>
        <v>0</v>
      </c>
      <c r="D1720">
        <f t="shared" ca="1" si="157"/>
        <v>0</v>
      </c>
      <c r="E1720">
        <f ca="1">IF($B1720&lt;VLOOKUP(E$6&amp;" Equity",Param,4,0),"",IFERROR(VLOOKUP($B1720,OFFSET(Input!$A$1,0,MATCH(Index!E$6&amp;" Equity",Input!$1:$1,0)-1,10000,2),2,0),E1719))</f>
        <v>81.42</v>
      </c>
      <c r="F1720" s="33">
        <v>91.01</v>
      </c>
      <c r="H1720">
        <f ca="1">IFERROR(VLOOKUP($B1720,OFFSET(Input!$A$1,0,MATCH(Index!H$6,Input!$1:$1,0)-1,10000,2),2,0),0)</f>
        <v>0</v>
      </c>
      <c r="I1720">
        <f ca="1">IFERROR(VLOOKUP($B1720,OFFSET(Input!$A$1,0,MATCH(Index!I$6,Input!$1:$1,0)-1,10000,2),2,0),0)</f>
        <v>0</v>
      </c>
      <c r="K1720">
        <f t="shared" ca="1" si="158"/>
        <v>66.184938156149556</v>
      </c>
      <c r="L1720" s="30">
        <f t="shared" ca="1" si="159"/>
        <v>82.400331747155164</v>
      </c>
      <c r="N1720">
        <f t="shared" ca="1" si="160"/>
        <v>1.0122293562250273E-2</v>
      </c>
      <c r="O1720">
        <f t="shared" ca="1" si="161"/>
        <v>-1.8506951029626583E-2</v>
      </c>
      <c r="AE1720">
        <f ca="1">VLOOKUP($B1720,OFFSET(Input!$A$1,0,MATCH(Index!AE$6&amp;" Index",Input!$1:$1,0)-1,10000,2),2,0)</f>
        <v>23.43</v>
      </c>
    </row>
    <row r="1721" spans="2:31" x14ac:dyDescent="0.25">
      <c r="B1721" s="2">
        <v>40018</v>
      </c>
      <c r="C1721">
        <f t="shared" ca="1" si="156"/>
        <v>0</v>
      </c>
      <c r="D1721">
        <f t="shared" ca="1" si="157"/>
        <v>0</v>
      </c>
      <c r="E1721">
        <f ca="1">IF($B1721&lt;VLOOKUP(E$6&amp;" Equity",Param,4,0),"",IFERROR(VLOOKUP($B1721,OFFSET(Input!$A$1,0,MATCH(Index!E$6&amp;" Equity",Input!$1:$1,0)-1,10000,2),2,0),E1720))</f>
        <v>81.900000000000006</v>
      </c>
      <c r="F1721" s="33">
        <v>91.45</v>
      </c>
      <c r="H1721">
        <f ca="1">IFERROR(VLOOKUP($B1721,OFFSET(Input!$A$1,0,MATCH(Index!H$6,Input!$1:$1,0)-1,10000,2),2,0),0)</f>
        <v>0</v>
      </c>
      <c r="I1721">
        <f ca="1">IFERROR(VLOOKUP($B1721,OFFSET(Input!$A$1,0,MATCH(Index!I$6,Input!$1:$1,0)-1,10000,2),2,0),0)</f>
        <v>0</v>
      </c>
      <c r="K1721">
        <f t="shared" ca="1" si="158"/>
        <v>66.575122021476901</v>
      </c>
      <c r="L1721" s="30">
        <f t="shared" ca="1" si="159"/>
        <v>82.798707156107454</v>
      </c>
      <c r="N1721">
        <f t="shared" ca="1" si="160"/>
        <v>5.8780477841909691E-3</v>
      </c>
      <c r="O1721">
        <f t="shared" ca="1" si="161"/>
        <v>4.8229842476103261E-3</v>
      </c>
      <c r="AE1721">
        <f ca="1">VLOOKUP($B1721,OFFSET(Input!$A$1,0,MATCH(Index!AE$6&amp;" Index",Input!$1:$1,0)-1,10000,2),2,0)</f>
        <v>23.09</v>
      </c>
    </row>
    <row r="1722" spans="2:31" x14ac:dyDescent="0.25">
      <c r="B1722" s="2">
        <v>40021</v>
      </c>
      <c r="C1722">
        <f t="shared" ca="1" si="156"/>
        <v>0</v>
      </c>
      <c r="D1722">
        <f t="shared" ca="1" si="157"/>
        <v>0</v>
      </c>
      <c r="E1722">
        <f ca="1">IF($B1722&lt;VLOOKUP(E$6&amp;" Equity",Param,4,0),"",IFERROR(VLOOKUP($B1722,OFFSET(Input!$A$1,0,MATCH(Index!E$6&amp;" Equity",Input!$1:$1,0)-1,10000,2),2,0),E1721))</f>
        <v>82.05</v>
      </c>
      <c r="F1722" s="33">
        <v>90.4</v>
      </c>
      <c r="H1722">
        <f ca="1">IFERROR(VLOOKUP($B1722,OFFSET(Input!$A$1,0,MATCH(Index!H$6,Input!$1:$1,0)-1,10000,2),2,0),0)</f>
        <v>0</v>
      </c>
      <c r="I1722">
        <f ca="1">IFERROR(VLOOKUP($B1722,OFFSET(Input!$A$1,0,MATCH(Index!I$6,Input!$1:$1,0)-1,10000,2),2,0),0)</f>
        <v>0</v>
      </c>
      <c r="K1722">
        <f t="shared" ca="1" si="158"/>
        <v>66.697054479391696</v>
      </c>
      <c r="L1722" s="30">
        <f t="shared" ca="1" si="159"/>
        <v>81.848038566562209</v>
      </c>
      <c r="N1722">
        <f t="shared" ca="1" si="160"/>
        <v>1.8298266770761572E-3</v>
      </c>
      <c r="O1722">
        <f t="shared" ca="1" si="161"/>
        <v>-1.1548107438743902E-2</v>
      </c>
      <c r="AE1722">
        <f ca="1">VLOOKUP($B1722,OFFSET(Input!$A$1,0,MATCH(Index!AE$6&amp;" Index",Input!$1:$1,0)-1,10000,2),2,0)</f>
        <v>24.28</v>
      </c>
    </row>
    <row r="1723" spans="2:31" x14ac:dyDescent="0.25">
      <c r="B1723" s="2">
        <v>40022</v>
      </c>
      <c r="C1723">
        <f t="shared" ca="1" si="156"/>
        <v>0</v>
      </c>
      <c r="D1723">
        <f t="shared" ca="1" si="157"/>
        <v>0</v>
      </c>
      <c r="E1723">
        <f ca="1">IF($B1723&lt;VLOOKUP(E$6&amp;" Equity",Param,4,0),"",IFERROR(VLOOKUP($B1723,OFFSET(Input!$A$1,0,MATCH(Index!E$6&amp;" Equity",Input!$1:$1,0)-1,10000,2),2,0),E1722))</f>
        <v>82.14</v>
      </c>
      <c r="F1723" s="33">
        <v>91.2</v>
      </c>
      <c r="H1723">
        <f ca="1">IFERROR(VLOOKUP($B1723,OFFSET(Input!$A$1,0,MATCH(Index!H$6,Input!$1:$1,0)-1,10000,2),2,0),0)</f>
        <v>0</v>
      </c>
      <c r="I1723">
        <f ca="1">IFERROR(VLOOKUP($B1723,OFFSET(Input!$A$1,0,MATCH(Index!I$6,Input!$1:$1,0)-1,10000,2),2,0),0)</f>
        <v>0</v>
      </c>
      <c r="K1723">
        <f t="shared" ca="1" si="158"/>
        <v>66.770213954140587</v>
      </c>
      <c r="L1723" s="30">
        <f t="shared" ca="1" si="159"/>
        <v>82.572357491930021</v>
      </c>
      <c r="N1723">
        <f t="shared" ca="1" si="160"/>
        <v>1.0962909923127669E-3</v>
      </c>
      <c r="O1723">
        <f t="shared" ca="1" si="161"/>
        <v>8.8106296821549059E-3</v>
      </c>
      <c r="AE1723">
        <f ca="1">VLOOKUP($B1723,OFFSET(Input!$A$1,0,MATCH(Index!AE$6&amp;" Index",Input!$1:$1,0)-1,10000,2),2,0)</f>
        <v>25.01</v>
      </c>
    </row>
    <row r="1724" spans="2:31" x14ac:dyDescent="0.25">
      <c r="B1724" s="2">
        <v>40023</v>
      </c>
      <c r="C1724">
        <f t="shared" ca="1" si="156"/>
        <v>0</v>
      </c>
      <c r="D1724">
        <f t="shared" ca="1" si="157"/>
        <v>0</v>
      </c>
      <c r="E1724">
        <f ca="1">IF($B1724&lt;VLOOKUP(E$6&amp;" Equity",Param,4,0),"",IFERROR(VLOOKUP($B1724,OFFSET(Input!$A$1,0,MATCH(Index!E$6&amp;" Equity",Input!$1:$1,0)-1,10000,2),2,0),E1723))</f>
        <v>82.42</v>
      </c>
      <c r="F1724" s="33">
        <v>91.7</v>
      </c>
      <c r="H1724">
        <f ca="1">IFERROR(VLOOKUP($B1724,OFFSET(Input!$A$1,0,MATCH(Index!H$6,Input!$1:$1,0)-1,10000,2),2,0),0)</f>
        <v>0</v>
      </c>
      <c r="I1724">
        <f ca="1">IFERROR(VLOOKUP($B1724,OFFSET(Input!$A$1,0,MATCH(Index!I$6,Input!$1:$1,0)-1,10000,2),2,0),0)</f>
        <v>0</v>
      </c>
      <c r="K1724">
        <f t="shared" ca="1" si="158"/>
        <v>66.997821208914871</v>
      </c>
      <c r="L1724" s="30">
        <f t="shared" ca="1" si="159"/>
        <v>83.025056820284888</v>
      </c>
      <c r="N1724">
        <f t="shared" ca="1" si="160"/>
        <v>3.4030173822588729E-3</v>
      </c>
      <c r="O1724">
        <f t="shared" ca="1" si="161"/>
        <v>5.4674821821333944E-3</v>
      </c>
      <c r="AE1724">
        <f ca="1">VLOOKUP($B1724,OFFSET(Input!$A$1,0,MATCH(Index!AE$6&amp;" Index",Input!$1:$1,0)-1,10000,2),2,0)</f>
        <v>25.61</v>
      </c>
    </row>
    <row r="1725" spans="2:31" x14ac:dyDescent="0.25">
      <c r="B1725" s="2">
        <v>40024</v>
      </c>
      <c r="C1725">
        <f t="shared" ca="1" si="156"/>
        <v>0</v>
      </c>
      <c r="D1725">
        <f t="shared" ca="1" si="157"/>
        <v>0</v>
      </c>
      <c r="E1725">
        <f ca="1">IF($B1725&lt;VLOOKUP(E$6&amp;" Equity",Param,4,0),"",IFERROR(VLOOKUP($B1725,OFFSET(Input!$A$1,0,MATCH(Index!E$6&amp;" Equity",Input!$1:$1,0)-1,10000,2),2,0),E1724))</f>
        <v>83.1</v>
      </c>
      <c r="F1725" s="33">
        <v>93</v>
      </c>
      <c r="H1725">
        <f ca="1">IFERROR(VLOOKUP($B1725,OFFSET(Input!$A$1,0,MATCH(Index!H$6,Input!$1:$1,0)-1,10000,2),2,0),0)</f>
        <v>0</v>
      </c>
      <c r="I1725">
        <f ca="1">IFERROR(VLOOKUP($B1725,OFFSET(Input!$A$1,0,MATCH(Index!I$6,Input!$1:$1,0)-1,10000,2),2,0),0)</f>
        <v>0</v>
      </c>
      <c r="K1725">
        <f t="shared" ca="1" si="158"/>
        <v>67.550581684795262</v>
      </c>
      <c r="L1725" s="30">
        <f t="shared" ca="1" si="159"/>
        <v>84.202075074007581</v>
      </c>
      <c r="N1725">
        <f t="shared" ca="1" si="160"/>
        <v>8.2165759507311815E-3</v>
      </c>
      <c r="O1725">
        <f t="shared" ca="1" si="161"/>
        <v>1.4077113890836811E-2</v>
      </c>
      <c r="AE1725">
        <f ca="1">VLOOKUP($B1725,OFFSET(Input!$A$1,0,MATCH(Index!AE$6&amp;" Index",Input!$1:$1,0)-1,10000,2),2,0)</f>
        <v>25.4</v>
      </c>
    </row>
    <row r="1726" spans="2:31" x14ac:dyDescent="0.25">
      <c r="B1726" s="2">
        <v>40025</v>
      </c>
      <c r="C1726">
        <f t="shared" ca="1" si="156"/>
        <v>0</v>
      </c>
      <c r="D1726">
        <f t="shared" ca="1" si="157"/>
        <v>0</v>
      </c>
      <c r="E1726">
        <f ca="1">IF($B1726&lt;VLOOKUP(E$6&amp;" Equity",Param,4,0),"",IFERROR(VLOOKUP($B1726,OFFSET(Input!$A$1,0,MATCH(Index!E$6&amp;" Equity",Input!$1:$1,0)-1,10000,2),2,0),E1725))</f>
        <v>84.45</v>
      </c>
      <c r="F1726" s="33">
        <v>94.81</v>
      </c>
      <c r="H1726">
        <f ca="1">IFERROR(VLOOKUP($B1726,OFFSET(Input!$A$1,0,MATCH(Index!H$6,Input!$1:$1,0)-1,10000,2),2,0),0)</f>
        <v>0</v>
      </c>
      <c r="I1726">
        <f ca="1">IFERROR(VLOOKUP($B1726,OFFSET(Input!$A$1,0,MATCH(Index!I$6,Input!$1:$1,0)-1,10000,2),2,0),0)</f>
        <v>0</v>
      </c>
      <c r="K1726">
        <f t="shared" ca="1" si="158"/>
        <v>68.647973806028403</v>
      </c>
      <c r="L1726" s="30">
        <f t="shared" ca="1" si="159"/>
        <v>85.840846642652252</v>
      </c>
      <c r="N1726">
        <f t="shared" ca="1" si="160"/>
        <v>1.611494139240658E-2</v>
      </c>
      <c r="O1726">
        <f t="shared" ca="1" si="161"/>
        <v>1.927539577661188E-2</v>
      </c>
      <c r="AE1726">
        <f ca="1">VLOOKUP($B1726,OFFSET(Input!$A$1,0,MATCH(Index!AE$6&amp;" Index",Input!$1:$1,0)-1,10000,2),2,0)</f>
        <v>25.92</v>
      </c>
    </row>
    <row r="1727" spans="2:31" x14ac:dyDescent="0.25">
      <c r="B1727" s="2">
        <v>40028</v>
      </c>
      <c r="C1727">
        <f t="shared" ca="1" si="156"/>
        <v>1</v>
      </c>
      <c r="D1727">
        <f t="shared" ca="1" si="157"/>
        <v>0</v>
      </c>
      <c r="E1727">
        <f ca="1">IF($B1727&lt;VLOOKUP(E$6&amp;" Equity",Param,4,0),"",IFERROR(VLOOKUP($B1727,OFFSET(Input!$A$1,0,MATCH(Index!E$6&amp;" Equity",Input!$1:$1,0)-1,10000,2),2,0),E1726))</f>
        <v>83.9</v>
      </c>
      <c r="F1727" s="33">
        <v>93.06</v>
      </c>
      <c r="H1727">
        <f ca="1">IFERROR(VLOOKUP($B1727,OFFSET(Input!$A$1,0,MATCH(Index!H$6,Input!$1:$1,0)-1,10000,2),2,0),0)</f>
        <v>0.70850000000000002</v>
      </c>
      <c r="I1727">
        <f ca="1">IFERROR(VLOOKUP($B1727,OFFSET(Input!$A$1,0,MATCH(Index!I$6,Input!$1:$1,0)-1,10000,2),2,0),0)</f>
        <v>0.31848399999999999</v>
      </c>
      <c r="K1727">
        <f t="shared" ca="1" si="158"/>
        <v>68.776815769891712</v>
      </c>
      <c r="L1727" s="30">
        <f t="shared" ca="1" si="159"/>
        <v>84.544753979193729</v>
      </c>
      <c r="N1727">
        <f t="shared" ca="1" si="160"/>
        <v>1.8750911245523144E-3</v>
      </c>
      <c r="O1727">
        <f t="shared" ca="1" si="161"/>
        <v>-1.5213934258634477E-2</v>
      </c>
      <c r="AE1727">
        <f ca="1">VLOOKUP($B1727,OFFSET(Input!$A$1,0,MATCH(Index!AE$6&amp;" Index",Input!$1:$1,0)-1,10000,2),2,0)</f>
        <v>25.56</v>
      </c>
    </row>
    <row r="1728" spans="2:31" x14ac:dyDescent="0.25">
      <c r="B1728" s="2">
        <v>40029</v>
      </c>
      <c r="C1728">
        <f t="shared" ca="1" si="156"/>
        <v>0</v>
      </c>
      <c r="D1728">
        <f t="shared" ca="1" si="157"/>
        <v>1</v>
      </c>
      <c r="E1728">
        <f ca="1">IF($B1728&lt;VLOOKUP(E$6&amp;" Equity",Param,4,0),"",IFERROR(VLOOKUP($B1728,OFFSET(Input!$A$1,0,MATCH(Index!E$6&amp;" Equity",Input!$1:$1,0)-1,10000,2),2,0),E1727))</f>
        <v>83.72</v>
      </c>
      <c r="F1728" s="33">
        <v>92.32</v>
      </c>
      <c r="H1728">
        <f ca="1">IFERROR(VLOOKUP($B1728,OFFSET(Input!$A$1,0,MATCH(Index!H$6,Input!$1:$1,0)-1,10000,2),2,0),0)</f>
        <v>0</v>
      </c>
      <c r="I1728">
        <f ca="1">IFERROR(VLOOKUP($B1728,OFFSET(Input!$A$1,0,MATCH(Index!I$6,Input!$1:$1,0)-1,10000,2),2,0),0)</f>
        <v>0</v>
      </c>
      <c r="K1728">
        <f t="shared" ca="1" si="158"/>
        <v>68.629261218776321</v>
      </c>
      <c r="L1728" s="30">
        <f t="shared" ca="1" si="159"/>
        <v>83.872466015035073</v>
      </c>
      <c r="N1728">
        <f t="shared" ca="1" si="160"/>
        <v>-2.14771589536162E-3</v>
      </c>
      <c r="O1728">
        <f t="shared" ca="1" si="161"/>
        <v>-7.9836436567131772E-3</v>
      </c>
      <c r="AE1728">
        <f ca="1">VLOOKUP($B1728,OFFSET(Input!$A$1,0,MATCH(Index!AE$6&amp;" Index",Input!$1:$1,0)-1,10000,2),2,0)</f>
        <v>24.89</v>
      </c>
    </row>
    <row r="1729" spans="2:31" x14ac:dyDescent="0.25">
      <c r="B1729" s="2">
        <v>40030</v>
      </c>
      <c r="C1729">
        <f t="shared" ca="1" si="156"/>
        <v>0</v>
      </c>
      <c r="D1729">
        <f t="shared" ca="1" si="157"/>
        <v>2</v>
      </c>
      <c r="E1729">
        <f ca="1">IF($B1729&lt;VLOOKUP(E$6&amp;" Equity",Param,4,0),"",IFERROR(VLOOKUP($B1729,OFFSET(Input!$A$1,0,MATCH(Index!E$6&amp;" Equity",Input!$1:$1,0)-1,10000,2),2,0),E1728))</f>
        <v>83.4</v>
      </c>
      <c r="F1729" s="33">
        <v>90.94</v>
      </c>
      <c r="H1729">
        <f ca="1">IFERROR(VLOOKUP($B1729,OFFSET(Input!$A$1,0,MATCH(Index!H$6,Input!$1:$1,0)-1,10000,2),2,0),0)</f>
        <v>0</v>
      </c>
      <c r="I1729">
        <f ca="1">IFERROR(VLOOKUP($B1729,OFFSET(Input!$A$1,0,MATCH(Index!I$6,Input!$1:$1,0)-1,10000,2),2,0),0)</f>
        <v>0</v>
      </c>
      <c r="K1729">
        <f t="shared" ca="1" si="158"/>
        <v>68.366942016793431</v>
      </c>
      <c r="L1729" s="30">
        <f t="shared" ca="1" si="159"/>
        <v>82.618739811604101</v>
      </c>
      <c r="N1729">
        <f t="shared" ca="1" si="160"/>
        <v>-3.8295882130977787E-3</v>
      </c>
      <c r="O1729">
        <f t="shared" ca="1" si="161"/>
        <v>-1.5060854362924746E-2</v>
      </c>
      <c r="AE1729">
        <f ca="1">VLOOKUP($B1729,OFFSET(Input!$A$1,0,MATCH(Index!AE$6&amp;" Index",Input!$1:$1,0)-1,10000,2),2,0)</f>
        <v>24.9</v>
      </c>
    </row>
    <row r="1730" spans="2:31" x14ac:dyDescent="0.25">
      <c r="B1730" s="2">
        <v>40031</v>
      </c>
      <c r="C1730">
        <f t="shared" ca="1" si="156"/>
        <v>0</v>
      </c>
      <c r="D1730">
        <f t="shared" ca="1" si="157"/>
        <v>3</v>
      </c>
      <c r="E1730">
        <f ca="1">IF($B1730&lt;VLOOKUP(E$6&amp;" Equity",Param,4,0),"",IFERROR(VLOOKUP($B1730,OFFSET(Input!$A$1,0,MATCH(Index!E$6&amp;" Equity",Input!$1:$1,0)-1,10000,2),2,0),E1729))</f>
        <v>82.79</v>
      </c>
      <c r="F1730" s="33">
        <v>91.22</v>
      </c>
      <c r="H1730">
        <f ca="1">IFERROR(VLOOKUP($B1730,OFFSET(Input!$A$1,0,MATCH(Index!H$6,Input!$1:$1,0)-1,10000,2),2,0),0)</f>
        <v>0</v>
      </c>
      <c r="I1730">
        <f ca="1">IFERROR(VLOOKUP($B1730,OFFSET(Input!$A$1,0,MATCH(Index!I$6,Input!$1:$1,0)-1,10000,2),2,0),0)</f>
        <v>0</v>
      </c>
      <c r="K1730">
        <f t="shared" ca="1" si="158"/>
        <v>67.866896038013522</v>
      </c>
      <c r="L1730" s="30">
        <f t="shared" ca="1" si="159"/>
        <v>82.873119041285747</v>
      </c>
      <c r="N1730">
        <f t="shared" ca="1" si="160"/>
        <v>-7.3410282139865926E-3</v>
      </c>
      <c r="O1730">
        <f t="shared" ca="1" si="161"/>
        <v>3.0742228866898766E-3</v>
      </c>
      <c r="AE1730">
        <f ca="1">VLOOKUP($B1730,OFFSET(Input!$A$1,0,MATCH(Index!AE$6&amp;" Index",Input!$1:$1,0)-1,10000,2),2,0)</f>
        <v>25.67</v>
      </c>
    </row>
    <row r="1731" spans="2:31" x14ac:dyDescent="0.25">
      <c r="B1731" s="2">
        <v>40032</v>
      </c>
      <c r="C1731">
        <f t="shared" ca="1" si="156"/>
        <v>0</v>
      </c>
      <c r="D1731">
        <f t="shared" ca="1" si="157"/>
        <v>4</v>
      </c>
      <c r="E1731">
        <f ca="1">IF($B1731&lt;VLOOKUP(E$6&amp;" Equity",Param,4,0),"",IFERROR(VLOOKUP($B1731,OFFSET(Input!$A$1,0,MATCH(Index!E$6&amp;" Equity",Input!$1:$1,0)-1,10000,2),2,0),E1730))</f>
        <v>83.37</v>
      </c>
      <c r="F1731" s="33">
        <v>90.44</v>
      </c>
      <c r="H1731">
        <f ca="1">IFERROR(VLOOKUP($B1731,OFFSET(Input!$A$1,0,MATCH(Index!H$6,Input!$1:$1,0)-1,10000,2),2,0),0)</f>
        <v>0</v>
      </c>
      <c r="I1731">
        <f ca="1">IFERROR(VLOOKUP($B1731,OFFSET(Input!$A$1,0,MATCH(Index!I$6,Input!$1:$1,0)-1,10000,2),2,0),0)</f>
        <v>0</v>
      </c>
      <c r="K1731">
        <f t="shared" ca="1" si="158"/>
        <v>68.342349591607515</v>
      </c>
      <c r="L1731" s="30">
        <f t="shared" ca="1" si="159"/>
        <v>82.164491187172572</v>
      </c>
      <c r="N1731">
        <f t="shared" ca="1" si="160"/>
        <v>6.9812512718074151E-3</v>
      </c>
      <c r="O1731">
        <f t="shared" ca="1" si="161"/>
        <v>-8.5875238737854308E-3</v>
      </c>
      <c r="AE1731">
        <f ca="1">VLOOKUP($B1731,OFFSET(Input!$A$1,0,MATCH(Index!AE$6&amp;" Index",Input!$1:$1,0)-1,10000,2),2,0)</f>
        <v>24.76</v>
      </c>
    </row>
    <row r="1732" spans="2:31" x14ac:dyDescent="0.25">
      <c r="B1732" s="2">
        <v>40035</v>
      </c>
      <c r="C1732">
        <f t="shared" ca="1" si="156"/>
        <v>0</v>
      </c>
      <c r="D1732">
        <f t="shared" ca="1" si="157"/>
        <v>5</v>
      </c>
      <c r="E1732">
        <f ca="1">IF($B1732&lt;VLOOKUP(E$6&amp;" Equity",Param,4,0),"",IFERROR(VLOOKUP($B1732,OFFSET(Input!$A$1,0,MATCH(Index!E$6&amp;" Equity",Input!$1:$1,0)-1,10000,2),2,0),E1731))</f>
        <v>83.75</v>
      </c>
      <c r="F1732" s="33">
        <v>91.62</v>
      </c>
      <c r="H1732">
        <f ca="1">IFERROR(VLOOKUP($B1732,OFFSET(Input!$A$1,0,MATCH(Index!H$6,Input!$1:$1,0)-1,10000,2),2,0),0)</f>
        <v>0</v>
      </c>
      <c r="I1732">
        <f ca="1">IFERROR(VLOOKUP($B1732,OFFSET(Input!$A$1,0,MATCH(Index!I$6,Input!$1:$1,0)-1,10000,2),2,0),0)</f>
        <v>0</v>
      </c>
      <c r="K1732">
        <f t="shared" ca="1" si="158"/>
        <v>68.653853643962208</v>
      </c>
      <c r="L1732" s="30">
        <f t="shared" ca="1" si="159"/>
        <v>83.23651794083095</v>
      </c>
      <c r="N1732">
        <f t="shared" ca="1" si="160"/>
        <v>4.5476382826537057E-3</v>
      </c>
      <c r="O1732">
        <f t="shared" ca="1" si="161"/>
        <v>1.2962941048826995E-2</v>
      </c>
      <c r="AE1732">
        <f ca="1">VLOOKUP($B1732,OFFSET(Input!$A$1,0,MATCH(Index!AE$6&amp;" Index",Input!$1:$1,0)-1,10000,2),2,0)</f>
        <v>24.99</v>
      </c>
    </row>
    <row r="1733" spans="2:31" x14ac:dyDescent="0.25">
      <c r="B1733" s="2">
        <v>40036</v>
      </c>
      <c r="C1733">
        <f t="shared" ca="1" si="156"/>
        <v>0</v>
      </c>
      <c r="D1733">
        <f t="shared" ca="1" si="157"/>
        <v>0</v>
      </c>
      <c r="E1733">
        <f ca="1">IF($B1733&lt;VLOOKUP(E$6&amp;" Equity",Param,4,0),"",IFERROR(VLOOKUP($B1733,OFFSET(Input!$A$1,0,MATCH(Index!E$6&amp;" Equity",Input!$1:$1,0)-1,10000,2),2,0),E1732))</f>
        <v>83.55</v>
      </c>
      <c r="F1733" s="33">
        <v>92.68</v>
      </c>
      <c r="H1733">
        <f ca="1">IFERROR(VLOOKUP($B1733,OFFSET(Input!$A$1,0,MATCH(Index!H$6,Input!$1:$1,0)-1,10000,2),2,0),0)</f>
        <v>0</v>
      </c>
      <c r="I1733">
        <f ca="1">IFERROR(VLOOKUP($B1733,OFFSET(Input!$A$1,0,MATCH(Index!I$6,Input!$1:$1,0)-1,10000,2),2,0),0)</f>
        <v>0</v>
      </c>
      <c r="K1733">
        <f t="shared" ca="1" si="158"/>
        <v>68.489904142722892</v>
      </c>
      <c r="L1733" s="30">
        <f t="shared" ca="1" si="159"/>
        <v>84.199525024625757</v>
      </c>
      <c r="N1733">
        <f t="shared" ca="1" si="160"/>
        <v>-2.3909156637731428E-3</v>
      </c>
      <c r="O1733">
        <f t="shared" ca="1" si="161"/>
        <v>1.1503111105579323E-2</v>
      </c>
      <c r="AE1733">
        <f ca="1">VLOOKUP($B1733,OFFSET(Input!$A$1,0,MATCH(Index!AE$6&amp;" Index",Input!$1:$1,0)-1,10000,2),2,0)</f>
        <v>25.99</v>
      </c>
    </row>
    <row r="1734" spans="2:31" x14ac:dyDescent="0.25">
      <c r="B1734" s="2">
        <v>40037</v>
      </c>
      <c r="C1734">
        <f t="shared" ca="1" si="156"/>
        <v>0</v>
      </c>
      <c r="D1734">
        <f t="shared" ca="1" si="157"/>
        <v>0</v>
      </c>
      <c r="E1734">
        <f ca="1">IF($B1734&lt;VLOOKUP(E$6&amp;" Equity",Param,4,0),"",IFERROR(VLOOKUP($B1734,OFFSET(Input!$A$1,0,MATCH(Index!E$6&amp;" Equity",Input!$1:$1,0)-1,10000,2),2,0),E1733))</f>
        <v>83.34</v>
      </c>
      <c r="F1734" s="33">
        <v>91.69</v>
      </c>
      <c r="H1734">
        <f ca="1">IFERROR(VLOOKUP($B1734,OFFSET(Input!$A$1,0,MATCH(Index!H$6,Input!$1:$1,0)-1,10000,2),2,0),0)</f>
        <v>0</v>
      </c>
      <c r="I1734">
        <f ca="1">IFERROR(VLOOKUP($B1734,OFFSET(Input!$A$1,0,MATCH(Index!I$6,Input!$1:$1,0)-1,10000,2),2,0),0)</f>
        <v>0</v>
      </c>
      <c r="K1734">
        <f t="shared" ca="1" si="158"/>
        <v>68.317757166421615</v>
      </c>
      <c r="L1734" s="30">
        <f t="shared" ca="1" si="159"/>
        <v>83.300112748251351</v>
      </c>
      <c r="N1734">
        <f t="shared" ca="1" si="160"/>
        <v>-2.5166290470953223E-3</v>
      </c>
      <c r="O1734">
        <f t="shared" ca="1" si="161"/>
        <v>-1.073937750236611E-2</v>
      </c>
      <c r="AE1734">
        <f ca="1">VLOOKUP($B1734,OFFSET(Input!$A$1,0,MATCH(Index!AE$6&amp;" Index",Input!$1:$1,0)-1,10000,2),2,0)</f>
        <v>25.45</v>
      </c>
    </row>
    <row r="1735" spans="2:31" x14ac:dyDescent="0.25">
      <c r="B1735" s="2">
        <v>40038</v>
      </c>
      <c r="C1735">
        <f t="shared" ref="C1735:C1798" ca="1" si="162">IF(MONTH(B1735)&lt;&gt;MONTH(B1734),1,0)</f>
        <v>0</v>
      </c>
      <c r="D1735">
        <f t="shared" ref="D1735:D1798" ca="1" si="163">IF(D1734=5,0,IF(D1734&lt;&gt;0,D1734+1,IF(C1734=1,1,0)))</f>
        <v>0</v>
      </c>
      <c r="E1735">
        <f ca="1">IF($B1735&lt;VLOOKUP(E$6&amp;" Equity",Param,4,0),"",IFERROR(VLOOKUP($B1735,OFFSET(Input!$A$1,0,MATCH(Index!E$6&amp;" Equity",Input!$1:$1,0)-1,10000,2),2,0),E1734))</f>
        <v>82.28</v>
      </c>
      <c r="F1735" s="33">
        <v>92.99</v>
      </c>
      <c r="H1735">
        <f ca="1">IFERROR(VLOOKUP($B1735,OFFSET(Input!$A$1,0,MATCH(Index!H$6,Input!$1:$1,0)-1,10000,2),2,0),0)</f>
        <v>0</v>
      </c>
      <c r="I1735">
        <f ca="1">IFERROR(VLOOKUP($B1735,OFFSET(Input!$A$1,0,MATCH(Index!I$6,Input!$1:$1,0)-1,10000,2),2,0),0)</f>
        <v>0</v>
      </c>
      <c r="K1735">
        <f t="shared" ref="K1735:K1798" ca="1" si="164">IF($B1735&lt;=L_date,IF($B1735=L_date,1,K1736/((E1736+H1736)/E1735)),K1734*((E1735+H1735)/E1734))</f>
        <v>67.448824809853264</v>
      </c>
      <c r="L1735" s="30">
        <f t="shared" ref="L1735:L1798" ca="1" si="165">IF($B1735&lt;=L_date,IF($B1735=L_date,1,L1736/((F1736+I1736)/F1735)),L1734*((F1735+I1735)/F1734))</f>
        <v>84.481159171773299</v>
      </c>
      <c r="N1735">
        <f t="shared" ca="1" si="160"/>
        <v>-1.2800561209550842E-2</v>
      </c>
      <c r="O1735">
        <f t="shared" ca="1" si="161"/>
        <v>1.4078638428296554E-2</v>
      </c>
      <c r="AE1735">
        <f ca="1">VLOOKUP($B1735,OFFSET(Input!$A$1,0,MATCH(Index!AE$6&amp;" Index",Input!$1:$1,0)-1,10000,2),2,0)</f>
        <v>24.71</v>
      </c>
    </row>
    <row r="1736" spans="2:31" x14ac:dyDescent="0.25">
      <c r="B1736" s="2">
        <v>40039</v>
      </c>
      <c r="C1736">
        <f t="shared" ca="1" si="162"/>
        <v>0</v>
      </c>
      <c r="D1736">
        <f t="shared" ca="1" si="163"/>
        <v>0</v>
      </c>
      <c r="E1736">
        <f ca="1">IF($B1736&lt;VLOOKUP(E$6&amp;" Equity",Param,4,0),"",IFERROR(VLOOKUP($B1736,OFFSET(Input!$A$1,0,MATCH(Index!E$6&amp;" Equity",Input!$1:$1,0)-1,10000,2),2,0),E1735))</f>
        <v>81.87</v>
      </c>
      <c r="F1736" s="33">
        <v>93.35</v>
      </c>
      <c r="H1736">
        <f ca="1">IFERROR(VLOOKUP($B1736,OFFSET(Input!$A$1,0,MATCH(Index!H$6,Input!$1:$1,0)-1,10000,2),2,0),0)</f>
        <v>0</v>
      </c>
      <c r="I1736">
        <f ca="1">IFERROR(VLOOKUP($B1736,OFFSET(Input!$A$1,0,MATCH(Index!I$6,Input!$1:$1,0)-1,10000,2),2,0),0)</f>
        <v>0</v>
      </c>
      <c r="K1736">
        <f t="shared" ca="1" si="164"/>
        <v>67.11272833231267</v>
      </c>
      <c r="L1736" s="30">
        <f t="shared" ca="1" si="165"/>
        <v>84.808218181363983</v>
      </c>
      <c r="N1736">
        <f t="shared" ref="N1736:N1799" ca="1" si="166">LN(K1736/K1735)</f>
        <v>-4.9954413963996238E-3</v>
      </c>
      <c r="O1736">
        <f t="shared" ref="O1736:O1799" ca="1" si="167">LN(L1736/L1735)</f>
        <v>3.8639094976256677E-3</v>
      </c>
      <c r="AE1736">
        <f ca="1">VLOOKUP($B1736,OFFSET(Input!$A$1,0,MATCH(Index!AE$6&amp;" Index",Input!$1:$1,0)-1,10000,2),2,0)</f>
        <v>24.27</v>
      </c>
    </row>
    <row r="1737" spans="2:31" x14ac:dyDescent="0.25">
      <c r="B1737" s="2">
        <v>40042</v>
      </c>
      <c r="C1737">
        <f t="shared" ca="1" si="162"/>
        <v>0</v>
      </c>
      <c r="D1737">
        <f t="shared" ca="1" si="163"/>
        <v>0</v>
      </c>
      <c r="E1737">
        <f ca="1">IF($B1737&lt;VLOOKUP(E$6&amp;" Equity",Param,4,0),"",IFERROR(VLOOKUP($B1737,OFFSET(Input!$A$1,0,MATCH(Index!E$6&amp;" Equity",Input!$1:$1,0)-1,10000,2),2,0),E1736))</f>
        <v>79.87</v>
      </c>
      <c r="F1737" s="33">
        <v>94.73</v>
      </c>
      <c r="H1737">
        <f ca="1">IFERROR(VLOOKUP($B1737,OFFSET(Input!$A$1,0,MATCH(Index!H$6,Input!$1:$1,0)-1,10000,2),2,0),0)</f>
        <v>0</v>
      </c>
      <c r="I1737">
        <f ca="1">IFERROR(VLOOKUP($B1737,OFFSET(Input!$A$1,0,MATCH(Index!I$6,Input!$1:$1,0)-1,10000,2),2,0),0)</f>
        <v>0</v>
      </c>
      <c r="K1737">
        <f t="shared" ca="1" si="164"/>
        <v>65.473233319919544</v>
      </c>
      <c r="L1737" s="30">
        <f t="shared" ca="1" si="165"/>
        <v>86.06194438479497</v>
      </c>
      <c r="N1737">
        <f t="shared" ca="1" si="166"/>
        <v>-2.4732310459059159E-2</v>
      </c>
      <c r="O1737">
        <f t="shared" ca="1" si="167"/>
        <v>1.4674869899711512E-2</v>
      </c>
      <c r="AE1737">
        <f ca="1">VLOOKUP($B1737,OFFSET(Input!$A$1,0,MATCH(Index!AE$6&amp;" Index",Input!$1:$1,0)-1,10000,2),2,0)</f>
        <v>27.89</v>
      </c>
    </row>
    <row r="1738" spans="2:31" x14ac:dyDescent="0.25">
      <c r="B1738" s="2">
        <v>40043</v>
      </c>
      <c r="C1738">
        <f t="shared" ca="1" si="162"/>
        <v>0</v>
      </c>
      <c r="D1738">
        <f t="shared" ca="1" si="163"/>
        <v>0</v>
      </c>
      <c r="E1738">
        <f ca="1">IF($B1738&lt;VLOOKUP(E$6&amp;" Equity",Param,4,0),"",IFERROR(VLOOKUP($B1738,OFFSET(Input!$A$1,0,MATCH(Index!E$6&amp;" Equity",Input!$1:$1,0)-1,10000,2),2,0),E1737))</f>
        <v>81.25</v>
      </c>
      <c r="F1738" s="33">
        <v>94.19</v>
      </c>
      <c r="H1738">
        <f ca="1">IFERROR(VLOOKUP($B1738,OFFSET(Input!$A$1,0,MATCH(Index!H$6,Input!$1:$1,0)-1,10000,2),2,0),0)</f>
        <v>0</v>
      </c>
      <c r="I1738">
        <f ca="1">IFERROR(VLOOKUP($B1738,OFFSET(Input!$A$1,0,MATCH(Index!I$6,Input!$1:$1,0)-1,10000,2),2,0),0)</f>
        <v>0</v>
      </c>
      <c r="K1738">
        <f t="shared" ca="1" si="164"/>
        <v>66.604484878470799</v>
      </c>
      <c r="L1738" s="30">
        <f t="shared" ca="1" si="165"/>
        <v>85.571355870408922</v>
      </c>
      <c r="N1738">
        <f t="shared" ca="1" si="166"/>
        <v>1.7130508280549211E-2</v>
      </c>
      <c r="O1738">
        <f t="shared" ca="1" si="167"/>
        <v>-5.7167210527175076E-3</v>
      </c>
      <c r="AE1738">
        <f ca="1">VLOOKUP($B1738,OFFSET(Input!$A$1,0,MATCH(Index!AE$6&amp;" Index",Input!$1:$1,0)-1,10000,2),2,0)</f>
        <v>26.18</v>
      </c>
    </row>
    <row r="1739" spans="2:31" x14ac:dyDescent="0.25">
      <c r="B1739" s="2">
        <v>40044</v>
      </c>
      <c r="C1739">
        <f t="shared" ca="1" si="162"/>
        <v>0</v>
      </c>
      <c r="D1739">
        <f t="shared" ca="1" si="163"/>
        <v>0</v>
      </c>
      <c r="E1739">
        <f ca="1">IF($B1739&lt;VLOOKUP(E$6&amp;" Equity",Param,4,0),"",IFERROR(VLOOKUP($B1739,OFFSET(Input!$A$1,0,MATCH(Index!E$6&amp;" Equity",Input!$1:$1,0)-1,10000,2),2,0),E1738))</f>
        <v>81.58</v>
      </c>
      <c r="F1739" s="33">
        <v>94.96</v>
      </c>
      <c r="H1739">
        <f ca="1">IFERROR(VLOOKUP($B1739,OFFSET(Input!$A$1,0,MATCH(Index!H$6,Input!$1:$1,0)-1,10000,2),2,0),0)</f>
        <v>0</v>
      </c>
      <c r="I1739">
        <f ca="1">IFERROR(VLOOKUP($B1739,OFFSET(Input!$A$1,0,MATCH(Index!I$6,Input!$1:$1,0)-1,10000,2),2,0),0)</f>
        <v>0</v>
      </c>
      <c r="K1739">
        <f t="shared" ca="1" si="164"/>
        <v>66.875001555515652</v>
      </c>
      <c r="L1739" s="30">
        <f t="shared" ca="1" si="165"/>
        <v>86.270898752033446</v>
      </c>
      <c r="N1739">
        <f t="shared" ca="1" si="166"/>
        <v>4.0533126795654056E-3</v>
      </c>
      <c r="O1739">
        <f t="shared" ca="1" si="167"/>
        <v>8.1417314666867423E-3</v>
      </c>
      <c r="AE1739">
        <f ca="1">VLOOKUP($B1739,OFFSET(Input!$A$1,0,MATCH(Index!AE$6&amp;" Index",Input!$1:$1,0)-1,10000,2),2,0)</f>
        <v>26.26</v>
      </c>
    </row>
    <row r="1740" spans="2:31" x14ac:dyDescent="0.25">
      <c r="B1740" s="2">
        <v>40045</v>
      </c>
      <c r="C1740">
        <f t="shared" ca="1" si="162"/>
        <v>0</v>
      </c>
      <c r="D1740">
        <f t="shared" ca="1" si="163"/>
        <v>0</v>
      </c>
      <c r="E1740">
        <f ca="1">IF($B1740&lt;VLOOKUP(E$6&amp;" Equity",Param,4,0),"",IFERROR(VLOOKUP($B1740,OFFSET(Input!$A$1,0,MATCH(Index!E$6&amp;" Equity",Input!$1:$1,0)-1,10000,2),2,0),E1739))</f>
        <v>81.33</v>
      </c>
      <c r="F1740" s="33">
        <v>95.74</v>
      </c>
      <c r="H1740">
        <f ca="1">IFERROR(VLOOKUP($B1740,OFFSET(Input!$A$1,0,MATCH(Index!H$6,Input!$1:$1,0)-1,10000,2),2,0),0)</f>
        <v>0</v>
      </c>
      <c r="I1740">
        <f ca="1">IFERROR(VLOOKUP($B1740,OFFSET(Input!$A$1,0,MATCH(Index!I$6,Input!$1:$1,0)-1,10000,2),2,0),0)</f>
        <v>0</v>
      </c>
      <c r="K1740">
        <f t="shared" ca="1" si="164"/>
        <v>66.670064678966511</v>
      </c>
      <c r="L1740" s="30">
        <f t="shared" ca="1" si="165"/>
        <v>86.979526606146607</v>
      </c>
      <c r="N1740">
        <f t="shared" ca="1" si="166"/>
        <v>-3.0691817107285071E-3</v>
      </c>
      <c r="O1740">
        <f t="shared" ca="1" si="167"/>
        <v>8.180433662950402E-3</v>
      </c>
      <c r="AE1740">
        <f ca="1">VLOOKUP($B1740,OFFSET(Input!$A$1,0,MATCH(Index!AE$6&amp;" Index",Input!$1:$1,0)-1,10000,2),2,0)</f>
        <v>25.09</v>
      </c>
    </row>
    <row r="1741" spans="2:31" x14ac:dyDescent="0.25">
      <c r="B1741" s="2">
        <v>40046</v>
      </c>
      <c r="C1741">
        <f t="shared" ca="1" si="162"/>
        <v>0</v>
      </c>
      <c r="D1741">
        <f t="shared" ca="1" si="163"/>
        <v>0</v>
      </c>
      <c r="E1741">
        <f ca="1">IF($B1741&lt;VLOOKUP(E$6&amp;" Equity",Param,4,0),"",IFERROR(VLOOKUP($B1741,OFFSET(Input!$A$1,0,MATCH(Index!E$6&amp;" Equity",Input!$1:$1,0)-1,10000,2),2,0),E1740))</f>
        <v>82.44</v>
      </c>
      <c r="F1741" s="33">
        <v>93.77</v>
      </c>
      <c r="H1741">
        <f ca="1">IFERROR(VLOOKUP($B1741,OFFSET(Input!$A$1,0,MATCH(Index!H$6,Input!$1:$1,0)-1,10000,2),2,0),0)</f>
        <v>0</v>
      </c>
      <c r="I1741">
        <f ca="1">IFERROR(VLOOKUP($B1741,OFFSET(Input!$A$1,0,MATCH(Index!I$6,Input!$1:$1,0)-1,10000,2),2,0),0)</f>
        <v>0</v>
      </c>
      <c r="K1741">
        <f t="shared" ca="1" si="164"/>
        <v>67.579984410844702</v>
      </c>
      <c r="L1741" s="30">
        <f t="shared" ca="1" si="165"/>
        <v>85.189787025886432</v>
      </c>
      <c r="N1741">
        <f t="shared" ca="1" si="166"/>
        <v>1.3555803843574441E-2</v>
      </c>
      <c r="O1741">
        <f t="shared" ca="1" si="167"/>
        <v>-2.0791208532829172E-2</v>
      </c>
      <c r="AE1741">
        <f ca="1">VLOOKUP($B1741,OFFSET(Input!$A$1,0,MATCH(Index!AE$6&amp;" Index",Input!$1:$1,0)-1,10000,2),2,0)</f>
        <v>25.01</v>
      </c>
    </row>
    <row r="1742" spans="2:31" x14ac:dyDescent="0.25">
      <c r="B1742" s="2">
        <v>40049</v>
      </c>
      <c r="C1742">
        <f t="shared" ca="1" si="162"/>
        <v>0</v>
      </c>
      <c r="D1742">
        <f t="shared" ca="1" si="163"/>
        <v>0</v>
      </c>
      <c r="E1742">
        <f ca="1">IF($B1742&lt;VLOOKUP(E$6&amp;" Equity",Param,4,0),"",IFERROR(VLOOKUP($B1742,OFFSET(Input!$A$1,0,MATCH(Index!E$6&amp;" Equity",Input!$1:$1,0)-1,10000,2),2,0),E1741))</f>
        <v>82.01</v>
      </c>
      <c r="F1742" s="33">
        <v>95.47</v>
      </c>
      <c r="H1742">
        <f ca="1">IFERROR(VLOOKUP($B1742,OFFSET(Input!$A$1,0,MATCH(Index!H$6,Input!$1:$1,0)-1,10000,2),2,0),0)</f>
        <v>0</v>
      </c>
      <c r="I1742">
        <f ca="1">IFERROR(VLOOKUP($B1742,OFFSET(Input!$A$1,0,MATCH(Index!I$6,Input!$1:$1,0)-1,10000,2),2,0),0)</f>
        <v>0</v>
      </c>
      <c r="K1742">
        <f t="shared" ca="1" si="164"/>
        <v>67.227492983180184</v>
      </c>
      <c r="L1742" s="30">
        <f t="shared" ca="1" si="165"/>
        <v>86.734232348953583</v>
      </c>
      <c r="N1742">
        <f t="shared" ca="1" si="166"/>
        <v>-5.229564973938383E-3</v>
      </c>
      <c r="O1742">
        <f t="shared" ca="1" si="167"/>
        <v>1.7967086578407992E-2</v>
      </c>
      <c r="AE1742">
        <f ca="1">VLOOKUP($B1742,OFFSET(Input!$A$1,0,MATCH(Index!AE$6&amp;" Index",Input!$1:$1,0)-1,10000,2),2,0)</f>
        <v>25.14</v>
      </c>
    </row>
    <row r="1743" spans="2:31" x14ac:dyDescent="0.25">
      <c r="B1743" s="2">
        <v>40050</v>
      </c>
      <c r="C1743">
        <f t="shared" ca="1" si="162"/>
        <v>0</v>
      </c>
      <c r="D1743">
        <f t="shared" ca="1" si="163"/>
        <v>0</v>
      </c>
      <c r="E1743">
        <f ca="1">IF($B1743&lt;VLOOKUP(E$6&amp;" Equity",Param,4,0),"",IFERROR(VLOOKUP($B1743,OFFSET(Input!$A$1,0,MATCH(Index!E$6&amp;" Equity",Input!$1:$1,0)-1,10000,2),2,0),E1742))</f>
        <v>82</v>
      </c>
      <c r="F1743" s="33">
        <v>96.01</v>
      </c>
      <c r="H1743">
        <f ca="1">IFERROR(VLOOKUP($B1743,OFFSET(Input!$A$1,0,MATCH(Index!H$6,Input!$1:$1,0)-1,10000,2),2,0),0)</f>
        <v>0</v>
      </c>
      <c r="I1743">
        <f ca="1">IFERROR(VLOOKUP($B1743,OFFSET(Input!$A$1,0,MATCH(Index!I$6,Input!$1:$1,0)-1,10000,2),2,0),0)</f>
        <v>0</v>
      </c>
      <c r="K1743">
        <f t="shared" ca="1" si="164"/>
        <v>67.219295508118222</v>
      </c>
      <c r="L1743" s="30">
        <f t="shared" ca="1" si="165"/>
        <v>87.224820863339616</v>
      </c>
      <c r="N1743">
        <f t="shared" ca="1" si="166"/>
        <v>-1.2194378406665986E-4</v>
      </c>
      <c r="O1743">
        <f t="shared" ca="1" si="167"/>
        <v>5.6402906995906008E-3</v>
      </c>
      <c r="AE1743">
        <f ca="1">VLOOKUP($B1743,OFFSET(Input!$A$1,0,MATCH(Index!AE$6&amp;" Index",Input!$1:$1,0)-1,10000,2),2,0)</f>
        <v>24.92</v>
      </c>
    </row>
    <row r="1744" spans="2:31" x14ac:dyDescent="0.25">
      <c r="B1744" s="2">
        <v>40051</v>
      </c>
      <c r="C1744">
        <f t="shared" ca="1" si="162"/>
        <v>0</v>
      </c>
      <c r="D1744">
        <f t="shared" ca="1" si="163"/>
        <v>0</v>
      </c>
      <c r="E1744">
        <f ca="1">IF($B1744&lt;VLOOKUP(E$6&amp;" Equity",Param,4,0),"",IFERROR(VLOOKUP($B1744,OFFSET(Input!$A$1,0,MATCH(Index!E$6&amp;" Equity",Input!$1:$1,0)-1,10000,2),2,0),E1743))</f>
        <v>82.32</v>
      </c>
      <c r="F1744" s="33">
        <v>96.45</v>
      </c>
      <c r="H1744">
        <f ca="1">IFERROR(VLOOKUP($B1744,OFFSET(Input!$A$1,0,MATCH(Index!H$6,Input!$1:$1,0)-1,10000,2),2,0),0)</f>
        <v>0</v>
      </c>
      <c r="I1744">
        <f ca="1">IFERROR(VLOOKUP($B1744,OFFSET(Input!$A$1,0,MATCH(Index!I$6,Input!$1:$1,0)-1,10000,2),2,0),0)</f>
        <v>0</v>
      </c>
      <c r="K1744">
        <f t="shared" ca="1" si="164"/>
        <v>67.481614710101127</v>
      </c>
      <c r="L1744" s="30">
        <f t="shared" ca="1" si="165"/>
        <v>87.624559652839352</v>
      </c>
      <c r="N1744">
        <f t="shared" ca="1" si="166"/>
        <v>3.8948442615410572E-3</v>
      </c>
      <c r="O1744">
        <f t="shared" ca="1" si="167"/>
        <v>4.5723866422056848E-3</v>
      </c>
      <c r="AE1744">
        <f ca="1">VLOOKUP($B1744,OFFSET(Input!$A$1,0,MATCH(Index!AE$6&amp;" Index",Input!$1:$1,0)-1,10000,2),2,0)</f>
        <v>24.95</v>
      </c>
    </row>
    <row r="1745" spans="2:31" x14ac:dyDescent="0.25">
      <c r="B1745" s="2">
        <v>40052</v>
      </c>
      <c r="C1745">
        <f t="shared" ca="1" si="162"/>
        <v>0</v>
      </c>
      <c r="D1745">
        <f t="shared" ca="1" si="163"/>
        <v>0</v>
      </c>
      <c r="E1745">
        <f ca="1">IF($B1745&lt;VLOOKUP(E$6&amp;" Equity",Param,4,0),"",IFERROR(VLOOKUP($B1745,OFFSET(Input!$A$1,0,MATCH(Index!E$6&amp;" Equity",Input!$1:$1,0)-1,10000,2),2,0),E1744))</f>
        <v>81.900000000000006</v>
      </c>
      <c r="F1745" s="33">
        <v>96.07</v>
      </c>
      <c r="H1745">
        <f ca="1">IFERROR(VLOOKUP($B1745,OFFSET(Input!$A$1,0,MATCH(Index!H$6,Input!$1:$1,0)-1,10000,2),2,0),0)</f>
        <v>0</v>
      </c>
      <c r="I1745">
        <f ca="1">IFERROR(VLOOKUP($B1745,OFFSET(Input!$A$1,0,MATCH(Index!I$6,Input!$1:$1,0)-1,10000,2),2,0),0)</f>
        <v>0</v>
      </c>
      <c r="K1745">
        <f t="shared" ca="1" si="164"/>
        <v>67.137320757498586</v>
      </c>
      <c r="L1745" s="30">
        <f t="shared" ca="1" si="165"/>
        <v>87.279330698271394</v>
      </c>
      <c r="N1745">
        <f t="shared" ca="1" si="166"/>
        <v>-5.1151006667701539E-3</v>
      </c>
      <c r="O1745">
        <f t="shared" ca="1" si="167"/>
        <v>-3.9476469300910163E-3</v>
      </c>
      <c r="AE1745">
        <f ca="1">VLOOKUP($B1745,OFFSET(Input!$A$1,0,MATCH(Index!AE$6&amp;" Index",Input!$1:$1,0)-1,10000,2),2,0)</f>
        <v>24.68</v>
      </c>
    </row>
    <row r="1746" spans="2:31" x14ac:dyDescent="0.25">
      <c r="B1746" s="2">
        <v>40053</v>
      </c>
      <c r="C1746">
        <f t="shared" ca="1" si="162"/>
        <v>0</v>
      </c>
      <c r="D1746">
        <f t="shared" ca="1" si="163"/>
        <v>0</v>
      </c>
      <c r="E1746">
        <f ca="1">IF($B1746&lt;VLOOKUP(E$6&amp;" Equity",Param,4,0),"",IFERROR(VLOOKUP($B1746,OFFSET(Input!$A$1,0,MATCH(Index!E$6&amp;" Equity",Input!$1:$1,0)-1,10000,2),2,0),E1745))</f>
        <v>82.31</v>
      </c>
      <c r="F1746" s="33">
        <v>96.49</v>
      </c>
      <c r="H1746">
        <f ca="1">IFERROR(VLOOKUP($B1746,OFFSET(Input!$A$1,0,MATCH(Index!H$6,Input!$1:$1,0)-1,10000,2),2,0),0)</f>
        <v>0</v>
      </c>
      <c r="I1746">
        <f ca="1">IFERROR(VLOOKUP($B1746,OFFSET(Input!$A$1,0,MATCH(Index!I$6,Input!$1:$1,0)-1,10000,2),2,0),0)</f>
        <v>0</v>
      </c>
      <c r="K1746">
        <f t="shared" ca="1" si="164"/>
        <v>67.473417235039179</v>
      </c>
      <c r="L1746" s="30">
        <f t="shared" ca="1" si="165"/>
        <v>87.660899542793871</v>
      </c>
      <c r="N1746">
        <f t="shared" ca="1" si="166"/>
        <v>4.9936161255288523E-3</v>
      </c>
      <c r="O1746">
        <f t="shared" ca="1" si="167"/>
        <v>4.3622836106453006E-3</v>
      </c>
      <c r="AE1746">
        <f ca="1">VLOOKUP($B1746,OFFSET(Input!$A$1,0,MATCH(Index!AE$6&amp;" Index",Input!$1:$1,0)-1,10000,2),2,0)</f>
        <v>24.76</v>
      </c>
    </row>
    <row r="1747" spans="2:31" x14ac:dyDescent="0.25">
      <c r="B1747" s="2">
        <v>40056</v>
      </c>
      <c r="C1747">
        <f t="shared" ca="1" si="162"/>
        <v>0</v>
      </c>
      <c r="D1747">
        <f t="shared" ca="1" si="163"/>
        <v>0</v>
      </c>
      <c r="E1747">
        <f ca="1">IF($B1747&lt;VLOOKUP(E$6&amp;" Equity",Param,4,0),"",IFERROR(VLOOKUP($B1747,OFFSET(Input!$A$1,0,MATCH(Index!E$6&amp;" Equity",Input!$1:$1,0)-1,10000,2),2,0),E1746))</f>
        <v>82.32</v>
      </c>
      <c r="F1747" s="33">
        <v>96.6</v>
      </c>
      <c r="H1747">
        <f ca="1">IFERROR(VLOOKUP($B1747,OFFSET(Input!$A$1,0,MATCH(Index!H$6,Input!$1:$1,0)-1,10000,2),2,0),0)</f>
        <v>0</v>
      </c>
      <c r="I1747">
        <f ca="1">IFERROR(VLOOKUP($B1747,OFFSET(Input!$A$1,0,MATCH(Index!I$6,Input!$1:$1,0)-1,10000,2),2,0),0)</f>
        <v>0</v>
      </c>
      <c r="K1747">
        <f t="shared" ca="1" si="164"/>
        <v>67.481614710101141</v>
      </c>
      <c r="L1747" s="30">
        <f t="shared" ca="1" si="165"/>
        <v>87.760834240168791</v>
      </c>
      <c r="N1747">
        <f t="shared" ca="1" si="166"/>
        <v>1.2148454124154246E-4</v>
      </c>
      <c r="O1747">
        <f t="shared" ca="1" si="167"/>
        <v>1.139365186179778E-3</v>
      </c>
      <c r="AE1747">
        <f ca="1">VLOOKUP($B1747,OFFSET(Input!$A$1,0,MATCH(Index!AE$6&amp;" Index",Input!$1:$1,0)-1,10000,2),2,0)</f>
        <v>26.01</v>
      </c>
    </row>
    <row r="1748" spans="2:31" x14ac:dyDescent="0.25">
      <c r="B1748" s="2">
        <v>40057</v>
      </c>
      <c r="C1748">
        <f t="shared" ca="1" si="162"/>
        <v>1</v>
      </c>
      <c r="D1748">
        <f t="shared" ca="1" si="163"/>
        <v>0</v>
      </c>
      <c r="E1748">
        <f ca="1">IF($B1748&lt;VLOOKUP(E$6&amp;" Equity",Param,4,0),"",IFERROR(VLOOKUP($B1748,OFFSET(Input!$A$1,0,MATCH(Index!E$6&amp;" Equity",Input!$1:$1,0)-1,10000,2),2,0),E1747))</f>
        <v>80.849999999999994</v>
      </c>
      <c r="F1748" s="33">
        <v>96.06</v>
      </c>
      <c r="H1748">
        <f ca="1">IFERROR(VLOOKUP($B1748,OFFSET(Input!$A$1,0,MATCH(Index!H$6,Input!$1:$1,0)-1,10000,2),2,0),0)</f>
        <v>0.70252999999999999</v>
      </c>
      <c r="I1748">
        <f ca="1">IFERROR(VLOOKUP($B1748,OFFSET(Input!$A$1,0,MATCH(Index!I$6,Input!$1:$1,0)-1,10000,2),2,0),0)</f>
        <v>0.30747400000000003</v>
      </c>
      <c r="K1748">
        <f t="shared" ca="1" si="164"/>
        <v>66.852483091520455</v>
      </c>
      <c r="L1748" s="30">
        <f t="shared" ca="1" si="165"/>
        <v>87.549585008879674</v>
      </c>
      <c r="N1748">
        <f t="shared" ca="1" si="166"/>
        <v>-9.3667390282924316E-3</v>
      </c>
      <c r="O1748">
        <f t="shared" ca="1" si="167"/>
        <v>-2.4100031754035046E-3</v>
      </c>
      <c r="AE1748">
        <f ca="1">VLOOKUP($B1748,OFFSET(Input!$A$1,0,MATCH(Index!AE$6&amp;" Index",Input!$1:$1,0)-1,10000,2),2,0)</f>
        <v>29.15</v>
      </c>
    </row>
    <row r="1749" spans="2:31" x14ac:dyDescent="0.25">
      <c r="B1749" s="2">
        <v>40058</v>
      </c>
      <c r="C1749">
        <f t="shared" ca="1" si="162"/>
        <v>0</v>
      </c>
      <c r="D1749">
        <f t="shared" ca="1" si="163"/>
        <v>1</v>
      </c>
      <c r="E1749">
        <f ca="1">IF($B1749&lt;VLOOKUP(E$6&amp;" Equity",Param,4,0),"",IFERROR(VLOOKUP($B1749,OFFSET(Input!$A$1,0,MATCH(Index!E$6&amp;" Equity",Input!$1:$1,0)-1,10000,2),2,0),E1748))</f>
        <v>80.42</v>
      </c>
      <c r="F1749" s="33">
        <v>97.46</v>
      </c>
      <c r="H1749">
        <f ca="1">IFERROR(VLOOKUP($B1749,OFFSET(Input!$A$1,0,MATCH(Index!H$6,Input!$1:$1,0)-1,10000,2),2,0),0)</f>
        <v>0</v>
      </c>
      <c r="I1749">
        <f ca="1">IFERROR(VLOOKUP($B1749,OFFSET(Input!$A$1,0,MATCH(Index!I$6,Input!$1:$1,0)-1,10000,2),2,0),0)</f>
        <v>0</v>
      </c>
      <c r="K1749">
        <f t="shared" ca="1" si="164"/>
        <v>66.496928759679349</v>
      </c>
      <c r="L1749" s="30">
        <f t="shared" ca="1" si="165"/>
        <v>88.825552310695514</v>
      </c>
      <c r="N1749">
        <f t="shared" ca="1" si="166"/>
        <v>-5.3326845539878494E-3</v>
      </c>
      <c r="O1749">
        <f t="shared" ca="1" si="167"/>
        <v>1.4469041178681611E-2</v>
      </c>
      <c r="AE1749">
        <f ca="1">VLOOKUP($B1749,OFFSET(Input!$A$1,0,MATCH(Index!AE$6&amp;" Index",Input!$1:$1,0)-1,10000,2),2,0)</f>
        <v>28.9</v>
      </c>
    </row>
    <row r="1750" spans="2:31" x14ac:dyDescent="0.25">
      <c r="B1750" s="2">
        <v>40059</v>
      </c>
      <c r="C1750">
        <f t="shared" ca="1" si="162"/>
        <v>0</v>
      </c>
      <c r="D1750">
        <f t="shared" ca="1" si="163"/>
        <v>2</v>
      </c>
      <c r="E1750">
        <f ca="1">IF($B1750&lt;VLOOKUP(E$6&amp;" Equity",Param,4,0),"",IFERROR(VLOOKUP($B1750,OFFSET(Input!$A$1,0,MATCH(Index!E$6&amp;" Equity",Input!$1:$1,0)-1,10000,2),2,0),E1749))</f>
        <v>80.94</v>
      </c>
      <c r="F1750" s="33">
        <v>96.86</v>
      </c>
      <c r="H1750">
        <f ca="1">IFERROR(VLOOKUP($B1750,OFFSET(Input!$A$1,0,MATCH(Index!H$6,Input!$1:$1,0)-1,10000,2),2,0),0)</f>
        <v>0</v>
      </c>
      <c r="I1750">
        <f ca="1">IFERROR(VLOOKUP($B1750,OFFSET(Input!$A$1,0,MATCH(Index!I$6,Input!$1:$1,0)-1,10000,2),2,0),0)</f>
        <v>0</v>
      </c>
      <c r="K1750">
        <f t="shared" ca="1" si="164"/>
        <v>66.926901440045341</v>
      </c>
      <c r="L1750" s="30">
        <f t="shared" ca="1" si="165"/>
        <v>88.27870918134586</v>
      </c>
      <c r="N1750">
        <f t="shared" ca="1" si="166"/>
        <v>6.4452379785914539E-3</v>
      </c>
      <c r="O1750">
        <f t="shared" ca="1" si="167"/>
        <v>-6.1754004402770164E-3</v>
      </c>
      <c r="AE1750">
        <f ca="1">VLOOKUP($B1750,OFFSET(Input!$A$1,0,MATCH(Index!AE$6&amp;" Index",Input!$1:$1,0)-1,10000,2),2,0)</f>
        <v>27.1</v>
      </c>
    </row>
    <row r="1751" spans="2:31" x14ac:dyDescent="0.25">
      <c r="B1751" s="2">
        <v>40060</v>
      </c>
      <c r="C1751">
        <f t="shared" ca="1" si="162"/>
        <v>0</v>
      </c>
      <c r="D1751">
        <f t="shared" ca="1" si="163"/>
        <v>3</v>
      </c>
      <c r="E1751">
        <f ca="1">IF($B1751&lt;VLOOKUP(E$6&amp;" Equity",Param,4,0),"",IFERROR(VLOOKUP($B1751,OFFSET(Input!$A$1,0,MATCH(Index!E$6&amp;" Equity",Input!$1:$1,0)-1,10000,2),2,0),E1750))</f>
        <v>81.56</v>
      </c>
      <c r="F1751" s="33">
        <v>95.21</v>
      </c>
      <c r="H1751">
        <f ca="1">IFERROR(VLOOKUP($B1751,OFFSET(Input!$A$1,0,MATCH(Index!H$6,Input!$1:$1,0)-1,10000,2),2,0),0)</f>
        <v>0</v>
      </c>
      <c r="I1751">
        <f ca="1">IFERROR(VLOOKUP($B1751,OFFSET(Input!$A$1,0,MATCH(Index!I$6,Input!$1:$1,0)-1,10000,2),2,0),0)</f>
        <v>0</v>
      </c>
      <c r="K1751">
        <f t="shared" ca="1" si="164"/>
        <v>67.439561174327878</v>
      </c>
      <c r="L1751" s="30">
        <f t="shared" ca="1" si="165"/>
        <v>86.774890575634302</v>
      </c>
      <c r="N1751">
        <f t="shared" ca="1" si="166"/>
        <v>7.6308062585350106E-3</v>
      </c>
      <c r="O1751">
        <f t="shared" ca="1" si="167"/>
        <v>-1.7181658677483131E-2</v>
      </c>
      <c r="AE1751">
        <f ca="1">VLOOKUP($B1751,OFFSET(Input!$A$1,0,MATCH(Index!AE$6&amp;" Index",Input!$1:$1,0)-1,10000,2),2,0)</f>
        <v>25.26</v>
      </c>
    </row>
    <row r="1752" spans="2:31" x14ac:dyDescent="0.25">
      <c r="B1752" s="2">
        <v>40064</v>
      </c>
      <c r="C1752">
        <f t="shared" ca="1" si="162"/>
        <v>0</v>
      </c>
      <c r="D1752">
        <f t="shared" ca="1" si="163"/>
        <v>4</v>
      </c>
      <c r="E1752">
        <f ca="1">IF($B1752&lt;VLOOKUP(E$6&amp;" Equity",Param,4,0),"",IFERROR(VLOOKUP($B1752,OFFSET(Input!$A$1,0,MATCH(Index!E$6&amp;" Equity",Input!$1:$1,0)-1,10000,2),2,0),E1751))</f>
        <v>82.72</v>
      </c>
      <c r="F1752" s="33">
        <v>94.54</v>
      </c>
      <c r="H1752">
        <f ca="1">IFERROR(VLOOKUP($B1752,OFFSET(Input!$A$1,0,MATCH(Index!H$6,Input!$1:$1,0)-1,10000,2),2,0),0)</f>
        <v>0</v>
      </c>
      <c r="I1752">
        <f ca="1">IFERROR(VLOOKUP($B1752,OFFSET(Input!$A$1,0,MATCH(Index!I$6,Input!$1:$1,0)-1,10000,2),2,0),0)</f>
        <v>0</v>
      </c>
      <c r="K1752">
        <f t="shared" ca="1" si="164"/>
        <v>68.398730999759707</v>
      </c>
      <c r="L1752" s="30">
        <f t="shared" ca="1" si="165"/>
        <v>86.164249081193859</v>
      </c>
      <c r="N1752">
        <f t="shared" ca="1" si="166"/>
        <v>1.4122465053864441E-2</v>
      </c>
      <c r="O1752">
        <f t="shared" ca="1" si="167"/>
        <v>-7.0619529325096145E-3</v>
      </c>
      <c r="AE1752">
        <f ca="1">VLOOKUP($B1752,OFFSET(Input!$A$1,0,MATCH(Index!AE$6&amp;" Index",Input!$1:$1,0)-1,10000,2),2,0)</f>
        <v>25.62</v>
      </c>
    </row>
    <row r="1753" spans="2:31" x14ac:dyDescent="0.25">
      <c r="B1753" s="2">
        <v>40065</v>
      </c>
      <c r="C1753">
        <f t="shared" ca="1" si="162"/>
        <v>0</v>
      </c>
      <c r="D1753">
        <f t="shared" ca="1" si="163"/>
        <v>5</v>
      </c>
      <c r="E1753">
        <f ca="1">IF($B1753&lt;VLOOKUP(E$6&amp;" Equity",Param,4,0),"",IFERROR(VLOOKUP($B1753,OFFSET(Input!$A$1,0,MATCH(Index!E$6&amp;" Equity",Input!$1:$1,0)-1,10000,2),2,0),E1752))</f>
        <v>81.94</v>
      </c>
      <c r="F1753" s="33">
        <v>94.43</v>
      </c>
      <c r="H1753">
        <f ca="1">IFERROR(VLOOKUP($B1753,OFFSET(Input!$A$1,0,MATCH(Index!H$6,Input!$1:$1,0)-1,10000,2),2,0),0)</f>
        <v>0</v>
      </c>
      <c r="I1753">
        <f ca="1">IFERROR(VLOOKUP($B1753,OFFSET(Input!$A$1,0,MATCH(Index!I$6,Input!$1:$1,0)-1,10000,2),2,0),0)</f>
        <v>0</v>
      </c>
      <c r="K1753">
        <f t="shared" ca="1" si="164"/>
        <v>67.753771979210711</v>
      </c>
      <c r="L1753" s="30">
        <f t="shared" ca="1" si="165"/>
        <v>86.063994507479762</v>
      </c>
      <c r="N1753">
        <f t="shared" ca="1" si="166"/>
        <v>-9.474138641394042E-3</v>
      </c>
      <c r="O1753">
        <f t="shared" ca="1" si="167"/>
        <v>-1.1642060901124545E-3</v>
      </c>
      <c r="AE1753">
        <f ca="1">VLOOKUP($B1753,OFFSET(Input!$A$1,0,MATCH(Index!AE$6&amp;" Index",Input!$1:$1,0)-1,10000,2),2,0)</f>
        <v>24.32</v>
      </c>
    </row>
    <row r="1754" spans="2:31" x14ac:dyDescent="0.25">
      <c r="B1754" s="2">
        <v>40066</v>
      </c>
      <c r="C1754">
        <f t="shared" ca="1" si="162"/>
        <v>0</v>
      </c>
      <c r="D1754">
        <f t="shared" ca="1" si="163"/>
        <v>0</v>
      </c>
      <c r="E1754">
        <f ca="1">IF($B1754&lt;VLOOKUP(E$6&amp;" Equity",Param,4,0),"",IFERROR(VLOOKUP($B1754,OFFSET(Input!$A$1,0,MATCH(Index!E$6&amp;" Equity",Input!$1:$1,0)-1,10000,2),2,0),E1753))</f>
        <v>83.21</v>
      </c>
      <c r="F1754" s="33">
        <v>96.17</v>
      </c>
      <c r="H1754">
        <f ca="1">IFERROR(VLOOKUP($B1754,OFFSET(Input!$A$1,0,MATCH(Index!H$6,Input!$1:$1,0)-1,10000,2),2,0),0)</f>
        <v>0</v>
      </c>
      <c r="I1754">
        <f ca="1">IFERROR(VLOOKUP($B1754,OFFSET(Input!$A$1,0,MATCH(Index!I$6,Input!$1:$1,0)-1,10000,2),2,0),0)</f>
        <v>0</v>
      </c>
      <c r="K1754">
        <f t="shared" ca="1" si="164"/>
        <v>68.803897563950727</v>
      </c>
      <c r="L1754" s="30">
        <f t="shared" ca="1" si="165"/>
        <v>87.649839582593771</v>
      </c>
      <c r="N1754">
        <f t="shared" ca="1" si="166"/>
        <v>1.5380260793613452E-2</v>
      </c>
      <c r="O1754">
        <f t="shared" ca="1" si="167"/>
        <v>1.825863944941265E-2</v>
      </c>
      <c r="AE1754">
        <f ca="1">VLOOKUP($B1754,OFFSET(Input!$A$1,0,MATCH(Index!AE$6&amp;" Index",Input!$1:$1,0)-1,10000,2),2,0)</f>
        <v>23.55</v>
      </c>
    </row>
    <row r="1755" spans="2:31" x14ac:dyDescent="0.25">
      <c r="B1755" s="2">
        <v>40067</v>
      </c>
      <c r="C1755">
        <f t="shared" ca="1" si="162"/>
        <v>0</v>
      </c>
      <c r="D1755">
        <f t="shared" ca="1" si="163"/>
        <v>0</v>
      </c>
      <c r="E1755">
        <f ca="1">IF($B1755&lt;VLOOKUP(E$6&amp;" Equity",Param,4,0),"",IFERROR(VLOOKUP($B1755,OFFSET(Input!$A$1,0,MATCH(Index!E$6&amp;" Equity",Input!$1:$1,0)-1,10000,2),2,0),E1754))</f>
        <v>84</v>
      </c>
      <c r="F1755" s="33">
        <v>96.7</v>
      </c>
      <c r="H1755">
        <f ca="1">IFERROR(VLOOKUP($B1755,OFFSET(Input!$A$1,0,MATCH(Index!H$6,Input!$1:$1,0)-1,10000,2),2,0),0)</f>
        <v>0</v>
      </c>
      <c r="I1755">
        <f ca="1">IFERROR(VLOOKUP($B1755,OFFSET(Input!$A$1,0,MATCH(Index!I$6,Input!$1:$1,0)-1,10000,2),2,0),0)</f>
        <v>0</v>
      </c>
      <c r="K1755">
        <f t="shared" ca="1" si="164"/>
        <v>69.457125289891366</v>
      </c>
      <c r="L1755" s="30">
        <f t="shared" ca="1" si="165"/>
        <v>88.132884346852634</v>
      </c>
      <c r="N1755">
        <f t="shared" ca="1" si="166"/>
        <v>9.4492659309750905E-3</v>
      </c>
      <c r="O1755">
        <f t="shared" ca="1" si="167"/>
        <v>5.4959437348582156E-3</v>
      </c>
      <c r="AE1755">
        <f ca="1">VLOOKUP($B1755,OFFSET(Input!$A$1,0,MATCH(Index!AE$6&amp;" Index",Input!$1:$1,0)-1,10000,2),2,0)</f>
        <v>24.15</v>
      </c>
    </row>
    <row r="1756" spans="2:31" x14ac:dyDescent="0.25">
      <c r="B1756" s="2">
        <v>40070</v>
      </c>
      <c r="C1756">
        <f t="shared" ca="1" si="162"/>
        <v>0</v>
      </c>
      <c r="D1756">
        <f t="shared" ca="1" si="163"/>
        <v>0</v>
      </c>
      <c r="E1756">
        <f ca="1">IF($B1756&lt;VLOOKUP(E$6&amp;" Equity",Param,4,0),"",IFERROR(VLOOKUP($B1756,OFFSET(Input!$A$1,0,MATCH(Index!E$6&amp;" Equity",Input!$1:$1,0)-1,10000,2),2,0),E1755))</f>
        <v>84.1</v>
      </c>
      <c r="F1756" s="33">
        <v>95.74</v>
      </c>
      <c r="H1756">
        <f ca="1">IFERROR(VLOOKUP($B1756,OFFSET(Input!$A$1,0,MATCH(Index!H$6,Input!$1:$1,0)-1,10000,2),2,0),0)</f>
        <v>0</v>
      </c>
      <c r="I1756">
        <f ca="1">IFERROR(VLOOKUP($B1756,OFFSET(Input!$A$1,0,MATCH(Index!I$6,Input!$1:$1,0)-1,10000,2),2,0),0)</f>
        <v>0</v>
      </c>
      <c r="K1756">
        <f t="shared" ca="1" si="164"/>
        <v>69.53981234380791</v>
      </c>
      <c r="L1756" s="30">
        <f t="shared" ca="1" si="165"/>
        <v>87.25793533989318</v>
      </c>
      <c r="N1756">
        <f t="shared" ca="1" si="166"/>
        <v>1.1897681355887508E-3</v>
      </c>
      <c r="O1756">
        <f t="shared" ca="1" si="167"/>
        <v>-9.9772184948857742E-3</v>
      </c>
      <c r="AE1756">
        <f ca="1">VLOOKUP($B1756,OFFSET(Input!$A$1,0,MATCH(Index!AE$6&amp;" Index",Input!$1:$1,0)-1,10000,2),2,0)</f>
        <v>23.86</v>
      </c>
    </row>
    <row r="1757" spans="2:31" x14ac:dyDescent="0.25">
      <c r="B1757" s="2">
        <v>40071</v>
      </c>
      <c r="C1757">
        <f t="shared" ca="1" si="162"/>
        <v>0</v>
      </c>
      <c r="D1757">
        <f t="shared" ca="1" si="163"/>
        <v>0</v>
      </c>
      <c r="E1757">
        <f ca="1">IF($B1757&lt;VLOOKUP(E$6&amp;" Equity",Param,4,0),"",IFERROR(VLOOKUP($B1757,OFFSET(Input!$A$1,0,MATCH(Index!E$6&amp;" Equity",Input!$1:$1,0)-1,10000,2),2,0),E1756))</f>
        <v>84.7</v>
      </c>
      <c r="F1757" s="33">
        <v>95.25</v>
      </c>
      <c r="H1757">
        <f ca="1">IFERROR(VLOOKUP($B1757,OFFSET(Input!$A$1,0,MATCH(Index!H$6,Input!$1:$1,0)-1,10000,2),2,0),0)</f>
        <v>0</v>
      </c>
      <c r="I1757">
        <f ca="1">IFERROR(VLOOKUP($B1757,OFFSET(Input!$A$1,0,MATCH(Index!I$6,Input!$1:$1,0)-1,10000,2),2,0),0)</f>
        <v>0</v>
      </c>
      <c r="K1757">
        <f t="shared" ca="1" si="164"/>
        <v>70.035934667307131</v>
      </c>
      <c r="L1757" s="30">
        <f t="shared" ca="1" si="165"/>
        <v>86.811346784257623</v>
      </c>
      <c r="N1757">
        <f t="shared" ca="1" si="166"/>
        <v>7.1090346791063607E-3</v>
      </c>
      <c r="O1757">
        <f t="shared" ca="1" si="167"/>
        <v>-5.1311699575527269E-3</v>
      </c>
      <c r="AE1757">
        <f ca="1">VLOOKUP($B1757,OFFSET(Input!$A$1,0,MATCH(Index!AE$6&amp;" Index",Input!$1:$1,0)-1,10000,2),2,0)</f>
        <v>23.42</v>
      </c>
    </row>
    <row r="1758" spans="2:31" x14ac:dyDescent="0.25">
      <c r="B1758" s="2">
        <v>40072</v>
      </c>
      <c r="C1758">
        <f t="shared" ca="1" si="162"/>
        <v>0</v>
      </c>
      <c r="D1758">
        <f t="shared" ca="1" si="163"/>
        <v>0</v>
      </c>
      <c r="E1758">
        <f ca="1">IF($B1758&lt;VLOOKUP(E$6&amp;" Equity",Param,4,0),"",IFERROR(VLOOKUP($B1758,OFFSET(Input!$A$1,0,MATCH(Index!E$6&amp;" Equity",Input!$1:$1,0)-1,10000,2),2,0),E1757))</f>
        <v>85.79</v>
      </c>
      <c r="F1758" s="33">
        <v>95.42</v>
      </c>
      <c r="H1758">
        <f ca="1">IFERROR(VLOOKUP($B1758,OFFSET(Input!$A$1,0,MATCH(Index!H$6,Input!$1:$1,0)-1,10000,2),2,0),0)</f>
        <v>0</v>
      </c>
      <c r="I1758">
        <f ca="1">IFERROR(VLOOKUP($B1758,OFFSET(Input!$A$1,0,MATCH(Index!I$6,Input!$1:$1,0)-1,10000,2),2,0),0)</f>
        <v>0</v>
      </c>
      <c r="K1758">
        <f t="shared" ca="1" si="164"/>
        <v>70.937223554997402</v>
      </c>
      <c r="L1758" s="30">
        <f t="shared" ca="1" si="165"/>
        <v>86.966285670906686</v>
      </c>
      <c r="N1758">
        <f t="shared" ca="1" si="166"/>
        <v>1.2786847926865304E-2</v>
      </c>
      <c r="O1758">
        <f t="shared" ca="1" si="167"/>
        <v>1.7831860811506062E-3</v>
      </c>
      <c r="AE1758">
        <f ca="1">VLOOKUP($B1758,OFFSET(Input!$A$1,0,MATCH(Index!AE$6&amp;" Index",Input!$1:$1,0)-1,10000,2),2,0)</f>
        <v>23.69</v>
      </c>
    </row>
    <row r="1759" spans="2:31" x14ac:dyDescent="0.25">
      <c r="B1759" s="2">
        <v>40073</v>
      </c>
      <c r="C1759">
        <f t="shared" ca="1" si="162"/>
        <v>0</v>
      </c>
      <c r="D1759">
        <f t="shared" ca="1" si="163"/>
        <v>0</v>
      </c>
      <c r="E1759">
        <f ca="1">IF($B1759&lt;VLOOKUP(E$6&amp;" Equity",Param,4,0),"",IFERROR(VLOOKUP($B1759,OFFSET(Input!$A$1,0,MATCH(Index!E$6&amp;" Equity",Input!$1:$1,0)-1,10000,2),2,0),E1758))</f>
        <v>85.94</v>
      </c>
      <c r="F1759" s="33">
        <v>96.62</v>
      </c>
      <c r="H1759">
        <f ca="1">IFERROR(VLOOKUP($B1759,OFFSET(Input!$A$1,0,MATCH(Index!H$6,Input!$1:$1,0)-1,10000,2),2,0),0)</f>
        <v>0</v>
      </c>
      <c r="I1759">
        <f ca="1">IFERROR(VLOOKUP($B1759,OFFSET(Input!$A$1,0,MATCH(Index!I$6,Input!$1:$1,0)-1,10000,2),2,0),0)</f>
        <v>0</v>
      </c>
      <c r="K1759">
        <f t="shared" ca="1" si="164"/>
        <v>71.06125413587219</v>
      </c>
      <c r="L1759" s="30">
        <f t="shared" ca="1" si="165"/>
        <v>88.059971929605993</v>
      </c>
      <c r="N1759">
        <f t="shared" ca="1" si="166"/>
        <v>1.7469287619750133E-3</v>
      </c>
      <c r="O1759">
        <f t="shared" ca="1" si="167"/>
        <v>1.2497559038299641E-2</v>
      </c>
      <c r="AE1759">
        <f ca="1">VLOOKUP($B1759,OFFSET(Input!$A$1,0,MATCH(Index!AE$6&amp;" Index",Input!$1:$1,0)-1,10000,2),2,0)</f>
        <v>23.65</v>
      </c>
    </row>
    <row r="1760" spans="2:31" x14ac:dyDescent="0.25">
      <c r="B1760" s="2">
        <v>40074</v>
      </c>
      <c r="C1760">
        <f t="shared" ca="1" si="162"/>
        <v>0</v>
      </c>
      <c r="D1760">
        <f t="shared" ca="1" si="163"/>
        <v>0</v>
      </c>
      <c r="E1760">
        <f ca="1">IF($B1760&lt;VLOOKUP(E$6&amp;" Equity",Param,4,0),"",IFERROR(VLOOKUP($B1760,OFFSET(Input!$A$1,0,MATCH(Index!E$6&amp;" Equity",Input!$1:$1,0)-1,10000,2),2,0),E1759))</f>
        <v>85.7</v>
      </c>
      <c r="F1760" s="33">
        <v>95.76</v>
      </c>
      <c r="H1760">
        <f ca="1">IFERROR(VLOOKUP($B1760,OFFSET(Input!$A$1,0,MATCH(Index!H$6,Input!$1:$1,0)-1,10000,2),2,0),0)</f>
        <v>0</v>
      </c>
      <c r="I1760">
        <f ca="1">IFERROR(VLOOKUP($B1760,OFFSET(Input!$A$1,0,MATCH(Index!I$6,Input!$1:$1,0)-1,10000,2),2,0),0)</f>
        <v>0</v>
      </c>
      <c r="K1760">
        <f t="shared" ca="1" si="164"/>
        <v>70.862805206472501</v>
      </c>
      <c r="L1760" s="30">
        <f t="shared" ca="1" si="165"/>
        <v>87.276163444204812</v>
      </c>
      <c r="N1760">
        <f t="shared" ca="1" si="166"/>
        <v>-2.7965527431148903E-3</v>
      </c>
      <c r="O1760">
        <f t="shared" ca="1" si="167"/>
        <v>-8.9406978765430613E-3</v>
      </c>
      <c r="AE1760">
        <f ca="1">VLOOKUP($B1760,OFFSET(Input!$A$1,0,MATCH(Index!AE$6&amp;" Index",Input!$1:$1,0)-1,10000,2),2,0)</f>
        <v>23.92</v>
      </c>
    </row>
    <row r="1761" spans="2:31" x14ac:dyDescent="0.25">
      <c r="B1761" s="2">
        <v>40077</v>
      </c>
      <c r="C1761">
        <f t="shared" ca="1" si="162"/>
        <v>0</v>
      </c>
      <c r="D1761">
        <f t="shared" ca="1" si="163"/>
        <v>0</v>
      </c>
      <c r="E1761">
        <f ca="1">IF($B1761&lt;VLOOKUP(E$6&amp;" Equity",Param,4,0),"",IFERROR(VLOOKUP($B1761,OFFSET(Input!$A$1,0,MATCH(Index!E$6&amp;" Equity",Input!$1:$1,0)-1,10000,2),2,0),E1760))</f>
        <v>85.75</v>
      </c>
      <c r="F1761" s="33">
        <v>95.98</v>
      </c>
      <c r="H1761">
        <f ca="1">IFERROR(VLOOKUP($B1761,OFFSET(Input!$A$1,0,MATCH(Index!H$6,Input!$1:$1,0)-1,10000,2),2,0),0)</f>
        <v>0</v>
      </c>
      <c r="I1761">
        <f ca="1">IFERROR(VLOOKUP($B1761,OFFSET(Input!$A$1,0,MATCH(Index!I$6,Input!$1:$1,0)-1,10000,2),2,0),0)</f>
        <v>0</v>
      </c>
      <c r="K1761">
        <f t="shared" ca="1" si="164"/>
        <v>70.904148733430773</v>
      </c>
      <c r="L1761" s="30">
        <f t="shared" ca="1" si="165"/>
        <v>87.476672591633033</v>
      </c>
      <c r="N1761">
        <f t="shared" ca="1" si="166"/>
        <v>5.8326044231525327E-4</v>
      </c>
      <c r="O1761">
        <f t="shared" ca="1" si="167"/>
        <v>2.294775180381852E-3</v>
      </c>
      <c r="AE1761">
        <f ca="1">VLOOKUP($B1761,OFFSET(Input!$A$1,0,MATCH(Index!AE$6&amp;" Index",Input!$1:$1,0)-1,10000,2),2,0)</f>
        <v>24.06</v>
      </c>
    </row>
    <row r="1762" spans="2:31" x14ac:dyDescent="0.25">
      <c r="B1762" s="2">
        <v>40078</v>
      </c>
      <c r="C1762">
        <f t="shared" ca="1" si="162"/>
        <v>0</v>
      </c>
      <c r="D1762">
        <f t="shared" ca="1" si="163"/>
        <v>0</v>
      </c>
      <c r="E1762">
        <f ca="1">IF($B1762&lt;VLOOKUP(E$6&amp;" Equity",Param,4,0),"",IFERROR(VLOOKUP($B1762,OFFSET(Input!$A$1,0,MATCH(Index!E$6&amp;" Equity",Input!$1:$1,0)-1,10000,2),2,0),E1761))</f>
        <v>85.65</v>
      </c>
      <c r="F1762" s="33">
        <v>96.18</v>
      </c>
      <c r="H1762">
        <f ca="1">IFERROR(VLOOKUP($B1762,OFFSET(Input!$A$1,0,MATCH(Index!H$6,Input!$1:$1,0)-1,10000,2),2,0),0)</f>
        <v>0</v>
      </c>
      <c r="I1762">
        <f ca="1">IFERROR(VLOOKUP($B1762,OFFSET(Input!$A$1,0,MATCH(Index!I$6,Input!$1:$1,0)-1,10000,2),2,0),0)</f>
        <v>0</v>
      </c>
      <c r="K1762">
        <f t="shared" ca="1" si="164"/>
        <v>70.821461679514243</v>
      </c>
      <c r="L1762" s="30">
        <f t="shared" ca="1" si="165"/>
        <v>87.658953634749579</v>
      </c>
      <c r="N1762">
        <f t="shared" ca="1" si="166"/>
        <v>-1.1668612759202211E-3</v>
      </c>
      <c r="O1762">
        <f t="shared" ca="1" si="167"/>
        <v>2.0815994194170813E-3</v>
      </c>
      <c r="AE1762">
        <f ca="1">VLOOKUP($B1762,OFFSET(Input!$A$1,0,MATCH(Index!AE$6&amp;" Index",Input!$1:$1,0)-1,10000,2),2,0)</f>
        <v>23.08</v>
      </c>
    </row>
    <row r="1763" spans="2:31" x14ac:dyDescent="0.25">
      <c r="B1763" s="2">
        <v>40079</v>
      </c>
      <c r="C1763">
        <f t="shared" ca="1" si="162"/>
        <v>0</v>
      </c>
      <c r="D1763">
        <f t="shared" ca="1" si="163"/>
        <v>0</v>
      </c>
      <c r="E1763">
        <f ca="1">IF($B1763&lt;VLOOKUP(E$6&amp;" Equity",Param,4,0),"",IFERROR(VLOOKUP($B1763,OFFSET(Input!$A$1,0,MATCH(Index!E$6&amp;" Equity",Input!$1:$1,0)-1,10000,2),2,0),E1762))</f>
        <v>86.2</v>
      </c>
      <c r="F1763" s="33">
        <v>96.47</v>
      </c>
      <c r="H1763">
        <f ca="1">IFERROR(VLOOKUP($B1763,OFFSET(Input!$A$1,0,MATCH(Index!H$6,Input!$1:$1,0)-1,10000,2),2,0),0)</f>
        <v>0</v>
      </c>
      <c r="I1763">
        <f ca="1">IFERROR(VLOOKUP($B1763,OFFSET(Input!$A$1,0,MATCH(Index!I$6,Input!$1:$1,0)-1,10000,2),2,0),0)</f>
        <v>0</v>
      </c>
      <c r="K1763">
        <f t="shared" ca="1" si="164"/>
        <v>71.276240476055207</v>
      </c>
      <c r="L1763" s="30">
        <f t="shared" ca="1" si="165"/>
        <v>87.923261147268562</v>
      </c>
      <c r="N1763">
        <f t="shared" ca="1" si="166"/>
        <v>6.4009528995185331E-3</v>
      </c>
      <c r="O1763">
        <f t="shared" ca="1" si="167"/>
        <v>3.0106433329454762E-3</v>
      </c>
      <c r="AE1763">
        <f ca="1">VLOOKUP($B1763,OFFSET(Input!$A$1,0,MATCH(Index!AE$6&amp;" Index",Input!$1:$1,0)-1,10000,2),2,0)</f>
        <v>23.49</v>
      </c>
    </row>
    <row r="1764" spans="2:31" x14ac:dyDescent="0.25">
      <c r="B1764" s="2">
        <v>40080</v>
      </c>
      <c r="C1764">
        <f t="shared" ca="1" si="162"/>
        <v>0</v>
      </c>
      <c r="D1764">
        <f t="shared" ca="1" si="163"/>
        <v>0</v>
      </c>
      <c r="E1764">
        <f ca="1">IF($B1764&lt;VLOOKUP(E$6&amp;" Equity",Param,4,0),"",IFERROR(VLOOKUP($B1764,OFFSET(Input!$A$1,0,MATCH(Index!E$6&amp;" Equity",Input!$1:$1,0)-1,10000,2),2,0),E1763))</f>
        <v>86.07</v>
      </c>
      <c r="F1764" s="33">
        <v>96.75</v>
      </c>
      <c r="H1764">
        <f ca="1">IFERROR(VLOOKUP($B1764,OFFSET(Input!$A$1,0,MATCH(Index!H$6,Input!$1:$1,0)-1,10000,2),2,0),0)</f>
        <v>0</v>
      </c>
      <c r="I1764">
        <f ca="1">IFERROR(VLOOKUP($B1764,OFFSET(Input!$A$1,0,MATCH(Index!I$6,Input!$1:$1,0)-1,10000,2),2,0),0)</f>
        <v>0</v>
      </c>
      <c r="K1764">
        <f t="shared" ca="1" si="164"/>
        <v>71.168747305963706</v>
      </c>
      <c r="L1764" s="30">
        <f t="shared" ca="1" si="165"/>
        <v>88.178454607631735</v>
      </c>
      <c r="N1764">
        <f t="shared" ca="1" si="166"/>
        <v>-1.5092590082643293E-3</v>
      </c>
      <c r="O1764">
        <f t="shared" ca="1" si="167"/>
        <v>2.8982527274289374E-3</v>
      </c>
      <c r="AE1764">
        <f ca="1">VLOOKUP($B1764,OFFSET(Input!$A$1,0,MATCH(Index!AE$6&amp;" Index",Input!$1:$1,0)-1,10000,2),2,0)</f>
        <v>24.95</v>
      </c>
    </row>
    <row r="1765" spans="2:31" x14ac:dyDescent="0.25">
      <c r="B1765" s="2">
        <v>40081</v>
      </c>
      <c r="C1765">
        <f t="shared" ca="1" si="162"/>
        <v>0</v>
      </c>
      <c r="D1765">
        <f t="shared" ca="1" si="163"/>
        <v>0</v>
      </c>
      <c r="E1765">
        <f ca="1">IF($B1765&lt;VLOOKUP(E$6&amp;" Equity",Param,4,0),"",IFERROR(VLOOKUP($B1765,OFFSET(Input!$A$1,0,MATCH(Index!E$6&amp;" Equity",Input!$1:$1,0)-1,10000,2),2,0),E1764))</f>
        <v>85.79</v>
      </c>
      <c r="F1765" s="33">
        <v>98.02</v>
      </c>
      <c r="H1765">
        <f ca="1">IFERROR(VLOOKUP($B1765,OFFSET(Input!$A$1,0,MATCH(Index!H$6,Input!$1:$1,0)-1,10000,2),2,0),0)</f>
        <v>0</v>
      </c>
      <c r="I1765">
        <f ca="1">IFERROR(VLOOKUP($B1765,OFFSET(Input!$A$1,0,MATCH(Index!I$6,Input!$1:$1,0)-1,10000,2),2,0),0)</f>
        <v>0</v>
      </c>
      <c r="K1765">
        <f t="shared" ca="1" si="164"/>
        <v>70.937223554997402</v>
      </c>
      <c r="L1765" s="30">
        <f t="shared" ca="1" si="165"/>
        <v>89.335939231421833</v>
      </c>
      <c r="N1765">
        <f t="shared" ca="1" si="166"/>
        <v>-3.2584690765092472E-3</v>
      </c>
      <c r="O1765">
        <f t="shared" ca="1" si="167"/>
        <v>1.3041207571510271E-2</v>
      </c>
      <c r="AE1765">
        <f ca="1">VLOOKUP($B1765,OFFSET(Input!$A$1,0,MATCH(Index!AE$6&amp;" Index",Input!$1:$1,0)-1,10000,2),2,0)</f>
        <v>25.61</v>
      </c>
    </row>
    <row r="1766" spans="2:31" x14ac:dyDescent="0.25">
      <c r="B1766" s="2">
        <v>40084</v>
      </c>
      <c r="C1766">
        <f t="shared" ca="1" si="162"/>
        <v>0</v>
      </c>
      <c r="D1766">
        <f t="shared" ca="1" si="163"/>
        <v>0</v>
      </c>
      <c r="E1766">
        <f ca="1">IF($B1766&lt;VLOOKUP(E$6&amp;" Equity",Param,4,0),"",IFERROR(VLOOKUP($B1766,OFFSET(Input!$A$1,0,MATCH(Index!E$6&amp;" Equity",Input!$1:$1,0)-1,10000,2),2,0),E1765))</f>
        <v>86.47</v>
      </c>
      <c r="F1766" s="33">
        <v>98.84</v>
      </c>
      <c r="H1766">
        <f ca="1">IFERROR(VLOOKUP($B1766,OFFSET(Input!$A$1,0,MATCH(Index!H$6,Input!$1:$1,0)-1,10000,2),2,0),0)</f>
        <v>0</v>
      </c>
      <c r="I1766">
        <f ca="1">IFERROR(VLOOKUP($B1766,OFFSET(Input!$A$1,0,MATCH(Index!I$6,Input!$1:$1,0)-1,10000,2),2,0),0)</f>
        <v>0</v>
      </c>
      <c r="K1766">
        <f t="shared" ca="1" si="164"/>
        <v>71.499495521629854</v>
      </c>
      <c r="L1766" s="30">
        <f t="shared" ca="1" si="165"/>
        <v>90.083291508199693</v>
      </c>
      <c r="N1766">
        <f t="shared" ca="1" si="166"/>
        <v>7.8950833874649219E-3</v>
      </c>
      <c r="O1766">
        <f t="shared" ca="1" si="167"/>
        <v>8.3308416390078712E-3</v>
      </c>
      <c r="AE1766">
        <f ca="1">VLOOKUP($B1766,OFFSET(Input!$A$1,0,MATCH(Index!AE$6&amp;" Index",Input!$1:$1,0)-1,10000,2),2,0)</f>
        <v>24.88</v>
      </c>
    </row>
    <row r="1767" spans="2:31" x14ac:dyDescent="0.25">
      <c r="B1767" s="2">
        <v>40085</v>
      </c>
      <c r="C1767">
        <f t="shared" ca="1" si="162"/>
        <v>0</v>
      </c>
      <c r="D1767">
        <f t="shared" ca="1" si="163"/>
        <v>0</v>
      </c>
      <c r="E1767">
        <f ca="1">IF($B1767&lt;VLOOKUP(E$6&amp;" Equity",Param,4,0),"",IFERROR(VLOOKUP($B1767,OFFSET(Input!$A$1,0,MATCH(Index!E$6&amp;" Equity",Input!$1:$1,0)-1,10000,2),2,0),E1766))</f>
        <v>86.37</v>
      </c>
      <c r="F1767" s="33">
        <v>98.75</v>
      </c>
      <c r="H1767">
        <f ca="1">IFERROR(VLOOKUP($B1767,OFFSET(Input!$A$1,0,MATCH(Index!H$6,Input!$1:$1,0)-1,10000,2),2,0),0)</f>
        <v>0</v>
      </c>
      <c r="I1767">
        <f ca="1">IFERROR(VLOOKUP($B1767,OFFSET(Input!$A$1,0,MATCH(Index!I$6,Input!$1:$1,0)-1,10000,2),2,0),0)</f>
        <v>0</v>
      </c>
      <c r="K1767">
        <f t="shared" ca="1" si="164"/>
        <v>71.416808467713324</v>
      </c>
      <c r="L1767" s="30">
        <f t="shared" ca="1" si="165"/>
        <v>90.001265038797243</v>
      </c>
      <c r="N1767">
        <f t="shared" ca="1" si="166"/>
        <v>-1.1571396801445298E-3</v>
      </c>
      <c r="O1767">
        <f t="shared" ca="1" si="167"/>
        <v>-9.1097733917809337E-4</v>
      </c>
      <c r="AE1767">
        <f ca="1">VLOOKUP($B1767,OFFSET(Input!$A$1,0,MATCH(Index!AE$6&amp;" Index",Input!$1:$1,0)-1,10000,2),2,0)</f>
        <v>25.19</v>
      </c>
    </row>
    <row r="1768" spans="2:31" x14ac:dyDescent="0.25">
      <c r="B1768" s="2">
        <v>40086</v>
      </c>
      <c r="C1768">
        <f t="shared" ca="1" si="162"/>
        <v>0</v>
      </c>
      <c r="D1768">
        <f t="shared" ca="1" si="163"/>
        <v>0</v>
      </c>
      <c r="E1768">
        <f ca="1">IF($B1768&lt;VLOOKUP(E$6&amp;" Equity",Param,4,0),"",IFERROR(VLOOKUP($B1768,OFFSET(Input!$A$1,0,MATCH(Index!E$6&amp;" Equity",Input!$1:$1,0)-1,10000,2),2,0),E1767))</f>
        <v>86.35</v>
      </c>
      <c r="F1768" s="33">
        <v>98.66</v>
      </c>
      <c r="H1768">
        <f ca="1">IFERROR(VLOOKUP($B1768,OFFSET(Input!$A$1,0,MATCH(Index!H$6,Input!$1:$1,0)-1,10000,2),2,0),0)</f>
        <v>0</v>
      </c>
      <c r="I1768">
        <f ca="1">IFERROR(VLOOKUP($B1768,OFFSET(Input!$A$1,0,MATCH(Index!I$6,Input!$1:$1,0)-1,10000,2),2,0),0)</f>
        <v>0</v>
      </c>
      <c r="K1768">
        <f t="shared" ca="1" si="164"/>
        <v>71.400271056930009</v>
      </c>
      <c r="L1768" s="30">
        <f t="shared" ca="1" si="165"/>
        <v>89.919238569394793</v>
      </c>
      <c r="N1768">
        <f t="shared" ca="1" si="166"/>
        <v>-2.3158869950664422E-4</v>
      </c>
      <c r="O1768">
        <f t="shared" ca="1" si="167"/>
        <v>-9.1180797563909473E-4</v>
      </c>
      <c r="AE1768">
        <f ca="1">VLOOKUP($B1768,OFFSET(Input!$A$1,0,MATCH(Index!AE$6&amp;" Index",Input!$1:$1,0)-1,10000,2),2,0)</f>
        <v>25.61</v>
      </c>
    </row>
    <row r="1769" spans="2:31" x14ac:dyDescent="0.25">
      <c r="B1769" s="2">
        <v>40087</v>
      </c>
      <c r="C1769">
        <f t="shared" ca="1" si="162"/>
        <v>1</v>
      </c>
      <c r="D1769">
        <f t="shared" ca="1" si="163"/>
        <v>0</v>
      </c>
      <c r="E1769">
        <f ca="1">IF($B1769&lt;VLOOKUP(E$6&amp;" Equity",Param,4,0),"",IFERROR(VLOOKUP($B1769,OFFSET(Input!$A$1,0,MATCH(Index!E$6&amp;" Equity",Input!$1:$1,0)-1,10000,2),2,0),E1768))</f>
        <v>83.39</v>
      </c>
      <c r="F1769" s="33">
        <v>99.7</v>
      </c>
      <c r="H1769">
        <f ca="1">IFERROR(VLOOKUP($B1769,OFFSET(Input!$A$1,0,MATCH(Index!H$6,Input!$1:$1,0)-1,10000,2),2,0),0)</f>
        <v>0.70457999999999998</v>
      </c>
      <c r="I1769">
        <f ca="1">IFERROR(VLOOKUP($B1769,OFFSET(Input!$A$1,0,MATCH(Index!I$6,Input!$1:$1,0)-1,10000,2),2,0),0)</f>
        <v>0.30727199999999999</v>
      </c>
      <c r="K1769">
        <f t="shared" ca="1" si="164"/>
        <v>69.535330705485663</v>
      </c>
      <c r="L1769" s="30">
        <f t="shared" ca="1" si="165"/>
        <v>91.147149297003409</v>
      </c>
      <c r="N1769">
        <f t="shared" ca="1" si="166"/>
        <v>-2.6466686777389069E-2</v>
      </c>
      <c r="O1769">
        <f t="shared" ca="1" si="167"/>
        <v>1.3563307538528155E-2</v>
      </c>
      <c r="AE1769">
        <f ca="1">VLOOKUP($B1769,OFFSET(Input!$A$1,0,MATCH(Index!AE$6&amp;" Index",Input!$1:$1,0)-1,10000,2),2,0)</f>
        <v>28.27</v>
      </c>
    </row>
    <row r="1770" spans="2:31" x14ac:dyDescent="0.25">
      <c r="B1770" s="2">
        <v>40088</v>
      </c>
      <c r="C1770">
        <f t="shared" ca="1" si="162"/>
        <v>0</v>
      </c>
      <c r="D1770">
        <f t="shared" ca="1" si="163"/>
        <v>1</v>
      </c>
      <c r="E1770">
        <f ca="1">IF($B1770&lt;VLOOKUP(E$6&amp;" Equity",Param,4,0),"",IFERROR(VLOOKUP($B1770,OFFSET(Input!$A$1,0,MATCH(Index!E$6&amp;" Equity",Input!$1:$1,0)-1,10000,2),2,0),E1769))</f>
        <v>83.42</v>
      </c>
      <c r="F1770" s="33">
        <v>99.01</v>
      </c>
      <c r="H1770">
        <f ca="1">IFERROR(VLOOKUP($B1770,OFFSET(Input!$A$1,0,MATCH(Index!H$6,Input!$1:$1,0)-1,10000,2),2,0),0)</f>
        <v>0</v>
      </c>
      <c r="I1770">
        <f ca="1">IFERROR(VLOOKUP($B1770,OFFSET(Input!$A$1,0,MATCH(Index!I$6,Input!$1:$1,0)-1,10000,2),2,0),0)</f>
        <v>0</v>
      </c>
      <c r="K1770">
        <f t="shared" ca="1" si="164"/>
        <v>69.560346413857943</v>
      </c>
      <c r="L1770" s="30">
        <f t="shared" ca="1" si="165"/>
        <v>90.516341543593853</v>
      </c>
      <c r="N1770">
        <f t="shared" ca="1" si="166"/>
        <v>3.5969066990512168E-4</v>
      </c>
      <c r="O1770">
        <f t="shared" ca="1" si="167"/>
        <v>-6.944821833369451E-3</v>
      </c>
      <c r="AE1770">
        <f ca="1">VLOOKUP($B1770,OFFSET(Input!$A$1,0,MATCH(Index!AE$6&amp;" Index",Input!$1:$1,0)-1,10000,2),2,0)</f>
        <v>28.68</v>
      </c>
    </row>
    <row r="1771" spans="2:31" x14ac:dyDescent="0.25">
      <c r="B1771" s="2">
        <v>40091</v>
      </c>
      <c r="C1771">
        <f t="shared" ca="1" si="162"/>
        <v>0</v>
      </c>
      <c r="D1771">
        <f t="shared" ca="1" si="163"/>
        <v>2</v>
      </c>
      <c r="E1771">
        <f ca="1">IF($B1771&lt;VLOOKUP(E$6&amp;" Equity",Param,4,0),"",IFERROR(VLOOKUP($B1771,OFFSET(Input!$A$1,0,MATCH(Index!E$6&amp;" Equity",Input!$1:$1,0)-1,10000,2),2,0),E1770))</f>
        <v>84.54</v>
      </c>
      <c r="F1771" s="33">
        <v>99.02</v>
      </c>
      <c r="H1771">
        <f ca="1">IFERROR(VLOOKUP($B1771,OFFSET(Input!$A$1,0,MATCH(Index!H$6,Input!$1:$1,0)-1,10000,2),2,0),0)</f>
        <v>0</v>
      </c>
      <c r="I1771">
        <f ca="1">IFERROR(VLOOKUP($B1771,OFFSET(Input!$A$1,0,MATCH(Index!I$6,Input!$1:$1,0)-1,10000,2),2,0),0)</f>
        <v>0</v>
      </c>
      <c r="K1771">
        <f t="shared" ca="1" si="164"/>
        <v>70.494266193089786</v>
      </c>
      <c r="L1771" s="30">
        <f t="shared" ca="1" si="165"/>
        <v>90.525483684947602</v>
      </c>
      <c r="N1771">
        <f t="shared" ca="1" si="166"/>
        <v>1.333670636984462E-2</v>
      </c>
      <c r="O1771">
        <f t="shared" ca="1" si="167"/>
        <v>1.0099479885363921E-4</v>
      </c>
      <c r="AE1771">
        <f ca="1">VLOOKUP($B1771,OFFSET(Input!$A$1,0,MATCH(Index!AE$6&amp;" Index",Input!$1:$1,0)-1,10000,2),2,0)</f>
        <v>26.84</v>
      </c>
    </row>
    <row r="1772" spans="2:31" x14ac:dyDescent="0.25">
      <c r="B1772" s="2">
        <v>40092</v>
      </c>
      <c r="C1772">
        <f t="shared" ca="1" si="162"/>
        <v>0</v>
      </c>
      <c r="D1772">
        <f t="shared" ca="1" si="163"/>
        <v>3</v>
      </c>
      <c r="E1772">
        <f ca="1">IF($B1772&lt;VLOOKUP(E$6&amp;" Equity",Param,4,0),"",IFERROR(VLOOKUP($B1772,OFFSET(Input!$A$1,0,MATCH(Index!E$6&amp;" Equity",Input!$1:$1,0)-1,10000,2),2,0),E1771))</f>
        <v>84.25</v>
      </c>
      <c r="F1772" s="33">
        <v>98.04</v>
      </c>
      <c r="H1772">
        <f ca="1">IFERROR(VLOOKUP($B1772,OFFSET(Input!$A$1,0,MATCH(Index!H$6,Input!$1:$1,0)-1,10000,2),2,0),0)</f>
        <v>0</v>
      </c>
      <c r="I1772">
        <f ca="1">IFERROR(VLOOKUP($B1772,OFFSET(Input!$A$1,0,MATCH(Index!I$6,Input!$1:$1,0)-1,10000,2),2,0),0)</f>
        <v>0</v>
      </c>
      <c r="K1772">
        <f t="shared" ca="1" si="164"/>
        <v>70.252447678824396</v>
      </c>
      <c r="L1772" s="30">
        <f t="shared" ca="1" si="165"/>
        <v>89.629553832278972</v>
      </c>
      <c r="N1772">
        <f t="shared" ca="1" si="166"/>
        <v>-3.4362259061727104E-3</v>
      </c>
      <c r="O1772">
        <f t="shared" ca="1" si="167"/>
        <v>-9.9462912733651182E-3</v>
      </c>
      <c r="AE1772">
        <f ca="1">VLOOKUP($B1772,OFFSET(Input!$A$1,0,MATCH(Index!AE$6&amp;" Index",Input!$1:$1,0)-1,10000,2),2,0)</f>
        <v>25.7</v>
      </c>
    </row>
    <row r="1773" spans="2:31" x14ac:dyDescent="0.25">
      <c r="B1773" s="2">
        <v>40093</v>
      </c>
      <c r="C1773">
        <f t="shared" ca="1" si="162"/>
        <v>0</v>
      </c>
      <c r="D1773">
        <f t="shared" ca="1" si="163"/>
        <v>4</v>
      </c>
      <c r="E1773">
        <f ca="1">IF($B1773&lt;VLOOKUP(E$6&amp;" Equity",Param,4,0),"",IFERROR(VLOOKUP($B1773,OFFSET(Input!$A$1,0,MATCH(Index!E$6&amp;" Equity",Input!$1:$1,0)-1,10000,2),2,0),E1772))</f>
        <v>84.87</v>
      </c>
      <c r="F1773" s="33">
        <v>99.19</v>
      </c>
      <c r="H1773">
        <f ca="1">IFERROR(VLOOKUP($B1773,OFFSET(Input!$A$1,0,MATCH(Index!H$6,Input!$1:$1,0)-1,10000,2),2,0),0)</f>
        <v>0</v>
      </c>
      <c r="I1773">
        <f ca="1">IFERROR(VLOOKUP($B1773,OFFSET(Input!$A$1,0,MATCH(Index!I$6,Input!$1:$1,0)-1,10000,2),2,0),0)</f>
        <v>0</v>
      </c>
      <c r="K1773">
        <f t="shared" ca="1" si="164"/>
        <v>70.769438985184891</v>
      </c>
      <c r="L1773" s="30">
        <f t="shared" ca="1" si="165"/>
        <v>90.680900087961547</v>
      </c>
      <c r="N1773">
        <f t="shared" ca="1" si="166"/>
        <v>7.3321047491145324E-3</v>
      </c>
      <c r="O1773">
        <f t="shared" ca="1" si="167"/>
        <v>1.1661644097990372E-2</v>
      </c>
      <c r="AE1773">
        <f ca="1">VLOOKUP($B1773,OFFSET(Input!$A$1,0,MATCH(Index!AE$6&amp;" Index",Input!$1:$1,0)-1,10000,2),2,0)</f>
        <v>24.68</v>
      </c>
    </row>
    <row r="1774" spans="2:31" x14ac:dyDescent="0.25">
      <c r="B1774" s="2">
        <v>40094</v>
      </c>
      <c r="C1774">
        <f t="shared" ca="1" si="162"/>
        <v>0</v>
      </c>
      <c r="D1774">
        <f t="shared" ca="1" si="163"/>
        <v>5</v>
      </c>
      <c r="E1774">
        <f ca="1">IF($B1774&lt;VLOOKUP(E$6&amp;" Equity",Param,4,0),"",IFERROR(VLOOKUP($B1774,OFFSET(Input!$A$1,0,MATCH(Index!E$6&amp;" Equity",Input!$1:$1,0)-1,10000,2),2,0),E1773))</f>
        <v>85.41</v>
      </c>
      <c r="F1774" s="33">
        <v>98.15</v>
      </c>
      <c r="H1774">
        <f ca="1">IFERROR(VLOOKUP($B1774,OFFSET(Input!$A$1,0,MATCH(Index!H$6,Input!$1:$1,0)-1,10000,2),2,0),0)</f>
        <v>0</v>
      </c>
      <c r="I1774">
        <f ca="1">IFERROR(VLOOKUP($B1774,OFFSET(Input!$A$1,0,MATCH(Index!I$6,Input!$1:$1,0)-1,10000,2),2,0),0)</f>
        <v>0</v>
      </c>
      <c r="K1774">
        <f t="shared" ca="1" si="164"/>
        <v>71.219721735885955</v>
      </c>
      <c r="L1774" s="30">
        <f t="shared" ca="1" si="165"/>
        <v>89.730117387170338</v>
      </c>
      <c r="N1774">
        <f t="shared" ca="1" si="166"/>
        <v>6.3425159764702805E-3</v>
      </c>
      <c r="O1774">
        <f t="shared" ca="1" si="167"/>
        <v>-1.0540282035432271E-2</v>
      </c>
      <c r="AE1774">
        <f ca="1">VLOOKUP($B1774,OFFSET(Input!$A$1,0,MATCH(Index!AE$6&amp;" Index",Input!$1:$1,0)-1,10000,2),2,0)</f>
        <v>24.18</v>
      </c>
    </row>
    <row r="1775" spans="2:31" x14ac:dyDescent="0.25">
      <c r="B1775" s="2">
        <v>40095</v>
      </c>
      <c r="C1775">
        <f t="shared" ca="1" si="162"/>
        <v>0</v>
      </c>
      <c r="D1775">
        <f t="shared" ca="1" si="163"/>
        <v>0</v>
      </c>
      <c r="E1775">
        <f ca="1">IF($B1775&lt;VLOOKUP(E$6&amp;" Equity",Param,4,0),"",IFERROR(VLOOKUP($B1775,OFFSET(Input!$A$1,0,MATCH(Index!E$6&amp;" Equity",Input!$1:$1,0)-1,10000,2),2,0),E1774))</f>
        <v>85.74</v>
      </c>
      <c r="F1775" s="33">
        <v>95.9</v>
      </c>
      <c r="H1775">
        <f ca="1">IFERROR(VLOOKUP($B1775,OFFSET(Input!$A$1,0,MATCH(Index!H$6,Input!$1:$1,0)-1,10000,2),2,0),0)</f>
        <v>0</v>
      </c>
      <c r="I1775">
        <f ca="1">IFERROR(VLOOKUP($B1775,OFFSET(Input!$A$1,0,MATCH(Index!I$6,Input!$1:$1,0)-1,10000,2),2,0),0)</f>
        <v>0</v>
      </c>
      <c r="K1775">
        <f t="shared" ca="1" si="164"/>
        <v>71.494894527981046</v>
      </c>
      <c r="L1775" s="30">
        <f t="shared" ca="1" si="165"/>
        <v>87.673135582573977</v>
      </c>
      <c r="N1775">
        <f t="shared" ca="1" si="166"/>
        <v>3.8562712117751123E-3</v>
      </c>
      <c r="O1775">
        <f t="shared" ca="1" si="167"/>
        <v>-2.3190938833077542E-2</v>
      </c>
      <c r="AE1775">
        <f ca="1">VLOOKUP($B1775,OFFSET(Input!$A$1,0,MATCH(Index!AE$6&amp;" Index",Input!$1:$1,0)-1,10000,2),2,0)</f>
        <v>23.12</v>
      </c>
    </row>
    <row r="1776" spans="2:31" x14ac:dyDescent="0.25">
      <c r="B1776" s="2">
        <v>40098</v>
      </c>
      <c r="C1776">
        <f t="shared" ca="1" si="162"/>
        <v>0</v>
      </c>
      <c r="D1776">
        <f t="shared" ca="1" si="163"/>
        <v>0</v>
      </c>
      <c r="E1776">
        <f ca="1">IF($B1776&lt;VLOOKUP(E$6&amp;" Equity",Param,4,0),"",IFERROR(VLOOKUP($B1776,OFFSET(Input!$A$1,0,MATCH(Index!E$6&amp;" Equity",Input!$1:$1,0)-1,10000,2),2,0),E1775))</f>
        <v>85.72</v>
      </c>
      <c r="F1776" s="33">
        <v>96.05</v>
      </c>
      <c r="H1776">
        <f ca="1">IFERROR(VLOOKUP($B1776,OFFSET(Input!$A$1,0,MATCH(Index!H$6,Input!$1:$1,0)-1,10000,2),2,0),0)</f>
        <v>0</v>
      </c>
      <c r="I1776">
        <f ca="1">IFERROR(VLOOKUP($B1776,OFFSET(Input!$A$1,0,MATCH(Index!I$6,Input!$1:$1,0)-1,10000,2),2,0),0)</f>
        <v>0</v>
      </c>
      <c r="K1776">
        <f t="shared" ca="1" si="164"/>
        <v>71.478217389066202</v>
      </c>
      <c r="L1776" s="30">
        <f t="shared" ca="1" si="165"/>
        <v>87.810267702880395</v>
      </c>
      <c r="N1776">
        <f t="shared" ca="1" si="166"/>
        <v>-2.3329056445456448E-4</v>
      </c>
      <c r="O1776">
        <f t="shared" ca="1" si="167"/>
        <v>1.5629073251730618E-3</v>
      </c>
      <c r="AE1776">
        <f ca="1">VLOOKUP($B1776,OFFSET(Input!$A$1,0,MATCH(Index!AE$6&amp;" Index",Input!$1:$1,0)-1,10000,2),2,0)</f>
        <v>23.01</v>
      </c>
    </row>
    <row r="1777" spans="2:31" x14ac:dyDescent="0.25">
      <c r="B1777" s="2">
        <v>40099</v>
      </c>
      <c r="C1777">
        <f t="shared" ca="1" si="162"/>
        <v>0</v>
      </c>
      <c r="D1777">
        <f t="shared" ca="1" si="163"/>
        <v>0</v>
      </c>
      <c r="E1777">
        <f ca="1">IF($B1777&lt;VLOOKUP(E$6&amp;" Equity",Param,4,0),"",IFERROR(VLOOKUP($B1777,OFFSET(Input!$A$1,0,MATCH(Index!E$6&amp;" Equity",Input!$1:$1,0)-1,10000,2),2,0),E1776))</f>
        <v>85.7</v>
      </c>
      <c r="F1777" s="33">
        <v>96.42</v>
      </c>
      <c r="H1777">
        <f ca="1">IFERROR(VLOOKUP($B1777,OFFSET(Input!$A$1,0,MATCH(Index!H$6,Input!$1:$1,0)-1,10000,2),2,0),0)</f>
        <v>0</v>
      </c>
      <c r="I1777">
        <f ca="1">IFERROR(VLOOKUP($B1777,OFFSET(Input!$A$1,0,MATCH(Index!I$6,Input!$1:$1,0)-1,10000,2),2,0),0)</f>
        <v>0</v>
      </c>
      <c r="K1777">
        <f t="shared" ca="1" si="164"/>
        <v>71.461540250151344</v>
      </c>
      <c r="L1777" s="30">
        <f t="shared" ca="1" si="165"/>
        <v>88.148526932969574</v>
      </c>
      <c r="N1777">
        <f t="shared" ca="1" si="166"/>
        <v>-2.3334500164216319E-4</v>
      </c>
      <c r="O1777">
        <f t="shared" ca="1" si="167"/>
        <v>3.8447597629105777E-3</v>
      </c>
      <c r="AE1777">
        <f ca="1">VLOOKUP($B1777,OFFSET(Input!$A$1,0,MATCH(Index!AE$6&amp;" Index",Input!$1:$1,0)-1,10000,2),2,0)</f>
        <v>22.99</v>
      </c>
    </row>
    <row r="1778" spans="2:31" x14ac:dyDescent="0.25">
      <c r="B1778" s="2">
        <v>40100</v>
      </c>
      <c r="C1778">
        <f t="shared" ca="1" si="162"/>
        <v>0</v>
      </c>
      <c r="D1778">
        <f t="shared" ca="1" si="163"/>
        <v>0</v>
      </c>
      <c r="E1778">
        <f ca="1">IF($B1778&lt;VLOOKUP(E$6&amp;" Equity",Param,4,0),"",IFERROR(VLOOKUP($B1778,OFFSET(Input!$A$1,0,MATCH(Index!E$6&amp;" Equity",Input!$1:$1,0)-1,10000,2),2,0),E1777))</f>
        <v>86.04</v>
      </c>
      <c r="F1778" s="33">
        <v>95.12</v>
      </c>
      <c r="H1778">
        <f ca="1">IFERROR(VLOOKUP($B1778,OFFSET(Input!$A$1,0,MATCH(Index!H$6,Input!$1:$1,0)-1,10000,2),2,0),0)</f>
        <v>0</v>
      </c>
      <c r="I1778">
        <f ca="1">IFERROR(VLOOKUP($B1778,OFFSET(Input!$A$1,0,MATCH(Index!I$6,Input!$1:$1,0)-1,10000,2),2,0),0)</f>
        <v>0</v>
      </c>
      <c r="K1778">
        <f t="shared" ca="1" si="164"/>
        <v>71.745051611703872</v>
      </c>
      <c r="L1778" s="30">
        <f t="shared" ca="1" si="165"/>
        <v>86.960048556980567</v>
      </c>
      <c r="N1778">
        <f t="shared" ca="1" si="166"/>
        <v>3.9594787957951301E-3</v>
      </c>
      <c r="O1778">
        <f t="shared" ca="1" si="167"/>
        <v>-1.3574396594949826E-2</v>
      </c>
      <c r="AE1778">
        <f ca="1">VLOOKUP($B1778,OFFSET(Input!$A$1,0,MATCH(Index!AE$6&amp;" Index",Input!$1:$1,0)-1,10000,2),2,0)</f>
        <v>22.86</v>
      </c>
    </row>
    <row r="1779" spans="2:31" x14ac:dyDescent="0.25">
      <c r="B1779" s="2">
        <v>40101</v>
      </c>
      <c r="C1779">
        <f t="shared" ca="1" si="162"/>
        <v>0</v>
      </c>
      <c r="D1779">
        <f t="shared" ca="1" si="163"/>
        <v>0</v>
      </c>
      <c r="E1779">
        <f ca="1">IF($B1779&lt;VLOOKUP(E$6&amp;" Equity",Param,4,0),"",IFERROR(VLOOKUP($B1779,OFFSET(Input!$A$1,0,MATCH(Index!E$6&amp;" Equity",Input!$1:$1,0)-1,10000,2),2,0),E1778))</f>
        <v>86.02</v>
      </c>
      <c r="F1779" s="33">
        <v>94.61</v>
      </c>
      <c r="H1779">
        <f ca="1">IFERROR(VLOOKUP($B1779,OFFSET(Input!$A$1,0,MATCH(Index!H$6,Input!$1:$1,0)-1,10000,2),2,0),0)</f>
        <v>0</v>
      </c>
      <c r="I1779">
        <f ca="1">IFERROR(VLOOKUP($B1779,OFFSET(Input!$A$1,0,MATCH(Index!I$6,Input!$1:$1,0)-1,10000,2),2,0),0)</f>
        <v>0</v>
      </c>
      <c r="K1779">
        <f t="shared" ca="1" si="164"/>
        <v>71.728374472789014</v>
      </c>
      <c r="L1779" s="30">
        <f t="shared" ca="1" si="165"/>
        <v>86.493799347938719</v>
      </c>
      <c r="N1779">
        <f t="shared" ca="1" si="166"/>
        <v>-2.3247704393905392E-4</v>
      </c>
      <c r="O1779">
        <f t="shared" ca="1" si="167"/>
        <v>-5.3760736661735949E-3</v>
      </c>
      <c r="AE1779">
        <f ca="1">VLOOKUP($B1779,OFFSET(Input!$A$1,0,MATCH(Index!AE$6&amp;" Index",Input!$1:$1,0)-1,10000,2),2,0)</f>
        <v>21.72</v>
      </c>
    </row>
    <row r="1780" spans="2:31" x14ac:dyDescent="0.25">
      <c r="B1780" s="2">
        <v>40102</v>
      </c>
      <c r="C1780">
        <f t="shared" ca="1" si="162"/>
        <v>0</v>
      </c>
      <c r="D1780">
        <f t="shared" ca="1" si="163"/>
        <v>0</v>
      </c>
      <c r="E1780">
        <f ca="1">IF($B1780&lt;VLOOKUP(E$6&amp;" Equity",Param,4,0),"",IFERROR(VLOOKUP($B1780,OFFSET(Input!$A$1,0,MATCH(Index!E$6&amp;" Equity",Input!$1:$1,0)-1,10000,2),2,0),E1779))</f>
        <v>86.01</v>
      </c>
      <c r="F1780" s="33">
        <v>95.45</v>
      </c>
      <c r="H1780">
        <f ca="1">IFERROR(VLOOKUP($B1780,OFFSET(Input!$A$1,0,MATCH(Index!H$6,Input!$1:$1,0)-1,10000,2),2,0),0)</f>
        <v>0</v>
      </c>
      <c r="I1780">
        <f ca="1">IFERROR(VLOOKUP($B1780,OFFSET(Input!$A$1,0,MATCH(Index!I$6,Input!$1:$1,0)-1,10000,2),2,0),0)</f>
        <v>0</v>
      </c>
      <c r="K1780">
        <f t="shared" ca="1" si="164"/>
        <v>71.720035903331592</v>
      </c>
      <c r="L1780" s="30">
        <f t="shared" ca="1" si="165"/>
        <v>87.261739221654693</v>
      </c>
      <c r="N1780">
        <f t="shared" ca="1" si="166"/>
        <v>-1.1625879220206424E-4</v>
      </c>
      <c r="O1780">
        <f t="shared" ca="1" si="167"/>
        <v>8.8393714554036822E-3</v>
      </c>
      <c r="AE1780">
        <f ca="1">VLOOKUP($B1780,OFFSET(Input!$A$1,0,MATCH(Index!AE$6&amp;" Index",Input!$1:$1,0)-1,10000,2),2,0)</f>
        <v>21.43</v>
      </c>
    </row>
    <row r="1781" spans="2:31" x14ac:dyDescent="0.25">
      <c r="B1781" s="2">
        <v>40105</v>
      </c>
      <c r="C1781">
        <f t="shared" ca="1" si="162"/>
        <v>0</v>
      </c>
      <c r="D1781">
        <f t="shared" ca="1" si="163"/>
        <v>0</v>
      </c>
      <c r="E1781">
        <f ca="1">IF($B1781&lt;VLOOKUP(E$6&amp;" Equity",Param,4,0),"",IFERROR(VLOOKUP($B1781,OFFSET(Input!$A$1,0,MATCH(Index!E$6&amp;" Equity",Input!$1:$1,0)-1,10000,2),2,0),E1780))</f>
        <v>86.03</v>
      </c>
      <c r="F1781" s="33">
        <v>96.18</v>
      </c>
      <c r="H1781">
        <f ca="1">IFERROR(VLOOKUP($B1781,OFFSET(Input!$A$1,0,MATCH(Index!H$6,Input!$1:$1,0)-1,10000,2),2,0),0)</f>
        <v>0</v>
      </c>
      <c r="I1781">
        <f ca="1">IFERROR(VLOOKUP($B1781,OFFSET(Input!$A$1,0,MATCH(Index!I$6,Input!$1:$1,0)-1,10000,2),2,0),0)</f>
        <v>0</v>
      </c>
      <c r="K1781">
        <f t="shared" ca="1" si="164"/>
        <v>71.73671304224645</v>
      </c>
      <c r="L1781" s="30">
        <f t="shared" ca="1" si="165"/>
        <v>87.929115540479302</v>
      </c>
      <c r="N1781">
        <f t="shared" ca="1" si="166"/>
        <v>2.3250406986855224E-4</v>
      </c>
      <c r="O1781">
        <f t="shared" ca="1" si="167"/>
        <v>7.6188856777600466E-3</v>
      </c>
      <c r="AE1781">
        <f ca="1">VLOOKUP($B1781,OFFSET(Input!$A$1,0,MATCH(Index!AE$6&amp;" Index",Input!$1:$1,0)-1,10000,2),2,0)</f>
        <v>21.49</v>
      </c>
    </row>
    <row r="1782" spans="2:31" x14ac:dyDescent="0.25">
      <c r="B1782" s="2">
        <v>40106</v>
      </c>
      <c r="C1782">
        <f t="shared" ca="1" si="162"/>
        <v>0</v>
      </c>
      <c r="D1782">
        <f t="shared" ca="1" si="163"/>
        <v>0</v>
      </c>
      <c r="E1782">
        <f ca="1">IF($B1782&lt;VLOOKUP(E$6&amp;" Equity",Param,4,0),"",IFERROR(VLOOKUP($B1782,OFFSET(Input!$A$1,0,MATCH(Index!E$6&amp;" Equity",Input!$1:$1,0)-1,10000,2),2,0),E1781))</f>
        <v>86.19</v>
      </c>
      <c r="F1782" s="33">
        <v>96.72</v>
      </c>
      <c r="H1782">
        <f ca="1">IFERROR(VLOOKUP($B1782,OFFSET(Input!$A$1,0,MATCH(Index!H$6,Input!$1:$1,0)-1,10000,2),2,0),0)</f>
        <v>0</v>
      </c>
      <c r="I1782">
        <f ca="1">IFERROR(VLOOKUP($B1782,OFFSET(Input!$A$1,0,MATCH(Index!I$6,Input!$1:$1,0)-1,10000,2),2,0),0)</f>
        <v>0</v>
      </c>
      <c r="K1782">
        <f t="shared" ca="1" si="164"/>
        <v>71.870130153565285</v>
      </c>
      <c r="L1782" s="30">
        <f t="shared" ca="1" si="165"/>
        <v>88.422791173582425</v>
      </c>
      <c r="N1782">
        <f t="shared" ca="1" si="166"/>
        <v>1.8580890260510362E-3</v>
      </c>
      <c r="O1782">
        <f t="shared" ca="1" si="167"/>
        <v>5.5987704570206126E-3</v>
      </c>
      <c r="AE1782">
        <f ca="1">VLOOKUP($B1782,OFFSET(Input!$A$1,0,MATCH(Index!AE$6&amp;" Index",Input!$1:$1,0)-1,10000,2),2,0)</f>
        <v>20.9</v>
      </c>
    </row>
    <row r="1783" spans="2:31" x14ac:dyDescent="0.25">
      <c r="B1783" s="2">
        <v>40107</v>
      </c>
      <c r="C1783">
        <f t="shared" ca="1" si="162"/>
        <v>0</v>
      </c>
      <c r="D1783">
        <f t="shared" ca="1" si="163"/>
        <v>0</v>
      </c>
      <c r="E1783">
        <f ca="1">IF($B1783&lt;VLOOKUP(E$6&amp;" Equity",Param,4,0),"",IFERROR(VLOOKUP($B1783,OFFSET(Input!$A$1,0,MATCH(Index!E$6&amp;" Equity",Input!$1:$1,0)-1,10000,2),2,0),E1782))</f>
        <v>86.34</v>
      </c>
      <c r="F1783" s="33">
        <v>96.17</v>
      </c>
      <c r="H1783">
        <f ca="1">IFERROR(VLOOKUP($B1783,OFFSET(Input!$A$1,0,MATCH(Index!H$6,Input!$1:$1,0)-1,10000,2),2,0),0)</f>
        <v>0</v>
      </c>
      <c r="I1783">
        <f ca="1">IFERROR(VLOOKUP($B1783,OFFSET(Input!$A$1,0,MATCH(Index!I$6,Input!$1:$1,0)-1,10000,2),2,0),0)</f>
        <v>0</v>
      </c>
      <c r="K1783">
        <f t="shared" ca="1" si="164"/>
        <v>71.995208695426697</v>
      </c>
      <c r="L1783" s="30">
        <f t="shared" ca="1" si="165"/>
        <v>87.919973399125539</v>
      </c>
      <c r="N1783">
        <f t="shared" ca="1" si="166"/>
        <v>1.7388284680236871E-3</v>
      </c>
      <c r="O1783">
        <f t="shared" ca="1" si="167"/>
        <v>-5.7027475821468292E-3</v>
      </c>
      <c r="AE1783">
        <f ca="1">VLOOKUP($B1783,OFFSET(Input!$A$1,0,MATCH(Index!AE$6&amp;" Index",Input!$1:$1,0)-1,10000,2),2,0)</f>
        <v>22.22</v>
      </c>
    </row>
    <row r="1784" spans="2:31" x14ac:dyDescent="0.25">
      <c r="B1784" s="2">
        <v>40108</v>
      </c>
      <c r="C1784">
        <f t="shared" ca="1" si="162"/>
        <v>0</v>
      </c>
      <c r="D1784">
        <f t="shared" ca="1" si="163"/>
        <v>0</v>
      </c>
      <c r="E1784">
        <f ca="1">IF($B1784&lt;VLOOKUP(E$6&amp;" Equity",Param,4,0),"",IFERROR(VLOOKUP($B1784,OFFSET(Input!$A$1,0,MATCH(Index!E$6&amp;" Equity",Input!$1:$1,0)-1,10000,2),2,0),E1783))</f>
        <v>87</v>
      </c>
      <c r="F1784" s="33">
        <v>95.67</v>
      </c>
      <c r="H1784">
        <f ca="1">IFERROR(VLOOKUP($B1784,OFFSET(Input!$A$1,0,MATCH(Index!H$6,Input!$1:$1,0)-1,10000,2),2,0),0)</f>
        <v>0</v>
      </c>
      <c r="I1784">
        <f ca="1">IFERROR(VLOOKUP($B1784,OFFSET(Input!$A$1,0,MATCH(Index!I$6,Input!$1:$1,0)-1,10000,2),2,0),0)</f>
        <v>0</v>
      </c>
      <c r="K1784">
        <f t="shared" ca="1" si="164"/>
        <v>72.54555427961688</v>
      </c>
      <c r="L1784" s="30">
        <f t="shared" ca="1" si="165"/>
        <v>87.462866331437453</v>
      </c>
      <c r="N1784">
        <f t="shared" ca="1" si="166"/>
        <v>7.6151285272521218E-3</v>
      </c>
      <c r="O1784">
        <f t="shared" ca="1" si="167"/>
        <v>-5.212689034314477E-3</v>
      </c>
      <c r="AE1784">
        <f ca="1">VLOOKUP($B1784,OFFSET(Input!$A$1,0,MATCH(Index!AE$6&amp;" Index",Input!$1:$1,0)-1,10000,2),2,0)</f>
        <v>20.69</v>
      </c>
    </row>
    <row r="1785" spans="2:31" x14ac:dyDescent="0.25">
      <c r="B1785" s="2">
        <v>40109</v>
      </c>
      <c r="C1785">
        <f t="shared" ca="1" si="162"/>
        <v>0</v>
      </c>
      <c r="D1785">
        <f t="shared" ca="1" si="163"/>
        <v>0</v>
      </c>
      <c r="E1785">
        <f ca="1">IF($B1785&lt;VLOOKUP(E$6&amp;" Equity",Param,4,0),"",IFERROR(VLOOKUP($B1785,OFFSET(Input!$A$1,0,MATCH(Index!E$6&amp;" Equity",Input!$1:$1,0)-1,10000,2),2,0),E1784))</f>
        <v>86.85</v>
      </c>
      <c r="F1785" s="33">
        <v>94.95</v>
      </c>
      <c r="H1785">
        <f ca="1">IFERROR(VLOOKUP($B1785,OFFSET(Input!$A$1,0,MATCH(Index!H$6,Input!$1:$1,0)-1,10000,2),2,0),0)</f>
        <v>0</v>
      </c>
      <c r="I1785">
        <f ca="1">IFERROR(VLOOKUP($B1785,OFFSET(Input!$A$1,0,MATCH(Index!I$6,Input!$1:$1,0)-1,10000,2),2,0),0)</f>
        <v>0</v>
      </c>
      <c r="K1785">
        <f t="shared" ca="1" si="164"/>
        <v>72.420475737755467</v>
      </c>
      <c r="L1785" s="30">
        <f t="shared" ca="1" si="165"/>
        <v>86.804632153966622</v>
      </c>
      <c r="N1785">
        <f t="shared" ca="1" si="166"/>
        <v>-1.7256259674698364E-3</v>
      </c>
      <c r="O1785">
        <f t="shared" ca="1" si="167"/>
        <v>-7.5543324317810436E-3</v>
      </c>
      <c r="AE1785">
        <f ca="1">VLOOKUP($B1785,OFFSET(Input!$A$1,0,MATCH(Index!AE$6&amp;" Index",Input!$1:$1,0)-1,10000,2),2,0)</f>
        <v>22.27</v>
      </c>
    </row>
    <row r="1786" spans="2:31" x14ac:dyDescent="0.25">
      <c r="B1786" s="2">
        <v>40112</v>
      </c>
      <c r="C1786">
        <f t="shared" ca="1" si="162"/>
        <v>0</v>
      </c>
      <c r="D1786">
        <f t="shared" ca="1" si="163"/>
        <v>0</v>
      </c>
      <c r="E1786">
        <f ca="1">IF($B1786&lt;VLOOKUP(E$6&amp;" Equity",Param,4,0),"",IFERROR(VLOOKUP($B1786,OFFSET(Input!$A$1,0,MATCH(Index!E$6&amp;" Equity",Input!$1:$1,0)-1,10000,2),2,0),E1785))</f>
        <v>86.9</v>
      </c>
      <c r="F1786" s="33">
        <v>93.72</v>
      </c>
      <c r="H1786">
        <f ca="1">IFERROR(VLOOKUP($B1786,OFFSET(Input!$A$1,0,MATCH(Index!H$6,Input!$1:$1,0)-1,10000,2),2,0),0)</f>
        <v>0</v>
      </c>
      <c r="I1786">
        <f ca="1">IFERROR(VLOOKUP($B1786,OFFSET(Input!$A$1,0,MATCH(Index!I$6,Input!$1:$1,0)-1,10000,2),2,0),0)</f>
        <v>0</v>
      </c>
      <c r="K1786">
        <f t="shared" ca="1" si="164"/>
        <v>72.462168585042605</v>
      </c>
      <c r="L1786" s="30">
        <f t="shared" ca="1" si="165"/>
        <v>85.680148767453943</v>
      </c>
      <c r="N1786">
        <f t="shared" ca="1" si="166"/>
        <v>5.7553958423243968E-4</v>
      </c>
      <c r="O1786">
        <f t="shared" ca="1" si="167"/>
        <v>-1.3038823618699926E-2</v>
      </c>
      <c r="AE1786">
        <f ca="1">VLOOKUP($B1786,OFFSET(Input!$A$1,0,MATCH(Index!AE$6&amp;" Index",Input!$1:$1,0)-1,10000,2),2,0)</f>
        <v>24.31</v>
      </c>
    </row>
    <row r="1787" spans="2:31" x14ac:dyDescent="0.25">
      <c r="B1787" s="2">
        <v>40113</v>
      </c>
      <c r="C1787">
        <f t="shared" ca="1" si="162"/>
        <v>0</v>
      </c>
      <c r="D1787">
        <f t="shared" ca="1" si="163"/>
        <v>0</v>
      </c>
      <c r="E1787">
        <f ca="1">IF($B1787&lt;VLOOKUP(E$6&amp;" Equity",Param,4,0),"",IFERROR(VLOOKUP($B1787,OFFSET(Input!$A$1,0,MATCH(Index!E$6&amp;" Equity",Input!$1:$1,0)-1,10000,2),2,0),E1786))</f>
        <v>86.22</v>
      </c>
      <c r="F1787" s="33">
        <v>95</v>
      </c>
      <c r="H1787">
        <f ca="1">IFERROR(VLOOKUP($B1787,OFFSET(Input!$A$1,0,MATCH(Index!H$6,Input!$1:$1,0)-1,10000,2),2,0),0)</f>
        <v>0</v>
      </c>
      <c r="I1787">
        <f ca="1">IFERROR(VLOOKUP($B1787,OFFSET(Input!$A$1,0,MATCH(Index!I$6,Input!$1:$1,0)-1,10000,2),2,0),0)</f>
        <v>0</v>
      </c>
      <c r="K1787">
        <f t="shared" ca="1" si="164"/>
        <v>71.89514586193755</v>
      </c>
      <c r="L1787" s="30">
        <f t="shared" ca="1" si="165"/>
        <v>86.850342860735424</v>
      </c>
      <c r="N1787">
        <f t="shared" ca="1" si="166"/>
        <v>-7.855862952357847E-3</v>
      </c>
      <c r="O1787">
        <f t="shared" ca="1" si="167"/>
        <v>1.3565277960945863E-2</v>
      </c>
      <c r="AE1787">
        <f ca="1">VLOOKUP($B1787,OFFSET(Input!$A$1,0,MATCH(Index!AE$6&amp;" Index",Input!$1:$1,0)-1,10000,2),2,0)</f>
        <v>24.83</v>
      </c>
    </row>
    <row r="1788" spans="2:31" x14ac:dyDescent="0.25">
      <c r="B1788" s="2">
        <v>40114</v>
      </c>
      <c r="C1788">
        <f t="shared" ca="1" si="162"/>
        <v>0</v>
      </c>
      <c r="D1788">
        <f t="shared" ca="1" si="163"/>
        <v>0</v>
      </c>
      <c r="E1788">
        <f ca="1">IF($B1788&lt;VLOOKUP(E$6&amp;" Equity",Param,4,0),"",IFERROR(VLOOKUP($B1788,OFFSET(Input!$A$1,0,MATCH(Index!E$6&amp;" Equity",Input!$1:$1,0)-1,10000,2),2,0),E1787))</f>
        <v>84.8</v>
      </c>
      <c r="F1788" s="33">
        <v>95.43</v>
      </c>
      <c r="H1788">
        <f ca="1">IFERROR(VLOOKUP($B1788,OFFSET(Input!$A$1,0,MATCH(Index!H$6,Input!$1:$1,0)-1,10000,2),2,0),0)</f>
        <v>0</v>
      </c>
      <c r="I1788">
        <f ca="1">IFERROR(VLOOKUP($B1788,OFFSET(Input!$A$1,0,MATCH(Index!I$6,Input!$1:$1,0)-1,10000,2),2,0),0)</f>
        <v>0</v>
      </c>
      <c r="K1788">
        <f t="shared" ca="1" si="164"/>
        <v>70.711068998982881</v>
      </c>
      <c r="L1788" s="30">
        <f t="shared" ca="1" si="165"/>
        <v>87.243454938947181</v>
      </c>
      <c r="N1788">
        <f t="shared" ca="1" si="166"/>
        <v>-1.6606626521131238E-2</v>
      </c>
      <c r="O1788">
        <f t="shared" ca="1" si="167"/>
        <v>4.5161028286216254E-3</v>
      </c>
      <c r="AE1788">
        <f ca="1">VLOOKUP($B1788,OFFSET(Input!$A$1,0,MATCH(Index!AE$6&amp;" Index",Input!$1:$1,0)-1,10000,2),2,0)</f>
        <v>27.91</v>
      </c>
    </row>
    <row r="1789" spans="2:31" x14ac:dyDescent="0.25">
      <c r="B1789" s="2">
        <v>40115</v>
      </c>
      <c r="C1789">
        <f t="shared" ca="1" si="162"/>
        <v>0</v>
      </c>
      <c r="D1789">
        <f t="shared" ca="1" si="163"/>
        <v>0</v>
      </c>
      <c r="E1789">
        <f ca="1">IF($B1789&lt;VLOOKUP(E$6&amp;" Equity",Param,4,0),"",IFERROR(VLOOKUP($B1789,OFFSET(Input!$A$1,0,MATCH(Index!E$6&amp;" Equity",Input!$1:$1,0)-1,10000,2),2,0),E1788))</f>
        <v>85.99</v>
      </c>
      <c r="F1789" s="33">
        <v>94.41</v>
      </c>
      <c r="H1789">
        <f ca="1">IFERROR(VLOOKUP($B1789,OFFSET(Input!$A$1,0,MATCH(Index!H$6,Input!$1:$1,0)-1,10000,2),2,0),0)</f>
        <v>0</v>
      </c>
      <c r="I1789">
        <f ca="1">IFERROR(VLOOKUP($B1789,OFFSET(Input!$A$1,0,MATCH(Index!I$6,Input!$1:$1,0)-1,10000,2),2,0),0)</f>
        <v>0</v>
      </c>
      <c r="K1789">
        <f t="shared" ca="1" si="164"/>
        <v>71.70335876441672</v>
      </c>
      <c r="L1789" s="30">
        <f t="shared" ca="1" si="165"/>
        <v>86.310956520863485</v>
      </c>
      <c r="N1789">
        <f t="shared" ca="1" si="166"/>
        <v>1.3935467624947752E-2</v>
      </c>
      <c r="O1789">
        <f t="shared" ca="1" si="167"/>
        <v>-1.0745994684737328E-2</v>
      </c>
      <c r="AE1789">
        <f ca="1">VLOOKUP($B1789,OFFSET(Input!$A$1,0,MATCH(Index!AE$6&amp;" Index",Input!$1:$1,0)-1,10000,2),2,0)</f>
        <v>24.76</v>
      </c>
    </row>
    <row r="1790" spans="2:31" x14ac:dyDescent="0.25">
      <c r="B1790" s="2">
        <v>40116</v>
      </c>
      <c r="C1790">
        <f t="shared" ca="1" si="162"/>
        <v>0</v>
      </c>
      <c r="D1790">
        <f t="shared" ca="1" si="163"/>
        <v>0</v>
      </c>
      <c r="E1790">
        <f ca="1">IF($B1790&lt;VLOOKUP(E$6&amp;" Equity",Param,4,0),"",IFERROR(VLOOKUP($B1790,OFFSET(Input!$A$1,0,MATCH(Index!E$6&amp;" Equity",Input!$1:$1,0)-1,10000,2),2,0),E1789))</f>
        <v>85.18</v>
      </c>
      <c r="F1790" s="33">
        <v>95.78</v>
      </c>
      <c r="H1790">
        <f ca="1">IFERROR(VLOOKUP($B1790,OFFSET(Input!$A$1,0,MATCH(Index!H$6,Input!$1:$1,0)-1,10000,2),2,0),0)</f>
        <v>0</v>
      </c>
      <c r="I1790">
        <f ca="1">IFERROR(VLOOKUP($B1790,OFFSET(Input!$A$1,0,MATCH(Index!I$6,Input!$1:$1,0)-1,10000,2),2,0),0)</f>
        <v>0</v>
      </c>
      <c r="K1790">
        <f t="shared" ca="1" si="164"/>
        <v>71.027934638365124</v>
      </c>
      <c r="L1790" s="30">
        <f t="shared" ca="1" si="165"/>
        <v>87.563429886328834</v>
      </c>
      <c r="N1790">
        <f t="shared" ca="1" si="166"/>
        <v>-9.4643459277375455E-3</v>
      </c>
      <c r="O1790">
        <f t="shared" ca="1" si="167"/>
        <v>1.4406895170038233E-2</v>
      </c>
      <c r="AE1790">
        <f ca="1">VLOOKUP($B1790,OFFSET(Input!$A$1,0,MATCH(Index!AE$6&amp;" Index",Input!$1:$1,0)-1,10000,2),2,0)</f>
        <v>30.69</v>
      </c>
    </row>
    <row r="1791" spans="2:31" x14ac:dyDescent="0.25">
      <c r="B1791" s="2">
        <v>40119</v>
      </c>
      <c r="C1791">
        <f t="shared" ca="1" si="162"/>
        <v>1</v>
      </c>
      <c r="D1791">
        <f t="shared" ca="1" si="163"/>
        <v>0</v>
      </c>
      <c r="E1791">
        <f ca="1">IF($B1791&lt;VLOOKUP(E$6&amp;" Equity",Param,4,0),"",IFERROR(VLOOKUP($B1791,OFFSET(Input!$A$1,0,MATCH(Index!E$6&amp;" Equity",Input!$1:$1,0)-1,10000,2),2,0),E1790))</f>
        <v>85.14</v>
      </c>
      <c r="F1791" s="33">
        <v>95.05</v>
      </c>
      <c r="H1791">
        <f ca="1">IFERROR(VLOOKUP($B1791,OFFSET(Input!$A$1,0,MATCH(Index!H$6,Input!$1:$1,0)-1,10000,2),2,0),0)</f>
        <v>0.70335999999999999</v>
      </c>
      <c r="I1791">
        <f ca="1">IFERROR(VLOOKUP($B1791,OFFSET(Input!$A$1,0,MATCH(Index!I$6,Input!$1:$1,0)-1,10000,2),2,0),0)</f>
        <v>0.308313</v>
      </c>
      <c r="K1791">
        <f t="shared" ca="1" si="164"/>
        <v>71.581081981893007</v>
      </c>
      <c r="L1791" s="30">
        <f t="shared" ca="1" si="165"/>
        <v>87.17791767022446</v>
      </c>
      <c r="N1791">
        <f t="shared" ca="1" si="166"/>
        <v>7.7575756521910139E-3</v>
      </c>
      <c r="O1791">
        <f t="shared" ca="1" si="167"/>
        <v>-4.4123826096135223E-3</v>
      </c>
      <c r="AE1791">
        <f ca="1">VLOOKUP($B1791,OFFSET(Input!$A$1,0,MATCH(Index!AE$6&amp;" Index",Input!$1:$1,0)-1,10000,2),2,0)</f>
        <v>29.78</v>
      </c>
    </row>
    <row r="1792" spans="2:31" x14ac:dyDescent="0.25">
      <c r="B1792" s="2">
        <v>40120</v>
      </c>
      <c r="C1792">
        <f t="shared" ca="1" si="162"/>
        <v>0</v>
      </c>
      <c r="D1792">
        <f t="shared" ca="1" si="163"/>
        <v>1</v>
      </c>
      <c r="E1792">
        <f ca="1">IF($B1792&lt;VLOOKUP(E$6&amp;" Equity",Param,4,0),"",IFERROR(VLOOKUP($B1792,OFFSET(Input!$A$1,0,MATCH(Index!E$6&amp;" Equity",Input!$1:$1,0)-1,10000,2),2,0),E1791))</f>
        <v>85.33</v>
      </c>
      <c r="F1792" s="33">
        <v>94.1</v>
      </c>
      <c r="H1792">
        <f ca="1">IFERROR(VLOOKUP($B1792,OFFSET(Input!$A$1,0,MATCH(Index!H$6,Input!$1:$1,0)-1,10000,2),2,0),0)</f>
        <v>0</v>
      </c>
      <c r="I1792">
        <f ca="1">IFERROR(VLOOKUP($B1792,OFFSET(Input!$A$1,0,MATCH(Index!I$6,Input!$1:$1,0)-1,10000,2),2,0),0)</f>
        <v>0</v>
      </c>
      <c r="K1792">
        <f t="shared" ca="1" si="164"/>
        <v>71.740823649458903</v>
      </c>
      <c r="L1792" s="30">
        <f t="shared" ca="1" si="165"/>
        <v>86.306597083304794</v>
      </c>
      <c r="N1792">
        <f t="shared" ca="1" si="166"/>
        <v>2.2291321484872078E-3</v>
      </c>
      <c r="O1792">
        <f t="shared" ca="1" si="167"/>
        <v>-1.0045022343104297E-2</v>
      </c>
      <c r="AE1792">
        <f ca="1">VLOOKUP($B1792,OFFSET(Input!$A$1,0,MATCH(Index!AE$6&amp;" Index",Input!$1:$1,0)-1,10000,2),2,0)</f>
        <v>28.81</v>
      </c>
    </row>
    <row r="1793" spans="2:31" x14ac:dyDescent="0.25">
      <c r="B1793" s="2">
        <v>40121</v>
      </c>
      <c r="C1793">
        <f t="shared" ca="1" si="162"/>
        <v>0</v>
      </c>
      <c r="D1793">
        <f t="shared" ca="1" si="163"/>
        <v>2</v>
      </c>
      <c r="E1793">
        <f ca="1">IF($B1793&lt;VLOOKUP(E$6&amp;" Equity",Param,4,0),"",IFERROR(VLOOKUP($B1793,OFFSET(Input!$A$1,0,MATCH(Index!E$6&amp;" Equity",Input!$1:$1,0)-1,10000,2),2,0),E1792))</f>
        <v>85.46</v>
      </c>
      <c r="F1793" s="33">
        <v>93.24</v>
      </c>
      <c r="H1793">
        <f ca="1">IFERROR(VLOOKUP($B1793,OFFSET(Input!$A$1,0,MATCH(Index!H$6,Input!$1:$1,0)-1,10000,2),2,0),0)</f>
        <v>0</v>
      </c>
      <c r="I1793">
        <f ca="1">IFERROR(VLOOKUP($B1793,OFFSET(Input!$A$1,0,MATCH(Index!I$6,Input!$1:$1,0)-1,10000,2),2,0),0)</f>
        <v>0</v>
      </c>
      <c r="K1793">
        <f t="shared" ca="1" si="164"/>
        <v>71.850120579898729</v>
      </c>
      <c r="L1793" s="30">
        <f t="shared" ca="1" si="165"/>
        <v>85.517822657251216</v>
      </c>
      <c r="N1793">
        <f t="shared" ca="1" si="166"/>
        <v>1.5223376673854511E-3</v>
      </c>
      <c r="O1793">
        <f t="shared" ca="1" si="167"/>
        <v>-9.1812324237775227E-3</v>
      </c>
      <c r="AE1793">
        <f ca="1">VLOOKUP($B1793,OFFSET(Input!$A$1,0,MATCH(Index!AE$6&amp;" Index",Input!$1:$1,0)-1,10000,2),2,0)</f>
        <v>27.72</v>
      </c>
    </row>
    <row r="1794" spans="2:31" x14ac:dyDescent="0.25">
      <c r="B1794" s="2">
        <v>40122</v>
      </c>
      <c r="C1794">
        <f t="shared" ca="1" si="162"/>
        <v>0</v>
      </c>
      <c r="D1794">
        <f t="shared" ca="1" si="163"/>
        <v>3</v>
      </c>
      <c r="E1794">
        <f ca="1">IF($B1794&lt;VLOOKUP(E$6&amp;" Equity",Param,4,0),"",IFERROR(VLOOKUP($B1794,OFFSET(Input!$A$1,0,MATCH(Index!E$6&amp;" Equity",Input!$1:$1,0)-1,10000,2),2,0),E1793))</f>
        <v>85.53</v>
      </c>
      <c r="F1794" s="33">
        <v>93.24</v>
      </c>
      <c r="H1794">
        <f ca="1">IFERROR(VLOOKUP($B1794,OFFSET(Input!$A$1,0,MATCH(Index!H$6,Input!$1:$1,0)-1,10000,2),2,0),0)</f>
        <v>0</v>
      </c>
      <c r="I1794">
        <f ca="1">IFERROR(VLOOKUP($B1794,OFFSET(Input!$A$1,0,MATCH(Index!I$6,Input!$1:$1,0)-1,10000,2),2,0),0)</f>
        <v>0</v>
      </c>
      <c r="K1794">
        <f t="shared" ca="1" si="164"/>
        <v>71.908972773212483</v>
      </c>
      <c r="L1794" s="30">
        <f t="shared" ca="1" si="165"/>
        <v>85.517822657251216</v>
      </c>
      <c r="N1794">
        <f t="shared" ca="1" si="166"/>
        <v>8.1876137681150517E-4</v>
      </c>
      <c r="O1794">
        <f t="shared" ca="1" si="167"/>
        <v>0</v>
      </c>
      <c r="AE1794">
        <f ca="1">VLOOKUP($B1794,OFFSET(Input!$A$1,0,MATCH(Index!AE$6&amp;" Index",Input!$1:$1,0)-1,10000,2),2,0)</f>
        <v>25.43</v>
      </c>
    </row>
    <row r="1795" spans="2:31" x14ac:dyDescent="0.25">
      <c r="B1795" s="2">
        <v>40123</v>
      </c>
      <c r="C1795">
        <f t="shared" ca="1" si="162"/>
        <v>0</v>
      </c>
      <c r="D1795">
        <f t="shared" ca="1" si="163"/>
        <v>4</v>
      </c>
      <c r="E1795">
        <f ca="1">IF($B1795&lt;VLOOKUP(E$6&amp;" Equity",Param,4,0),"",IFERROR(VLOOKUP($B1795,OFFSET(Input!$A$1,0,MATCH(Index!E$6&amp;" Equity",Input!$1:$1,0)-1,10000,2),2,0),E1794))</f>
        <v>85.61</v>
      </c>
      <c r="F1795" s="33">
        <v>93.33</v>
      </c>
      <c r="H1795">
        <f ca="1">IFERROR(VLOOKUP($B1795,OFFSET(Input!$A$1,0,MATCH(Index!H$6,Input!$1:$1,0)-1,10000,2),2,0),0)</f>
        <v>0</v>
      </c>
      <c r="I1795">
        <f ca="1">IFERROR(VLOOKUP($B1795,OFFSET(Input!$A$1,0,MATCH(Index!I$6,Input!$1:$1,0)-1,10000,2),2,0),0)</f>
        <v>0</v>
      </c>
      <c r="K1795">
        <f t="shared" ca="1" si="164"/>
        <v>71.976232422713906</v>
      </c>
      <c r="L1795" s="30">
        <f t="shared" ca="1" si="165"/>
        <v>85.600368818117289</v>
      </c>
      <c r="N1795">
        <f t="shared" ca="1" si="166"/>
        <v>9.3490716170391308E-4</v>
      </c>
      <c r="O1795">
        <f t="shared" ca="1" si="167"/>
        <v>9.6478541009890331E-4</v>
      </c>
      <c r="AE1795">
        <f ca="1">VLOOKUP($B1795,OFFSET(Input!$A$1,0,MATCH(Index!AE$6&amp;" Index",Input!$1:$1,0)-1,10000,2),2,0)</f>
        <v>24.19</v>
      </c>
    </row>
    <row r="1796" spans="2:31" x14ac:dyDescent="0.25">
      <c r="B1796" s="2">
        <v>40126</v>
      </c>
      <c r="C1796">
        <f t="shared" ca="1" si="162"/>
        <v>0</v>
      </c>
      <c r="D1796">
        <f t="shared" ca="1" si="163"/>
        <v>5</v>
      </c>
      <c r="E1796">
        <f ca="1">IF($B1796&lt;VLOOKUP(E$6&amp;" Equity",Param,4,0),"",IFERROR(VLOOKUP($B1796,OFFSET(Input!$A$1,0,MATCH(Index!E$6&amp;" Equity",Input!$1:$1,0)-1,10000,2),2,0),E1795))</f>
        <v>85.95</v>
      </c>
      <c r="F1796" s="33">
        <v>93.48</v>
      </c>
      <c r="H1796">
        <f ca="1">IFERROR(VLOOKUP($B1796,OFFSET(Input!$A$1,0,MATCH(Index!H$6,Input!$1:$1,0)-1,10000,2),2,0),0)</f>
        <v>0</v>
      </c>
      <c r="I1796">
        <f ca="1">IFERROR(VLOOKUP($B1796,OFFSET(Input!$A$1,0,MATCH(Index!I$6,Input!$1:$1,0)-1,10000,2),2,0),0)</f>
        <v>0</v>
      </c>
      <c r="K1796">
        <f t="shared" ca="1" si="164"/>
        <v>72.262085933094966</v>
      </c>
      <c r="L1796" s="30">
        <f t="shared" ca="1" si="165"/>
        <v>85.737945752894078</v>
      </c>
      <c r="N1796">
        <f t="shared" ca="1" si="166"/>
        <v>3.9636330744639769E-3</v>
      </c>
      <c r="O1796">
        <f t="shared" ca="1" si="167"/>
        <v>1.6059100930019294E-3</v>
      </c>
      <c r="AE1796">
        <f ca="1">VLOOKUP($B1796,OFFSET(Input!$A$1,0,MATCH(Index!AE$6&amp;" Index",Input!$1:$1,0)-1,10000,2),2,0)</f>
        <v>23.15</v>
      </c>
    </row>
    <row r="1797" spans="2:31" x14ac:dyDescent="0.25">
      <c r="B1797" s="2">
        <v>40127</v>
      </c>
      <c r="C1797">
        <f t="shared" ca="1" si="162"/>
        <v>0</v>
      </c>
      <c r="D1797">
        <f t="shared" ca="1" si="163"/>
        <v>0</v>
      </c>
      <c r="E1797">
        <f ca="1">IF($B1797&lt;VLOOKUP(E$6&amp;" Equity",Param,4,0),"",IFERROR(VLOOKUP($B1797,OFFSET(Input!$A$1,0,MATCH(Index!E$6&amp;" Equity",Input!$1:$1,0)-1,10000,2),2,0),E1796))</f>
        <v>85.92</v>
      </c>
      <c r="F1797" s="33">
        <v>93.27</v>
      </c>
      <c r="H1797">
        <f ca="1">IFERROR(VLOOKUP($B1797,OFFSET(Input!$A$1,0,MATCH(Index!H$6,Input!$1:$1,0)-1,10000,2),2,0),0)</f>
        <v>0</v>
      </c>
      <c r="I1797">
        <f ca="1">IFERROR(VLOOKUP($B1797,OFFSET(Input!$A$1,0,MATCH(Index!I$6,Input!$1:$1,0)-1,10000,2),2,0),0)</f>
        <v>0</v>
      </c>
      <c r="K1797">
        <f t="shared" ca="1" si="164"/>
        <v>72.23686356453193</v>
      </c>
      <c r="L1797" s="30">
        <f t="shared" ca="1" si="165"/>
        <v>85.545338044206559</v>
      </c>
      <c r="N1797">
        <f t="shared" ca="1" si="166"/>
        <v>-3.4910106830376828E-4</v>
      </c>
      <c r="O1797">
        <f t="shared" ca="1" si="167"/>
        <v>-2.2489969318852899E-3</v>
      </c>
      <c r="AE1797">
        <f ca="1">VLOOKUP($B1797,OFFSET(Input!$A$1,0,MATCH(Index!AE$6&amp;" Index",Input!$1:$1,0)-1,10000,2),2,0)</f>
        <v>22.84</v>
      </c>
    </row>
    <row r="1798" spans="2:31" x14ac:dyDescent="0.25">
      <c r="B1798" s="2">
        <v>40128</v>
      </c>
      <c r="C1798">
        <f t="shared" ca="1" si="162"/>
        <v>0</v>
      </c>
      <c r="D1798">
        <f t="shared" ca="1" si="163"/>
        <v>0</v>
      </c>
      <c r="E1798">
        <f ca="1">IF($B1798&lt;VLOOKUP(E$6&amp;" Equity",Param,4,0),"",IFERROR(VLOOKUP($B1798,OFFSET(Input!$A$1,0,MATCH(Index!E$6&amp;" Equity",Input!$1:$1,0)-1,10000,2),2,0),E1797))</f>
        <v>86</v>
      </c>
      <c r="F1798" s="33">
        <v>93.66</v>
      </c>
      <c r="H1798">
        <f ca="1">IFERROR(VLOOKUP($B1798,OFFSET(Input!$A$1,0,MATCH(Index!H$6,Input!$1:$1,0)-1,10000,2),2,0),0)</f>
        <v>0</v>
      </c>
      <c r="I1798">
        <f ca="1">IFERROR(VLOOKUP($B1798,OFFSET(Input!$A$1,0,MATCH(Index!I$6,Input!$1:$1,0)-1,10000,2),2,0),0)</f>
        <v>0</v>
      </c>
      <c r="K1798">
        <f t="shared" ca="1" si="164"/>
        <v>72.304123214033368</v>
      </c>
      <c r="L1798" s="30">
        <f t="shared" ca="1" si="165"/>
        <v>85.903038074626195</v>
      </c>
      <c r="N1798">
        <f t="shared" ca="1" si="166"/>
        <v>9.3066549295325787E-4</v>
      </c>
      <c r="O1798">
        <f t="shared" ca="1" si="167"/>
        <v>4.1726910166234935E-3</v>
      </c>
      <c r="AE1798">
        <f ca="1">VLOOKUP($B1798,OFFSET(Input!$A$1,0,MATCH(Index!AE$6&amp;" Index",Input!$1:$1,0)-1,10000,2),2,0)</f>
        <v>23.04</v>
      </c>
    </row>
    <row r="1799" spans="2:31" x14ac:dyDescent="0.25">
      <c r="B1799" s="2">
        <v>40129</v>
      </c>
      <c r="C1799">
        <f t="shared" ref="C1799:C1862" ca="1" si="168">IF(MONTH(B1799)&lt;&gt;MONTH(B1798),1,0)</f>
        <v>0</v>
      </c>
      <c r="D1799">
        <f t="shared" ref="D1799:D1862" ca="1" si="169">IF(D1798=5,0,IF(D1798&lt;&gt;0,D1798+1,IF(C1798=1,1,0)))</f>
        <v>0</v>
      </c>
      <c r="E1799">
        <f ca="1">IF($B1799&lt;VLOOKUP(E$6&amp;" Equity",Param,4,0),"",IFERROR(VLOOKUP($B1799,OFFSET(Input!$A$1,0,MATCH(Index!E$6&amp;" Equity",Input!$1:$1,0)-1,10000,2),2,0),E1798))</f>
        <v>86.07</v>
      </c>
      <c r="F1799" s="33">
        <v>93.49</v>
      </c>
      <c r="H1799">
        <f ca="1">IFERROR(VLOOKUP($B1799,OFFSET(Input!$A$1,0,MATCH(Index!H$6,Input!$1:$1,0)-1,10000,2),2,0),0)</f>
        <v>0</v>
      </c>
      <c r="I1799">
        <f ca="1">IFERROR(VLOOKUP($B1799,OFFSET(Input!$A$1,0,MATCH(Index!I$6,Input!$1:$1,0)-1,10000,2),2,0),0)</f>
        <v>0</v>
      </c>
      <c r="K1799">
        <f t="shared" ref="K1799:K1862" ca="1" si="170">IF($B1799&lt;=L_date,IF($B1799=L_date,1,K1800/((E1800+H1800)/E1799)),K1798*((E1799+H1799)/E1798))</f>
        <v>72.362975407347108</v>
      </c>
      <c r="L1799" s="30">
        <f t="shared" ref="L1799:L1862" ca="1" si="171">IF($B1799&lt;=L_date,IF($B1799=L_date,1,L1800/((F1800+I1800)/F1799)),L1798*((F1799+I1799)/F1798))</f>
        <v>85.747117548545845</v>
      </c>
      <c r="N1799">
        <f t="shared" ca="1" si="166"/>
        <v>8.136224078752742E-4</v>
      </c>
      <c r="O1799">
        <f t="shared" ca="1" si="167"/>
        <v>-1.8167250521712636E-3</v>
      </c>
      <c r="AE1799">
        <f ca="1">VLOOKUP($B1799,OFFSET(Input!$A$1,0,MATCH(Index!AE$6&amp;" Index",Input!$1:$1,0)-1,10000,2),2,0)</f>
        <v>24.24</v>
      </c>
    </row>
    <row r="1800" spans="2:31" x14ac:dyDescent="0.25">
      <c r="B1800" s="2">
        <v>40130</v>
      </c>
      <c r="C1800">
        <f t="shared" ca="1" si="168"/>
        <v>0</v>
      </c>
      <c r="D1800">
        <f t="shared" ca="1" si="169"/>
        <v>0</v>
      </c>
      <c r="E1800">
        <f ca="1">IF($B1800&lt;VLOOKUP(E$6&amp;" Equity",Param,4,0),"",IFERROR(VLOOKUP($B1800,OFFSET(Input!$A$1,0,MATCH(Index!E$6&amp;" Equity",Input!$1:$1,0)-1,10000,2),2,0),E1799))</f>
        <v>85.9</v>
      </c>
      <c r="F1800" s="33">
        <v>93.92</v>
      </c>
      <c r="H1800">
        <f ca="1">IFERROR(VLOOKUP($B1800,OFFSET(Input!$A$1,0,MATCH(Index!H$6,Input!$1:$1,0)-1,10000,2),2,0),0)</f>
        <v>0</v>
      </c>
      <c r="I1800">
        <f ca="1">IFERROR(VLOOKUP($B1800,OFFSET(Input!$A$1,0,MATCH(Index!I$6,Input!$1:$1,0)-1,10000,2),2,0),0)</f>
        <v>0</v>
      </c>
      <c r="K1800">
        <f t="shared" ca="1" si="170"/>
        <v>72.220048652156592</v>
      </c>
      <c r="L1800" s="30">
        <f t="shared" ca="1" si="171"/>
        <v>86.141504761572648</v>
      </c>
      <c r="N1800">
        <f t="shared" ref="N1800:N1863" ca="1" si="172">LN(K1800/K1799)</f>
        <v>-1.9770896711732533E-3</v>
      </c>
      <c r="O1800">
        <f t="shared" ref="O1800:O1863" ca="1" si="173">LN(L1800/L1799)</f>
        <v>4.5888773765621798E-3</v>
      </c>
      <c r="AE1800">
        <f ca="1">VLOOKUP($B1800,OFFSET(Input!$A$1,0,MATCH(Index!AE$6&amp;" Index",Input!$1:$1,0)-1,10000,2),2,0)</f>
        <v>23.36</v>
      </c>
    </row>
    <row r="1801" spans="2:31" x14ac:dyDescent="0.25">
      <c r="B1801" s="2">
        <v>40133</v>
      </c>
      <c r="C1801">
        <f t="shared" ca="1" si="168"/>
        <v>0</v>
      </c>
      <c r="D1801">
        <f t="shared" ca="1" si="169"/>
        <v>0</v>
      </c>
      <c r="E1801">
        <f ca="1">IF($B1801&lt;VLOOKUP(E$6&amp;" Equity",Param,4,0),"",IFERROR(VLOOKUP($B1801,OFFSET(Input!$A$1,0,MATCH(Index!E$6&amp;" Equity",Input!$1:$1,0)-1,10000,2),2,0),E1800))</f>
        <v>86.3</v>
      </c>
      <c r="F1801" s="33">
        <v>95</v>
      </c>
      <c r="H1801">
        <f ca="1">IFERROR(VLOOKUP($B1801,OFFSET(Input!$A$1,0,MATCH(Index!H$6,Input!$1:$1,0)-1,10000,2),2,0),0)</f>
        <v>0</v>
      </c>
      <c r="I1801">
        <f ca="1">IFERROR(VLOOKUP($B1801,OFFSET(Input!$A$1,0,MATCH(Index!I$6,Input!$1:$1,0)-1,10000,2),2,0),0)</f>
        <v>0</v>
      </c>
      <c r="K1801">
        <f t="shared" ca="1" si="170"/>
        <v>72.556346899663708</v>
      </c>
      <c r="L1801" s="30">
        <f t="shared" ca="1" si="171"/>
        <v>87.132058691965526</v>
      </c>
      <c r="N1801">
        <f t="shared" ca="1" si="172"/>
        <v>4.6457690991723683E-3</v>
      </c>
      <c r="O1801">
        <f t="shared" ca="1" si="173"/>
        <v>1.1433535520754552E-2</v>
      </c>
      <c r="AE1801">
        <f ca="1">VLOOKUP($B1801,OFFSET(Input!$A$1,0,MATCH(Index!AE$6&amp;" Index",Input!$1:$1,0)-1,10000,2),2,0)</f>
        <v>22.89</v>
      </c>
    </row>
    <row r="1802" spans="2:31" x14ac:dyDescent="0.25">
      <c r="B1802" s="2">
        <v>40134</v>
      </c>
      <c r="C1802">
        <f t="shared" ca="1" si="168"/>
        <v>0</v>
      </c>
      <c r="D1802">
        <f t="shared" ca="1" si="169"/>
        <v>0</v>
      </c>
      <c r="E1802">
        <f ca="1">IF($B1802&lt;VLOOKUP(E$6&amp;" Equity",Param,4,0),"",IFERROR(VLOOKUP($B1802,OFFSET(Input!$A$1,0,MATCH(Index!E$6&amp;" Equity",Input!$1:$1,0)-1,10000,2),2,0),E1801))</f>
        <v>86.28</v>
      </c>
      <c r="F1802" s="33">
        <v>95.53</v>
      </c>
      <c r="H1802">
        <f ca="1">IFERROR(VLOOKUP($B1802,OFFSET(Input!$A$1,0,MATCH(Index!H$6,Input!$1:$1,0)-1,10000,2),2,0),0)</f>
        <v>0</v>
      </c>
      <c r="I1802">
        <f ca="1">IFERROR(VLOOKUP($B1802,OFFSET(Input!$A$1,0,MATCH(Index!I$6,Input!$1:$1,0)-1,10000,2),2,0),0)</f>
        <v>0</v>
      </c>
      <c r="K1802">
        <f t="shared" ca="1" si="170"/>
        <v>72.539531987288356</v>
      </c>
      <c r="L1802" s="30">
        <f t="shared" ca="1" si="171"/>
        <v>87.618163861510183</v>
      </c>
      <c r="N1802">
        <f t="shared" ca="1" si="172"/>
        <v>-2.3177656842658046E-4</v>
      </c>
      <c r="O1802">
        <f t="shared" ca="1" si="173"/>
        <v>5.5634426813762411E-3</v>
      </c>
      <c r="AE1802">
        <f ca="1">VLOOKUP($B1802,OFFSET(Input!$A$1,0,MATCH(Index!AE$6&amp;" Index",Input!$1:$1,0)-1,10000,2),2,0)</f>
        <v>22.41</v>
      </c>
    </row>
    <row r="1803" spans="2:31" x14ac:dyDescent="0.25">
      <c r="B1803" s="2">
        <v>40135</v>
      </c>
      <c r="C1803">
        <f t="shared" ca="1" si="168"/>
        <v>0</v>
      </c>
      <c r="D1803">
        <f t="shared" ca="1" si="169"/>
        <v>0</v>
      </c>
      <c r="E1803">
        <f ca="1">IF($B1803&lt;VLOOKUP(E$6&amp;" Equity",Param,4,0),"",IFERROR(VLOOKUP($B1803,OFFSET(Input!$A$1,0,MATCH(Index!E$6&amp;" Equity",Input!$1:$1,0)-1,10000,2),2,0),E1802))</f>
        <v>86.06</v>
      </c>
      <c r="F1803" s="33">
        <v>94.97</v>
      </c>
      <c r="H1803">
        <f ca="1">IFERROR(VLOOKUP($B1803,OFFSET(Input!$A$1,0,MATCH(Index!H$6,Input!$1:$1,0)-1,10000,2),2,0),0)</f>
        <v>0</v>
      </c>
      <c r="I1803">
        <f ca="1">IFERROR(VLOOKUP($B1803,OFFSET(Input!$A$1,0,MATCH(Index!I$6,Input!$1:$1,0)-1,10000,2),2,0),0)</f>
        <v>0</v>
      </c>
      <c r="K1803">
        <f t="shared" ca="1" si="170"/>
        <v>72.354567951159439</v>
      </c>
      <c r="L1803" s="30">
        <f t="shared" ca="1" si="171"/>
        <v>87.104543305010168</v>
      </c>
      <c r="N1803">
        <f t="shared" ca="1" si="172"/>
        <v>-2.5530941105019619E-3</v>
      </c>
      <c r="O1803">
        <f t="shared" ca="1" si="173"/>
        <v>-5.8792820270559308E-3</v>
      </c>
      <c r="AE1803">
        <f ca="1">VLOOKUP($B1803,OFFSET(Input!$A$1,0,MATCH(Index!AE$6&amp;" Index",Input!$1:$1,0)-1,10000,2),2,0)</f>
        <v>21.63</v>
      </c>
    </row>
    <row r="1804" spans="2:31" x14ac:dyDescent="0.25">
      <c r="B1804" s="2">
        <v>40136</v>
      </c>
      <c r="C1804">
        <f t="shared" ca="1" si="168"/>
        <v>0</v>
      </c>
      <c r="D1804">
        <f t="shared" ca="1" si="169"/>
        <v>0</v>
      </c>
      <c r="E1804">
        <f ca="1">IF($B1804&lt;VLOOKUP(E$6&amp;" Equity",Param,4,0),"",IFERROR(VLOOKUP($B1804,OFFSET(Input!$A$1,0,MATCH(Index!E$6&amp;" Equity",Input!$1:$1,0)-1,10000,2),2,0),E1803))</f>
        <v>86.24</v>
      </c>
      <c r="F1804" s="33">
        <v>95.14</v>
      </c>
      <c r="H1804">
        <f ca="1">IFERROR(VLOOKUP($B1804,OFFSET(Input!$A$1,0,MATCH(Index!H$6,Input!$1:$1,0)-1,10000,2),2,0),0)</f>
        <v>0</v>
      </c>
      <c r="I1804">
        <f ca="1">IFERROR(VLOOKUP($B1804,OFFSET(Input!$A$1,0,MATCH(Index!I$6,Input!$1:$1,0)-1,10000,2),2,0),0)</f>
        <v>0</v>
      </c>
      <c r="K1804">
        <f t="shared" ca="1" si="170"/>
        <v>72.505902162537637</v>
      </c>
      <c r="L1804" s="30">
        <f t="shared" ca="1" si="171"/>
        <v>87.260463831090519</v>
      </c>
      <c r="N1804">
        <f t="shared" ca="1" si="172"/>
        <v>2.0893797502333686E-3</v>
      </c>
      <c r="O1804">
        <f t="shared" ca="1" si="173"/>
        <v>1.788438749274259E-3</v>
      </c>
      <c r="AE1804">
        <f ca="1">VLOOKUP($B1804,OFFSET(Input!$A$1,0,MATCH(Index!AE$6&amp;" Index",Input!$1:$1,0)-1,10000,2),2,0)</f>
        <v>22.63</v>
      </c>
    </row>
    <row r="1805" spans="2:31" x14ac:dyDescent="0.25">
      <c r="B1805" s="2">
        <v>40137</v>
      </c>
      <c r="C1805">
        <f t="shared" ca="1" si="168"/>
        <v>0</v>
      </c>
      <c r="D1805">
        <f t="shared" ca="1" si="169"/>
        <v>0</v>
      </c>
      <c r="E1805">
        <f ca="1">IF($B1805&lt;VLOOKUP(E$6&amp;" Equity",Param,4,0),"",IFERROR(VLOOKUP($B1805,OFFSET(Input!$A$1,0,MATCH(Index!E$6&amp;" Equity",Input!$1:$1,0)-1,10000,2),2,0),E1804))</f>
        <v>86.25</v>
      </c>
      <c r="F1805" s="33">
        <v>95.14</v>
      </c>
      <c r="H1805">
        <f ca="1">IFERROR(VLOOKUP($B1805,OFFSET(Input!$A$1,0,MATCH(Index!H$6,Input!$1:$1,0)-1,10000,2),2,0),0)</f>
        <v>0</v>
      </c>
      <c r="I1805">
        <f ca="1">IFERROR(VLOOKUP($B1805,OFFSET(Input!$A$1,0,MATCH(Index!I$6,Input!$1:$1,0)-1,10000,2),2,0),0)</f>
        <v>0</v>
      </c>
      <c r="K1805">
        <f t="shared" ca="1" si="170"/>
        <v>72.514309618725306</v>
      </c>
      <c r="L1805" s="30">
        <f t="shared" ca="1" si="171"/>
        <v>87.260463831090519</v>
      </c>
      <c r="N1805">
        <f t="shared" ca="1" si="172"/>
        <v>1.1594875078206752E-4</v>
      </c>
      <c r="O1805">
        <f t="shared" ca="1" si="173"/>
        <v>0</v>
      </c>
      <c r="AE1805">
        <f ca="1">VLOOKUP($B1805,OFFSET(Input!$A$1,0,MATCH(Index!AE$6&amp;" Index",Input!$1:$1,0)-1,10000,2),2,0)</f>
        <v>22.19</v>
      </c>
    </row>
    <row r="1806" spans="2:31" x14ac:dyDescent="0.25">
      <c r="B1806" s="2">
        <v>40140</v>
      </c>
      <c r="C1806">
        <f t="shared" ca="1" si="168"/>
        <v>0</v>
      </c>
      <c r="D1806">
        <f t="shared" ca="1" si="169"/>
        <v>0</v>
      </c>
      <c r="E1806">
        <f ca="1">IF($B1806&lt;VLOOKUP(E$6&amp;" Equity",Param,4,0),"",IFERROR(VLOOKUP($B1806,OFFSET(Input!$A$1,0,MATCH(Index!E$6&amp;" Equity",Input!$1:$1,0)-1,10000,2),2,0),E1805))</f>
        <v>86.13</v>
      </c>
      <c r="F1806" s="33">
        <v>95</v>
      </c>
      <c r="H1806">
        <f ca="1">IFERROR(VLOOKUP($B1806,OFFSET(Input!$A$1,0,MATCH(Index!H$6,Input!$1:$1,0)-1,10000,2),2,0),0)</f>
        <v>0</v>
      </c>
      <c r="I1806">
        <f ca="1">IFERROR(VLOOKUP($B1806,OFFSET(Input!$A$1,0,MATCH(Index!I$6,Input!$1:$1,0)-1,10000,2),2,0),0)</f>
        <v>0</v>
      </c>
      <c r="K1806">
        <f t="shared" ca="1" si="170"/>
        <v>72.413420144473164</v>
      </c>
      <c r="L1806" s="30">
        <f t="shared" ca="1" si="171"/>
        <v>87.132058691965511</v>
      </c>
      <c r="N1806">
        <f t="shared" ca="1" si="172"/>
        <v>-1.3922731103868571E-3</v>
      </c>
      <c r="O1806">
        <f t="shared" ca="1" si="173"/>
        <v>-1.4725994035946406E-3</v>
      </c>
      <c r="AE1806">
        <f ca="1">VLOOKUP($B1806,OFFSET(Input!$A$1,0,MATCH(Index!AE$6&amp;" Index",Input!$1:$1,0)-1,10000,2),2,0)</f>
        <v>21.16</v>
      </c>
    </row>
    <row r="1807" spans="2:31" x14ac:dyDescent="0.25">
      <c r="B1807" s="2">
        <v>40141</v>
      </c>
      <c r="C1807">
        <f t="shared" ca="1" si="168"/>
        <v>0</v>
      </c>
      <c r="D1807">
        <f t="shared" ca="1" si="169"/>
        <v>0</v>
      </c>
      <c r="E1807">
        <f ca="1">IF($B1807&lt;VLOOKUP(E$6&amp;" Equity",Param,4,0),"",IFERROR(VLOOKUP($B1807,OFFSET(Input!$A$1,0,MATCH(Index!E$6&amp;" Equity",Input!$1:$1,0)-1,10000,2),2,0),E1806))</f>
        <v>86.16</v>
      </c>
      <c r="F1807" s="33">
        <v>95.6</v>
      </c>
      <c r="H1807">
        <f ca="1">IFERROR(VLOOKUP($B1807,OFFSET(Input!$A$1,0,MATCH(Index!H$6,Input!$1:$1,0)-1,10000,2),2,0),0)</f>
        <v>0</v>
      </c>
      <c r="I1807">
        <f ca="1">IFERROR(VLOOKUP($B1807,OFFSET(Input!$A$1,0,MATCH(Index!I$6,Input!$1:$1,0)-1,10000,2),2,0),0)</f>
        <v>0</v>
      </c>
      <c r="K1807">
        <f t="shared" ca="1" si="170"/>
        <v>72.4386425130362</v>
      </c>
      <c r="L1807" s="30">
        <f t="shared" ca="1" si="171"/>
        <v>87.682366431072651</v>
      </c>
      <c r="N1807">
        <f t="shared" ca="1" si="172"/>
        <v>3.4825004705091073E-4</v>
      </c>
      <c r="O1807">
        <f t="shared" ca="1" si="173"/>
        <v>6.2959284568146106E-3</v>
      </c>
      <c r="AE1807">
        <f ca="1">VLOOKUP($B1807,OFFSET(Input!$A$1,0,MATCH(Index!AE$6&amp;" Index",Input!$1:$1,0)-1,10000,2),2,0)</f>
        <v>20.47</v>
      </c>
    </row>
    <row r="1808" spans="2:31" x14ac:dyDescent="0.25">
      <c r="B1808" s="2">
        <v>40142</v>
      </c>
      <c r="C1808">
        <f t="shared" ca="1" si="168"/>
        <v>0</v>
      </c>
      <c r="D1808">
        <f t="shared" ca="1" si="169"/>
        <v>0</v>
      </c>
      <c r="E1808">
        <f ca="1">IF($B1808&lt;VLOOKUP(E$6&amp;" Equity",Param,4,0),"",IFERROR(VLOOKUP($B1808,OFFSET(Input!$A$1,0,MATCH(Index!E$6&amp;" Equity",Input!$1:$1,0)-1,10000,2),2,0),E1807))</f>
        <v>86.22</v>
      </c>
      <c r="F1808" s="33">
        <v>96.04</v>
      </c>
      <c r="H1808">
        <f ca="1">IFERROR(VLOOKUP($B1808,OFFSET(Input!$A$1,0,MATCH(Index!H$6,Input!$1:$1,0)-1,10000,2),2,0),0)</f>
        <v>0</v>
      </c>
      <c r="I1808">
        <f ca="1">IFERROR(VLOOKUP($B1808,OFFSET(Input!$A$1,0,MATCH(Index!I$6,Input!$1:$1,0)-1,10000,2),2,0),0)</f>
        <v>0</v>
      </c>
      <c r="K1808">
        <f t="shared" ca="1" si="170"/>
        <v>72.489087250162271</v>
      </c>
      <c r="L1808" s="30">
        <f t="shared" ca="1" si="171"/>
        <v>88.085925439751236</v>
      </c>
      <c r="N1808">
        <f t="shared" ca="1" si="172"/>
        <v>6.9613647085542407E-4</v>
      </c>
      <c r="O1808">
        <f t="shared" ca="1" si="173"/>
        <v>4.5919512956969976E-3</v>
      </c>
      <c r="AE1808">
        <f ca="1">VLOOKUP($B1808,OFFSET(Input!$A$1,0,MATCH(Index!AE$6&amp;" Index",Input!$1:$1,0)-1,10000,2),2,0)</f>
        <v>20.48</v>
      </c>
    </row>
    <row r="1809" spans="2:31" x14ac:dyDescent="0.25">
      <c r="B1809" s="2">
        <v>40144</v>
      </c>
      <c r="C1809">
        <f t="shared" ca="1" si="168"/>
        <v>0</v>
      </c>
      <c r="D1809">
        <f t="shared" ca="1" si="169"/>
        <v>0</v>
      </c>
      <c r="E1809">
        <f ca="1">IF($B1809&lt;VLOOKUP(E$6&amp;" Equity",Param,4,0),"",IFERROR(VLOOKUP($B1809,OFFSET(Input!$A$1,0,MATCH(Index!E$6&amp;" Equity",Input!$1:$1,0)-1,10000,2),2,0),E1808))</f>
        <v>85.62</v>
      </c>
      <c r="F1809" s="33">
        <v>96.4</v>
      </c>
      <c r="H1809">
        <f ca="1">IFERROR(VLOOKUP($B1809,OFFSET(Input!$A$1,0,MATCH(Index!H$6,Input!$1:$1,0)-1,10000,2),2,0),0)</f>
        <v>0</v>
      </c>
      <c r="I1809">
        <f ca="1">IFERROR(VLOOKUP($B1809,OFFSET(Input!$A$1,0,MATCH(Index!I$6,Input!$1:$1,0)-1,10000,2),2,0),0)</f>
        <v>0</v>
      </c>
      <c r="K1809">
        <f t="shared" ca="1" si="170"/>
        <v>71.984639878901575</v>
      </c>
      <c r="L1809" s="30">
        <f t="shared" ca="1" si="171"/>
        <v>88.416110083215514</v>
      </c>
      <c r="N1809">
        <f t="shared" ca="1" si="172"/>
        <v>-6.9832686021885281E-3</v>
      </c>
      <c r="O1809">
        <f t="shared" ca="1" si="173"/>
        <v>3.7414302634473638E-3</v>
      </c>
      <c r="AE1809">
        <f ca="1">VLOOKUP($B1809,OFFSET(Input!$A$1,0,MATCH(Index!AE$6&amp;" Index",Input!$1:$1,0)-1,10000,2),2,0)</f>
        <v>24.74</v>
      </c>
    </row>
    <row r="1810" spans="2:31" x14ac:dyDescent="0.25">
      <c r="B1810" s="2">
        <v>40147</v>
      </c>
      <c r="C1810">
        <f t="shared" ca="1" si="168"/>
        <v>0</v>
      </c>
      <c r="D1810">
        <f t="shared" ca="1" si="169"/>
        <v>0</v>
      </c>
      <c r="E1810">
        <f ca="1">IF($B1810&lt;VLOOKUP(E$6&amp;" Equity",Param,4,0),"",IFERROR(VLOOKUP($B1810,OFFSET(Input!$A$1,0,MATCH(Index!E$6&amp;" Equity",Input!$1:$1,0)-1,10000,2),2,0),E1809))</f>
        <v>85.9</v>
      </c>
      <c r="F1810" s="33">
        <v>96.63</v>
      </c>
      <c r="H1810">
        <f ca="1">IFERROR(VLOOKUP($B1810,OFFSET(Input!$A$1,0,MATCH(Index!H$6,Input!$1:$1,0)-1,10000,2),2,0),0)</f>
        <v>0</v>
      </c>
      <c r="I1810">
        <f ca="1">IFERROR(VLOOKUP($B1810,OFFSET(Input!$A$1,0,MATCH(Index!I$6,Input!$1:$1,0)-1,10000,2),2,0),0)</f>
        <v>0</v>
      </c>
      <c r="K1810">
        <f t="shared" ca="1" si="170"/>
        <v>72.220048652156578</v>
      </c>
      <c r="L1810" s="30">
        <f t="shared" ca="1" si="171"/>
        <v>88.627061383206595</v>
      </c>
      <c r="N1810">
        <f t="shared" ca="1" si="172"/>
        <v>3.2649282734097083E-3</v>
      </c>
      <c r="O1810">
        <f t="shared" ca="1" si="173"/>
        <v>2.3830503947172106E-3</v>
      </c>
      <c r="AE1810">
        <f ca="1">VLOOKUP($B1810,OFFSET(Input!$A$1,0,MATCH(Index!AE$6&amp;" Index",Input!$1:$1,0)-1,10000,2),2,0)</f>
        <v>24.51</v>
      </c>
    </row>
    <row r="1811" spans="2:31" x14ac:dyDescent="0.25">
      <c r="B1811" s="2">
        <v>40148</v>
      </c>
      <c r="C1811">
        <f t="shared" ca="1" si="168"/>
        <v>1</v>
      </c>
      <c r="D1811">
        <f t="shared" ca="1" si="169"/>
        <v>0</v>
      </c>
      <c r="E1811">
        <f ca="1">IF($B1811&lt;VLOOKUP(E$6&amp;" Equity",Param,4,0),"",IFERROR(VLOOKUP($B1811,OFFSET(Input!$A$1,0,MATCH(Index!E$6&amp;" Equity",Input!$1:$1,0)-1,10000,2),2,0),E1810))</f>
        <v>85.7</v>
      </c>
      <c r="F1811" s="33">
        <v>95.25</v>
      </c>
      <c r="H1811">
        <f ca="1">IFERROR(VLOOKUP($B1811,OFFSET(Input!$A$1,0,MATCH(Index!H$6,Input!$1:$1,0)-1,10000,2),2,0),0)</f>
        <v>0.62200200000000005</v>
      </c>
      <c r="I1811">
        <f ca="1">IFERROR(VLOOKUP($B1811,OFFSET(Input!$A$1,0,MATCH(Index!I$6,Input!$1:$1,0)-1,10000,2),2,0),0)</f>
        <v>0.30658800000000003</v>
      </c>
      <c r="K1811">
        <f t="shared" ca="1" si="170"/>
        <v>72.574844984767822</v>
      </c>
      <c r="L1811" s="30">
        <f t="shared" ca="1" si="171"/>
        <v>87.642549831789125</v>
      </c>
      <c r="N1811">
        <f t="shared" ca="1" si="172"/>
        <v>4.9006844618055198E-3</v>
      </c>
      <c r="O1811">
        <f t="shared" ca="1" si="173"/>
        <v>-1.1170635507090068E-2</v>
      </c>
      <c r="AE1811">
        <f ca="1">VLOOKUP($B1811,OFFSET(Input!$A$1,0,MATCH(Index!AE$6&amp;" Index",Input!$1:$1,0)-1,10000,2),2,0)</f>
        <v>21.92</v>
      </c>
    </row>
    <row r="1812" spans="2:31" x14ac:dyDescent="0.25">
      <c r="B1812" s="2">
        <v>40149</v>
      </c>
      <c r="C1812">
        <f t="shared" ca="1" si="168"/>
        <v>0</v>
      </c>
      <c r="D1812">
        <f t="shared" ca="1" si="169"/>
        <v>1</v>
      </c>
      <c r="E1812">
        <f ca="1">IF($B1812&lt;VLOOKUP(E$6&amp;" Equity",Param,4,0),"",IFERROR(VLOOKUP($B1812,OFFSET(Input!$A$1,0,MATCH(Index!E$6&amp;" Equity",Input!$1:$1,0)-1,10000,2),2,0),E1811))</f>
        <v>85.79</v>
      </c>
      <c r="F1812" s="33">
        <v>95.33</v>
      </c>
      <c r="H1812">
        <f ca="1">IFERROR(VLOOKUP($B1812,OFFSET(Input!$A$1,0,MATCH(Index!H$6,Input!$1:$1,0)-1,10000,2),2,0),0)</f>
        <v>0</v>
      </c>
      <c r="I1812">
        <f ca="1">IFERROR(VLOOKUP($B1812,OFFSET(Input!$A$1,0,MATCH(Index!I$6,Input!$1:$1,0)-1,10000,2),2,0),0)</f>
        <v>0</v>
      </c>
      <c r="K1812">
        <f t="shared" ca="1" si="170"/>
        <v>72.651061274716824</v>
      </c>
      <c r="L1812" s="30">
        <f t="shared" ca="1" si="171"/>
        <v>87.716160372330265</v>
      </c>
      <c r="N1812">
        <f t="shared" ca="1" si="172"/>
        <v>1.0496239811398262E-3</v>
      </c>
      <c r="O1812">
        <f t="shared" ca="1" si="173"/>
        <v>8.3954249867649981E-4</v>
      </c>
      <c r="AE1812">
        <f ca="1">VLOOKUP($B1812,OFFSET(Input!$A$1,0,MATCH(Index!AE$6&amp;" Index",Input!$1:$1,0)-1,10000,2),2,0)</f>
        <v>21.12</v>
      </c>
    </row>
    <row r="1813" spans="2:31" x14ac:dyDescent="0.25">
      <c r="B1813" s="2">
        <v>40150</v>
      </c>
      <c r="C1813">
        <f t="shared" ca="1" si="168"/>
        <v>0</v>
      </c>
      <c r="D1813">
        <f t="shared" ca="1" si="169"/>
        <v>2</v>
      </c>
      <c r="E1813">
        <f ca="1">IF($B1813&lt;VLOOKUP(E$6&amp;" Equity",Param,4,0),"",IFERROR(VLOOKUP($B1813,OFFSET(Input!$A$1,0,MATCH(Index!E$6&amp;" Equity",Input!$1:$1,0)-1,10000,2),2,0),E1812))</f>
        <v>85.9</v>
      </c>
      <c r="F1813" s="33">
        <v>94.33</v>
      </c>
      <c r="H1813">
        <f ca="1">IFERROR(VLOOKUP($B1813,OFFSET(Input!$A$1,0,MATCH(Index!H$6,Input!$1:$1,0)-1,10000,2),2,0),0)</f>
        <v>0</v>
      </c>
      <c r="I1813">
        <f ca="1">IFERROR(VLOOKUP($B1813,OFFSET(Input!$A$1,0,MATCH(Index!I$6,Input!$1:$1,0)-1,10000,2),2,0),0)</f>
        <v>0</v>
      </c>
      <c r="K1813">
        <f t="shared" ca="1" si="170"/>
        <v>72.744214517987814</v>
      </c>
      <c r="L1813" s="30">
        <f t="shared" ca="1" si="171"/>
        <v>86.796028615566073</v>
      </c>
      <c r="N1813">
        <f t="shared" ca="1" si="172"/>
        <v>1.2813794053357856E-3</v>
      </c>
      <c r="O1813">
        <f t="shared" ca="1" si="173"/>
        <v>-1.0545283843724967E-2</v>
      </c>
      <c r="AE1813">
        <f ca="1">VLOOKUP($B1813,OFFSET(Input!$A$1,0,MATCH(Index!AE$6&amp;" Index",Input!$1:$1,0)-1,10000,2),2,0)</f>
        <v>22.46</v>
      </c>
    </row>
    <row r="1814" spans="2:31" x14ac:dyDescent="0.25">
      <c r="B1814" s="2">
        <v>40151</v>
      </c>
      <c r="C1814">
        <f t="shared" ca="1" si="168"/>
        <v>0</v>
      </c>
      <c r="D1814">
        <f t="shared" ca="1" si="169"/>
        <v>3</v>
      </c>
      <c r="E1814">
        <f ca="1">IF($B1814&lt;VLOOKUP(E$6&amp;" Equity",Param,4,0),"",IFERROR(VLOOKUP($B1814,OFFSET(Input!$A$1,0,MATCH(Index!E$6&amp;" Equity",Input!$1:$1,0)-1,10000,2),2,0),E1813))</f>
        <v>86.25</v>
      </c>
      <c r="F1814" s="33">
        <v>93.35</v>
      </c>
      <c r="H1814">
        <f ca="1">IFERROR(VLOOKUP($B1814,OFFSET(Input!$A$1,0,MATCH(Index!H$6,Input!$1:$1,0)-1,10000,2),2,0),0)</f>
        <v>0</v>
      </c>
      <c r="I1814">
        <f ca="1">IFERROR(VLOOKUP($B1814,OFFSET(Input!$A$1,0,MATCH(Index!I$6,Input!$1:$1,0)-1,10000,2),2,0),0)</f>
        <v>0</v>
      </c>
      <c r="K1814">
        <f t="shared" ca="1" si="170"/>
        <v>73.0406112011228</v>
      </c>
      <c r="L1814" s="30">
        <f t="shared" ca="1" si="171"/>
        <v>85.894299493937169</v>
      </c>
      <c r="N1814">
        <f t="shared" ca="1" si="172"/>
        <v>4.0662269212593536E-3</v>
      </c>
      <c r="O1814">
        <f t="shared" ca="1" si="173"/>
        <v>-1.0443402674030197E-2</v>
      </c>
      <c r="AE1814">
        <f ca="1">VLOOKUP($B1814,OFFSET(Input!$A$1,0,MATCH(Index!AE$6&amp;" Index",Input!$1:$1,0)-1,10000,2),2,0)</f>
        <v>21.25</v>
      </c>
    </row>
    <row r="1815" spans="2:31" x14ac:dyDescent="0.25">
      <c r="B1815" s="2">
        <v>40154</v>
      </c>
      <c r="C1815">
        <f t="shared" ca="1" si="168"/>
        <v>0</v>
      </c>
      <c r="D1815">
        <f t="shared" ca="1" si="169"/>
        <v>4</v>
      </c>
      <c r="E1815">
        <f ca="1">IF($B1815&lt;VLOOKUP(E$6&amp;" Equity",Param,4,0),"",IFERROR(VLOOKUP($B1815,OFFSET(Input!$A$1,0,MATCH(Index!E$6&amp;" Equity",Input!$1:$1,0)-1,10000,2),2,0),E1814))</f>
        <v>86.36</v>
      </c>
      <c r="F1815" s="33">
        <v>93.46</v>
      </c>
      <c r="H1815">
        <f ca="1">IFERROR(VLOOKUP($B1815,OFFSET(Input!$A$1,0,MATCH(Index!H$6,Input!$1:$1,0)-1,10000,2),2,0),0)</f>
        <v>0</v>
      </c>
      <c r="I1815">
        <f ca="1">IFERROR(VLOOKUP($B1815,OFFSET(Input!$A$1,0,MATCH(Index!I$6,Input!$1:$1,0)-1,10000,2),2,0),0)</f>
        <v>0</v>
      </c>
      <c r="K1815">
        <f t="shared" ca="1" si="170"/>
        <v>73.133764444393805</v>
      </c>
      <c r="L1815" s="30">
        <f t="shared" ca="1" si="171"/>
        <v>85.995513987181241</v>
      </c>
      <c r="N1815">
        <f t="shared" ca="1" si="172"/>
        <v>1.2745497351375091E-3</v>
      </c>
      <c r="O1815">
        <f t="shared" ca="1" si="173"/>
        <v>1.1776672845485625E-3</v>
      </c>
      <c r="AE1815">
        <f ca="1">VLOOKUP($B1815,OFFSET(Input!$A$1,0,MATCH(Index!AE$6&amp;" Index",Input!$1:$1,0)-1,10000,2),2,0)</f>
        <v>22.1</v>
      </c>
    </row>
    <row r="1816" spans="2:31" x14ac:dyDescent="0.25">
      <c r="B1816" s="2">
        <v>40155</v>
      </c>
      <c r="C1816">
        <f t="shared" ca="1" si="168"/>
        <v>0</v>
      </c>
      <c r="D1816">
        <f t="shared" ca="1" si="169"/>
        <v>5</v>
      </c>
      <c r="E1816">
        <f ca="1">IF($B1816&lt;VLOOKUP(E$6&amp;" Equity",Param,4,0),"",IFERROR(VLOOKUP($B1816,OFFSET(Input!$A$1,0,MATCH(Index!E$6&amp;" Equity",Input!$1:$1,0)-1,10000,2),2,0),E1815))</f>
        <v>86.46</v>
      </c>
      <c r="F1816" s="33">
        <v>93.6</v>
      </c>
      <c r="H1816">
        <f ca="1">IFERROR(VLOOKUP($B1816,OFFSET(Input!$A$1,0,MATCH(Index!H$6,Input!$1:$1,0)-1,10000,2),2,0),0)</f>
        <v>0</v>
      </c>
      <c r="I1816">
        <f ca="1">IFERROR(VLOOKUP($B1816,OFFSET(Input!$A$1,0,MATCH(Index!I$6,Input!$1:$1,0)-1,10000,2),2,0),0)</f>
        <v>0</v>
      </c>
      <c r="K1816">
        <f t="shared" ca="1" si="170"/>
        <v>73.218449211003787</v>
      </c>
      <c r="L1816" s="30">
        <f t="shared" ca="1" si="171"/>
        <v>86.124332433128231</v>
      </c>
      <c r="N1816">
        <f t="shared" ca="1" si="172"/>
        <v>1.1572735928789713E-3</v>
      </c>
      <c r="O1816">
        <f t="shared" ca="1" si="173"/>
        <v>1.496846211266281E-3</v>
      </c>
      <c r="AE1816">
        <f ca="1">VLOOKUP($B1816,OFFSET(Input!$A$1,0,MATCH(Index!AE$6&amp;" Index",Input!$1:$1,0)-1,10000,2),2,0)</f>
        <v>23.69</v>
      </c>
    </row>
    <row r="1817" spans="2:31" x14ac:dyDescent="0.25">
      <c r="B1817" s="2">
        <v>40156</v>
      </c>
      <c r="C1817">
        <f t="shared" ca="1" si="168"/>
        <v>0</v>
      </c>
      <c r="D1817">
        <f t="shared" ca="1" si="169"/>
        <v>0</v>
      </c>
      <c r="E1817">
        <f ca="1">IF($B1817&lt;VLOOKUP(E$6&amp;" Equity",Param,4,0),"",IFERROR(VLOOKUP($B1817,OFFSET(Input!$A$1,0,MATCH(Index!E$6&amp;" Equity",Input!$1:$1,0)-1,10000,2),2,0),E1816))</f>
        <v>86.46</v>
      </c>
      <c r="F1817" s="33">
        <v>93.17</v>
      </c>
      <c r="H1817">
        <f ca="1">IFERROR(VLOOKUP($B1817,OFFSET(Input!$A$1,0,MATCH(Index!H$6,Input!$1:$1,0)-1,10000,2),2,0),0)</f>
        <v>0</v>
      </c>
      <c r="I1817">
        <f ca="1">IFERROR(VLOOKUP($B1817,OFFSET(Input!$A$1,0,MATCH(Index!I$6,Input!$1:$1,0)-1,10000,2),2,0),0)</f>
        <v>0</v>
      </c>
      <c r="K1817">
        <f t="shared" ca="1" si="170"/>
        <v>73.218449211003787</v>
      </c>
      <c r="L1817" s="30">
        <f t="shared" ca="1" si="171"/>
        <v>85.728675777719644</v>
      </c>
      <c r="N1817">
        <f t="shared" ca="1" si="172"/>
        <v>0</v>
      </c>
      <c r="O1817">
        <f t="shared" ca="1" si="173"/>
        <v>-4.6046020212126655E-3</v>
      </c>
      <c r="AE1817">
        <f ca="1">VLOOKUP($B1817,OFFSET(Input!$A$1,0,MATCH(Index!AE$6&amp;" Index",Input!$1:$1,0)-1,10000,2),2,0)</f>
        <v>22.66</v>
      </c>
    </row>
    <row r="1818" spans="2:31" x14ac:dyDescent="0.25">
      <c r="B1818" s="2">
        <v>40157</v>
      </c>
      <c r="C1818">
        <f t="shared" ca="1" si="168"/>
        <v>0</v>
      </c>
      <c r="D1818">
        <f t="shared" ca="1" si="169"/>
        <v>0</v>
      </c>
      <c r="E1818">
        <f ca="1">IF($B1818&lt;VLOOKUP(E$6&amp;" Equity",Param,4,0),"",IFERROR(VLOOKUP($B1818,OFFSET(Input!$A$1,0,MATCH(Index!E$6&amp;" Equity",Input!$1:$1,0)-1,10000,2),2,0),E1817))</f>
        <v>86.89</v>
      </c>
      <c r="F1818" s="33">
        <v>92.1</v>
      </c>
      <c r="H1818">
        <f ca="1">IFERROR(VLOOKUP($B1818,OFFSET(Input!$A$1,0,MATCH(Index!H$6,Input!$1:$1,0)-1,10000,2),2,0),0)</f>
        <v>0</v>
      </c>
      <c r="I1818">
        <f ca="1">IFERROR(VLOOKUP($B1818,OFFSET(Input!$A$1,0,MATCH(Index!I$6,Input!$1:$1,0)-1,10000,2),2,0),0)</f>
        <v>0</v>
      </c>
      <c r="K1818">
        <f t="shared" ca="1" si="170"/>
        <v>73.582593707426781</v>
      </c>
      <c r="L1818" s="30">
        <f t="shared" ca="1" si="171"/>
        <v>84.744134797981943</v>
      </c>
      <c r="N1818">
        <f t="shared" ca="1" si="172"/>
        <v>4.9610716116290175E-3</v>
      </c>
      <c r="O1818">
        <f t="shared" ca="1" si="173"/>
        <v>-1.1550838201072652E-2</v>
      </c>
      <c r="AE1818">
        <f ca="1">VLOOKUP($B1818,OFFSET(Input!$A$1,0,MATCH(Index!AE$6&amp;" Index",Input!$1:$1,0)-1,10000,2),2,0)</f>
        <v>22.32</v>
      </c>
    </row>
    <row r="1819" spans="2:31" x14ac:dyDescent="0.25">
      <c r="B1819" s="2">
        <v>40158</v>
      </c>
      <c r="C1819">
        <f t="shared" ca="1" si="168"/>
        <v>0</v>
      </c>
      <c r="D1819">
        <f t="shared" ca="1" si="169"/>
        <v>0</v>
      </c>
      <c r="E1819">
        <f ca="1">IF($B1819&lt;VLOOKUP(E$6&amp;" Equity",Param,4,0),"",IFERROR(VLOOKUP($B1819,OFFSET(Input!$A$1,0,MATCH(Index!E$6&amp;" Equity",Input!$1:$1,0)-1,10000,2),2,0),E1818))</f>
        <v>86.94</v>
      </c>
      <c r="F1819" s="33">
        <v>92.09</v>
      </c>
      <c r="H1819">
        <f ca="1">IFERROR(VLOOKUP($B1819,OFFSET(Input!$A$1,0,MATCH(Index!H$6,Input!$1:$1,0)-1,10000,2),2,0),0)</f>
        <v>0</v>
      </c>
      <c r="I1819">
        <f ca="1">IFERROR(VLOOKUP($B1819,OFFSET(Input!$A$1,0,MATCH(Index!I$6,Input!$1:$1,0)-1,10000,2),2,0),0)</f>
        <v>0</v>
      </c>
      <c r="K1819">
        <f t="shared" ca="1" si="170"/>
        <v>73.624936090731779</v>
      </c>
      <c r="L1819" s="30">
        <f t="shared" ca="1" si="171"/>
        <v>84.734933480414313</v>
      </c>
      <c r="N1819">
        <f t="shared" ca="1" si="172"/>
        <v>5.7527470953131637E-4</v>
      </c>
      <c r="O1819">
        <f t="shared" ca="1" si="173"/>
        <v>-1.0858352798532995E-4</v>
      </c>
      <c r="AE1819">
        <f ca="1">VLOOKUP($B1819,OFFSET(Input!$A$1,0,MATCH(Index!AE$6&amp;" Index",Input!$1:$1,0)-1,10000,2),2,0)</f>
        <v>21.59</v>
      </c>
    </row>
    <row r="1820" spans="2:31" x14ac:dyDescent="0.25">
      <c r="B1820" s="2">
        <v>40161</v>
      </c>
      <c r="C1820">
        <f t="shared" ca="1" si="168"/>
        <v>0</v>
      </c>
      <c r="D1820">
        <f t="shared" ca="1" si="169"/>
        <v>0</v>
      </c>
      <c r="E1820">
        <f ca="1">IF($B1820&lt;VLOOKUP(E$6&amp;" Equity",Param,4,0),"",IFERROR(VLOOKUP($B1820,OFFSET(Input!$A$1,0,MATCH(Index!E$6&amp;" Equity",Input!$1:$1,0)-1,10000,2),2,0),E1819))</f>
        <v>87.64</v>
      </c>
      <c r="F1820" s="33">
        <v>92.2</v>
      </c>
      <c r="H1820">
        <f ca="1">IFERROR(VLOOKUP($B1820,OFFSET(Input!$A$1,0,MATCH(Index!H$6,Input!$1:$1,0)-1,10000,2),2,0),0)</f>
        <v>0</v>
      </c>
      <c r="I1820">
        <f ca="1">IFERROR(VLOOKUP($B1820,OFFSET(Input!$A$1,0,MATCH(Index!I$6,Input!$1:$1,0)-1,10000,2),2,0),0)</f>
        <v>0</v>
      </c>
      <c r="K1820">
        <f t="shared" ca="1" si="170"/>
        <v>74.217729457001766</v>
      </c>
      <c r="L1820" s="30">
        <f t="shared" ca="1" si="171"/>
        <v>84.83614797365837</v>
      </c>
      <c r="N1820">
        <f t="shared" ca="1" si="172"/>
        <v>8.0192891666197967E-3</v>
      </c>
      <c r="O1820">
        <f t="shared" ca="1" si="173"/>
        <v>1.1937708292724001E-3</v>
      </c>
      <c r="AE1820">
        <f ca="1">VLOOKUP($B1820,OFFSET(Input!$A$1,0,MATCH(Index!AE$6&amp;" Index",Input!$1:$1,0)-1,10000,2),2,0)</f>
        <v>21.15</v>
      </c>
    </row>
    <row r="1821" spans="2:31" x14ac:dyDescent="0.25">
      <c r="B1821" s="2">
        <v>40162</v>
      </c>
      <c r="C1821">
        <f t="shared" ca="1" si="168"/>
        <v>0</v>
      </c>
      <c r="D1821">
        <f t="shared" ca="1" si="169"/>
        <v>0</v>
      </c>
      <c r="E1821">
        <f ca="1">IF($B1821&lt;VLOOKUP(E$6&amp;" Equity",Param,4,0),"",IFERROR(VLOOKUP($B1821,OFFSET(Input!$A$1,0,MATCH(Index!E$6&amp;" Equity",Input!$1:$1,0)-1,10000,2),2,0),E1820))</f>
        <v>87.55</v>
      </c>
      <c r="F1821" s="33">
        <v>91.79</v>
      </c>
      <c r="H1821">
        <f ca="1">IFERROR(VLOOKUP($B1821,OFFSET(Input!$A$1,0,MATCH(Index!H$6,Input!$1:$1,0)-1,10000,2),2,0),0)</f>
        <v>0</v>
      </c>
      <c r="I1821">
        <f ca="1">IFERROR(VLOOKUP($B1821,OFFSET(Input!$A$1,0,MATCH(Index!I$6,Input!$1:$1,0)-1,10000,2),2,0),0)</f>
        <v>0</v>
      </c>
      <c r="K1821">
        <f t="shared" ca="1" si="170"/>
        <v>74.141513167052764</v>
      </c>
      <c r="L1821" s="30">
        <f t="shared" ca="1" si="171"/>
        <v>84.458893953385058</v>
      </c>
      <c r="N1821">
        <f t="shared" ca="1" si="172"/>
        <v>-1.0274559954050197E-3</v>
      </c>
      <c r="O1821">
        <f t="shared" ca="1" si="173"/>
        <v>-4.4567713315485022E-3</v>
      </c>
      <c r="AE1821">
        <f ca="1">VLOOKUP($B1821,OFFSET(Input!$A$1,0,MATCH(Index!AE$6&amp;" Index",Input!$1:$1,0)-1,10000,2),2,0)</f>
        <v>21.49</v>
      </c>
    </row>
    <row r="1822" spans="2:31" x14ac:dyDescent="0.25">
      <c r="B1822" s="2">
        <v>40163</v>
      </c>
      <c r="C1822">
        <f t="shared" ca="1" si="168"/>
        <v>0</v>
      </c>
      <c r="D1822">
        <f t="shared" ca="1" si="169"/>
        <v>0</v>
      </c>
      <c r="E1822">
        <f ca="1">IF($B1822&lt;VLOOKUP(E$6&amp;" Equity",Param,4,0),"",IFERROR(VLOOKUP($B1822,OFFSET(Input!$A$1,0,MATCH(Index!E$6&amp;" Equity",Input!$1:$1,0)-1,10000,2),2,0),E1821))</f>
        <v>87.75</v>
      </c>
      <c r="F1822" s="33">
        <v>91.68</v>
      </c>
      <c r="H1822">
        <f ca="1">IFERROR(VLOOKUP($B1822,OFFSET(Input!$A$1,0,MATCH(Index!H$6,Input!$1:$1,0)-1,10000,2),2,0),0)</f>
        <v>0</v>
      </c>
      <c r="I1822">
        <f ca="1">IFERROR(VLOOKUP($B1822,OFFSET(Input!$A$1,0,MATCH(Index!I$6,Input!$1:$1,0)-1,10000,2),2,0),0)</f>
        <v>0</v>
      </c>
      <c r="K1822">
        <f t="shared" ca="1" si="170"/>
        <v>74.310882700272757</v>
      </c>
      <c r="L1822" s="30">
        <f t="shared" ca="1" si="171"/>
        <v>84.357679460141</v>
      </c>
      <c r="N1822">
        <f t="shared" ca="1" si="172"/>
        <v>2.2818036141142675E-3</v>
      </c>
      <c r="O1822">
        <f t="shared" ca="1" si="173"/>
        <v>-1.1991062645701003E-3</v>
      </c>
      <c r="AE1822">
        <f ca="1">VLOOKUP($B1822,OFFSET(Input!$A$1,0,MATCH(Index!AE$6&amp;" Index",Input!$1:$1,0)-1,10000,2),2,0)</f>
        <v>20.54</v>
      </c>
    </row>
    <row r="1823" spans="2:31" x14ac:dyDescent="0.25">
      <c r="B1823" s="2">
        <v>40164</v>
      </c>
      <c r="C1823">
        <f t="shared" ca="1" si="168"/>
        <v>0</v>
      </c>
      <c r="D1823">
        <f t="shared" ca="1" si="169"/>
        <v>0</v>
      </c>
      <c r="E1823">
        <f ca="1">IF($B1823&lt;VLOOKUP(E$6&amp;" Equity",Param,4,0),"",IFERROR(VLOOKUP($B1823,OFFSET(Input!$A$1,0,MATCH(Index!E$6&amp;" Equity",Input!$1:$1,0)-1,10000,2),2,0),E1822))</f>
        <v>87.7</v>
      </c>
      <c r="F1823" s="33">
        <v>93.19</v>
      </c>
      <c r="H1823">
        <f ca="1">IFERROR(VLOOKUP($B1823,OFFSET(Input!$A$1,0,MATCH(Index!H$6,Input!$1:$1,0)-1,10000,2),2,0),0)</f>
        <v>0</v>
      </c>
      <c r="I1823">
        <f ca="1">IFERROR(VLOOKUP($B1823,OFFSET(Input!$A$1,0,MATCH(Index!I$6,Input!$1:$1,0)-1,10000,2),2,0),0)</f>
        <v>0</v>
      </c>
      <c r="K1823">
        <f t="shared" ca="1" si="170"/>
        <v>74.268540316967758</v>
      </c>
      <c r="L1823" s="30">
        <f t="shared" ca="1" si="171"/>
        <v>85.747078412854918</v>
      </c>
      <c r="N1823">
        <f t="shared" ca="1" si="172"/>
        <v>-5.6996296783787021E-4</v>
      </c>
      <c r="O1823">
        <f t="shared" ca="1" si="173"/>
        <v>1.6336166831134546E-2</v>
      </c>
      <c r="AE1823">
        <f ca="1">VLOOKUP($B1823,OFFSET(Input!$A$1,0,MATCH(Index!AE$6&amp;" Index",Input!$1:$1,0)-1,10000,2),2,0)</f>
        <v>22.51</v>
      </c>
    </row>
    <row r="1824" spans="2:31" x14ac:dyDescent="0.25">
      <c r="B1824" s="2">
        <v>40165</v>
      </c>
      <c r="C1824">
        <f t="shared" ca="1" si="168"/>
        <v>0</v>
      </c>
      <c r="D1824">
        <f t="shared" ca="1" si="169"/>
        <v>0</v>
      </c>
      <c r="E1824">
        <f ca="1">IF($B1824&lt;VLOOKUP(E$6&amp;" Equity",Param,4,0),"",IFERROR(VLOOKUP($B1824,OFFSET(Input!$A$1,0,MATCH(Index!E$6&amp;" Equity",Input!$1:$1,0)-1,10000,2),2,0),E1823))</f>
        <v>87.65</v>
      </c>
      <c r="F1824" s="33">
        <v>92.79</v>
      </c>
      <c r="H1824">
        <f ca="1">IFERROR(VLOOKUP($B1824,OFFSET(Input!$A$1,0,MATCH(Index!H$6,Input!$1:$1,0)-1,10000,2),2,0),0)</f>
        <v>0</v>
      </c>
      <c r="I1824">
        <f ca="1">IFERROR(VLOOKUP($B1824,OFFSET(Input!$A$1,0,MATCH(Index!I$6,Input!$1:$1,0)-1,10000,2),2,0),0)</f>
        <v>0</v>
      </c>
      <c r="K1824">
        <f t="shared" ca="1" si="170"/>
        <v>74.22619793366276</v>
      </c>
      <c r="L1824" s="30">
        <f t="shared" ca="1" si="171"/>
        <v>85.37902571014925</v>
      </c>
      <c r="N1824">
        <f t="shared" ca="1" si="172"/>
        <v>-5.7028801089382844E-4</v>
      </c>
      <c r="O1824">
        <f t="shared" ca="1" si="173"/>
        <v>-4.3015444324760385E-3</v>
      </c>
      <c r="AE1824">
        <f ca="1">VLOOKUP($B1824,OFFSET(Input!$A$1,0,MATCH(Index!AE$6&amp;" Index",Input!$1:$1,0)-1,10000,2),2,0)</f>
        <v>21.68</v>
      </c>
    </row>
    <row r="1825" spans="2:31" x14ac:dyDescent="0.25">
      <c r="B1825" s="2">
        <v>40168</v>
      </c>
      <c r="C1825">
        <f t="shared" ca="1" si="168"/>
        <v>0</v>
      </c>
      <c r="D1825">
        <f t="shared" ca="1" si="169"/>
        <v>0</v>
      </c>
      <c r="E1825">
        <f ca="1">IF($B1825&lt;VLOOKUP(E$6&amp;" Equity",Param,4,0),"",IFERROR(VLOOKUP($B1825,OFFSET(Input!$A$1,0,MATCH(Index!E$6&amp;" Equity",Input!$1:$1,0)-1,10000,2),2,0),E1824))</f>
        <v>87.91</v>
      </c>
      <c r="F1825" s="33">
        <v>91.14</v>
      </c>
      <c r="H1825">
        <f ca="1">IFERROR(VLOOKUP($B1825,OFFSET(Input!$A$1,0,MATCH(Index!H$6,Input!$1:$1,0)-1,10000,2),2,0),0)</f>
        <v>0</v>
      </c>
      <c r="I1825">
        <f ca="1">IFERROR(VLOOKUP($B1825,OFFSET(Input!$A$1,0,MATCH(Index!I$6,Input!$1:$1,0)-1,10000,2),2,0),0)</f>
        <v>0</v>
      </c>
      <c r="K1825">
        <f t="shared" ca="1" si="170"/>
        <v>74.446378326848745</v>
      </c>
      <c r="L1825" s="30">
        <f t="shared" ca="1" si="171"/>
        <v>83.860808311488327</v>
      </c>
      <c r="N1825">
        <f t="shared" ca="1" si="172"/>
        <v>2.9619524958435545E-3</v>
      </c>
      <c r="O1825">
        <f t="shared" ca="1" si="173"/>
        <v>-1.7942089529351592E-2</v>
      </c>
      <c r="AE1825">
        <f ca="1">VLOOKUP($B1825,OFFSET(Input!$A$1,0,MATCH(Index!AE$6&amp;" Index",Input!$1:$1,0)-1,10000,2),2,0)</f>
        <v>20.49</v>
      </c>
    </row>
    <row r="1826" spans="2:31" x14ac:dyDescent="0.25">
      <c r="B1826" s="2">
        <v>40169</v>
      </c>
      <c r="C1826">
        <f t="shared" ca="1" si="168"/>
        <v>0</v>
      </c>
      <c r="D1826">
        <f t="shared" ca="1" si="169"/>
        <v>0</v>
      </c>
      <c r="E1826">
        <f ca="1">IF($B1826&lt;VLOOKUP(E$6&amp;" Equity",Param,4,0),"",IFERROR(VLOOKUP($B1826,OFFSET(Input!$A$1,0,MATCH(Index!E$6&amp;" Equity",Input!$1:$1,0)-1,10000,2),2,0),E1825))</f>
        <v>88.1</v>
      </c>
      <c r="F1826" s="33">
        <v>90.62</v>
      </c>
      <c r="H1826">
        <f ca="1">IFERROR(VLOOKUP($B1826,OFFSET(Input!$A$1,0,MATCH(Index!H$6,Input!$1:$1,0)-1,10000,2),2,0),0)</f>
        <v>0</v>
      </c>
      <c r="I1826">
        <f ca="1">IFERROR(VLOOKUP($B1826,OFFSET(Input!$A$1,0,MATCH(Index!I$6,Input!$1:$1,0)-1,10000,2),2,0),0)</f>
        <v>0</v>
      </c>
      <c r="K1826">
        <f t="shared" ca="1" si="170"/>
        <v>74.607279383407729</v>
      </c>
      <c r="L1826" s="30">
        <f t="shared" ca="1" si="171"/>
        <v>83.382339797970957</v>
      </c>
      <c r="N1826">
        <f t="shared" ca="1" si="172"/>
        <v>2.1589690790465208E-3</v>
      </c>
      <c r="O1826">
        <f t="shared" ca="1" si="173"/>
        <v>-5.7218465967442877E-3</v>
      </c>
      <c r="AE1826">
        <f ca="1">VLOOKUP($B1826,OFFSET(Input!$A$1,0,MATCH(Index!AE$6&amp;" Index",Input!$1:$1,0)-1,10000,2),2,0)</f>
        <v>19.54</v>
      </c>
    </row>
    <row r="1827" spans="2:31" x14ac:dyDescent="0.25">
      <c r="B1827" s="2">
        <v>40170</v>
      </c>
      <c r="C1827">
        <f t="shared" ca="1" si="168"/>
        <v>0</v>
      </c>
      <c r="D1827">
        <f t="shared" ca="1" si="169"/>
        <v>0</v>
      </c>
      <c r="E1827">
        <f ca="1">IF($B1827&lt;VLOOKUP(E$6&amp;" Equity",Param,4,0),"",IFERROR(VLOOKUP($B1827,OFFSET(Input!$A$1,0,MATCH(Index!E$6&amp;" Equity",Input!$1:$1,0)-1,10000,2),2,0),E1826))</f>
        <v>88.31</v>
      </c>
      <c r="F1827" s="33">
        <v>90.65</v>
      </c>
      <c r="H1827">
        <f ca="1">IFERROR(VLOOKUP($B1827,OFFSET(Input!$A$1,0,MATCH(Index!H$6,Input!$1:$1,0)-1,10000,2),2,0),0)</f>
        <v>0</v>
      </c>
      <c r="I1827">
        <f ca="1">IFERROR(VLOOKUP($B1827,OFFSET(Input!$A$1,0,MATCH(Index!I$6,Input!$1:$1,0)-1,10000,2),2,0),0)</f>
        <v>0</v>
      </c>
      <c r="K1827">
        <f t="shared" ca="1" si="170"/>
        <v>74.785117393288729</v>
      </c>
      <c r="L1827" s="30">
        <f t="shared" ca="1" si="171"/>
        <v>83.409943750673889</v>
      </c>
      <c r="N1827">
        <f t="shared" ca="1" si="172"/>
        <v>2.3808185385771731E-3</v>
      </c>
      <c r="O1827">
        <f t="shared" ca="1" si="173"/>
        <v>3.3099796186793039E-4</v>
      </c>
      <c r="AE1827">
        <f ca="1">VLOOKUP($B1827,OFFSET(Input!$A$1,0,MATCH(Index!AE$6&amp;" Index",Input!$1:$1,0)-1,10000,2),2,0)</f>
        <v>19.71</v>
      </c>
    </row>
    <row r="1828" spans="2:31" x14ac:dyDescent="0.25">
      <c r="B1828" s="2">
        <v>40171</v>
      </c>
      <c r="C1828">
        <f t="shared" ca="1" si="168"/>
        <v>0</v>
      </c>
      <c r="D1828">
        <f t="shared" ca="1" si="169"/>
        <v>0</v>
      </c>
      <c r="E1828">
        <f ca="1">IF($B1828&lt;VLOOKUP(E$6&amp;" Equity",Param,4,0),"",IFERROR(VLOOKUP($B1828,OFFSET(Input!$A$1,0,MATCH(Index!E$6&amp;" Equity",Input!$1:$1,0)-1,10000,2),2,0),E1827))</f>
        <v>88.54</v>
      </c>
      <c r="F1828" s="33">
        <v>89.67</v>
      </c>
      <c r="H1828">
        <f ca="1">IFERROR(VLOOKUP($B1828,OFFSET(Input!$A$1,0,MATCH(Index!H$6,Input!$1:$1,0)-1,10000,2),2,0),0)</f>
        <v>0</v>
      </c>
      <c r="I1828">
        <f ca="1">IFERROR(VLOOKUP($B1828,OFFSET(Input!$A$1,0,MATCH(Index!I$6,Input!$1:$1,0)-1,10000,2),2,0),0)</f>
        <v>0</v>
      </c>
      <c r="K1828">
        <f t="shared" ca="1" si="170"/>
        <v>74.979892356491717</v>
      </c>
      <c r="L1828" s="30">
        <f t="shared" ca="1" si="171"/>
        <v>82.508214629044986</v>
      </c>
      <c r="N1828">
        <f t="shared" ca="1" si="172"/>
        <v>2.6010758232841054E-3</v>
      </c>
      <c r="O1828">
        <f t="shared" ca="1" si="173"/>
        <v>-1.0869672236903879E-2</v>
      </c>
      <c r="AE1828">
        <f ca="1">VLOOKUP($B1828,OFFSET(Input!$A$1,0,MATCH(Index!AE$6&amp;" Index",Input!$1:$1,0)-1,10000,2),2,0)</f>
        <v>19.47</v>
      </c>
    </row>
    <row r="1829" spans="2:31" x14ac:dyDescent="0.25">
      <c r="B1829" s="2">
        <v>40175</v>
      </c>
      <c r="C1829">
        <f t="shared" ca="1" si="168"/>
        <v>0</v>
      </c>
      <c r="D1829">
        <f t="shared" ca="1" si="169"/>
        <v>0</v>
      </c>
      <c r="E1829">
        <f ca="1">IF($B1829&lt;VLOOKUP(E$6&amp;" Equity",Param,4,0),"",IFERROR(VLOOKUP($B1829,OFFSET(Input!$A$1,0,MATCH(Index!E$6&amp;" Equity",Input!$1:$1,0)-1,10000,2),2,0),E1828))</f>
        <v>88.38</v>
      </c>
      <c r="F1829" s="33">
        <v>89.46</v>
      </c>
      <c r="H1829">
        <f ca="1">IFERROR(VLOOKUP($B1829,OFFSET(Input!$A$1,0,MATCH(Index!H$6,Input!$1:$1,0)-1,10000,2),2,0),0)</f>
        <v>0</v>
      </c>
      <c r="I1829">
        <f ca="1">IFERROR(VLOOKUP($B1829,OFFSET(Input!$A$1,0,MATCH(Index!I$6,Input!$1:$1,0)-1,10000,2),2,0),0)</f>
        <v>0</v>
      </c>
      <c r="K1829">
        <f t="shared" ca="1" si="170"/>
        <v>74.844396729915715</v>
      </c>
      <c r="L1829" s="30">
        <f t="shared" ca="1" si="171"/>
        <v>82.3149869601245</v>
      </c>
      <c r="N1829">
        <f t="shared" ca="1" si="172"/>
        <v>-1.8087276014011706E-3</v>
      </c>
      <c r="O1829">
        <f t="shared" ca="1" si="173"/>
        <v>-2.3446669592542455E-3</v>
      </c>
      <c r="AE1829">
        <f ca="1">VLOOKUP($B1829,OFFSET(Input!$A$1,0,MATCH(Index!AE$6&amp;" Index",Input!$1:$1,0)-1,10000,2),2,0)</f>
        <v>19.93</v>
      </c>
    </row>
    <row r="1830" spans="2:31" x14ac:dyDescent="0.25">
      <c r="B1830" s="2">
        <v>40176</v>
      </c>
      <c r="C1830">
        <f t="shared" ca="1" si="168"/>
        <v>0</v>
      </c>
      <c r="D1830">
        <f t="shared" ca="1" si="169"/>
        <v>0</v>
      </c>
      <c r="E1830">
        <f ca="1">IF($B1830&lt;VLOOKUP(E$6&amp;" Equity",Param,4,0),"",IFERROR(VLOOKUP($B1830,OFFSET(Input!$A$1,0,MATCH(Index!E$6&amp;" Equity",Input!$1:$1,0)-1,10000,2),2,0),E1829))</f>
        <v>87.3</v>
      </c>
      <c r="F1830" s="33">
        <v>89.73</v>
      </c>
      <c r="H1830">
        <f ca="1">IFERROR(VLOOKUP($B1830,OFFSET(Input!$A$1,0,MATCH(Index!H$6,Input!$1:$1,0)-1,10000,2),2,0),0)</f>
        <v>0.57988200000000001</v>
      </c>
      <c r="I1830">
        <f ca="1">IFERROR(VLOOKUP($B1830,OFFSET(Input!$A$1,0,MATCH(Index!I$6,Input!$1:$1,0)-1,10000,2),2,0),0)</f>
        <v>0.31818400000000002</v>
      </c>
      <c r="K1830">
        <f t="shared" ca="1" si="170"/>
        <v>74.420872968841124</v>
      </c>
      <c r="L1830" s="30">
        <f t="shared" ca="1" si="171"/>
        <v>82.856193737345095</v>
      </c>
      <c r="N1830">
        <f t="shared" ca="1" si="172"/>
        <v>-5.674794927186165E-3</v>
      </c>
      <c r="O1830">
        <f t="shared" ca="1" si="173"/>
        <v>6.5533068397895227E-3</v>
      </c>
      <c r="AE1830">
        <f ca="1">VLOOKUP($B1830,OFFSET(Input!$A$1,0,MATCH(Index!AE$6&amp;" Index",Input!$1:$1,0)-1,10000,2),2,0)</f>
        <v>20.010000000000002</v>
      </c>
    </row>
    <row r="1831" spans="2:31" x14ac:dyDescent="0.25">
      <c r="B1831" s="2">
        <v>40177</v>
      </c>
      <c r="C1831">
        <f t="shared" ca="1" si="168"/>
        <v>0</v>
      </c>
      <c r="D1831">
        <f t="shared" ca="1" si="169"/>
        <v>0</v>
      </c>
      <c r="E1831">
        <f ca="1">IF($B1831&lt;VLOOKUP(E$6&amp;" Equity",Param,4,0),"",IFERROR(VLOOKUP($B1831,OFFSET(Input!$A$1,0,MATCH(Index!E$6&amp;" Equity",Input!$1:$1,0)-1,10000,2),2,0),E1830))</f>
        <v>87.7</v>
      </c>
      <c r="F1831" s="33">
        <v>90.32</v>
      </c>
      <c r="H1831">
        <f ca="1">IFERROR(VLOOKUP($B1831,OFFSET(Input!$A$1,0,MATCH(Index!H$6,Input!$1:$1,0)-1,10000,2),2,0),0)</f>
        <v>0</v>
      </c>
      <c r="I1831">
        <f ca="1">IFERROR(VLOOKUP($B1831,OFFSET(Input!$A$1,0,MATCH(Index!I$6,Input!$1:$1,0)-1,10000,2),2,0),0)</f>
        <v>0</v>
      </c>
      <c r="K1831">
        <f t="shared" ca="1" si="170"/>
        <v>74.761862077518515</v>
      </c>
      <c r="L1831" s="30">
        <f t="shared" ca="1" si="171"/>
        <v>83.400996526880718</v>
      </c>
      <c r="N1831">
        <f t="shared" ca="1" si="172"/>
        <v>4.5714365325808188E-3</v>
      </c>
      <c r="O1831">
        <f t="shared" ca="1" si="173"/>
        <v>6.5537585314400203E-3</v>
      </c>
      <c r="AE1831">
        <f ca="1">VLOOKUP($B1831,OFFSET(Input!$A$1,0,MATCH(Index!AE$6&amp;" Index",Input!$1:$1,0)-1,10000,2),2,0)</f>
        <v>19.96</v>
      </c>
    </row>
    <row r="1832" spans="2:31" x14ac:dyDescent="0.25">
      <c r="B1832" s="2">
        <v>40178</v>
      </c>
      <c r="C1832">
        <f t="shared" ca="1" si="168"/>
        <v>0</v>
      </c>
      <c r="D1832">
        <f t="shared" ca="1" si="169"/>
        <v>0</v>
      </c>
      <c r="E1832">
        <f ca="1">IF($B1832&lt;VLOOKUP(E$6&amp;" Equity",Param,4,0),"",IFERROR(VLOOKUP($B1832,OFFSET(Input!$A$1,0,MATCH(Index!E$6&amp;" Equity",Input!$1:$1,0)-1,10000,2),2,0),E1831))</f>
        <v>87.84</v>
      </c>
      <c r="F1832" s="33">
        <v>89.87</v>
      </c>
      <c r="H1832">
        <f ca="1">IFERROR(VLOOKUP($B1832,OFFSET(Input!$A$1,0,MATCH(Index!H$6,Input!$1:$1,0)-1,10000,2),2,0),0)</f>
        <v>0</v>
      </c>
      <c r="I1832">
        <f ca="1">IFERROR(VLOOKUP($B1832,OFFSET(Input!$A$1,0,MATCH(Index!I$6,Input!$1:$1,0)-1,10000,2),2,0),0)</f>
        <v>0</v>
      </c>
      <c r="K1832">
        <f t="shared" ca="1" si="170"/>
        <v>74.8812082655556</v>
      </c>
      <c r="L1832" s="30">
        <f t="shared" ca="1" si="171"/>
        <v>82.985468975539973</v>
      </c>
      <c r="N1832">
        <f t="shared" ca="1" si="172"/>
        <v>1.5950783830831706E-3</v>
      </c>
      <c r="O1832">
        <f t="shared" ca="1" si="173"/>
        <v>-4.9947381711245202E-3</v>
      </c>
      <c r="AE1832">
        <f ca="1">VLOOKUP($B1832,OFFSET(Input!$A$1,0,MATCH(Index!AE$6&amp;" Index",Input!$1:$1,0)-1,10000,2),2,0)</f>
        <v>21.68</v>
      </c>
    </row>
    <row r="1833" spans="2:31" x14ac:dyDescent="0.25">
      <c r="B1833" s="2">
        <v>40182</v>
      </c>
      <c r="C1833">
        <f t="shared" ca="1" si="168"/>
        <v>1</v>
      </c>
      <c r="D1833">
        <f t="shared" ca="1" si="169"/>
        <v>0</v>
      </c>
      <c r="E1833">
        <f ca="1">IF($B1833&lt;VLOOKUP(E$6&amp;" Equity",Param,4,0),"",IFERROR(VLOOKUP($B1833,OFFSET(Input!$A$1,0,MATCH(Index!E$6&amp;" Equity",Input!$1:$1,0)-1,10000,2),2,0),E1832))</f>
        <v>88.53</v>
      </c>
      <c r="F1833" s="33">
        <v>89.81</v>
      </c>
      <c r="H1833">
        <f ca="1">IFERROR(VLOOKUP($B1833,OFFSET(Input!$A$1,0,MATCH(Index!H$6,Input!$1:$1,0)-1,10000,2),2,0),0)</f>
        <v>0</v>
      </c>
      <c r="I1833">
        <f ca="1">IFERROR(VLOOKUP($B1833,OFFSET(Input!$A$1,0,MATCH(Index!I$6,Input!$1:$1,0)-1,10000,2),2,0),0)</f>
        <v>0</v>
      </c>
      <c r="K1833">
        <f t="shared" ca="1" si="170"/>
        <v>75.469414478024092</v>
      </c>
      <c r="L1833" s="30">
        <f t="shared" ca="1" si="171"/>
        <v>82.93006530202787</v>
      </c>
      <c r="N1833">
        <f t="shared" ca="1" si="172"/>
        <v>7.8244998617371733E-3</v>
      </c>
      <c r="O1833">
        <f t="shared" ca="1" si="173"/>
        <v>-6.678539874237782E-4</v>
      </c>
      <c r="AE1833">
        <f ca="1">VLOOKUP($B1833,OFFSET(Input!$A$1,0,MATCH(Index!AE$6&amp;" Index",Input!$1:$1,0)-1,10000,2),2,0)</f>
        <v>20.04</v>
      </c>
    </row>
    <row r="1834" spans="2:31" x14ac:dyDescent="0.25">
      <c r="B1834" s="2">
        <v>40183</v>
      </c>
      <c r="C1834">
        <f t="shared" ca="1" si="168"/>
        <v>0</v>
      </c>
      <c r="D1834">
        <f t="shared" ca="1" si="169"/>
        <v>1</v>
      </c>
      <c r="E1834">
        <f ca="1">IF($B1834&lt;VLOOKUP(E$6&amp;" Equity",Param,4,0),"",IFERROR(VLOOKUP($B1834,OFFSET(Input!$A$1,0,MATCH(Index!E$6&amp;" Equity",Input!$1:$1,0)-1,10000,2),2,0),E1833))</f>
        <v>88.95</v>
      </c>
      <c r="F1834" s="33">
        <v>90.39</v>
      </c>
      <c r="H1834">
        <f ca="1">IFERROR(VLOOKUP($B1834,OFFSET(Input!$A$1,0,MATCH(Index!H$6,Input!$1:$1,0)-1,10000,2),2,0),0)</f>
        <v>0</v>
      </c>
      <c r="I1834">
        <f ca="1">IFERROR(VLOOKUP($B1834,OFFSET(Input!$A$1,0,MATCH(Index!I$6,Input!$1:$1,0)-1,10000,2),2,0),0)</f>
        <v>0</v>
      </c>
      <c r="K1834">
        <f t="shared" ca="1" si="170"/>
        <v>75.82745304213536</v>
      </c>
      <c r="L1834" s="30">
        <f t="shared" ca="1" si="171"/>
        <v>83.465634145978157</v>
      </c>
      <c r="N1834">
        <f t="shared" ca="1" si="172"/>
        <v>4.7329364888864184E-3</v>
      </c>
      <c r="O1834">
        <f t="shared" ca="1" si="173"/>
        <v>6.4373141274611419E-3</v>
      </c>
      <c r="AE1834">
        <f ca="1">VLOOKUP($B1834,OFFSET(Input!$A$1,0,MATCH(Index!AE$6&amp;" Index",Input!$1:$1,0)-1,10000,2),2,0)</f>
        <v>19.350000000000001</v>
      </c>
    </row>
    <row r="1835" spans="2:31" x14ac:dyDescent="0.25">
      <c r="B1835" s="2">
        <v>40184</v>
      </c>
      <c r="C1835">
        <f t="shared" ca="1" si="168"/>
        <v>0</v>
      </c>
      <c r="D1835">
        <f t="shared" ca="1" si="169"/>
        <v>2</v>
      </c>
      <c r="E1835">
        <f ca="1">IF($B1835&lt;VLOOKUP(E$6&amp;" Equity",Param,4,0),"",IFERROR(VLOOKUP($B1835,OFFSET(Input!$A$1,0,MATCH(Index!E$6&amp;" Equity",Input!$1:$1,0)-1,10000,2),2,0),E1834))</f>
        <v>89.18</v>
      </c>
      <c r="F1835" s="33">
        <v>89.18</v>
      </c>
      <c r="H1835">
        <f ca="1">IFERROR(VLOOKUP($B1835,OFFSET(Input!$A$1,0,MATCH(Index!H$6,Input!$1:$1,0)-1,10000,2),2,0),0)</f>
        <v>0</v>
      </c>
      <c r="I1835">
        <f ca="1">IFERROR(VLOOKUP($B1835,OFFSET(Input!$A$1,0,MATCH(Index!I$6,Input!$1:$1,0)-1,10000,2),2,0),0)</f>
        <v>0</v>
      </c>
      <c r="K1835">
        <f t="shared" ca="1" si="170"/>
        <v>76.023521779624858</v>
      </c>
      <c r="L1835" s="30">
        <f t="shared" ca="1" si="171"/>
        <v>82.348326730150816</v>
      </c>
      <c r="N1835">
        <f t="shared" ca="1" si="172"/>
        <v>2.5823850874864412E-3</v>
      </c>
      <c r="O1835">
        <f t="shared" ca="1" si="173"/>
        <v>-1.3476842610988943E-2</v>
      </c>
      <c r="AE1835">
        <f ca="1">VLOOKUP($B1835,OFFSET(Input!$A$1,0,MATCH(Index!AE$6&amp;" Index",Input!$1:$1,0)-1,10000,2),2,0)</f>
        <v>19.16</v>
      </c>
    </row>
    <row r="1836" spans="2:31" x14ac:dyDescent="0.25">
      <c r="B1836" s="2">
        <v>40185</v>
      </c>
      <c r="C1836">
        <f t="shared" ca="1" si="168"/>
        <v>0</v>
      </c>
      <c r="D1836">
        <f t="shared" ca="1" si="169"/>
        <v>3</v>
      </c>
      <c r="E1836">
        <f ca="1">IF($B1836&lt;VLOOKUP(E$6&amp;" Equity",Param,4,0),"",IFERROR(VLOOKUP($B1836,OFFSET(Input!$A$1,0,MATCH(Index!E$6&amp;" Equity",Input!$1:$1,0)-1,10000,2),2,0),E1835))</f>
        <v>89.54</v>
      </c>
      <c r="F1836" s="33">
        <v>89.33</v>
      </c>
      <c r="H1836">
        <f ca="1">IFERROR(VLOOKUP($B1836,OFFSET(Input!$A$1,0,MATCH(Index!H$6,Input!$1:$1,0)-1,10000,2),2,0),0)</f>
        <v>0</v>
      </c>
      <c r="I1836">
        <f ca="1">IFERROR(VLOOKUP($B1836,OFFSET(Input!$A$1,0,MATCH(Index!I$6,Input!$1:$1,0)-1,10000,2),2,0),0)</f>
        <v>0</v>
      </c>
      <c r="K1836">
        <f t="shared" ca="1" si="170"/>
        <v>76.330411977434508</v>
      </c>
      <c r="L1836" s="30">
        <f t="shared" ca="1" si="171"/>
        <v>82.48683591393106</v>
      </c>
      <c r="N1836">
        <f t="shared" ca="1" si="172"/>
        <v>4.0286536134888128E-3</v>
      </c>
      <c r="O1836">
        <f t="shared" ca="1" si="173"/>
        <v>1.6805785144170923E-3</v>
      </c>
      <c r="AE1836">
        <f ca="1">VLOOKUP($B1836,OFFSET(Input!$A$1,0,MATCH(Index!AE$6&amp;" Index",Input!$1:$1,0)-1,10000,2),2,0)</f>
        <v>19.059999999999999</v>
      </c>
    </row>
    <row r="1837" spans="2:31" x14ac:dyDescent="0.25">
      <c r="B1837" s="2">
        <v>40186</v>
      </c>
      <c r="C1837">
        <f t="shared" ca="1" si="168"/>
        <v>0</v>
      </c>
      <c r="D1837">
        <f t="shared" ca="1" si="169"/>
        <v>4</v>
      </c>
      <c r="E1837">
        <f ca="1">IF($B1837&lt;VLOOKUP(E$6&amp;" Equity",Param,4,0),"",IFERROR(VLOOKUP($B1837,OFFSET(Input!$A$1,0,MATCH(Index!E$6&amp;" Equity",Input!$1:$1,0)-1,10000,2),2,0),E1836))</f>
        <v>89.68</v>
      </c>
      <c r="F1837" s="33">
        <v>89.3</v>
      </c>
      <c r="H1837">
        <f ca="1">IFERROR(VLOOKUP($B1837,OFFSET(Input!$A$1,0,MATCH(Index!H$6,Input!$1:$1,0)-1,10000,2),2,0),0)</f>
        <v>0</v>
      </c>
      <c r="I1837">
        <f ca="1">IFERROR(VLOOKUP($B1837,OFFSET(Input!$A$1,0,MATCH(Index!I$6,Input!$1:$1,0)-1,10000,2),2,0),0)</f>
        <v>0</v>
      </c>
      <c r="K1837">
        <f t="shared" ca="1" si="170"/>
        <v>76.449758165471607</v>
      </c>
      <c r="L1837" s="30">
        <f t="shared" ca="1" si="171"/>
        <v>82.459134077175008</v>
      </c>
      <c r="N1837">
        <f t="shared" ca="1" si="172"/>
        <v>1.5623259510851057E-3</v>
      </c>
      <c r="O1837">
        <f t="shared" ca="1" si="173"/>
        <v>-3.3588983129442335E-4</v>
      </c>
      <c r="AE1837">
        <f ca="1">VLOOKUP($B1837,OFFSET(Input!$A$1,0,MATCH(Index!AE$6&amp;" Index",Input!$1:$1,0)-1,10000,2),2,0)</f>
        <v>18.13</v>
      </c>
    </row>
    <row r="1838" spans="2:31" x14ac:dyDescent="0.25">
      <c r="B1838" s="2">
        <v>40189</v>
      </c>
      <c r="C1838">
        <f t="shared" ca="1" si="168"/>
        <v>0</v>
      </c>
      <c r="D1838">
        <f t="shared" ca="1" si="169"/>
        <v>5</v>
      </c>
      <c r="E1838">
        <f ca="1">IF($B1838&lt;VLOOKUP(E$6&amp;" Equity",Param,4,0),"",IFERROR(VLOOKUP($B1838,OFFSET(Input!$A$1,0,MATCH(Index!E$6&amp;" Equity",Input!$1:$1,0)-1,10000,2),2,0),E1837))</f>
        <v>89.6</v>
      </c>
      <c r="F1838" s="33">
        <v>88.8</v>
      </c>
      <c r="H1838">
        <f ca="1">IFERROR(VLOOKUP($B1838,OFFSET(Input!$A$1,0,MATCH(Index!H$6,Input!$1:$1,0)-1,10000,2),2,0),0)</f>
        <v>0</v>
      </c>
      <c r="I1838">
        <f ca="1">IFERROR(VLOOKUP($B1838,OFFSET(Input!$A$1,0,MATCH(Index!I$6,Input!$1:$1,0)-1,10000,2),2,0),0)</f>
        <v>0</v>
      </c>
      <c r="K1838">
        <f t="shared" ca="1" si="170"/>
        <v>76.381560343736112</v>
      </c>
      <c r="L1838" s="30">
        <f t="shared" ca="1" si="171"/>
        <v>81.997436797907511</v>
      </c>
      <c r="N1838">
        <f t="shared" ca="1" si="172"/>
        <v>-8.9245878301994462E-4</v>
      </c>
      <c r="O1838">
        <f t="shared" ca="1" si="173"/>
        <v>-5.6148378843290025E-3</v>
      </c>
      <c r="AE1838">
        <f ca="1">VLOOKUP($B1838,OFFSET(Input!$A$1,0,MATCH(Index!AE$6&amp;" Index",Input!$1:$1,0)-1,10000,2),2,0)</f>
        <v>17.55</v>
      </c>
    </row>
    <row r="1839" spans="2:31" x14ac:dyDescent="0.25">
      <c r="B1839" s="2">
        <v>40190</v>
      </c>
      <c r="C1839">
        <f t="shared" ca="1" si="168"/>
        <v>0</v>
      </c>
      <c r="D1839">
        <f t="shared" ca="1" si="169"/>
        <v>0</v>
      </c>
      <c r="E1839">
        <f ca="1">IF($B1839&lt;VLOOKUP(E$6&amp;" Equity",Param,4,0),"",IFERROR(VLOOKUP($B1839,OFFSET(Input!$A$1,0,MATCH(Index!E$6&amp;" Equity",Input!$1:$1,0)-1,10000,2),2,0),E1838))</f>
        <v>89.14</v>
      </c>
      <c r="F1839" s="33">
        <v>90.32</v>
      </c>
      <c r="H1839">
        <f ca="1">IFERROR(VLOOKUP($B1839,OFFSET(Input!$A$1,0,MATCH(Index!H$6,Input!$1:$1,0)-1,10000,2),2,0),0)</f>
        <v>0</v>
      </c>
      <c r="I1839">
        <f ca="1">IFERROR(VLOOKUP($B1839,OFFSET(Input!$A$1,0,MATCH(Index!I$6,Input!$1:$1,0)-1,10000,2),2,0),0)</f>
        <v>0</v>
      </c>
      <c r="K1839">
        <f t="shared" ca="1" si="170"/>
        <v>75.989422868757117</v>
      </c>
      <c r="L1839" s="30">
        <f t="shared" ca="1" si="171"/>
        <v>83.400996526880704</v>
      </c>
      <c r="N1839">
        <f t="shared" ca="1" si="172"/>
        <v>-5.1471524624749233E-3</v>
      </c>
      <c r="O1839">
        <f t="shared" ca="1" si="173"/>
        <v>1.6972269843282244E-2</v>
      </c>
      <c r="AE1839">
        <f ca="1">VLOOKUP($B1839,OFFSET(Input!$A$1,0,MATCH(Index!AE$6&amp;" Index",Input!$1:$1,0)-1,10000,2),2,0)</f>
        <v>18.25</v>
      </c>
    </row>
    <row r="1840" spans="2:31" x14ac:dyDescent="0.25">
      <c r="B1840" s="2">
        <v>40191</v>
      </c>
      <c r="C1840">
        <f t="shared" ca="1" si="168"/>
        <v>0</v>
      </c>
      <c r="D1840">
        <f t="shared" ca="1" si="169"/>
        <v>0</v>
      </c>
      <c r="E1840">
        <f ca="1">IF($B1840&lt;VLOOKUP(E$6&amp;" Equity",Param,4,0),"",IFERROR(VLOOKUP($B1840,OFFSET(Input!$A$1,0,MATCH(Index!E$6&amp;" Equity",Input!$1:$1,0)-1,10000,2),2,0),E1839))</f>
        <v>89.34</v>
      </c>
      <c r="F1840" s="33">
        <v>89.27</v>
      </c>
      <c r="H1840">
        <f ca="1">IFERROR(VLOOKUP($B1840,OFFSET(Input!$A$1,0,MATCH(Index!H$6,Input!$1:$1,0)-1,10000,2),2,0),0)</f>
        <v>0</v>
      </c>
      <c r="I1840">
        <f ca="1">IFERROR(VLOOKUP($B1840,OFFSET(Input!$A$1,0,MATCH(Index!I$6,Input!$1:$1,0)-1,10000,2),2,0),0)</f>
        <v>0</v>
      </c>
      <c r="K1840">
        <f t="shared" ca="1" si="170"/>
        <v>76.15991742309582</v>
      </c>
      <c r="L1840" s="30">
        <f t="shared" ca="1" si="171"/>
        <v>82.431432240418957</v>
      </c>
      <c r="N1840">
        <f t="shared" ca="1" si="172"/>
        <v>2.2411484055629024E-3</v>
      </c>
      <c r="O1840">
        <f t="shared" ca="1" si="173"/>
        <v>-1.1693434650135963E-2</v>
      </c>
      <c r="AE1840">
        <f ca="1">VLOOKUP($B1840,OFFSET(Input!$A$1,0,MATCH(Index!AE$6&amp;" Index",Input!$1:$1,0)-1,10000,2),2,0)</f>
        <v>17.850000000000001</v>
      </c>
    </row>
    <row r="1841" spans="2:31" x14ac:dyDescent="0.25">
      <c r="B1841" s="2">
        <v>40192</v>
      </c>
      <c r="C1841">
        <f t="shared" ca="1" si="168"/>
        <v>0</v>
      </c>
      <c r="D1841">
        <f t="shared" ca="1" si="169"/>
        <v>0</v>
      </c>
      <c r="E1841">
        <f ca="1">IF($B1841&lt;VLOOKUP(E$6&amp;" Equity",Param,4,0),"",IFERROR(VLOOKUP($B1841,OFFSET(Input!$A$1,0,MATCH(Index!E$6&amp;" Equity",Input!$1:$1,0)-1,10000,2),2,0),E1840))</f>
        <v>89.44</v>
      </c>
      <c r="F1841" s="33">
        <v>90.52</v>
      </c>
      <c r="H1841">
        <f ca="1">IFERROR(VLOOKUP($B1841,OFFSET(Input!$A$1,0,MATCH(Index!H$6,Input!$1:$1,0)-1,10000,2),2,0),0)</f>
        <v>0</v>
      </c>
      <c r="I1841">
        <f ca="1">IFERROR(VLOOKUP($B1841,OFFSET(Input!$A$1,0,MATCH(Index!I$6,Input!$1:$1,0)-1,10000,2),2,0),0)</f>
        <v>0</v>
      </c>
      <c r="K1841">
        <f t="shared" ca="1" si="170"/>
        <v>76.245164700265164</v>
      </c>
      <c r="L1841" s="30">
        <f t="shared" ca="1" si="171"/>
        <v>83.585675438587714</v>
      </c>
      <c r="N1841">
        <f t="shared" ca="1" si="172"/>
        <v>1.118693482816277E-3</v>
      </c>
      <c r="O1841">
        <f t="shared" ca="1" si="173"/>
        <v>1.3905335574066017E-2</v>
      </c>
      <c r="AE1841">
        <f ca="1">VLOOKUP($B1841,OFFSET(Input!$A$1,0,MATCH(Index!AE$6&amp;" Index",Input!$1:$1,0)-1,10000,2),2,0)</f>
        <v>17.63</v>
      </c>
    </row>
    <row r="1842" spans="2:31" x14ac:dyDescent="0.25">
      <c r="B1842" s="2">
        <v>40193</v>
      </c>
      <c r="C1842">
        <f t="shared" ca="1" si="168"/>
        <v>0</v>
      </c>
      <c r="D1842">
        <f t="shared" ca="1" si="169"/>
        <v>0</v>
      </c>
      <c r="E1842">
        <f ca="1">IF($B1842&lt;VLOOKUP(E$6&amp;" Equity",Param,4,0),"",IFERROR(VLOOKUP($B1842,OFFSET(Input!$A$1,0,MATCH(Index!E$6&amp;" Equity",Input!$1:$1,0)-1,10000,2),2,0),E1841))</f>
        <v>89.08</v>
      </c>
      <c r="F1842" s="33">
        <v>91.08</v>
      </c>
      <c r="H1842">
        <f ca="1">IFERROR(VLOOKUP($B1842,OFFSET(Input!$A$1,0,MATCH(Index!H$6,Input!$1:$1,0)-1,10000,2),2,0),0)</f>
        <v>0</v>
      </c>
      <c r="I1842">
        <f ca="1">IFERROR(VLOOKUP($B1842,OFFSET(Input!$A$1,0,MATCH(Index!I$6,Input!$1:$1,0)-1,10000,2),2,0),0)</f>
        <v>0</v>
      </c>
      <c r="K1842">
        <f t="shared" ca="1" si="170"/>
        <v>75.938274502455513</v>
      </c>
      <c r="L1842" s="30">
        <f t="shared" ca="1" si="171"/>
        <v>84.102776391367314</v>
      </c>
      <c r="N1842">
        <f t="shared" ca="1" si="172"/>
        <v>-4.0331670176221527E-3</v>
      </c>
      <c r="O1842">
        <f t="shared" ca="1" si="173"/>
        <v>6.1674204302022886E-3</v>
      </c>
      <c r="AE1842">
        <f ca="1">VLOOKUP($B1842,OFFSET(Input!$A$1,0,MATCH(Index!AE$6&amp;" Index",Input!$1:$1,0)-1,10000,2),2,0)</f>
        <v>17.91</v>
      </c>
    </row>
    <row r="1843" spans="2:31" x14ac:dyDescent="0.25">
      <c r="B1843" s="2">
        <v>40197</v>
      </c>
      <c r="C1843">
        <f t="shared" ca="1" si="168"/>
        <v>0</v>
      </c>
      <c r="D1843">
        <f t="shared" ca="1" si="169"/>
        <v>0</v>
      </c>
      <c r="E1843">
        <f ca="1">IF($B1843&lt;VLOOKUP(E$6&amp;" Equity",Param,4,0),"",IFERROR(VLOOKUP($B1843,OFFSET(Input!$A$1,0,MATCH(Index!E$6&amp;" Equity",Input!$1:$1,0)-1,10000,2),2,0),E1842))</f>
        <v>89.13</v>
      </c>
      <c r="F1843" s="33">
        <v>90.82</v>
      </c>
      <c r="H1843">
        <f ca="1">IFERROR(VLOOKUP($B1843,OFFSET(Input!$A$1,0,MATCH(Index!H$6,Input!$1:$1,0)-1,10000,2),2,0),0)</f>
        <v>0</v>
      </c>
      <c r="I1843">
        <f ca="1">IFERROR(VLOOKUP($B1843,OFFSET(Input!$A$1,0,MATCH(Index!I$6,Input!$1:$1,0)-1,10000,2),2,0),0)</f>
        <v>0</v>
      </c>
      <c r="K1843">
        <f t="shared" ca="1" si="170"/>
        <v>75.9808981410402</v>
      </c>
      <c r="L1843" s="30">
        <f t="shared" ca="1" si="171"/>
        <v>83.862693806148215</v>
      </c>
      <c r="N1843">
        <f t="shared" ca="1" si="172"/>
        <v>5.6113575345916771E-4</v>
      </c>
      <c r="O1843">
        <f t="shared" ca="1" si="173"/>
        <v>-2.8587155257338332E-3</v>
      </c>
      <c r="AE1843">
        <f ca="1">VLOOKUP($B1843,OFFSET(Input!$A$1,0,MATCH(Index!AE$6&amp;" Index",Input!$1:$1,0)-1,10000,2),2,0)</f>
        <v>17.579999999999998</v>
      </c>
    </row>
    <row r="1844" spans="2:31" x14ac:dyDescent="0.25">
      <c r="B1844" s="2">
        <v>40198</v>
      </c>
      <c r="C1844">
        <f t="shared" ca="1" si="168"/>
        <v>0</v>
      </c>
      <c r="D1844">
        <f t="shared" ca="1" si="169"/>
        <v>0</v>
      </c>
      <c r="E1844">
        <f ca="1">IF($B1844&lt;VLOOKUP(E$6&amp;" Equity",Param,4,0),"",IFERROR(VLOOKUP($B1844,OFFSET(Input!$A$1,0,MATCH(Index!E$6&amp;" Equity",Input!$1:$1,0)-1,10000,2),2,0),E1843))</f>
        <v>88.99</v>
      </c>
      <c r="F1844" s="33">
        <v>91.74</v>
      </c>
      <c r="H1844">
        <f ca="1">IFERROR(VLOOKUP($B1844,OFFSET(Input!$A$1,0,MATCH(Index!H$6,Input!$1:$1,0)-1,10000,2),2,0),0)</f>
        <v>0</v>
      </c>
      <c r="I1844">
        <f ca="1">IFERROR(VLOOKUP($B1844,OFFSET(Input!$A$1,0,MATCH(Index!I$6,Input!$1:$1,0)-1,10000,2),2,0),0)</f>
        <v>0</v>
      </c>
      <c r="K1844">
        <f t="shared" ca="1" si="170"/>
        <v>75.861551953003101</v>
      </c>
      <c r="L1844" s="30">
        <f t="shared" ca="1" si="171"/>
        <v>84.712216800000419</v>
      </c>
      <c r="N1844">
        <f t="shared" ca="1" si="172"/>
        <v>-1.5719742738552667E-3</v>
      </c>
      <c r="O1844">
        <f t="shared" ca="1" si="173"/>
        <v>1.0078963499220921E-2</v>
      </c>
      <c r="AE1844">
        <f ca="1">VLOOKUP($B1844,OFFSET(Input!$A$1,0,MATCH(Index!AE$6&amp;" Index",Input!$1:$1,0)-1,10000,2),2,0)</f>
        <v>18.68</v>
      </c>
    </row>
    <row r="1845" spans="2:31" x14ac:dyDescent="0.25">
      <c r="B1845" s="2">
        <v>40199</v>
      </c>
      <c r="C1845">
        <f t="shared" ca="1" si="168"/>
        <v>0</v>
      </c>
      <c r="D1845">
        <f t="shared" ca="1" si="169"/>
        <v>0</v>
      </c>
      <c r="E1845">
        <f ca="1">IF($B1845&lt;VLOOKUP(E$6&amp;" Equity",Param,4,0),"",IFERROR(VLOOKUP($B1845,OFFSET(Input!$A$1,0,MATCH(Index!E$6&amp;" Equity",Input!$1:$1,0)-1,10000,2),2,0),E1844))</f>
        <v>87.6</v>
      </c>
      <c r="F1845" s="33">
        <v>92.16</v>
      </c>
      <c r="H1845">
        <f ca="1">IFERROR(VLOOKUP($B1845,OFFSET(Input!$A$1,0,MATCH(Index!H$6,Input!$1:$1,0)-1,10000,2),2,0),0)</f>
        <v>0</v>
      </c>
      <c r="I1845">
        <f ca="1">IFERROR(VLOOKUP($B1845,OFFSET(Input!$A$1,0,MATCH(Index!I$6,Input!$1:$1,0)-1,10000,2),2,0),0)</f>
        <v>0</v>
      </c>
      <c r="K1845">
        <f t="shared" ca="1" si="170"/>
        <v>74.676614800349157</v>
      </c>
      <c r="L1845" s="30">
        <f t="shared" ca="1" si="171"/>
        <v>85.100042514585112</v>
      </c>
      <c r="N1845">
        <f t="shared" ca="1" si="172"/>
        <v>-1.574300592642509E-2</v>
      </c>
      <c r="O1845">
        <f t="shared" ca="1" si="173"/>
        <v>4.5677077785551872E-3</v>
      </c>
      <c r="AE1845">
        <f ca="1">VLOOKUP($B1845,OFFSET(Input!$A$1,0,MATCH(Index!AE$6&amp;" Index",Input!$1:$1,0)-1,10000,2),2,0)</f>
        <v>22.27</v>
      </c>
    </row>
    <row r="1846" spans="2:31" x14ac:dyDescent="0.25">
      <c r="B1846" s="2">
        <v>40200</v>
      </c>
      <c r="C1846">
        <f t="shared" ca="1" si="168"/>
        <v>0</v>
      </c>
      <c r="D1846">
        <f t="shared" ca="1" si="169"/>
        <v>0</v>
      </c>
      <c r="E1846">
        <f ca="1">IF($B1846&lt;VLOOKUP(E$6&amp;" Equity",Param,4,0),"",IFERROR(VLOOKUP($B1846,OFFSET(Input!$A$1,0,MATCH(Index!E$6&amp;" Equity",Input!$1:$1,0)-1,10000,2),2,0),E1845))</f>
        <v>86.77</v>
      </c>
      <c r="F1846" s="33">
        <v>92</v>
      </c>
      <c r="H1846">
        <f ca="1">IFERROR(VLOOKUP($B1846,OFFSET(Input!$A$1,0,MATCH(Index!H$6,Input!$1:$1,0)-1,10000,2),2,0),0)</f>
        <v>0</v>
      </c>
      <c r="I1846">
        <f ca="1">IFERROR(VLOOKUP($B1846,OFFSET(Input!$A$1,0,MATCH(Index!I$6,Input!$1:$1,0)-1,10000,2),2,0),0)</f>
        <v>0</v>
      </c>
      <c r="K1846">
        <f t="shared" ca="1" si="170"/>
        <v>73.969062399843565</v>
      </c>
      <c r="L1846" s="30">
        <f t="shared" ca="1" si="171"/>
        <v>84.952299385219519</v>
      </c>
      <c r="N1846">
        <f t="shared" ca="1" si="172"/>
        <v>-9.520058136947427E-3</v>
      </c>
      <c r="O1846">
        <f t="shared" ca="1" si="173"/>
        <v>-1.7376198985407374E-3</v>
      </c>
      <c r="AE1846">
        <f ca="1">VLOOKUP($B1846,OFFSET(Input!$A$1,0,MATCH(Index!AE$6&amp;" Index",Input!$1:$1,0)-1,10000,2),2,0)</f>
        <v>27.31</v>
      </c>
    </row>
    <row r="1847" spans="2:31" x14ac:dyDescent="0.25">
      <c r="B1847" s="2">
        <v>40203</v>
      </c>
      <c r="C1847">
        <f t="shared" ca="1" si="168"/>
        <v>0</v>
      </c>
      <c r="D1847">
        <f t="shared" ca="1" si="169"/>
        <v>0</v>
      </c>
      <c r="E1847">
        <f ca="1">IF($B1847&lt;VLOOKUP(E$6&amp;" Equity",Param,4,0),"",IFERROR(VLOOKUP($B1847,OFFSET(Input!$A$1,0,MATCH(Index!E$6&amp;" Equity",Input!$1:$1,0)-1,10000,2),2,0),E1846))</f>
        <v>86.9</v>
      </c>
      <c r="F1847" s="33">
        <v>91.58</v>
      </c>
      <c r="H1847">
        <f ca="1">IFERROR(VLOOKUP($B1847,OFFSET(Input!$A$1,0,MATCH(Index!H$6,Input!$1:$1,0)-1,10000,2),2,0),0)</f>
        <v>0</v>
      </c>
      <c r="I1847">
        <f ca="1">IFERROR(VLOOKUP($B1847,OFFSET(Input!$A$1,0,MATCH(Index!I$6,Input!$1:$1,0)-1,10000,2),2,0),0)</f>
        <v>0</v>
      </c>
      <c r="K1847">
        <f t="shared" ca="1" si="170"/>
        <v>74.079883860163719</v>
      </c>
      <c r="L1847" s="30">
        <f t="shared" ca="1" si="171"/>
        <v>84.564473670634825</v>
      </c>
      <c r="N1847">
        <f t="shared" ca="1" si="172"/>
        <v>1.497092465948064E-3</v>
      </c>
      <c r="O1847">
        <f t="shared" ca="1" si="173"/>
        <v>-4.5756698200908972E-3</v>
      </c>
      <c r="AE1847">
        <f ca="1">VLOOKUP($B1847,OFFSET(Input!$A$1,0,MATCH(Index!AE$6&amp;" Index",Input!$1:$1,0)-1,10000,2),2,0)</f>
        <v>25.41</v>
      </c>
    </row>
    <row r="1848" spans="2:31" x14ac:dyDescent="0.25">
      <c r="B1848" s="2">
        <v>40204</v>
      </c>
      <c r="C1848">
        <f t="shared" ca="1" si="168"/>
        <v>0</v>
      </c>
      <c r="D1848">
        <f t="shared" ca="1" si="169"/>
        <v>0</v>
      </c>
      <c r="E1848">
        <f ca="1">IF($B1848&lt;VLOOKUP(E$6&amp;" Equity",Param,4,0),"",IFERROR(VLOOKUP($B1848,OFFSET(Input!$A$1,0,MATCH(Index!E$6&amp;" Equity",Input!$1:$1,0)-1,10000,2),2,0),E1847))</f>
        <v>87.01</v>
      </c>
      <c r="F1848" s="33">
        <v>91.61</v>
      </c>
      <c r="H1848">
        <f ca="1">IFERROR(VLOOKUP($B1848,OFFSET(Input!$A$1,0,MATCH(Index!H$6,Input!$1:$1,0)-1,10000,2),2,0),0)</f>
        <v>0</v>
      </c>
      <c r="I1848">
        <f ca="1">IFERROR(VLOOKUP($B1848,OFFSET(Input!$A$1,0,MATCH(Index!I$6,Input!$1:$1,0)-1,10000,2),2,0),0)</f>
        <v>0</v>
      </c>
      <c r="K1848">
        <f t="shared" ca="1" si="170"/>
        <v>74.173655865050009</v>
      </c>
      <c r="L1848" s="30">
        <f t="shared" ca="1" si="171"/>
        <v>84.592175507390877</v>
      </c>
      <c r="N1848">
        <f t="shared" ca="1" si="172"/>
        <v>1.2650223065867022E-3</v>
      </c>
      <c r="O1848">
        <f t="shared" ca="1" si="173"/>
        <v>3.275287981679111E-4</v>
      </c>
      <c r="AE1848">
        <f ca="1">VLOOKUP($B1848,OFFSET(Input!$A$1,0,MATCH(Index!AE$6&amp;" Index",Input!$1:$1,0)-1,10000,2),2,0)</f>
        <v>24.55</v>
      </c>
    </row>
    <row r="1849" spans="2:31" x14ac:dyDescent="0.25">
      <c r="B1849" s="2">
        <v>40205</v>
      </c>
      <c r="C1849">
        <f t="shared" ca="1" si="168"/>
        <v>0</v>
      </c>
      <c r="D1849">
        <f t="shared" ca="1" si="169"/>
        <v>0</v>
      </c>
      <c r="E1849">
        <f ca="1">IF($B1849&lt;VLOOKUP(E$6&amp;" Equity",Param,4,0),"",IFERROR(VLOOKUP($B1849,OFFSET(Input!$A$1,0,MATCH(Index!E$6&amp;" Equity",Input!$1:$1,0)-1,10000,2),2,0),E1848))</f>
        <v>87.04</v>
      </c>
      <c r="F1849" s="33">
        <v>91.56</v>
      </c>
      <c r="H1849">
        <f ca="1">IFERROR(VLOOKUP($B1849,OFFSET(Input!$A$1,0,MATCH(Index!H$6,Input!$1:$1,0)-1,10000,2),2,0),0)</f>
        <v>0</v>
      </c>
      <c r="I1849">
        <f ca="1">IFERROR(VLOOKUP($B1849,OFFSET(Input!$A$1,0,MATCH(Index!I$6,Input!$1:$1,0)-1,10000,2),2,0),0)</f>
        <v>0</v>
      </c>
      <c r="K1849">
        <f t="shared" ca="1" si="170"/>
        <v>74.199230048200818</v>
      </c>
      <c r="L1849" s="30">
        <f t="shared" ca="1" si="171"/>
        <v>84.546005779464124</v>
      </c>
      <c r="N1849">
        <f t="shared" ca="1" si="172"/>
        <v>3.4472852969951123E-4</v>
      </c>
      <c r="O1849">
        <f t="shared" ca="1" si="173"/>
        <v>-5.4594094275140696E-4</v>
      </c>
      <c r="AE1849">
        <f ca="1">VLOOKUP($B1849,OFFSET(Input!$A$1,0,MATCH(Index!AE$6&amp;" Index",Input!$1:$1,0)-1,10000,2),2,0)</f>
        <v>23.14</v>
      </c>
    </row>
    <row r="1850" spans="2:31" x14ac:dyDescent="0.25">
      <c r="B1850" s="2">
        <v>40206</v>
      </c>
      <c r="C1850">
        <f t="shared" ca="1" si="168"/>
        <v>0</v>
      </c>
      <c r="D1850">
        <f t="shared" ca="1" si="169"/>
        <v>0</v>
      </c>
      <c r="E1850">
        <f ca="1">IF($B1850&lt;VLOOKUP(E$6&amp;" Equity",Param,4,0),"",IFERROR(VLOOKUP($B1850,OFFSET(Input!$A$1,0,MATCH(Index!E$6&amp;" Equity",Input!$1:$1,0)-1,10000,2),2,0),E1849))</f>
        <v>86.67</v>
      </c>
      <c r="F1850" s="33">
        <v>91.42</v>
      </c>
      <c r="H1850">
        <f ca="1">IFERROR(VLOOKUP($B1850,OFFSET(Input!$A$1,0,MATCH(Index!H$6,Input!$1:$1,0)-1,10000,2),2,0),0)</f>
        <v>0</v>
      </c>
      <c r="I1850">
        <f ca="1">IFERROR(VLOOKUP($B1850,OFFSET(Input!$A$1,0,MATCH(Index!I$6,Input!$1:$1,0)-1,10000,2),2,0),0)</f>
        <v>0</v>
      </c>
      <c r="K1850">
        <f t="shared" ca="1" si="170"/>
        <v>73.883815122674221</v>
      </c>
      <c r="L1850" s="30">
        <f t="shared" ca="1" si="171"/>
        <v>84.416730541269231</v>
      </c>
      <c r="N1850">
        <f t="shared" ca="1" si="172"/>
        <v>-4.2599799613790576E-3</v>
      </c>
      <c r="O1850">
        <f t="shared" ca="1" si="173"/>
        <v>-1.5302221807675935E-3</v>
      </c>
      <c r="AE1850">
        <f ca="1">VLOOKUP($B1850,OFFSET(Input!$A$1,0,MATCH(Index!AE$6&amp;" Index",Input!$1:$1,0)-1,10000,2),2,0)</f>
        <v>23.73</v>
      </c>
    </row>
    <row r="1851" spans="2:31" x14ac:dyDescent="0.25">
      <c r="B1851" s="2">
        <v>40207</v>
      </c>
      <c r="C1851">
        <f t="shared" ca="1" si="168"/>
        <v>0</v>
      </c>
      <c r="D1851">
        <f t="shared" ca="1" si="169"/>
        <v>0</v>
      </c>
      <c r="E1851">
        <f ca="1">IF($B1851&lt;VLOOKUP(E$6&amp;" Equity",Param,4,0),"",IFERROR(VLOOKUP($B1851,OFFSET(Input!$A$1,0,MATCH(Index!E$6&amp;" Equity",Input!$1:$1,0)-1,10000,2),2,0),E1850))</f>
        <v>86.22</v>
      </c>
      <c r="F1851" s="33">
        <v>92.31</v>
      </c>
      <c r="H1851">
        <f ca="1">IFERROR(VLOOKUP($B1851,OFFSET(Input!$A$1,0,MATCH(Index!H$6,Input!$1:$1,0)-1,10000,2),2,0),0)</f>
        <v>0</v>
      </c>
      <c r="I1851">
        <f ca="1">IFERROR(VLOOKUP($B1851,OFFSET(Input!$A$1,0,MATCH(Index!I$6,Input!$1:$1,0)-1,10000,2),2,0),0)</f>
        <v>0</v>
      </c>
      <c r="K1851">
        <f t="shared" ca="1" si="170"/>
        <v>73.500202375412144</v>
      </c>
      <c r="L1851" s="30">
        <f t="shared" ca="1" si="171"/>
        <v>85.238551698365384</v>
      </c>
      <c r="N1851">
        <f t="shared" ca="1" si="172"/>
        <v>-5.2056338272651612E-3</v>
      </c>
      <c r="O1851">
        <f t="shared" ca="1" si="173"/>
        <v>9.6882050984619453E-3</v>
      </c>
      <c r="AE1851">
        <f ca="1">VLOOKUP($B1851,OFFSET(Input!$A$1,0,MATCH(Index!AE$6&amp;" Index",Input!$1:$1,0)-1,10000,2),2,0)</f>
        <v>24.62</v>
      </c>
    </row>
    <row r="1852" spans="2:31" x14ac:dyDescent="0.25">
      <c r="B1852" s="2">
        <v>40210</v>
      </c>
      <c r="C1852">
        <f t="shared" ca="1" si="168"/>
        <v>1</v>
      </c>
      <c r="D1852">
        <f t="shared" ca="1" si="169"/>
        <v>0</v>
      </c>
      <c r="E1852">
        <f ca="1">IF($B1852&lt;VLOOKUP(E$6&amp;" Equity",Param,4,0),"",IFERROR(VLOOKUP($B1852,OFFSET(Input!$A$1,0,MATCH(Index!E$6&amp;" Equity",Input!$1:$1,0)-1,10000,2),2,0),E1851))</f>
        <v>85.98</v>
      </c>
      <c r="F1852" s="33">
        <v>91.15</v>
      </c>
      <c r="H1852">
        <f ca="1">IFERROR(VLOOKUP($B1852,OFFSET(Input!$A$1,0,MATCH(Index!H$6,Input!$1:$1,0)-1,10000,2),2,0),0)</f>
        <v>0.66282099999999999</v>
      </c>
      <c r="I1852">
        <f ca="1">IFERROR(VLOOKUP($B1852,OFFSET(Input!$A$1,0,MATCH(Index!I$6,Input!$1:$1,0)-1,10000,2),2,0),0)</f>
        <v>0.32478800000000002</v>
      </c>
      <c r="K1852">
        <f t="shared" ca="1" si="170"/>
        <v>73.860645765212368</v>
      </c>
      <c r="L1852" s="30">
        <f t="shared" ca="1" si="171"/>
        <v>84.467321482342257</v>
      </c>
      <c r="N1852">
        <f t="shared" ca="1" si="172"/>
        <v>4.8919928621480322E-3</v>
      </c>
      <c r="O1852">
        <f t="shared" ca="1" si="173"/>
        <v>-9.089084672582631E-3</v>
      </c>
      <c r="AE1852">
        <f ca="1">VLOOKUP($B1852,OFFSET(Input!$A$1,0,MATCH(Index!AE$6&amp;" Index",Input!$1:$1,0)-1,10000,2),2,0)</f>
        <v>22.59</v>
      </c>
    </row>
    <row r="1853" spans="2:31" x14ac:dyDescent="0.25">
      <c r="B1853" s="2">
        <v>40211</v>
      </c>
      <c r="C1853">
        <f t="shared" ca="1" si="168"/>
        <v>0</v>
      </c>
      <c r="D1853">
        <f t="shared" ca="1" si="169"/>
        <v>1</v>
      </c>
      <c r="E1853">
        <f ca="1">IF($B1853&lt;VLOOKUP(E$6&amp;" Equity",Param,4,0),"",IFERROR(VLOOKUP($B1853,OFFSET(Input!$A$1,0,MATCH(Index!E$6&amp;" Equity",Input!$1:$1,0)-1,10000,2),2,0),E1852))</f>
        <v>86.24</v>
      </c>
      <c r="F1853" s="33">
        <v>91.36</v>
      </c>
      <c r="H1853">
        <f ca="1">IFERROR(VLOOKUP($B1853,OFFSET(Input!$A$1,0,MATCH(Index!H$6,Input!$1:$1,0)-1,10000,2),2,0),0)</f>
        <v>0</v>
      </c>
      <c r="I1853">
        <f ca="1">IFERROR(VLOOKUP($B1853,OFFSET(Input!$A$1,0,MATCH(Index!I$6,Input!$1:$1,0)-1,10000,2),2,0),0)</f>
        <v>0</v>
      </c>
      <c r="K1853">
        <f t="shared" ca="1" si="170"/>
        <v>74.083997334169737</v>
      </c>
      <c r="L1853" s="30">
        <f t="shared" ca="1" si="171"/>
        <v>84.661925294863281</v>
      </c>
      <c r="N1853">
        <f t="shared" ca="1" si="172"/>
        <v>3.0193960925515226E-3</v>
      </c>
      <c r="O1853">
        <f t="shared" ca="1" si="173"/>
        <v>2.3012447830279628E-3</v>
      </c>
      <c r="AE1853">
        <f ca="1">VLOOKUP($B1853,OFFSET(Input!$A$1,0,MATCH(Index!AE$6&amp;" Index",Input!$1:$1,0)-1,10000,2),2,0)</f>
        <v>21.48</v>
      </c>
    </row>
    <row r="1854" spans="2:31" x14ac:dyDescent="0.25">
      <c r="B1854" s="2">
        <v>40212</v>
      </c>
      <c r="C1854">
        <f t="shared" ca="1" si="168"/>
        <v>0</v>
      </c>
      <c r="D1854">
        <f t="shared" ca="1" si="169"/>
        <v>2</v>
      </c>
      <c r="E1854">
        <f ca="1">IF($B1854&lt;VLOOKUP(E$6&amp;" Equity",Param,4,0),"",IFERROR(VLOOKUP($B1854,OFFSET(Input!$A$1,0,MATCH(Index!E$6&amp;" Equity",Input!$1:$1,0)-1,10000,2),2,0),E1853))</f>
        <v>86.68</v>
      </c>
      <c r="F1854" s="33">
        <v>90.35</v>
      </c>
      <c r="H1854">
        <f ca="1">IFERROR(VLOOKUP($B1854,OFFSET(Input!$A$1,0,MATCH(Index!H$6,Input!$1:$1,0)-1,10000,2),2,0),0)</f>
        <v>0</v>
      </c>
      <c r="I1854">
        <f ca="1">IFERROR(VLOOKUP($B1854,OFFSET(Input!$A$1,0,MATCH(Index!I$6,Input!$1:$1,0)-1,10000,2),2,0),0)</f>
        <v>0</v>
      </c>
      <c r="K1854">
        <f t="shared" ca="1" si="170"/>
        <v>74.461976912405305</v>
      </c>
      <c r="L1854" s="30">
        <f t="shared" ca="1" si="171"/>
        <v>83.725973625119281</v>
      </c>
      <c r="N1854">
        <f t="shared" ca="1" si="172"/>
        <v>5.0890695074714493E-3</v>
      </c>
      <c r="O1854">
        <f t="shared" ca="1" si="173"/>
        <v>-1.1116728869462602E-2</v>
      </c>
      <c r="AE1854">
        <f ca="1">VLOOKUP($B1854,OFFSET(Input!$A$1,0,MATCH(Index!AE$6&amp;" Index",Input!$1:$1,0)-1,10000,2),2,0)</f>
        <v>21.6</v>
      </c>
    </row>
    <row r="1855" spans="2:31" x14ac:dyDescent="0.25">
      <c r="B1855" s="2">
        <v>40213</v>
      </c>
      <c r="C1855">
        <f t="shared" ca="1" si="168"/>
        <v>0</v>
      </c>
      <c r="D1855">
        <f t="shared" ca="1" si="169"/>
        <v>3</v>
      </c>
      <c r="E1855">
        <f ca="1">IF($B1855&lt;VLOOKUP(E$6&amp;" Equity",Param,4,0),"",IFERROR(VLOOKUP($B1855,OFFSET(Input!$A$1,0,MATCH(Index!E$6&amp;" Equity",Input!$1:$1,0)-1,10000,2),2,0),E1854))</f>
        <v>85.45</v>
      </c>
      <c r="F1855" s="33">
        <v>91.78</v>
      </c>
      <c r="H1855">
        <f ca="1">IFERROR(VLOOKUP($B1855,OFFSET(Input!$A$1,0,MATCH(Index!H$6,Input!$1:$1,0)-1,10000,2),2,0),0)</f>
        <v>0</v>
      </c>
      <c r="I1855">
        <f ca="1">IFERROR(VLOOKUP($B1855,OFFSET(Input!$A$1,0,MATCH(Index!I$6,Input!$1:$1,0)-1,10000,2),2,0),0)</f>
        <v>0</v>
      </c>
      <c r="K1855">
        <f t="shared" ca="1" si="170"/>
        <v>73.405352182337708</v>
      </c>
      <c r="L1855" s="30">
        <f t="shared" ca="1" si="171"/>
        <v>85.051132919905342</v>
      </c>
      <c r="N1855">
        <f t="shared" ca="1" si="172"/>
        <v>-1.4291767106558486E-2</v>
      </c>
      <c r="O1855">
        <f t="shared" ca="1" si="173"/>
        <v>1.5703391928449981E-2</v>
      </c>
      <c r="AE1855">
        <f ca="1">VLOOKUP($B1855,OFFSET(Input!$A$1,0,MATCH(Index!AE$6&amp;" Index",Input!$1:$1,0)-1,10000,2),2,0)</f>
        <v>26.08</v>
      </c>
    </row>
    <row r="1856" spans="2:31" x14ac:dyDescent="0.25">
      <c r="B1856" s="2">
        <v>40214</v>
      </c>
      <c r="C1856">
        <f t="shared" ca="1" si="168"/>
        <v>0</v>
      </c>
      <c r="D1856">
        <f t="shared" ca="1" si="169"/>
        <v>4</v>
      </c>
      <c r="E1856">
        <f ca="1">IF($B1856&lt;VLOOKUP(E$6&amp;" Equity",Param,4,0),"",IFERROR(VLOOKUP($B1856,OFFSET(Input!$A$1,0,MATCH(Index!E$6&amp;" Equity",Input!$1:$1,0)-1,10000,2),2,0),E1855))</f>
        <v>84.95</v>
      </c>
      <c r="F1856" s="33">
        <v>91.98</v>
      </c>
      <c r="H1856">
        <f ca="1">IFERROR(VLOOKUP($B1856,OFFSET(Input!$A$1,0,MATCH(Index!H$6,Input!$1:$1,0)-1,10000,2),2,0),0)</f>
        <v>0</v>
      </c>
      <c r="I1856">
        <f ca="1">IFERROR(VLOOKUP($B1856,OFFSET(Input!$A$1,0,MATCH(Index!I$6,Input!$1:$1,0)-1,10000,2),2,0),0)</f>
        <v>0</v>
      </c>
      <c r="K1856">
        <f t="shared" ca="1" si="170"/>
        <v>72.975829934342755</v>
      </c>
      <c r="L1856" s="30">
        <f t="shared" ca="1" si="171"/>
        <v>85.23646988421109</v>
      </c>
      <c r="N1856">
        <f t="shared" ca="1" si="172"/>
        <v>-5.8685614436588289E-3</v>
      </c>
      <c r="O1856">
        <f t="shared" ca="1" si="173"/>
        <v>2.1767531450903009E-3</v>
      </c>
      <c r="AE1856">
        <f ca="1">VLOOKUP($B1856,OFFSET(Input!$A$1,0,MATCH(Index!AE$6&amp;" Index",Input!$1:$1,0)-1,10000,2),2,0)</f>
        <v>26.11</v>
      </c>
    </row>
    <row r="1857" spans="2:31" x14ac:dyDescent="0.25">
      <c r="B1857" s="2">
        <v>40217</v>
      </c>
      <c r="C1857">
        <f t="shared" ca="1" si="168"/>
        <v>0</v>
      </c>
      <c r="D1857">
        <f t="shared" ca="1" si="169"/>
        <v>5</v>
      </c>
      <c r="E1857">
        <f ca="1">IF($B1857&lt;VLOOKUP(E$6&amp;" Equity",Param,4,0),"",IFERROR(VLOOKUP($B1857,OFFSET(Input!$A$1,0,MATCH(Index!E$6&amp;" Equity",Input!$1:$1,0)-1,10000,2),2,0),E1856))</f>
        <v>84.58</v>
      </c>
      <c r="F1857" s="33">
        <v>92.1</v>
      </c>
      <c r="H1857">
        <f ca="1">IFERROR(VLOOKUP($B1857,OFFSET(Input!$A$1,0,MATCH(Index!H$6,Input!$1:$1,0)-1,10000,2),2,0),0)</f>
        <v>0</v>
      </c>
      <c r="I1857">
        <f ca="1">IFERROR(VLOOKUP($B1857,OFFSET(Input!$A$1,0,MATCH(Index!I$6,Input!$1:$1,0)-1,10000,2),2,0),0)</f>
        <v>0</v>
      </c>
      <c r="K1857">
        <f t="shared" ca="1" si="170"/>
        <v>72.657983470826494</v>
      </c>
      <c r="L1857" s="30">
        <f t="shared" ca="1" si="171"/>
        <v>85.34767206279453</v>
      </c>
      <c r="N1857">
        <f t="shared" ca="1" si="172"/>
        <v>-4.3650160735984002E-3</v>
      </c>
      <c r="O1857">
        <f t="shared" ca="1" si="173"/>
        <v>1.3037811494832916E-3</v>
      </c>
      <c r="AE1857">
        <f ca="1">VLOOKUP($B1857,OFFSET(Input!$A$1,0,MATCH(Index!AE$6&amp;" Index",Input!$1:$1,0)-1,10000,2),2,0)</f>
        <v>26.51</v>
      </c>
    </row>
    <row r="1858" spans="2:31" x14ac:dyDescent="0.25">
      <c r="B1858" s="2">
        <v>40218</v>
      </c>
      <c r="C1858">
        <f t="shared" ca="1" si="168"/>
        <v>0</v>
      </c>
      <c r="D1858">
        <f t="shared" ca="1" si="169"/>
        <v>0</v>
      </c>
      <c r="E1858">
        <f ca="1">IF($B1858&lt;VLOOKUP(E$6&amp;" Equity",Param,4,0),"",IFERROR(VLOOKUP($B1858,OFFSET(Input!$A$1,0,MATCH(Index!E$6&amp;" Equity",Input!$1:$1,0)-1,10000,2),2,0),E1857))</f>
        <v>84.75</v>
      </c>
      <c r="F1858" s="33">
        <v>91.18</v>
      </c>
      <c r="H1858">
        <f ca="1">IFERROR(VLOOKUP($B1858,OFFSET(Input!$A$1,0,MATCH(Index!H$6,Input!$1:$1,0)-1,10000,2),2,0),0)</f>
        <v>0</v>
      </c>
      <c r="I1858">
        <f ca="1">IFERROR(VLOOKUP($B1858,OFFSET(Input!$A$1,0,MATCH(Index!I$6,Input!$1:$1,0)-1,10000,2),2,0),0)</f>
        <v>0</v>
      </c>
      <c r="K1858">
        <f t="shared" ca="1" si="170"/>
        <v>72.804021035144785</v>
      </c>
      <c r="L1858" s="30">
        <f t="shared" ca="1" si="171"/>
        <v>84.495122026988128</v>
      </c>
      <c r="N1858">
        <f t="shared" ca="1" si="172"/>
        <v>2.0079142162171466E-3</v>
      </c>
      <c r="O1858">
        <f t="shared" ca="1" si="173"/>
        <v>-1.003936847596568E-2</v>
      </c>
      <c r="AE1858">
        <f ca="1">VLOOKUP($B1858,OFFSET(Input!$A$1,0,MATCH(Index!AE$6&amp;" Index",Input!$1:$1,0)-1,10000,2),2,0)</f>
        <v>26</v>
      </c>
    </row>
    <row r="1859" spans="2:31" x14ac:dyDescent="0.25">
      <c r="B1859" s="2">
        <v>40219</v>
      </c>
      <c r="C1859">
        <f t="shared" ca="1" si="168"/>
        <v>0</v>
      </c>
      <c r="D1859">
        <f t="shared" ca="1" si="169"/>
        <v>0</v>
      </c>
      <c r="E1859">
        <f ca="1">IF($B1859&lt;VLOOKUP(E$6&amp;" Equity",Param,4,0),"",IFERROR(VLOOKUP($B1859,OFFSET(Input!$A$1,0,MATCH(Index!E$6&amp;" Equity",Input!$1:$1,0)-1,10000,2),2,0),E1858))</f>
        <v>83.61</v>
      </c>
      <c r="F1859" s="33">
        <v>90.31</v>
      </c>
      <c r="H1859">
        <f ca="1">IFERROR(VLOOKUP($B1859,OFFSET(Input!$A$1,0,MATCH(Index!H$6,Input!$1:$1,0)-1,10000,2),2,0),0)</f>
        <v>0</v>
      </c>
      <c r="I1859">
        <f ca="1">IFERROR(VLOOKUP($B1859,OFFSET(Input!$A$1,0,MATCH(Index!I$6,Input!$1:$1,0)-1,10000,2),2,0),0)</f>
        <v>0</v>
      </c>
      <c r="K1859">
        <f t="shared" ca="1" si="170"/>
        <v>71.824710309716295</v>
      </c>
      <c r="L1859" s="30">
        <f t="shared" ca="1" si="171"/>
        <v>83.688906232258148</v>
      </c>
      <c r="N1859">
        <f t="shared" ca="1" si="172"/>
        <v>-1.354261609859299E-2</v>
      </c>
      <c r="O1859">
        <f t="shared" ca="1" si="173"/>
        <v>-9.5873785225879613E-3</v>
      </c>
      <c r="AE1859">
        <f ca="1">VLOOKUP($B1859,OFFSET(Input!$A$1,0,MATCH(Index!AE$6&amp;" Index",Input!$1:$1,0)-1,10000,2),2,0)</f>
        <v>25.4</v>
      </c>
    </row>
    <row r="1860" spans="2:31" x14ac:dyDescent="0.25">
      <c r="B1860" s="2">
        <v>40220</v>
      </c>
      <c r="C1860">
        <f t="shared" ca="1" si="168"/>
        <v>0</v>
      </c>
      <c r="D1860">
        <f t="shared" ca="1" si="169"/>
        <v>0</v>
      </c>
      <c r="E1860">
        <f ca="1">IF($B1860&lt;VLOOKUP(E$6&amp;" Equity",Param,4,0),"",IFERROR(VLOOKUP($B1860,OFFSET(Input!$A$1,0,MATCH(Index!E$6&amp;" Equity",Input!$1:$1,0)-1,10000,2),2,0),E1859))</f>
        <v>84.05</v>
      </c>
      <c r="F1860" s="33">
        <v>89.82</v>
      </c>
      <c r="H1860">
        <f ca="1">IFERROR(VLOOKUP($B1860,OFFSET(Input!$A$1,0,MATCH(Index!H$6,Input!$1:$1,0)-1,10000,2),2,0),0)</f>
        <v>0</v>
      </c>
      <c r="I1860">
        <f ca="1">IFERROR(VLOOKUP($B1860,OFFSET(Input!$A$1,0,MATCH(Index!I$6,Input!$1:$1,0)-1,10000,2),2,0),0)</f>
        <v>0</v>
      </c>
      <c r="K1860">
        <f t="shared" ca="1" si="170"/>
        <v>72.202689887951848</v>
      </c>
      <c r="L1860" s="30">
        <f t="shared" ca="1" si="171"/>
        <v>83.234830669709069</v>
      </c>
      <c r="N1860">
        <f t="shared" ca="1" si="172"/>
        <v>5.2487296926580626E-3</v>
      </c>
      <c r="O1860">
        <f t="shared" ca="1" si="173"/>
        <v>-5.4405286031154725E-3</v>
      </c>
      <c r="AE1860">
        <f ca="1">VLOOKUP($B1860,OFFSET(Input!$A$1,0,MATCH(Index!AE$6&amp;" Index",Input!$1:$1,0)-1,10000,2),2,0)</f>
        <v>23.96</v>
      </c>
    </row>
    <row r="1861" spans="2:31" x14ac:dyDescent="0.25">
      <c r="B1861" s="2">
        <v>40221</v>
      </c>
      <c r="C1861">
        <f t="shared" ca="1" si="168"/>
        <v>0</v>
      </c>
      <c r="D1861">
        <f t="shared" ca="1" si="169"/>
        <v>0</v>
      </c>
      <c r="E1861">
        <f ca="1">IF($B1861&lt;VLOOKUP(E$6&amp;" Equity",Param,4,0),"",IFERROR(VLOOKUP($B1861,OFFSET(Input!$A$1,0,MATCH(Index!E$6&amp;" Equity",Input!$1:$1,0)-1,10000,2),2,0),E1860))</f>
        <v>83.9</v>
      </c>
      <c r="F1861" s="33">
        <v>90.19</v>
      </c>
      <c r="H1861">
        <f ca="1">IFERROR(VLOOKUP($B1861,OFFSET(Input!$A$1,0,MATCH(Index!H$6,Input!$1:$1,0)-1,10000,2),2,0),0)</f>
        <v>0</v>
      </c>
      <c r="I1861">
        <f ca="1">IFERROR(VLOOKUP($B1861,OFFSET(Input!$A$1,0,MATCH(Index!I$6,Input!$1:$1,0)-1,10000,2),2,0),0)</f>
        <v>0</v>
      </c>
      <c r="K1861">
        <f t="shared" ca="1" si="170"/>
        <v>72.073833213553371</v>
      </c>
      <c r="L1861" s="30">
        <f t="shared" ca="1" si="171"/>
        <v>83.577704053674694</v>
      </c>
      <c r="N1861">
        <f t="shared" ca="1" si="172"/>
        <v>-1.7862463814639926E-3</v>
      </c>
      <c r="O1861">
        <f t="shared" ca="1" si="173"/>
        <v>4.1108885180248141E-3</v>
      </c>
      <c r="AE1861">
        <f ca="1">VLOOKUP($B1861,OFFSET(Input!$A$1,0,MATCH(Index!AE$6&amp;" Index",Input!$1:$1,0)-1,10000,2),2,0)</f>
        <v>22.73</v>
      </c>
    </row>
    <row r="1862" spans="2:31" x14ac:dyDescent="0.25">
      <c r="B1862" s="2">
        <v>40225</v>
      </c>
      <c r="C1862">
        <f t="shared" ca="1" si="168"/>
        <v>0</v>
      </c>
      <c r="D1862">
        <f t="shared" ca="1" si="169"/>
        <v>0</v>
      </c>
      <c r="E1862">
        <f ca="1">IF($B1862&lt;VLOOKUP(E$6&amp;" Equity",Param,4,0),"",IFERROR(VLOOKUP($B1862,OFFSET(Input!$A$1,0,MATCH(Index!E$6&amp;" Equity",Input!$1:$1,0)-1,10000,2),2,0),E1861))</f>
        <v>84.73</v>
      </c>
      <c r="F1862" s="33">
        <v>90.36</v>
      </c>
      <c r="H1862">
        <f ca="1">IFERROR(VLOOKUP($B1862,OFFSET(Input!$A$1,0,MATCH(Index!H$6,Input!$1:$1,0)-1,10000,2),2,0),0)</f>
        <v>0</v>
      </c>
      <c r="I1862">
        <f ca="1">IFERROR(VLOOKUP($B1862,OFFSET(Input!$A$1,0,MATCH(Index!I$6,Input!$1:$1,0)-1,10000,2),2,0),0)</f>
        <v>0</v>
      </c>
      <c r="K1862">
        <f t="shared" ca="1" si="170"/>
        <v>72.786840145224986</v>
      </c>
      <c r="L1862" s="30">
        <f t="shared" ca="1" si="171"/>
        <v>83.735240473334571</v>
      </c>
      <c r="N1862">
        <f t="shared" ca="1" si="172"/>
        <v>9.8441167372121698E-3</v>
      </c>
      <c r="O1862">
        <f t="shared" ca="1" si="173"/>
        <v>1.8831354221856618E-3</v>
      </c>
      <c r="AE1862">
        <f ca="1">VLOOKUP($B1862,OFFSET(Input!$A$1,0,MATCH(Index!AE$6&amp;" Index",Input!$1:$1,0)-1,10000,2),2,0)</f>
        <v>22.25</v>
      </c>
    </row>
    <row r="1863" spans="2:31" x14ac:dyDescent="0.25">
      <c r="B1863" s="2">
        <v>40226</v>
      </c>
      <c r="C1863">
        <f t="shared" ref="C1863:C1926" ca="1" si="174">IF(MONTH(B1863)&lt;&gt;MONTH(B1862),1,0)</f>
        <v>0</v>
      </c>
      <c r="D1863">
        <f t="shared" ref="D1863:D1926" ca="1" si="175">IF(D1862=5,0,IF(D1862&lt;&gt;0,D1862+1,IF(C1862=1,1,0)))</f>
        <v>0</v>
      </c>
      <c r="E1863">
        <f ca="1">IF($B1863&lt;VLOOKUP(E$6&amp;" Equity",Param,4,0),"",IFERROR(VLOOKUP($B1863,OFFSET(Input!$A$1,0,MATCH(Index!E$6&amp;" Equity",Input!$1:$1,0)-1,10000,2),2,0),E1862))</f>
        <v>85.38</v>
      </c>
      <c r="F1863" s="33">
        <v>89.33</v>
      </c>
      <c r="H1863">
        <f ca="1">IFERROR(VLOOKUP($B1863,OFFSET(Input!$A$1,0,MATCH(Index!H$6,Input!$1:$1,0)-1,10000,2),2,0),0)</f>
        <v>0</v>
      </c>
      <c r="I1863">
        <f ca="1">IFERROR(VLOOKUP($B1863,OFFSET(Input!$A$1,0,MATCH(Index!I$6,Input!$1:$1,0)-1,10000,2),2,0),0)</f>
        <v>0</v>
      </c>
      <c r="K1863">
        <f t="shared" ref="K1863:K1926" ca="1" si="176">IF($B1863&lt;=L_date,IF($B1863=L_date,1,K1864/((E1864+H1864)/E1863)),K1862*((E1863+H1863)/E1862))</f>
        <v>73.345219067618416</v>
      </c>
      <c r="L1863" s="30">
        <f t="shared" ref="L1863:L1926" ca="1" si="177">IF($B1863&lt;=L_date,IF($B1863=L_date,1,L1864/((F1864+I1864)/F1863)),L1862*((F1863+I1863)/F1862))</f>
        <v>82.78075510715999</v>
      </c>
      <c r="N1863">
        <f t="shared" ca="1" si="172"/>
        <v>7.6421511194431609E-3</v>
      </c>
      <c r="O1863">
        <f t="shared" ca="1" si="173"/>
        <v>-1.146431388605487E-2</v>
      </c>
      <c r="AE1863">
        <f ca="1">VLOOKUP($B1863,OFFSET(Input!$A$1,0,MATCH(Index!AE$6&amp;" Index",Input!$1:$1,0)-1,10000,2),2,0)</f>
        <v>21.72</v>
      </c>
    </row>
    <row r="1864" spans="2:31" x14ac:dyDescent="0.25">
      <c r="B1864" s="2">
        <v>40227</v>
      </c>
      <c r="C1864">
        <f t="shared" ca="1" si="174"/>
        <v>0</v>
      </c>
      <c r="D1864">
        <f t="shared" ca="1" si="175"/>
        <v>0</v>
      </c>
      <c r="E1864">
        <f ca="1">IF($B1864&lt;VLOOKUP(E$6&amp;" Equity",Param,4,0),"",IFERROR(VLOOKUP($B1864,OFFSET(Input!$A$1,0,MATCH(Index!E$6&amp;" Equity",Input!$1:$1,0)-1,10000,2),2,0),E1863))</f>
        <v>86.19</v>
      </c>
      <c r="F1864" s="33">
        <v>88.97</v>
      </c>
      <c r="H1864">
        <f ca="1">IFERROR(VLOOKUP($B1864,OFFSET(Input!$A$1,0,MATCH(Index!H$6,Input!$1:$1,0)-1,10000,2),2,0),0)</f>
        <v>0</v>
      </c>
      <c r="I1864">
        <f ca="1">IFERROR(VLOOKUP($B1864,OFFSET(Input!$A$1,0,MATCH(Index!I$6,Input!$1:$1,0)-1,10000,2),2,0),0)</f>
        <v>0</v>
      </c>
      <c r="K1864">
        <f t="shared" ca="1" si="176"/>
        <v>74.041045109370245</v>
      </c>
      <c r="L1864" s="30">
        <f t="shared" ca="1" si="177"/>
        <v>82.447148571409656</v>
      </c>
      <c r="N1864">
        <f t="shared" ref="N1864:N1927" ca="1" si="178">LN(K1864/K1863)</f>
        <v>9.4422803294918322E-3</v>
      </c>
      <c r="O1864">
        <f t="shared" ref="O1864:O1927" ca="1" si="179">LN(L1864/L1863)</f>
        <v>-4.0381434570717087E-3</v>
      </c>
      <c r="AE1864">
        <f ca="1">VLOOKUP($B1864,OFFSET(Input!$A$1,0,MATCH(Index!AE$6&amp;" Index",Input!$1:$1,0)-1,10000,2),2,0)</f>
        <v>20.63</v>
      </c>
    </row>
    <row r="1865" spans="2:31" x14ac:dyDescent="0.25">
      <c r="B1865" s="2">
        <v>40228</v>
      </c>
      <c r="C1865">
        <f t="shared" ca="1" si="174"/>
        <v>0</v>
      </c>
      <c r="D1865">
        <f t="shared" ca="1" si="175"/>
        <v>0</v>
      </c>
      <c r="E1865">
        <f ca="1">IF($B1865&lt;VLOOKUP(E$6&amp;" Equity",Param,4,0),"",IFERROR(VLOOKUP($B1865,OFFSET(Input!$A$1,0,MATCH(Index!E$6&amp;" Equity",Input!$1:$1,0)-1,10000,2),2,0),E1864))</f>
        <v>86.77</v>
      </c>
      <c r="F1865" s="33">
        <v>89.47</v>
      </c>
      <c r="H1865">
        <f ca="1">IFERROR(VLOOKUP($B1865,OFFSET(Input!$A$1,0,MATCH(Index!H$6,Input!$1:$1,0)-1,10000,2),2,0),0)</f>
        <v>0</v>
      </c>
      <c r="I1865">
        <f ca="1">IFERROR(VLOOKUP($B1865,OFFSET(Input!$A$1,0,MATCH(Index!I$6,Input!$1:$1,0)-1,10000,2),2,0),0)</f>
        <v>0</v>
      </c>
      <c r="K1865">
        <f t="shared" ca="1" si="176"/>
        <v>74.539290917044383</v>
      </c>
      <c r="L1865" s="30">
        <f t="shared" ca="1" si="177"/>
        <v>82.910490982174011</v>
      </c>
      <c r="N1865">
        <f t="shared" ca="1" si="178"/>
        <v>6.706778146090356E-3</v>
      </c>
      <c r="O1865">
        <f t="shared" ca="1" si="179"/>
        <v>5.6041393028285619E-3</v>
      </c>
      <c r="AE1865">
        <f ca="1">VLOOKUP($B1865,OFFSET(Input!$A$1,0,MATCH(Index!AE$6&amp;" Index",Input!$1:$1,0)-1,10000,2),2,0)</f>
        <v>20.02</v>
      </c>
    </row>
    <row r="1866" spans="2:31" x14ac:dyDescent="0.25">
      <c r="B1866" s="2">
        <v>40231</v>
      </c>
      <c r="C1866">
        <f t="shared" ca="1" si="174"/>
        <v>0</v>
      </c>
      <c r="D1866">
        <f t="shared" ca="1" si="175"/>
        <v>0</v>
      </c>
      <c r="E1866">
        <f ca="1">IF($B1866&lt;VLOOKUP(E$6&amp;" Equity",Param,4,0),"",IFERROR(VLOOKUP($B1866,OFFSET(Input!$A$1,0,MATCH(Index!E$6&amp;" Equity",Input!$1:$1,0)-1,10000,2),2,0),E1865))</f>
        <v>86.88</v>
      </c>
      <c r="F1866" s="33">
        <v>89.08</v>
      </c>
      <c r="H1866">
        <f ca="1">IFERROR(VLOOKUP($B1866,OFFSET(Input!$A$1,0,MATCH(Index!H$6,Input!$1:$1,0)-1,10000,2),2,0),0)</f>
        <v>0</v>
      </c>
      <c r="I1866">
        <f ca="1">IFERROR(VLOOKUP($B1866,OFFSET(Input!$A$1,0,MATCH(Index!I$6,Input!$1:$1,0)-1,10000,2),2,0),0)</f>
        <v>0</v>
      </c>
      <c r="K1866">
        <f t="shared" ca="1" si="176"/>
        <v>74.633785811603261</v>
      </c>
      <c r="L1866" s="30">
        <f t="shared" ca="1" si="177"/>
        <v>82.549083901777806</v>
      </c>
      <c r="N1866">
        <f t="shared" ca="1" si="178"/>
        <v>1.2669163802268566E-3</v>
      </c>
      <c r="O1866">
        <f t="shared" ca="1" si="179"/>
        <v>-4.3685311703377883E-3</v>
      </c>
      <c r="AE1866">
        <f ca="1">VLOOKUP($B1866,OFFSET(Input!$A$1,0,MATCH(Index!AE$6&amp;" Index",Input!$1:$1,0)-1,10000,2),2,0)</f>
        <v>19.940000000000001</v>
      </c>
    </row>
    <row r="1867" spans="2:31" x14ac:dyDescent="0.25">
      <c r="B1867" s="2">
        <v>40232</v>
      </c>
      <c r="C1867">
        <f t="shared" ca="1" si="174"/>
        <v>0</v>
      </c>
      <c r="D1867">
        <f t="shared" ca="1" si="175"/>
        <v>0</v>
      </c>
      <c r="E1867">
        <f ca="1">IF($B1867&lt;VLOOKUP(E$6&amp;" Equity",Param,4,0),"",IFERROR(VLOOKUP($B1867,OFFSET(Input!$A$1,0,MATCH(Index!E$6&amp;" Equity",Input!$1:$1,0)-1,10000,2),2,0),E1866))</f>
        <v>86.25</v>
      </c>
      <c r="F1867" s="33">
        <v>90.46</v>
      </c>
      <c r="H1867">
        <f ca="1">IFERROR(VLOOKUP($B1867,OFFSET(Input!$A$1,0,MATCH(Index!H$6,Input!$1:$1,0)-1,10000,2),2,0),0)</f>
        <v>0</v>
      </c>
      <c r="I1867">
        <f ca="1">IFERROR(VLOOKUP($B1867,OFFSET(Input!$A$1,0,MATCH(Index!I$6,Input!$1:$1,0)-1,10000,2),2,0),0)</f>
        <v>0</v>
      </c>
      <c r="K1867">
        <f t="shared" ca="1" si="176"/>
        <v>74.09258777912963</v>
      </c>
      <c r="L1867" s="30">
        <f t="shared" ca="1" si="177"/>
        <v>83.827908955487416</v>
      </c>
      <c r="N1867">
        <f t="shared" ca="1" si="178"/>
        <v>-7.2778002741559766E-3</v>
      </c>
      <c r="O1867">
        <f t="shared" ca="1" si="179"/>
        <v>1.5372921660530102E-2</v>
      </c>
      <c r="AE1867">
        <f ca="1">VLOOKUP($B1867,OFFSET(Input!$A$1,0,MATCH(Index!AE$6&amp;" Index",Input!$1:$1,0)-1,10000,2),2,0)</f>
        <v>21.37</v>
      </c>
    </row>
    <row r="1868" spans="2:31" x14ac:dyDescent="0.25">
      <c r="B1868" s="2">
        <v>40233</v>
      </c>
      <c r="C1868">
        <f t="shared" ca="1" si="174"/>
        <v>0</v>
      </c>
      <c r="D1868">
        <f t="shared" ca="1" si="175"/>
        <v>0</v>
      </c>
      <c r="E1868">
        <f ca="1">IF($B1868&lt;VLOOKUP(E$6&amp;" Equity",Param,4,0),"",IFERROR(VLOOKUP($B1868,OFFSET(Input!$A$1,0,MATCH(Index!E$6&amp;" Equity",Input!$1:$1,0)-1,10000,2),2,0),E1867))</f>
        <v>86.58</v>
      </c>
      <c r="F1868" s="33">
        <v>90.69</v>
      </c>
      <c r="H1868">
        <f ca="1">IFERROR(VLOOKUP($B1868,OFFSET(Input!$A$1,0,MATCH(Index!H$6,Input!$1:$1,0)-1,10000,2),2,0),0)</f>
        <v>0</v>
      </c>
      <c r="I1868">
        <f ca="1">IFERROR(VLOOKUP($B1868,OFFSET(Input!$A$1,0,MATCH(Index!I$6,Input!$1:$1,0)-1,10000,2),2,0),0)</f>
        <v>0</v>
      </c>
      <c r="K1868">
        <f t="shared" ca="1" si="176"/>
        <v>74.376072462806292</v>
      </c>
      <c r="L1868" s="30">
        <f t="shared" ca="1" si="177"/>
        <v>84.04104646443902</v>
      </c>
      <c r="N1868">
        <f t="shared" ca="1" si="178"/>
        <v>3.818786102365274E-3</v>
      </c>
      <c r="O1868">
        <f t="shared" ca="1" si="179"/>
        <v>2.5393334097792474E-3</v>
      </c>
      <c r="AE1868">
        <f ca="1">VLOOKUP($B1868,OFFSET(Input!$A$1,0,MATCH(Index!AE$6&amp;" Index",Input!$1:$1,0)-1,10000,2),2,0)</f>
        <v>20.27</v>
      </c>
    </row>
    <row r="1869" spans="2:31" x14ac:dyDescent="0.25">
      <c r="B1869" s="2">
        <v>40234</v>
      </c>
      <c r="C1869">
        <f t="shared" ca="1" si="174"/>
        <v>0</v>
      </c>
      <c r="D1869">
        <f t="shared" ca="1" si="175"/>
        <v>0</v>
      </c>
      <c r="E1869">
        <f ca="1">IF($B1869&lt;VLOOKUP(E$6&amp;" Equity",Param,4,0),"",IFERROR(VLOOKUP($B1869,OFFSET(Input!$A$1,0,MATCH(Index!E$6&amp;" Equity",Input!$1:$1,0)-1,10000,2),2,0),E1868))</f>
        <v>86.59</v>
      </c>
      <c r="F1869" s="33">
        <v>91.2</v>
      </c>
      <c r="H1869">
        <f ca="1">IFERROR(VLOOKUP($B1869,OFFSET(Input!$A$1,0,MATCH(Index!H$6,Input!$1:$1,0)-1,10000,2),2,0),0)</f>
        <v>0</v>
      </c>
      <c r="I1869">
        <f ca="1">IFERROR(VLOOKUP($B1869,OFFSET(Input!$A$1,0,MATCH(Index!I$6,Input!$1:$1,0)-1,10000,2),2,0),0)</f>
        <v>0</v>
      </c>
      <c r="K1869">
        <f t="shared" ca="1" si="176"/>
        <v>74.384662907766199</v>
      </c>
      <c r="L1869" s="30">
        <f t="shared" ca="1" si="177"/>
        <v>84.513655723418665</v>
      </c>
      <c r="N1869">
        <f t="shared" ca="1" si="178"/>
        <v>1.1549344587542751E-4</v>
      </c>
      <c r="O1869">
        <f t="shared" ca="1" si="179"/>
        <v>5.6077996208094005E-3</v>
      </c>
      <c r="AE1869">
        <f ca="1">VLOOKUP($B1869,OFFSET(Input!$A$1,0,MATCH(Index!AE$6&amp;" Index",Input!$1:$1,0)-1,10000,2),2,0)</f>
        <v>20.100000000000001</v>
      </c>
    </row>
    <row r="1870" spans="2:31" x14ac:dyDescent="0.25">
      <c r="B1870" s="2">
        <v>40235</v>
      </c>
      <c r="C1870">
        <f t="shared" ca="1" si="174"/>
        <v>0</v>
      </c>
      <c r="D1870">
        <f t="shared" ca="1" si="175"/>
        <v>0</v>
      </c>
      <c r="E1870">
        <f ca="1">IF($B1870&lt;VLOOKUP(E$6&amp;" Equity",Param,4,0),"",IFERROR(VLOOKUP($B1870,OFFSET(Input!$A$1,0,MATCH(Index!E$6&amp;" Equity",Input!$1:$1,0)-1,10000,2),2,0),E1869))</f>
        <v>87.17</v>
      </c>
      <c r="F1870" s="33">
        <v>91.67</v>
      </c>
      <c r="H1870">
        <f ca="1">IFERROR(VLOOKUP($B1870,OFFSET(Input!$A$1,0,MATCH(Index!H$6,Input!$1:$1,0)-1,10000,2),2,0),0)</f>
        <v>0</v>
      </c>
      <c r="I1870">
        <f ca="1">IFERROR(VLOOKUP($B1870,OFFSET(Input!$A$1,0,MATCH(Index!I$6,Input!$1:$1,0)-1,10000,2),2,0),0)</f>
        <v>0</v>
      </c>
      <c r="K1870">
        <f t="shared" ca="1" si="176"/>
        <v>74.882908715440351</v>
      </c>
      <c r="L1870" s="30">
        <f t="shared" ca="1" si="177"/>
        <v>84.949197589537164</v>
      </c>
      <c r="N1870">
        <f t="shared" ca="1" si="178"/>
        <v>6.6758995637748626E-3</v>
      </c>
      <c r="O1870">
        <f t="shared" ca="1" si="179"/>
        <v>5.1402748933985932E-3</v>
      </c>
      <c r="AE1870">
        <f ca="1">VLOOKUP($B1870,OFFSET(Input!$A$1,0,MATCH(Index!AE$6&amp;" Index",Input!$1:$1,0)-1,10000,2),2,0)</f>
        <v>19.5</v>
      </c>
    </row>
    <row r="1871" spans="2:31" x14ac:dyDescent="0.25">
      <c r="B1871" s="2">
        <v>40238</v>
      </c>
      <c r="C1871">
        <f t="shared" ca="1" si="174"/>
        <v>1</v>
      </c>
      <c r="D1871">
        <f t="shared" ca="1" si="175"/>
        <v>0</v>
      </c>
      <c r="E1871">
        <f ca="1">IF($B1871&lt;VLOOKUP(E$6&amp;" Equity",Param,4,0),"",IFERROR(VLOOKUP($B1871,OFFSET(Input!$A$1,0,MATCH(Index!E$6&amp;" Equity",Input!$1:$1,0)-1,10000,2),2,0),E1870))</f>
        <v>86.59</v>
      </c>
      <c r="F1871" s="33">
        <v>91.34</v>
      </c>
      <c r="H1871">
        <f ca="1">IFERROR(VLOOKUP($B1871,OFFSET(Input!$A$1,0,MATCH(Index!H$6,Input!$1:$1,0)-1,10000,2),2,0),0)</f>
        <v>0.64632800000000001</v>
      </c>
      <c r="I1871">
        <f ca="1">IFERROR(VLOOKUP($B1871,OFFSET(Input!$A$1,0,MATCH(Index!I$6,Input!$1:$1,0)-1,10000,2),2,0),0)</f>
        <v>0.28964299999999998</v>
      </c>
      <c r="K1871">
        <f t="shared" ca="1" si="176"/>
        <v>74.939887418770368</v>
      </c>
      <c r="L1871" s="30">
        <f t="shared" ca="1" si="177"/>
        <v>84.911799370194728</v>
      </c>
      <c r="N1871">
        <f t="shared" ca="1" si="178"/>
        <v>7.6061464005765527E-4</v>
      </c>
      <c r="O1871">
        <f t="shared" ca="1" si="179"/>
        <v>-4.4033910804828266E-4</v>
      </c>
      <c r="AE1871">
        <f ca="1">VLOOKUP($B1871,OFFSET(Input!$A$1,0,MATCH(Index!AE$6&amp;" Index",Input!$1:$1,0)-1,10000,2),2,0)</f>
        <v>19.260000000000002</v>
      </c>
    </row>
    <row r="1872" spans="2:31" x14ac:dyDescent="0.25">
      <c r="B1872" s="2">
        <v>40239</v>
      </c>
      <c r="C1872">
        <f t="shared" ca="1" si="174"/>
        <v>0</v>
      </c>
      <c r="D1872">
        <f t="shared" ca="1" si="175"/>
        <v>1</v>
      </c>
      <c r="E1872">
        <f ca="1">IF($B1872&lt;VLOOKUP(E$6&amp;" Equity",Param,4,0),"",IFERROR(VLOOKUP($B1872,OFFSET(Input!$A$1,0,MATCH(Index!E$6&amp;" Equity",Input!$1:$1,0)-1,10000,2),2,0),E1871))</f>
        <v>87.15</v>
      </c>
      <c r="F1872" s="33">
        <v>91.22</v>
      </c>
      <c r="H1872">
        <f ca="1">IFERROR(VLOOKUP($B1872,OFFSET(Input!$A$1,0,MATCH(Index!H$6,Input!$1:$1,0)-1,10000,2),2,0),0)</f>
        <v>0</v>
      </c>
      <c r="I1872">
        <f ca="1">IFERROR(VLOOKUP($B1872,OFFSET(Input!$A$1,0,MATCH(Index!I$6,Input!$1:$1,0)-1,10000,2),2,0),0)</f>
        <v>0</v>
      </c>
      <c r="K1872">
        <f t="shared" ca="1" si="176"/>
        <v>75.424543117517459</v>
      </c>
      <c r="L1872" s="30">
        <f t="shared" ca="1" si="177"/>
        <v>84.80024456480362</v>
      </c>
      <c r="N1872">
        <f t="shared" ca="1" si="178"/>
        <v>6.4464365063200491E-3</v>
      </c>
      <c r="O1872">
        <f t="shared" ca="1" si="179"/>
        <v>-1.3146364732985456E-3</v>
      </c>
      <c r="AE1872">
        <f ca="1">VLOOKUP($B1872,OFFSET(Input!$A$1,0,MATCH(Index!AE$6&amp;" Index",Input!$1:$1,0)-1,10000,2),2,0)</f>
        <v>19.059999999999999</v>
      </c>
    </row>
    <row r="1873" spans="2:31" x14ac:dyDescent="0.25">
      <c r="B1873" s="2">
        <v>40240</v>
      </c>
      <c r="C1873">
        <f t="shared" ca="1" si="174"/>
        <v>0</v>
      </c>
      <c r="D1873">
        <f t="shared" ca="1" si="175"/>
        <v>2</v>
      </c>
      <c r="E1873">
        <f ca="1">IF($B1873&lt;VLOOKUP(E$6&amp;" Equity",Param,4,0),"",IFERROR(VLOOKUP($B1873,OFFSET(Input!$A$1,0,MATCH(Index!E$6&amp;" Equity",Input!$1:$1,0)-1,10000,2),2,0),E1872))</f>
        <v>87.23</v>
      </c>
      <c r="F1873" s="33">
        <v>90.99</v>
      </c>
      <c r="H1873">
        <f ca="1">IFERROR(VLOOKUP($B1873,OFFSET(Input!$A$1,0,MATCH(Index!H$6,Input!$1:$1,0)-1,10000,2),2,0),0)</f>
        <v>0</v>
      </c>
      <c r="I1873">
        <f ca="1">IFERROR(VLOOKUP($B1873,OFFSET(Input!$A$1,0,MATCH(Index!I$6,Input!$1:$1,0)-1,10000,2),2,0),0)</f>
        <v>0</v>
      </c>
      <c r="K1873">
        <f t="shared" ca="1" si="176"/>
        <v>75.493779645909896</v>
      </c>
      <c r="L1873" s="30">
        <f t="shared" ca="1" si="177"/>
        <v>84.586431187803996</v>
      </c>
      <c r="N1873">
        <f t="shared" ca="1" si="178"/>
        <v>9.1753647909722038E-4</v>
      </c>
      <c r="O1873">
        <f t="shared" ca="1" si="179"/>
        <v>-2.5245609149550981E-3</v>
      </c>
      <c r="AE1873">
        <f ca="1">VLOOKUP($B1873,OFFSET(Input!$A$1,0,MATCH(Index!AE$6&amp;" Index",Input!$1:$1,0)-1,10000,2),2,0)</f>
        <v>18.829999999999998</v>
      </c>
    </row>
    <row r="1874" spans="2:31" x14ac:dyDescent="0.25">
      <c r="B1874" s="2">
        <v>40241</v>
      </c>
      <c r="C1874">
        <f t="shared" ca="1" si="174"/>
        <v>0</v>
      </c>
      <c r="D1874">
        <f t="shared" ca="1" si="175"/>
        <v>3</v>
      </c>
      <c r="E1874">
        <f ca="1">IF($B1874&lt;VLOOKUP(E$6&amp;" Equity",Param,4,0),"",IFERROR(VLOOKUP($B1874,OFFSET(Input!$A$1,0,MATCH(Index!E$6&amp;" Equity",Input!$1:$1,0)-1,10000,2),2,0),E1873))</f>
        <v>87.31</v>
      </c>
      <c r="F1874" s="33">
        <v>91.47</v>
      </c>
      <c r="H1874">
        <f ca="1">IFERROR(VLOOKUP($B1874,OFFSET(Input!$A$1,0,MATCH(Index!H$6,Input!$1:$1,0)-1,10000,2),2,0),0)</f>
        <v>0</v>
      </c>
      <c r="I1874">
        <f ca="1">IFERROR(VLOOKUP($B1874,OFFSET(Input!$A$1,0,MATCH(Index!I$6,Input!$1:$1,0)-1,10000,2),2,0),0)</f>
        <v>0</v>
      </c>
      <c r="K1874">
        <f t="shared" ca="1" si="176"/>
        <v>75.563016174302334</v>
      </c>
      <c r="L1874" s="30">
        <f t="shared" ca="1" si="177"/>
        <v>85.032650409368415</v>
      </c>
      <c r="N1874">
        <f t="shared" ca="1" si="178"/>
        <v>9.1669537758908752E-4</v>
      </c>
      <c r="O1874">
        <f t="shared" ca="1" si="179"/>
        <v>5.2614392996738063E-3</v>
      </c>
      <c r="AE1874">
        <f ca="1">VLOOKUP($B1874,OFFSET(Input!$A$1,0,MATCH(Index!AE$6&amp;" Index",Input!$1:$1,0)-1,10000,2),2,0)</f>
        <v>18.72</v>
      </c>
    </row>
    <row r="1875" spans="2:31" x14ac:dyDescent="0.25">
      <c r="B1875" s="2">
        <v>40242</v>
      </c>
      <c r="C1875">
        <f t="shared" ca="1" si="174"/>
        <v>0</v>
      </c>
      <c r="D1875">
        <f t="shared" ca="1" si="175"/>
        <v>4</v>
      </c>
      <c r="E1875">
        <f ca="1">IF($B1875&lt;VLOOKUP(E$6&amp;" Equity",Param,4,0),"",IFERROR(VLOOKUP($B1875,OFFSET(Input!$A$1,0,MATCH(Index!E$6&amp;" Equity",Input!$1:$1,0)-1,10000,2),2,0),E1874))</f>
        <v>87.84</v>
      </c>
      <c r="F1875" s="33">
        <v>90.27</v>
      </c>
      <c r="H1875">
        <f ca="1">IFERROR(VLOOKUP($B1875,OFFSET(Input!$A$1,0,MATCH(Index!H$6,Input!$1:$1,0)-1,10000,2),2,0),0)</f>
        <v>0</v>
      </c>
      <c r="I1875">
        <f ca="1">IFERROR(VLOOKUP($B1875,OFFSET(Input!$A$1,0,MATCH(Index!I$6,Input!$1:$1,0)-1,10000,2),2,0),0)</f>
        <v>0</v>
      </c>
      <c r="K1875">
        <f t="shared" ca="1" si="176"/>
        <v>76.021708174902273</v>
      </c>
      <c r="L1875" s="30">
        <f t="shared" ca="1" si="177"/>
        <v>83.917102355457388</v>
      </c>
      <c r="N1875">
        <f t="shared" ca="1" si="178"/>
        <v>6.0519739385042591E-3</v>
      </c>
      <c r="O1875">
        <f t="shared" ca="1" si="179"/>
        <v>-1.320587035820955E-2</v>
      </c>
      <c r="AE1875">
        <f ca="1">VLOOKUP($B1875,OFFSET(Input!$A$1,0,MATCH(Index!AE$6&amp;" Index",Input!$1:$1,0)-1,10000,2),2,0)</f>
        <v>17.420000000000002</v>
      </c>
    </row>
    <row r="1876" spans="2:31" x14ac:dyDescent="0.25">
      <c r="B1876" s="2">
        <v>40245</v>
      </c>
      <c r="C1876">
        <f t="shared" ca="1" si="174"/>
        <v>0</v>
      </c>
      <c r="D1876">
        <f t="shared" ca="1" si="175"/>
        <v>5</v>
      </c>
      <c r="E1876">
        <f ca="1">IF($B1876&lt;VLOOKUP(E$6&amp;" Equity",Param,4,0),"",IFERROR(VLOOKUP($B1876,OFFSET(Input!$A$1,0,MATCH(Index!E$6&amp;" Equity",Input!$1:$1,0)-1,10000,2),2,0),E1875))</f>
        <v>87.85</v>
      </c>
      <c r="F1876" s="33">
        <v>89.8</v>
      </c>
      <c r="H1876">
        <f ca="1">IFERROR(VLOOKUP($B1876,OFFSET(Input!$A$1,0,MATCH(Index!H$6,Input!$1:$1,0)-1,10000,2),2,0),0)</f>
        <v>0</v>
      </c>
      <c r="I1876">
        <f ca="1">IFERROR(VLOOKUP($B1876,OFFSET(Input!$A$1,0,MATCH(Index!I$6,Input!$1:$1,0)-1,10000,2),2,0),0)</f>
        <v>0</v>
      </c>
      <c r="K1876">
        <f t="shared" ca="1" si="176"/>
        <v>76.030362740951318</v>
      </c>
      <c r="L1876" s="30">
        <f t="shared" ca="1" si="177"/>
        <v>83.480179367675561</v>
      </c>
      <c r="N1876">
        <f t="shared" ca="1" si="178"/>
        <v>1.1383687188560896E-4</v>
      </c>
      <c r="O1876">
        <f t="shared" ca="1" si="179"/>
        <v>-5.2202040019097276E-3</v>
      </c>
      <c r="AE1876">
        <f ca="1">VLOOKUP($B1876,OFFSET(Input!$A$1,0,MATCH(Index!AE$6&amp;" Index",Input!$1:$1,0)-1,10000,2),2,0)</f>
        <v>17.79</v>
      </c>
    </row>
    <row r="1877" spans="2:31" x14ac:dyDescent="0.25">
      <c r="B1877" s="2">
        <v>40246</v>
      </c>
      <c r="C1877">
        <f t="shared" ca="1" si="174"/>
        <v>0</v>
      </c>
      <c r="D1877">
        <f t="shared" ca="1" si="175"/>
        <v>0</v>
      </c>
      <c r="E1877">
        <f ca="1">IF($B1877&lt;VLOOKUP(E$6&amp;" Equity",Param,4,0),"",IFERROR(VLOOKUP($B1877,OFFSET(Input!$A$1,0,MATCH(Index!E$6&amp;" Equity",Input!$1:$1,0)-1,10000,2),2,0),E1876))</f>
        <v>88.23</v>
      </c>
      <c r="F1877" s="33">
        <v>89.81</v>
      </c>
      <c r="H1877">
        <f ca="1">IFERROR(VLOOKUP($B1877,OFFSET(Input!$A$1,0,MATCH(Index!H$6,Input!$1:$1,0)-1,10000,2),2,0),0)</f>
        <v>0</v>
      </c>
      <c r="I1877">
        <f ca="1">IFERROR(VLOOKUP($B1877,OFFSET(Input!$A$1,0,MATCH(Index!I$6,Input!$1:$1,0)-1,10000,2),2,0),0)</f>
        <v>0</v>
      </c>
      <c r="K1877">
        <f t="shared" ca="1" si="176"/>
        <v>76.359236250815442</v>
      </c>
      <c r="L1877" s="30">
        <f t="shared" ca="1" si="177"/>
        <v>83.489475601458153</v>
      </c>
      <c r="N1877">
        <f t="shared" ca="1" si="178"/>
        <v>4.316226600907332E-3</v>
      </c>
      <c r="O1877">
        <f t="shared" ca="1" si="179"/>
        <v>1.1135237470439983E-4</v>
      </c>
      <c r="AE1877">
        <f ca="1">VLOOKUP($B1877,OFFSET(Input!$A$1,0,MATCH(Index!AE$6&amp;" Index",Input!$1:$1,0)-1,10000,2),2,0)</f>
        <v>17.920000000000002</v>
      </c>
    </row>
    <row r="1878" spans="2:31" x14ac:dyDescent="0.25">
      <c r="B1878" s="2">
        <v>40247</v>
      </c>
      <c r="C1878">
        <f t="shared" ca="1" si="174"/>
        <v>0</v>
      </c>
      <c r="D1878">
        <f t="shared" ca="1" si="175"/>
        <v>0</v>
      </c>
      <c r="E1878">
        <f ca="1">IF($B1878&lt;VLOOKUP(E$6&amp;" Equity",Param,4,0),"",IFERROR(VLOOKUP($B1878,OFFSET(Input!$A$1,0,MATCH(Index!E$6&amp;" Equity",Input!$1:$1,0)-1,10000,2),2,0),E1877))</f>
        <v>88.26</v>
      </c>
      <c r="F1878" s="33">
        <v>89.59</v>
      </c>
      <c r="H1878">
        <f ca="1">IFERROR(VLOOKUP($B1878,OFFSET(Input!$A$1,0,MATCH(Index!H$6,Input!$1:$1,0)-1,10000,2),2,0),0)</f>
        <v>0</v>
      </c>
      <c r="I1878">
        <f ca="1">IFERROR(VLOOKUP($B1878,OFFSET(Input!$A$1,0,MATCH(Index!I$6,Input!$1:$1,0)-1,10000,2),2,0),0)</f>
        <v>0</v>
      </c>
      <c r="K1878">
        <f t="shared" ca="1" si="176"/>
        <v>76.385199948962608</v>
      </c>
      <c r="L1878" s="30">
        <f t="shared" ca="1" si="177"/>
        <v>83.284958458241135</v>
      </c>
      <c r="N1878">
        <f t="shared" ca="1" si="178"/>
        <v>3.3996260738777725E-4</v>
      </c>
      <c r="O1878">
        <f t="shared" ca="1" si="179"/>
        <v>-2.4526210733712222E-3</v>
      </c>
      <c r="AE1878">
        <f ca="1">VLOOKUP($B1878,OFFSET(Input!$A$1,0,MATCH(Index!AE$6&amp;" Index",Input!$1:$1,0)-1,10000,2),2,0)</f>
        <v>18.57</v>
      </c>
    </row>
    <row r="1879" spans="2:31" x14ac:dyDescent="0.25">
      <c r="B1879" s="2">
        <v>40248</v>
      </c>
      <c r="C1879">
        <f t="shared" ca="1" si="174"/>
        <v>0</v>
      </c>
      <c r="D1879">
        <f t="shared" ca="1" si="175"/>
        <v>0</v>
      </c>
      <c r="E1879">
        <f ca="1">IF($B1879&lt;VLOOKUP(E$6&amp;" Equity",Param,4,0),"",IFERROR(VLOOKUP($B1879,OFFSET(Input!$A$1,0,MATCH(Index!E$6&amp;" Equity",Input!$1:$1,0)-1,10000,2),2,0),E1878))</f>
        <v>88.18</v>
      </c>
      <c r="F1879" s="33">
        <v>89.96</v>
      </c>
      <c r="H1879">
        <f ca="1">IFERROR(VLOOKUP($B1879,OFFSET(Input!$A$1,0,MATCH(Index!H$6,Input!$1:$1,0)-1,10000,2),2,0),0)</f>
        <v>0</v>
      </c>
      <c r="I1879">
        <f ca="1">IFERROR(VLOOKUP($B1879,OFFSET(Input!$A$1,0,MATCH(Index!I$6,Input!$1:$1,0)-1,10000,2),2,0),0)</f>
        <v>0</v>
      </c>
      <c r="K1879">
        <f t="shared" ca="1" si="176"/>
        <v>76.315963420570171</v>
      </c>
      <c r="L1879" s="30">
        <f t="shared" ca="1" si="177"/>
        <v>83.628919108197024</v>
      </c>
      <c r="N1879">
        <f t="shared" ca="1" si="178"/>
        <v>-9.0682391160955766E-4</v>
      </c>
      <c r="O1879">
        <f t="shared" ca="1" si="179"/>
        <v>4.1214204816278225E-3</v>
      </c>
      <c r="AE1879">
        <f ca="1">VLOOKUP($B1879,OFFSET(Input!$A$1,0,MATCH(Index!AE$6&amp;" Index",Input!$1:$1,0)-1,10000,2),2,0)</f>
        <v>18.059999999999999</v>
      </c>
    </row>
    <row r="1880" spans="2:31" x14ac:dyDescent="0.25">
      <c r="B1880" s="2">
        <v>40249</v>
      </c>
      <c r="C1880">
        <f t="shared" ca="1" si="174"/>
        <v>0</v>
      </c>
      <c r="D1880">
        <f t="shared" ca="1" si="175"/>
        <v>0</v>
      </c>
      <c r="E1880">
        <f ca="1">IF($B1880&lt;VLOOKUP(E$6&amp;" Equity",Param,4,0),"",IFERROR(VLOOKUP($B1880,OFFSET(Input!$A$1,0,MATCH(Index!E$6&amp;" Equity",Input!$1:$1,0)-1,10000,2),2,0),E1879))</f>
        <v>88.2</v>
      </c>
      <c r="F1880" s="33">
        <v>90.5</v>
      </c>
      <c r="H1880">
        <f ca="1">IFERROR(VLOOKUP($B1880,OFFSET(Input!$A$1,0,MATCH(Index!H$6,Input!$1:$1,0)-1,10000,2),2,0),0)</f>
        <v>0</v>
      </c>
      <c r="I1880">
        <f ca="1">IFERROR(VLOOKUP($B1880,OFFSET(Input!$A$1,0,MATCH(Index!I$6,Input!$1:$1,0)-1,10000,2),2,0),0)</f>
        <v>0</v>
      </c>
      <c r="K1880">
        <f t="shared" ca="1" si="176"/>
        <v>76.333272552668276</v>
      </c>
      <c r="L1880" s="30">
        <f t="shared" ca="1" si="177"/>
        <v>84.130915732456984</v>
      </c>
      <c r="N1880">
        <f t="shared" ca="1" si="178"/>
        <v>2.2678308295393518E-4</v>
      </c>
      <c r="O1880">
        <f t="shared" ca="1" si="179"/>
        <v>5.9847236147654642E-3</v>
      </c>
      <c r="AE1880">
        <f ca="1">VLOOKUP($B1880,OFFSET(Input!$A$1,0,MATCH(Index!AE$6&amp;" Index",Input!$1:$1,0)-1,10000,2),2,0)</f>
        <v>17.579999999999998</v>
      </c>
    </row>
    <row r="1881" spans="2:31" x14ac:dyDescent="0.25">
      <c r="B1881" s="2">
        <v>40252</v>
      </c>
      <c r="C1881">
        <f t="shared" ca="1" si="174"/>
        <v>0</v>
      </c>
      <c r="D1881">
        <f t="shared" ca="1" si="175"/>
        <v>0</v>
      </c>
      <c r="E1881">
        <f ca="1">IF($B1881&lt;VLOOKUP(E$6&amp;" Equity",Param,4,0),"",IFERROR(VLOOKUP($B1881,OFFSET(Input!$A$1,0,MATCH(Index!E$6&amp;" Equity",Input!$1:$1,0)-1,10000,2),2,0),E1880))</f>
        <v>88.1</v>
      </c>
      <c r="F1881" s="33">
        <v>90.36</v>
      </c>
      <c r="H1881">
        <f ca="1">IFERROR(VLOOKUP($B1881,OFFSET(Input!$A$1,0,MATCH(Index!H$6,Input!$1:$1,0)-1,10000,2),2,0),0)</f>
        <v>0</v>
      </c>
      <c r="I1881">
        <f ca="1">IFERROR(VLOOKUP($B1881,OFFSET(Input!$A$1,0,MATCH(Index!I$6,Input!$1:$1,0)-1,10000,2),2,0),0)</f>
        <v>0</v>
      </c>
      <c r="K1881">
        <f t="shared" ca="1" si="176"/>
        <v>76.246726892177719</v>
      </c>
      <c r="L1881" s="30">
        <f t="shared" ca="1" si="177"/>
        <v>84.000768459500691</v>
      </c>
      <c r="N1881">
        <f t="shared" ca="1" si="178"/>
        <v>-1.1344300706118695E-3</v>
      </c>
      <c r="O1881">
        <f t="shared" ca="1" si="179"/>
        <v>-1.5481591060779447E-3</v>
      </c>
      <c r="AE1881">
        <f ca="1">VLOOKUP($B1881,OFFSET(Input!$A$1,0,MATCH(Index!AE$6&amp;" Index",Input!$1:$1,0)-1,10000,2),2,0)</f>
        <v>18</v>
      </c>
    </row>
    <row r="1882" spans="2:31" x14ac:dyDescent="0.25">
      <c r="B1882" s="2">
        <v>40253</v>
      </c>
      <c r="C1882">
        <f t="shared" ca="1" si="174"/>
        <v>0</v>
      </c>
      <c r="D1882">
        <f t="shared" ca="1" si="175"/>
        <v>0</v>
      </c>
      <c r="E1882">
        <f ca="1">IF($B1882&lt;VLOOKUP(E$6&amp;" Equity",Param,4,0),"",IFERROR(VLOOKUP($B1882,OFFSET(Input!$A$1,0,MATCH(Index!E$6&amp;" Equity",Input!$1:$1,0)-1,10000,2),2,0),E1881))</f>
        <v>88.4</v>
      </c>
      <c r="F1882" s="33">
        <v>91.08</v>
      </c>
      <c r="H1882">
        <f ca="1">IFERROR(VLOOKUP($B1882,OFFSET(Input!$A$1,0,MATCH(Index!H$6,Input!$1:$1,0)-1,10000,2),2,0),0)</f>
        <v>0</v>
      </c>
      <c r="I1882">
        <f ca="1">IFERROR(VLOOKUP($B1882,OFFSET(Input!$A$1,0,MATCH(Index!I$6,Input!$1:$1,0)-1,10000,2),2,0),0)</f>
        <v>0</v>
      </c>
      <c r="K1882">
        <f t="shared" ca="1" si="176"/>
        <v>76.506363873649391</v>
      </c>
      <c r="L1882" s="30">
        <f t="shared" ca="1" si="177"/>
        <v>84.670097291847313</v>
      </c>
      <c r="N1882">
        <f t="shared" ca="1" si="178"/>
        <v>3.3994367014640097E-3</v>
      </c>
      <c r="O1882">
        <f t="shared" ca="1" si="179"/>
        <v>7.9365495957363415E-3</v>
      </c>
      <c r="AE1882">
        <f ca="1">VLOOKUP($B1882,OFFSET(Input!$A$1,0,MATCH(Index!AE$6&amp;" Index",Input!$1:$1,0)-1,10000,2),2,0)</f>
        <v>17.690000000000001</v>
      </c>
    </row>
    <row r="1883" spans="2:31" x14ac:dyDescent="0.25">
      <c r="B1883" s="2">
        <v>40254</v>
      </c>
      <c r="C1883">
        <f t="shared" ca="1" si="174"/>
        <v>0</v>
      </c>
      <c r="D1883">
        <f t="shared" ca="1" si="175"/>
        <v>0</v>
      </c>
      <c r="E1883">
        <f ca="1">IF($B1883&lt;VLOOKUP(E$6&amp;" Equity",Param,4,0),"",IFERROR(VLOOKUP($B1883,OFFSET(Input!$A$1,0,MATCH(Index!E$6&amp;" Equity",Input!$1:$1,0)-1,10000,2),2,0),E1882))</f>
        <v>88.4</v>
      </c>
      <c r="F1883" s="33">
        <v>91.47</v>
      </c>
      <c r="H1883">
        <f ca="1">IFERROR(VLOOKUP($B1883,OFFSET(Input!$A$1,0,MATCH(Index!H$6,Input!$1:$1,0)-1,10000,2),2,0),0)</f>
        <v>0</v>
      </c>
      <c r="I1883">
        <f ca="1">IFERROR(VLOOKUP($B1883,OFFSET(Input!$A$1,0,MATCH(Index!I$6,Input!$1:$1,0)-1,10000,2),2,0),0)</f>
        <v>0</v>
      </c>
      <c r="K1883">
        <f t="shared" ca="1" si="176"/>
        <v>76.506363873649391</v>
      </c>
      <c r="L1883" s="30">
        <f t="shared" ca="1" si="177"/>
        <v>85.032650409368387</v>
      </c>
      <c r="N1883">
        <f t="shared" ca="1" si="178"/>
        <v>0</v>
      </c>
      <c r="O1883">
        <f t="shared" ca="1" si="179"/>
        <v>4.2728084727341751E-3</v>
      </c>
      <c r="AE1883">
        <f ca="1">VLOOKUP($B1883,OFFSET(Input!$A$1,0,MATCH(Index!AE$6&amp;" Index",Input!$1:$1,0)-1,10000,2),2,0)</f>
        <v>16.91</v>
      </c>
    </row>
    <row r="1884" spans="2:31" x14ac:dyDescent="0.25">
      <c r="B1884" s="2">
        <v>40255</v>
      </c>
      <c r="C1884">
        <f t="shared" ca="1" si="174"/>
        <v>0</v>
      </c>
      <c r="D1884">
        <f t="shared" ca="1" si="175"/>
        <v>0</v>
      </c>
      <c r="E1884">
        <f ca="1">IF($B1884&lt;VLOOKUP(E$6&amp;" Equity",Param,4,0),"",IFERROR(VLOOKUP($B1884,OFFSET(Input!$A$1,0,MATCH(Index!E$6&amp;" Equity",Input!$1:$1,0)-1,10000,2),2,0),E1883))</f>
        <v>88.53</v>
      </c>
      <c r="F1884" s="33">
        <v>91.17</v>
      </c>
      <c r="H1884">
        <f ca="1">IFERROR(VLOOKUP($B1884,OFFSET(Input!$A$1,0,MATCH(Index!H$6,Input!$1:$1,0)-1,10000,2),2,0),0)</f>
        <v>0</v>
      </c>
      <c r="I1884">
        <f ca="1">IFERROR(VLOOKUP($B1884,OFFSET(Input!$A$1,0,MATCH(Index!I$6,Input!$1:$1,0)-1,10000,2),2,0),0)</f>
        <v>0</v>
      </c>
      <c r="K1884">
        <f t="shared" ca="1" si="176"/>
        <v>76.618873232287115</v>
      </c>
      <c r="L1884" s="30">
        <f t="shared" ca="1" si="177"/>
        <v>84.75376339589063</v>
      </c>
      <c r="N1884">
        <f t="shared" ca="1" si="178"/>
        <v>1.469507979359978E-3</v>
      </c>
      <c r="O1884">
        <f t="shared" ca="1" si="179"/>
        <v>-3.2851540714616515E-3</v>
      </c>
      <c r="AE1884">
        <f ca="1">VLOOKUP($B1884,OFFSET(Input!$A$1,0,MATCH(Index!AE$6&amp;" Index",Input!$1:$1,0)-1,10000,2),2,0)</f>
        <v>16.62</v>
      </c>
    </row>
    <row r="1885" spans="2:31" x14ac:dyDescent="0.25">
      <c r="B1885" s="2">
        <v>40256</v>
      </c>
      <c r="C1885">
        <f t="shared" ca="1" si="174"/>
        <v>0</v>
      </c>
      <c r="D1885">
        <f t="shared" ca="1" si="175"/>
        <v>0</v>
      </c>
      <c r="E1885">
        <f ca="1">IF($B1885&lt;VLOOKUP(E$6&amp;" Equity",Param,4,0),"",IFERROR(VLOOKUP($B1885,OFFSET(Input!$A$1,0,MATCH(Index!E$6&amp;" Equity",Input!$1:$1,0)-1,10000,2),2,0),E1884))</f>
        <v>88.09</v>
      </c>
      <c r="F1885" s="33">
        <v>91.27</v>
      </c>
      <c r="H1885">
        <f ca="1">IFERROR(VLOOKUP($B1885,OFFSET(Input!$A$1,0,MATCH(Index!H$6,Input!$1:$1,0)-1,10000,2),2,0),0)</f>
        <v>0</v>
      </c>
      <c r="I1885">
        <f ca="1">IFERROR(VLOOKUP($B1885,OFFSET(Input!$A$1,0,MATCH(Index!I$6,Input!$1:$1,0)-1,10000,2),2,0),0)</f>
        <v>0</v>
      </c>
      <c r="K1885">
        <f t="shared" ca="1" si="176"/>
        <v>76.238072326128687</v>
      </c>
      <c r="L1885" s="30">
        <f t="shared" ca="1" si="177"/>
        <v>84.846725733716539</v>
      </c>
      <c r="N1885">
        <f t="shared" ca="1" si="178"/>
        <v>-4.9824585012532546E-3</v>
      </c>
      <c r="O1885">
        <f t="shared" ca="1" si="179"/>
        <v>1.0962509319743809E-3</v>
      </c>
      <c r="AE1885">
        <f ca="1">VLOOKUP($B1885,OFFSET(Input!$A$1,0,MATCH(Index!AE$6&amp;" Index",Input!$1:$1,0)-1,10000,2),2,0)</f>
        <v>16.97</v>
      </c>
    </row>
    <row r="1886" spans="2:31" x14ac:dyDescent="0.25">
      <c r="B1886" s="2">
        <v>40259</v>
      </c>
      <c r="C1886">
        <f t="shared" ca="1" si="174"/>
        <v>0</v>
      </c>
      <c r="D1886">
        <f t="shared" ca="1" si="175"/>
        <v>0</v>
      </c>
      <c r="E1886">
        <f ca="1">IF($B1886&lt;VLOOKUP(E$6&amp;" Equity",Param,4,0),"",IFERROR(VLOOKUP($B1886,OFFSET(Input!$A$1,0,MATCH(Index!E$6&amp;" Equity",Input!$1:$1,0)-1,10000,2),2,0),E1885))</f>
        <v>88.52</v>
      </c>
      <c r="F1886" s="33">
        <v>91.36</v>
      </c>
      <c r="H1886">
        <f ca="1">IFERROR(VLOOKUP($B1886,OFFSET(Input!$A$1,0,MATCH(Index!H$6,Input!$1:$1,0)-1,10000,2),2,0),0)</f>
        <v>0</v>
      </c>
      <c r="I1886">
        <f ca="1">IFERROR(VLOOKUP($B1886,OFFSET(Input!$A$1,0,MATCH(Index!I$6,Input!$1:$1,0)-1,10000,2),2,0),0)</f>
        <v>0</v>
      </c>
      <c r="K1886">
        <f t="shared" ca="1" si="176"/>
        <v>76.610218666238055</v>
      </c>
      <c r="L1886" s="30">
        <f t="shared" ca="1" si="177"/>
        <v>84.930391837759856</v>
      </c>
      <c r="N1886">
        <f t="shared" ca="1" si="178"/>
        <v>4.8694960611444047E-3</v>
      </c>
      <c r="O1886">
        <f t="shared" ca="1" si="179"/>
        <v>9.8559937891409734E-4</v>
      </c>
      <c r="AE1886">
        <f ca="1">VLOOKUP($B1886,OFFSET(Input!$A$1,0,MATCH(Index!AE$6&amp;" Index",Input!$1:$1,0)-1,10000,2),2,0)</f>
        <v>16.87</v>
      </c>
    </row>
    <row r="1887" spans="2:31" x14ac:dyDescent="0.25">
      <c r="B1887" s="2">
        <v>40260</v>
      </c>
      <c r="C1887">
        <f t="shared" ca="1" si="174"/>
        <v>0</v>
      </c>
      <c r="D1887">
        <f t="shared" ca="1" si="175"/>
        <v>0</v>
      </c>
      <c r="E1887">
        <f ca="1">IF($B1887&lt;VLOOKUP(E$6&amp;" Equity",Param,4,0),"",IFERROR(VLOOKUP($B1887,OFFSET(Input!$A$1,0,MATCH(Index!E$6&amp;" Equity",Input!$1:$1,0)-1,10000,2),2,0),E1886))</f>
        <v>88.5</v>
      </c>
      <c r="F1887" s="33">
        <v>90.93</v>
      </c>
      <c r="H1887">
        <f ca="1">IFERROR(VLOOKUP($B1887,OFFSET(Input!$A$1,0,MATCH(Index!H$6,Input!$1:$1,0)-1,10000,2),2,0),0)</f>
        <v>0</v>
      </c>
      <c r="I1887">
        <f ca="1">IFERROR(VLOOKUP($B1887,OFFSET(Input!$A$1,0,MATCH(Index!I$6,Input!$1:$1,0)-1,10000,2),2,0),0)</f>
        <v>0</v>
      </c>
      <c r="K1887">
        <f t="shared" ca="1" si="176"/>
        <v>76.592909534139949</v>
      </c>
      <c r="L1887" s="30">
        <f t="shared" ca="1" si="177"/>
        <v>84.530653785108413</v>
      </c>
      <c r="N1887">
        <f t="shared" ca="1" si="178"/>
        <v>-2.2596316896497781E-4</v>
      </c>
      <c r="O1887">
        <f t="shared" ca="1" si="179"/>
        <v>-4.7177661698785201E-3</v>
      </c>
      <c r="AE1887">
        <f ca="1">VLOOKUP($B1887,OFFSET(Input!$A$1,0,MATCH(Index!AE$6&amp;" Index",Input!$1:$1,0)-1,10000,2),2,0)</f>
        <v>16.350000000000001</v>
      </c>
    </row>
    <row r="1888" spans="2:31" x14ac:dyDescent="0.25">
      <c r="B1888" s="2">
        <v>40261</v>
      </c>
      <c r="C1888">
        <f t="shared" ca="1" si="174"/>
        <v>0</v>
      </c>
      <c r="D1888">
        <f t="shared" ca="1" si="175"/>
        <v>0</v>
      </c>
      <c r="E1888">
        <f ca="1">IF($B1888&lt;VLOOKUP(E$6&amp;" Equity",Param,4,0),"",IFERROR(VLOOKUP($B1888,OFFSET(Input!$A$1,0,MATCH(Index!E$6&amp;" Equity",Input!$1:$1,0)-1,10000,2),2,0),E1887))</f>
        <v>88.45</v>
      </c>
      <c r="F1888" s="33">
        <v>89.26</v>
      </c>
      <c r="H1888">
        <f ca="1">IFERROR(VLOOKUP($B1888,OFFSET(Input!$A$1,0,MATCH(Index!H$6,Input!$1:$1,0)-1,10000,2),2,0),0)</f>
        <v>0</v>
      </c>
      <c r="I1888">
        <f ca="1">IFERROR(VLOOKUP($B1888,OFFSET(Input!$A$1,0,MATCH(Index!I$6,Input!$1:$1,0)-1,10000,2),2,0),0)</f>
        <v>0</v>
      </c>
      <c r="K1888">
        <f t="shared" ca="1" si="176"/>
        <v>76.549636703894677</v>
      </c>
      <c r="L1888" s="30">
        <f t="shared" ca="1" si="177"/>
        <v>82.978182743415559</v>
      </c>
      <c r="N1888">
        <f t="shared" ca="1" si="178"/>
        <v>-5.6513140808946713E-4</v>
      </c>
      <c r="O1888">
        <f t="shared" ca="1" si="179"/>
        <v>-1.8536520536697611E-2</v>
      </c>
      <c r="AE1888">
        <f ca="1">VLOOKUP($B1888,OFFSET(Input!$A$1,0,MATCH(Index!AE$6&amp;" Index",Input!$1:$1,0)-1,10000,2),2,0)</f>
        <v>17.55</v>
      </c>
    </row>
    <row r="1889" spans="2:31" x14ac:dyDescent="0.25">
      <c r="B1889" s="2">
        <v>40262</v>
      </c>
      <c r="C1889">
        <f t="shared" ca="1" si="174"/>
        <v>0</v>
      </c>
      <c r="D1889">
        <f t="shared" ca="1" si="175"/>
        <v>0</v>
      </c>
      <c r="E1889">
        <f ca="1">IF($B1889&lt;VLOOKUP(E$6&amp;" Equity",Param,4,0),"",IFERROR(VLOOKUP($B1889,OFFSET(Input!$A$1,0,MATCH(Index!E$6&amp;" Equity",Input!$1:$1,0)-1,10000,2),2,0),E1888))</f>
        <v>88.66</v>
      </c>
      <c r="F1889" s="33">
        <v>88.7</v>
      </c>
      <c r="H1889">
        <f ca="1">IFERROR(VLOOKUP($B1889,OFFSET(Input!$A$1,0,MATCH(Index!H$6,Input!$1:$1,0)-1,10000,2),2,0),0)</f>
        <v>0</v>
      </c>
      <c r="I1889">
        <f ca="1">IFERROR(VLOOKUP($B1889,OFFSET(Input!$A$1,0,MATCH(Index!I$6,Input!$1:$1,0)-1,10000,2),2,0),0)</f>
        <v>0</v>
      </c>
      <c r="K1889">
        <f t="shared" ca="1" si="176"/>
        <v>76.731382590924838</v>
      </c>
      <c r="L1889" s="30">
        <f t="shared" ca="1" si="177"/>
        <v>82.4575936515904</v>
      </c>
      <c r="N1889">
        <f t="shared" ca="1" si="178"/>
        <v>2.3714087111131859E-3</v>
      </c>
      <c r="O1889">
        <f t="shared" ca="1" si="179"/>
        <v>-6.2935698855902051E-3</v>
      </c>
      <c r="AE1889">
        <f ca="1">VLOOKUP($B1889,OFFSET(Input!$A$1,0,MATCH(Index!AE$6&amp;" Index",Input!$1:$1,0)-1,10000,2),2,0)</f>
        <v>18.399999999999999</v>
      </c>
    </row>
    <row r="1890" spans="2:31" x14ac:dyDescent="0.25">
      <c r="B1890" s="2">
        <v>40263</v>
      </c>
      <c r="C1890">
        <f t="shared" ca="1" si="174"/>
        <v>0</v>
      </c>
      <c r="D1890">
        <f t="shared" ca="1" si="175"/>
        <v>0</v>
      </c>
      <c r="E1890">
        <f ca="1">IF($B1890&lt;VLOOKUP(E$6&amp;" Equity",Param,4,0),"",IFERROR(VLOOKUP($B1890,OFFSET(Input!$A$1,0,MATCH(Index!E$6&amp;" Equity",Input!$1:$1,0)-1,10000,2),2,0),E1889))</f>
        <v>88.63</v>
      </c>
      <c r="F1890" s="33">
        <v>88.95</v>
      </c>
      <c r="H1890">
        <f ca="1">IFERROR(VLOOKUP($B1890,OFFSET(Input!$A$1,0,MATCH(Index!H$6,Input!$1:$1,0)-1,10000,2),2,0),0)</f>
        <v>0</v>
      </c>
      <c r="I1890">
        <f ca="1">IFERROR(VLOOKUP($B1890,OFFSET(Input!$A$1,0,MATCH(Index!I$6,Input!$1:$1,0)-1,10000,2),2,0),0)</f>
        <v>0</v>
      </c>
      <c r="K1890">
        <f t="shared" ca="1" si="176"/>
        <v>76.705418892777672</v>
      </c>
      <c r="L1890" s="30">
        <f t="shared" ca="1" si="177"/>
        <v>82.689999496155195</v>
      </c>
      <c r="N1890">
        <f t="shared" ca="1" si="178"/>
        <v>-3.3842856660088518E-4</v>
      </c>
      <c r="O1890">
        <f t="shared" ca="1" si="179"/>
        <v>2.8145247963103563E-3</v>
      </c>
      <c r="AE1890">
        <f ca="1">VLOOKUP($B1890,OFFSET(Input!$A$1,0,MATCH(Index!AE$6&amp;" Index",Input!$1:$1,0)-1,10000,2),2,0)</f>
        <v>17.77</v>
      </c>
    </row>
    <row r="1891" spans="2:31" x14ac:dyDescent="0.25">
      <c r="B1891" s="2">
        <v>40266</v>
      </c>
      <c r="C1891">
        <f t="shared" ca="1" si="174"/>
        <v>0</v>
      </c>
      <c r="D1891">
        <f t="shared" ca="1" si="175"/>
        <v>0</v>
      </c>
      <c r="E1891">
        <f ca="1">IF($B1891&lt;VLOOKUP(E$6&amp;" Equity",Param,4,0),"",IFERROR(VLOOKUP($B1891,OFFSET(Input!$A$1,0,MATCH(Index!E$6&amp;" Equity",Input!$1:$1,0)-1,10000,2),2,0),E1890))</f>
        <v>88.74</v>
      </c>
      <c r="F1891" s="33">
        <v>88.61</v>
      </c>
      <c r="H1891">
        <f ca="1">IFERROR(VLOOKUP($B1891,OFFSET(Input!$A$1,0,MATCH(Index!H$6,Input!$1:$1,0)-1,10000,2),2,0),0)</f>
        <v>0</v>
      </c>
      <c r="I1891">
        <f ca="1">IFERROR(VLOOKUP($B1891,OFFSET(Input!$A$1,0,MATCH(Index!I$6,Input!$1:$1,0)-1,10000,2),2,0),0)</f>
        <v>0</v>
      </c>
      <c r="K1891">
        <f t="shared" ca="1" si="176"/>
        <v>76.800619119317275</v>
      </c>
      <c r="L1891" s="30">
        <f t="shared" ca="1" si="177"/>
        <v>82.373927547547069</v>
      </c>
      <c r="N1891">
        <f t="shared" ca="1" si="178"/>
        <v>1.2403452004568234E-3</v>
      </c>
      <c r="O1891">
        <f t="shared" ca="1" si="179"/>
        <v>-3.8296960526330668E-3</v>
      </c>
      <c r="AE1891">
        <f ca="1">VLOOKUP($B1891,OFFSET(Input!$A$1,0,MATCH(Index!AE$6&amp;" Index",Input!$1:$1,0)-1,10000,2),2,0)</f>
        <v>17.59</v>
      </c>
    </row>
    <row r="1892" spans="2:31" x14ac:dyDescent="0.25">
      <c r="B1892" s="2">
        <v>40267</v>
      </c>
      <c r="C1892">
        <f t="shared" ca="1" si="174"/>
        <v>0</v>
      </c>
      <c r="D1892">
        <f t="shared" ca="1" si="175"/>
        <v>0</v>
      </c>
      <c r="E1892">
        <f ca="1">IF($B1892&lt;VLOOKUP(E$6&amp;" Equity",Param,4,0),"",IFERROR(VLOOKUP($B1892,OFFSET(Input!$A$1,0,MATCH(Index!E$6&amp;" Equity",Input!$1:$1,0)-1,10000,2),2,0),E1891))</f>
        <v>88.65</v>
      </c>
      <c r="F1892" s="33">
        <v>88.89</v>
      </c>
      <c r="H1892">
        <f ca="1">IFERROR(VLOOKUP($B1892,OFFSET(Input!$A$1,0,MATCH(Index!H$6,Input!$1:$1,0)-1,10000,2),2,0),0)</f>
        <v>0</v>
      </c>
      <c r="I1892">
        <f ca="1">IFERROR(VLOOKUP($B1892,OFFSET(Input!$A$1,0,MATCH(Index!I$6,Input!$1:$1,0)-1,10000,2),2,0),0)</f>
        <v>0</v>
      </c>
      <c r="K1892">
        <f t="shared" ca="1" si="176"/>
        <v>76.722728024875778</v>
      </c>
      <c r="L1892" s="30">
        <f t="shared" ca="1" si="177"/>
        <v>82.634222093459655</v>
      </c>
      <c r="N1892">
        <f t="shared" ca="1" si="178"/>
        <v>-1.0147134305465702E-3</v>
      </c>
      <c r="O1892">
        <f t="shared" ca="1" si="179"/>
        <v>3.1549321943726417E-3</v>
      </c>
      <c r="AE1892">
        <f ca="1">VLOOKUP($B1892,OFFSET(Input!$A$1,0,MATCH(Index!AE$6&amp;" Index",Input!$1:$1,0)-1,10000,2),2,0)</f>
        <v>17.13</v>
      </c>
    </row>
    <row r="1893" spans="2:31" x14ac:dyDescent="0.25">
      <c r="B1893" s="2">
        <v>40268</v>
      </c>
      <c r="C1893">
        <f t="shared" ca="1" si="174"/>
        <v>0</v>
      </c>
      <c r="D1893">
        <f t="shared" ca="1" si="175"/>
        <v>0</v>
      </c>
      <c r="E1893">
        <f ca="1">IF($B1893&lt;VLOOKUP(E$6&amp;" Equity",Param,4,0),"",IFERROR(VLOOKUP($B1893,OFFSET(Input!$A$1,0,MATCH(Index!E$6&amp;" Equity",Input!$1:$1,0)-1,10000,2),2,0),E1892))</f>
        <v>88.37</v>
      </c>
      <c r="F1893" s="33">
        <v>89.46</v>
      </c>
      <c r="H1893">
        <f ca="1">IFERROR(VLOOKUP($B1893,OFFSET(Input!$A$1,0,MATCH(Index!H$6,Input!$1:$1,0)-1,10000,2),2,0),0)</f>
        <v>0</v>
      </c>
      <c r="I1893">
        <f ca="1">IFERROR(VLOOKUP($B1893,OFFSET(Input!$A$1,0,MATCH(Index!I$6,Input!$1:$1,0)-1,10000,2),2,0),0)</f>
        <v>0</v>
      </c>
      <c r="K1893">
        <f t="shared" ca="1" si="176"/>
        <v>76.480400175502226</v>
      </c>
      <c r="L1893" s="30">
        <f t="shared" ca="1" si="177"/>
        <v>83.164107419067392</v>
      </c>
      <c r="N1893">
        <f t="shared" ca="1" si="178"/>
        <v>-3.163486990303885E-3</v>
      </c>
      <c r="O1893">
        <f t="shared" ca="1" si="179"/>
        <v>6.3919477511184828E-3</v>
      </c>
      <c r="AE1893">
        <f ca="1">VLOOKUP($B1893,OFFSET(Input!$A$1,0,MATCH(Index!AE$6&amp;" Index",Input!$1:$1,0)-1,10000,2),2,0)</f>
        <v>17.59</v>
      </c>
    </row>
    <row r="1894" spans="2:31" x14ac:dyDescent="0.25">
      <c r="B1894" s="2">
        <v>40269</v>
      </c>
      <c r="C1894">
        <f t="shared" ca="1" si="174"/>
        <v>1</v>
      </c>
      <c r="D1894">
        <f t="shared" ca="1" si="175"/>
        <v>0</v>
      </c>
      <c r="E1894">
        <f ca="1">IF($B1894&lt;VLOOKUP(E$6&amp;" Equity",Param,4,0),"",IFERROR(VLOOKUP($B1894,OFFSET(Input!$A$1,0,MATCH(Index!E$6&amp;" Equity",Input!$1:$1,0)-1,10000,2),2,0),E1893))</f>
        <v>87.5</v>
      </c>
      <c r="F1894" s="33">
        <v>88.95</v>
      </c>
      <c r="H1894">
        <f ca="1">IFERROR(VLOOKUP($B1894,OFFSET(Input!$A$1,0,MATCH(Index!H$6,Input!$1:$1,0)-1,10000,2),2,0),0)</f>
        <v>0.657779</v>
      </c>
      <c r="I1894">
        <f ca="1">IFERROR(VLOOKUP($B1894,OFFSET(Input!$A$1,0,MATCH(Index!I$6,Input!$1:$1,0)-1,10000,2),2,0),0)</f>
        <v>0.33167000000000002</v>
      </c>
      <c r="K1894">
        <f t="shared" ca="1" si="176"/>
        <v>76.296732109352561</v>
      </c>
      <c r="L1894" s="30">
        <f t="shared" ca="1" si="177"/>
        <v>82.998327682022435</v>
      </c>
      <c r="N1894">
        <f t="shared" ca="1" si="178"/>
        <v>-2.4043932738694145E-3</v>
      </c>
      <c r="O1894">
        <f t="shared" ca="1" si="179"/>
        <v>-1.9953943495085694E-3</v>
      </c>
      <c r="AE1894">
        <f ca="1">VLOOKUP($B1894,OFFSET(Input!$A$1,0,MATCH(Index!AE$6&amp;" Index",Input!$1:$1,0)-1,10000,2),2,0)</f>
        <v>17.47</v>
      </c>
    </row>
    <row r="1895" spans="2:31" x14ac:dyDescent="0.25">
      <c r="B1895" s="2">
        <v>40273</v>
      </c>
      <c r="C1895">
        <f t="shared" ca="1" si="174"/>
        <v>0</v>
      </c>
      <c r="D1895">
        <f t="shared" ca="1" si="175"/>
        <v>1</v>
      </c>
      <c r="E1895">
        <f ca="1">IF($B1895&lt;VLOOKUP(E$6&amp;" Equity",Param,4,0),"",IFERROR(VLOOKUP($B1895,OFFSET(Input!$A$1,0,MATCH(Index!E$6&amp;" Equity",Input!$1:$1,0)-1,10000,2),2,0),E1894))</f>
        <v>87.46</v>
      </c>
      <c r="F1895" s="33">
        <v>87.47</v>
      </c>
      <c r="H1895">
        <f ca="1">IFERROR(VLOOKUP($B1895,OFFSET(Input!$A$1,0,MATCH(Index!H$6,Input!$1:$1,0)-1,10000,2),2,0),0)</f>
        <v>0</v>
      </c>
      <c r="I1895">
        <f ca="1">IFERROR(VLOOKUP($B1895,OFFSET(Input!$A$1,0,MATCH(Index!I$6,Input!$1:$1,0)-1,10000,2),2,0),0)</f>
        <v>0</v>
      </c>
      <c r="K1895">
        <f t="shared" ca="1" si="176"/>
        <v>76.261853603245427</v>
      </c>
      <c r="L1895" s="30">
        <f t="shared" ca="1" si="177"/>
        <v>81.61735494487354</v>
      </c>
      <c r="N1895">
        <f t="shared" ca="1" si="178"/>
        <v>-4.5724737879417233E-4</v>
      </c>
      <c r="O1895">
        <f t="shared" ca="1" si="179"/>
        <v>-1.6778536680080697E-2</v>
      </c>
      <c r="AE1895">
        <f ca="1">VLOOKUP($B1895,OFFSET(Input!$A$1,0,MATCH(Index!AE$6&amp;" Index",Input!$1:$1,0)-1,10000,2),2,0)</f>
        <v>17.02</v>
      </c>
    </row>
    <row r="1896" spans="2:31" x14ac:dyDescent="0.25">
      <c r="B1896" s="2">
        <v>40274</v>
      </c>
      <c r="C1896">
        <f t="shared" ca="1" si="174"/>
        <v>0</v>
      </c>
      <c r="D1896">
        <f t="shared" ca="1" si="175"/>
        <v>2</v>
      </c>
      <c r="E1896">
        <f ca="1">IF($B1896&lt;VLOOKUP(E$6&amp;" Equity",Param,4,0),"",IFERROR(VLOOKUP($B1896,OFFSET(Input!$A$1,0,MATCH(Index!E$6&amp;" Equity",Input!$1:$1,0)-1,10000,2),2,0),E1895))</f>
        <v>88.03</v>
      </c>
      <c r="F1896" s="33">
        <v>87.58</v>
      </c>
      <c r="H1896">
        <f ca="1">IFERROR(VLOOKUP($B1896,OFFSET(Input!$A$1,0,MATCH(Index!H$6,Input!$1:$1,0)-1,10000,2),2,0),0)</f>
        <v>0</v>
      </c>
      <c r="I1896">
        <f ca="1">IFERROR(VLOOKUP($B1896,OFFSET(Input!$A$1,0,MATCH(Index!I$6,Input!$1:$1,0)-1,10000,2),2,0),0)</f>
        <v>0</v>
      </c>
      <c r="K1896">
        <f t="shared" ca="1" si="176"/>
        <v>76.758872315272072</v>
      </c>
      <c r="L1896" s="30">
        <f t="shared" ca="1" si="177"/>
        <v>81.719994810472443</v>
      </c>
      <c r="N1896">
        <f t="shared" ca="1" si="178"/>
        <v>6.4961194880402556E-3</v>
      </c>
      <c r="O1896">
        <f t="shared" ca="1" si="179"/>
        <v>1.2567839414888084E-3</v>
      </c>
      <c r="AE1896">
        <f ca="1">VLOOKUP($B1896,OFFSET(Input!$A$1,0,MATCH(Index!AE$6&amp;" Index",Input!$1:$1,0)-1,10000,2),2,0)</f>
        <v>16.23</v>
      </c>
    </row>
    <row r="1897" spans="2:31" x14ac:dyDescent="0.25">
      <c r="B1897" s="2">
        <v>40275</v>
      </c>
      <c r="C1897">
        <f t="shared" ca="1" si="174"/>
        <v>0</v>
      </c>
      <c r="D1897">
        <f t="shared" ca="1" si="175"/>
        <v>3</v>
      </c>
      <c r="E1897">
        <f ca="1">IF($B1897&lt;VLOOKUP(E$6&amp;" Equity",Param,4,0),"",IFERROR(VLOOKUP($B1897,OFFSET(Input!$A$1,0,MATCH(Index!E$6&amp;" Equity",Input!$1:$1,0)-1,10000,2),2,0),E1896))</f>
        <v>88.16</v>
      </c>
      <c r="F1897" s="33">
        <v>88.73</v>
      </c>
      <c r="H1897">
        <f ca="1">IFERROR(VLOOKUP($B1897,OFFSET(Input!$A$1,0,MATCH(Index!H$6,Input!$1:$1,0)-1,10000,2),2,0),0)</f>
        <v>0</v>
      </c>
      <c r="I1897">
        <f ca="1">IFERROR(VLOOKUP($B1897,OFFSET(Input!$A$1,0,MATCH(Index!I$6,Input!$1:$1,0)-1,10000,2),2,0),0)</f>
        <v>0</v>
      </c>
      <c r="K1897">
        <f t="shared" ca="1" si="176"/>
        <v>76.872227460120257</v>
      </c>
      <c r="L1897" s="30">
        <f t="shared" ca="1" si="177"/>
        <v>82.793047950824615</v>
      </c>
      <c r="N1897">
        <f t="shared" ca="1" si="178"/>
        <v>1.4756799317896397E-3</v>
      </c>
      <c r="O1897">
        <f t="shared" ca="1" si="179"/>
        <v>1.3045389473994109E-2</v>
      </c>
      <c r="AE1897">
        <f ca="1">VLOOKUP($B1897,OFFSET(Input!$A$1,0,MATCH(Index!AE$6&amp;" Index",Input!$1:$1,0)-1,10000,2),2,0)</f>
        <v>16.62</v>
      </c>
    </row>
    <row r="1898" spans="2:31" x14ac:dyDescent="0.25">
      <c r="B1898" s="2">
        <v>40276</v>
      </c>
      <c r="C1898">
        <f t="shared" ca="1" si="174"/>
        <v>0</v>
      </c>
      <c r="D1898">
        <f t="shared" ca="1" si="175"/>
        <v>4</v>
      </c>
      <c r="E1898">
        <f ca="1">IF($B1898&lt;VLOOKUP(E$6&amp;" Equity",Param,4,0),"",IFERROR(VLOOKUP($B1898,OFFSET(Input!$A$1,0,MATCH(Index!E$6&amp;" Equity",Input!$1:$1,0)-1,10000,2),2,0),E1897))</f>
        <v>88.31</v>
      </c>
      <c r="F1898" s="33">
        <v>88.77</v>
      </c>
      <c r="H1898">
        <f ca="1">IFERROR(VLOOKUP($B1898,OFFSET(Input!$A$1,0,MATCH(Index!H$6,Input!$1:$1,0)-1,10000,2),2,0),0)</f>
        <v>0</v>
      </c>
      <c r="I1898">
        <f ca="1">IFERROR(VLOOKUP($B1898,OFFSET(Input!$A$1,0,MATCH(Index!I$6,Input!$1:$1,0)-1,10000,2),2,0),0)</f>
        <v>0</v>
      </c>
      <c r="K1898">
        <f t="shared" ca="1" si="176"/>
        <v>77.003021858022009</v>
      </c>
      <c r="L1898" s="30">
        <f t="shared" ca="1" si="177"/>
        <v>82.83037153831512</v>
      </c>
      <c r="N1898">
        <f t="shared" ca="1" si="178"/>
        <v>1.7000060761065653E-3</v>
      </c>
      <c r="O1898">
        <f t="shared" ca="1" si="179"/>
        <v>4.5070423298146839E-4</v>
      </c>
      <c r="AE1898">
        <f ca="1">VLOOKUP($B1898,OFFSET(Input!$A$1,0,MATCH(Index!AE$6&amp;" Index",Input!$1:$1,0)-1,10000,2),2,0)</f>
        <v>16.48</v>
      </c>
    </row>
    <row r="1899" spans="2:31" x14ac:dyDescent="0.25">
      <c r="B1899" s="2">
        <v>40277</v>
      </c>
      <c r="C1899">
        <f t="shared" ca="1" si="174"/>
        <v>0</v>
      </c>
      <c r="D1899">
        <f t="shared" ca="1" si="175"/>
        <v>5</v>
      </c>
      <c r="E1899">
        <f ca="1">IF($B1899&lt;VLOOKUP(E$6&amp;" Equity",Param,4,0),"",IFERROR(VLOOKUP($B1899,OFFSET(Input!$A$1,0,MATCH(Index!E$6&amp;" Equity",Input!$1:$1,0)-1,10000,2),2,0),E1898))</f>
        <v>88.44</v>
      </c>
      <c r="F1899" s="33">
        <v>88.98</v>
      </c>
      <c r="H1899">
        <f ca="1">IFERROR(VLOOKUP($B1899,OFFSET(Input!$A$1,0,MATCH(Index!H$6,Input!$1:$1,0)-1,10000,2),2,0),0)</f>
        <v>0</v>
      </c>
      <c r="I1899">
        <f ca="1">IFERROR(VLOOKUP($B1899,OFFSET(Input!$A$1,0,MATCH(Index!I$6,Input!$1:$1,0)-1,10000,2),2,0),0)</f>
        <v>0</v>
      </c>
      <c r="K1899">
        <f t="shared" ca="1" si="176"/>
        <v>77.116377002870195</v>
      </c>
      <c r="L1899" s="30">
        <f t="shared" ca="1" si="177"/>
        <v>83.026320372640299</v>
      </c>
      <c r="N1899">
        <f t="shared" ca="1" si="178"/>
        <v>1.4710045085346893E-3</v>
      </c>
      <c r="O1899">
        <f t="shared" ca="1" si="179"/>
        <v>2.3628702976677719E-3</v>
      </c>
      <c r="AE1899">
        <f ca="1">VLOOKUP($B1899,OFFSET(Input!$A$1,0,MATCH(Index!AE$6&amp;" Index",Input!$1:$1,0)-1,10000,2),2,0)</f>
        <v>16.14</v>
      </c>
    </row>
    <row r="1900" spans="2:31" x14ac:dyDescent="0.25">
      <c r="B1900" s="2">
        <v>40280</v>
      </c>
      <c r="C1900">
        <f t="shared" ca="1" si="174"/>
        <v>0</v>
      </c>
      <c r="D1900">
        <f t="shared" ca="1" si="175"/>
        <v>0</v>
      </c>
      <c r="E1900">
        <f ca="1">IF($B1900&lt;VLOOKUP(E$6&amp;" Equity",Param,4,0),"",IFERROR(VLOOKUP($B1900,OFFSET(Input!$A$1,0,MATCH(Index!E$6&amp;" Equity",Input!$1:$1,0)-1,10000,2),2,0),E1899))</f>
        <v>88.46</v>
      </c>
      <c r="F1900" s="33">
        <v>89.45</v>
      </c>
      <c r="H1900">
        <f ca="1">IFERROR(VLOOKUP($B1900,OFFSET(Input!$A$1,0,MATCH(Index!H$6,Input!$1:$1,0)-1,10000,2),2,0),0)</f>
        <v>0</v>
      </c>
      <c r="I1900">
        <f ca="1">IFERROR(VLOOKUP($B1900,OFFSET(Input!$A$1,0,MATCH(Index!I$6,Input!$1:$1,0)-1,10000,2),2,0),0)</f>
        <v>0</v>
      </c>
      <c r="K1900">
        <f t="shared" ca="1" si="176"/>
        <v>77.133816255923762</v>
      </c>
      <c r="L1900" s="30">
        <f t="shared" ca="1" si="177"/>
        <v>83.464872525653803</v>
      </c>
      <c r="N1900">
        <f t="shared" ca="1" si="178"/>
        <v>2.2611645093509797E-4</v>
      </c>
      <c r="O1900">
        <f t="shared" ca="1" si="179"/>
        <v>5.2681845768325049E-3</v>
      </c>
      <c r="AE1900">
        <f ca="1">VLOOKUP($B1900,OFFSET(Input!$A$1,0,MATCH(Index!AE$6&amp;" Index",Input!$1:$1,0)-1,10000,2),2,0)</f>
        <v>15.58</v>
      </c>
    </row>
    <row r="1901" spans="2:31" x14ac:dyDescent="0.25">
      <c r="B1901" s="2">
        <v>40281</v>
      </c>
      <c r="C1901">
        <f t="shared" ca="1" si="174"/>
        <v>0</v>
      </c>
      <c r="D1901">
        <f t="shared" ca="1" si="175"/>
        <v>0</v>
      </c>
      <c r="E1901">
        <f ca="1">IF($B1901&lt;VLOOKUP(E$6&amp;" Equity",Param,4,0),"",IFERROR(VLOOKUP($B1901,OFFSET(Input!$A$1,0,MATCH(Index!E$6&amp;" Equity",Input!$1:$1,0)-1,10000,2),2,0),E1900))</f>
        <v>88.7</v>
      </c>
      <c r="F1901" s="33">
        <v>89.74</v>
      </c>
      <c r="H1901">
        <f ca="1">IFERROR(VLOOKUP($B1901,OFFSET(Input!$A$1,0,MATCH(Index!H$6,Input!$1:$1,0)-1,10000,2),2,0),0)</f>
        <v>0</v>
      </c>
      <c r="I1901">
        <f ca="1">IFERROR(VLOOKUP($B1901,OFFSET(Input!$A$1,0,MATCH(Index!I$6,Input!$1:$1,0)-1,10000,2),2,0),0)</f>
        <v>0</v>
      </c>
      <c r="K1901">
        <f t="shared" ca="1" si="176"/>
        <v>77.343087292566565</v>
      </c>
      <c r="L1901" s="30">
        <f t="shared" ca="1" si="177"/>
        <v>83.735468534960006</v>
      </c>
      <c r="N1901">
        <f t="shared" ca="1" si="178"/>
        <v>2.7094168753532071E-3</v>
      </c>
      <c r="O1901">
        <f t="shared" ca="1" si="179"/>
        <v>3.2367905931091055E-3</v>
      </c>
      <c r="AE1901">
        <f ca="1">VLOOKUP($B1901,OFFSET(Input!$A$1,0,MATCH(Index!AE$6&amp;" Index",Input!$1:$1,0)-1,10000,2),2,0)</f>
        <v>16.2</v>
      </c>
    </row>
    <row r="1902" spans="2:31" x14ac:dyDescent="0.25">
      <c r="B1902" s="2">
        <v>40282</v>
      </c>
      <c r="C1902">
        <f t="shared" ca="1" si="174"/>
        <v>0</v>
      </c>
      <c r="D1902">
        <f t="shared" ca="1" si="175"/>
        <v>0</v>
      </c>
      <c r="E1902">
        <f ca="1">IF($B1902&lt;VLOOKUP(E$6&amp;" Equity",Param,4,0),"",IFERROR(VLOOKUP($B1902,OFFSET(Input!$A$1,0,MATCH(Index!E$6&amp;" Equity",Input!$1:$1,0)-1,10000,2),2,0),E1901))</f>
        <v>88.94</v>
      </c>
      <c r="F1902" s="33">
        <v>89.11</v>
      </c>
      <c r="H1902">
        <f ca="1">IFERROR(VLOOKUP($B1902,OFFSET(Input!$A$1,0,MATCH(Index!H$6,Input!$1:$1,0)-1,10000,2),2,0),0)</f>
        <v>0</v>
      </c>
      <c r="I1902">
        <f ca="1">IFERROR(VLOOKUP($B1902,OFFSET(Input!$A$1,0,MATCH(Index!I$6,Input!$1:$1,0)-1,10000,2),2,0),0)</f>
        <v>0</v>
      </c>
      <c r="K1902">
        <f t="shared" ca="1" si="176"/>
        <v>77.552358329209355</v>
      </c>
      <c r="L1902" s="30">
        <f t="shared" ca="1" si="177"/>
        <v>83.147622031984469</v>
      </c>
      <c r="N1902">
        <f t="shared" ca="1" si="178"/>
        <v>2.7020957670165859E-3</v>
      </c>
      <c r="O1902">
        <f t="shared" ca="1" si="179"/>
        <v>-7.0450389232087846E-3</v>
      </c>
      <c r="AE1902">
        <f ca="1">VLOOKUP($B1902,OFFSET(Input!$A$1,0,MATCH(Index!AE$6&amp;" Index",Input!$1:$1,0)-1,10000,2),2,0)</f>
        <v>15.59</v>
      </c>
    </row>
    <row r="1903" spans="2:31" x14ac:dyDescent="0.25">
      <c r="B1903" s="2">
        <v>40283</v>
      </c>
      <c r="C1903">
        <f t="shared" ca="1" si="174"/>
        <v>0</v>
      </c>
      <c r="D1903">
        <f t="shared" ca="1" si="175"/>
        <v>0</v>
      </c>
      <c r="E1903">
        <f ca="1">IF($B1903&lt;VLOOKUP(E$6&amp;" Equity",Param,4,0),"",IFERROR(VLOOKUP($B1903,OFFSET(Input!$A$1,0,MATCH(Index!E$6&amp;" Equity",Input!$1:$1,0)-1,10000,2),2,0),E1902))</f>
        <v>89.18</v>
      </c>
      <c r="F1903" s="33">
        <v>89.2</v>
      </c>
      <c r="H1903">
        <f ca="1">IFERROR(VLOOKUP($B1903,OFFSET(Input!$A$1,0,MATCH(Index!H$6,Input!$1:$1,0)-1,10000,2),2,0),0)</f>
        <v>0</v>
      </c>
      <c r="I1903">
        <f ca="1">IFERROR(VLOOKUP($B1903,OFFSET(Input!$A$1,0,MATCH(Index!I$6,Input!$1:$1,0)-1,10000,2),2,0),0)</f>
        <v>0</v>
      </c>
      <c r="K1903">
        <f t="shared" ca="1" si="176"/>
        <v>77.761629365852158</v>
      </c>
      <c r="L1903" s="30">
        <f t="shared" ca="1" si="177"/>
        <v>83.231600103838119</v>
      </c>
      <c r="N1903">
        <f t="shared" ca="1" si="178"/>
        <v>2.694814116780294E-3</v>
      </c>
      <c r="O1903">
        <f t="shared" ca="1" si="179"/>
        <v>1.0094779613351746E-3</v>
      </c>
      <c r="AE1903">
        <f ca="1">VLOOKUP($B1903,OFFSET(Input!$A$1,0,MATCH(Index!AE$6&amp;" Index",Input!$1:$1,0)-1,10000,2),2,0)</f>
        <v>15.89</v>
      </c>
    </row>
    <row r="1904" spans="2:31" x14ac:dyDescent="0.25">
      <c r="B1904" s="2">
        <v>40284</v>
      </c>
      <c r="C1904">
        <f t="shared" ca="1" si="174"/>
        <v>0</v>
      </c>
      <c r="D1904">
        <f t="shared" ca="1" si="175"/>
        <v>0</v>
      </c>
      <c r="E1904">
        <f ca="1">IF($B1904&lt;VLOOKUP(E$6&amp;" Equity",Param,4,0),"",IFERROR(VLOOKUP($B1904,OFFSET(Input!$A$1,0,MATCH(Index!E$6&amp;" Equity",Input!$1:$1,0)-1,10000,2),2,0),E1903))</f>
        <v>88.42</v>
      </c>
      <c r="F1904" s="33">
        <v>89.86</v>
      </c>
      <c r="H1904">
        <f ca="1">IFERROR(VLOOKUP($B1904,OFFSET(Input!$A$1,0,MATCH(Index!H$6,Input!$1:$1,0)-1,10000,2),2,0),0)</f>
        <v>0</v>
      </c>
      <c r="I1904">
        <f ca="1">IFERROR(VLOOKUP($B1904,OFFSET(Input!$A$1,0,MATCH(Index!I$6,Input!$1:$1,0)-1,10000,2),2,0),0)</f>
        <v>0</v>
      </c>
      <c r="K1904">
        <f t="shared" ca="1" si="176"/>
        <v>77.098937749816642</v>
      </c>
      <c r="L1904" s="30">
        <f t="shared" ca="1" si="177"/>
        <v>83.847439297431549</v>
      </c>
      <c r="N1904">
        <f t="shared" ca="1" si="178"/>
        <v>-8.5586108012333743E-3</v>
      </c>
      <c r="O1904">
        <f t="shared" ca="1" si="179"/>
        <v>7.3718640560502292E-3</v>
      </c>
      <c r="AE1904">
        <f ca="1">VLOOKUP($B1904,OFFSET(Input!$A$1,0,MATCH(Index!AE$6&amp;" Index",Input!$1:$1,0)-1,10000,2),2,0)</f>
        <v>18.36</v>
      </c>
    </row>
    <row r="1905" spans="2:31" x14ac:dyDescent="0.25">
      <c r="B1905" s="2">
        <v>40287</v>
      </c>
      <c r="C1905">
        <f t="shared" ca="1" si="174"/>
        <v>0</v>
      </c>
      <c r="D1905">
        <f t="shared" ca="1" si="175"/>
        <v>0</v>
      </c>
      <c r="E1905">
        <f ca="1">IF($B1905&lt;VLOOKUP(E$6&amp;" Equity",Param,4,0),"",IFERROR(VLOOKUP($B1905,OFFSET(Input!$A$1,0,MATCH(Index!E$6&amp;" Equity",Input!$1:$1,0)-1,10000,2),2,0),E1904))</f>
        <v>88.31</v>
      </c>
      <c r="F1905" s="33">
        <v>89.64</v>
      </c>
      <c r="H1905">
        <f ca="1">IFERROR(VLOOKUP($B1905,OFFSET(Input!$A$1,0,MATCH(Index!H$6,Input!$1:$1,0)-1,10000,2),2,0),0)</f>
        <v>0</v>
      </c>
      <c r="I1905">
        <f ca="1">IFERROR(VLOOKUP($B1905,OFFSET(Input!$A$1,0,MATCH(Index!I$6,Input!$1:$1,0)-1,10000,2),2,0),0)</f>
        <v>0</v>
      </c>
      <c r="K1905">
        <f t="shared" ca="1" si="176"/>
        <v>77.003021858022024</v>
      </c>
      <c r="L1905" s="30">
        <f t="shared" ca="1" si="177"/>
        <v>83.642159566233744</v>
      </c>
      <c r="N1905">
        <f t="shared" ca="1" si="178"/>
        <v>-1.2448369173862907E-3</v>
      </c>
      <c r="O1905">
        <f t="shared" ca="1" si="179"/>
        <v>-2.451254709287668E-3</v>
      </c>
      <c r="AE1905">
        <f ca="1">VLOOKUP($B1905,OFFSET(Input!$A$1,0,MATCH(Index!AE$6&amp;" Index",Input!$1:$1,0)-1,10000,2),2,0)</f>
        <v>17.34</v>
      </c>
    </row>
    <row r="1906" spans="2:31" x14ac:dyDescent="0.25">
      <c r="B1906" s="2">
        <v>40288</v>
      </c>
      <c r="C1906">
        <f t="shared" ca="1" si="174"/>
        <v>0</v>
      </c>
      <c r="D1906">
        <f t="shared" ca="1" si="175"/>
        <v>0</v>
      </c>
      <c r="E1906">
        <f ca="1">IF($B1906&lt;VLOOKUP(E$6&amp;" Equity",Param,4,0),"",IFERROR(VLOOKUP($B1906,OFFSET(Input!$A$1,0,MATCH(Index!E$6&amp;" Equity",Input!$1:$1,0)-1,10000,2),2,0),E1905))</f>
        <v>89.24</v>
      </c>
      <c r="F1906" s="33">
        <v>89.96</v>
      </c>
      <c r="H1906">
        <f ca="1">IFERROR(VLOOKUP($B1906,OFFSET(Input!$A$1,0,MATCH(Index!H$6,Input!$1:$1,0)-1,10000,2),2,0),0)</f>
        <v>0</v>
      </c>
      <c r="I1906">
        <f ca="1">IFERROR(VLOOKUP($B1906,OFFSET(Input!$A$1,0,MATCH(Index!I$6,Input!$1:$1,0)-1,10000,2),2,0),0)</f>
        <v>0</v>
      </c>
      <c r="K1906">
        <f t="shared" ca="1" si="176"/>
        <v>77.813947125012859</v>
      </c>
      <c r="L1906" s="30">
        <f t="shared" ca="1" si="177"/>
        <v>83.940748266157826</v>
      </c>
      <c r="N1906">
        <f t="shared" ca="1" si="178"/>
        <v>1.0476018083620871E-2</v>
      </c>
      <c r="O1906">
        <f t="shared" ca="1" si="179"/>
        <v>3.5634781583886556E-3</v>
      </c>
      <c r="AE1906">
        <f ca="1">VLOOKUP($B1906,OFFSET(Input!$A$1,0,MATCH(Index!AE$6&amp;" Index",Input!$1:$1,0)-1,10000,2),2,0)</f>
        <v>15.73</v>
      </c>
    </row>
    <row r="1907" spans="2:31" x14ac:dyDescent="0.25">
      <c r="B1907" s="2">
        <v>40289</v>
      </c>
      <c r="C1907">
        <f t="shared" ca="1" si="174"/>
        <v>0</v>
      </c>
      <c r="D1907">
        <f t="shared" ca="1" si="175"/>
        <v>0</v>
      </c>
      <c r="E1907">
        <f ca="1">IF($B1907&lt;VLOOKUP(E$6&amp;" Equity",Param,4,0),"",IFERROR(VLOOKUP($B1907,OFFSET(Input!$A$1,0,MATCH(Index!E$6&amp;" Equity",Input!$1:$1,0)-1,10000,2),2,0),E1906))</f>
        <v>89.25</v>
      </c>
      <c r="F1907" s="33">
        <v>90.7</v>
      </c>
      <c r="H1907">
        <f ca="1">IFERROR(VLOOKUP($B1907,OFFSET(Input!$A$1,0,MATCH(Index!H$6,Input!$1:$1,0)-1,10000,2),2,0),0)</f>
        <v>0</v>
      </c>
      <c r="I1907">
        <f ca="1">IFERROR(VLOOKUP($B1907,OFFSET(Input!$A$1,0,MATCH(Index!I$6,Input!$1:$1,0)-1,10000,2),2,0),0)</f>
        <v>0</v>
      </c>
      <c r="K1907">
        <f t="shared" ca="1" si="176"/>
        <v>77.822666751539657</v>
      </c>
      <c r="L1907" s="30">
        <f t="shared" ca="1" si="177"/>
        <v>84.63123463473228</v>
      </c>
      <c r="N1907">
        <f t="shared" ca="1" si="178"/>
        <v>1.1205109541679998E-4</v>
      </c>
      <c r="O1907">
        <f t="shared" ca="1" si="179"/>
        <v>8.1922300299761362E-3</v>
      </c>
      <c r="AE1907">
        <f ca="1">VLOOKUP($B1907,OFFSET(Input!$A$1,0,MATCH(Index!AE$6&amp;" Index",Input!$1:$1,0)-1,10000,2),2,0)</f>
        <v>16.32</v>
      </c>
    </row>
    <row r="1908" spans="2:31" x14ac:dyDescent="0.25">
      <c r="B1908" s="2">
        <v>40290</v>
      </c>
      <c r="C1908">
        <f t="shared" ca="1" si="174"/>
        <v>0</v>
      </c>
      <c r="D1908">
        <f t="shared" ca="1" si="175"/>
        <v>0</v>
      </c>
      <c r="E1908">
        <f ca="1">IF($B1908&lt;VLOOKUP(E$6&amp;" Equity",Param,4,0),"",IFERROR(VLOOKUP($B1908,OFFSET(Input!$A$1,0,MATCH(Index!E$6&amp;" Equity",Input!$1:$1,0)-1,10000,2),2,0),E1907))</f>
        <v>88.99</v>
      </c>
      <c r="F1908" s="33">
        <v>90.43</v>
      </c>
      <c r="H1908">
        <f ca="1">IFERROR(VLOOKUP($B1908,OFFSET(Input!$A$1,0,MATCH(Index!H$6,Input!$1:$1,0)-1,10000,2),2,0),0)</f>
        <v>0</v>
      </c>
      <c r="I1908">
        <f ca="1">IFERROR(VLOOKUP($B1908,OFFSET(Input!$A$1,0,MATCH(Index!I$6,Input!$1:$1,0)-1,10000,2),2,0),0)</f>
        <v>0</v>
      </c>
      <c r="K1908">
        <f t="shared" ca="1" si="176"/>
        <v>77.595956461843286</v>
      </c>
      <c r="L1908" s="30">
        <f t="shared" ca="1" si="177"/>
        <v>84.379300419171329</v>
      </c>
      <c r="N1908">
        <f t="shared" ca="1" si="178"/>
        <v>-2.9174167909776713E-3</v>
      </c>
      <c r="O1908">
        <f t="shared" ca="1" si="179"/>
        <v>-2.9812863687022624E-3</v>
      </c>
      <c r="AE1908">
        <f ca="1">VLOOKUP($B1908,OFFSET(Input!$A$1,0,MATCH(Index!AE$6&amp;" Index",Input!$1:$1,0)-1,10000,2),2,0)</f>
        <v>16.47</v>
      </c>
    </row>
    <row r="1909" spans="2:31" x14ac:dyDescent="0.25">
      <c r="B1909" s="2">
        <v>40291</v>
      </c>
      <c r="C1909">
        <f t="shared" ca="1" si="174"/>
        <v>0</v>
      </c>
      <c r="D1909">
        <f t="shared" ca="1" si="175"/>
        <v>0</v>
      </c>
      <c r="E1909">
        <f ca="1">IF($B1909&lt;VLOOKUP(E$6&amp;" Equity",Param,4,0),"",IFERROR(VLOOKUP($B1909,OFFSET(Input!$A$1,0,MATCH(Index!E$6&amp;" Equity",Input!$1:$1,0)-1,10000,2),2,0),E1908))</f>
        <v>89.6</v>
      </c>
      <c r="F1909" s="33">
        <v>90.11</v>
      </c>
      <c r="H1909">
        <f ca="1">IFERROR(VLOOKUP($B1909,OFFSET(Input!$A$1,0,MATCH(Index!H$6,Input!$1:$1,0)-1,10000,2),2,0),0)</f>
        <v>0</v>
      </c>
      <c r="I1909">
        <f ca="1">IFERROR(VLOOKUP($B1909,OFFSET(Input!$A$1,0,MATCH(Index!I$6,Input!$1:$1,0)-1,10000,2),2,0),0)</f>
        <v>0</v>
      </c>
      <c r="K1909">
        <f t="shared" ca="1" si="176"/>
        <v>78.127853679977051</v>
      </c>
      <c r="L1909" s="30">
        <f t="shared" ca="1" si="177"/>
        <v>84.080711719247248</v>
      </c>
      <c r="N1909">
        <f t="shared" ca="1" si="178"/>
        <v>6.8313161121139054E-3</v>
      </c>
      <c r="O1909">
        <f t="shared" ca="1" si="179"/>
        <v>-3.5449245054427494E-3</v>
      </c>
      <c r="AE1909">
        <f ca="1">VLOOKUP($B1909,OFFSET(Input!$A$1,0,MATCH(Index!AE$6&amp;" Index",Input!$1:$1,0)-1,10000,2),2,0)</f>
        <v>16.62</v>
      </c>
    </row>
    <row r="1910" spans="2:31" x14ac:dyDescent="0.25">
      <c r="B1910" s="2">
        <v>40294</v>
      </c>
      <c r="C1910">
        <f t="shared" ca="1" si="174"/>
        <v>0</v>
      </c>
      <c r="D1910">
        <f t="shared" ca="1" si="175"/>
        <v>0</v>
      </c>
      <c r="E1910">
        <f ca="1">IF($B1910&lt;VLOOKUP(E$6&amp;" Equity",Param,4,0),"",IFERROR(VLOOKUP($B1910,OFFSET(Input!$A$1,0,MATCH(Index!E$6&amp;" Equity",Input!$1:$1,0)-1,10000,2),2,0),E1909))</f>
        <v>89.57</v>
      </c>
      <c r="F1910" s="33">
        <v>90.21</v>
      </c>
      <c r="H1910">
        <f ca="1">IFERROR(VLOOKUP($B1910,OFFSET(Input!$A$1,0,MATCH(Index!H$6,Input!$1:$1,0)-1,10000,2),2,0),0)</f>
        <v>0</v>
      </c>
      <c r="I1910">
        <f ca="1">IFERROR(VLOOKUP($B1910,OFFSET(Input!$A$1,0,MATCH(Index!I$6,Input!$1:$1,0)-1,10000,2),2,0),0)</f>
        <v>0</v>
      </c>
      <c r="K1910">
        <f t="shared" ca="1" si="176"/>
        <v>78.1016948003967</v>
      </c>
      <c r="L1910" s="30">
        <f t="shared" ca="1" si="177"/>
        <v>84.17402068797351</v>
      </c>
      <c r="N1910">
        <f t="shared" ca="1" si="178"/>
        <v>-3.3487749378086149E-4</v>
      </c>
      <c r="O1910">
        <f t="shared" ca="1" si="179"/>
        <v>1.1091394216012878E-3</v>
      </c>
      <c r="AE1910">
        <f ca="1">VLOOKUP($B1910,OFFSET(Input!$A$1,0,MATCH(Index!AE$6&amp;" Index",Input!$1:$1,0)-1,10000,2),2,0)</f>
        <v>17.47</v>
      </c>
    </row>
    <row r="1911" spans="2:31" x14ac:dyDescent="0.25">
      <c r="B1911" s="2">
        <v>40295</v>
      </c>
      <c r="C1911">
        <f t="shared" ca="1" si="174"/>
        <v>0</v>
      </c>
      <c r="D1911">
        <f t="shared" ca="1" si="175"/>
        <v>0</v>
      </c>
      <c r="E1911">
        <f ca="1">IF($B1911&lt;VLOOKUP(E$6&amp;" Equity",Param,4,0),"",IFERROR(VLOOKUP($B1911,OFFSET(Input!$A$1,0,MATCH(Index!E$6&amp;" Equity",Input!$1:$1,0)-1,10000,2),2,0),E1910))</f>
        <v>88.44</v>
      </c>
      <c r="F1911" s="33">
        <v>91.48</v>
      </c>
      <c r="H1911">
        <f ca="1">IFERROR(VLOOKUP($B1911,OFFSET(Input!$A$1,0,MATCH(Index!H$6,Input!$1:$1,0)-1,10000,2),2,0),0)</f>
        <v>0</v>
      </c>
      <c r="I1911">
        <f ca="1">IFERROR(VLOOKUP($B1911,OFFSET(Input!$A$1,0,MATCH(Index!I$6,Input!$1:$1,0)-1,10000,2),2,0),0)</f>
        <v>0</v>
      </c>
      <c r="K1911">
        <f t="shared" ca="1" si="176"/>
        <v>77.116377002870209</v>
      </c>
      <c r="L1911" s="30">
        <f t="shared" ca="1" si="177"/>
        <v>85.359044590797225</v>
      </c>
      <c r="N1911">
        <f t="shared" ca="1" si="178"/>
        <v>-1.2696086497858297E-2</v>
      </c>
      <c r="O1911">
        <f t="shared" ca="1" si="179"/>
        <v>1.398008348603319E-2</v>
      </c>
      <c r="AE1911">
        <f ca="1">VLOOKUP($B1911,OFFSET(Input!$A$1,0,MATCH(Index!AE$6&amp;" Index",Input!$1:$1,0)-1,10000,2),2,0)</f>
        <v>22.81</v>
      </c>
    </row>
    <row r="1912" spans="2:31" x14ac:dyDescent="0.25">
      <c r="B1912" s="2">
        <v>40296</v>
      </c>
      <c r="C1912">
        <f t="shared" ca="1" si="174"/>
        <v>0</v>
      </c>
      <c r="D1912">
        <f t="shared" ca="1" si="175"/>
        <v>0</v>
      </c>
      <c r="E1912">
        <f ca="1">IF($B1912&lt;VLOOKUP(E$6&amp;" Equity",Param,4,0),"",IFERROR(VLOOKUP($B1912,OFFSET(Input!$A$1,0,MATCH(Index!E$6&amp;" Equity",Input!$1:$1,0)-1,10000,2),2,0),E1911))</f>
        <v>88.5</v>
      </c>
      <c r="F1912" s="33">
        <v>90.68</v>
      </c>
      <c r="H1912">
        <f ca="1">IFERROR(VLOOKUP($B1912,OFFSET(Input!$A$1,0,MATCH(Index!H$6,Input!$1:$1,0)-1,10000,2),2,0),0)</f>
        <v>0</v>
      </c>
      <c r="I1912">
        <f ca="1">IFERROR(VLOOKUP($B1912,OFFSET(Input!$A$1,0,MATCH(Index!I$6,Input!$1:$1,0)-1,10000,2),2,0),0)</f>
        <v>0</v>
      </c>
      <c r="K1912">
        <f t="shared" ca="1" si="176"/>
        <v>77.16869476203091</v>
      </c>
      <c r="L1912" s="30">
        <f t="shared" ca="1" si="177"/>
        <v>84.612572840987028</v>
      </c>
      <c r="N1912">
        <f t="shared" ca="1" si="178"/>
        <v>6.7819602463833905E-4</v>
      </c>
      <c r="O1912">
        <f t="shared" ca="1" si="179"/>
        <v>-8.7835435152519951E-3</v>
      </c>
      <c r="AE1912">
        <f ca="1">VLOOKUP($B1912,OFFSET(Input!$A$1,0,MATCH(Index!AE$6&amp;" Index",Input!$1:$1,0)-1,10000,2),2,0)</f>
        <v>21.08</v>
      </c>
    </row>
    <row r="1913" spans="2:31" x14ac:dyDescent="0.25">
      <c r="B1913" s="2">
        <v>40297</v>
      </c>
      <c r="C1913">
        <f t="shared" ca="1" si="174"/>
        <v>0</v>
      </c>
      <c r="D1913">
        <f t="shared" ca="1" si="175"/>
        <v>0</v>
      </c>
      <c r="E1913">
        <f ca="1">IF($B1913&lt;VLOOKUP(E$6&amp;" Equity",Param,4,0),"",IFERROR(VLOOKUP($B1913,OFFSET(Input!$A$1,0,MATCH(Index!E$6&amp;" Equity",Input!$1:$1,0)-1,10000,2),2,0),E1912))</f>
        <v>89.11</v>
      </c>
      <c r="F1913" s="33">
        <v>91.08</v>
      </c>
      <c r="H1913">
        <f ca="1">IFERROR(VLOOKUP($B1913,OFFSET(Input!$A$1,0,MATCH(Index!H$6,Input!$1:$1,0)-1,10000,2),2,0),0)</f>
        <v>0</v>
      </c>
      <c r="I1913">
        <f ca="1">IFERROR(VLOOKUP($B1913,OFFSET(Input!$A$1,0,MATCH(Index!I$6,Input!$1:$1,0)-1,10000,2),2,0),0)</f>
        <v>0</v>
      </c>
      <c r="K1913">
        <f t="shared" ca="1" si="176"/>
        <v>77.700591980164688</v>
      </c>
      <c r="L1913" s="30">
        <f t="shared" ca="1" si="177"/>
        <v>84.985808715892119</v>
      </c>
      <c r="N1913">
        <f t="shared" ca="1" si="178"/>
        <v>6.8690096107447002E-3</v>
      </c>
      <c r="O1913">
        <f t="shared" ca="1" si="179"/>
        <v>4.4014155562105009E-3</v>
      </c>
      <c r="AE1913">
        <f ca="1">VLOOKUP($B1913,OFFSET(Input!$A$1,0,MATCH(Index!AE$6&amp;" Index",Input!$1:$1,0)-1,10000,2),2,0)</f>
        <v>18.440000000000001</v>
      </c>
    </row>
    <row r="1914" spans="2:31" x14ac:dyDescent="0.25">
      <c r="B1914" s="2">
        <v>40298</v>
      </c>
      <c r="C1914">
        <f t="shared" ca="1" si="174"/>
        <v>0</v>
      </c>
      <c r="D1914">
        <f t="shared" ca="1" si="175"/>
        <v>0</v>
      </c>
      <c r="E1914">
        <f ca="1">IF($B1914&lt;VLOOKUP(E$6&amp;" Equity",Param,4,0),"",IFERROR(VLOOKUP($B1914,OFFSET(Input!$A$1,0,MATCH(Index!E$6&amp;" Equity",Input!$1:$1,0)-1,10000,2),2,0),E1913))</f>
        <v>89.4</v>
      </c>
      <c r="F1914" s="33">
        <v>92.17</v>
      </c>
      <c r="H1914">
        <f ca="1">IFERROR(VLOOKUP($B1914,OFFSET(Input!$A$1,0,MATCH(Index!H$6,Input!$1:$1,0)-1,10000,2),2,0),0)</f>
        <v>0</v>
      </c>
      <c r="I1914">
        <f ca="1">IFERROR(VLOOKUP($B1914,OFFSET(Input!$A$1,0,MATCH(Index!I$6,Input!$1:$1,0)-1,10000,2),2,0),0)</f>
        <v>0</v>
      </c>
      <c r="K1914">
        <f t="shared" ca="1" si="176"/>
        <v>77.953461149441409</v>
      </c>
      <c r="L1914" s="30">
        <f t="shared" ca="1" si="177"/>
        <v>86.00287647500852</v>
      </c>
      <c r="N1914">
        <f t="shared" ca="1" si="178"/>
        <v>3.2491205548401702E-3</v>
      </c>
      <c r="O1914">
        <f t="shared" ca="1" si="179"/>
        <v>1.1896456810033991E-2</v>
      </c>
      <c r="AE1914">
        <f ca="1">VLOOKUP($B1914,OFFSET(Input!$A$1,0,MATCH(Index!AE$6&amp;" Index",Input!$1:$1,0)-1,10000,2),2,0)</f>
        <v>22.05</v>
      </c>
    </row>
    <row r="1915" spans="2:31" x14ac:dyDescent="0.25">
      <c r="B1915" s="2">
        <v>40301</v>
      </c>
      <c r="C1915">
        <f t="shared" ca="1" si="174"/>
        <v>1</v>
      </c>
      <c r="D1915">
        <f t="shared" ca="1" si="175"/>
        <v>0</v>
      </c>
      <c r="E1915">
        <f ca="1">IF($B1915&lt;VLOOKUP(E$6&amp;" Equity",Param,4,0),"",IFERROR(VLOOKUP($B1915,OFFSET(Input!$A$1,0,MATCH(Index!E$6&amp;" Equity",Input!$1:$1,0)-1,10000,2),2,0),E1914))</f>
        <v>88.75</v>
      </c>
      <c r="F1915" s="33">
        <v>91.69</v>
      </c>
      <c r="H1915">
        <f ca="1">IFERROR(VLOOKUP($B1915,OFFSET(Input!$A$1,0,MATCH(Index!H$6,Input!$1:$1,0)-1,10000,2),2,0),0)</f>
        <v>0.64035399999999998</v>
      </c>
      <c r="I1915">
        <f ca="1">IFERROR(VLOOKUP($B1915,OFFSET(Input!$A$1,0,MATCH(Index!I$6,Input!$1:$1,0)-1,10000,2),2,0),0)</f>
        <v>0.32003700000000002</v>
      </c>
      <c r="K1915">
        <f t="shared" ca="1" si="176"/>
        <v>77.945050197693675</v>
      </c>
      <c r="L1915" s="30">
        <f t="shared" ca="1" si="177"/>
        <v>85.853616649364909</v>
      </c>
      <c r="N1915">
        <f t="shared" ca="1" si="178"/>
        <v>-1.0790291303248172E-4</v>
      </c>
      <c r="O1915">
        <f t="shared" ca="1" si="179"/>
        <v>-1.7370290811806594E-3</v>
      </c>
      <c r="AE1915">
        <f ca="1">VLOOKUP($B1915,OFFSET(Input!$A$1,0,MATCH(Index!AE$6&amp;" Index",Input!$1:$1,0)-1,10000,2),2,0)</f>
        <v>20.190000000000001</v>
      </c>
    </row>
    <row r="1916" spans="2:31" x14ac:dyDescent="0.25">
      <c r="B1916" s="2">
        <v>40302</v>
      </c>
      <c r="C1916">
        <f t="shared" ca="1" si="174"/>
        <v>0</v>
      </c>
      <c r="D1916">
        <f t="shared" ca="1" si="175"/>
        <v>1</v>
      </c>
      <c r="E1916">
        <f ca="1">IF($B1916&lt;VLOOKUP(E$6&amp;" Equity",Param,4,0),"",IFERROR(VLOOKUP($B1916,OFFSET(Input!$A$1,0,MATCH(Index!E$6&amp;" Equity",Input!$1:$1,0)-1,10000,2),2,0),E1915))</f>
        <v>87.84</v>
      </c>
      <c r="F1916" s="33">
        <v>93.35</v>
      </c>
      <c r="H1916">
        <f ca="1">IFERROR(VLOOKUP($B1916,OFFSET(Input!$A$1,0,MATCH(Index!H$6,Input!$1:$1,0)-1,10000,2),2,0),0)</f>
        <v>0</v>
      </c>
      <c r="I1916">
        <f ca="1">IFERROR(VLOOKUP($B1916,OFFSET(Input!$A$1,0,MATCH(Index!I$6,Input!$1:$1,0)-1,10000,2),2,0),0)</f>
        <v>0</v>
      </c>
      <c r="K1916">
        <f t="shared" ca="1" si="176"/>
        <v>77.145838978765212</v>
      </c>
      <c r="L1916" s="30">
        <f t="shared" ca="1" si="177"/>
        <v>87.407951949157081</v>
      </c>
      <c r="N1916">
        <f t="shared" ca="1" si="178"/>
        <v>-1.0306450594304703E-2</v>
      </c>
      <c r="O1916">
        <f t="shared" ca="1" si="179"/>
        <v>1.7942547925922064E-2</v>
      </c>
      <c r="AE1916">
        <f ca="1">VLOOKUP($B1916,OFFSET(Input!$A$1,0,MATCH(Index!AE$6&amp;" Index",Input!$1:$1,0)-1,10000,2),2,0)</f>
        <v>23.84</v>
      </c>
    </row>
    <row r="1917" spans="2:31" x14ac:dyDescent="0.25">
      <c r="B1917" s="2">
        <v>40303</v>
      </c>
      <c r="C1917">
        <f t="shared" ca="1" si="174"/>
        <v>0</v>
      </c>
      <c r="D1917">
        <f t="shared" ca="1" si="175"/>
        <v>2</v>
      </c>
      <c r="E1917">
        <f ca="1">IF($B1917&lt;VLOOKUP(E$6&amp;" Equity",Param,4,0),"",IFERROR(VLOOKUP($B1917,OFFSET(Input!$A$1,0,MATCH(Index!E$6&amp;" Equity",Input!$1:$1,0)-1,10000,2),2,0),E1916))</f>
        <v>86.6</v>
      </c>
      <c r="F1917" s="33">
        <v>93.89</v>
      </c>
      <c r="H1917">
        <f ca="1">IFERROR(VLOOKUP($B1917,OFFSET(Input!$A$1,0,MATCH(Index!H$6,Input!$1:$1,0)-1,10000,2),2,0),0)</f>
        <v>0</v>
      </c>
      <c r="I1917">
        <f ca="1">IFERROR(VLOOKUP($B1917,OFFSET(Input!$A$1,0,MATCH(Index!I$6,Input!$1:$1,0)-1,10000,2),2,0),0)</f>
        <v>0</v>
      </c>
      <c r="K1917">
        <f t="shared" ca="1" si="176"/>
        <v>76.056803911214331</v>
      </c>
      <c r="L1917" s="30">
        <f t="shared" ca="1" si="177"/>
        <v>87.913579094872617</v>
      </c>
      <c r="N1917">
        <f t="shared" ca="1" si="178"/>
        <v>-1.4217162192831138E-2</v>
      </c>
      <c r="O1917">
        <f t="shared" ca="1" si="179"/>
        <v>5.7680142827245496E-3</v>
      </c>
      <c r="AE1917">
        <f ca="1">VLOOKUP($B1917,OFFSET(Input!$A$1,0,MATCH(Index!AE$6&amp;" Index",Input!$1:$1,0)-1,10000,2),2,0)</f>
        <v>24.91</v>
      </c>
    </row>
    <row r="1918" spans="2:31" x14ac:dyDescent="0.25">
      <c r="B1918" s="2">
        <v>40304</v>
      </c>
      <c r="C1918">
        <f t="shared" ca="1" si="174"/>
        <v>0</v>
      </c>
      <c r="D1918">
        <f t="shared" ca="1" si="175"/>
        <v>3</v>
      </c>
      <c r="E1918">
        <f ca="1">IF($B1918&lt;VLOOKUP(E$6&amp;" Equity",Param,4,0),"",IFERROR(VLOOKUP($B1918,OFFSET(Input!$A$1,0,MATCH(Index!E$6&amp;" Equity",Input!$1:$1,0)-1,10000,2),2,0),E1917))</f>
        <v>84.4</v>
      </c>
      <c r="F1918" s="33">
        <v>96.77</v>
      </c>
      <c r="H1918">
        <f ca="1">IFERROR(VLOOKUP($B1918,OFFSET(Input!$A$1,0,MATCH(Index!H$6,Input!$1:$1,0)-1,10000,2),2,0),0)</f>
        <v>0</v>
      </c>
      <c r="I1918">
        <f ca="1">IFERROR(VLOOKUP($B1918,OFFSET(Input!$A$1,0,MATCH(Index!I$6,Input!$1:$1,0)-1,10000,2),2,0),0)</f>
        <v>0</v>
      </c>
      <c r="K1918">
        <f t="shared" ca="1" si="176"/>
        <v>74.124644920398268</v>
      </c>
      <c r="L1918" s="30">
        <f t="shared" ca="1" si="177"/>
        <v>90.610257205355438</v>
      </c>
      <c r="N1918">
        <f t="shared" ca="1" si="178"/>
        <v>-2.5732413966478015E-2</v>
      </c>
      <c r="O1918">
        <f t="shared" ca="1" si="179"/>
        <v>3.0213144622394942E-2</v>
      </c>
      <c r="AE1918">
        <f ca="1">VLOOKUP($B1918,OFFSET(Input!$A$1,0,MATCH(Index!AE$6&amp;" Index",Input!$1:$1,0)-1,10000,2),2,0)</f>
        <v>32.799999999999997</v>
      </c>
    </row>
    <row r="1919" spans="2:31" x14ac:dyDescent="0.25">
      <c r="B1919" s="2">
        <v>40305</v>
      </c>
      <c r="C1919">
        <f t="shared" ca="1" si="174"/>
        <v>0</v>
      </c>
      <c r="D1919">
        <f t="shared" ca="1" si="175"/>
        <v>4</v>
      </c>
      <c r="E1919">
        <f ca="1">IF($B1919&lt;VLOOKUP(E$6&amp;" Equity",Param,4,0),"",IFERROR(VLOOKUP($B1919,OFFSET(Input!$A$1,0,MATCH(Index!E$6&amp;" Equity",Input!$1:$1,0)-1,10000,2),2,0),E1918))</f>
        <v>84.48</v>
      </c>
      <c r="F1919" s="33">
        <v>95.64</v>
      </c>
      <c r="H1919">
        <f ca="1">IFERROR(VLOOKUP($B1919,OFFSET(Input!$A$1,0,MATCH(Index!H$6,Input!$1:$1,0)-1,10000,2),2,0),0)</f>
        <v>0</v>
      </c>
      <c r="I1919">
        <f ca="1">IFERROR(VLOOKUP($B1919,OFFSET(Input!$A$1,0,MATCH(Index!I$6,Input!$1:$1,0)-1,10000,2),2,0),0)</f>
        <v>0</v>
      </c>
      <c r="K1919">
        <f t="shared" ca="1" si="176"/>
        <v>74.194905247337033</v>
      </c>
      <c r="L1919" s="30">
        <f t="shared" ca="1" si="177"/>
        <v>89.55218558561738</v>
      </c>
      <c r="N1919">
        <f t="shared" ca="1" si="178"/>
        <v>9.4741835603981102E-4</v>
      </c>
      <c r="O1919">
        <f t="shared" ca="1" si="179"/>
        <v>-1.1745886302727174E-2</v>
      </c>
      <c r="AE1919">
        <f ca="1">VLOOKUP($B1919,OFFSET(Input!$A$1,0,MATCH(Index!AE$6&amp;" Index",Input!$1:$1,0)-1,10000,2),2,0)</f>
        <v>40.950000000000003</v>
      </c>
    </row>
    <row r="1920" spans="2:31" x14ac:dyDescent="0.25">
      <c r="B1920" s="2">
        <v>40308</v>
      </c>
      <c r="C1920">
        <f t="shared" ca="1" si="174"/>
        <v>0</v>
      </c>
      <c r="D1920">
        <f t="shared" ca="1" si="175"/>
        <v>5</v>
      </c>
      <c r="E1920">
        <f ca="1">IF($B1920&lt;VLOOKUP(E$6&amp;" Equity",Param,4,0),"",IFERROR(VLOOKUP($B1920,OFFSET(Input!$A$1,0,MATCH(Index!E$6&amp;" Equity",Input!$1:$1,0)-1,10000,2),2,0),E1919))</f>
        <v>86.06</v>
      </c>
      <c r="F1920" s="33">
        <v>93.6</v>
      </c>
      <c r="H1920">
        <f ca="1">IFERROR(VLOOKUP($B1920,OFFSET(Input!$A$1,0,MATCH(Index!H$6,Input!$1:$1,0)-1,10000,2),2,0),0)</f>
        <v>0</v>
      </c>
      <c r="I1920">
        <f ca="1">IFERROR(VLOOKUP($B1920,OFFSET(Input!$A$1,0,MATCH(Index!I$6,Input!$1:$1,0)-1,10000,2),2,0),0)</f>
        <v>0</v>
      </c>
      <c r="K1920">
        <f t="shared" ca="1" si="176"/>
        <v>75.582546704377677</v>
      </c>
      <c r="L1920" s="30">
        <f t="shared" ca="1" si="177"/>
        <v>87.642038590692025</v>
      </c>
      <c r="N1920">
        <f t="shared" ca="1" si="178"/>
        <v>1.8529907452502322E-2</v>
      </c>
      <c r="O1920">
        <f t="shared" ca="1" si="179"/>
        <v>-2.1560759106577849E-2</v>
      </c>
      <c r="AE1920">
        <f ca="1">VLOOKUP($B1920,OFFSET(Input!$A$1,0,MATCH(Index!AE$6&amp;" Index",Input!$1:$1,0)-1,10000,2),2,0)</f>
        <v>28.84</v>
      </c>
    </row>
    <row r="1921" spans="2:31" x14ac:dyDescent="0.25">
      <c r="B1921" s="2">
        <v>40309</v>
      </c>
      <c r="C1921">
        <f t="shared" ca="1" si="174"/>
        <v>0</v>
      </c>
      <c r="D1921">
        <f t="shared" ca="1" si="175"/>
        <v>0</v>
      </c>
      <c r="E1921">
        <f ca="1">IF($B1921&lt;VLOOKUP(E$6&amp;" Equity",Param,4,0),"",IFERROR(VLOOKUP($B1921,OFFSET(Input!$A$1,0,MATCH(Index!E$6&amp;" Equity",Input!$1:$1,0)-1,10000,2),2,0),E1920))</f>
        <v>85.96</v>
      </c>
      <c r="F1921" s="33">
        <v>93.36</v>
      </c>
      <c r="H1921">
        <f ca="1">IFERROR(VLOOKUP($B1921,OFFSET(Input!$A$1,0,MATCH(Index!H$6,Input!$1:$1,0)-1,10000,2),2,0),0)</f>
        <v>0</v>
      </c>
      <c r="I1921">
        <f ca="1">IFERROR(VLOOKUP($B1921,OFFSET(Input!$A$1,0,MATCH(Index!I$6,Input!$1:$1,0)-1,10000,2),2,0),0)</f>
        <v>0</v>
      </c>
      <c r="K1921">
        <f t="shared" ca="1" si="176"/>
        <v>75.49472129570421</v>
      </c>
      <c r="L1921" s="30">
        <f t="shared" ca="1" si="177"/>
        <v>87.417315414818461</v>
      </c>
      <c r="N1921">
        <f t="shared" ca="1" si="178"/>
        <v>-1.1626556361439616E-3</v>
      </c>
      <c r="O1921">
        <f t="shared" ca="1" si="179"/>
        <v>-2.5673955052458097E-3</v>
      </c>
      <c r="AE1921">
        <f ca="1">VLOOKUP($B1921,OFFSET(Input!$A$1,0,MATCH(Index!AE$6&amp;" Index",Input!$1:$1,0)-1,10000,2),2,0)</f>
        <v>28.32</v>
      </c>
    </row>
    <row r="1922" spans="2:31" x14ac:dyDescent="0.25">
      <c r="B1922" s="2">
        <v>40310</v>
      </c>
      <c r="C1922">
        <f t="shared" ca="1" si="174"/>
        <v>0</v>
      </c>
      <c r="D1922">
        <f t="shared" ca="1" si="175"/>
        <v>0</v>
      </c>
      <c r="E1922">
        <f ca="1">IF($B1922&lt;VLOOKUP(E$6&amp;" Equity",Param,4,0),"",IFERROR(VLOOKUP($B1922,OFFSET(Input!$A$1,0,MATCH(Index!E$6&amp;" Equity",Input!$1:$1,0)-1,10000,2),2,0),E1921))</f>
        <v>87.01</v>
      </c>
      <c r="F1922" s="33">
        <v>92.65</v>
      </c>
      <c r="H1922">
        <f ca="1">IFERROR(VLOOKUP($B1922,OFFSET(Input!$A$1,0,MATCH(Index!H$6,Input!$1:$1,0)-1,10000,2),2,0),0)</f>
        <v>0</v>
      </c>
      <c r="I1922">
        <f ca="1">IFERROR(VLOOKUP($B1922,OFFSET(Input!$A$1,0,MATCH(Index!I$6,Input!$1:$1,0)-1,10000,2),2,0),0)</f>
        <v>0</v>
      </c>
      <c r="K1922">
        <f t="shared" ca="1" si="176"/>
        <v>76.416888086775529</v>
      </c>
      <c r="L1922" s="30">
        <f t="shared" ca="1" si="177"/>
        <v>86.75250935285915</v>
      </c>
      <c r="N1922">
        <f t="shared" ca="1" si="178"/>
        <v>1.2140982803623456E-2</v>
      </c>
      <c r="O1922">
        <f t="shared" ca="1" si="179"/>
        <v>-7.6340352469317441E-3</v>
      </c>
      <c r="AE1922">
        <f ca="1">VLOOKUP($B1922,OFFSET(Input!$A$1,0,MATCH(Index!AE$6&amp;" Index",Input!$1:$1,0)-1,10000,2),2,0)</f>
        <v>25.52</v>
      </c>
    </row>
    <row r="1923" spans="2:31" x14ac:dyDescent="0.25">
      <c r="B1923" s="2">
        <v>40311</v>
      </c>
      <c r="C1923">
        <f t="shared" ca="1" si="174"/>
        <v>0</v>
      </c>
      <c r="D1923">
        <f t="shared" ca="1" si="175"/>
        <v>0</v>
      </c>
      <c r="E1923">
        <f ca="1">IF($B1923&lt;VLOOKUP(E$6&amp;" Equity",Param,4,0),"",IFERROR(VLOOKUP($B1923,OFFSET(Input!$A$1,0,MATCH(Index!E$6&amp;" Equity",Input!$1:$1,0)-1,10000,2),2,0),E1922))</f>
        <v>86.47</v>
      </c>
      <c r="F1923" s="33">
        <v>93.25</v>
      </c>
      <c r="H1923">
        <f ca="1">IFERROR(VLOOKUP($B1923,OFFSET(Input!$A$1,0,MATCH(Index!H$6,Input!$1:$1,0)-1,10000,2),2,0),0)</f>
        <v>0</v>
      </c>
      <c r="I1923">
        <f ca="1">IFERROR(VLOOKUP($B1923,OFFSET(Input!$A$1,0,MATCH(Index!I$6,Input!$1:$1,0)-1,10000,2),2,0),0)</f>
        <v>0</v>
      </c>
      <c r="K1923">
        <f t="shared" ca="1" si="176"/>
        <v>75.942630879938861</v>
      </c>
      <c r="L1923" s="30">
        <f t="shared" ca="1" si="177"/>
        <v>87.314317292543066</v>
      </c>
      <c r="N1923">
        <f t="shared" ca="1" si="178"/>
        <v>-6.2255216055941221E-3</v>
      </c>
      <c r="O1923">
        <f t="shared" ca="1" si="179"/>
        <v>6.4551057925560582E-3</v>
      </c>
      <c r="AE1923">
        <f ca="1">VLOOKUP($B1923,OFFSET(Input!$A$1,0,MATCH(Index!AE$6&amp;" Index",Input!$1:$1,0)-1,10000,2),2,0)</f>
        <v>26.68</v>
      </c>
    </row>
    <row r="1924" spans="2:31" x14ac:dyDescent="0.25">
      <c r="B1924" s="2">
        <v>40312</v>
      </c>
      <c r="C1924">
        <f t="shared" ca="1" si="174"/>
        <v>0</v>
      </c>
      <c r="D1924">
        <f t="shared" ca="1" si="175"/>
        <v>0</v>
      </c>
      <c r="E1924">
        <f ca="1">IF($B1924&lt;VLOOKUP(E$6&amp;" Equity",Param,4,0),"",IFERROR(VLOOKUP($B1924,OFFSET(Input!$A$1,0,MATCH(Index!E$6&amp;" Equity",Input!$1:$1,0)-1,10000,2),2,0),E1923))</f>
        <v>85.97</v>
      </c>
      <c r="F1924" s="33">
        <v>94.88</v>
      </c>
      <c r="H1924">
        <f ca="1">IFERROR(VLOOKUP($B1924,OFFSET(Input!$A$1,0,MATCH(Index!H$6,Input!$1:$1,0)-1,10000,2),2,0),0)</f>
        <v>0</v>
      </c>
      <c r="I1924">
        <f ca="1">IFERROR(VLOOKUP($B1924,OFFSET(Input!$A$1,0,MATCH(Index!I$6,Input!$1:$1,0)-1,10000,2),2,0),0)</f>
        <v>0</v>
      </c>
      <c r="K1924">
        <f t="shared" ca="1" si="176"/>
        <v>75.503503836571568</v>
      </c>
      <c r="L1924" s="30">
        <f t="shared" ca="1" si="177"/>
        <v>88.84056219535104</v>
      </c>
      <c r="N1924">
        <f t="shared" ca="1" si="178"/>
        <v>-5.7991347859862622E-3</v>
      </c>
      <c r="O1924">
        <f t="shared" ca="1" si="179"/>
        <v>1.7328876725490244E-2</v>
      </c>
      <c r="AE1924">
        <f ca="1">VLOOKUP($B1924,OFFSET(Input!$A$1,0,MATCH(Index!AE$6&amp;" Index",Input!$1:$1,0)-1,10000,2),2,0)</f>
        <v>31.24</v>
      </c>
    </row>
    <row r="1925" spans="2:31" x14ac:dyDescent="0.25">
      <c r="B1925" s="2">
        <v>40315</v>
      </c>
      <c r="C1925">
        <f t="shared" ca="1" si="174"/>
        <v>0</v>
      </c>
      <c r="D1925">
        <f t="shared" ca="1" si="175"/>
        <v>0</v>
      </c>
      <c r="E1925">
        <f ca="1">IF($B1925&lt;VLOOKUP(E$6&amp;" Equity",Param,4,0),"",IFERROR(VLOOKUP($B1925,OFFSET(Input!$A$1,0,MATCH(Index!E$6&amp;" Equity",Input!$1:$1,0)-1,10000,2),2,0),E1924))</f>
        <v>85.86</v>
      </c>
      <c r="F1925" s="33">
        <v>94.53</v>
      </c>
      <c r="H1925">
        <f ca="1">IFERROR(VLOOKUP($B1925,OFFSET(Input!$A$1,0,MATCH(Index!H$6,Input!$1:$1,0)-1,10000,2),2,0),0)</f>
        <v>0</v>
      </c>
      <c r="I1925">
        <f ca="1">IFERROR(VLOOKUP($B1925,OFFSET(Input!$A$1,0,MATCH(Index!I$6,Input!$1:$1,0)-1,10000,2),2,0),0)</f>
        <v>0</v>
      </c>
      <c r="K1925">
        <f t="shared" ca="1" si="176"/>
        <v>75.406895887030771</v>
      </c>
      <c r="L1925" s="30">
        <f t="shared" ca="1" si="177"/>
        <v>88.512840897202096</v>
      </c>
      <c r="N1925">
        <f t="shared" ca="1" si="178"/>
        <v>-1.2803353899380279E-3</v>
      </c>
      <c r="O1925">
        <f t="shared" ca="1" si="179"/>
        <v>-3.6956908121222858E-3</v>
      </c>
      <c r="AE1925">
        <f ca="1">VLOOKUP($B1925,OFFSET(Input!$A$1,0,MATCH(Index!AE$6&amp;" Index",Input!$1:$1,0)-1,10000,2),2,0)</f>
        <v>30.84</v>
      </c>
    </row>
    <row r="1926" spans="2:31" x14ac:dyDescent="0.25">
      <c r="B1926" s="2">
        <v>40316</v>
      </c>
      <c r="C1926">
        <f t="shared" ca="1" si="174"/>
        <v>0</v>
      </c>
      <c r="D1926">
        <f t="shared" ca="1" si="175"/>
        <v>0</v>
      </c>
      <c r="E1926">
        <f ca="1">IF($B1926&lt;VLOOKUP(E$6&amp;" Equity",Param,4,0),"",IFERROR(VLOOKUP($B1926,OFFSET(Input!$A$1,0,MATCH(Index!E$6&amp;" Equity",Input!$1:$1,0)-1,10000,2),2,0),E1925))</f>
        <v>85.68</v>
      </c>
      <c r="F1926" s="33">
        <v>95.98</v>
      </c>
      <c r="H1926">
        <f ca="1">IFERROR(VLOOKUP($B1926,OFFSET(Input!$A$1,0,MATCH(Index!H$6,Input!$1:$1,0)-1,10000,2),2,0),0)</f>
        <v>0</v>
      </c>
      <c r="I1926">
        <f ca="1">IFERROR(VLOOKUP($B1926,OFFSET(Input!$A$1,0,MATCH(Index!I$6,Input!$1:$1,0)-1,10000,2),2,0),0)</f>
        <v>0</v>
      </c>
      <c r="K1926">
        <f t="shared" ca="1" si="176"/>
        <v>75.248810151418553</v>
      </c>
      <c r="L1926" s="30">
        <f t="shared" ca="1" si="177"/>
        <v>89.870543418104916</v>
      </c>
      <c r="N1926">
        <f t="shared" ca="1" si="178"/>
        <v>-2.0986366569211382E-3</v>
      </c>
      <c r="O1926">
        <f t="shared" ca="1" si="179"/>
        <v>1.5222591992806607E-2</v>
      </c>
      <c r="AE1926">
        <f ca="1">VLOOKUP($B1926,OFFSET(Input!$A$1,0,MATCH(Index!AE$6&amp;" Index",Input!$1:$1,0)-1,10000,2),2,0)</f>
        <v>33.549999999999997</v>
      </c>
    </row>
    <row r="1927" spans="2:31" x14ac:dyDescent="0.25">
      <c r="B1927" s="2">
        <v>40317</v>
      </c>
      <c r="C1927">
        <f t="shared" ref="C1927:C1990" ca="1" si="180">IF(MONTH(B1927)&lt;&gt;MONTH(B1926),1,0)</f>
        <v>0</v>
      </c>
      <c r="D1927">
        <f t="shared" ref="D1927:D1990" ca="1" si="181">IF(D1926=5,0,IF(D1926&lt;&gt;0,D1926+1,IF(C1926=1,1,0)))</f>
        <v>0</v>
      </c>
      <c r="E1927">
        <f ca="1">IF($B1927&lt;VLOOKUP(E$6&amp;" Equity",Param,4,0),"",IFERROR(VLOOKUP($B1927,OFFSET(Input!$A$1,0,MATCH(Index!E$6&amp;" Equity",Input!$1:$1,0)-1,10000,2),2,0),E1926))</f>
        <v>85.18</v>
      </c>
      <c r="F1927" s="33">
        <v>96.3</v>
      </c>
      <c r="H1927">
        <f ca="1">IFERROR(VLOOKUP($B1927,OFFSET(Input!$A$1,0,MATCH(Index!H$6,Input!$1:$1,0)-1,10000,2),2,0),0)</f>
        <v>0</v>
      </c>
      <c r="I1927">
        <f ca="1">IFERROR(VLOOKUP($B1927,OFFSET(Input!$A$1,0,MATCH(Index!I$6,Input!$1:$1,0)-1,10000,2),2,0),0)</f>
        <v>0</v>
      </c>
      <c r="K1927">
        <f t="shared" ref="K1927:K1990" ca="1" si="182">IF($B1927&lt;=L_date,IF($B1927=L_date,1,K1928/((E1928+H1928)/E1927)),K1926*((E1927+H1927)/E1926))</f>
        <v>74.80968310805126</v>
      </c>
      <c r="L1927" s="30">
        <f t="shared" ref="L1927:L1990" ca="1" si="183">IF($B1927&lt;=L_date,IF($B1927=L_date,1,L1928/((F1928+I1928)/F1927)),L1926*((F1927+I1927)/F1926))</f>
        <v>90.170174319269677</v>
      </c>
      <c r="N1927">
        <f t="shared" ca="1" si="178"/>
        <v>-5.8527616444259897E-3</v>
      </c>
      <c r="O1927">
        <f t="shared" ca="1" si="179"/>
        <v>3.3284823739803868E-3</v>
      </c>
      <c r="AE1927">
        <f ca="1">VLOOKUP($B1927,OFFSET(Input!$A$1,0,MATCH(Index!AE$6&amp;" Index",Input!$1:$1,0)-1,10000,2),2,0)</f>
        <v>35.32</v>
      </c>
    </row>
    <row r="1928" spans="2:31" x14ac:dyDescent="0.25">
      <c r="B1928" s="2">
        <v>40318</v>
      </c>
      <c r="C1928">
        <f t="shared" ca="1" si="180"/>
        <v>0</v>
      </c>
      <c r="D1928">
        <f t="shared" ca="1" si="181"/>
        <v>0</v>
      </c>
      <c r="E1928">
        <f ca="1">IF($B1928&lt;VLOOKUP(E$6&amp;" Equity",Param,4,0),"",IFERROR(VLOOKUP($B1928,OFFSET(Input!$A$1,0,MATCH(Index!E$6&amp;" Equity",Input!$1:$1,0)-1,10000,2),2,0),E1927))</f>
        <v>82.64</v>
      </c>
      <c r="F1928" s="33">
        <v>98.33</v>
      </c>
      <c r="H1928">
        <f ca="1">IFERROR(VLOOKUP($B1928,OFFSET(Input!$A$1,0,MATCH(Index!H$6,Input!$1:$1,0)-1,10000,2),2,0),0)</f>
        <v>0</v>
      </c>
      <c r="I1928">
        <f ca="1">IFERROR(VLOOKUP($B1928,OFFSET(Input!$A$1,0,MATCH(Index!I$6,Input!$1:$1,0)-1,10000,2),2,0),0)</f>
        <v>0</v>
      </c>
      <c r="K1928">
        <f t="shared" ca="1" si="182"/>
        <v>72.578917727745434</v>
      </c>
      <c r="L1928" s="30">
        <f t="shared" ca="1" si="183"/>
        <v>92.070957848533624</v>
      </c>
      <c r="N1928">
        <f t="shared" ref="N1928:N1991" ca="1" si="184">LN(K1928/K1927)</f>
        <v>-3.0272839683684351E-2</v>
      </c>
      <c r="O1928">
        <f t="shared" ref="O1928:O1991" ca="1" si="185">LN(L1928/L1927)</f>
        <v>2.0860849987984993E-2</v>
      </c>
      <c r="AE1928">
        <f ca="1">VLOOKUP($B1928,OFFSET(Input!$A$1,0,MATCH(Index!AE$6&amp;" Index",Input!$1:$1,0)-1,10000,2),2,0)</f>
        <v>45.79</v>
      </c>
    </row>
    <row r="1929" spans="2:31" x14ac:dyDescent="0.25">
      <c r="B1929" s="2">
        <v>40319</v>
      </c>
      <c r="C1929">
        <f t="shared" ca="1" si="180"/>
        <v>0</v>
      </c>
      <c r="D1929">
        <f t="shared" ca="1" si="181"/>
        <v>0</v>
      </c>
      <c r="E1929">
        <f ca="1">IF($B1929&lt;VLOOKUP(E$6&amp;" Equity",Param,4,0),"",IFERROR(VLOOKUP($B1929,OFFSET(Input!$A$1,0,MATCH(Index!E$6&amp;" Equity",Input!$1:$1,0)-1,10000,2),2,0),E1928))</f>
        <v>84.3</v>
      </c>
      <c r="F1929" s="33">
        <v>98.43</v>
      </c>
      <c r="H1929">
        <f ca="1">IFERROR(VLOOKUP($B1929,OFFSET(Input!$A$1,0,MATCH(Index!H$6,Input!$1:$1,0)-1,10000,2),2,0),0)</f>
        <v>0</v>
      </c>
      <c r="I1929">
        <f ca="1">IFERROR(VLOOKUP($B1929,OFFSET(Input!$A$1,0,MATCH(Index!I$6,Input!$1:$1,0)-1,10000,2),2,0),0)</f>
        <v>0</v>
      </c>
      <c r="K1929">
        <f t="shared" ca="1" si="182"/>
        <v>74.036819511724829</v>
      </c>
      <c r="L1929" s="30">
        <f t="shared" ca="1" si="183"/>
        <v>92.16459250514761</v>
      </c>
      <c r="N1929">
        <f t="shared" ca="1" si="184"/>
        <v>1.9888040196426558E-2</v>
      </c>
      <c r="O1929">
        <f t="shared" ca="1" si="185"/>
        <v>1.0164668490551445E-3</v>
      </c>
      <c r="AE1929">
        <f ca="1">VLOOKUP($B1929,OFFSET(Input!$A$1,0,MATCH(Index!AE$6&amp;" Index",Input!$1:$1,0)-1,10000,2),2,0)</f>
        <v>40.1</v>
      </c>
    </row>
    <row r="1930" spans="2:31" x14ac:dyDescent="0.25">
      <c r="B1930" s="2">
        <v>40322</v>
      </c>
      <c r="C1930">
        <f t="shared" ca="1" si="180"/>
        <v>0</v>
      </c>
      <c r="D1930">
        <f t="shared" ca="1" si="181"/>
        <v>0</v>
      </c>
      <c r="E1930">
        <f ca="1">IF($B1930&lt;VLOOKUP(E$6&amp;" Equity",Param,4,0),"",IFERROR(VLOOKUP($B1930,OFFSET(Input!$A$1,0,MATCH(Index!E$6&amp;" Equity",Input!$1:$1,0)-1,10000,2),2,0),E1929))</f>
        <v>84.43</v>
      </c>
      <c r="F1930" s="33">
        <v>98.09</v>
      </c>
      <c r="H1930">
        <f ca="1">IFERROR(VLOOKUP($B1930,OFFSET(Input!$A$1,0,MATCH(Index!H$6,Input!$1:$1,0)-1,10000,2),2,0),0)</f>
        <v>0</v>
      </c>
      <c r="I1930">
        <f ca="1">IFERROR(VLOOKUP($B1930,OFFSET(Input!$A$1,0,MATCH(Index!I$6,Input!$1:$1,0)-1,10000,2),2,0),0)</f>
        <v>0</v>
      </c>
      <c r="K1930">
        <f t="shared" ca="1" si="182"/>
        <v>74.150992543000328</v>
      </c>
      <c r="L1930" s="30">
        <f t="shared" ca="1" si="183"/>
        <v>91.846234672660046</v>
      </c>
      <c r="N1930">
        <f t="shared" ca="1" si="184"/>
        <v>1.5409236735988573E-3</v>
      </c>
      <c r="O1930">
        <f t="shared" ca="1" si="185"/>
        <v>-3.4602110648957311E-3</v>
      </c>
      <c r="AE1930">
        <f ca="1">VLOOKUP($B1930,OFFSET(Input!$A$1,0,MATCH(Index!AE$6&amp;" Index",Input!$1:$1,0)-1,10000,2),2,0)</f>
        <v>38.32</v>
      </c>
    </row>
    <row r="1931" spans="2:31" x14ac:dyDescent="0.25">
      <c r="B1931" s="2">
        <v>40323</v>
      </c>
      <c r="C1931">
        <f t="shared" ca="1" si="180"/>
        <v>0</v>
      </c>
      <c r="D1931">
        <f t="shared" ca="1" si="181"/>
        <v>0</v>
      </c>
      <c r="E1931">
        <f ca="1">IF($B1931&lt;VLOOKUP(E$6&amp;" Equity",Param,4,0),"",IFERROR(VLOOKUP($B1931,OFFSET(Input!$A$1,0,MATCH(Index!E$6&amp;" Equity",Input!$1:$1,0)-1,10000,2),2,0),E1930))</f>
        <v>84.33</v>
      </c>
      <c r="F1931" s="33">
        <v>98.57</v>
      </c>
      <c r="H1931">
        <f ca="1">IFERROR(VLOOKUP($B1931,OFFSET(Input!$A$1,0,MATCH(Index!H$6,Input!$1:$1,0)-1,10000,2),2,0),0)</f>
        <v>0</v>
      </c>
      <c r="I1931">
        <f ca="1">IFERROR(VLOOKUP($B1931,OFFSET(Input!$A$1,0,MATCH(Index!I$6,Input!$1:$1,0)-1,10000,2),2,0),0)</f>
        <v>0</v>
      </c>
      <c r="K1931">
        <f t="shared" ca="1" si="182"/>
        <v>74.063167134326861</v>
      </c>
      <c r="L1931" s="30">
        <f t="shared" ca="1" si="183"/>
        <v>92.295681024407173</v>
      </c>
      <c r="N1931">
        <f t="shared" ca="1" si="184"/>
        <v>-1.1851150948584827E-3</v>
      </c>
      <c r="O1931">
        <f t="shared" ca="1" si="185"/>
        <v>4.8815311011232631E-3</v>
      </c>
      <c r="AE1931">
        <f ca="1">VLOOKUP($B1931,OFFSET(Input!$A$1,0,MATCH(Index!AE$6&amp;" Index",Input!$1:$1,0)-1,10000,2),2,0)</f>
        <v>34.61</v>
      </c>
    </row>
    <row r="1932" spans="2:31" x14ac:dyDescent="0.25">
      <c r="B1932" s="2">
        <v>40324</v>
      </c>
      <c r="C1932">
        <f t="shared" ca="1" si="180"/>
        <v>0</v>
      </c>
      <c r="D1932">
        <f t="shared" ca="1" si="181"/>
        <v>0</v>
      </c>
      <c r="E1932">
        <f ca="1">IF($B1932&lt;VLOOKUP(E$6&amp;" Equity",Param,4,0),"",IFERROR(VLOOKUP($B1932,OFFSET(Input!$A$1,0,MATCH(Index!E$6&amp;" Equity",Input!$1:$1,0)-1,10000,2),2,0),E1931))</f>
        <v>83.32</v>
      </c>
      <c r="F1932" s="33">
        <v>98.29</v>
      </c>
      <c r="H1932">
        <f ca="1">IFERROR(VLOOKUP($B1932,OFFSET(Input!$A$1,0,MATCH(Index!H$6,Input!$1:$1,0)-1,10000,2),2,0),0)</f>
        <v>0</v>
      </c>
      <c r="I1932">
        <f ca="1">IFERROR(VLOOKUP($B1932,OFFSET(Input!$A$1,0,MATCH(Index!I$6,Input!$1:$1,0)-1,10000,2),2,0),0)</f>
        <v>0</v>
      </c>
      <c r="K1932">
        <f t="shared" ca="1" si="182"/>
        <v>73.176130506724931</v>
      </c>
      <c r="L1932" s="30">
        <f t="shared" ca="1" si="183"/>
        <v>92.033503985888018</v>
      </c>
      <c r="N1932">
        <f t="shared" ca="1" si="184"/>
        <v>-1.2049057193779064E-2</v>
      </c>
      <c r="O1932">
        <f t="shared" ca="1" si="185"/>
        <v>-2.8446630988095706E-3</v>
      </c>
      <c r="AE1932">
        <f ca="1">VLOOKUP($B1932,OFFSET(Input!$A$1,0,MATCH(Index!AE$6&amp;" Index",Input!$1:$1,0)-1,10000,2),2,0)</f>
        <v>35.020000000000003</v>
      </c>
    </row>
    <row r="1933" spans="2:31" x14ac:dyDescent="0.25">
      <c r="B1933" s="2">
        <v>40325</v>
      </c>
      <c r="C1933">
        <f t="shared" ca="1" si="180"/>
        <v>0</v>
      </c>
      <c r="D1933">
        <f t="shared" ca="1" si="181"/>
        <v>0</v>
      </c>
      <c r="E1933">
        <f ca="1">IF($B1933&lt;VLOOKUP(E$6&amp;" Equity",Param,4,0),"",IFERROR(VLOOKUP($B1933,OFFSET(Input!$A$1,0,MATCH(Index!E$6&amp;" Equity",Input!$1:$1,0)-1,10000,2),2,0),E1932))</f>
        <v>84.54</v>
      </c>
      <c r="F1933" s="33">
        <v>96.09</v>
      </c>
      <c r="H1933">
        <f ca="1">IFERROR(VLOOKUP($B1933,OFFSET(Input!$A$1,0,MATCH(Index!H$6,Input!$1:$1,0)-1,10000,2),2,0),0)</f>
        <v>0</v>
      </c>
      <c r="I1933">
        <f ca="1">IFERROR(VLOOKUP($B1933,OFFSET(Input!$A$1,0,MATCH(Index!I$6,Input!$1:$1,0)-1,10000,2),2,0),0)</f>
        <v>0</v>
      </c>
      <c r="K1933">
        <f t="shared" ca="1" si="182"/>
        <v>74.247600492541125</v>
      </c>
      <c r="L1933" s="30">
        <f t="shared" ca="1" si="183"/>
        <v>89.973541540380296</v>
      </c>
      <c r="N1933">
        <f t="shared" ca="1" si="184"/>
        <v>1.4536178745872737E-2</v>
      </c>
      <c r="O1933">
        <f t="shared" ca="1" si="185"/>
        <v>-2.263704028936156E-2</v>
      </c>
      <c r="AE1933">
        <f ca="1">VLOOKUP($B1933,OFFSET(Input!$A$1,0,MATCH(Index!AE$6&amp;" Index",Input!$1:$1,0)-1,10000,2),2,0)</f>
        <v>29.68</v>
      </c>
    </row>
    <row r="1934" spans="2:31" x14ac:dyDescent="0.25">
      <c r="B1934" s="2">
        <v>40326</v>
      </c>
      <c r="C1934">
        <f t="shared" ca="1" si="180"/>
        <v>0</v>
      </c>
      <c r="D1934">
        <f t="shared" ca="1" si="181"/>
        <v>0</v>
      </c>
      <c r="E1934">
        <f ca="1">IF($B1934&lt;VLOOKUP(E$6&amp;" Equity",Param,4,0),"",IFERROR(VLOOKUP($B1934,OFFSET(Input!$A$1,0,MATCH(Index!E$6&amp;" Equity",Input!$1:$1,0)-1,10000,2),2,0),E1933))</f>
        <v>84.61</v>
      </c>
      <c r="F1934" s="33">
        <v>96.5</v>
      </c>
      <c r="H1934">
        <f ca="1">IFERROR(VLOOKUP($B1934,OFFSET(Input!$A$1,0,MATCH(Index!H$6,Input!$1:$1,0)-1,10000,2),2,0),0)</f>
        <v>0</v>
      </c>
      <c r="I1934">
        <f ca="1">IFERROR(VLOOKUP($B1934,OFFSET(Input!$A$1,0,MATCH(Index!I$6,Input!$1:$1,0)-1,10000,2),2,0),0)</f>
        <v>0</v>
      </c>
      <c r="K1934">
        <f t="shared" ca="1" si="182"/>
        <v>74.309078278612546</v>
      </c>
      <c r="L1934" s="30">
        <f t="shared" ca="1" si="183"/>
        <v>90.357443632497635</v>
      </c>
      <c r="N1934">
        <f t="shared" ca="1" si="184"/>
        <v>8.2766779776566942E-4</v>
      </c>
      <c r="O1934">
        <f t="shared" ca="1" si="185"/>
        <v>4.2577560557636295E-3</v>
      </c>
      <c r="AE1934">
        <f ca="1">VLOOKUP($B1934,OFFSET(Input!$A$1,0,MATCH(Index!AE$6&amp;" Index",Input!$1:$1,0)-1,10000,2),2,0)</f>
        <v>32.07</v>
      </c>
    </row>
    <row r="1935" spans="2:31" x14ac:dyDescent="0.25">
      <c r="B1935" s="2">
        <v>40330</v>
      </c>
      <c r="C1935">
        <f t="shared" ca="1" si="180"/>
        <v>1</v>
      </c>
      <c r="D1935">
        <f t="shared" ca="1" si="181"/>
        <v>0</v>
      </c>
      <c r="E1935">
        <f ca="1">IF($B1935&lt;VLOOKUP(E$6&amp;" Equity",Param,4,0),"",IFERROR(VLOOKUP($B1935,OFFSET(Input!$A$1,0,MATCH(Index!E$6&amp;" Equity",Input!$1:$1,0)-1,10000,2),2,0),E1934))</f>
        <v>83.57</v>
      </c>
      <c r="F1935" s="33">
        <v>96.85</v>
      </c>
      <c r="H1935">
        <f ca="1">IFERROR(VLOOKUP($B1935,OFFSET(Input!$A$1,0,MATCH(Index!H$6,Input!$1:$1,0)-1,10000,2),2,0),0)</f>
        <v>0.64271999999999996</v>
      </c>
      <c r="I1935">
        <f ca="1">IFERROR(VLOOKUP($B1935,OFFSET(Input!$A$1,0,MATCH(Index!I$6,Input!$1:$1,0)-1,10000,2),2,0),0)</f>
        <v>0.325851</v>
      </c>
      <c r="K1935">
        <f t="shared" ca="1" si="182"/>
        <v>73.96016549503463</v>
      </c>
      <c r="L1935" s="30">
        <f t="shared" ca="1" si="183"/>
        <v>90.990274395569827</v>
      </c>
      <c r="N1935">
        <f t="shared" ca="1" si="184"/>
        <v>-4.7064842142728203E-3</v>
      </c>
      <c r="O1935">
        <f t="shared" ca="1" si="185"/>
        <v>6.9792257514504855E-3</v>
      </c>
      <c r="AE1935">
        <f ca="1">VLOOKUP($B1935,OFFSET(Input!$A$1,0,MATCH(Index!AE$6&amp;" Index",Input!$1:$1,0)-1,10000,2),2,0)</f>
        <v>35.54</v>
      </c>
    </row>
    <row r="1936" spans="2:31" x14ac:dyDescent="0.25">
      <c r="B1936" s="2">
        <v>40331</v>
      </c>
      <c r="C1936">
        <f t="shared" ca="1" si="180"/>
        <v>0</v>
      </c>
      <c r="D1936">
        <f t="shared" ca="1" si="181"/>
        <v>1</v>
      </c>
      <c r="E1936">
        <f ca="1">IF($B1936&lt;VLOOKUP(E$6&amp;" Equity",Param,4,0),"",IFERROR(VLOOKUP($B1936,OFFSET(Input!$A$1,0,MATCH(Index!E$6&amp;" Equity",Input!$1:$1,0)-1,10000,2),2,0),E1935))</f>
        <v>84</v>
      </c>
      <c r="F1936" s="33">
        <v>95.93</v>
      </c>
      <c r="H1936">
        <f ca="1">IFERROR(VLOOKUP($B1936,OFFSET(Input!$A$1,0,MATCH(Index!H$6,Input!$1:$1,0)-1,10000,2),2,0),0)</f>
        <v>0</v>
      </c>
      <c r="I1936">
        <f ca="1">IFERROR(VLOOKUP($B1936,OFFSET(Input!$A$1,0,MATCH(Index!I$6,Input!$1:$1,0)-1,10000,2),2,0),0)</f>
        <v>0</v>
      </c>
      <c r="K1936">
        <f t="shared" ca="1" si="182"/>
        <v>74.340719176533568</v>
      </c>
      <c r="L1936" s="30">
        <f t="shared" ca="1" si="183"/>
        <v>90.125937251079137</v>
      </c>
      <c r="N1936">
        <f t="shared" ca="1" si="184"/>
        <v>5.1321948299690107E-3</v>
      </c>
      <c r="O1936">
        <f t="shared" ca="1" si="185"/>
        <v>-9.5446310231486111E-3</v>
      </c>
      <c r="AE1936">
        <f ca="1">VLOOKUP($B1936,OFFSET(Input!$A$1,0,MATCH(Index!AE$6&amp;" Index",Input!$1:$1,0)-1,10000,2),2,0)</f>
        <v>30.17</v>
      </c>
    </row>
    <row r="1937" spans="2:31" x14ac:dyDescent="0.25">
      <c r="B1937" s="2">
        <v>40332</v>
      </c>
      <c r="C1937">
        <f t="shared" ca="1" si="180"/>
        <v>0</v>
      </c>
      <c r="D1937">
        <f t="shared" ca="1" si="181"/>
        <v>2</v>
      </c>
      <c r="E1937">
        <f ca="1">IF($B1937&lt;VLOOKUP(E$6&amp;" Equity",Param,4,0),"",IFERROR(VLOOKUP($B1937,OFFSET(Input!$A$1,0,MATCH(Index!E$6&amp;" Equity",Input!$1:$1,0)-1,10000,2),2,0),E1936))</f>
        <v>84.03</v>
      </c>
      <c r="F1937" s="33">
        <v>95.23</v>
      </c>
      <c r="H1937">
        <f ca="1">IFERROR(VLOOKUP($B1937,OFFSET(Input!$A$1,0,MATCH(Index!H$6,Input!$1:$1,0)-1,10000,2),2,0),0)</f>
        <v>0</v>
      </c>
      <c r="I1937">
        <f ca="1">IFERROR(VLOOKUP($B1937,OFFSET(Input!$A$1,0,MATCH(Index!I$6,Input!$1:$1,0)-1,10000,2),2,0),0)</f>
        <v>0</v>
      </c>
      <c r="K1937">
        <f t="shared" ca="1" si="182"/>
        <v>74.367269433382333</v>
      </c>
      <c r="L1937" s="30">
        <f t="shared" ca="1" si="183"/>
        <v>89.468289423749255</v>
      </c>
      <c r="N1937">
        <f t="shared" ca="1" si="184"/>
        <v>3.5707909681331973E-4</v>
      </c>
      <c r="O1937">
        <f t="shared" ca="1" si="185"/>
        <v>-7.3237406239015698E-3</v>
      </c>
      <c r="AE1937">
        <f ca="1">VLOOKUP($B1937,OFFSET(Input!$A$1,0,MATCH(Index!AE$6&amp;" Index",Input!$1:$1,0)-1,10000,2),2,0)</f>
        <v>29.46</v>
      </c>
    </row>
    <row r="1938" spans="2:31" x14ac:dyDescent="0.25">
      <c r="B1938" s="2">
        <v>40333</v>
      </c>
      <c r="C1938">
        <f t="shared" ca="1" si="180"/>
        <v>0</v>
      </c>
      <c r="D1938">
        <f t="shared" ca="1" si="181"/>
        <v>3</v>
      </c>
      <c r="E1938">
        <f ca="1">IF($B1938&lt;VLOOKUP(E$6&amp;" Equity",Param,4,0),"",IFERROR(VLOOKUP($B1938,OFFSET(Input!$A$1,0,MATCH(Index!E$6&amp;" Equity",Input!$1:$1,0)-1,10000,2),2,0),E1937))</f>
        <v>83.56</v>
      </c>
      <c r="F1938" s="33">
        <v>97.79</v>
      </c>
      <c r="H1938">
        <f ca="1">IFERROR(VLOOKUP($B1938,OFFSET(Input!$A$1,0,MATCH(Index!H$6,Input!$1:$1,0)-1,10000,2),2,0),0)</f>
        <v>0</v>
      </c>
      <c r="I1938">
        <f ca="1">IFERROR(VLOOKUP($B1938,OFFSET(Input!$A$1,0,MATCH(Index!I$6,Input!$1:$1,0)-1,10000,2),2,0),0)</f>
        <v>0</v>
      </c>
      <c r="K1938">
        <f t="shared" ca="1" si="182"/>
        <v>73.951315409418399</v>
      </c>
      <c r="L1938" s="30">
        <f t="shared" ca="1" si="183"/>
        <v>91.873401477984245</v>
      </c>
      <c r="N1938">
        <f t="shared" ca="1" si="184"/>
        <v>-5.6089412517617539E-3</v>
      </c>
      <c r="O1938">
        <f t="shared" ca="1" si="185"/>
        <v>2.6527304118229116E-2</v>
      </c>
      <c r="AE1938">
        <f ca="1">VLOOKUP($B1938,OFFSET(Input!$A$1,0,MATCH(Index!AE$6&amp;" Index",Input!$1:$1,0)-1,10000,2),2,0)</f>
        <v>35.479999999999997</v>
      </c>
    </row>
    <row r="1939" spans="2:31" x14ac:dyDescent="0.25">
      <c r="B1939" s="2">
        <v>40336</v>
      </c>
      <c r="C1939">
        <f t="shared" ca="1" si="180"/>
        <v>0</v>
      </c>
      <c r="D1939">
        <f t="shared" ca="1" si="181"/>
        <v>4</v>
      </c>
      <c r="E1939">
        <f ca="1">IF($B1939&lt;VLOOKUP(E$6&amp;" Equity",Param,4,0),"",IFERROR(VLOOKUP($B1939,OFFSET(Input!$A$1,0,MATCH(Index!E$6&amp;" Equity",Input!$1:$1,0)-1,10000,2),2,0),E1938))</f>
        <v>83</v>
      </c>
      <c r="F1939" s="33">
        <v>98.54</v>
      </c>
      <c r="H1939">
        <f ca="1">IFERROR(VLOOKUP($B1939,OFFSET(Input!$A$1,0,MATCH(Index!H$6,Input!$1:$1,0)-1,10000,2),2,0),0)</f>
        <v>0</v>
      </c>
      <c r="I1939">
        <f ca="1">IFERROR(VLOOKUP($B1939,OFFSET(Input!$A$1,0,MATCH(Index!I$6,Input!$1:$1,0)-1,10000,2),2,0),0)</f>
        <v>0</v>
      </c>
      <c r="K1939">
        <f t="shared" ca="1" si="182"/>
        <v>73.45571061490817</v>
      </c>
      <c r="L1939" s="30">
        <f t="shared" ca="1" si="183"/>
        <v>92.578024150123397</v>
      </c>
      <c r="N1939">
        <f t="shared" ca="1" si="184"/>
        <v>-6.7243288917672181E-3</v>
      </c>
      <c r="O1939">
        <f t="shared" ca="1" si="185"/>
        <v>7.6402347916332434E-3</v>
      </c>
      <c r="AE1939">
        <f ca="1">VLOOKUP($B1939,OFFSET(Input!$A$1,0,MATCH(Index!AE$6&amp;" Index",Input!$1:$1,0)-1,10000,2),2,0)</f>
        <v>36.57</v>
      </c>
    </row>
    <row r="1940" spans="2:31" x14ac:dyDescent="0.25">
      <c r="B1940" s="2">
        <v>40337</v>
      </c>
      <c r="C1940">
        <f t="shared" ca="1" si="180"/>
        <v>0</v>
      </c>
      <c r="D1940">
        <f t="shared" ca="1" si="181"/>
        <v>5</v>
      </c>
      <c r="E1940">
        <f ca="1">IF($B1940&lt;VLOOKUP(E$6&amp;" Equity",Param,4,0),"",IFERROR(VLOOKUP($B1940,OFFSET(Input!$A$1,0,MATCH(Index!E$6&amp;" Equity",Input!$1:$1,0)-1,10000,2),2,0),E1939))</f>
        <v>83.11</v>
      </c>
      <c r="F1940" s="33">
        <v>98.05</v>
      </c>
      <c r="H1940">
        <f ca="1">IFERROR(VLOOKUP($B1940,OFFSET(Input!$A$1,0,MATCH(Index!H$6,Input!$1:$1,0)-1,10000,2),2,0),0)</f>
        <v>0</v>
      </c>
      <c r="I1940">
        <f ca="1">IFERROR(VLOOKUP($B1940,OFFSET(Input!$A$1,0,MATCH(Index!I$6,Input!$1:$1,0)-1,10000,2),2,0),0)</f>
        <v>0</v>
      </c>
      <c r="K1940">
        <f t="shared" ca="1" si="182"/>
        <v>73.55306155668697</v>
      </c>
      <c r="L1940" s="30">
        <f t="shared" ca="1" si="183"/>
        <v>92.117670670992467</v>
      </c>
      <c r="N1940">
        <f t="shared" ca="1" si="184"/>
        <v>1.324423768337107E-3</v>
      </c>
      <c r="O1940">
        <f t="shared" ca="1" si="185"/>
        <v>-4.9850044734618577E-3</v>
      </c>
      <c r="AE1940">
        <f ca="1">VLOOKUP($B1940,OFFSET(Input!$A$1,0,MATCH(Index!AE$6&amp;" Index",Input!$1:$1,0)-1,10000,2),2,0)</f>
        <v>33.700000000000003</v>
      </c>
    </row>
    <row r="1941" spans="2:31" x14ac:dyDescent="0.25">
      <c r="B1941" s="2">
        <v>40338</v>
      </c>
      <c r="C1941">
        <f t="shared" ca="1" si="180"/>
        <v>0</v>
      </c>
      <c r="D1941">
        <f t="shared" ca="1" si="181"/>
        <v>0</v>
      </c>
      <c r="E1941">
        <f ca="1">IF($B1941&lt;VLOOKUP(E$6&amp;" Equity",Param,4,0),"",IFERROR(VLOOKUP($B1941,OFFSET(Input!$A$1,0,MATCH(Index!E$6&amp;" Equity",Input!$1:$1,0)-1,10000,2),2,0),E1940))</f>
        <v>83.33</v>
      </c>
      <c r="F1941" s="33">
        <v>97.94</v>
      </c>
      <c r="H1941">
        <f ca="1">IFERROR(VLOOKUP($B1941,OFFSET(Input!$A$1,0,MATCH(Index!H$6,Input!$1:$1,0)-1,10000,2),2,0),0)</f>
        <v>0</v>
      </c>
      <c r="I1941">
        <f ca="1">IFERROR(VLOOKUP($B1941,OFFSET(Input!$A$1,0,MATCH(Index!I$6,Input!$1:$1,0)-1,10000,2),2,0),0)</f>
        <v>0</v>
      </c>
      <c r="K1941">
        <f t="shared" ca="1" si="182"/>
        <v>73.747763440244555</v>
      </c>
      <c r="L1941" s="30">
        <f t="shared" ca="1" si="183"/>
        <v>92.014326012412056</v>
      </c>
      <c r="N1941">
        <f t="shared" ca="1" si="184"/>
        <v>2.6435968291803891E-3</v>
      </c>
      <c r="O1941">
        <f t="shared" ca="1" si="185"/>
        <v>-1.1225063681840294E-3</v>
      </c>
      <c r="AE1941">
        <f ca="1">VLOOKUP($B1941,OFFSET(Input!$A$1,0,MATCH(Index!AE$6&amp;" Index",Input!$1:$1,0)-1,10000,2),2,0)</f>
        <v>33.729999999999997</v>
      </c>
    </row>
    <row r="1942" spans="2:31" x14ac:dyDescent="0.25">
      <c r="B1942" s="2">
        <v>40339</v>
      </c>
      <c r="C1942">
        <f t="shared" ca="1" si="180"/>
        <v>0</v>
      </c>
      <c r="D1942">
        <f t="shared" ca="1" si="181"/>
        <v>0</v>
      </c>
      <c r="E1942">
        <f ca="1">IF($B1942&lt;VLOOKUP(E$6&amp;" Equity",Param,4,0),"",IFERROR(VLOOKUP($B1942,OFFSET(Input!$A$1,0,MATCH(Index!E$6&amp;" Equity",Input!$1:$1,0)-1,10000,2),2,0),E1941))</f>
        <v>83.96</v>
      </c>
      <c r="F1942" s="33">
        <v>96.19</v>
      </c>
      <c r="H1942">
        <f ca="1">IFERROR(VLOOKUP($B1942,OFFSET(Input!$A$1,0,MATCH(Index!H$6,Input!$1:$1,0)-1,10000,2),2,0),0)</f>
        <v>0</v>
      </c>
      <c r="I1942">
        <f ca="1">IFERROR(VLOOKUP($B1942,OFFSET(Input!$A$1,0,MATCH(Index!I$6,Input!$1:$1,0)-1,10000,2),2,0),0)</f>
        <v>0</v>
      </c>
      <c r="K1942">
        <f t="shared" ca="1" si="182"/>
        <v>74.305318834068558</v>
      </c>
      <c r="L1942" s="30">
        <f t="shared" ca="1" si="183"/>
        <v>90.370206444087358</v>
      </c>
      <c r="N1942">
        <f t="shared" ca="1" si="184"/>
        <v>7.5318665583168336E-3</v>
      </c>
      <c r="O1942">
        <f t="shared" ca="1" si="185"/>
        <v>-1.8029644109647087E-2</v>
      </c>
      <c r="AE1942">
        <f ca="1">VLOOKUP($B1942,OFFSET(Input!$A$1,0,MATCH(Index!AE$6&amp;" Index",Input!$1:$1,0)-1,10000,2),2,0)</f>
        <v>30.57</v>
      </c>
    </row>
    <row r="1943" spans="2:31" x14ac:dyDescent="0.25">
      <c r="B1943" s="2">
        <v>40340</v>
      </c>
      <c r="C1943">
        <f t="shared" ca="1" si="180"/>
        <v>0</v>
      </c>
      <c r="D1943">
        <f t="shared" ca="1" si="181"/>
        <v>0</v>
      </c>
      <c r="E1943">
        <f ca="1">IF($B1943&lt;VLOOKUP(E$6&amp;" Equity",Param,4,0),"",IFERROR(VLOOKUP($B1943,OFFSET(Input!$A$1,0,MATCH(Index!E$6&amp;" Equity",Input!$1:$1,0)-1,10000,2),2,0),E1942))</f>
        <v>84.27</v>
      </c>
      <c r="F1943" s="33">
        <v>97.41</v>
      </c>
      <c r="H1943">
        <f ca="1">IFERROR(VLOOKUP($B1943,OFFSET(Input!$A$1,0,MATCH(Index!H$6,Input!$1:$1,0)-1,10000,2),2,0),0)</f>
        <v>0</v>
      </c>
      <c r="I1943">
        <f ca="1">IFERROR(VLOOKUP($B1943,OFFSET(Input!$A$1,0,MATCH(Index!I$6,Input!$1:$1,0)-1,10000,2),2,0),0)</f>
        <v>0</v>
      </c>
      <c r="K1943">
        <f t="shared" ca="1" si="182"/>
        <v>74.579671488172423</v>
      </c>
      <c r="L1943" s="30">
        <f t="shared" ca="1" si="183"/>
        <v>91.516392657433713</v>
      </c>
      <c r="N1943">
        <f t="shared" ca="1" si="184"/>
        <v>3.6854348318297071E-3</v>
      </c>
      <c r="O1943">
        <f t="shared" ca="1" si="185"/>
        <v>1.2603472618339983E-2</v>
      </c>
      <c r="AE1943">
        <f ca="1">VLOOKUP($B1943,OFFSET(Input!$A$1,0,MATCH(Index!AE$6&amp;" Index",Input!$1:$1,0)-1,10000,2),2,0)</f>
        <v>28.79</v>
      </c>
    </row>
    <row r="1944" spans="2:31" x14ac:dyDescent="0.25">
      <c r="B1944" s="2">
        <v>40343</v>
      </c>
      <c r="C1944">
        <f t="shared" ca="1" si="180"/>
        <v>0</v>
      </c>
      <c r="D1944">
        <f t="shared" ca="1" si="181"/>
        <v>0</v>
      </c>
      <c r="E1944">
        <f ca="1">IF($B1944&lt;VLOOKUP(E$6&amp;" Equity",Param,4,0),"",IFERROR(VLOOKUP($B1944,OFFSET(Input!$A$1,0,MATCH(Index!E$6&amp;" Equity",Input!$1:$1,0)-1,10000,2),2,0),E1943))</f>
        <v>84.37</v>
      </c>
      <c r="F1944" s="33">
        <v>96.91</v>
      </c>
      <c r="H1944">
        <f ca="1">IFERROR(VLOOKUP($B1944,OFFSET(Input!$A$1,0,MATCH(Index!H$6,Input!$1:$1,0)-1,10000,2),2,0),0)</f>
        <v>0</v>
      </c>
      <c r="I1944">
        <f ca="1">IFERROR(VLOOKUP($B1944,OFFSET(Input!$A$1,0,MATCH(Index!I$6,Input!$1:$1,0)-1,10000,2),2,0),0)</f>
        <v>0</v>
      </c>
      <c r="K1944">
        <f t="shared" ca="1" si="182"/>
        <v>74.668172344334977</v>
      </c>
      <c r="L1944" s="30">
        <f t="shared" ca="1" si="183"/>
        <v>91.04664420934094</v>
      </c>
      <c r="N1944">
        <f t="shared" ca="1" si="184"/>
        <v>1.1859583932735339E-3</v>
      </c>
      <c r="O1944">
        <f t="shared" ca="1" si="185"/>
        <v>-5.1461620364055688E-3</v>
      </c>
      <c r="AE1944">
        <f ca="1">VLOOKUP($B1944,OFFSET(Input!$A$1,0,MATCH(Index!AE$6&amp;" Index",Input!$1:$1,0)-1,10000,2),2,0)</f>
        <v>28.58</v>
      </c>
    </row>
    <row r="1945" spans="2:31" x14ac:dyDescent="0.25">
      <c r="B1945" s="2">
        <v>40344</v>
      </c>
      <c r="C1945">
        <f t="shared" ca="1" si="180"/>
        <v>0</v>
      </c>
      <c r="D1945">
        <f t="shared" ca="1" si="181"/>
        <v>0</v>
      </c>
      <c r="E1945">
        <f ca="1">IF($B1945&lt;VLOOKUP(E$6&amp;" Equity",Param,4,0),"",IFERROR(VLOOKUP($B1945,OFFSET(Input!$A$1,0,MATCH(Index!E$6&amp;" Equity",Input!$1:$1,0)-1,10000,2),2,0),E1944))</f>
        <v>85.19</v>
      </c>
      <c r="F1945" s="33">
        <v>96.5</v>
      </c>
      <c r="H1945">
        <f ca="1">IFERROR(VLOOKUP($B1945,OFFSET(Input!$A$1,0,MATCH(Index!H$6,Input!$1:$1,0)-1,10000,2),2,0),0)</f>
        <v>0</v>
      </c>
      <c r="I1945">
        <f ca="1">IFERROR(VLOOKUP($B1945,OFFSET(Input!$A$1,0,MATCH(Index!I$6,Input!$1:$1,0)-1,10000,2),2,0),0)</f>
        <v>0</v>
      </c>
      <c r="K1945">
        <f t="shared" ca="1" si="182"/>
        <v>75.3938793648678</v>
      </c>
      <c r="L1945" s="30">
        <f t="shared" ca="1" si="183"/>
        <v>90.661450481904865</v>
      </c>
      <c r="N1945">
        <f t="shared" ca="1" si="184"/>
        <v>9.672167877213653E-3</v>
      </c>
      <c r="O1945">
        <f t="shared" ca="1" si="185"/>
        <v>-4.2397044015184543E-3</v>
      </c>
      <c r="AE1945">
        <f ca="1">VLOOKUP($B1945,OFFSET(Input!$A$1,0,MATCH(Index!AE$6&amp;" Index",Input!$1:$1,0)-1,10000,2),2,0)</f>
        <v>25.87</v>
      </c>
    </row>
    <row r="1946" spans="2:31" x14ac:dyDescent="0.25">
      <c r="B1946" s="2">
        <v>40345</v>
      </c>
      <c r="C1946">
        <f t="shared" ca="1" si="180"/>
        <v>0</v>
      </c>
      <c r="D1946">
        <f t="shared" ca="1" si="181"/>
        <v>0</v>
      </c>
      <c r="E1946">
        <f ca="1">IF($B1946&lt;VLOOKUP(E$6&amp;" Equity",Param,4,0),"",IFERROR(VLOOKUP($B1946,OFFSET(Input!$A$1,0,MATCH(Index!E$6&amp;" Equity",Input!$1:$1,0)-1,10000,2),2,0),E1945))</f>
        <v>85.26</v>
      </c>
      <c r="F1946" s="33">
        <v>97.06</v>
      </c>
      <c r="H1946">
        <f ca="1">IFERROR(VLOOKUP($B1946,OFFSET(Input!$A$1,0,MATCH(Index!H$6,Input!$1:$1,0)-1,10000,2),2,0),0)</f>
        <v>0</v>
      </c>
      <c r="I1946">
        <f ca="1">IFERROR(VLOOKUP($B1946,OFFSET(Input!$A$1,0,MATCH(Index!I$6,Input!$1:$1,0)-1,10000,2),2,0),0)</f>
        <v>0</v>
      </c>
      <c r="K1946">
        <f t="shared" ca="1" si="182"/>
        <v>75.455829964181575</v>
      </c>
      <c r="L1946" s="30">
        <f t="shared" ca="1" si="183"/>
        <v>91.187568743768765</v>
      </c>
      <c r="N1946">
        <f t="shared" ca="1" si="184"/>
        <v>8.213552823151789E-4</v>
      </c>
      <c r="O1946">
        <f t="shared" ca="1" si="185"/>
        <v>5.7863356321298885E-3</v>
      </c>
      <c r="AE1946">
        <f ca="1">VLOOKUP($B1946,OFFSET(Input!$A$1,0,MATCH(Index!AE$6&amp;" Index",Input!$1:$1,0)-1,10000,2),2,0)</f>
        <v>25.92</v>
      </c>
    </row>
    <row r="1947" spans="2:31" x14ac:dyDescent="0.25">
      <c r="B1947" s="2">
        <v>40346</v>
      </c>
      <c r="C1947">
        <f t="shared" ca="1" si="180"/>
        <v>0</v>
      </c>
      <c r="D1947">
        <f t="shared" ca="1" si="181"/>
        <v>0</v>
      </c>
      <c r="E1947">
        <f ca="1">IF($B1947&lt;VLOOKUP(E$6&amp;" Equity",Param,4,0),"",IFERROR(VLOOKUP($B1947,OFFSET(Input!$A$1,0,MATCH(Index!E$6&amp;" Equity",Input!$1:$1,0)-1,10000,2),2,0),E1946))</f>
        <v>85.87</v>
      </c>
      <c r="F1947" s="33">
        <v>97.85</v>
      </c>
      <c r="H1947">
        <f ca="1">IFERROR(VLOOKUP($B1947,OFFSET(Input!$A$1,0,MATCH(Index!H$6,Input!$1:$1,0)-1,10000,2),2,0),0)</f>
        <v>0</v>
      </c>
      <c r="I1947">
        <f ca="1">IFERROR(VLOOKUP($B1947,OFFSET(Input!$A$1,0,MATCH(Index!I$6,Input!$1:$1,0)-1,10000,2),2,0),0)</f>
        <v>0</v>
      </c>
      <c r="K1947">
        <f t="shared" ca="1" si="182"/>
        <v>75.995685186773059</v>
      </c>
      <c r="L1947" s="30">
        <f t="shared" ca="1" si="183"/>
        <v>91.929771291755344</v>
      </c>
      <c r="N1947">
        <f t="shared" ca="1" si="184"/>
        <v>7.1291133473290278E-3</v>
      </c>
      <c r="O1947">
        <f t="shared" ca="1" si="185"/>
        <v>8.1063498650151226E-3</v>
      </c>
      <c r="AE1947">
        <f ca="1">VLOOKUP($B1947,OFFSET(Input!$A$1,0,MATCH(Index!AE$6&amp;" Index",Input!$1:$1,0)-1,10000,2),2,0)</f>
        <v>25.05</v>
      </c>
    </row>
    <row r="1948" spans="2:31" x14ac:dyDescent="0.25">
      <c r="B1948" s="2">
        <v>40347</v>
      </c>
      <c r="C1948">
        <f t="shared" ca="1" si="180"/>
        <v>0</v>
      </c>
      <c r="D1948">
        <f t="shared" ca="1" si="181"/>
        <v>0</v>
      </c>
      <c r="E1948">
        <f ca="1">IF($B1948&lt;VLOOKUP(E$6&amp;" Equity",Param,4,0),"",IFERROR(VLOOKUP($B1948,OFFSET(Input!$A$1,0,MATCH(Index!E$6&amp;" Equity",Input!$1:$1,0)-1,10000,2),2,0),E1947))</f>
        <v>86.27</v>
      </c>
      <c r="F1948" s="33">
        <v>97.71</v>
      </c>
      <c r="H1948">
        <f ca="1">IFERROR(VLOOKUP($B1948,OFFSET(Input!$A$1,0,MATCH(Index!H$6,Input!$1:$1,0)-1,10000,2),2,0),0)</f>
        <v>0</v>
      </c>
      <c r="I1948">
        <f ca="1">IFERROR(VLOOKUP($B1948,OFFSET(Input!$A$1,0,MATCH(Index!I$6,Input!$1:$1,0)-1,10000,2),2,0),0)</f>
        <v>0</v>
      </c>
      <c r="K1948">
        <f t="shared" ca="1" si="182"/>
        <v>76.349688611423204</v>
      </c>
      <c r="L1948" s="30">
        <f t="shared" ca="1" si="183"/>
        <v>91.798241726289376</v>
      </c>
      <c r="N1948">
        <f t="shared" ca="1" si="184"/>
        <v>4.6473884040938501E-3</v>
      </c>
      <c r="O1948">
        <f t="shared" ca="1" si="185"/>
        <v>-1.4317858858333768E-3</v>
      </c>
      <c r="AE1948">
        <f ca="1">VLOOKUP($B1948,OFFSET(Input!$A$1,0,MATCH(Index!AE$6&amp;" Index",Input!$1:$1,0)-1,10000,2),2,0)</f>
        <v>23.95</v>
      </c>
    </row>
    <row r="1949" spans="2:31" x14ac:dyDescent="0.25">
      <c r="B1949" s="2">
        <v>40350</v>
      </c>
      <c r="C1949">
        <f t="shared" ca="1" si="180"/>
        <v>0</v>
      </c>
      <c r="D1949">
        <f t="shared" ca="1" si="181"/>
        <v>0</v>
      </c>
      <c r="E1949">
        <f ca="1">IF($B1949&lt;VLOOKUP(E$6&amp;" Equity",Param,4,0),"",IFERROR(VLOOKUP($B1949,OFFSET(Input!$A$1,0,MATCH(Index!E$6&amp;" Equity",Input!$1:$1,0)-1,10000,2),2,0),E1948))</f>
        <v>86.58</v>
      </c>
      <c r="F1949" s="33">
        <v>97.41</v>
      </c>
      <c r="H1949">
        <f ca="1">IFERROR(VLOOKUP($B1949,OFFSET(Input!$A$1,0,MATCH(Index!H$6,Input!$1:$1,0)-1,10000,2),2,0),0)</f>
        <v>0</v>
      </c>
      <c r="I1949">
        <f ca="1">IFERROR(VLOOKUP($B1949,OFFSET(Input!$A$1,0,MATCH(Index!I$6,Input!$1:$1,0)-1,10000,2),2,0),0)</f>
        <v>0</v>
      </c>
      <c r="K1949">
        <f t="shared" ca="1" si="182"/>
        <v>76.624041265527083</v>
      </c>
      <c r="L1949" s="30">
        <f t="shared" ca="1" si="183"/>
        <v>91.516392657433713</v>
      </c>
      <c r="N1949">
        <f t="shared" ca="1" si="184"/>
        <v>3.5869289253472277E-3</v>
      </c>
      <c r="O1949">
        <f t="shared" ca="1" si="185"/>
        <v>-3.0750331733874993E-3</v>
      </c>
      <c r="AE1949">
        <f ca="1">VLOOKUP($B1949,OFFSET(Input!$A$1,0,MATCH(Index!AE$6&amp;" Index",Input!$1:$1,0)-1,10000,2),2,0)</f>
        <v>24.88</v>
      </c>
    </row>
    <row r="1950" spans="2:31" x14ac:dyDescent="0.25">
      <c r="B1950" s="2">
        <v>40351</v>
      </c>
      <c r="C1950">
        <f t="shared" ca="1" si="180"/>
        <v>0</v>
      </c>
      <c r="D1950">
        <f t="shared" ca="1" si="181"/>
        <v>0</v>
      </c>
      <c r="E1950">
        <f ca="1">IF($B1950&lt;VLOOKUP(E$6&amp;" Equity",Param,4,0),"",IFERROR(VLOOKUP($B1950,OFFSET(Input!$A$1,0,MATCH(Index!E$6&amp;" Equity",Input!$1:$1,0)-1,10000,2),2,0),E1949))</f>
        <v>85.96</v>
      </c>
      <c r="F1950" s="33">
        <v>98.57</v>
      </c>
      <c r="H1950">
        <f ca="1">IFERROR(VLOOKUP($B1950,OFFSET(Input!$A$1,0,MATCH(Index!H$6,Input!$1:$1,0)-1,10000,2),2,0),0)</f>
        <v>0</v>
      </c>
      <c r="I1950">
        <f ca="1">IFERROR(VLOOKUP($B1950,OFFSET(Input!$A$1,0,MATCH(Index!I$6,Input!$1:$1,0)-1,10000,2),2,0),0)</f>
        <v>0</v>
      </c>
      <c r="K1950">
        <f t="shared" ca="1" si="182"/>
        <v>76.075335957319325</v>
      </c>
      <c r="L1950" s="30">
        <f t="shared" ca="1" si="183"/>
        <v>92.60620905700894</v>
      </c>
      <c r="N1950">
        <f t="shared" ca="1" si="184"/>
        <v>-7.1867702395249505E-3</v>
      </c>
      <c r="O1950">
        <f t="shared" ca="1" si="185"/>
        <v>1.1838080894483292E-2</v>
      </c>
      <c r="AE1950">
        <f ca="1">VLOOKUP($B1950,OFFSET(Input!$A$1,0,MATCH(Index!AE$6&amp;" Index",Input!$1:$1,0)-1,10000,2),2,0)</f>
        <v>27.05</v>
      </c>
    </row>
    <row r="1951" spans="2:31" x14ac:dyDescent="0.25">
      <c r="B1951" s="2">
        <v>40352</v>
      </c>
      <c r="C1951">
        <f t="shared" ca="1" si="180"/>
        <v>0</v>
      </c>
      <c r="D1951">
        <f t="shared" ca="1" si="181"/>
        <v>0</v>
      </c>
      <c r="E1951">
        <f ca="1">IF($B1951&lt;VLOOKUP(E$6&amp;" Equity",Param,4,0),"",IFERROR(VLOOKUP($B1951,OFFSET(Input!$A$1,0,MATCH(Index!E$6&amp;" Equity",Input!$1:$1,0)-1,10000,2),2,0),E1950))</f>
        <v>85.9</v>
      </c>
      <c r="F1951" s="33">
        <v>99.24</v>
      </c>
      <c r="H1951">
        <f ca="1">IFERROR(VLOOKUP($B1951,OFFSET(Input!$A$1,0,MATCH(Index!H$6,Input!$1:$1,0)-1,10000,2),2,0),0)</f>
        <v>0</v>
      </c>
      <c r="I1951">
        <f ca="1">IFERROR(VLOOKUP($B1951,OFFSET(Input!$A$1,0,MATCH(Index!I$6,Input!$1:$1,0)-1,10000,2),2,0),0)</f>
        <v>0</v>
      </c>
      <c r="K1951">
        <f t="shared" ca="1" si="182"/>
        <v>76.02223544362181</v>
      </c>
      <c r="L1951" s="30">
        <f t="shared" ca="1" si="183"/>
        <v>93.235671977453251</v>
      </c>
      <c r="N1951">
        <f t="shared" ca="1" si="184"/>
        <v>-6.9824278409987971E-4</v>
      </c>
      <c r="O1951">
        <f t="shared" ca="1" si="185"/>
        <v>6.7742031462525824E-3</v>
      </c>
      <c r="AE1951">
        <f ca="1">VLOOKUP($B1951,OFFSET(Input!$A$1,0,MATCH(Index!AE$6&amp;" Index",Input!$1:$1,0)-1,10000,2),2,0)</f>
        <v>26.91</v>
      </c>
    </row>
    <row r="1952" spans="2:31" x14ac:dyDescent="0.25">
      <c r="B1952" s="2">
        <v>40353</v>
      </c>
      <c r="C1952">
        <f t="shared" ca="1" si="180"/>
        <v>0</v>
      </c>
      <c r="D1952">
        <f t="shared" ca="1" si="181"/>
        <v>0</v>
      </c>
      <c r="E1952">
        <f ca="1">IF($B1952&lt;VLOOKUP(E$6&amp;" Equity",Param,4,0),"",IFERROR(VLOOKUP($B1952,OFFSET(Input!$A$1,0,MATCH(Index!E$6&amp;" Equity",Input!$1:$1,0)-1,10000,2),2,0),E1951))</f>
        <v>85.31</v>
      </c>
      <c r="F1952" s="33">
        <v>98.65</v>
      </c>
      <c r="H1952">
        <f ca="1">IFERROR(VLOOKUP($B1952,OFFSET(Input!$A$1,0,MATCH(Index!H$6,Input!$1:$1,0)-1,10000,2),2,0),0)</f>
        <v>0</v>
      </c>
      <c r="I1952">
        <f ca="1">IFERROR(VLOOKUP($B1952,OFFSET(Input!$A$1,0,MATCH(Index!I$6,Input!$1:$1,0)-1,10000,2),2,0),0)</f>
        <v>0</v>
      </c>
      <c r="K1952">
        <f t="shared" ca="1" si="182"/>
        <v>75.500080392262831</v>
      </c>
      <c r="L1952" s="30">
        <f t="shared" ca="1" si="183"/>
        <v>92.681368808703795</v>
      </c>
      <c r="N1952">
        <f t="shared" ca="1" si="184"/>
        <v>-6.8921480696061913E-3</v>
      </c>
      <c r="O1952">
        <f t="shared" ca="1" si="185"/>
        <v>-5.9629263549757635E-3</v>
      </c>
      <c r="AE1952">
        <f ca="1">VLOOKUP($B1952,OFFSET(Input!$A$1,0,MATCH(Index!AE$6&amp;" Index",Input!$1:$1,0)-1,10000,2),2,0)</f>
        <v>29.74</v>
      </c>
    </row>
    <row r="1953" spans="2:31" x14ac:dyDescent="0.25">
      <c r="B1953" s="2">
        <v>40354</v>
      </c>
      <c r="C1953">
        <f t="shared" ca="1" si="180"/>
        <v>0</v>
      </c>
      <c r="D1953">
        <f t="shared" ca="1" si="181"/>
        <v>0</v>
      </c>
      <c r="E1953">
        <f ca="1">IF($B1953&lt;VLOOKUP(E$6&amp;" Equity",Param,4,0),"",IFERROR(VLOOKUP($B1953,OFFSET(Input!$A$1,0,MATCH(Index!E$6&amp;" Equity",Input!$1:$1,0)-1,10000,2),2,0),E1952))</f>
        <v>85.56</v>
      </c>
      <c r="F1953" s="33">
        <v>99.05</v>
      </c>
      <c r="H1953">
        <f ca="1">IFERROR(VLOOKUP($B1953,OFFSET(Input!$A$1,0,MATCH(Index!H$6,Input!$1:$1,0)-1,10000,2),2,0),0)</f>
        <v>0</v>
      </c>
      <c r="I1953">
        <f ca="1">IFERROR(VLOOKUP($B1953,OFFSET(Input!$A$1,0,MATCH(Index!I$6,Input!$1:$1,0)-1,10000,2),2,0),0)</f>
        <v>0</v>
      </c>
      <c r="K1953">
        <f t="shared" ca="1" si="182"/>
        <v>75.72133253266918</v>
      </c>
      <c r="L1953" s="30">
        <f t="shared" ca="1" si="183"/>
        <v>93.057167567177999</v>
      </c>
      <c r="N1953">
        <f t="shared" ca="1" si="184"/>
        <v>2.9262032936015468E-3</v>
      </c>
      <c r="O1953">
        <f t="shared" ca="1" si="185"/>
        <v>4.0465406759354269E-3</v>
      </c>
      <c r="AE1953">
        <f ca="1">VLOOKUP($B1953,OFFSET(Input!$A$1,0,MATCH(Index!AE$6&amp;" Index",Input!$1:$1,0)-1,10000,2),2,0)</f>
        <v>28.53</v>
      </c>
    </row>
    <row r="1954" spans="2:31" x14ac:dyDescent="0.25">
      <c r="B1954" s="2">
        <v>40357</v>
      </c>
      <c r="C1954">
        <f t="shared" ca="1" si="180"/>
        <v>0</v>
      </c>
      <c r="D1954">
        <f t="shared" ca="1" si="181"/>
        <v>0</v>
      </c>
      <c r="E1954">
        <f ca="1">IF($B1954&lt;VLOOKUP(E$6&amp;" Equity",Param,4,0),"",IFERROR(VLOOKUP($B1954,OFFSET(Input!$A$1,0,MATCH(Index!E$6&amp;" Equity",Input!$1:$1,0)-1,10000,2),2,0),E1953))</f>
        <v>85.89</v>
      </c>
      <c r="F1954" s="33">
        <v>99.98</v>
      </c>
      <c r="H1954">
        <f ca="1">IFERROR(VLOOKUP($B1954,OFFSET(Input!$A$1,0,MATCH(Index!H$6,Input!$1:$1,0)-1,10000,2),2,0),0)</f>
        <v>0</v>
      </c>
      <c r="I1954">
        <f ca="1">IFERROR(VLOOKUP($B1954,OFFSET(Input!$A$1,0,MATCH(Index!I$6,Input!$1:$1,0)-1,10000,2),2,0),0)</f>
        <v>0</v>
      </c>
      <c r="K1954">
        <f t="shared" ca="1" si="182"/>
        <v>76.01338535800555</v>
      </c>
      <c r="L1954" s="30">
        <f t="shared" ca="1" si="183"/>
        <v>93.930899680630574</v>
      </c>
      <c r="N1954">
        <f t="shared" ca="1" si="184"/>
        <v>3.8495235639284054E-3</v>
      </c>
      <c r="O1954">
        <f t="shared" ca="1" si="185"/>
        <v>9.3453928408645387E-3</v>
      </c>
      <c r="AE1954">
        <f ca="1">VLOOKUP($B1954,OFFSET(Input!$A$1,0,MATCH(Index!AE$6&amp;" Index",Input!$1:$1,0)-1,10000,2),2,0)</f>
        <v>29</v>
      </c>
    </row>
    <row r="1955" spans="2:31" x14ac:dyDescent="0.25">
      <c r="B1955" s="2">
        <v>40358</v>
      </c>
      <c r="C1955">
        <f t="shared" ca="1" si="180"/>
        <v>0</v>
      </c>
      <c r="D1955">
        <f t="shared" ca="1" si="181"/>
        <v>0</v>
      </c>
      <c r="E1955">
        <f ca="1">IF($B1955&lt;VLOOKUP(E$6&amp;" Equity",Param,4,0),"",IFERROR(VLOOKUP($B1955,OFFSET(Input!$A$1,0,MATCH(Index!E$6&amp;" Equity",Input!$1:$1,0)-1,10000,2),2,0),E1954))</f>
        <v>85.03</v>
      </c>
      <c r="F1955" s="33">
        <v>101.07</v>
      </c>
      <c r="H1955">
        <f ca="1">IFERROR(VLOOKUP($B1955,OFFSET(Input!$A$1,0,MATCH(Index!H$6,Input!$1:$1,0)-1,10000,2),2,0),0)</f>
        <v>0</v>
      </c>
      <c r="I1955">
        <f ca="1">IFERROR(VLOOKUP($B1955,OFFSET(Input!$A$1,0,MATCH(Index!I$6,Input!$1:$1,0)-1,10000,2),2,0),0)</f>
        <v>0</v>
      </c>
      <c r="K1955">
        <f t="shared" ca="1" si="182"/>
        <v>75.252277995007702</v>
      </c>
      <c r="L1955" s="30">
        <f t="shared" ca="1" si="183"/>
        <v>94.954951297472803</v>
      </c>
      <c r="N1955">
        <f t="shared" ca="1" si="184"/>
        <v>-1.0063272380432283E-2</v>
      </c>
      <c r="O1955">
        <f t="shared" ca="1" si="185"/>
        <v>1.0843180101146828E-2</v>
      </c>
      <c r="AE1955">
        <f ca="1">VLOOKUP($B1955,OFFSET(Input!$A$1,0,MATCH(Index!AE$6&amp;" Index",Input!$1:$1,0)-1,10000,2),2,0)</f>
        <v>34.130000000000003</v>
      </c>
    </row>
    <row r="1956" spans="2:31" x14ac:dyDescent="0.25">
      <c r="B1956" s="2">
        <v>40359</v>
      </c>
      <c r="C1956">
        <f t="shared" ca="1" si="180"/>
        <v>0</v>
      </c>
      <c r="D1956">
        <f t="shared" ca="1" si="181"/>
        <v>0</v>
      </c>
      <c r="E1956">
        <f ca="1">IF($B1956&lt;VLOOKUP(E$6&amp;" Equity",Param,4,0),"",IFERROR(VLOOKUP($B1956,OFFSET(Input!$A$1,0,MATCH(Index!E$6&amp;" Equity",Input!$1:$1,0)-1,10000,2),2,0),E1955))</f>
        <v>84.9</v>
      </c>
      <c r="F1956" s="33">
        <v>101.75</v>
      </c>
      <c r="H1956">
        <f ca="1">IFERROR(VLOOKUP($B1956,OFFSET(Input!$A$1,0,MATCH(Index!H$6,Input!$1:$1,0)-1,10000,2),2,0),0)</f>
        <v>0</v>
      </c>
      <c r="I1956">
        <f ca="1">IFERROR(VLOOKUP($B1956,OFFSET(Input!$A$1,0,MATCH(Index!I$6,Input!$1:$1,0)-1,10000,2),2,0),0)</f>
        <v>0</v>
      </c>
      <c r="K1956">
        <f t="shared" ca="1" si="182"/>
        <v>75.137226881996412</v>
      </c>
      <c r="L1956" s="30">
        <f t="shared" ca="1" si="183"/>
        <v>95.593809186878971</v>
      </c>
      <c r="N1956">
        <f t="shared" ca="1" si="184"/>
        <v>-1.5300420803994047E-3</v>
      </c>
      <c r="O1956">
        <f t="shared" ca="1" si="185"/>
        <v>6.7054782361331954E-3</v>
      </c>
      <c r="AE1956">
        <f ca="1">VLOOKUP($B1956,OFFSET(Input!$A$1,0,MATCH(Index!AE$6&amp;" Index",Input!$1:$1,0)-1,10000,2),2,0)</f>
        <v>34.54</v>
      </c>
    </row>
    <row r="1957" spans="2:31" x14ac:dyDescent="0.25">
      <c r="B1957" s="2">
        <v>40360</v>
      </c>
      <c r="C1957">
        <f t="shared" ca="1" si="180"/>
        <v>1</v>
      </c>
      <c r="D1957">
        <f t="shared" ca="1" si="181"/>
        <v>0</v>
      </c>
      <c r="E1957">
        <f ca="1">IF($B1957&lt;VLOOKUP(E$6&amp;" Equity",Param,4,0),"",IFERROR(VLOOKUP($B1957,OFFSET(Input!$A$1,0,MATCH(Index!E$6&amp;" Equity",Input!$1:$1,0)-1,10000,2),2,0),E1956))</f>
        <v>84.68</v>
      </c>
      <c r="F1957" s="33">
        <v>101.6</v>
      </c>
      <c r="H1957">
        <f ca="1">IFERROR(VLOOKUP($B1957,OFFSET(Input!$A$1,0,MATCH(Index!H$6,Input!$1:$1,0)-1,10000,2),2,0),0)</f>
        <v>0.62326999999999999</v>
      </c>
      <c r="I1957">
        <f ca="1">IFERROR(VLOOKUP($B1957,OFFSET(Input!$A$1,0,MATCH(Index!I$6,Input!$1:$1,0)-1,10000,2),2,0),0)</f>
        <v>0.30953399999999998</v>
      </c>
      <c r="K1957">
        <f t="shared" ca="1" si="182"/>
        <v>75.494124284643092</v>
      </c>
      <c r="L1957" s="30">
        <f t="shared" ca="1" si="183"/>
        <v>95.743690884715036</v>
      </c>
      <c r="N1957">
        <f t="shared" ca="1" si="184"/>
        <v>4.7386957327750674E-3</v>
      </c>
      <c r="O1957">
        <f t="shared" ca="1" si="185"/>
        <v>1.566673845290352E-3</v>
      </c>
      <c r="AE1957">
        <f ca="1">VLOOKUP($B1957,OFFSET(Input!$A$1,0,MATCH(Index!AE$6&amp;" Index",Input!$1:$1,0)-1,10000,2),2,0)</f>
        <v>32.86</v>
      </c>
    </row>
    <row r="1958" spans="2:31" x14ac:dyDescent="0.25">
      <c r="B1958" s="2">
        <v>40361</v>
      </c>
      <c r="C1958">
        <f t="shared" ca="1" si="180"/>
        <v>0</v>
      </c>
      <c r="D1958">
        <f t="shared" ca="1" si="181"/>
        <v>1</v>
      </c>
      <c r="E1958">
        <f ca="1">IF($B1958&lt;VLOOKUP(E$6&amp;" Equity",Param,4,0),"",IFERROR(VLOOKUP($B1958,OFFSET(Input!$A$1,0,MATCH(Index!E$6&amp;" Equity",Input!$1:$1,0)-1,10000,2),2,0),E1957))</f>
        <v>84.7</v>
      </c>
      <c r="F1958" s="33">
        <v>100.81</v>
      </c>
      <c r="H1958">
        <f ca="1">IFERROR(VLOOKUP($B1958,OFFSET(Input!$A$1,0,MATCH(Index!H$6,Input!$1:$1,0)-1,10000,2),2,0),0)</f>
        <v>0</v>
      </c>
      <c r="I1958">
        <f ca="1">IFERROR(VLOOKUP($B1958,OFFSET(Input!$A$1,0,MATCH(Index!I$6,Input!$1:$1,0)-1,10000,2),2,0),0)</f>
        <v>0</v>
      </c>
      <c r="K1958">
        <f t="shared" ca="1" si="182"/>
        <v>75.511954734403275</v>
      </c>
      <c r="L1958" s="30">
        <f t="shared" ca="1" si="183"/>
        <v>94.999227146536654</v>
      </c>
      <c r="N1958">
        <f t="shared" ca="1" si="184"/>
        <v>2.3615539134423419E-4</v>
      </c>
      <c r="O1958">
        <f t="shared" ca="1" si="185"/>
        <v>-7.8059780785311823E-3</v>
      </c>
      <c r="AE1958">
        <f ca="1">VLOOKUP($B1958,OFFSET(Input!$A$1,0,MATCH(Index!AE$6&amp;" Index",Input!$1:$1,0)-1,10000,2),2,0)</f>
        <v>30.12</v>
      </c>
    </row>
    <row r="1959" spans="2:31" x14ac:dyDescent="0.25">
      <c r="B1959" s="2">
        <v>40365</v>
      </c>
      <c r="C1959">
        <f t="shared" ca="1" si="180"/>
        <v>0</v>
      </c>
      <c r="D1959">
        <f t="shared" ca="1" si="181"/>
        <v>2</v>
      </c>
      <c r="E1959">
        <f ca="1">IF($B1959&lt;VLOOKUP(E$6&amp;" Equity",Param,4,0),"",IFERROR(VLOOKUP($B1959,OFFSET(Input!$A$1,0,MATCH(Index!E$6&amp;" Equity",Input!$1:$1,0)-1,10000,2),2,0),E1958))</f>
        <v>85.37</v>
      </c>
      <c r="F1959" s="33">
        <v>101.62</v>
      </c>
      <c r="H1959">
        <f ca="1">IFERROR(VLOOKUP($B1959,OFFSET(Input!$A$1,0,MATCH(Index!H$6,Input!$1:$1,0)-1,10000,2),2,0),0)</f>
        <v>0</v>
      </c>
      <c r="I1959">
        <f ca="1">IFERROR(VLOOKUP($B1959,OFFSET(Input!$A$1,0,MATCH(Index!I$6,Input!$1:$1,0)-1,10000,2),2,0),0)</f>
        <v>0</v>
      </c>
      <c r="K1959">
        <f t="shared" ca="1" si="182"/>
        <v>76.109274801369637</v>
      </c>
      <c r="L1959" s="30">
        <f t="shared" ca="1" si="183"/>
        <v>95.762538067960065</v>
      </c>
      <c r="N1959">
        <f t="shared" ca="1" si="184"/>
        <v>7.8791493642063996E-3</v>
      </c>
      <c r="O1959">
        <f t="shared" ca="1" si="185"/>
        <v>8.0028090997356222E-3</v>
      </c>
      <c r="AE1959">
        <f ca="1">VLOOKUP($B1959,OFFSET(Input!$A$1,0,MATCH(Index!AE$6&amp;" Index",Input!$1:$1,0)-1,10000,2),2,0)</f>
        <v>29.65</v>
      </c>
    </row>
    <row r="1960" spans="2:31" x14ac:dyDescent="0.25">
      <c r="B1960" s="2">
        <v>40366</v>
      </c>
      <c r="C1960">
        <f t="shared" ca="1" si="180"/>
        <v>0</v>
      </c>
      <c r="D1960">
        <f t="shared" ca="1" si="181"/>
        <v>3</v>
      </c>
      <c r="E1960">
        <f ca="1">IF($B1960&lt;VLOOKUP(E$6&amp;" Equity",Param,4,0),"",IFERROR(VLOOKUP($B1960,OFFSET(Input!$A$1,0,MATCH(Index!E$6&amp;" Equity",Input!$1:$1,0)-1,10000,2),2,0),E1959))</f>
        <v>86.4</v>
      </c>
      <c r="F1960" s="33">
        <v>100.43</v>
      </c>
      <c r="H1960">
        <f ca="1">IFERROR(VLOOKUP($B1960,OFFSET(Input!$A$1,0,MATCH(Index!H$6,Input!$1:$1,0)-1,10000,2),2,0),0)</f>
        <v>0</v>
      </c>
      <c r="I1960">
        <f ca="1">IFERROR(VLOOKUP($B1960,OFFSET(Input!$A$1,0,MATCH(Index!I$6,Input!$1:$1,0)-1,10000,2),2,0),0)</f>
        <v>0</v>
      </c>
      <c r="K1960">
        <f t="shared" ca="1" si="182"/>
        <v>77.027542964019403</v>
      </c>
      <c r="L1960" s="30">
        <f t="shared" ca="1" si="183"/>
        <v>94.641130664881217</v>
      </c>
      <c r="N1960">
        <f t="shared" ca="1" si="184"/>
        <v>1.1992924787794816E-2</v>
      </c>
      <c r="O1960">
        <f t="shared" ca="1" si="185"/>
        <v>-1.1779398760338178E-2</v>
      </c>
      <c r="AE1960">
        <f ca="1">VLOOKUP($B1960,OFFSET(Input!$A$1,0,MATCH(Index!AE$6&amp;" Index",Input!$1:$1,0)-1,10000,2),2,0)</f>
        <v>26.84</v>
      </c>
    </row>
    <row r="1961" spans="2:31" x14ac:dyDescent="0.25">
      <c r="B1961" s="2">
        <v>40367</v>
      </c>
      <c r="C1961">
        <f t="shared" ca="1" si="180"/>
        <v>0</v>
      </c>
      <c r="D1961">
        <f t="shared" ca="1" si="181"/>
        <v>4</v>
      </c>
      <c r="E1961">
        <f ca="1">IF($B1961&lt;VLOOKUP(E$6&amp;" Equity",Param,4,0),"",IFERROR(VLOOKUP($B1961,OFFSET(Input!$A$1,0,MATCH(Index!E$6&amp;" Equity",Input!$1:$1,0)-1,10000,2),2,0),E1960))</f>
        <v>86.8</v>
      </c>
      <c r="F1961" s="33">
        <v>99.79</v>
      </c>
      <c r="H1961">
        <f ca="1">IFERROR(VLOOKUP($B1961,OFFSET(Input!$A$1,0,MATCH(Index!H$6,Input!$1:$1,0)-1,10000,2),2,0),0)</f>
        <v>0</v>
      </c>
      <c r="I1961">
        <f ca="1">IFERROR(VLOOKUP($B1961,OFFSET(Input!$A$1,0,MATCH(Index!I$6,Input!$1:$1,0)-1,10000,2),2,0),0)</f>
        <v>0</v>
      </c>
      <c r="K1961">
        <f t="shared" ca="1" si="182"/>
        <v>77.384151959223189</v>
      </c>
      <c r="L1961" s="30">
        <f t="shared" ca="1" si="183"/>
        <v>94.038020801040489</v>
      </c>
      <c r="N1961">
        <f t="shared" ca="1" si="184"/>
        <v>4.6189458562944583E-3</v>
      </c>
      <c r="O1961">
        <f t="shared" ca="1" si="185"/>
        <v>-6.392989509026478E-3</v>
      </c>
      <c r="AE1961">
        <f ca="1">VLOOKUP($B1961,OFFSET(Input!$A$1,0,MATCH(Index!AE$6&amp;" Index",Input!$1:$1,0)-1,10000,2),2,0)</f>
        <v>25.71</v>
      </c>
    </row>
    <row r="1962" spans="2:31" x14ac:dyDescent="0.25">
      <c r="B1962" s="2">
        <v>40368</v>
      </c>
      <c r="C1962">
        <f t="shared" ca="1" si="180"/>
        <v>0</v>
      </c>
      <c r="D1962">
        <f t="shared" ca="1" si="181"/>
        <v>5</v>
      </c>
      <c r="E1962">
        <f ca="1">IF($B1962&lt;VLOOKUP(E$6&amp;" Equity",Param,4,0),"",IFERROR(VLOOKUP($B1962,OFFSET(Input!$A$1,0,MATCH(Index!E$6&amp;" Equity",Input!$1:$1,0)-1,10000,2),2,0),E1961))</f>
        <v>86.6</v>
      </c>
      <c r="F1962" s="33">
        <v>99.22</v>
      </c>
      <c r="H1962">
        <f ca="1">IFERROR(VLOOKUP($B1962,OFFSET(Input!$A$1,0,MATCH(Index!H$6,Input!$1:$1,0)-1,10000,2),2,0),0)</f>
        <v>0</v>
      </c>
      <c r="I1962">
        <f ca="1">IFERROR(VLOOKUP($B1962,OFFSET(Input!$A$1,0,MATCH(Index!I$6,Input!$1:$1,0)-1,10000,2),2,0),0)</f>
        <v>0</v>
      </c>
      <c r="K1962">
        <f t="shared" ca="1" si="182"/>
        <v>77.205847461621289</v>
      </c>
      <c r="L1962" s="30">
        <f t="shared" ca="1" si="183"/>
        <v>93.50087607855734</v>
      </c>
      <c r="N1962">
        <f t="shared" ca="1" si="184"/>
        <v>-2.3068060979150595E-3</v>
      </c>
      <c r="O1962">
        <f t="shared" ca="1" si="185"/>
        <v>-5.728371023318384E-3</v>
      </c>
      <c r="AE1962">
        <f ca="1">VLOOKUP($B1962,OFFSET(Input!$A$1,0,MATCH(Index!AE$6&amp;" Index",Input!$1:$1,0)-1,10000,2),2,0)</f>
        <v>24.98</v>
      </c>
    </row>
    <row r="1963" spans="2:31" x14ac:dyDescent="0.25">
      <c r="B1963" s="2">
        <v>40371</v>
      </c>
      <c r="C1963">
        <f t="shared" ca="1" si="180"/>
        <v>0</v>
      </c>
      <c r="D1963">
        <f t="shared" ca="1" si="181"/>
        <v>0</v>
      </c>
      <c r="E1963">
        <f ca="1">IF($B1963&lt;VLOOKUP(E$6&amp;" Equity",Param,4,0),"",IFERROR(VLOOKUP($B1963,OFFSET(Input!$A$1,0,MATCH(Index!E$6&amp;" Equity",Input!$1:$1,0)-1,10000,2),2,0),E1962))</f>
        <v>86.53</v>
      </c>
      <c r="F1963" s="33">
        <v>99.18</v>
      </c>
      <c r="H1963">
        <f ca="1">IFERROR(VLOOKUP($B1963,OFFSET(Input!$A$1,0,MATCH(Index!H$6,Input!$1:$1,0)-1,10000,2),2,0),0)</f>
        <v>0</v>
      </c>
      <c r="I1963">
        <f ca="1">IFERROR(VLOOKUP($B1963,OFFSET(Input!$A$1,0,MATCH(Index!I$6,Input!$1:$1,0)-1,10000,2),2,0),0)</f>
        <v>0</v>
      </c>
      <c r="K1963">
        <f t="shared" ca="1" si="182"/>
        <v>77.143440887460628</v>
      </c>
      <c r="L1963" s="30">
        <f t="shared" ca="1" si="183"/>
        <v>93.463181712067311</v>
      </c>
      <c r="N1963">
        <f t="shared" ca="1" si="184"/>
        <v>-8.086409497420334E-4</v>
      </c>
      <c r="O1963">
        <f t="shared" ca="1" si="185"/>
        <v>-4.0322581191480666E-4</v>
      </c>
      <c r="AE1963">
        <f ca="1">VLOOKUP($B1963,OFFSET(Input!$A$1,0,MATCH(Index!AE$6&amp;" Index",Input!$1:$1,0)-1,10000,2),2,0)</f>
        <v>24.43</v>
      </c>
    </row>
    <row r="1964" spans="2:31" x14ac:dyDescent="0.25">
      <c r="B1964" s="2">
        <v>40372</v>
      </c>
      <c r="C1964">
        <f t="shared" ca="1" si="180"/>
        <v>0</v>
      </c>
      <c r="D1964">
        <f t="shared" ca="1" si="181"/>
        <v>0</v>
      </c>
      <c r="E1964">
        <f ca="1">IF($B1964&lt;VLOOKUP(E$6&amp;" Equity",Param,4,0),"",IFERROR(VLOOKUP($B1964,OFFSET(Input!$A$1,0,MATCH(Index!E$6&amp;" Equity",Input!$1:$1,0)-1,10000,2),2,0),E1963))</f>
        <v>87.2</v>
      </c>
      <c r="F1964" s="33">
        <v>98.33</v>
      </c>
      <c r="H1964">
        <f ca="1">IFERROR(VLOOKUP($B1964,OFFSET(Input!$A$1,0,MATCH(Index!H$6,Input!$1:$1,0)-1,10000,2),2,0),0)</f>
        <v>0</v>
      </c>
      <c r="I1964">
        <f ca="1">IFERROR(VLOOKUP($B1964,OFFSET(Input!$A$1,0,MATCH(Index!I$6,Input!$1:$1,0)-1,10000,2),2,0),0)</f>
        <v>0</v>
      </c>
      <c r="K1964">
        <f t="shared" ca="1" si="182"/>
        <v>77.740760954426975</v>
      </c>
      <c r="L1964" s="30">
        <f t="shared" ca="1" si="183"/>
        <v>92.662176424153841</v>
      </c>
      <c r="N1964">
        <f t="shared" ca="1" si="184"/>
        <v>7.7131562962864603E-3</v>
      </c>
      <c r="O1964">
        <f t="shared" ca="1" si="185"/>
        <v>-8.6072122689230778E-3</v>
      </c>
      <c r="AE1964">
        <f ca="1">VLOOKUP($B1964,OFFSET(Input!$A$1,0,MATCH(Index!AE$6&amp;" Index",Input!$1:$1,0)-1,10000,2),2,0)</f>
        <v>24.56</v>
      </c>
    </row>
    <row r="1965" spans="2:31" x14ac:dyDescent="0.25">
      <c r="B1965" s="2">
        <v>40373</v>
      </c>
      <c r="C1965">
        <f t="shared" ca="1" si="180"/>
        <v>0</v>
      </c>
      <c r="D1965">
        <f t="shared" ca="1" si="181"/>
        <v>0</v>
      </c>
      <c r="E1965">
        <f ca="1">IF($B1965&lt;VLOOKUP(E$6&amp;" Equity",Param,4,0),"",IFERROR(VLOOKUP($B1965,OFFSET(Input!$A$1,0,MATCH(Index!E$6&amp;" Equity",Input!$1:$1,0)-1,10000,2),2,0),E1964))</f>
        <v>87.12</v>
      </c>
      <c r="F1965" s="33">
        <v>99.32</v>
      </c>
      <c r="H1965">
        <f ca="1">IFERROR(VLOOKUP($B1965,OFFSET(Input!$A$1,0,MATCH(Index!H$6,Input!$1:$1,0)-1,10000,2),2,0),0)</f>
        <v>0</v>
      </c>
      <c r="I1965">
        <f ca="1">IFERROR(VLOOKUP($B1965,OFFSET(Input!$A$1,0,MATCH(Index!I$6,Input!$1:$1,0)-1,10000,2),2,0),0)</f>
        <v>0</v>
      </c>
      <c r="K1965">
        <f t="shared" ca="1" si="182"/>
        <v>77.669439155386215</v>
      </c>
      <c r="L1965" s="30">
        <f t="shared" ca="1" si="183"/>
        <v>93.595111994782457</v>
      </c>
      <c r="N1965">
        <f t="shared" ca="1" si="184"/>
        <v>-9.1785229022888577E-4</v>
      </c>
      <c r="O1965">
        <f t="shared" ca="1" si="185"/>
        <v>1.0017791847900907E-2</v>
      </c>
      <c r="AE1965">
        <f ca="1">VLOOKUP($B1965,OFFSET(Input!$A$1,0,MATCH(Index!AE$6&amp;" Index",Input!$1:$1,0)-1,10000,2),2,0)</f>
        <v>24.89</v>
      </c>
    </row>
    <row r="1966" spans="2:31" x14ac:dyDescent="0.25">
      <c r="B1966" s="2">
        <v>40374</v>
      </c>
      <c r="C1966">
        <f t="shared" ca="1" si="180"/>
        <v>0</v>
      </c>
      <c r="D1966">
        <f t="shared" ca="1" si="181"/>
        <v>0</v>
      </c>
      <c r="E1966">
        <f ca="1">IF($B1966&lt;VLOOKUP(E$6&amp;" Equity",Param,4,0),"",IFERROR(VLOOKUP($B1966,OFFSET(Input!$A$1,0,MATCH(Index!E$6&amp;" Equity",Input!$1:$1,0)-1,10000,2),2,0),E1965))</f>
        <v>87.25</v>
      </c>
      <c r="F1966" s="33">
        <v>100.28</v>
      </c>
      <c r="H1966">
        <f ca="1">IFERROR(VLOOKUP($B1966,OFFSET(Input!$A$1,0,MATCH(Index!H$6,Input!$1:$1,0)-1,10000,2),2,0),0)</f>
        <v>0</v>
      </c>
      <c r="I1966">
        <f ca="1">IFERROR(VLOOKUP($B1966,OFFSET(Input!$A$1,0,MATCH(Index!I$6,Input!$1:$1,0)-1,10000,2),2,0),0)</f>
        <v>0</v>
      </c>
      <c r="K1966">
        <f t="shared" ca="1" si="182"/>
        <v>77.785337078827439</v>
      </c>
      <c r="L1966" s="30">
        <f t="shared" ca="1" si="183"/>
        <v>94.49977679054355</v>
      </c>
      <c r="N1966">
        <f t="shared" ca="1" si="184"/>
        <v>1.4910824578313942E-3</v>
      </c>
      <c r="O1966">
        <f t="shared" ca="1" si="185"/>
        <v>9.6193126501268097E-3</v>
      </c>
      <c r="AE1966">
        <f ca="1">VLOOKUP($B1966,OFFSET(Input!$A$1,0,MATCH(Index!AE$6&amp;" Index",Input!$1:$1,0)-1,10000,2),2,0)</f>
        <v>25.14</v>
      </c>
    </row>
    <row r="1967" spans="2:31" x14ac:dyDescent="0.25">
      <c r="B1967" s="2">
        <v>40375</v>
      </c>
      <c r="C1967">
        <f t="shared" ca="1" si="180"/>
        <v>0</v>
      </c>
      <c r="D1967">
        <f t="shared" ca="1" si="181"/>
        <v>0</v>
      </c>
      <c r="E1967">
        <f ca="1">IF($B1967&lt;VLOOKUP(E$6&amp;" Equity",Param,4,0),"",IFERROR(VLOOKUP($B1967,OFFSET(Input!$A$1,0,MATCH(Index!E$6&amp;" Equity",Input!$1:$1,0)-1,10000,2),2,0),E1966))</f>
        <v>86.72</v>
      </c>
      <c r="F1967" s="33">
        <v>100.8</v>
      </c>
      <c r="H1967">
        <f ca="1">IFERROR(VLOOKUP($B1967,OFFSET(Input!$A$1,0,MATCH(Index!H$6,Input!$1:$1,0)-1,10000,2),2,0),0)</f>
        <v>0</v>
      </c>
      <c r="I1967">
        <f ca="1">IFERROR(VLOOKUP($B1967,OFFSET(Input!$A$1,0,MATCH(Index!I$6,Input!$1:$1,0)-1,10000,2),2,0),0)</f>
        <v>0</v>
      </c>
      <c r="K1967">
        <f t="shared" ca="1" si="182"/>
        <v>77.312830160182415</v>
      </c>
      <c r="L1967" s="30">
        <f t="shared" ca="1" si="183"/>
        <v>94.989803554914133</v>
      </c>
      <c r="N1967">
        <f t="shared" ca="1" si="184"/>
        <v>-6.0930233912004396E-3</v>
      </c>
      <c r="O1967">
        <f t="shared" ca="1" si="185"/>
        <v>5.1720823471755112E-3</v>
      </c>
      <c r="AE1967">
        <f ca="1">VLOOKUP($B1967,OFFSET(Input!$A$1,0,MATCH(Index!AE$6&amp;" Index",Input!$1:$1,0)-1,10000,2),2,0)</f>
        <v>26.25</v>
      </c>
    </row>
    <row r="1968" spans="2:31" x14ac:dyDescent="0.25">
      <c r="B1968" s="2">
        <v>40378</v>
      </c>
      <c r="C1968">
        <f t="shared" ca="1" si="180"/>
        <v>0</v>
      </c>
      <c r="D1968">
        <f t="shared" ca="1" si="181"/>
        <v>0</v>
      </c>
      <c r="E1968">
        <f ca="1">IF($B1968&lt;VLOOKUP(E$6&amp;" Equity",Param,4,0),"",IFERROR(VLOOKUP($B1968,OFFSET(Input!$A$1,0,MATCH(Index!E$6&amp;" Equity",Input!$1:$1,0)-1,10000,2),2,0),E1967))</f>
        <v>87.01</v>
      </c>
      <c r="F1968" s="33">
        <v>100.18</v>
      </c>
      <c r="H1968">
        <f ca="1">IFERROR(VLOOKUP($B1968,OFFSET(Input!$A$1,0,MATCH(Index!H$6,Input!$1:$1,0)-1,10000,2),2,0),0)</f>
        <v>0</v>
      </c>
      <c r="I1968">
        <f ca="1">IFERROR(VLOOKUP($B1968,OFFSET(Input!$A$1,0,MATCH(Index!I$6,Input!$1:$1,0)-1,10000,2),2,0),0)</f>
        <v>0</v>
      </c>
      <c r="K1968">
        <f t="shared" ca="1" si="182"/>
        <v>77.571371681705159</v>
      </c>
      <c r="L1968" s="30">
        <f t="shared" ca="1" si="183"/>
        <v>94.405540874318447</v>
      </c>
      <c r="N1968">
        <f t="shared" ca="1" si="184"/>
        <v>3.3385168865969739E-3</v>
      </c>
      <c r="O1968">
        <f t="shared" ca="1" si="185"/>
        <v>-6.1697877077973662E-3</v>
      </c>
      <c r="AE1968">
        <f ca="1">VLOOKUP($B1968,OFFSET(Input!$A$1,0,MATCH(Index!AE$6&amp;" Index",Input!$1:$1,0)-1,10000,2),2,0)</f>
        <v>25.97</v>
      </c>
    </row>
    <row r="1969" spans="2:31" x14ac:dyDescent="0.25">
      <c r="B1969" s="2">
        <v>40379</v>
      </c>
      <c r="C1969">
        <f t="shared" ca="1" si="180"/>
        <v>0</v>
      </c>
      <c r="D1969">
        <f t="shared" ca="1" si="181"/>
        <v>0</v>
      </c>
      <c r="E1969">
        <f ca="1">IF($B1969&lt;VLOOKUP(E$6&amp;" Equity",Param,4,0),"",IFERROR(VLOOKUP($B1969,OFFSET(Input!$A$1,0,MATCH(Index!E$6&amp;" Equity",Input!$1:$1,0)-1,10000,2),2,0),E1968))</f>
        <v>87.71</v>
      </c>
      <c r="F1969" s="33">
        <v>100.33</v>
      </c>
      <c r="H1969">
        <f ca="1">IFERROR(VLOOKUP($B1969,OFFSET(Input!$A$1,0,MATCH(Index!H$6,Input!$1:$1,0)-1,10000,2),2,0),0)</f>
        <v>0</v>
      </c>
      <c r="I1969">
        <f ca="1">IFERROR(VLOOKUP($B1969,OFFSET(Input!$A$1,0,MATCH(Index!I$6,Input!$1:$1,0)-1,10000,2),2,0),0)</f>
        <v>0</v>
      </c>
      <c r="K1969">
        <f t="shared" ca="1" si="182"/>
        <v>78.195437423311787</v>
      </c>
      <c r="L1969" s="30">
        <f t="shared" ca="1" si="183"/>
        <v>94.546894748656115</v>
      </c>
      <c r="N1969">
        <f t="shared" ca="1" si="184"/>
        <v>8.012863385356981E-3</v>
      </c>
      <c r="O1969">
        <f t="shared" ca="1" si="185"/>
        <v>1.4961850080505842E-3</v>
      </c>
      <c r="AE1969">
        <f ca="1">VLOOKUP($B1969,OFFSET(Input!$A$1,0,MATCH(Index!AE$6&amp;" Index",Input!$1:$1,0)-1,10000,2),2,0)</f>
        <v>23.93</v>
      </c>
    </row>
    <row r="1970" spans="2:31" x14ac:dyDescent="0.25">
      <c r="B1970" s="2">
        <v>40380</v>
      </c>
      <c r="C1970">
        <f t="shared" ca="1" si="180"/>
        <v>0</v>
      </c>
      <c r="D1970">
        <f t="shared" ca="1" si="181"/>
        <v>0</v>
      </c>
      <c r="E1970">
        <f ca="1">IF($B1970&lt;VLOOKUP(E$6&amp;" Equity",Param,4,0),"",IFERROR(VLOOKUP($B1970,OFFSET(Input!$A$1,0,MATCH(Index!E$6&amp;" Equity",Input!$1:$1,0)-1,10000,2),2,0),E1969))</f>
        <v>87.67</v>
      </c>
      <c r="F1970" s="33">
        <v>102.03</v>
      </c>
      <c r="H1970">
        <f ca="1">IFERROR(VLOOKUP($B1970,OFFSET(Input!$A$1,0,MATCH(Index!H$6,Input!$1:$1,0)-1,10000,2),2,0),0)</f>
        <v>0</v>
      </c>
      <c r="I1970">
        <f ca="1">IFERROR(VLOOKUP($B1970,OFFSET(Input!$A$1,0,MATCH(Index!I$6,Input!$1:$1,0)-1,10000,2),2,0),0)</f>
        <v>0</v>
      </c>
      <c r="K1970">
        <f t="shared" ca="1" si="182"/>
        <v>78.159776523791407</v>
      </c>
      <c r="L1970" s="30">
        <f t="shared" ca="1" si="183"/>
        <v>96.148905324483039</v>
      </c>
      <c r="N1970">
        <f t="shared" ca="1" si="184"/>
        <v>-4.5615236279597944E-4</v>
      </c>
      <c r="O1970">
        <f t="shared" ca="1" si="185"/>
        <v>1.6802134749692374E-2</v>
      </c>
      <c r="AE1970">
        <f ca="1">VLOOKUP($B1970,OFFSET(Input!$A$1,0,MATCH(Index!AE$6&amp;" Index",Input!$1:$1,0)-1,10000,2),2,0)</f>
        <v>25.64</v>
      </c>
    </row>
    <row r="1971" spans="2:31" x14ac:dyDescent="0.25">
      <c r="B1971" s="2">
        <v>40381</v>
      </c>
      <c r="C1971">
        <f t="shared" ca="1" si="180"/>
        <v>0</v>
      </c>
      <c r="D1971">
        <f t="shared" ca="1" si="181"/>
        <v>0</v>
      </c>
      <c r="E1971">
        <f ca="1">IF($B1971&lt;VLOOKUP(E$6&amp;" Equity",Param,4,0),"",IFERROR(VLOOKUP($B1971,OFFSET(Input!$A$1,0,MATCH(Index!E$6&amp;" Equity",Input!$1:$1,0)-1,10000,2),2,0),E1970))</f>
        <v>88.45</v>
      </c>
      <c r="F1971" s="33">
        <v>100.85</v>
      </c>
      <c r="H1971">
        <f ca="1">IFERROR(VLOOKUP($B1971,OFFSET(Input!$A$1,0,MATCH(Index!H$6,Input!$1:$1,0)-1,10000,2),2,0),0)</f>
        <v>0</v>
      </c>
      <c r="I1971">
        <f ca="1">IFERROR(VLOOKUP($B1971,OFFSET(Input!$A$1,0,MATCH(Index!I$6,Input!$1:$1,0)-1,10000,2),2,0),0)</f>
        <v>0</v>
      </c>
      <c r="K1971">
        <f t="shared" ca="1" si="182"/>
        <v>78.855164064438796</v>
      </c>
      <c r="L1971" s="30">
        <f t="shared" ca="1" si="183"/>
        <v>95.036921513026698</v>
      </c>
      <c r="N1971">
        <f t="shared" ca="1" si="184"/>
        <v>8.8576550052999886E-3</v>
      </c>
      <c r="O1971">
        <f t="shared" ca="1" si="185"/>
        <v>-1.1632623286993053E-2</v>
      </c>
      <c r="AE1971">
        <f ca="1">VLOOKUP($B1971,OFFSET(Input!$A$1,0,MATCH(Index!AE$6&amp;" Index",Input!$1:$1,0)-1,10000,2),2,0)</f>
        <v>24.63</v>
      </c>
    </row>
    <row r="1972" spans="2:31" x14ac:dyDescent="0.25">
      <c r="B1972" s="2">
        <v>40382</v>
      </c>
      <c r="C1972">
        <f t="shared" ca="1" si="180"/>
        <v>0</v>
      </c>
      <c r="D1972">
        <f t="shared" ca="1" si="181"/>
        <v>0</v>
      </c>
      <c r="E1972">
        <f ca="1">IF($B1972&lt;VLOOKUP(E$6&amp;" Equity",Param,4,0),"",IFERROR(VLOOKUP($B1972,OFFSET(Input!$A$1,0,MATCH(Index!E$6&amp;" Equity",Input!$1:$1,0)-1,10000,2),2,0),E1971))</f>
        <v>88.85</v>
      </c>
      <c r="F1972" s="33">
        <v>99.78</v>
      </c>
      <c r="H1972">
        <f ca="1">IFERROR(VLOOKUP($B1972,OFFSET(Input!$A$1,0,MATCH(Index!H$6,Input!$1:$1,0)-1,10000,2),2,0),0)</f>
        <v>0</v>
      </c>
      <c r="I1972">
        <f ca="1">IFERROR(VLOOKUP($B1972,OFFSET(Input!$A$1,0,MATCH(Index!I$6,Input!$1:$1,0)-1,10000,2),2,0),0)</f>
        <v>0</v>
      </c>
      <c r="K1972">
        <f t="shared" ca="1" si="182"/>
        <v>79.211773059642596</v>
      </c>
      <c r="L1972" s="30">
        <f t="shared" ca="1" si="183"/>
        <v>94.028597209417995</v>
      </c>
      <c r="N1972">
        <f t="shared" ca="1" si="184"/>
        <v>4.5121339948660695E-3</v>
      </c>
      <c r="O1972">
        <f t="shared" ca="1" si="185"/>
        <v>-1.0666501967329375E-2</v>
      </c>
      <c r="AE1972">
        <f ca="1">VLOOKUP($B1972,OFFSET(Input!$A$1,0,MATCH(Index!AE$6&amp;" Index",Input!$1:$1,0)-1,10000,2),2,0)</f>
        <v>23.47</v>
      </c>
    </row>
    <row r="1973" spans="2:31" x14ac:dyDescent="0.25">
      <c r="B1973" s="2">
        <v>40385</v>
      </c>
      <c r="C1973">
        <f t="shared" ca="1" si="180"/>
        <v>0</v>
      </c>
      <c r="D1973">
        <f t="shared" ca="1" si="181"/>
        <v>0</v>
      </c>
      <c r="E1973">
        <f ca="1">IF($B1973&lt;VLOOKUP(E$6&amp;" Equity",Param,4,0),"",IFERROR(VLOOKUP($B1973,OFFSET(Input!$A$1,0,MATCH(Index!E$6&amp;" Equity",Input!$1:$1,0)-1,10000,2),2,0),E1972))</f>
        <v>88.89</v>
      </c>
      <c r="F1973" s="33">
        <v>99.61</v>
      </c>
      <c r="H1973">
        <f ca="1">IFERROR(VLOOKUP($B1973,OFFSET(Input!$A$1,0,MATCH(Index!H$6,Input!$1:$1,0)-1,10000,2),2,0),0)</f>
        <v>0</v>
      </c>
      <c r="I1973">
        <f ca="1">IFERROR(VLOOKUP($B1973,OFFSET(Input!$A$1,0,MATCH(Index!I$6,Input!$1:$1,0)-1,10000,2),2,0),0)</f>
        <v>0</v>
      </c>
      <c r="K1973">
        <f t="shared" ca="1" si="182"/>
        <v>79.247433959162976</v>
      </c>
      <c r="L1973" s="30">
        <f t="shared" ca="1" si="183"/>
        <v>93.868396151835299</v>
      </c>
      <c r="N1973">
        <f t="shared" ca="1" si="184"/>
        <v>4.5009565292325856E-4</v>
      </c>
      <c r="O1973">
        <f t="shared" ca="1" si="185"/>
        <v>-1.705201275816992E-3</v>
      </c>
      <c r="AE1973">
        <f ca="1">VLOOKUP($B1973,OFFSET(Input!$A$1,0,MATCH(Index!AE$6&amp;" Index",Input!$1:$1,0)-1,10000,2),2,0)</f>
        <v>22.73</v>
      </c>
    </row>
    <row r="1974" spans="2:31" x14ac:dyDescent="0.25">
      <c r="B1974" s="2">
        <v>40386</v>
      </c>
      <c r="C1974">
        <f t="shared" ca="1" si="180"/>
        <v>0</v>
      </c>
      <c r="D1974">
        <f t="shared" ca="1" si="181"/>
        <v>0</v>
      </c>
      <c r="E1974">
        <f ca="1">IF($B1974&lt;VLOOKUP(E$6&amp;" Equity",Param,4,0),"",IFERROR(VLOOKUP($B1974,OFFSET(Input!$A$1,0,MATCH(Index!E$6&amp;" Equity",Input!$1:$1,0)-1,10000,2),2,0),E1973))</f>
        <v>88.77</v>
      </c>
      <c r="F1974" s="33">
        <v>98.65</v>
      </c>
      <c r="H1974">
        <f ca="1">IFERROR(VLOOKUP($B1974,OFFSET(Input!$A$1,0,MATCH(Index!H$6,Input!$1:$1,0)-1,10000,2),2,0),0)</f>
        <v>0</v>
      </c>
      <c r="I1974">
        <f ca="1">IFERROR(VLOOKUP($B1974,OFFSET(Input!$A$1,0,MATCH(Index!I$6,Input!$1:$1,0)-1,10000,2),2,0),0)</f>
        <v>0</v>
      </c>
      <c r="K1974">
        <f t="shared" ca="1" si="182"/>
        <v>79.140451260601836</v>
      </c>
      <c r="L1974" s="30">
        <f t="shared" ca="1" si="183"/>
        <v>92.96373135607422</v>
      </c>
      <c r="N1974">
        <f t="shared" ca="1" si="184"/>
        <v>-1.3508951733556078E-3</v>
      </c>
      <c r="O1974">
        <f t="shared" ca="1" si="185"/>
        <v>-9.6843286884498239E-3</v>
      </c>
      <c r="AE1974">
        <f ca="1">VLOOKUP($B1974,OFFSET(Input!$A$1,0,MATCH(Index!AE$6&amp;" Index",Input!$1:$1,0)-1,10000,2),2,0)</f>
        <v>23.19</v>
      </c>
    </row>
    <row r="1975" spans="2:31" x14ac:dyDescent="0.25">
      <c r="B1975" s="2">
        <v>40387</v>
      </c>
      <c r="C1975">
        <f t="shared" ca="1" si="180"/>
        <v>0</v>
      </c>
      <c r="D1975">
        <f t="shared" ca="1" si="181"/>
        <v>0</v>
      </c>
      <c r="E1975">
        <f ca="1">IF($B1975&lt;VLOOKUP(E$6&amp;" Equity",Param,4,0),"",IFERROR(VLOOKUP($B1975,OFFSET(Input!$A$1,0,MATCH(Index!E$6&amp;" Equity",Input!$1:$1,0)-1,10000,2),2,0),E1974))</f>
        <v>88.58</v>
      </c>
      <c r="F1975" s="33">
        <v>98.97</v>
      </c>
      <c r="H1975">
        <f ca="1">IFERROR(VLOOKUP($B1975,OFFSET(Input!$A$1,0,MATCH(Index!H$6,Input!$1:$1,0)-1,10000,2),2,0),0)</f>
        <v>0</v>
      </c>
      <c r="I1975">
        <f ca="1">IFERROR(VLOOKUP($B1975,OFFSET(Input!$A$1,0,MATCH(Index!I$6,Input!$1:$1,0)-1,10000,2),2,0),0)</f>
        <v>0</v>
      </c>
      <c r="K1975">
        <f t="shared" ca="1" si="182"/>
        <v>78.971061987880034</v>
      </c>
      <c r="L1975" s="30">
        <f t="shared" ca="1" si="183"/>
        <v>93.26528628799457</v>
      </c>
      <c r="N1975">
        <f t="shared" ca="1" si="184"/>
        <v>-2.1426565851758381E-3</v>
      </c>
      <c r="O1975">
        <f t="shared" ca="1" si="185"/>
        <v>3.2385414399753129E-3</v>
      </c>
      <c r="AE1975">
        <f ca="1">VLOOKUP($B1975,OFFSET(Input!$A$1,0,MATCH(Index!AE$6&amp;" Index",Input!$1:$1,0)-1,10000,2),2,0)</f>
        <v>24.25</v>
      </c>
    </row>
    <row r="1976" spans="2:31" x14ac:dyDescent="0.25">
      <c r="B1976" s="2">
        <v>40388</v>
      </c>
      <c r="C1976">
        <f t="shared" ca="1" si="180"/>
        <v>0</v>
      </c>
      <c r="D1976">
        <f t="shared" ca="1" si="181"/>
        <v>0</v>
      </c>
      <c r="E1976">
        <f ca="1">IF($B1976&lt;VLOOKUP(E$6&amp;" Equity",Param,4,0),"",IFERROR(VLOOKUP($B1976,OFFSET(Input!$A$1,0,MATCH(Index!E$6&amp;" Equity",Input!$1:$1,0)-1,10000,2),2,0),E1975))</f>
        <v>88.85</v>
      </c>
      <c r="F1976" s="33">
        <v>98.94</v>
      </c>
      <c r="H1976">
        <f ca="1">IFERROR(VLOOKUP($B1976,OFFSET(Input!$A$1,0,MATCH(Index!H$6,Input!$1:$1,0)-1,10000,2),2,0),0)</f>
        <v>0</v>
      </c>
      <c r="I1976">
        <f ca="1">IFERROR(VLOOKUP($B1976,OFFSET(Input!$A$1,0,MATCH(Index!I$6,Input!$1:$1,0)-1,10000,2),2,0),0)</f>
        <v>0</v>
      </c>
      <c r="K1976">
        <f t="shared" ca="1" si="182"/>
        <v>79.211773059642596</v>
      </c>
      <c r="L1976" s="30">
        <f t="shared" ca="1" si="183"/>
        <v>93.237015513127034</v>
      </c>
      <c r="N1976">
        <f t="shared" ca="1" si="184"/>
        <v>3.0434561056082699E-3</v>
      </c>
      <c r="O1976">
        <f t="shared" ca="1" si="185"/>
        <v>-3.0316810903725197E-4</v>
      </c>
      <c r="AE1976">
        <f ca="1">VLOOKUP($B1976,OFFSET(Input!$A$1,0,MATCH(Index!AE$6&amp;" Index",Input!$1:$1,0)-1,10000,2),2,0)</f>
        <v>24.13</v>
      </c>
    </row>
    <row r="1977" spans="2:31" x14ac:dyDescent="0.25">
      <c r="B1977" s="2">
        <v>40389</v>
      </c>
      <c r="C1977">
        <f t="shared" ca="1" si="180"/>
        <v>0</v>
      </c>
      <c r="D1977">
        <f t="shared" ca="1" si="181"/>
        <v>0</v>
      </c>
      <c r="E1977">
        <f ca="1">IF($B1977&lt;VLOOKUP(E$6&amp;" Equity",Param,4,0),"",IFERROR(VLOOKUP($B1977,OFFSET(Input!$A$1,0,MATCH(Index!E$6&amp;" Equity",Input!$1:$1,0)-1,10000,2),2,0),E1976))</f>
        <v>88.62</v>
      </c>
      <c r="F1977" s="33">
        <v>100.48</v>
      </c>
      <c r="H1977">
        <f ca="1">IFERROR(VLOOKUP($B1977,OFFSET(Input!$A$1,0,MATCH(Index!H$6,Input!$1:$1,0)-1,10000,2),2,0),0)</f>
        <v>0</v>
      </c>
      <c r="I1977">
        <f ca="1">IFERROR(VLOOKUP($B1977,OFFSET(Input!$A$1,0,MATCH(Index!I$6,Input!$1:$1,0)-1,10000,2),2,0),0)</f>
        <v>0</v>
      </c>
      <c r="K1977">
        <f t="shared" ca="1" si="182"/>
        <v>79.006722887400414</v>
      </c>
      <c r="L1977" s="30">
        <f t="shared" ca="1" si="183"/>
        <v>94.688248622993797</v>
      </c>
      <c r="N1977">
        <f t="shared" ca="1" si="184"/>
        <v>-2.5919888293169336E-3</v>
      </c>
      <c r="O1977">
        <f t="shared" ca="1" si="185"/>
        <v>1.5445096920326175E-2</v>
      </c>
      <c r="AE1977">
        <f ca="1">VLOOKUP($B1977,OFFSET(Input!$A$1,0,MATCH(Index!AE$6&amp;" Index",Input!$1:$1,0)-1,10000,2),2,0)</f>
        <v>23.5</v>
      </c>
    </row>
    <row r="1978" spans="2:31" x14ac:dyDescent="0.25">
      <c r="B1978" s="2">
        <v>40392</v>
      </c>
      <c r="C1978">
        <f t="shared" ca="1" si="180"/>
        <v>1</v>
      </c>
      <c r="D1978">
        <f t="shared" ca="1" si="181"/>
        <v>0</v>
      </c>
      <c r="E1978">
        <f ca="1">IF($B1978&lt;VLOOKUP(E$6&amp;" Equity",Param,4,0),"",IFERROR(VLOOKUP($B1978,OFFSET(Input!$A$1,0,MATCH(Index!E$6&amp;" Equity",Input!$1:$1,0)-1,10000,2),2,0),E1977))</f>
        <v>88.48</v>
      </c>
      <c r="F1978" s="33">
        <v>98.75</v>
      </c>
      <c r="H1978">
        <f ca="1">IFERROR(VLOOKUP($B1978,OFFSET(Input!$A$1,0,MATCH(Index!H$6,Input!$1:$1,0)-1,10000,2),2,0),0)</f>
        <v>0.59907999999999995</v>
      </c>
      <c r="I1978">
        <f ca="1">IFERROR(VLOOKUP($B1978,OFFSET(Input!$A$1,0,MATCH(Index!I$6,Input!$1:$1,0)-1,10000,2),2,0),0)</f>
        <v>0.32442199999999999</v>
      </c>
      <c r="K1978">
        <f t="shared" ca="1" si="182"/>
        <v>79.416003031195814</v>
      </c>
      <c r="L1978" s="30">
        <f t="shared" ca="1" si="183"/>
        <v>93.36368931643517</v>
      </c>
      <c r="N1978">
        <f t="shared" ca="1" si="184"/>
        <v>5.1669487692512419E-3</v>
      </c>
      <c r="O1978">
        <f t="shared" ca="1" si="185"/>
        <v>-1.4087397624576028E-2</v>
      </c>
      <c r="AE1978">
        <f ca="1">VLOOKUP($B1978,OFFSET(Input!$A$1,0,MATCH(Index!AE$6&amp;" Index",Input!$1:$1,0)-1,10000,2),2,0)</f>
        <v>22.01</v>
      </c>
    </row>
    <row r="1979" spans="2:31" x14ac:dyDescent="0.25">
      <c r="B1979" s="2">
        <v>40393</v>
      </c>
      <c r="C1979">
        <f t="shared" ca="1" si="180"/>
        <v>0</v>
      </c>
      <c r="D1979">
        <f t="shared" ca="1" si="181"/>
        <v>1</v>
      </c>
      <c r="E1979">
        <f ca="1">IF($B1979&lt;VLOOKUP(E$6&amp;" Equity",Param,4,0),"",IFERROR(VLOOKUP($B1979,OFFSET(Input!$A$1,0,MATCH(Index!E$6&amp;" Equity",Input!$1:$1,0)-1,10000,2),2,0),E1978))</f>
        <v>88.48</v>
      </c>
      <c r="F1979" s="33">
        <v>99.32</v>
      </c>
      <c r="H1979">
        <f ca="1">IFERROR(VLOOKUP($B1979,OFFSET(Input!$A$1,0,MATCH(Index!H$6,Input!$1:$1,0)-1,10000,2),2,0),0)</f>
        <v>0</v>
      </c>
      <c r="I1979">
        <f ca="1">IFERROR(VLOOKUP($B1979,OFFSET(Input!$A$1,0,MATCH(Index!I$6,Input!$1:$1,0)-1,10000,2),2,0),0)</f>
        <v>0</v>
      </c>
      <c r="K1979">
        <f t="shared" ca="1" si="182"/>
        <v>79.416003031195814</v>
      </c>
      <c r="L1979" s="30">
        <f t="shared" ca="1" si="183"/>
        <v>93.902598712995854</v>
      </c>
      <c r="N1979">
        <f t="shared" ca="1" si="184"/>
        <v>0</v>
      </c>
      <c r="O1979">
        <f t="shared" ca="1" si="185"/>
        <v>5.7555568587345785E-3</v>
      </c>
      <c r="AE1979">
        <f ca="1">VLOOKUP($B1979,OFFSET(Input!$A$1,0,MATCH(Index!AE$6&amp;" Index",Input!$1:$1,0)-1,10000,2),2,0)</f>
        <v>22.63</v>
      </c>
    </row>
    <row r="1980" spans="2:31" x14ac:dyDescent="0.25">
      <c r="B1980" s="2">
        <v>40394</v>
      </c>
      <c r="C1980">
        <f t="shared" ca="1" si="180"/>
        <v>0</v>
      </c>
      <c r="D1980">
        <f t="shared" ca="1" si="181"/>
        <v>2</v>
      </c>
      <c r="E1980">
        <f ca="1">IF($B1980&lt;VLOOKUP(E$6&amp;" Equity",Param,4,0),"",IFERROR(VLOOKUP($B1980,OFFSET(Input!$A$1,0,MATCH(Index!E$6&amp;" Equity",Input!$1:$1,0)-1,10000,2),2,0),E1979))</f>
        <v>88.43</v>
      </c>
      <c r="F1980" s="33">
        <v>98.56</v>
      </c>
      <c r="H1980">
        <f ca="1">IFERROR(VLOOKUP($B1980,OFFSET(Input!$A$1,0,MATCH(Index!H$6,Input!$1:$1,0)-1,10000,2),2,0),0)</f>
        <v>0</v>
      </c>
      <c r="I1980">
        <f ca="1">IFERROR(VLOOKUP($B1980,OFFSET(Input!$A$1,0,MATCH(Index!I$6,Input!$1:$1,0)-1,10000,2),2,0),0)</f>
        <v>0</v>
      </c>
      <c r="K1980">
        <f t="shared" ca="1" si="182"/>
        <v>79.371125090965705</v>
      </c>
      <c r="L1980" s="30">
        <f t="shared" ca="1" si="183"/>
        <v>93.184052850914938</v>
      </c>
      <c r="N1980">
        <f t="shared" ca="1" si="184"/>
        <v>-5.6525918638100799E-4</v>
      </c>
      <c r="O1980">
        <f t="shared" ca="1" si="185"/>
        <v>-7.6814608547562252E-3</v>
      </c>
      <c r="AE1980">
        <f ca="1">VLOOKUP($B1980,OFFSET(Input!$A$1,0,MATCH(Index!AE$6&amp;" Index",Input!$1:$1,0)-1,10000,2),2,0)</f>
        <v>22.21</v>
      </c>
    </row>
    <row r="1981" spans="2:31" x14ac:dyDescent="0.25">
      <c r="B1981" s="2">
        <v>40395</v>
      </c>
      <c r="C1981">
        <f t="shared" ca="1" si="180"/>
        <v>0</v>
      </c>
      <c r="D1981">
        <f t="shared" ca="1" si="181"/>
        <v>3</v>
      </c>
      <c r="E1981">
        <f ca="1">IF($B1981&lt;VLOOKUP(E$6&amp;" Equity",Param,4,0),"",IFERROR(VLOOKUP($B1981,OFFSET(Input!$A$1,0,MATCH(Index!E$6&amp;" Equity",Input!$1:$1,0)-1,10000,2),2,0),E1980))</f>
        <v>88.39</v>
      </c>
      <c r="F1981" s="33">
        <v>99.02</v>
      </c>
      <c r="H1981">
        <f ca="1">IFERROR(VLOOKUP($B1981,OFFSET(Input!$A$1,0,MATCH(Index!H$6,Input!$1:$1,0)-1,10000,2),2,0),0)</f>
        <v>0</v>
      </c>
      <c r="I1981">
        <f ca="1">IFERROR(VLOOKUP($B1981,OFFSET(Input!$A$1,0,MATCH(Index!I$6,Input!$1:$1,0)-1,10000,2),2,0),0)</f>
        <v>0</v>
      </c>
      <c r="K1981">
        <f t="shared" ca="1" si="182"/>
        <v>79.335222738781624</v>
      </c>
      <c r="L1981" s="30">
        <f t="shared" ca="1" si="183"/>
        <v>93.618962188490215</v>
      </c>
      <c r="N1981">
        <f t="shared" ca="1" si="184"/>
        <v>-4.5243751478708083E-4</v>
      </c>
      <c r="O1981">
        <f t="shared" ca="1" si="185"/>
        <v>4.6563501480671949E-3</v>
      </c>
      <c r="AE1981">
        <f ca="1">VLOOKUP($B1981,OFFSET(Input!$A$1,0,MATCH(Index!AE$6&amp;" Index",Input!$1:$1,0)-1,10000,2),2,0)</f>
        <v>22.1</v>
      </c>
    </row>
    <row r="1982" spans="2:31" x14ac:dyDescent="0.25">
      <c r="B1982" s="2">
        <v>40396</v>
      </c>
      <c r="C1982">
        <f t="shared" ca="1" si="180"/>
        <v>0</v>
      </c>
      <c r="D1982">
        <f t="shared" ca="1" si="181"/>
        <v>4</v>
      </c>
      <c r="E1982">
        <f ca="1">IF($B1982&lt;VLOOKUP(E$6&amp;" Equity",Param,4,0),"",IFERROR(VLOOKUP($B1982,OFFSET(Input!$A$1,0,MATCH(Index!E$6&amp;" Equity",Input!$1:$1,0)-1,10000,2),2,0),E1981))</f>
        <v>88.37</v>
      </c>
      <c r="F1982" s="33">
        <v>100.1</v>
      </c>
      <c r="H1982">
        <f ca="1">IFERROR(VLOOKUP($B1982,OFFSET(Input!$A$1,0,MATCH(Index!H$6,Input!$1:$1,0)-1,10000,2),2,0),0)</f>
        <v>0</v>
      </c>
      <c r="I1982">
        <f ca="1">IFERROR(VLOOKUP($B1982,OFFSET(Input!$A$1,0,MATCH(Index!I$6,Input!$1:$1,0)-1,10000,2),2,0),0)</f>
        <v>0</v>
      </c>
      <c r="K1982">
        <f t="shared" ca="1" si="182"/>
        <v>79.317271562689584</v>
      </c>
      <c r="L1982" s="30">
        <f t="shared" ca="1" si="183"/>
        <v>94.640053676710451</v>
      </c>
      <c r="N1982">
        <f t="shared" ca="1" si="184"/>
        <v>-2.2629554294355985E-4</v>
      </c>
      <c r="O1982">
        <f t="shared" ca="1" si="185"/>
        <v>1.0847836387897799E-2</v>
      </c>
      <c r="AE1982">
        <f ca="1">VLOOKUP($B1982,OFFSET(Input!$A$1,0,MATCH(Index!AE$6&amp;" Index",Input!$1:$1,0)-1,10000,2),2,0)</f>
        <v>21.74</v>
      </c>
    </row>
    <row r="1983" spans="2:31" x14ac:dyDescent="0.25">
      <c r="B1983" s="2">
        <v>40399</v>
      </c>
      <c r="C1983">
        <f t="shared" ca="1" si="180"/>
        <v>0</v>
      </c>
      <c r="D1983">
        <f t="shared" ca="1" si="181"/>
        <v>5</v>
      </c>
      <c r="E1983">
        <f ca="1">IF($B1983&lt;VLOOKUP(E$6&amp;" Equity",Param,4,0),"",IFERROR(VLOOKUP($B1983,OFFSET(Input!$A$1,0,MATCH(Index!E$6&amp;" Equity",Input!$1:$1,0)-1,10000,2),2,0),E1982))</f>
        <v>88.21</v>
      </c>
      <c r="F1983" s="33">
        <v>99.73</v>
      </c>
      <c r="H1983">
        <f ca="1">IFERROR(VLOOKUP($B1983,OFFSET(Input!$A$1,0,MATCH(Index!H$6,Input!$1:$1,0)-1,10000,2),2,0),0)</f>
        <v>0</v>
      </c>
      <c r="I1983">
        <f ca="1">IFERROR(VLOOKUP($B1983,OFFSET(Input!$A$1,0,MATCH(Index!I$6,Input!$1:$1,0)-1,10000,2),2,0),0)</f>
        <v>0</v>
      </c>
      <c r="K1983">
        <f t="shared" ca="1" si="182"/>
        <v>79.173662153953231</v>
      </c>
      <c r="L1983" s="30">
        <f t="shared" ca="1" si="183"/>
        <v>94.290235296486856</v>
      </c>
      <c r="N1983">
        <f t="shared" ca="1" si="184"/>
        <v>-1.8122102592377013E-3</v>
      </c>
      <c r="O1983">
        <f t="shared" ca="1" si="185"/>
        <v>-3.7031519073982061E-3</v>
      </c>
      <c r="AE1983">
        <f ca="1">VLOOKUP($B1983,OFFSET(Input!$A$1,0,MATCH(Index!AE$6&amp;" Index",Input!$1:$1,0)-1,10000,2),2,0)</f>
        <v>22.14</v>
      </c>
    </row>
    <row r="1984" spans="2:31" x14ac:dyDescent="0.25">
      <c r="B1984" s="2">
        <v>40400</v>
      </c>
      <c r="C1984">
        <f t="shared" ca="1" si="180"/>
        <v>0</v>
      </c>
      <c r="D1984">
        <f t="shared" ca="1" si="181"/>
        <v>0</v>
      </c>
      <c r="E1984">
        <f ca="1">IF($B1984&lt;VLOOKUP(E$6&amp;" Equity",Param,4,0),"",IFERROR(VLOOKUP($B1984,OFFSET(Input!$A$1,0,MATCH(Index!E$6&amp;" Equity",Input!$1:$1,0)-1,10000,2),2,0),E1983))</f>
        <v>88.18</v>
      </c>
      <c r="F1984" s="33">
        <v>99.94</v>
      </c>
      <c r="H1984">
        <f ca="1">IFERROR(VLOOKUP($B1984,OFFSET(Input!$A$1,0,MATCH(Index!H$6,Input!$1:$1,0)-1,10000,2),2,0),0)</f>
        <v>0</v>
      </c>
      <c r="I1984">
        <f ca="1">IFERROR(VLOOKUP($B1984,OFFSET(Input!$A$1,0,MATCH(Index!I$6,Input!$1:$1,0)-1,10000,2),2,0),0)</f>
        <v>0</v>
      </c>
      <c r="K1984">
        <f t="shared" ca="1" si="182"/>
        <v>79.146735389815177</v>
      </c>
      <c r="L1984" s="30">
        <f t="shared" ca="1" si="183"/>
        <v>94.488780863640798</v>
      </c>
      <c r="N1984">
        <f t="shared" ca="1" si="184"/>
        <v>-3.4015534088381794E-4</v>
      </c>
      <c r="O1984">
        <f t="shared" ca="1" si="185"/>
        <v>2.1034715022823633E-3</v>
      </c>
      <c r="AE1984">
        <f ca="1">VLOOKUP($B1984,OFFSET(Input!$A$1,0,MATCH(Index!AE$6&amp;" Index",Input!$1:$1,0)-1,10000,2),2,0)</f>
        <v>22.37</v>
      </c>
    </row>
    <row r="1985" spans="2:31" x14ac:dyDescent="0.25">
      <c r="B1985" s="2">
        <v>40401</v>
      </c>
      <c r="C1985">
        <f t="shared" ca="1" si="180"/>
        <v>0</v>
      </c>
      <c r="D1985">
        <f t="shared" ca="1" si="181"/>
        <v>0</v>
      </c>
      <c r="E1985">
        <f ca="1">IF($B1985&lt;VLOOKUP(E$6&amp;" Equity",Param,4,0),"",IFERROR(VLOOKUP($B1985,OFFSET(Input!$A$1,0,MATCH(Index!E$6&amp;" Equity",Input!$1:$1,0)-1,10000,2),2,0),E1984))</f>
        <v>87.03</v>
      </c>
      <c r="F1985" s="33">
        <v>101.28</v>
      </c>
      <c r="H1985">
        <f ca="1">IFERROR(VLOOKUP($B1985,OFFSET(Input!$A$1,0,MATCH(Index!H$6,Input!$1:$1,0)-1,10000,2),2,0),0)</f>
        <v>0</v>
      </c>
      <c r="I1985">
        <f ca="1">IFERROR(VLOOKUP($B1985,OFFSET(Input!$A$1,0,MATCH(Index!I$6,Input!$1:$1,0)-1,10000,2),2,0),0)</f>
        <v>0</v>
      </c>
      <c r="K1985">
        <f t="shared" ca="1" si="182"/>
        <v>78.114542764522724</v>
      </c>
      <c r="L1985" s="30">
        <f t="shared" ca="1" si="183"/>
        <v>95.755690673099281</v>
      </c>
      <c r="N1985">
        <f t="shared" ca="1" si="184"/>
        <v>-1.3127293128369326E-2</v>
      </c>
      <c r="O1985">
        <f t="shared" ca="1" si="185"/>
        <v>1.3318952479807246E-2</v>
      </c>
      <c r="AE1985">
        <f ca="1">VLOOKUP($B1985,OFFSET(Input!$A$1,0,MATCH(Index!AE$6&amp;" Index",Input!$1:$1,0)-1,10000,2),2,0)</f>
        <v>25.39</v>
      </c>
    </row>
    <row r="1986" spans="2:31" x14ac:dyDescent="0.25">
      <c r="B1986" s="2">
        <v>40402</v>
      </c>
      <c r="C1986">
        <f t="shared" ca="1" si="180"/>
        <v>0</v>
      </c>
      <c r="D1986">
        <f t="shared" ca="1" si="181"/>
        <v>0</v>
      </c>
      <c r="E1986">
        <f ca="1">IF($B1986&lt;VLOOKUP(E$6&amp;" Equity",Param,4,0),"",IFERROR(VLOOKUP($B1986,OFFSET(Input!$A$1,0,MATCH(Index!E$6&amp;" Equity",Input!$1:$1,0)-1,10000,2),2,0),E1985))</f>
        <v>86.73</v>
      </c>
      <c r="F1986" s="33">
        <v>101.03</v>
      </c>
      <c r="H1986">
        <f ca="1">IFERROR(VLOOKUP($B1986,OFFSET(Input!$A$1,0,MATCH(Index!H$6,Input!$1:$1,0)-1,10000,2),2,0),0)</f>
        <v>0</v>
      </c>
      <c r="I1986">
        <f ca="1">IFERROR(VLOOKUP($B1986,OFFSET(Input!$A$1,0,MATCH(Index!I$6,Input!$1:$1,0)-1,10000,2),2,0),0)</f>
        <v>0</v>
      </c>
      <c r="K1986">
        <f t="shared" ca="1" si="182"/>
        <v>77.845275123142088</v>
      </c>
      <c r="L1986" s="30">
        <f t="shared" ca="1" si="183"/>
        <v>95.519326902677932</v>
      </c>
      <c r="N1986">
        <f t="shared" ca="1" si="184"/>
        <v>-3.4530421050579982E-3</v>
      </c>
      <c r="O1986">
        <f t="shared" ca="1" si="185"/>
        <v>-2.4714559562251386E-3</v>
      </c>
      <c r="AE1986">
        <f ca="1">VLOOKUP($B1986,OFFSET(Input!$A$1,0,MATCH(Index!AE$6&amp;" Index",Input!$1:$1,0)-1,10000,2),2,0)</f>
        <v>25.73</v>
      </c>
    </row>
    <row r="1987" spans="2:31" x14ac:dyDescent="0.25">
      <c r="B1987" s="2">
        <v>40403</v>
      </c>
      <c r="C1987">
        <f t="shared" ca="1" si="180"/>
        <v>0</v>
      </c>
      <c r="D1987">
        <f t="shared" ca="1" si="181"/>
        <v>0</v>
      </c>
      <c r="E1987">
        <f ca="1">IF($B1987&lt;VLOOKUP(E$6&amp;" Equity",Param,4,0),"",IFERROR(VLOOKUP($B1987,OFFSET(Input!$A$1,0,MATCH(Index!E$6&amp;" Equity",Input!$1:$1,0)-1,10000,2),2,0),E1986))</f>
        <v>87.11</v>
      </c>
      <c r="F1987" s="33">
        <v>102.29</v>
      </c>
      <c r="H1987">
        <f ca="1">IFERROR(VLOOKUP($B1987,OFFSET(Input!$A$1,0,MATCH(Index!H$6,Input!$1:$1,0)-1,10000,2),2,0),0)</f>
        <v>0</v>
      </c>
      <c r="I1987">
        <f ca="1">IFERROR(VLOOKUP($B1987,OFFSET(Input!$A$1,0,MATCH(Index!I$6,Input!$1:$1,0)-1,10000,2),2,0),0)</f>
        <v>0</v>
      </c>
      <c r="K1987">
        <f t="shared" ca="1" si="182"/>
        <v>78.186347468890887</v>
      </c>
      <c r="L1987" s="30">
        <f t="shared" ca="1" si="183"/>
        <v>96.71060030560156</v>
      </c>
      <c r="N1987">
        <f t="shared" ca="1" si="184"/>
        <v>4.371843134436241E-3</v>
      </c>
      <c r="O1987">
        <f t="shared" ca="1" si="185"/>
        <v>1.2394414029275077E-2</v>
      </c>
      <c r="AE1987">
        <f ca="1">VLOOKUP($B1987,OFFSET(Input!$A$1,0,MATCH(Index!AE$6&amp;" Index",Input!$1:$1,0)-1,10000,2),2,0)</f>
        <v>26.24</v>
      </c>
    </row>
    <row r="1988" spans="2:31" x14ac:dyDescent="0.25">
      <c r="B1988" s="2">
        <v>40406</v>
      </c>
      <c r="C1988">
        <f t="shared" ca="1" si="180"/>
        <v>0</v>
      </c>
      <c r="D1988">
        <f t="shared" ca="1" si="181"/>
        <v>0</v>
      </c>
      <c r="E1988">
        <f ca="1">IF($B1988&lt;VLOOKUP(E$6&amp;" Equity",Param,4,0),"",IFERROR(VLOOKUP($B1988,OFFSET(Input!$A$1,0,MATCH(Index!E$6&amp;" Equity",Input!$1:$1,0)-1,10000,2),2,0),E1987))</f>
        <v>87.22</v>
      </c>
      <c r="F1988" s="33">
        <v>104.85</v>
      </c>
      <c r="H1988">
        <f ca="1">IFERROR(VLOOKUP($B1988,OFFSET(Input!$A$1,0,MATCH(Index!H$6,Input!$1:$1,0)-1,10000,2),2,0),0)</f>
        <v>0</v>
      </c>
      <c r="I1988">
        <f ca="1">IFERROR(VLOOKUP($B1988,OFFSET(Input!$A$1,0,MATCH(Index!I$6,Input!$1:$1,0)-1,10000,2),2,0),0)</f>
        <v>0</v>
      </c>
      <c r="K1988">
        <f t="shared" ca="1" si="182"/>
        <v>78.285078937397117</v>
      </c>
      <c r="L1988" s="30">
        <f t="shared" ca="1" si="183"/>
        <v>99.130965314716207</v>
      </c>
      <c r="N1988">
        <f t="shared" ca="1" si="184"/>
        <v>1.2619745838197678E-3</v>
      </c>
      <c r="O1988">
        <f t="shared" ca="1" si="185"/>
        <v>2.4718840879012716E-2</v>
      </c>
      <c r="AE1988">
        <f ca="1">VLOOKUP($B1988,OFFSET(Input!$A$1,0,MATCH(Index!AE$6&amp;" Index",Input!$1:$1,0)-1,10000,2),2,0)</f>
        <v>26.1</v>
      </c>
    </row>
    <row r="1989" spans="2:31" x14ac:dyDescent="0.25">
      <c r="B1989" s="2">
        <v>40407</v>
      </c>
      <c r="C1989">
        <f t="shared" ca="1" si="180"/>
        <v>0</v>
      </c>
      <c r="D1989">
        <f t="shared" ca="1" si="181"/>
        <v>0</v>
      </c>
      <c r="E1989">
        <f ca="1">IF($B1989&lt;VLOOKUP(E$6&amp;" Equity",Param,4,0),"",IFERROR(VLOOKUP($B1989,OFFSET(Input!$A$1,0,MATCH(Index!E$6&amp;" Equity",Input!$1:$1,0)-1,10000,2),2,0),E1988))</f>
        <v>87.55</v>
      </c>
      <c r="F1989" s="33">
        <v>104.25</v>
      </c>
      <c r="H1989">
        <f ca="1">IFERROR(VLOOKUP($B1989,OFFSET(Input!$A$1,0,MATCH(Index!H$6,Input!$1:$1,0)-1,10000,2),2,0),0)</f>
        <v>0</v>
      </c>
      <c r="I1989">
        <f ca="1">IFERROR(VLOOKUP($B1989,OFFSET(Input!$A$1,0,MATCH(Index!I$6,Input!$1:$1,0)-1,10000,2),2,0),0)</f>
        <v>0</v>
      </c>
      <c r="K1989">
        <f t="shared" ca="1" si="182"/>
        <v>78.581273342915807</v>
      </c>
      <c r="L1989" s="30">
        <f t="shared" ca="1" si="183"/>
        <v>98.563692265704958</v>
      </c>
      <c r="N1989">
        <f t="shared" ca="1" si="184"/>
        <v>3.7763963172404158E-3</v>
      </c>
      <c r="O1989">
        <f t="shared" ca="1" si="185"/>
        <v>-5.7388966690180548E-3</v>
      </c>
      <c r="AE1989">
        <f ca="1">VLOOKUP($B1989,OFFSET(Input!$A$1,0,MATCH(Index!AE$6&amp;" Index",Input!$1:$1,0)-1,10000,2),2,0)</f>
        <v>24.33</v>
      </c>
    </row>
    <row r="1990" spans="2:31" x14ac:dyDescent="0.25">
      <c r="B1990" s="2">
        <v>40408</v>
      </c>
      <c r="C1990">
        <f t="shared" ca="1" si="180"/>
        <v>0</v>
      </c>
      <c r="D1990">
        <f t="shared" ca="1" si="181"/>
        <v>0</v>
      </c>
      <c r="E1990">
        <f ca="1">IF($B1990&lt;VLOOKUP(E$6&amp;" Equity",Param,4,0),"",IFERROR(VLOOKUP($B1990,OFFSET(Input!$A$1,0,MATCH(Index!E$6&amp;" Equity",Input!$1:$1,0)-1,10000,2),2,0),E1989))</f>
        <v>87.7</v>
      </c>
      <c r="F1990" s="33">
        <v>104.53</v>
      </c>
      <c r="H1990">
        <f ca="1">IFERROR(VLOOKUP($B1990,OFFSET(Input!$A$1,0,MATCH(Index!H$6,Input!$1:$1,0)-1,10000,2),2,0),0)</f>
        <v>0</v>
      </c>
      <c r="I1990">
        <f ca="1">IFERROR(VLOOKUP($B1990,OFFSET(Input!$A$1,0,MATCH(Index!I$6,Input!$1:$1,0)-1,10000,2),2,0),0)</f>
        <v>0</v>
      </c>
      <c r="K1990">
        <f t="shared" ca="1" si="182"/>
        <v>78.715907163606133</v>
      </c>
      <c r="L1990" s="30">
        <f t="shared" ca="1" si="183"/>
        <v>98.828419688576886</v>
      </c>
      <c r="N1990">
        <f t="shared" ca="1" si="184"/>
        <v>1.7118406462766152E-3</v>
      </c>
      <c r="O1990">
        <f t="shared" ca="1" si="185"/>
        <v>2.6822508657050482E-3</v>
      </c>
      <c r="AE1990">
        <f ca="1">VLOOKUP($B1990,OFFSET(Input!$A$1,0,MATCH(Index!AE$6&amp;" Index",Input!$1:$1,0)-1,10000,2),2,0)</f>
        <v>24.59</v>
      </c>
    </row>
    <row r="1991" spans="2:31" x14ac:dyDescent="0.25">
      <c r="B1991" s="2">
        <v>40409</v>
      </c>
      <c r="C1991">
        <f t="shared" ref="C1991:C2054" ca="1" si="186">IF(MONTH(B1991)&lt;&gt;MONTH(B1990),1,0)</f>
        <v>0</v>
      </c>
      <c r="D1991">
        <f t="shared" ref="D1991:D2054" ca="1" si="187">IF(D1990=5,0,IF(D1990&lt;&gt;0,D1990+1,IF(C1990=1,1,0)))</f>
        <v>0</v>
      </c>
      <c r="E1991">
        <f ca="1">IF($B1991&lt;VLOOKUP(E$6&amp;" Equity",Param,4,0),"",IFERROR(VLOOKUP($B1991,OFFSET(Input!$A$1,0,MATCH(Index!E$6&amp;" Equity",Input!$1:$1,0)-1,10000,2),2,0),E1990))</f>
        <v>87.52</v>
      </c>
      <c r="F1991" s="33">
        <v>106.16</v>
      </c>
      <c r="H1991">
        <f ca="1">IFERROR(VLOOKUP($B1991,OFFSET(Input!$A$1,0,MATCH(Index!H$6,Input!$1:$1,0)-1,10000,2),2,0),0)</f>
        <v>0</v>
      </c>
      <c r="I1991">
        <f ca="1">IFERROR(VLOOKUP($B1991,OFFSET(Input!$A$1,0,MATCH(Index!I$6,Input!$1:$1,0)-1,10000,2),2,0),0)</f>
        <v>0</v>
      </c>
      <c r="K1991">
        <f t="shared" ref="K1991:K2054" ca="1" si="188">IF($B1991&lt;=L_date,IF($B1991=L_date,1,K1992/((E1992+H1992)/E1991)),K1990*((E1991+H1991)/E1990))</f>
        <v>78.554346578777739</v>
      </c>
      <c r="L1991" s="30">
        <f t="shared" ref="L1991:L2054" ca="1" si="189">IF($B1991&lt;=L_date,IF($B1991=L_date,1,L1992/((F1992+I1992)/F1991)),L1990*((F1991+I1991)/F1990))</f>
        <v>100.36951147172412</v>
      </c>
      <c r="N1991">
        <f t="shared" ca="1" si="184"/>
        <v>-2.0545607044663776E-3</v>
      </c>
      <c r="O1991">
        <f t="shared" ca="1" si="185"/>
        <v>1.5473278479336335E-2</v>
      </c>
      <c r="AE1991">
        <f ca="1">VLOOKUP($B1991,OFFSET(Input!$A$1,0,MATCH(Index!AE$6&amp;" Index",Input!$1:$1,0)-1,10000,2),2,0)</f>
        <v>26.44</v>
      </c>
    </row>
    <row r="1992" spans="2:31" x14ac:dyDescent="0.25">
      <c r="B1992" s="2">
        <v>40410</v>
      </c>
      <c r="C1992">
        <f t="shared" ca="1" si="186"/>
        <v>0</v>
      </c>
      <c r="D1992">
        <f t="shared" ca="1" si="187"/>
        <v>0</v>
      </c>
      <c r="E1992">
        <f ca="1">IF($B1992&lt;VLOOKUP(E$6&amp;" Equity",Param,4,0),"",IFERROR(VLOOKUP($B1992,OFFSET(Input!$A$1,0,MATCH(Index!E$6&amp;" Equity",Input!$1:$1,0)-1,10000,2),2,0),E1991))</f>
        <v>87.73</v>
      </c>
      <c r="F1992" s="33">
        <v>106.04</v>
      </c>
      <c r="H1992">
        <f ca="1">IFERROR(VLOOKUP($B1992,OFFSET(Input!$A$1,0,MATCH(Index!H$6,Input!$1:$1,0)-1,10000,2),2,0),0)</f>
        <v>0</v>
      </c>
      <c r="I1992">
        <f ca="1">IFERROR(VLOOKUP($B1992,OFFSET(Input!$A$1,0,MATCH(Index!I$6,Input!$1:$1,0)-1,10000,2),2,0),0)</f>
        <v>0</v>
      </c>
      <c r="K1992">
        <f t="shared" ca="1" si="188"/>
        <v>78.742833927744201</v>
      </c>
      <c r="L1992" s="30">
        <f t="shared" ca="1" si="189"/>
        <v>100.25605686192189</v>
      </c>
      <c r="N1992">
        <f t="shared" ref="N1992:N2055" ca="1" si="190">LN(K1992/K1991)</f>
        <v>2.3965774666216281E-3</v>
      </c>
      <c r="O1992">
        <f t="shared" ref="O1992:O2055" ca="1" si="191">LN(L1992/L1991)</f>
        <v>-1.1310086031271406E-3</v>
      </c>
      <c r="AE1992">
        <f ca="1">VLOOKUP($B1992,OFFSET(Input!$A$1,0,MATCH(Index!AE$6&amp;" Index",Input!$1:$1,0)-1,10000,2),2,0)</f>
        <v>25.49</v>
      </c>
    </row>
    <row r="1993" spans="2:31" x14ac:dyDescent="0.25">
      <c r="B1993" s="2">
        <v>40413</v>
      </c>
      <c r="C1993">
        <f t="shared" ca="1" si="186"/>
        <v>0</v>
      </c>
      <c r="D1993">
        <f t="shared" ca="1" si="187"/>
        <v>0</v>
      </c>
      <c r="E1993">
        <f ca="1">IF($B1993&lt;VLOOKUP(E$6&amp;" Equity",Param,4,0),"",IFERROR(VLOOKUP($B1993,OFFSET(Input!$A$1,0,MATCH(Index!E$6&amp;" Equity",Input!$1:$1,0)-1,10000,2),2,0),E1992))</f>
        <v>87.73</v>
      </c>
      <c r="F1993" s="33">
        <v>106.06</v>
      </c>
      <c r="H1993">
        <f ca="1">IFERROR(VLOOKUP($B1993,OFFSET(Input!$A$1,0,MATCH(Index!H$6,Input!$1:$1,0)-1,10000,2),2,0),0)</f>
        <v>0</v>
      </c>
      <c r="I1993">
        <f ca="1">IFERROR(VLOOKUP($B1993,OFFSET(Input!$A$1,0,MATCH(Index!I$6,Input!$1:$1,0)-1,10000,2),2,0),0)</f>
        <v>0</v>
      </c>
      <c r="K1993">
        <f t="shared" ca="1" si="188"/>
        <v>78.742833927744201</v>
      </c>
      <c r="L1993" s="30">
        <f t="shared" ca="1" si="189"/>
        <v>100.27496596355559</v>
      </c>
      <c r="N1993">
        <f t="shared" ca="1" si="190"/>
        <v>0</v>
      </c>
      <c r="O1993">
        <f t="shared" ca="1" si="191"/>
        <v>1.8859028815902166E-4</v>
      </c>
      <c r="AE1993">
        <f ca="1">VLOOKUP($B1993,OFFSET(Input!$A$1,0,MATCH(Index!AE$6&amp;" Index",Input!$1:$1,0)-1,10000,2),2,0)</f>
        <v>25.66</v>
      </c>
    </row>
    <row r="1994" spans="2:31" x14ac:dyDescent="0.25">
      <c r="B1994" s="2">
        <v>40414</v>
      </c>
      <c r="C1994">
        <f t="shared" ca="1" si="186"/>
        <v>0</v>
      </c>
      <c r="D1994">
        <f t="shared" ca="1" si="187"/>
        <v>0</v>
      </c>
      <c r="E1994">
        <f ca="1">IF($B1994&lt;VLOOKUP(E$6&amp;" Equity",Param,4,0),"",IFERROR(VLOOKUP($B1994,OFFSET(Input!$A$1,0,MATCH(Index!E$6&amp;" Equity",Input!$1:$1,0)-1,10000,2),2,0),E1993))</f>
        <v>87.27</v>
      </c>
      <c r="F1994" s="33">
        <v>107.76</v>
      </c>
      <c r="H1994">
        <f ca="1">IFERROR(VLOOKUP($B1994,OFFSET(Input!$A$1,0,MATCH(Index!H$6,Input!$1:$1,0)-1,10000,2),2,0),0)</f>
        <v>0</v>
      </c>
      <c r="I1994">
        <f ca="1">IFERROR(VLOOKUP($B1994,OFFSET(Input!$A$1,0,MATCH(Index!I$6,Input!$1:$1,0)-1,10000,2),2,0),0)</f>
        <v>0</v>
      </c>
      <c r="K1994">
        <f t="shared" ca="1" si="188"/>
        <v>78.329956877627225</v>
      </c>
      <c r="L1994" s="30">
        <f t="shared" ca="1" si="189"/>
        <v>101.88223960242081</v>
      </c>
      <c r="N1994">
        <f t="shared" ca="1" si="190"/>
        <v>-5.2571549650725054E-3</v>
      </c>
      <c r="O1994">
        <f t="shared" ca="1" si="191"/>
        <v>1.5901560393124705E-2</v>
      </c>
      <c r="AE1994">
        <f ca="1">VLOOKUP($B1994,OFFSET(Input!$A$1,0,MATCH(Index!AE$6&amp;" Index",Input!$1:$1,0)-1,10000,2),2,0)</f>
        <v>27.46</v>
      </c>
    </row>
    <row r="1995" spans="2:31" x14ac:dyDescent="0.25">
      <c r="B1995" s="2">
        <v>40415</v>
      </c>
      <c r="C1995">
        <f t="shared" ca="1" si="186"/>
        <v>0</v>
      </c>
      <c r="D1995">
        <f t="shared" ca="1" si="187"/>
        <v>0</v>
      </c>
      <c r="E1995">
        <f ca="1">IF($B1995&lt;VLOOKUP(E$6&amp;" Equity",Param,4,0),"",IFERROR(VLOOKUP($B1995,OFFSET(Input!$A$1,0,MATCH(Index!E$6&amp;" Equity",Input!$1:$1,0)-1,10000,2),2,0),E1994))</f>
        <v>87.03</v>
      </c>
      <c r="F1995" s="33">
        <v>107.41</v>
      </c>
      <c r="H1995">
        <f ca="1">IFERROR(VLOOKUP($B1995,OFFSET(Input!$A$1,0,MATCH(Index!H$6,Input!$1:$1,0)-1,10000,2),2,0),0)</f>
        <v>0</v>
      </c>
      <c r="I1995">
        <f ca="1">IFERROR(VLOOKUP($B1995,OFFSET(Input!$A$1,0,MATCH(Index!I$6,Input!$1:$1,0)-1,10000,2),2,0),0)</f>
        <v>0</v>
      </c>
      <c r="K1995">
        <f t="shared" ca="1" si="188"/>
        <v>78.114542764522724</v>
      </c>
      <c r="L1995" s="30">
        <f t="shared" ca="1" si="189"/>
        <v>101.55133032383091</v>
      </c>
      <c r="N1995">
        <f t="shared" ca="1" si="190"/>
        <v>-2.753874373797538E-3</v>
      </c>
      <c r="O1995">
        <f t="shared" ca="1" si="191"/>
        <v>-3.2532444921528898E-3</v>
      </c>
      <c r="AE1995">
        <f ca="1">VLOOKUP($B1995,OFFSET(Input!$A$1,0,MATCH(Index!AE$6&amp;" Index",Input!$1:$1,0)-1,10000,2),2,0)</f>
        <v>26.7</v>
      </c>
    </row>
    <row r="1996" spans="2:31" x14ac:dyDescent="0.25">
      <c r="B1996" s="2">
        <v>40416</v>
      </c>
      <c r="C1996">
        <f t="shared" ca="1" si="186"/>
        <v>0</v>
      </c>
      <c r="D1996">
        <f t="shared" ca="1" si="187"/>
        <v>0</v>
      </c>
      <c r="E1996">
        <f ca="1">IF($B1996&lt;VLOOKUP(E$6&amp;" Equity",Param,4,0),"",IFERROR(VLOOKUP($B1996,OFFSET(Input!$A$1,0,MATCH(Index!E$6&amp;" Equity",Input!$1:$1,0)-1,10000,2),2,0),E1995))</f>
        <v>87.03</v>
      </c>
      <c r="F1996" s="33">
        <v>108.42</v>
      </c>
      <c r="H1996">
        <f ca="1">IFERROR(VLOOKUP($B1996,OFFSET(Input!$A$1,0,MATCH(Index!H$6,Input!$1:$1,0)-1,10000,2),2,0),0)</f>
        <v>0</v>
      </c>
      <c r="I1996">
        <f ca="1">IFERROR(VLOOKUP($B1996,OFFSET(Input!$A$1,0,MATCH(Index!I$6,Input!$1:$1,0)-1,10000,2),2,0),0)</f>
        <v>0</v>
      </c>
      <c r="K1996">
        <f t="shared" ca="1" si="188"/>
        <v>78.114542764522724</v>
      </c>
      <c r="L1996" s="30">
        <f t="shared" ca="1" si="189"/>
        <v>102.5062399563332</v>
      </c>
      <c r="N1996">
        <f t="shared" ca="1" si="190"/>
        <v>0</v>
      </c>
      <c r="O1996">
        <f t="shared" ca="1" si="191"/>
        <v>9.3592862222366107E-3</v>
      </c>
      <c r="AE1996">
        <f ca="1">VLOOKUP($B1996,OFFSET(Input!$A$1,0,MATCH(Index!AE$6&amp;" Index",Input!$1:$1,0)-1,10000,2),2,0)</f>
        <v>27.37</v>
      </c>
    </row>
    <row r="1997" spans="2:31" x14ac:dyDescent="0.25">
      <c r="B1997" s="2">
        <v>40417</v>
      </c>
      <c r="C1997">
        <f t="shared" ca="1" si="186"/>
        <v>0</v>
      </c>
      <c r="D1997">
        <f t="shared" ca="1" si="187"/>
        <v>0</v>
      </c>
      <c r="E1997">
        <f ca="1">IF($B1997&lt;VLOOKUP(E$6&amp;" Equity",Param,4,0),"",IFERROR(VLOOKUP($B1997,OFFSET(Input!$A$1,0,MATCH(Index!E$6&amp;" Equity",Input!$1:$1,0)-1,10000,2),2,0),E1996))</f>
        <v>87.02</v>
      </c>
      <c r="F1997" s="33">
        <v>105.35</v>
      </c>
      <c r="H1997">
        <f ca="1">IFERROR(VLOOKUP($B1997,OFFSET(Input!$A$1,0,MATCH(Index!H$6,Input!$1:$1,0)-1,10000,2),2,0),0)</f>
        <v>0</v>
      </c>
      <c r="I1997">
        <f ca="1">IFERROR(VLOOKUP($B1997,OFFSET(Input!$A$1,0,MATCH(Index!I$6,Input!$1:$1,0)-1,10000,2),2,0),0)</f>
        <v>0</v>
      </c>
      <c r="K1997">
        <f t="shared" ca="1" si="188"/>
        <v>78.105567176476697</v>
      </c>
      <c r="L1997" s="30">
        <f t="shared" ca="1" si="189"/>
        <v>99.603692855558961</v>
      </c>
      <c r="N1997">
        <f t="shared" ca="1" si="190"/>
        <v>-1.1490950888837719E-4</v>
      </c>
      <c r="O1997">
        <f t="shared" ca="1" si="191"/>
        <v>-2.8724433581994176E-2</v>
      </c>
      <c r="AE1997">
        <f ca="1">VLOOKUP($B1997,OFFSET(Input!$A$1,0,MATCH(Index!AE$6&amp;" Index",Input!$1:$1,0)-1,10000,2),2,0)</f>
        <v>24.45</v>
      </c>
    </row>
    <row r="1998" spans="2:31" x14ac:dyDescent="0.25">
      <c r="B1998" s="2">
        <v>40420</v>
      </c>
      <c r="C1998">
        <f t="shared" ca="1" si="186"/>
        <v>0</v>
      </c>
      <c r="D1998">
        <f t="shared" ca="1" si="187"/>
        <v>0</v>
      </c>
      <c r="E1998">
        <f ca="1">IF($B1998&lt;VLOOKUP(E$6&amp;" Equity",Param,4,0),"",IFERROR(VLOOKUP($B1998,OFFSET(Input!$A$1,0,MATCH(Index!E$6&amp;" Equity",Input!$1:$1,0)-1,10000,2),2,0),E1997))</f>
        <v>87.06</v>
      </c>
      <c r="F1998" s="33">
        <v>107.33</v>
      </c>
      <c r="H1998">
        <f ca="1">IFERROR(VLOOKUP($B1998,OFFSET(Input!$A$1,0,MATCH(Index!H$6,Input!$1:$1,0)-1,10000,2),2,0),0)</f>
        <v>0</v>
      </c>
      <c r="I1998">
        <f ca="1">IFERROR(VLOOKUP($B1998,OFFSET(Input!$A$1,0,MATCH(Index!I$6,Input!$1:$1,0)-1,10000,2),2,0),0)</f>
        <v>0</v>
      </c>
      <c r="K1998">
        <f t="shared" ca="1" si="188"/>
        <v>78.141469528660792</v>
      </c>
      <c r="L1998" s="30">
        <f t="shared" ca="1" si="189"/>
        <v>101.4756939172961</v>
      </c>
      <c r="N1998">
        <f t="shared" ca="1" si="190"/>
        <v>4.5955883161751231E-4</v>
      </c>
      <c r="O1998">
        <f t="shared" ca="1" si="191"/>
        <v>1.8620060243235023E-2</v>
      </c>
      <c r="AE1998">
        <f ca="1">VLOOKUP($B1998,OFFSET(Input!$A$1,0,MATCH(Index!AE$6&amp;" Index",Input!$1:$1,0)-1,10000,2),2,0)</f>
        <v>27.21</v>
      </c>
    </row>
    <row r="1999" spans="2:31" x14ac:dyDescent="0.25">
      <c r="B1999" s="2">
        <v>40421</v>
      </c>
      <c r="C1999">
        <f t="shared" ca="1" si="186"/>
        <v>0</v>
      </c>
      <c r="D1999">
        <f t="shared" ca="1" si="187"/>
        <v>0</v>
      </c>
      <c r="E1999">
        <f ca="1">IF($B1999&lt;VLOOKUP(E$6&amp;" Equity",Param,4,0),"",IFERROR(VLOOKUP($B1999,OFFSET(Input!$A$1,0,MATCH(Index!E$6&amp;" Equity",Input!$1:$1,0)-1,10000,2),2,0),E1998))</f>
        <v>87.15</v>
      </c>
      <c r="F1999" s="33">
        <v>108.56</v>
      </c>
      <c r="H1999">
        <f ca="1">IFERROR(VLOOKUP($B1999,OFFSET(Input!$A$1,0,MATCH(Index!H$6,Input!$1:$1,0)-1,10000,2),2,0),0)</f>
        <v>0</v>
      </c>
      <c r="I1999">
        <f ca="1">IFERROR(VLOOKUP($B1999,OFFSET(Input!$A$1,0,MATCH(Index!I$6,Input!$1:$1,0)-1,10000,2),2,0),0)</f>
        <v>0</v>
      </c>
      <c r="K1999">
        <f t="shared" ca="1" si="188"/>
        <v>78.222249821074996</v>
      </c>
      <c r="L1999" s="30">
        <f t="shared" ca="1" si="189"/>
        <v>102.63860366776917</v>
      </c>
      <c r="N1999">
        <f t="shared" ca="1" si="190"/>
        <v>1.0332358418785725E-3</v>
      </c>
      <c r="O1999">
        <f t="shared" ca="1" si="191"/>
        <v>1.1394815033180815E-2</v>
      </c>
      <c r="AE1999">
        <f ca="1">VLOOKUP($B1999,OFFSET(Input!$A$1,0,MATCH(Index!AE$6&amp;" Index",Input!$1:$1,0)-1,10000,2),2,0)</f>
        <v>26.05</v>
      </c>
    </row>
    <row r="2000" spans="2:31" x14ac:dyDescent="0.25">
      <c r="B2000" s="2">
        <v>40422</v>
      </c>
      <c r="C2000">
        <f t="shared" ca="1" si="186"/>
        <v>1</v>
      </c>
      <c r="D2000">
        <f t="shared" ca="1" si="187"/>
        <v>0</v>
      </c>
      <c r="E2000">
        <f ca="1">IF($B2000&lt;VLOOKUP(E$6&amp;" Equity",Param,4,0),"",IFERROR(VLOOKUP($B2000,OFFSET(Input!$A$1,0,MATCH(Index!E$6&amp;" Equity",Input!$1:$1,0)-1,10000,2),2,0),E1999))</f>
        <v>87.46</v>
      </c>
      <c r="F2000" s="33">
        <v>106</v>
      </c>
      <c r="H2000">
        <f ca="1">IFERROR(VLOOKUP($B2000,OFFSET(Input!$A$1,0,MATCH(Index!H$6,Input!$1:$1,0)-1,10000,2),2,0),0)</f>
        <v>0.62518200000000002</v>
      </c>
      <c r="I2000">
        <f ca="1">IFERROR(VLOOKUP($B2000,OFFSET(Input!$A$1,0,MATCH(Index!I$6,Input!$1:$1,0)-1,10000,2),2,0),0)</f>
        <v>0.32224799999999998</v>
      </c>
      <c r="K2000">
        <f t="shared" ca="1" si="188"/>
        <v>79.061630659080407</v>
      </c>
      <c r="L2000" s="30">
        <f t="shared" ca="1" si="189"/>
        <v>100.52290966781746</v>
      </c>
      <c r="N2000">
        <f t="shared" ca="1" si="190"/>
        <v>1.0673551597009135E-2</v>
      </c>
      <c r="O2000">
        <f t="shared" ca="1" si="191"/>
        <v>-2.082845762806854E-2</v>
      </c>
      <c r="AE2000">
        <f ca="1">VLOOKUP($B2000,OFFSET(Input!$A$1,0,MATCH(Index!AE$6&amp;" Index",Input!$1:$1,0)-1,10000,2),2,0)</f>
        <v>23.89</v>
      </c>
    </row>
    <row r="2001" spans="2:31" x14ac:dyDescent="0.25">
      <c r="B2001" s="2">
        <v>40423</v>
      </c>
      <c r="C2001">
        <f t="shared" ca="1" si="186"/>
        <v>0</v>
      </c>
      <c r="D2001">
        <f t="shared" ca="1" si="187"/>
        <v>1</v>
      </c>
      <c r="E2001">
        <f ca="1">IF($B2001&lt;VLOOKUP(E$6&amp;" Equity",Param,4,0),"",IFERROR(VLOOKUP($B2001,OFFSET(Input!$A$1,0,MATCH(Index!E$6&amp;" Equity",Input!$1:$1,0)-1,10000,2),2,0),E2000))</f>
        <v>87.6</v>
      </c>
      <c r="F2001" s="33">
        <v>104.88</v>
      </c>
      <c r="H2001">
        <f ca="1">IFERROR(VLOOKUP($B2001,OFFSET(Input!$A$1,0,MATCH(Index!H$6,Input!$1:$1,0)-1,10000,2),2,0),0)</f>
        <v>0</v>
      </c>
      <c r="I2001">
        <f ca="1">IFERROR(VLOOKUP($B2001,OFFSET(Input!$A$1,0,MATCH(Index!I$6,Input!$1:$1,0)-1,10000,2),2,0),0)</f>
        <v>0</v>
      </c>
      <c r="K2001">
        <f t="shared" ca="1" si="188"/>
        <v>79.188187122518229</v>
      </c>
      <c r="L2001" s="30">
        <f t="shared" ca="1" si="189"/>
        <v>99.460780810949956</v>
      </c>
      <c r="N2001">
        <f t="shared" ca="1" si="190"/>
        <v>1.599451957571241E-3</v>
      </c>
      <c r="O2001">
        <f t="shared" ca="1" si="191"/>
        <v>-1.0622254656622761E-2</v>
      </c>
      <c r="AE2001">
        <f ca="1">VLOOKUP($B2001,OFFSET(Input!$A$1,0,MATCH(Index!AE$6&amp;" Index",Input!$1:$1,0)-1,10000,2),2,0)</f>
        <v>23.19</v>
      </c>
    </row>
    <row r="2002" spans="2:31" x14ac:dyDescent="0.25">
      <c r="B2002" s="2">
        <v>40424</v>
      </c>
      <c r="C2002">
        <f t="shared" ca="1" si="186"/>
        <v>0</v>
      </c>
      <c r="D2002">
        <f t="shared" ca="1" si="187"/>
        <v>2</v>
      </c>
      <c r="E2002">
        <f ca="1">IF($B2002&lt;VLOOKUP(E$6&amp;" Equity",Param,4,0),"",IFERROR(VLOOKUP($B2002,OFFSET(Input!$A$1,0,MATCH(Index!E$6&amp;" Equity",Input!$1:$1,0)-1,10000,2),2,0),E2001))</f>
        <v>87.86</v>
      </c>
      <c r="F2002" s="33">
        <v>103.68</v>
      </c>
      <c r="H2002">
        <f ca="1">IFERROR(VLOOKUP($B2002,OFFSET(Input!$A$1,0,MATCH(Index!H$6,Input!$1:$1,0)-1,10000,2),2,0),0)</f>
        <v>0</v>
      </c>
      <c r="I2002">
        <f ca="1">IFERROR(VLOOKUP($B2002,OFFSET(Input!$A$1,0,MATCH(Index!I$6,Input!$1:$1,0)-1,10000,2),2,0),0)</f>
        <v>0</v>
      </c>
      <c r="K2002">
        <f t="shared" ca="1" si="188"/>
        <v>79.423220554617032</v>
      </c>
      <c r="L2002" s="30">
        <f t="shared" ca="1" si="189"/>
        <v>98.322785607163354</v>
      </c>
      <c r="N2002">
        <f t="shared" ca="1" si="190"/>
        <v>2.9636406052878576E-3</v>
      </c>
      <c r="O2002">
        <f t="shared" ca="1" si="191"/>
        <v>-1.1507606851479689E-2</v>
      </c>
      <c r="AE2002">
        <f ca="1">VLOOKUP($B2002,OFFSET(Input!$A$1,0,MATCH(Index!AE$6&amp;" Index",Input!$1:$1,0)-1,10000,2),2,0)</f>
        <v>21.31</v>
      </c>
    </row>
    <row r="2003" spans="2:31" x14ac:dyDescent="0.25">
      <c r="B2003" s="2">
        <v>40428</v>
      </c>
      <c r="C2003">
        <f t="shared" ca="1" si="186"/>
        <v>0</v>
      </c>
      <c r="D2003">
        <f t="shared" ca="1" si="187"/>
        <v>3</v>
      </c>
      <c r="E2003">
        <f ca="1">IF($B2003&lt;VLOOKUP(E$6&amp;" Equity",Param,4,0),"",IFERROR(VLOOKUP($B2003,OFFSET(Input!$A$1,0,MATCH(Index!E$6&amp;" Equity",Input!$1:$1,0)-1,10000,2),2,0),E2002))</f>
        <v>87.73</v>
      </c>
      <c r="F2003" s="33">
        <v>105.7</v>
      </c>
      <c r="H2003">
        <f ca="1">IFERROR(VLOOKUP($B2003,OFFSET(Input!$A$1,0,MATCH(Index!H$6,Input!$1:$1,0)-1,10000,2),2,0),0)</f>
        <v>0</v>
      </c>
      <c r="I2003">
        <f ca="1">IFERROR(VLOOKUP($B2003,OFFSET(Input!$A$1,0,MATCH(Index!I$6,Input!$1:$1,0)-1,10000,2),2,0),0)</f>
        <v>0</v>
      </c>
      <c r="K2003">
        <f t="shared" ca="1" si="188"/>
        <v>79.305703838567638</v>
      </c>
      <c r="L2003" s="30">
        <f t="shared" ca="1" si="189"/>
        <v>100.23841086687081</v>
      </c>
      <c r="N2003">
        <f t="shared" ca="1" si="190"/>
        <v>-1.4807224073408868E-3</v>
      </c>
      <c r="O2003">
        <f t="shared" ca="1" si="191"/>
        <v>1.9295660272227348E-2</v>
      </c>
      <c r="AE2003">
        <f ca="1">VLOOKUP($B2003,OFFSET(Input!$A$1,0,MATCH(Index!AE$6&amp;" Index",Input!$1:$1,0)-1,10000,2),2,0)</f>
        <v>23.8</v>
      </c>
    </row>
    <row r="2004" spans="2:31" x14ac:dyDescent="0.25">
      <c r="B2004" s="2">
        <v>40429</v>
      </c>
      <c r="C2004">
        <f t="shared" ca="1" si="186"/>
        <v>0</v>
      </c>
      <c r="D2004">
        <f t="shared" ca="1" si="187"/>
        <v>4</v>
      </c>
      <c r="E2004">
        <f ca="1">IF($B2004&lt;VLOOKUP(E$6&amp;" Equity",Param,4,0),"",IFERROR(VLOOKUP($B2004,OFFSET(Input!$A$1,0,MATCH(Index!E$6&amp;" Equity",Input!$1:$1,0)-1,10000,2),2,0),E2003))</f>
        <v>87.75</v>
      </c>
      <c r="F2004" s="33">
        <v>104.86</v>
      </c>
      <c r="H2004">
        <f ca="1">IFERROR(VLOOKUP($B2004,OFFSET(Input!$A$1,0,MATCH(Index!H$6,Input!$1:$1,0)-1,10000,2),2,0),0)</f>
        <v>0</v>
      </c>
      <c r="I2004">
        <f ca="1">IFERROR(VLOOKUP($B2004,OFFSET(Input!$A$1,0,MATCH(Index!I$6,Input!$1:$1,0)-1,10000,2),2,0),0)</f>
        <v>0</v>
      </c>
      <c r="K2004">
        <f t="shared" ca="1" si="188"/>
        <v>79.323783333344451</v>
      </c>
      <c r="L2004" s="30">
        <f t="shared" ca="1" si="189"/>
        <v>99.441814224220167</v>
      </c>
      <c r="N2004">
        <f t="shared" ca="1" si="190"/>
        <v>2.2794620568256159E-4</v>
      </c>
      <c r="O2004">
        <f t="shared" ca="1" si="191"/>
        <v>-7.9787657318053113E-3</v>
      </c>
      <c r="AE2004">
        <f ca="1">VLOOKUP($B2004,OFFSET(Input!$A$1,0,MATCH(Index!AE$6&amp;" Index",Input!$1:$1,0)-1,10000,2),2,0)</f>
        <v>23.25</v>
      </c>
    </row>
    <row r="2005" spans="2:31" x14ac:dyDescent="0.25">
      <c r="B2005" s="2">
        <v>40430</v>
      </c>
      <c r="C2005">
        <f t="shared" ca="1" si="186"/>
        <v>0</v>
      </c>
      <c r="D2005">
        <f t="shared" ca="1" si="187"/>
        <v>5</v>
      </c>
      <c r="E2005">
        <f ca="1">IF($B2005&lt;VLOOKUP(E$6&amp;" Equity",Param,4,0),"",IFERROR(VLOOKUP($B2005,OFFSET(Input!$A$1,0,MATCH(Index!E$6&amp;" Equity",Input!$1:$1,0)-1,10000,2),2,0),E2004))</f>
        <v>88.1</v>
      </c>
      <c r="F2005" s="33">
        <v>102.79</v>
      </c>
      <c r="H2005">
        <f ca="1">IFERROR(VLOOKUP($B2005,OFFSET(Input!$A$1,0,MATCH(Index!H$6,Input!$1:$1,0)-1,10000,2),2,0),0)</f>
        <v>0</v>
      </c>
      <c r="I2005">
        <f ca="1">IFERROR(VLOOKUP($B2005,OFFSET(Input!$A$1,0,MATCH(Index!I$6,Input!$1:$1,0)-1,10000,2),2,0),0)</f>
        <v>0</v>
      </c>
      <c r="K2005">
        <f t="shared" ca="1" si="188"/>
        <v>79.640174491938978</v>
      </c>
      <c r="L2005" s="30">
        <f t="shared" ca="1" si="189"/>
        <v>97.478772497688269</v>
      </c>
      <c r="N2005">
        <f t="shared" ca="1" si="190"/>
        <v>3.9806705961585448E-3</v>
      </c>
      <c r="O2005">
        <f t="shared" ca="1" si="191"/>
        <v>-1.9938055119556014E-2</v>
      </c>
      <c r="AE2005">
        <f ca="1">VLOOKUP($B2005,OFFSET(Input!$A$1,0,MATCH(Index!AE$6&amp;" Index",Input!$1:$1,0)-1,10000,2),2,0)</f>
        <v>22.81</v>
      </c>
    </row>
    <row r="2006" spans="2:31" x14ac:dyDescent="0.25">
      <c r="B2006" s="2">
        <v>40431</v>
      </c>
      <c r="C2006">
        <f t="shared" ca="1" si="186"/>
        <v>0</v>
      </c>
      <c r="D2006">
        <f t="shared" ca="1" si="187"/>
        <v>0</v>
      </c>
      <c r="E2006">
        <f ca="1">IF($B2006&lt;VLOOKUP(E$6&amp;" Equity",Param,4,0),"",IFERROR(VLOOKUP($B2006,OFFSET(Input!$A$1,0,MATCH(Index!E$6&amp;" Equity",Input!$1:$1,0)-1,10000,2),2,0),E2005))</f>
        <v>88.33</v>
      </c>
      <c r="F2006" s="33">
        <v>102.32</v>
      </c>
      <c r="H2006">
        <f ca="1">IFERROR(VLOOKUP($B2006,OFFSET(Input!$A$1,0,MATCH(Index!H$6,Input!$1:$1,0)-1,10000,2),2,0),0)</f>
        <v>0</v>
      </c>
      <c r="I2006">
        <f ca="1">IFERROR(VLOOKUP($B2006,OFFSET(Input!$A$1,0,MATCH(Index!I$6,Input!$1:$1,0)-1,10000,2),2,0),0)</f>
        <v>0</v>
      </c>
      <c r="K2006">
        <f t="shared" ca="1" si="188"/>
        <v>79.848088681872539</v>
      </c>
      <c r="L2006" s="30">
        <f t="shared" ca="1" si="189"/>
        <v>97.033057709538497</v>
      </c>
      <c r="N2006">
        <f t="shared" ca="1" si="190"/>
        <v>2.6072678149071326E-3</v>
      </c>
      <c r="O2006">
        <f t="shared" ca="1" si="191"/>
        <v>-4.5829147542434745E-3</v>
      </c>
      <c r="AE2006">
        <f ca="1">VLOOKUP($B2006,OFFSET(Input!$A$1,0,MATCH(Index!AE$6&amp;" Index",Input!$1:$1,0)-1,10000,2),2,0)</f>
        <v>21.99</v>
      </c>
    </row>
    <row r="2007" spans="2:31" x14ac:dyDescent="0.25">
      <c r="B2007" s="2">
        <v>40434</v>
      </c>
      <c r="C2007">
        <f t="shared" ca="1" si="186"/>
        <v>0</v>
      </c>
      <c r="D2007">
        <f t="shared" ca="1" si="187"/>
        <v>0</v>
      </c>
      <c r="E2007">
        <f ca="1">IF($B2007&lt;VLOOKUP(E$6&amp;" Equity",Param,4,0),"",IFERROR(VLOOKUP($B2007,OFFSET(Input!$A$1,0,MATCH(Index!E$6&amp;" Equity",Input!$1:$1,0)-1,10000,2),2,0),E2006))</f>
        <v>88.784999999999997</v>
      </c>
      <c r="F2007" s="33">
        <v>102.82</v>
      </c>
      <c r="H2007">
        <f ca="1">IFERROR(VLOOKUP($B2007,OFFSET(Input!$A$1,0,MATCH(Index!H$6,Input!$1:$1,0)-1,10000,2),2,0),0)</f>
        <v>0</v>
      </c>
      <c r="I2007">
        <f ca="1">IFERROR(VLOOKUP($B2007,OFFSET(Input!$A$1,0,MATCH(Index!I$6,Input!$1:$1,0)-1,10000,2),2,0),0)</f>
        <v>0</v>
      </c>
      <c r="K2007">
        <f t="shared" ca="1" si="188"/>
        <v>80.25939718804544</v>
      </c>
      <c r="L2007" s="30">
        <f t="shared" ca="1" si="189"/>
        <v>97.507222377782924</v>
      </c>
      <c r="N2007">
        <f t="shared" ca="1" si="190"/>
        <v>5.1379160537571621E-3</v>
      </c>
      <c r="O2007">
        <f t="shared" ca="1" si="191"/>
        <v>4.874729356771401E-3</v>
      </c>
      <c r="AE2007">
        <f ca="1">VLOOKUP($B2007,OFFSET(Input!$A$1,0,MATCH(Index!AE$6&amp;" Index",Input!$1:$1,0)-1,10000,2),2,0)</f>
        <v>21.21</v>
      </c>
    </row>
    <row r="2008" spans="2:31" x14ac:dyDescent="0.25">
      <c r="B2008" s="2">
        <v>40435</v>
      </c>
      <c r="C2008">
        <f t="shared" ca="1" si="186"/>
        <v>0</v>
      </c>
      <c r="D2008">
        <f t="shared" ca="1" si="187"/>
        <v>0</v>
      </c>
      <c r="E2008">
        <f ca="1">IF($B2008&lt;VLOOKUP(E$6&amp;" Equity",Param,4,0),"",IFERROR(VLOOKUP($B2008,OFFSET(Input!$A$1,0,MATCH(Index!E$6&amp;" Equity",Input!$1:$1,0)-1,10000,2),2,0),E2007))</f>
        <v>88.77</v>
      </c>
      <c r="F2008" s="33">
        <v>103.81</v>
      </c>
      <c r="H2008">
        <f ca="1">IFERROR(VLOOKUP($B2008,OFFSET(Input!$A$1,0,MATCH(Index!H$6,Input!$1:$1,0)-1,10000,2),2,0),0)</f>
        <v>0</v>
      </c>
      <c r="I2008">
        <f ca="1">IFERROR(VLOOKUP($B2008,OFFSET(Input!$A$1,0,MATCH(Index!I$6,Input!$1:$1,0)-1,10000,2),2,0),0)</f>
        <v>0</v>
      </c>
      <c r="K2008">
        <f t="shared" ca="1" si="188"/>
        <v>80.24583756696282</v>
      </c>
      <c r="L2008" s="30">
        <f t="shared" ca="1" si="189"/>
        <v>98.446068420906897</v>
      </c>
      <c r="N2008">
        <f t="shared" ca="1" si="190"/>
        <v>-1.6896173057006202E-4</v>
      </c>
      <c r="O2008">
        <f t="shared" ca="1" si="191"/>
        <v>9.5824185777956088E-3</v>
      </c>
      <c r="AE2008">
        <f ca="1">VLOOKUP($B2008,OFFSET(Input!$A$1,0,MATCH(Index!AE$6&amp;" Index",Input!$1:$1,0)-1,10000,2),2,0)</f>
        <v>21.56</v>
      </c>
    </row>
    <row r="2009" spans="2:31" x14ac:dyDescent="0.25">
      <c r="B2009" s="2">
        <v>40436</v>
      </c>
      <c r="C2009">
        <f t="shared" ca="1" si="186"/>
        <v>0</v>
      </c>
      <c r="D2009">
        <f t="shared" ca="1" si="187"/>
        <v>0</v>
      </c>
      <c r="E2009">
        <f ca="1">IF($B2009&lt;VLOOKUP(E$6&amp;" Equity",Param,4,0),"",IFERROR(VLOOKUP($B2009,OFFSET(Input!$A$1,0,MATCH(Index!E$6&amp;" Equity",Input!$1:$1,0)-1,10000,2),2,0),E2008))</f>
        <v>88.69</v>
      </c>
      <c r="F2009" s="33">
        <v>102.27</v>
      </c>
      <c r="H2009">
        <f ca="1">IFERROR(VLOOKUP($B2009,OFFSET(Input!$A$1,0,MATCH(Index!H$6,Input!$1:$1,0)-1,10000,2),2,0),0)</f>
        <v>0</v>
      </c>
      <c r="I2009">
        <f ca="1">IFERROR(VLOOKUP($B2009,OFFSET(Input!$A$1,0,MATCH(Index!I$6,Input!$1:$1,0)-1,10000,2),2,0),0)</f>
        <v>0</v>
      </c>
      <c r="K2009">
        <f t="shared" ca="1" si="188"/>
        <v>80.173519587855495</v>
      </c>
      <c r="L2009" s="30">
        <f t="shared" ca="1" si="189"/>
        <v>96.985641242714081</v>
      </c>
      <c r="N2009">
        <f t="shared" ca="1" si="190"/>
        <v>-9.0161169186705483E-4</v>
      </c>
      <c r="O2009">
        <f t="shared" ca="1" si="191"/>
        <v>-1.4945930387232626E-2</v>
      </c>
      <c r="AE2009">
        <f ca="1">VLOOKUP($B2009,OFFSET(Input!$A$1,0,MATCH(Index!AE$6&amp;" Index",Input!$1:$1,0)-1,10000,2),2,0)</f>
        <v>22.1</v>
      </c>
    </row>
    <row r="2010" spans="2:31" x14ac:dyDescent="0.25">
      <c r="B2010" s="2">
        <v>40437</v>
      </c>
      <c r="C2010">
        <f t="shared" ca="1" si="186"/>
        <v>0</v>
      </c>
      <c r="D2010">
        <f t="shared" ca="1" si="187"/>
        <v>0</v>
      </c>
      <c r="E2010">
        <f ca="1">IF($B2010&lt;VLOOKUP(E$6&amp;" Equity",Param,4,0),"",IFERROR(VLOOKUP($B2010,OFFSET(Input!$A$1,0,MATCH(Index!E$6&amp;" Equity",Input!$1:$1,0)-1,10000,2),2,0),E2009))</f>
        <v>88.84</v>
      </c>
      <c r="F2010" s="33">
        <v>101.26</v>
      </c>
      <c r="H2010">
        <f ca="1">IFERROR(VLOOKUP($B2010,OFFSET(Input!$A$1,0,MATCH(Index!H$6,Input!$1:$1,0)-1,10000,2),2,0),0)</f>
        <v>0</v>
      </c>
      <c r="I2010">
        <f ca="1">IFERROR(VLOOKUP($B2010,OFFSET(Input!$A$1,0,MATCH(Index!I$6,Input!$1:$1,0)-1,10000,2),2,0),0)</f>
        <v>0</v>
      </c>
      <c r="K2010">
        <f t="shared" ca="1" si="188"/>
        <v>80.309115798681731</v>
      </c>
      <c r="L2010" s="30">
        <f t="shared" ca="1" si="189"/>
        <v>96.027828612860361</v>
      </c>
      <c r="N2010">
        <f t="shared" ca="1" si="190"/>
        <v>1.6898556378658473E-3</v>
      </c>
      <c r="O2010">
        <f t="shared" ca="1" si="191"/>
        <v>-9.9249082761582157E-3</v>
      </c>
      <c r="AE2010">
        <f ca="1">VLOOKUP($B2010,OFFSET(Input!$A$1,0,MATCH(Index!AE$6&amp;" Index",Input!$1:$1,0)-1,10000,2),2,0)</f>
        <v>21.72</v>
      </c>
    </row>
    <row r="2011" spans="2:31" x14ac:dyDescent="0.25">
      <c r="B2011" s="2">
        <v>40438</v>
      </c>
      <c r="C2011">
        <f t="shared" ca="1" si="186"/>
        <v>0</v>
      </c>
      <c r="D2011">
        <f t="shared" ca="1" si="187"/>
        <v>0</v>
      </c>
      <c r="E2011">
        <f ca="1">IF($B2011&lt;VLOOKUP(E$6&amp;" Equity",Param,4,0),"",IFERROR(VLOOKUP($B2011,OFFSET(Input!$A$1,0,MATCH(Index!E$6&amp;" Equity",Input!$1:$1,0)-1,10000,2),2,0),E2010))</f>
        <v>89</v>
      </c>
      <c r="F2011" s="33">
        <v>101.67</v>
      </c>
      <c r="H2011">
        <f ca="1">IFERROR(VLOOKUP($B2011,OFFSET(Input!$A$1,0,MATCH(Index!H$6,Input!$1:$1,0)-1,10000,2),2,0),0)</f>
        <v>0</v>
      </c>
      <c r="I2011">
        <f ca="1">IFERROR(VLOOKUP($B2011,OFFSET(Input!$A$1,0,MATCH(Index!I$6,Input!$1:$1,0)-1,10000,2),2,0),0)</f>
        <v>0</v>
      </c>
      <c r="K2011">
        <f t="shared" ca="1" si="188"/>
        <v>80.453751756896366</v>
      </c>
      <c r="L2011" s="30">
        <f t="shared" ca="1" si="189"/>
        <v>96.416643640820794</v>
      </c>
      <c r="N2011">
        <f t="shared" ca="1" si="190"/>
        <v>1.7993707059130463E-3</v>
      </c>
      <c r="O2011">
        <f t="shared" ca="1" si="191"/>
        <v>4.0408077453065998E-3</v>
      </c>
      <c r="AE2011">
        <f ca="1">VLOOKUP($B2011,OFFSET(Input!$A$1,0,MATCH(Index!AE$6&amp;" Index",Input!$1:$1,0)-1,10000,2),2,0)</f>
        <v>22.01</v>
      </c>
    </row>
    <row r="2012" spans="2:31" x14ac:dyDescent="0.25">
      <c r="B2012" s="2">
        <v>40441</v>
      </c>
      <c r="C2012">
        <f t="shared" ca="1" si="186"/>
        <v>0</v>
      </c>
      <c r="D2012">
        <f t="shared" ca="1" si="187"/>
        <v>0</v>
      </c>
      <c r="E2012">
        <f ca="1">IF($B2012&lt;VLOOKUP(E$6&amp;" Equity",Param,4,0),"",IFERROR(VLOOKUP($B2012,OFFSET(Input!$A$1,0,MATCH(Index!E$6&amp;" Equity",Input!$1:$1,0)-1,10000,2),2,0),E2011))</f>
        <v>89.14</v>
      </c>
      <c r="F2012" s="33">
        <v>102.26</v>
      </c>
      <c r="H2012">
        <f ca="1">IFERROR(VLOOKUP($B2012,OFFSET(Input!$A$1,0,MATCH(Index!H$6,Input!$1:$1,0)-1,10000,2),2,0),0)</f>
        <v>0</v>
      </c>
      <c r="I2012">
        <f ca="1">IFERROR(VLOOKUP($B2012,OFFSET(Input!$A$1,0,MATCH(Index!I$6,Input!$1:$1,0)-1,10000,2),2,0),0)</f>
        <v>0</v>
      </c>
      <c r="K2012">
        <f t="shared" ca="1" si="188"/>
        <v>80.580308220334189</v>
      </c>
      <c r="L2012" s="30">
        <f t="shared" ca="1" si="189"/>
        <v>96.976157949349215</v>
      </c>
      <c r="N2012">
        <f t="shared" ca="1" si="190"/>
        <v>1.5717977862699673E-3</v>
      </c>
      <c r="O2012">
        <f t="shared" ca="1" si="191"/>
        <v>5.7863153647835777E-3</v>
      </c>
      <c r="AE2012">
        <f ca="1">VLOOKUP($B2012,OFFSET(Input!$A$1,0,MATCH(Index!AE$6&amp;" Index",Input!$1:$1,0)-1,10000,2),2,0)</f>
        <v>21.5</v>
      </c>
    </row>
    <row r="2013" spans="2:31" x14ac:dyDescent="0.25">
      <c r="B2013" s="2">
        <v>40442</v>
      </c>
      <c r="C2013">
        <f t="shared" ca="1" si="186"/>
        <v>0</v>
      </c>
      <c r="D2013">
        <f t="shared" ca="1" si="187"/>
        <v>0</v>
      </c>
      <c r="E2013">
        <f ca="1">IF($B2013&lt;VLOOKUP(E$6&amp;" Equity",Param,4,0),"",IFERROR(VLOOKUP($B2013,OFFSET(Input!$A$1,0,MATCH(Index!E$6&amp;" Equity",Input!$1:$1,0)-1,10000,2),2,0),E2012))</f>
        <v>88.99</v>
      </c>
      <c r="F2013" s="33">
        <v>103.68</v>
      </c>
      <c r="H2013">
        <f ca="1">IFERROR(VLOOKUP($B2013,OFFSET(Input!$A$1,0,MATCH(Index!H$6,Input!$1:$1,0)-1,10000,2),2,0),0)</f>
        <v>0</v>
      </c>
      <c r="I2013">
        <f ca="1">IFERROR(VLOOKUP($B2013,OFFSET(Input!$A$1,0,MATCH(Index!I$6,Input!$1:$1,0)-1,10000,2),2,0),0)</f>
        <v>0</v>
      </c>
      <c r="K2013">
        <f t="shared" ca="1" si="188"/>
        <v>80.444712009507953</v>
      </c>
      <c r="L2013" s="30">
        <f t="shared" ca="1" si="189"/>
        <v>98.322785607163382</v>
      </c>
      <c r="N2013">
        <f t="shared" ca="1" si="190"/>
        <v>-1.6841636496389872E-3</v>
      </c>
      <c r="O2013">
        <f t="shared" ca="1" si="191"/>
        <v>1.3790642952111484E-2</v>
      </c>
      <c r="AE2013">
        <f ca="1">VLOOKUP($B2013,OFFSET(Input!$A$1,0,MATCH(Index!AE$6&amp;" Index",Input!$1:$1,0)-1,10000,2),2,0)</f>
        <v>22.35</v>
      </c>
    </row>
    <row r="2014" spans="2:31" x14ac:dyDescent="0.25">
      <c r="B2014" s="2">
        <v>40443</v>
      </c>
      <c r="C2014">
        <f t="shared" ca="1" si="186"/>
        <v>0</v>
      </c>
      <c r="D2014">
        <f t="shared" ca="1" si="187"/>
        <v>0</v>
      </c>
      <c r="E2014">
        <f ca="1">IF($B2014&lt;VLOOKUP(E$6&amp;" Equity",Param,4,0),"",IFERROR(VLOOKUP($B2014,OFFSET(Input!$A$1,0,MATCH(Index!E$6&amp;" Equity",Input!$1:$1,0)-1,10000,2),2,0),E2013))</f>
        <v>88.63</v>
      </c>
      <c r="F2014" s="33">
        <v>104.61</v>
      </c>
      <c r="H2014">
        <f ca="1">IFERROR(VLOOKUP($B2014,OFFSET(Input!$A$1,0,MATCH(Index!H$6,Input!$1:$1,0)-1,10000,2),2,0),0)</f>
        <v>0</v>
      </c>
      <c r="I2014">
        <f ca="1">IFERROR(VLOOKUP($B2014,OFFSET(Input!$A$1,0,MATCH(Index!I$6,Input!$1:$1,0)-1,10000,2),2,0),0)</f>
        <v>0</v>
      </c>
      <c r="K2014">
        <f t="shared" ca="1" si="188"/>
        <v>80.119281103524997</v>
      </c>
      <c r="L2014" s="30">
        <f t="shared" ca="1" si="189"/>
        <v>99.204731890098017</v>
      </c>
      <c r="N2014">
        <f t="shared" ca="1" si="190"/>
        <v>-4.0536031184642907E-3</v>
      </c>
      <c r="O2014">
        <f t="shared" ca="1" si="191"/>
        <v>8.9299167517049513E-3</v>
      </c>
      <c r="AE2014">
        <f ca="1">VLOOKUP($B2014,OFFSET(Input!$A$1,0,MATCH(Index!AE$6&amp;" Index",Input!$1:$1,0)-1,10000,2),2,0)</f>
        <v>22.51</v>
      </c>
    </row>
    <row r="2015" spans="2:31" x14ac:dyDescent="0.25">
      <c r="B2015" s="2">
        <v>40444</v>
      </c>
      <c r="C2015">
        <f t="shared" ca="1" si="186"/>
        <v>0</v>
      </c>
      <c r="D2015">
        <f t="shared" ca="1" si="187"/>
        <v>0</v>
      </c>
      <c r="E2015">
        <f ca="1">IF($B2015&lt;VLOOKUP(E$6&amp;" Equity",Param,4,0),"",IFERROR(VLOOKUP($B2015,OFFSET(Input!$A$1,0,MATCH(Index!E$6&amp;" Equity",Input!$1:$1,0)-1,10000,2),2,0),E2014))</f>
        <v>88.4</v>
      </c>
      <c r="F2015" s="33">
        <v>104.94</v>
      </c>
      <c r="H2015">
        <f ca="1">IFERROR(VLOOKUP($B2015,OFFSET(Input!$A$1,0,MATCH(Index!H$6,Input!$1:$1,0)-1,10000,2),2,0),0)</f>
        <v>0</v>
      </c>
      <c r="I2015">
        <f ca="1">IFERROR(VLOOKUP($B2015,OFFSET(Input!$A$1,0,MATCH(Index!I$6,Input!$1:$1,0)-1,10000,2),2,0),0)</f>
        <v>0</v>
      </c>
      <c r="K2015">
        <f t="shared" ca="1" si="188"/>
        <v>79.911366913591451</v>
      </c>
      <c r="L2015" s="30">
        <f t="shared" ca="1" si="189"/>
        <v>99.517680571139337</v>
      </c>
      <c r="N2015">
        <f t="shared" ca="1" si="190"/>
        <v>-2.5984311067087412E-3</v>
      </c>
      <c r="O2015">
        <f t="shared" ca="1" si="191"/>
        <v>3.1496089028962013E-3</v>
      </c>
      <c r="AE2015">
        <f ca="1">VLOOKUP($B2015,OFFSET(Input!$A$1,0,MATCH(Index!AE$6&amp;" Index",Input!$1:$1,0)-1,10000,2),2,0)</f>
        <v>23.87</v>
      </c>
    </row>
    <row r="2016" spans="2:31" x14ac:dyDescent="0.25">
      <c r="B2016" s="2">
        <v>40445</v>
      </c>
      <c r="C2016">
        <f t="shared" ca="1" si="186"/>
        <v>0</v>
      </c>
      <c r="D2016">
        <f t="shared" ca="1" si="187"/>
        <v>0</v>
      </c>
      <c r="E2016">
        <f ca="1">IF($B2016&lt;VLOOKUP(E$6&amp;" Equity",Param,4,0),"",IFERROR(VLOOKUP($B2016,OFFSET(Input!$A$1,0,MATCH(Index!E$6&amp;" Equity",Input!$1:$1,0)-1,10000,2),2,0),E2015))</f>
        <v>88.75</v>
      </c>
      <c r="F2016" s="33">
        <v>103.5</v>
      </c>
      <c r="H2016">
        <f ca="1">IFERROR(VLOOKUP($B2016,OFFSET(Input!$A$1,0,MATCH(Index!H$6,Input!$1:$1,0)-1,10000,2),2,0),0)</f>
        <v>0</v>
      </c>
      <c r="I2016">
        <f ca="1">IFERROR(VLOOKUP($B2016,OFFSET(Input!$A$1,0,MATCH(Index!I$6,Input!$1:$1,0)-1,10000,2),2,0),0)</f>
        <v>0</v>
      </c>
      <c r="K2016">
        <f t="shared" ca="1" si="188"/>
        <v>80.227758072185992</v>
      </c>
      <c r="L2016" s="30">
        <f t="shared" ca="1" si="189"/>
        <v>98.152086326595395</v>
      </c>
      <c r="N2016">
        <f t="shared" ca="1" si="190"/>
        <v>3.9514587119274117E-3</v>
      </c>
      <c r="O2016">
        <f t="shared" ca="1" si="191"/>
        <v>-1.3817145553141955E-2</v>
      </c>
      <c r="AE2016">
        <f ca="1">VLOOKUP($B2016,OFFSET(Input!$A$1,0,MATCH(Index!AE$6&amp;" Index",Input!$1:$1,0)-1,10000,2),2,0)</f>
        <v>21.71</v>
      </c>
    </row>
    <row r="2017" spans="2:31" x14ac:dyDescent="0.25">
      <c r="B2017" s="2">
        <v>40448</v>
      </c>
      <c r="C2017">
        <f t="shared" ca="1" si="186"/>
        <v>0</v>
      </c>
      <c r="D2017">
        <f t="shared" ca="1" si="187"/>
        <v>0</v>
      </c>
      <c r="E2017">
        <f ca="1">IF($B2017&lt;VLOOKUP(E$6&amp;" Equity",Param,4,0),"",IFERROR(VLOOKUP($B2017,OFFSET(Input!$A$1,0,MATCH(Index!E$6&amp;" Equity",Input!$1:$1,0)-1,10000,2),2,0),E2016))</f>
        <v>88.9</v>
      </c>
      <c r="F2017" s="33">
        <v>105.3</v>
      </c>
      <c r="H2017">
        <f ca="1">IFERROR(VLOOKUP($B2017,OFFSET(Input!$A$1,0,MATCH(Index!H$6,Input!$1:$1,0)-1,10000,2),2,0),0)</f>
        <v>0</v>
      </c>
      <c r="I2017">
        <f ca="1">IFERROR(VLOOKUP($B2017,OFFSET(Input!$A$1,0,MATCH(Index!I$6,Input!$1:$1,0)-1,10000,2),2,0),0)</f>
        <v>0</v>
      </c>
      <c r="K2017">
        <f t="shared" ca="1" si="188"/>
        <v>80.363354283012228</v>
      </c>
      <c r="L2017" s="30">
        <f t="shared" ca="1" si="189"/>
        <v>99.859079132275298</v>
      </c>
      <c r="N2017">
        <f t="shared" ca="1" si="190"/>
        <v>1.6887141643337591E-3</v>
      </c>
      <c r="O2017">
        <f t="shared" ca="1" si="191"/>
        <v>1.7241806434505954E-2</v>
      </c>
      <c r="AE2017">
        <f ca="1">VLOOKUP($B2017,OFFSET(Input!$A$1,0,MATCH(Index!AE$6&amp;" Index",Input!$1:$1,0)-1,10000,2),2,0)</f>
        <v>22.54</v>
      </c>
    </row>
    <row r="2018" spans="2:31" x14ac:dyDescent="0.25">
      <c r="B2018" s="2">
        <v>40449</v>
      </c>
      <c r="C2018">
        <f t="shared" ca="1" si="186"/>
        <v>0</v>
      </c>
      <c r="D2018">
        <f t="shared" ca="1" si="187"/>
        <v>0</v>
      </c>
      <c r="E2018">
        <f ca="1">IF($B2018&lt;VLOOKUP(E$6&amp;" Equity",Param,4,0),"",IFERROR(VLOOKUP($B2018,OFFSET(Input!$A$1,0,MATCH(Index!E$6&amp;" Equity",Input!$1:$1,0)-1,10000,2),2,0),E2017))</f>
        <v>89.03</v>
      </c>
      <c r="F2018" s="33">
        <v>106.02</v>
      </c>
      <c r="H2018">
        <f ca="1">IFERROR(VLOOKUP($B2018,OFFSET(Input!$A$1,0,MATCH(Index!H$6,Input!$1:$1,0)-1,10000,2),2,0),0)</f>
        <v>0</v>
      </c>
      <c r="I2018">
        <f ca="1">IFERROR(VLOOKUP($B2018,OFFSET(Input!$A$1,0,MATCH(Index!I$6,Input!$1:$1,0)-1,10000,2),2,0),0)</f>
        <v>0</v>
      </c>
      <c r="K2018">
        <f t="shared" ca="1" si="188"/>
        <v>80.480870999061622</v>
      </c>
      <c r="L2018" s="30">
        <f t="shared" ca="1" si="189"/>
        <v>100.54187625454726</v>
      </c>
      <c r="N2018">
        <f t="shared" ca="1" si="190"/>
        <v>1.4612490657209415E-3</v>
      </c>
      <c r="O2018">
        <f t="shared" ca="1" si="191"/>
        <v>6.8143364197301879E-3</v>
      </c>
      <c r="AE2018">
        <f ca="1">VLOOKUP($B2018,OFFSET(Input!$A$1,0,MATCH(Index!AE$6&amp;" Index",Input!$1:$1,0)-1,10000,2),2,0)</f>
        <v>22.6</v>
      </c>
    </row>
    <row r="2019" spans="2:31" x14ac:dyDescent="0.25">
      <c r="B2019" s="2">
        <v>40450</v>
      </c>
      <c r="C2019">
        <f t="shared" ca="1" si="186"/>
        <v>0</v>
      </c>
      <c r="D2019">
        <f t="shared" ca="1" si="187"/>
        <v>0</v>
      </c>
      <c r="E2019">
        <f ca="1">IF($B2019&lt;VLOOKUP(E$6&amp;" Equity",Param,4,0),"",IFERROR(VLOOKUP($B2019,OFFSET(Input!$A$1,0,MATCH(Index!E$6&amp;" Equity",Input!$1:$1,0)-1,10000,2),2,0),E2018))</f>
        <v>89.24</v>
      </c>
      <c r="F2019" s="33">
        <v>105.58</v>
      </c>
      <c r="H2019">
        <f ca="1">IFERROR(VLOOKUP($B2019,OFFSET(Input!$A$1,0,MATCH(Index!H$6,Input!$1:$1,0)-1,10000,2),2,0),0)</f>
        <v>0</v>
      </c>
      <c r="I2019">
        <f ca="1">IFERROR(VLOOKUP($B2019,OFFSET(Input!$A$1,0,MATCH(Index!I$6,Input!$1:$1,0)-1,10000,2),2,0),0)</f>
        <v>0</v>
      </c>
      <c r="K2019">
        <f t="shared" ca="1" si="188"/>
        <v>80.670705694218341</v>
      </c>
      <c r="L2019" s="30">
        <f t="shared" ca="1" si="189"/>
        <v>100.12461134649217</v>
      </c>
      <c r="N2019">
        <f t="shared" ca="1" si="190"/>
        <v>2.3559779787519137E-3</v>
      </c>
      <c r="O2019">
        <f t="shared" ca="1" si="191"/>
        <v>-4.1587961641897844E-3</v>
      </c>
      <c r="AE2019">
        <f ca="1">VLOOKUP($B2019,OFFSET(Input!$A$1,0,MATCH(Index!AE$6&amp;" Index",Input!$1:$1,0)-1,10000,2),2,0)</f>
        <v>23.25</v>
      </c>
    </row>
    <row r="2020" spans="2:31" x14ac:dyDescent="0.25">
      <c r="B2020" s="2">
        <v>40451</v>
      </c>
      <c r="C2020">
        <f t="shared" ca="1" si="186"/>
        <v>0</v>
      </c>
      <c r="D2020">
        <f t="shared" ca="1" si="187"/>
        <v>0</v>
      </c>
      <c r="E2020">
        <f ca="1">IF($B2020&lt;VLOOKUP(E$6&amp;" Equity",Param,4,0),"",IFERROR(VLOOKUP($B2020,OFFSET(Input!$A$1,0,MATCH(Index!E$6&amp;" Equity",Input!$1:$1,0)-1,10000,2),2,0),E2019))</f>
        <v>89.69</v>
      </c>
      <c r="F2020" s="33">
        <v>105.51</v>
      </c>
      <c r="H2020">
        <f ca="1">IFERROR(VLOOKUP($B2020,OFFSET(Input!$A$1,0,MATCH(Index!H$6,Input!$1:$1,0)-1,10000,2),2,0),0)</f>
        <v>0</v>
      </c>
      <c r="I2020">
        <f ca="1">IFERROR(VLOOKUP($B2020,OFFSET(Input!$A$1,0,MATCH(Index!I$6,Input!$1:$1,0)-1,10000,2),2,0),0)</f>
        <v>0</v>
      </c>
      <c r="K2020">
        <f t="shared" ca="1" si="188"/>
        <v>81.077494326697035</v>
      </c>
      <c r="L2020" s="30">
        <f t="shared" ca="1" si="189"/>
        <v>100.05822829293795</v>
      </c>
      <c r="N2020">
        <f t="shared" ca="1" si="190"/>
        <v>5.029910565580057E-3</v>
      </c>
      <c r="O2020">
        <f t="shared" ca="1" si="191"/>
        <v>-6.6322424146944233E-4</v>
      </c>
      <c r="AE2020">
        <f ca="1">VLOOKUP($B2020,OFFSET(Input!$A$1,0,MATCH(Index!AE$6&amp;" Index",Input!$1:$1,0)-1,10000,2),2,0)</f>
        <v>23.7</v>
      </c>
    </row>
    <row r="2021" spans="2:31" x14ac:dyDescent="0.25">
      <c r="B2021" s="2">
        <v>40452</v>
      </c>
      <c r="C2021">
        <f t="shared" ca="1" si="186"/>
        <v>1</v>
      </c>
      <c r="D2021">
        <f t="shared" ca="1" si="187"/>
        <v>0</v>
      </c>
      <c r="E2021">
        <f ca="1">IF($B2021&lt;VLOOKUP(E$6&amp;" Equity",Param,4,0),"",IFERROR(VLOOKUP($B2021,OFFSET(Input!$A$1,0,MATCH(Index!E$6&amp;" Equity",Input!$1:$1,0)-1,10000,2),2,0),E2020))</f>
        <v>89.22</v>
      </c>
      <c r="F2021" s="33">
        <v>104.61</v>
      </c>
      <c r="H2021">
        <f ca="1">IFERROR(VLOOKUP($B2021,OFFSET(Input!$A$1,0,MATCH(Index!H$6,Input!$1:$1,0)-1,10000,2),2,0),0)</f>
        <v>0.586951</v>
      </c>
      <c r="I2021">
        <f ca="1">IFERROR(VLOOKUP($B2021,OFFSET(Input!$A$1,0,MATCH(Index!I$6,Input!$1:$1,0)-1,10000,2),2,0),0)</f>
        <v>0.39222600000000002</v>
      </c>
      <c r="K2021">
        <f t="shared" ca="1" si="188"/>
        <v>81.183215076379298</v>
      </c>
      <c r="L2021" s="30">
        <f t="shared" ca="1" si="189"/>
        <v>99.576691312431663</v>
      </c>
      <c r="N2021">
        <f t="shared" ca="1" si="190"/>
        <v>1.3030975278147167E-3</v>
      </c>
      <c r="O2021">
        <f t="shared" ca="1" si="191"/>
        <v>-4.8241852211942373E-3</v>
      </c>
      <c r="AE2021">
        <f ca="1">VLOOKUP($B2021,OFFSET(Input!$A$1,0,MATCH(Index!AE$6&amp;" Index",Input!$1:$1,0)-1,10000,2),2,0)</f>
        <v>22.5</v>
      </c>
    </row>
    <row r="2022" spans="2:31" x14ac:dyDescent="0.25">
      <c r="B2022" s="2">
        <v>40455</v>
      </c>
      <c r="C2022">
        <f t="shared" ca="1" si="186"/>
        <v>0</v>
      </c>
      <c r="D2022">
        <f t="shared" ca="1" si="187"/>
        <v>1</v>
      </c>
      <c r="E2022">
        <f ca="1">IF($B2022&lt;VLOOKUP(E$6&amp;" Equity",Param,4,0),"",IFERROR(VLOOKUP($B2022,OFFSET(Input!$A$1,0,MATCH(Index!E$6&amp;" Equity",Input!$1:$1,0)-1,10000,2),2,0),E2021))</f>
        <v>88.91</v>
      </c>
      <c r="F2022" s="33">
        <v>104.93</v>
      </c>
      <c r="H2022">
        <f ca="1">IFERROR(VLOOKUP($B2022,OFFSET(Input!$A$1,0,MATCH(Index!H$6,Input!$1:$1,0)-1,10000,2),2,0),0)</f>
        <v>0</v>
      </c>
      <c r="I2022">
        <f ca="1">IFERROR(VLOOKUP($B2022,OFFSET(Input!$A$1,0,MATCH(Index!I$6,Input!$1:$1,0)-1,10000,2),2,0),0)</f>
        <v>0</v>
      </c>
      <c r="K2022">
        <f t="shared" ca="1" si="188"/>
        <v>80.901139345896468</v>
      </c>
      <c r="L2022" s="30">
        <f t="shared" ca="1" si="189"/>
        <v>99.881294516905214</v>
      </c>
      <c r="N2022">
        <f t="shared" ca="1" si="190"/>
        <v>-3.4806075670711159E-3</v>
      </c>
      <c r="O2022">
        <f t="shared" ca="1" si="191"/>
        <v>3.0543118141502209E-3</v>
      </c>
      <c r="AE2022">
        <f ca="1">VLOOKUP($B2022,OFFSET(Input!$A$1,0,MATCH(Index!AE$6&amp;" Index",Input!$1:$1,0)-1,10000,2),2,0)</f>
        <v>23.53</v>
      </c>
    </row>
    <row r="2023" spans="2:31" x14ac:dyDescent="0.25">
      <c r="B2023" s="2">
        <v>40456</v>
      </c>
      <c r="C2023">
        <f t="shared" ca="1" si="186"/>
        <v>0</v>
      </c>
      <c r="D2023">
        <f t="shared" ca="1" si="187"/>
        <v>2</v>
      </c>
      <c r="E2023">
        <f ca="1">IF($B2023&lt;VLOOKUP(E$6&amp;" Equity",Param,4,0),"",IFERROR(VLOOKUP($B2023,OFFSET(Input!$A$1,0,MATCH(Index!E$6&amp;" Equity",Input!$1:$1,0)-1,10000,2),2,0),E2022))</f>
        <v>89.23</v>
      </c>
      <c r="F2023" s="33">
        <v>104.25</v>
      </c>
      <c r="H2023">
        <f ca="1">IFERROR(VLOOKUP($B2023,OFFSET(Input!$A$1,0,MATCH(Index!H$6,Input!$1:$1,0)-1,10000,2),2,0),0)</f>
        <v>0</v>
      </c>
      <c r="I2023">
        <f ca="1">IFERROR(VLOOKUP($B2023,OFFSET(Input!$A$1,0,MATCH(Index!I$6,Input!$1:$1,0)-1,10000,2),2,0),0)</f>
        <v>0</v>
      </c>
      <c r="K2023">
        <f t="shared" ca="1" si="188"/>
        <v>81.192314293491648</v>
      </c>
      <c r="L2023" s="30">
        <f t="shared" ca="1" si="189"/>
        <v>99.234012707398904</v>
      </c>
      <c r="N2023">
        <f t="shared" ca="1" si="190"/>
        <v>3.5926837790125742E-3</v>
      </c>
      <c r="O2023">
        <f t="shared" ca="1" si="191"/>
        <v>-6.5016004909090206E-3</v>
      </c>
      <c r="AE2023">
        <f ca="1">VLOOKUP($B2023,OFFSET(Input!$A$1,0,MATCH(Index!AE$6&amp;" Index",Input!$1:$1,0)-1,10000,2),2,0)</f>
        <v>21.76</v>
      </c>
    </row>
    <row r="2024" spans="2:31" x14ac:dyDescent="0.25">
      <c r="B2024" s="2">
        <v>40457</v>
      </c>
      <c r="C2024">
        <f t="shared" ca="1" si="186"/>
        <v>0</v>
      </c>
      <c r="D2024">
        <f t="shared" ca="1" si="187"/>
        <v>3</v>
      </c>
      <c r="E2024">
        <f ca="1">IF($B2024&lt;VLOOKUP(E$6&amp;" Equity",Param,4,0),"",IFERROR(VLOOKUP($B2024,OFFSET(Input!$A$1,0,MATCH(Index!E$6&amp;" Equity",Input!$1:$1,0)-1,10000,2),2,0),E2023))</f>
        <v>89.15</v>
      </c>
      <c r="F2024" s="33">
        <v>105.56</v>
      </c>
      <c r="H2024">
        <f ca="1">IFERROR(VLOOKUP($B2024,OFFSET(Input!$A$1,0,MATCH(Index!H$6,Input!$1:$1,0)-1,10000,2),2,0),0)</f>
        <v>0</v>
      </c>
      <c r="I2024">
        <f ca="1">IFERROR(VLOOKUP($B2024,OFFSET(Input!$A$1,0,MATCH(Index!I$6,Input!$1:$1,0)-1,10000,2),2,0),0)</f>
        <v>0</v>
      </c>
      <c r="K2024">
        <f t="shared" ca="1" si="188"/>
        <v>81.11952055659286</v>
      </c>
      <c r="L2024" s="30">
        <f t="shared" ca="1" si="189"/>
        <v>100.48098207571249</v>
      </c>
      <c r="N2024">
        <f t="shared" ca="1" si="190"/>
        <v>-8.969616029105476E-4</v>
      </c>
      <c r="O2024">
        <f t="shared" ca="1" si="191"/>
        <v>1.2487650956212421E-2</v>
      </c>
      <c r="AE2024">
        <f ca="1">VLOOKUP($B2024,OFFSET(Input!$A$1,0,MATCH(Index!AE$6&amp;" Index",Input!$1:$1,0)-1,10000,2),2,0)</f>
        <v>21.49</v>
      </c>
    </row>
    <row r="2025" spans="2:31" x14ac:dyDescent="0.25">
      <c r="B2025" s="2">
        <v>40458</v>
      </c>
      <c r="C2025">
        <f t="shared" ca="1" si="186"/>
        <v>0</v>
      </c>
      <c r="D2025">
        <f t="shared" ca="1" si="187"/>
        <v>4</v>
      </c>
      <c r="E2025">
        <f ca="1">IF($B2025&lt;VLOOKUP(E$6&amp;" Equity",Param,4,0),"",IFERROR(VLOOKUP($B2025,OFFSET(Input!$A$1,0,MATCH(Index!E$6&amp;" Equity",Input!$1:$1,0)-1,10000,2),2,0),E2024))</f>
        <v>89.33</v>
      </c>
      <c r="F2025" s="33">
        <v>104.67</v>
      </c>
      <c r="H2025">
        <f ca="1">IFERROR(VLOOKUP($B2025,OFFSET(Input!$A$1,0,MATCH(Index!H$6,Input!$1:$1,0)-1,10000,2),2,0),0)</f>
        <v>0</v>
      </c>
      <c r="I2025">
        <f ca="1">IFERROR(VLOOKUP($B2025,OFFSET(Input!$A$1,0,MATCH(Index!I$6,Input!$1:$1,0)-1,10000,2),2,0),0)</f>
        <v>0</v>
      </c>
      <c r="K2025">
        <f t="shared" ca="1" si="188"/>
        <v>81.283306464615137</v>
      </c>
      <c r="L2025" s="30">
        <f t="shared" ca="1" si="189"/>
        <v>99.633804413270425</v>
      </c>
      <c r="N2025">
        <f t="shared" ca="1" si="190"/>
        <v>2.0170334045982474E-3</v>
      </c>
      <c r="O2025">
        <f t="shared" ca="1" si="191"/>
        <v>-8.4669677683308457E-3</v>
      </c>
      <c r="AE2025">
        <f ca="1">VLOOKUP($B2025,OFFSET(Input!$A$1,0,MATCH(Index!AE$6&amp;" Index",Input!$1:$1,0)-1,10000,2),2,0)</f>
        <v>21.56</v>
      </c>
    </row>
    <row r="2026" spans="2:31" x14ac:dyDescent="0.25">
      <c r="B2026" s="2">
        <v>40459</v>
      </c>
      <c r="C2026">
        <f t="shared" ca="1" si="186"/>
        <v>0</v>
      </c>
      <c r="D2026">
        <f t="shared" ca="1" si="187"/>
        <v>5</v>
      </c>
      <c r="E2026">
        <f ca="1">IF($B2026&lt;VLOOKUP(E$6&amp;" Equity",Param,4,0),"",IFERROR(VLOOKUP($B2026,OFFSET(Input!$A$1,0,MATCH(Index!E$6&amp;" Equity",Input!$1:$1,0)-1,10000,2),2,0),E2025))</f>
        <v>89.63</v>
      </c>
      <c r="F2026" s="33">
        <v>104.22</v>
      </c>
      <c r="H2026">
        <f ca="1">IFERROR(VLOOKUP($B2026,OFFSET(Input!$A$1,0,MATCH(Index!H$6,Input!$1:$1,0)-1,10000,2),2,0),0)</f>
        <v>0</v>
      </c>
      <c r="I2026">
        <f ca="1">IFERROR(VLOOKUP($B2026,OFFSET(Input!$A$1,0,MATCH(Index!I$6,Input!$1:$1,0)-1,10000,2),2,0),0)</f>
        <v>0</v>
      </c>
      <c r="K2026">
        <f t="shared" ca="1" si="188"/>
        <v>81.556282977985617</v>
      </c>
      <c r="L2026" s="30">
        <f t="shared" ca="1" si="189"/>
        <v>99.20545615697948</v>
      </c>
      <c r="N2026">
        <f t="shared" ca="1" si="190"/>
        <v>3.3527076555226664E-3</v>
      </c>
      <c r="O2026">
        <f t="shared" ca="1" si="191"/>
        <v>-4.3084943857240668E-3</v>
      </c>
      <c r="AE2026">
        <f ca="1">VLOOKUP($B2026,OFFSET(Input!$A$1,0,MATCH(Index!AE$6&amp;" Index",Input!$1:$1,0)-1,10000,2),2,0)</f>
        <v>20.71</v>
      </c>
    </row>
    <row r="2027" spans="2:31" x14ac:dyDescent="0.25">
      <c r="B2027" s="2">
        <v>40462</v>
      </c>
      <c r="C2027">
        <f t="shared" ca="1" si="186"/>
        <v>0</v>
      </c>
      <c r="D2027">
        <f t="shared" ca="1" si="187"/>
        <v>0</v>
      </c>
      <c r="E2027">
        <f ca="1">IF($B2027&lt;VLOOKUP(E$6&amp;" Equity",Param,4,0),"",IFERROR(VLOOKUP($B2027,OFFSET(Input!$A$1,0,MATCH(Index!E$6&amp;" Equity",Input!$1:$1,0)-1,10000,2),2,0),E2026))</f>
        <v>89.82</v>
      </c>
      <c r="F2027" s="33">
        <v>104.24</v>
      </c>
      <c r="H2027">
        <f ca="1">IFERROR(VLOOKUP($B2027,OFFSET(Input!$A$1,0,MATCH(Index!H$6,Input!$1:$1,0)-1,10000,2),2,0),0)</f>
        <v>0</v>
      </c>
      <c r="I2027">
        <f ca="1">IFERROR(VLOOKUP($B2027,OFFSET(Input!$A$1,0,MATCH(Index!I$6,Input!$1:$1,0)-1,10000,2),2,0),0)</f>
        <v>0</v>
      </c>
      <c r="K2027">
        <f t="shared" ca="1" si="188"/>
        <v>81.729168103120244</v>
      </c>
      <c r="L2027" s="30">
        <f t="shared" ca="1" si="189"/>
        <v>99.224493857259077</v>
      </c>
      <c r="N2027">
        <f t="shared" ca="1" si="190"/>
        <v>2.1175822903215943E-3</v>
      </c>
      <c r="O2027">
        <f t="shared" ca="1" si="191"/>
        <v>1.9188333552111949E-4</v>
      </c>
      <c r="AE2027">
        <f ca="1">VLOOKUP($B2027,OFFSET(Input!$A$1,0,MATCH(Index!AE$6&amp;" Index",Input!$1:$1,0)-1,10000,2),2,0)</f>
        <v>18.96</v>
      </c>
    </row>
    <row r="2028" spans="2:31" x14ac:dyDescent="0.25">
      <c r="B2028" s="2">
        <v>40463</v>
      </c>
      <c r="C2028">
        <f t="shared" ca="1" si="186"/>
        <v>0</v>
      </c>
      <c r="D2028">
        <f t="shared" ca="1" si="187"/>
        <v>0</v>
      </c>
      <c r="E2028">
        <f ca="1">IF($B2028&lt;VLOOKUP(E$6&amp;" Equity",Param,4,0),"",IFERROR(VLOOKUP($B2028,OFFSET(Input!$A$1,0,MATCH(Index!E$6&amp;" Equity",Input!$1:$1,0)-1,10000,2),2,0),E2027))</f>
        <v>89.74</v>
      </c>
      <c r="F2028" s="33">
        <v>103.19</v>
      </c>
      <c r="H2028">
        <f ca="1">IFERROR(VLOOKUP($B2028,OFFSET(Input!$A$1,0,MATCH(Index!H$6,Input!$1:$1,0)-1,10000,2),2,0),0)</f>
        <v>0</v>
      </c>
      <c r="I2028">
        <f ca="1">IFERROR(VLOOKUP($B2028,OFFSET(Input!$A$1,0,MATCH(Index!I$6,Input!$1:$1,0)-1,10000,2),2,0),0)</f>
        <v>0</v>
      </c>
      <c r="K2028">
        <f t="shared" ca="1" si="188"/>
        <v>81.656374366221456</v>
      </c>
      <c r="L2028" s="30">
        <f t="shared" ca="1" si="189"/>
        <v>98.225014592580237</v>
      </c>
      <c r="N2028">
        <f t="shared" ca="1" si="190"/>
        <v>-8.9106711175464227E-4</v>
      </c>
      <c r="O2028">
        <f t="shared" ca="1" si="191"/>
        <v>-1.0123983688966711E-2</v>
      </c>
      <c r="AE2028">
        <f ca="1">VLOOKUP($B2028,OFFSET(Input!$A$1,0,MATCH(Index!AE$6&amp;" Index",Input!$1:$1,0)-1,10000,2),2,0)</f>
        <v>18.93</v>
      </c>
    </row>
    <row r="2029" spans="2:31" x14ac:dyDescent="0.25">
      <c r="B2029" s="2">
        <v>40464</v>
      </c>
      <c r="C2029">
        <f t="shared" ca="1" si="186"/>
        <v>0</v>
      </c>
      <c r="D2029">
        <f t="shared" ca="1" si="187"/>
        <v>0</v>
      </c>
      <c r="E2029">
        <f ca="1">IF($B2029&lt;VLOOKUP(E$6&amp;" Equity",Param,4,0),"",IFERROR(VLOOKUP($B2029,OFFSET(Input!$A$1,0,MATCH(Index!E$6&amp;" Equity",Input!$1:$1,0)-1,10000,2),2,0),E2028))</f>
        <v>90.04</v>
      </c>
      <c r="F2029" s="33">
        <v>103.05</v>
      </c>
      <c r="H2029">
        <f ca="1">IFERROR(VLOOKUP($B2029,OFFSET(Input!$A$1,0,MATCH(Index!H$6,Input!$1:$1,0)-1,10000,2),2,0),0)</f>
        <v>0</v>
      </c>
      <c r="I2029">
        <f ca="1">IFERROR(VLOOKUP($B2029,OFFSET(Input!$A$1,0,MATCH(Index!I$6,Input!$1:$1,0)-1,10000,2),2,0),0)</f>
        <v>0</v>
      </c>
      <c r="K2029">
        <f t="shared" ca="1" si="188"/>
        <v>81.929350879591937</v>
      </c>
      <c r="L2029" s="30">
        <f t="shared" ca="1" si="189"/>
        <v>98.091750690623059</v>
      </c>
      <c r="N2029">
        <f t="shared" ca="1" si="190"/>
        <v>3.3374154906943539E-3</v>
      </c>
      <c r="O2029">
        <f t="shared" ca="1" si="191"/>
        <v>-1.3576417911549919E-3</v>
      </c>
      <c r="AE2029">
        <f ca="1">VLOOKUP($B2029,OFFSET(Input!$A$1,0,MATCH(Index!AE$6&amp;" Index",Input!$1:$1,0)-1,10000,2),2,0)</f>
        <v>19.07</v>
      </c>
    </row>
    <row r="2030" spans="2:31" x14ac:dyDescent="0.25">
      <c r="B2030" s="2">
        <v>40465</v>
      </c>
      <c r="C2030">
        <f t="shared" ca="1" si="186"/>
        <v>0</v>
      </c>
      <c r="D2030">
        <f t="shared" ca="1" si="187"/>
        <v>0</v>
      </c>
      <c r="E2030">
        <f ca="1">IF($B2030&lt;VLOOKUP(E$6&amp;" Equity",Param,4,0),"",IFERROR(VLOOKUP($B2030,OFFSET(Input!$A$1,0,MATCH(Index!E$6&amp;" Equity",Input!$1:$1,0)-1,10000,2),2,0),E2029))</f>
        <v>89.61</v>
      </c>
      <c r="F2030" s="33">
        <v>101.48</v>
      </c>
      <c r="H2030">
        <f ca="1">IFERROR(VLOOKUP($B2030,OFFSET(Input!$A$1,0,MATCH(Index!H$6,Input!$1:$1,0)-1,10000,2),2,0),0)</f>
        <v>0</v>
      </c>
      <c r="I2030">
        <f ca="1">IFERROR(VLOOKUP($B2030,OFFSET(Input!$A$1,0,MATCH(Index!I$6,Input!$1:$1,0)-1,10000,2),2,0),0)</f>
        <v>0</v>
      </c>
      <c r="K2030">
        <f t="shared" ca="1" si="188"/>
        <v>81.538084543760917</v>
      </c>
      <c r="L2030" s="30">
        <f t="shared" ca="1" si="189"/>
        <v>96.597291218674712</v>
      </c>
      <c r="N2030">
        <f t="shared" ca="1" si="190"/>
        <v>-4.7870951424034006E-3</v>
      </c>
      <c r="O2030">
        <f t="shared" ca="1" si="191"/>
        <v>-1.5352572605386838E-2</v>
      </c>
      <c r="AE2030">
        <f ca="1">VLOOKUP($B2030,OFFSET(Input!$A$1,0,MATCH(Index!AE$6&amp;" Index",Input!$1:$1,0)-1,10000,2),2,0)</f>
        <v>19.88</v>
      </c>
    </row>
    <row r="2031" spans="2:31" x14ac:dyDescent="0.25">
      <c r="B2031" s="2">
        <v>40466</v>
      </c>
      <c r="C2031">
        <f t="shared" ca="1" si="186"/>
        <v>0</v>
      </c>
      <c r="D2031">
        <f t="shared" ca="1" si="187"/>
        <v>0</v>
      </c>
      <c r="E2031">
        <f ca="1">IF($B2031&lt;VLOOKUP(E$6&amp;" Equity",Param,4,0),"",IFERROR(VLOOKUP($B2031,OFFSET(Input!$A$1,0,MATCH(Index!E$6&amp;" Equity",Input!$1:$1,0)-1,10000,2),2,0),E2030))</f>
        <v>89.84</v>
      </c>
      <c r="F2031" s="33">
        <v>100.28</v>
      </c>
      <c r="H2031">
        <f ca="1">IFERROR(VLOOKUP($B2031,OFFSET(Input!$A$1,0,MATCH(Index!H$6,Input!$1:$1,0)-1,10000,2),2,0),0)</f>
        <v>0</v>
      </c>
      <c r="I2031">
        <f ca="1">IFERROR(VLOOKUP($B2031,OFFSET(Input!$A$1,0,MATCH(Index!I$6,Input!$1:$1,0)-1,10000,2),2,0),0)</f>
        <v>0</v>
      </c>
      <c r="K2031">
        <f t="shared" ca="1" si="188"/>
        <v>81.747366537344945</v>
      </c>
      <c r="L2031" s="30">
        <f t="shared" ca="1" si="189"/>
        <v>95.455029201898896</v>
      </c>
      <c r="N2031">
        <f t="shared" ca="1" si="190"/>
        <v>2.5633895340596538E-3</v>
      </c>
      <c r="O2031">
        <f t="shared" ca="1" si="191"/>
        <v>-1.1895461440988535E-2</v>
      </c>
      <c r="AE2031">
        <f ca="1">VLOOKUP($B2031,OFFSET(Input!$A$1,0,MATCH(Index!AE$6&amp;" Index",Input!$1:$1,0)-1,10000,2),2,0)</f>
        <v>19.03</v>
      </c>
    </row>
    <row r="2032" spans="2:31" x14ac:dyDescent="0.25">
      <c r="B2032" s="2">
        <v>40469</v>
      </c>
      <c r="C2032">
        <f t="shared" ca="1" si="186"/>
        <v>0</v>
      </c>
      <c r="D2032">
        <f t="shared" ca="1" si="187"/>
        <v>0</v>
      </c>
      <c r="E2032">
        <f ca="1">IF($B2032&lt;VLOOKUP(E$6&amp;" Equity",Param,4,0),"",IFERROR(VLOOKUP($B2032,OFFSET(Input!$A$1,0,MATCH(Index!E$6&amp;" Equity",Input!$1:$1,0)-1,10000,2),2,0),E2031))</f>
        <v>89.72</v>
      </c>
      <c r="F2032" s="33">
        <v>101.08</v>
      </c>
      <c r="H2032">
        <f ca="1">IFERROR(VLOOKUP($B2032,OFFSET(Input!$A$1,0,MATCH(Index!H$6,Input!$1:$1,0)-1,10000,2),2,0),0)</f>
        <v>0</v>
      </c>
      <c r="I2032">
        <f ca="1">IFERROR(VLOOKUP($B2032,OFFSET(Input!$A$1,0,MATCH(Index!I$6,Input!$1:$1,0)-1,10000,2),2,0),0)</f>
        <v>0</v>
      </c>
      <c r="K2032">
        <f t="shared" ca="1" si="188"/>
        <v>81.638175931996741</v>
      </c>
      <c r="L2032" s="30">
        <f t="shared" ca="1" si="189"/>
        <v>96.216537213082773</v>
      </c>
      <c r="N2032">
        <f t="shared" ca="1" si="190"/>
        <v>-1.3366007781803629E-3</v>
      </c>
      <c r="O2032">
        <f t="shared" ca="1" si="191"/>
        <v>7.9460092299009008E-3</v>
      </c>
      <c r="AE2032">
        <f ca="1">VLOOKUP($B2032,OFFSET(Input!$A$1,0,MATCH(Index!AE$6&amp;" Index",Input!$1:$1,0)-1,10000,2),2,0)</f>
        <v>19.09</v>
      </c>
    </row>
    <row r="2033" spans="2:31" x14ac:dyDescent="0.25">
      <c r="B2033" s="2">
        <v>40470</v>
      </c>
      <c r="C2033">
        <f t="shared" ca="1" si="186"/>
        <v>0</v>
      </c>
      <c r="D2033">
        <f t="shared" ca="1" si="187"/>
        <v>0</v>
      </c>
      <c r="E2033">
        <f ca="1">IF($B2033&lt;VLOOKUP(E$6&amp;" Equity",Param,4,0),"",IFERROR(VLOOKUP($B2033,OFFSET(Input!$A$1,0,MATCH(Index!E$6&amp;" Equity",Input!$1:$1,0)-1,10000,2),2,0),E2032))</f>
        <v>89.71</v>
      </c>
      <c r="F2033" s="33">
        <v>101.69</v>
      </c>
      <c r="H2033">
        <f ca="1">IFERROR(VLOOKUP($B2033,OFFSET(Input!$A$1,0,MATCH(Index!H$6,Input!$1:$1,0)-1,10000,2),2,0),0)</f>
        <v>0</v>
      </c>
      <c r="I2033">
        <f ca="1">IFERROR(VLOOKUP($B2033,OFFSET(Input!$A$1,0,MATCH(Index!I$6,Input!$1:$1,0)-1,10000,2),2,0),0)</f>
        <v>0</v>
      </c>
      <c r="K2033">
        <f t="shared" ca="1" si="188"/>
        <v>81.629076714884391</v>
      </c>
      <c r="L2033" s="30">
        <f t="shared" ca="1" si="189"/>
        <v>96.79718707161048</v>
      </c>
      <c r="N2033">
        <f t="shared" ca="1" si="190"/>
        <v>-1.1146408081537711E-4</v>
      </c>
      <c r="O2033">
        <f t="shared" ca="1" si="191"/>
        <v>6.0166872830526279E-3</v>
      </c>
      <c r="AE2033">
        <f ca="1">VLOOKUP($B2033,OFFSET(Input!$A$1,0,MATCH(Index!AE$6&amp;" Index",Input!$1:$1,0)-1,10000,2),2,0)</f>
        <v>20.63</v>
      </c>
    </row>
    <row r="2034" spans="2:31" x14ac:dyDescent="0.25">
      <c r="B2034" s="2">
        <v>40471</v>
      </c>
      <c r="C2034">
        <f t="shared" ca="1" si="186"/>
        <v>0</v>
      </c>
      <c r="D2034">
        <f t="shared" ca="1" si="187"/>
        <v>0</v>
      </c>
      <c r="E2034">
        <f ca="1">IF($B2034&lt;VLOOKUP(E$6&amp;" Equity",Param,4,0),"",IFERROR(VLOOKUP($B2034,OFFSET(Input!$A$1,0,MATCH(Index!E$6&amp;" Equity",Input!$1:$1,0)-1,10000,2),2,0),E2033))</f>
        <v>89.99</v>
      </c>
      <c r="F2034" s="33">
        <v>101.92</v>
      </c>
      <c r="H2034">
        <f ca="1">IFERROR(VLOOKUP($B2034,OFFSET(Input!$A$1,0,MATCH(Index!H$6,Input!$1:$1,0)-1,10000,2),2,0),0)</f>
        <v>0</v>
      </c>
      <c r="I2034">
        <f ca="1">IFERROR(VLOOKUP($B2034,OFFSET(Input!$A$1,0,MATCH(Index!I$6,Input!$1:$1,0)-1,10000,2),2,0),0)</f>
        <v>0</v>
      </c>
      <c r="K2034">
        <f t="shared" ca="1" si="188"/>
        <v>81.883854794030171</v>
      </c>
      <c r="L2034" s="30">
        <f t="shared" ca="1" si="189"/>
        <v>97.016120624825859</v>
      </c>
      <c r="N2034">
        <f t="shared" ca="1" si="190"/>
        <v>3.1163074746650816E-3</v>
      </c>
      <c r="O2034">
        <f t="shared" ca="1" si="191"/>
        <v>2.2592220208072569E-3</v>
      </c>
      <c r="AE2034">
        <f ca="1">VLOOKUP($B2034,OFFSET(Input!$A$1,0,MATCH(Index!AE$6&amp;" Index",Input!$1:$1,0)-1,10000,2),2,0)</f>
        <v>19.79</v>
      </c>
    </row>
    <row r="2035" spans="2:31" x14ac:dyDescent="0.25">
      <c r="B2035" s="2">
        <v>40472</v>
      </c>
      <c r="C2035">
        <f t="shared" ca="1" si="186"/>
        <v>0</v>
      </c>
      <c r="D2035">
        <f t="shared" ca="1" si="187"/>
        <v>0</v>
      </c>
      <c r="E2035">
        <f ca="1">IF($B2035&lt;VLOOKUP(E$6&amp;" Equity",Param,4,0),"",IFERROR(VLOOKUP($B2035,OFFSET(Input!$A$1,0,MATCH(Index!E$6&amp;" Equity",Input!$1:$1,0)-1,10000,2),2,0),E2034))</f>
        <v>89.85</v>
      </c>
      <c r="F2035" s="33">
        <v>100.75</v>
      </c>
      <c r="H2035">
        <f ca="1">IFERROR(VLOOKUP($B2035,OFFSET(Input!$A$1,0,MATCH(Index!H$6,Input!$1:$1,0)-1,10000,2),2,0),0)</f>
        <v>0</v>
      </c>
      <c r="I2035">
        <f ca="1">IFERROR(VLOOKUP($B2035,OFFSET(Input!$A$1,0,MATCH(Index!I$6,Input!$1:$1,0)-1,10000,2),2,0),0)</f>
        <v>0</v>
      </c>
      <c r="K2035">
        <f t="shared" ca="1" si="188"/>
        <v>81.756465754457281</v>
      </c>
      <c r="L2035" s="30">
        <f t="shared" ca="1" si="189"/>
        <v>95.902415158469438</v>
      </c>
      <c r="N2035">
        <f t="shared" ca="1" si="190"/>
        <v>-1.5569398162891856E-3</v>
      </c>
      <c r="O2035">
        <f t="shared" ca="1" si="191"/>
        <v>-1.1545990997060909E-2</v>
      </c>
      <c r="AE2035">
        <f ca="1">VLOOKUP($B2035,OFFSET(Input!$A$1,0,MATCH(Index!AE$6&amp;" Index",Input!$1:$1,0)-1,10000,2),2,0)</f>
        <v>19.27</v>
      </c>
    </row>
    <row r="2036" spans="2:31" x14ac:dyDescent="0.25">
      <c r="B2036" s="2">
        <v>40473</v>
      </c>
      <c r="C2036">
        <f t="shared" ca="1" si="186"/>
        <v>0</v>
      </c>
      <c r="D2036">
        <f t="shared" ca="1" si="187"/>
        <v>0</v>
      </c>
      <c r="E2036">
        <f ca="1">IF($B2036&lt;VLOOKUP(E$6&amp;" Equity",Param,4,0),"",IFERROR(VLOOKUP($B2036,OFFSET(Input!$A$1,0,MATCH(Index!E$6&amp;" Equity",Input!$1:$1,0)-1,10000,2),2,0),E2035))</f>
        <v>90.28</v>
      </c>
      <c r="F2036" s="33">
        <v>101.38</v>
      </c>
      <c r="H2036">
        <f ca="1">IFERROR(VLOOKUP($B2036,OFFSET(Input!$A$1,0,MATCH(Index!H$6,Input!$1:$1,0)-1,10000,2),2,0),0)</f>
        <v>0</v>
      </c>
      <c r="I2036">
        <f ca="1">IFERROR(VLOOKUP($B2036,OFFSET(Input!$A$1,0,MATCH(Index!I$6,Input!$1:$1,0)-1,10000,2),2,0),0)</f>
        <v>0</v>
      </c>
      <c r="K2036">
        <f t="shared" ca="1" si="188"/>
        <v>82.147732090288301</v>
      </c>
      <c r="L2036" s="30">
        <f t="shared" ca="1" si="189"/>
        <v>96.502102717276742</v>
      </c>
      <c r="N2036">
        <f t="shared" ca="1" si="190"/>
        <v>4.7743387197669374E-3</v>
      </c>
      <c r="O2036">
        <f t="shared" ca="1" si="191"/>
        <v>6.233632217410922E-3</v>
      </c>
      <c r="AE2036">
        <f ca="1">VLOOKUP($B2036,OFFSET(Input!$A$1,0,MATCH(Index!AE$6&amp;" Index",Input!$1:$1,0)-1,10000,2),2,0)</f>
        <v>18.78</v>
      </c>
    </row>
    <row r="2037" spans="2:31" x14ac:dyDescent="0.25">
      <c r="B2037" s="2">
        <v>40476</v>
      </c>
      <c r="C2037">
        <f t="shared" ca="1" si="186"/>
        <v>0</v>
      </c>
      <c r="D2037">
        <f t="shared" ca="1" si="187"/>
        <v>0</v>
      </c>
      <c r="E2037">
        <f ca="1">IF($B2037&lt;VLOOKUP(E$6&amp;" Equity",Param,4,0),"",IFERROR(VLOOKUP($B2037,OFFSET(Input!$A$1,0,MATCH(Index!E$6&amp;" Equity",Input!$1:$1,0)-1,10000,2),2,0),E2036))</f>
        <v>90.61</v>
      </c>
      <c r="F2037" s="33">
        <v>101.67</v>
      </c>
      <c r="H2037">
        <f ca="1">IFERROR(VLOOKUP($B2037,OFFSET(Input!$A$1,0,MATCH(Index!H$6,Input!$1:$1,0)-1,10000,2),2,0),0)</f>
        <v>0</v>
      </c>
      <c r="I2037">
        <f ca="1">IFERROR(VLOOKUP($B2037,OFFSET(Input!$A$1,0,MATCH(Index!I$6,Input!$1:$1,0)-1,10000,2),2,0),0)</f>
        <v>0</v>
      </c>
      <c r="K2037">
        <f t="shared" ca="1" si="188"/>
        <v>82.448006254995832</v>
      </c>
      <c r="L2037" s="30">
        <f t="shared" ca="1" si="189"/>
        <v>96.778149371330912</v>
      </c>
      <c r="N2037">
        <f t="shared" ca="1" si="190"/>
        <v>3.6486302846343525E-3</v>
      </c>
      <c r="O2037">
        <f t="shared" ca="1" si="191"/>
        <v>2.8564412428664734E-3</v>
      </c>
      <c r="AE2037">
        <f ca="1">VLOOKUP($B2037,OFFSET(Input!$A$1,0,MATCH(Index!AE$6&amp;" Index",Input!$1:$1,0)-1,10000,2),2,0)</f>
        <v>19.850000000000001</v>
      </c>
    </row>
    <row r="2038" spans="2:31" x14ac:dyDescent="0.25">
      <c r="B2038" s="2">
        <v>40477</v>
      </c>
      <c r="C2038">
        <f t="shared" ca="1" si="186"/>
        <v>0</v>
      </c>
      <c r="D2038">
        <f t="shared" ca="1" si="187"/>
        <v>0</v>
      </c>
      <c r="E2038">
        <f ca="1">IF($B2038&lt;VLOOKUP(E$6&amp;" Equity",Param,4,0),"",IFERROR(VLOOKUP($B2038,OFFSET(Input!$A$1,0,MATCH(Index!E$6&amp;" Equity",Input!$1:$1,0)-1,10000,2),2,0),E2037))</f>
        <v>90.75</v>
      </c>
      <c r="F2038" s="33">
        <v>100.1</v>
      </c>
      <c r="H2038">
        <f ca="1">IFERROR(VLOOKUP($B2038,OFFSET(Input!$A$1,0,MATCH(Index!H$6,Input!$1:$1,0)-1,10000,2),2,0),0)</f>
        <v>0</v>
      </c>
      <c r="I2038">
        <f ca="1">IFERROR(VLOOKUP($B2038,OFFSET(Input!$A$1,0,MATCH(Index!I$6,Input!$1:$1,0)-1,10000,2),2,0),0)</f>
        <v>0</v>
      </c>
      <c r="K2038">
        <f t="shared" ca="1" si="188"/>
        <v>82.575395294568722</v>
      </c>
      <c r="L2038" s="30">
        <f t="shared" ca="1" si="189"/>
        <v>95.283689899382551</v>
      </c>
      <c r="N2038">
        <f t="shared" ca="1" si="190"/>
        <v>1.5438909109908869E-3</v>
      </c>
      <c r="O2038">
        <f t="shared" ca="1" si="191"/>
        <v>-1.5562587965894792E-2</v>
      </c>
      <c r="AE2038">
        <f ca="1">VLOOKUP($B2038,OFFSET(Input!$A$1,0,MATCH(Index!AE$6&amp;" Index",Input!$1:$1,0)-1,10000,2),2,0)</f>
        <v>20.22</v>
      </c>
    </row>
    <row r="2039" spans="2:31" x14ac:dyDescent="0.25">
      <c r="B2039" s="2">
        <v>40478</v>
      </c>
      <c r="C2039">
        <f t="shared" ca="1" si="186"/>
        <v>0</v>
      </c>
      <c r="D2039">
        <f t="shared" ca="1" si="187"/>
        <v>0</v>
      </c>
      <c r="E2039">
        <f ca="1">IF($B2039&lt;VLOOKUP(E$6&amp;" Equity",Param,4,0),"",IFERROR(VLOOKUP($B2039,OFFSET(Input!$A$1,0,MATCH(Index!E$6&amp;" Equity",Input!$1:$1,0)-1,10000,2),2,0),E2038))</f>
        <v>90.65</v>
      </c>
      <c r="F2039" s="33">
        <v>99.22</v>
      </c>
      <c r="H2039">
        <f ca="1">IFERROR(VLOOKUP($B2039,OFFSET(Input!$A$1,0,MATCH(Index!H$6,Input!$1:$1,0)-1,10000,2),2,0),0)</f>
        <v>0</v>
      </c>
      <c r="I2039">
        <f ca="1">IFERROR(VLOOKUP($B2039,OFFSET(Input!$A$1,0,MATCH(Index!I$6,Input!$1:$1,0)-1,10000,2),2,0),0)</f>
        <v>0</v>
      </c>
      <c r="K2039">
        <f t="shared" ca="1" si="188"/>
        <v>82.484403123445233</v>
      </c>
      <c r="L2039" s="30">
        <f t="shared" ca="1" si="189"/>
        <v>94.446031087080286</v>
      </c>
      <c r="N2039">
        <f t="shared" ca="1" si="190"/>
        <v>-1.1025359441000663E-3</v>
      </c>
      <c r="O2039">
        <f t="shared" ca="1" si="191"/>
        <v>-8.8300794482720369E-3</v>
      </c>
      <c r="AE2039">
        <f ca="1">VLOOKUP($B2039,OFFSET(Input!$A$1,0,MATCH(Index!AE$6&amp;" Index",Input!$1:$1,0)-1,10000,2),2,0)</f>
        <v>20.71</v>
      </c>
    </row>
    <row r="2040" spans="2:31" x14ac:dyDescent="0.25">
      <c r="B2040" s="2">
        <v>40479</v>
      </c>
      <c r="C2040">
        <f t="shared" ca="1" si="186"/>
        <v>0</v>
      </c>
      <c r="D2040">
        <f t="shared" ca="1" si="187"/>
        <v>0</v>
      </c>
      <c r="E2040">
        <f ca="1">IF($B2040&lt;VLOOKUP(E$6&amp;" Equity",Param,4,0),"",IFERROR(VLOOKUP($B2040,OFFSET(Input!$A$1,0,MATCH(Index!E$6&amp;" Equity",Input!$1:$1,0)-1,10000,2),2,0),E2039))</f>
        <v>90.7</v>
      </c>
      <c r="F2040" s="33">
        <v>99.49</v>
      </c>
      <c r="H2040">
        <f ca="1">IFERROR(VLOOKUP($B2040,OFFSET(Input!$A$1,0,MATCH(Index!H$6,Input!$1:$1,0)-1,10000,2),2,0),0)</f>
        <v>0</v>
      </c>
      <c r="I2040">
        <f ca="1">IFERROR(VLOOKUP($B2040,OFFSET(Input!$A$1,0,MATCH(Index!I$6,Input!$1:$1,0)-1,10000,2),2,0),0)</f>
        <v>0</v>
      </c>
      <c r="K2040">
        <f t="shared" ca="1" si="188"/>
        <v>82.529899209006985</v>
      </c>
      <c r="L2040" s="30">
        <f t="shared" ca="1" si="189"/>
        <v>94.70304004085483</v>
      </c>
      <c r="N2040">
        <f t="shared" ca="1" si="190"/>
        <v>5.5141992023088838E-4</v>
      </c>
      <c r="O2040">
        <f t="shared" ca="1" si="191"/>
        <v>2.7175297283654207E-3</v>
      </c>
      <c r="AE2040">
        <f ca="1">VLOOKUP($B2040,OFFSET(Input!$A$1,0,MATCH(Index!AE$6&amp;" Index",Input!$1:$1,0)-1,10000,2),2,0)</f>
        <v>20.88</v>
      </c>
    </row>
    <row r="2041" spans="2:31" x14ac:dyDescent="0.25">
      <c r="B2041" s="2">
        <v>40480</v>
      </c>
      <c r="C2041">
        <f t="shared" ca="1" si="186"/>
        <v>0</v>
      </c>
      <c r="D2041">
        <f t="shared" ca="1" si="187"/>
        <v>0</v>
      </c>
      <c r="E2041">
        <f ca="1">IF($B2041&lt;VLOOKUP(E$6&amp;" Equity",Param,4,0),"",IFERROR(VLOOKUP($B2041,OFFSET(Input!$A$1,0,MATCH(Index!E$6&amp;" Equity",Input!$1:$1,0)-1,10000,2),2,0),E2040))</f>
        <v>90.74</v>
      </c>
      <c r="F2041" s="33">
        <v>100.42</v>
      </c>
      <c r="H2041">
        <f ca="1">IFERROR(VLOOKUP($B2041,OFFSET(Input!$A$1,0,MATCH(Index!H$6,Input!$1:$1,0)-1,10000,2),2,0),0)</f>
        <v>0</v>
      </c>
      <c r="I2041">
        <f ca="1">IFERROR(VLOOKUP($B2041,OFFSET(Input!$A$1,0,MATCH(Index!I$6,Input!$1:$1,0)-1,10000,2),2,0),0)</f>
        <v>0</v>
      </c>
      <c r="K2041">
        <f t="shared" ca="1" si="188"/>
        <v>82.566296077456386</v>
      </c>
      <c r="L2041" s="30">
        <f t="shared" ca="1" si="189"/>
        <v>95.588293103856088</v>
      </c>
      <c r="N2041">
        <f t="shared" ca="1" si="190"/>
        <v>4.4091711472693925E-4</v>
      </c>
      <c r="O2041">
        <f t="shared" ca="1" si="191"/>
        <v>9.3042540052911439E-3</v>
      </c>
      <c r="AE2041">
        <f ca="1">VLOOKUP($B2041,OFFSET(Input!$A$1,0,MATCH(Index!AE$6&amp;" Index",Input!$1:$1,0)-1,10000,2),2,0)</f>
        <v>21.2</v>
      </c>
    </row>
    <row r="2042" spans="2:31" x14ac:dyDescent="0.25">
      <c r="B2042" s="2">
        <v>40483</v>
      </c>
      <c r="C2042">
        <f t="shared" ca="1" si="186"/>
        <v>1</v>
      </c>
      <c r="D2042">
        <f t="shared" ca="1" si="187"/>
        <v>0</v>
      </c>
      <c r="E2042">
        <f ca="1">IF($B2042&lt;VLOOKUP(E$6&amp;" Equity",Param,4,0),"",IFERROR(VLOOKUP($B2042,OFFSET(Input!$A$1,0,MATCH(Index!E$6&amp;" Equity",Input!$1:$1,0)-1,10000,2),2,0),E2041))</f>
        <v>89.97</v>
      </c>
      <c r="F2042" s="33">
        <v>99.67</v>
      </c>
      <c r="H2042">
        <f ca="1">IFERROR(VLOOKUP($B2042,OFFSET(Input!$A$1,0,MATCH(Index!H$6,Input!$1:$1,0)-1,10000,2),2,0),0)</f>
        <v>0.60137399999999996</v>
      </c>
      <c r="I2042">
        <f ca="1">IFERROR(VLOOKUP($B2042,OFFSET(Input!$A$1,0,MATCH(Index!I$6,Input!$1:$1,0)-1,10000,2),2,0),0)</f>
        <v>0.319415</v>
      </c>
      <c r="K2042">
        <f t="shared" ca="1" si="188"/>
        <v>82.412859618977706</v>
      </c>
      <c r="L2042" s="30">
        <f t="shared" ca="1" si="189"/>
        <v>95.178425695111585</v>
      </c>
      <c r="N2042">
        <f t="shared" ca="1" si="190"/>
        <v>-1.8600713777457746E-3</v>
      </c>
      <c r="O2042">
        <f t="shared" ca="1" si="191"/>
        <v>-4.2970602209745834E-3</v>
      </c>
      <c r="AE2042">
        <f ca="1">VLOOKUP($B2042,OFFSET(Input!$A$1,0,MATCH(Index!AE$6&amp;" Index",Input!$1:$1,0)-1,10000,2),2,0)</f>
        <v>21.83</v>
      </c>
    </row>
    <row r="2043" spans="2:31" x14ac:dyDescent="0.25">
      <c r="B2043" s="2">
        <v>40484</v>
      </c>
      <c r="C2043">
        <f t="shared" ca="1" si="186"/>
        <v>0</v>
      </c>
      <c r="D2043">
        <f t="shared" ca="1" si="187"/>
        <v>1</v>
      </c>
      <c r="E2043">
        <f ca="1">IF($B2043&lt;VLOOKUP(E$6&amp;" Equity",Param,4,0),"",IFERROR(VLOOKUP($B2043,OFFSET(Input!$A$1,0,MATCH(Index!E$6&amp;" Equity",Input!$1:$1,0)-1,10000,2),2,0),E2042))</f>
        <v>90.41</v>
      </c>
      <c r="F2043" s="33">
        <v>100.98</v>
      </c>
      <c r="H2043">
        <f ca="1">IFERROR(VLOOKUP($B2043,OFFSET(Input!$A$1,0,MATCH(Index!H$6,Input!$1:$1,0)-1,10000,2),2,0),0)</f>
        <v>0</v>
      </c>
      <c r="I2043">
        <f ca="1">IFERROR(VLOOKUP($B2043,OFFSET(Input!$A$1,0,MATCH(Index!I$6,Input!$1:$1,0)-1,10000,2),2,0),0)</f>
        <v>0</v>
      </c>
      <c r="K2043">
        <f t="shared" ca="1" si="188"/>
        <v>82.815901279890795</v>
      </c>
      <c r="L2043" s="30">
        <f t="shared" ca="1" si="189"/>
        <v>96.429391258075341</v>
      </c>
      <c r="N2043">
        <f t="shared" ca="1" si="190"/>
        <v>4.8785993202476426E-3</v>
      </c>
      <c r="O2043">
        <f t="shared" ca="1" si="191"/>
        <v>1.3057748451404895E-2</v>
      </c>
      <c r="AE2043">
        <f ca="1">VLOOKUP($B2043,OFFSET(Input!$A$1,0,MATCH(Index!AE$6&amp;" Index",Input!$1:$1,0)-1,10000,2),2,0)</f>
        <v>21.57</v>
      </c>
    </row>
    <row r="2044" spans="2:31" x14ac:dyDescent="0.25">
      <c r="B2044" s="2">
        <v>40485</v>
      </c>
      <c r="C2044">
        <f t="shared" ca="1" si="186"/>
        <v>0</v>
      </c>
      <c r="D2044">
        <f t="shared" ca="1" si="187"/>
        <v>2</v>
      </c>
      <c r="E2044">
        <f ca="1">IF($B2044&lt;VLOOKUP(E$6&amp;" Equity",Param,4,0),"",IFERROR(VLOOKUP($B2044,OFFSET(Input!$A$1,0,MATCH(Index!E$6&amp;" Equity",Input!$1:$1,0)-1,10000,2),2,0),E2043))</f>
        <v>90.71</v>
      </c>
      <c r="F2044" s="33">
        <v>98.92</v>
      </c>
      <c r="H2044">
        <f ca="1">IFERROR(VLOOKUP($B2044,OFFSET(Input!$A$1,0,MATCH(Index!H$6,Input!$1:$1,0)-1,10000,2),2,0),0)</f>
        <v>0</v>
      </c>
      <c r="I2044">
        <f ca="1">IFERROR(VLOOKUP($B2044,OFFSET(Input!$A$1,0,MATCH(Index!I$6,Input!$1:$1,0)-1,10000,2),2,0),0)</f>
        <v>0</v>
      </c>
      <c r="K2044">
        <f t="shared" ca="1" si="188"/>
        <v>83.090702412331538</v>
      </c>
      <c r="L2044" s="30">
        <f t="shared" ca="1" si="189"/>
        <v>94.462224036926244</v>
      </c>
      <c r="N2044">
        <f t="shared" ca="1" si="190"/>
        <v>3.3127238775777267E-3</v>
      </c>
      <c r="O2044">
        <f t="shared" ca="1" si="191"/>
        <v>-2.0611034777554195E-2</v>
      </c>
      <c r="AE2044">
        <f ca="1">VLOOKUP($B2044,OFFSET(Input!$A$1,0,MATCH(Index!AE$6&amp;" Index",Input!$1:$1,0)-1,10000,2),2,0)</f>
        <v>19.559999999999999</v>
      </c>
    </row>
    <row r="2045" spans="2:31" x14ac:dyDescent="0.25">
      <c r="B2045" s="2">
        <v>40486</v>
      </c>
      <c r="C2045">
        <f t="shared" ca="1" si="186"/>
        <v>0</v>
      </c>
      <c r="D2045">
        <f t="shared" ca="1" si="187"/>
        <v>3</v>
      </c>
      <c r="E2045">
        <f ca="1">IF($B2045&lt;VLOOKUP(E$6&amp;" Equity",Param,4,0),"",IFERROR(VLOOKUP($B2045,OFFSET(Input!$A$1,0,MATCH(Index!E$6&amp;" Equity",Input!$1:$1,0)-1,10000,2),2,0),E2044))</f>
        <v>91.89</v>
      </c>
      <c r="F2045" s="33">
        <v>99.69</v>
      </c>
      <c r="H2045">
        <f ca="1">IFERROR(VLOOKUP($B2045,OFFSET(Input!$A$1,0,MATCH(Index!H$6,Input!$1:$1,0)-1,10000,2),2,0),0)</f>
        <v>0</v>
      </c>
      <c r="I2045">
        <f ca="1">IFERROR(VLOOKUP($B2045,OFFSET(Input!$A$1,0,MATCH(Index!I$6,Input!$1:$1,0)-1,10000,2),2,0),0)</f>
        <v>0</v>
      </c>
      <c r="K2045">
        <f t="shared" ca="1" si="188"/>
        <v>84.171586866598446</v>
      </c>
      <c r="L2045" s="30">
        <f t="shared" ca="1" si="189"/>
        <v>95.197524405996532</v>
      </c>
      <c r="N2045">
        <f t="shared" ca="1" si="190"/>
        <v>1.2924604885940808E-2</v>
      </c>
      <c r="O2045">
        <f t="shared" ca="1" si="191"/>
        <v>7.7539283813971649E-3</v>
      </c>
      <c r="AE2045">
        <f ca="1">VLOOKUP($B2045,OFFSET(Input!$A$1,0,MATCH(Index!AE$6&amp;" Index",Input!$1:$1,0)-1,10000,2),2,0)</f>
        <v>18.52</v>
      </c>
    </row>
    <row r="2046" spans="2:31" x14ac:dyDescent="0.25">
      <c r="B2046" s="2">
        <v>40487</v>
      </c>
      <c r="C2046">
        <f t="shared" ca="1" si="186"/>
        <v>0</v>
      </c>
      <c r="D2046">
        <f t="shared" ca="1" si="187"/>
        <v>4</v>
      </c>
      <c r="E2046">
        <f ca="1">IF($B2046&lt;VLOOKUP(E$6&amp;" Equity",Param,4,0),"",IFERROR(VLOOKUP($B2046,OFFSET(Input!$A$1,0,MATCH(Index!E$6&amp;" Equity",Input!$1:$1,0)-1,10000,2),2,0),E2045))</f>
        <v>91.79</v>
      </c>
      <c r="F2046" s="33">
        <v>97.98</v>
      </c>
      <c r="H2046">
        <f ca="1">IFERROR(VLOOKUP($B2046,OFFSET(Input!$A$1,0,MATCH(Index!H$6,Input!$1:$1,0)-1,10000,2),2,0),0)</f>
        <v>0</v>
      </c>
      <c r="I2046">
        <f ca="1">IFERROR(VLOOKUP($B2046,OFFSET(Input!$A$1,0,MATCH(Index!I$6,Input!$1:$1,0)-1,10000,2),2,0),0)</f>
        <v>0</v>
      </c>
      <c r="K2046">
        <f t="shared" ca="1" si="188"/>
        <v>84.079986489118212</v>
      </c>
      <c r="L2046" s="30">
        <f t="shared" ca="1" si="189"/>
        <v>93.564584625333936</v>
      </c>
      <c r="N2046">
        <f t="shared" ca="1" si="190"/>
        <v>-1.0888502817938519E-3</v>
      </c>
      <c r="O2046">
        <f t="shared" ca="1" si="191"/>
        <v>-1.7301994824183917E-2</v>
      </c>
      <c r="AE2046">
        <f ca="1">VLOOKUP($B2046,OFFSET(Input!$A$1,0,MATCH(Index!AE$6&amp;" Index",Input!$1:$1,0)-1,10000,2),2,0)</f>
        <v>18.260000000000002</v>
      </c>
    </row>
    <row r="2047" spans="2:31" x14ac:dyDescent="0.25">
      <c r="B2047" s="2">
        <v>40490</v>
      </c>
      <c r="C2047">
        <f t="shared" ca="1" si="186"/>
        <v>0</v>
      </c>
      <c r="D2047">
        <f t="shared" ca="1" si="187"/>
        <v>5</v>
      </c>
      <c r="E2047">
        <f ca="1">IF($B2047&lt;VLOOKUP(E$6&amp;" Equity",Param,4,0),"",IFERROR(VLOOKUP($B2047,OFFSET(Input!$A$1,0,MATCH(Index!E$6&amp;" Equity",Input!$1:$1,0)-1,10000,2),2,0),E2046))</f>
        <v>91.52</v>
      </c>
      <c r="F2047" s="33">
        <v>98.42</v>
      </c>
      <c r="H2047">
        <f ca="1">IFERROR(VLOOKUP($B2047,OFFSET(Input!$A$1,0,MATCH(Index!H$6,Input!$1:$1,0)-1,10000,2),2,0),0)</f>
        <v>0</v>
      </c>
      <c r="I2047">
        <f ca="1">IFERROR(VLOOKUP($B2047,OFFSET(Input!$A$1,0,MATCH(Index!I$6,Input!$1:$1,0)-1,10000,2),2,0),0)</f>
        <v>0</v>
      </c>
      <c r="K2047">
        <f t="shared" ca="1" si="188"/>
        <v>83.832665469921537</v>
      </c>
      <c r="L2047" s="30">
        <f t="shared" ca="1" si="189"/>
        <v>93.98475626480267</v>
      </c>
      <c r="N2047">
        <f t="shared" ca="1" si="190"/>
        <v>-2.9458315995119426E-3</v>
      </c>
      <c r="O2047">
        <f t="shared" ca="1" si="191"/>
        <v>4.4806592274034317E-3</v>
      </c>
      <c r="AE2047">
        <f ca="1">VLOOKUP($B2047,OFFSET(Input!$A$1,0,MATCH(Index!AE$6&amp;" Index",Input!$1:$1,0)-1,10000,2),2,0)</f>
        <v>18.29</v>
      </c>
    </row>
    <row r="2048" spans="2:31" x14ac:dyDescent="0.25">
      <c r="B2048" s="2">
        <v>40491</v>
      </c>
      <c r="C2048">
        <f t="shared" ca="1" si="186"/>
        <v>0</v>
      </c>
      <c r="D2048">
        <f t="shared" ca="1" si="187"/>
        <v>0</v>
      </c>
      <c r="E2048">
        <f ca="1">IF($B2048&lt;VLOOKUP(E$6&amp;" Equity",Param,4,0),"",IFERROR(VLOOKUP($B2048,OFFSET(Input!$A$1,0,MATCH(Index!E$6&amp;" Equity",Input!$1:$1,0)-1,10000,2),2,0),E2047))</f>
        <v>91.26</v>
      </c>
      <c r="F2048" s="33">
        <v>96.25</v>
      </c>
      <c r="H2048">
        <f ca="1">IFERROR(VLOOKUP($B2048,OFFSET(Input!$A$1,0,MATCH(Index!H$6,Input!$1:$1,0)-1,10000,2),2,0),0)</f>
        <v>0</v>
      </c>
      <c r="I2048">
        <f ca="1">IFERROR(VLOOKUP($B2048,OFFSET(Input!$A$1,0,MATCH(Index!I$6,Input!$1:$1,0)-1,10000,2),2,0),0)</f>
        <v>0</v>
      </c>
      <c r="K2048">
        <f t="shared" ca="1" si="188"/>
        <v>83.594504488472907</v>
      </c>
      <c r="L2048" s="30">
        <f t="shared" ca="1" si="189"/>
        <v>91.912546133786392</v>
      </c>
      <c r="N2048">
        <f t="shared" ca="1" si="190"/>
        <v>-2.8449521322311392E-3</v>
      </c>
      <c r="O2048">
        <f t="shared" ca="1" si="191"/>
        <v>-2.2295062269938555E-2</v>
      </c>
      <c r="AE2048">
        <f ca="1">VLOOKUP($B2048,OFFSET(Input!$A$1,0,MATCH(Index!AE$6&amp;" Index",Input!$1:$1,0)-1,10000,2),2,0)</f>
        <v>19.079999999999998</v>
      </c>
    </row>
    <row r="2049" spans="2:31" x14ac:dyDescent="0.25">
      <c r="B2049" s="2">
        <v>40492</v>
      </c>
      <c r="C2049">
        <f t="shared" ca="1" si="186"/>
        <v>0</v>
      </c>
      <c r="D2049">
        <f t="shared" ca="1" si="187"/>
        <v>0</v>
      </c>
      <c r="E2049">
        <f ca="1">IF($B2049&lt;VLOOKUP(E$6&amp;" Equity",Param,4,0),"",IFERROR(VLOOKUP($B2049,OFFSET(Input!$A$1,0,MATCH(Index!E$6&amp;" Equity",Input!$1:$1,0)-1,10000,2),2,0),E2048))</f>
        <v>90.49</v>
      </c>
      <c r="F2049" s="33">
        <v>96.38</v>
      </c>
      <c r="H2049">
        <f ca="1">IFERROR(VLOOKUP($B2049,OFFSET(Input!$A$1,0,MATCH(Index!H$6,Input!$1:$1,0)-1,10000,2),2,0),0)</f>
        <v>0</v>
      </c>
      <c r="I2049">
        <f ca="1">IFERROR(VLOOKUP($B2049,OFFSET(Input!$A$1,0,MATCH(Index!I$6,Input!$1:$1,0)-1,10000,2),2,0),0)</f>
        <v>0</v>
      </c>
      <c r="K2049">
        <f t="shared" ca="1" si="188"/>
        <v>82.889181581874993</v>
      </c>
      <c r="L2049" s="30">
        <f t="shared" ca="1" si="189"/>
        <v>92.036687754538505</v>
      </c>
      <c r="N2049">
        <f t="shared" ca="1" si="190"/>
        <v>-8.4732281362148564E-3</v>
      </c>
      <c r="O2049">
        <f t="shared" ca="1" si="191"/>
        <v>1.3497380442929424E-3</v>
      </c>
      <c r="AE2049">
        <f ca="1">VLOOKUP($B2049,OFFSET(Input!$A$1,0,MATCH(Index!AE$6&amp;" Index",Input!$1:$1,0)-1,10000,2),2,0)</f>
        <v>18.47</v>
      </c>
    </row>
    <row r="2050" spans="2:31" x14ac:dyDescent="0.25">
      <c r="B2050" s="2">
        <v>40493</v>
      </c>
      <c r="C2050">
        <f t="shared" ca="1" si="186"/>
        <v>0</v>
      </c>
      <c r="D2050">
        <f t="shared" ca="1" si="187"/>
        <v>0</v>
      </c>
      <c r="E2050">
        <f ca="1">IF($B2050&lt;VLOOKUP(E$6&amp;" Equity",Param,4,0),"",IFERROR(VLOOKUP($B2050,OFFSET(Input!$A$1,0,MATCH(Index!E$6&amp;" Equity",Input!$1:$1,0)-1,10000,2),2,0),E2049))</f>
        <v>90.15</v>
      </c>
      <c r="F2050" s="33">
        <v>96.33</v>
      </c>
      <c r="H2050">
        <f ca="1">IFERROR(VLOOKUP($B2050,OFFSET(Input!$A$1,0,MATCH(Index!H$6,Input!$1:$1,0)-1,10000,2),2,0),0)</f>
        <v>0</v>
      </c>
      <c r="I2050">
        <f ca="1">IFERROR(VLOOKUP($B2050,OFFSET(Input!$A$1,0,MATCH(Index!I$6,Input!$1:$1,0)-1,10000,2),2,0),0)</f>
        <v>0</v>
      </c>
      <c r="K2050">
        <f t="shared" ca="1" si="188"/>
        <v>82.577740298442166</v>
      </c>
      <c r="L2050" s="30">
        <f t="shared" ca="1" si="189"/>
        <v>91.988940977326152</v>
      </c>
      <c r="N2050">
        <f t="shared" ca="1" si="190"/>
        <v>-3.764397713715477E-3</v>
      </c>
      <c r="O2050">
        <f t="shared" ca="1" si="191"/>
        <v>-5.1891444265437874E-4</v>
      </c>
      <c r="AE2050">
        <f ca="1">VLOOKUP($B2050,OFFSET(Input!$A$1,0,MATCH(Index!AE$6&amp;" Index",Input!$1:$1,0)-1,10000,2),2,0)</f>
        <v>18.64</v>
      </c>
    </row>
    <row r="2051" spans="2:31" x14ac:dyDescent="0.25">
      <c r="B2051" s="2">
        <v>40494</v>
      </c>
      <c r="C2051">
        <f t="shared" ca="1" si="186"/>
        <v>0</v>
      </c>
      <c r="D2051">
        <f t="shared" ca="1" si="187"/>
        <v>0</v>
      </c>
      <c r="E2051">
        <f ca="1">IF($B2051&lt;VLOOKUP(E$6&amp;" Equity",Param,4,0),"",IFERROR(VLOOKUP($B2051,OFFSET(Input!$A$1,0,MATCH(Index!E$6&amp;" Equity",Input!$1:$1,0)-1,10000,2),2,0),E2050))</f>
        <v>89.82</v>
      </c>
      <c r="F2051" s="33">
        <v>95.81</v>
      </c>
      <c r="H2051">
        <f ca="1">IFERROR(VLOOKUP($B2051,OFFSET(Input!$A$1,0,MATCH(Index!H$6,Input!$1:$1,0)-1,10000,2),2,0),0)</f>
        <v>0</v>
      </c>
      <c r="I2051">
        <f ca="1">IFERROR(VLOOKUP($B2051,OFFSET(Input!$A$1,0,MATCH(Index!I$6,Input!$1:$1,0)-1,10000,2),2,0),0)</f>
        <v>0</v>
      </c>
      <c r="K2051">
        <f t="shared" ca="1" si="188"/>
        <v>82.275459052757341</v>
      </c>
      <c r="L2051" s="30">
        <f t="shared" ca="1" si="189"/>
        <v>91.492374494317644</v>
      </c>
      <c r="N2051">
        <f t="shared" ca="1" si="190"/>
        <v>-3.6672819897344182E-3</v>
      </c>
      <c r="O2051">
        <f t="shared" ca="1" si="191"/>
        <v>-5.4127331067502235E-3</v>
      </c>
      <c r="AE2051">
        <f ca="1">VLOOKUP($B2051,OFFSET(Input!$A$1,0,MATCH(Index!AE$6&amp;" Index",Input!$1:$1,0)-1,10000,2),2,0)</f>
        <v>20.61</v>
      </c>
    </row>
    <row r="2052" spans="2:31" x14ac:dyDescent="0.25">
      <c r="B2052" s="2">
        <v>40497</v>
      </c>
      <c r="C2052">
        <f t="shared" ca="1" si="186"/>
        <v>0</v>
      </c>
      <c r="D2052">
        <f t="shared" ca="1" si="187"/>
        <v>0</v>
      </c>
      <c r="E2052">
        <f ca="1">IF($B2052&lt;VLOOKUP(E$6&amp;" Equity",Param,4,0),"",IFERROR(VLOOKUP($B2052,OFFSET(Input!$A$1,0,MATCH(Index!E$6&amp;" Equity",Input!$1:$1,0)-1,10000,2),2,0),E2051))</f>
        <v>89.6</v>
      </c>
      <c r="F2052" s="33">
        <v>93.81</v>
      </c>
      <c r="H2052">
        <f ca="1">IFERROR(VLOOKUP($B2052,OFFSET(Input!$A$1,0,MATCH(Index!H$6,Input!$1:$1,0)-1,10000,2),2,0),0)</f>
        <v>0</v>
      </c>
      <c r="I2052">
        <f ca="1">IFERROR(VLOOKUP($B2052,OFFSET(Input!$A$1,0,MATCH(Index!I$6,Input!$1:$1,0)-1,10000,2),2,0),0)</f>
        <v>0</v>
      </c>
      <c r="K2052">
        <f t="shared" ca="1" si="188"/>
        <v>82.073938222300796</v>
      </c>
      <c r="L2052" s="30">
        <f t="shared" ca="1" si="189"/>
        <v>89.582503405823388</v>
      </c>
      <c r="N2052">
        <f t="shared" ca="1" si="190"/>
        <v>-2.4523476787072294E-3</v>
      </c>
      <c r="O2052">
        <f t="shared" ca="1" si="191"/>
        <v>-2.1095603524922311E-2</v>
      </c>
      <c r="AE2052">
        <f ca="1">VLOOKUP($B2052,OFFSET(Input!$A$1,0,MATCH(Index!AE$6&amp;" Index",Input!$1:$1,0)-1,10000,2),2,0)</f>
        <v>20.2</v>
      </c>
    </row>
    <row r="2053" spans="2:31" x14ac:dyDescent="0.25">
      <c r="B2053" s="2">
        <v>40498</v>
      </c>
      <c r="C2053">
        <f t="shared" ca="1" si="186"/>
        <v>0</v>
      </c>
      <c r="D2053">
        <f t="shared" ca="1" si="187"/>
        <v>0</v>
      </c>
      <c r="E2053">
        <f ca="1">IF($B2053&lt;VLOOKUP(E$6&amp;" Equity",Param,4,0),"",IFERROR(VLOOKUP($B2053,OFFSET(Input!$A$1,0,MATCH(Index!E$6&amp;" Equity",Input!$1:$1,0)-1,10000,2),2,0),E2052))</f>
        <v>88.66</v>
      </c>
      <c r="F2053" s="33">
        <v>96.25</v>
      </c>
      <c r="H2053">
        <f ca="1">IFERROR(VLOOKUP($B2053,OFFSET(Input!$A$1,0,MATCH(Index!H$6,Input!$1:$1,0)-1,10000,2),2,0),0)</f>
        <v>0</v>
      </c>
      <c r="I2053">
        <f ca="1">IFERROR(VLOOKUP($B2053,OFFSET(Input!$A$1,0,MATCH(Index!I$6,Input!$1:$1,0)-1,10000,2),2,0),0)</f>
        <v>0</v>
      </c>
      <c r="K2053">
        <f t="shared" ca="1" si="188"/>
        <v>81.212894673986483</v>
      </c>
      <c r="L2053" s="30">
        <f t="shared" ca="1" si="189"/>
        <v>91.912546133786392</v>
      </c>
      <c r="N2053">
        <f t="shared" ca="1" si="190"/>
        <v>-1.0546490663977309E-2</v>
      </c>
      <c r="O2053">
        <f t="shared" ca="1" si="191"/>
        <v>2.5677513030034058E-2</v>
      </c>
      <c r="AE2053">
        <f ca="1">VLOOKUP($B2053,OFFSET(Input!$A$1,0,MATCH(Index!AE$6&amp;" Index",Input!$1:$1,0)-1,10000,2),2,0)</f>
        <v>22.58</v>
      </c>
    </row>
    <row r="2054" spans="2:31" x14ac:dyDescent="0.25">
      <c r="B2054" s="2">
        <v>40499</v>
      </c>
      <c r="C2054">
        <f t="shared" ca="1" si="186"/>
        <v>0</v>
      </c>
      <c r="D2054">
        <f t="shared" ca="1" si="187"/>
        <v>0</v>
      </c>
      <c r="E2054">
        <f ca="1">IF($B2054&lt;VLOOKUP(E$6&amp;" Equity",Param,4,0),"",IFERROR(VLOOKUP($B2054,OFFSET(Input!$A$1,0,MATCH(Index!E$6&amp;" Equity",Input!$1:$1,0)-1,10000,2),2,0),E2053))</f>
        <v>89.11</v>
      </c>
      <c r="F2054" s="33">
        <v>95.61</v>
      </c>
      <c r="H2054">
        <f ca="1">IFERROR(VLOOKUP($B2054,OFFSET(Input!$A$1,0,MATCH(Index!H$6,Input!$1:$1,0)-1,10000,2),2,0),0)</f>
        <v>0</v>
      </c>
      <c r="I2054">
        <f ca="1">IFERROR(VLOOKUP($B2054,OFFSET(Input!$A$1,0,MATCH(Index!I$6,Input!$1:$1,0)-1,10000,2),2,0),0)</f>
        <v>0</v>
      </c>
      <c r="K2054">
        <f t="shared" ca="1" si="188"/>
        <v>81.62509637264759</v>
      </c>
      <c r="L2054" s="30">
        <f t="shared" ca="1" si="189"/>
        <v>91.301387385468232</v>
      </c>
      <c r="N2054">
        <f t="shared" ca="1" si="190"/>
        <v>5.0627323077210018E-3</v>
      </c>
      <c r="O2054">
        <f t="shared" ca="1" si="191"/>
        <v>-6.6715560705387922E-3</v>
      </c>
      <c r="AE2054">
        <f ca="1">VLOOKUP($B2054,OFFSET(Input!$A$1,0,MATCH(Index!AE$6&amp;" Index",Input!$1:$1,0)-1,10000,2),2,0)</f>
        <v>21.76</v>
      </c>
    </row>
    <row r="2055" spans="2:31" x14ac:dyDescent="0.25">
      <c r="B2055" s="2">
        <v>40500</v>
      </c>
      <c r="C2055">
        <f t="shared" ref="C2055:C2118" ca="1" si="192">IF(MONTH(B2055)&lt;&gt;MONTH(B2054),1,0)</f>
        <v>0</v>
      </c>
      <c r="D2055">
        <f t="shared" ref="D2055:D2118" ca="1" si="193">IF(D2054=5,0,IF(D2054&lt;&gt;0,D2054+1,IF(C2054=1,1,0)))</f>
        <v>0</v>
      </c>
      <c r="E2055">
        <f ca="1">IF($B2055&lt;VLOOKUP(E$6&amp;" Equity",Param,4,0),"",IFERROR(VLOOKUP($B2055,OFFSET(Input!$A$1,0,MATCH(Index!E$6&amp;" Equity",Input!$1:$1,0)-1,10000,2),2,0),E2054))</f>
        <v>90.24</v>
      </c>
      <c r="F2055" s="33">
        <v>96</v>
      </c>
      <c r="H2055">
        <f ca="1">IFERROR(VLOOKUP($B2055,OFFSET(Input!$A$1,0,MATCH(Index!H$6,Input!$1:$1,0)-1,10000,2),2,0),0)</f>
        <v>0</v>
      </c>
      <c r="I2055">
        <f ca="1">IFERROR(VLOOKUP($B2055,OFFSET(Input!$A$1,0,MATCH(Index!I$6,Input!$1:$1,0)-1,10000,2),2,0),0)</f>
        <v>0</v>
      </c>
      <c r="K2055">
        <f t="shared" ref="K2055:K2118" ca="1" si="194">IF($B2055&lt;=L_date,IF($B2055=L_date,1,K2056/((E2056+H2056)/E2055)),K2054*((E2055+H2055)/E2054))</f>
        <v>82.660180638174381</v>
      </c>
      <c r="L2055" s="30">
        <f t="shared" ref="L2055:L2118" ca="1" si="195">IF($B2055&lt;=L_date,IF($B2055=L_date,1,L2056/((F2056+I2056)/F2055)),L2054*((F2055+I2055)/F2054))</f>
        <v>91.673812247724598</v>
      </c>
      <c r="N2055">
        <f t="shared" ca="1" si="190"/>
        <v>1.2601226125120343E-2</v>
      </c>
      <c r="O2055">
        <f t="shared" ca="1" si="191"/>
        <v>4.0707743704814104E-3</v>
      </c>
      <c r="AE2055">
        <f ca="1">VLOOKUP($B2055,OFFSET(Input!$A$1,0,MATCH(Index!AE$6&amp;" Index",Input!$1:$1,0)-1,10000,2),2,0)</f>
        <v>18.75</v>
      </c>
    </row>
    <row r="2056" spans="2:31" x14ac:dyDescent="0.25">
      <c r="B2056" s="2">
        <v>40501</v>
      </c>
      <c r="C2056">
        <f t="shared" ca="1" si="192"/>
        <v>0</v>
      </c>
      <c r="D2056">
        <f t="shared" ca="1" si="193"/>
        <v>0</v>
      </c>
      <c r="E2056">
        <f ca="1">IF($B2056&lt;VLOOKUP(E$6&amp;" Equity",Param,4,0),"",IFERROR(VLOOKUP($B2056,OFFSET(Input!$A$1,0,MATCH(Index!E$6&amp;" Equity",Input!$1:$1,0)-1,10000,2),2,0),E2055))</f>
        <v>90.21</v>
      </c>
      <c r="F2056" s="33">
        <v>96.59</v>
      </c>
      <c r="H2056">
        <f ca="1">IFERROR(VLOOKUP($B2056,OFFSET(Input!$A$1,0,MATCH(Index!H$6,Input!$1:$1,0)-1,10000,2),2,0),0)</f>
        <v>0</v>
      </c>
      <c r="I2056">
        <f ca="1">IFERROR(VLOOKUP($B2056,OFFSET(Input!$A$1,0,MATCH(Index!I$6,Input!$1:$1,0)-1,10000,2),2,0),0)</f>
        <v>0</v>
      </c>
      <c r="K2056">
        <f t="shared" ca="1" si="194"/>
        <v>82.632700524930314</v>
      </c>
      <c r="L2056" s="30">
        <f t="shared" ca="1" si="195"/>
        <v>92.237224218830406</v>
      </c>
      <c r="N2056">
        <f t="shared" ref="N2056:N2119" ca="1" si="196">LN(K2056/K2055)</f>
        <v>-3.3250208120125951E-4</v>
      </c>
      <c r="O2056">
        <f t="shared" ref="O2056:O2119" ca="1" si="197">LN(L2056/L2055)</f>
        <v>6.1270247233682559E-3</v>
      </c>
      <c r="AE2056">
        <f ca="1">VLOOKUP($B2056,OFFSET(Input!$A$1,0,MATCH(Index!AE$6&amp;" Index",Input!$1:$1,0)-1,10000,2),2,0)</f>
        <v>18.04</v>
      </c>
    </row>
    <row r="2057" spans="2:31" x14ac:dyDescent="0.25">
      <c r="B2057" s="2">
        <v>40504</v>
      </c>
      <c r="C2057">
        <f t="shared" ca="1" si="192"/>
        <v>0</v>
      </c>
      <c r="D2057">
        <f t="shared" ca="1" si="193"/>
        <v>0</v>
      </c>
      <c r="E2057">
        <f ca="1">IF($B2057&lt;VLOOKUP(E$6&amp;" Equity",Param,4,0),"",IFERROR(VLOOKUP($B2057,OFFSET(Input!$A$1,0,MATCH(Index!E$6&amp;" Equity",Input!$1:$1,0)-1,10000,2),2,0),E2056))</f>
        <v>89.58</v>
      </c>
      <c r="F2057" s="33">
        <v>97</v>
      </c>
      <c r="H2057">
        <f ca="1">IFERROR(VLOOKUP($B2057,OFFSET(Input!$A$1,0,MATCH(Index!H$6,Input!$1:$1,0)-1,10000,2),2,0),0)</f>
        <v>0</v>
      </c>
      <c r="I2057">
        <f ca="1">IFERROR(VLOOKUP($B2057,OFFSET(Input!$A$1,0,MATCH(Index!I$6,Input!$1:$1,0)-1,10000,2),2,0),0)</f>
        <v>0</v>
      </c>
      <c r="K2057">
        <f t="shared" ca="1" si="194"/>
        <v>82.055618146804761</v>
      </c>
      <c r="L2057" s="30">
        <f t="shared" ca="1" si="195"/>
        <v>92.628747791971733</v>
      </c>
      <c r="N2057">
        <f t="shared" ca="1" si="196"/>
        <v>-7.0082048893933555E-3</v>
      </c>
      <c r="O2057">
        <f t="shared" ca="1" si="197"/>
        <v>4.2357623121783514E-3</v>
      </c>
      <c r="AE2057">
        <f ca="1">VLOOKUP($B2057,OFFSET(Input!$A$1,0,MATCH(Index!AE$6&amp;" Index",Input!$1:$1,0)-1,10000,2),2,0)</f>
        <v>18.37</v>
      </c>
    </row>
    <row r="2058" spans="2:31" x14ac:dyDescent="0.25">
      <c r="B2058" s="2">
        <v>40505</v>
      </c>
      <c r="C2058">
        <f t="shared" ca="1" si="192"/>
        <v>0</v>
      </c>
      <c r="D2058">
        <f t="shared" ca="1" si="193"/>
        <v>0</v>
      </c>
      <c r="E2058">
        <f ca="1">IF($B2058&lt;VLOOKUP(E$6&amp;" Equity",Param,4,0),"",IFERROR(VLOOKUP($B2058,OFFSET(Input!$A$1,0,MATCH(Index!E$6&amp;" Equity",Input!$1:$1,0)-1,10000,2),2,0),E2057))</f>
        <v>88.35</v>
      </c>
      <c r="F2058" s="33">
        <v>97.48</v>
      </c>
      <c r="H2058">
        <f ca="1">IFERROR(VLOOKUP($B2058,OFFSET(Input!$A$1,0,MATCH(Index!H$6,Input!$1:$1,0)-1,10000,2),2,0),0)</f>
        <v>0</v>
      </c>
      <c r="I2058">
        <f ca="1">IFERROR(VLOOKUP($B2058,OFFSET(Input!$A$1,0,MATCH(Index!I$6,Input!$1:$1,0)-1,10000,2),2,0),0)</f>
        <v>0</v>
      </c>
      <c r="K2058">
        <f t="shared" ca="1" si="194"/>
        <v>80.928933503797722</v>
      </c>
      <c r="L2058" s="30">
        <f t="shared" ca="1" si="195"/>
        <v>93.087116853210347</v>
      </c>
      <c r="N2058">
        <f t="shared" ca="1" si="196"/>
        <v>-1.3825882013448688E-2</v>
      </c>
      <c r="O2058">
        <f t="shared" ca="1" si="197"/>
        <v>4.9362502536225922E-3</v>
      </c>
      <c r="AE2058">
        <f ca="1">VLOOKUP($B2058,OFFSET(Input!$A$1,0,MATCH(Index!AE$6&amp;" Index",Input!$1:$1,0)-1,10000,2),2,0)</f>
        <v>20.63</v>
      </c>
    </row>
    <row r="2059" spans="2:31" x14ac:dyDescent="0.25">
      <c r="B2059" s="2">
        <v>40506</v>
      </c>
      <c r="C2059">
        <f t="shared" ca="1" si="192"/>
        <v>0</v>
      </c>
      <c r="D2059">
        <f t="shared" ca="1" si="193"/>
        <v>0</v>
      </c>
      <c r="E2059">
        <f ca="1">IF($B2059&lt;VLOOKUP(E$6&amp;" Equity",Param,4,0),"",IFERROR(VLOOKUP($B2059,OFFSET(Input!$A$1,0,MATCH(Index!E$6&amp;" Equity",Input!$1:$1,0)-1,10000,2),2,0),E2058))</f>
        <v>88.88</v>
      </c>
      <c r="F2059" s="33">
        <v>95.67</v>
      </c>
      <c r="H2059">
        <f ca="1">IFERROR(VLOOKUP($B2059,OFFSET(Input!$A$1,0,MATCH(Index!H$6,Input!$1:$1,0)-1,10000,2),2,0),0)</f>
        <v>0</v>
      </c>
      <c r="I2059">
        <f ca="1">IFERROR(VLOOKUP($B2059,OFFSET(Input!$A$1,0,MATCH(Index!I$6,Input!$1:$1,0)-1,10000,2),2,0),0)</f>
        <v>0</v>
      </c>
      <c r="K2059">
        <f t="shared" ca="1" si="194"/>
        <v>81.414415504443028</v>
      </c>
      <c r="L2059" s="30">
        <f t="shared" ca="1" si="195"/>
        <v>91.35868351812303</v>
      </c>
      <c r="N2059">
        <f t="shared" ca="1" si="196"/>
        <v>5.9809465656691417E-3</v>
      </c>
      <c r="O2059">
        <f t="shared" ca="1" si="197"/>
        <v>-1.8742459066929604E-2</v>
      </c>
      <c r="AE2059">
        <f ca="1">VLOOKUP($B2059,OFFSET(Input!$A$1,0,MATCH(Index!AE$6&amp;" Index",Input!$1:$1,0)-1,10000,2),2,0)</f>
        <v>19.559999999999999</v>
      </c>
    </row>
    <row r="2060" spans="2:31" x14ac:dyDescent="0.25">
      <c r="B2060" s="2">
        <v>40508</v>
      </c>
      <c r="C2060">
        <f t="shared" ca="1" si="192"/>
        <v>0</v>
      </c>
      <c r="D2060">
        <f t="shared" ca="1" si="193"/>
        <v>0</v>
      </c>
      <c r="E2060">
        <f ca="1">IF($B2060&lt;VLOOKUP(E$6&amp;" Equity",Param,4,0),"",IFERROR(VLOOKUP($B2060,OFFSET(Input!$A$1,0,MATCH(Index!E$6&amp;" Equity",Input!$1:$1,0)-1,10000,2),2,0),E2059))</f>
        <v>88.51</v>
      </c>
      <c r="F2060" s="33">
        <v>97.12</v>
      </c>
      <c r="H2060">
        <f ca="1">IFERROR(VLOOKUP($B2060,OFFSET(Input!$A$1,0,MATCH(Index!H$6,Input!$1:$1,0)-1,10000,2),2,0),0)</f>
        <v>0</v>
      </c>
      <c r="I2060">
        <f ca="1">IFERROR(VLOOKUP($B2060,OFFSET(Input!$A$1,0,MATCH(Index!I$6,Input!$1:$1,0)-1,10000,2),2,0),0)</f>
        <v>0</v>
      </c>
      <c r="K2060">
        <f t="shared" ca="1" si="194"/>
        <v>81.075494107766133</v>
      </c>
      <c r="L2060" s="30">
        <f t="shared" ca="1" si="195"/>
        <v>92.743340057281372</v>
      </c>
      <c r="N2060">
        <f t="shared" ca="1" si="196"/>
        <v>-4.1716053505887222E-3</v>
      </c>
      <c r="O2060">
        <f t="shared" ca="1" si="197"/>
        <v>1.5042557621112227E-2</v>
      </c>
      <c r="AE2060">
        <f ca="1">VLOOKUP($B2060,OFFSET(Input!$A$1,0,MATCH(Index!AE$6&amp;" Index",Input!$1:$1,0)-1,10000,2),2,0)</f>
        <v>22.22</v>
      </c>
    </row>
    <row r="2061" spans="2:31" x14ac:dyDescent="0.25">
      <c r="B2061" s="2">
        <v>40511</v>
      </c>
      <c r="C2061">
        <f t="shared" ca="1" si="192"/>
        <v>0</v>
      </c>
      <c r="D2061">
        <f t="shared" ca="1" si="193"/>
        <v>0</v>
      </c>
      <c r="E2061">
        <f ca="1">IF($B2061&lt;VLOOKUP(E$6&amp;" Equity",Param,4,0),"",IFERROR(VLOOKUP($B2061,OFFSET(Input!$A$1,0,MATCH(Index!E$6&amp;" Equity",Input!$1:$1,0)-1,10000,2),2,0),E2060))</f>
        <v>88.79</v>
      </c>
      <c r="F2061" s="33">
        <v>97.9</v>
      </c>
      <c r="H2061">
        <f ca="1">IFERROR(VLOOKUP($B2061,OFFSET(Input!$A$1,0,MATCH(Index!H$6,Input!$1:$1,0)-1,10000,2),2,0),0)</f>
        <v>0</v>
      </c>
      <c r="I2061">
        <f ca="1">IFERROR(VLOOKUP($B2061,OFFSET(Input!$A$1,0,MATCH(Index!I$6,Input!$1:$1,0)-1,10000,2),2,0),0)</f>
        <v>0</v>
      </c>
      <c r="K2061">
        <f t="shared" ca="1" si="194"/>
        <v>81.331975164710826</v>
      </c>
      <c r="L2061" s="30">
        <f t="shared" ca="1" si="195"/>
        <v>93.488189781794134</v>
      </c>
      <c r="N2061">
        <f t="shared" ca="1" si="196"/>
        <v>3.1584910634499582E-3</v>
      </c>
      <c r="O2061">
        <f t="shared" ca="1" si="197"/>
        <v>7.9992222252765685E-3</v>
      </c>
      <c r="AE2061">
        <f ca="1">VLOOKUP($B2061,OFFSET(Input!$A$1,0,MATCH(Index!AE$6&amp;" Index",Input!$1:$1,0)-1,10000,2),2,0)</f>
        <v>21.53</v>
      </c>
    </row>
    <row r="2062" spans="2:31" x14ac:dyDescent="0.25">
      <c r="B2062" s="2">
        <v>40512</v>
      </c>
      <c r="C2062">
        <f t="shared" ca="1" si="192"/>
        <v>0</v>
      </c>
      <c r="D2062">
        <f t="shared" ca="1" si="193"/>
        <v>0</v>
      </c>
      <c r="E2062">
        <f ca="1">IF($B2062&lt;VLOOKUP(E$6&amp;" Equity",Param,4,0),"",IFERROR(VLOOKUP($B2062,OFFSET(Input!$A$1,0,MATCH(Index!E$6&amp;" Equity",Input!$1:$1,0)-1,10000,2),2,0),E2061))</f>
        <v>88.99</v>
      </c>
      <c r="F2062" s="33">
        <v>98.42</v>
      </c>
      <c r="H2062">
        <f ca="1">IFERROR(VLOOKUP($B2062,OFFSET(Input!$A$1,0,MATCH(Index!H$6,Input!$1:$1,0)-1,10000,2),2,0),0)</f>
        <v>0</v>
      </c>
      <c r="I2062">
        <f ca="1">IFERROR(VLOOKUP($B2062,OFFSET(Input!$A$1,0,MATCH(Index!I$6,Input!$1:$1,0)-1,10000,2),2,0),0)</f>
        <v>0</v>
      </c>
      <c r="K2062">
        <f t="shared" ca="1" si="194"/>
        <v>81.515175919671321</v>
      </c>
      <c r="L2062" s="30">
        <f t="shared" ca="1" si="195"/>
        <v>93.984756264802627</v>
      </c>
      <c r="N2062">
        <f t="shared" ca="1" si="196"/>
        <v>2.2499728245354085E-3</v>
      </c>
      <c r="O2062">
        <f t="shared" ca="1" si="197"/>
        <v>5.2974859013673126E-3</v>
      </c>
      <c r="AE2062">
        <f ca="1">VLOOKUP($B2062,OFFSET(Input!$A$1,0,MATCH(Index!AE$6&amp;" Index",Input!$1:$1,0)-1,10000,2),2,0)</f>
        <v>23.54</v>
      </c>
    </row>
    <row r="2063" spans="2:31" x14ac:dyDescent="0.25">
      <c r="B2063" s="2">
        <v>40513</v>
      </c>
      <c r="C2063">
        <f t="shared" ca="1" si="192"/>
        <v>1</v>
      </c>
      <c r="D2063">
        <f t="shared" ca="1" si="193"/>
        <v>0</v>
      </c>
      <c r="E2063">
        <f ca="1">IF($B2063&lt;VLOOKUP(E$6&amp;" Equity",Param,4,0),"",IFERROR(VLOOKUP($B2063,OFFSET(Input!$A$1,0,MATCH(Index!E$6&amp;" Equity",Input!$1:$1,0)-1,10000,2),2,0),E2062))</f>
        <v>89.22</v>
      </c>
      <c r="F2063" s="33">
        <v>95.89</v>
      </c>
      <c r="H2063">
        <f ca="1">IFERROR(VLOOKUP($B2063,OFFSET(Input!$A$1,0,MATCH(Index!H$6,Input!$1:$1,0)-1,10000,2),2,0),0)</f>
        <v>0.58812200000000003</v>
      </c>
      <c r="I2063">
        <f ca="1">IFERROR(VLOOKUP($B2063,OFFSET(Input!$A$1,0,MATCH(Index!I$6,Input!$1:$1,0)-1,10000,2),2,0),0)</f>
        <v>0.33977400000000002</v>
      </c>
      <c r="K2063">
        <f t="shared" ca="1" si="194"/>
        <v>82.264578759920269</v>
      </c>
      <c r="L2063" s="30">
        <f t="shared" ca="1" si="195"/>
        <v>91.893231607468408</v>
      </c>
      <c r="N2063">
        <f t="shared" ca="1" si="196"/>
        <v>9.1514127837399005E-3</v>
      </c>
      <c r="O2063">
        <f t="shared" ca="1" si="197"/>
        <v>-2.2505224612236859E-2</v>
      </c>
      <c r="AE2063">
        <f ca="1">VLOOKUP($B2063,OFFSET(Input!$A$1,0,MATCH(Index!AE$6&amp;" Index",Input!$1:$1,0)-1,10000,2),2,0)</f>
        <v>21.36</v>
      </c>
    </row>
    <row r="2064" spans="2:31" x14ac:dyDescent="0.25">
      <c r="B2064" s="2">
        <v>40514</v>
      </c>
      <c r="C2064">
        <f t="shared" ca="1" si="192"/>
        <v>0</v>
      </c>
      <c r="D2064">
        <f t="shared" ca="1" si="193"/>
        <v>1</v>
      </c>
      <c r="E2064">
        <f ca="1">IF($B2064&lt;VLOOKUP(E$6&amp;" Equity",Param,4,0),"",IFERROR(VLOOKUP($B2064,OFFSET(Input!$A$1,0,MATCH(Index!E$6&amp;" Equity",Input!$1:$1,0)-1,10000,2),2,0),E2063))</f>
        <v>89.27</v>
      </c>
      <c r="F2064" s="33">
        <v>95.64</v>
      </c>
      <c r="H2064">
        <f ca="1">IFERROR(VLOOKUP($B2064,OFFSET(Input!$A$1,0,MATCH(Index!H$6,Input!$1:$1,0)-1,10000,2),2,0),0)</f>
        <v>0</v>
      </c>
      <c r="I2064">
        <f ca="1">IFERROR(VLOOKUP($B2064,OFFSET(Input!$A$1,0,MATCH(Index!I$6,Input!$1:$1,0)-1,10000,2),2,0),0)</f>
        <v>0</v>
      </c>
      <c r="K2064">
        <f t="shared" ca="1" si="194"/>
        <v>82.310680855167931</v>
      </c>
      <c r="L2064" s="30">
        <f t="shared" ca="1" si="195"/>
        <v>91.653651798292614</v>
      </c>
      <c r="N2064">
        <f t="shared" ca="1" si="196"/>
        <v>5.6025549115198872E-4</v>
      </c>
      <c r="O2064">
        <f t="shared" ca="1" si="197"/>
        <v>-2.6105585754658427E-3</v>
      </c>
      <c r="AE2064">
        <f ca="1">VLOOKUP($B2064,OFFSET(Input!$A$1,0,MATCH(Index!AE$6&amp;" Index",Input!$1:$1,0)-1,10000,2),2,0)</f>
        <v>19.39</v>
      </c>
    </row>
    <row r="2065" spans="2:31" x14ac:dyDescent="0.25">
      <c r="B2065" s="2">
        <v>40515</v>
      </c>
      <c r="C2065">
        <f t="shared" ca="1" si="192"/>
        <v>0</v>
      </c>
      <c r="D2065">
        <f t="shared" ca="1" si="193"/>
        <v>2</v>
      </c>
      <c r="E2065">
        <f ca="1">IF($B2065&lt;VLOOKUP(E$6&amp;" Equity",Param,4,0),"",IFERROR(VLOOKUP($B2065,OFFSET(Input!$A$1,0,MATCH(Index!E$6&amp;" Equity",Input!$1:$1,0)-1,10000,2),2,0),E2064))</f>
        <v>89.42</v>
      </c>
      <c r="F2065" s="33">
        <v>94.89</v>
      </c>
      <c r="H2065">
        <f ca="1">IFERROR(VLOOKUP($B2065,OFFSET(Input!$A$1,0,MATCH(Index!H$6,Input!$1:$1,0)-1,10000,2),2,0),0)</f>
        <v>0</v>
      </c>
      <c r="I2065">
        <f ca="1">IFERROR(VLOOKUP($B2065,OFFSET(Input!$A$1,0,MATCH(Index!I$6,Input!$1:$1,0)-1,10000,2),2,0),0)</f>
        <v>0</v>
      </c>
      <c r="K2065">
        <f t="shared" ca="1" si="194"/>
        <v>82.448987140910916</v>
      </c>
      <c r="L2065" s="30">
        <f t="shared" ca="1" si="195"/>
        <v>90.934912370765232</v>
      </c>
      <c r="N2065">
        <f t="shared" ca="1" si="196"/>
        <v>1.6788856145640125E-3</v>
      </c>
      <c r="O2065">
        <f t="shared" ca="1" si="197"/>
        <v>-7.8728166044566995E-3</v>
      </c>
      <c r="AE2065">
        <f ca="1">VLOOKUP($B2065,OFFSET(Input!$A$1,0,MATCH(Index!AE$6&amp;" Index",Input!$1:$1,0)-1,10000,2),2,0)</f>
        <v>18.010000000000002</v>
      </c>
    </row>
    <row r="2066" spans="2:31" x14ac:dyDescent="0.25">
      <c r="B2066" s="2">
        <v>40518</v>
      </c>
      <c r="C2066">
        <f t="shared" ca="1" si="192"/>
        <v>0</v>
      </c>
      <c r="D2066">
        <f t="shared" ca="1" si="193"/>
        <v>3</v>
      </c>
      <c r="E2066">
        <f ca="1">IF($B2066&lt;VLOOKUP(E$6&amp;" Equity",Param,4,0),"",IFERROR(VLOOKUP($B2066,OFFSET(Input!$A$1,0,MATCH(Index!E$6&amp;" Equity",Input!$1:$1,0)-1,10000,2),2,0),E2065))</f>
        <v>89.41</v>
      </c>
      <c r="F2066" s="33">
        <v>96.24</v>
      </c>
      <c r="H2066">
        <f ca="1">IFERROR(VLOOKUP($B2066,OFFSET(Input!$A$1,0,MATCH(Index!H$6,Input!$1:$1,0)-1,10000,2),2,0),0)</f>
        <v>0</v>
      </c>
      <c r="I2066">
        <f ca="1">IFERROR(VLOOKUP($B2066,OFFSET(Input!$A$1,0,MATCH(Index!I$6,Input!$1:$1,0)-1,10000,2),2,0),0)</f>
        <v>0</v>
      </c>
      <c r="K2066">
        <f t="shared" ca="1" si="194"/>
        <v>82.439766721861375</v>
      </c>
      <c r="L2066" s="30">
        <f t="shared" ca="1" si="195"/>
        <v>92.228643340314534</v>
      </c>
      <c r="N2066">
        <f t="shared" ca="1" si="196"/>
        <v>-1.11838058607977E-4</v>
      </c>
      <c r="O2066">
        <f t="shared" ca="1" si="197"/>
        <v>1.4126745680756265E-2</v>
      </c>
      <c r="AE2066">
        <f ca="1">VLOOKUP($B2066,OFFSET(Input!$A$1,0,MATCH(Index!AE$6&amp;" Index",Input!$1:$1,0)-1,10000,2),2,0)</f>
        <v>18.02</v>
      </c>
    </row>
    <row r="2067" spans="2:31" x14ac:dyDescent="0.25">
      <c r="B2067" s="2">
        <v>40519</v>
      </c>
      <c r="C2067">
        <f t="shared" ca="1" si="192"/>
        <v>0</v>
      </c>
      <c r="D2067">
        <f t="shared" ca="1" si="193"/>
        <v>4</v>
      </c>
      <c r="E2067">
        <f ca="1">IF($B2067&lt;VLOOKUP(E$6&amp;" Equity",Param,4,0),"",IFERROR(VLOOKUP($B2067,OFFSET(Input!$A$1,0,MATCH(Index!E$6&amp;" Equity",Input!$1:$1,0)-1,10000,2),2,0),E2066))</f>
        <v>89.83</v>
      </c>
      <c r="F2067" s="33">
        <v>94.17</v>
      </c>
      <c r="H2067">
        <f ca="1">IFERROR(VLOOKUP($B2067,OFFSET(Input!$A$1,0,MATCH(Index!H$6,Input!$1:$1,0)-1,10000,2),2,0),0)</f>
        <v>0</v>
      </c>
      <c r="I2067">
        <f ca="1">IFERROR(VLOOKUP($B2067,OFFSET(Input!$A$1,0,MATCH(Index!I$6,Input!$1:$1,0)-1,10000,2),2,0),0)</f>
        <v>0</v>
      </c>
      <c r="K2067">
        <f t="shared" ca="1" si="194"/>
        <v>82.827024321941693</v>
      </c>
      <c r="L2067" s="30">
        <f t="shared" ca="1" si="195"/>
        <v>90.244922520338946</v>
      </c>
      <c r="N2067">
        <f t="shared" ca="1" si="196"/>
        <v>4.6864624938885357E-3</v>
      </c>
      <c r="O2067">
        <f t="shared" ca="1" si="197"/>
        <v>-2.174341214445151E-2</v>
      </c>
      <c r="AE2067">
        <f ca="1">VLOOKUP($B2067,OFFSET(Input!$A$1,0,MATCH(Index!AE$6&amp;" Index",Input!$1:$1,0)-1,10000,2),2,0)</f>
        <v>17.989999999999998</v>
      </c>
    </row>
    <row r="2068" spans="2:31" x14ac:dyDescent="0.25">
      <c r="B2068" s="2">
        <v>40520</v>
      </c>
      <c r="C2068">
        <f t="shared" ca="1" si="192"/>
        <v>0</v>
      </c>
      <c r="D2068">
        <f t="shared" ca="1" si="193"/>
        <v>5</v>
      </c>
      <c r="E2068">
        <f ca="1">IF($B2068&lt;VLOOKUP(E$6&amp;" Equity",Param,4,0),"",IFERROR(VLOOKUP($B2068,OFFSET(Input!$A$1,0,MATCH(Index!E$6&amp;" Equity",Input!$1:$1,0)-1,10000,2),2,0),E2067))</f>
        <v>89.56</v>
      </c>
      <c r="F2068" s="33">
        <v>93.26</v>
      </c>
      <c r="H2068">
        <f ca="1">IFERROR(VLOOKUP($B2068,OFFSET(Input!$A$1,0,MATCH(Index!H$6,Input!$1:$1,0)-1,10000,2),2,0),0)</f>
        <v>0</v>
      </c>
      <c r="I2068">
        <f ca="1">IFERROR(VLOOKUP($B2068,OFFSET(Input!$A$1,0,MATCH(Index!I$6,Input!$1:$1,0)-1,10000,2),2,0),0)</f>
        <v>0</v>
      </c>
      <c r="K2068">
        <f t="shared" ca="1" si="194"/>
        <v>82.578073007604345</v>
      </c>
      <c r="L2068" s="30">
        <f t="shared" ca="1" si="195"/>
        <v>89.372852014939042</v>
      </c>
      <c r="N2068">
        <f t="shared" ca="1" si="196"/>
        <v>-3.0102035105611848E-3</v>
      </c>
      <c r="O2068">
        <f t="shared" ca="1" si="197"/>
        <v>-9.7103681417970867E-3</v>
      </c>
      <c r="AE2068">
        <f ca="1">VLOOKUP($B2068,OFFSET(Input!$A$1,0,MATCH(Index!AE$6&amp;" Index",Input!$1:$1,0)-1,10000,2),2,0)</f>
        <v>17.739999999999998</v>
      </c>
    </row>
    <row r="2069" spans="2:31" x14ac:dyDescent="0.25">
      <c r="B2069" s="2">
        <v>40521</v>
      </c>
      <c r="C2069">
        <f t="shared" ca="1" si="192"/>
        <v>0</v>
      </c>
      <c r="D2069">
        <f t="shared" ca="1" si="193"/>
        <v>0</v>
      </c>
      <c r="E2069">
        <f ca="1">IF($B2069&lt;VLOOKUP(E$6&amp;" Equity",Param,4,0),"",IFERROR(VLOOKUP($B2069,OFFSET(Input!$A$1,0,MATCH(Index!E$6&amp;" Equity",Input!$1:$1,0)-1,10000,2),2,0),E2068))</f>
        <v>89.35</v>
      </c>
      <c r="F2069" s="33">
        <v>93.72</v>
      </c>
      <c r="H2069">
        <f ca="1">IFERROR(VLOOKUP($B2069,OFFSET(Input!$A$1,0,MATCH(Index!H$6,Input!$1:$1,0)-1,10000,2),2,0),0)</f>
        <v>0</v>
      </c>
      <c r="I2069">
        <f ca="1">IFERROR(VLOOKUP($B2069,OFFSET(Input!$A$1,0,MATCH(Index!I$6,Input!$1:$1,0)-1,10000,2),2,0),0)</f>
        <v>0</v>
      </c>
      <c r="K2069">
        <f t="shared" ca="1" si="194"/>
        <v>82.384444207564172</v>
      </c>
      <c r="L2069" s="30">
        <f t="shared" ca="1" si="195"/>
        <v>89.813678863822503</v>
      </c>
      <c r="N2069">
        <f t="shared" ca="1" si="196"/>
        <v>-2.3475501251171258E-3</v>
      </c>
      <c r="O2069">
        <f t="shared" ca="1" si="197"/>
        <v>4.9203222594200683E-3</v>
      </c>
      <c r="AE2069">
        <f ca="1">VLOOKUP($B2069,OFFSET(Input!$A$1,0,MATCH(Index!AE$6&amp;" Index",Input!$1:$1,0)-1,10000,2),2,0)</f>
        <v>17.25</v>
      </c>
    </row>
    <row r="2070" spans="2:31" x14ac:dyDescent="0.25">
      <c r="B2070" s="2">
        <v>40522</v>
      </c>
      <c r="C2070">
        <f t="shared" ca="1" si="192"/>
        <v>0</v>
      </c>
      <c r="D2070">
        <f t="shared" ca="1" si="193"/>
        <v>0</v>
      </c>
      <c r="E2070">
        <f ca="1">IF($B2070&lt;VLOOKUP(E$6&amp;" Equity",Param,4,0),"",IFERROR(VLOOKUP($B2070,OFFSET(Input!$A$1,0,MATCH(Index!E$6&amp;" Equity",Input!$1:$1,0)-1,10000,2),2,0),E2069))</f>
        <v>89.39</v>
      </c>
      <c r="F2070" s="33">
        <v>93.15</v>
      </c>
      <c r="H2070">
        <f ca="1">IFERROR(VLOOKUP($B2070,OFFSET(Input!$A$1,0,MATCH(Index!H$6,Input!$1:$1,0)-1,10000,2),2,0),0)</f>
        <v>0</v>
      </c>
      <c r="I2070">
        <f ca="1">IFERROR(VLOOKUP($B2070,OFFSET(Input!$A$1,0,MATCH(Index!I$6,Input!$1:$1,0)-1,10000,2),2,0),0)</f>
        <v>0</v>
      </c>
      <c r="K2070">
        <f t="shared" ca="1" si="194"/>
        <v>82.421325883762293</v>
      </c>
      <c r="L2070" s="30">
        <f t="shared" ca="1" si="195"/>
        <v>89.267436898901693</v>
      </c>
      <c r="N2070">
        <f t="shared" ca="1" si="196"/>
        <v>4.4757749432417231E-4</v>
      </c>
      <c r="O2070">
        <f t="shared" ca="1" si="197"/>
        <v>-6.1005165919973854E-3</v>
      </c>
      <c r="AE2070">
        <f ca="1">VLOOKUP($B2070,OFFSET(Input!$A$1,0,MATCH(Index!AE$6&amp;" Index",Input!$1:$1,0)-1,10000,2),2,0)</f>
        <v>17.61</v>
      </c>
    </row>
    <row r="2071" spans="2:31" x14ac:dyDescent="0.25">
      <c r="B2071" s="2">
        <v>40525</v>
      </c>
      <c r="C2071">
        <f t="shared" ca="1" si="192"/>
        <v>0</v>
      </c>
      <c r="D2071">
        <f t="shared" ca="1" si="193"/>
        <v>0</v>
      </c>
      <c r="E2071">
        <f ca="1">IF($B2071&lt;VLOOKUP(E$6&amp;" Equity",Param,4,0),"",IFERROR(VLOOKUP($B2071,OFFSET(Input!$A$1,0,MATCH(Index!E$6&amp;" Equity",Input!$1:$1,0)-1,10000,2),2,0),E2070))</f>
        <v>88.94</v>
      </c>
      <c r="F2071" s="33">
        <v>93.48</v>
      </c>
      <c r="H2071">
        <f ca="1">IFERROR(VLOOKUP($B2071,OFFSET(Input!$A$1,0,MATCH(Index!H$6,Input!$1:$1,0)-1,10000,2),2,0),0)</f>
        <v>0</v>
      </c>
      <c r="I2071">
        <f ca="1">IFERROR(VLOOKUP($B2071,OFFSET(Input!$A$1,0,MATCH(Index!I$6,Input!$1:$1,0)-1,10000,2),2,0),0)</f>
        <v>0</v>
      </c>
      <c r="K2071">
        <f t="shared" ca="1" si="194"/>
        <v>82.006407026533367</v>
      </c>
      <c r="L2071" s="30">
        <f t="shared" ca="1" si="195"/>
        <v>89.583682247013741</v>
      </c>
      <c r="N2071">
        <f t="shared" ca="1" si="196"/>
        <v>-5.0468340172108899E-3</v>
      </c>
      <c r="O2071">
        <f t="shared" ca="1" si="197"/>
        <v>3.5364126230597146E-3</v>
      </c>
      <c r="AE2071">
        <f ca="1">VLOOKUP($B2071,OFFSET(Input!$A$1,0,MATCH(Index!AE$6&amp;" Index",Input!$1:$1,0)-1,10000,2),2,0)</f>
        <v>17.55</v>
      </c>
    </row>
    <row r="2072" spans="2:31" x14ac:dyDescent="0.25">
      <c r="B2072" s="2">
        <v>40526</v>
      </c>
      <c r="C2072">
        <f t="shared" ca="1" si="192"/>
        <v>0</v>
      </c>
      <c r="D2072">
        <f t="shared" ca="1" si="193"/>
        <v>0</v>
      </c>
      <c r="E2072">
        <f ca="1">IF($B2072&lt;VLOOKUP(E$6&amp;" Equity",Param,4,0),"",IFERROR(VLOOKUP($B2072,OFFSET(Input!$A$1,0,MATCH(Index!E$6&amp;" Equity",Input!$1:$1,0)-1,10000,2),2,0),E2071))</f>
        <v>89.38</v>
      </c>
      <c r="F2072" s="33">
        <v>92.13</v>
      </c>
      <c r="H2072">
        <f ca="1">IFERROR(VLOOKUP($B2072,OFFSET(Input!$A$1,0,MATCH(Index!H$6,Input!$1:$1,0)-1,10000,2),2,0),0)</f>
        <v>0</v>
      </c>
      <c r="I2072">
        <f ca="1">IFERROR(VLOOKUP($B2072,OFFSET(Input!$A$1,0,MATCH(Index!I$6,Input!$1:$1,0)-1,10000,2),2,0),0)</f>
        <v>0</v>
      </c>
      <c r="K2072">
        <f t="shared" ca="1" si="194"/>
        <v>82.412105464712752</v>
      </c>
      <c r="L2072" s="30">
        <f t="shared" ca="1" si="195"/>
        <v>88.289951277464425</v>
      </c>
      <c r="N2072">
        <f t="shared" ca="1" si="196"/>
        <v>4.9349584227550746E-3</v>
      </c>
      <c r="O2072">
        <f t="shared" ca="1" si="197"/>
        <v>-1.4546886549816748E-2</v>
      </c>
      <c r="AE2072">
        <f ca="1">VLOOKUP($B2072,OFFSET(Input!$A$1,0,MATCH(Index!AE$6&amp;" Index",Input!$1:$1,0)-1,10000,2),2,0)</f>
        <v>17.61</v>
      </c>
    </row>
    <row r="2073" spans="2:31" x14ac:dyDescent="0.25">
      <c r="B2073" s="2">
        <v>40527</v>
      </c>
      <c r="C2073">
        <f t="shared" ca="1" si="192"/>
        <v>0</v>
      </c>
      <c r="D2073">
        <f t="shared" ca="1" si="193"/>
        <v>0</v>
      </c>
      <c r="E2073">
        <f ca="1">IF($B2073&lt;VLOOKUP(E$6&amp;" Equity",Param,4,0),"",IFERROR(VLOOKUP($B2073,OFFSET(Input!$A$1,0,MATCH(Index!E$6&amp;" Equity",Input!$1:$1,0)-1,10000,2),2,0),E2072))</f>
        <v>89.03</v>
      </c>
      <c r="F2073" s="33">
        <v>90.94</v>
      </c>
      <c r="H2073">
        <f ca="1">IFERROR(VLOOKUP($B2073,OFFSET(Input!$A$1,0,MATCH(Index!H$6,Input!$1:$1,0)-1,10000,2),2,0),0)</f>
        <v>0</v>
      </c>
      <c r="I2073">
        <f ca="1">IFERROR(VLOOKUP($B2073,OFFSET(Input!$A$1,0,MATCH(Index!I$6,Input!$1:$1,0)-1,10000,2),2,0),0)</f>
        <v>0</v>
      </c>
      <c r="K2073">
        <f t="shared" ca="1" si="194"/>
        <v>82.089390797979149</v>
      </c>
      <c r="L2073" s="30">
        <f t="shared" ca="1" si="195"/>
        <v>87.149551385787632</v>
      </c>
      <c r="N2073">
        <f t="shared" ca="1" si="196"/>
        <v>-3.9235519197256775E-3</v>
      </c>
      <c r="O2073">
        <f t="shared" ca="1" si="197"/>
        <v>-1.300067472397622E-2</v>
      </c>
      <c r="AE2073">
        <f ca="1">VLOOKUP($B2073,OFFSET(Input!$A$1,0,MATCH(Index!AE$6&amp;" Index",Input!$1:$1,0)-1,10000,2),2,0)</f>
        <v>17.940000000000001</v>
      </c>
    </row>
    <row r="2074" spans="2:31" x14ac:dyDescent="0.25">
      <c r="B2074" s="2">
        <v>40528</v>
      </c>
      <c r="C2074">
        <f t="shared" ca="1" si="192"/>
        <v>0</v>
      </c>
      <c r="D2074">
        <f t="shared" ca="1" si="193"/>
        <v>0</v>
      </c>
      <c r="E2074">
        <f ca="1">IF($B2074&lt;VLOOKUP(E$6&amp;" Equity",Param,4,0),"",IFERROR(VLOOKUP($B2074,OFFSET(Input!$A$1,0,MATCH(Index!E$6&amp;" Equity",Input!$1:$1,0)-1,10000,2),2,0),E2073))</f>
        <v>89.36</v>
      </c>
      <c r="F2074" s="33">
        <v>91.57</v>
      </c>
      <c r="H2074">
        <f ca="1">IFERROR(VLOOKUP($B2074,OFFSET(Input!$A$1,0,MATCH(Index!H$6,Input!$1:$1,0)-1,10000,2),2,0),0)</f>
        <v>0</v>
      </c>
      <c r="I2074">
        <f ca="1">IFERROR(VLOOKUP($B2074,OFFSET(Input!$A$1,0,MATCH(Index!I$6,Input!$1:$1,0)-1,10000,2),2,0),0)</f>
        <v>0</v>
      </c>
      <c r="K2074">
        <f t="shared" ca="1" si="194"/>
        <v>82.393664626613685</v>
      </c>
      <c r="L2074" s="30">
        <f t="shared" ca="1" si="195"/>
        <v>87.753292504910632</v>
      </c>
      <c r="N2074">
        <f t="shared" ca="1" si="196"/>
        <v>3.6997631753653663E-3</v>
      </c>
      <c r="O2074">
        <f t="shared" ca="1" si="197"/>
        <v>6.903758722776281E-3</v>
      </c>
      <c r="AE2074">
        <f ca="1">VLOOKUP($B2074,OFFSET(Input!$A$1,0,MATCH(Index!AE$6&amp;" Index",Input!$1:$1,0)-1,10000,2),2,0)</f>
        <v>17.39</v>
      </c>
    </row>
    <row r="2075" spans="2:31" x14ac:dyDescent="0.25">
      <c r="B2075" s="2">
        <v>40529</v>
      </c>
      <c r="C2075">
        <f t="shared" ca="1" si="192"/>
        <v>0</v>
      </c>
      <c r="D2075">
        <f t="shared" ca="1" si="193"/>
        <v>0</v>
      </c>
      <c r="E2075">
        <f ca="1">IF($B2075&lt;VLOOKUP(E$6&amp;" Equity",Param,4,0),"",IFERROR(VLOOKUP($B2075,OFFSET(Input!$A$1,0,MATCH(Index!E$6&amp;" Equity",Input!$1:$1,0)-1,10000,2),2,0),E2074))</f>
        <v>89.49</v>
      </c>
      <c r="F2075" s="33">
        <v>93.24</v>
      </c>
      <c r="H2075">
        <f ca="1">IFERROR(VLOOKUP($B2075,OFFSET(Input!$A$1,0,MATCH(Index!H$6,Input!$1:$1,0)-1,10000,2),2,0),0)</f>
        <v>0</v>
      </c>
      <c r="I2075">
        <f ca="1">IFERROR(VLOOKUP($B2075,OFFSET(Input!$A$1,0,MATCH(Index!I$6,Input!$1:$1,0)-1,10000,2),2,0),0)</f>
        <v>0</v>
      </c>
      <c r="K2075">
        <f t="shared" ca="1" si="194"/>
        <v>82.513530074257602</v>
      </c>
      <c r="L2075" s="30">
        <f t="shared" ca="1" si="195"/>
        <v>89.35368563020495</v>
      </c>
      <c r="N2075">
        <f t="shared" ca="1" si="196"/>
        <v>1.4537324338215938E-3</v>
      </c>
      <c r="O2075">
        <f t="shared" ca="1" si="197"/>
        <v>1.8073107047915586E-2</v>
      </c>
      <c r="AE2075">
        <f ca="1">VLOOKUP($B2075,OFFSET(Input!$A$1,0,MATCH(Index!AE$6&amp;" Index",Input!$1:$1,0)-1,10000,2),2,0)</f>
        <v>16.11</v>
      </c>
    </row>
    <row r="2076" spans="2:31" x14ac:dyDescent="0.25">
      <c r="B2076" s="2">
        <v>40532</v>
      </c>
      <c r="C2076">
        <f t="shared" ca="1" si="192"/>
        <v>0</v>
      </c>
      <c r="D2076">
        <f t="shared" ca="1" si="193"/>
        <v>0</v>
      </c>
      <c r="E2076">
        <f ca="1">IF($B2076&lt;VLOOKUP(E$6&amp;" Equity",Param,4,0),"",IFERROR(VLOOKUP($B2076,OFFSET(Input!$A$1,0,MATCH(Index!E$6&amp;" Equity",Input!$1:$1,0)-1,10000,2),2,0),E2075))</f>
        <v>89.65</v>
      </c>
      <c r="F2076" s="33">
        <v>93.14</v>
      </c>
      <c r="H2076">
        <f ca="1">IFERROR(VLOOKUP($B2076,OFFSET(Input!$A$1,0,MATCH(Index!H$6,Input!$1:$1,0)-1,10000,2),2,0),0)</f>
        <v>0</v>
      </c>
      <c r="I2076">
        <f ca="1">IFERROR(VLOOKUP($B2076,OFFSET(Input!$A$1,0,MATCH(Index!I$6,Input!$1:$1,0)-1,10000,2),2,0),0)</f>
        <v>0</v>
      </c>
      <c r="K2076">
        <f t="shared" ca="1" si="194"/>
        <v>82.661056779050128</v>
      </c>
      <c r="L2076" s="30">
        <f t="shared" ca="1" si="195"/>
        <v>89.257853706534632</v>
      </c>
      <c r="N2076">
        <f t="shared" ca="1" si="196"/>
        <v>1.7863128563752302E-3</v>
      </c>
      <c r="O2076">
        <f t="shared" ca="1" si="197"/>
        <v>-1.0730766133251674E-3</v>
      </c>
      <c r="AE2076">
        <f ca="1">VLOOKUP($B2076,OFFSET(Input!$A$1,0,MATCH(Index!AE$6&amp;" Index",Input!$1:$1,0)-1,10000,2),2,0)</f>
        <v>16.41</v>
      </c>
    </row>
    <row r="2077" spans="2:31" x14ac:dyDescent="0.25">
      <c r="B2077" s="2">
        <v>40533</v>
      </c>
      <c r="C2077">
        <f t="shared" ca="1" si="192"/>
        <v>0</v>
      </c>
      <c r="D2077">
        <f t="shared" ca="1" si="193"/>
        <v>0</v>
      </c>
      <c r="E2077">
        <f ca="1">IF($B2077&lt;VLOOKUP(E$6&amp;" Equity",Param,4,0),"",IFERROR(VLOOKUP($B2077,OFFSET(Input!$A$1,0,MATCH(Index!E$6&amp;" Equity",Input!$1:$1,0)-1,10000,2),2,0),E2076))</f>
        <v>89.84</v>
      </c>
      <c r="F2077" s="33">
        <v>93.79</v>
      </c>
      <c r="H2077">
        <f ca="1">IFERROR(VLOOKUP($B2077,OFFSET(Input!$A$1,0,MATCH(Index!H$6,Input!$1:$1,0)-1,10000,2),2,0),0)</f>
        <v>0</v>
      </c>
      <c r="I2077">
        <f ca="1">IFERROR(VLOOKUP($B2077,OFFSET(Input!$A$1,0,MATCH(Index!I$6,Input!$1:$1,0)-1,10000,2),2,0),0)</f>
        <v>0</v>
      </c>
      <c r="K2077">
        <f t="shared" ca="1" si="194"/>
        <v>82.836244740991219</v>
      </c>
      <c r="L2077" s="30">
        <f t="shared" ca="1" si="195"/>
        <v>89.880761210391711</v>
      </c>
      <c r="N2077">
        <f t="shared" ca="1" si="196"/>
        <v>2.1171103790458439E-3</v>
      </c>
      <c r="O2077">
        <f t="shared" ca="1" si="197"/>
        <v>6.954502966616016E-3</v>
      </c>
      <c r="AE2077">
        <f ca="1">VLOOKUP($B2077,OFFSET(Input!$A$1,0,MATCH(Index!AE$6&amp;" Index",Input!$1:$1,0)-1,10000,2),2,0)</f>
        <v>16.489999999999998</v>
      </c>
    </row>
    <row r="2078" spans="2:31" x14ac:dyDescent="0.25">
      <c r="B2078" s="2">
        <v>40534</v>
      </c>
      <c r="C2078">
        <f t="shared" ca="1" si="192"/>
        <v>0</v>
      </c>
      <c r="D2078">
        <f t="shared" ca="1" si="193"/>
        <v>0</v>
      </c>
      <c r="E2078">
        <f ca="1">IF($B2078&lt;VLOOKUP(E$6&amp;" Equity",Param,4,0),"",IFERROR(VLOOKUP($B2078,OFFSET(Input!$A$1,0,MATCH(Index!E$6&amp;" Equity",Input!$1:$1,0)-1,10000,2),2,0),E2077))</f>
        <v>90.09</v>
      </c>
      <c r="F2078" s="33">
        <v>93.12</v>
      </c>
      <c r="H2078">
        <f ca="1">IFERROR(VLOOKUP($B2078,OFFSET(Input!$A$1,0,MATCH(Index!H$6,Input!$1:$1,0)-1,10000,2),2,0),0)</f>
        <v>0</v>
      </c>
      <c r="I2078">
        <f ca="1">IFERROR(VLOOKUP($B2078,OFFSET(Input!$A$1,0,MATCH(Index!I$6,Input!$1:$1,0)-1,10000,2),2,0),0)</f>
        <v>0</v>
      </c>
      <c r="K2078">
        <f t="shared" ca="1" si="194"/>
        <v>83.066755217229513</v>
      </c>
      <c r="L2078" s="30">
        <f t="shared" ca="1" si="195"/>
        <v>89.238687321800583</v>
      </c>
      <c r="N2078">
        <f t="shared" ca="1" si="196"/>
        <v>2.7788602331608671E-3</v>
      </c>
      <c r="O2078">
        <f t="shared" ca="1" si="197"/>
        <v>-7.1692565377193202E-3</v>
      </c>
      <c r="AE2078">
        <f ca="1">VLOOKUP($B2078,OFFSET(Input!$A$1,0,MATCH(Index!AE$6&amp;" Index",Input!$1:$1,0)-1,10000,2),2,0)</f>
        <v>15.45</v>
      </c>
    </row>
    <row r="2079" spans="2:31" x14ac:dyDescent="0.25">
      <c r="B2079" s="2">
        <v>40535</v>
      </c>
      <c r="C2079">
        <f t="shared" ca="1" si="192"/>
        <v>0</v>
      </c>
      <c r="D2079">
        <f t="shared" ca="1" si="193"/>
        <v>0</v>
      </c>
      <c r="E2079">
        <f ca="1">IF($B2079&lt;VLOOKUP(E$6&amp;" Equity",Param,4,0),"",IFERROR(VLOOKUP($B2079,OFFSET(Input!$A$1,0,MATCH(Index!E$6&amp;" Equity",Input!$1:$1,0)-1,10000,2),2,0),E2078))</f>
        <v>90.18</v>
      </c>
      <c r="F2079" s="33">
        <v>92.93</v>
      </c>
      <c r="H2079">
        <f ca="1">IFERROR(VLOOKUP($B2079,OFFSET(Input!$A$1,0,MATCH(Index!H$6,Input!$1:$1,0)-1,10000,2),2,0),0)</f>
        <v>0</v>
      </c>
      <c r="I2079">
        <f ca="1">IFERROR(VLOOKUP($B2079,OFFSET(Input!$A$1,0,MATCH(Index!I$6,Input!$1:$1,0)-1,10000,2),2,0),0)</f>
        <v>0</v>
      </c>
      <c r="K2079">
        <f t="shared" ca="1" si="194"/>
        <v>83.14973898867531</v>
      </c>
      <c r="L2079" s="30">
        <f t="shared" ca="1" si="195"/>
        <v>89.05660666682698</v>
      </c>
      <c r="N2079">
        <f t="shared" ca="1" si="196"/>
        <v>9.9850232958960004E-4</v>
      </c>
      <c r="O2079">
        <f t="shared" ca="1" si="197"/>
        <v>-2.0424624138797383E-3</v>
      </c>
      <c r="AE2079">
        <f ca="1">VLOOKUP($B2079,OFFSET(Input!$A$1,0,MATCH(Index!AE$6&amp;" Index",Input!$1:$1,0)-1,10000,2),2,0)</f>
        <v>16.47</v>
      </c>
    </row>
    <row r="2080" spans="2:31" x14ac:dyDescent="0.25">
      <c r="B2080" s="2">
        <v>40539</v>
      </c>
      <c r="C2080">
        <f t="shared" ca="1" si="192"/>
        <v>0</v>
      </c>
      <c r="D2080">
        <f t="shared" ca="1" si="193"/>
        <v>0</v>
      </c>
      <c r="E2080">
        <f ca="1">IF($B2080&lt;VLOOKUP(E$6&amp;" Equity",Param,4,0),"",IFERROR(VLOOKUP($B2080,OFFSET(Input!$A$1,0,MATCH(Index!E$6&amp;" Equity",Input!$1:$1,0)-1,10000,2),2,0),E2079))</f>
        <v>90.25</v>
      </c>
      <c r="F2080" s="33">
        <v>93.76</v>
      </c>
      <c r="H2080">
        <f ca="1">IFERROR(VLOOKUP($B2080,OFFSET(Input!$A$1,0,MATCH(Index!H$6,Input!$1:$1,0)-1,10000,2),2,0),0)</f>
        <v>0</v>
      </c>
      <c r="I2080">
        <f ca="1">IFERROR(VLOOKUP($B2080,OFFSET(Input!$A$1,0,MATCH(Index!I$6,Input!$1:$1,0)-1,10000,2),2,0),0)</f>
        <v>0</v>
      </c>
      <c r="K2080">
        <f t="shared" ca="1" si="194"/>
        <v>83.214281922022025</v>
      </c>
      <c r="L2080" s="30">
        <f t="shared" ca="1" si="195"/>
        <v>89.852011633290616</v>
      </c>
      <c r="N2080">
        <f t="shared" ca="1" si="196"/>
        <v>7.7592422005216192E-4</v>
      </c>
      <c r="O2080">
        <f t="shared" ca="1" si="197"/>
        <v>8.891804259454442E-3</v>
      </c>
      <c r="AE2080">
        <f ca="1">VLOOKUP($B2080,OFFSET(Input!$A$1,0,MATCH(Index!AE$6&amp;" Index",Input!$1:$1,0)-1,10000,2),2,0)</f>
        <v>17.670000000000002</v>
      </c>
    </row>
    <row r="2081" spans="2:31" x14ac:dyDescent="0.25">
      <c r="B2081" s="2">
        <v>40540</v>
      </c>
      <c r="C2081">
        <f t="shared" ca="1" si="192"/>
        <v>0</v>
      </c>
      <c r="D2081">
        <f t="shared" ca="1" si="193"/>
        <v>0</v>
      </c>
      <c r="E2081">
        <f ca="1">IF($B2081&lt;VLOOKUP(E$6&amp;" Equity",Param,4,0),"",IFERROR(VLOOKUP($B2081,OFFSET(Input!$A$1,0,MATCH(Index!E$6&amp;" Equity",Input!$1:$1,0)-1,10000,2),2,0),E2080))</f>
        <v>89.73</v>
      </c>
      <c r="F2081" s="33">
        <v>91.56</v>
      </c>
      <c r="H2081">
        <f ca="1">IFERROR(VLOOKUP($B2081,OFFSET(Input!$A$1,0,MATCH(Index!H$6,Input!$1:$1,0)-1,10000,2),2,0),0)</f>
        <v>0.57664899999999997</v>
      </c>
      <c r="I2081">
        <f ca="1">IFERROR(VLOOKUP($B2081,OFFSET(Input!$A$1,0,MATCH(Index!I$6,Input!$1:$1,0)-1,10000,2),2,0),0)</f>
        <v>0.32040000000000002</v>
      </c>
      <c r="K2081">
        <f t="shared" ca="1" si="194"/>
        <v>83.266514673895713</v>
      </c>
      <c r="L2081" s="30">
        <f t="shared" ca="1" si="195"/>
        <v>88.050754795983309</v>
      </c>
      <c r="N2081">
        <f t="shared" ca="1" si="196"/>
        <v>6.2749283587756476E-4</v>
      </c>
      <c r="O2081">
        <f t="shared" ca="1" si="197"/>
        <v>-2.0250594512710322E-2</v>
      </c>
      <c r="AE2081">
        <f ca="1">VLOOKUP($B2081,OFFSET(Input!$A$1,0,MATCH(Index!AE$6&amp;" Index",Input!$1:$1,0)-1,10000,2),2,0)</f>
        <v>17.52</v>
      </c>
    </row>
    <row r="2082" spans="2:31" x14ac:dyDescent="0.25">
      <c r="B2082" s="2">
        <v>40541</v>
      </c>
      <c r="C2082">
        <f t="shared" ca="1" si="192"/>
        <v>0</v>
      </c>
      <c r="D2082">
        <f t="shared" ca="1" si="193"/>
        <v>0</v>
      </c>
      <c r="E2082">
        <f ca="1">IF($B2082&lt;VLOOKUP(E$6&amp;" Equity",Param,4,0),"",IFERROR(VLOOKUP($B2082,OFFSET(Input!$A$1,0,MATCH(Index!E$6&amp;" Equity",Input!$1:$1,0)-1,10000,2),2,0),E2081))</f>
        <v>90.03</v>
      </c>
      <c r="F2082" s="33">
        <v>93.16</v>
      </c>
      <c r="H2082">
        <f ca="1">IFERROR(VLOOKUP($B2082,OFFSET(Input!$A$1,0,MATCH(Index!H$6,Input!$1:$1,0)-1,10000,2),2,0),0)</f>
        <v>0</v>
      </c>
      <c r="I2082">
        <f ca="1">IFERROR(VLOOKUP($B2082,OFFSET(Input!$A$1,0,MATCH(Index!I$6,Input!$1:$1,0)-1,10000,2),2,0),0)</f>
        <v>0</v>
      </c>
      <c r="K2082">
        <f t="shared" ca="1" si="194"/>
        <v>83.544904893467418</v>
      </c>
      <c r="L2082" s="30">
        <f t="shared" ca="1" si="195"/>
        <v>89.589431157643133</v>
      </c>
      <c r="N2082">
        <f t="shared" ca="1" si="196"/>
        <v>3.3377868104191425E-3</v>
      </c>
      <c r="O2082">
        <f t="shared" ca="1" si="197"/>
        <v>1.7323949931774246E-2</v>
      </c>
      <c r="AE2082">
        <f ca="1">VLOOKUP($B2082,OFFSET(Input!$A$1,0,MATCH(Index!AE$6&amp;" Index",Input!$1:$1,0)-1,10000,2),2,0)</f>
        <v>17.28</v>
      </c>
    </row>
    <row r="2083" spans="2:31" x14ac:dyDescent="0.25">
      <c r="B2083" s="2">
        <v>40542</v>
      </c>
      <c r="C2083">
        <f t="shared" ca="1" si="192"/>
        <v>0</v>
      </c>
      <c r="D2083">
        <f t="shared" ca="1" si="193"/>
        <v>0</v>
      </c>
      <c r="E2083">
        <f ca="1">IF($B2083&lt;VLOOKUP(E$6&amp;" Equity",Param,4,0),"",IFERROR(VLOOKUP($B2083,OFFSET(Input!$A$1,0,MATCH(Index!E$6&amp;" Equity",Input!$1:$1,0)-1,10000,2),2,0),E2082))</f>
        <v>90.13</v>
      </c>
      <c r="F2083" s="33">
        <v>93.13</v>
      </c>
      <c r="H2083">
        <f ca="1">IFERROR(VLOOKUP($B2083,OFFSET(Input!$A$1,0,MATCH(Index!H$6,Input!$1:$1,0)-1,10000,2),2,0),0)</f>
        <v>0</v>
      </c>
      <c r="I2083">
        <f ca="1">IFERROR(VLOOKUP($B2083,OFFSET(Input!$A$1,0,MATCH(Index!I$6,Input!$1:$1,0)-1,10000,2),2,0),0)</f>
        <v>0</v>
      </c>
      <c r="K2083">
        <f t="shared" ca="1" si="194"/>
        <v>83.637701633324653</v>
      </c>
      <c r="L2083" s="30">
        <f t="shared" ca="1" si="195"/>
        <v>89.56058097586201</v>
      </c>
      <c r="N2083">
        <f t="shared" ca="1" si="196"/>
        <v>1.1101244479329927E-3</v>
      </c>
      <c r="O2083">
        <f t="shared" ca="1" si="197"/>
        <v>-3.220784825738053E-4</v>
      </c>
      <c r="AE2083">
        <f ca="1">VLOOKUP($B2083,OFFSET(Input!$A$1,0,MATCH(Index!AE$6&amp;" Index",Input!$1:$1,0)-1,10000,2),2,0)</f>
        <v>17.52</v>
      </c>
    </row>
    <row r="2084" spans="2:31" x14ac:dyDescent="0.25">
      <c r="B2084" s="2">
        <v>40543</v>
      </c>
      <c r="C2084">
        <f t="shared" ca="1" si="192"/>
        <v>0</v>
      </c>
      <c r="D2084">
        <f t="shared" ca="1" si="193"/>
        <v>0</v>
      </c>
      <c r="E2084">
        <f ca="1">IF($B2084&lt;VLOOKUP(E$6&amp;" Equity",Param,4,0),"",IFERROR(VLOOKUP($B2084,OFFSET(Input!$A$1,0,MATCH(Index!E$6&amp;" Equity",Input!$1:$1,0)-1,10000,2),2,0),E2083))</f>
        <v>90.29</v>
      </c>
      <c r="F2084" s="33">
        <v>94.12</v>
      </c>
      <c r="H2084">
        <f ca="1">IFERROR(VLOOKUP($B2084,OFFSET(Input!$A$1,0,MATCH(Index!H$6,Input!$1:$1,0)-1,10000,2),2,0),0)</f>
        <v>0</v>
      </c>
      <c r="I2084">
        <f ca="1">IFERROR(VLOOKUP($B2084,OFFSET(Input!$A$1,0,MATCH(Index!I$6,Input!$1:$1,0)-1,10000,2),2,0),0)</f>
        <v>0</v>
      </c>
      <c r="K2084">
        <f t="shared" ca="1" si="194"/>
        <v>83.786176417096229</v>
      </c>
      <c r="L2084" s="30">
        <f t="shared" ca="1" si="195"/>
        <v>90.512636974639037</v>
      </c>
      <c r="N2084">
        <f t="shared" ca="1" si="196"/>
        <v>1.7736397510694165E-3</v>
      </c>
      <c r="O2084">
        <f t="shared" ca="1" si="197"/>
        <v>1.0574197325595378E-2</v>
      </c>
      <c r="AE2084">
        <f ca="1">VLOOKUP($B2084,OFFSET(Input!$A$1,0,MATCH(Index!AE$6&amp;" Index",Input!$1:$1,0)-1,10000,2),2,0)</f>
        <v>17.75</v>
      </c>
    </row>
    <row r="2085" spans="2:31" x14ac:dyDescent="0.25">
      <c r="B2085" s="2">
        <v>40546</v>
      </c>
      <c r="C2085">
        <f t="shared" ca="1" si="192"/>
        <v>1</v>
      </c>
      <c r="D2085">
        <f t="shared" ca="1" si="193"/>
        <v>0</v>
      </c>
      <c r="E2085">
        <f ca="1">IF($B2085&lt;VLOOKUP(E$6&amp;" Equity",Param,4,0),"",IFERROR(VLOOKUP($B2085,OFFSET(Input!$A$1,0,MATCH(Index!E$6&amp;" Equity",Input!$1:$1,0)-1,10000,2),2,0),E2084))</f>
        <v>90.36</v>
      </c>
      <c r="F2085" s="33">
        <v>93.41</v>
      </c>
      <c r="H2085">
        <f ca="1">IFERROR(VLOOKUP($B2085,OFFSET(Input!$A$1,0,MATCH(Index!H$6,Input!$1:$1,0)-1,10000,2),2,0),0)</f>
        <v>0</v>
      </c>
      <c r="I2085">
        <f ca="1">IFERROR(VLOOKUP($B2085,OFFSET(Input!$A$1,0,MATCH(Index!I$6,Input!$1:$1,0)-1,10000,2),2,0),0)</f>
        <v>0</v>
      </c>
      <c r="K2085">
        <f t="shared" ca="1" si="194"/>
        <v>83.851134134996286</v>
      </c>
      <c r="L2085" s="30">
        <f t="shared" ca="1" si="195"/>
        <v>89.829849339152489</v>
      </c>
      <c r="N2085">
        <f t="shared" ca="1" si="196"/>
        <v>7.7497928041460622E-4</v>
      </c>
      <c r="O2085">
        <f t="shared" ca="1" si="197"/>
        <v>-7.5721579744044603E-3</v>
      </c>
      <c r="AE2085">
        <f ca="1">VLOOKUP($B2085,OFFSET(Input!$A$1,0,MATCH(Index!AE$6&amp;" Index",Input!$1:$1,0)-1,10000,2),2,0)</f>
        <v>17.61</v>
      </c>
    </row>
    <row r="2086" spans="2:31" x14ac:dyDescent="0.25">
      <c r="B2086" s="2">
        <v>40547</v>
      </c>
      <c r="C2086">
        <f t="shared" ca="1" si="192"/>
        <v>0</v>
      </c>
      <c r="D2086">
        <f t="shared" ca="1" si="193"/>
        <v>1</v>
      </c>
      <c r="E2086">
        <f ca="1">IF($B2086&lt;VLOOKUP(E$6&amp;" Equity",Param,4,0),"",IFERROR(VLOOKUP($B2086,OFFSET(Input!$A$1,0,MATCH(Index!E$6&amp;" Equity",Input!$1:$1,0)-1,10000,2),2,0),E2085))</f>
        <v>90.77</v>
      </c>
      <c r="F2086" s="33">
        <v>93.5</v>
      </c>
      <c r="H2086">
        <f ca="1">IFERROR(VLOOKUP($B2086,OFFSET(Input!$A$1,0,MATCH(Index!H$6,Input!$1:$1,0)-1,10000,2),2,0),0)</f>
        <v>0</v>
      </c>
      <c r="I2086">
        <f ca="1">IFERROR(VLOOKUP($B2086,OFFSET(Input!$A$1,0,MATCH(Index!I$6,Input!$1:$1,0)-1,10000,2),2,0),0)</f>
        <v>0</v>
      </c>
      <c r="K2086">
        <f t="shared" ca="1" si="194"/>
        <v>84.231600768410942</v>
      </c>
      <c r="L2086" s="30">
        <f t="shared" ca="1" si="195"/>
        <v>89.91639988449586</v>
      </c>
      <c r="N2086">
        <f t="shared" ca="1" si="196"/>
        <v>4.5271429387332782E-3</v>
      </c>
      <c r="O2086">
        <f t="shared" ca="1" si="197"/>
        <v>9.6303040988396415E-4</v>
      </c>
      <c r="AE2086">
        <f ca="1">VLOOKUP($B2086,OFFSET(Input!$A$1,0,MATCH(Index!AE$6&amp;" Index",Input!$1:$1,0)-1,10000,2),2,0)</f>
        <v>17.38</v>
      </c>
    </row>
    <row r="2087" spans="2:31" x14ac:dyDescent="0.25">
      <c r="B2087" s="2">
        <v>40548</v>
      </c>
      <c r="C2087">
        <f t="shared" ca="1" si="192"/>
        <v>0</v>
      </c>
      <c r="D2087">
        <f t="shared" ca="1" si="193"/>
        <v>2</v>
      </c>
      <c r="E2087">
        <f ca="1">IF($B2087&lt;VLOOKUP(E$6&amp;" Equity",Param,4,0),"",IFERROR(VLOOKUP($B2087,OFFSET(Input!$A$1,0,MATCH(Index!E$6&amp;" Equity",Input!$1:$1,0)-1,10000,2),2,0),E2086))</f>
        <v>91</v>
      </c>
      <c r="F2087" s="33">
        <v>91.46</v>
      </c>
      <c r="H2087">
        <f ca="1">IFERROR(VLOOKUP($B2087,OFFSET(Input!$A$1,0,MATCH(Index!H$6,Input!$1:$1,0)-1,10000,2),2,0),0)</f>
        <v>0</v>
      </c>
      <c r="I2087">
        <f ca="1">IFERROR(VLOOKUP($B2087,OFFSET(Input!$A$1,0,MATCH(Index!I$6,Input!$1:$1,0)-1,10000,2),2,0),0)</f>
        <v>0</v>
      </c>
      <c r="K2087">
        <f t="shared" ca="1" si="194"/>
        <v>84.44503327008259</v>
      </c>
      <c r="L2087" s="30">
        <f t="shared" ca="1" si="195"/>
        <v>87.954587523379587</v>
      </c>
      <c r="N2087">
        <f t="shared" ca="1" si="196"/>
        <v>2.5306719783142629E-3</v>
      </c>
      <c r="O2087">
        <f t="shared" ca="1" si="197"/>
        <v>-2.2059718064732219E-2</v>
      </c>
      <c r="AE2087">
        <f ca="1">VLOOKUP($B2087,OFFSET(Input!$A$1,0,MATCH(Index!AE$6&amp;" Index",Input!$1:$1,0)-1,10000,2),2,0)</f>
        <v>17.02</v>
      </c>
    </row>
    <row r="2088" spans="2:31" x14ac:dyDescent="0.25">
      <c r="B2088" s="2">
        <v>40549</v>
      </c>
      <c r="C2088">
        <f t="shared" ca="1" si="192"/>
        <v>0</v>
      </c>
      <c r="D2088">
        <f t="shared" ca="1" si="193"/>
        <v>3</v>
      </c>
      <c r="E2088">
        <f ca="1">IF($B2088&lt;VLOOKUP(E$6&amp;" Equity",Param,4,0),"",IFERROR(VLOOKUP($B2088,OFFSET(Input!$A$1,0,MATCH(Index!E$6&amp;" Equity",Input!$1:$1,0)-1,10000,2),2,0),E2087))</f>
        <v>91.11</v>
      </c>
      <c r="F2088" s="33">
        <v>91.86</v>
      </c>
      <c r="H2088">
        <f ca="1">IFERROR(VLOOKUP($B2088,OFFSET(Input!$A$1,0,MATCH(Index!H$6,Input!$1:$1,0)-1,10000,2),2,0),0)</f>
        <v>0</v>
      </c>
      <c r="I2088">
        <f ca="1">IFERROR(VLOOKUP($B2088,OFFSET(Input!$A$1,0,MATCH(Index!I$6,Input!$1:$1,0)-1,10000,2),2,0),0)</f>
        <v>0</v>
      </c>
      <c r="K2088">
        <f t="shared" ca="1" si="194"/>
        <v>84.547109683925555</v>
      </c>
      <c r="L2088" s="30">
        <f t="shared" ca="1" si="195"/>
        <v>88.339256613794547</v>
      </c>
      <c r="N2088">
        <f t="shared" ca="1" si="196"/>
        <v>1.2080612089170896E-3</v>
      </c>
      <c r="O2088">
        <f t="shared" ca="1" si="197"/>
        <v>4.3639606677383378E-3</v>
      </c>
      <c r="AE2088">
        <f ca="1">VLOOKUP($B2088,OFFSET(Input!$A$1,0,MATCH(Index!AE$6&amp;" Index",Input!$1:$1,0)-1,10000,2),2,0)</f>
        <v>17.399999999999999</v>
      </c>
    </row>
    <row r="2089" spans="2:31" x14ac:dyDescent="0.25">
      <c r="B2089" s="2">
        <v>40550</v>
      </c>
      <c r="C2089">
        <f t="shared" ca="1" si="192"/>
        <v>0</v>
      </c>
      <c r="D2089">
        <f t="shared" ca="1" si="193"/>
        <v>4</v>
      </c>
      <c r="E2089">
        <f ca="1">IF($B2089&lt;VLOOKUP(E$6&amp;" Equity",Param,4,0),"",IFERROR(VLOOKUP($B2089,OFFSET(Input!$A$1,0,MATCH(Index!E$6&amp;" Equity",Input!$1:$1,0)-1,10000,2),2,0),E2088))</f>
        <v>90.75</v>
      </c>
      <c r="F2089" s="33">
        <v>92.35</v>
      </c>
      <c r="H2089">
        <f ca="1">IFERROR(VLOOKUP($B2089,OFFSET(Input!$A$1,0,MATCH(Index!H$6,Input!$1:$1,0)-1,10000,2),2,0),0)</f>
        <v>0</v>
      </c>
      <c r="I2089">
        <f ca="1">IFERROR(VLOOKUP($B2089,OFFSET(Input!$A$1,0,MATCH(Index!I$6,Input!$1:$1,0)-1,10000,2),2,0),0)</f>
        <v>0</v>
      </c>
      <c r="K2089">
        <f t="shared" ca="1" si="194"/>
        <v>84.213041420439509</v>
      </c>
      <c r="L2089" s="30">
        <f t="shared" ca="1" si="195"/>
        <v>88.810476249552849</v>
      </c>
      <c r="N2089">
        <f t="shared" ca="1" si="196"/>
        <v>-3.9590945808069718E-3</v>
      </c>
      <c r="O2089">
        <f t="shared" ca="1" si="197"/>
        <v>5.3200277476014224E-3</v>
      </c>
      <c r="AE2089">
        <f ca="1">VLOOKUP($B2089,OFFSET(Input!$A$1,0,MATCH(Index!AE$6&amp;" Index",Input!$1:$1,0)-1,10000,2),2,0)</f>
        <v>17.14</v>
      </c>
    </row>
    <row r="2090" spans="2:31" x14ac:dyDescent="0.25">
      <c r="B2090" s="2">
        <v>40553</v>
      </c>
      <c r="C2090">
        <f t="shared" ca="1" si="192"/>
        <v>0</v>
      </c>
      <c r="D2090">
        <f t="shared" ca="1" si="193"/>
        <v>5</v>
      </c>
      <c r="E2090">
        <f ca="1">IF($B2090&lt;VLOOKUP(E$6&amp;" Equity",Param,4,0),"",IFERROR(VLOOKUP($B2090,OFFSET(Input!$A$1,0,MATCH(Index!E$6&amp;" Equity",Input!$1:$1,0)-1,10000,2),2,0),E2089))</f>
        <v>90.69</v>
      </c>
      <c r="F2090" s="33">
        <v>92.85</v>
      </c>
      <c r="H2090">
        <f ca="1">IFERROR(VLOOKUP($B2090,OFFSET(Input!$A$1,0,MATCH(Index!H$6,Input!$1:$1,0)-1,10000,2),2,0),0)</f>
        <v>0</v>
      </c>
      <c r="I2090">
        <f ca="1">IFERROR(VLOOKUP($B2090,OFFSET(Input!$A$1,0,MATCH(Index!I$6,Input!$1:$1,0)-1,10000,2),2,0),0)</f>
        <v>0</v>
      </c>
      <c r="K2090">
        <f t="shared" ca="1" si="194"/>
        <v>84.157363376525169</v>
      </c>
      <c r="L2090" s="30">
        <f t="shared" ca="1" si="195"/>
        <v>89.291312612571545</v>
      </c>
      <c r="N2090">
        <f t="shared" ca="1" si="196"/>
        <v>-6.6137568548380943E-4</v>
      </c>
      <c r="O2090">
        <f t="shared" ca="1" si="197"/>
        <v>5.3995811534657753E-3</v>
      </c>
      <c r="AE2090">
        <f ca="1">VLOOKUP($B2090,OFFSET(Input!$A$1,0,MATCH(Index!AE$6&amp;" Index",Input!$1:$1,0)-1,10000,2),2,0)</f>
        <v>17.54</v>
      </c>
    </row>
    <row r="2091" spans="2:31" x14ac:dyDescent="0.25">
      <c r="B2091" s="2">
        <v>40554</v>
      </c>
      <c r="C2091">
        <f t="shared" ca="1" si="192"/>
        <v>0</v>
      </c>
      <c r="D2091">
        <f t="shared" ca="1" si="193"/>
        <v>0</v>
      </c>
      <c r="E2091">
        <f ca="1">IF($B2091&lt;VLOOKUP(E$6&amp;" Equity",Param,4,0),"",IFERROR(VLOOKUP($B2091,OFFSET(Input!$A$1,0,MATCH(Index!E$6&amp;" Equity",Input!$1:$1,0)-1,10000,2),2,0),E2090))</f>
        <v>91.04</v>
      </c>
      <c r="F2091" s="33">
        <v>92.31</v>
      </c>
      <c r="H2091">
        <f ca="1">IFERROR(VLOOKUP($B2091,OFFSET(Input!$A$1,0,MATCH(Index!H$6,Input!$1:$1,0)-1,10000,2),2,0),0)</f>
        <v>0</v>
      </c>
      <c r="I2091">
        <f ca="1">IFERROR(VLOOKUP($B2091,OFFSET(Input!$A$1,0,MATCH(Index!I$6,Input!$1:$1,0)-1,10000,2),2,0),0)</f>
        <v>0</v>
      </c>
      <c r="K2091">
        <f t="shared" ca="1" si="194"/>
        <v>84.482151966025484</v>
      </c>
      <c r="L2091" s="30">
        <f t="shared" ca="1" si="195"/>
        <v>88.77200934051136</v>
      </c>
      <c r="N2091">
        <f t="shared" ca="1" si="196"/>
        <v>3.851872918544468E-3</v>
      </c>
      <c r="O2091">
        <f t="shared" ca="1" si="197"/>
        <v>-5.8328097966546351E-3</v>
      </c>
      <c r="AE2091">
        <f ca="1">VLOOKUP($B2091,OFFSET(Input!$A$1,0,MATCH(Index!AE$6&amp;" Index",Input!$1:$1,0)-1,10000,2),2,0)</f>
        <v>16.89</v>
      </c>
    </row>
    <row r="2092" spans="2:31" x14ac:dyDescent="0.25">
      <c r="B2092" s="2">
        <v>40555</v>
      </c>
      <c r="C2092">
        <f t="shared" ca="1" si="192"/>
        <v>0</v>
      </c>
      <c r="D2092">
        <f t="shared" ca="1" si="193"/>
        <v>0</v>
      </c>
      <c r="E2092">
        <f ca="1">IF($B2092&lt;VLOOKUP(E$6&amp;" Equity",Param,4,0),"",IFERROR(VLOOKUP($B2092,OFFSET(Input!$A$1,0,MATCH(Index!E$6&amp;" Equity",Input!$1:$1,0)-1,10000,2),2,0),E2091))</f>
        <v>91.23</v>
      </c>
      <c r="F2092" s="33">
        <v>91.61</v>
      </c>
      <c r="H2092">
        <f ca="1">IFERROR(VLOOKUP($B2092,OFFSET(Input!$A$1,0,MATCH(Index!H$6,Input!$1:$1,0)-1,10000,2),2,0),0)</f>
        <v>0</v>
      </c>
      <c r="I2092">
        <f ca="1">IFERROR(VLOOKUP($B2092,OFFSET(Input!$A$1,0,MATCH(Index!I$6,Input!$1:$1,0)-1,10000,2),2,0),0)</f>
        <v>0</v>
      </c>
      <c r="K2092">
        <f t="shared" ca="1" si="194"/>
        <v>84.658465771754237</v>
      </c>
      <c r="L2092" s="30">
        <f t="shared" ca="1" si="195"/>
        <v>88.098838432285191</v>
      </c>
      <c r="N2092">
        <f t="shared" ca="1" si="196"/>
        <v>2.0848199793622401E-3</v>
      </c>
      <c r="O2092">
        <f t="shared" ca="1" si="197"/>
        <v>-7.6120419749428521E-3</v>
      </c>
      <c r="AE2092">
        <f ca="1">VLOOKUP($B2092,OFFSET(Input!$A$1,0,MATCH(Index!AE$6&amp;" Index",Input!$1:$1,0)-1,10000,2),2,0)</f>
        <v>16.239999999999998</v>
      </c>
    </row>
    <row r="2093" spans="2:31" x14ac:dyDescent="0.25">
      <c r="B2093" s="2">
        <v>40556</v>
      </c>
      <c r="C2093">
        <f t="shared" ca="1" si="192"/>
        <v>0</v>
      </c>
      <c r="D2093">
        <f t="shared" ca="1" si="193"/>
        <v>0</v>
      </c>
      <c r="E2093">
        <f ca="1">IF($B2093&lt;VLOOKUP(E$6&amp;" Equity",Param,4,0),"",IFERROR(VLOOKUP($B2093,OFFSET(Input!$A$1,0,MATCH(Index!E$6&amp;" Equity",Input!$1:$1,0)-1,10000,2),2,0),E2092))</f>
        <v>91.21</v>
      </c>
      <c r="F2093" s="33">
        <v>92.43</v>
      </c>
      <c r="H2093">
        <f ca="1">IFERROR(VLOOKUP($B2093,OFFSET(Input!$A$1,0,MATCH(Index!H$6,Input!$1:$1,0)-1,10000,2),2,0),0)</f>
        <v>0</v>
      </c>
      <c r="I2093">
        <f ca="1">IFERROR(VLOOKUP($B2093,OFFSET(Input!$A$1,0,MATCH(Index!I$6,Input!$1:$1,0)-1,10000,2),2,0),0)</f>
        <v>0</v>
      </c>
      <c r="K2093">
        <f t="shared" ca="1" si="194"/>
        <v>84.639906423782776</v>
      </c>
      <c r="L2093" s="30">
        <f t="shared" ca="1" si="195"/>
        <v>88.887410067635855</v>
      </c>
      <c r="N2093">
        <f t="shared" ca="1" si="196"/>
        <v>-2.1925016531607749E-4</v>
      </c>
      <c r="O2093">
        <f t="shared" ca="1" si="197"/>
        <v>8.911165249568977E-3</v>
      </c>
      <c r="AE2093">
        <f ca="1">VLOOKUP($B2093,OFFSET(Input!$A$1,0,MATCH(Index!AE$6&amp;" Index",Input!$1:$1,0)-1,10000,2),2,0)</f>
        <v>16.39</v>
      </c>
    </row>
    <row r="2094" spans="2:31" x14ac:dyDescent="0.25">
      <c r="B2094" s="2">
        <v>40557</v>
      </c>
      <c r="C2094">
        <f t="shared" ca="1" si="192"/>
        <v>0</v>
      </c>
      <c r="D2094">
        <f t="shared" ca="1" si="193"/>
        <v>0</v>
      </c>
      <c r="E2094">
        <f ca="1">IF($B2094&lt;VLOOKUP(E$6&amp;" Equity",Param,4,0),"",IFERROR(VLOOKUP($B2094,OFFSET(Input!$A$1,0,MATCH(Index!E$6&amp;" Equity",Input!$1:$1,0)-1,10000,2),2,0),E2093))</f>
        <v>91.36</v>
      </c>
      <c r="F2094" s="33">
        <v>91.81</v>
      </c>
      <c r="H2094">
        <f ca="1">IFERROR(VLOOKUP($B2094,OFFSET(Input!$A$1,0,MATCH(Index!H$6,Input!$1:$1,0)-1,10000,2),2,0),0)</f>
        <v>0</v>
      </c>
      <c r="I2094">
        <f ca="1">IFERROR(VLOOKUP($B2094,OFFSET(Input!$A$1,0,MATCH(Index!I$6,Input!$1:$1,0)-1,10000,2),2,0),0)</f>
        <v>0</v>
      </c>
      <c r="K2094">
        <f t="shared" ca="1" si="194"/>
        <v>84.779101533568635</v>
      </c>
      <c r="L2094" s="30">
        <f t="shared" ca="1" si="195"/>
        <v>88.291172977492664</v>
      </c>
      <c r="N2094">
        <f t="shared" ca="1" si="196"/>
        <v>1.6432057156330869E-3</v>
      </c>
      <c r="O2094">
        <f t="shared" ca="1" si="197"/>
        <v>-6.7303771210776792E-3</v>
      </c>
      <c r="AE2094">
        <f ca="1">VLOOKUP($B2094,OFFSET(Input!$A$1,0,MATCH(Index!AE$6&amp;" Index",Input!$1:$1,0)-1,10000,2),2,0)</f>
        <v>15.46</v>
      </c>
    </row>
    <row r="2095" spans="2:31" x14ac:dyDescent="0.25">
      <c r="B2095" s="2">
        <v>40561</v>
      </c>
      <c r="C2095">
        <f t="shared" ca="1" si="192"/>
        <v>0</v>
      </c>
      <c r="D2095">
        <f t="shared" ca="1" si="193"/>
        <v>0</v>
      </c>
      <c r="E2095">
        <f ca="1">IF($B2095&lt;VLOOKUP(E$6&amp;" Equity",Param,4,0),"",IFERROR(VLOOKUP($B2095,OFFSET(Input!$A$1,0,MATCH(Index!E$6&amp;" Equity",Input!$1:$1,0)-1,10000,2),2,0),E2094))</f>
        <v>91.35</v>
      </c>
      <c r="F2095" s="33">
        <v>91.4</v>
      </c>
      <c r="H2095">
        <f ca="1">IFERROR(VLOOKUP($B2095,OFFSET(Input!$A$1,0,MATCH(Index!H$6,Input!$1:$1,0)-1,10000,2),2,0),0)</f>
        <v>0</v>
      </c>
      <c r="I2095">
        <f ca="1">IFERROR(VLOOKUP($B2095,OFFSET(Input!$A$1,0,MATCH(Index!I$6,Input!$1:$1,0)-1,10000,2),2,0),0)</f>
        <v>0</v>
      </c>
      <c r="K2095">
        <f t="shared" ca="1" si="194"/>
        <v>84.769821859582905</v>
      </c>
      <c r="L2095" s="30">
        <f t="shared" ca="1" si="195"/>
        <v>87.896887159817339</v>
      </c>
      <c r="N2095">
        <f t="shared" ca="1" si="196"/>
        <v>-1.0946308368448139E-4</v>
      </c>
      <c r="O2095">
        <f t="shared" ca="1" si="197"/>
        <v>-4.4757456955042529E-3</v>
      </c>
      <c r="AE2095">
        <f ca="1">VLOOKUP($B2095,OFFSET(Input!$A$1,0,MATCH(Index!AE$6&amp;" Index",Input!$1:$1,0)-1,10000,2),2,0)</f>
        <v>15.87</v>
      </c>
    </row>
    <row r="2096" spans="2:31" x14ac:dyDescent="0.25">
      <c r="B2096" s="2">
        <v>40562</v>
      </c>
      <c r="C2096">
        <f t="shared" ca="1" si="192"/>
        <v>0</v>
      </c>
      <c r="D2096">
        <f t="shared" ca="1" si="193"/>
        <v>0</v>
      </c>
      <c r="E2096">
        <f ca="1">IF($B2096&lt;VLOOKUP(E$6&amp;" Equity",Param,4,0),"",IFERROR(VLOOKUP($B2096,OFFSET(Input!$A$1,0,MATCH(Index!E$6&amp;" Equity",Input!$1:$1,0)-1,10000,2),2,0),E2095))</f>
        <v>91.07</v>
      </c>
      <c r="F2096" s="33">
        <v>92.07</v>
      </c>
      <c r="H2096">
        <f ca="1">IFERROR(VLOOKUP($B2096,OFFSET(Input!$A$1,0,MATCH(Index!H$6,Input!$1:$1,0)-1,10000,2),2,0),0)</f>
        <v>0</v>
      </c>
      <c r="I2096">
        <f ca="1">IFERROR(VLOOKUP($B2096,OFFSET(Input!$A$1,0,MATCH(Index!I$6,Input!$1:$1,0)-1,10000,2),2,0),0)</f>
        <v>0</v>
      </c>
      <c r="K2096">
        <f t="shared" ca="1" si="194"/>
        <v>84.509990987982647</v>
      </c>
      <c r="L2096" s="30">
        <f t="shared" ca="1" si="195"/>
        <v>88.54120788626237</v>
      </c>
      <c r="N2096">
        <f t="shared" ca="1" si="196"/>
        <v>-3.0698412442886026E-3</v>
      </c>
      <c r="O2096">
        <f t="shared" ca="1" si="197"/>
        <v>7.3036788396499738E-3</v>
      </c>
      <c r="AE2096">
        <f ca="1">VLOOKUP($B2096,OFFSET(Input!$A$1,0,MATCH(Index!AE$6&amp;" Index",Input!$1:$1,0)-1,10000,2),2,0)</f>
        <v>17.309999999999999</v>
      </c>
    </row>
    <row r="2097" spans="2:31" x14ac:dyDescent="0.25">
      <c r="B2097" s="2">
        <v>40563</v>
      </c>
      <c r="C2097">
        <f t="shared" ca="1" si="192"/>
        <v>0</v>
      </c>
      <c r="D2097">
        <f t="shared" ca="1" si="193"/>
        <v>0</v>
      </c>
      <c r="E2097">
        <f ca="1">IF($B2097&lt;VLOOKUP(E$6&amp;" Equity",Param,4,0),"",IFERROR(VLOOKUP($B2097,OFFSET(Input!$A$1,0,MATCH(Index!E$6&amp;" Equity",Input!$1:$1,0)-1,10000,2),2,0),E2096))</f>
        <v>90.89</v>
      </c>
      <c r="F2097" s="33">
        <v>90.8</v>
      </c>
      <c r="H2097">
        <f ca="1">IFERROR(VLOOKUP($B2097,OFFSET(Input!$A$1,0,MATCH(Index!H$6,Input!$1:$1,0)-1,10000,2),2,0),0)</f>
        <v>0</v>
      </c>
      <c r="I2097">
        <f ca="1">IFERROR(VLOOKUP($B2097,OFFSET(Input!$A$1,0,MATCH(Index!I$6,Input!$1:$1,0)-1,10000,2),2,0),0)</f>
        <v>0</v>
      </c>
      <c r="K2097">
        <f t="shared" ca="1" si="194"/>
        <v>84.342956856239638</v>
      </c>
      <c r="L2097" s="30">
        <f t="shared" ca="1" si="195"/>
        <v>87.319883524194879</v>
      </c>
      <c r="N2097">
        <f t="shared" ca="1" si="196"/>
        <v>-1.9784574490480079E-3</v>
      </c>
      <c r="O2097">
        <f t="shared" ca="1" si="197"/>
        <v>-1.3889871692507012E-2</v>
      </c>
      <c r="AE2097">
        <f ca="1">VLOOKUP($B2097,OFFSET(Input!$A$1,0,MATCH(Index!AE$6&amp;" Index",Input!$1:$1,0)-1,10000,2),2,0)</f>
        <v>17.989999999999998</v>
      </c>
    </row>
    <row r="2098" spans="2:31" x14ac:dyDescent="0.25">
      <c r="B2098" s="2">
        <v>40564</v>
      </c>
      <c r="C2098">
        <f t="shared" ca="1" si="192"/>
        <v>0</v>
      </c>
      <c r="D2098">
        <f t="shared" ca="1" si="193"/>
        <v>0</v>
      </c>
      <c r="E2098">
        <f ca="1">IF($B2098&lt;VLOOKUP(E$6&amp;" Equity",Param,4,0),"",IFERROR(VLOOKUP($B2098,OFFSET(Input!$A$1,0,MATCH(Index!E$6&amp;" Equity",Input!$1:$1,0)-1,10000,2),2,0),E2097))</f>
        <v>91.26</v>
      </c>
      <c r="F2098" s="33">
        <v>91.52</v>
      </c>
      <c r="H2098">
        <f ca="1">IFERROR(VLOOKUP($B2098,OFFSET(Input!$A$1,0,MATCH(Index!H$6,Input!$1:$1,0)-1,10000,2),2,0),0)</f>
        <v>0</v>
      </c>
      <c r="I2098">
        <f ca="1">IFERROR(VLOOKUP($B2098,OFFSET(Input!$A$1,0,MATCH(Index!I$6,Input!$1:$1,0)-1,10000,2),2,0),0)</f>
        <v>0</v>
      </c>
      <c r="K2098">
        <f t="shared" ca="1" si="194"/>
        <v>84.6863047937114</v>
      </c>
      <c r="L2098" s="30">
        <f t="shared" ca="1" si="195"/>
        <v>88.012287886941792</v>
      </c>
      <c r="N2098">
        <f t="shared" ca="1" si="196"/>
        <v>4.0625913685775087E-3</v>
      </c>
      <c r="O2098">
        <f t="shared" ca="1" si="197"/>
        <v>7.8982420242401322E-3</v>
      </c>
      <c r="AE2098">
        <f ca="1">VLOOKUP($B2098,OFFSET(Input!$A$1,0,MATCH(Index!AE$6&amp;" Index",Input!$1:$1,0)-1,10000,2),2,0)</f>
        <v>18.47</v>
      </c>
    </row>
    <row r="2099" spans="2:31" x14ac:dyDescent="0.25">
      <c r="B2099" s="2">
        <v>40567</v>
      </c>
      <c r="C2099">
        <f t="shared" ca="1" si="192"/>
        <v>0</v>
      </c>
      <c r="D2099">
        <f t="shared" ca="1" si="193"/>
        <v>0</v>
      </c>
      <c r="E2099">
        <f ca="1">IF($B2099&lt;VLOOKUP(E$6&amp;" Equity",Param,4,0),"",IFERROR(VLOOKUP($B2099,OFFSET(Input!$A$1,0,MATCH(Index!E$6&amp;" Equity",Input!$1:$1,0)-1,10000,2),2,0),E2098))</f>
        <v>91.39</v>
      </c>
      <c r="F2099" s="33">
        <v>91.56</v>
      </c>
      <c r="H2099">
        <f ca="1">IFERROR(VLOOKUP($B2099,OFFSET(Input!$A$1,0,MATCH(Index!H$6,Input!$1:$1,0)-1,10000,2),2,0),0)</f>
        <v>0</v>
      </c>
      <c r="I2099">
        <f ca="1">IFERROR(VLOOKUP($B2099,OFFSET(Input!$A$1,0,MATCH(Index!I$6,Input!$1:$1,0)-1,10000,2),2,0),0)</f>
        <v>0</v>
      </c>
      <c r="K2099">
        <f t="shared" ca="1" si="194"/>
        <v>84.806940555525799</v>
      </c>
      <c r="L2099" s="30">
        <f t="shared" ca="1" si="195"/>
        <v>88.050754795983281</v>
      </c>
      <c r="N2099">
        <f t="shared" ca="1" si="196"/>
        <v>1.4234877848537057E-3</v>
      </c>
      <c r="O2099">
        <f t="shared" ca="1" si="197"/>
        <v>4.3696745287815736E-4</v>
      </c>
      <c r="AE2099">
        <f ca="1">VLOOKUP($B2099,OFFSET(Input!$A$1,0,MATCH(Index!AE$6&amp;" Index",Input!$1:$1,0)-1,10000,2),2,0)</f>
        <v>17.649999999999999</v>
      </c>
    </row>
    <row r="2100" spans="2:31" x14ac:dyDescent="0.25">
      <c r="B2100" s="2">
        <v>40568</v>
      </c>
      <c r="C2100">
        <f t="shared" ca="1" si="192"/>
        <v>0</v>
      </c>
      <c r="D2100">
        <f t="shared" ca="1" si="193"/>
        <v>0</v>
      </c>
      <c r="E2100">
        <f ca="1">IF($B2100&lt;VLOOKUP(E$6&amp;" Equity",Param,4,0),"",IFERROR(VLOOKUP($B2100,OFFSET(Input!$A$1,0,MATCH(Index!E$6&amp;" Equity",Input!$1:$1,0)-1,10000,2),2,0),E2099))</f>
        <v>91.53</v>
      </c>
      <c r="F2100" s="33">
        <v>92.43</v>
      </c>
      <c r="H2100">
        <f ca="1">IFERROR(VLOOKUP($B2100,OFFSET(Input!$A$1,0,MATCH(Index!H$6,Input!$1:$1,0)-1,10000,2),2,0),0)</f>
        <v>0</v>
      </c>
      <c r="I2100">
        <f ca="1">IFERROR(VLOOKUP($B2100,OFFSET(Input!$A$1,0,MATCH(Index!I$6,Input!$1:$1,0)-1,10000,2),2,0),0)</f>
        <v>0</v>
      </c>
      <c r="K2100">
        <f t="shared" ca="1" si="194"/>
        <v>84.936855991325913</v>
      </c>
      <c r="L2100" s="30">
        <f t="shared" ca="1" si="195"/>
        <v>88.887410067635813</v>
      </c>
      <c r="N2100">
        <f t="shared" ca="1" si="196"/>
        <v>1.5307241125776063E-3</v>
      </c>
      <c r="O2100">
        <f t="shared" ca="1" si="197"/>
        <v>9.4571061923203591E-3</v>
      </c>
      <c r="AE2100">
        <f ca="1">VLOOKUP($B2100,OFFSET(Input!$A$1,0,MATCH(Index!AE$6&amp;" Index",Input!$1:$1,0)-1,10000,2),2,0)</f>
        <v>17.59</v>
      </c>
    </row>
    <row r="2101" spans="2:31" x14ac:dyDescent="0.25">
      <c r="B2101" s="2">
        <v>40569</v>
      </c>
      <c r="C2101">
        <f t="shared" ca="1" si="192"/>
        <v>0</v>
      </c>
      <c r="D2101">
        <f t="shared" ca="1" si="193"/>
        <v>0</v>
      </c>
      <c r="E2101">
        <f ca="1">IF($B2101&lt;VLOOKUP(E$6&amp;" Equity",Param,4,0),"",IFERROR(VLOOKUP($B2101,OFFSET(Input!$A$1,0,MATCH(Index!E$6&amp;" Equity",Input!$1:$1,0)-1,10000,2),2,0),E2100))</f>
        <v>91.72</v>
      </c>
      <c r="F2101" s="33">
        <v>91.03</v>
      </c>
      <c r="H2101">
        <f ca="1">IFERROR(VLOOKUP($B2101,OFFSET(Input!$A$1,0,MATCH(Index!H$6,Input!$1:$1,0)-1,10000,2),2,0),0)</f>
        <v>0</v>
      </c>
      <c r="I2101">
        <f ca="1">IFERROR(VLOOKUP($B2101,OFFSET(Input!$A$1,0,MATCH(Index!I$6,Input!$1:$1,0)-1,10000,2),2,0),0)</f>
        <v>0</v>
      </c>
      <c r="K2101">
        <f t="shared" ca="1" si="194"/>
        <v>85.113169797054653</v>
      </c>
      <c r="L2101" s="30">
        <f t="shared" ca="1" si="195"/>
        <v>87.541068251183461</v>
      </c>
      <c r="N2101">
        <f t="shared" ca="1" si="196"/>
        <v>2.0736705930157009E-3</v>
      </c>
      <c r="O2101">
        <f t="shared" ca="1" si="197"/>
        <v>-1.52624787594889E-2</v>
      </c>
      <c r="AE2101">
        <f ca="1">VLOOKUP($B2101,OFFSET(Input!$A$1,0,MATCH(Index!AE$6&amp;" Index",Input!$1:$1,0)-1,10000,2),2,0)</f>
        <v>16.64</v>
      </c>
    </row>
    <row r="2102" spans="2:31" x14ac:dyDescent="0.25">
      <c r="B2102" s="2">
        <v>40570</v>
      </c>
      <c r="C2102">
        <f t="shared" ca="1" si="192"/>
        <v>0</v>
      </c>
      <c r="D2102">
        <f t="shared" ca="1" si="193"/>
        <v>0</v>
      </c>
      <c r="E2102">
        <f ca="1">IF($B2102&lt;VLOOKUP(E$6&amp;" Equity",Param,4,0),"",IFERROR(VLOOKUP($B2102,OFFSET(Input!$A$1,0,MATCH(Index!E$6&amp;" Equity",Input!$1:$1,0)-1,10000,2),2,0),E2101))</f>
        <v>91.84</v>
      </c>
      <c r="F2102" s="33">
        <v>91.44</v>
      </c>
      <c r="H2102">
        <f ca="1">IFERROR(VLOOKUP($B2102,OFFSET(Input!$A$1,0,MATCH(Index!H$6,Input!$1:$1,0)-1,10000,2),2,0),0)</f>
        <v>0</v>
      </c>
      <c r="I2102">
        <f ca="1">IFERROR(VLOOKUP($B2102,OFFSET(Input!$A$1,0,MATCH(Index!I$6,Input!$1:$1,0)-1,10000,2),2,0),0)</f>
        <v>0</v>
      </c>
      <c r="K2102">
        <f t="shared" ca="1" si="194"/>
        <v>85.224525884883334</v>
      </c>
      <c r="L2102" s="30">
        <f t="shared" ca="1" si="195"/>
        <v>87.935354068858786</v>
      </c>
      <c r="N2102">
        <f t="shared" ca="1" si="196"/>
        <v>1.3074745815525484E-3</v>
      </c>
      <c r="O2102">
        <f t="shared" ca="1" si="197"/>
        <v>4.4938969693578005E-3</v>
      </c>
      <c r="AE2102">
        <f ca="1">VLOOKUP($B2102,OFFSET(Input!$A$1,0,MATCH(Index!AE$6&amp;" Index",Input!$1:$1,0)-1,10000,2),2,0)</f>
        <v>16.149999999999999</v>
      </c>
    </row>
    <row r="2103" spans="2:31" x14ac:dyDescent="0.25">
      <c r="B2103" s="2">
        <v>40571</v>
      </c>
      <c r="C2103">
        <f t="shared" ca="1" si="192"/>
        <v>0</v>
      </c>
      <c r="D2103">
        <f t="shared" ca="1" si="193"/>
        <v>0</v>
      </c>
      <c r="E2103">
        <f ca="1">IF($B2103&lt;VLOOKUP(E$6&amp;" Equity",Param,4,0),"",IFERROR(VLOOKUP($B2103,OFFSET(Input!$A$1,0,MATCH(Index!E$6&amp;" Equity",Input!$1:$1,0)-1,10000,2),2,0),E2102))</f>
        <v>91.27</v>
      </c>
      <c r="F2103" s="33">
        <v>91.92</v>
      </c>
      <c r="H2103">
        <f ca="1">IFERROR(VLOOKUP($B2103,OFFSET(Input!$A$1,0,MATCH(Index!H$6,Input!$1:$1,0)-1,10000,2),2,0),0)</f>
        <v>0</v>
      </c>
      <c r="I2103">
        <f ca="1">IFERROR(VLOOKUP($B2103,OFFSET(Input!$A$1,0,MATCH(Index!I$6,Input!$1:$1,0)-1,10000,2),2,0),0)</f>
        <v>0</v>
      </c>
      <c r="K2103">
        <f t="shared" ca="1" si="194"/>
        <v>84.695584467697103</v>
      </c>
      <c r="L2103" s="30">
        <f t="shared" ca="1" si="195"/>
        <v>88.396956977356737</v>
      </c>
      <c r="N2103">
        <f t="shared" ca="1" si="196"/>
        <v>-6.2257860424703246E-3</v>
      </c>
      <c r="O2103">
        <f t="shared" ca="1" si="197"/>
        <v>5.2356140539451639E-3</v>
      </c>
      <c r="AE2103">
        <f ca="1">VLOOKUP($B2103,OFFSET(Input!$A$1,0,MATCH(Index!AE$6&amp;" Index",Input!$1:$1,0)-1,10000,2),2,0)</f>
        <v>20.04</v>
      </c>
    </row>
    <row r="2104" spans="2:31" x14ac:dyDescent="0.25">
      <c r="B2104" s="2">
        <v>40574</v>
      </c>
      <c r="C2104">
        <f t="shared" ca="1" si="192"/>
        <v>0</v>
      </c>
      <c r="D2104">
        <f t="shared" ca="1" si="193"/>
        <v>0</v>
      </c>
      <c r="E2104">
        <f ca="1">IF($B2104&lt;VLOOKUP(E$6&amp;" Equity",Param,4,0),"",IFERROR(VLOOKUP($B2104,OFFSET(Input!$A$1,0,MATCH(Index!E$6&amp;" Equity",Input!$1:$1,0)-1,10000,2),2,0),E2103))</f>
        <v>91.78</v>
      </c>
      <c r="F2104" s="33">
        <v>91.22</v>
      </c>
      <c r="H2104">
        <f ca="1">IFERROR(VLOOKUP($B2104,OFFSET(Input!$A$1,0,MATCH(Index!H$6,Input!$1:$1,0)-1,10000,2),2,0),0)</f>
        <v>0</v>
      </c>
      <c r="I2104">
        <f ca="1">IFERROR(VLOOKUP($B2104,OFFSET(Input!$A$1,0,MATCH(Index!I$6,Input!$1:$1,0)-1,10000,2),2,0),0)</f>
        <v>0</v>
      </c>
      <c r="K2104">
        <f t="shared" ca="1" si="194"/>
        <v>85.168847840968994</v>
      </c>
      <c r="L2104" s="30">
        <f t="shared" ca="1" si="195"/>
        <v>87.723786069130568</v>
      </c>
      <c r="N2104">
        <f t="shared" ca="1" si="196"/>
        <v>5.5722624379015645E-3</v>
      </c>
      <c r="O2104">
        <f t="shared" ca="1" si="197"/>
        <v>-7.644462256945859E-3</v>
      </c>
      <c r="AE2104">
        <f ca="1">VLOOKUP($B2104,OFFSET(Input!$A$1,0,MATCH(Index!AE$6&amp;" Index",Input!$1:$1,0)-1,10000,2),2,0)</f>
        <v>19.53</v>
      </c>
    </row>
    <row r="2105" spans="2:31" x14ac:dyDescent="0.25">
      <c r="B2105" s="2">
        <v>40575</v>
      </c>
      <c r="C2105">
        <f t="shared" ca="1" si="192"/>
        <v>1</v>
      </c>
      <c r="D2105">
        <f t="shared" ca="1" si="193"/>
        <v>0</v>
      </c>
      <c r="E2105">
        <f ca="1">IF($B2105&lt;VLOOKUP(E$6&amp;" Equity",Param,4,0),"",IFERROR(VLOOKUP($B2105,OFFSET(Input!$A$1,0,MATCH(Index!E$6&amp;" Equity",Input!$1:$1,0)-1,10000,2),2,0),E2104))</f>
        <v>91.37</v>
      </c>
      <c r="F2105" s="33">
        <v>90.45</v>
      </c>
      <c r="H2105">
        <f ca="1">IFERROR(VLOOKUP($B2105,OFFSET(Input!$A$1,0,MATCH(Index!H$6,Input!$1:$1,0)-1,10000,2),2,0),0)</f>
        <v>0.58857700000000002</v>
      </c>
      <c r="I2105">
        <f ca="1">IFERROR(VLOOKUP($B2105,OFFSET(Input!$A$1,0,MATCH(Index!I$6,Input!$1:$1,0)-1,10000,2),2,0),0)</f>
        <v>0.31995200000000001</v>
      </c>
      <c r="K2105">
        <f t="shared" ca="1" si="194"/>
        <v>85.334561475103854</v>
      </c>
      <c r="L2105" s="30">
        <f t="shared" ca="1" si="195"/>
        <v>87.290987182122905</v>
      </c>
      <c r="N2105">
        <f t="shared" ca="1" si="196"/>
        <v>1.9438166893858363E-3</v>
      </c>
      <c r="O2105">
        <f t="shared" ca="1" si="197"/>
        <v>-4.9458655542360336E-3</v>
      </c>
      <c r="AE2105">
        <f ca="1">VLOOKUP($B2105,OFFSET(Input!$A$1,0,MATCH(Index!AE$6&amp;" Index",Input!$1:$1,0)-1,10000,2),2,0)</f>
        <v>17.63</v>
      </c>
    </row>
    <row r="2106" spans="2:31" x14ac:dyDescent="0.25">
      <c r="B2106" s="2">
        <v>40576</v>
      </c>
      <c r="C2106">
        <f t="shared" ca="1" si="192"/>
        <v>0</v>
      </c>
      <c r="D2106">
        <f t="shared" ca="1" si="193"/>
        <v>1</v>
      </c>
      <c r="E2106">
        <f ca="1">IF($B2106&lt;VLOOKUP(E$6&amp;" Equity",Param,4,0),"",IFERROR(VLOOKUP($B2106,OFFSET(Input!$A$1,0,MATCH(Index!E$6&amp;" Equity",Input!$1:$1,0)-1,10000,2),2,0),E2105))</f>
        <v>91.47</v>
      </c>
      <c r="F2106" s="33">
        <v>90.47</v>
      </c>
      <c r="H2106">
        <f ca="1">IFERROR(VLOOKUP($B2106,OFFSET(Input!$A$1,0,MATCH(Index!H$6,Input!$1:$1,0)-1,10000,2),2,0),0)</f>
        <v>0</v>
      </c>
      <c r="I2106">
        <f ca="1">IFERROR(VLOOKUP($B2106,OFFSET(Input!$A$1,0,MATCH(Index!I$6,Input!$1:$1,0)-1,10000,2),2,0),0)</f>
        <v>0</v>
      </c>
      <c r="K2106">
        <f t="shared" ca="1" si="194"/>
        <v>85.427955982573593</v>
      </c>
      <c r="L2106" s="30">
        <f t="shared" ca="1" si="195"/>
        <v>87.310288671825973</v>
      </c>
      <c r="N2106">
        <f t="shared" ca="1" si="196"/>
        <v>1.0938526577438288E-3</v>
      </c>
      <c r="O2106">
        <f t="shared" ca="1" si="197"/>
        <v>2.2109219634615878E-4</v>
      </c>
      <c r="AE2106">
        <f ca="1">VLOOKUP($B2106,OFFSET(Input!$A$1,0,MATCH(Index!AE$6&amp;" Index",Input!$1:$1,0)-1,10000,2),2,0)</f>
        <v>17.3</v>
      </c>
    </row>
    <row r="2107" spans="2:31" x14ac:dyDescent="0.25">
      <c r="B2107" s="2">
        <v>40577</v>
      </c>
      <c r="C2107">
        <f t="shared" ca="1" si="192"/>
        <v>0</v>
      </c>
      <c r="D2107">
        <f t="shared" ca="1" si="193"/>
        <v>2</v>
      </c>
      <c r="E2107">
        <f ca="1">IF($B2107&lt;VLOOKUP(E$6&amp;" Equity",Param,4,0),"",IFERROR(VLOOKUP($B2107,OFFSET(Input!$A$1,0,MATCH(Index!E$6&amp;" Equity",Input!$1:$1,0)-1,10000,2),2,0),E2106))</f>
        <v>91.47</v>
      </c>
      <c r="F2107" s="33">
        <v>89.72</v>
      </c>
      <c r="H2107">
        <f ca="1">IFERROR(VLOOKUP($B2107,OFFSET(Input!$A$1,0,MATCH(Index!H$6,Input!$1:$1,0)-1,10000,2),2,0),0)</f>
        <v>0</v>
      </c>
      <c r="I2107">
        <f ca="1">IFERROR(VLOOKUP($B2107,OFFSET(Input!$A$1,0,MATCH(Index!I$6,Input!$1:$1,0)-1,10000,2),2,0),0)</f>
        <v>0</v>
      </c>
      <c r="K2107">
        <f t="shared" ca="1" si="194"/>
        <v>85.427955982573593</v>
      </c>
      <c r="L2107" s="30">
        <f t="shared" ca="1" si="195"/>
        <v>86.586482807960948</v>
      </c>
      <c r="N2107">
        <f t="shared" ca="1" si="196"/>
        <v>0</v>
      </c>
      <c r="O2107">
        <f t="shared" ca="1" si="197"/>
        <v>-8.324594385642637E-3</v>
      </c>
      <c r="AE2107">
        <f ca="1">VLOOKUP($B2107,OFFSET(Input!$A$1,0,MATCH(Index!AE$6&amp;" Index",Input!$1:$1,0)-1,10000,2),2,0)</f>
        <v>16.690000000000001</v>
      </c>
    </row>
    <row r="2108" spans="2:31" x14ac:dyDescent="0.25">
      <c r="B2108" s="2">
        <v>40578</v>
      </c>
      <c r="C2108">
        <f t="shared" ca="1" si="192"/>
        <v>0</v>
      </c>
      <c r="D2108">
        <f t="shared" ca="1" si="193"/>
        <v>3</v>
      </c>
      <c r="E2108">
        <f ca="1">IF($B2108&lt;VLOOKUP(E$6&amp;" Equity",Param,4,0),"",IFERROR(VLOOKUP($B2108,OFFSET(Input!$A$1,0,MATCH(Index!E$6&amp;" Equity",Input!$1:$1,0)-1,10000,2),2,0),E2107))</f>
        <v>91.87</v>
      </c>
      <c r="F2108" s="33">
        <v>88.81</v>
      </c>
      <c r="H2108">
        <f ca="1">IFERROR(VLOOKUP($B2108,OFFSET(Input!$A$1,0,MATCH(Index!H$6,Input!$1:$1,0)-1,10000,2),2,0),0)</f>
        <v>0</v>
      </c>
      <c r="I2108">
        <f ca="1">IFERROR(VLOOKUP($B2108,OFFSET(Input!$A$1,0,MATCH(Index!I$6,Input!$1:$1,0)-1,10000,2),2,0),0)</f>
        <v>0</v>
      </c>
      <c r="K2108">
        <f t="shared" ca="1" si="194"/>
        <v>85.801534012452564</v>
      </c>
      <c r="L2108" s="30">
        <f t="shared" ca="1" si="195"/>
        <v>85.708265026471381</v>
      </c>
      <c r="N2108">
        <f t="shared" ca="1" si="196"/>
        <v>4.3634846151020465E-3</v>
      </c>
      <c r="O2108">
        <f t="shared" ca="1" si="197"/>
        <v>-1.0194453381594833E-2</v>
      </c>
      <c r="AE2108">
        <f ca="1">VLOOKUP($B2108,OFFSET(Input!$A$1,0,MATCH(Index!AE$6&amp;" Index",Input!$1:$1,0)-1,10000,2),2,0)</f>
        <v>15.93</v>
      </c>
    </row>
    <row r="2109" spans="2:31" x14ac:dyDescent="0.25">
      <c r="B2109" s="2">
        <v>40581</v>
      </c>
      <c r="C2109">
        <f t="shared" ca="1" si="192"/>
        <v>0</v>
      </c>
      <c r="D2109">
        <f t="shared" ca="1" si="193"/>
        <v>4</v>
      </c>
      <c r="E2109">
        <f ca="1">IF($B2109&lt;VLOOKUP(E$6&amp;" Equity",Param,4,0),"",IFERROR(VLOOKUP($B2109,OFFSET(Input!$A$1,0,MATCH(Index!E$6&amp;" Equity",Input!$1:$1,0)-1,10000,2),2,0),E2108))</f>
        <v>92.04</v>
      </c>
      <c r="F2109" s="33">
        <v>89.23</v>
      </c>
      <c r="H2109">
        <f ca="1">IFERROR(VLOOKUP($B2109,OFFSET(Input!$A$1,0,MATCH(Index!H$6,Input!$1:$1,0)-1,10000,2),2,0),0)</f>
        <v>0</v>
      </c>
      <c r="I2109">
        <f ca="1">IFERROR(VLOOKUP($B2109,OFFSET(Input!$A$1,0,MATCH(Index!I$6,Input!$1:$1,0)-1,10000,2),2,0),0)</f>
        <v>0</v>
      </c>
      <c r="K2109">
        <f t="shared" ca="1" si="194"/>
        <v>85.960304675151136</v>
      </c>
      <c r="L2109" s="30">
        <f t="shared" ca="1" si="195"/>
        <v>86.113596310235792</v>
      </c>
      <c r="N2109">
        <f t="shared" ca="1" si="196"/>
        <v>1.8487308837901427E-3</v>
      </c>
      <c r="O2109">
        <f t="shared" ca="1" si="197"/>
        <v>4.7180496416472893E-3</v>
      </c>
      <c r="AE2109">
        <f ca="1">VLOOKUP($B2109,OFFSET(Input!$A$1,0,MATCH(Index!AE$6&amp;" Index",Input!$1:$1,0)-1,10000,2),2,0)</f>
        <v>16.28</v>
      </c>
    </row>
    <row r="2110" spans="2:31" x14ac:dyDescent="0.25">
      <c r="B2110" s="2">
        <v>40582</v>
      </c>
      <c r="C2110">
        <f t="shared" ca="1" si="192"/>
        <v>0</v>
      </c>
      <c r="D2110">
        <f t="shared" ca="1" si="193"/>
        <v>5</v>
      </c>
      <c r="E2110">
        <f ca="1">IF($B2110&lt;VLOOKUP(E$6&amp;" Equity",Param,4,0),"",IFERROR(VLOOKUP($B2110,OFFSET(Input!$A$1,0,MATCH(Index!E$6&amp;" Equity",Input!$1:$1,0)-1,10000,2),2,0),E2109))</f>
        <v>92.14</v>
      </c>
      <c r="F2110" s="33">
        <v>88.43</v>
      </c>
      <c r="H2110">
        <f ca="1">IFERROR(VLOOKUP($B2110,OFFSET(Input!$A$1,0,MATCH(Index!H$6,Input!$1:$1,0)-1,10000,2),2,0),0)</f>
        <v>0</v>
      </c>
      <c r="I2110">
        <f ca="1">IFERROR(VLOOKUP($B2110,OFFSET(Input!$A$1,0,MATCH(Index!I$6,Input!$1:$1,0)-1,10000,2),2,0),0)</f>
        <v>0</v>
      </c>
      <c r="K2110">
        <f t="shared" ca="1" si="194"/>
        <v>86.053699182620875</v>
      </c>
      <c r="L2110" s="30">
        <f t="shared" ca="1" si="195"/>
        <v>85.341536722113091</v>
      </c>
      <c r="N2110">
        <f t="shared" ca="1" si="196"/>
        <v>1.0858943406056763E-3</v>
      </c>
      <c r="O2110">
        <f t="shared" ca="1" si="197"/>
        <v>-9.0060273244163148E-3</v>
      </c>
      <c r="AE2110">
        <f ca="1">VLOOKUP($B2110,OFFSET(Input!$A$1,0,MATCH(Index!AE$6&amp;" Index",Input!$1:$1,0)-1,10000,2),2,0)</f>
        <v>15.81</v>
      </c>
    </row>
    <row r="2111" spans="2:31" x14ac:dyDescent="0.25">
      <c r="B2111" s="2">
        <v>40583</v>
      </c>
      <c r="C2111">
        <f t="shared" ca="1" si="192"/>
        <v>0</v>
      </c>
      <c r="D2111">
        <f t="shared" ca="1" si="193"/>
        <v>0</v>
      </c>
      <c r="E2111">
        <f ca="1">IF($B2111&lt;VLOOKUP(E$6&amp;" Equity",Param,4,0),"",IFERROR(VLOOKUP($B2111,OFFSET(Input!$A$1,0,MATCH(Index!E$6&amp;" Equity",Input!$1:$1,0)-1,10000,2),2,0),E2110))</f>
        <v>91.62</v>
      </c>
      <c r="F2111" s="33">
        <v>89.22</v>
      </c>
      <c r="H2111">
        <f ca="1">IFERROR(VLOOKUP($B2111,OFFSET(Input!$A$1,0,MATCH(Index!H$6,Input!$1:$1,0)-1,10000,2),2,0),0)</f>
        <v>0</v>
      </c>
      <c r="I2111">
        <f ca="1">IFERROR(VLOOKUP($B2111,OFFSET(Input!$A$1,0,MATCH(Index!I$6,Input!$1:$1,0)-1,10000,2),2,0),0)</f>
        <v>0</v>
      </c>
      <c r="K2111">
        <f t="shared" ca="1" si="194"/>
        <v>85.568047743778223</v>
      </c>
      <c r="L2111" s="30">
        <f t="shared" ca="1" si="195"/>
        <v>86.103945565384265</v>
      </c>
      <c r="N2111">
        <f t="shared" ca="1" si="196"/>
        <v>-5.6595710491747055E-3</v>
      </c>
      <c r="O2111">
        <f t="shared" ca="1" si="197"/>
        <v>8.8939511124749761E-3</v>
      </c>
      <c r="AE2111">
        <f ca="1">VLOOKUP($B2111,OFFSET(Input!$A$1,0,MATCH(Index!AE$6&amp;" Index",Input!$1:$1,0)-1,10000,2),2,0)</f>
        <v>15.87</v>
      </c>
    </row>
    <row r="2112" spans="2:31" x14ac:dyDescent="0.25">
      <c r="B2112" s="2">
        <v>40584</v>
      </c>
      <c r="C2112">
        <f t="shared" ca="1" si="192"/>
        <v>0</v>
      </c>
      <c r="D2112">
        <f t="shared" ca="1" si="193"/>
        <v>0</v>
      </c>
      <c r="E2112">
        <f ca="1">IF($B2112&lt;VLOOKUP(E$6&amp;" Equity",Param,4,0),"",IFERROR(VLOOKUP($B2112,OFFSET(Input!$A$1,0,MATCH(Index!E$6&amp;" Equity",Input!$1:$1,0)-1,10000,2),2,0),E2111))</f>
        <v>91.72</v>
      </c>
      <c r="F2112" s="33">
        <v>88.19</v>
      </c>
      <c r="H2112">
        <f ca="1">IFERROR(VLOOKUP($B2112,OFFSET(Input!$A$1,0,MATCH(Index!H$6,Input!$1:$1,0)-1,10000,2),2,0),0)</f>
        <v>0</v>
      </c>
      <c r="I2112">
        <f ca="1">IFERROR(VLOOKUP($B2112,OFFSET(Input!$A$1,0,MATCH(Index!I$6,Input!$1:$1,0)-1,10000,2),2,0),0)</f>
        <v>0</v>
      </c>
      <c r="K2112">
        <f t="shared" ca="1" si="194"/>
        <v>85.661442251247948</v>
      </c>
      <c r="L2112" s="30">
        <f t="shared" ca="1" si="195"/>
        <v>85.10991884567629</v>
      </c>
      <c r="N2112">
        <f t="shared" ca="1" si="196"/>
        <v>1.0908695311074631E-3</v>
      </c>
      <c r="O2112">
        <f t="shared" ca="1" si="197"/>
        <v>-1.1611651800029245E-2</v>
      </c>
      <c r="AE2112">
        <f ca="1">VLOOKUP($B2112,OFFSET(Input!$A$1,0,MATCH(Index!AE$6&amp;" Index",Input!$1:$1,0)-1,10000,2),2,0)</f>
        <v>16.09</v>
      </c>
    </row>
    <row r="2113" spans="2:31" x14ac:dyDescent="0.25">
      <c r="B2113" s="2">
        <v>40585</v>
      </c>
      <c r="C2113">
        <f t="shared" ca="1" si="192"/>
        <v>0</v>
      </c>
      <c r="D2113">
        <f t="shared" ca="1" si="193"/>
        <v>0</v>
      </c>
      <c r="E2113">
        <f ca="1">IF($B2113&lt;VLOOKUP(E$6&amp;" Equity",Param,4,0),"",IFERROR(VLOOKUP($B2113,OFFSET(Input!$A$1,0,MATCH(Index!E$6&amp;" Equity",Input!$1:$1,0)-1,10000,2),2,0),E2112))</f>
        <v>91.95</v>
      </c>
      <c r="F2113" s="33">
        <v>89.43</v>
      </c>
      <c r="H2113">
        <f ca="1">IFERROR(VLOOKUP($B2113,OFFSET(Input!$A$1,0,MATCH(Index!H$6,Input!$1:$1,0)-1,10000,2),2,0),0)</f>
        <v>0</v>
      </c>
      <c r="I2113">
        <f ca="1">IFERROR(VLOOKUP($B2113,OFFSET(Input!$A$1,0,MATCH(Index!I$6,Input!$1:$1,0)-1,10000,2),2,0),0)</f>
        <v>0</v>
      </c>
      <c r="K2113">
        <f t="shared" ca="1" si="194"/>
        <v>85.876249618428361</v>
      </c>
      <c r="L2113" s="30">
        <f t="shared" ca="1" si="195"/>
        <v>86.306611207266485</v>
      </c>
      <c r="N2113">
        <f t="shared" ca="1" si="196"/>
        <v>2.5044930606264058E-3</v>
      </c>
      <c r="O2113">
        <f t="shared" ca="1" si="197"/>
        <v>1.3962618458000415E-2</v>
      </c>
      <c r="AE2113">
        <f ca="1">VLOOKUP($B2113,OFFSET(Input!$A$1,0,MATCH(Index!AE$6&amp;" Index",Input!$1:$1,0)-1,10000,2),2,0)</f>
        <v>15.69</v>
      </c>
    </row>
    <row r="2114" spans="2:31" x14ac:dyDescent="0.25">
      <c r="B2114" s="2">
        <v>40588</v>
      </c>
      <c r="C2114">
        <f t="shared" ca="1" si="192"/>
        <v>0</v>
      </c>
      <c r="D2114">
        <f t="shared" ca="1" si="193"/>
        <v>0</v>
      </c>
      <c r="E2114">
        <f ca="1">IF($B2114&lt;VLOOKUP(E$6&amp;" Equity",Param,4,0),"",IFERROR(VLOOKUP($B2114,OFFSET(Input!$A$1,0,MATCH(Index!E$6&amp;" Equity",Input!$1:$1,0)-1,10000,2),2,0),E2113))</f>
        <v>92.02</v>
      </c>
      <c r="F2114" s="33">
        <v>89.57</v>
      </c>
      <c r="H2114">
        <f ca="1">IFERROR(VLOOKUP($B2114,OFFSET(Input!$A$1,0,MATCH(Index!H$6,Input!$1:$1,0)-1,10000,2),2,0),0)</f>
        <v>0</v>
      </c>
      <c r="I2114">
        <f ca="1">IFERROR(VLOOKUP($B2114,OFFSET(Input!$A$1,0,MATCH(Index!I$6,Input!$1:$1,0)-1,10000,2),2,0),0)</f>
        <v>0</v>
      </c>
      <c r="K2114">
        <f t="shared" ca="1" si="194"/>
        <v>85.941625773657179</v>
      </c>
      <c r="L2114" s="30">
        <f t="shared" ca="1" si="195"/>
        <v>86.441721635187946</v>
      </c>
      <c r="N2114">
        <f t="shared" ca="1" si="196"/>
        <v>7.6099367699235265E-4</v>
      </c>
      <c r="O2114">
        <f t="shared" ca="1" si="197"/>
        <v>1.5642461290140287E-3</v>
      </c>
      <c r="AE2114">
        <f ca="1">VLOOKUP($B2114,OFFSET(Input!$A$1,0,MATCH(Index!AE$6&amp;" Index",Input!$1:$1,0)-1,10000,2),2,0)</f>
        <v>15.95</v>
      </c>
    </row>
    <row r="2115" spans="2:31" x14ac:dyDescent="0.25">
      <c r="B2115" s="2">
        <v>40589</v>
      </c>
      <c r="C2115">
        <f t="shared" ca="1" si="192"/>
        <v>0</v>
      </c>
      <c r="D2115">
        <f t="shared" ca="1" si="193"/>
        <v>0</v>
      </c>
      <c r="E2115">
        <f ca="1">IF($B2115&lt;VLOOKUP(E$6&amp;" Equity",Param,4,0),"",IFERROR(VLOOKUP($B2115,OFFSET(Input!$A$1,0,MATCH(Index!E$6&amp;" Equity",Input!$1:$1,0)-1,10000,2),2,0),E2114))</f>
        <v>91.84</v>
      </c>
      <c r="F2115" s="33">
        <v>89.92</v>
      </c>
      <c r="H2115">
        <f ca="1">IFERROR(VLOOKUP($B2115,OFFSET(Input!$A$1,0,MATCH(Index!H$6,Input!$1:$1,0)-1,10000,2),2,0),0)</f>
        <v>0</v>
      </c>
      <c r="I2115">
        <f ca="1">IFERROR(VLOOKUP($B2115,OFFSET(Input!$A$1,0,MATCH(Index!I$6,Input!$1:$1,0)-1,10000,2),2,0),0)</f>
        <v>0</v>
      </c>
      <c r="K2115">
        <f t="shared" ca="1" si="194"/>
        <v>85.773515660211643</v>
      </c>
      <c r="L2115" s="30">
        <f t="shared" ca="1" si="195"/>
        <v>86.779497704991641</v>
      </c>
      <c r="N2115">
        <f t="shared" ca="1" si="196"/>
        <v>-1.9580121560662193E-3</v>
      </c>
      <c r="O2115">
        <f t="shared" ca="1" si="197"/>
        <v>3.8999436582771176E-3</v>
      </c>
      <c r="AE2115">
        <f ca="1">VLOOKUP($B2115,OFFSET(Input!$A$1,0,MATCH(Index!AE$6&amp;" Index",Input!$1:$1,0)-1,10000,2),2,0)</f>
        <v>16.37</v>
      </c>
    </row>
    <row r="2116" spans="2:31" x14ac:dyDescent="0.25">
      <c r="B2116" s="2">
        <v>40590</v>
      </c>
      <c r="C2116">
        <f t="shared" ca="1" si="192"/>
        <v>0</v>
      </c>
      <c r="D2116">
        <f t="shared" ca="1" si="193"/>
        <v>0</v>
      </c>
      <c r="E2116">
        <f ca="1">IF($B2116&lt;VLOOKUP(E$6&amp;" Equity",Param,4,0),"",IFERROR(VLOOKUP($B2116,OFFSET(Input!$A$1,0,MATCH(Index!E$6&amp;" Equity",Input!$1:$1,0)-1,10000,2),2,0),E2115))</f>
        <v>91.87</v>
      </c>
      <c r="F2116" s="33">
        <v>89.62</v>
      </c>
      <c r="H2116">
        <f ca="1">IFERROR(VLOOKUP($B2116,OFFSET(Input!$A$1,0,MATCH(Index!H$6,Input!$1:$1,0)-1,10000,2),2,0),0)</f>
        <v>0</v>
      </c>
      <c r="I2116">
        <f ca="1">IFERROR(VLOOKUP($B2116,OFFSET(Input!$A$1,0,MATCH(Index!I$6,Input!$1:$1,0)-1,10000,2),2,0),0)</f>
        <v>0</v>
      </c>
      <c r="K2116">
        <f t="shared" ca="1" si="194"/>
        <v>85.801534012452578</v>
      </c>
      <c r="L2116" s="30">
        <f t="shared" ca="1" si="195"/>
        <v>86.489975359445637</v>
      </c>
      <c r="N2116">
        <f t="shared" ca="1" si="196"/>
        <v>3.2660171211890783E-4</v>
      </c>
      <c r="O2116">
        <f t="shared" ca="1" si="197"/>
        <v>-3.3418767873838197E-3</v>
      </c>
      <c r="AE2116">
        <f ca="1">VLOOKUP($B2116,OFFSET(Input!$A$1,0,MATCH(Index!AE$6&amp;" Index",Input!$1:$1,0)-1,10000,2),2,0)</f>
        <v>16.72</v>
      </c>
    </row>
    <row r="2117" spans="2:31" x14ac:dyDescent="0.25">
      <c r="B2117" s="2">
        <v>40591</v>
      </c>
      <c r="C2117">
        <f t="shared" ca="1" si="192"/>
        <v>0</v>
      </c>
      <c r="D2117">
        <f t="shared" ca="1" si="193"/>
        <v>0</v>
      </c>
      <c r="E2117">
        <f ca="1">IF($B2117&lt;VLOOKUP(E$6&amp;" Equity",Param,4,0),"",IFERROR(VLOOKUP($B2117,OFFSET(Input!$A$1,0,MATCH(Index!E$6&amp;" Equity",Input!$1:$1,0)-1,10000,2),2,0),E2116))</f>
        <v>92.08</v>
      </c>
      <c r="F2117" s="33">
        <v>89.79</v>
      </c>
      <c r="H2117">
        <f ca="1">IFERROR(VLOOKUP($B2117,OFFSET(Input!$A$1,0,MATCH(Index!H$6,Input!$1:$1,0)-1,10000,2),2,0),0)</f>
        <v>0</v>
      </c>
      <c r="I2117">
        <f ca="1">IFERROR(VLOOKUP($B2117,OFFSET(Input!$A$1,0,MATCH(Index!I$6,Input!$1:$1,0)-1,10000,2),2,0),0)</f>
        <v>0</v>
      </c>
      <c r="K2117">
        <f t="shared" ca="1" si="194"/>
        <v>85.99766247813902</v>
      </c>
      <c r="L2117" s="30">
        <f t="shared" ca="1" si="195"/>
        <v>86.654038021921721</v>
      </c>
      <c r="N2117">
        <f t="shared" ca="1" si="196"/>
        <v>2.2832301302519666E-3</v>
      </c>
      <c r="O2117">
        <f t="shared" ca="1" si="197"/>
        <v>1.8951011747203924E-3</v>
      </c>
      <c r="AE2117">
        <f ca="1">VLOOKUP($B2117,OFFSET(Input!$A$1,0,MATCH(Index!AE$6&amp;" Index",Input!$1:$1,0)-1,10000,2),2,0)</f>
        <v>16.59</v>
      </c>
    </row>
    <row r="2118" spans="2:31" x14ac:dyDescent="0.25">
      <c r="B2118" s="2">
        <v>40592</v>
      </c>
      <c r="C2118">
        <f t="shared" ca="1" si="192"/>
        <v>0</v>
      </c>
      <c r="D2118">
        <f t="shared" ca="1" si="193"/>
        <v>0</v>
      </c>
      <c r="E2118">
        <f ca="1">IF($B2118&lt;VLOOKUP(E$6&amp;" Equity",Param,4,0),"",IFERROR(VLOOKUP($B2118,OFFSET(Input!$A$1,0,MATCH(Index!E$6&amp;" Equity",Input!$1:$1,0)-1,10000,2),2,0),E2117))</f>
        <v>92.36</v>
      </c>
      <c r="F2118" s="33">
        <v>89.49</v>
      </c>
      <c r="H2118">
        <f ca="1">IFERROR(VLOOKUP($B2118,OFFSET(Input!$A$1,0,MATCH(Index!H$6,Input!$1:$1,0)-1,10000,2),2,0),0)</f>
        <v>0</v>
      </c>
      <c r="I2118">
        <f ca="1">IFERROR(VLOOKUP($B2118,OFFSET(Input!$A$1,0,MATCH(Index!I$6,Input!$1:$1,0)-1,10000,2),2,0),0)</f>
        <v>0</v>
      </c>
      <c r="K2118">
        <f t="shared" ca="1" si="194"/>
        <v>86.259167099054295</v>
      </c>
      <c r="L2118" s="30">
        <f t="shared" ca="1" si="195"/>
        <v>86.364515676375703</v>
      </c>
      <c r="N2118">
        <f t="shared" ca="1" si="196"/>
        <v>3.036220072667308E-3</v>
      </c>
      <c r="O2118">
        <f t="shared" ca="1" si="197"/>
        <v>-3.3467233379504886E-3</v>
      </c>
      <c r="AE2118">
        <f ca="1">VLOOKUP($B2118,OFFSET(Input!$A$1,0,MATCH(Index!AE$6&amp;" Index",Input!$1:$1,0)-1,10000,2),2,0)</f>
        <v>16.43</v>
      </c>
    </row>
    <row r="2119" spans="2:31" x14ac:dyDescent="0.25">
      <c r="B2119" s="2">
        <v>40596</v>
      </c>
      <c r="C2119">
        <f t="shared" ref="C2119:C2182" ca="1" si="198">IF(MONTH(B2119)&lt;&gt;MONTH(B2118),1,0)</f>
        <v>0</v>
      </c>
      <c r="D2119">
        <f t="shared" ref="D2119:D2182" ca="1" si="199">IF(D2118=5,0,IF(D2118&lt;&gt;0,D2118+1,IF(C2118=1,1,0)))</f>
        <v>0</v>
      </c>
      <c r="E2119">
        <f ca="1">IF($B2119&lt;VLOOKUP(E$6&amp;" Equity",Param,4,0),"",IFERROR(VLOOKUP($B2119,OFFSET(Input!$A$1,0,MATCH(Index!E$6&amp;" Equity",Input!$1:$1,0)-1,10000,2),2,0),E2118))</f>
        <v>91.6</v>
      </c>
      <c r="F2119" s="33">
        <v>90.85</v>
      </c>
      <c r="H2119">
        <f ca="1">IFERROR(VLOOKUP($B2119,OFFSET(Input!$A$1,0,MATCH(Index!H$6,Input!$1:$1,0)-1,10000,2),2,0),0)</f>
        <v>0</v>
      </c>
      <c r="I2119">
        <f ca="1">IFERROR(VLOOKUP($B2119,OFFSET(Input!$A$1,0,MATCH(Index!I$6,Input!$1:$1,0)-1,10000,2),2,0),0)</f>
        <v>0</v>
      </c>
      <c r="K2119">
        <f t="shared" ref="K2119:K2182" ca="1" si="200">IF($B2119&lt;=L_date,IF($B2119=L_date,1,K2120/((E2120+H2120)/E2119)),K2118*((E2119+H2119)/E2118))</f>
        <v>85.549368842284252</v>
      </c>
      <c r="L2119" s="30">
        <f t="shared" ref="L2119:L2182" ca="1" si="201">IF($B2119&lt;=L_date,IF($B2119=L_date,1,L2120/((F2120+I2120)/F2119)),L2118*((F2119+I2119)/F2118))</f>
        <v>87.677016976184305</v>
      </c>
      <c r="N2119">
        <f t="shared" ca="1" si="196"/>
        <v>-8.262712806209974E-3</v>
      </c>
      <c r="O2119">
        <f t="shared" ca="1" si="197"/>
        <v>1.5082907647413381E-2</v>
      </c>
      <c r="AE2119">
        <f ca="1">VLOOKUP($B2119,OFFSET(Input!$A$1,0,MATCH(Index!AE$6&amp;" Index",Input!$1:$1,0)-1,10000,2),2,0)</f>
        <v>20.8</v>
      </c>
    </row>
    <row r="2120" spans="2:31" x14ac:dyDescent="0.25">
      <c r="B2120" s="2">
        <v>40597</v>
      </c>
      <c r="C2120">
        <f t="shared" ca="1" si="198"/>
        <v>0</v>
      </c>
      <c r="D2120">
        <f t="shared" ca="1" si="199"/>
        <v>0</v>
      </c>
      <c r="E2120">
        <f ca="1">IF($B2120&lt;VLOOKUP(E$6&amp;" Equity",Param,4,0),"",IFERROR(VLOOKUP($B2120,OFFSET(Input!$A$1,0,MATCH(Index!E$6&amp;" Equity",Input!$1:$1,0)-1,10000,2),2,0),E2119))</f>
        <v>91.69</v>
      </c>
      <c r="F2120" s="33">
        <v>91.21</v>
      </c>
      <c r="H2120">
        <f ca="1">IFERROR(VLOOKUP($B2120,OFFSET(Input!$A$1,0,MATCH(Index!H$6,Input!$1:$1,0)-1,10000,2),2,0),0)</f>
        <v>0</v>
      </c>
      <c r="I2120">
        <f ca="1">IFERROR(VLOOKUP($B2120,OFFSET(Input!$A$1,0,MATCH(Index!I$6,Input!$1:$1,0)-1,10000,2),2,0),0)</f>
        <v>0</v>
      </c>
      <c r="K2120">
        <f t="shared" ca="1" si="200"/>
        <v>85.633423899007028</v>
      </c>
      <c r="L2120" s="30">
        <f t="shared" ca="1" si="201"/>
        <v>88.024443790839513</v>
      </c>
      <c r="N2120">
        <f t="shared" ref="N2120:N2183" ca="1" si="202">LN(K2120/K2119)</f>
        <v>9.8205038172485153E-4</v>
      </c>
      <c r="O2120">
        <f t="shared" ref="O2120:O2183" ca="1" si="203">LN(L2120/L2119)</f>
        <v>3.9547453498867593E-3</v>
      </c>
      <c r="AE2120">
        <f ca="1">VLOOKUP($B2120,OFFSET(Input!$A$1,0,MATCH(Index!AE$6&amp;" Index",Input!$1:$1,0)-1,10000,2),2,0)</f>
        <v>22.13</v>
      </c>
    </row>
    <row r="2121" spans="2:31" x14ac:dyDescent="0.25">
      <c r="B2121" s="2">
        <v>40598</v>
      </c>
      <c r="C2121">
        <f t="shared" ca="1" si="198"/>
        <v>0</v>
      </c>
      <c r="D2121">
        <f t="shared" ca="1" si="199"/>
        <v>0</v>
      </c>
      <c r="E2121">
        <f ca="1">IF($B2121&lt;VLOOKUP(E$6&amp;" Equity",Param,4,0),"",IFERROR(VLOOKUP($B2121,OFFSET(Input!$A$1,0,MATCH(Index!E$6&amp;" Equity",Input!$1:$1,0)-1,10000,2),2,0),E2120))</f>
        <v>91.76</v>
      </c>
      <c r="F2121" s="33">
        <v>91.75</v>
      </c>
      <c r="H2121">
        <f ca="1">IFERROR(VLOOKUP($B2121,OFFSET(Input!$A$1,0,MATCH(Index!H$6,Input!$1:$1,0)-1,10000,2),2,0),0)</f>
        <v>0</v>
      </c>
      <c r="I2121">
        <f ca="1">IFERROR(VLOOKUP($B2121,OFFSET(Input!$A$1,0,MATCH(Index!I$6,Input!$1:$1,0)-1,10000,2),2,0),0)</f>
        <v>0</v>
      </c>
      <c r="K2121">
        <f t="shared" ca="1" si="200"/>
        <v>85.698800054235861</v>
      </c>
      <c r="L2121" s="30">
        <f t="shared" ca="1" si="201"/>
        <v>88.545584012822331</v>
      </c>
      <c r="N2121">
        <f t="shared" ca="1" si="202"/>
        <v>7.6315075930597843E-4</v>
      </c>
      <c r="O2121">
        <f t="shared" ca="1" si="203"/>
        <v>5.9029467426125757E-3</v>
      </c>
      <c r="AE2121">
        <f ca="1">VLOOKUP($B2121,OFFSET(Input!$A$1,0,MATCH(Index!AE$6&amp;" Index",Input!$1:$1,0)-1,10000,2),2,0)</f>
        <v>21.32</v>
      </c>
    </row>
    <row r="2122" spans="2:31" x14ac:dyDescent="0.25">
      <c r="B2122" s="2">
        <v>40599</v>
      </c>
      <c r="C2122">
        <f t="shared" ca="1" si="198"/>
        <v>0</v>
      </c>
      <c r="D2122">
        <f t="shared" ca="1" si="199"/>
        <v>0</v>
      </c>
      <c r="E2122">
        <f ca="1">IF($B2122&lt;VLOOKUP(E$6&amp;" Equity",Param,4,0),"",IFERROR(VLOOKUP($B2122,OFFSET(Input!$A$1,0,MATCH(Index!E$6&amp;" Equity",Input!$1:$1,0)-1,10000,2),2,0),E2121))</f>
        <v>92.04</v>
      </c>
      <c r="F2122" s="33">
        <v>92.28</v>
      </c>
      <c r="H2122">
        <f ca="1">IFERROR(VLOOKUP($B2122,OFFSET(Input!$A$1,0,MATCH(Index!H$6,Input!$1:$1,0)-1,10000,2),2,0),0)</f>
        <v>0</v>
      </c>
      <c r="I2122">
        <f ca="1">IFERROR(VLOOKUP($B2122,OFFSET(Input!$A$1,0,MATCH(Index!I$6,Input!$1:$1,0)-1,10000,2),2,0),0)</f>
        <v>0</v>
      </c>
      <c r="K2122">
        <f t="shared" ca="1" si="200"/>
        <v>85.96030467515115</v>
      </c>
      <c r="L2122" s="30">
        <f t="shared" ca="1" si="201"/>
        <v>89.057073489953623</v>
      </c>
      <c r="N2122">
        <f t="shared" ca="1" si="202"/>
        <v>3.0467923460499114E-3</v>
      </c>
      <c r="O2122">
        <f t="shared" ca="1" si="203"/>
        <v>5.7599463708732385E-3</v>
      </c>
      <c r="AE2122">
        <f ca="1">VLOOKUP($B2122,OFFSET(Input!$A$1,0,MATCH(Index!AE$6&amp;" Index",Input!$1:$1,0)-1,10000,2),2,0)</f>
        <v>19.22</v>
      </c>
    </row>
    <row r="2123" spans="2:31" x14ac:dyDescent="0.25">
      <c r="B2123" s="2">
        <v>40602</v>
      </c>
      <c r="C2123">
        <f t="shared" ca="1" si="198"/>
        <v>0</v>
      </c>
      <c r="D2123">
        <f t="shared" ca="1" si="199"/>
        <v>0</v>
      </c>
      <c r="E2123">
        <f ca="1">IF($B2123&lt;VLOOKUP(E$6&amp;" Equity",Param,4,0),"",IFERROR(VLOOKUP($B2123,OFFSET(Input!$A$1,0,MATCH(Index!E$6&amp;" Equity",Input!$1:$1,0)-1,10000,2),2,0),E2122))</f>
        <v>92.5</v>
      </c>
      <c r="F2123" s="33">
        <v>92.4</v>
      </c>
      <c r="H2123">
        <f ca="1">IFERROR(VLOOKUP($B2123,OFFSET(Input!$A$1,0,MATCH(Index!H$6,Input!$1:$1,0)-1,10000,2),2,0),0)</f>
        <v>0</v>
      </c>
      <c r="I2123">
        <f ca="1">IFERROR(VLOOKUP($B2123,OFFSET(Input!$A$1,0,MATCH(Index!I$6,Input!$1:$1,0)-1,10000,2),2,0),0)</f>
        <v>0</v>
      </c>
      <c r="K2123">
        <f t="shared" ca="1" si="200"/>
        <v>86.389919409511961</v>
      </c>
      <c r="L2123" s="30">
        <f t="shared" ca="1" si="201"/>
        <v>89.172882428172031</v>
      </c>
      <c r="N2123">
        <f t="shared" ca="1" si="202"/>
        <v>4.9853793512142884E-3</v>
      </c>
      <c r="O2123">
        <f t="shared" ca="1" si="203"/>
        <v>1.2995453420856474E-3</v>
      </c>
      <c r="AE2123">
        <f ca="1">VLOOKUP($B2123,OFFSET(Input!$A$1,0,MATCH(Index!AE$6&amp;" Index",Input!$1:$1,0)-1,10000,2),2,0)</f>
        <v>18.350000000000001</v>
      </c>
    </row>
    <row r="2124" spans="2:31" x14ac:dyDescent="0.25">
      <c r="B2124" s="2">
        <v>40603</v>
      </c>
      <c r="C2124">
        <f t="shared" ca="1" si="198"/>
        <v>1</v>
      </c>
      <c r="D2124">
        <f t="shared" ca="1" si="199"/>
        <v>0</v>
      </c>
      <c r="E2124">
        <f ca="1">IF($B2124&lt;VLOOKUP(E$6&amp;" Equity",Param,4,0),"",IFERROR(VLOOKUP($B2124,OFFSET(Input!$A$1,0,MATCH(Index!E$6&amp;" Equity",Input!$1:$1,0)-1,10000,2),2,0),E2123))</f>
        <v>91.78</v>
      </c>
      <c r="F2124" s="33">
        <v>92.38</v>
      </c>
      <c r="H2124">
        <f ca="1">IFERROR(VLOOKUP($B2124,OFFSET(Input!$A$1,0,MATCH(Index!H$6,Input!$1:$1,0)-1,10000,2),2,0),0)</f>
        <v>0.57872400000000002</v>
      </c>
      <c r="I2124">
        <f ca="1">IFERROR(VLOOKUP($B2124,OFFSET(Input!$A$1,0,MATCH(Index!I$6,Input!$1:$1,0)-1,10000,2),2,0),0)</f>
        <v>0.29688500000000001</v>
      </c>
      <c r="K2124">
        <f t="shared" ca="1" si="200"/>
        <v>86.257975385139005</v>
      </c>
      <c r="L2124" s="30">
        <f t="shared" ca="1" si="201"/>
        <v>89.440097076993709</v>
      </c>
      <c r="N2124">
        <f t="shared" ca="1" si="202"/>
        <v>-1.5284756320672617E-3</v>
      </c>
      <c r="O2124">
        <f t="shared" ca="1" si="203"/>
        <v>2.9921100797956728E-3</v>
      </c>
      <c r="AE2124">
        <f ca="1">VLOOKUP($B2124,OFFSET(Input!$A$1,0,MATCH(Index!AE$6&amp;" Index",Input!$1:$1,0)-1,10000,2),2,0)</f>
        <v>21.01</v>
      </c>
    </row>
    <row r="2125" spans="2:31" x14ac:dyDescent="0.25">
      <c r="B2125" s="2">
        <v>40604</v>
      </c>
      <c r="C2125">
        <f t="shared" ca="1" si="198"/>
        <v>0</v>
      </c>
      <c r="D2125">
        <f t="shared" ca="1" si="199"/>
        <v>1</v>
      </c>
      <c r="E2125">
        <f ca="1">IF($B2125&lt;VLOOKUP(E$6&amp;" Equity",Param,4,0),"",IFERROR(VLOOKUP($B2125,OFFSET(Input!$A$1,0,MATCH(Index!E$6&amp;" Equity",Input!$1:$1,0)-1,10000,2),2,0),E2124))</f>
        <v>91.86</v>
      </c>
      <c r="F2125" s="33">
        <v>90.94</v>
      </c>
      <c r="H2125">
        <f ca="1">IFERROR(VLOOKUP($B2125,OFFSET(Input!$A$1,0,MATCH(Index!H$6,Input!$1:$1,0)-1,10000,2),2,0),0)</f>
        <v>0</v>
      </c>
      <c r="I2125">
        <f ca="1">IFERROR(VLOOKUP($B2125,OFFSET(Input!$A$1,0,MATCH(Index!I$6,Input!$1:$1,0)-1,10000,2),2,0),0)</f>
        <v>0</v>
      </c>
      <c r="K2125">
        <f t="shared" ca="1" si="200"/>
        <v>86.333162114609607</v>
      </c>
      <c r="L2125" s="30">
        <f t="shared" ca="1" si="201"/>
        <v>88.045923665098599</v>
      </c>
      <c r="N2125">
        <f t="shared" ca="1" si="202"/>
        <v>8.7126993096002579E-4</v>
      </c>
      <c r="O2125">
        <f t="shared" ca="1" si="203"/>
        <v>-1.57105566055947E-2</v>
      </c>
      <c r="AE2125">
        <f ca="1">VLOOKUP($B2125,OFFSET(Input!$A$1,0,MATCH(Index!AE$6&amp;" Index",Input!$1:$1,0)-1,10000,2),2,0)</f>
        <v>20.7</v>
      </c>
    </row>
    <row r="2126" spans="2:31" x14ac:dyDescent="0.25">
      <c r="B2126" s="2">
        <v>40605</v>
      </c>
      <c r="C2126">
        <f t="shared" ca="1" si="198"/>
        <v>0</v>
      </c>
      <c r="D2126">
        <f t="shared" ca="1" si="199"/>
        <v>2</v>
      </c>
      <c r="E2126">
        <f ca="1">IF($B2126&lt;VLOOKUP(E$6&amp;" Equity",Param,4,0),"",IFERROR(VLOOKUP($B2126,OFFSET(Input!$A$1,0,MATCH(Index!E$6&amp;" Equity",Input!$1:$1,0)-1,10000,2),2,0),E2125))</f>
        <v>92.19</v>
      </c>
      <c r="F2126" s="33">
        <v>90.06</v>
      </c>
      <c r="H2126">
        <f ca="1">IFERROR(VLOOKUP($B2126,OFFSET(Input!$A$1,0,MATCH(Index!H$6,Input!$1:$1,0)-1,10000,2),2,0),0)</f>
        <v>0</v>
      </c>
      <c r="I2126">
        <f ca="1">IFERROR(VLOOKUP($B2126,OFFSET(Input!$A$1,0,MATCH(Index!I$6,Input!$1:$1,0)-1,10000,2),2,0),0)</f>
        <v>0</v>
      </c>
      <c r="K2126">
        <f t="shared" ca="1" si="200"/>
        <v>86.64330737367581</v>
      </c>
      <c r="L2126" s="30">
        <f t="shared" ca="1" si="201"/>
        <v>87.193928802273817</v>
      </c>
      <c r="N2126">
        <f t="shared" ca="1" si="202"/>
        <v>3.5859859128556061E-3</v>
      </c>
      <c r="O2126">
        <f t="shared" ca="1" si="203"/>
        <v>-9.723833523438816E-3</v>
      </c>
      <c r="AE2126">
        <f ca="1">VLOOKUP($B2126,OFFSET(Input!$A$1,0,MATCH(Index!AE$6&amp;" Index",Input!$1:$1,0)-1,10000,2),2,0)</f>
        <v>18.600000000000001</v>
      </c>
    </row>
    <row r="2127" spans="2:31" x14ac:dyDescent="0.25">
      <c r="B2127" s="2">
        <v>40606</v>
      </c>
      <c r="C2127">
        <f t="shared" ca="1" si="198"/>
        <v>0</v>
      </c>
      <c r="D2127">
        <f t="shared" ca="1" si="199"/>
        <v>3</v>
      </c>
      <c r="E2127">
        <f ca="1">IF($B2127&lt;VLOOKUP(E$6&amp;" Equity",Param,4,0),"",IFERROR(VLOOKUP($B2127,OFFSET(Input!$A$1,0,MATCH(Index!E$6&amp;" Equity",Input!$1:$1,0)-1,10000,2),2,0),E2126))</f>
        <v>92</v>
      </c>
      <c r="F2127" s="33">
        <v>90.81</v>
      </c>
      <c r="H2127">
        <f ca="1">IFERROR(VLOOKUP($B2127,OFFSET(Input!$A$1,0,MATCH(Index!H$6,Input!$1:$1,0)-1,10000,2),2,0),0)</f>
        <v>0</v>
      </c>
      <c r="I2127">
        <f ca="1">IFERROR(VLOOKUP($B2127,OFFSET(Input!$A$1,0,MATCH(Index!I$6,Input!$1:$1,0)-1,10000,2),2,0),0)</f>
        <v>0</v>
      </c>
      <c r="K2127">
        <f t="shared" ca="1" si="200"/>
        <v>86.464738891183146</v>
      </c>
      <c r="L2127" s="30">
        <f t="shared" ca="1" si="201"/>
        <v>87.920060787635848</v>
      </c>
      <c r="N2127">
        <f t="shared" ca="1" si="202"/>
        <v>-2.0630877614627673E-3</v>
      </c>
      <c r="O2127">
        <f t="shared" ca="1" si="203"/>
        <v>8.2932968283113122E-3</v>
      </c>
      <c r="AE2127">
        <f ca="1">VLOOKUP($B2127,OFFSET(Input!$A$1,0,MATCH(Index!AE$6&amp;" Index",Input!$1:$1,0)-1,10000,2),2,0)</f>
        <v>19.059999999999999</v>
      </c>
    </row>
    <row r="2128" spans="2:31" x14ac:dyDescent="0.25">
      <c r="B2128" s="2">
        <v>40609</v>
      </c>
      <c r="C2128">
        <f t="shared" ca="1" si="198"/>
        <v>0</v>
      </c>
      <c r="D2128">
        <f t="shared" ca="1" si="199"/>
        <v>4</v>
      </c>
      <c r="E2128">
        <f ca="1">IF($B2128&lt;VLOOKUP(E$6&amp;" Equity",Param,4,0),"",IFERROR(VLOOKUP($B2128,OFFSET(Input!$A$1,0,MATCH(Index!E$6&amp;" Equity",Input!$1:$1,0)-1,10000,2),2,0),E2127))</f>
        <v>92.02</v>
      </c>
      <c r="F2128" s="33">
        <v>90.23</v>
      </c>
      <c r="H2128">
        <f ca="1">IFERROR(VLOOKUP($B2128,OFFSET(Input!$A$1,0,MATCH(Index!H$6,Input!$1:$1,0)-1,10000,2),2,0),0)</f>
        <v>0</v>
      </c>
      <c r="I2128">
        <f ca="1">IFERROR(VLOOKUP($B2128,OFFSET(Input!$A$1,0,MATCH(Index!I$6,Input!$1:$1,0)-1,10000,2),2,0),0)</f>
        <v>0</v>
      </c>
      <c r="K2128">
        <f t="shared" ca="1" si="200"/>
        <v>86.483535573550782</v>
      </c>
      <c r="L2128" s="30">
        <f t="shared" ca="1" si="201"/>
        <v>87.358518718955864</v>
      </c>
      <c r="N2128">
        <f t="shared" ca="1" si="202"/>
        <v>2.1736767828212737E-4</v>
      </c>
      <c r="O2128">
        <f t="shared" ca="1" si="203"/>
        <v>-6.4074456953277566E-3</v>
      </c>
      <c r="AE2128">
        <f ca="1">VLOOKUP($B2128,OFFSET(Input!$A$1,0,MATCH(Index!AE$6&amp;" Index",Input!$1:$1,0)-1,10000,2),2,0)</f>
        <v>20.66</v>
      </c>
    </row>
    <row r="2129" spans="2:31" x14ac:dyDescent="0.25">
      <c r="B2129" s="2">
        <v>40610</v>
      </c>
      <c r="C2129">
        <f t="shared" ca="1" si="198"/>
        <v>0</v>
      </c>
      <c r="D2129">
        <f t="shared" ca="1" si="199"/>
        <v>5</v>
      </c>
      <c r="E2129">
        <f ca="1">IF($B2129&lt;VLOOKUP(E$6&amp;" Equity",Param,4,0),"",IFERROR(VLOOKUP($B2129,OFFSET(Input!$A$1,0,MATCH(Index!E$6&amp;" Equity",Input!$1:$1,0)-1,10000,2),2,0),E2128))</f>
        <v>91.94</v>
      </c>
      <c r="F2129" s="33">
        <v>89.65</v>
      </c>
      <c r="H2129">
        <f ca="1">IFERROR(VLOOKUP($B2129,OFFSET(Input!$A$1,0,MATCH(Index!H$6,Input!$1:$1,0)-1,10000,2),2,0),0)</f>
        <v>0</v>
      </c>
      <c r="I2129">
        <f ca="1">IFERROR(VLOOKUP($B2129,OFFSET(Input!$A$1,0,MATCH(Index!I$6,Input!$1:$1,0)-1,10000,2),2,0),0)</f>
        <v>0</v>
      </c>
      <c r="K2129">
        <f t="shared" ca="1" si="200"/>
        <v>86.40834884408018</v>
      </c>
      <c r="L2129" s="30">
        <f t="shared" ca="1" si="201"/>
        <v>86.796976650275894</v>
      </c>
      <c r="N2129">
        <f t="shared" ca="1" si="202"/>
        <v>-8.6975434924073879E-4</v>
      </c>
      <c r="O2129">
        <f t="shared" ca="1" si="203"/>
        <v>-6.4487659552673682E-3</v>
      </c>
      <c r="AE2129">
        <f ca="1">VLOOKUP($B2129,OFFSET(Input!$A$1,0,MATCH(Index!AE$6&amp;" Index",Input!$1:$1,0)-1,10000,2),2,0)</f>
        <v>19.82</v>
      </c>
    </row>
    <row r="2130" spans="2:31" x14ac:dyDescent="0.25">
      <c r="B2130" s="2">
        <v>40611</v>
      </c>
      <c r="C2130">
        <f t="shared" ca="1" si="198"/>
        <v>0</v>
      </c>
      <c r="D2130">
        <f t="shared" ca="1" si="199"/>
        <v>0</v>
      </c>
      <c r="E2130">
        <f ca="1">IF($B2130&lt;VLOOKUP(E$6&amp;" Equity",Param,4,0),"",IFERROR(VLOOKUP($B2130,OFFSET(Input!$A$1,0,MATCH(Index!E$6&amp;" Equity",Input!$1:$1,0)-1,10000,2),2,0),E2129))</f>
        <v>91.68</v>
      </c>
      <c r="F2130" s="33">
        <v>90.55</v>
      </c>
      <c r="H2130">
        <f ca="1">IFERROR(VLOOKUP($B2130,OFFSET(Input!$A$1,0,MATCH(Index!H$6,Input!$1:$1,0)-1,10000,2),2,0),0)</f>
        <v>0</v>
      </c>
      <c r="I2130">
        <f ca="1">IFERROR(VLOOKUP($B2130,OFFSET(Input!$A$1,0,MATCH(Index!I$6,Input!$1:$1,0)-1,10000,2),2,0),0)</f>
        <v>0</v>
      </c>
      <c r="K2130">
        <f t="shared" ca="1" si="200"/>
        <v>86.163991973300753</v>
      </c>
      <c r="L2130" s="30">
        <f t="shared" ca="1" si="201"/>
        <v>87.668335032710331</v>
      </c>
      <c r="N2130">
        <f t="shared" ca="1" si="202"/>
        <v>-2.8319374116525038E-3</v>
      </c>
      <c r="O2130">
        <f t="shared" ca="1" si="203"/>
        <v>9.9889842782804467E-3</v>
      </c>
      <c r="AE2130">
        <f ca="1">VLOOKUP($B2130,OFFSET(Input!$A$1,0,MATCH(Index!AE$6&amp;" Index",Input!$1:$1,0)-1,10000,2),2,0)</f>
        <v>20.22</v>
      </c>
    </row>
    <row r="2131" spans="2:31" x14ac:dyDescent="0.25">
      <c r="B2131" s="2">
        <v>40612</v>
      </c>
      <c r="C2131">
        <f t="shared" ca="1" si="198"/>
        <v>0</v>
      </c>
      <c r="D2131">
        <f t="shared" ca="1" si="199"/>
        <v>0</v>
      </c>
      <c r="E2131">
        <f ca="1">IF($B2131&lt;VLOOKUP(E$6&amp;" Equity",Param,4,0),"",IFERROR(VLOOKUP($B2131,OFFSET(Input!$A$1,0,MATCH(Index!E$6&amp;" Equity",Input!$1:$1,0)-1,10000,2),2,0),E2130))</f>
        <v>91.2</v>
      </c>
      <c r="F2131" s="33">
        <v>92.09</v>
      </c>
      <c r="H2131">
        <f ca="1">IFERROR(VLOOKUP($B2131,OFFSET(Input!$A$1,0,MATCH(Index!H$6,Input!$1:$1,0)-1,10000,2),2,0),0)</f>
        <v>0</v>
      </c>
      <c r="I2131">
        <f ca="1">IFERROR(VLOOKUP($B2131,OFFSET(Input!$A$1,0,MATCH(Index!I$6,Input!$1:$1,0)-1,10000,2),2,0),0)</f>
        <v>0</v>
      </c>
      <c r="K2131">
        <f t="shared" ca="1" si="200"/>
        <v>85.712871596477186</v>
      </c>
      <c r="L2131" s="30">
        <f t="shared" ca="1" si="201"/>
        <v>89.159326042653717</v>
      </c>
      <c r="N2131">
        <f t="shared" ca="1" si="202"/>
        <v>-5.2493558861437901E-3</v>
      </c>
      <c r="O2131">
        <f t="shared" ca="1" si="203"/>
        <v>1.6864175403853262E-2</v>
      </c>
      <c r="AE2131">
        <f ca="1">VLOOKUP($B2131,OFFSET(Input!$A$1,0,MATCH(Index!AE$6&amp;" Index",Input!$1:$1,0)-1,10000,2),2,0)</f>
        <v>21.88</v>
      </c>
    </row>
    <row r="2132" spans="2:31" x14ac:dyDescent="0.25">
      <c r="B2132" s="2">
        <v>40613</v>
      </c>
      <c r="C2132">
        <f t="shared" ca="1" si="198"/>
        <v>0</v>
      </c>
      <c r="D2132">
        <f t="shared" ca="1" si="199"/>
        <v>0</v>
      </c>
      <c r="E2132">
        <f ca="1">IF($B2132&lt;VLOOKUP(E$6&amp;" Equity",Param,4,0),"",IFERROR(VLOOKUP($B2132,OFFSET(Input!$A$1,0,MATCH(Index!E$6&amp;" Equity",Input!$1:$1,0)-1,10000,2),2,0),E2131))</f>
        <v>91.18</v>
      </c>
      <c r="F2132" s="33">
        <v>91.55</v>
      </c>
      <c r="H2132">
        <f ca="1">IFERROR(VLOOKUP($B2132,OFFSET(Input!$A$1,0,MATCH(Index!H$6,Input!$1:$1,0)-1,10000,2),2,0),0)</f>
        <v>0</v>
      </c>
      <c r="I2132">
        <f ca="1">IFERROR(VLOOKUP($B2132,OFFSET(Input!$A$1,0,MATCH(Index!I$6,Input!$1:$1,0)-1,10000,2),2,0),0)</f>
        <v>0</v>
      </c>
      <c r="K2132">
        <f t="shared" ca="1" si="200"/>
        <v>85.694074914109549</v>
      </c>
      <c r="L2132" s="30">
        <f t="shared" ca="1" si="201"/>
        <v>88.636511013193044</v>
      </c>
      <c r="N2132">
        <f t="shared" ca="1" si="202"/>
        <v>-2.1932229499016108E-4</v>
      </c>
      <c r="O2132">
        <f t="shared" ca="1" si="203"/>
        <v>-5.8810886127559974E-3</v>
      </c>
      <c r="AE2132">
        <f ca="1">VLOOKUP($B2132,OFFSET(Input!$A$1,0,MATCH(Index!AE$6&amp;" Index",Input!$1:$1,0)-1,10000,2),2,0)</f>
        <v>20.079999999999998</v>
      </c>
    </row>
    <row r="2133" spans="2:31" x14ac:dyDescent="0.25">
      <c r="B2133" s="2">
        <v>40616</v>
      </c>
      <c r="C2133">
        <f t="shared" ca="1" si="198"/>
        <v>0</v>
      </c>
      <c r="D2133">
        <f t="shared" ca="1" si="199"/>
        <v>0</v>
      </c>
      <c r="E2133">
        <f ca="1">IF($B2133&lt;VLOOKUP(E$6&amp;" Equity",Param,4,0),"",IFERROR(VLOOKUP($B2133,OFFSET(Input!$A$1,0,MATCH(Index!E$6&amp;" Equity",Input!$1:$1,0)-1,10000,2),2,0),E2132))</f>
        <v>90.81</v>
      </c>
      <c r="F2133" s="33">
        <v>91.51</v>
      </c>
      <c r="H2133">
        <f ca="1">IFERROR(VLOOKUP($B2133,OFFSET(Input!$A$1,0,MATCH(Index!H$6,Input!$1:$1,0)-1,10000,2),2,0),0)</f>
        <v>0</v>
      </c>
      <c r="I2133">
        <f ca="1">IFERROR(VLOOKUP($B2133,OFFSET(Input!$A$1,0,MATCH(Index!I$6,Input!$1:$1,0)-1,10000,2),2,0),0)</f>
        <v>0</v>
      </c>
      <c r="K2133">
        <f t="shared" ca="1" si="200"/>
        <v>85.346336290308045</v>
      </c>
      <c r="L2133" s="30">
        <f t="shared" ca="1" si="201"/>
        <v>88.597783973973733</v>
      </c>
      <c r="N2133">
        <f t="shared" ca="1" si="202"/>
        <v>-4.0661630835584096E-3</v>
      </c>
      <c r="O2133">
        <f t="shared" ca="1" si="203"/>
        <v>-4.370151932329558E-4</v>
      </c>
      <c r="AE2133">
        <f ca="1">VLOOKUP($B2133,OFFSET(Input!$A$1,0,MATCH(Index!AE$6&amp;" Index",Input!$1:$1,0)-1,10000,2),2,0)</f>
        <v>21.13</v>
      </c>
    </row>
    <row r="2134" spans="2:31" x14ac:dyDescent="0.25">
      <c r="B2134" s="2">
        <v>40617</v>
      </c>
      <c r="C2134">
        <f t="shared" ca="1" si="198"/>
        <v>0</v>
      </c>
      <c r="D2134">
        <f t="shared" ca="1" si="199"/>
        <v>0</v>
      </c>
      <c r="E2134">
        <f ca="1">IF($B2134&lt;VLOOKUP(E$6&amp;" Equity",Param,4,0),"",IFERROR(VLOOKUP($B2134,OFFSET(Input!$A$1,0,MATCH(Index!E$6&amp;" Equity",Input!$1:$1,0)-1,10000,2),2,0),E2133))</f>
        <v>90.34</v>
      </c>
      <c r="F2134" s="33">
        <v>92.88</v>
      </c>
      <c r="H2134">
        <f ca="1">IFERROR(VLOOKUP($B2134,OFFSET(Input!$A$1,0,MATCH(Index!H$6,Input!$1:$1,0)-1,10000,2),2,0),0)</f>
        <v>0</v>
      </c>
      <c r="I2134">
        <f ca="1">IFERROR(VLOOKUP($B2134,OFFSET(Input!$A$1,0,MATCH(Index!I$6,Input!$1:$1,0)-1,10000,2),2,0),0)</f>
        <v>0</v>
      </c>
      <c r="K2134">
        <f t="shared" ca="1" si="200"/>
        <v>84.904614254668303</v>
      </c>
      <c r="L2134" s="30">
        <f t="shared" ca="1" si="201"/>
        <v>89.924185067235044</v>
      </c>
      <c r="N2134">
        <f t="shared" ca="1" si="202"/>
        <v>-5.1890814752788535E-3</v>
      </c>
      <c r="O2134">
        <f t="shared" ca="1" si="203"/>
        <v>1.4860081462349089E-2</v>
      </c>
      <c r="AE2134">
        <f ca="1">VLOOKUP($B2134,OFFSET(Input!$A$1,0,MATCH(Index!AE$6&amp;" Index",Input!$1:$1,0)-1,10000,2),2,0)</f>
        <v>24.32</v>
      </c>
    </row>
    <row r="2135" spans="2:31" x14ac:dyDescent="0.25">
      <c r="B2135" s="2">
        <v>40618</v>
      </c>
      <c r="C2135">
        <f t="shared" ca="1" si="198"/>
        <v>0</v>
      </c>
      <c r="D2135">
        <f t="shared" ca="1" si="199"/>
        <v>0</v>
      </c>
      <c r="E2135">
        <f ca="1">IF($B2135&lt;VLOOKUP(E$6&amp;" Equity",Param,4,0),"",IFERROR(VLOOKUP($B2135,OFFSET(Input!$A$1,0,MATCH(Index!E$6&amp;" Equity",Input!$1:$1,0)-1,10000,2),2,0),E2134))</f>
        <v>89.78</v>
      </c>
      <c r="F2135" s="33">
        <v>93.92</v>
      </c>
      <c r="H2135">
        <f ca="1">IFERROR(VLOOKUP($B2135,OFFSET(Input!$A$1,0,MATCH(Index!H$6,Input!$1:$1,0)-1,10000,2),2,0),0)</f>
        <v>0</v>
      </c>
      <c r="I2135">
        <f ca="1">IFERROR(VLOOKUP($B2135,OFFSET(Input!$A$1,0,MATCH(Index!I$6,Input!$1:$1,0)-1,10000,2),2,0),0)</f>
        <v>0</v>
      </c>
      <c r="K2135">
        <f t="shared" ca="1" si="200"/>
        <v>84.378307148374148</v>
      </c>
      <c r="L2135" s="30">
        <f t="shared" ca="1" si="201"/>
        <v>90.931088086937081</v>
      </c>
      <c r="N2135">
        <f t="shared" ca="1" si="202"/>
        <v>-6.2180968726720407E-3</v>
      </c>
      <c r="O2135">
        <f t="shared" ca="1" si="203"/>
        <v>1.1135018690150305E-2</v>
      </c>
      <c r="AE2135">
        <f ca="1">VLOOKUP($B2135,OFFSET(Input!$A$1,0,MATCH(Index!AE$6&amp;" Index",Input!$1:$1,0)-1,10000,2),2,0)</f>
        <v>29.4</v>
      </c>
    </row>
    <row r="2136" spans="2:31" x14ac:dyDescent="0.25">
      <c r="B2136" s="2">
        <v>40619</v>
      </c>
      <c r="C2136">
        <f t="shared" ca="1" si="198"/>
        <v>0</v>
      </c>
      <c r="D2136">
        <f t="shared" ca="1" si="199"/>
        <v>0</v>
      </c>
      <c r="E2136">
        <f ca="1">IF($B2136&lt;VLOOKUP(E$6&amp;" Equity",Param,4,0),"",IFERROR(VLOOKUP($B2136,OFFSET(Input!$A$1,0,MATCH(Index!E$6&amp;" Equity",Input!$1:$1,0)-1,10000,2),2,0),E2135))</f>
        <v>90.75</v>
      </c>
      <c r="F2136" s="33">
        <v>93.21</v>
      </c>
      <c r="H2136">
        <f ca="1">IFERROR(VLOOKUP($B2136,OFFSET(Input!$A$1,0,MATCH(Index!H$6,Input!$1:$1,0)-1,10000,2),2,0),0)</f>
        <v>0</v>
      </c>
      <c r="I2136">
        <f ca="1">IFERROR(VLOOKUP($B2136,OFFSET(Input!$A$1,0,MATCH(Index!I$6,Input!$1:$1,0)-1,10000,2),2,0),0)</f>
        <v>0</v>
      </c>
      <c r="K2136">
        <f t="shared" ca="1" si="200"/>
        <v>85.289946243205108</v>
      </c>
      <c r="L2136" s="30">
        <f t="shared" ca="1" si="201"/>
        <v>90.243683140794346</v>
      </c>
      <c r="N2136">
        <f t="shared" ca="1" si="202"/>
        <v>1.0746239791174114E-2</v>
      </c>
      <c r="O2136">
        <f t="shared" ca="1" si="203"/>
        <v>-7.5883440067205767E-3</v>
      </c>
      <c r="AE2136">
        <f ca="1">VLOOKUP($B2136,OFFSET(Input!$A$1,0,MATCH(Index!AE$6&amp;" Index",Input!$1:$1,0)-1,10000,2),2,0)</f>
        <v>26.37</v>
      </c>
    </row>
    <row r="2137" spans="2:31" x14ac:dyDescent="0.25">
      <c r="B2137" s="2">
        <v>40620</v>
      </c>
      <c r="C2137">
        <f t="shared" ca="1" si="198"/>
        <v>0</v>
      </c>
      <c r="D2137">
        <f t="shared" ca="1" si="199"/>
        <v>0</v>
      </c>
      <c r="E2137">
        <f ca="1">IF($B2137&lt;VLOOKUP(E$6&amp;" Equity",Param,4,0),"",IFERROR(VLOOKUP($B2137,OFFSET(Input!$A$1,0,MATCH(Index!E$6&amp;" Equity",Input!$1:$1,0)-1,10000,2),2,0),E2136))</f>
        <v>91.18</v>
      </c>
      <c r="F2137" s="33">
        <v>93.45</v>
      </c>
      <c r="H2137">
        <f ca="1">IFERROR(VLOOKUP($B2137,OFFSET(Input!$A$1,0,MATCH(Index!H$6,Input!$1:$1,0)-1,10000,2),2,0),0)</f>
        <v>0</v>
      </c>
      <c r="I2137">
        <f ca="1">IFERROR(VLOOKUP($B2137,OFFSET(Input!$A$1,0,MATCH(Index!I$6,Input!$1:$1,0)-1,10000,2),2,0),0)</f>
        <v>0</v>
      </c>
      <c r="K2137">
        <f t="shared" ca="1" si="200"/>
        <v>85.694074914109549</v>
      </c>
      <c r="L2137" s="30">
        <f t="shared" ca="1" si="201"/>
        <v>90.476045376110207</v>
      </c>
      <c r="N2137">
        <f t="shared" ca="1" si="202"/>
        <v>4.7271016403351799E-3</v>
      </c>
      <c r="O2137">
        <f t="shared" ca="1" si="203"/>
        <v>2.571521828506207E-3</v>
      </c>
      <c r="AE2137">
        <f ca="1">VLOOKUP($B2137,OFFSET(Input!$A$1,0,MATCH(Index!AE$6&amp;" Index",Input!$1:$1,0)-1,10000,2),2,0)</f>
        <v>24.44</v>
      </c>
    </row>
    <row r="2138" spans="2:31" x14ac:dyDescent="0.25">
      <c r="B2138" s="2">
        <v>40623</v>
      </c>
      <c r="C2138">
        <f t="shared" ca="1" si="198"/>
        <v>0</v>
      </c>
      <c r="D2138">
        <f t="shared" ca="1" si="199"/>
        <v>0</v>
      </c>
      <c r="E2138">
        <f ca="1">IF($B2138&lt;VLOOKUP(E$6&amp;" Equity",Param,4,0),"",IFERROR(VLOOKUP($B2138,OFFSET(Input!$A$1,0,MATCH(Index!E$6&amp;" Equity",Input!$1:$1,0)-1,10000,2),2,0),E2137))</f>
        <v>91.74</v>
      </c>
      <c r="F2138" s="33">
        <v>92.89</v>
      </c>
      <c r="H2138">
        <f ca="1">IFERROR(VLOOKUP($B2138,OFFSET(Input!$A$1,0,MATCH(Index!H$6,Input!$1:$1,0)-1,10000,2),2,0),0)</f>
        <v>0</v>
      </c>
      <c r="I2138">
        <f ca="1">IFERROR(VLOOKUP($B2138,OFFSET(Input!$A$1,0,MATCH(Index!I$6,Input!$1:$1,0)-1,10000,2),2,0),0)</f>
        <v>0</v>
      </c>
      <c r="K2138">
        <f t="shared" ca="1" si="200"/>
        <v>86.22038202040369</v>
      </c>
      <c r="L2138" s="30">
        <f t="shared" ca="1" si="201"/>
        <v>89.933866827039878</v>
      </c>
      <c r="N2138">
        <f t="shared" ca="1" si="202"/>
        <v>6.1229143837304443E-3</v>
      </c>
      <c r="O2138">
        <f t="shared" ca="1" si="203"/>
        <v>-6.0105365021424989E-3</v>
      </c>
      <c r="AE2138">
        <f ca="1">VLOOKUP($B2138,OFFSET(Input!$A$1,0,MATCH(Index!AE$6&amp;" Index",Input!$1:$1,0)-1,10000,2),2,0)</f>
        <v>20.61</v>
      </c>
    </row>
    <row r="2139" spans="2:31" x14ac:dyDescent="0.25">
      <c r="B2139" s="2">
        <v>40624</v>
      </c>
      <c r="C2139">
        <f t="shared" ca="1" si="198"/>
        <v>0</v>
      </c>
      <c r="D2139">
        <f t="shared" ca="1" si="199"/>
        <v>0</v>
      </c>
      <c r="E2139">
        <f ca="1">IF($B2139&lt;VLOOKUP(E$6&amp;" Equity",Param,4,0),"",IFERROR(VLOOKUP($B2139,OFFSET(Input!$A$1,0,MATCH(Index!E$6&amp;" Equity",Input!$1:$1,0)-1,10000,2),2,0),E2138))</f>
        <v>91.79</v>
      </c>
      <c r="F2139" s="33">
        <v>93.22</v>
      </c>
      <c r="H2139">
        <f ca="1">IFERROR(VLOOKUP($B2139,OFFSET(Input!$A$1,0,MATCH(Index!H$6,Input!$1:$1,0)-1,10000,2),2,0),0)</f>
        <v>0</v>
      </c>
      <c r="I2139">
        <f ca="1">IFERROR(VLOOKUP($B2139,OFFSET(Input!$A$1,0,MATCH(Index!I$6,Input!$1:$1,0)-1,10000,2),2,0),0)</f>
        <v>0</v>
      </c>
      <c r="K2139">
        <f t="shared" ca="1" si="200"/>
        <v>86.267373726322816</v>
      </c>
      <c r="L2139" s="30">
        <f t="shared" ca="1" si="201"/>
        <v>90.253364900599166</v>
      </c>
      <c r="N2139">
        <f t="shared" ca="1" si="202"/>
        <v>5.4487006197379061E-4</v>
      </c>
      <c r="O2139">
        <f t="shared" ca="1" si="203"/>
        <v>3.5462935451653853E-3</v>
      </c>
      <c r="AE2139">
        <f ca="1">VLOOKUP($B2139,OFFSET(Input!$A$1,0,MATCH(Index!AE$6&amp;" Index",Input!$1:$1,0)-1,10000,2),2,0)</f>
        <v>20.21</v>
      </c>
    </row>
    <row r="2140" spans="2:31" x14ac:dyDescent="0.25">
      <c r="B2140" s="2">
        <v>40625</v>
      </c>
      <c r="C2140">
        <f t="shared" ca="1" si="198"/>
        <v>0</v>
      </c>
      <c r="D2140">
        <f t="shared" ca="1" si="199"/>
        <v>0</v>
      </c>
      <c r="E2140">
        <f ca="1">IF($B2140&lt;VLOOKUP(E$6&amp;" Equity",Param,4,0),"",IFERROR(VLOOKUP($B2140,OFFSET(Input!$A$1,0,MATCH(Index!E$6&amp;" Equity",Input!$1:$1,0)-1,10000,2),2,0),E2139))</f>
        <v>91.68</v>
      </c>
      <c r="F2140" s="33">
        <v>93.1</v>
      </c>
      <c r="H2140">
        <f ca="1">IFERROR(VLOOKUP($B2140,OFFSET(Input!$A$1,0,MATCH(Index!H$6,Input!$1:$1,0)-1,10000,2),2,0),0)</f>
        <v>0</v>
      </c>
      <c r="I2140">
        <f ca="1">IFERROR(VLOOKUP($B2140,OFFSET(Input!$A$1,0,MATCH(Index!I$6,Input!$1:$1,0)-1,10000,2),2,0),0)</f>
        <v>0</v>
      </c>
      <c r="K2140">
        <f t="shared" ca="1" si="200"/>
        <v>86.163991973300753</v>
      </c>
      <c r="L2140" s="30">
        <f t="shared" ca="1" si="201"/>
        <v>90.137183782941236</v>
      </c>
      <c r="N2140">
        <f t="shared" ca="1" si="202"/>
        <v>-1.1991062645701003E-3</v>
      </c>
      <c r="O2140">
        <f t="shared" ca="1" si="203"/>
        <v>-1.2881066615735106E-3</v>
      </c>
      <c r="AE2140">
        <f ca="1">VLOOKUP($B2140,OFFSET(Input!$A$1,0,MATCH(Index!AE$6&amp;" Index",Input!$1:$1,0)-1,10000,2),2,0)</f>
        <v>19.170000000000002</v>
      </c>
    </row>
    <row r="2141" spans="2:31" x14ac:dyDescent="0.25">
      <c r="B2141" s="2">
        <v>40626</v>
      </c>
      <c r="C2141">
        <f t="shared" ca="1" si="198"/>
        <v>0</v>
      </c>
      <c r="D2141">
        <f t="shared" ca="1" si="199"/>
        <v>0</v>
      </c>
      <c r="E2141">
        <f ca="1">IF($B2141&lt;VLOOKUP(E$6&amp;" Equity",Param,4,0),"",IFERROR(VLOOKUP($B2141,OFFSET(Input!$A$1,0,MATCH(Index!E$6&amp;" Equity",Input!$1:$1,0)-1,10000,2),2,0),E2140))</f>
        <v>91.76</v>
      </c>
      <c r="F2141" s="33">
        <v>92.41</v>
      </c>
      <c r="H2141">
        <f ca="1">IFERROR(VLOOKUP($B2141,OFFSET(Input!$A$1,0,MATCH(Index!H$6,Input!$1:$1,0)-1,10000,2),2,0),0)</f>
        <v>0</v>
      </c>
      <c r="I2141">
        <f ca="1">IFERROR(VLOOKUP($B2141,OFFSET(Input!$A$1,0,MATCH(Index!I$6,Input!$1:$1,0)-1,10000,2),2,0),0)</f>
        <v>0</v>
      </c>
      <c r="K2141">
        <f t="shared" ca="1" si="200"/>
        <v>86.239178702771341</v>
      </c>
      <c r="L2141" s="30">
        <f t="shared" ca="1" si="201"/>
        <v>89.46914235640817</v>
      </c>
      <c r="N2141">
        <f t="shared" ca="1" si="202"/>
        <v>8.7221985468569736E-4</v>
      </c>
      <c r="O2141">
        <f t="shared" ca="1" si="203"/>
        <v>-7.4389863830721511E-3</v>
      </c>
      <c r="AE2141">
        <f ca="1">VLOOKUP($B2141,OFFSET(Input!$A$1,0,MATCH(Index!AE$6&amp;" Index",Input!$1:$1,0)-1,10000,2),2,0)</f>
        <v>18</v>
      </c>
    </row>
    <row r="2142" spans="2:31" x14ac:dyDescent="0.25">
      <c r="B2142" s="2">
        <v>40627</v>
      </c>
      <c r="C2142">
        <f t="shared" ca="1" si="198"/>
        <v>0</v>
      </c>
      <c r="D2142">
        <f t="shared" ca="1" si="199"/>
        <v>0</v>
      </c>
      <c r="E2142">
        <f ca="1">IF($B2142&lt;VLOOKUP(E$6&amp;" Equity",Param,4,0),"",IFERROR(VLOOKUP($B2142,OFFSET(Input!$A$1,0,MATCH(Index!E$6&amp;" Equity",Input!$1:$1,0)-1,10000,2),2,0),E2141))</f>
        <v>91.79</v>
      </c>
      <c r="F2142" s="33">
        <v>92.17</v>
      </c>
      <c r="H2142">
        <f ca="1">IFERROR(VLOOKUP($B2142,OFFSET(Input!$A$1,0,MATCH(Index!H$6,Input!$1:$1,0)-1,10000,2),2,0),0)</f>
        <v>0</v>
      </c>
      <c r="I2142">
        <f ca="1">IFERROR(VLOOKUP($B2142,OFFSET(Input!$A$1,0,MATCH(Index!I$6,Input!$1:$1,0)-1,10000,2),2,0),0)</f>
        <v>0</v>
      </c>
      <c r="K2142">
        <f t="shared" ca="1" si="200"/>
        <v>86.267373726322816</v>
      </c>
      <c r="L2142" s="30">
        <f t="shared" ca="1" si="201"/>
        <v>89.236780121092323</v>
      </c>
      <c r="N2142">
        <f t="shared" ca="1" si="202"/>
        <v>3.2688640988445513E-4</v>
      </c>
      <c r="O2142">
        <f t="shared" ca="1" si="203"/>
        <v>-2.600499894376117E-3</v>
      </c>
      <c r="AE2142">
        <f ca="1">VLOOKUP($B2142,OFFSET(Input!$A$1,0,MATCH(Index!AE$6&amp;" Index",Input!$1:$1,0)-1,10000,2),2,0)</f>
        <v>17.91</v>
      </c>
    </row>
    <row r="2143" spans="2:31" x14ac:dyDescent="0.25">
      <c r="B2143" s="2">
        <v>40630</v>
      </c>
      <c r="C2143">
        <f t="shared" ca="1" si="198"/>
        <v>0</v>
      </c>
      <c r="D2143">
        <f t="shared" ca="1" si="199"/>
        <v>0</v>
      </c>
      <c r="E2143">
        <f ca="1">IF($B2143&lt;VLOOKUP(E$6&amp;" Equity",Param,4,0),"",IFERROR(VLOOKUP($B2143,OFFSET(Input!$A$1,0,MATCH(Index!E$6&amp;" Equity",Input!$1:$1,0)-1,10000,2),2,0),E2142))</f>
        <v>91.82</v>
      </c>
      <c r="F2143" s="33">
        <v>92.3</v>
      </c>
      <c r="H2143">
        <f ca="1">IFERROR(VLOOKUP($B2143,OFFSET(Input!$A$1,0,MATCH(Index!H$6,Input!$1:$1,0)-1,10000,2),2,0),0)</f>
        <v>0</v>
      </c>
      <c r="I2143">
        <f ca="1">IFERROR(VLOOKUP($B2143,OFFSET(Input!$A$1,0,MATCH(Index!I$6,Input!$1:$1,0)-1,10000,2),2,0),0)</f>
        <v>0</v>
      </c>
      <c r="K2143">
        <f t="shared" ca="1" si="200"/>
        <v>86.295568749874278</v>
      </c>
      <c r="L2143" s="30">
        <f t="shared" ca="1" si="201"/>
        <v>89.362642998555074</v>
      </c>
      <c r="N2143">
        <f t="shared" ca="1" si="202"/>
        <v>3.2677959007622093E-4</v>
      </c>
      <c r="O2143">
        <f t="shared" ca="1" si="203"/>
        <v>1.4094435032336039E-3</v>
      </c>
      <c r="AE2143">
        <f ca="1">VLOOKUP($B2143,OFFSET(Input!$A$1,0,MATCH(Index!AE$6&amp;" Index",Input!$1:$1,0)-1,10000,2),2,0)</f>
        <v>19.440000000000001</v>
      </c>
    </row>
    <row r="2144" spans="2:31" x14ac:dyDescent="0.25">
      <c r="B2144" s="2">
        <v>40631</v>
      </c>
      <c r="C2144">
        <f t="shared" ca="1" si="198"/>
        <v>0</v>
      </c>
      <c r="D2144">
        <f t="shared" ca="1" si="199"/>
        <v>0</v>
      </c>
      <c r="E2144">
        <f ca="1">IF($B2144&lt;VLOOKUP(E$6&amp;" Equity",Param,4,0),"",IFERROR(VLOOKUP($B2144,OFFSET(Input!$A$1,0,MATCH(Index!E$6&amp;" Equity",Input!$1:$1,0)-1,10000,2),2,0),E2143))</f>
        <v>91.87</v>
      </c>
      <c r="F2144" s="33">
        <v>91.62</v>
      </c>
      <c r="H2144">
        <f ca="1">IFERROR(VLOOKUP($B2144,OFFSET(Input!$A$1,0,MATCH(Index!H$6,Input!$1:$1,0)-1,10000,2),2,0),0)</f>
        <v>0</v>
      </c>
      <c r="I2144">
        <f ca="1">IFERROR(VLOOKUP($B2144,OFFSET(Input!$A$1,0,MATCH(Index!I$6,Input!$1:$1,0)-1,10000,2),2,0),0)</f>
        <v>0</v>
      </c>
      <c r="K2144">
        <f t="shared" ca="1" si="200"/>
        <v>86.342560455793418</v>
      </c>
      <c r="L2144" s="30">
        <f t="shared" ca="1" si="201"/>
        <v>88.704283331826829</v>
      </c>
      <c r="N2144">
        <f t="shared" ca="1" si="202"/>
        <v>5.4439546229931789E-4</v>
      </c>
      <c r="O2144">
        <f t="shared" ca="1" si="203"/>
        <v>-7.3945530502103878E-3</v>
      </c>
      <c r="AE2144">
        <f ca="1">VLOOKUP($B2144,OFFSET(Input!$A$1,0,MATCH(Index!AE$6&amp;" Index",Input!$1:$1,0)-1,10000,2),2,0)</f>
        <v>18.16</v>
      </c>
    </row>
    <row r="2145" spans="2:31" x14ac:dyDescent="0.25">
      <c r="B2145" s="2">
        <v>40632</v>
      </c>
      <c r="C2145">
        <f t="shared" ca="1" si="198"/>
        <v>0</v>
      </c>
      <c r="D2145">
        <f t="shared" ca="1" si="199"/>
        <v>0</v>
      </c>
      <c r="E2145">
        <f ca="1">IF($B2145&lt;VLOOKUP(E$6&amp;" Equity",Param,4,0),"",IFERROR(VLOOKUP($B2145,OFFSET(Input!$A$1,0,MATCH(Index!E$6&amp;" Equity",Input!$1:$1,0)-1,10000,2),2,0),E2144))</f>
        <v>92.01</v>
      </c>
      <c r="F2145" s="33">
        <v>92.32</v>
      </c>
      <c r="H2145">
        <f ca="1">IFERROR(VLOOKUP($B2145,OFFSET(Input!$A$1,0,MATCH(Index!H$6,Input!$1:$1,0)-1,10000,2),2,0),0)</f>
        <v>0</v>
      </c>
      <c r="I2145">
        <f ca="1">IFERROR(VLOOKUP($B2145,OFFSET(Input!$A$1,0,MATCH(Index!I$6,Input!$1:$1,0)-1,10000,2),2,0),0)</f>
        <v>0</v>
      </c>
      <c r="K2145">
        <f t="shared" ca="1" si="200"/>
        <v>86.474137232366942</v>
      </c>
      <c r="L2145" s="30">
        <f t="shared" ca="1" si="201"/>
        <v>89.382006518164729</v>
      </c>
      <c r="N2145">
        <f t="shared" ca="1" si="202"/>
        <v>1.5227325108946722E-3</v>
      </c>
      <c r="O2145">
        <f t="shared" ca="1" si="203"/>
        <v>7.6112143011933453E-3</v>
      </c>
      <c r="AE2145">
        <f ca="1">VLOOKUP($B2145,OFFSET(Input!$A$1,0,MATCH(Index!AE$6&amp;" Index",Input!$1:$1,0)-1,10000,2),2,0)</f>
        <v>17.71</v>
      </c>
    </row>
    <row r="2146" spans="2:31" x14ac:dyDescent="0.25">
      <c r="B2146" s="2">
        <v>40633</v>
      </c>
      <c r="C2146">
        <f t="shared" ca="1" si="198"/>
        <v>0</v>
      </c>
      <c r="D2146">
        <f t="shared" ca="1" si="199"/>
        <v>0</v>
      </c>
      <c r="E2146">
        <f ca="1">IF($B2146&lt;VLOOKUP(E$6&amp;" Equity",Param,4,0),"",IFERROR(VLOOKUP($B2146,OFFSET(Input!$A$1,0,MATCH(Index!E$6&amp;" Equity",Input!$1:$1,0)-1,10000,2),2,0),E2145))</f>
        <v>91.96</v>
      </c>
      <c r="F2146" s="33">
        <v>92.12</v>
      </c>
      <c r="H2146">
        <f ca="1">IFERROR(VLOOKUP($B2146,OFFSET(Input!$A$1,0,MATCH(Index!H$6,Input!$1:$1,0)-1,10000,2),2,0),0)</f>
        <v>0</v>
      </c>
      <c r="I2146">
        <f ca="1">IFERROR(VLOOKUP($B2146,OFFSET(Input!$A$1,0,MATCH(Index!I$6,Input!$1:$1,0)-1,10000,2),2,0),0)</f>
        <v>0</v>
      </c>
      <c r="K2146">
        <f t="shared" ca="1" si="200"/>
        <v>86.427145526447816</v>
      </c>
      <c r="L2146" s="30">
        <f t="shared" ca="1" si="201"/>
        <v>89.188371322068193</v>
      </c>
      <c r="N2146">
        <f t="shared" ca="1" si="202"/>
        <v>-5.4356689928907235E-4</v>
      </c>
      <c r="O2146">
        <f t="shared" ca="1" si="203"/>
        <v>-2.1687278073048537E-3</v>
      </c>
      <c r="AE2146">
        <f ca="1">VLOOKUP($B2146,OFFSET(Input!$A$1,0,MATCH(Index!AE$6&amp;" Index",Input!$1:$1,0)-1,10000,2),2,0)</f>
        <v>17.739999999999998</v>
      </c>
    </row>
    <row r="2147" spans="2:31" x14ac:dyDescent="0.25">
      <c r="B2147" s="2">
        <v>40634</v>
      </c>
      <c r="C2147">
        <f t="shared" ca="1" si="198"/>
        <v>1</v>
      </c>
      <c r="D2147">
        <f t="shared" ca="1" si="199"/>
        <v>0</v>
      </c>
      <c r="E2147">
        <f ca="1">IF($B2147&lt;VLOOKUP(E$6&amp;" Equity",Param,4,0),"",IFERROR(VLOOKUP($B2147,OFFSET(Input!$A$1,0,MATCH(Index!E$6&amp;" Equity",Input!$1:$1,0)-1,10000,2),2,0),E2146))</f>
        <v>91.28</v>
      </c>
      <c r="F2147" s="33">
        <v>92.19</v>
      </c>
      <c r="H2147">
        <f ca="1">IFERROR(VLOOKUP($B2147,OFFSET(Input!$A$1,0,MATCH(Index!H$6,Input!$1:$1,0)-1,10000,2),2,0),0)</f>
        <v>0.56962000000000002</v>
      </c>
      <c r="I2147">
        <f ca="1">IFERROR(VLOOKUP($B2147,OFFSET(Input!$A$1,0,MATCH(Index!I$6,Input!$1:$1,0)-1,10000,2),2,0),0)</f>
        <v>0.385824</v>
      </c>
      <c r="K2147">
        <f t="shared" ca="1" si="200"/>
        <v>86.323406636460774</v>
      </c>
      <c r="L2147" s="30">
        <f t="shared" ca="1" si="201"/>
        <v>89.629689170195746</v>
      </c>
      <c r="N2147">
        <f t="shared" ca="1" si="202"/>
        <v>-1.201025422589284E-3</v>
      </c>
      <c r="O2147">
        <f t="shared" ca="1" si="203"/>
        <v>4.9359526987485343E-3</v>
      </c>
      <c r="AE2147">
        <f ca="1">VLOOKUP($B2147,OFFSET(Input!$A$1,0,MATCH(Index!AE$6&amp;" Index",Input!$1:$1,0)-1,10000,2),2,0)</f>
        <v>17.399999999999999</v>
      </c>
    </row>
    <row r="2148" spans="2:31" x14ac:dyDescent="0.25">
      <c r="B2148" s="2">
        <v>40637</v>
      </c>
      <c r="C2148">
        <f t="shared" ca="1" si="198"/>
        <v>0</v>
      </c>
      <c r="D2148">
        <f t="shared" ca="1" si="199"/>
        <v>1</v>
      </c>
      <c r="E2148">
        <f ca="1">IF($B2148&lt;VLOOKUP(E$6&amp;" Equity",Param,4,0),"",IFERROR(VLOOKUP($B2148,OFFSET(Input!$A$1,0,MATCH(Index!E$6&amp;" Equity",Input!$1:$1,0)-1,10000,2),2,0),E2147))</f>
        <v>91.84</v>
      </c>
      <c r="F2148" s="33">
        <v>92.29</v>
      </c>
      <c r="H2148">
        <f ca="1">IFERROR(VLOOKUP($B2148,OFFSET(Input!$A$1,0,MATCH(Index!H$6,Input!$1:$1,0)-1,10000,2),2,0),0)</f>
        <v>0</v>
      </c>
      <c r="I2148">
        <f ca="1">IFERROR(VLOOKUP($B2148,OFFSET(Input!$A$1,0,MATCH(Index!I$6,Input!$1:$1,0)-1,10000,2),2,0),0)</f>
        <v>0</v>
      </c>
      <c r="K2148">
        <f t="shared" ca="1" si="200"/>
        <v>86.8529980882182</v>
      </c>
      <c r="L2148" s="30">
        <f t="shared" ca="1" si="201"/>
        <v>89.726911959186097</v>
      </c>
      <c r="N2148">
        <f t="shared" ca="1" si="202"/>
        <v>6.1162270174360536E-3</v>
      </c>
      <c r="O2148">
        <f t="shared" ca="1" si="203"/>
        <v>1.0841284669824264E-3</v>
      </c>
      <c r="AE2148">
        <f ca="1">VLOOKUP($B2148,OFFSET(Input!$A$1,0,MATCH(Index!AE$6&amp;" Index",Input!$1:$1,0)-1,10000,2),2,0)</f>
        <v>17.5</v>
      </c>
    </row>
    <row r="2149" spans="2:31" x14ac:dyDescent="0.25">
      <c r="B2149" s="2">
        <v>40638</v>
      </c>
      <c r="C2149">
        <f t="shared" ca="1" si="198"/>
        <v>0</v>
      </c>
      <c r="D2149">
        <f t="shared" ca="1" si="199"/>
        <v>2</v>
      </c>
      <c r="E2149">
        <f ca="1">IF($B2149&lt;VLOOKUP(E$6&amp;" Equity",Param,4,0),"",IFERROR(VLOOKUP($B2149,OFFSET(Input!$A$1,0,MATCH(Index!E$6&amp;" Equity",Input!$1:$1,0)-1,10000,2),2,0),E2148))</f>
        <v>91.74</v>
      </c>
      <c r="F2149" s="33">
        <v>91.92</v>
      </c>
      <c r="H2149">
        <f ca="1">IFERROR(VLOOKUP($B2149,OFFSET(Input!$A$1,0,MATCH(Index!H$6,Input!$1:$1,0)-1,10000,2),2,0),0)</f>
        <v>0</v>
      </c>
      <c r="I2149">
        <f ca="1">IFERROR(VLOOKUP($B2149,OFFSET(Input!$A$1,0,MATCH(Index!I$6,Input!$1:$1,0)-1,10000,2),2,0),0)</f>
        <v>0</v>
      </c>
      <c r="K2149">
        <f t="shared" ca="1" si="200"/>
        <v>86.75842818611865</v>
      </c>
      <c r="L2149" s="30">
        <f t="shared" ca="1" si="201"/>
        <v>89.367187639921823</v>
      </c>
      <c r="N2149">
        <f t="shared" ca="1" si="202"/>
        <v>-1.0894434022304424E-3</v>
      </c>
      <c r="O2149">
        <f t="shared" ca="1" si="203"/>
        <v>-4.0171597369852811E-3</v>
      </c>
      <c r="AE2149">
        <f ca="1">VLOOKUP($B2149,OFFSET(Input!$A$1,0,MATCH(Index!AE$6&amp;" Index",Input!$1:$1,0)-1,10000,2),2,0)</f>
        <v>17.25</v>
      </c>
    </row>
    <row r="2150" spans="2:31" x14ac:dyDescent="0.25">
      <c r="B2150" s="2">
        <v>40639</v>
      </c>
      <c r="C2150">
        <f t="shared" ca="1" si="198"/>
        <v>0</v>
      </c>
      <c r="D2150">
        <f t="shared" ca="1" si="199"/>
        <v>3</v>
      </c>
      <c r="E2150">
        <f ca="1">IF($B2150&lt;VLOOKUP(E$6&amp;" Equity",Param,4,0),"",IFERROR(VLOOKUP($B2150,OFFSET(Input!$A$1,0,MATCH(Index!E$6&amp;" Equity",Input!$1:$1,0)-1,10000,2),2,0),E2149))</f>
        <v>91.94</v>
      </c>
      <c r="F2150" s="33">
        <v>90.54</v>
      </c>
      <c r="H2150">
        <f ca="1">IFERROR(VLOOKUP($B2150,OFFSET(Input!$A$1,0,MATCH(Index!H$6,Input!$1:$1,0)-1,10000,2),2,0),0)</f>
        <v>0</v>
      </c>
      <c r="I2150">
        <f ca="1">IFERROR(VLOOKUP($B2150,OFFSET(Input!$A$1,0,MATCH(Index!I$6,Input!$1:$1,0)-1,10000,2),2,0),0)</f>
        <v>0</v>
      </c>
      <c r="K2150">
        <f t="shared" ca="1" si="200"/>
        <v>86.947567990317737</v>
      </c>
      <c r="L2150" s="30">
        <f t="shared" ca="1" si="201"/>
        <v>88.025513151855122</v>
      </c>
      <c r="N2150">
        <f t="shared" ca="1" si="202"/>
        <v>2.1777012090560266E-3</v>
      </c>
      <c r="O2150">
        <f t="shared" ca="1" si="203"/>
        <v>-1.5126891532687646E-2</v>
      </c>
      <c r="AE2150">
        <f ca="1">VLOOKUP($B2150,OFFSET(Input!$A$1,0,MATCH(Index!AE$6&amp;" Index",Input!$1:$1,0)-1,10000,2),2,0)</f>
        <v>16.899999999999999</v>
      </c>
    </row>
    <row r="2151" spans="2:31" x14ac:dyDescent="0.25">
      <c r="B2151" s="2">
        <v>40640</v>
      </c>
      <c r="C2151">
        <f t="shared" ca="1" si="198"/>
        <v>0</v>
      </c>
      <c r="D2151">
        <f t="shared" ca="1" si="199"/>
        <v>4</v>
      </c>
      <c r="E2151">
        <f ca="1">IF($B2151&lt;VLOOKUP(E$6&amp;" Equity",Param,4,0),"",IFERROR(VLOOKUP($B2151,OFFSET(Input!$A$1,0,MATCH(Index!E$6&amp;" Equity",Input!$1:$1,0)-1,10000,2),2,0),E2150))</f>
        <v>92.03</v>
      </c>
      <c r="F2151" s="33">
        <v>90.36</v>
      </c>
      <c r="H2151">
        <f ca="1">IFERROR(VLOOKUP($B2151,OFFSET(Input!$A$1,0,MATCH(Index!H$6,Input!$1:$1,0)-1,10000,2),2,0),0)</f>
        <v>0</v>
      </c>
      <c r="I2151">
        <f ca="1">IFERROR(VLOOKUP($B2151,OFFSET(Input!$A$1,0,MATCH(Index!I$6,Input!$1:$1,0)-1,10000,2),2,0),0)</f>
        <v>0</v>
      </c>
      <c r="K2151">
        <f t="shared" ca="1" si="200"/>
        <v>87.032680902207318</v>
      </c>
      <c r="L2151" s="30">
        <f t="shared" ca="1" si="201"/>
        <v>87.850512131672502</v>
      </c>
      <c r="N2151">
        <f t="shared" ca="1" si="202"/>
        <v>9.7842047268351367E-4</v>
      </c>
      <c r="O2151">
        <f t="shared" ca="1" si="203"/>
        <v>-1.9900504080100361E-3</v>
      </c>
      <c r="AE2151">
        <f ca="1">VLOOKUP($B2151,OFFSET(Input!$A$1,0,MATCH(Index!AE$6&amp;" Index",Input!$1:$1,0)-1,10000,2),2,0)</f>
        <v>17.11</v>
      </c>
    </row>
    <row r="2152" spans="2:31" x14ac:dyDescent="0.25">
      <c r="B2152" s="2">
        <v>40641</v>
      </c>
      <c r="C2152">
        <f t="shared" ca="1" si="198"/>
        <v>0</v>
      </c>
      <c r="D2152">
        <f t="shared" ca="1" si="199"/>
        <v>5</v>
      </c>
      <c r="E2152">
        <f ca="1">IF($B2152&lt;VLOOKUP(E$6&amp;" Equity",Param,4,0),"",IFERROR(VLOOKUP($B2152,OFFSET(Input!$A$1,0,MATCH(Index!E$6&amp;" Equity",Input!$1:$1,0)-1,10000,2),2,0),E2151))</f>
        <v>92.03</v>
      </c>
      <c r="F2152" s="33">
        <v>89.88</v>
      </c>
      <c r="H2152">
        <f ca="1">IFERROR(VLOOKUP($B2152,OFFSET(Input!$A$1,0,MATCH(Index!H$6,Input!$1:$1,0)-1,10000,2),2,0),0)</f>
        <v>0</v>
      </c>
      <c r="I2152">
        <f ca="1">IFERROR(VLOOKUP($B2152,OFFSET(Input!$A$1,0,MATCH(Index!I$6,Input!$1:$1,0)-1,10000,2),2,0),0)</f>
        <v>0</v>
      </c>
      <c r="K2152">
        <f t="shared" ca="1" si="200"/>
        <v>87.032680902207318</v>
      </c>
      <c r="L2152" s="30">
        <f t="shared" ca="1" si="201"/>
        <v>87.383842744518859</v>
      </c>
      <c r="N2152">
        <f t="shared" ca="1" si="202"/>
        <v>0</v>
      </c>
      <c r="O2152">
        <f t="shared" ca="1" si="203"/>
        <v>-5.326244282674206E-3</v>
      </c>
      <c r="AE2152">
        <f ca="1">VLOOKUP($B2152,OFFSET(Input!$A$1,0,MATCH(Index!AE$6&amp;" Index",Input!$1:$1,0)-1,10000,2),2,0)</f>
        <v>17.87</v>
      </c>
    </row>
    <row r="2153" spans="2:31" x14ac:dyDescent="0.25">
      <c r="B2153" s="2">
        <v>40644</v>
      </c>
      <c r="C2153">
        <f t="shared" ca="1" si="198"/>
        <v>0</v>
      </c>
      <c r="D2153">
        <f t="shared" ca="1" si="199"/>
        <v>0</v>
      </c>
      <c r="E2153">
        <f ca="1">IF($B2153&lt;VLOOKUP(E$6&amp;" Equity",Param,4,0),"",IFERROR(VLOOKUP($B2153,OFFSET(Input!$A$1,0,MATCH(Index!E$6&amp;" Equity",Input!$1:$1,0)-1,10000,2),2,0),E2152))</f>
        <v>91.93</v>
      </c>
      <c r="F2153" s="33">
        <v>89.96</v>
      </c>
      <c r="H2153">
        <f ca="1">IFERROR(VLOOKUP($B2153,OFFSET(Input!$A$1,0,MATCH(Index!H$6,Input!$1:$1,0)-1,10000,2),2,0),0)</f>
        <v>0</v>
      </c>
      <c r="I2153">
        <f ca="1">IFERROR(VLOOKUP($B2153,OFFSET(Input!$A$1,0,MATCH(Index!I$6,Input!$1:$1,0)-1,10000,2),2,0),0)</f>
        <v>0</v>
      </c>
      <c r="K2153">
        <f t="shared" ca="1" si="200"/>
        <v>86.938111000107781</v>
      </c>
      <c r="L2153" s="30">
        <f t="shared" ca="1" si="201"/>
        <v>87.461620975711128</v>
      </c>
      <c r="N2153">
        <f t="shared" ca="1" si="202"/>
        <v>-1.0871929751022039E-3</v>
      </c>
      <c r="O2153">
        <f t="shared" ca="1" si="203"/>
        <v>8.896797739864499E-4</v>
      </c>
      <c r="AE2153">
        <f ca="1">VLOOKUP($B2153,OFFSET(Input!$A$1,0,MATCH(Index!AE$6&amp;" Index",Input!$1:$1,0)-1,10000,2),2,0)</f>
        <v>16.59</v>
      </c>
    </row>
    <row r="2154" spans="2:31" x14ac:dyDescent="0.25">
      <c r="B2154" s="2">
        <v>40645</v>
      </c>
      <c r="C2154">
        <f t="shared" ca="1" si="198"/>
        <v>0</v>
      </c>
      <c r="D2154">
        <f t="shared" ca="1" si="199"/>
        <v>0</v>
      </c>
      <c r="E2154">
        <f ca="1">IF($B2154&lt;VLOOKUP(E$6&amp;" Equity",Param,4,0),"",IFERROR(VLOOKUP($B2154,OFFSET(Input!$A$1,0,MATCH(Index!E$6&amp;" Equity",Input!$1:$1,0)-1,10000,2),2,0),E2153))</f>
        <v>91.65</v>
      </c>
      <c r="F2154" s="33">
        <v>90.93</v>
      </c>
      <c r="H2154">
        <f ca="1">IFERROR(VLOOKUP($B2154,OFFSET(Input!$A$1,0,MATCH(Index!H$6,Input!$1:$1,0)-1,10000,2),2,0),0)</f>
        <v>0</v>
      </c>
      <c r="I2154">
        <f ca="1">IFERROR(VLOOKUP($B2154,OFFSET(Input!$A$1,0,MATCH(Index!I$6,Input!$1:$1,0)-1,10000,2),2,0),0)</f>
        <v>0</v>
      </c>
      <c r="K2154">
        <f t="shared" ca="1" si="200"/>
        <v>86.673315274229068</v>
      </c>
      <c r="L2154" s="30">
        <f t="shared" ca="1" si="201"/>
        <v>88.404682028917449</v>
      </c>
      <c r="N2154">
        <f t="shared" ca="1" si="202"/>
        <v>-3.0504435899492643E-3</v>
      </c>
      <c r="O2154">
        <f t="shared" ca="1" si="203"/>
        <v>1.0724852646706634E-2</v>
      </c>
      <c r="AE2154">
        <f ca="1">VLOOKUP($B2154,OFFSET(Input!$A$1,0,MATCH(Index!AE$6&amp;" Index",Input!$1:$1,0)-1,10000,2),2,0)</f>
        <v>17.09</v>
      </c>
    </row>
    <row r="2155" spans="2:31" x14ac:dyDescent="0.25">
      <c r="B2155" s="2">
        <v>40646</v>
      </c>
      <c r="C2155">
        <f t="shared" ca="1" si="198"/>
        <v>0</v>
      </c>
      <c r="D2155">
        <f t="shared" ca="1" si="199"/>
        <v>0</v>
      </c>
      <c r="E2155">
        <f ca="1">IF($B2155&lt;VLOOKUP(E$6&amp;" Equity",Param,4,0),"",IFERROR(VLOOKUP($B2155,OFFSET(Input!$A$1,0,MATCH(Index!E$6&amp;" Equity",Input!$1:$1,0)-1,10000,2),2,0),E2154))</f>
        <v>92.09</v>
      </c>
      <c r="F2155" s="33">
        <v>91.49</v>
      </c>
      <c r="H2155">
        <f ca="1">IFERROR(VLOOKUP($B2155,OFFSET(Input!$A$1,0,MATCH(Index!H$6,Input!$1:$1,0)-1,10000,2),2,0),0)</f>
        <v>0</v>
      </c>
      <c r="I2155">
        <f ca="1">IFERROR(VLOOKUP($B2155,OFFSET(Input!$A$1,0,MATCH(Index!I$6,Input!$1:$1,0)-1,10000,2),2,0),0)</f>
        <v>0</v>
      </c>
      <c r="K2155">
        <f t="shared" ca="1" si="200"/>
        <v>87.089422843467034</v>
      </c>
      <c r="L2155" s="30">
        <f t="shared" ca="1" si="201"/>
        <v>88.949129647263348</v>
      </c>
      <c r="N2155">
        <f t="shared" ca="1" si="202"/>
        <v>4.7893854475615548E-3</v>
      </c>
      <c r="O2155">
        <f t="shared" ca="1" si="203"/>
        <v>6.1396969536222498E-3</v>
      </c>
      <c r="AE2155">
        <f ca="1">VLOOKUP($B2155,OFFSET(Input!$A$1,0,MATCH(Index!AE$6&amp;" Index",Input!$1:$1,0)-1,10000,2),2,0)</f>
        <v>16.920000000000002</v>
      </c>
    </row>
    <row r="2156" spans="2:31" x14ac:dyDescent="0.25">
      <c r="B2156" s="2">
        <v>40647</v>
      </c>
      <c r="C2156">
        <f t="shared" ca="1" si="198"/>
        <v>0</v>
      </c>
      <c r="D2156">
        <f t="shared" ca="1" si="199"/>
        <v>0</v>
      </c>
      <c r="E2156">
        <f ca="1">IF($B2156&lt;VLOOKUP(E$6&amp;" Equity",Param,4,0),"",IFERROR(VLOOKUP($B2156,OFFSET(Input!$A$1,0,MATCH(Index!E$6&amp;" Equity",Input!$1:$1,0)-1,10000,2),2,0),E2155))</f>
        <v>91.71</v>
      </c>
      <c r="F2156" s="33">
        <v>91.43</v>
      </c>
      <c r="H2156">
        <f ca="1">IFERROR(VLOOKUP($B2156,OFFSET(Input!$A$1,0,MATCH(Index!H$6,Input!$1:$1,0)-1,10000,2),2,0),0)</f>
        <v>0</v>
      </c>
      <c r="I2156">
        <f ca="1">IFERROR(VLOOKUP($B2156,OFFSET(Input!$A$1,0,MATCH(Index!I$6,Input!$1:$1,0)-1,10000,2),2,0),0)</f>
        <v>0</v>
      </c>
      <c r="K2156">
        <f t="shared" ca="1" si="200"/>
        <v>86.73005721548877</v>
      </c>
      <c r="L2156" s="30">
        <f t="shared" ca="1" si="201"/>
        <v>88.89079597386916</v>
      </c>
      <c r="N2156">
        <f t="shared" ca="1" si="202"/>
        <v>-4.1349351624228765E-3</v>
      </c>
      <c r="O2156">
        <f t="shared" ca="1" si="203"/>
        <v>-6.560245151085519E-4</v>
      </c>
      <c r="AE2156">
        <f ca="1">VLOOKUP($B2156,OFFSET(Input!$A$1,0,MATCH(Index!AE$6&amp;" Index",Input!$1:$1,0)-1,10000,2),2,0)</f>
        <v>16.27</v>
      </c>
    </row>
    <row r="2157" spans="2:31" x14ac:dyDescent="0.25">
      <c r="B2157" s="2">
        <v>40648</v>
      </c>
      <c r="C2157">
        <f t="shared" ca="1" si="198"/>
        <v>0</v>
      </c>
      <c r="D2157">
        <f t="shared" ca="1" si="199"/>
        <v>0</v>
      </c>
      <c r="E2157">
        <f ca="1">IF($B2157&lt;VLOOKUP(E$6&amp;" Equity",Param,4,0),"",IFERROR(VLOOKUP($B2157,OFFSET(Input!$A$1,0,MATCH(Index!E$6&amp;" Equity",Input!$1:$1,0)-1,10000,2),2,0),E2156))</f>
        <v>91.84</v>
      </c>
      <c r="F2157" s="33">
        <v>92.67</v>
      </c>
      <c r="H2157">
        <f ca="1">IFERROR(VLOOKUP($B2157,OFFSET(Input!$A$1,0,MATCH(Index!H$6,Input!$1:$1,0)-1,10000,2),2,0),0)</f>
        <v>0</v>
      </c>
      <c r="I2157">
        <f ca="1">IFERROR(VLOOKUP($B2157,OFFSET(Input!$A$1,0,MATCH(Index!I$6,Input!$1:$1,0)-1,10000,2),2,0),0)</f>
        <v>0</v>
      </c>
      <c r="K2157">
        <f t="shared" ca="1" si="200"/>
        <v>86.852998088218186</v>
      </c>
      <c r="L2157" s="30">
        <f t="shared" ca="1" si="201"/>
        <v>90.09635855734939</v>
      </c>
      <c r="N2157">
        <f t="shared" ca="1" si="202"/>
        <v>1.4165080004035714E-3</v>
      </c>
      <c r="O2157">
        <f t="shared" ca="1" si="203"/>
        <v>1.3471143422264761E-2</v>
      </c>
      <c r="AE2157">
        <f ca="1">VLOOKUP($B2157,OFFSET(Input!$A$1,0,MATCH(Index!AE$6&amp;" Index",Input!$1:$1,0)-1,10000,2),2,0)</f>
        <v>15.32</v>
      </c>
    </row>
    <row r="2158" spans="2:31" x14ac:dyDescent="0.25">
      <c r="B2158" s="2">
        <v>40651</v>
      </c>
      <c r="C2158">
        <f t="shared" ca="1" si="198"/>
        <v>0</v>
      </c>
      <c r="D2158">
        <f t="shared" ca="1" si="199"/>
        <v>0</v>
      </c>
      <c r="E2158">
        <f ca="1">IF($B2158&lt;VLOOKUP(E$6&amp;" Equity",Param,4,0),"",IFERROR(VLOOKUP($B2158,OFFSET(Input!$A$1,0,MATCH(Index!E$6&amp;" Equity",Input!$1:$1,0)-1,10000,2),2,0),E2157))</f>
        <v>91.52</v>
      </c>
      <c r="F2158" s="33">
        <v>92.88</v>
      </c>
      <c r="H2158">
        <f ca="1">IFERROR(VLOOKUP($B2158,OFFSET(Input!$A$1,0,MATCH(Index!H$6,Input!$1:$1,0)-1,10000,2),2,0),0)</f>
        <v>0</v>
      </c>
      <c r="I2158">
        <f ca="1">IFERROR(VLOOKUP($B2158,OFFSET(Input!$A$1,0,MATCH(Index!I$6,Input!$1:$1,0)-1,10000,2),2,0),0)</f>
        <v>0</v>
      </c>
      <c r="K2158">
        <f t="shared" ca="1" si="200"/>
        <v>86.550374401499653</v>
      </c>
      <c r="L2158" s="30">
        <f t="shared" ca="1" si="201"/>
        <v>90.300526414229097</v>
      </c>
      <c r="N2158">
        <f t="shared" ca="1" si="202"/>
        <v>-3.4904049397686022E-3</v>
      </c>
      <c r="O2158">
        <f t="shared" ca="1" si="203"/>
        <v>2.2635417910359347E-3</v>
      </c>
      <c r="AE2158">
        <f ca="1">VLOOKUP($B2158,OFFSET(Input!$A$1,0,MATCH(Index!AE$6&amp;" Index",Input!$1:$1,0)-1,10000,2),2,0)</f>
        <v>16.96</v>
      </c>
    </row>
    <row r="2159" spans="2:31" x14ac:dyDescent="0.25">
      <c r="B2159" s="2">
        <v>40652</v>
      </c>
      <c r="C2159">
        <f t="shared" ca="1" si="198"/>
        <v>0</v>
      </c>
      <c r="D2159">
        <f t="shared" ca="1" si="199"/>
        <v>0</v>
      </c>
      <c r="E2159">
        <f ca="1">IF($B2159&lt;VLOOKUP(E$6&amp;" Equity",Param,4,0),"",IFERROR(VLOOKUP($B2159,OFFSET(Input!$A$1,0,MATCH(Index!E$6&amp;" Equity",Input!$1:$1,0)-1,10000,2),2,0),E2158))</f>
        <v>91.83</v>
      </c>
      <c r="F2159" s="33">
        <v>93.28</v>
      </c>
      <c r="H2159">
        <f ca="1">IFERROR(VLOOKUP($B2159,OFFSET(Input!$A$1,0,MATCH(Index!H$6,Input!$1:$1,0)-1,10000,2),2,0),0)</f>
        <v>0</v>
      </c>
      <c r="I2159">
        <f ca="1">IFERROR(VLOOKUP($B2159,OFFSET(Input!$A$1,0,MATCH(Index!I$6,Input!$1:$1,0)-1,10000,2),2,0),0)</f>
        <v>0</v>
      </c>
      <c r="K2159">
        <f t="shared" ca="1" si="200"/>
        <v>86.843541098008231</v>
      </c>
      <c r="L2159" s="30">
        <f t="shared" ca="1" si="201"/>
        <v>90.689417570190457</v>
      </c>
      <c r="N2159">
        <f t="shared" ca="1" si="202"/>
        <v>3.381513993943003E-3</v>
      </c>
      <c r="O2159">
        <f t="shared" ca="1" si="203"/>
        <v>4.2973852125461733E-3</v>
      </c>
      <c r="AE2159">
        <f ca="1">VLOOKUP($B2159,OFFSET(Input!$A$1,0,MATCH(Index!AE$6&amp;" Index",Input!$1:$1,0)-1,10000,2),2,0)</f>
        <v>15.83</v>
      </c>
    </row>
    <row r="2160" spans="2:31" x14ac:dyDescent="0.25">
      <c r="B2160" s="2">
        <v>40653</v>
      </c>
      <c r="C2160">
        <f t="shared" ca="1" si="198"/>
        <v>0</v>
      </c>
      <c r="D2160">
        <f t="shared" ca="1" si="199"/>
        <v>0</v>
      </c>
      <c r="E2160">
        <f ca="1">IF($B2160&lt;VLOOKUP(E$6&amp;" Equity",Param,4,0),"",IFERROR(VLOOKUP($B2160,OFFSET(Input!$A$1,0,MATCH(Index!E$6&amp;" Equity",Input!$1:$1,0)-1,10000,2),2,0),E2159))</f>
        <v>92.19</v>
      </c>
      <c r="F2160" s="33">
        <v>92.64</v>
      </c>
      <c r="H2160">
        <f ca="1">IFERROR(VLOOKUP($B2160,OFFSET(Input!$A$1,0,MATCH(Index!H$6,Input!$1:$1,0)-1,10000,2),2,0),0)</f>
        <v>0</v>
      </c>
      <c r="I2160">
        <f ca="1">IFERROR(VLOOKUP($B2160,OFFSET(Input!$A$1,0,MATCH(Index!I$6,Input!$1:$1,0)-1,10000,2),2,0),0)</f>
        <v>0</v>
      </c>
      <c r="K2160">
        <f t="shared" ca="1" si="200"/>
        <v>87.18399274556657</v>
      </c>
      <c r="L2160" s="30">
        <f t="shared" ca="1" si="201"/>
        <v>90.067191720652275</v>
      </c>
      <c r="N2160">
        <f t="shared" ca="1" si="202"/>
        <v>3.9126231850721335E-3</v>
      </c>
      <c r="O2160">
        <f t="shared" ca="1" si="203"/>
        <v>-6.8847087774971437E-3</v>
      </c>
      <c r="AE2160">
        <f ca="1">VLOOKUP($B2160,OFFSET(Input!$A$1,0,MATCH(Index!AE$6&amp;" Index",Input!$1:$1,0)-1,10000,2),2,0)</f>
        <v>15.07</v>
      </c>
    </row>
    <row r="2161" spans="2:31" x14ac:dyDescent="0.25">
      <c r="B2161" s="2">
        <v>40654</v>
      </c>
      <c r="C2161">
        <f t="shared" ca="1" si="198"/>
        <v>0</v>
      </c>
      <c r="D2161">
        <f t="shared" ca="1" si="199"/>
        <v>0</v>
      </c>
      <c r="E2161">
        <f ca="1">IF($B2161&lt;VLOOKUP(E$6&amp;" Equity",Param,4,0),"",IFERROR(VLOOKUP($B2161,OFFSET(Input!$A$1,0,MATCH(Index!E$6&amp;" Equity",Input!$1:$1,0)-1,10000,2),2,0),E2160))</f>
        <v>92.43</v>
      </c>
      <c r="F2161" s="33">
        <v>92.62</v>
      </c>
      <c r="H2161">
        <f ca="1">IFERROR(VLOOKUP($B2161,OFFSET(Input!$A$1,0,MATCH(Index!H$6,Input!$1:$1,0)-1,10000,2),2,0),0)</f>
        <v>0</v>
      </c>
      <c r="I2161">
        <f ca="1">IFERROR(VLOOKUP($B2161,OFFSET(Input!$A$1,0,MATCH(Index!I$6,Input!$1:$1,0)-1,10000,2),2,0),0)</f>
        <v>0</v>
      </c>
      <c r="K2161">
        <f t="shared" ca="1" si="200"/>
        <v>87.410960510605477</v>
      </c>
      <c r="L2161" s="30">
        <f t="shared" ca="1" si="201"/>
        <v>90.047747162854208</v>
      </c>
      <c r="N2161">
        <f t="shared" ca="1" si="202"/>
        <v>2.5999364661833907E-3</v>
      </c>
      <c r="O2161">
        <f t="shared" ca="1" si="203"/>
        <v>-2.1591277207924764E-4</v>
      </c>
      <c r="AE2161">
        <f ca="1">VLOOKUP($B2161,OFFSET(Input!$A$1,0,MATCH(Index!AE$6&amp;" Index",Input!$1:$1,0)-1,10000,2),2,0)</f>
        <v>14.69</v>
      </c>
    </row>
    <row r="2162" spans="2:31" x14ac:dyDescent="0.25">
      <c r="B2162" s="2">
        <v>40658</v>
      </c>
      <c r="C2162">
        <f t="shared" ca="1" si="198"/>
        <v>0</v>
      </c>
      <c r="D2162">
        <f t="shared" ca="1" si="199"/>
        <v>0</v>
      </c>
      <c r="E2162">
        <f ca="1">IF($B2162&lt;VLOOKUP(E$6&amp;" Equity",Param,4,0),"",IFERROR(VLOOKUP($B2162,OFFSET(Input!$A$1,0,MATCH(Index!E$6&amp;" Equity",Input!$1:$1,0)-1,10000,2),2,0),E2161))</f>
        <v>92.31</v>
      </c>
      <c r="F2162" s="33">
        <v>92.95</v>
      </c>
      <c r="H2162">
        <f ca="1">IFERROR(VLOOKUP($B2162,OFFSET(Input!$A$1,0,MATCH(Index!H$6,Input!$1:$1,0)-1,10000,2),2,0),0)</f>
        <v>0</v>
      </c>
      <c r="I2162">
        <f ca="1">IFERROR(VLOOKUP($B2162,OFFSET(Input!$A$1,0,MATCH(Index!I$6,Input!$1:$1,0)-1,10000,2),2,0),0)</f>
        <v>0</v>
      </c>
      <c r="K2162">
        <f t="shared" ca="1" si="200"/>
        <v>87.297476628086017</v>
      </c>
      <c r="L2162" s="30">
        <f t="shared" ca="1" si="201"/>
        <v>90.368582366522318</v>
      </c>
      <c r="N2162">
        <f t="shared" ca="1" si="202"/>
        <v>-1.2991232746261897E-3</v>
      </c>
      <c r="O2162">
        <f t="shared" ca="1" si="203"/>
        <v>3.5566131148470209E-3</v>
      </c>
      <c r="AE2162">
        <f ca="1">VLOOKUP($B2162,OFFSET(Input!$A$1,0,MATCH(Index!AE$6&amp;" Index",Input!$1:$1,0)-1,10000,2),2,0)</f>
        <v>15.77</v>
      </c>
    </row>
    <row r="2163" spans="2:31" x14ac:dyDescent="0.25">
      <c r="B2163" s="2">
        <v>40659</v>
      </c>
      <c r="C2163">
        <f t="shared" ca="1" si="198"/>
        <v>0</v>
      </c>
      <c r="D2163">
        <f t="shared" ca="1" si="199"/>
        <v>0</v>
      </c>
      <c r="E2163">
        <f ca="1">IF($B2163&lt;VLOOKUP(E$6&amp;" Equity",Param,4,0),"",IFERROR(VLOOKUP($B2163,OFFSET(Input!$A$1,0,MATCH(Index!E$6&amp;" Equity",Input!$1:$1,0)-1,10000,2),2,0),E2162))</f>
        <v>92.52</v>
      </c>
      <c r="F2163" s="33">
        <v>93.87</v>
      </c>
      <c r="H2163">
        <f ca="1">IFERROR(VLOOKUP($B2163,OFFSET(Input!$A$1,0,MATCH(Index!H$6,Input!$1:$1,0)-1,10000,2),2,0),0)</f>
        <v>0</v>
      </c>
      <c r="I2163">
        <f ca="1">IFERROR(VLOOKUP($B2163,OFFSET(Input!$A$1,0,MATCH(Index!I$6,Input!$1:$1,0)-1,10000,2),2,0),0)</f>
        <v>0</v>
      </c>
      <c r="K2163">
        <f t="shared" ca="1" si="200"/>
        <v>87.496073422495044</v>
      </c>
      <c r="L2163" s="30">
        <f t="shared" ca="1" si="201"/>
        <v>91.263032025233457</v>
      </c>
      <c r="N2163">
        <f t="shared" ca="1" si="202"/>
        <v>2.2723593611781779E-3</v>
      </c>
      <c r="O2163">
        <f t="shared" ca="1" si="203"/>
        <v>9.8491321814473797E-3</v>
      </c>
      <c r="AE2163">
        <f ca="1">VLOOKUP($B2163,OFFSET(Input!$A$1,0,MATCH(Index!AE$6&amp;" Index",Input!$1:$1,0)-1,10000,2),2,0)</f>
        <v>15.62</v>
      </c>
    </row>
    <row r="2164" spans="2:31" x14ac:dyDescent="0.25">
      <c r="B2164" s="2">
        <v>40660</v>
      </c>
      <c r="C2164">
        <f t="shared" ca="1" si="198"/>
        <v>0</v>
      </c>
      <c r="D2164">
        <f t="shared" ca="1" si="199"/>
        <v>0</v>
      </c>
      <c r="E2164">
        <f ca="1">IF($B2164&lt;VLOOKUP(E$6&amp;" Equity",Param,4,0),"",IFERROR(VLOOKUP($B2164,OFFSET(Input!$A$1,0,MATCH(Index!E$6&amp;" Equity",Input!$1:$1,0)-1,10000,2),2,0),E2163))</f>
        <v>92.58</v>
      </c>
      <c r="F2164" s="33">
        <v>92.85</v>
      </c>
      <c r="H2164">
        <f ca="1">IFERROR(VLOOKUP($B2164,OFFSET(Input!$A$1,0,MATCH(Index!H$6,Input!$1:$1,0)-1,10000,2),2,0),0)</f>
        <v>0</v>
      </c>
      <c r="I2164">
        <f ca="1">IFERROR(VLOOKUP($B2164,OFFSET(Input!$A$1,0,MATCH(Index!I$6,Input!$1:$1,0)-1,10000,2),2,0),0)</f>
        <v>0</v>
      </c>
      <c r="K2164">
        <f t="shared" ca="1" si="200"/>
        <v>87.552815363754775</v>
      </c>
      <c r="L2164" s="30">
        <f t="shared" ca="1" si="201"/>
        <v>90.271359577531967</v>
      </c>
      <c r="N2164">
        <f t="shared" ca="1" si="202"/>
        <v>6.4829823988603796E-4</v>
      </c>
      <c r="O2164">
        <f t="shared" ca="1" si="203"/>
        <v>-1.0925558550185715E-2</v>
      </c>
      <c r="AE2164">
        <f ca="1">VLOOKUP($B2164,OFFSET(Input!$A$1,0,MATCH(Index!AE$6&amp;" Index",Input!$1:$1,0)-1,10000,2),2,0)</f>
        <v>15.35</v>
      </c>
    </row>
    <row r="2165" spans="2:31" x14ac:dyDescent="0.25">
      <c r="B2165" s="2">
        <v>40661</v>
      </c>
      <c r="C2165">
        <f t="shared" ca="1" si="198"/>
        <v>0</v>
      </c>
      <c r="D2165">
        <f t="shared" ca="1" si="199"/>
        <v>0</v>
      </c>
      <c r="E2165">
        <f ca="1">IF($B2165&lt;VLOOKUP(E$6&amp;" Equity",Param,4,0),"",IFERROR(VLOOKUP($B2165,OFFSET(Input!$A$1,0,MATCH(Index!E$6&amp;" Equity",Input!$1:$1,0)-1,10000,2),2,0),E2164))</f>
        <v>92.63</v>
      </c>
      <c r="F2165" s="33">
        <v>93.6</v>
      </c>
      <c r="H2165">
        <f ca="1">IFERROR(VLOOKUP($B2165,OFFSET(Input!$A$1,0,MATCH(Index!H$6,Input!$1:$1,0)-1,10000,2),2,0),0)</f>
        <v>0</v>
      </c>
      <c r="I2165">
        <f ca="1">IFERROR(VLOOKUP($B2165,OFFSET(Input!$A$1,0,MATCH(Index!I$6,Input!$1:$1,0)-1,10000,2),2,0),0)</f>
        <v>0</v>
      </c>
      <c r="K2165">
        <f t="shared" ca="1" si="200"/>
        <v>87.60010031480455</v>
      </c>
      <c r="L2165" s="30">
        <f t="shared" ca="1" si="201"/>
        <v>91.000530494959534</v>
      </c>
      <c r="N2165">
        <f t="shared" ca="1" si="202"/>
        <v>5.3992766281165609E-4</v>
      </c>
      <c r="O2165">
        <f t="shared" ca="1" si="203"/>
        <v>8.0450956848316588E-3</v>
      </c>
      <c r="AE2165">
        <f ca="1">VLOOKUP($B2165,OFFSET(Input!$A$1,0,MATCH(Index!AE$6&amp;" Index",Input!$1:$1,0)-1,10000,2),2,0)</f>
        <v>14.62</v>
      </c>
    </row>
    <row r="2166" spans="2:31" x14ac:dyDescent="0.25">
      <c r="B2166" s="2">
        <v>40662</v>
      </c>
      <c r="C2166">
        <f t="shared" ca="1" si="198"/>
        <v>0</v>
      </c>
      <c r="D2166">
        <f t="shared" ca="1" si="199"/>
        <v>0</v>
      </c>
      <c r="E2166">
        <f ca="1">IF($B2166&lt;VLOOKUP(E$6&amp;" Equity",Param,4,0),"",IFERROR(VLOOKUP($B2166,OFFSET(Input!$A$1,0,MATCH(Index!E$6&amp;" Equity",Input!$1:$1,0)-1,10000,2),2,0),E2165))</f>
        <v>92.85</v>
      </c>
      <c r="F2166" s="33">
        <v>93.9</v>
      </c>
      <c r="H2166">
        <f ca="1">IFERROR(VLOOKUP($B2166,OFFSET(Input!$A$1,0,MATCH(Index!H$6,Input!$1:$1,0)-1,10000,2),2,0),0)</f>
        <v>0</v>
      </c>
      <c r="I2166">
        <f ca="1">IFERROR(VLOOKUP($B2166,OFFSET(Input!$A$1,0,MATCH(Index!I$6,Input!$1:$1,0)-1,10000,2),2,0),0)</f>
        <v>0</v>
      </c>
      <c r="K2166">
        <f t="shared" ca="1" si="200"/>
        <v>87.808154099423547</v>
      </c>
      <c r="L2166" s="30">
        <f t="shared" ca="1" si="201"/>
        <v>91.292198861930572</v>
      </c>
      <c r="N2166">
        <f t="shared" ca="1" si="202"/>
        <v>2.3722245327787274E-3</v>
      </c>
      <c r="O2166">
        <f t="shared" ca="1" si="203"/>
        <v>3.2000027306710709E-3</v>
      </c>
      <c r="AE2166">
        <f ca="1">VLOOKUP($B2166,OFFSET(Input!$A$1,0,MATCH(Index!AE$6&amp;" Index",Input!$1:$1,0)-1,10000,2),2,0)</f>
        <v>14.75</v>
      </c>
    </row>
    <row r="2167" spans="2:31" x14ac:dyDescent="0.25">
      <c r="B2167" s="2">
        <v>40665</v>
      </c>
      <c r="C2167">
        <f t="shared" ca="1" si="198"/>
        <v>1</v>
      </c>
      <c r="D2167">
        <f t="shared" ca="1" si="199"/>
        <v>0</v>
      </c>
      <c r="E2167">
        <f ca="1">IF($B2167&lt;VLOOKUP(E$6&amp;" Equity",Param,4,0),"",IFERROR(VLOOKUP($B2167,OFFSET(Input!$A$1,0,MATCH(Index!E$6&amp;" Equity",Input!$1:$1,0)-1,10000,2),2,0),E2166))</f>
        <v>92.23</v>
      </c>
      <c r="F2167" s="33">
        <v>93.65</v>
      </c>
      <c r="H2167">
        <f ca="1">IFERROR(VLOOKUP($B2167,OFFSET(Input!$A$1,0,MATCH(Index!H$6,Input!$1:$1,0)-1,10000,2),2,0),0)</f>
        <v>0.57294800000000001</v>
      </c>
      <c r="I2167">
        <f ca="1">IFERROR(VLOOKUP($B2167,OFFSET(Input!$A$1,0,MATCH(Index!I$6,Input!$1:$1,0)-1,10000,2),2,0),0)</f>
        <v>0.40009499999999998</v>
      </c>
      <c r="K2167">
        <f t="shared" ca="1" si="200"/>
        <v>87.763657069087671</v>
      </c>
      <c r="L2167" s="30">
        <f t="shared" ca="1" si="201"/>
        <v>91.438125407065613</v>
      </c>
      <c r="N2167">
        <f t="shared" ca="1" si="202"/>
        <v>-5.068812697486989E-4</v>
      </c>
      <c r="O2167">
        <f t="shared" ca="1" si="203"/>
        <v>1.5971796333219773E-3</v>
      </c>
      <c r="AE2167">
        <f ca="1">VLOOKUP($B2167,OFFSET(Input!$A$1,0,MATCH(Index!AE$6&amp;" Index",Input!$1:$1,0)-1,10000,2),2,0)</f>
        <v>15.99</v>
      </c>
    </row>
    <row r="2168" spans="2:31" x14ac:dyDescent="0.25">
      <c r="B2168" s="2">
        <v>40666</v>
      </c>
      <c r="C2168">
        <f t="shared" ca="1" si="198"/>
        <v>0</v>
      </c>
      <c r="D2168">
        <f t="shared" ca="1" si="199"/>
        <v>1</v>
      </c>
      <c r="E2168">
        <f ca="1">IF($B2168&lt;VLOOKUP(E$6&amp;" Equity",Param,4,0),"",IFERROR(VLOOKUP($B2168,OFFSET(Input!$A$1,0,MATCH(Index!E$6&amp;" Equity",Input!$1:$1,0)-1,10000,2),2,0),E2167))</f>
        <v>92.25</v>
      </c>
      <c r="F2168" s="33">
        <v>94.17</v>
      </c>
      <c r="H2168">
        <f ca="1">IFERROR(VLOOKUP($B2168,OFFSET(Input!$A$1,0,MATCH(Index!H$6,Input!$1:$1,0)-1,10000,2),2,0),0)</f>
        <v>0</v>
      </c>
      <c r="I2168">
        <f ca="1">IFERROR(VLOOKUP($B2168,OFFSET(Input!$A$1,0,MATCH(Index!I$6,Input!$1:$1,0)-1,10000,2),2,0),0)</f>
        <v>0</v>
      </c>
      <c r="K2168">
        <f t="shared" ca="1" si="200"/>
        <v>87.782688546279275</v>
      </c>
      <c r="L2168" s="30">
        <f t="shared" ca="1" si="201"/>
        <v>91.945843775583214</v>
      </c>
      <c r="N2168">
        <f t="shared" ca="1" si="202"/>
        <v>2.1682567300902638E-4</v>
      </c>
      <c r="O2168">
        <f t="shared" ca="1" si="203"/>
        <v>5.537230631874215E-3</v>
      </c>
      <c r="AE2168">
        <f ca="1">VLOOKUP($B2168,OFFSET(Input!$A$1,0,MATCH(Index!AE$6&amp;" Index",Input!$1:$1,0)-1,10000,2),2,0)</f>
        <v>16.7</v>
      </c>
    </row>
    <row r="2169" spans="2:31" x14ac:dyDescent="0.25">
      <c r="B2169" s="2">
        <v>40667</v>
      </c>
      <c r="C2169">
        <f t="shared" ca="1" si="198"/>
        <v>0</v>
      </c>
      <c r="D2169">
        <f t="shared" ca="1" si="199"/>
        <v>2</v>
      </c>
      <c r="E2169">
        <f ca="1">IF($B2169&lt;VLOOKUP(E$6&amp;" Equity",Param,4,0),"",IFERROR(VLOOKUP($B2169,OFFSET(Input!$A$1,0,MATCH(Index!E$6&amp;" Equity",Input!$1:$1,0)-1,10000,2),2,0),E2168))</f>
        <v>92.22</v>
      </c>
      <c r="F2169" s="33">
        <v>94.61</v>
      </c>
      <c r="H2169">
        <f ca="1">IFERROR(VLOOKUP($B2169,OFFSET(Input!$A$1,0,MATCH(Index!H$6,Input!$1:$1,0)-1,10000,2),2,0),0)</f>
        <v>0</v>
      </c>
      <c r="I2169">
        <f ca="1">IFERROR(VLOOKUP($B2169,OFFSET(Input!$A$1,0,MATCH(Index!I$6,Input!$1:$1,0)-1,10000,2),2,0),0)</f>
        <v>0</v>
      </c>
      <c r="K2169">
        <f t="shared" ca="1" si="200"/>
        <v>87.754141330491862</v>
      </c>
      <c r="L2169" s="30">
        <f t="shared" ca="1" si="201"/>
        <v>92.375451625867342</v>
      </c>
      <c r="N2169">
        <f t="shared" ca="1" si="202"/>
        <v>-3.2525614207711104E-4</v>
      </c>
      <c r="O2169">
        <f t="shared" ca="1" si="203"/>
        <v>4.6615191943809638E-3</v>
      </c>
      <c r="AE2169">
        <f ca="1">VLOOKUP($B2169,OFFSET(Input!$A$1,0,MATCH(Index!AE$6&amp;" Index",Input!$1:$1,0)-1,10000,2),2,0)</f>
        <v>17.079999999999998</v>
      </c>
    </row>
    <row r="2170" spans="2:31" x14ac:dyDescent="0.25">
      <c r="B2170" s="2">
        <v>40668</v>
      </c>
      <c r="C2170">
        <f t="shared" ca="1" si="198"/>
        <v>0</v>
      </c>
      <c r="D2170">
        <f t="shared" ca="1" si="199"/>
        <v>3</v>
      </c>
      <c r="E2170">
        <f ca="1">IF($B2170&lt;VLOOKUP(E$6&amp;" Equity",Param,4,0),"",IFERROR(VLOOKUP($B2170,OFFSET(Input!$A$1,0,MATCH(Index!E$6&amp;" Equity",Input!$1:$1,0)-1,10000,2),2,0),E2169))</f>
        <v>91.84</v>
      </c>
      <c r="F2170" s="33">
        <v>95.5</v>
      </c>
      <c r="H2170">
        <f ca="1">IFERROR(VLOOKUP($B2170,OFFSET(Input!$A$1,0,MATCH(Index!H$6,Input!$1:$1,0)-1,10000,2),2,0),0)</f>
        <v>0</v>
      </c>
      <c r="I2170">
        <f ca="1">IFERROR(VLOOKUP($B2170,OFFSET(Input!$A$1,0,MATCH(Index!I$6,Input!$1:$1,0)-1,10000,2),2,0),0)</f>
        <v>0</v>
      </c>
      <c r="K2170">
        <f t="shared" ca="1" si="200"/>
        <v>87.392543263851366</v>
      </c>
      <c r="L2170" s="30">
        <f t="shared" ca="1" si="201"/>
        <v>93.24443114121479</v>
      </c>
      <c r="N2170">
        <f t="shared" ca="1" si="202"/>
        <v>-4.1290942073031823E-3</v>
      </c>
      <c r="O2170">
        <f t="shared" ca="1" si="203"/>
        <v>9.363068770331634E-3</v>
      </c>
      <c r="AE2170">
        <f ca="1">VLOOKUP($B2170,OFFSET(Input!$A$1,0,MATCH(Index!AE$6&amp;" Index",Input!$1:$1,0)-1,10000,2),2,0)</f>
        <v>18.2</v>
      </c>
    </row>
    <row r="2171" spans="2:31" x14ac:dyDescent="0.25">
      <c r="B2171" s="2">
        <v>40669</v>
      </c>
      <c r="C2171">
        <f t="shared" ca="1" si="198"/>
        <v>0</v>
      </c>
      <c r="D2171">
        <f t="shared" ca="1" si="199"/>
        <v>4</v>
      </c>
      <c r="E2171">
        <f ca="1">IF($B2171&lt;VLOOKUP(E$6&amp;" Equity",Param,4,0),"",IFERROR(VLOOKUP($B2171,OFFSET(Input!$A$1,0,MATCH(Index!E$6&amp;" Equity",Input!$1:$1,0)-1,10000,2),2,0),E2170))</f>
        <v>92.31</v>
      </c>
      <c r="F2171" s="33">
        <v>95.07</v>
      </c>
      <c r="H2171">
        <f ca="1">IFERROR(VLOOKUP($B2171,OFFSET(Input!$A$1,0,MATCH(Index!H$6,Input!$1:$1,0)-1,10000,2),2,0),0)</f>
        <v>0</v>
      </c>
      <c r="I2171">
        <f ca="1">IFERROR(VLOOKUP($B2171,OFFSET(Input!$A$1,0,MATCH(Index!I$6,Input!$1:$1,0)-1,10000,2),2,0),0)</f>
        <v>0</v>
      </c>
      <c r="K2171">
        <f t="shared" ca="1" si="200"/>
        <v>87.839782977854085</v>
      </c>
      <c r="L2171" s="30">
        <f t="shared" ca="1" si="201"/>
        <v>92.824587105709838</v>
      </c>
      <c r="N2171">
        <f t="shared" ca="1" si="202"/>
        <v>5.1045454308037445E-3</v>
      </c>
      <c r="O2171">
        <f t="shared" ca="1" si="203"/>
        <v>-4.5127851157455894E-3</v>
      </c>
      <c r="AE2171">
        <f ca="1">VLOOKUP($B2171,OFFSET(Input!$A$1,0,MATCH(Index!AE$6&amp;" Index",Input!$1:$1,0)-1,10000,2),2,0)</f>
        <v>18.399999999999999</v>
      </c>
    </row>
    <row r="2172" spans="2:31" x14ac:dyDescent="0.25">
      <c r="B2172" s="2">
        <v>40672</v>
      </c>
      <c r="C2172">
        <f t="shared" ca="1" si="198"/>
        <v>0</v>
      </c>
      <c r="D2172">
        <f t="shared" ca="1" si="199"/>
        <v>5</v>
      </c>
      <c r="E2172">
        <f ca="1">IF($B2172&lt;VLOOKUP(E$6&amp;" Equity",Param,4,0),"",IFERROR(VLOOKUP($B2172,OFFSET(Input!$A$1,0,MATCH(Index!E$6&amp;" Equity",Input!$1:$1,0)-1,10000,2),2,0),E2171))</f>
        <v>92.43</v>
      </c>
      <c r="F2172" s="33">
        <v>94.97</v>
      </c>
      <c r="H2172">
        <f ca="1">IFERROR(VLOOKUP($B2172,OFFSET(Input!$A$1,0,MATCH(Index!H$6,Input!$1:$1,0)-1,10000,2),2,0),0)</f>
        <v>0</v>
      </c>
      <c r="I2172">
        <f ca="1">IFERROR(VLOOKUP($B2172,OFFSET(Input!$A$1,0,MATCH(Index!I$6,Input!$1:$1,0)-1,10000,2),2,0),0)</f>
        <v>0</v>
      </c>
      <c r="K2172">
        <f t="shared" ca="1" si="200"/>
        <v>87.953971841003721</v>
      </c>
      <c r="L2172" s="30">
        <f t="shared" ca="1" si="201"/>
        <v>92.726948957917998</v>
      </c>
      <c r="N2172">
        <f t="shared" ca="1" si="202"/>
        <v>1.2991232746261303E-3</v>
      </c>
      <c r="O2172">
        <f t="shared" ca="1" si="203"/>
        <v>-1.0524101160778307E-3</v>
      </c>
      <c r="AE2172">
        <f ca="1">VLOOKUP($B2172,OFFSET(Input!$A$1,0,MATCH(Index!AE$6&amp;" Index",Input!$1:$1,0)-1,10000,2),2,0)</f>
        <v>17.16</v>
      </c>
    </row>
    <row r="2173" spans="2:31" x14ac:dyDescent="0.25">
      <c r="B2173" s="2">
        <v>40673</v>
      </c>
      <c r="C2173">
        <f t="shared" ca="1" si="198"/>
        <v>0</v>
      </c>
      <c r="D2173">
        <f t="shared" ca="1" si="199"/>
        <v>0</v>
      </c>
      <c r="E2173">
        <f ca="1">IF($B2173&lt;VLOOKUP(E$6&amp;" Equity",Param,4,0),"",IFERROR(VLOOKUP($B2173,OFFSET(Input!$A$1,0,MATCH(Index!E$6&amp;" Equity",Input!$1:$1,0)-1,10000,2),2,0),E2172))</f>
        <v>92.63</v>
      </c>
      <c r="F2173" s="33">
        <v>94.29</v>
      </c>
      <c r="H2173">
        <f ca="1">IFERROR(VLOOKUP($B2173,OFFSET(Input!$A$1,0,MATCH(Index!H$6,Input!$1:$1,0)-1,10000,2),2,0),0)</f>
        <v>0</v>
      </c>
      <c r="I2173">
        <f ca="1">IFERROR(VLOOKUP($B2173,OFFSET(Input!$A$1,0,MATCH(Index!I$6,Input!$1:$1,0)-1,10000,2),2,0),0)</f>
        <v>0</v>
      </c>
      <c r="K2173">
        <f t="shared" ca="1" si="200"/>
        <v>88.144286612919771</v>
      </c>
      <c r="L2173" s="30">
        <f t="shared" ca="1" si="201"/>
        <v>92.063009552933437</v>
      </c>
      <c r="N2173">
        <f t="shared" ca="1" si="202"/>
        <v>2.1614619892497949E-3</v>
      </c>
      <c r="O2173">
        <f t="shared" ca="1" si="203"/>
        <v>-7.1859127772751011E-3</v>
      </c>
      <c r="AE2173">
        <f ca="1">VLOOKUP($B2173,OFFSET(Input!$A$1,0,MATCH(Index!AE$6&amp;" Index",Input!$1:$1,0)-1,10000,2),2,0)</f>
        <v>15.91</v>
      </c>
    </row>
    <row r="2174" spans="2:31" x14ac:dyDescent="0.25">
      <c r="B2174" s="2">
        <v>40674</v>
      </c>
      <c r="C2174">
        <f t="shared" ca="1" si="198"/>
        <v>0</v>
      </c>
      <c r="D2174">
        <f t="shared" ca="1" si="199"/>
        <v>0</v>
      </c>
      <c r="E2174">
        <f ca="1">IF($B2174&lt;VLOOKUP(E$6&amp;" Equity",Param,4,0),"",IFERROR(VLOOKUP($B2174,OFFSET(Input!$A$1,0,MATCH(Index!E$6&amp;" Equity",Input!$1:$1,0)-1,10000,2),2,0),E2173))</f>
        <v>92.53</v>
      </c>
      <c r="F2174" s="33">
        <v>94.83</v>
      </c>
      <c r="H2174">
        <f ca="1">IFERROR(VLOOKUP($B2174,OFFSET(Input!$A$1,0,MATCH(Index!H$6,Input!$1:$1,0)-1,10000,2),2,0),0)</f>
        <v>0</v>
      </c>
      <c r="I2174">
        <f ca="1">IFERROR(VLOOKUP($B2174,OFFSET(Input!$A$1,0,MATCH(Index!I$6,Input!$1:$1,0)-1,10000,2),2,0),0)</f>
        <v>0</v>
      </c>
      <c r="K2174">
        <f t="shared" ca="1" si="200"/>
        <v>88.049129226961753</v>
      </c>
      <c r="L2174" s="30">
        <f t="shared" ca="1" si="201"/>
        <v>92.59025555100942</v>
      </c>
      <c r="N2174">
        <f t="shared" ca="1" si="202"/>
        <v>-1.0801470049971666E-3</v>
      </c>
      <c r="O2174">
        <f t="shared" ca="1" si="203"/>
        <v>5.7106754180501545E-3</v>
      </c>
      <c r="AE2174">
        <f ca="1">VLOOKUP($B2174,OFFSET(Input!$A$1,0,MATCH(Index!AE$6&amp;" Index",Input!$1:$1,0)-1,10000,2),2,0)</f>
        <v>16.95</v>
      </c>
    </row>
    <row r="2175" spans="2:31" x14ac:dyDescent="0.25">
      <c r="B2175" s="2">
        <v>40675</v>
      </c>
      <c r="C2175">
        <f t="shared" ca="1" si="198"/>
        <v>0</v>
      </c>
      <c r="D2175">
        <f t="shared" ca="1" si="199"/>
        <v>0</v>
      </c>
      <c r="E2175">
        <f ca="1">IF($B2175&lt;VLOOKUP(E$6&amp;" Equity",Param,4,0),"",IFERROR(VLOOKUP($B2175,OFFSET(Input!$A$1,0,MATCH(Index!E$6&amp;" Equity",Input!$1:$1,0)-1,10000,2),2,0),E2174))</f>
        <v>92.58</v>
      </c>
      <c r="F2175" s="33">
        <v>94.23</v>
      </c>
      <c r="H2175">
        <f ca="1">IFERROR(VLOOKUP($B2175,OFFSET(Input!$A$1,0,MATCH(Index!H$6,Input!$1:$1,0)-1,10000,2),2,0),0)</f>
        <v>0</v>
      </c>
      <c r="I2175">
        <f ca="1">IFERROR(VLOOKUP($B2175,OFFSET(Input!$A$1,0,MATCH(Index!I$6,Input!$1:$1,0)-1,10000,2),2,0),0)</f>
        <v>0</v>
      </c>
      <c r="K2175">
        <f t="shared" ca="1" si="200"/>
        <v>88.096707919940769</v>
      </c>
      <c r="L2175" s="30">
        <f t="shared" ca="1" si="201"/>
        <v>92.004426664258347</v>
      </c>
      <c r="N2175">
        <f t="shared" ca="1" si="202"/>
        <v>5.4021934218564124E-4</v>
      </c>
      <c r="O2175">
        <f t="shared" ca="1" si="203"/>
        <v>-6.3472126769709893E-3</v>
      </c>
      <c r="AE2175">
        <f ca="1">VLOOKUP($B2175,OFFSET(Input!$A$1,0,MATCH(Index!AE$6&amp;" Index",Input!$1:$1,0)-1,10000,2),2,0)</f>
        <v>16.03</v>
      </c>
    </row>
    <row r="2176" spans="2:31" x14ac:dyDescent="0.25">
      <c r="B2176" s="2">
        <v>40676</v>
      </c>
      <c r="C2176">
        <f t="shared" ca="1" si="198"/>
        <v>0</v>
      </c>
      <c r="D2176">
        <f t="shared" ca="1" si="199"/>
        <v>0</v>
      </c>
      <c r="E2176">
        <f ca="1">IF($B2176&lt;VLOOKUP(E$6&amp;" Equity",Param,4,0),"",IFERROR(VLOOKUP($B2176,OFFSET(Input!$A$1,0,MATCH(Index!E$6&amp;" Equity",Input!$1:$1,0)-1,10000,2),2,0),E2175))</f>
        <v>92.2</v>
      </c>
      <c r="F2176" s="33">
        <v>95.08</v>
      </c>
      <c r="H2176">
        <f ca="1">IFERROR(VLOOKUP($B2176,OFFSET(Input!$A$1,0,MATCH(Index!H$6,Input!$1:$1,0)-1,10000,2),2,0),0)</f>
        <v>0</v>
      </c>
      <c r="I2176">
        <f ca="1">IFERROR(VLOOKUP($B2176,OFFSET(Input!$A$1,0,MATCH(Index!I$6,Input!$1:$1,0)-1,10000,2),2,0),0)</f>
        <v>0</v>
      </c>
      <c r="K2176">
        <f t="shared" ca="1" si="200"/>
        <v>87.735109853300273</v>
      </c>
      <c r="L2176" s="30">
        <f t="shared" ca="1" si="201"/>
        <v>92.834350920489044</v>
      </c>
      <c r="N2176">
        <f t="shared" ca="1" si="202"/>
        <v>-4.1130050405762614E-3</v>
      </c>
      <c r="O2176">
        <f t="shared" ca="1" si="203"/>
        <v>8.980040273328254E-3</v>
      </c>
      <c r="AE2176">
        <f ca="1">VLOOKUP($B2176,OFFSET(Input!$A$1,0,MATCH(Index!AE$6&amp;" Index",Input!$1:$1,0)-1,10000,2),2,0)</f>
        <v>17.07</v>
      </c>
    </row>
    <row r="2177" spans="2:31" x14ac:dyDescent="0.25">
      <c r="B2177" s="2">
        <v>40679</v>
      </c>
      <c r="C2177">
        <f t="shared" ca="1" si="198"/>
        <v>0</v>
      </c>
      <c r="D2177">
        <f t="shared" ca="1" si="199"/>
        <v>0</v>
      </c>
      <c r="E2177">
        <f ca="1">IF($B2177&lt;VLOOKUP(E$6&amp;" Equity",Param,4,0),"",IFERROR(VLOOKUP($B2177,OFFSET(Input!$A$1,0,MATCH(Index!E$6&amp;" Equity",Input!$1:$1,0)-1,10000,2),2,0),E2176))</f>
        <v>92.38</v>
      </c>
      <c r="F2177" s="33">
        <v>95.61</v>
      </c>
      <c r="H2177">
        <f ca="1">IFERROR(VLOOKUP($B2177,OFFSET(Input!$A$1,0,MATCH(Index!H$6,Input!$1:$1,0)-1,10000,2),2,0),0)</f>
        <v>0</v>
      </c>
      <c r="I2177">
        <f ca="1">IFERROR(VLOOKUP($B2177,OFFSET(Input!$A$1,0,MATCH(Index!I$6,Input!$1:$1,0)-1,10000,2),2,0),0)</f>
        <v>0</v>
      </c>
      <c r="K2177">
        <f t="shared" ca="1" si="200"/>
        <v>87.906393148024705</v>
      </c>
      <c r="L2177" s="30">
        <f t="shared" ca="1" si="201"/>
        <v>93.35183310378585</v>
      </c>
      <c r="N2177">
        <f t="shared" ca="1" si="202"/>
        <v>1.9503744399110613E-3</v>
      </c>
      <c r="O2177">
        <f t="shared" ca="1" si="203"/>
        <v>5.5587746053616625E-3</v>
      </c>
      <c r="AE2177">
        <f ca="1">VLOOKUP($B2177,OFFSET(Input!$A$1,0,MATCH(Index!AE$6&amp;" Index",Input!$1:$1,0)-1,10000,2),2,0)</f>
        <v>18.239999999999998</v>
      </c>
    </row>
    <row r="2178" spans="2:31" x14ac:dyDescent="0.25">
      <c r="B2178" s="2">
        <v>40680</v>
      </c>
      <c r="C2178">
        <f t="shared" ca="1" si="198"/>
        <v>0</v>
      </c>
      <c r="D2178">
        <f t="shared" ca="1" si="199"/>
        <v>0</v>
      </c>
      <c r="E2178">
        <f ca="1">IF($B2178&lt;VLOOKUP(E$6&amp;" Equity",Param,4,0),"",IFERROR(VLOOKUP($B2178,OFFSET(Input!$A$1,0,MATCH(Index!E$6&amp;" Equity",Input!$1:$1,0)-1,10000,2),2,0),E2177))</f>
        <v>92.54</v>
      </c>
      <c r="F2178" s="33">
        <v>96.59</v>
      </c>
      <c r="H2178">
        <f ca="1">IFERROR(VLOOKUP($B2178,OFFSET(Input!$A$1,0,MATCH(Index!H$6,Input!$1:$1,0)-1,10000,2),2,0),0)</f>
        <v>0</v>
      </c>
      <c r="I2178">
        <f ca="1">IFERROR(VLOOKUP($B2178,OFFSET(Input!$A$1,0,MATCH(Index!I$6,Input!$1:$1,0)-1,10000,2),2,0),0)</f>
        <v>0</v>
      </c>
      <c r="K2178">
        <f t="shared" ca="1" si="200"/>
        <v>88.058644965557548</v>
      </c>
      <c r="L2178" s="30">
        <f t="shared" ca="1" si="201"/>
        <v>94.308686952145962</v>
      </c>
      <c r="N2178">
        <f t="shared" ca="1" si="202"/>
        <v>1.7304784763942517E-3</v>
      </c>
      <c r="O2178">
        <f t="shared" ca="1" si="203"/>
        <v>1.0197799093849852E-2</v>
      </c>
      <c r="AE2178">
        <f ca="1">VLOOKUP($B2178,OFFSET(Input!$A$1,0,MATCH(Index!AE$6&amp;" Index",Input!$1:$1,0)-1,10000,2),2,0)</f>
        <v>17.55</v>
      </c>
    </row>
    <row r="2179" spans="2:31" x14ac:dyDescent="0.25">
      <c r="B2179" s="2">
        <v>40681</v>
      </c>
      <c r="C2179">
        <f t="shared" ca="1" si="198"/>
        <v>0</v>
      </c>
      <c r="D2179">
        <f t="shared" ca="1" si="199"/>
        <v>0</v>
      </c>
      <c r="E2179">
        <f ca="1">IF($B2179&lt;VLOOKUP(E$6&amp;" Equity",Param,4,0),"",IFERROR(VLOOKUP($B2179,OFFSET(Input!$A$1,0,MATCH(Index!E$6&amp;" Equity",Input!$1:$1,0)-1,10000,2),2,0),E2178))</f>
        <v>92.65</v>
      </c>
      <c r="F2179" s="33">
        <v>95.29</v>
      </c>
      <c r="H2179">
        <f ca="1">IFERROR(VLOOKUP($B2179,OFFSET(Input!$A$1,0,MATCH(Index!H$6,Input!$1:$1,0)-1,10000,2),2,0),0)</f>
        <v>0</v>
      </c>
      <c r="I2179">
        <f ca="1">IFERROR(VLOOKUP($B2179,OFFSET(Input!$A$1,0,MATCH(Index!I$6,Input!$1:$1,0)-1,10000,2),2,0),0)</f>
        <v>0</v>
      </c>
      <c r="K2179">
        <f t="shared" ca="1" si="200"/>
        <v>88.163318090111389</v>
      </c>
      <c r="L2179" s="30">
        <f t="shared" ca="1" si="201"/>
        <v>93.039391030851931</v>
      </c>
      <c r="N2179">
        <f t="shared" ca="1" si="202"/>
        <v>1.1879692525153299E-3</v>
      </c>
      <c r="O2179">
        <f t="shared" ca="1" si="203"/>
        <v>-1.3550342831107788E-2</v>
      </c>
      <c r="AE2179">
        <f ca="1">VLOOKUP($B2179,OFFSET(Input!$A$1,0,MATCH(Index!AE$6&amp;" Index",Input!$1:$1,0)-1,10000,2),2,0)</f>
        <v>16.23</v>
      </c>
    </row>
    <row r="2180" spans="2:31" x14ac:dyDescent="0.25">
      <c r="B2180" s="2">
        <v>40682</v>
      </c>
      <c r="C2180">
        <f t="shared" ca="1" si="198"/>
        <v>0</v>
      </c>
      <c r="D2180">
        <f t="shared" ca="1" si="199"/>
        <v>0</v>
      </c>
      <c r="E2180">
        <f ca="1">IF($B2180&lt;VLOOKUP(E$6&amp;" Equity",Param,4,0),"",IFERROR(VLOOKUP($B2180,OFFSET(Input!$A$1,0,MATCH(Index!E$6&amp;" Equity",Input!$1:$1,0)-1,10000,2),2,0),E2179))</f>
        <v>92.61</v>
      </c>
      <c r="F2180" s="33">
        <v>95.27</v>
      </c>
      <c r="H2180">
        <f ca="1">IFERROR(VLOOKUP($B2180,OFFSET(Input!$A$1,0,MATCH(Index!H$6,Input!$1:$1,0)-1,10000,2),2,0),0)</f>
        <v>0</v>
      </c>
      <c r="I2180">
        <f ca="1">IFERROR(VLOOKUP($B2180,OFFSET(Input!$A$1,0,MATCH(Index!I$6,Input!$1:$1,0)-1,10000,2),2,0),0)</f>
        <v>0</v>
      </c>
      <c r="K2180">
        <f t="shared" ca="1" si="200"/>
        <v>88.125255135728182</v>
      </c>
      <c r="L2180" s="30">
        <f t="shared" ca="1" si="201"/>
        <v>93.019863401293549</v>
      </c>
      <c r="N2180">
        <f t="shared" ca="1" si="202"/>
        <v>-4.3182554919109391E-4</v>
      </c>
      <c r="O2180">
        <f t="shared" ca="1" si="203"/>
        <v>-2.0990764140894249E-4</v>
      </c>
      <c r="AE2180">
        <f ca="1">VLOOKUP($B2180,OFFSET(Input!$A$1,0,MATCH(Index!AE$6&amp;" Index",Input!$1:$1,0)-1,10000,2),2,0)</f>
        <v>15.52</v>
      </c>
    </row>
    <row r="2181" spans="2:31" x14ac:dyDescent="0.25">
      <c r="B2181" s="2">
        <v>40683</v>
      </c>
      <c r="C2181">
        <f t="shared" ca="1" si="198"/>
        <v>0</v>
      </c>
      <c r="D2181">
        <f t="shared" ca="1" si="199"/>
        <v>0</v>
      </c>
      <c r="E2181">
        <f ca="1">IF($B2181&lt;VLOOKUP(E$6&amp;" Equity",Param,4,0),"",IFERROR(VLOOKUP($B2181,OFFSET(Input!$A$1,0,MATCH(Index!E$6&amp;" Equity",Input!$1:$1,0)-1,10000,2),2,0),E2180))</f>
        <v>92.54</v>
      </c>
      <c r="F2181" s="33">
        <v>95.32</v>
      </c>
      <c r="H2181">
        <f ca="1">IFERROR(VLOOKUP($B2181,OFFSET(Input!$A$1,0,MATCH(Index!H$6,Input!$1:$1,0)-1,10000,2),2,0),0)</f>
        <v>0</v>
      </c>
      <c r="I2181">
        <f ca="1">IFERROR(VLOOKUP($B2181,OFFSET(Input!$A$1,0,MATCH(Index!I$6,Input!$1:$1,0)-1,10000,2),2,0),0)</f>
        <v>0</v>
      </c>
      <c r="K2181">
        <f t="shared" ca="1" si="200"/>
        <v>88.058644965557562</v>
      </c>
      <c r="L2181" s="30">
        <f t="shared" ca="1" si="201"/>
        <v>93.068682475189476</v>
      </c>
      <c r="N2181">
        <f t="shared" ca="1" si="202"/>
        <v>-7.5614370332406525E-4</v>
      </c>
      <c r="O2181">
        <f t="shared" ca="1" si="203"/>
        <v>5.2468651185340201E-4</v>
      </c>
      <c r="AE2181">
        <f ca="1">VLOOKUP($B2181,OFFSET(Input!$A$1,0,MATCH(Index!AE$6&amp;" Index",Input!$1:$1,0)-1,10000,2),2,0)</f>
        <v>17.43</v>
      </c>
    </row>
    <row r="2182" spans="2:31" x14ac:dyDescent="0.25">
      <c r="B2182" s="2">
        <v>40686</v>
      </c>
      <c r="C2182">
        <f t="shared" ca="1" si="198"/>
        <v>0</v>
      </c>
      <c r="D2182">
        <f t="shared" ca="1" si="199"/>
        <v>0</v>
      </c>
      <c r="E2182">
        <f ca="1">IF($B2182&lt;VLOOKUP(E$6&amp;" Equity",Param,4,0),"",IFERROR(VLOOKUP($B2182,OFFSET(Input!$A$1,0,MATCH(Index!E$6&amp;" Equity",Input!$1:$1,0)-1,10000,2),2,0),E2181))</f>
        <v>92.08</v>
      </c>
      <c r="F2182" s="33">
        <v>95.78</v>
      </c>
      <c r="H2182">
        <f ca="1">IFERROR(VLOOKUP($B2182,OFFSET(Input!$A$1,0,MATCH(Index!H$6,Input!$1:$1,0)-1,10000,2),2,0),0)</f>
        <v>0</v>
      </c>
      <c r="I2182">
        <f ca="1">IFERROR(VLOOKUP($B2182,OFFSET(Input!$A$1,0,MATCH(Index!I$6,Input!$1:$1,0)-1,10000,2),2,0),0)</f>
        <v>0</v>
      </c>
      <c r="K2182">
        <f t="shared" ca="1" si="200"/>
        <v>87.620920990150637</v>
      </c>
      <c r="L2182" s="30">
        <f t="shared" ca="1" si="201"/>
        <v>93.517817955031987</v>
      </c>
      <c r="N2182">
        <f t="shared" ca="1" si="202"/>
        <v>-4.9832190652263292E-3</v>
      </c>
      <c r="O2182">
        <f t="shared" ca="1" si="203"/>
        <v>4.8142426839220837E-3</v>
      </c>
      <c r="AE2182">
        <f ca="1">VLOOKUP($B2182,OFFSET(Input!$A$1,0,MATCH(Index!AE$6&amp;" Index",Input!$1:$1,0)-1,10000,2),2,0)</f>
        <v>18.27</v>
      </c>
    </row>
    <row r="2183" spans="2:31" x14ac:dyDescent="0.25">
      <c r="B2183" s="2">
        <v>40687</v>
      </c>
      <c r="C2183">
        <f t="shared" ref="C2183:C2246" ca="1" si="204">IF(MONTH(B2183)&lt;&gt;MONTH(B2182),1,0)</f>
        <v>0</v>
      </c>
      <c r="D2183">
        <f t="shared" ref="D2183:D2246" ca="1" si="205">IF(D2182=5,0,IF(D2182&lt;&gt;0,D2182+1,IF(C2182=1,1,0)))</f>
        <v>0</v>
      </c>
      <c r="E2183">
        <f ca="1">IF($B2183&lt;VLOOKUP(E$6&amp;" Equity",Param,4,0),"",IFERROR(VLOOKUP($B2183,OFFSET(Input!$A$1,0,MATCH(Index!E$6&amp;" Equity",Input!$1:$1,0)-1,10000,2),2,0),E2182))</f>
        <v>91.93</v>
      </c>
      <c r="F2183" s="33">
        <v>96.14</v>
      </c>
      <c r="H2183">
        <f ca="1">IFERROR(VLOOKUP($B2183,OFFSET(Input!$A$1,0,MATCH(Index!H$6,Input!$1:$1,0)-1,10000,2),2,0),0)</f>
        <v>0</v>
      </c>
      <c r="I2183">
        <f ca="1">IFERROR(VLOOKUP($B2183,OFFSET(Input!$A$1,0,MATCH(Index!I$6,Input!$1:$1,0)-1,10000,2),2,0),0)</f>
        <v>0</v>
      </c>
      <c r="K2183">
        <f t="shared" ref="K2183:K2246" ca="1" si="206">IF($B2183&lt;=L_date,IF($B2183=L_date,1,K2184/((E2184+H2184)/E2183)),K2182*((E2183+H2183)/E2182))</f>
        <v>87.478184911213603</v>
      </c>
      <c r="L2183" s="30">
        <f t="shared" ref="L2183:L2246" ca="1" si="207">IF($B2183&lt;=L_date,IF($B2183=L_date,1,L2184/((F2184+I2184)/F2183)),L2182*((F2183+I2183)/F2182))</f>
        <v>93.869315287082642</v>
      </c>
      <c r="N2183">
        <f t="shared" ca="1" si="202"/>
        <v>-1.6303465379638633E-3</v>
      </c>
      <c r="O2183">
        <f t="shared" ca="1" si="203"/>
        <v>3.7515675513513625E-3</v>
      </c>
      <c r="AE2183">
        <f ca="1">VLOOKUP($B2183,OFFSET(Input!$A$1,0,MATCH(Index!AE$6&amp;" Index",Input!$1:$1,0)-1,10000,2),2,0)</f>
        <v>17.82</v>
      </c>
    </row>
    <row r="2184" spans="2:31" x14ac:dyDescent="0.25">
      <c r="B2184" s="2">
        <v>40688</v>
      </c>
      <c r="C2184">
        <f t="shared" ca="1" si="204"/>
        <v>0</v>
      </c>
      <c r="D2184">
        <f t="shared" ca="1" si="205"/>
        <v>0</v>
      </c>
      <c r="E2184">
        <f ca="1">IF($B2184&lt;VLOOKUP(E$6&amp;" Equity",Param,4,0),"",IFERROR(VLOOKUP($B2184,OFFSET(Input!$A$1,0,MATCH(Index!E$6&amp;" Equity",Input!$1:$1,0)-1,10000,2),2,0),E2183))</f>
        <v>91.95</v>
      </c>
      <c r="F2184" s="33">
        <v>95.69</v>
      </c>
      <c r="H2184">
        <f ca="1">IFERROR(VLOOKUP($B2184,OFFSET(Input!$A$1,0,MATCH(Index!H$6,Input!$1:$1,0)-1,10000,2),2,0),0)</f>
        <v>0</v>
      </c>
      <c r="I2184">
        <f ca="1">IFERROR(VLOOKUP($B2184,OFFSET(Input!$A$1,0,MATCH(Index!I$6,Input!$1:$1,0)-1,10000,2),2,0),0)</f>
        <v>0</v>
      </c>
      <c r="K2184">
        <f t="shared" ca="1" si="206"/>
        <v>87.497216388405207</v>
      </c>
      <c r="L2184" s="30">
        <f t="shared" ca="1" si="207"/>
        <v>93.429943622019323</v>
      </c>
      <c r="N2184">
        <f t="shared" ref="N2184:N2247" ca="1" si="208">LN(K2184/K2183)</f>
        <v>2.1753317466676145E-4</v>
      </c>
      <c r="O2184">
        <f t="shared" ref="O2184:O2247" ca="1" si="209">LN(L2184/L2183)</f>
        <v>-4.6916626746431999E-3</v>
      </c>
      <c r="AE2184">
        <f ca="1">VLOOKUP($B2184,OFFSET(Input!$A$1,0,MATCH(Index!AE$6&amp;" Index",Input!$1:$1,0)-1,10000,2),2,0)</f>
        <v>17.07</v>
      </c>
    </row>
    <row r="2185" spans="2:31" x14ac:dyDescent="0.25">
      <c r="B2185" s="2">
        <v>40689</v>
      </c>
      <c r="C2185">
        <f t="shared" ca="1" si="204"/>
        <v>0</v>
      </c>
      <c r="D2185">
        <f t="shared" ca="1" si="205"/>
        <v>0</v>
      </c>
      <c r="E2185">
        <f ca="1">IF($B2185&lt;VLOOKUP(E$6&amp;" Equity",Param,4,0),"",IFERROR(VLOOKUP($B2185,OFFSET(Input!$A$1,0,MATCH(Index!E$6&amp;" Equity",Input!$1:$1,0)-1,10000,2),2,0),E2184))</f>
        <v>91.87</v>
      </c>
      <c r="F2185" s="33">
        <v>96.51</v>
      </c>
      <c r="H2185">
        <f ca="1">IFERROR(VLOOKUP($B2185,OFFSET(Input!$A$1,0,MATCH(Index!H$6,Input!$1:$1,0)-1,10000,2),2,0),0)</f>
        <v>0</v>
      </c>
      <c r="I2185">
        <f ca="1">IFERROR(VLOOKUP($B2185,OFFSET(Input!$A$1,0,MATCH(Index!I$6,Input!$1:$1,0)-1,10000,2),2,0),0)</f>
        <v>0</v>
      </c>
      <c r="K2185">
        <f t="shared" ca="1" si="206"/>
        <v>87.421090479638792</v>
      </c>
      <c r="L2185" s="30">
        <f t="shared" ca="1" si="207"/>
        <v>94.230576433912475</v>
      </c>
      <c r="N2185">
        <f t="shared" ca="1" si="208"/>
        <v>-8.7041676695490003E-4</v>
      </c>
      <c r="O2185">
        <f t="shared" ca="1" si="209"/>
        <v>8.5328301278731773E-3</v>
      </c>
      <c r="AE2185">
        <f ca="1">VLOOKUP($B2185,OFFSET(Input!$A$1,0,MATCH(Index!AE$6&amp;" Index",Input!$1:$1,0)-1,10000,2),2,0)</f>
        <v>16.09</v>
      </c>
    </row>
    <row r="2186" spans="2:31" x14ac:dyDescent="0.25">
      <c r="B2186" s="2">
        <v>40690</v>
      </c>
      <c r="C2186">
        <f t="shared" ca="1" si="204"/>
        <v>0</v>
      </c>
      <c r="D2186">
        <f t="shared" ca="1" si="205"/>
        <v>0</v>
      </c>
      <c r="E2186">
        <f ca="1">IF($B2186&lt;VLOOKUP(E$6&amp;" Equity",Param,4,0),"",IFERROR(VLOOKUP($B2186,OFFSET(Input!$A$1,0,MATCH(Index!E$6&amp;" Equity",Input!$1:$1,0)-1,10000,2),2,0),E2185))</f>
        <v>92.15</v>
      </c>
      <c r="F2186" s="33">
        <v>96.47</v>
      </c>
      <c r="H2186">
        <f ca="1">IFERROR(VLOOKUP($B2186,OFFSET(Input!$A$1,0,MATCH(Index!H$6,Input!$1:$1,0)-1,10000,2),2,0),0)</f>
        <v>0</v>
      </c>
      <c r="I2186">
        <f ca="1">IFERROR(VLOOKUP($B2186,OFFSET(Input!$A$1,0,MATCH(Index!I$6,Input!$1:$1,0)-1,10000,2),2,0),0)</f>
        <v>0</v>
      </c>
      <c r="K2186">
        <f t="shared" ca="1" si="206"/>
        <v>87.687531160321271</v>
      </c>
      <c r="L2186" s="30">
        <f t="shared" ca="1" si="207"/>
        <v>94.191521174795739</v>
      </c>
      <c r="N2186">
        <f t="shared" ca="1" si="208"/>
        <v>3.0431498324572201E-3</v>
      </c>
      <c r="O2186">
        <f t="shared" ca="1" si="209"/>
        <v>-4.1455073658247993E-4</v>
      </c>
      <c r="AE2186">
        <f ca="1">VLOOKUP($B2186,OFFSET(Input!$A$1,0,MATCH(Index!AE$6&amp;" Index",Input!$1:$1,0)-1,10000,2),2,0)</f>
        <v>15.98</v>
      </c>
    </row>
    <row r="2187" spans="2:31" x14ac:dyDescent="0.25">
      <c r="B2187" s="2">
        <v>40694</v>
      </c>
      <c r="C2187">
        <f t="shared" ca="1" si="204"/>
        <v>0</v>
      </c>
      <c r="D2187">
        <f t="shared" ca="1" si="205"/>
        <v>0</v>
      </c>
      <c r="E2187">
        <f ca="1">IF($B2187&lt;VLOOKUP(E$6&amp;" Equity",Param,4,0),"",IFERROR(VLOOKUP($B2187,OFFSET(Input!$A$1,0,MATCH(Index!E$6&amp;" Equity",Input!$1:$1,0)-1,10000,2),2,0),E2186))</f>
        <v>92.4</v>
      </c>
      <c r="F2187" s="33">
        <v>96.69</v>
      </c>
      <c r="H2187">
        <f ca="1">IFERROR(VLOOKUP($B2187,OFFSET(Input!$A$1,0,MATCH(Index!H$6,Input!$1:$1,0)-1,10000,2),2,0),0)</f>
        <v>0</v>
      </c>
      <c r="I2187">
        <f ca="1">IFERROR(VLOOKUP($B2187,OFFSET(Input!$A$1,0,MATCH(Index!I$6,Input!$1:$1,0)-1,10000,2),2,0),0)</f>
        <v>0</v>
      </c>
      <c r="K2187">
        <f t="shared" ca="1" si="206"/>
        <v>87.925424625216337</v>
      </c>
      <c r="L2187" s="30">
        <f t="shared" ca="1" si="207"/>
        <v>94.406325099937803</v>
      </c>
      <c r="N2187">
        <f t="shared" ca="1" si="208"/>
        <v>2.7092945318061656E-3</v>
      </c>
      <c r="O2187">
        <f t="shared" ca="1" si="209"/>
        <v>2.2779053129938671E-3</v>
      </c>
      <c r="AE2187">
        <f ca="1">VLOOKUP($B2187,OFFSET(Input!$A$1,0,MATCH(Index!AE$6&amp;" Index",Input!$1:$1,0)-1,10000,2),2,0)</f>
        <v>15.45</v>
      </c>
    </row>
    <row r="2188" spans="2:31" x14ac:dyDescent="0.25">
      <c r="B2188" s="2">
        <v>40695</v>
      </c>
      <c r="C2188">
        <f t="shared" ca="1" si="204"/>
        <v>1</v>
      </c>
      <c r="D2188">
        <f t="shared" ca="1" si="205"/>
        <v>0</v>
      </c>
      <c r="E2188">
        <f ca="1">IF($B2188&lt;VLOOKUP(E$6&amp;" Equity",Param,4,0),"",IFERROR(VLOOKUP($B2188,OFFSET(Input!$A$1,0,MATCH(Index!E$6&amp;" Equity",Input!$1:$1,0)-1,10000,2),2,0),E2187))</f>
        <v>91.2</v>
      </c>
      <c r="F2188" s="33">
        <v>97.64</v>
      </c>
      <c r="H2188">
        <f ca="1">IFERROR(VLOOKUP($B2188,OFFSET(Input!$A$1,0,MATCH(Index!H$6,Input!$1:$1,0)-1,10000,2),2,0),0)</f>
        <v>0.56570600000000004</v>
      </c>
      <c r="I2188">
        <f ca="1">IFERROR(VLOOKUP($B2188,OFFSET(Input!$A$1,0,MATCH(Index!I$6,Input!$1:$1,0)-1,10000,2),2,0),0)</f>
        <v>0.35199999999999998</v>
      </c>
      <c r="K2188">
        <f t="shared" ca="1" si="206"/>
        <v>87.321847035527739</v>
      </c>
      <c r="L2188" s="30">
        <f t="shared" ca="1" si="207"/>
        <v>95.677573784187672</v>
      </c>
      <c r="N2188">
        <f t="shared" ca="1" si="208"/>
        <v>-6.8883238017136313E-3</v>
      </c>
      <c r="O2188">
        <f t="shared" ca="1" si="209"/>
        <v>1.3375858189928307E-2</v>
      </c>
      <c r="AE2188">
        <f ca="1">VLOOKUP($B2188,OFFSET(Input!$A$1,0,MATCH(Index!AE$6&amp;" Index",Input!$1:$1,0)-1,10000,2),2,0)</f>
        <v>18.3</v>
      </c>
    </row>
    <row r="2189" spans="2:31" x14ac:dyDescent="0.25">
      <c r="B2189" s="2">
        <v>40696</v>
      </c>
      <c r="C2189">
        <f t="shared" ca="1" si="204"/>
        <v>0</v>
      </c>
      <c r="D2189">
        <f t="shared" ca="1" si="205"/>
        <v>1</v>
      </c>
      <c r="E2189">
        <f ca="1">IF($B2189&lt;VLOOKUP(E$6&amp;" Equity",Param,4,0),"",IFERROR(VLOOKUP($B2189,OFFSET(Input!$A$1,0,MATCH(Index!E$6&amp;" Equity",Input!$1:$1,0)-1,10000,2),2,0),E2188))</f>
        <v>91.29</v>
      </c>
      <c r="F2189" s="33">
        <v>95.78</v>
      </c>
      <c r="H2189">
        <f ca="1">IFERROR(VLOOKUP($B2189,OFFSET(Input!$A$1,0,MATCH(Index!H$6,Input!$1:$1,0)-1,10000,2),2,0),0)</f>
        <v>0</v>
      </c>
      <c r="I2189">
        <f ca="1">IFERROR(VLOOKUP($B2189,OFFSET(Input!$A$1,0,MATCH(Index!I$6,Input!$1:$1,0)-1,10000,2),2,0),0)</f>
        <v>0</v>
      </c>
      <c r="K2189">
        <f t="shared" ca="1" si="206"/>
        <v>87.408019910891753</v>
      </c>
      <c r="L2189" s="30">
        <f t="shared" ca="1" si="207"/>
        <v>93.854957159458166</v>
      </c>
      <c r="N2189">
        <f t="shared" ca="1" si="208"/>
        <v>9.8635549670376705E-4</v>
      </c>
      <c r="O2189">
        <f t="shared" ca="1" si="209"/>
        <v>-1.9233350610296001E-2</v>
      </c>
      <c r="AE2189">
        <f ca="1">VLOOKUP($B2189,OFFSET(Input!$A$1,0,MATCH(Index!AE$6&amp;" Index",Input!$1:$1,0)-1,10000,2),2,0)</f>
        <v>18.09</v>
      </c>
    </row>
    <row r="2190" spans="2:31" x14ac:dyDescent="0.25">
      <c r="B2190" s="2">
        <v>40697</v>
      </c>
      <c r="C2190">
        <f t="shared" ca="1" si="204"/>
        <v>0</v>
      </c>
      <c r="D2190">
        <f t="shared" ca="1" si="205"/>
        <v>2</v>
      </c>
      <c r="E2190">
        <f ca="1">IF($B2190&lt;VLOOKUP(E$6&amp;" Equity",Param,4,0),"",IFERROR(VLOOKUP($B2190,OFFSET(Input!$A$1,0,MATCH(Index!E$6&amp;" Equity",Input!$1:$1,0)-1,10000,2),2,0),E2189))</f>
        <v>90.92</v>
      </c>
      <c r="F2190" s="33">
        <v>96.33</v>
      </c>
      <c r="H2190">
        <f ca="1">IFERROR(VLOOKUP($B2190,OFFSET(Input!$A$1,0,MATCH(Index!H$6,Input!$1:$1,0)-1,10000,2),2,0),0)</f>
        <v>0</v>
      </c>
      <c r="I2190">
        <f ca="1">IFERROR(VLOOKUP($B2190,OFFSET(Input!$A$1,0,MATCH(Index!I$6,Input!$1:$1,0)-1,10000,2),2,0),0)</f>
        <v>0</v>
      </c>
      <c r="K2190">
        <f t="shared" ca="1" si="206"/>
        <v>87.053753645506376</v>
      </c>
      <c r="L2190" s="30">
        <f t="shared" ca="1" si="207"/>
        <v>94.39390293558786</v>
      </c>
      <c r="N2190">
        <f t="shared" ca="1" si="208"/>
        <v>-4.0612535926470347E-3</v>
      </c>
      <c r="O2190">
        <f t="shared" ca="1" si="209"/>
        <v>5.7259018550688944E-3</v>
      </c>
      <c r="AE2190">
        <f ca="1">VLOOKUP($B2190,OFFSET(Input!$A$1,0,MATCH(Index!AE$6&amp;" Index",Input!$1:$1,0)-1,10000,2),2,0)</f>
        <v>17.95</v>
      </c>
    </row>
    <row r="2191" spans="2:31" x14ac:dyDescent="0.25">
      <c r="B2191" s="2">
        <v>40700</v>
      </c>
      <c r="C2191">
        <f t="shared" ca="1" si="204"/>
        <v>0</v>
      </c>
      <c r="D2191">
        <f t="shared" ca="1" si="205"/>
        <v>3</v>
      </c>
      <c r="E2191">
        <f ca="1">IF($B2191&lt;VLOOKUP(E$6&amp;" Equity",Param,4,0),"",IFERROR(VLOOKUP($B2191,OFFSET(Input!$A$1,0,MATCH(Index!E$6&amp;" Equity",Input!$1:$1,0)-1,10000,2),2,0),E2190))</f>
        <v>90.66</v>
      </c>
      <c r="F2191" s="33">
        <v>95.6</v>
      </c>
      <c r="H2191">
        <f ca="1">IFERROR(VLOOKUP($B2191,OFFSET(Input!$A$1,0,MATCH(Index!H$6,Input!$1:$1,0)-1,10000,2),2,0),0)</f>
        <v>0</v>
      </c>
      <c r="I2191">
        <f ca="1">IFERROR(VLOOKUP($B2191,OFFSET(Input!$A$1,0,MATCH(Index!I$6,Input!$1:$1,0)-1,10000,2),2,0),0)</f>
        <v>0</v>
      </c>
      <c r="K2191">
        <f t="shared" ca="1" si="206"/>
        <v>86.804809783343671</v>
      </c>
      <c r="L2191" s="30">
        <f t="shared" ca="1" si="207"/>
        <v>93.678574905452081</v>
      </c>
      <c r="N2191">
        <f t="shared" ca="1" si="208"/>
        <v>-2.8637534716394772E-3</v>
      </c>
      <c r="O2191">
        <f t="shared" ca="1" si="209"/>
        <v>-7.6069767121767513E-3</v>
      </c>
      <c r="AE2191">
        <f ca="1">VLOOKUP($B2191,OFFSET(Input!$A$1,0,MATCH(Index!AE$6&amp;" Index",Input!$1:$1,0)-1,10000,2),2,0)</f>
        <v>18.489999999999998</v>
      </c>
    </row>
    <row r="2192" spans="2:31" x14ac:dyDescent="0.25">
      <c r="B2192" s="2">
        <v>40701</v>
      </c>
      <c r="C2192">
        <f t="shared" ca="1" si="204"/>
        <v>0</v>
      </c>
      <c r="D2192">
        <f t="shared" ca="1" si="205"/>
        <v>4</v>
      </c>
      <c r="E2192">
        <f ca="1">IF($B2192&lt;VLOOKUP(E$6&amp;" Equity",Param,4,0),"",IFERROR(VLOOKUP($B2192,OFFSET(Input!$A$1,0,MATCH(Index!E$6&amp;" Equity",Input!$1:$1,0)-1,10000,2),2,0),E2191))</f>
        <v>90.59</v>
      </c>
      <c r="F2192" s="33">
        <v>96.04</v>
      </c>
      <c r="H2192">
        <f ca="1">IFERROR(VLOOKUP($B2192,OFFSET(Input!$A$1,0,MATCH(Index!H$6,Input!$1:$1,0)-1,10000,2),2,0),0)</f>
        <v>0</v>
      </c>
      <c r="I2192">
        <f ca="1">IFERROR(VLOOKUP($B2192,OFFSET(Input!$A$1,0,MATCH(Index!I$6,Input!$1:$1,0)-1,10000,2),2,0),0)</f>
        <v>0</v>
      </c>
      <c r="K2192">
        <f t="shared" ca="1" si="206"/>
        <v>86.737786435838345</v>
      </c>
      <c r="L2192" s="30">
        <f t="shared" ca="1" si="207"/>
        <v>94.109731526355844</v>
      </c>
      <c r="N2192">
        <f t="shared" ca="1" si="208"/>
        <v>-7.724138315066784E-4</v>
      </c>
      <c r="O2192">
        <f t="shared" ca="1" si="209"/>
        <v>4.5919512956969976E-3</v>
      </c>
      <c r="AE2192">
        <f ca="1">VLOOKUP($B2192,OFFSET(Input!$A$1,0,MATCH(Index!AE$6&amp;" Index",Input!$1:$1,0)-1,10000,2),2,0)</f>
        <v>18.07</v>
      </c>
    </row>
    <row r="2193" spans="2:31" x14ac:dyDescent="0.25">
      <c r="B2193" s="2">
        <v>40702</v>
      </c>
      <c r="C2193">
        <f t="shared" ca="1" si="204"/>
        <v>0</v>
      </c>
      <c r="D2193">
        <f t="shared" ca="1" si="205"/>
        <v>5</v>
      </c>
      <c r="E2193">
        <f ca="1">IF($B2193&lt;VLOOKUP(E$6&amp;" Equity",Param,4,0),"",IFERROR(VLOOKUP($B2193,OFFSET(Input!$A$1,0,MATCH(Index!E$6&amp;" Equity",Input!$1:$1,0)-1,10000,2),2,0),E2192))</f>
        <v>90.16</v>
      </c>
      <c r="F2193" s="33">
        <v>96.79</v>
      </c>
      <c r="H2193">
        <f ca="1">IFERROR(VLOOKUP($B2193,OFFSET(Input!$A$1,0,MATCH(Index!H$6,Input!$1:$1,0)-1,10000,2),2,0),0)</f>
        <v>0</v>
      </c>
      <c r="I2193">
        <f ca="1">IFERROR(VLOOKUP($B2193,OFFSET(Input!$A$1,0,MATCH(Index!I$6,Input!$1:$1,0)-1,10000,2),2,0),0)</f>
        <v>0</v>
      </c>
      <c r="K2193">
        <f t="shared" ca="1" si="206"/>
        <v>86.326071586876978</v>
      </c>
      <c r="L2193" s="30">
        <f t="shared" ca="1" si="207"/>
        <v>94.844657584714525</v>
      </c>
      <c r="N2193">
        <f t="shared" ca="1" si="208"/>
        <v>-4.7579619496754847E-3</v>
      </c>
      <c r="O2193">
        <f t="shared" ca="1" si="209"/>
        <v>7.7789118079447913E-3</v>
      </c>
      <c r="AE2193">
        <f ca="1">VLOOKUP($B2193,OFFSET(Input!$A$1,0,MATCH(Index!AE$6&amp;" Index",Input!$1:$1,0)-1,10000,2),2,0)</f>
        <v>18.79</v>
      </c>
    </row>
    <row r="2194" spans="2:31" x14ac:dyDescent="0.25">
      <c r="B2194" s="2">
        <v>40703</v>
      </c>
      <c r="C2194">
        <f t="shared" ca="1" si="204"/>
        <v>0</v>
      </c>
      <c r="D2194">
        <f t="shared" ca="1" si="205"/>
        <v>0</v>
      </c>
      <c r="E2194">
        <f ca="1">IF($B2194&lt;VLOOKUP(E$6&amp;" Equity",Param,4,0),"",IFERROR(VLOOKUP($B2194,OFFSET(Input!$A$1,0,MATCH(Index!E$6&amp;" Equity",Input!$1:$1,0)-1,10000,2),2,0),E2193))</f>
        <v>90.22</v>
      </c>
      <c r="F2194" s="33">
        <v>96.4</v>
      </c>
      <c r="H2194">
        <f ca="1">IFERROR(VLOOKUP($B2194,OFFSET(Input!$A$1,0,MATCH(Index!H$6,Input!$1:$1,0)-1,10000,2),2,0),0)</f>
        <v>0</v>
      </c>
      <c r="I2194">
        <f ca="1">IFERROR(VLOOKUP($B2194,OFFSET(Input!$A$1,0,MATCH(Index!I$6,Input!$1:$1,0)-1,10000,2),2,0),0)</f>
        <v>0</v>
      </c>
      <c r="K2194">
        <f t="shared" ca="1" si="206"/>
        <v>86.383520170452982</v>
      </c>
      <c r="L2194" s="30">
        <f t="shared" ca="1" si="207"/>
        <v>94.462496034368016</v>
      </c>
      <c r="N2194">
        <f t="shared" ca="1" si="208"/>
        <v>6.6526224872893449E-4</v>
      </c>
      <c r="O2194">
        <f t="shared" ca="1" si="209"/>
        <v>-4.0374815444973343E-3</v>
      </c>
      <c r="AE2194">
        <f ca="1">VLOOKUP($B2194,OFFSET(Input!$A$1,0,MATCH(Index!AE$6&amp;" Index",Input!$1:$1,0)-1,10000,2),2,0)</f>
        <v>17.77</v>
      </c>
    </row>
    <row r="2195" spans="2:31" x14ac:dyDescent="0.25">
      <c r="B2195" s="2">
        <v>40704</v>
      </c>
      <c r="C2195">
        <f t="shared" ca="1" si="204"/>
        <v>0</v>
      </c>
      <c r="D2195">
        <f t="shared" ca="1" si="205"/>
        <v>0</v>
      </c>
      <c r="E2195">
        <f ca="1">IF($B2195&lt;VLOOKUP(E$6&amp;" Equity",Param,4,0),"",IFERROR(VLOOKUP($B2195,OFFSET(Input!$A$1,0,MATCH(Index!E$6&amp;" Equity",Input!$1:$1,0)-1,10000,2),2,0),E2194))</f>
        <v>89.6</v>
      </c>
      <c r="F2195" s="33">
        <v>97.14</v>
      </c>
      <c r="H2195">
        <f ca="1">IFERROR(VLOOKUP($B2195,OFFSET(Input!$A$1,0,MATCH(Index!H$6,Input!$1:$1,0)-1,10000,2),2,0),0)</f>
        <v>0</v>
      </c>
      <c r="I2195">
        <f ca="1">IFERROR(VLOOKUP($B2195,OFFSET(Input!$A$1,0,MATCH(Index!I$6,Input!$1:$1,0)-1,10000,2),2,0),0)</f>
        <v>0</v>
      </c>
      <c r="K2195">
        <f t="shared" ca="1" si="206"/>
        <v>85.789884806834252</v>
      </c>
      <c r="L2195" s="30">
        <f t="shared" ca="1" si="207"/>
        <v>95.187623078615232</v>
      </c>
      <c r="N2195">
        <f t="shared" ca="1" si="208"/>
        <v>-6.8958119993651782E-3</v>
      </c>
      <c r="O2195">
        <f t="shared" ca="1" si="209"/>
        <v>7.6470353010988056E-3</v>
      </c>
      <c r="AE2195">
        <f ca="1">VLOOKUP($B2195,OFFSET(Input!$A$1,0,MATCH(Index!AE$6&amp;" Index",Input!$1:$1,0)-1,10000,2),2,0)</f>
        <v>18.86</v>
      </c>
    </row>
    <row r="2196" spans="2:31" x14ac:dyDescent="0.25">
      <c r="B2196" s="2">
        <v>40707</v>
      </c>
      <c r="C2196">
        <f t="shared" ca="1" si="204"/>
        <v>0</v>
      </c>
      <c r="D2196">
        <f t="shared" ca="1" si="205"/>
        <v>0</v>
      </c>
      <c r="E2196">
        <f ca="1">IF($B2196&lt;VLOOKUP(E$6&amp;" Equity",Param,4,0),"",IFERROR(VLOOKUP($B2196,OFFSET(Input!$A$1,0,MATCH(Index!E$6&amp;" Equity",Input!$1:$1,0)-1,10000,2),2,0),E2195))</f>
        <v>89.29</v>
      </c>
      <c r="F2196" s="33">
        <v>96.65</v>
      </c>
      <c r="H2196">
        <f ca="1">IFERROR(VLOOKUP($B2196,OFFSET(Input!$A$1,0,MATCH(Index!H$6,Input!$1:$1,0)-1,10000,2),2,0),0)</f>
        <v>0</v>
      </c>
      <c r="I2196">
        <f ca="1">IFERROR(VLOOKUP($B2196,OFFSET(Input!$A$1,0,MATCH(Index!I$6,Input!$1:$1,0)-1,10000,2),2,0),0)</f>
        <v>0</v>
      </c>
      <c r="K2196">
        <f t="shared" ca="1" si="206"/>
        <v>85.493067125024908</v>
      </c>
      <c r="L2196" s="30">
        <f t="shared" ca="1" si="207"/>
        <v>94.707471387154243</v>
      </c>
      <c r="N2196">
        <f t="shared" ca="1" si="208"/>
        <v>-3.4658204517595656E-3</v>
      </c>
      <c r="O2196">
        <f t="shared" ca="1" si="209"/>
        <v>-5.0570312632588045E-3</v>
      </c>
      <c r="AE2196">
        <f ca="1">VLOOKUP($B2196,OFFSET(Input!$A$1,0,MATCH(Index!AE$6&amp;" Index",Input!$1:$1,0)-1,10000,2),2,0)</f>
        <v>19.61</v>
      </c>
    </row>
    <row r="2197" spans="2:31" x14ac:dyDescent="0.25">
      <c r="B2197" s="2">
        <v>40708</v>
      </c>
      <c r="C2197">
        <f t="shared" ca="1" si="204"/>
        <v>0</v>
      </c>
      <c r="D2197">
        <f t="shared" ca="1" si="205"/>
        <v>0</v>
      </c>
      <c r="E2197">
        <f ca="1">IF($B2197&lt;VLOOKUP(E$6&amp;" Equity",Param,4,0),"",IFERROR(VLOOKUP($B2197,OFFSET(Input!$A$1,0,MATCH(Index!E$6&amp;" Equity",Input!$1:$1,0)-1,10000,2),2,0),E2196))</f>
        <v>89.85</v>
      </c>
      <c r="F2197" s="33">
        <v>95.19</v>
      </c>
      <c r="H2197">
        <f ca="1">IFERROR(VLOOKUP($B2197,OFFSET(Input!$A$1,0,MATCH(Index!H$6,Input!$1:$1,0)-1,10000,2),2,0),0)</f>
        <v>0</v>
      </c>
      <c r="I2197">
        <f ca="1">IFERROR(VLOOKUP($B2197,OFFSET(Input!$A$1,0,MATCH(Index!I$6,Input!$1:$1,0)-1,10000,2),2,0),0)</f>
        <v>0</v>
      </c>
      <c r="K2197">
        <f t="shared" ca="1" si="206"/>
        <v>86.02925390506762</v>
      </c>
      <c r="L2197" s="30">
        <f t="shared" ca="1" si="207"/>
        <v>93.276815326882684</v>
      </c>
      <c r="N2197">
        <f t="shared" ca="1" si="208"/>
        <v>6.2521137004429199E-3</v>
      </c>
      <c r="O2197">
        <f t="shared" ca="1" si="209"/>
        <v>-1.5221311391126147E-2</v>
      </c>
      <c r="AE2197">
        <f ca="1">VLOOKUP($B2197,OFFSET(Input!$A$1,0,MATCH(Index!AE$6&amp;" Index",Input!$1:$1,0)-1,10000,2),2,0)</f>
        <v>18.260000000000002</v>
      </c>
    </row>
    <row r="2198" spans="2:31" x14ac:dyDescent="0.25">
      <c r="B2198" s="2">
        <v>40709</v>
      </c>
      <c r="C2198">
        <f t="shared" ca="1" si="204"/>
        <v>0</v>
      </c>
      <c r="D2198">
        <f t="shared" ca="1" si="205"/>
        <v>0</v>
      </c>
      <c r="E2198">
        <f ca="1">IF($B2198&lt;VLOOKUP(E$6&amp;" Equity",Param,4,0),"",IFERROR(VLOOKUP($B2198,OFFSET(Input!$A$1,0,MATCH(Index!E$6&amp;" Equity",Input!$1:$1,0)-1,10000,2),2,0),E2197))</f>
        <v>89.47</v>
      </c>
      <c r="F2198" s="33">
        <v>96.92</v>
      </c>
      <c r="H2198">
        <f ca="1">IFERROR(VLOOKUP($B2198,OFFSET(Input!$A$1,0,MATCH(Index!H$6,Input!$1:$1,0)-1,10000,2),2,0),0)</f>
        <v>0</v>
      </c>
      <c r="I2198">
        <f ca="1">IFERROR(VLOOKUP($B2198,OFFSET(Input!$A$1,0,MATCH(Index!I$6,Input!$1:$1,0)-1,10000,2),2,0),0)</f>
        <v>0</v>
      </c>
      <c r="K2198">
        <f t="shared" ca="1" si="206"/>
        <v>85.665412875752921</v>
      </c>
      <c r="L2198" s="30">
        <f t="shared" ca="1" si="207"/>
        <v>94.972044768163371</v>
      </c>
      <c r="N2198">
        <f t="shared" ca="1" si="208"/>
        <v>-4.2382396700633993E-3</v>
      </c>
      <c r="O2198">
        <f t="shared" ca="1" si="209"/>
        <v>1.801100168511122E-2</v>
      </c>
      <c r="AE2198">
        <f ca="1">VLOOKUP($B2198,OFFSET(Input!$A$1,0,MATCH(Index!AE$6&amp;" Index",Input!$1:$1,0)-1,10000,2),2,0)</f>
        <v>21.32</v>
      </c>
    </row>
    <row r="2199" spans="2:31" x14ac:dyDescent="0.25">
      <c r="B2199" s="2">
        <v>40710</v>
      </c>
      <c r="C2199">
        <f t="shared" ca="1" si="204"/>
        <v>0</v>
      </c>
      <c r="D2199">
        <f t="shared" ca="1" si="205"/>
        <v>0</v>
      </c>
      <c r="E2199">
        <f ca="1">IF($B2199&lt;VLOOKUP(E$6&amp;" Equity",Param,4,0),"",IFERROR(VLOOKUP($B2199,OFFSET(Input!$A$1,0,MATCH(Index!E$6&amp;" Equity",Input!$1:$1,0)-1,10000,2),2,0),E2198))</f>
        <v>87.89</v>
      </c>
      <c r="F2199" s="33">
        <v>97.36</v>
      </c>
      <c r="H2199">
        <f ca="1">IFERROR(VLOOKUP($B2199,OFFSET(Input!$A$1,0,MATCH(Index!H$6,Input!$1:$1,0)-1,10000,2),2,0),0)</f>
        <v>0</v>
      </c>
      <c r="I2199">
        <f ca="1">IFERROR(VLOOKUP($B2199,OFFSET(Input!$A$1,0,MATCH(Index!I$6,Input!$1:$1,0)-1,10000,2),2,0),0)</f>
        <v>0</v>
      </c>
      <c r="K2199">
        <f t="shared" ca="1" si="206"/>
        <v>84.152600174918121</v>
      </c>
      <c r="L2199" s="30">
        <f t="shared" ca="1" si="207"/>
        <v>95.403201389067121</v>
      </c>
      <c r="N2199">
        <f t="shared" ca="1" si="208"/>
        <v>-1.781734098295076E-2</v>
      </c>
      <c r="O2199">
        <f t="shared" ca="1" si="209"/>
        <v>4.529552730946719E-3</v>
      </c>
      <c r="AE2199">
        <f ca="1">VLOOKUP($B2199,OFFSET(Input!$A$1,0,MATCH(Index!AE$6&amp;" Index",Input!$1:$1,0)-1,10000,2),2,0)</f>
        <v>22.73</v>
      </c>
    </row>
    <row r="2200" spans="2:31" x14ac:dyDescent="0.25">
      <c r="B2200" s="2">
        <v>40711</v>
      </c>
      <c r="C2200">
        <f t="shared" ca="1" si="204"/>
        <v>0</v>
      </c>
      <c r="D2200">
        <f t="shared" ca="1" si="205"/>
        <v>0</v>
      </c>
      <c r="E2200">
        <f ca="1">IF($B2200&lt;VLOOKUP(E$6&amp;" Equity",Param,4,0),"",IFERROR(VLOOKUP($B2200,OFFSET(Input!$A$1,0,MATCH(Index!E$6&amp;" Equity",Input!$1:$1,0)-1,10000,2),2,0),E2199))</f>
        <v>88.85</v>
      </c>
      <c r="F2200" s="33">
        <v>96.87</v>
      </c>
      <c r="H2200">
        <f ca="1">IFERROR(VLOOKUP($B2200,OFFSET(Input!$A$1,0,MATCH(Index!H$6,Input!$1:$1,0)-1,10000,2),2,0),0)</f>
        <v>0</v>
      </c>
      <c r="I2200">
        <f ca="1">IFERROR(VLOOKUP($B2200,OFFSET(Input!$A$1,0,MATCH(Index!I$6,Input!$1:$1,0)-1,10000,2),2,0),0)</f>
        <v>0</v>
      </c>
      <c r="K2200">
        <f t="shared" ca="1" si="206"/>
        <v>85.07177751213419</v>
      </c>
      <c r="L2200" s="30">
        <f t="shared" ca="1" si="207"/>
        <v>94.923049697606132</v>
      </c>
      <c r="N2200">
        <f t="shared" ca="1" si="208"/>
        <v>1.0863522024106427E-2</v>
      </c>
      <c r="O2200">
        <f t="shared" ca="1" si="209"/>
        <v>-5.045575240978142E-3</v>
      </c>
      <c r="AE2200">
        <f ca="1">VLOOKUP($B2200,OFFSET(Input!$A$1,0,MATCH(Index!AE$6&amp;" Index",Input!$1:$1,0)-1,10000,2),2,0)</f>
        <v>21.85</v>
      </c>
    </row>
    <row r="2201" spans="2:31" x14ac:dyDescent="0.25">
      <c r="B2201" s="2">
        <v>40714</v>
      </c>
      <c r="C2201">
        <f t="shared" ca="1" si="204"/>
        <v>0</v>
      </c>
      <c r="D2201">
        <f t="shared" ca="1" si="205"/>
        <v>0</v>
      </c>
      <c r="E2201">
        <f ca="1">IF($B2201&lt;VLOOKUP(E$6&amp;" Equity",Param,4,0),"",IFERROR(VLOOKUP($B2201,OFFSET(Input!$A$1,0,MATCH(Index!E$6&amp;" Equity",Input!$1:$1,0)-1,10000,2),2,0),E2200))</f>
        <v>89.47</v>
      </c>
      <c r="F2201" s="33">
        <v>97.02</v>
      </c>
      <c r="H2201">
        <f ca="1">IFERROR(VLOOKUP($B2201,OFFSET(Input!$A$1,0,MATCH(Index!H$6,Input!$1:$1,0)-1,10000,2),2,0),0)</f>
        <v>0</v>
      </c>
      <c r="I2201">
        <f ca="1">IFERROR(VLOOKUP($B2201,OFFSET(Input!$A$1,0,MATCH(Index!I$6,Input!$1:$1,0)-1,10000,2),2,0),0)</f>
        <v>0</v>
      </c>
      <c r="K2201">
        <f t="shared" ca="1" si="206"/>
        <v>85.665412875752907</v>
      </c>
      <c r="L2201" s="30">
        <f t="shared" ca="1" si="207"/>
        <v>95.070034909277851</v>
      </c>
      <c r="N2201">
        <f t="shared" ca="1" si="208"/>
        <v>6.9538189588442441E-3</v>
      </c>
      <c r="O2201">
        <f t="shared" ca="1" si="209"/>
        <v>1.5472693787768488E-3</v>
      </c>
      <c r="AE2201">
        <f ca="1">VLOOKUP($B2201,OFFSET(Input!$A$1,0,MATCH(Index!AE$6&amp;" Index",Input!$1:$1,0)-1,10000,2),2,0)</f>
        <v>19.989999999999998</v>
      </c>
    </row>
    <row r="2202" spans="2:31" x14ac:dyDescent="0.25">
      <c r="B2202" s="2">
        <v>40715</v>
      </c>
      <c r="C2202">
        <f t="shared" ca="1" si="204"/>
        <v>0</v>
      </c>
      <c r="D2202">
        <f t="shared" ca="1" si="205"/>
        <v>0</v>
      </c>
      <c r="E2202">
        <f ca="1">IF($B2202&lt;VLOOKUP(E$6&amp;" Equity",Param,4,0),"",IFERROR(VLOOKUP($B2202,OFFSET(Input!$A$1,0,MATCH(Index!E$6&amp;" Equity",Input!$1:$1,0)-1,10000,2),2,0),E2201))</f>
        <v>90.07</v>
      </c>
      <c r="F2202" s="33">
        <v>96.59</v>
      </c>
      <c r="H2202">
        <f ca="1">IFERROR(VLOOKUP($B2202,OFFSET(Input!$A$1,0,MATCH(Index!H$6,Input!$1:$1,0)-1,10000,2),2,0),0)</f>
        <v>0</v>
      </c>
      <c r="I2202">
        <f ca="1">IFERROR(VLOOKUP($B2202,OFFSET(Input!$A$1,0,MATCH(Index!I$6,Input!$1:$1,0)-1,10000,2),2,0),0)</f>
        <v>0</v>
      </c>
      <c r="K2202">
        <f t="shared" ca="1" si="206"/>
        <v>86.23989871151295</v>
      </c>
      <c r="L2202" s="30">
        <f t="shared" ca="1" si="207"/>
        <v>94.648677302485552</v>
      </c>
      <c r="N2202">
        <f t="shared" ca="1" si="208"/>
        <v>6.6837722361466796E-3</v>
      </c>
      <c r="O2202">
        <f t="shared" ca="1" si="209"/>
        <v>-4.4419266258658562E-3</v>
      </c>
      <c r="AE2202">
        <f ca="1">VLOOKUP($B2202,OFFSET(Input!$A$1,0,MATCH(Index!AE$6&amp;" Index",Input!$1:$1,0)-1,10000,2),2,0)</f>
        <v>18.86</v>
      </c>
    </row>
    <row r="2203" spans="2:31" x14ac:dyDescent="0.25">
      <c r="B2203" s="2">
        <v>40716</v>
      </c>
      <c r="C2203">
        <f t="shared" ca="1" si="204"/>
        <v>0</v>
      </c>
      <c r="D2203">
        <f t="shared" ca="1" si="205"/>
        <v>0</v>
      </c>
      <c r="E2203">
        <f ca="1">IF($B2203&lt;VLOOKUP(E$6&amp;" Equity",Param,4,0),"",IFERROR(VLOOKUP($B2203,OFFSET(Input!$A$1,0,MATCH(Index!E$6&amp;" Equity",Input!$1:$1,0)-1,10000,2),2,0),E2202))</f>
        <v>89.44</v>
      </c>
      <c r="F2203" s="33">
        <v>96.65</v>
      </c>
      <c r="H2203">
        <f ca="1">IFERROR(VLOOKUP($B2203,OFFSET(Input!$A$1,0,MATCH(Index!H$6,Input!$1:$1,0)-1,10000,2),2,0),0)</f>
        <v>0</v>
      </c>
      <c r="I2203">
        <f ca="1">IFERROR(VLOOKUP($B2203,OFFSET(Input!$A$1,0,MATCH(Index!I$6,Input!$1:$1,0)-1,10000,2),2,0),0)</f>
        <v>0</v>
      </c>
      <c r="K2203">
        <f t="shared" ca="1" si="206"/>
        <v>85.636688583964897</v>
      </c>
      <c r="L2203" s="30">
        <f t="shared" ca="1" si="207"/>
        <v>94.707471387154257</v>
      </c>
      <c r="N2203">
        <f t="shared" ca="1" si="208"/>
        <v>-7.0191363888624661E-3</v>
      </c>
      <c r="O2203">
        <f t="shared" ca="1" si="209"/>
        <v>6.2098946313546689E-4</v>
      </c>
      <c r="AE2203">
        <f ca="1">VLOOKUP($B2203,OFFSET(Input!$A$1,0,MATCH(Index!AE$6&amp;" Index",Input!$1:$1,0)-1,10000,2),2,0)</f>
        <v>18.52</v>
      </c>
    </row>
    <row r="2204" spans="2:31" x14ac:dyDescent="0.25">
      <c r="B2204" s="2">
        <v>40717</v>
      </c>
      <c r="C2204">
        <f t="shared" ca="1" si="204"/>
        <v>0</v>
      </c>
      <c r="D2204">
        <f t="shared" ca="1" si="205"/>
        <v>0</v>
      </c>
      <c r="E2204">
        <f ca="1">IF($B2204&lt;VLOOKUP(E$6&amp;" Equity",Param,4,0),"",IFERROR(VLOOKUP($B2204,OFFSET(Input!$A$1,0,MATCH(Index!E$6&amp;" Equity",Input!$1:$1,0)-1,10000,2),2,0),E2203))</f>
        <v>89.9</v>
      </c>
      <c r="F2204" s="33">
        <v>97.39</v>
      </c>
      <c r="H2204">
        <f ca="1">IFERROR(VLOOKUP($B2204,OFFSET(Input!$A$1,0,MATCH(Index!H$6,Input!$1:$1,0)-1,10000,2),2,0),0)</f>
        <v>0</v>
      </c>
      <c r="I2204">
        <f ca="1">IFERROR(VLOOKUP($B2204,OFFSET(Input!$A$1,0,MATCH(Index!I$6,Input!$1:$1,0)-1,10000,2),2,0),0)</f>
        <v>0</v>
      </c>
      <c r="K2204">
        <f t="shared" ca="1" si="206"/>
        <v>86.077127724714273</v>
      </c>
      <c r="L2204" s="30">
        <f t="shared" ca="1" si="207"/>
        <v>95.432598431401473</v>
      </c>
      <c r="N2204">
        <f t="shared" ca="1" si="208"/>
        <v>5.1299320707855521E-3</v>
      </c>
      <c r="O2204">
        <f t="shared" ca="1" si="209"/>
        <v>7.6273303187678904E-3</v>
      </c>
      <c r="AE2204">
        <f ca="1">VLOOKUP($B2204,OFFSET(Input!$A$1,0,MATCH(Index!AE$6&amp;" Index",Input!$1:$1,0)-1,10000,2),2,0)</f>
        <v>19.29</v>
      </c>
    </row>
    <row r="2205" spans="2:31" x14ac:dyDescent="0.25">
      <c r="B2205" s="2">
        <v>40718</v>
      </c>
      <c r="C2205">
        <f t="shared" ca="1" si="204"/>
        <v>0</v>
      </c>
      <c r="D2205">
        <f t="shared" ca="1" si="205"/>
        <v>0</v>
      </c>
      <c r="E2205">
        <f ca="1">IF($B2205&lt;VLOOKUP(E$6&amp;" Equity",Param,4,0),"",IFERROR(VLOOKUP($B2205,OFFSET(Input!$A$1,0,MATCH(Index!E$6&amp;" Equity",Input!$1:$1,0)-1,10000,2),2,0),E2204))</f>
        <v>89.47</v>
      </c>
      <c r="F2205" s="33">
        <v>96.98</v>
      </c>
      <c r="H2205">
        <f ca="1">IFERROR(VLOOKUP($B2205,OFFSET(Input!$A$1,0,MATCH(Index!H$6,Input!$1:$1,0)-1,10000,2),2,0),0)</f>
        <v>0</v>
      </c>
      <c r="I2205">
        <f ca="1">IFERROR(VLOOKUP($B2205,OFFSET(Input!$A$1,0,MATCH(Index!I$6,Input!$1:$1,0)-1,10000,2),2,0),0)</f>
        <v>0</v>
      </c>
      <c r="K2205">
        <f t="shared" ca="1" si="206"/>
        <v>85.665412875752892</v>
      </c>
      <c r="L2205" s="30">
        <f t="shared" ca="1" si="207"/>
        <v>95.030838852832076</v>
      </c>
      <c r="N2205">
        <f t="shared" ca="1" si="208"/>
        <v>-4.7945679180700839E-3</v>
      </c>
      <c r="O2205">
        <f t="shared" ca="1" si="209"/>
        <v>-4.2187642959015791E-3</v>
      </c>
      <c r="AE2205">
        <f ca="1">VLOOKUP($B2205,OFFSET(Input!$A$1,0,MATCH(Index!AE$6&amp;" Index",Input!$1:$1,0)-1,10000,2),2,0)</f>
        <v>21.1</v>
      </c>
    </row>
    <row r="2206" spans="2:31" x14ac:dyDescent="0.25">
      <c r="B2206" s="2">
        <v>40721</v>
      </c>
      <c r="C2206">
        <f t="shared" ca="1" si="204"/>
        <v>0</v>
      </c>
      <c r="D2206">
        <f t="shared" ca="1" si="205"/>
        <v>0</v>
      </c>
      <c r="E2206">
        <f ca="1">IF($B2206&lt;VLOOKUP(E$6&amp;" Equity",Param,4,0),"",IFERROR(VLOOKUP($B2206,OFFSET(Input!$A$1,0,MATCH(Index!E$6&amp;" Equity",Input!$1:$1,0)-1,10000,2),2,0),E2205))</f>
        <v>89.5</v>
      </c>
      <c r="F2206" s="33">
        <v>95.65</v>
      </c>
      <c r="H2206">
        <f ca="1">IFERROR(VLOOKUP($B2206,OFFSET(Input!$A$1,0,MATCH(Index!H$6,Input!$1:$1,0)-1,10000,2),2,0),0)</f>
        <v>0</v>
      </c>
      <c r="I2206">
        <f ca="1">IFERROR(VLOOKUP($B2206,OFFSET(Input!$A$1,0,MATCH(Index!I$6,Input!$1:$1,0)-1,10000,2),2,0),0)</f>
        <v>0</v>
      </c>
      <c r="K2206">
        <f t="shared" ca="1" si="206"/>
        <v>85.694137167540887</v>
      </c>
      <c r="L2206" s="30">
        <f t="shared" ca="1" si="207"/>
        <v>93.727569976009363</v>
      </c>
      <c r="N2206">
        <f t="shared" ca="1" si="208"/>
        <v>3.3525172130504066E-4</v>
      </c>
      <c r="O2206">
        <f t="shared" ca="1" si="209"/>
        <v>-1.3809075790944328E-2</v>
      </c>
      <c r="AE2206">
        <f ca="1">VLOOKUP($B2206,OFFSET(Input!$A$1,0,MATCH(Index!AE$6&amp;" Index",Input!$1:$1,0)-1,10000,2),2,0)</f>
        <v>20.56</v>
      </c>
    </row>
    <row r="2207" spans="2:31" x14ac:dyDescent="0.25">
      <c r="B2207" s="2">
        <v>40722</v>
      </c>
      <c r="C2207">
        <f t="shared" ca="1" si="204"/>
        <v>0</v>
      </c>
      <c r="D2207">
        <f t="shared" ca="1" si="205"/>
        <v>0</v>
      </c>
      <c r="E2207">
        <f ca="1">IF($B2207&lt;VLOOKUP(E$6&amp;" Equity",Param,4,0),"",IFERROR(VLOOKUP($B2207,OFFSET(Input!$A$1,0,MATCH(Index!E$6&amp;" Equity",Input!$1:$1,0)-1,10000,2),2,0),E2206))</f>
        <v>89.81</v>
      </c>
      <c r="F2207" s="33">
        <v>94.88</v>
      </c>
      <c r="H2207">
        <f ca="1">IFERROR(VLOOKUP($B2207,OFFSET(Input!$A$1,0,MATCH(Index!H$6,Input!$1:$1,0)-1,10000,2),2,0),0)</f>
        <v>0</v>
      </c>
      <c r="I2207">
        <f ca="1">IFERROR(VLOOKUP($B2207,OFFSET(Input!$A$1,0,MATCH(Index!I$6,Input!$1:$1,0)-1,10000,2),2,0),0)</f>
        <v>0</v>
      </c>
      <c r="K2207">
        <f t="shared" ca="1" si="206"/>
        <v>85.990954849350246</v>
      </c>
      <c r="L2207" s="30">
        <f t="shared" ca="1" si="207"/>
        <v>92.97304588942778</v>
      </c>
      <c r="N2207">
        <f t="shared" ca="1" si="208"/>
        <v>3.4577024020486912E-3</v>
      </c>
      <c r="O2207">
        <f t="shared" ca="1" si="209"/>
        <v>-8.0827606368466982E-3</v>
      </c>
      <c r="AE2207">
        <f ca="1">VLOOKUP($B2207,OFFSET(Input!$A$1,0,MATCH(Index!AE$6&amp;" Index",Input!$1:$1,0)-1,10000,2),2,0)</f>
        <v>19.170000000000002</v>
      </c>
    </row>
    <row r="2208" spans="2:31" x14ac:dyDescent="0.25">
      <c r="B2208" s="2">
        <v>40723</v>
      </c>
      <c r="C2208">
        <f t="shared" ca="1" si="204"/>
        <v>0</v>
      </c>
      <c r="D2208">
        <f t="shared" ca="1" si="205"/>
        <v>0</v>
      </c>
      <c r="E2208">
        <f ca="1">IF($B2208&lt;VLOOKUP(E$6&amp;" Equity",Param,4,0),"",IFERROR(VLOOKUP($B2208,OFFSET(Input!$A$1,0,MATCH(Index!E$6&amp;" Equity",Input!$1:$1,0)-1,10000,2),2,0),E2207))</f>
        <v>90.7</v>
      </c>
      <c r="F2208" s="33">
        <v>94.25</v>
      </c>
      <c r="H2208">
        <f ca="1">IFERROR(VLOOKUP($B2208,OFFSET(Input!$A$1,0,MATCH(Index!H$6,Input!$1:$1,0)-1,10000,2),2,0),0)</f>
        <v>0</v>
      </c>
      <c r="I2208">
        <f ca="1">IFERROR(VLOOKUP($B2208,OFFSET(Input!$A$1,0,MATCH(Index!I$6,Input!$1:$1,0)-1,10000,2),2,0),0)</f>
        <v>0</v>
      </c>
      <c r="K2208">
        <f t="shared" ca="1" si="206"/>
        <v>86.843108839060989</v>
      </c>
      <c r="L2208" s="30">
        <f t="shared" ca="1" si="207"/>
        <v>92.355708000406509</v>
      </c>
      <c r="N2208">
        <f t="shared" ca="1" si="208"/>
        <v>9.8610294382325773E-3</v>
      </c>
      <c r="O2208">
        <f t="shared" ca="1" si="209"/>
        <v>-6.6621089212950749E-3</v>
      </c>
      <c r="AE2208">
        <f ca="1">VLOOKUP($B2208,OFFSET(Input!$A$1,0,MATCH(Index!AE$6&amp;" Index",Input!$1:$1,0)-1,10000,2),2,0)</f>
        <v>17.27</v>
      </c>
    </row>
    <row r="2209" spans="2:31" x14ac:dyDescent="0.25">
      <c r="B2209" s="2">
        <v>40724</v>
      </c>
      <c r="C2209">
        <f t="shared" ca="1" si="204"/>
        <v>0</v>
      </c>
      <c r="D2209">
        <f t="shared" ca="1" si="205"/>
        <v>0</v>
      </c>
      <c r="E2209">
        <f ca="1">IF($B2209&lt;VLOOKUP(E$6&amp;" Equity",Param,4,0),"",IFERROR(VLOOKUP($B2209,OFFSET(Input!$A$1,0,MATCH(Index!E$6&amp;" Equity",Input!$1:$1,0)-1,10000,2),2,0),E2208))</f>
        <v>91.31</v>
      </c>
      <c r="F2209" s="33">
        <v>94.1</v>
      </c>
      <c r="H2209">
        <f ca="1">IFERROR(VLOOKUP($B2209,OFFSET(Input!$A$1,0,MATCH(Index!H$6,Input!$1:$1,0)-1,10000,2),2,0),0)</f>
        <v>0</v>
      </c>
      <c r="I2209">
        <f ca="1">IFERROR(VLOOKUP($B2209,OFFSET(Input!$A$1,0,MATCH(Index!I$6,Input!$1:$1,0)-1,10000,2),2,0),0)</f>
        <v>0</v>
      </c>
      <c r="K2209">
        <f t="shared" ca="1" si="206"/>
        <v>87.427169438750369</v>
      </c>
      <c r="L2209" s="30">
        <f t="shared" ca="1" si="207"/>
        <v>92.208722788734775</v>
      </c>
      <c r="N2209">
        <f t="shared" ca="1" si="208"/>
        <v>6.7029535071577518E-3</v>
      </c>
      <c r="O2209">
        <f t="shared" ca="1" si="209"/>
        <v>-1.5927797367862224E-3</v>
      </c>
      <c r="AE2209">
        <f ca="1">VLOOKUP($B2209,OFFSET(Input!$A$1,0,MATCH(Index!AE$6&amp;" Index",Input!$1:$1,0)-1,10000,2),2,0)</f>
        <v>16.52</v>
      </c>
    </row>
    <row r="2210" spans="2:31" x14ac:dyDescent="0.25">
      <c r="B2210" s="2">
        <v>40725</v>
      </c>
      <c r="C2210">
        <f t="shared" ca="1" si="204"/>
        <v>1</v>
      </c>
      <c r="D2210">
        <f t="shared" ca="1" si="205"/>
        <v>0</v>
      </c>
      <c r="E2210">
        <f ca="1">IF($B2210&lt;VLOOKUP(E$6&amp;" Equity",Param,4,0),"",IFERROR(VLOOKUP($B2210,OFFSET(Input!$A$1,0,MATCH(Index!E$6&amp;" Equity",Input!$1:$1,0)-1,10000,2),2,0),E2209))</f>
        <v>91.2</v>
      </c>
      <c r="F2210" s="33">
        <v>93.61</v>
      </c>
      <c r="H2210">
        <f ca="1">IFERROR(VLOOKUP($B2210,OFFSET(Input!$A$1,0,MATCH(Index!H$6,Input!$1:$1,0)-1,10000,2),2,0),0)</f>
        <v>0.58151799999999998</v>
      </c>
      <c r="I2210">
        <f ca="1">IFERROR(VLOOKUP($B2210,OFFSET(Input!$A$1,0,MATCH(Index!I$6,Input!$1:$1,0)-1,10000,2),2,0),0)</f>
        <v>0.31965900000000003</v>
      </c>
      <c r="K2210">
        <f t="shared" ca="1" si="206"/>
        <v>87.878636792593554</v>
      </c>
      <c r="L2210" s="30">
        <f t="shared" ca="1" si="207"/>
        <v>92.041805402458948</v>
      </c>
      <c r="N2210">
        <f t="shared" ca="1" si="208"/>
        <v>5.1506377527624336E-3</v>
      </c>
      <c r="O2210">
        <f t="shared" ca="1" si="209"/>
        <v>-1.8118529545359374E-3</v>
      </c>
      <c r="AE2210">
        <f ca="1">VLOOKUP($B2210,OFFSET(Input!$A$1,0,MATCH(Index!AE$6&amp;" Index",Input!$1:$1,0)-1,10000,2),2,0)</f>
        <v>15.87</v>
      </c>
    </row>
    <row r="2211" spans="2:31" x14ac:dyDescent="0.25">
      <c r="B2211" s="2">
        <v>40729</v>
      </c>
      <c r="C2211">
        <f t="shared" ca="1" si="204"/>
        <v>0</v>
      </c>
      <c r="D2211">
        <f t="shared" ca="1" si="205"/>
        <v>1</v>
      </c>
      <c r="E2211">
        <f ca="1">IF($B2211&lt;VLOOKUP(E$6&amp;" Equity",Param,4,0),"",IFERROR(VLOOKUP($B2211,OFFSET(Input!$A$1,0,MATCH(Index!E$6&amp;" Equity",Input!$1:$1,0)-1,10000,2),2,0),E2210))</f>
        <v>91.33</v>
      </c>
      <c r="F2211" s="33">
        <v>93.84</v>
      </c>
      <c r="H2211">
        <f ca="1">IFERROR(VLOOKUP($B2211,OFFSET(Input!$A$1,0,MATCH(Index!H$6,Input!$1:$1,0)-1,10000,2),2,0),0)</f>
        <v>0</v>
      </c>
      <c r="I2211">
        <f ca="1">IFERROR(VLOOKUP($B2211,OFFSET(Input!$A$1,0,MATCH(Index!I$6,Input!$1:$1,0)-1,10000,2),2,0),0)</f>
        <v>0</v>
      </c>
      <c r="K2211">
        <f t="shared" ca="1" si="206"/>
        <v>88.003902393284747</v>
      </c>
      <c r="L2211" s="30">
        <f t="shared" ca="1" si="207"/>
        <v>92.267952344479738</v>
      </c>
      <c r="N2211">
        <f t="shared" ca="1" si="208"/>
        <v>1.4244236233017726E-3</v>
      </c>
      <c r="O2211">
        <f t="shared" ca="1" si="209"/>
        <v>2.453988961566787E-3</v>
      </c>
      <c r="AE2211">
        <f ca="1">VLOOKUP($B2211,OFFSET(Input!$A$1,0,MATCH(Index!AE$6&amp;" Index",Input!$1:$1,0)-1,10000,2),2,0)</f>
        <v>16.059999999999999</v>
      </c>
    </row>
    <row r="2212" spans="2:31" x14ac:dyDescent="0.25">
      <c r="B2212" s="2">
        <v>40730</v>
      </c>
      <c r="C2212">
        <f t="shared" ca="1" si="204"/>
        <v>0</v>
      </c>
      <c r="D2212">
        <f t="shared" ca="1" si="205"/>
        <v>2</v>
      </c>
      <c r="E2212">
        <f ca="1">IF($B2212&lt;VLOOKUP(E$6&amp;" Equity",Param,4,0),"",IFERROR(VLOOKUP($B2212,OFFSET(Input!$A$1,0,MATCH(Index!E$6&amp;" Equity",Input!$1:$1,0)-1,10000,2),2,0),E2211))</f>
        <v>91.37</v>
      </c>
      <c r="F2212" s="33">
        <v>94.32</v>
      </c>
      <c r="H2212">
        <f ca="1">IFERROR(VLOOKUP($B2212,OFFSET(Input!$A$1,0,MATCH(Index!H$6,Input!$1:$1,0)-1,10000,2),2,0),0)</f>
        <v>0</v>
      </c>
      <c r="I2212">
        <f ca="1">IFERROR(VLOOKUP($B2212,OFFSET(Input!$A$1,0,MATCH(Index!I$6,Input!$1:$1,0)-1,10000,2),2,0),0)</f>
        <v>0</v>
      </c>
      <c r="K2212">
        <f t="shared" ca="1" si="206"/>
        <v>88.042445655035905</v>
      </c>
      <c r="L2212" s="30">
        <f t="shared" ca="1" si="207"/>
        <v>92.739911180001357</v>
      </c>
      <c r="N2212">
        <f t="shared" ca="1" si="208"/>
        <v>4.3787630694180516E-4</v>
      </c>
      <c r="O2212">
        <f t="shared" ca="1" si="209"/>
        <v>5.1020518838953309E-3</v>
      </c>
      <c r="AE2212">
        <f ca="1">VLOOKUP($B2212,OFFSET(Input!$A$1,0,MATCH(Index!AE$6&amp;" Index",Input!$1:$1,0)-1,10000,2),2,0)</f>
        <v>16.34</v>
      </c>
    </row>
    <row r="2213" spans="2:31" x14ac:dyDescent="0.25">
      <c r="B2213" s="2">
        <v>40731</v>
      </c>
      <c r="C2213">
        <f t="shared" ca="1" si="204"/>
        <v>0</v>
      </c>
      <c r="D2213">
        <f t="shared" ca="1" si="205"/>
        <v>3</v>
      </c>
      <c r="E2213">
        <f ca="1">IF($B2213&lt;VLOOKUP(E$6&amp;" Equity",Param,4,0),"",IFERROR(VLOOKUP($B2213,OFFSET(Input!$A$1,0,MATCH(Index!E$6&amp;" Equity",Input!$1:$1,0)-1,10000,2),2,0),E2212))</f>
        <v>91.73</v>
      </c>
      <c r="F2213" s="33">
        <v>94.04</v>
      </c>
      <c r="H2213">
        <f ca="1">IFERROR(VLOOKUP($B2213,OFFSET(Input!$A$1,0,MATCH(Index!H$6,Input!$1:$1,0)-1,10000,2),2,0),0)</f>
        <v>0</v>
      </c>
      <c r="I2213">
        <f ca="1">IFERROR(VLOOKUP($B2213,OFFSET(Input!$A$1,0,MATCH(Index!I$6,Input!$1:$1,0)-1,10000,2),2,0),0)</f>
        <v>0</v>
      </c>
      <c r="K2213">
        <f t="shared" ca="1" si="206"/>
        <v>88.389335010796131</v>
      </c>
      <c r="L2213" s="30">
        <f t="shared" ca="1" si="207"/>
        <v>92.464601859280407</v>
      </c>
      <c r="N2213">
        <f t="shared" ca="1" si="208"/>
        <v>3.9322825110348842E-3</v>
      </c>
      <c r="O2213">
        <f t="shared" ca="1" si="209"/>
        <v>-2.9730325572467245E-3</v>
      </c>
      <c r="AE2213">
        <f ca="1">VLOOKUP($B2213,OFFSET(Input!$A$1,0,MATCH(Index!AE$6&amp;" Index",Input!$1:$1,0)-1,10000,2),2,0)</f>
        <v>15.95</v>
      </c>
    </row>
    <row r="2214" spans="2:31" x14ac:dyDescent="0.25">
      <c r="B2214" s="2">
        <v>40732</v>
      </c>
      <c r="C2214">
        <f t="shared" ca="1" si="204"/>
        <v>0</v>
      </c>
      <c r="D2214">
        <f t="shared" ca="1" si="205"/>
        <v>4</v>
      </c>
      <c r="E2214">
        <f ca="1">IF($B2214&lt;VLOOKUP(E$6&amp;" Equity",Param,4,0),"",IFERROR(VLOOKUP($B2214,OFFSET(Input!$A$1,0,MATCH(Index!E$6&amp;" Equity",Input!$1:$1,0)-1,10000,2),2,0),E2213))</f>
        <v>91.48</v>
      </c>
      <c r="F2214" s="33">
        <v>95.37</v>
      </c>
      <c r="H2214">
        <f ca="1">IFERROR(VLOOKUP($B2214,OFFSET(Input!$A$1,0,MATCH(Index!H$6,Input!$1:$1,0)-1,10000,2),2,0),0)</f>
        <v>0</v>
      </c>
      <c r="I2214">
        <f ca="1">IFERROR(VLOOKUP($B2214,OFFSET(Input!$A$1,0,MATCH(Index!I$6,Input!$1:$1,0)-1,10000,2),2,0),0)</f>
        <v>0</v>
      </c>
      <c r="K2214">
        <f t="shared" ca="1" si="206"/>
        <v>88.14843962485152</v>
      </c>
      <c r="L2214" s="30">
        <f t="shared" ca="1" si="207"/>
        <v>93.772321132704931</v>
      </c>
      <c r="N2214">
        <f t="shared" ca="1" si="208"/>
        <v>-2.7291103669838642E-3</v>
      </c>
      <c r="O2214">
        <f t="shared" ca="1" si="209"/>
        <v>1.4043839918952167E-2</v>
      </c>
      <c r="AE2214">
        <f ca="1">VLOOKUP($B2214,OFFSET(Input!$A$1,0,MATCH(Index!AE$6&amp;" Index",Input!$1:$1,0)-1,10000,2),2,0)</f>
        <v>15.95</v>
      </c>
    </row>
    <row r="2215" spans="2:31" x14ac:dyDescent="0.25">
      <c r="B2215" s="2">
        <v>40735</v>
      </c>
      <c r="C2215">
        <f t="shared" ca="1" si="204"/>
        <v>0</v>
      </c>
      <c r="D2215">
        <f t="shared" ca="1" si="205"/>
        <v>5</v>
      </c>
      <c r="E2215">
        <f ca="1">IF($B2215&lt;VLOOKUP(E$6&amp;" Equity",Param,4,0),"",IFERROR(VLOOKUP($B2215,OFFSET(Input!$A$1,0,MATCH(Index!E$6&amp;" Equity",Input!$1:$1,0)-1,10000,2),2,0),E2214))</f>
        <v>90.58</v>
      </c>
      <c r="F2215" s="33">
        <v>96.8</v>
      </c>
      <c r="H2215">
        <f ca="1">IFERROR(VLOOKUP($B2215,OFFSET(Input!$A$1,0,MATCH(Index!H$6,Input!$1:$1,0)-1,10000,2),2,0),0)</f>
        <v>0</v>
      </c>
      <c r="I2215">
        <f ca="1">IFERROR(VLOOKUP($B2215,OFFSET(Input!$A$1,0,MATCH(Index!I$6,Input!$1:$1,0)-1,10000,2),2,0),0)</f>
        <v>0</v>
      </c>
      <c r="K2215">
        <f t="shared" ca="1" si="206"/>
        <v>87.281216235450913</v>
      </c>
      <c r="L2215" s="30">
        <f t="shared" ca="1" si="207"/>
        <v>95.17836516352979</v>
      </c>
      <c r="N2215">
        <f t="shared" ca="1" si="208"/>
        <v>-9.8869310265127606E-3</v>
      </c>
      <c r="O2215">
        <f t="shared" ca="1" si="209"/>
        <v>1.4882930691710239E-2</v>
      </c>
      <c r="AE2215">
        <f ca="1">VLOOKUP($B2215,OFFSET(Input!$A$1,0,MATCH(Index!AE$6&amp;" Index",Input!$1:$1,0)-1,10000,2),2,0)</f>
        <v>18.39</v>
      </c>
    </row>
    <row r="2216" spans="2:31" x14ac:dyDescent="0.25">
      <c r="B2216" s="2">
        <v>40736</v>
      </c>
      <c r="C2216">
        <f t="shared" ca="1" si="204"/>
        <v>0</v>
      </c>
      <c r="D2216">
        <f t="shared" ca="1" si="205"/>
        <v>0</v>
      </c>
      <c r="E2216">
        <f ca="1">IF($B2216&lt;VLOOKUP(E$6&amp;" Equity",Param,4,0),"",IFERROR(VLOOKUP($B2216,OFFSET(Input!$A$1,0,MATCH(Index!E$6&amp;" Equity",Input!$1:$1,0)-1,10000,2),2,0),E2215))</f>
        <v>90.32</v>
      </c>
      <c r="F2216" s="33">
        <v>97.13</v>
      </c>
      <c r="H2216">
        <f ca="1">IFERROR(VLOOKUP($B2216,OFFSET(Input!$A$1,0,MATCH(Index!H$6,Input!$1:$1,0)-1,10000,2),2,0),0)</f>
        <v>0</v>
      </c>
      <c r="I2216">
        <f ca="1">IFERROR(VLOOKUP($B2216,OFFSET(Input!$A$1,0,MATCH(Index!I$6,Input!$1:$1,0)-1,10000,2),2,0),0)</f>
        <v>0</v>
      </c>
      <c r="K2216">
        <f t="shared" ca="1" si="206"/>
        <v>87.030685034068512</v>
      </c>
      <c r="L2216" s="30">
        <f t="shared" ca="1" si="207"/>
        <v>95.502836862950915</v>
      </c>
      <c r="N2216">
        <f t="shared" ca="1" si="208"/>
        <v>-2.8745182866613318E-3</v>
      </c>
      <c r="O2216">
        <f t="shared" ca="1" si="209"/>
        <v>3.403293131707865E-3</v>
      </c>
      <c r="AE2216">
        <f ca="1">VLOOKUP($B2216,OFFSET(Input!$A$1,0,MATCH(Index!AE$6&amp;" Index",Input!$1:$1,0)-1,10000,2),2,0)</f>
        <v>19.87</v>
      </c>
    </row>
    <row r="2217" spans="2:31" x14ac:dyDescent="0.25">
      <c r="B2217" s="2">
        <v>40737</v>
      </c>
      <c r="C2217">
        <f t="shared" ca="1" si="204"/>
        <v>0</v>
      </c>
      <c r="D2217">
        <f t="shared" ca="1" si="205"/>
        <v>0</v>
      </c>
      <c r="E2217">
        <f ca="1">IF($B2217&lt;VLOOKUP(E$6&amp;" Equity",Param,4,0),"",IFERROR(VLOOKUP($B2217,OFFSET(Input!$A$1,0,MATCH(Index!E$6&amp;" Equity",Input!$1:$1,0)-1,10000,2),2,0),E2216))</f>
        <v>91.03</v>
      </c>
      <c r="F2217" s="33">
        <v>97.4</v>
      </c>
      <c r="H2217">
        <f ca="1">IFERROR(VLOOKUP($B2217,OFFSET(Input!$A$1,0,MATCH(Index!H$6,Input!$1:$1,0)-1,10000,2),2,0),0)</f>
        <v>0</v>
      </c>
      <c r="I2217">
        <f ca="1">IFERROR(VLOOKUP($B2217,OFFSET(Input!$A$1,0,MATCH(Index!I$6,Input!$1:$1,0)-1,10000,2),2,0),0)</f>
        <v>0</v>
      </c>
      <c r="K2217">
        <f t="shared" ca="1" si="206"/>
        <v>87.714827930151202</v>
      </c>
      <c r="L2217" s="30">
        <f t="shared" ca="1" si="207"/>
        <v>95.768313707931839</v>
      </c>
      <c r="N2217">
        <f t="shared" ca="1" si="208"/>
        <v>7.8302026757908344E-3</v>
      </c>
      <c r="O2217">
        <f t="shared" ca="1" si="209"/>
        <v>2.775923234250246E-3</v>
      </c>
      <c r="AE2217">
        <f ca="1">VLOOKUP($B2217,OFFSET(Input!$A$1,0,MATCH(Index!AE$6&amp;" Index",Input!$1:$1,0)-1,10000,2),2,0)</f>
        <v>19.91</v>
      </c>
    </row>
    <row r="2218" spans="2:31" x14ac:dyDescent="0.25">
      <c r="B2218" s="2">
        <v>40738</v>
      </c>
      <c r="C2218">
        <f t="shared" ca="1" si="204"/>
        <v>0</v>
      </c>
      <c r="D2218">
        <f t="shared" ca="1" si="205"/>
        <v>0</v>
      </c>
      <c r="E2218">
        <f ca="1">IF($B2218&lt;VLOOKUP(E$6&amp;" Equity",Param,4,0),"",IFERROR(VLOOKUP($B2218,OFFSET(Input!$A$1,0,MATCH(Index!E$6&amp;" Equity",Input!$1:$1,0)-1,10000,2),2,0),E2217))</f>
        <v>90.98</v>
      </c>
      <c r="F2218" s="33">
        <v>96.01</v>
      </c>
      <c r="H2218">
        <f ca="1">IFERROR(VLOOKUP($B2218,OFFSET(Input!$A$1,0,MATCH(Index!H$6,Input!$1:$1,0)-1,10000,2),2,0),0)</f>
        <v>0</v>
      </c>
      <c r="I2218">
        <f ca="1">IFERROR(VLOOKUP($B2218,OFFSET(Input!$A$1,0,MATCH(Index!I$6,Input!$1:$1,0)-1,10000,2),2,0),0)</f>
        <v>0</v>
      </c>
      <c r="K2218">
        <f t="shared" ca="1" si="206"/>
        <v>87.666648852962282</v>
      </c>
      <c r="L2218" s="30">
        <f t="shared" ca="1" si="207"/>
        <v>94.401599580067099</v>
      </c>
      <c r="N2218">
        <f t="shared" ca="1" si="208"/>
        <v>-5.4942037533934468E-4</v>
      </c>
      <c r="O2218">
        <f t="shared" ca="1" si="209"/>
        <v>-1.4373857938957084E-2</v>
      </c>
      <c r="AE2218">
        <f ca="1">VLOOKUP($B2218,OFFSET(Input!$A$1,0,MATCH(Index!AE$6&amp;" Index",Input!$1:$1,0)-1,10000,2),2,0)</f>
        <v>20.8</v>
      </c>
    </row>
    <row r="2219" spans="2:31" x14ac:dyDescent="0.25">
      <c r="B2219" s="2">
        <v>40739</v>
      </c>
      <c r="C2219">
        <f t="shared" ca="1" si="204"/>
        <v>0</v>
      </c>
      <c r="D2219">
        <f t="shared" ca="1" si="205"/>
        <v>0</v>
      </c>
      <c r="E2219">
        <f ca="1">IF($B2219&lt;VLOOKUP(E$6&amp;" Equity",Param,4,0),"",IFERROR(VLOOKUP($B2219,OFFSET(Input!$A$1,0,MATCH(Index!E$6&amp;" Equity",Input!$1:$1,0)-1,10000,2),2,0),E2218))</f>
        <v>90.95</v>
      </c>
      <c r="F2219" s="33">
        <v>96.17</v>
      </c>
      <c r="H2219">
        <f ca="1">IFERROR(VLOOKUP($B2219,OFFSET(Input!$A$1,0,MATCH(Index!H$6,Input!$1:$1,0)-1,10000,2),2,0),0)</f>
        <v>0</v>
      </c>
      <c r="I2219">
        <f ca="1">IFERROR(VLOOKUP($B2219,OFFSET(Input!$A$1,0,MATCH(Index!I$6,Input!$1:$1,0)-1,10000,2),2,0),0)</f>
        <v>0</v>
      </c>
      <c r="K2219">
        <f t="shared" ca="1" si="206"/>
        <v>87.637741406648928</v>
      </c>
      <c r="L2219" s="30">
        <f t="shared" ca="1" si="207"/>
        <v>94.558919191907634</v>
      </c>
      <c r="N2219">
        <f t="shared" ca="1" si="208"/>
        <v>-3.2979717772673258E-4</v>
      </c>
      <c r="O2219">
        <f t="shared" ca="1" si="209"/>
        <v>1.6651060148579271E-3</v>
      </c>
      <c r="AE2219">
        <f ca="1">VLOOKUP($B2219,OFFSET(Input!$A$1,0,MATCH(Index!AE$6&amp;" Index",Input!$1:$1,0)-1,10000,2),2,0)</f>
        <v>19.53</v>
      </c>
    </row>
    <row r="2220" spans="2:31" x14ac:dyDescent="0.25">
      <c r="B2220" s="2">
        <v>40742</v>
      </c>
      <c r="C2220">
        <f t="shared" ca="1" si="204"/>
        <v>0</v>
      </c>
      <c r="D2220">
        <f t="shared" ca="1" si="205"/>
        <v>0</v>
      </c>
      <c r="E2220">
        <f ca="1">IF($B2220&lt;VLOOKUP(E$6&amp;" Equity",Param,4,0),"",IFERROR(VLOOKUP($B2220,OFFSET(Input!$A$1,0,MATCH(Index!E$6&amp;" Equity",Input!$1:$1,0)-1,10000,2),2,0),E2219))</f>
        <v>90.79</v>
      </c>
      <c r="F2220" s="33">
        <v>95.22</v>
      </c>
      <c r="H2220">
        <f ca="1">IFERROR(VLOOKUP($B2220,OFFSET(Input!$A$1,0,MATCH(Index!H$6,Input!$1:$1,0)-1,10000,2),2,0),0)</f>
        <v>0</v>
      </c>
      <c r="I2220">
        <f ca="1">IFERROR(VLOOKUP($B2220,OFFSET(Input!$A$1,0,MATCH(Index!I$6,Input!$1:$1,0)-1,10000,2),2,0),0)</f>
        <v>0</v>
      </c>
      <c r="K2220">
        <f t="shared" ca="1" si="206"/>
        <v>87.48356835964438</v>
      </c>
      <c r="L2220" s="30">
        <f t="shared" ca="1" si="207"/>
        <v>93.624833996604394</v>
      </c>
      <c r="N2220">
        <f t="shared" ca="1" si="208"/>
        <v>-1.7607575804654098E-3</v>
      </c>
      <c r="O2220">
        <f t="shared" ca="1" si="209"/>
        <v>-9.9274549580177403E-3</v>
      </c>
      <c r="AE2220">
        <f ca="1">VLOOKUP($B2220,OFFSET(Input!$A$1,0,MATCH(Index!AE$6&amp;" Index",Input!$1:$1,0)-1,10000,2),2,0)</f>
        <v>20.95</v>
      </c>
    </row>
    <row r="2221" spans="2:31" x14ac:dyDescent="0.25">
      <c r="B2221" s="2">
        <v>40743</v>
      </c>
      <c r="C2221">
        <f t="shared" ca="1" si="204"/>
        <v>0</v>
      </c>
      <c r="D2221">
        <f t="shared" ca="1" si="205"/>
        <v>0</v>
      </c>
      <c r="E2221">
        <f ca="1">IF($B2221&lt;VLOOKUP(E$6&amp;" Equity",Param,4,0),"",IFERROR(VLOOKUP($B2221,OFFSET(Input!$A$1,0,MATCH(Index!E$6&amp;" Equity",Input!$1:$1,0)-1,10000,2),2,0),E2220))</f>
        <v>91.21</v>
      </c>
      <c r="F2221" s="33">
        <v>97.26</v>
      </c>
      <c r="H2221">
        <f ca="1">IFERROR(VLOOKUP($B2221,OFFSET(Input!$A$1,0,MATCH(Index!H$6,Input!$1:$1,0)-1,10000,2),2,0),0)</f>
        <v>0</v>
      </c>
      <c r="I2221">
        <f ca="1">IFERROR(VLOOKUP($B2221,OFFSET(Input!$A$1,0,MATCH(Index!I$6,Input!$1:$1,0)-1,10000,2),2,0),0)</f>
        <v>0</v>
      </c>
      <c r="K2221">
        <f t="shared" ca="1" si="206"/>
        <v>87.888272608031315</v>
      </c>
      <c r="L2221" s="30">
        <f t="shared" ca="1" si="207"/>
        <v>95.630659047571356</v>
      </c>
      <c r="N2221">
        <f t="shared" ca="1" si="208"/>
        <v>4.6153928084011831E-3</v>
      </c>
      <c r="O2221">
        <f t="shared" ca="1" si="209"/>
        <v>2.1197801209267085E-2</v>
      </c>
      <c r="AE2221">
        <f ca="1">VLOOKUP($B2221,OFFSET(Input!$A$1,0,MATCH(Index!AE$6&amp;" Index",Input!$1:$1,0)-1,10000,2),2,0)</f>
        <v>19.21</v>
      </c>
    </row>
    <row r="2222" spans="2:31" x14ac:dyDescent="0.25">
      <c r="B2222" s="2">
        <v>40744</v>
      </c>
      <c r="C2222">
        <f t="shared" ca="1" si="204"/>
        <v>0</v>
      </c>
      <c r="D2222">
        <f t="shared" ca="1" si="205"/>
        <v>0</v>
      </c>
      <c r="E2222">
        <f ca="1">IF($B2222&lt;VLOOKUP(E$6&amp;" Equity",Param,4,0),"",IFERROR(VLOOKUP($B2222,OFFSET(Input!$A$1,0,MATCH(Index!E$6&amp;" Equity",Input!$1:$1,0)-1,10000,2),2,0),E2221))</f>
        <v>91.28</v>
      </c>
      <c r="F2222" s="33">
        <v>96.07</v>
      </c>
      <c r="H2222">
        <f ca="1">IFERROR(VLOOKUP($B2222,OFFSET(Input!$A$1,0,MATCH(Index!H$6,Input!$1:$1,0)-1,10000,2),2,0),0)</f>
        <v>0</v>
      </c>
      <c r="I2222">
        <f ca="1">IFERROR(VLOOKUP($B2222,OFFSET(Input!$A$1,0,MATCH(Index!I$6,Input!$1:$1,0)-1,10000,2),2,0),0)</f>
        <v>0</v>
      </c>
      <c r="K2222">
        <f t="shared" ca="1" si="206"/>
        <v>87.955723316095813</v>
      </c>
      <c r="L2222" s="30">
        <f t="shared" ca="1" si="207"/>
        <v>94.4605944345073</v>
      </c>
      <c r="N2222">
        <f t="shared" ca="1" si="208"/>
        <v>7.6716536175317038E-4</v>
      </c>
      <c r="O2222">
        <f t="shared" ca="1" si="209"/>
        <v>-1.2310712553992562E-2</v>
      </c>
      <c r="AE2222">
        <f ca="1">VLOOKUP($B2222,OFFSET(Input!$A$1,0,MATCH(Index!AE$6&amp;" Index",Input!$1:$1,0)-1,10000,2),2,0)</f>
        <v>19.09</v>
      </c>
    </row>
    <row r="2223" spans="2:31" x14ac:dyDescent="0.25">
      <c r="B2223" s="2">
        <v>40745</v>
      </c>
      <c r="C2223">
        <f t="shared" ca="1" si="204"/>
        <v>0</v>
      </c>
      <c r="D2223">
        <f t="shared" ca="1" si="205"/>
        <v>0</v>
      </c>
      <c r="E2223">
        <f ca="1">IF($B2223&lt;VLOOKUP(E$6&amp;" Equity",Param,4,0),"",IFERROR(VLOOKUP($B2223,OFFSET(Input!$A$1,0,MATCH(Index!E$6&amp;" Equity",Input!$1:$1,0)-1,10000,2),2,0),E2222))</f>
        <v>91.72</v>
      </c>
      <c r="F2223" s="33">
        <v>95.33</v>
      </c>
      <c r="H2223">
        <f ca="1">IFERROR(VLOOKUP($B2223,OFFSET(Input!$A$1,0,MATCH(Index!H$6,Input!$1:$1,0)-1,10000,2),2,0),0)</f>
        <v>0</v>
      </c>
      <c r="I2223">
        <f ca="1">IFERROR(VLOOKUP($B2223,OFFSET(Input!$A$1,0,MATCH(Index!I$6,Input!$1:$1,0)-1,10000,2),2,0),0)</f>
        <v>0</v>
      </c>
      <c r="K2223">
        <f t="shared" ca="1" si="206"/>
        <v>88.379699195358327</v>
      </c>
      <c r="L2223" s="30">
        <f t="shared" ca="1" si="207"/>
        <v>93.732991229744783</v>
      </c>
      <c r="N2223">
        <f t="shared" ca="1" si="208"/>
        <v>4.8087524358835588E-3</v>
      </c>
      <c r="O2223">
        <f t="shared" ca="1" si="209"/>
        <v>-7.7325359161603416E-3</v>
      </c>
      <c r="AE2223">
        <f ca="1">VLOOKUP($B2223,OFFSET(Input!$A$1,0,MATCH(Index!AE$6&amp;" Index",Input!$1:$1,0)-1,10000,2),2,0)</f>
        <v>17.559999999999999</v>
      </c>
    </row>
    <row r="2224" spans="2:31" x14ac:dyDescent="0.25">
      <c r="B2224" s="2">
        <v>40746</v>
      </c>
      <c r="C2224">
        <f t="shared" ca="1" si="204"/>
        <v>0</v>
      </c>
      <c r="D2224">
        <f t="shared" ca="1" si="205"/>
        <v>0</v>
      </c>
      <c r="E2224">
        <f ca="1">IF($B2224&lt;VLOOKUP(E$6&amp;" Equity",Param,4,0),"",IFERROR(VLOOKUP($B2224,OFFSET(Input!$A$1,0,MATCH(Index!E$6&amp;" Equity",Input!$1:$1,0)-1,10000,2),2,0),E2223))</f>
        <v>91.84</v>
      </c>
      <c r="F2224" s="33">
        <v>96.05</v>
      </c>
      <c r="H2224">
        <f ca="1">IFERROR(VLOOKUP($B2224,OFFSET(Input!$A$1,0,MATCH(Index!H$6,Input!$1:$1,0)-1,10000,2),2,0),0)</f>
        <v>0</v>
      </c>
      <c r="I2224">
        <f ca="1">IFERROR(VLOOKUP($B2224,OFFSET(Input!$A$1,0,MATCH(Index!I$6,Input!$1:$1,0)-1,10000,2),2,0),0)</f>
        <v>0</v>
      </c>
      <c r="K2224">
        <f t="shared" ca="1" si="206"/>
        <v>88.495328980611731</v>
      </c>
      <c r="L2224" s="30">
        <f t="shared" ca="1" si="207"/>
        <v>94.440929483027233</v>
      </c>
      <c r="N2224">
        <f t="shared" ca="1" si="208"/>
        <v>1.3074745815525484E-3</v>
      </c>
      <c r="O2224">
        <f t="shared" ca="1" si="209"/>
        <v>7.5243327090788537E-3</v>
      </c>
      <c r="AE2224">
        <f ca="1">VLOOKUP($B2224,OFFSET(Input!$A$1,0,MATCH(Index!AE$6&amp;" Index",Input!$1:$1,0)-1,10000,2),2,0)</f>
        <v>17.52</v>
      </c>
    </row>
    <row r="2225" spans="2:31" x14ac:dyDescent="0.25">
      <c r="B2225" s="2">
        <v>40749</v>
      </c>
      <c r="C2225">
        <f t="shared" ca="1" si="204"/>
        <v>0</v>
      </c>
      <c r="D2225">
        <f t="shared" ca="1" si="205"/>
        <v>0</v>
      </c>
      <c r="E2225">
        <f ca="1">IF($B2225&lt;VLOOKUP(E$6&amp;" Equity",Param,4,0),"",IFERROR(VLOOKUP($B2225,OFFSET(Input!$A$1,0,MATCH(Index!E$6&amp;" Equity",Input!$1:$1,0)-1,10000,2),2,0),E2224))</f>
        <v>91.35</v>
      </c>
      <c r="F2225" s="33">
        <v>95.02</v>
      </c>
      <c r="H2225">
        <f ca="1">IFERROR(VLOOKUP($B2225,OFFSET(Input!$A$1,0,MATCH(Index!H$6,Input!$1:$1,0)-1,10000,2),2,0),0)</f>
        <v>0</v>
      </c>
      <c r="I2225">
        <f ca="1">IFERROR(VLOOKUP($B2225,OFFSET(Input!$A$1,0,MATCH(Index!I$6,Input!$1:$1,0)-1,10000,2),2,0),0)</f>
        <v>0</v>
      </c>
      <c r="K2225">
        <f t="shared" ca="1" si="206"/>
        <v>88.023174024160284</v>
      </c>
      <c r="L2225" s="30">
        <f t="shared" ca="1" si="207"/>
        <v>93.428184481803726</v>
      </c>
      <c r="N2225">
        <f t="shared" ca="1" si="208"/>
        <v>-5.3496497472407109E-3</v>
      </c>
      <c r="O2225">
        <f t="shared" ca="1" si="209"/>
        <v>-1.0781493455790318E-2</v>
      </c>
      <c r="AE2225">
        <f ca="1">VLOOKUP($B2225,OFFSET(Input!$A$1,0,MATCH(Index!AE$6&amp;" Index",Input!$1:$1,0)-1,10000,2),2,0)</f>
        <v>19.350000000000001</v>
      </c>
    </row>
    <row r="2226" spans="2:31" x14ac:dyDescent="0.25">
      <c r="B2226" s="2">
        <v>40750</v>
      </c>
      <c r="C2226">
        <f t="shared" ca="1" si="204"/>
        <v>0</v>
      </c>
      <c r="D2226">
        <f t="shared" ca="1" si="205"/>
        <v>0</v>
      </c>
      <c r="E2226">
        <f ca="1">IF($B2226&lt;VLOOKUP(E$6&amp;" Equity",Param,4,0),"",IFERROR(VLOOKUP($B2226,OFFSET(Input!$A$1,0,MATCH(Index!E$6&amp;" Equity",Input!$1:$1,0)-1,10000,2),2,0),E2225))</f>
        <v>91.54</v>
      </c>
      <c r="F2226" s="33">
        <v>95.68</v>
      </c>
      <c r="H2226">
        <f ca="1">IFERROR(VLOOKUP($B2226,OFFSET(Input!$A$1,0,MATCH(Index!H$6,Input!$1:$1,0)-1,10000,2),2,0),0)</f>
        <v>0</v>
      </c>
      <c r="I2226">
        <f ca="1">IFERROR(VLOOKUP($B2226,OFFSET(Input!$A$1,0,MATCH(Index!I$6,Input!$1:$1,0)-1,10000,2),2,0),0)</f>
        <v>0</v>
      </c>
      <c r="K2226">
        <f t="shared" ca="1" si="206"/>
        <v>88.2062545174782</v>
      </c>
      <c r="L2226" s="30">
        <f t="shared" ca="1" si="207"/>
        <v>94.077127880645975</v>
      </c>
      <c r="N2226">
        <f t="shared" ca="1" si="208"/>
        <v>2.0777524014804439E-3</v>
      </c>
      <c r="O2226">
        <f t="shared" ca="1" si="209"/>
        <v>6.9218944435463538E-3</v>
      </c>
      <c r="AE2226">
        <f ca="1">VLOOKUP($B2226,OFFSET(Input!$A$1,0,MATCH(Index!AE$6&amp;" Index",Input!$1:$1,0)-1,10000,2),2,0)</f>
        <v>20.23</v>
      </c>
    </row>
    <row r="2227" spans="2:31" x14ac:dyDescent="0.25">
      <c r="B2227" s="2">
        <v>40751</v>
      </c>
      <c r="C2227">
        <f t="shared" ca="1" si="204"/>
        <v>0</v>
      </c>
      <c r="D2227">
        <f t="shared" ca="1" si="205"/>
        <v>0</v>
      </c>
      <c r="E2227">
        <f ca="1">IF($B2227&lt;VLOOKUP(E$6&amp;" Equity",Param,4,0),"",IFERROR(VLOOKUP($B2227,OFFSET(Input!$A$1,0,MATCH(Index!E$6&amp;" Equity",Input!$1:$1,0)-1,10000,2),2,0),E2226))</f>
        <v>90.82</v>
      </c>
      <c r="F2227" s="33">
        <v>95.66</v>
      </c>
      <c r="H2227">
        <f ca="1">IFERROR(VLOOKUP($B2227,OFFSET(Input!$A$1,0,MATCH(Index!H$6,Input!$1:$1,0)-1,10000,2),2,0),0)</f>
        <v>0</v>
      </c>
      <c r="I2227">
        <f ca="1">IFERROR(VLOOKUP($B2227,OFFSET(Input!$A$1,0,MATCH(Index!I$6,Input!$1:$1,0)-1,10000,2),2,0),0)</f>
        <v>0</v>
      </c>
      <c r="K2227">
        <f t="shared" ca="1" si="206"/>
        <v>87.512475805957706</v>
      </c>
      <c r="L2227" s="30">
        <f t="shared" ca="1" si="207"/>
        <v>94.057462929165894</v>
      </c>
      <c r="N2227">
        <f t="shared" ca="1" si="208"/>
        <v>-7.8965095556911401E-3</v>
      </c>
      <c r="O2227">
        <f t="shared" ca="1" si="209"/>
        <v>-2.0905195017089788E-4</v>
      </c>
      <c r="AE2227">
        <f ca="1">VLOOKUP($B2227,OFFSET(Input!$A$1,0,MATCH(Index!AE$6&amp;" Index",Input!$1:$1,0)-1,10000,2),2,0)</f>
        <v>22.98</v>
      </c>
    </row>
    <row r="2228" spans="2:31" x14ac:dyDescent="0.25">
      <c r="B2228" s="2">
        <v>40752</v>
      </c>
      <c r="C2228">
        <f t="shared" ca="1" si="204"/>
        <v>0</v>
      </c>
      <c r="D2228">
        <f t="shared" ca="1" si="205"/>
        <v>0</v>
      </c>
      <c r="E2228">
        <f ca="1">IF($B2228&lt;VLOOKUP(E$6&amp;" Equity",Param,4,0),"",IFERROR(VLOOKUP($B2228,OFFSET(Input!$A$1,0,MATCH(Index!E$6&amp;" Equity",Input!$1:$1,0)-1,10000,2),2,0),E2227))</f>
        <v>90.96</v>
      </c>
      <c r="F2228" s="33">
        <v>96.02</v>
      </c>
      <c r="H2228">
        <f ca="1">IFERROR(VLOOKUP($B2228,OFFSET(Input!$A$1,0,MATCH(Index!H$6,Input!$1:$1,0)-1,10000,2),2,0),0)</f>
        <v>0</v>
      </c>
      <c r="I2228">
        <f ca="1">IFERROR(VLOOKUP($B2228,OFFSET(Input!$A$1,0,MATCH(Index!I$6,Input!$1:$1,0)-1,10000,2),2,0),0)</f>
        <v>0</v>
      </c>
      <c r="K2228">
        <f t="shared" ca="1" si="206"/>
        <v>87.647377222086689</v>
      </c>
      <c r="L2228" s="30">
        <f t="shared" ca="1" si="207"/>
        <v>94.411432055807111</v>
      </c>
      <c r="N2228">
        <f t="shared" ca="1" si="208"/>
        <v>1.5403237724754913E-3</v>
      </c>
      <c r="O2228">
        <f t="shared" ca="1" si="209"/>
        <v>3.7562648506434025E-3</v>
      </c>
      <c r="AE2228">
        <f ca="1">VLOOKUP($B2228,OFFSET(Input!$A$1,0,MATCH(Index!AE$6&amp;" Index",Input!$1:$1,0)-1,10000,2),2,0)</f>
        <v>23.74</v>
      </c>
    </row>
    <row r="2229" spans="2:31" x14ac:dyDescent="0.25">
      <c r="B2229" s="2">
        <v>40753</v>
      </c>
      <c r="C2229">
        <f t="shared" ca="1" si="204"/>
        <v>0</v>
      </c>
      <c r="D2229">
        <f t="shared" ca="1" si="205"/>
        <v>0</v>
      </c>
      <c r="E2229">
        <f ca="1">IF($B2229&lt;VLOOKUP(E$6&amp;" Equity",Param,4,0),"",IFERROR(VLOOKUP($B2229,OFFSET(Input!$A$1,0,MATCH(Index!E$6&amp;" Equity",Input!$1:$1,0)-1,10000,2),2,0),E2228))</f>
        <v>91.05</v>
      </c>
      <c r="F2229" s="33">
        <v>97.94</v>
      </c>
      <c r="H2229">
        <f ca="1">IFERROR(VLOOKUP($B2229,OFFSET(Input!$A$1,0,MATCH(Index!H$6,Input!$1:$1,0)-1,10000,2),2,0),0)</f>
        <v>0</v>
      </c>
      <c r="I2229">
        <f ca="1">IFERROR(VLOOKUP($B2229,OFFSET(Input!$A$1,0,MATCH(Index!I$6,Input!$1:$1,0)-1,10000,2),2,0),0)</f>
        <v>0</v>
      </c>
      <c r="K2229">
        <f t="shared" ca="1" si="206"/>
        <v>87.734099561026767</v>
      </c>
      <c r="L2229" s="30">
        <f t="shared" ca="1" si="207"/>
        <v>96.299267397893658</v>
      </c>
      <c r="N2229">
        <f t="shared" ca="1" si="208"/>
        <v>9.8895673133649943E-4</v>
      </c>
      <c r="O2229">
        <f t="shared" ca="1" si="209"/>
        <v>1.9798543171377036E-2</v>
      </c>
      <c r="AE2229">
        <f ca="1">VLOOKUP($B2229,OFFSET(Input!$A$1,0,MATCH(Index!AE$6&amp;" Index",Input!$1:$1,0)-1,10000,2),2,0)</f>
        <v>25.25</v>
      </c>
    </row>
    <row r="2230" spans="2:31" x14ac:dyDescent="0.25">
      <c r="B2230" s="2">
        <v>40756</v>
      </c>
      <c r="C2230">
        <f t="shared" ca="1" si="204"/>
        <v>1</v>
      </c>
      <c r="D2230">
        <f t="shared" ca="1" si="205"/>
        <v>0</v>
      </c>
      <c r="E2230">
        <f ca="1">IF($B2230&lt;VLOOKUP(E$6&amp;" Equity",Param,4,0),"",IFERROR(VLOOKUP($B2230,OFFSET(Input!$A$1,0,MATCH(Index!E$6&amp;" Equity",Input!$1:$1,0)-1,10000,2),2,0),E2229))</f>
        <v>90.7</v>
      </c>
      <c r="F2230" s="33">
        <v>98.58</v>
      </c>
      <c r="H2230">
        <f ca="1">IFERROR(VLOOKUP($B2230,OFFSET(Input!$A$1,0,MATCH(Index!H$6,Input!$1:$1,0)-1,10000,2),2,0),0)</f>
        <v>0.550728</v>
      </c>
      <c r="I2230">
        <f ca="1">IFERROR(VLOOKUP($B2230,OFFSET(Input!$A$1,0,MATCH(Index!I$6,Input!$1:$1,0)-1,10000,2),2,0),0)</f>
        <v>0.32516499999999998</v>
      </c>
      <c r="K2230">
        <f t="shared" ca="1" si="206"/>
        <v>87.927517357146343</v>
      </c>
      <c r="L2230" s="30">
        <f t="shared" ca="1" si="207"/>
        <v>97.248263542656659</v>
      </c>
      <c r="N2230">
        <f t="shared" ca="1" si="208"/>
        <v>2.2021643393510979E-3</v>
      </c>
      <c r="O2230">
        <f t="shared" ca="1" si="209"/>
        <v>9.8064154600057424E-3</v>
      </c>
      <c r="AE2230">
        <f ca="1">VLOOKUP($B2230,OFFSET(Input!$A$1,0,MATCH(Index!AE$6&amp;" Index",Input!$1:$1,0)-1,10000,2),2,0)</f>
        <v>23.66</v>
      </c>
    </row>
    <row r="2231" spans="2:31" x14ac:dyDescent="0.25">
      <c r="B2231" s="2">
        <v>40757</v>
      </c>
      <c r="C2231">
        <f t="shared" ca="1" si="204"/>
        <v>0</v>
      </c>
      <c r="D2231">
        <f t="shared" ca="1" si="205"/>
        <v>1</v>
      </c>
      <c r="E2231">
        <f ca="1">IF($B2231&lt;VLOOKUP(E$6&amp;" Equity",Param,4,0),"",IFERROR(VLOOKUP($B2231,OFFSET(Input!$A$1,0,MATCH(Index!E$6&amp;" Equity",Input!$1:$1,0)-1,10000,2),2,0),E2230))</f>
        <v>89.58</v>
      </c>
      <c r="F2231" s="33">
        <v>101.54</v>
      </c>
      <c r="H2231">
        <f ca="1">IFERROR(VLOOKUP($B2231,OFFSET(Input!$A$1,0,MATCH(Index!H$6,Input!$1:$1,0)-1,10000,2),2,0),0)</f>
        <v>0</v>
      </c>
      <c r="I2231">
        <f ca="1">IFERROR(VLOOKUP($B2231,OFFSET(Input!$A$1,0,MATCH(Index!I$6,Input!$1:$1,0)-1,10000,2),2,0),0)</f>
        <v>0</v>
      </c>
      <c r="K2231">
        <f t="shared" ca="1" si="206"/>
        <v>86.841753085481471</v>
      </c>
      <c r="L2231" s="30">
        <f t="shared" ca="1" si="207"/>
        <v>100.168276325029</v>
      </c>
      <c r="N2231">
        <f t="shared" ca="1" si="208"/>
        <v>-1.2425276341936835E-2</v>
      </c>
      <c r="O2231">
        <f t="shared" ca="1" si="209"/>
        <v>2.9584408242016642E-2</v>
      </c>
      <c r="AE2231">
        <f ca="1">VLOOKUP($B2231,OFFSET(Input!$A$1,0,MATCH(Index!AE$6&amp;" Index",Input!$1:$1,0)-1,10000,2),2,0)</f>
        <v>24.79</v>
      </c>
    </row>
    <row r="2232" spans="2:31" x14ac:dyDescent="0.25">
      <c r="B2232" s="2">
        <v>40758</v>
      </c>
      <c r="C2232">
        <f t="shared" ca="1" si="204"/>
        <v>0</v>
      </c>
      <c r="D2232">
        <f t="shared" ca="1" si="205"/>
        <v>2</v>
      </c>
      <c r="E2232">
        <f ca="1">IF($B2232&lt;VLOOKUP(E$6&amp;" Equity",Param,4,0),"",IFERROR(VLOOKUP($B2232,OFFSET(Input!$A$1,0,MATCH(Index!E$6&amp;" Equity",Input!$1:$1,0)-1,10000,2),2,0),E2231))</f>
        <v>89.53</v>
      </c>
      <c r="F2232" s="33">
        <v>101.76</v>
      </c>
      <c r="H2232">
        <f ca="1">IFERROR(VLOOKUP($B2232,OFFSET(Input!$A$1,0,MATCH(Index!H$6,Input!$1:$1,0)-1,10000,2),2,0),0)</f>
        <v>0</v>
      </c>
      <c r="I2232">
        <f ca="1">IFERROR(VLOOKUP($B2232,OFFSET(Input!$A$1,0,MATCH(Index!I$6,Input!$1:$1,0)-1,10000,2),2,0),0)</f>
        <v>0</v>
      </c>
      <c r="K2232">
        <f t="shared" ca="1" si="206"/>
        <v>86.793281466210715</v>
      </c>
      <c r="L2232" s="30">
        <f t="shared" ca="1" si="207"/>
        <v>100.38530430209721</v>
      </c>
      <c r="N2232">
        <f t="shared" ca="1" si="208"/>
        <v>-5.5831613308938511E-4</v>
      </c>
      <c r="O2232">
        <f t="shared" ca="1" si="209"/>
        <v>2.164290072563785E-3</v>
      </c>
      <c r="AE2232">
        <f ca="1">VLOOKUP($B2232,OFFSET(Input!$A$1,0,MATCH(Index!AE$6&amp;" Index",Input!$1:$1,0)-1,10000,2),2,0)</f>
        <v>23.38</v>
      </c>
    </row>
    <row r="2233" spans="2:31" x14ac:dyDescent="0.25">
      <c r="B2233" s="2">
        <v>40759</v>
      </c>
      <c r="C2233">
        <f t="shared" ca="1" si="204"/>
        <v>0</v>
      </c>
      <c r="D2233">
        <f t="shared" ca="1" si="205"/>
        <v>3</v>
      </c>
      <c r="E2233">
        <f ca="1">IF($B2233&lt;VLOOKUP(E$6&amp;" Equity",Param,4,0),"",IFERROR(VLOOKUP($B2233,OFFSET(Input!$A$1,0,MATCH(Index!E$6&amp;" Equity",Input!$1:$1,0)-1,10000,2),2,0),E2232))</f>
        <v>86.95</v>
      </c>
      <c r="F2233" s="33">
        <v>105.55</v>
      </c>
      <c r="H2233">
        <f ca="1">IFERROR(VLOOKUP($B2233,OFFSET(Input!$A$1,0,MATCH(Index!H$6,Input!$1:$1,0)-1,10000,2),2,0),0)</f>
        <v>0</v>
      </c>
      <c r="I2233">
        <f ca="1">IFERROR(VLOOKUP($B2233,OFFSET(Input!$A$1,0,MATCH(Index!I$6,Input!$1:$1,0)-1,10000,2),2,0),0)</f>
        <v>0</v>
      </c>
      <c r="K2233">
        <f t="shared" ca="1" si="206"/>
        <v>84.292145911839853</v>
      </c>
      <c r="L2233" s="30">
        <f t="shared" ca="1" si="207"/>
        <v>104.12410445249961</v>
      </c>
      <c r="N2233">
        <f t="shared" ca="1" si="208"/>
        <v>-2.9240523845772561E-2</v>
      </c>
      <c r="O2233">
        <f t="shared" ca="1" si="209"/>
        <v>3.6567674702517504E-2</v>
      </c>
      <c r="AE2233">
        <f ca="1">VLOOKUP($B2233,OFFSET(Input!$A$1,0,MATCH(Index!AE$6&amp;" Index",Input!$1:$1,0)-1,10000,2),2,0)</f>
        <v>31.66</v>
      </c>
    </row>
    <row r="2234" spans="2:31" x14ac:dyDescent="0.25">
      <c r="B2234" s="2">
        <v>40760</v>
      </c>
      <c r="C2234">
        <f t="shared" ca="1" si="204"/>
        <v>0</v>
      </c>
      <c r="D2234">
        <f t="shared" ca="1" si="205"/>
        <v>4</v>
      </c>
      <c r="E2234">
        <f ca="1">IF($B2234&lt;VLOOKUP(E$6&amp;" Equity",Param,4,0),"",IFERROR(VLOOKUP($B2234,OFFSET(Input!$A$1,0,MATCH(Index!E$6&amp;" Equity",Input!$1:$1,0)-1,10000,2),2,0),E2233))</f>
        <v>86.86</v>
      </c>
      <c r="F2234" s="33">
        <v>102.29</v>
      </c>
      <c r="H2234">
        <f ca="1">IFERROR(VLOOKUP($B2234,OFFSET(Input!$A$1,0,MATCH(Index!H$6,Input!$1:$1,0)-1,10000,2),2,0),0)</f>
        <v>0</v>
      </c>
      <c r="I2234">
        <f ca="1">IFERROR(VLOOKUP($B2234,OFFSET(Input!$A$1,0,MATCH(Index!I$6,Input!$1:$1,0)-1,10000,2),2,0),0)</f>
        <v>0</v>
      </c>
      <c r="K2234">
        <f t="shared" ca="1" si="206"/>
        <v>84.204896997152488</v>
      </c>
      <c r="L2234" s="30">
        <f t="shared" ca="1" si="207"/>
        <v>100.90814442867064</v>
      </c>
      <c r="N2234">
        <f t="shared" ca="1" si="208"/>
        <v>-1.0356136936163557E-3</v>
      </c>
      <c r="O2234">
        <f t="shared" ca="1" si="209"/>
        <v>-3.1372857825413464E-2</v>
      </c>
      <c r="AE2234">
        <f ca="1">VLOOKUP($B2234,OFFSET(Input!$A$1,0,MATCH(Index!AE$6&amp;" Index",Input!$1:$1,0)-1,10000,2),2,0)</f>
        <v>32</v>
      </c>
    </row>
    <row r="2235" spans="2:31" x14ac:dyDescent="0.25">
      <c r="B2235" s="2">
        <v>40763</v>
      </c>
      <c r="C2235">
        <f t="shared" ca="1" si="204"/>
        <v>0</v>
      </c>
      <c r="D2235">
        <f t="shared" ca="1" si="205"/>
        <v>5</v>
      </c>
      <c r="E2235">
        <f ca="1">IF($B2235&lt;VLOOKUP(E$6&amp;" Equity",Param,4,0),"",IFERROR(VLOOKUP($B2235,OFFSET(Input!$A$1,0,MATCH(Index!E$6&amp;" Equity",Input!$1:$1,0)-1,10000,2),2,0),E2234))</f>
        <v>83.16</v>
      </c>
      <c r="F2235" s="33">
        <v>105.57</v>
      </c>
      <c r="H2235">
        <f ca="1">IFERROR(VLOOKUP($B2235,OFFSET(Input!$A$1,0,MATCH(Index!H$6,Input!$1:$1,0)-1,10000,2),2,0),0)</f>
        <v>0</v>
      </c>
      <c r="I2235">
        <f ca="1">IFERROR(VLOOKUP($B2235,OFFSET(Input!$A$1,0,MATCH(Index!I$6,Input!$1:$1,0)-1,10000,2),2,0),0)</f>
        <v>0</v>
      </c>
      <c r="K2235">
        <f t="shared" ca="1" si="206"/>
        <v>80.617997171116755</v>
      </c>
      <c r="L2235" s="30">
        <f t="shared" ca="1" si="207"/>
        <v>104.14383426859672</v>
      </c>
      <c r="N2235">
        <f t="shared" ca="1" si="208"/>
        <v>-4.3531164116863523E-2</v>
      </c>
      <c r="O2235">
        <f t="shared" ca="1" si="209"/>
        <v>3.1562323532687335E-2</v>
      </c>
      <c r="AE2235">
        <f ca="1">VLOOKUP($B2235,OFFSET(Input!$A$1,0,MATCH(Index!AE$6&amp;" Index",Input!$1:$1,0)-1,10000,2),2,0)</f>
        <v>48</v>
      </c>
    </row>
    <row r="2236" spans="2:31" x14ac:dyDescent="0.25">
      <c r="B2236" s="2">
        <v>40764</v>
      </c>
      <c r="C2236">
        <f t="shared" ca="1" si="204"/>
        <v>0</v>
      </c>
      <c r="D2236">
        <f t="shared" ca="1" si="205"/>
        <v>0</v>
      </c>
      <c r="E2236">
        <f ca="1">IF($B2236&lt;VLOOKUP(E$6&amp;" Equity",Param,4,0),"",IFERROR(VLOOKUP($B2236,OFFSET(Input!$A$1,0,MATCH(Index!E$6&amp;" Equity",Input!$1:$1,0)-1,10000,2),2,0),E2235))</f>
        <v>85.7</v>
      </c>
      <c r="F2236" s="33">
        <v>105.87</v>
      </c>
      <c r="H2236">
        <f ca="1">IFERROR(VLOOKUP($B2236,OFFSET(Input!$A$1,0,MATCH(Index!H$6,Input!$1:$1,0)-1,10000,2),2,0),0)</f>
        <v>0</v>
      </c>
      <c r="I2236">
        <f ca="1">IFERROR(VLOOKUP($B2236,OFFSET(Input!$A$1,0,MATCH(Index!I$6,Input!$1:$1,0)-1,10000,2),2,0),0)</f>
        <v>0</v>
      </c>
      <c r="K2236">
        <f t="shared" ca="1" si="206"/>
        <v>83.080355430071023</v>
      </c>
      <c r="L2236" s="30">
        <f t="shared" ca="1" si="207"/>
        <v>104.43978151005338</v>
      </c>
      <c r="N2236">
        <f t="shared" ca="1" si="208"/>
        <v>3.0086362613922033E-2</v>
      </c>
      <c r="O2236">
        <f t="shared" ca="1" si="209"/>
        <v>2.8376863536849128E-3</v>
      </c>
      <c r="AE2236">
        <f ca="1">VLOOKUP($B2236,OFFSET(Input!$A$1,0,MATCH(Index!AE$6&amp;" Index",Input!$1:$1,0)-1,10000,2),2,0)</f>
        <v>35.06</v>
      </c>
    </row>
    <row r="2237" spans="2:31" x14ac:dyDescent="0.25">
      <c r="B2237" s="2">
        <v>40765</v>
      </c>
      <c r="C2237">
        <f t="shared" ca="1" si="204"/>
        <v>0</v>
      </c>
      <c r="D2237">
        <f t="shared" ca="1" si="205"/>
        <v>0</v>
      </c>
      <c r="E2237">
        <f ca="1">IF($B2237&lt;VLOOKUP(E$6&amp;" Equity",Param,4,0),"",IFERROR(VLOOKUP($B2237,OFFSET(Input!$A$1,0,MATCH(Index!E$6&amp;" Equity",Input!$1:$1,0)-1,10000,2),2,0),E2236))</f>
        <v>84.25</v>
      </c>
      <c r="F2237" s="33">
        <v>109.06</v>
      </c>
      <c r="H2237">
        <f ca="1">IFERROR(VLOOKUP($B2237,OFFSET(Input!$A$1,0,MATCH(Index!H$6,Input!$1:$1,0)-1,10000,2),2,0),0)</f>
        <v>0</v>
      </c>
      <c r="I2237">
        <f ca="1">IFERROR(VLOOKUP($B2237,OFFSET(Input!$A$1,0,MATCH(Index!I$6,Input!$1:$1,0)-1,10000,2),2,0),0)</f>
        <v>0</v>
      </c>
      <c r="K2237">
        <f t="shared" ca="1" si="206"/>
        <v>81.674678471219181</v>
      </c>
      <c r="L2237" s="30">
        <f t="shared" ca="1" si="207"/>
        <v>107.58668717754246</v>
      </c>
      <c r="N2237">
        <f t="shared" ca="1" si="208"/>
        <v>-1.7064256371263027E-2</v>
      </c>
      <c r="O2237">
        <f t="shared" ca="1" si="209"/>
        <v>2.9686263142627047E-2</v>
      </c>
      <c r="AE2237">
        <f ca="1">VLOOKUP($B2237,OFFSET(Input!$A$1,0,MATCH(Index!AE$6&amp;" Index",Input!$1:$1,0)-1,10000,2),2,0)</f>
        <v>42.99</v>
      </c>
    </row>
    <row r="2238" spans="2:31" x14ac:dyDescent="0.25">
      <c r="B2238" s="2">
        <v>40766</v>
      </c>
      <c r="C2238">
        <f t="shared" ca="1" si="204"/>
        <v>0</v>
      </c>
      <c r="D2238">
        <f t="shared" ca="1" si="205"/>
        <v>0</v>
      </c>
      <c r="E2238">
        <f ca="1">IF($B2238&lt;VLOOKUP(E$6&amp;" Equity",Param,4,0),"",IFERROR(VLOOKUP($B2238,OFFSET(Input!$A$1,0,MATCH(Index!E$6&amp;" Equity",Input!$1:$1,0)-1,10000,2),2,0),E2237))</f>
        <v>85.78</v>
      </c>
      <c r="F2238" s="33">
        <v>103.52</v>
      </c>
      <c r="H2238">
        <f ca="1">IFERROR(VLOOKUP($B2238,OFFSET(Input!$A$1,0,MATCH(Index!H$6,Input!$1:$1,0)-1,10000,2),2,0),0)</f>
        <v>0</v>
      </c>
      <c r="I2238">
        <f ca="1">IFERROR(VLOOKUP($B2238,OFFSET(Input!$A$1,0,MATCH(Index!I$6,Input!$1:$1,0)-1,10000,2),2,0),0)</f>
        <v>0</v>
      </c>
      <c r="K2238">
        <f t="shared" ca="1" si="206"/>
        <v>83.157910020904225</v>
      </c>
      <c r="L2238" s="30">
        <f t="shared" ca="1" si="207"/>
        <v>102.1215281186429</v>
      </c>
      <c r="N2238">
        <f t="shared" ca="1" si="208"/>
        <v>1.7997309856263227E-2</v>
      </c>
      <c r="O2238">
        <f t="shared" ca="1" si="209"/>
        <v>-5.2133358745325167E-2</v>
      </c>
      <c r="AE2238">
        <f ca="1">VLOOKUP($B2238,OFFSET(Input!$A$1,0,MATCH(Index!AE$6&amp;" Index",Input!$1:$1,0)-1,10000,2),2,0)</f>
        <v>39</v>
      </c>
    </row>
    <row r="2239" spans="2:31" x14ac:dyDescent="0.25">
      <c r="B2239" s="2">
        <v>40767</v>
      </c>
      <c r="C2239">
        <f t="shared" ca="1" si="204"/>
        <v>0</v>
      </c>
      <c r="D2239">
        <f t="shared" ca="1" si="205"/>
        <v>0</v>
      </c>
      <c r="E2239">
        <f ca="1">IF($B2239&lt;VLOOKUP(E$6&amp;" Equity",Param,4,0),"",IFERROR(VLOOKUP($B2239,OFFSET(Input!$A$1,0,MATCH(Index!E$6&amp;" Equity",Input!$1:$1,0)-1,10000,2),2,0),E2238))</f>
        <v>85.38</v>
      </c>
      <c r="F2239" s="33">
        <v>105.6</v>
      </c>
      <c r="H2239">
        <f ca="1">IFERROR(VLOOKUP($B2239,OFFSET(Input!$A$1,0,MATCH(Index!H$6,Input!$1:$1,0)-1,10000,2),2,0),0)</f>
        <v>0</v>
      </c>
      <c r="I2239">
        <f ca="1">IFERROR(VLOOKUP($B2239,OFFSET(Input!$A$1,0,MATCH(Index!I$6,Input!$1:$1,0)-1,10000,2),2,0),0)</f>
        <v>0</v>
      </c>
      <c r="K2239">
        <f t="shared" ca="1" si="206"/>
        <v>82.770137066738201</v>
      </c>
      <c r="L2239" s="30">
        <f t="shared" ca="1" si="207"/>
        <v>104.17342899274236</v>
      </c>
      <c r="N2239">
        <f t="shared" ca="1" si="208"/>
        <v>-4.6739977589184117E-3</v>
      </c>
      <c r="O2239">
        <f t="shared" ca="1" si="209"/>
        <v>1.9893540519570572E-2</v>
      </c>
      <c r="AE2239">
        <f ca="1">VLOOKUP($B2239,OFFSET(Input!$A$1,0,MATCH(Index!AE$6&amp;" Index",Input!$1:$1,0)-1,10000,2),2,0)</f>
        <v>36.36</v>
      </c>
    </row>
    <row r="2240" spans="2:31" x14ac:dyDescent="0.25">
      <c r="B2240" s="2">
        <v>40770</v>
      </c>
      <c r="C2240">
        <f t="shared" ca="1" si="204"/>
        <v>0</v>
      </c>
      <c r="D2240">
        <f t="shared" ca="1" si="205"/>
        <v>0</v>
      </c>
      <c r="E2240">
        <f ca="1">IF($B2240&lt;VLOOKUP(E$6&amp;" Equity",Param,4,0),"",IFERROR(VLOOKUP($B2240,OFFSET(Input!$A$1,0,MATCH(Index!E$6&amp;" Equity",Input!$1:$1,0)-1,10000,2),2,0),E2239))</f>
        <v>86.77</v>
      </c>
      <c r="F2240" s="33">
        <v>104.5</v>
      </c>
      <c r="H2240">
        <f ca="1">IFERROR(VLOOKUP($B2240,OFFSET(Input!$A$1,0,MATCH(Index!H$6,Input!$1:$1,0)-1,10000,2),2,0),0)</f>
        <v>0</v>
      </c>
      <c r="I2240">
        <f ca="1">IFERROR(VLOOKUP($B2240,OFFSET(Input!$A$1,0,MATCH(Index!I$6,Input!$1:$1,0)-1,10000,2),2,0),0)</f>
        <v>0</v>
      </c>
      <c r="K2240">
        <f t="shared" ca="1" si="206"/>
        <v>84.117648082465138</v>
      </c>
      <c r="L2240" s="30">
        <f t="shared" ca="1" si="207"/>
        <v>103.08828910740129</v>
      </c>
      <c r="N2240">
        <f t="shared" ca="1" si="208"/>
        <v>1.61490584755823E-2</v>
      </c>
      <c r="O2240">
        <f t="shared" ca="1" si="209"/>
        <v>-1.0471299867295366E-2</v>
      </c>
      <c r="AE2240">
        <f ca="1">VLOOKUP($B2240,OFFSET(Input!$A$1,0,MATCH(Index!AE$6&amp;" Index",Input!$1:$1,0)-1,10000,2),2,0)</f>
        <v>31.87</v>
      </c>
    </row>
    <row r="2241" spans="2:31" x14ac:dyDescent="0.25">
      <c r="B2241" s="2">
        <v>40771</v>
      </c>
      <c r="C2241">
        <f t="shared" ca="1" si="204"/>
        <v>0</v>
      </c>
      <c r="D2241">
        <f t="shared" ca="1" si="205"/>
        <v>0</v>
      </c>
      <c r="E2241">
        <f ca="1">IF($B2241&lt;VLOOKUP(E$6&amp;" Equity",Param,4,0),"",IFERROR(VLOOKUP($B2241,OFFSET(Input!$A$1,0,MATCH(Index!E$6&amp;" Equity",Input!$1:$1,0)-1,10000,2),2,0),E2240))</f>
        <v>86.22</v>
      </c>
      <c r="F2241" s="33">
        <v>106.23</v>
      </c>
      <c r="H2241">
        <f ca="1">IFERROR(VLOOKUP($B2241,OFFSET(Input!$A$1,0,MATCH(Index!H$6,Input!$1:$1,0)-1,10000,2),2,0),0)</f>
        <v>0</v>
      </c>
      <c r="I2241">
        <f ca="1">IFERROR(VLOOKUP($B2241,OFFSET(Input!$A$1,0,MATCH(Index!I$6,Input!$1:$1,0)-1,10000,2),2,0),0)</f>
        <v>0</v>
      </c>
      <c r="K2241">
        <f t="shared" ca="1" si="206"/>
        <v>83.584460270486858</v>
      </c>
      <c r="L2241" s="30">
        <f t="shared" ca="1" si="207"/>
        <v>104.79491819980134</v>
      </c>
      <c r="N2241">
        <f t="shared" ca="1" si="208"/>
        <v>-6.3587704864096666E-3</v>
      </c>
      <c r="O2241">
        <f t="shared" ca="1" si="209"/>
        <v>1.6419483387056483E-2</v>
      </c>
      <c r="AE2241">
        <f ca="1">VLOOKUP($B2241,OFFSET(Input!$A$1,0,MATCH(Index!AE$6&amp;" Index",Input!$1:$1,0)-1,10000,2),2,0)</f>
        <v>32.85</v>
      </c>
    </row>
    <row r="2242" spans="2:31" x14ac:dyDescent="0.25">
      <c r="B2242" s="2">
        <v>40772</v>
      </c>
      <c r="C2242">
        <f t="shared" ca="1" si="204"/>
        <v>0</v>
      </c>
      <c r="D2242">
        <f t="shared" ca="1" si="205"/>
        <v>0</v>
      </c>
      <c r="E2242">
        <f ca="1">IF($B2242&lt;VLOOKUP(E$6&amp;" Equity",Param,4,0),"",IFERROR(VLOOKUP($B2242,OFFSET(Input!$A$1,0,MATCH(Index!E$6&amp;" Equity",Input!$1:$1,0)-1,10000,2),2,0),E2241))</f>
        <v>87.17</v>
      </c>
      <c r="F2242" s="33">
        <v>108.09</v>
      </c>
      <c r="H2242">
        <f ca="1">IFERROR(VLOOKUP($B2242,OFFSET(Input!$A$1,0,MATCH(Index!H$6,Input!$1:$1,0)-1,10000,2),2,0),0)</f>
        <v>0</v>
      </c>
      <c r="I2242">
        <f ca="1">IFERROR(VLOOKUP($B2242,OFFSET(Input!$A$1,0,MATCH(Index!I$6,Input!$1:$1,0)-1,10000,2),2,0),0)</f>
        <v>0</v>
      </c>
      <c r="K2242">
        <f t="shared" ca="1" si="206"/>
        <v>84.505421036631176</v>
      </c>
      <c r="L2242" s="30">
        <f t="shared" ca="1" si="207"/>
        <v>106.62979109683261</v>
      </c>
      <c r="N2242">
        <f t="shared" ca="1" si="208"/>
        <v>1.0958065704496195E-2</v>
      </c>
      <c r="O2242">
        <f t="shared" ca="1" si="209"/>
        <v>1.735765863618946E-2</v>
      </c>
      <c r="AE2242">
        <f ca="1">VLOOKUP($B2242,OFFSET(Input!$A$1,0,MATCH(Index!AE$6&amp;" Index",Input!$1:$1,0)-1,10000,2),2,0)</f>
        <v>31.58</v>
      </c>
    </row>
    <row r="2243" spans="2:31" x14ac:dyDescent="0.25">
      <c r="B2243" s="2">
        <v>40773</v>
      </c>
      <c r="C2243">
        <f t="shared" ca="1" si="204"/>
        <v>0</v>
      </c>
      <c r="D2243">
        <f t="shared" ca="1" si="205"/>
        <v>0</v>
      </c>
      <c r="E2243">
        <f ca="1">IF($B2243&lt;VLOOKUP(E$6&amp;" Equity",Param,4,0),"",IFERROR(VLOOKUP($B2243,OFFSET(Input!$A$1,0,MATCH(Index!E$6&amp;" Equity",Input!$1:$1,0)-1,10000,2),2,0),E2242))</f>
        <v>86.11</v>
      </c>
      <c r="F2243" s="33">
        <v>110.31</v>
      </c>
      <c r="H2243">
        <f ca="1">IFERROR(VLOOKUP($B2243,OFFSET(Input!$A$1,0,MATCH(Index!H$6,Input!$1:$1,0)-1,10000,2),2,0),0)</f>
        <v>0</v>
      </c>
      <c r="I2243">
        <f ca="1">IFERROR(VLOOKUP($B2243,OFFSET(Input!$A$1,0,MATCH(Index!I$6,Input!$1:$1,0)-1,10000,2),2,0),0)</f>
        <v>0</v>
      </c>
      <c r="K2243">
        <f t="shared" ca="1" si="206"/>
        <v>83.47782270809121</v>
      </c>
      <c r="L2243" s="30">
        <f t="shared" ca="1" si="207"/>
        <v>108.81980068361185</v>
      </c>
      <c r="N2243">
        <f t="shared" ca="1" si="208"/>
        <v>-1.2234686315410782E-2</v>
      </c>
      <c r="O2243">
        <f t="shared" ca="1" si="209"/>
        <v>2.0330370553178795E-2</v>
      </c>
      <c r="AE2243">
        <f ca="1">VLOOKUP($B2243,OFFSET(Input!$A$1,0,MATCH(Index!AE$6&amp;" Index",Input!$1:$1,0)-1,10000,2),2,0)</f>
        <v>42.67</v>
      </c>
    </row>
    <row r="2244" spans="2:31" x14ac:dyDescent="0.25">
      <c r="B2244" s="2">
        <v>40774</v>
      </c>
      <c r="C2244">
        <f t="shared" ca="1" si="204"/>
        <v>0</v>
      </c>
      <c r="D2244">
        <f t="shared" ca="1" si="205"/>
        <v>0</v>
      </c>
      <c r="E2244">
        <f ca="1">IF($B2244&lt;VLOOKUP(E$6&amp;" Equity",Param,4,0),"",IFERROR(VLOOKUP($B2244,OFFSET(Input!$A$1,0,MATCH(Index!E$6&amp;" Equity",Input!$1:$1,0)-1,10000,2),2,0),E2243))</f>
        <v>85.36</v>
      </c>
      <c r="F2244" s="33">
        <v>111.24</v>
      </c>
      <c r="H2244">
        <f ca="1">IFERROR(VLOOKUP($B2244,OFFSET(Input!$A$1,0,MATCH(Index!H$6,Input!$1:$1,0)-1,10000,2),2,0),0)</f>
        <v>0</v>
      </c>
      <c r="I2244">
        <f ca="1">IFERROR(VLOOKUP($B2244,OFFSET(Input!$A$1,0,MATCH(Index!I$6,Input!$1:$1,0)-1,10000,2),2,0),0)</f>
        <v>0</v>
      </c>
      <c r="K2244">
        <f t="shared" ca="1" si="206"/>
        <v>82.750748419029918</v>
      </c>
      <c r="L2244" s="30">
        <f t="shared" ca="1" si="207"/>
        <v>109.73723713212746</v>
      </c>
      <c r="N2244">
        <f t="shared" ca="1" si="208"/>
        <v>-8.7479417145758728E-3</v>
      </c>
      <c r="O2244">
        <f t="shared" ca="1" si="209"/>
        <v>8.3954453844736644E-3</v>
      </c>
      <c r="AE2244">
        <f ca="1">VLOOKUP($B2244,OFFSET(Input!$A$1,0,MATCH(Index!AE$6&amp;" Index",Input!$1:$1,0)-1,10000,2),2,0)</f>
        <v>43.05</v>
      </c>
    </row>
    <row r="2245" spans="2:31" x14ac:dyDescent="0.25">
      <c r="B2245" s="2">
        <v>40777</v>
      </c>
      <c r="C2245">
        <f t="shared" ca="1" si="204"/>
        <v>0</v>
      </c>
      <c r="D2245">
        <f t="shared" ca="1" si="205"/>
        <v>0</v>
      </c>
      <c r="E2245">
        <f ca="1">IF($B2245&lt;VLOOKUP(E$6&amp;" Equity",Param,4,0),"",IFERROR(VLOOKUP($B2245,OFFSET(Input!$A$1,0,MATCH(Index!E$6&amp;" Equity",Input!$1:$1,0)-1,10000,2),2,0),E2244))</f>
        <v>85.46</v>
      </c>
      <c r="F2245" s="33">
        <v>110.92</v>
      </c>
      <c r="H2245">
        <f ca="1">IFERROR(VLOOKUP($B2245,OFFSET(Input!$A$1,0,MATCH(Index!H$6,Input!$1:$1,0)-1,10000,2),2,0),0)</f>
        <v>0</v>
      </c>
      <c r="I2245">
        <f ca="1">IFERROR(VLOOKUP($B2245,OFFSET(Input!$A$1,0,MATCH(Index!I$6,Input!$1:$1,0)-1,10000,2),2,0),0)</f>
        <v>0</v>
      </c>
      <c r="K2245">
        <f t="shared" ca="1" si="206"/>
        <v>82.847691657571417</v>
      </c>
      <c r="L2245" s="30">
        <f t="shared" ca="1" si="207"/>
        <v>109.4215600745737</v>
      </c>
      <c r="N2245">
        <f t="shared" ca="1" si="208"/>
        <v>1.1708232223809206E-3</v>
      </c>
      <c r="O2245">
        <f t="shared" ca="1" si="209"/>
        <v>-2.8808086181867608E-3</v>
      </c>
      <c r="AE2245">
        <f ca="1">VLOOKUP($B2245,OFFSET(Input!$A$1,0,MATCH(Index!AE$6&amp;" Index",Input!$1:$1,0)-1,10000,2),2,0)</f>
        <v>42.44</v>
      </c>
    </row>
    <row r="2246" spans="2:31" x14ac:dyDescent="0.25">
      <c r="B2246" s="2">
        <v>40778</v>
      </c>
      <c r="C2246">
        <f t="shared" ca="1" si="204"/>
        <v>0</v>
      </c>
      <c r="D2246">
        <f t="shared" ca="1" si="205"/>
        <v>0</v>
      </c>
      <c r="E2246">
        <f ca="1">IF($B2246&lt;VLOOKUP(E$6&amp;" Equity",Param,4,0),"",IFERROR(VLOOKUP($B2246,OFFSET(Input!$A$1,0,MATCH(Index!E$6&amp;" Equity",Input!$1:$1,0)-1,10000,2),2,0),E2245))</f>
        <v>86.1</v>
      </c>
      <c r="F2246" s="33">
        <v>109.39</v>
      </c>
      <c r="H2246">
        <f ca="1">IFERROR(VLOOKUP($B2246,OFFSET(Input!$A$1,0,MATCH(Index!H$6,Input!$1:$1,0)-1,10000,2),2,0),0)</f>
        <v>0</v>
      </c>
      <c r="I2246">
        <f ca="1">IFERROR(VLOOKUP($B2246,OFFSET(Input!$A$1,0,MATCH(Index!I$6,Input!$1:$1,0)-1,10000,2),2,0),0)</f>
        <v>0</v>
      </c>
      <c r="K2246">
        <f t="shared" ca="1" si="206"/>
        <v>83.468128384237048</v>
      </c>
      <c r="L2246" s="30">
        <f t="shared" ca="1" si="207"/>
        <v>107.91222914314477</v>
      </c>
      <c r="N2246">
        <f t="shared" ca="1" si="208"/>
        <v>7.46098121780617E-3</v>
      </c>
      <c r="O2246">
        <f t="shared" ca="1" si="209"/>
        <v>-1.3889742615877863E-2</v>
      </c>
      <c r="AE2246">
        <f ca="1">VLOOKUP($B2246,OFFSET(Input!$A$1,0,MATCH(Index!AE$6&amp;" Index",Input!$1:$1,0)-1,10000,2),2,0)</f>
        <v>36.270000000000003</v>
      </c>
    </row>
    <row r="2247" spans="2:31" x14ac:dyDescent="0.25">
      <c r="B2247" s="2">
        <v>40779</v>
      </c>
      <c r="C2247">
        <f t="shared" ref="C2247:C2310" ca="1" si="210">IF(MONTH(B2247)&lt;&gt;MONTH(B2246),1,0)</f>
        <v>0</v>
      </c>
      <c r="D2247">
        <f t="shared" ref="D2247:D2310" ca="1" si="211">IF(D2246=5,0,IF(D2246&lt;&gt;0,D2246+1,IF(C2246=1,1,0)))</f>
        <v>0</v>
      </c>
      <c r="E2247">
        <f ca="1">IF($B2247&lt;VLOOKUP(E$6&amp;" Equity",Param,4,0),"",IFERROR(VLOOKUP($B2247,OFFSET(Input!$A$1,0,MATCH(Index!E$6&amp;" Equity",Input!$1:$1,0)-1,10000,2),2,0),E2246))</f>
        <v>85.71</v>
      </c>
      <c r="F2247" s="33">
        <v>106.28</v>
      </c>
      <c r="H2247">
        <f ca="1">IFERROR(VLOOKUP($B2247,OFFSET(Input!$A$1,0,MATCH(Index!H$6,Input!$1:$1,0)-1,10000,2),2,0),0)</f>
        <v>0</v>
      </c>
      <c r="I2247">
        <f ca="1">IFERROR(VLOOKUP($B2247,OFFSET(Input!$A$1,0,MATCH(Index!I$6,Input!$1:$1,0)-1,10000,2),2,0),0)</f>
        <v>0</v>
      </c>
      <c r="K2247">
        <f t="shared" ref="K2247:K2310" ca="1" si="212">IF($B2247&lt;=L_date,IF($B2247=L_date,1,K2248/((E2248+H2248)/E2247)),K2246*((E2247+H2247)/E2246))</f>
        <v>83.090049753925172</v>
      </c>
      <c r="L2247" s="30">
        <f t="shared" ref="L2247:L2310" ca="1" si="213">IF($B2247&lt;=L_date,IF($B2247=L_date,1,L2248/((F2248+I2248)/F2247)),L2246*((F2247+I2247)/F2246))</f>
        <v>104.84424274004412</v>
      </c>
      <c r="N2247">
        <f t="shared" ca="1" si="208"/>
        <v>-4.5399065228937724E-3</v>
      </c>
      <c r="O2247">
        <f t="shared" ca="1" si="209"/>
        <v>-2.8842357240086623E-2</v>
      </c>
      <c r="AE2247">
        <f ca="1">VLOOKUP($B2247,OFFSET(Input!$A$1,0,MATCH(Index!AE$6&amp;" Index",Input!$1:$1,0)-1,10000,2),2,0)</f>
        <v>35.9</v>
      </c>
    </row>
    <row r="2248" spans="2:31" x14ac:dyDescent="0.25">
      <c r="B2248" s="2">
        <v>40780</v>
      </c>
      <c r="C2248">
        <f t="shared" ca="1" si="210"/>
        <v>0</v>
      </c>
      <c r="D2248">
        <f t="shared" ca="1" si="211"/>
        <v>0</v>
      </c>
      <c r="E2248">
        <f ca="1">IF($B2248&lt;VLOOKUP(E$6&amp;" Equity",Param,4,0),"",IFERROR(VLOOKUP($B2248,OFFSET(Input!$A$1,0,MATCH(Index!E$6&amp;" Equity",Input!$1:$1,0)-1,10000,2),2,0),E2247))</f>
        <v>85.02</v>
      </c>
      <c r="F2248" s="33">
        <v>107.45</v>
      </c>
      <c r="H2248">
        <f ca="1">IFERROR(VLOOKUP($B2248,OFFSET(Input!$A$1,0,MATCH(Index!H$6,Input!$1:$1,0)-1,10000,2),2,0),0)</f>
        <v>0</v>
      </c>
      <c r="I2248">
        <f ca="1">IFERROR(VLOOKUP($B2248,OFFSET(Input!$A$1,0,MATCH(Index!I$6,Input!$1:$1,0)-1,10000,2),2,0),0)</f>
        <v>0</v>
      </c>
      <c r="K2248">
        <f t="shared" ca="1" si="212"/>
        <v>82.42114140798877</v>
      </c>
      <c r="L2248" s="30">
        <f t="shared" ca="1" si="213"/>
        <v>105.99843698172508</v>
      </c>
      <c r="N2248">
        <f t="shared" ref="N2248:N2311" ca="1" si="214">LN(K2248/K2247)</f>
        <v>-8.0829819801474419E-3</v>
      </c>
      <c r="O2248">
        <f t="shared" ref="O2248:O2311" ca="1" si="215">LN(L2248/L2247)</f>
        <v>1.0948502196906679E-2</v>
      </c>
      <c r="AE2248">
        <f ca="1">VLOOKUP($B2248,OFFSET(Input!$A$1,0,MATCH(Index!AE$6&amp;" Index",Input!$1:$1,0)-1,10000,2),2,0)</f>
        <v>39.76</v>
      </c>
    </row>
    <row r="2249" spans="2:31" x14ac:dyDescent="0.25">
      <c r="B2249" s="2">
        <v>40781</v>
      </c>
      <c r="C2249">
        <f t="shared" ca="1" si="210"/>
        <v>0</v>
      </c>
      <c r="D2249">
        <f t="shared" ca="1" si="211"/>
        <v>0</v>
      </c>
      <c r="E2249">
        <f ca="1">IF($B2249&lt;VLOOKUP(E$6&amp;" Equity",Param,4,0),"",IFERROR(VLOOKUP($B2249,OFFSET(Input!$A$1,0,MATCH(Index!E$6&amp;" Equity",Input!$1:$1,0)-1,10000,2),2,0),E2248))</f>
        <v>85.88</v>
      </c>
      <c r="F2249" s="33">
        <v>108.49</v>
      </c>
      <c r="H2249">
        <f ca="1">IFERROR(VLOOKUP($B2249,OFFSET(Input!$A$1,0,MATCH(Index!H$6,Input!$1:$1,0)-1,10000,2),2,0),0)</f>
        <v>0</v>
      </c>
      <c r="I2249">
        <f ca="1">IFERROR(VLOOKUP($B2249,OFFSET(Input!$A$1,0,MATCH(Index!I$6,Input!$1:$1,0)-1,10000,2),2,0),0)</f>
        <v>0</v>
      </c>
      <c r="K2249">
        <f t="shared" ca="1" si="212"/>
        <v>83.254853259445724</v>
      </c>
      <c r="L2249" s="30">
        <f t="shared" ca="1" si="213"/>
        <v>107.02438741877481</v>
      </c>
      <c r="N2249">
        <f t="shared" ca="1" si="214"/>
        <v>1.0064450079936229E-2</v>
      </c>
      <c r="O2249">
        <f t="shared" ca="1" si="215"/>
        <v>9.6323797458397788E-3</v>
      </c>
      <c r="AE2249">
        <f ca="1">VLOOKUP($B2249,OFFSET(Input!$A$1,0,MATCH(Index!AE$6&amp;" Index",Input!$1:$1,0)-1,10000,2),2,0)</f>
        <v>35.590000000000003</v>
      </c>
    </row>
    <row r="2250" spans="2:31" x14ac:dyDescent="0.25">
      <c r="B2250" s="2">
        <v>40784</v>
      </c>
      <c r="C2250">
        <f t="shared" ca="1" si="210"/>
        <v>0</v>
      </c>
      <c r="D2250">
        <f t="shared" ca="1" si="211"/>
        <v>0</v>
      </c>
      <c r="E2250">
        <f ca="1">IF($B2250&lt;VLOOKUP(E$6&amp;" Equity",Param,4,0),"",IFERROR(VLOOKUP($B2250,OFFSET(Input!$A$1,0,MATCH(Index!E$6&amp;" Equity",Input!$1:$1,0)-1,10000,2),2,0),E2249))</f>
        <v>86.75</v>
      </c>
      <c r="F2250" s="33">
        <v>106.99</v>
      </c>
      <c r="H2250">
        <f ca="1">IFERROR(VLOOKUP($B2250,OFFSET(Input!$A$1,0,MATCH(Index!H$6,Input!$1:$1,0)-1,10000,2),2,0),0)</f>
        <v>0</v>
      </c>
      <c r="I2250">
        <f ca="1">IFERROR(VLOOKUP($B2250,OFFSET(Input!$A$1,0,MATCH(Index!I$6,Input!$1:$1,0)-1,10000,2),2,0),0)</f>
        <v>0</v>
      </c>
      <c r="K2250">
        <f t="shared" ca="1" si="212"/>
        <v>84.098259434756827</v>
      </c>
      <c r="L2250" s="30">
        <f t="shared" ca="1" si="213"/>
        <v>105.54465121149153</v>
      </c>
      <c r="N2250">
        <f t="shared" ca="1" si="214"/>
        <v>1.0079445816388307E-2</v>
      </c>
      <c r="O2250">
        <f t="shared" ca="1" si="215"/>
        <v>-1.3922630683844164E-2</v>
      </c>
      <c r="AE2250">
        <f ca="1">VLOOKUP($B2250,OFFSET(Input!$A$1,0,MATCH(Index!AE$6&amp;" Index",Input!$1:$1,0)-1,10000,2),2,0)</f>
        <v>32.28</v>
      </c>
    </row>
    <row r="2251" spans="2:31" x14ac:dyDescent="0.25">
      <c r="B2251" s="2">
        <v>40785</v>
      </c>
      <c r="C2251">
        <f t="shared" ca="1" si="210"/>
        <v>0</v>
      </c>
      <c r="D2251">
        <f t="shared" ca="1" si="211"/>
        <v>0</v>
      </c>
      <c r="E2251">
        <f ca="1">IF($B2251&lt;VLOOKUP(E$6&amp;" Equity",Param,4,0),"",IFERROR(VLOOKUP($B2251,OFFSET(Input!$A$1,0,MATCH(Index!E$6&amp;" Equity",Input!$1:$1,0)-1,10000,2),2,0),E2250))</f>
        <v>86.86</v>
      </c>
      <c r="F2251" s="33">
        <v>108.72</v>
      </c>
      <c r="H2251">
        <f ca="1">IFERROR(VLOOKUP($B2251,OFFSET(Input!$A$1,0,MATCH(Index!H$6,Input!$1:$1,0)-1,10000,2),2,0),0)</f>
        <v>0</v>
      </c>
      <c r="I2251">
        <f ca="1">IFERROR(VLOOKUP($B2251,OFFSET(Input!$A$1,0,MATCH(Index!I$6,Input!$1:$1,0)-1,10000,2),2,0),0)</f>
        <v>0</v>
      </c>
      <c r="K2251">
        <f t="shared" ca="1" si="212"/>
        <v>84.204896997152488</v>
      </c>
      <c r="L2251" s="30">
        <f t="shared" ca="1" si="213"/>
        <v>107.25128030389156</v>
      </c>
      <c r="N2251">
        <f t="shared" ca="1" si="214"/>
        <v>1.2672082797072644E-3</v>
      </c>
      <c r="O2251">
        <f t="shared" ca="1" si="215"/>
        <v>1.6040397692373035E-2</v>
      </c>
      <c r="AE2251">
        <f ca="1">VLOOKUP($B2251,OFFSET(Input!$A$1,0,MATCH(Index!AE$6&amp;" Index",Input!$1:$1,0)-1,10000,2),2,0)</f>
        <v>32.89</v>
      </c>
    </row>
    <row r="2252" spans="2:31" x14ac:dyDescent="0.25">
      <c r="B2252" s="2">
        <v>40786</v>
      </c>
      <c r="C2252">
        <f t="shared" ca="1" si="210"/>
        <v>0</v>
      </c>
      <c r="D2252">
        <f t="shared" ca="1" si="211"/>
        <v>0</v>
      </c>
      <c r="E2252">
        <f ca="1">IF($B2252&lt;VLOOKUP(E$6&amp;" Equity",Param,4,0),"",IFERROR(VLOOKUP($B2252,OFFSET(Input!$A$1,0,MATCH(Index!E$6&amp;" Equity",Input!$1:$1,0)-1,10000,2),2,0),E2251))</f>
        <v>88.03</v>
      </c>
      <c r="F2252" s="33">
        <v>107.03</v>
      </c>
      <c r="H2252">
        <f ca="1">IFERROR(VLOOKUP($B2252,OFFSET(Input!$A$1,0,MATCH(Index!H$6,Input!$1:$1,0)-1,10000,2),2,0),0)</f>
        <v>0</v>
      </c>
      <c r="I2252">
        <f ca="1">IFERROR(VLOOKUP($B2252,OFFSET(Input!$A$1,0,MATCH(Index!I$6,Input!$1:$1,0)-1,10000,2),2,0),0)</f>
        <v>0</v>
      </c>
      <c r="K2252">
        <f t="shared" ca="1" si="212"/>
        <v>85.339132888088116</v>
      </c>
      <c r="L2252" s="30">
        <f t="shared" ca="1" si="213"/>
        <v>105.58411084368574</v>
      </c>
      <c r="N2252">
        <f t="shared" ca="1" si="214"/>
        <v>1.3380038366138993E-2</v>
      </c>
      <c r="O2252">
        <f t="shared" ca="1" si="215"/>
        <v>-1.566660084660405E-2</v>
      </c>
      <c r="AE2252">
        <f ca="1">VLOOKUP($B2252,OFFSET(Input!$A$1,0,MATCH(Index!AE$6&amp;" Index",Input!$1:$1,0)-1,10000,2),2,0)</f>
        <v>31.62</v>
      </c>
    </row>
    <row r="2253" spans="2:31" x14ac:dyDescent="0.25">
      <c r="B2253" s="2">
        <v>40787</v>
      </c>
      <c r="C2253">
        <f t="shared" ca="1" si="210"/>
        <v>1</v>
      </c>
      <c r="D2253">
        <f t="shared" ca="1" si="211"/>
        <v>0</v>
      </c>
      <c r="E2253">
        <f ca="1">IF($B2253&lt;VLOOKUP(E$6&amp;" Equity",Param,4,0),"",IFERROR(VLOOKUP($B2253,OFFSET(Input!$A$1,0,MATCH(Index!E$6&amp;" Equity",Input!$1:$1,0)-1,10000,2),2,0),E2252))</f>
        <v>87.41</v>
      </c>
      <c r="F2253" s="33">
        <v>108.97</v>
      </c>
      <c r="H2253">
        <f ca="1">IFERROR(VLOOKUP($B2253,OFFSET(Input!$A$1,0,MATCH(Index!H$6,Input!$1:$1,0)-1,10000,2),2,0),0)</f>
        <v>0.563357</v>
      </c>
      <c r="I2253">
        <f ca="1">IFERROR(VLOOKUP($B2253,OFFSET(Input!$A$1,0,MATCH(Index!I$6,Input!$1:$1,0)-1,10000,2),2,0),0)</f>
        <v>0.32244800000000001</v>
      </c>
      <c r="K2253">
        <f t="shared" ca="1" si="212"/>
        <v>85.284221329481042</v>
      </c>
      <c r="L2253" s="30">
        <f t="shared" ca="1" si="213"/>
        <v>107.81599499214947</v>
      </c>
      <c r="N2253">
        <f t="shared" ca="1" si="214"/>
        <v>-6.4365819971935626E-4</v>
      </c>
      <c r="O2253">
        <f t="shared" ca="1" si="215"/>
        <v>2.0918129563044254E-2</v>
      </c>
      <c r="AE2253">
        <f ca="1">VLOOKUP($B2253,OFFSET(Input!$A$1,0,MATCH(Index!AE$6&amp;" Index",Input!$1:$1,0)-1,10000,2),2,0)</f>
        <v>31.82</v>
      </c>
    </row>
    <row r="2254" spans="2:31" x14ac:dyDescent="0.25">
      <c r="B2254" s="2">
        <v>40788</v>
      </c>
      <c r="C2254">
        <f t="shared" ca="1" si="210"/>
        <v>0</v>
      </c>
      <c r="D2254">
        <f t="shared" ca="1" si="211"/>
        <v>1</v>
      </c>
      <c r="E2254">
        <f ca="1">IF($B2254&lt;VLOOKUP(E$6&amp;" Equity",Param,4,0),"",IFERROR(VLOOKUP($B2254,OFFSET(Input!$A$1,0,MATCH(Index!E$6&amp;" Equity",Input!$1:$1,0)-1,10000,2),2,0),E2253))</f>
        <v>87</v>
      </c>
      <c r="F2254" s="33">
        <v>112.51</v>
      </c>
      <c r="H2254">
        <f ca="1">IFERROR(VLOOKUP($B2254,OFFSET(Input!$A$1,0,MATCH(Index!H$6,Input!$1:$1,0)-1,10000,2),2,0),0)</f>
        <v>0</v>
      </c>
      <c r="I2254">
        <f ca="1">IFERROR(VLOOKUP($B2254,OFFSET(Input!$A$1,0,MATCH(Index!I$6,Input!$1:$1,0)-1,10000,2),2,0),0)</f>
        <v>0</v>
      </c>
      <c r="K2254">
        <f t="shared" ca="1" si="212"/>
        <v>84.884192376900245</v>
      </c>
      <c r="L2254" s="30">
        <f t="shared" ca="1" si="213"/>
        <v>111.31850597932218</v>
      </c>
      <c r="N2254">
        <f t="shared" ca="1" si="214"/>
        <v>-4.7015739378129286E-3</v>
      </c>
      <c r="O2254">
        <f t="shared" ca="1" si="215"/>
        <v>3.1969491594185884E-2</v>
      </c>
      <c r="AE2254">
        <f ca="1">VLOOKUP($B2254,OFFSET(Input!$A$1,0,MATCH(Index!AE$6&amp;" Index",Input!$1:$1,0)-1,10000,2),2,0)</f>
        <v>33.92</v>
      </c>
    </row>
    <row r="2255" spans="2:31" x14ac:dyDescent="0.25">
      <c r="B2255" s="2">
        <v>40792</v>
      </c>
      <c r="C2255">
        <f t="shared" ca="1" si="210"/>
        <v>0</v>
      </c>
      <c r="D2255">
        <f t="shared" ca="1" si="211"/>
        <v>2</v>
      </c>
      <c r="E2255">
        <f ca="1">IF($B2255&lt;VLOOKUP(E$6&amp;" Equity",Param,4,0),"",IFERROR(VLOOKUP($B2255,OFFSET(Input!$A$1,0,MATCH(Index!E$6&amp;" Equity",Input!$1:$1,0)-1,10000,2),2,0),E2254))</f>
        <v>85.97</v>
      </c>
      <c r="F2255" s="33">
        <v>113.68</v>
      </c>
      <c r="H2255">
        <f ca="1">IFERROR(VLOOKUP($B2255,OFFSET(Input!$A$1,0,MATCH(Index!H$6,Input!$1:$1,0)-1,10000,2),2,0),0)</f>
        <v>0</v>
      </c>
      <c r="I2255">
        <f ca="1">IFERROR(VLOOKUP($B2255,OFFSET(Input!$A$1,0,MATCH(Index!I$6,Input!$1:$1,0)-1,10000,2),2,0),0)</f>
        <v>0</v>
      </c>
      <c r="K2255">
        <f t="shared" ca="1" si="212"/>
        <v>83.879241593587523</v>
      </c>
      <c r="L2255" s="30">
        <f t="shared" ca="1" si="213"/>
        <v>112.47611554287926</v>
      </c>
      <c r="N2255">
        <f t="shared" ca="1" si="214"/>
        <v>-1.1909720468231006E-2</v>
      </c>
      <c r="O2255">
        <f t="shared" ca="1" si="215"/>
        <v>1.0345377205864606E-2</v>
      </c>
      <c r="AE2255">
        <f ca="1">VLOOKUP($B2255,OFFSET(Input!$A$1,0,MATCH(Index!AE$6&amp;" Index",Input!$1:$1,0)-1,10000,2),2,0)</f>
        <v>37</v>
      </c>
    </row>
    <row r="2256" spans="2:31" x14ac:dyDescent="0.25">
      <c r="B2256" s="2">
        <v>40793</v>
      </c>
      <c r="C2256">
        <f t="shared" ca="1" si="210"/>
        <v>0</v>
      </c>
      <c r="D2256">
        <f t="shared" ca="1" si="211"/>
        <v>3</v>
      </c>
      <c r="E2256">
        <f ca="1">IF($B2256&lt;VLOOKUP(E$6&amp;" Equity",Param,4,0),"",IFERROR(VLOOKUP($B2256,OFFSET(Input!$A$1,0,MATCH(Index!E$6&amp;" Equity",Input!$1:$1,0)-1,10000,2),2,0),E2255))</f>
        <v>86.39</v>
      </c>
      <c r="F2256" s="33">
        <v>111.51</v>
      </c>
      <c r="H2256">
        <f ca="1">IFERROR(VLOOKUP($B2256,OFFSET(Input!$A$1,0,MATCH(Index!H$6,Input!$1:$1,0)-1,10000,2),2,0),0)</f>
        <v>0</v>
      </c>
      <c r="I2256">
        <f ca="1">IFERROR(VLOOKUP($B2256,OFFSET(Input!$A$1,0,MATCH(Index!I$6,Input!$1:$1,0)-1,10000,2),2,0),0)</f>
        <v>0</v>
      </c>
      <c r="K2256">
        <f t="shared" ca="1" si="212"/>
        <v>84.289027349889793</v>
      </c>
      <c r="L2256" s="30">
        <f t="shared" ca="1" si="213"/>
        <v>110.32909609594006</v>
      </c>
      <c r="N2256">
        <f t="shared" ca="1" si="214"/>
        <v>4.873530184440018E-3</v>
      </c>
      <c r="O2256">
        <f t="shared" ca="1" si="215"/>
        <v>-1.9273210811574699E-2</v>
      </c>
      <c r="AE2256">
        <f ca="1">VLOOKUP($B2256,OFFSET(Input!$A$1,0,MATCH(Index!AE$6&amp;" Index",Input!$1:$1,0)-1,10000,2),2,0)</f>
        <v>33.380000000000003</v>
      </c>
    </row>
    <row r="2257" spans="2:31" x14ac:dyDescent="0.25">
      <c r="B2257" s="2">
        <v>40794</v>
      </c>
      <c r="C2257">
        <f t="shared" ca="1" si="210"/>
        <v>0</v>
      </c>
      <c r="D2257">
        <f t="shared" ca="1" si="211"/>
        <v>4</v>
      </c>
      <c r="E2257">
        <f ca="1">IF($B2257&lt;VLOOKUP(E$6&amp;" Equity",Param,4,0),"",IFERROR(VLOOKUP($B2257,OFFSET(Input!$A$1,0,MATCH(Index!E$6&amp;" Equity",Input!$1:$1,0)-1,10000,2),2,0),E2256))</f>
        <v>86.66</v>
      </c>
      <c r="F2257" s="33">
        <v>112.48</v>
      </c>
      <c r="H2257">
        <f ca="1">IFERROR(VLOOKUP($B2257,OFFSET(Input!$A$1,0,MATCH(Index!H$6,Input!$1:$1,0)-1,10000,2),2,0),0)</f>
        <v>0</v>
      </c>
      <c r="I2257">
        <f ca="1">IFERROR(VLOOKUP($B2257,OFFSET(Input!$A$1,0,MATCH(Index!I$6,Input!$1:$1,0)-1,10000,2),2,0),0)</f>
        <v>0</v>
      </c>
      <c r="K2257">
        <f t="shared" ca="1" si="212"/>
        <v>84.552461050369814</v>
      </c>
      <c r="L2257" s="30">
        <f t="shared" ca="1" si="213"/>
        <v>111.28882368282072</v>
      </c>
      <c r="N2257">
        <f t="shared" ca="1" si="214"/>
        <v>3.1204879409704052E-3</v>
      </c>
      <c r="O2257">
        <f t="shared" ca="1" si="215"/>
        <v>8.6611550850844016E-3</v>
      </c>
      <c r="AE2257">
        <f ca="1">VLOOKUP($B2257,OFFSET(Input!$A$1,0,MATCH(Index!AE$6&amp;" Index",Input!$1:$1,0)-1,10000,2),2,0)</f>
        <v>34.32</v>
      </c>
    </row>
    <row r="2258" spans="2:31" x14ac:dyDescent="0.25">
      <c r="B2258" s="2">
        <v>40795</v>
      </c>
      <c r="C2258">
        <f t="shared" ca="1" si="210"/>
        <v>0</v>
      </c>
      <c r="D2258">
        <f t="shared" ca="1" si="211"/>
        <v>5</v>
      </c>
      <c r="E2258">
        <f ca="1">IF($B2258&lt;VLOOKUP(E$6&amp;" Equity",Param,4,0),"",IFERROR(VLOOKUP($B2258,OFFSET(Input!$A$1,0,MATCH(Index!E$6&amp;" Equity",Input!$1:$1,0)-1,10000,2),2,0),E2257))</f>
        <v>85.97</v>
      </c>
      <c r="F2258" s="33">
        <v>113.76</v>
      </c>
      <c r="H2258">
        <f ca="1">IFERROR(VLOOKUP($B2258,OFFSET(Input!$A$1,0,MATCH(Index!H$6,Input!$1:$1,0)-1,10000,2),2,0),0)</f>
        <v>0</v>
      </c>
      <c r="I2258">
        <f ca="1">IFERROR(VLOOKUP($B2258,OFFSET(Input!$A$1,0,MATCH(Index!I$6,Input!$1:$1,0)-1,10000,2),2,0),0)</f>
        <v>0</v>
      </c>
      <c r="K2258">
        <f t="shared" ca="1" si="212"/>
        <v>83.879241593587508</v>
      </c>
      <c r="L2258" s="30">
        <f t="shared" ca="1" si="213"/>
        <v>112.55526833354983</v>
      </c>
      <c r="N2258">
        <f t="shared" ca="1" si="214"/>
        <v>-7.9940181254105729E-3</v>
      </c>
      <c r="O2258">
        <f t="shared" ca="1" si="215"/>
        <v>1.131553799257602E-2</v>
      </c>
      <c r="AE2258">
        <f ca="1">VLOOKUP($B2258,OFFSET(Input!$A$1,0,MATCH(Index!AE$6&amp;" Index",Input!$1:$1,0)-1,10000,2),2,0)</f>
        <v>38.520000000000003</v>
      </c>
    </row>
    <row r="2259" spans="2:31" x14ac:dyDescent="0.25">
      <c r="B2259" s="2">
        <v>40798</v>
      </c>
      <c r="C2259">
        <f t="shared" ca="1" si="210"/>
        <v>0</v>
      </c>
      <c r="D2259">
        <f t="shared" ca="1" si="211"/>
        <v>0</v>
      </c>
      <c r="E2259">
        <f ca="1">IF($B2259&lt;VLOOKUP(E$6&amp;" Equity",Param,4,0),"",IFERROR(VLOOKUP($B2259,OFFSET(Input!$A$1,0,MATCH(Index!E$6&amp;" Equity",Input!$1:$1,0)-1,10000,2),2,0),E2258))</f>
        <v>85.14</v>
      </c>
      <c r="F2259" s="33">
        <v>113.83</v>
      </c>
      <c r="H2259">
        <f ca="1">IFERROR(VLOOKUP($B2259,OFFSET(Input!$A$1,0,MATCH(Index!H$6,Input!$1:$1,0)-1,10000,2),2,0),0)</f>
        <v>0</v>
      </c>
      <c r="I2259">
        <f ca="1">IFERROR(VLOOKUP($B2259,OFFSET(Input!$A$1,0,MATCH(Index!I$6,Input!$1:$1,0)-1,10000,2),2,0),0)</f>
        <v>0</v>
      </c>
      <c r="K2259">
        <f t="shared" ca="1" si="212"/>
        <v>83.069426884704441</v>
      </c>
      <c r="L2259" s="30">
        <f t="shared" ca="1" si="213"/>
        <v>112.62452702538657</v>
      </c>
      <c r="N2259">
        <f t="shared" ca="1" si="214"/>
        <v>-9.7014377863464066E-3</v>
      </c>
      <c r="O2259">
        <f t="shared" ca="1" si="215"/>
        <v>6.1514128219446954E-4</v>
      </c>
      <c r="AE2259">
        <f ca="1">VLOOKUP($B2259,OFFSET(Input!$A$1,0,MATCH(Index!AE$6&amp;" Index",Input!$1:$1,0)-1,10000,2),2,0)</f>
        <v>38.590000000000003</v>
      </c>
    </row>
    <row r="2260" spans="2:31" x14ac:dyDescent="0.25">
      <c r="B2260" s="2">
        <v>40799</v>
      </c>
      <c r="C2260">
        <f t="shared" ca="1" si="210"/>
        <v>0</v>
      </c>
      <c r="D2260">
        <f t="shared" ca="1" si="211"/>
        <v>0</v>
      </c>
      <c r="E2260">
        <f ca="1">IF($B2260&lt;VLOOKUP(E$6&amp;" Equity",Param,4,0),"",IFERROR(VLOOKUP($B2260,OFFSET(Input!$A$1,0,MATCH(Index!E$6&amp;" Equity",Input!$1:$1,0)-1,10000,2),2,0),E2259))</f>
        <v>85.79</v>
      </c>
      <c r="F2260" s="33">
        <v>112.21</v>
      </c>
      <c r="H2260">
        <f ca="1">IFERROR(VLOOKUP($B2260,OFFSET(Input!$A$1,0,MATCH(Index!H$6,Input!$1:$1,0)-1,10000,2),2,0),0)</f>
        <v>0</v>
      </c>
      <c r="I2260">
        <f ca="1">IFERROR(VLOOKUP($B2260,OFFSET(Input!$A$1,0,MATCH(Index!I$6,Input!$1:$1,0)-1,10000,2),2,0),0)</f>
        <v>0</v>
      </c>
      <c r="K2260">
        <f t="shared" ca="1" si="212"/>
        <v>83.703619126600827</v>
      </c>
      <c r="L2260" s="30">
        <f t="shared" ca="1" si="213"/>
        <v>111.02168301430754</v>
      </c>
      <c r="N2260">
        <f t="shared" ca="1" si="214"/>
        <v>7.6054891848675726E-3</v>
      </c>
      <c r="O2260">
        <f t="shared" ca="1" si="215"/>
        <v>-1.4333991660350386E-2</v>
      </c>
      <c r="AE2260">
        <f ca="1">VLOOKUP($B2260,OFFSET(Input!$A$1,0,MATCH(Index!AE$6&amp;" Index",Input!$1:$1,0)-1,10000,2),2,0)</f>
        <v>36.909999999999997</v>
      </c>
    </row>
    <row r="2261" spans="2:31" x14ac:dyDescent="0.25">
      <c r="B2261" s="2">
        <v>40800</v>
      </c>
      <c r="C2261">
        <f t="shared" ca="1" si="210"/>
        <v>0</v>
      </c>
      <c r="D2261">
        <f t="shared" ca="1" si="211"/>
        <v>0</v>
      </c>
      <c r="E2261">
        <f ca="1">IF($B2261&lt;VLOOKUP(E$6&amp;" Equity",Param,4,0),"",IFERROR(VLOOKUP($B2261,OFFSET(Input!$A$1,0,MATCH(Index!E$6&amp;" Equity",Input!$1:$1,0)-1,10000,2),2,0),E2260))</f>
        <v>86.36</v>
      </c>
      <c r="F2261" s="33">
        <v>113.18</v>
      </c>
      <c r="H2261">
        <f ca="1">IFERROR(VLOOKUP($B2261,OFFSET(Input!$A$1,0,MATCH(Index!H$6,Input!$1:$1,0)-1,10000,2),2,0),0)</f>
        <v>0</v>
      </c>
      <c r="I2261">
        <f ca="1">IFERROR(VLOOKUP($B2261,OFFSET(Input!$A$1,0,MATCH(Index!I$6,Input!$1:$1,0)-1,10000,2),2,0),0)</f>
        <v>0</v>
      </c>
      <c r="K2261">
        <f t="shared" ca="1" si="212"/>
        <v>84.259756938725346</v>
      </c>
      <c r="L2261" s="30">
        <f t="shared" ca="1" si="213"/>
        <v>111.9814106011882</v>
      </c>
      <c r="N2261">
        <f t="shared" ca="1" si="214"/>
        <v>6.6221560617327063E-3</v>
      </c>
      <c r="O2261">
        <f t="shared" ca="1" si="215"/>
        <v>8.6073560376029781E-3</v>
      </c>
      <c r="AE2261">
        <f ca="1">VLOOKUP($B2261,OFFSET(Input!$A$1,0,MATCH(Index!AE$6&amp;" Index",Input!$1:$1,0)-1,10000,2),2,0)</f>
        <v>34.6</v>
      </c>
    </row>
    <row r="2262" spans="2:31" x14ac:dyDescent="0.25">
      <c r="B2262" s="2">
        <v>40801</v>
      </c>
      <c r="C2262">
        <f t="shared" ca="1" si="210"/>
        <v>0</v>
      </c>
      <c r="D2262">
        <f t="shared" ca="1" si="211"/>
        <v>0</v>
      </c>
      <c r="E2262">
        <f ca="1">IF($B2262&lt;VLOOKUP(E$6&amp;" Equity",Param,4,0),"",IFERROR(VLOOKUP($B2262,OFFSET(Input!$A$1,0,MATCH(Index!E$6&amp;" Equity",Input!$1:$1,0)-1,10000,2),2,0),E2261))</f>
        <v>86.94</v>
      </c>
      <c r="F2262" s="33">
        <v>111.49</v>
      </c>
      <c r="H2262">
        <f ca="1">IFERROR(VLOOKUP($B2262,OFFSET(Input!$A$1,0,MATCH(Index!H$6,Input!$1:$1,0)-1,10000,2),2,0),0)</f>
        <v>0</v>
      </c>
      <c r="I2262">
        <f ca="1">IFERROR(VLOOKUP($B2262,OFFSET(Input!$A$1,0,MATCH(Index!I$6,Input!$1:$1,0)-1,10000,2),2,0),0)</f>
        <v>0</v>
      </c>
      <c r="K2262">
        <f t="shared" ca="1" si="212"/>
        <v>84.825651554571337</v>
      </c>
      <c r="L2262" s="30">
        <f t="shared" ca="1" si="213"/>
        <v>110.30930789827241</v>
      </c>
      <c r="N2262">
        <f t="shared" ca="1" si="214"/>
        <v>6.6936199140393178E-3</v>
      </c>
      <c r="O2262">
        <f t="shared" ca="1" si="215"/>
        <v>-1.5044570934897758E-2</v>
      </c>
      <c r="AE2262">
        <f ca="1">VLOOKUP($B2262,OFFSET(Input!$A$1,0,MATCH(Index!AE$6&amp;" Index",Input!$1:$1,0)-1,10000,2),2,0)</f>
        <v>31.97</v>
      </c>
    </row>
    <row r="2263" spans="2:31" x14ac:dyDescent="0.25">
      <c r="B2263" s="2">
        <v>40802</v>
      </c>
      <c r="C2263">
        <f t="shared" ca="1" si="210"/>
        <v>0</v>
      </c>
      <c r="D2263">
        <f t="shared" ca="1" si="211"/>
        <v>0</v>
      </c>
      <c r="E2263">
        <f ca="1">IF($B2263&lt;VLOOKUP(E$6&amp;" Equity",Param,4,0),"",IFERROR(VLOOKUP($B2263,OFFSET(Input!$A$1,0,MATCH(Index!E$6&amp;" Equity",Input!$1:$1,0)-1,10000,2),2,0),E2262))</f>
        <v>86.89</v>
      </c>
      <c r="F2263" s="33">
        <v>112.24</v>
      </c>
      <c r="H2263">
        <f ca="1">IFERROR(VLOOKUP($B2263,OFFSET(Input!$A$1,0,MATCH(Index!H$6,Input!$1:$1,0)-1,10000,2),2,0),0)</f>
        <v>0</v>
      </c>
      <c r="I2263">
        <f ca="1">IFERROR(VLOOKUP($B2263,OFFSET(Input!$A$1,0,MATCH(Index!I$6,Input!$1:$1,0)-1,10000,2),2,0),0)</f>
        <v>0</v>
      </c>
      <c r="K2263">
        <f t="shared" ca="1" si="212"/>
        <v>84.77686753596393</v>
      </c>
      <c r="L2263" s="30">
        <f t="shared" ca="1" si="213"/>
        <v>111.051365310809</v>
      </c>
      <c r="N2263">
        <f t="shared" ca="1" si="214"/>
        <v>-5.7527470953126596E-4</v>
      </c>
      <c r="O2263">
        <f t="shared" ca="1" si="215"/>
        <v>6.7045350147254251E-3</v>
      </c>
      <c r="AE2263">
        <f ca="1">VLOOKUP($B2263,OFFSET(Input!$A$1,0,MATCH(Index!AE$6&amp;" Index",Input!$1:$1,0)-1,10000,2),2,0)</f>
        <v>30.98</v>
      </c>
    </row>
    <row r="2264" spans="2:31" x14ac:dyDescent="0.25">
      <c r="B2264" s="2">
        <v>40805</v>
      </c>
      <c r="C2264">
        <f t="shared" ca="1" si="210"/>
        <v>0</v>
      </c>
      <c r="D2264">
        <f t="shared" ca="1" si="211"/>
        <v>0</v>
      </c>
      <c r="E2264">
        <f ca="1">IF($B2264&lt;VLOOKUP(E$6&amp;" Equity",Param,4,0),"",IFERROR(VLOOKUP($B2264,OFFSET(Input!$A$1,0,MATCH(Index!E$6&amp;" Equity",Input!$1:$1,0)-1,10000,2),2,0),E2263))</f>
        <v>86.76</v>
      </c>
      <c r="F2264" s="33">
        <v>114.38</v>
      </c>
      <c r="H2264">
        <f ca="1">IFERROR(VLOOKUP($B2264,OFFSET(Input!$A$1,0,MATCH(Index!H$6,Input!$1:$1,0)-1,10000,2),2,0),0)</f>
        <v>0</v>
      </c>
      <c r="I2264">
        <f ca="1">IFERROR(VLOOKUP($B2264,OFFSET(Input!$A$1,0,MATCH(Index!I$6,Input!$1:$1,0)-1,10000,2),2,0),0)</f>
        <v>0</v>
      </c>
      <c r="K2264">
        <f t="shared" ca="1" si="212"/>
        <v>84.650029087584656</v>
      </c>
      <c r="L2264" s="30">
        <f t="shared" ca="1" si="213"/>
        <v>113.16870246124674</v>
      </c>
      <c r="N2264">
        <f t="shared" ca="1" si="214"/>
        <v>-1.4972648924410218E-3</v>
      </c>
      <c r="O2264">
        <f t="shared" ca="1" si="215"/>
        <v>1.8886802692964579E-2</v>
      </c>
      <c r="AE2264">
        <f ca="1">VLOOKUP($B2264,OFFSET(Input!$A$1,0,MATCH(Index!AE$6&amp;" Index",Input!$1:$1,0)-1,10000,2),2,0)</f>
        <v>32.729999999999997</v>
      </c>
    </row>
    <row r="2265" spans="2:31" x14ac:dyDescent="0.25">
      <c r="B2265" s="2">
        <v>40806</v>
      </c>
      <c r="C2265">
        <f t="shared" ca="1" si="210"/>
        <v>0</v>
      </c>
      <c r="D2265">
        <f t="shared" ca="1" si="211"/>
        <v>0</v>
      </c>
      <c r="E2265">
        <f ca="1">IF($B2265&lt;VLOOKUP(E$6&amp;" Equity",Param,4,0),"",IFERROR(VLOOKUP($B2265,OFFSET(Input!$A$1,0,MATCH(Index!E$6&amp;" Equity",Input!$1:$1,0)-1,10000,2),2,0),E2264))</f>
        <v>86.9</v>
      </c>
      <c r="F2265" s="33">
        <v>114.87</v>
      </c>
      <c r="H2265">
        <f ca="1">IFERROR(VLOOKUP($B2265,OFFSET(Input!$A$1,0,MATCH(Index!H$6,Input!$1:$1,0)-1,10000,2),2,0),0)</f>
        <v>0</v>
      </c>
      <c r="I2265">
        <f ca="1">IFERROR(VLOOKUP($B2265,OFFSET(Input!$A$1,0,MATCH(Index!I$6,Input!$1:$1,0)-1,10000,2),2,0),0)</f>
        <v>0</v>
      </c>
      <c r="K2265">
        <f t="shared" ca="1" si="212"/>
        <v>84.786624339685417</v>
      </c>
      <c r="L2265" s="30">
        <f t="shared" ca="1" si="213"/>
        <v>113.65351330410398</v>
      </c>
      <c r="N2265">
        <f t="shared" ca="1" si="214"/>
        <v>1.6123463126727195E-3</v>
      </c>
      <c r="O2265">
        <f t="shared" ca="1" si="215"/>
        <v>4.2748156701428045E-3</v>
      </c>
      <c r="AE2265">
        <f ca="1">VLOOKUP($B2265,OFFSET(Input!$A$1,0,MATCH(Index!AE$6&amp;" Index",Input!$1:$1,0)-1,10000,2),2,0)</f>
        <v>32.86</v>
      </c>
    </row>
    <row r="2266" spans="2:31" x14ac:dyDescent="0.25">
      <c r="B2266" s="2">
        <v>40807</v>
      </c>
      <c r="C2266">
        <f t="shared" ca="1" si="210"/>
        <v>0</v>
      </c>
      <c r="D2266">
        <f t="shared" ca="1" si="211"/>
        <v>0</v>
      </c>
      <c r="E2266">
        <f ca="1">IF($B2266&lt;VLOOKUP(E$6&amp;" Equity",Param,4,0),"",IFERROR(VLOOKUP($B2266,OFFSET(Input!$A$1,0,MATCH(Index!E$6&amp;" Equity",Input!$1:$1,0)-1,10000,2),2,0),E2265))</f>
        <v>86.15</v>
      </c>
      <c r="F2266" s="33">
        <v>118.66</v>
      </c>
      <c r="H2266">
        <f ca="1">IFERROR(VLOOKUP($B2266,OFFSET(Input!$A$1,0,MATCH(Index!H$6,Input!$1:$1,0)-1,10000,2),2,0),0)</f>
        <v>0</v>
      </c>
      <c r="I2266">
        <f ca="1">IFERROR(VLOOKUP($B2266,OFFSET(Input!$A$1,0,MATCH(Index!I$6,Input!$1:$1,0)-1,10000,2),2,0),0)</f>
        <v>0</v>
      </c>
      <c r="K2266">
        <f t="shared" ca="1" si="212"/>
        <v>84.054864060574204</v>
      </c>
      <c r="L2266" s="30">
        <f t="shared" ca="1" si="213"/>
        <v>117.40337676212221</v>
      </c>
      <c r="N2266">
        <f t="shared" ca="1" si="214"/>
        <v>-8.6680692974077621E-3</v>
      </c>
      <c r="O2266">
        <f t="shared" ca="1" si="215"/>
        <v>3.2461206673184341E-2</v>
      </c>
      <c r="AE2266">
        <f ca="1">VLOOKUP($B2266,OFFSET(Input!$A$1,0,MATCH(Index!AE$6&amp;" Index",Input!$1:$1,0)-1,10000,2),2,0)</f>
        <v>37.32</v>
      </c>
    </row>
    <row r="2267" spans="2:31" x14ac:dyDescent="0.25">
      <c r="B2267" s="2">
        <v>40808</v>
      </c>
      <c r="C2267">
        <f t="shared" ca="1" si="210"/>
        <v>0</v>
      </c>
      <c r="D2267">
        <f t="shared" ca="1" si="211"/>
        <v>0</v>
      </c>
      <c r="E2267">
        <f ca="1">IF($B2267&lt;VLOOKUP(E$6&amp;" Equity",Param,4,0),"",IFERROR(VLOOKUP($B2267,OFFSET(Input!$A$1,0,MATCH(Index!E$6&amp;" Equity",Input!$1:$1,0)-1,10000,2),2,0),E2266))</f>
        <v>84.98</v>
      </c>
      <c r="F2267" s="33">
        <v>123.13</v>
      </c>
      <c r="H2267">
        <f ca="1">IFERROR(VLOOKUP($B2267,OFFSET(Input!$A$1,0,MATCH(Index!H$6,Input!$1:$1,0)-1,10000,2),2,0),0)</f>
        <v>0</v>
      </c>
      <c r="I2267">
        <f ca="1">IFERROR(VLOOKUP($B2267,OFFSET(Input!$A$1,0,MATCH(Index!I$6,Input!$1:$1,0)-1,10000,2),2,0),0)</f>
        <v>0</v>
      </c>
      <c r="K2267">
        <f t="shared" ca="1" si="212"/>
        <v>82.91331802516072</v>
      </c>
      <c r="L2267" s="30">
        <f t="shared" ca="1" si="213"/>
        <v>121.82603894084028</v>
      </c>
      <c r="N2267">
        <f t="shared" ca="1" si="214"/>
        <v>-1.3674028287273123E-2</v>
      </c>
      <c r="O2267">
        <f t="shared" ca="1" si="215"/>
        <v>3.6978446974282944E-2</v>
      </c>
      <c r="AE2267">
        <f ca="1">VLOOKUP($B2267,OFFSET(Input!$A$1,0,MATCH(Index!AE$6&amp;" Index",Input!$1:$1,0)-1,10000,2),2,0)</f>
        <v>41.35</v>
      </c>
    </row>
    <row r="2268" spans="2:31" x14ac:dyDescent="0.25">
      <c r="B2268" s="2">
        <v>40809</v>
      </c>
      <c r="C2268">
        <f t="shared" ca="1" si="210"/>
        <v>0</v>
      </c>
      <c r="D2268">
        <f t="shared" ca="1" si="211"/>
        <v>0</v>
      </c>
      <c r="E2268">
        <f ca="1">IF($B2268&lt;VLOOKUP(E$6&amp;" Equity",Param,4,0),"",IFERROR(VLOOKUP($B2268,OFFSET(Input!$A$1,0,MATCH(Index!E$6&amp;" Equity",Input!$1:$1,0)-1,10000,2),2,0),E2267))</f>
        <v>85.21</v>
      </c>
      <c r="F2268" s="33">
        <v>120.83</v>
      </c>
      <c r="H2268">
        <f ca="1">IFERROR(VLOOKUP($B2268,OFFSET(Input!$A$1,0,MATCH(Index!H$6,Input!$1:$1,0)-1,10000,2),2,0),0)</f>
        <v>0</v>
      </c>
      <c r="I2268">
        <f ca="1">IFERROR(VLOOKUP($B2268,OFFSET(Input!$A$1,0,MATCH(Index!I$6,Input!$1:$1,0)-1,10000,2),2,0),0)</f>
        <v>0</v>
      </c>
      <c r="K2268">
        <f t="shared" ca="1" si="212"/>
        <v>83.137724510754808</v>
      </c>
      <c r="L2268" s="30">
        <f t="shared" ca="1" si="213"/>
        <v>119.5503962090614</v>
      </c>
      <c r="N2268">
        <f t="shared" ca="1" si="214"/>
        <v>2.7028631531989633E-3</v>
      </c>
      <c r="O2268">
        <f t="shared" ca="1" si="215"/>
        <v>-1.8856108765563234E-2</v>
      </c>
      <c r="AE2268">
        <f ca="1">VLOOKUP($B2268,OFFSET(Input!$A$1,0,MATCH(Index!AE$6&amp;" Index",Input!$1:$1,0)-1,10000,2),2,0)</f>
        <v>41.25</v>
      </c>
    </row>
    <row r="2269" spans="2:31" x14ac:dyDescent="0.25">
      <c r="B2269" s="2">
        <v>40812</v>
      </c>
      <c r="C2269">
        <f t="shared" ca="1" si="210"/>
        <v>0</v>
      </c>
      <c r="D2269">
        <f t="shared" ca="1" si="211"/>
        <v>0</v>
      </c>
      <c r="E2269">
        <f ca="1">IF($B2269&lt;VLOOKUP(E$6&amp;" Equity",Param,4,0),"",IFERROR(VLOOKUP($B2269,OFFSET(Input!$A$1,0,MATCH(Index!E$6&amp;" Equity",Input!$1:$1,0)-1,10000,2),2,0),E2268))</f>
        <v>85.53</v>
      </c>
      <c r="F2269" s="33">
        <v>118.84</v>
      </c>
      <c r="H2269">
        <f ca="1">IFERROR(VLOOKUP($B2269,OFFSET(Input!$A$1,0,MATCH(Index!H$6,Input!$1:$1,0)-1,10000,2),2,0),0)</f>
        <v>0</v>
      </c>
      <c r="I2269">
        <f ca="1">IFERROR(VLOOKUP($B2269,OFFSET(Input!$A$1,0,MATCH(Index!I$6,Input!$1:$1,0)-1,10000,2),2,0),0)</f>
        <v>0</v>
      </c>
      <c r="K2269">
        <f t="shared" ca="1" si="212"/>
        <v>83.449942229842279</v>
      </c>
      <c r="L2269" s="30">
        <f t="shared" ca="1" si="213"/>
        <v>117.581470541131</v>
      </c>
      <c r="N2269">
        <f t="shared" ca="1" si="214"/>
        <v>3.7483937528259097E-3</v>
      </c>
      <c r="O2269">
        <f t="shared" ca="1" si="215"/>
        <v>-1.6606548444809854E-2</v>
      </c>
      <c r="AE2269">
        <f ca="1">VLOOKUP($B2269,OFFSET(Input!$A$1,0,MATCH(Index!AE$6&amp;" Index",Input!$1:$1,0)-1,10000,2),2,0)</f>
        <v>39.020000000000003</v>
      </c>
    </row>
    <row r="2270" spans="2:31" x14ac:dyDescent="0.25">
      <c r="B2270" s="2">
        <v>40813</v>
      </c>
      <c r="C2270">
        <f t="shared" ca="1" si="210"/>
        <v>0</v>
      </c>
      <c r="D2270">
        <f t="shared" ca="1" si="211"/>
        <v>0</v>
      </c>
      <c r="E2270">
        <f ca="1">IF($B2270&lt;VLOOKUP(E$6&amp;" Equity",Param,4,0),"",IFERROR(VLOOKUP($B2270,OFFSET(Input!$A$1,0,MATCH(Index!E$6&amp;" Equity",Input!$1:$1,0)-1,10000,2),2,0),E2269))</f>
        <v>85.63</v>
      </c>
      <c r="F2270" s="33">
        <v>117.07</v>
      </c>
      <c r="H2270">
        <f ca="1">IFERROR(VLOOKUP($B2270,OFFSET(Input!$A$1,0,MATCH(Index!H$6,Input!$1:$1,0)-1,10000,2),2,0),0)</f>
        <v>0</v>
      </c>
      <c r="I2270">
        <f ca="1">IFERROR(VLOOKUP($B2270,OFFSET(Input!$A$1,0,MATCH(Index!I$6,Input!$1:$1,0)-1,10000,2),2,0),0)</f>
        <v>0</v>
      </c>
      <c r="K2270">
        <f t="shared" ca="1" si="212"/>
        <v>83.547510267057106</v>
      </c>
      <c r="L2270" s="30">
        <f t="shared" ca="1" si="213"/>
        <v>115.83021504754464</v>
      </c>
      <c r="N2270">
        <f t="shared" ca="1" si="214"/>
        <v>1.1684974454103378E-3</v>
      </c>
      <c r="O2270">
        <f t="shared" ca="1" si="215"/>
        <v>-1.500600410282592E-2</v>
      </c>
      <c r="AE2270">
        <f ca="1">VLOOKUP($B2270,OFFSET(Input!$A$1,0,MATCH(Index!AE$6&amp;" Index",Input!$1:$1,0)-1,10000,2),2,0)</f>
        <v>37.71</v>
      </c>
    </row>
    <row r="2271" spans="2:31" x14ac:dyDescent="0.25">
      <c r="B2271" s="2">
        <v>40814</v>
      </c>
      <c r="C2271">
        <f t="shared" ca="1" si="210"/>
        <v>0</v>
      </c>
      <c r="D2271">
        <f t="shared" ca="1" si="211"/>
        <v>0</v>
      </c>
      <c r="E2271">
        <f ca="1">IF($B2271&lt;VLOOKUP(E$6&amp;" Equity",Param,4,0),"",IFERROR(VLOOKUP($B2271,OFFSET(Input!$A$1,0,MATCH(Index!E$6&amp;" Equity",Input!$1:$1,0)-1,10000,2),2,0),E2270))</f>
        <v>84.67</v>
      </c>
      <c r="F2271" s="33">
        <v>117.01</v>
      </c>
      <c r="H2271">
        <f ca="1">IFERROR(VLOOKUP($B2271,OFFSET(Input!$A$1,0,MATCH(Index!H$6,Input!$1:$1,0)-1,10000,2),2,0),0)</f>
        <v>0</v>
      </c>
      <c r="I2271">
        <f ca="1">IFERROR(VLOOKUP($B2271,OFFSET(Input!$A$1,0,MATCH(Index!I$6,Input!$1:$1,0)-1,10000,2),2,0),0)</f>
        <v>0</v>
      </c>
      <c r="K2271">
        <f t="shared" ca="1" si="212"/>
        <v>82.610857109794765</v>
      </c>
      <c r="L2271" s="30">
        <f t="shared" ca="1" si="213"/>
        <v>115.77085045454173</v>
      </c>
      <c r="N2271">
        <f t="shared" ca="1" si="214"/>
        <v>-1.1274341383914808E-2</v>
      </c>
      <c r="O2271">
        <f t="shared" ca="1" si="215"/>
        <v>-5.126452607143937E-4</v>
      </c>
      <c r="AE2271">
        <f ca="1">VLOOKUP($B2271,OFFSET(Input!$A$1,0,MATCH(Index!AE$6&amp;" Index",Input!$1:$1,0)-1,10000,2),2,0)</f>
        <v>41.08</v>
      </c>
    </row>
    <row r="2272" spans="2:31" x14ac:dyDescent="0.25">
      <c r="B2272" s="2">
        <v>40815</v>
      </c>
      <c r="C2272">
        <f t="shared" ca="1" si="210"/>
        <v>0</v>
      </c>
      <c r="D2272">
        <f t="shared" ca="1" si="211"/>
        <v>0</v>
      </c>
      <c r="E2272">
        <f ca="1">IF($B2272&lt;VLOOKUP(E$6&amp;" Equity",Param,4,0),"",IFERROR(VLOOKUP($B2272,OFFSET(Input!$A$1,0,MATCH(Index!E$6&amp;" Equity",Input!$1:$1,0)-1,10000,2),2,0),E2271))</f>
        <v>84.51</v>
      </c>
      <c r="F2272" s="33">
        <v>117.84</v>
      </c>
      <c r="H2272">
        <f ca="1">IFERROR(VLOOKUP($B2272,OFFSET(Input!$A$1,0,MATCH(Index!H$6,Input!$1:$1,0)-1,10000,2),2,0),0)</f>
        <v>0</v>
      </c>
      <c r="I2272">
        <f ca="1">IFERROR(VLOOKUP($B2272,OFFSET(Input!$A$1,0,MATCH(Index!I$6,Input!$1:$1,0)-1,10000,2),2,0),0)</f>
        <v>0</v>
      </c>
      <c r="K2272">
        <f t="shared" ca="1" si="212"/>
        <v>82.454748250251043</v>
      </c>
      <c r="L2272" s="30">
        <f t="shared" ca="1" si="213"/>
        <v>116.5920606577489</v>
      </c>
      <c r="N2272">
        <f t="shared" ca="1" si="214"/>
        <v>-1.8914770977948464E-3</v>
      </c>
      <c r="O2272">
        <f t="shared" ca="1" si="215"/>
        <v>7.0683709235083427E-3</v>
      </c>
      <c r="AE2272">
        <f ca="1">VLOOKUP($B2272,OFFSET(Input!$A$1,0,MATCH(Index!AE$6&amp;" Index",Input!$1:$1,0)-1,10000,2),2,0)</f>
        <v>38.840000000000003</v>
      </c>
    </row>
    <row r="2273" spans="2:31" x14ac:dyDescent="0.25">
      <c r="B2273" s="2">
        <v>40816</v>
      </c>
      <c r="C2273">
        <f t="shared" ca="1" si="210"/>
        <v>0</v>
      </c>
      <c r="D2273">
        <f t="shared" ca="1" si="211"/>
        <v>0</v>
      </c>
      <c r="E2273">
        <f ca="1">IF($B2273&lt;VLOOKUP(E$6&amp;" Equity",Param,4,0),"",IFERROR(VLOOKUP($B2273,OFFSET(Input!$A$1,0,MATCH(Index!E$6&amp;" Equity",Input!$1:$1,0)-1,10000,2),2,0),E2272))</f>
        <v>82.73</v>
      </c>
      <c r="F2273" s="33">
        <v>120.8</v>
      </c>
      <c r="H2273">
        <f ca="1">IFERROR(VLOOKUP($B2273,OFFSET(Input!$A$1,0,MATCH(Index!H$6,Input!$1:$1,0)-1,10000,2),2,0),0)</f>
        <v>0</v>
      </c>
      <c r="I2273">
        <f ca="1">IFERROR(VLOOKUP($B2273,OFFSET(Input!$A$1,0,MATCH(Index!I$6,Input!$1:$1,0)-1,10000,2),2,0),0)</f>
        <v>0</v>
      </c>
      <c r="K2273">
        <f t="shared" ca="1" si="212"/>
        <v>80.718037187827107</v>
      </c>
      <c r="L2273" s="30">
        <f t="shared" ca="1" si="213"/>
        <v>119.52071391255997</v>
      </c>
      <c r="N2273">
        <f t="shared" ca="1" si="214"/>
        <v>-2.1287577354299352E-2</v>
      </c>
      <c r="O2273">
        <f t="shared" ca="1" si="215"/>
        <v>2.4808513346339735E-2</v>
      </c>
      <c r="AE2273">
        <f ca="1">VLOOKUP($B2273,OFFSET(Input!$A$1,0,MATCH(Index!AE$6&amp;" Index",Input!$1:$1,0)-1,10000,2),2,0)</f>
        <v>42.96</v>
      </c>
    </row>
    <row r="2274" spans="2:31" x14ac:dyDescent="0.25">
      <c r="B2274" s="2">
        <v>40819</v>
      </c>
      <c r="C2274">
        <f t="shared" ca="1" si="210"/>
        <v>1</v>
      </c>
      <c r="D2274">
        <f t="shared" ca="1" si="211"/>
        <v>0</v>
      </c>
      <c r="E2274">
        <f ca="1">IF($B2274&lt;VLOOKUP(E$6&amp;" Equity",Param,4,0),"",IFERROR(VLOOKUP($B2274,OFFSET(Input!$A$1,0,MATCH(Index!E$6&amp;" Equity",Input!$1:$1,0)-1,10000,2),2,0),E2273))</f>
        <v>81.3</v>
      </c>
      <c r="F2274" s="33">
        <v>123.81</v>
      </c>
      <c r="H2274">
        <f ca="1">IFERROR(VLOOKUP($B2274,OFFSET(Input!$A$1,0,MATCH(Index!H$6,Input!$1:$1,0)-1,10000,2),2,0),0)</f>
        <v>0.53826600000000002</v>
      </c>
      <c r="I2274">
        <f ca="1">IFERROR(VLOOKUP($B2274,OFFSET(Input!$A$1,0,MATCH(Index!I$6,Input!$1:$1,0)-1,10000,2),2,0),0)</f>
        <v>0.305898</v>
      </c>
      <c r="K2274">
        <f t="shared" ca="1" si="212"/>
        <v>79.847989826849826</v>
      </c>
      <c r="L2274" s="30">
        <f t="shared" ca="1" si="213"/>
        <v>122.80149616604696</v>
      </c>
      <c r="N2274">
        <f t="shared" ca="1" si="214"/>
        <v>-1.0837359466467151E-2</v>
      </c>
      <c r="O2274">
        <f t="shared" ca="1" si="215"/>
        <v>2.7079504870761148E-2</v>
      </c>
      <c r="AE2274">
        <f ca="1">VLOOKUP($B2274,OFFSET(Input!$A$1,0,MATCH(Index!AE$6&amp;" Index",Input!$1:$1,0)-1,10000,2),2,0)</f>
        <v>45.45</v>
      </c>
    </row>
    <row r="2275" spans="2:31" x14ac:dyDescent="0.25">
      <c r="B2275" s="2">
        <v>40820</v>
      </c>
      <c r="C2275">
        <f t="shared" ca="1" si="210"/>
        <v>0</v>
      </c>
      <c r="D2275">
        <f t="shared" ca="1" si="211"/>
        <v>1</v>
      </c>
      <c r="E2275">
        <f ca="1">IF($B2275&lt;VLOOKUP(E$6&amp;" Equity",Param,4,0),"",IFERROR(VLOOKUP($B2275,OFFSET(Input!$A$1,0,MATCH(Index!E$6&amp;" Equity",Input!$1:$1,0)-1,10000,2),2,0),E2274))</f>
        <v>81.05</v>
      </c>
      <c r="F2275" s="33">
        <v>122.24</v>
      </c>
      <c r="H2275">
        <f ca="1">IFERROR(VLOOKUP($B2275,OFFSET(Input!$A$1,0,MATCH(Index!H$6,Input!$1:$1,0)-1,10000,2),2,0),0)</f>
        <v>0</v>
      </c>
      <c r="I2275">
        <f ca="1">IFERROR(VLOOKUP($B2275,OFFSET(Input!$A$1,0,MATCH(Index!I$6,Input!$1:$1,0)-1,10000,2),2,0),0)</f>
        <v>0</v>
      </c>
      <c r="K2275">
        <f t="shared" ca="1" si="212"/>
        <v>79.60245480278202</v>
      </c>
      <c r="L2275" s="30">
        <f t="shared" ca="1" si="213"/>
        <v>121.2442847212469</v>
      </c>
      <c r="N2275">
        <f t="shared" ca="1" si="214"/>
        <v>-3.0797683720798679E-3</v>
      </c>
      <c r="O2275">
        <f t="shared" ca="1" si="215"/>
        <v>-1.2761807014389871E-2</v>
      </c>
      <c r="AE2275">
        <f ca="1">VLOOKUP($B2275,OFFSET(Input!$A$1,0,MATCH(Index!AE$6&amp;" Index",Input!$1:$1,0)-1,10000,2),2,0)</f>
        <v>40.82</v>
      </c>
    </row>
    <row r="2276" spans="2:31" x14ac:dyDescent="0.25">
      <c r="B2276" s="2">
        <v>40821</v>
      </c>
      <c r="C2276">
        <f t="shared" ca="1" si="210"/>
        <v>0</v>
      </c>
      <c r="D2276">
        <f t="shared" ca="1" si="211"/>
        <v>2</v>
      </c>
      <c r="E2276">
        <f ca="1">IF($B2276&lt;VLOOKUP(E$6&amp;" Equity",Param,4,0),"",IFERROR(VLOOKUP($B2276,OFFSET(Input!$A$1,0,MATCH(Index!E$6&amp;" Equity",Input!$1:$1,0)-1,10000,2),2,0),E2275))</f>
        <v>82.04</v>
      </c>
      <c r="F2276" s="33">
        <v>121.36</v>
      </c>
      <c r="H2276">
        <f ca="1">IFERROR(VLOOKUP($B2276,OFFSET(Input!$A$1,0,MATCH(Index!H$6,Input!$1:$1,0)-1,10000,2),2,0),0)</f>
        <v>0</v>
      </c>
      <c r="I2276">
        <f ca="1">IFERROR(VLOOKUP($B2276,OFFSET(Input!$A$1,0,MATCH(Index!I$6,Input!$1:$1,0)-1,10000,2),2,0),0)</f>
        <v>0</v>
      </c>
      <c r="K2276">
        <f t="shared" ca="1" si="212"/>
        <v>80.574773498090536</v>
      </c>
      <c r="L2276" s="30">
        <f t="shared" ca="1" si="213"/>
        <v>120.37145282862012</v>
      </c>
      <c r="N2276">
        <f t="shared" ca="1" si="214"/>
        <v>1.2140685022494923E-2</v>
      </c>
      <c r="O2276">
        <f t="shared" ca="1" si="215"/>
        <v>-7.2249903779335678E-3</v>
      </c>
      <c r="AE2276">
        <f ca="1">VLOOKUP($B2276,OFFSET(Input!$A$1,0,MATCH(Index!AE$6&amp;" Index",Input!$1:$1,0)-1,10000,2),2,0)</f>
        <v>37.81</v>
      </c>
    </row>
    <row r="2277" spans="2:31" x14ac:dyDescent="0.25">
      <c r="B2277" s="2">
        <v>40822</v>
      </c>
      <c r="C2277">
        <f t="shared" ca="1" si="210"/>
        <v>0</v>
      </c>
      <c r="D2277">
        <f t="shared" ca="1" si="211"/>
        <v>3</v>
      </c>
      <c r="E2277">
        <f ca="1">IF($B2277&lt;VLOOKUP(E$6&amp;" Equity",Param,4,0),"",IFERROR(VLOOKUP($B2277,OFFSET(Input!$A$1,0,MATCH(Index!E$6&amp;" Equity",Input!$1:$1,0)-1,10000,2),2,0),E2276))</f>
        <v>83.31</v>
      </c>
      <c r="F2277" s="33">
        <v>119.12</v>
      </c>
      <c r="H2277">
        <f ca="1">IFERROR(VLOOKUP($B2277,OFFSET(Input!$A$1,0,MATCH(Index!H$6,Input!$1:$1,0)-1,10000,2),2,0),0)</f>
        <v>0</v>
      </c>
      <c r="I2277">
        <f ca="1">IFERROR(VLOOKUP($B2277,OFFSET(Input!$A$1,0,MATCH(Index!I$6,Input!$1:$1,0)-1,10000,2),2,0),0)</f>
        <v>0</v>
      </c>
      <c r="K2277">
        <f t="shared" ca="1" si="212"/>
        <v>81.82209142035498</v>
      </c>
      <c r="L2277" s="30">
        <f t="shared" ca="1" si="213"/>
        <v>118.14969892011561</v>
      </c>
      <c r="N2277">
        <f t="shared" ca="1" si="214"/>
        <v>1.536165678263801E-2</v>
      </c>
      <c r="O2277">
        <f t="shared" ca="1" si="215"/>
        <v>-1.8629946664523177E-2</v>
      </c>
      <c r="AE2277">
        <f ca="1">VLOOKUP($B2277,OFFSET(Input!$A$1,0,MATCH(Index!AE$6&amp;" Index",Input!$1:$1,0)-1,10000,2),2,0)</f>
        <v>36.270000000000003</v>
      </c>
    </row>
    <row r="2278" spans="2:31" x14ac:dyDescent="0.25">
      <c r="B2278" s="2">
        <v>40823</v>
      </c>
      <c r="C2278">
        <f t="shared" ca="1" si="210"/>
        <v>0</v>
      </c>
      <c r="D2278">
        <f t="shared" ca="1" si="211"/>
        <v>4</v>
      </c>
      <c r="E2278">
        <f ca="1">IF($B2278&lt;VLOOKUP(E$6&amp;" Equity",Param,4,0),"",IFERROR(VLOOKUP($B2278,OFFSET(Input!$A$1,0,MATCH(Index!E$6&amp;" Equity",Input!$1:$1,0)-1,10000,2),2,0),E2277))</f>
        <v>83.38</v>
      </c>
      <c r="F2278" s="33">
        <v>118.24</v>
      </c>
      <c r="H2278">
        <f ca="1">IFERROR(VLOOKUP($B2278,OFFSET(Input!$A$1,0,MATCH(Index!H$6,Input!$1:$1,0)-1,10000,2),2,0),0)</f>
        <v>0</v>
      </c>
      <c r="I2278">
        <f ca="1">IFERROR(VLOOKUP($B2278,OFFSET(Input!$A$1,0,MATCH(Index!I$6,Input!$1:$1,0)-1,10000,2),2,0),0)</f>
        <v>0</v>
      </c>
      <c r="K2278">
        <f t="shared" ca="1" si="212"/>
        <v>81.890841227093958</v>
      </c>
      <c r="L2278" s="30">
        <f t="shared" ca="1" si="213"/>
        <v>117.27686702748882</v>
      </c>
      <c r="N2278">
        <f t="shared" ca="1" si="214"/>
        <v>8.3988246583280659E-4</v>
      </c>
      <c r="O2278">
        <f t="shared" ca="1" si="215"/>
        <v>-7.4149311758619904E-3</v>
      </c>
      <c r="AE2278">
        <f ca="1">VLOOKUP($B2278,OFFSET(Input!$A$1,0,MATCH(Index!AE$6&amp;" Index",Input!$1:$1,0)-1,10000,2),2,0)</f>
        <v>36.200000000000003</v>
      </c>
    </row>
    <row r="2279" spans="2:31" x14ac:dyDescent="0.25">
      <c r="B2279" s="2">
        <v>40826</v>
      </c>
      <c r="C2279">
        <f t="shared" ca="1" si="210"/>
        <v>0</v>
      </c>
      <c r="D2279">
        <f t="shared" ca="1" si="211"/>
        <v>5</v>
      </c>
      <c r="E2279">
        <f ca="1">IF($B2279&lt;VLOOKUP(E$6&amp;" Equity",Param,4,0),"",IFERROR(VLOOKUP($B2279,OFFSET(Input!$A$1,0,MATCH(Index!E$6&amp;" Equity",Input!$1:$1,0)-1,10000,2),2,0),E2278))</f>
        <v>85.17</v>
      </c>
      <c r="F2279" s="33">
        <v>116.57</v>
      </c>
      <c r="H2279">
        <f ca="1">IFERROR(VLOOKUP($B2279,OFFSET(Input!$A$1,0,MATCH(Index!H$6,Input!$1:$1,0)-1,10000,2),2,0),0)</f>
        <v>0</v>
      </c>
      <c r="I2279">
        <f ca="1">IFERROR(VLOOKUP($B2279,OFFSET(Input!$A$1,0,MATCH(Index!I$6,Input!$1:$1,0)-1,10000,2),2,0),0)</f>
        <v>0</v>
      </c>
      <c r="K2279">
        <f t="shared" ca="1" si="212"/>
        <v>83.648871999419427</v>
      </c>
      <c r="L2279" s="30">
        <f t="shared" ca="1" si="213"/>
        <v>115.62047014034482</v>
      </c>
      <c r="N2279">
        <f t="shared" ca="1" si="214"/>
        <v>2.1240786700338684E-2</v>
      </c>
      <c r="O2279">
        <f t="shared" ca="1" si="215"/>
        <v>-1.4224506268150625E-2</v>
      </c>
      <c r="AE2279">
        <f ca="1">VLOOKUP($B2279,OFFSET(Input!$A$1,0,MATCH(Index!AE$6&amp;" Index",Input!$1:$1,0)-1,10000,2),2,0)</f>
        <v>33.020000000000003</v>
      </c>
    </row>
    <row r="2280" spans="2:31" x14ac:dyDescent="0.25">
      <c r="B2280" s="2">
        <v>40827</v>
      </c>
      <c r="C2280">
        <f t="shared" ca="1" si="210"/>
        <v>0</v>
      </c>
      <c r="D2280">
        <f t="shared" ca="1" si="211"/>
        <v>0</v>
      </c>
      <c r="E2280">
        <f ca="1">IF($B2280&lt;VLOOKUP(E$6&amp;" Equity",Param,4,0),"",IFERROR(VLOOKUP($B2280,OFFSET(Input!$A$1,0,MATCH(Index!E$6&amp;" Equity",Input!$1:$1,0)-1,10000,2),2,0),E2279))</f>
        <v>84.23</v>
      </c>
      <c r="F2280" s="33">
        <v>116.18</v>
      </c>
      <c r="H2280">
        <f ca="1">IFERROR(VLOOKUP($B2280,OFFSET(Input!$A$1,0,MATCH(Index!H$6,Input!$1:$1,0)-1,10000,2),2,0),0)</f>
        <v>0</v>
      </c>
      <c r="I2280">
        <f ca="1">IFERROR(VLOOKUP($B2280,OFFSET(Input!$A$1,0,MATCH(Index!I$6,Input!$1:$1,0)-1,10000,2),2,0),0)</f>
        <v>0</v>
      </c>
      <c r="K2280">
        <f t="shared" ca="1" si="212"/>
        <v>82.725660308924489</v>
      </c>
      <c r="L2280" s="30">
        <f t="shared" ca="1" si="213"/>
        <v>115.23364691520342</v>
      </c>
      <c r="N2280">
        <f t="shared" ca="1" si="214"/>
        <v>-1.1098106825717123E-2</v>
      </c>
      <c r="O2280">
        <f t="shared" ca="1" si="215"/>
        <v>-3.3512383673544462E-3</v>
      </c>
      <c r="AE2280">
        <f ca="1">VLOOKUP($B2280,OFFSET(Input!$A$1,0,MATCH(Index!AE$6&amp;" Index",Input!$1:$1,0)-1,10000,2),2,0)</f>
        <v>32.86</v>
      </c>
    </row>
    <row r="2281" spans="2:31" x14ac:dyDescent="0.25">
      <c r="B2281" s="2">
        <v>40828</v>
      </c>
      <c r="C2281">
        <f t="shared" ca="1" si="210"/>
        <v>0</v>
      </c>
      <c r="D2281">
        <f t="shared" ca="1" si="211"/>
        <v>0</v>
      </c>
      <c r="E2281">
        <f ca="1">IF($B2281&lt;VLOOKUP(E$6&amp;" Equity",Param,4,0),"",IFERROR(VLOOKUP($B2281,OFFSET(Input!$A$1,0,MATCH(Index!E$6&amp;" Equity",Input!$1:$1,0)-1,10000,2),2,0),E2280))</f>
        <v>86.19</v>
      </c>
      <c r="F2281" s="33">
        <v>114.49</v>
      </c>
      <c r="H2281">
        <f ca="1">IFERROR(VLOOKUP($B2281,OFFSET(Input!$A$1,0,MATCH(Index!H$6,Input!$1:$1,0)-1,10000,2),2,0),0)</f>
        <v>0</v>
      </c>
      <c r="I2281">
        <f ca="1">IFERROR(VLOOKUP($B2281,OFFSET(Input!$A$1,0,MATCH(Index!I$6,Input!$1:$1,0)-1,10000,2),2,0),0)</f>
        <v>0</v>
      </c>
      <c r="K2281">
        <f t="shared" ca="1" si="212"/>
        <v>84.650654897616064</v>
      </c>
      <c r="L2281" s="30">
        <f t="shared" ca="1" si="213"/>
        <v>113.55741293959062</v>
      </c>
      <c r="N2281">
        <f t="shared" ca="1" si="214"/>
        <v>2.3003009332035491E-2</v>
      </c>
      <c r="O2281">
        <f t="shared" ca="1" si="215"/>
        <v>-1.4653229628665592E-2</v>
      </c>
      <c r="AE2281">
        <f ca="1">VLOOKUP($B2281,OFFSET(Input!$A$1,0,MATCH(Index!AE$6&amp;" Index",Input!$1:$1,0)-1,10000,2),2,0)</f>
        <v>31.26</v>
      </c>
    </row>
    <row r="2282" spans="2:31" x14ac:dyDescent="0.25">
      <c r="B2282" s="2">
        <v>40829</v>
      </c>
      <c r="C2282">
        <f t="shared" ca="1" si="210"/>
        <v>0</v>
      </c>
      <c r="D2282">
        <f t="shared" ca="1" si="211"/>
        <v>0</v>
      </c>
      <c r="E2282">
        <f ca="1">IF($B2282&lt;VLOOKUP(E$6&amp;" Equity",Param,4,0),"",IFERROR(VLOOKUP($B2282,OFFSET(Input!$A$1,0,MATCH(Index!E$6&amp;" Equity",Input!$1:$1,0)-1,10000,2),2,0),E2281))</f>
        <v>85.83</v>
      </c>
      <c r="F2282" s="33">
        <v>115.63</v>
      </c>
      <c r="H2282">
        <f ca="1">IFERROR(VLOOKUP($B2282,OFFSET(Input!$A$1,0,MATCH(Index!H$6,Input!$1:$1,0)-1,10000,2),2,0),0)</f>
        <v>0</v>
      </c>
      <c r="I2282">
        <f ca="1">IFERROR(VLOOKUP($B2282,OFFSET(Input!$A$1,0,MATCH(Index!I$6,Input!$1:$1,0)-1,10000,2),2,0),0)</f>
        <v>0</v>
      </c>
      <c r="K2282">
        <f t="shared" ca="1" si="212"/>
        <v>84.297084462958424</v>
      </c>
      <c r="L2282" s="30">
        <f t="shared" ca="1" si="213"/>
        <v>114.68812698231167</v>
      </c>
      <c r="N2282">
        <f t="shared" ca="1" si="214"/>
        <v>-4.1855659291793208E-3</v>
      </c>
      <c r="O2282">
        <f t="shared" ca="1" si="215"/>
        <v>9.9079552051494334E-3</v>
      </c>
      <c r="AE2282">
        <f ca="1">VLOOKUP($B2282,OFFSET(Input!$A$1,0,MATCH(Index!AE$6&amp;" Index",Input!$1:$1,0)-1,10000,2),2,0)</f>
        <v>30.7</v>
      </c>
    </row>
    <row r="2283" spans="2:31" x14ac:dyDescent="0.25">
      <c r="B2283" s="2">
        <v>40830</v>
      </c>
      <c r="C2283">
        <f t="shared" ca="1" si="210"/>
        <v>0</v>
      </c>
      <c r="D2283">
        <f t="shared" ca="1" si="211"/>
        <v>0</v>
      </c>
      <c r="E2283">
        <f ca="1">IF($B2283&lt;VLOOKUP(E$6&amp;" Equity",Param,4,0),"",IFERROR(VLOOKUP($B2283,OFFSET(Input!$A$1,0,MATCH(Index!E$6&amp;" Equity",Input!$1:$1,0)-1,10000,2),2,0),E2282))</f>
        <v>86.43</v>
      </c>
      <c r="F2283" s="33">
        <v>113.94</v>
      </c>
      <c r="H2283">
        <f ca="1">IFERROR(VLOOKUP($B2283,OFFSET(Input!$A$1,0,MATCH(Index!H$6,Input!$1:$1,0)-1,10000,2),2,0),0)</f>
        <v>0</v>
      </c>
      <c r="I2283">
        <f ca="1">IFERROR(VLOOKUP($B2283,OFFSET(Input!$A$1,0,MATCH(Index!I$6,Input!$1:$1,0)-1,10000,2),2,0),0)</f>
        <v>0</v>
      </c>
      <c r="K2283">
        <f t="shared" ca="1" si="212"/>
        <v>84.886368520721163</v>
      </c>
      <c r="L2283" s="30">
        <f t="shared" ca="1" si="213"/>
        <v>113.01189300669888</v>
      </c>
      <c r="N2283">
        <f t="shared" ca="1" si="214"/>
        <v>6.9662420344182609E-3</v>
      </c>
      <c r="O2283">
        <f t="shared" ca="1" si="215"/>
        <v>-1.4723444088620882E-2</v>
      </c>
      <c r="AE2283">
        <f ca="1">VLOOKUP($B2283,OFFSET(Input!$A$1,0,MATCH(Index!AE$6&amp;" Index",Input!$1:$1,0)-1,10000,2),2,0)</f>
        <v>28.24</v>
      </c>
    </row>
    <row r="2284" spans="2:31" x14ac:dyDescent="0.25">
      <c r="B2284" s="2">
        <v>40833</v>
      </c>
      <c r="C2284">
        <f t="shared" ca="1" si="210"/>
        <v>0</v>
      </c>
      <c r="D2284">
        <f t="shared" ca="1" si="211"/>
        <v>0</v>
      </c>
      <c r="E2284">
        <f ca="1">IF($B2284&lt;VLOOKUP(E$6&amp;" Equity",Param,4,0),"",IFERROR(VLOOKUP($B2284,OFFSET(Input!$A$1,0,MATCH(Index!E$6&amp;" Equity",Input!$1:$1,0)-1,10000,2),2,0),E2283))</f>
        <v>85.93</v>
      </c>
      <c r="F2284" s="33">
        <v>115.92</v>
      </c>
      <c r="H2284">
        <f ca="1">IFERROR(VLOOKUP($B2284,OFFSET(Input!$A$1,0,MATCH(Index!H$6,Input!$1:$1,0)-1,10000,2),2,0),0)</f>
        <v>0</v>
      </c>
      <c r="I2284">
        <f ca="1">IFERROR(VLOOKUP($B2284,OFFSET(Input!$A$1,0,MATCH(Index!I$6,Input!$1:$1,0)-1,10000,2),2,0),0)</f>
        <v>0</v>
      </c>
      <c r="K2284">
        <f t="shared" ca="1" si="212"/>
        <v>84.395298472585566</v>
      </c>
      <c r="L2284" s="30">
        <f t="shared" ca="1" si="213"/>
        <v>114.97576476510915</v>
      </c>
      <c r="N2284">
        <f t="shared" ca="1" si="214"/>
        <v>-5.8018264394149961E-3</v>
      </c>
      <c r="O2284">
        <f t="shared" ca="1" si="215"/>
        <v>1.7228303960177566E-2</v>
      </c>
      <c r="AE2284">
        <f ca="1">VLOOKUP($B2284,OFFSET(Input!$A$1,0,MATCH(Index!AE$6&amp;" Index",Input!$1:$1,0)-1,10000,2),2,0)</f>
        <v>33.39</v>
      </c>
    </row>
    <row r="2285" spans="2:31" x14ac:dyDescent="0.25">
      <c r="B2285" s="2">
        <v>40834</v>
      </c>
      <c r="C2285">
        <f t="shared" ca="1" si="210"/>
        <v>0</v>
      </c>
      <c r="D2285">
        <f t="shared" ca="1" si="211"/>
        <v>0</v>
      </c>
      <c r="E2285">
        <f ca="1">IF($B2285&lt;VLOOKUP(E$6&amp;" Equity",Param,4,0),"",IFERROR(VLOOKUP($B2285,OFFSET(Input!$A$1,0,MATCH(Index!E$6&amp;" Equity",Input!$1:$1,0)-1,10000,2),2,0),E2284))</f>
        <v>86.39</v>
      </c>
      <c r="F2285" s="33">
        <v>115.19</v>
      </c>
      <c r="H2285">
        <f ca="1">IFERROR(VLOOKUP($B2285,OFFSET(Input!$A$1,0,MATCH(Index!H$6,Input!$1:$1,0)-1,10000,2),2,0),0)</f>
        <v>0</v>
      </c>
      <c r="I2285">
        <f ca="1">IFERROR(VLOOKUP($B2285,OFFSET(Input!$A$1,0,MATCH(Index!I$6,Input!$1:$1,0)-1,10000,2),2,0),0)</f>
        <v>0</v>
      </c>
      <c r="K2285">
        <f t="shared" ca="1" si="212"/>
        <v>84.84708291687032</v>
      </c>
      <c r="L2285" s="30">
        <f t="shared" ca="1" si="213"/>
        <v>114.2517110359983</v>
      </c>
      <c r="N2285">
        <f t="shared" ca="1" si="214"/>
        <v>5.3389170456610117E-3</v>
      </c>
      <c r="O2285">
        <f t="shared" ca="1" si="215"/>
        <v>-6.3173590740118624E-3</v>
      </c>
      <c r="AE2285">
        <f ca="1">VLOOKUP($B2285,OFFSET(Input!$A$1,0,MATCH(Index!AE$6&amp;" Index",Input!$1:$1,0)-1,10000,2),2,0)</f>
        <v>31.56</v>
      </c>
    </row>
    <row r="2286" spans="2:31" x14ac:dyDescent="0.25">
      <c r="B2286" s="2">
        <v>40835</v>
      </c>
      <c r="C2286">
        <f t="shared" ca="1" si="210"/>
        <v>0</v>
      </c>
      <c r="D2286">
        <f t="shared" ca="1" si="211"/>
        <v>0</v>
      </c>
      <c r="E2286">
        <f ca="1">IF($B2286&lt;VLOOKUP(E$6&amp;" Equity",Param,4,0),"",IFERROR(VLOOKUP($B2286,OFFSET(Input!$A$1,0,MATCH(Index!E$6&amp;" Equity",Input!$1:$1,0)-1,10000,2),2,0),E2285))</f>
        <v>86.11</v>
      </c>
      <c r="F2286" s="33">
        <v>115.15</v>
      </c>
      <c r="H2286">
        <f ca="1">IFERROR(VLOOKUP($B2286,OFFSET(Input!$A$1,0,MATCH(Index!H$6,Input!$1:$1,0)-1,10000,2),2,0),0)</f>
        <v>0</v>
      </c>
      <c r="I2286">
        <f ca="1">IFERROR(VLOOKUP($B2286,OFFSET(Input!$A$1,0,MATCH(Index!I$6,Input!$1:$1,0)-1,10000,2),2,0),0)</f>
        <v>0</v>
      </c>
      <c r="K2286">
        <f t="shared" ca="1" si="212"/>
        <v>84.572083689914379</v>
      </c>
      <c r="L2286" s="30">
        <f t="shared" ca="1" si="213"/>
        <v>114.21203685906072</v>
      </c>
      <c r="N2286">
        <f t="shared" ca="1" si="214"/>
        <v>-3.2463796627190222E-3</v>
      </c>
      <c r="O2286">
        <f t="shared" ca="1" si="215"/>
        <v>-3.4731267172077179E-4</v>
      </c>
      <c r="AE2286">
        <f ca="1">VLOOKUP($B2286,OFFSET(Input!$A$1,0,MATCH(Index!AE$6&amp;" Index",Input!$1:$1,0)-1,10000,2),2,0)</f>
        <v>34.44</v>
      </c>
    </row>
    <row r="2287" spans="2:31" x14ac:dyDescent="0.25">
      <c r="B2287" s="2">
        <v>40836</v>
      </c>
      <c r="C2287">
        <f t="shared" ca="1" si="210"/>
        <v>0</v>
      </c>
      <c r="D2287">
        <f t="shared" ca="1" si="211"/>
        <v>0</v>
      </c>
      <c r="E2287">
        <f ca="1">IF($B2287&lt;VLOOKUP(E$6&amp;" Equity",Param,4,0),"",IFERROR(VLOOKUP($B2287,OFFSET(Input!$A$1,0,MATCH(Index!E$6&amp;" Equity",Input!$1:$1,0)-1,10000,2),2,0),E2286))</f>
        <v>86.87</v>
      </c>
      <c r="F2287" s="33">
        <v>114.34</v>
      </c>
      <c r="H2287">
        <f ca="1">IFERROR(VLOOKUP($B2287,OFFSET(Input!$A$1,0,MATCH(Index!H$6,Input!$1:$1,0)-1,10000,2),2,0),0)</f>
        <v>0</v>
      </c>
      <c r="I2287">
        <f ca="1">IFERROR(VLOOKUP($B2287,OFFSET(Input!$A$1,0,MATCH(Index!I$6,Input!$1:$1,0)-1,10000,2),2,0),0)</f>
        <v>0</v>
      </c>
      <c r="K2287">
        <f t="shared" ca="1" si="212"/>
        <v>85.318510163080518</v>
      </c>
      <c r="L2287" s="30">
        <f t="shared" ca="1" si="213"/>
        <v>113.40863477607471</v>
      </c>
      <c r="N2287">
        <f t="shared" ca="1" si="214"/>
        <v>8.7871995637554511E-3</v>
      </c>
      <c r="O2287">
        <f t="shared" ca="1" si="215"/>
        <v>-7.059160430868963E-3</v>
      </c>
      <c r="AE2287">
        <f ca="1">VLOOKUP($B2287,OFFSET(Input!$A$1,0,MATCH(Index!AE$6&amp;" Index",Input!$1:$1,0)-1,10000,2),2,0)</f>
        <v>34.78</v>
      </c>
    </row>
    <row r="2288" spans="2:31" x14ac:dyDescent="0.25">
      <c r="B2288" s="2">
        <v>40837</v>
      </c>
      <c r="C2288">
        <f t="shared" ca="1" si="210"/>
        <v>0</v>
      </c>
      <c r="D2288">
        <f t="shared" ca="1" si="211"/>
        <v>0</v>
      </c>
      <c r="E2288">
        <f ca="1">IF($B2288&lt;VLOOKUP(E$6&amp;" Equity",Param,4,0),"",IFERROR(VLOOKUP($B2288,OFFSET(Input!$A$1,0,MATCH(Index!E$6&amp;" Equity",Input!$1:$1,0)-1,10000,2),2,0),E2287))</f>
        <v>87.92</v>
      </c>
      <c r="F2288" s="33">
        <v>113.13</v>
      </c>
      <c r="H2288">
        <f ca="1">IFERROR(VLOOKUP($B2288,OFFSET(Input!$A$1,0,MATCH(Index!H$6,Input!$1:$1,0)-1,10000,2),2,0),0)</f>
        <v>0</v>
      </c>
      <c r="I2288">
        <f ca="1">IFERROR(VLOOKUP($B2288,OFFSET(Input!$A$1,0,MATCH(Index!I$6,Input!$1:$1,0)-1,10000,2),2,0),0)</f>
        <v>0</v>
      </c>
      <c r="K2288">
        <f t="shared" ca="1" si="212"/>
        <v>86.349757264165305</v>
      </c>
      <c r="L2288" s="30">
        <f t="shared" ca="1" si="213"/>
        <v>112.20849092371289</v>
      </c>
      <c r="N2288">
        <f t="shared" ca="1" si="214"/>
        <v>1.2014561823536824E-2</v>
      </c>
      <c r="O2288">
        <f t="shared" ca="1" si="215"/>
        <v>-1.0638865897449841E-2</v>
      </c>
      <c r="AE2288">
        <f ca="1">VLOOKUP($B2288,OFFSET(Input!$A$1,0,MATCH(Index!AE$6&amp;" Index",Input!$1:$1,0)-1,10000,2),2,0)</f>
        <v>31.32</v>
      </c>
    </row>
    <row r="2289" spans="2:31" x14ac:dyDescent="0.25">
      <c r="B2289" s="2">
        <v>40840</v>
      </c>
      <c r="C2289">
        <f t="shared" ca="1" si="210"/>
        <v>0</v>
      </c>
      <c r="D2289">
        <f t="shared" ca="1" si="211"/>
        <v>0</v>
      </c>
      <c r="E2289">
        <f ca="1">IF($B2289&lt;VLOOKUP(E$6&amp;" Equity",Param,4,0),"",IFERROR(VLOOKUP($B2289,OFFSET(Input!$A$1,0,MATCH(Index!E$6&amp;" Equity",Input!$1:$1,0)-1,10000,2),2,0),E2288))</f>
        <v>90.3</v>
      </c>
      <c r="F2289" s="33">
        <v>113.32</v>
      </c>
      <c r="H2289">
        <f ca="1">IFERROR(VLOOKUP($B2289,OFFSET(Input!$A$1,0,MATCH(Index!H$6,Input!$1:$1,0)-1,10000,2),2,0),0)</f>
        <v>0</v>
      </c>
      <c r="I2289">
        <f ca="1">IFERROR(VLOOKUP($B2289,OFFSET(Input!$A$1,0,MATCH(Index!I$6,Input!$1:$1,0)-1,10000,2),2,0),0)</f>
        <v>0</v>
      </c>
      <c r="K2289">
        <f t="shared" ca="1" si="212"/>
        <v>88.687250693290807</v>
      </c>
      <c r="L2289" s="30">
        <f t="shared" ca="1" si="213"/>
        <v>112.3969432641664</v>
      </c>
      <c r="N2289">
        <f t="shared" ca="1" si="214"/>
        <v>2.6710150327573862E-2</v>
      </c>
      <c r="O2289">
        <f t="shared" ca="1" si="215"/>
        <v>1.6780750239404124E-3</v>
      </c>
      <c r="AE2289">
        <f ca="1">VLOOKUP($B2289,OFFSET(Input!$A$1,0,MATCH(Index!AE$6&amp;" Index",Input!$1:$1,0)-1,10000,2),2,0)</f>
        <v>29.26</v>
      </c>
    </row>
    <row r="2290" spans="2:31" x14ac:dyDescent="0.25">
      <c r="B2290" s="2">
        <v>40841</v>
      </c>
      <c r="C2290">
        <f t="shared" ca="1" si="210"/>
        <v>0</v>
      </c>
      <c r="D2290">
        <f t="shared" ca="1" si="211"/>
        <v>0</v>
      </c>
      <c r="E2290">
        <f ca="1">IF($B2290&lt;VLOOKUP(E$6&amp;" Equity",Param,4,0),"",IFERROR(VLOOKUP($B2290,OFFSET(Input!$A$1,0,MATCH(Index!E$6&amp;" Equity",Input!$1:$1,0)-1,10000,2),2,0),E2289))</f>
        <v>88.7</v>
      </c>
      <c r="F2290" s="33">
        <v>116.2</v>
      </c>
      <c r="H2290">
        <f ca="1">IFERROR(VLOOKUP($B2290,OFFSET(Input!$A$1,0,MATCH(Index!H$6,Input!$1:$1,0)-1,10000,2),2,0),0)</f>
        <v>0</v>
      </c>
      <c r="I2290">
        <f ca="1">IFERROR(VLOOKUP($B2290,OFFSET(Input!$A$1,0,MATCH(Index!I$6,Input!$1:$1,0)-1,10000,2),2,0),0)</f>
        <v>0</v>
      </c>
      <c r="K2290">
        <f t="shared" ca="1" si="212"/>
        <v>87.115826539256858</v>
      </c>
      <c r="L2290" s="30">
        <f t="shared" ca="1" si="213"/>
        <v>115.25348400367223</v>
      </c>
      <c r="N2290">
        <f t="shared" ca="1" si="214"/>
        <v>-1.787757110740601E-2</v>
      </c>
      <c r="O2290">
        <f t="shared" ca="1" si="215"/>
        <v>2.5097169455495148E-2</v>
      </c>
      <c r="AE2290">
        <f ca="1">VLOOKUP($B2290,OFFSET(Input!$A$1,0,MATCH(Index!AE$6&amp;" Index",Input!$1:$1,0)-1,10000,2),2,0)</f>
        <v>32.22</v>
      </c>
    </row>
    <row r="2291" spans="2:31" x14ac:dyDescent="0.25">
      <c r="B2291" s="2">
        <v>40842</v>
      </c>
      <c r="C2291">
        <f t="shared" ca="1" si="210"/>
        <v>0</v>
      </c>
      <c r="D2291">
        <f t="shared" ca="1" si="211"/>
        <v>0</v>
      </c>
      <c r="E2291">
        <f ca="1">IF($B2291&lt;VLOOKUP(E$6&amp;" Equity",Param,4,0),"",IFERROR(VLOOKUP($B2291,OFFSET(Input!$A$1,0,MATCH(Index!E$6&amp;" Equity",Input!$1:$1,0)-1,10000,2),2,0),E2290))</f>
        <v>89.08</v>
      </c>
      <c r="F2291" s="33">
        <v>114.16</v>
      </c>
      <c r="H2291">
        <f ca="1">IFERROR(VLOOKUP($B2291,OFFSET(Input!$A$1,0,MATCH(Index!H$6,Input!$1:$1,0)-1,10000,2),2,0),0)</f>
        <v>0</v>
      </c>
      <c r="I2291">
        <f ca="1">IFERROR(VLOOKUP($B2291,OFFSET(Input!$A$1,0,MATCH(Index!I$6,Input!$1:$1,0)-1,10000,2),2,0),0)</f>
        <v>0</v>
      </c>
      <c r="K2291">
        <f t="shared" ca="1" si="212"/>
        <v>87.489039775839913</v>
      </c>
      <c r="L2291" s="30">
        <f t="shared" ca="1" si="213"/>
        <v>113.23010097985559</v>
      </c>
      <c r="N2291">
        <f t="shared" ca="1" si="214"/>
        <v>4.2749530736329805E-3</v>
      </c>
      <c r="O2291">
        <f t="shared" ca="1" si="215"/>
        <v>-1.7711871249229943E-2</v>
      </c>
      <c r="AE2291">
        <f ca="1">VLOOKUP($B2291,OFFSET(Input!$A$1,0,MATCH(Index!AE$6&amp;" Index",Input!$1:$1,0)-1,10000,2),2,0)</f>
        <v>29.86</v>
      </c>
    </row>
    <row r="2292" spans="2:31" x14ac:dyDescent="0.25">
      <c r="B2292" s="2">
        <v>40843</v>
      </c>
      <c r="C2292">
        <f t="shared" ca="1" si="210"/>
        <v>0</v>
      </c>
      <c r="D2292">
        <f t="shared" ca="1" si="211"/>
        <v>0</v>
      </c>
      <c r="E2292">
        <f ca="1">IF($B2292&lt;VLOOKUP(E$6&amp;" Equity",Param,4,0),"",IFERROR(VLOOKUP($B2292,OFFSET(Input!$A$1,0,MATCH(Index!E$6&amp;" Equity",Input!$1:$1,0)-1,10000,2),2,0),E2291))</f>
        <v>90.39</v>
      </c>
      <c r="F2292" s="33">
        <v>110.24</v>
      </c>
      <c r="H2292">
        <f ca="1">IFERROR(VLOOKUP($B2292,OFFSET(Input!$A$1,0,MATCH(Index!H$6,Input!$1:$1,0)-1,10000,2),2,0),0)</f>
        <v>0</v>
      </c>
      <c r="I2292">
        <f ca="1">IFERROR(VLOOKUP($B2292,OFFSET(Input!$A$1,0,MATCH(Index!I$6,Input!$1:$1,0)-1,10000,2),2,0),0)</f>
        <v>0</v>
      </c>
      <c r="K2292">
        <f t="shared" ca="1" si="212"/>
        <v>88.775643301955199</v>
      </c>
      <c r="L2292" s="30">
        <f t="shared" ca="1" si="213"/>
        <v>109.34203163997267</v>
      </c>
      <c r="N2292">
        <f t="shared" ca="1" si="214"/>
        <v>1.4598799421152631E-2</v>
      </c>
      <c r="O2292">
        <f t="shared" ca="1" si="215"/>
        <v>-3.4941165903232506E-2</v>
      </c>
      <c r="AE2292">
        <f ca="1">VLOOKUP($B2292,OFFSET(Input!$A$1,0,MATCH(Index!AE$6&amp;" Index",Input!$1:$1,0)-1,10000,2),2,0)</f>
        <v>25.46</v>
      </c>
    </row>
    <row r="2293" spans="2:31" x14ac:dyDescent="0.25">
      <c r="B2293" s="2">
        <v>40844</v>
      </c>
      <c r="C2293">
        <f t="shared" ca="1" si="210"/>
        <v>0</v>
      </c>
      <c r="D2293">
        <f t="shared" ca="1" si="211"/>
        <v>0</v>
      </c>
      <c r="E2293">
        <f ca="1">IF($B2293&lt;VLOOKUP(E$6&amp;" Equity",Param,4,0),"",IFERROR(VLOOKUP($B2293,OFFSET(Input!$A$1,0,MATCH(Index!E$6&amp;" Equity",Input!$1:$1,0)-1,10000,2),2,0),E2292))</f>
        <v>90.12</v>
      </c>
      <c r="F2293" s="33">
        <v>111.46</v>
      </c>
      <c r="H2293">
        <f ca="1">IFERROR(VLOOKUP($B2293,OFFSET(Input!$A$1,0,MATCH(Index!H$6,Input!$1:$1,0)-1,10000,2),2,0),0)</f>
        <v>0</v>
      </c>
      <c r="I2293">
        <f ca="1">IFERROR(VLOOKUP($B2293,OFFSET(Input!$A$1,0,MATCH(Index!I$6,Input!$1:$1,0)-1,10000,2),2,0),0)</f>
        <v>0</v>
      </c>
      <c r="K2293">
        <f t="shared" ca="1" si="212"/>
        <v>88.510465475961979</v>
      </c>
      <c r="L2293" s="30">
        <f t="shared" ca="1" si="213"/>
        <v>110.55209403656887</v>
      </c>
      <c r="N2293">
        <f t="shared" ca="1" si="214"/>
        <v>-2.9915262462757849E-3</v>
      </c>
      <c r="O2293">
        <f t="shared" ca="1" si="215"/>
        <v>1.1005974876041789E-2</v>
      </c>
      <c r="AE2293">
        <f ca="1">VLOOKUP($B2293,OFFSET(Input!$A$1,0,MATCH(Index!AE$6&amp;" Index",Input!$1:$1,0)-1,10000,2),2,0)</f>
        <v>24.53</v>
      </c>
    </row>
    <row r="2294" spans="2:31" x14ac:dyDescent="0.25">
      <c r="B2294" s="2">
        <v>40847</v>
      </c>
      <c r="C2294">
        <f t="shared" ca="1" si="210"/>
        <v>0</v>
      </c>
      <c r="D2294">
        <f t="shared" ca="1" si="211"/>
        <v>0</v>
      </c>
      <c r="E2294">
        <f ca="1">IF($B2294&lt;VLOOKUP(E$6&amp;" Equity",Param,4,0),"",IFERROR(VLOOKUP($B2294,OFFSET(Input!$A$1,0,MATCH(Index!E$6&amp;" Equity",Input!$1:$1,0)-1,10000,2),2,0),E2293))</f>
        <v>89.28</v>
      </c>
      <c r="F2294" s="33">
        <v>115.88</v>
      </c>
      <c r="H2294">
        <f ca="1">IFERROR(VLOOKUP($B2294,OFFSET(Input!$A$1,0,MATCH(Index!H$6,Input!$1:$1,0)-1,10000,2),2,0),0)</f>
        <v>0</v>
      </c>
      <c r="I2294">
        <f ca="1">IFERROR(VLOOKUP($B2294,OFFSET(Input!$A$1,0,MATCH(Index!I$6,Input!$1:$1,0)-1,10000,2),2,0),0)</f>
        <v>0</v>
      </c>
      <c r="K2294">
        <f t="shared" ca="1" si="212"/>
        <v>87.685467795094155</v>
      </c>
      <c r="L2294" s="30">
        <f t="shared" ca="1" si="213"/>
        <v>114.93609058817154</v>
      </c>
      <c r="N2294">
        <f t="shared" ca="1" si="214"/>
        <v>-9.3646169310428583E-3</v>
      </c>
      <c r="O2294">
        <f t="shared" ca="1" si="215"/>
        <v>3.8889390759759265E-2</v>
      </c>
      <c r="AE2294">
        <f ca="1">VLOOKUP($B2294,OFFSET(Input!$A$1,0,MATCH(Index!AE$6&amp;" Index",Input!$1:$1,0)-1,10000,2),2,0)</f>
        <v>29.96</v>
      </c>
    </row>
    <row r="2295" spans="2:31" x14ac:dyDescent="0.25">
      <c r="B2295" s="2">
        <v>40848</v>
      </c>
      <c r="C2295">
        <f t="shared" ca="1" si="210"/>
        <v>1</v>
      </c>
      <c r="D2295">
        <f t="shared" ca="1" si="211"/>
        <v>0</v>
      </c>
      <c r="E2295">
        <f ca="1">IF($B2295&lt;VLOOKUP(E$6&amp;" Equity",Param,4,0),"",IFERROR(VLOOKUP($B2295,OFFSET(Input!$A$1,0,MATCH(Index!E$6&amp;" Equity",Input!$1:$1,0)-1,10000,2),2,0),E2294))</f>
        <v>87.05</v>
      </c>
      <c r="F2295" s="33">
        <v>119.49</v>
      </c>
      <c r="H2295">
        <f ca="1">IFERROR(VLOOKUP($B2295,OFFSET(Input!$A$1,0,MATCH(Index!H$6,Input!$1:$1,0)-1,10000,2),2,0),0)</f>
        <v>0.52625200000000005</v>
      </c>
      <c r="I2295">
        <f ca="1">IFERROR(VLOOKUP($B2295,OFFSET(Input!$A$1,0,MATCH(Index!I$6,Input!$1:$1,0)-1,10000,2),2,0),0)</f>
        <v>0.29945699999999997</v>
      </c>
      <c r="K2295">
        <f t="shared" ca="1" si="212"/>
        <v>86.012148570352267</v>
      </c>
      <c r="L2295" s="30">
        <f t="shared" ca="1" si="213"/>
        <v>118.81370280686815</v>
      </c>
      <c r="N2295">
        <f t="shared" ca="1" si="214"/>
        <v>-1.9267633334199383E-2</v>
      </c>
      <c r="O2295">
        <f t="shared" ca="1" si="215"/>
        <v>3.3180503899184255E-2</v>
      </c>
      <c r="AE2295">
        <f ca="1">VLOOKUP($B2295,OFFSET(Input!$A$1,0,MATCH(Index!AE$6&amp;" Index",Input!$1:$1,0)-1,10000,2),2,0)</f>
        <v>34.770000000000003</v>
      </c>
    </row>
    <row r="2296" spans="2:31" x14ac:dyDescent="0.25">
      <c r="B2296" s="2">
        <v>40849</v>
      </c>
      <c r="C2296">
        <f t="shared" ca="1" si="210"/>
        <v>0</v>
      </c>
      <c r="D2296">
        <f t="shared" ca="1" si="211"/>
        <v>1</v>
      </c>
      <c r="E2296">
        <f ca="1">IF($B2296&lt;VLOOKUP(E$6&amp;" Equity",Param,4,0),"",IFERROR(VLOOKUP($B2296,OFFSET(Input!$A$1,0,MATCH(Index!E$6&amp;" Equity",Input!$1:$1,0)-1,10000,2),2,0),E2295))</f>
        <v>88</v>
      </c>
      <c r="F2296" s="33">
        <v>117.96</v>
      </c>
      <c r="H2296">
        <f ca="1">IFERROR(VLOOKUP($B2296,OFFSET(Input!$A$1,0,MATCH(Index!H$6,Input!$1:$1,0)-1,10000,2),2,0),0)</f>
        <v>0</v>
      </c>
      <c r="I2296">
        <f ca="1">IFERROR(VLOOKUP($B2296,OFFSET(Input!$A$1,0,MATCH(Index!I$6,Input!$1:$1,0)-1,10000,2),2,0),0)</f>
        <v>0</v>
      </c>
      <c r="K2296">
        <f t="shared" ca="1" si="212"/>
        <v>86.950822219310751</v>
      </c>
      <c r="L2296" s="30">
        <f t="shared" ca="1" si="213"/>
        <v>117.29236239934862</v>
      </c>
      <c r="N2296">
        <f t="shared" ca="1" si="214"/>
        <v>1.085414826400855E-2</v>
      </c>
      <c r="O2296">
        <f t="shared" ca="1" si="215"/>
        <v>-1.2887101914587041E-2</v>
      </c>
      <c r="AE2296">
        <f ca="1">VLOOKUP($B2296,OFFSET(Input!$A$1,0,MATCH(Index!AE$6&amp;" Index",Input!$1:$1,0)-1,10000,2),2,0)</f>
        <v>32.74</v>
      </c>
    </row>
    <row r="2297" spans="2:31" x14ac:dyDescent="0.25">
      <c r="B2297" s="2">
        <v>40850</v>
      </c>
      <c r="C2297">
        <f t="shared" ca="1" si="210"/>
        <v>0</v>
      </c>
      <c r="D2297">
        <f t="shared" ca="1" si="211"/>
        <v>2</v>
      </c>
      <c r="E2297">
        <f ca="1">IF($B2297&lt;VLOOKUP(E$6&amp;" Equity",Param,4,0),"",IFERROR(VLOOKUP($B2297,OFFSET(Input!$A$1,0,MATCH(Index!E$6&amp;" Equity",Input!$1:$1,0)-1,10000,2),2,0),E2296))</f>
        <v>88.87</v>
      </c>
      <c r="F2297" s="33">
        <v>116.34</v>
      </c>
      <c r="H2297">
        <f ca="1">IFERROR(VLOOKUP($B2297,OFFSET(Input!$A$1,0,MATCH(Index!H$6,Input!$1:$1,0)-1,10000,2),2,0),0)</f>
        <v>0</v>
      </c>
      <c r="I2297">
        <f ca="1">IFERROR(VLOOKUP($B2297,OFFSET(Input!$A$1,0,MATCH(Index!I$6,Input!$1:$1,0)-1,10000,2),2,0),0)</f>
        <v>0</v>
      </c>
      <c r="K2297">
        <f t="shared" ca="1" si="212"/>
        <v>87.810449666251671</v>
      </c>
      <c r="L2297" s="30">
        <f t="shared" ca="1" si="213"/>
        <v>115.68153137962207</v>
      </c>
      <c r="N2297">
        <f t="shared" ca="1" si="214"/>
        <v>9.8378132721774741E-3</v>
      </c>
      <c r="O2297">
        <f t="shared" ca="1" si="215"/>
        <v>-1.3828645464459907E-2</v>
      </c>
      <c r="AE2297">
        <f ca="1">VLOOKUP($B2297,OFFSET(Input!$A$1,0,MATCH(Index!AE$6&amp;" Index",Input!$1:$1,0)-1,10000,2),2,0)</f>
        <v>30.5</v>
      </c>
    </row>
    <row r="2298" spans="2:31" x14ac:dyDescent="0.25">
      <c r="B2298" s="2">
        <v>40851</v>
      </c>
      <c r="C2298">
        <f t="shared" ca="1" si="210"/>
        <v>0</v>
      </c>
      <c r="D2298">
        <f t="shared" ca="1" si="211"/>
        <v>3</v>
      </c>
      <c r="E2298">
        <f ca="1">IF($B2298&lt;VLOOKUP(E$6&amp;" Equity",Param,4,0),"",IFERROR(VLOOKUP($B2298,OFFSET(Input!$A$1,0,MATCH(Index!E$6&amp;" Equity",Input!$1:$1,0)-1,10000,2),2,0),E2297))</f>
        <v>88.78</v>
      </c>
      <c r="F2298" s="33">
        <v>116.48</v>
      </c>
      <c r="H2298">
        <f ca="1">IFERROR(VLOOKUP($B2298,OFFSET(Input!$A$1,0,MATCH(Index!H$6,Input!$1:$1,0)-1,10000,2),2,0),0)</f>
        <v>0</v>
      </c>
      <c r="I2298">
        <f ca="1">IFERROR(VLOOKUP($B2298,OFFSET(Input!$A$1,0,MATCH(Index!I$6,Input!$1:$1,0)-1,10000,2),2,0),0)</f>
        <v>0</v>
      </c>
      <c r="K2298">
        <f t="shared" ca="1" si="212"/>
        <v>87.721522688981921</v>
      </c>
      <c r="L2298" s="30">
        <f t="shared" ca="1" si="213"/>
        <v>115.82073899861079</v>
      </c>
      <c r="N2298">
        <f t="shared" ca="1" si="214"/>
        <v>-1.0132283444946608E-3</v>
      </c>
      <c r="O2298">
        <f t="shared" ca="1" si="215"/>
        <v>1.2026459657604922E-3</v>
      </c>
      <c r="AE2298">
        <f ca="1">VLOOKUP($B2298,OFFSET(Input!$A$1,0,MATCH(Index!AE$6&amp;" Index",Input!$1:$1,0)-1,10000,2),2,0)</f>
        <v>30.16</v>
      </c>
    </row>
    <row r="2299" spans="2:31" x14ac:dyDescent="0.25">
      <c r="B2299" s="2">
        <v>40854</v>
      </c>
      <c r="C2299">
        <f t="shared" ca="1" si="210"/>
        <v>0</v>
      </c>
      <c r="D2299">
        <f t="shared" ca="1" si="211"/>
        <v>4</v>
      </c>
      <c r="E2299">
        <f ca="1">IF($B2299&lt;VLOOKUP(E$6&amp;" Equity",Param,4,0),"",IFERROR(VLOOKUP($B2299,OFFSET(Input!$A$1,0,MATCH(Index!E$6&amp;" Equity",Input!$1:$1,0)-1,10000,2),2,0),E2298))</f>
        <v>88.48</v>
      </c>
      <c r="F2299" s="33">
        <v>117.22</v>
      </c>
      <c r="H2299">
        <f ca="1">IFERROR(VLOOKUP($B2299,OFFSET(Input!$A$1,0,MATCH(Index!H$6,Input!$1:$1,0)-1,10000,2),2,0),0)</f>
        <v>0</v>
      </c>
      <c r="I2299">
        <f ca="1">IFERROR(VLOOKUP($B2299,OFFSET(Input!$A$1,0,MATCH(Index!I$6,Input!$1:$1,0)-1,10000,2),2,0),0)</f>
        <v>0</v>
      </c>
      <c r="K2299">
        <f t="shared" ca="1" si="212"/>
        <v>87.425099431416086</v>
      </c>
      <c r="L2299" s="30">
        <f t="shared" ca="1" si="213"/>
        <v>116.55655069897971</v>
      </c>
      <c r="N2299">
        <f t="shared" ca="1" si="214"/>
        <v>-3.3848616318645176E-3</v>
      </c>
      <c r="O2299">
        <f t="shared" ca="1" si="215"/>
        <v>6.3329265999072532E-3</v>
      </c>
      <c r="AE2299">
        <f ca="1">VLOOKUP($B2299,OFFSET(Input!$A$1,0,MATCH(Index!AE$6&amp;" Index",Input!$1:$1,0)-1,10000,2),2,0)</f>
        <v>29.85</v>
      </c>
    </row>
    <row r="2300" spans="2:31" x14ac:dyDescent="0.25">
      <c r="B2300" s="2">
        <v>40855</v>
      </c>
      <c r="C2300">
        <f t="shared" ca="1" si="210"/>
        <v>0</v>
      </c>
      <c r="D2300">
        <f t="shared" ca="1" si="211"/>
        <v>5</v>
      </c>
      <c r="E2300">
        <f ca="1">IF($B2300&lt;VLOOKUP(E$6&amp;" Equity",Param,4,0),"",IFERROR(VLOOKUP($B2300,OFFSET(Input!$A$1,0,MATCH(Index!E$6&amp;" Equity",Input!$1:$1,0)-1,10000,2),2,0),E2299))</f>
        <v>88.68</v>
      </c>
      <c r="F2300" s="33">
        <v>115.72</v>
      </c>
      <c r="H2300">
        <f ca="1">IFERROR(VLOOKUP($B2300,OFFSET(Input!$A$1,0,MATCH(Index!H$6,Input!$1:$1,0)-1,10000,2),2,0),0)</f>
        <v>0</v>
      </c>
      <c r="I2300">
        <f ca="1">IFERROR(VLOOKUP($B2300,OFFSET(Input!$A$1,0,MATCH(Index!I$6,Input!$1:$1,0)-1,10000,2),2,0),0)</f>
        <v>0</v>
      </c>
      <c r="K2300">
        <f t="shared" ca="1" si="212"/>
        <v>87.622714936459985</v>
      </c>
      <c r="L2300" s="30">
        <f t="shared" ca="1" si="213"/>
        <v>115.06504049552919</v>
      </c>
      <c r="N2300">
        <f t="shared" ca="1" si="214"/>
        <v>2.2578469740861546E-3</v>
      </c>
      <c r="O2300">
        <f t="shared" ca="1" si="215"/>
        <v>-1.2879030940348877E-2</v>
      </c>
      <c r="AE2300">
        <f ca="1">VLOOKUP($B2300,OFFSET(Input!$A$1,0,MATCH(Index!AE$6&amp;" Index",Input!$1:$1,0)-1,10000,2),2,0)</f>
        <v>27.48</v>
      </c>
    </row>
    <row r="2301" spans="2:31" x14ac:dyDescent="0.25">
      <c r="B2301" s="2">
        <v>40856</v>
      </c>
      <c r="C2301">
        <f t="shared" ca="1" si="210"/>
        <v>0</v>
      </c>
      <c r="D2301">
        <f t="shared" ca="1" si="211"/>
        <v>0</v>
      </c>
      <c r="E2301">
        <f ca="1">IF($B2301&lt;VLOOKUP(E$6&amp;" Equity",Param,4,0),"",IFERROR(VLOOKUP($B2301,OFFSET(Input!$A$1,0,MATCH(Index!E$6&amp;" Equity",Input!$1:$1,0)-1,10000,2),2,0),E2300))</f>
        <v>86.8</v>
      </c>
      <c r="F2301" s="33">
        <v>118.14</v>
      </c>
      <c r="H2301">
        <f ca="1">IFERROR(VLOOKUP($B2301,OFFSET(Input!$A$1,0,MATCH(Index!H$6,Input!$1:$1,0)-1,10000,2),2,0),0)</f>
        <v>0</v>
      </c>
      <c r="I2301">
        <f ca="1">IFERROR(VLOOKUP($B2301,OFFSET(Input!$A$1,0,MATCH(Index!I$6,Input!$1:$1,0)-1,10000,2),2,0),0)</f>
        <v>0</v>
      </c>
      <c r="K2301">
        <f t="shared" ca="1" si="212"/>
        <v>85.765129189047428</v>
      </c>
      <c r="L2301" s="30">
        <f t="shared" ca="1" si="213"/>
        <v>117.47134362376271</v>
      </c>
      <c r="N2301">
        <f t="shared" ca="1" si="214"/>
        <v>-2.1427763081806321E-2</v>
      </c>
      <c r="O2301">
        <f t="shared" ca="1" si="215"/>
        <v>2.0696881771154949E-2</v>
      </c>
      <c r="AE2301">
        <f ca="1">VLOOKUP($B2301,OFFSET(Input!$A$1,0,MATCH(Index!AE$6&amp;" Index",Input!$1:$1,0)-1,10000,2),2,0)</f>
        <v>36.159999999999997</v>
      </c>
    </row>
    <row r="2302" spans="2:31" x14ac:dyDescent="0.25">
      <c r="B2302" s="2">
        <v>40857</v>
      </c>
      <c r="C2302">
        <f t="shared" ca="1" si="210"/>
        <v>0</v>
      </c>
      <c r="D2302">
        <f t="shared" ca="1" si="211"/>
        <v>0</v>
      </c>
      <c r="E2302">
        <f ca="1">IF($B2302&lt;VLOOKUP(E$6&amp;" Equity",Param,4,0),"",IFERROR(VLOOKUP($B2302,OFFSET(Input!$A$1,0,MATCH(Index!E$6&amp;" Equity",Input!$1:$1,0)-1,10000,2),2,0),E2301))</f>
        <v>86.89</v>
      </c>
      <c r="F2302" s="33">
        <v>116.36</v>
      </c>
      <c r="H2302">
        <f ca="1">IFERROR(VLOOKUP($B2302,OFFSET(Input!$A$1,0,MATCH(Index!H$6,Input!$1:$1,0)-1,10000,2),2,0),0)</f>
        <v>0</v>
      </c>
      <c r="I2302">
        <f ca="1">IFERROR(VLOOKUP($B2302,OFFSET(Input!$A$1,0,MATCH(Index!I$6,Input!$1:$1,0)-1,10000,2),2,0),0)</f>
        <v>0</v>
      </c>
      <c r="K2302">
        <f t="shared" ca="1" si="212"/>
        <v>85.854056166317193</v>
      </c>
      <c r="L2302" s="30">
        <f t="shared" ca="1" si="213"/>
        <v>115.70141818233475</v>
      </c>
      <c r="N2302">
        <f t="shared" ca="1" si="214"/>
        <v>1.0363291848102391E-3</v>
      </c>
      <c r="O2302">
        <f t="shared" ca="1" si="215"/>
        <v>-1.518152825208835E-2</v>
      </c>
      <c r="AE2302">
        <f ca="1">VLOOKUP($B2302,OFFSET(Input!$A$1,0,MATCH(Index!AE$6&amp;" Index",Input!$1:$1,0)-1,10000,2),2,0)</f>
        <v>32.81</v>
      </c>
    </row>
    <row r="2303" spans="2:31" x14ac:dyDescent="0.25">
      <c r="B2303" s="2">
        <v>40858</v>
      </c>
      <c r="C2303">
        <f t="shared" ca="1" si="210"/>
        <v>0</v>
      </c>
      <c r="D2303">
        <f t="shared" ca="1" si="211"/>
        <v>0</v>
      </c>
      <c r="E2303">
        <f ca="1">IF($B2303&lt;VLOOKUP(E$6&amp;" Equity",Param,4,0),"",IFERROR(VLOOKUP($B2303,OFFSET(Input!$A$1,0,MATCH(Index!E$6&amp;" Equity",Input!$1:$1,0)-1,10000,2),2,0),E2302))</f>
        <v>88.04</v>
      </c>
      <c r="F2303" s="33">
        <v>115.65</v>
      </c>
      <c r="H2303">
        <f ca="1">IFERROR(VLOOKUP($B2303,OFFSET(Input!$A$1,0,MATCH(Index!H$6,Input!$1:$1,0)-1,10000,2),2,0),0)</f>
        <v>0</v>
      </c>
      <c r="I2303">
        <f ca="1">IFERROR(VLOOKUP($B2303,OFFSET(Input!$A$1,0,MATCH(Index!I$6,Input!$1:$1,0)-1,10000,2),2,0),0)</f>
        <v>0</v>
      </c>
      <c r="K2303">
        <f t="shared" ca="1" si="212"/>
        <v>86.990345320319562</v>
      </c>
      <c r="L2303" s="30">
        <f t="shared" ca="1" si="213"/>
        <v>114.99543668603485</v>
      </c>
      <c r="N2303">
        <f t="shared" ca="1" si="214"/>
        <v>1.3148305807146371E-2</v>
      </c>
      <c r="O2303">
        <f t="shared" ca="1" si="215"/>
        <v>-6.1204449495526111E-3</v>
      </c>
      <c r="AE2303">
        <f ca="1">VLOOKUP($B2303,OFFSET(Input!$A$1,0,MATCH(Index!AE$6&amp;" Index",Input!$1:$1,0)-1,10000,2),2,0)</f>
        <v>30.04</v>
      </c>
    </row>
    <row r="2304" spans="2:31" x14ac:dyDescent="0.25">
      <c r="B2304" s="2">
        <v>40861</v>
      </c>
      <c r="C2304">
        <f t="shared" ca="1" si="210"/>
        <v>0</v>
      </c>
      <c r="D2304">
        <f t="shared" ca="1" si="211"/>
        <v>0</v>
      </c>
      <c r="E2304">
        <f ca="1">IF($B2304&lt;VLOOKUP(E$6&amp;" Equity",Param,4,0),"",IFERROR(VLOOKUP($B2304,OFFSET(Input!$A$1,0,MATCH(Index!E$6&amp;" Equity",Input!$1:$1,0)-1,10000,2),2,0),E2303))</f>
        <v>87.45</v>
      </c>
      <c r="F2304" s="33">
        <v>117.51</v>
      </c>
      <c r="H2304">
        <f ca="1">IFERROR(VLOOKUP($B2304,OFFSET(Input!$A$1,0,MATCH(Index!H$6,Input!$1:$1,0)-1,10000,2),2,0),0)</f>
        <v>0</v>
      </c>
      <c r="I2304">
        <f ca="1">IFERROR(VLOOKUP($B2304,OFFSET(Input!$A$1,0,MATCH(Index!I$6,Input!$1:$1,0)-1,10000,2),2,0),0)</f>
        <v>0</v>
      </c>
      <c r="K2304">
        <f t="shared" ca="1" si="212"/>
        <v>86.407379580440093</v>
      </c>
      <c r="L2304" s="30">
        <f t="shared" ca="1" si="213"/>
        <v>116.84490933831349</v>
      </c>
      <c r="N2304">
        <f t="shared" ca="1" si="214"/>
        <v>-6.7240551936498692E-3</v>
      </c>
      <c r="O2304">
        <f t="shared" ca="1" si="215"/>
        <v>1.5955047668401383E-2</v>
      </c>
      <c r="AE2304">
        <f ca="1">VLOOKUP($B2304,OFFSET(Input!$A$1,0,MATCH(Index!AE$6&amp;" Index",Input!$1:$1,0)-1,10000,2),2,0)</f>
        <v>31.13</v>
      </c>
    </row>
    <row r="2305" spans="2:31" x14ac:dyDescent="0.25">
      <c r="B2305" s="2">
        <v>40862</v>
      </c>
      <c r="C2305">
        <f t="shared" ca="1" si="210"/>
        <v>0</v>
      </c>
      <c r="D2305">
        <f t="shared" ca="1" si="211"/>
        <v>0</v>
      </c>
      <c r="E2305">
        <f ca="1">IF($B2305&lt;VLOOKUP(E$6&amp;" Equity",Param,4,0),"",IFERROR(VLOOKUP($B2305,OFFSET(Input!$A$1,0,MATCH(Index!E$6&amp;" Equity",Input!$1:$1,0)-1,10000,2),2,0),E2304))</f>
        <v>87.22</v>
      </c>
      <c r="F2305" s="33">
        <v>117.35</v>
      </c>
      <c r="H2305">
        <f ca="1">IFERROR(VLOOKUP($B2305,OFFSET(Input!$A$1,0,MATCH(Index!H$6,Input!$1:$1,0)-1,10000,2),2,0),0)</f>
        <v>0</v>
      </c>
      <c r="I2305">
        <f ca="1">IFERROR(VLOOKUP($B2305,OFFSET(Input!$A$1,0,MATCH(Index!I$6,Input!$1:$1,0)-1,10000,2),2,0),0)</f>
        <v>0</v>
      </c>
      <c r="K2305">
        <f t="shared" ca="1" si="212"/>
        <v>86.180121749639611</v>
      </c>
      <c r="L2305" s="30">
        <f t="shared" ca="1" si="213"/>
        <v>116.68581491661209</v>
      </c>
      <c r="N2305">
        <f t="shared" ca="1" si="214"/>
        <v>-2.6335390499907766E-3</v>
      </c>
      <c r="O2305">
        <f t="shared" ca="1" si="215"/>
        <v>-1.3625140488172094E-3</v>
      </c>
      <c r="AE2305">
        <f ca="1">VLOOKUP($B2305,OFFSET(Input!$A$1,0,MATCH(Index!AE$6&amp;" Index",Input!$1:$1,0)-1,10000,2),2,0)</f>
        <v>31.22</v>
      </c>
    </row>
    <row r="2306" spans="2:31" x14ac:dyDescent="0.25">
      <c r="B2306" s="2">
        <v>40863</v>
      </c>
      <c r="C2306">
        <f t="shared" ca="1" si="210"/>
        <v>0</v>
      </c>
      <c r="D2306">
        <f t="shared" ca="1" si="211"/>
        <v>0</v>
      </c>
      <c r="E2306">
        <f ca="1">IF($B2306&lt;VLOOKUP(E$6&amp;" Equity",Param,4,0),"",IFERROR(VLOOKUP($B2306,OFFSET(Input!$A$1,0,MATCH(Index!E$6&amp;" Equity",Input!$1:$1,0)-1,10000,2),2,0),E2305))</f>
        <v>86.37</v>
      </c>
      <c r="F2306" s="33">
        <v>118.42</v>
      </c>
      <c r="H2306">
        <f ca="1">IFERROR(VLOOKUP($B2306,OFFSET(Input!$A$1,0,MATCH(Index!H$6,Input!$1:$1,0)-1,10000,2),2,0),0)</f>
        <v>0</v>
      </c>
      <c r="I2306">
        <f ca="1">IFERROR(VLOOKUP($B2306,OFFSET(Input!$A$1,0,MATCH(Index!I$6,Input!$1:$1,0)-1,10000,2),2,0),0)</f>
        <v>0</v>
      </c>
      <c r="K2306">
        <f t="shared" ca="1" si="212"/>
        <v>85.340255853203089</v>
      </c>
      <c r="L2306" s="30">
        <f t="shared" ca="1" si="213"/>
        <v>117.74975886174015</v>
      </c>
      <c r="N2306">
        <f t="shared" ca="1" si="214"/>
        <v>-9.7932691224261615E-3</v>
      </c>
      <c r="O2306">
        <f t="shared" ca="1" si="215"/>
        <v>9.0767048065977084E-3</v>
      </c>
      <c r="AE2306">
        <f ca="1">VLOOKUP($B2306,OFFSET(Input!$A$1,0,MATCH(Index!AE$6&amp;" Index",Input!$1:$1,0)-1,10000,2),2,0)</f>
        <v>33.51</v>
      </c>
    </row>
    <row r="2307" spans="2:31" x14ac:dyDescent="0.25">
      <c r="B2307" s="2">
        <v>40864</v>
      </c>
      <c r="C2307">
        <f t="shared" ca="1" si="210"/>
        <v>0</v>
      </c>
      <c r="D2307">
        <f t="shared" ca="1" si="211"/>
        <v>0</v>
      </c>
      <c r="E2307">
        <f ca="1">IF($B2307&lt;VLOOKUP(E$6&amp;" Equity",Param,4,0),"",IFERROR(VLOOKUP($B2307,OFFSET(Input!$A$1,0,MATCH(Index!E$6&amp;" Equity",Input!$1:$1,0)-1,10000,2),2,0),E2306))</f>
        <v>85.95</v>
      </c>
      <c r="F2307" s="33">
        <v>119.37</v>
      </c>
      <c r="H2307">
        <f ca="1">IFERROR(VLOOKUP($B2307,OFFSET(Input!$A$1,0,MATCH(Index!H$6,Input!$1:$1,0)-1,10000,2),2,0),0)</f>
        <v>0</v>
      </c>
      <c r="I2307">
        <f ca="1">IFERROR(VLOOKUP($B2307,OFFSET(Input!$A$1,0,MATCH(Index!I$6,Input!$1:$1,0)-1,10000,2),2,0),0)</f>
        <v>0</v>
      </c>
      <c r="K2307">
        <f t="shared" ca="1" si="212"/>
        <v>84.925263292610921</v>
      </c>
      <c r="L2307" s="30">
        <f t="shared" ca="1" si="213"/>
        <v>118.69438199059216</v>
      </c>
      <c r="N2307">
        <f t="shared" ca="1" si="214"/>
        <v>-4.8746614633360195E-3</v>
      </c>
      <c r="O2307">
        <f t="shared" ca="1" si="215"/>
        <v>7.9902860033170351E-3</v>
      </c>
      <c r="AE2307">
        <f ca="1">VLOOKUP($B2307,OFFSET(Input!$A$1,0,MATCH(Index!AE$6&amp;" Index",Input!$1:$1,0)-1,10000,2),2,0)</f>
        <v>34.51</v>
      </c>
    </row>
    <row r="2308" spans="2:31" x14ac:dyDescent="0.25">
      <c r="B2308" s="2">
        <v>40865</v>
      </c>
      <c r="C2308">
        <f t="shared" ca="1" si="210"/>
        <v>0</v>
      </c>
      <c r="D2308">
        <f t="shared" ca="1" si="211"/>
        <v>0</v>
      </c>
      <c r="E2308">
        <f ca="1">IF($B2308&lt;VLOOKUP(E$6&amp;" Equity",Param,4,0),"",IFERROR(VLOOKUP($B2308,OFFSET(Input!$A$1,0,MATCH(Index!E$6&amp;" Equity",Input!$1:$1,0)-1,10000,2),2,0),E2307))</f>
        <v>85.89</v>
      </c>
      <c r="F2308" s="33">
        <v>119.36</v>
      </c>
      <c r="H2308">
        <f ca="1">IFERROR(VLOOKUP($B2308,OFFSET(Input!$A$1,0,MATCH(Index!H$6,Input!$1:$1,0)-1,10000,2),2,0),0)</f>
        <v>0</v>
      </c>
      <c r="I2308">
        <f ca="1">IFERROR(VLOOKUP($B2308,OFFSET(Input!$A$1,0,MATCH(Index!I$6,Input!$1:$1,0)-1,10000,2),2,0),0)</f>
        <v>0</v>
      </c>
      <c r="K2308">
        <f t="shared" ca="1" si="212"/>
        <v>84.865978641097755</v>
      </c>
      <c r="L2308" s="30">
        <f t="shared" ca="1" si="213"/>
        <v>118.68443858923581</v>
      </c>
      <c r="N2308">
        <f t="shared" ca="1" si="214"/>
        <v>-6.9832405072490361E-4</v>
      </c>
      <c r="O2308">
        <f t="shared" ca="1" si="215"/>
        <v>-8.3776651496328367E-5</v>
      </c>
      <c r="AE2308">
        <f ca="1">VLOOKUP($B2308,OFFSET(Input!$A$1,0,MATCH(Index!AE$6&amp;" Index",Input!$1:$1,0)-1,10000,2),2,0)</f>
        <v>32</v>
      </c>
    </row>
    <row r="2309" spans="2:31" x14ac:dyDescent="0.25">
      <c r="B2309" s="2">
        <v>40868</v>
      </c>
      <c r="C2309">
        <f t="shared" ca="1" si="210"/>
        <v>0</v>
      </c>
      <c r="D2309">
        <f t="shared" ca="1" si="211"/>
        <v>0</v>
      </c>
      <c r="E2309">
        <f ca="1">IF($B2309&lt;VLOOKUP(E$6&amp;" Equity",Param,4,0),"",IFERROR(VLOOKUP($B2309,OFFSET(Input!$A$1,0,MATCH(Index!E$6&amp;" Equity",Input!$1:$1,0)-1,10000,2),2,0),E2308))</f>
        <v>84.92</v>
      </c>
      <c r="F2309" s="33">
        <v>120.05</v>
      </c>
      <c r="H2309">
        <f ca="1">IFERROR(VLOOKUP($B2309,OFFSET(Input!$A$1,0,MATCH(Index!H$6,Input!$1:$1,0)-1,10000,2),2,0),0)</f>
        <v>0</v>
      </c>
      <c r="I2309">
        <f ca="1">IFERROR(VLOOKUP($B2309,OFFSET(Input!$A$1,0,MATCH(Index!I$6,Input!$1:$1,0)-1,10000,2),2,0),0)</f>
        <v>0</v>
      </c>
      <c r="K2309">
        <f t="shared" ca="1" si="212"/>
        <v>83.9075434416349</v>
      </c>
      <c r="L2309" s="30">
        <f t="shared" ca="1" si="213"/>
        <v>119.37053328282303</v>
      </c>
      <c r="N2309">
        <f t="shared" ca="1" si="214"/>
        <v>-1.1357770943078023E-2</v>
      </c>
      <c r="O2309">
        <f t="shared" ca="1" si="215"/>
        <v>5.7641862118113793E-3</v>
      </c>
      <c r="AE2309">
        <f ca="1">VLOOKUP($B2309,OFFSET(Input!$A$1,0,MATCH(Index!AE$6&amp;" Index",Input!$1:$1,0)-1,10000,2),2,0)</f>
        <v>32.909999999999997</v>
      </c>
    </row>
    <row r="2310" spans="2:31" x14ac:dyDescent="0.25">
      <c r="B2310" s="2">
        <v>40869</v>
      </c>
      <c r="C2310">
        <f t="shared" ca="1" si="210"/>
        <v>0</v>
      </c>
      <c r="D2310">
        <f t="shared" ca="1" si="211"/>
        <v>0</v>
      </c>
      <c r="E2310">
        <f ca="1">IF($B2310&lt;VLOOKUP(E$6&amp;" Equity",Param,4,0),"",IFERROR(VLOOKUP($B2310,OFFSET(Input!$A$1,0,MATCH(Index!E$6&amp;" Equity",Input!$1:$1,0)-1,10000,2),2,0),E2309))</f>
        <v>84.27</v>
      </c>
      <c r="F2310" s="33">
        <v>121.37</v>
      </c>
      <c r="H2310">
        <f ca="1">IFERROR(VLOOKUP($B2310,OFFSET(Input!$A$1,0,MATCH(Index!H$6,Input!$1:$1,0)-1,10000,2),2,0),0)</f>
        <v>0</v>
      </c>
      <c r="I2310">
        <f ca="1">IFERROR(VLOOKUP($B2310,OFFSET(Input!$A$1,0,MATCH(Index!I$6,Input!$1:$1,0)-1,10000,2),2,0),0)</f>
        <v>0</v>
      </c>
      <c r="K2310">
        <f t="shared" ca="1" si="212"/>
        <v>83.265293050242249</v>
      </c>
      <c r="L2310" s="30">
        <f t="shared" ca="1" si="213"/>
        <v>120.6830622618595</v>
      </c>
      <c r="N2310">
        <f t="shared" ca="1" si="214"/>
        <v>-7.6837070507934742E-3</v>
      </c>
      <c r="O2310">
        <f t="shared" ca="1" si="215"/>
        <v>1.093540845100799E-2</v>
      </c>
      <c r="AE2310">
        <f ca="1">VLOOKUP($B2310,OFFSET(Input!$A$1,0,MATCH(Index!AE$6&amp;" Index",Input!$1:$1,0)-1,10000,2),2,0)</f>
        <v>31.97</v>
      </c>
    </row>
    <row r="2311" spans="2:31" x14ac:dyDescent="0.25">
      <c r="B2311" s="2">
        <v>40870</v>
      </c>
      <c r="C2311">
        <f t="shared" ref="C2311:C2374" ca="1" si="216">IF(MONTH(B2311)&lt;&gt;MONTH(B2310),1,0)</f>
        <v>0</v>
      </c>
      <c r="D2311">
        <f t="shared" ref="D2311:D2374" ca="1" si="217">IF(D2310=5,0,IF(D2310&lt;&gt;0,D2310+1,IF(C2310=1,1,0)))</f>
        <v>0</v>
      </c>
      <c r="E2311">
        <f ca="1">IF($B2311&lt;VLOOKUP(E$6&amp;" Equity",Param,4,0),"",IFERROR(VLOOKUP($B2311,OFFSET(Input!$A$1,0,MATCH(Index!E$6&amp;" Equity",Input!$1:$1,0)-1,10000,2),2,0),E2310))</f>
        <v>82.75</v>
      </c>
      <c r="F2311" s="33">
        <v>122.58</v>
      </c>
      <c r="H2311">
        <f ca="1">IFERROR(VLOOKUP($B2311,OFFSET(Input!$A$1,0,MATCH(Index!H$6,Input!$1:$1,0)-1,10000,2),2,0),0)</f>
        <v>0</v>
      </c>
      <c r="I2311">
        <f ca="1">IFERROR(VLOOKUP($B2311,OFFSET(Input!$A$1,0,MATCH(Index!I$6,Input!$1:$1,0)-1,10000,2),2,0),0)</f>
        <v>0</v>
      </c>
      <c r="K2311">
        <f t="shared" ref="K2311:K2374" ca="1" si="218">IF($B2311&lt;=L_date,IF($B2311=L_date,1,K2312/((E2312+H2312)/E2311)),K2310*((E2311+H2311)/E2310))</f>
        <v>81.763415211908708</v>
      </c>
      <c r="L2311" s="30">
        <f t="shared" ref="L2311:L2374" ca="1" si="219">IF($B2311&lt;=L_date,IF($B2311=L_date,1,L2312/((F2312+I2312)/F2311)),L2310*((F2311+I2311)/F2310))</f>
        <v>121.88621382597624</v>
      </c>
      <c r="N2311">
        <f t="shared" ca="1" si="214"/>
        <v>-1.8201915527089611E-2</v>
      </c>
      <c r="O2311">
        <f t="shared" ca="1" si="215"/>
        <v>9.9201469393155189E-3</v>
      </c>
      <c r="AE2311">
        <f ca="1">VLOOKUP($B2311,OFFSET(Input!$A$1,0,MATCH(Index!AE$6&amp;" Index",Input!$1:$1,0)-1,10000,2),2,0)</f>
        <v>33.979999999999997</v>
      </c>
    </row>
    <row r="2312" spans="2:31" x14ac:dyDescent="0.25">
      <c r="B2312" s="2">
        <v>40872</v>
      </c>
      <c r="C2312">
        <f t="shared" ca="1" si="216"/>
        <v>0</v>
      </c>
      <c r="D2312">
        <f t="shared" ca="1" si="217"/>
        <v>0</v>
      </c>
      <c r="E2312">
        <f ca="1">IF($B2312&lt;VLOOKUP(E$6&amp;" Equity",Param,4,0),"",IFERROR(VLOOKUP($B2312,OFFSET(Input!$A$1,0,MATCH(Index!E$6&amp;" Equity",Input!$1:$1,0)-1,10000,2),2,0),E2311))</f>
        <v>82.75</v>
      </c>
      <c r="F2312" s="33">
        <v>120.79</v>
      </c>
      <c r="H2312">
        <f ca="1">IFERROR(VLOOKUP($B2312,OFFSET(Input!$A$1,0,MATCH(Index!H$6,Input!$1:$1,0)-1,10000,2),2,0),0)</f>
        <v>0</v>
      </c>
      <c r="I2312">
        <f ca="1">IFERROR(VLOOKUP($B2312,OFFSET(Input!$A$1,0,MATCH(Index!I$6,Input!$1:$1,0)-1,10000,2),2,0),0)</f>
        <v>0</v>
      </c>
      <c r="K2312">
        <f t="shared" ca="1" si="218"/>
        <v>81.763415211908708</v>
      </c>
      <c r="L2312" s="30">
        <f t="shared" ca="1" si="219"/>
        <v>120.10634498319196</v>
      </c>
      <c r="N2312">
        <f t="shared" ref="N2312:N2375" ca="1" si="220">LN(K2312/K2311)</f>
        <v>0</v>
      </c>
      <c r="O2312">
        <f t="shared" ref="O2312:O2375" ca="1" si="221">LN(L2312/L2311)</f>
        <v>-1.4710377440398652E-2</v>
      </c>
      <c r="AE2312">
        <f ca="1">VLOOKUP($B2312,OFFSET(Input!$A$1,0,MATCH(Index!AE$6&amp;" Index",Input!$1:$1,0)-1,10000,2),2,0)</f>
        <v>34.47</v>
      </c>
    </row>
    <row r="2313" spans="2:31" x14ac:dyDescent="0.25">
      <c r="B2313" s="2">
        <v>40875</v>
      </c>
      <c r="C2313">
        <f t="shared" ca="1" si="216"/>
        <v>0</v>
      </c>
      <c r="D2313">
        <f t="shared" ca="1" si="217"/>
        <v>0</v>
      </c>
      <c r="E2313">
        <f ca="1">IF($B2313&lt;VLOOKUP(E$6&amp;" Equity",Param,4,0),"",IFERROR(VLOOKUP($B2313,OFFSET(Input!$A$1,0,MATCH(Index!E$6&amp;" Equity",Input!$1:$1,0)-1,10000,2),2,0),E2312))</f>
        <v>84.6</v>
      </c>
      <c r="F2313" s="33">
        <v>120.74</v>
      </c>
      <c r="H2313">
        <f ca="1">IFERROR(VLOOKUP($B2313,OFFSET(Input!$A$1,0,MATCH(Index!H$6,Input!$1:$1,0)-1,10000,2),2,0),0)</f>
        <v>0</v>
      </c>
      <c r="I2313">
        <f ca="1">IFERROR(VLOOKUP($B2313,OFFSET(Input!$A$1,0,MATCH(Index!I$6,Input!$1:$1,0)-1,10000,2),2,0),0)</f>
        <v>0</v>
      </c>
      <c r="K2313">
        <f t="shared" ca="1" si="218"/>
        <v>83.591358633564653</v>
      </c>
      <c r="L2313" s="30">
        <f t="shared" ca="1" si="219"/>
        <v>120.05662797641027</v>
      </c>
      <c r="N2313">
        <f t="shared" ca="1" si="220"/>
        <v>2.2110252355005154E-2</v>
      </c>
      <c r="O2313">
        <f t="shared" ca="1" si="221"/>
        <v>-4.1402724890700679E-4</v>
      </c>
      <c r="AE2313">
        <f ca="1">VLOOKUP($B2313,OFFSET(Input!$A$1,0,MATCH(Index!AE$6&amp;" Index",Input!$1:$1,0)-1,10000,2),2,0)</f>
        <v>32.130000000000003</v>
      </c>
    </row>
    <row r="2314" spans="2:31" x14ac:dyDescent="0.25">
      <c r="B2314" s="2">
        <v>40876</v>
      </c>
      <c r="C2314">
        <f t="shared" ca="1" si="216"/>
        <v>0</v>
      </c>
      <c r="D2314">
        <f t="shared" ca="1" si="217"/>
        <v>0</v>
      </c>
      <c r="E2314">
        <f ca="1">IF($B2314&lt;VLOOKUP(E$6&amp;" Equity",Param,4,0),"",IFERROR(VLOOKUP($B2314,OFFSET(Input!$A$1,0,MATCH(Index!E$6&amp;" Equity",Input!$1:$1,0)-1,10000,2),2,0),E2313))</f>
        <v>85.15</v>
      </c>
      <c r="F2314" s="33">
        <v>119.76</v>
      </c>
      <c r="H2314">
        <f ca="1">IFERROR(VLOOKUP($B2314,OFFSET(Input!$A$1,0,MATCH(Index!H$6,Input!$1:$1,0)-1,10000,2),2,0),0)</f>
        <v>0</v>
      </c>
      <c r="I2314">
        <f ca="1">IFERROR(VLOOKUP($B2314,OFFSET(Input!$A$1,0,MATCH(Index!I$6,Input!$1:$1,0)-1,10000,2),2,0),0)</f>
        <v>0</v>
      </c>
      <c r="K2314">
        <f t="shared" ca="1" si="218"/>
        <v>84.134801272435368</v>
      </c>
      <c r="L2314" s="30">
        <f t="shared" ca="1" si="219"/>
        <v>119.08217464348927</v>
      </c>
      <c r="N2314">
        <f t="shared" ca="1" si="220"/>
        <v>6.4801404965198943E-3</v>
      </c>
      <c r="O2314">
        <f t="shared" ca="1" si="221"/>
        <v>-8.1497332569071494E-3</v>
      </c>
      <c r="AE2314">
        <f ca="1">VLOOKUP($B2314,OFFSET(Input!$A$1,0,MATCH(Index!AE$6&amp;" Index",Input!$1:$1,0)-1,10000,2),2,0)</f>
        <v>30.64</v>
      </c>
    </row>
    <row r="2315" spans="2:31" x14ac:dyDescent="0.25">
      <c r="B2315" s="2">
        <v>40877</v>
      </c>
      <c r="C2315">
        <f t="shared" ca="1" si="216"/>
        <v>0</v>
      </c>
      <c r="D2315">
        <f t="shared" ca="1" si="217"/>
        <v>0</v>
      </c>
      <c r="E2315">
        <f ca="1">IF($B2315&lt;VLOOKUP(E$6&amp;" Equity",Param,4,0),"",IFERROR(VLOOKUP($B2315,OFFSET(Input!$A$1,0,MATCH(Index!E$6&amp;" Equity",Input!$1:$1,0)-1,10000,2),2,0),E2314))</f>
        <v>86.6</v>
      </c>
      <c r="F2315" s="33">
        <v>117.88</v>
      </c>
      <c r="H2315">
        <f ca="1">IFERROR(VLOOKUP($B2315,OFFSET(Input!$A$1,0,MATCH(Index!H$6,Input!$1:$1,0)-1,10000,2),2,0),0)</f>
        <v>0</v>
      </c>
      <c r="I2315">
        <f ca="1">IFERROR(VLOOKUP($B2315,OFFSET(Input!$A$1,0,MATCH(Index!I$6,Input!$1:$1,0)-1,10000,2),2,0),0)</f>
        <v>0</v>
      </c>
      <c r="K2315">
        <f t="shared" ca="1" si="218"/>
        <v>85.567513684003558</v>
      </c>
      <c r="L2315" s="30">
        <f t="shared" ca="1" si="219"/>
        <v>117.21281518849794</v>
      </c>
      <c r="N2315">
        <f t="shared" ca="1" si="220"/>
        <v>1.6885408459692122E-2</v>
      </c>
      <c r="O2315">
        <f t="shared" ca="1" si="221"/>
        <v>-1.5822582241879053E-2</v>
      </c>
      <c r="AE2315">
        <f ca="1">VLOOKUP($B2315,OFFSET(Input!$A$1,0,MATCH(Index!AE$6&amp;" Index",Input!$1:$1,0)-1,10000,2),2,0)</f>
        <v>27.8</v>
      </c>
    </row>
    <row r="2316" spans="2:31" x14ac:dyDescent="0.25">
      <c r="B2316" s="2">
        <v>40878</v>
      </c>
      <c r="C2316">
        <f t="shared" ca="1" si="216"/>
        <v>1</v>
      </c>
      <c r="D2316">
        <f t="shared" ca="1" si="217"/>
        <v>0</v>
      </c>
      <c r="E2316">
        <f ca="1">IF($B2316&lt;VLOOKUP(E$6&amp;" Equity",Param,4,0),"",IFERROR(VLOOKUP($B2316,OFFSET(Input!$A$1,0,MATCH(Index!E$6&amp;" Equity",Input!$1:$1,0)-1,10000,2),2,0),E2315))</f>
        <v>86.43</v>
      </c>
      <c r="F2316" s="33">
        <v>117</v>
      </c>
      <c r="H2316">
        <f ca="1">IFERROR(VLOOKUP($B2316,OFFSET(Input!$A$1,0,MATCH(Index!H$6,Input!$1:$1,0)-1,10000,2),2,0),0)</f>
        <v>0.54901100000000003</v>
      </c>
      <c r="I2316">
        <f ca="1">IFERROR(VLOOKUP($B2316,OFFSET(Input!$A$1,0,MATCH(Index!I$6,Input!$1:$1,0)-1,10000,2),2,0),0)</f>
        <v>0.28983500000000001</v>
      </c>
      <c r="K2316">
        <f t="shared" ca="1" si="218"/>
        <v>85.942005934914519</v>
      </c>
      <c r="L2316" s="30">
        <f t="shared" ca="1" si="219"/>
        <v>116.62599044235169</v>
      </c>
      <c r="N2316">
        <f t="shared" ca="1" si="220"/>
        <v>4.367021106475303E-3</v>
      </c>
      <c r="O2316">
        <f t="shared" ca="1" si="221"/>
        <v>-5.0190641066153252E-3</v>
      </c>
      <c r="AE2316">
        <f ca="1">VLOOKUP($B2316,OFFSET(Input!$A$1,0,MATCH(Index!AE$6&amp;" Index",Input!$1:$1,0)-1,10000,2),2,0)</f>
        <v>27.41</v>
      </c>
    </row>
    <row r="2317" spans="2:31" x14ac:dyDescent="0.25">
      <c r="B2317" s="2">
        <v>40879</v>
      </c>
      <c r="C2317">
        <f t="shared" ca="1" si="216"/>
        <v>0</v>
      </c>
      <c r="D2317">
        <f t="shared" ca="1" si="217"/>
        <v>1</v>
      </c>
      <c r="E2317">
        <f ca="1">IF($B2317&lt;VLOOKUP(E$6&amp;" Equity",Param,4,0),"",IFERROR(VLOOKUP($B2317,OFFSET(Input!$A$1,0,MATCH(Index!E$6&amp;" Equity",Input!$1:$1,0)-1,10000,2),2,0),E2316))</f>
        <v>86.92</v>
      </c>
      <c r="F2317" s="33">
        <v>118.67</v>
      </c>
      <c r="H2317">
        <f ca="1">IFERROR(VLOOKUP($B2317,OFFSET(Input!$A$1,0,MATCH(Index!H$6,Input!$1:$1,0)-1,10000,2),2,0),0)</f>
        <v>0</v>
      </c>
      <c r="I2317">
        <f ca="1">IFERROR(VLOOKUP($B2317,OFFSET(Input!$A$1,0,MATCH(Index!I$6,Input!$1:$1,0)-1,10000,2),2,0),0)</f>
        <v>0</v>
      </c>
      <c r="K2317">
        <f t="shared" ca="1" si="218"/>
        <v>86.429239336604979</v>
      </c>
      <c r="L2317" s="30">
        <f t="shared" ca="1" si="219"/>
        <v>118.29065201533227</v>
      </c>
      <c r="N2317">
        <f t="shared" ca="1" si="220"/>
        <v>5.6533176236819305E-3</v>
      </c>
      <c r="O2317">
        <f t="shared" ca="1" si="221"/>
        <v>1.4172596879291585E-2</v>
      </c>
      <c r="AE2317">
        <f ca="1">VLOOKUP($B2317,OFFSET(Input!$A$1,0,MATCH(Index!AE$6&amp;" Index",Input!$1:$1,0)-1,10000,2),2,0)</f>
        <v>27.52</v>
      </c>
    </row>
    <row r="2318" spans="2:31" x14ac:dyDescent="0.25">
      <c r="B2318" s="2">
        <v>40882</v>
      </c>
      <c r="C2318">
        <f t="shared" ca="1" si="216"/>
        <v>0</v>
      </c>
      <c r="D2318">
        <f t="shared" ca="1" si="217"/>
        <v>2</v>
      </c>
      <c r="E2318">
        <f ca="1">IF($B2318&lt;VLOOKUP(E$6&amp;" Equity",Param,4,0),"",IFERROR(VLOOKUP($B2318,OFFSET(Input!$A$1,0,MATCH(Index!E$6&amp;" Equity",Input!$1:$1,0)-1,10000,2),2,0),E2317))</f>
        <v>87.41</v>
      </c>
      <c r="F2318" s="33">
        <v>118.4</v>
      </c>
      <c r="H2318">
        <f ca="1">IFERROR(VLOOKUP($B2318,OFFSET(Input!$A$1,0,MATCH(Index!H$6,Input!$1:$1,0)-1,10000,2),2,0),0)</f>
        <v>0</v>
      </c>
      <c r="I2318">
        <f ca="1">IFERROR(VLOOKUP($B2318,OFFSET(Input!$A$1,0,MATCH(Index!I$6,Input!$1:$1,0)-1,10000,2),2,0),0)</f>
        <v>0</v>
      </c>
      <c r="K2318">
        <f t="shared" ca="1" si="218"/>
        <v>86.916472738295454</v>
      </c>
      <c r="L2318" s="30">
        <f t="shared" ca="1" si="219"/>
        <v>118.02151511431147</v>
      </c>
      <c r="N2318">
        <f t="shared" ca="1" si="220"/>
        <v>5.6215372041676995E-3</v>
      </c>
      <c r="O2318">
        <f t="shared" ca="1" si="221"/>
        <v>-2.2778092271422547E-3</v>
      </c>
      <c r="AE2318">
        <f ca="1">VLOOKUP($B2318,OFFSET(Input!$A$1,0,MATCH(Index!AE$6&amp;" Index",Input!$1:$1,0)-1,10000,2),2,0)</f>
        <v>27.84</v>
      </c>
    </row>
    <row r="2319" spans="2:31" x14ac:dyDescent="0.25">
      <c r="B2319" s="2">
        <v>40883</v>
      </c>
      <c r="C2319">
        <f t="shared" ca="1" si="216"/>
        <v>0</v>
      </c>
      <c r="D2319">
        <f t="shared" ca="1" si="217"/>
        <v>3</v>
      </c>
      <c r="E2319">
        <f ca="1">IF($B2319&lt;VLOOKUP(E$6&amp;" Equity",Param,4,0),"",IFERROR(VLOOKUP($B2319,OFFSET(Input!$A$1,0,MATCH(Index!E$6&amp;" Equity",Input!$1:$1,0)-1,10000,2),2,0),E2318))</f>
        <v>87.8</v>
      </c>
      <c r="F2319" s="33">
        <v>117.27</v>
      </c>
      <c r="H2319">
        <f ca="1">IFERROR(VLOOKUP($B2319,OFFSET(Input!$A$1,0,MATCH(Index!H$6,Input!$1:$1,0)-1,10000,2),2,0),0)</f>
        <v>0</v>
      </c>
      <c r="I2319">
        <f ca="1">IFERROR(VLOOKUP($B2319,OFFSET(Input!$A$1,0,MATCH(Index!I$6,Input!$1:$1,0)-1,10000,2),2,0),0)</f>
        <v>0</v>
      </c>
      <c r="K2319">
        <f t="shared" ca="1" si="218"/>
        <v>87.304270751885838</v>
      </c>
      <c r="L2319" s="30">
        <f t="shared" ca="1" si="219"/>
        <v>116.89512734337251</v>
      </c>
      <c r="N2319">
        <f t="shared" ca="1" si="220"/>
        <v>4.4518080486745139E-3</v>
      </c>
      <c r="O2319">
        <f t="shared" ca="1" si="221"/>
        <v>-9.5897539769322932E-3</v>
      </c>
      <c r="AE2319">
        <f ca="1">VLOOKUP($B2319,OFFSET(Input!$A$1,0,MATCH(Index!AE$6&amp;" Index",Input!$1:$1,0)-1,10000,2),2,0)</f>
        <v>28.13</v>
      </c>
    </row>
    <row r="2320" spans="2:31" x14ac:dyDescent="0.25">
      <c r="B2320" s="2">
        <v>40884</v>
      </c>
      <c r="C2320">
        <f t="shared" ca="1" si="216"/>
        <v>0</v>
      </c>
      <c r="D2320">
        <f t="shared" ca="1" si="217"/>
        <v>4</v>
      </c>
      <c r="E2320">
        <f ca="1">IF($B2320&lt;VLOOKUP(E$6&amp;" Equity",Param,4,0),"",IFERROR(VLOOKUP($B2320,OFFSET(Input!$A$1,0,MATCH(Index!E$6&amp;" Equity",Input!$1:$1,0)-1,10000,2),2,0),E2319))</f>
        <v>87.52</v>
      </c>
      <c r="F2320" s="33">
        <v>117.69</v>
      </c>
      <c r="H2320">
        <f ca="1">IFERROR(VLOOKUP($B2320,OFFSET(Input!$A$1,0,MATCH(Index!H$6,Input!$1:$1,0)-1,10000,2),2,0),0)</f>
        <v>0</v>
      </c>
      <c r="I2320">
        <f ca="1">IFERROR(VLOOKUP($B2320,OFFSET(Input!$A$1,0,MATCH(Index!I$6,Input!$1:$1,0)-1,10000,2),2,0),0)</f>
        <v>0</v>
      </c>
      <c r="K2320">
        <f t="shared" ca="1" si="218"/>
        <v>87.025851665205565</v>
      </c>
      <c r="L2320" s="30">
        <f t="shared" ca="1" si="219"/>
        <v>117.31378474496046</v>
      </c>
      <c r="N2320">
        <f t="shared" ca="1" si="220"/>
        <v>-3.1941619673999193E-3</v>
      </c>
      <c r="O2320">
        <f t="shared" ca="1" si="221"/>
        <v>3.5750804165978747E-3</v>
      </c>
      <c r="AE2320">
        <f ca="1">VLOOKUP($B2320,OFFSET(Input!$A$1,0,MATCH(Index!AE$6&amp;" Index",Input!$1:$1,0)-1,10000,2),2,0)</f>
        <v>28.67</v>
      </c>
    </row>
    <row r="2321" spans="2:31" x14ac:dyDescent="0.25">
      <c r="B2321" s="2">
        <v>40885</v>
      </c>
      <c r="C2321">
        <f t="shared" ca="1" si="216"/>
        <v>0</v>
      </c>
      <c r="D2321">
        <f t="shared" ca="1" si="217"/>
        <v>5</v>
      </c>
      <c r="E2321">
        <f ca="1">IF($B2321&lt;VLOOKUP(E$6&amp;" Equity",Param,4,0),"",IFERROR(VLOOKUP($B2321,OFFSET(Input!$A$1,0,MATCH(Index!E$6&amp;" Equity",Input!$1:$1,0)-1,10000,2),2,0),E2320))</f>
        <v>86.95</v>
      </c>
      <c r="F2321" s="33">
        <v>119.16</v>
      </c>
      <c r="H2321">
        <f ca="1">IFERROR(VLOOKUP($B2321,OFFSET(Input!$A$1,0,MATCH(Index!H$6,Input!$1:$1,0)-1,10000,2),2,0),0)</f>
        <v>0</v>
      </c>
      <c r="I2321">
        <f ca="1">IFERROR(VLOOKUP($B2321,OFFSET(Input!$A$1,0,MATCH(Index!I$6,Input!$1:$1,0)-1,10000,2),2,0),0)</f>
        <v>0</v>
      </c>
      <c r="K2321">
        <f t="shared" ca="1" si="218"/>
        <v>86.459069953035012</v>
      </c>
      <c r="L2321" s="30">
        <f t="shared" ca="1" si="219"/>
        <v>118.7790856505182</v>
      </c>
      <c r="N2321">
        <f t="shared" ca="1" si="220"/>
        <v>-6.5340978733789646E-3</v>
      </c>
      <c r="O2321">
        <f t="shared" ca="1" si="221"/>
        <v>1.24130789555106E-2</v>
      </c>
      <c r="AE2321">
        <f ca="1">VLOOKUP($B2321,OFFSET(Input!$A$1,0,MATCH(Index!AE$6&amp;" Index",Input!$1:$1,0)-1,10000,2),2,0)</f>
        <v>30.59</v>
      </c>
    </row>
    <row r="2322" spans="2:31" x14ac:dyDescent="0.25">
      <c r="B2322" s="2">
        <v>40886</v>
      </c>
      <c r="C2322">
        <f t="shared" ca="1" si="216"/>
        <v>0</v>
      </c>
      <c r="D2322">
        <f t="shared" ca="1" si="217"/>
        <v>0</v>
      </c>
      <c r="E2322">
        <f ca="1">IF($B2322&lt;VLOOKUP(E$6&amp;" Equity",Param,4,0),"",IFERROR(VLOOKUP($B2322,OFFSET(Input!$A$1,0,MATCH(Index!E$6&amp;" Equity",Input!$1:$1,0)-1,10000,2),2,0),E2321))</f>
        <v>87.7</v>
      </c>
      <c r="F2322" s="33">
        <v>116.73</v>
      </c>
      <c r="H2322">
        <f ca="1">IFERROR(VLOOKUP($B2322,OFFSET(Input!$A$1,0,MATCH(Index!H$6,Input!$1:$1,0)-1,10000,2),2,0),0)</f>
        <v>0</v>
      </c>
      <c r="I2322">
        <f ca="1">IFERROR(VLOOKUP($B2322,OFFSET(Input!$A$1,0,MATCH(Index!I$6,Input!$1:$1,0)-1,10000,2),2,0),0)</f>
        <v>0</v>
      </c>
      <c r="K2322">
        <f t="shared" ca="1" si="218"/>
        <v>87.204835363785747</v>
      </c>
      <c r="L2322" s="30">
        <f t="shared" ca="1" si="219"/>
        <v>116.35685354133091</v>
      </c>
      <c r="N2322">
        <f t="shared" ca="1" si="220"/>
        <v>8.5886585778453574E-3</v>
      </c>
      <c r="O2322">
        <f t="shared" ca="1" si="221"/>
        <v>-2.0603552180509549E-2</v>
      </c>
      <c r="AE2322">
        <f ca="1">VLOOKUP($B2322,OFFSET(Input!$A$1,0,MATCH(Index!AE$6&amp;" Index",Input!$1:$1,0)-1,10000,2),2,0)</f>
        <v>26.38</v>
      </c>
    </row>
    <row r="2323" spans="2:31" x14ac:dyDescent="0.25">
      <c r="B2323" s="2">
        <v>40889</v>
      </c>
      <c r="C2323">
        <f t="shared" ca="1" si="216"/>
        <v>0</v>
      </c>
      <c r="D2323">
        <f t="shared" ca="1" si="217"/>
        <v>0</v>
      </c>
      <c r="E2323">
        <f ca="1">IF($B2323&lt;VLOOKUP(E$6&amp;" Equity",Param,4,0),"",IFERROR(VLOOKUP($B2323,OFFSET(Input!$A$1,0,MATCH(Index!E$6&amp;" Equity",Input!$1:$1,0)-1,10000,2),2,0),E2322))</f>
        <v>87.23</v>
      </c>
      <c r="F2323" s="33">
        <v>118.01</v>
      </c>
      <c r="H2323">
        <f ca="1">IFERROR(VLOOKUP($B2323,OFFSET(Input!$A$1,0,MATCH(Index!H$6,Input!$1:$1,0)-1,10000,2),2,0),0)</f>
        <v>0</v>
      </c>
      <c r="I2323">
        <f ca="1">IFERROR(VLOOKUP($B2323,OFFSET(Input!$A$1,0,MATCH(Index!I$6,Input!$1:$1,0)-1,10000,2),2,0),0)</f>
        <v>0</v>
      </c>
      <c r="K2323">
        <f t="shared" ca="1" si="218"/>
        <v>86.7374890397153</v>
      </c>
      <c r="L2323" s="30">
        <f t="shared" ca="1" si="219"/>
        <v>117.63276181283699</v>
      </c>
      <c r="N2323">
        <f t="shared" ca="1" si="220"/>
        <v>-5.373590933010027E-3</v>
      </c>
      <c r="O2323">
        <f t="shared" ca="1" si="221"/>
        <v>1.0905790973085513E-2</v>
      </c>
      <c r="AE2323">
        <f ca="1">VLOOKUP($B2323,OFFSET(Input!$A$1,0,MATCH(Index!AE$6&amp;" Index",Input!$1:$1,0)-1,10000,2),2,0)</f>
        <v>25.67</v>
      </c>
    </row>
    <row r="2324" spans="2:31" x14ac:dyDescent="0.25">
      <c r="B2324" s="2">
        <v>40890</v>
      </c>
      <c r="C2324">
        <f t="shared" ca="1" si="216"/>
        <v>0</v>
      </c>
      <c r="D2324">
        <f t="shared" ca="1" si="217"/>
        <v>0</v>
      </c>
      <c r="E2324">
        <f ca="1">IF($B2324&lt;VLOOKUP(E$6&amp;" Equity",Param,4,0),"",IFERROR(VLOOKUP($B2324,OFFSET(Input!$A$1,0,MATCH(Index!E$6&amp;" Equity",Input!$1:$1,0)-1,10000,2),2,0),E2323))</f>
        <v>86.9</v>
      </c>
      <c r="F2324" s="33">
        <v>119.14</v>
      </c>
      <c r="H2324">
        <f ca="1">IFERROR(VLOOKUP($B2324,OFFSET(Input!$A$1,0,MATCH(Index!H$6,Input!$1:$1,0)-1,10000,2),2,0),0)</f>
        <v>0</v>
      </c>
      <c r="I2324">
        <f ca="1">IFERROR(VLOOKUP($B2324,OFFSET(Input!$A$1,0,MATCH(Index!I$6,Input!$1:$1,0)-1,10000,2),2,0),0)</f>
        <v>0</v>
      </c>
      <c r="K2324">
        <f t="shared" ca="1" si="218"/>
        <v>86.409352258984981</v>
      </c>
      <c r="L2324" s="30">
        <f t="shared" ca="1" si="219"/>
        <v>118.75914958377594</v>
      </c>
      <c r="N2324">
        <f t="shared" ca="1" si="220"/>
        <v>-3.7902761737808022E-3</v>
      </c>
      <c r="O2324">
        <f t="shared" ca="1" si="221"/>
        <v>9.5299055628840466E-3</v>
      </c>
      <c r="AE2324">
        <f ca="1">VLOOKUP($B2324,OFFSET(Input!$A$1,0,MATCH(Index!AE$6&amp;" Index",Input!$1:$1,0)-1,10000,2),2,0)</f>
        <v>25.41</v>
      </c>
    </row>
    <row r="2325" spans="2:31" x14ac:dyDescent="0.25">
      <c r="B2325" s="2">
        <v>40891</v>
      </c>
      <c r="C2325">
        <f t="shared" ca="1" si="216"/>
        <v>0</v>
      </c>
      <c r="D2325">
        <f t="shared" ca="1" si="217"/>
        <v>0</v>
      </c>
      <c r="E2325">
        <f ca="1">IF($B2325&lt;VLOOKUP(E$6&amp;" Equity",Param,4,0),"",IFERROR(VLOOKUP($B2325,OFFSET(Input!$A$1,0,MATCH(Index!E$6&amp;" Equity",Input!$1:$1,0)-1,10000,2),2,0),E2324))</f>
        <v>86.63</v>
      </c>
      <c r="F2325" s="33">
        <v>121.39</v>
      </c>
      <c r="H2325">
        <f ca="1">IFERROR(VLOOKUP($B2325,OFFSET(Input!$A$1,0,MATCH(Index!H$6,Input!$1:$1,0)-1,10000,2),2,0),0)</f>
        <v>0</v>
      </c>
      <c r="I2325">
        <f ca="1">IFERROR(VLOOKUP($B2325,OFFSET(Input!$A$1,0,MATCH(Index!I$6,Input!$1:$1,0)-1,10000,2),2,0),0)</f>
        <v>0</v>
      </c>
      <c r="K2325">
        <f t="shared" ca="1" si="218"/>
        <v>86.140876711114714</v>
      </c>
      <c r="L2325" s="30">
        <f t="shared" ca="1" si="219"/>
        <v>121.00195709228269</v>
      </c>
      <c r="N2325">
        <f t="shared" ca="1" si="220"/>
        <v>-3.111856369297413E-3</v>
      </c>
      <c r="O2325">
        <f t="shared" ca="1" si="221"/>
        <v>1.8709230709170833E-2</v>
      </c>
      <c r="AE2325">
        <f ca="1">VLOOKUP($B2325,OFFSET(Input!$A$1,0,MATCH(Index!AE$6&amp;" Index",Input!$1:$1,0)-1,10000,2),2,0)</f>
        <v>26.04</v>
      </c>
    </row>
    <row r="2326" spans="2:31" x14ac:dyDescent="0.25">
      <c r="B2326" s="2">
        <v>40892</v>
      </c>
      <c r="C2326">
        <f t="shared" ca="1" si="216"/>
        <v>0</v>
      </c>
      <c r="D2326">
        <f t="shared" ca="1" si="217"/>
        <v>0</v>
      </c>
      <c r="E2326">
        <f ca="1">IF($B2326&lt;VLOOKUP(E$6&amp;" Equity",Param,4,0),"",IFERROR(VLOOKUP($B2326,OFFSET(Input!$A$1,0,MATCH(Index!E$6&amp;" Equity",Input!$1:$1,0)-1,10000,2),2,0),E2325))</f>
        <v>87.06</v>
      </c>
      <c r="F2326" s="33">
        <v>120.91</v>
      </c>
      <c r="H2326">
        <f ca="1">IFERROR(VLOOKUP($B2326,OFFSET(Input!$A$1,0,MATCH(Index!H$6,Input!$1:$1,0)-1,10000,2),2,0),0)</f>
        <v>0</v>
      </c>
      <c r="I2326">
        <f ca="1">IFERROR(VLOOKUP($B2326,OFFSET(Input!$A$1,0,MATCH(Index!I$6,Input!$1:$1,0)-1,10000,2),2,0),0)</f>
        <v>0</v>
      </c>
      <c r="K2326">
        <f t="shared" ca="1" si="218"/>
        <v>86.568448879945151</v>
      </c>
      <c r="L2326" s="30">
        <f t="shared" ca="1" si="219"/>
        <v>120.5234914904679</v>
      </c>
      <c r="N2326">
        <f t="shared" ca="1" si="220"/>
        <v>4.9513602221026741E-3</v>
      </c>
      <c r="O2326">
        <f t="shared" ca="1" si="221"/>
        <v>-3.9620357235569835E-3</v>
      </c>
      <c r="AE2326">
        <f ca="1">VLOOKUP($B2326,OFFSET(Input!$A$1,0,MATCH(Index!AE$6&amp;" Index",Input!$1:$1,0)-1,10000,2),2,0)</f>
        <v>25.11</v>
      </c>
    </row>
    <row r="2327" spans="2:31" x14ac:dyDescent="0.25">
      <c r="B2327" s="2">
        <v>40893</v>
      </c>
      <c r="C2327">
        <f t="shared" ca="1" si="216"/>
        <v>0</v>
      </c>
      <c r="D2327">
        <f t="shared" ca="1" si="217"/>
        <v>0</v>
      </c>
      <c r="E2327">
        <f ca="1">IF($B2327&lt;VLOOKUP(E$6&amp;" Equity",Param,4,0),"",IFERROR(VLOOKUP($B2327,OFFSET(Input!$A$1,0,MATCH(Index!E$6&amp;" Equity",Input!$1:$1,0)-1,10000,2),2,0),E2326))</f>
        <v>87.47</v>
      </c>
      <c r="F2327" s="33">
        <v>122.34</v>
      </c>
      <c r="H2327">
        <f ca="1">IFERROR(VLOOKUP($B2327,OFFSET(Input!$A$1,0,MATCH(Index!H$6,Input!$1:$1,0)-1,10000,2),2,0),0)</f>
        <v>0</v>
      </c>
      <c r="I2327">
        <f ca="1">IFERROR(VLOOKUP($B2327,OFFSET(Input!$A$1,0,MATCH(Index!I$6,Input!$1:$1,0)-1,10000,2),2,0),0)</f>
        <v>0</v>
      </c>
      <c r="K2327">
        <f t="shared" ca="1" si="218"/>
        <v>86.976133971155548</v>
      </c>
      <c r="L2327" s="30">
        <f t="shared" ca="1" si="219"/>
        <v>121.94892026254111</v>
      </c>
      <c r="N2327">
        <f t="shared" ca="1" si="220"/>
        <v>4.6983413076120894E-3</v>
      </c>
      <c r="O2327">
        <f t="shared" ca="1" si="221"/>
        <v>1.1757586628263593E-2</v>
      </c>
      <c r="AE2327">
        <f ca="1">VLOOKUP($B2327,OFFSET(Input!$A$1,0,MATCH(Index!AE$6&amp;" Index",Input!$1:$1,0)-1,10000,2),2,0)</f>
        <v>24.29</v>
      </c>
    </row>
    <row r="2328" spans="2:31" x14ac:dyDescent="0.25">
      <c r="B2328" s="2">
        <v>40896</v>
      </c>
      <c r="C2328">
        <f t="shared" ca="1" si="216"/>
        <v>0</v>
      </c>
      <c r="D2328">
        <f t="shared" ca="1" si="217"/>
        <v>0</v>
      </c>
      <c r="E2328">
        <f ca="1">IF($B2328&lt;VLOOKUP(E$6&amp;" Equity",Param,4,0),"",IFERROR(VLOOKUP($B2328,OFFSET(Input!$A$1,0,MATCH(Index!E$6&amp;" Equity",Input!$1:$1,0)-1,10000,2),2,0),E2327))</f>
        <v>87.36</v>
      </c>
      <c r="F2328" s="33">
        <v>123.87</v>
      </c>
      <c r="H2328">
        <f ca="1">IFERROR(VLOOKUP($B2328,OFFSET(Input!$A$1,0,MATCH(Index!H$6,Input!$1:$1,0)-1,10000,2),2,0),0)</f>
        <v>0</v>
      </c>
      <c r="I2328">
        <f ca="1">IFERROR(VLOOKUP($B2328,OFFSET(Input!$A$1,0,MATCH(Index!I$6,Input!$1:$1,0)-1,10000,2),2,0),0)</f>
        <v>0</v>
      </c>
      <c r="K2328">
        <f t="shared" ca="1" si="218"/>
        <v>86.866755044245451</v>
      </c>
      <c r="L2328" s="30">
        <f t="shared" ca="1" si="219"/>
        <v>123.47402936832572</v>
      </c>
      <c r="N2328">
        <f t="shared" ca="1" si="220"/>
        <v>-1.2583654351684575E-3</v>
      </c>
      <c r="O2328">
        <f t="shared" ca="1" si="221"/>
        <v>1.2428574751689861E-2</v>
      </c>
      <c r="AE2328">
        <f ca="1">VLOOKUP($B2328,OFFSET(Input!$A$1,0,MATCH(Index!AE$6&amp;" Index",Input!$1:$1,0)-1,10000,2),2,0)</f>
        <v>24.92</v>
      </c>
    </row>
    <row r="2329" spans="2:31" x14ac:dyDescent="0.25">
      <c r="B2329" s="2">
        <v>40897</v>
      </c>
      <c r="C2329">
        <f t="shared" ca="1" si="216"/>
        <v>0</v>
      </c>
      <c r="D2329">
        <f t="shared" ca="1" si="217"/>
        <v>0</v>
      </c>
      <c r="E2329">
        <f ca="1">IF($B2329&lt;VLOOKUP(E$6&amp;" Equity",Param,4,0),"",IFERROR(VLOOKUP($B2329,OFFSET(Input!$A$1,0,MATCH(Index!E$6&amp;" Equity",Input!$1:$1,0)-1,10000,2),2,0),E2328))</f>
        <v>88.45</v>
      </c>
      <c r="F2329" s="33">
        <v>120.74</v>
      </c>
      <c r="H2329">
        <f ca="1">IFERROR(VLOOKUP($B2329,OFFSET(Input!$A$1,0,MATCH(Index!H$6,Input!$1:$1,0)-1,10000,2),2,0),0)</f>
        <v>0</v>
      </c>
      <c r="I2329">
        <f ca="1">IFERROR(VLOOKUP($B2329,OFFSET(Input!$A$1,0,MATCH(Index!I$6,Input!$1:$1,0)-1,10000,2),2,0),0)</f>
        <v>0</v>
      </c>
      <c r="K2329">
        <f t="shared" ca="1" si="218"/>
        <v>87.950600774536525</v>
      </c>
      <c r="L2329" s="30">
        <f t="shared" ca="1" si="219"/>
        <v>120.35403492315852</v>
      </c>
      <c r="N2329">
        <f t="shared" ca="1" si="220"/>
        <v>1.2399908609199437E-2</v>
      </c>
      <c r="O2329">
        <f t="shared" ca="1" si="221"/>
        <v>-2.5593155197828562E-2</v>
      </c>
      <c r="AE2329">
        <f ca="1">VLOOKUP($B2329,OFFSET(Input!$A$1,0,MATCH(Index!AE$6&amp;" Index",Input!$1:$1,0)-1,10000,2),2,0)</f>
        <v>23.22</v>
      </c>
    </row>
    <row r="2330" spans="2:31" x14ac:dyDescent="0.25">
      <c r="B2330" s="2">
        <v>40898</v>
      </c>
      <c r="C2330">
        <f t="shared" ca="1" si="216"/>
        <v>0</v>
      </c>
      <c r="D2330">
        <f t="shared" ca="1" si="217"/>
        <v>0</v>
      </c>
      <c r="E2330">
        <f ca="1">IF($B2330&lt;VLOOKUP(E$6&amp;" Equity",Param,4,0),"",IFERROR(VLOOKUP($B2330,OFFSET(Input!$A$1,0,MATCH(Index!E$6&amp;" Equity",Input!$1:$1,0)-1,10000,2),2,0),E2329))</f>
        <v>88.7</v>
      </c>
      <c r="F2330" s="33">
        <v>119.1</v>
      </c>
      <c r="H2330">
        <f ca="1">IFERROR(VLOOKUP($B2330,OFFSET(Input!$A$1,0,MATCH(Index!H$6,Input!$1:$1,0)-1,10000,2),2,0),0)</f>
        <v>0</v>
      </c>
      <c r="I2330">
        <f ca="1">IFERROR(VLOOKUP($B2330,OFFSET(Input!$A$1,0,MATCH(Index!I$6,Input!$1:$1,0)-1,10000,2),2,0),0)</f>
        <v>0</v>
      </c>
      <c r="K2330">
        <f t="shared" ca="1" si="218"/>
        <v>88.199189244786766</v>
      </c>
      <c r="L2330" s="30">
        <f t="shared" ca="1" si="219"/>
        <v>118.71927745029137</v>
      </c>
      <c r="N2330">
        <f t="shared" ca="1" si="220"/>
        <v>2.822468709739504E-3</v>
      </c>
      <c r="O2330">
        <f t="shared" ca="1" si="221"/>
        <v>-1.367599700702571E-2</v>
      </c>
      <c r="AE2330">
        <f ca="1">VLOOKUP($B2330,OFFSET(Input!$A$1,0,MATCH(Index!AE$6&amp;" Index",Input!$1:$1,0)-1,10000,2),2,0)</f>
        <v>21.43</v>
      </c>
    </row>
    <row r="2331" spans="2:31" x14ac:dyDescent="0.25">
      <c r="B2331" s="2">
        <v>40899</v>
      </c>
      <c r="C2331">
        <f t="shared" ca="1" si="216"/>
        <v>0</v>
      </c>
      <c r="D2331">
        <f t="shared" ca="1" si="217"/>
        <v>0</v>
      </c>
      <c r="E2331">
        <f ca="1">IF($B2331&lt;VLOOKUP(E$6&amp;" Equity",Param,4,0),"",IFERROR(VLOOKUP($B2331,OFFSET(Input!$A$1,0,MATCH(Index!E$6&amp;" Equity",Input!$1:$1,0)-1,10000,2),2,0),E2330))</f>
        <v>89.04</v>
      </c>
      <c r="F2331" s="33">
        <v>119.6</v>
      </c>
      <c r="H2331">
        <f ca="1">IFERROR(VLOOKUP($B2331,OFFSET(Input!$A$1,0,MATCH(Index!H$6,Input!$1:$1,0)-1,10000,2),2,0),0)</f>
        <v>0</v>
      </c>
      <c r="I2331">
        <f ca="1">IFERROR(VLOOKUP($B2331,OFFSET(Input!$A$1,0,MATCH(Index!I$6,Input!$1:$1,0)-1,10000,2),2,0),0)</f>
        <v>0</v>
      </c>
      <c r="K2331">
        <f t="shared" ca="1" si="218"/>
        <v>88.537269564327104</v>
      </c>
      <c r="L2331" s="30">
        <f t="shared" ca="1" si="219"/>
        <v>119.21767911884842</v>
      </c>
      <c r="N2331">
        <f t="shared" ca="1" si="220"/>
        <v>3.8258176517556803E-3</v>
      </c>
      <c r="O2331">
        <f t="shared" ca="1" si="221"/>
        <v>4.1893651552769246E-3</v>
      </c>
      <c r="AE2331">
        <f ca="1">VLOOKUP($B2331,OFFSET(Input!$A$1,0,MATCH(Index!AE$6&amp;" Index",Input!$1:$1,0)-1,10000,2),2,0)</f>
        <v>21.16</v>
      </c>
    </row>
    <row r="2332" spans="2:31" x14ac:dyDescent="0.25">
      <c r="B2332" s="2">
        <v>40900</v>
      </c>
      <c r="C2332">
        <f t="shared" ca="1" si="216"/>
        <v>0</v>
      </c>
      <c r="D2332">
        <f t="shared" ca="1" si="217"/>
        <v>0</v>
      </c>
      <c r="E2332">
        <f ca="1">IF($B2332&lt;VLOOKUP(E$6&amp;" Equity",Param,4,0),"",IFERROR(VLOOKUP($B2332,OFFSET(Input!$A$1,0,MATCH(Index!E$6&amp;" Equity",Input!$1:$1,0)-1,10000,2),2,0),E2331))</f>
        <v>89.45</v>
      </c>
      <c r="F2332" s="33">
        <v>118.27</v>
      </c>
      <c r="H2332">
        <f ca="1">IFERROR(VLOOKUP($B2332,OFFSET(Input!$A$1,0,MATCH(Index!H$6,Input!$1:$1,0)-1,10000,2),2,0),0)</f>
        <v>0</v>
      </c>
      <c r="I2332">
        <f ca="1">IFERROR(VLOOKUP($B2332,OFFSET(Input!$A$1,0,MATCH(Index!I$6,Input!$1:$1,0)-1,10000,2),2,0),0)</f>
        <v>0</v>
      </c>
      <c r="K2332">
        <f t="shared" ca="1" si="218"/>
        <v>88.944954655537501</v>
      </c>
      <c r="L2332" s="30">
        <f t="shared" ca="1" si="219"/>
        <v>117.89193068048665</v>
      </c>
      <c r="N2332">
        <f t="shared" ca="1" si="220"/>
        <v>4.594102987438676E-3</v>
      </c>
      <c r="O2332">
        <f t="shared" ca="1" si="221"/>
        <v>-1.1182695253505782E-2</v>
      </c>
      <c r="AE2332">
        <f ca="1">VLOOKUP($B2332,OFFSET(Input!$A$1,0,MATCH(Index!AE$6&amp;" Index",Input!$1:$1,0)-1,10000,2),2,0)</f>
        <v>20.73</v>
      </c>
    </row>
    <row r="2333" spans="2:31" x14ac:dyDescent="0.25">
      <c r="B2333" s="2">
        <v>40904</v>
      </c>
      <c r="C2333">
        <f t="shared" ca="1" si="216"/>
        <v>0</v>
      </c>
      <c r="D2333">
        <f t="shared" ca="1" si="217"/>
        <v>0</v>
      </c>
      <c r="E2333">
        <f ca="1">IF($B2333&lt;VLOOKUP(E$6&amp;" Equity",Param,4,0),"",IFERROR(VLOOKUP($B2333,OFFSET(Input!$A$1,0,MATCH(Index!E$6&amp;" Equity",Input!$1:$1,0)-1,10000,2),2,0),E2332))</f>
        <v>89.27</v>
      </c>
      <c r="F2333" s="33">
        <v>118.45</v>
      </c>
      <c r="H2333">
        <f ca="1">IFERROR(VLOOKUP($B2333,OFFSET(Input!$A$1,0,MATCH(Index!H$6,Input!$1:$1,0)-1,10000,2),2,0),0)</f>
        <v>0.534717</v>
      </c>
      <c r="I2333">
        <f ca="1">IFERROR(VLOOKUP($B2333,OFFSET(Input!$A$1,0,MATCH(Index!I$6,Input!$1:$1,0)-1,10000,2),2,0),0)</f>
        <v>0.379859</v>
      </c>
      <c r="K2333">
        <f t="shared" ca="1" si="218"/>
        <v>89.297668881144531</v>
      </c>
      <c r="L2333" s="30">
        <f t="shared" ca="1" si="219"/>
        <v>118.45000000000002</v>
      </c>
      <c r="N2333">
        <f t="shared" ca="1" si="220"/>
        <v>3.9576918135307646E-3</v>
      </c>
      <c r="O2333">
        <f t="shared" ca="1" si="221"/>
        <v>4.7225674691572499E-3</v>
      </c>
      <c r="AE2333">
        <f ca="1">VLOOKUP($B2333,OFFSET(Input!$A$1,0,MATCH(Index!AE$6&amp;" Index",Input!$1:$1,0)-1,10000,2),2,0)</f>
        <v>21.91</v>
      </c>
    </row>
    <row r="2334" spans="2:31" x14ac:dyDescent="0.25">
      <c r="B2334" s="2">
        <v>40905</v>
      </c>
      <c r="C2334">
        <f t="shared" ca="1" si="216"/>
        <v>0</v>
      </c>
      <c r="D2334">
        <f t="shared" ca="1" si="217"/>
        <v>0</v>
      </c>
      <c r="E2334">
        <f ca="1">IF($B2334&lt;VLOOKUP(E$6&amp;" Equity",Param,4,0),"",IFERROR(VLOOKUP($B2334,OFFSET(Input!$A$1,0,MATCH(Index!E$6&amp;" Equity",Input!$1:$1,0)-1,10000,2),2,0),E2333))</f>
        <v>88.85</v>
      </c>
      <c r="F2334" s="33">
        <v>120.64</v>
      </c>
      <c r="H2334">
        <f ca="1">IFERROR(VLOOKUP($B2334,OFFSET(Input!$A$1,0,MATCH(Index!H$6,Input!$1:$1,0)-1,10000,2),2,0),0)</f>
        <v>0</v>
      </c>
      <c r="I2334">
        <f ca="1">IFERROR(VLOOKUP($B2334,OFFSET(Input!$A$1,0,MATCH(Index!I$6,Input!$1:$1,0)-1,10000,2),2,0),0)</f>
        <v>0</v>
      </c>
      <c r="K2334">
        <f t="shared" ca="1" si="218"/>
        <v>88.877538703816413</v>
      </c>
      <c r="L2334" s="30">
        <f t="shared" ca="1" si="219"/>
        <v>120.64000000000001</v>
      </c>
      <c r="N2334">
        <f t="shared" ca="1" si="220"/>
        <v>-4.7159305906104218E-3</v>
      </c>
      <c r="O2334">
        <f t="shared" ca="1" si="221"/>
        <v>1.8319973654851423E-2</v>
      </c>
      <c r="AE2334">
        <f ca="1">VLOOKUP($B2334,OFFSET(Input!$A$1,0,MATCH(Index!AE$6&amp;" Index",Input!$1:$1,0)-1,10000,2),2,0)</f>
        <v>23.52</v>
      </c>
    </row>
    <row r="2335" spans="2:31" x14ac:dyDescent="0.25">
      <c r="B2335" s="2">
        <v>40906</v>
      </c>
      <c r="C2335">
        <f t="shared" ca="1" si="216"/>
        <v>0</v>
      </c>
      <c r="D2335">
        <f t="shared" ca="1" si="217"/>
        <v>0</v>
      </c>
      <c r="E2335">
        <f ca="1">IF($B2335&lt;VLOOKUP(E$6&amp;" Equity",Param,4,0),"",IFERROR(VLOOKUP($B2335,OFFSET(Input!$A$1,0,MATCH(Index!E$6&amp;" Equity",Input!$1:$1,0)-1,10000,2),2,0),E2334))</f>
        <v>89.38</v>
      </c>
      <c r="F2335" s="33">
        <v>120.86</v>
      </c>
      <c r="H2335">
        <f ca="1">IFERROR(VLOOKUP($B2335,OFFSET(Input!$A$1,0,MATCH(Index!H$6,Input!$1:$1,0)-1,10000,2),2,0),0)</f>
        <v>0</v>
      </c>
      <c r="I2335">
        <f ca="1">IFERROR(VLOOKUP($B2335,OFFSET(Input!$A$1,0,MATCH(Index!I$6,Input!$1:$1,0)-1,10000,2),2,0),0)</f>
        <v>0</v>
      </c>
      <c r="K2335">
        <f t="shared" ca="1" si="218"/>
        <v>89.407702975206661</v>
      </c>
      <c r="L2335" s="30">
        <f t="shared" ca="1" si="219"/>
        <v>120.86000000000001</v>
      </c>
      <c r="N2335">
        <f t="shared" ca="1" si="220"/>
        <v>5.947388904645164E-3</v>
      </c>
      <c r="O2335">
        <f t="shared" ca="1" si="221"/>
        <v>1.8219466737664921E-3</v>
      </c>
      <c r="AE2335">
        <f ca="1">VLOOKUP($B2335,OFFSET(Input!$A$1,0,MATCH(Index!AE$6&amp;" Index",Input!$1:$1,0)-1,10000,2),2,0)</f>
        <v>22.65</v>
      </c>
    </row>
    <row r="2336" spans="2:31" x14ac:dyDescent="0.25">
      <c r="B2336" s="2">
        <v>40907</v>
      </c>
      <c r="C2336">
        <f t="shared" ca="1" si="216"/>
        <v>0</v>
      </c>
      <c r="D2336">
        <f t="shared" ca="1" si="217"/>
        <v>0</v>
      </c>
      <c r="E2336">
        <f ca="1">IF($B2336&lt;VLOOKUP(E$6&amp;" Equity",Param,4,0),"",IFERROR(VLOOKUP($B2336,OFFSET(Input!$A$1,0,MATCH(Index!E$6&amp;" Equity",Input!$1:$1,0)-1,10000,2),2,0),E2335))</f>
        <v>89.43</v>
      </c>
      <c r="F2336" s="33">
        <v>121.25</v>
      </c>
      <c r="H2336">
        <f ca="1">IFERROR(VLOOKUP($B2336,OFFSET(Input!$A$1,0,MATCH(Index!H$6,Input!$1:$1,0)-1,10000,2),2,0),0)</f>
        <v>0</v>
      </c>
      <c r="I2336">
        <f ca="1">IFERROR(VLOOKUP($B2336,OFFSET(Input!$A$1,0,MATCH(Index!I$6,Input!$1:$1,0)-1,10000,2),2,0),0)</f>
        <v>0</v>
      </c>
      <c r="K2336">
        <f t="shared" ca="1" si="218"/>
        <v>89.457718472507636</v>
      </c>
      <c r="L2336" s="30">
        <f t="shared" ca="1" si="219"/>
        <v>121.25000000000001</v>
      </c>
      <c r="N2336">
        <f t="shared" ca="1" si="220"/>
        <v>5.592528527843916E-4</v>
      </c>
      <c r="O2336">
        <f t="shared" ca="1" si="221"/>
        <v>3.2216788841801652E-3</v>
      </c>
      <c r="AE2336">
        <f ca="1">VLOOKUP($B2336,OFFSET(Input!$A$1,0,MATCH(Index!AE$6&amp;" Index",Input!$1:$1,0)-1,10000,2),2,0)</f>
        <v>23.4</v>
      </c>
    </row>
    <row r="2337" spans="2:31" x14ac:dyDescent="0.25">
      <c r="B2337" s="2">
        <v>40911</v>
      </c>
      <c r="C2337">
        <f t="shared" ca="1" si="216"/>
        <v>1</v>
      </c>
      <c r="D2337">
        <f t="shared" ca="1" si="217"/>
        <v>0</v>
      </c>
      <c r="E2337">
        <f ca="1">IF($B2337&lt;VLOOKUP(E$6&amp;" Equity",Param,4,0),"",IFERROR(VLOOKUP($B2337,OFFSET(Input!$A$1,0,MATCH(Index!E$6&amp;" Equity",Input!$1:$1,0)-1,10000,2),2,0),E2336))</f>
        <v>89.72</v>
      </c>
      <c r="F2337" s="33">
        <v>119.43</v>
      </c>
      <c r="H2337">
        <f ca="1">IFERROR(VLOOKUP($B2337,OFFSET(Input!$A$1,0,MATCH(Index!H$6,Input!$1:$1,0)-1,10000,2),2,0),0)</f>
        <v>0</v>
      </c>
      <c r="I2337">
        <f ca="1">IFERROR(VLOOKUP($B2337,OFFSET(Input!$A$1,0,MATCH(Index!I$6,Input!$1:$1,0)-1,10000,2),2,0),0)</f>
        <v>0</v>
      </c>
      <c r="K2337">
        <f t="shared" ca="1" si="218"/>
        <v>89.747808356853227</v>
      </c>
      <c r="L2337" s="30">
        <f t="shared" ca="1" si="219"/>
        <v>119.43000000000002</v>
      </c>
      <c r="N2337">
        <f t="shared" ca="1" si="220"/>
        <v>3.2375132939176966E-3</v>
      </c>
      <c r="O2337">
        <f t="shared" ca="1" si="221"/>
        <v>-1.512410413725699E-2</v>
      </c>
      <c r="AE2337">
        <f ca="1">VLOOKUP($B2337,OFFSET(Input!$A$1,0,MATCH(Index!AE$6&amp;" Index",Input!$1:$1,0)-1,10000,2),2,0)</f>
        <v>22.97</v>
      </c>
    </row>
    <row r="2338" spans="2:31" x14ac:dyDescent="0.25">
      <c r="B2338" s="2">
        <v>40912</v>
      </c>
      <c r="C2338">
        <f t="shared" ca="1" si="216"/>
        <v>0</v>
      </c>
      <c r="D2338">
        <f t="shared" ca="1" si="217"/>
        <v>1</v>
      </c>
      <c r="E2338">
        <f ca="1">IF($B2338&lt;VLOOKUP(E$6&amp;" Equity",Param,4,0),"",IFERROR(VLOOKUP($B2338,OFFSET(Input!$A$1,0,MATCH(Index!E$6&amp;" Equity",Input!$1:$1,0)-1,10000,2),2,0),E2337))</f>
        <v>89.57</v>
      </c>
      <c r="F2338" s="33">
        <v>118.01</v>
      </c>
      <c r="H2338">
        <f ca="1">IFERROR(VLOOKUP($B2338,OFFSET(Input!$A$1,0,MATCH(Index!H$6,Input!$1:$1,0)-1,10000,2),2,0),0)</f>
        <v>0</v>
      </c>
      <c r="I2338">
        <f ca="1">IFERROR(VLOOKUP($B2338,OFFSET(Input!$A$1,0,MATCH(Index!I$6,Input!$1:$1,0)-1,10000,2),2,0),0)</f>
        <v>0</v>
      </c>
      <c r="K2338">
        <f t="shared" ca="1" si="218"/>
        <v>89.597761864950314</v>
      </c>
      <c r="L2338" s="30">
        <f t="shared" ca="1" si="219"/>
        <v>118.01000000000002</v>
      </c>
      <c r="N2338">
        <f t="shared" ca="1" si="220"/>
        <v>-1.6732671649037441E-3</v>
      </c>
      <c r="O2338">
        <f t="shared" ca="1" si="221"/>
        <v>-1.196105904267822E-2</v>
      </c>
      <c r="AE2338">
        <f ca="1">VLOOKUP($B2338,OFFSET(Input!$A$1,0,MATCH(Index!AE$6&amp;" Index",Input!$1:$1,0)-1,10000,2),2,0)</f>
        <v>22.22</v>
      </c>
    </row>
    <row r="2339" spans="2:31" x14ac:dyDescent="0.25">
      <c r="B2339" s="2">
        <v>40913</v>
      </c>
      <c r="C2339">
        <f t="shared" ca="1" si="216"/>
        <v>0</v>
      </c>
      <c r="D2339">
        <f t="shared" ca="1" si="217"/>
        <v>2</v>
      </c>
      <c r="E2339">
        <f ca="1">IF($B2339&lt;VLOOKUP(E$6&amp;" Equity",Param,4,0),"",IFERROR(VLOOKUP($B2339,OFFSET(Input!$A$1,0,MATCH(Index!E$6&amp;" Equity",Input!$1:$1,0)-1,10000,2),2,0),E2338))</f>
        <v>89.18</v>
      </c>
      <c r="F2339" s="33">
        <v>117.8</v>
      </c>
      <c r="H2339">
        <f ca="1">IFERROR(VLOOKUP($B2339,OFFSET(Input!$A$1,0,MATCH(Index!H$6,Input!$1:$1,0)-1,10000,2),2,0),0)</f>
        <v>0</v>
      </c>
      <c r="I2339">
        <f ca="1">IFERROR(VLOOKUP($B2339,OFFSET(Input!$A$1,0,MATCH(Index!I$6,Input!$1:$1,0)-1,10000,2),2,0),0)</f>
        <v>0</v>
      </c>
      <c r="K2339">
        <f t="shared" ca="1" si="218"/>
        <v>89.207640986002787</v>
      </c>
      <c r="L2339" s="30">
        <f t="shared" ca="1" si="219"/>
        <v>117.80000000000001</v>
      </c>
      <c r="N2339">
        <f t="shared" ca="1" si="220"/>
        <v>-4.3636432877732414E-3</v>
      </c>
      <c r="O2339">
        <f t="shared" ca="1" si="221"/>
        <v>-1.7810954201710318E-3</v>
      </c>
      <c r="AE2339">
        <f ca="1">VLOOKUP($B2339,OFFSET(Input!$A$1,0,MATCH(Index!AE$6&amp;" Index",Input!$1:$1,0)-1,10000,2),2,0)</f>
        <v>21.48</v>
      </c>
    </row>
    <row r="2340" spans="2:31" x14ac:dyDescent="0.25">
      <c r="B2340" s="2">
        <v>40914</v>
      </c>
      <c r="C2340">
        <f t="shared" ca="1" si="216"/>
        <v>0</v>
      </c>
      <c r="D2340">
        <f t="shared" ca="1" si="217"/>
        <v>3</v>
      </c>
      <c r="E2340">
        <f ca="1">IF($B2340&lt;VLOOKUP(E$6&amp;" Equity",Param,4,0),"",IFERROR(VLOOKUP($B2340,OFFSET(Input!$A$1,0,MATCH(Index!E$6&amp;" Equity",Input!$1:$1,0)-1,10000,2),2,0),E2339))</f>
        <v>88.9</v>
      </c>
      <c r="F2340" s="33">
        <v>118.73</v>
      </c>
      <c r="H2340">
        <f ca="1">IFERROR(VLOOKUP($B2340,OFFSET(Input!$A$1,0,MATCH(Index!H$6,Input!$1:$1,0)-1,10000,2),2,0),0)</f>
        <v>0</v>
      </c>
      <c r="I2340">
        <f ca="1">IFERROR(VLOOKUP($B2340,OFFSET(Input!$A$1,0,MATCH(Index!I$6,Input!$1:$1,0)-1,10000,2),2,0),0)</f>
        <v>0</v>
      </c>
      <c r="K2340">
        <f t="shared" ca="1" si="218"/>
        <v>88.927554201117374</v>
      </c>
      <c r="L2340" s="30">
        <f t="shared" ca="1" si="219"/>
        <v>118.73000000000003</v>
      </c>
      <c r="N2340">
        <f t="shared" ca="1" si="220"/>
        <v>-3.1446566794717194E-3</v>
      </c>
      <c r="O2340">
        <f t="shared" ca="1" si="221"/>
        <v>7.8637364602146716E-3</v>
      </c>
      <c r="AE2340">
        <f ca="1">VLOOKUP($B2340,OFFSET(Input!$A$1,0,MATCH(Index!AE$6&amp;" Index",Input!$1:$1,0)-1,10000,2),2,0)</f>
        <v>20.63</v>
      </c>
    </row>
    <row r="2341" spans="2:31" x14ac:dyDescent="0.25">
      <c r="B2341" s="2">
        <v>40917</v>
      </c>
      <c r="C2341">
        <f t="shared" ca="1" si="216"/>
        <v>0</v>
      </c>
      <c r="D2341">
        <f t="shared" ca="1" si="217"/>
        <v>4</v>
      </c>
      <c r="E2341">
        <f ca="1">IF($B2341&lt;VLOOKUP(E$6&amp;" Equity",Param,4,0),"",IFERROR(VLOOKUP($B2341,OFFSET(Input!$A$1,0,MATCH(Index!E$6&amp;" Equity",Input!$1:$1,0)-1,10000,2),2,0),E2340))</f>
        <v>88.98</v>
      </c>
      <c r="F2341" s="33">
        <v>118.52</v>
      </c>
      <c r="H2341">
        <f ca="1">IFERROR(VLOOKUP($B2341,OFFSET(Input!$A$1,0,MATCH(Index!H$6,Input!$1:$1,0)-1,10000,2),2,0),0)</f>
        <v>0</v>
      </c>
      <c r="I2341">
        <f ca="1">IFERROR(VLOOKUP($B2341,OFFSET(Input!$A$1,0,MATCH(Index!I$6,Input!$1:$1,0)-1,10000,2),2,0),0)</f>
        <v>0</v>
      </c>
      <c r="K2341">
        <f t="shared" ca="1" si="218"/>
        <v>89.007578996798912</v>
      </c>
      <c r="L2341" s="30">
        <f t="shared" ca="1" si="219"/>
        <v>118.52000000000002</v>
      </c>
      <c r="N2341">
        <f t="shared" ca="1" si="220"/>
        <v>8.9948285803676258E-4</v>
      </c>
      <c r="O2341">
        <f t="shared" ca="1" si="221"/>
        <v>-1.7702849723364566E-3</v>
      </c>
      <c r="AE2341">
        <f ca="1">VLOOKUP($B2341,OFFSET(Input!$A$1,0,MATCH(Index!AE$6&amp;" Index",Input!$1:$1,0)-1,10000,2),2,0)</f>
        <v>21.07</v>
      </c>
    </row>
    <row r="2342" spans="2:31" x14ac:dyDescent="0.25">
      <c r="B2342" s="2">
        <v>40918</v>
      </c>
      <c r="C2342">
        <f t="shared" ca="1" si="216"/>
        <v>0</v>
      </c>
      <c r="D2342">
        <f t="shared" ca="1" si="217"/>
        <v>5</v>
      </c>
      <c r="E2342">
        <f ca="1">IF($B2342&lt;VLOOKUP(E$6&amp;" Equity",Param,4,0),"",IFERROR(VLOOKUP($B2342,OFFSET(Input!$A$1,0,MATCH(Index!E$6&amp;" Equity",Input!$1:$1,0)-1,10000,2),2,0),E2341))</f>
        <v>89.33</v>
      </c>
      <c r="F2342" s="33">
        <v>118.32</v>
      </c>
      <c r="H2342">
        <f ca="1">IFERROR(VLOOKUP($B2342,OFFSET(Input!$A$1,0,MATCH(Index!H$6,Input!$1:$1,0)-1,10000,2),2,0),0)</f>
        <v>0</v>
      </c>
      <c r="I2342">
        <f ca="1">IFERROR(VLOOKUP($B2342,OFFSET(Input!$A$1,0,MATCH(Index!I$6,Input!$1:$1,0)-1,10000,2),2,0),0)</f>
        <v>0</v>
      </c>
      <c r="K2342">
        <f t="shared" ca="1" si="218"/>
        <v>89.357687477905671</v>
      </c>
      <c r="L2342" s="30">
        <f t="shared" ca="1" si="219"/>
        <v>118.32000000000002</v>
      </c>
      <c r="N2342">
        <f t="shared" ca="1" si="220"/>
        <v>3.9257523358519507E-3</v>
      </c>
      <c r="O2342">
        <f t="shared" ca="1" si="221"/>
        <v>-1.6889043028201264E-3</v>
      </c>
      <c r="AE2342">
        <f ca="1">VLOOKUP($B2342,OFFSET(Input!$A$1,0,MATCH(Index!AE$6&amp;" Index",Input!$1:$1,0)-1,10000,2),2,0)</f>
        <v>20.69</v>
      </c>
    </row>
    <row r="2343" spans="2:31" x14ac:dyDescent="0.25">
      <c r="B2343" s="2">
        <v>40919</v>
      </c>
      <c r="C2343">
        <f t="shared" ca="1" si="216"/>
        <v>0</v>
      </c>
      <c r="D2343">
        <f t="shared" ca="1" si="217"/>
        <v>0</v>
      </c>
      <c r="E2343">
        <f ca="1">IF($B2343&lt;VLOOKUP(E$6&amp;" Equity",Param,4,0),"",IFERROR(VLOOKUP($B2343,OFFSET(Input!$A$1,0,MATCH(Index!E$6&amp;" Equity",Input!$1:$1,0)-1,10000,2),2,0),E2342))</f>
        <v>89.24</v>
      </c>
      <c r="F2343" s="33">
        <v>119.85</v>
      </c>
      <c r="H2343">
        <f ca="1">IFERROR(VLOOKUP($B2343,OFFSET(Input!$A$1,0,MATCH(Index!H$6,Input!$1:$1,0)-1,10000,2),2,0),0)</f>
        <v>0</v>
      </c>
      <c r="I2343">
        <f ca="1">IFERROR(VLOOKUP($B2343,OFFSET(Input!$A$1,0,MATCH(Index!I$6,Input!$1:$1,0)-1,10000,2),2,0),0)</f>
        <v>0</v>
      </c>
      <c r="K2343">
        <f t="shared" ca="1" si="218"/>
        <v>89.267659582763926</v>
      </c>
      <c r="L2343" s="30">
        <f t="shared" ca="1" si="219"/>
        <v>119.85000000000002</v>
      </c>
      <c r="N2343">
        <f t="shared" ca="1" si="220"/>
        <v>-1.0080081494160565E-3</v>
      </c>
      <c r="O2343">
        <f t="shared" ca="1" si="221"/>
        <v>1.2848142477849059E-2</v>
      </c>
      <c r="AE2343">
        <f ca="1">VLOOKUP($B2343,OFFSET(Input!$A$1,0,MATCH(Index!AE$6&amp;" Index",Input!$1:$1,0)-1,10000,2),2,0)</f>
        <v>21.05</v>
      </c>
    </row>
    <row r="2344" spans="2:31" x14ac:dyDescent="0.25">
      <c r="B2344" s="2">
        <v>40920</v>
      </c>
      <c r="C2344">
        <f t="shared" ca="1" si="216"/>
        <v>0</v>
      </c>
      <c r="D2344">
        <f t="shared" ca="1" si="217"/>
        <v>0</v>
      </c>
      <c r="E2344">
        <f ca="1">IF($B2344&lt;VLOOKUP(E$6&amp;" Equity",Param,4,0),"",IFERROR(VLOOKUP($B2344,OFFSET(Input!$A$1,0,MATCH(Index!E$6&amp;" Equity",Input!$1:$1,0)-1,10000,2),2,0),E2343))</f>
        <v>89.12</v>
      </c>
      <c r="F2344" s="33">
        <v>119.69</v>
      </c>
      <c r="H2344">
        <f ca="1">IFERROR(VLOOKUP($B2344,OFFSET(Input!$A$1,0,MATCH(Index!H$6,Input!$1:$1,0)-1,10000,2),2,0),0)</f>
        <v>0</v>
      </c>
      <c r="I2344">
        <f ca="1">IFERROR(VLOOKUP($B2344,OFFSET(Input!$A$1,0,MATCH(Index!I$6,Input!$1:$1,0)-1,10000,2),2,0),0)</f>
        <v>0</v>
      </c>
      <c r="K2344">
        <f t="shared" ca="1" si="218"/>
        <v>89.147622389241619</v>
      </c>
      <c r="L2344" s="30">
        <f t="shared" ca="1" si="219"/>
        <v>119.69000000000003</v>
      </c>
      <c r="N2344">
        <f t="shared" ca="1" si="220"/>
        <v>-1.3455933853576982E-3</v>
      </c>
      <c r="O2344">
        <f t="shared" ca="1" si="221"/>
        <v>-1.3358939951142398E-3</v>
      </c>
      <c r="AE2344">
        <f ca="1">VLOOKUP($B2344,OFFSET(Input!$A$1,0,MATCH(Index!AE$6&amp;" Index",Input!$1:$1,0)-1,10000,2),2,0)</f>
        <v>20.47</v>
      </c>
    </row>
    <row r="2345" spans="2:31" x14ac:dyDescent="0.25">
      <c r="B2345" s="2">
        <v>40921</v>
      </c>
      <c r="C2345">
        <f t="shared" ca="1" si="216"/>
        <v>0</v>
      </c>
      <c r="D2345">
        <f t="shared" ca="1" si="217"/>
        <v>0</v>
      </c>
      <c r="E2345">
        <f ca="1">IF($B2345&lt;VLOOKUP(E$6&amp;" Equity",Param,4,0),"",IFERROR(VLOOKUP($B2345,OFFSET(Input!$A$1,0,MATCH(Index!E$6&amp;" Equity",Input!$1:$1,0)-1,10000,2),2,0),E2344))</f>
        <v>89.02</v>
      </c>
      <c r="F2345" s="33">
        <v>120.88</v>
      </c>
      <c r="H2345">
        <f ca="1">IFERROR(VLOOKUP($B2345,OFFSET(Input!$A$1,0,MATCH(Index!H$6,Input!$1:$1,0)-1,10000,2),2,0),0)</f>
        <v>0</v>
      </c>
      <c r="I2345">
        <f ca="1">IFERROR(VLOOKUP($B2345,OFFSET(Input!$A$1,0,MATCH(Index!I$6,Input!$1:$1,0)-1,10000,2),2,0),0)</f>
        <v>0</v>
      </c>
      <c r="K2345">
        <f t="shared" ca="1" si="218"/>
        <v>89.047591394639682</v>
      </c>
      <c r="L2345" s="30">
        <f t="shared" ca="1" si="219"/>
        <v>120.88000000000002</v>
      </c>
      <c r="N2345">
        <f t="shared" ca="1" si="220"/>
        <v>-1.1227125912657014E-3</v>
      </c>
      <c r="O2345">
        <f t="shared" ca="1" si="221"/>
        <v>9.893251079204966E-3</v>
      </c>
      <c r="AE2345">
        <f ca="1">VLOOKUP($B2345,OFFSET(Input!$A$1,0,MATCH(Index!AE$6&amp;" Index",Input!$1:$1,0)-1,10000,2),2,0)</f>
        <v>20.91</v>
      </c>
    </row>
    <row r="2346" spans="2:31" x14ac:dyDescent="0.25">
      <c r="B2346" s="2">
        <v>40925</v>
      </c>
      <c r="C2346">
        <f t="shared" ca="1" si="216"/>
        <v>0</v>
      </c>
      <c r="D2346">
        <f t="shared" ca="1" si="217"/>
        <v>0</v>
      </c>
      <c r="E2346">
        <f ca="1">IF($B2346&lt;VLOOKUP(E$6&amp;" Equity",Param,4,0),"",IFERROR(VLOOKUP($B2346,OFFSET(Input!$A$1,0,MATCH(Index!E$6&amp;" Equity",Input!$1:$1,0)-1,10000,2),2,0),E2345))</f>
        <v>89.2</v>
      </c>
      <c r="F2346" s="33">
        <v>121.44</v>
      </c>
      <c r="H2346">
        <f ca="1">IFERROR(VLOOKUP($B2346,OFFSET(Input!$A$1,0,MATCH(Index!H$6,Input!$1:$1,0)-1,10000,2),2,0),0)</f>
        <v>0</v>
      </c>
      <c r="I2346">
        <f ca="1">IFERROR(VLOOKUP($B2346,OFFSET(Input!$A$1,0,MATCH(Index!I$6,Input!$1:$1,0)-1,10000,2),2,0),0)</f>
        <v>0</v>
      </c>
      <c r="K2346">
        <f t="shared" ca="1" si="218"/>
        <v>89.227647184923157</v>
      </c>
      <c r="L2346" s="30">
        <f t="shared" ca="1" si="219"/>
        <v>121.44000000000004</v>
      </c>
      <c r="N2346">
        <f t="shared" ca="1" si="220"/>
        <v>2.0199759982554295E-3</v>
      </c>
      <c r="O2346">
        <f t="shared" ca="1" si="221"/>
        <v>4.6219956828357492E-3</v>
      </c>
      <c r="AE2346">
        <f ca="1">VLOOKUP($B2346,OFFSET(Input!$A$1,0,MATCH(Index!AE$6&amp;" Index",Input!$1:$1,0)-1,10000,2),2,0)</f>
        <v>22.2</v>
      </c>
    </row>
    <row r="2347" spans="2:31" x14ac:dyDescent="0.25">
      <c r="B2347" s="2">
        <v>40926</v>
      </c>
      <c r="C2347">
        <f t="shared" ca="1" si="216"/>
        <v>0</v>
      </c>
      <c r="D2347">
        <f t="shared" ca="1" si="217"/>
        <v>0</v>
      </c>
      <c r="E2347">
        <f ca="1">IF($B2347&lt;VLOOKUP(E$6&amp;" Equity",Param,4,0),"",IFERROR(VLOOKUP($B2347,OFFSET(Input!$A$1,0,MATCH(Index!E$6&amp;" Equity",Input!$1:$1,0)-1,10000,2),2,0),E2346))</f>
        <v>89.45</v>
      </c>
      <c r="F2347" s="33">
        <v>119.92</v>
      </c>
      <c r="H2347">
        <f ca="1">IFERROR(VLOOKUP($B2347,OFFSET(Input!$A$1,0,MATCH(Index!H$6,Input!$1:$1,0)-1,10000,2),2,0),0)</f>
        <v>0</v>
      </c>
      <c r="I2347">
        <f ca="1">IFERROR(VLOOKUP($B2347,OFFSET(Input!$A$1,0,MATCH(Index!I$6,Input!$1:$1,0)-1,10000,2),2,0),0)</f>
        <v>0</v>
      </c>
      <c r="K2347">
        <f t="shared" ca="1" si="218"/>
        <v>89.477724671427993</v>
      </c>
      <c r="L2347" s="30">
        <f t="shared" ca="1" si="219"/>
        <v>119.92000000000004</v>
      </c>
      <c r="N2347">
        <f t="shared" ca="1" si="220"/>
        <v>2.7987703687645089E-3</v>
      </c>
      <c r="O2347">
        <f t="shared" ca="1" si="221"/>
        <v>-1.2595459852977496E-2</v>
      </c>
      <c r="AE2347">
        <f ca="1">VLOOKUP($B2347,OFFSET(Input!$A$1,0,MATCH(Index!AE$6&amp;" Index",Input!$1:$1,0)-1,10000,2),2,0)</f>
        <v>20.89</v>
      </c>
    </row>
    <row r="2348" spans="2:31" x14ac:dyDescent="0.25">
      <c r="B2348" s="2">
        <v>40927</v>
      </c>
      <c r="C2348">
        <f t="shared" ca="1" si="216"/>
        <v>0</v>
      </c>
      <c r="D2348">
        <f t="shared" ca="1" si="217"/>
        <v>0</v>
      </c>
      <c r="E2348">
        <f ca="1">IF($B2348&lt;VLOOKUP(E$6&amp;" Equity",Param,4,0),"",IFERROR(VLOOKUP($B2348,OFFSET(Input!$A$1,0,MATCH(Index!E$6&amp;" Equity",Input!$1:$1,0)-1,10000,2),2,0),E2347))</f>
        <v>89.58</v>
      </c>
      <c r="F2348" s="33">
        <v>118.32</v>
      </c>
      <c r="H2348">
        <f ca="1">IFERROR(VLOOKUP($B2348,OFFSET(Input!$A$1,0,MATCH(Index!H$6,Input!$1:$1,0)-1,10000,2),2,0),0)</f>
        <v>0</v>
      </c>
      <c r="I2348">
        <f ca="1">IFERROR(VLOOKUP($B2348,OFFSET(Input!$A$1,0,MATCH(Index!I$6,Input!$1:$1,0)-1,10000,2),2,0),0)</f>
        <v>0</v>
      </c>
      <c r="K2348">
        <f t="shared" ca="1" si="218"/>
        <v>89.607764964410492</v>
      </c>
      <c r="L2348" s="30">
        <f t="shared" ca="1" si="219"/>
        <v>118.32000000000004</v>
      </c>
      <c r="N2348">
        <f t="shared" ca="1" si="220"/>
        <v>1.4522708244256923E-3</v>
      </c>
      <c r="O2348">
        <f t="shared" ca="1" si="221"/>
        <v>-1.3432035391798016E-2</v>
      </c>
      <c r="AE2348">
        <f ca="1">VLOOKUP($B2348,OFFSET(Input!$A$1,0,MATCH(Index!AE$6&amp;" Index",Input!$1:$1,0)-1,10000,2),2,0)</f>
        <v>19.87</v>
      </c>
    </row>
    <row r="2349" spans="2:31" x14ac:dyDescent="0.25">
      <c r="B2349" s="2">
        <v>40928</v>
      </c>
      <c r="C2349">
        <f t="shared" ca="1" si="216"/>
        <v>0</v>
      </c>
      <c r="D2349">
        <f t="shared" ca="1" si="217"/>
        <v>0</v>
      </c>
      <c r="E2349">
        <f ca="1">IF($B2349&lt;VLOOKUP(E$6&amp;" Equity",Param,4,0),"",IFERROR(VLOOKUP($B2349,OFFSET(Input!$A$1,0,MATCH(Index!E$6&amp;" Equity",Input!$1:$1,0)-1,10000,2),2,0),E2348))</f>
        <v>89.58</v>
      </c>
      <c r="F2349" s="33">
        <v>116.98</v>
      </c>
      <c r="H2349">
        <f ca="1">IFERROR(VLOOKUP($B2349,OFFSET(Input!$A$1,0,MATCH(Index!H$6,Input!$1:$1,0)-1,10000,2),2,0),0)</f>
        <v>0</v>
      </c>
      <c r="I2349">
        <f ca="1">IFERROR(VLOOKUP($B2349,OFFSET(Input!$A$1,0,MATCH(Index!I$6,Input!$1:$1,0)-1,10000,2),2,0),0)</f>
        <v>0</v>
      </c>
      <c r="K2349">
        <f t="shared" ca="1" si="218"/>
        <v>89.607764964410492</v>
      </c>
      <c r="L2349" s="30">
        <f t="shared" ca="1" si="219"/>
        <v>116.98000000000005</v>
      </c>
      <c r="N2349">
        <f t="shared" ca="1" si="220"/>
        <v>0</v>
      </c>
      <c r="O2349">
        <f t="shared" ca="1" si="221"/>
        <v>-1.1389838387664539E-2</v>
      </c>
      <c r="AE2349">
        <f ca="1">VLOOKUP($B2349,OFFSET(Input!$A$1,0,MATCH(Index!AE$6&amp;" Index",Input!$1:$1,0)-1,10000,2),2,0)</f>
        <v>18.28</v>
      </c>
    </row>
    <row r="2350" spans="2:31" x14ac:dyDescent="0.25">
      <c r="B2350" s="2">
        <v>40931</v>
      </c>
      <c r="C2350">
        <f t="shared" ca="1" si="216"/>
        <v>0</v>
      </c>
      <c r="D2350">
        <f t="shared" ca="1" si="217"/>
        <v>0</v>
      </c>
      <c r="E2350">
        <f ca="1">IF($B2350&lt;VLOOKUP(E$6&amp;" Equity",Param,4,0),"",IFERROR(VLOOKUP($B2350,OFFSET(Input!$A$1,0,MATCH(Index!E$6&amp;" Equity",Input!$1:$1,0)-1,10000,2),2,0),E2349))</f>
        <v>89.89</v>
      </c>
      <c r="F2350" s="33">
        <v>116.24</v>
      </c>
      <c r="H2350">
        <f ca="1">IFERROR(VLOOKUP($B2350,OFFSET(Input!$A$1,0,MATCH(Index!H$6,Input!$1:$1,0)-1,10000,2),2,0),0)</f>
        <v>0</v>
      </c>
      <c r="I2350">
        <f ca="1">IFERROR(VLOOKUP($B2350,OFFSET(Input!$A$1,0,MATCH(Index!I$6,Input!$1:$1,0)-1,10000,2),2,0),0)</f>
        <v>0</v>
      </c>
      <c r="K2350">
        <f t="shared" ca="1" si="218"/>
        <v>89.917861047676482</v>
      </c>
      <c r="L2350" s="30">
        <f t="shared" ca="1" si="219"/>
        <v>116.24000000000004</v>
      </c>
      <c r="N2350">
        <f t="shared" ca="1" si="220"/>
        <v>3.454619806153976E-3</v>
      </c>
      <c r="O2350">
        <f t="shared" ca="1" si="221"/>
        <v>-6.3459607528523719E-3</v>
      </c>
      <c r="AE2350">
        <f ca="1">VLOOKUP($B2350,OFFSET(Input!$A$1,0,MATCH(Index!AE$6&amp;" Index",Input!$1:$1,0)-1,10000,2),2,0)</f>
        <v>18.670000000000002</v>
      </c>
    </row>
    <row r="2351" spans="2:31" x14ac:dyDescent="0.25">
      <c r="B2351" s="2">
        <v>40932</v>
      </c>
      <c r="C2351">
        <f t="shared" ca="1" si="216"/>
        <v>0</v>
      </c>
      <c r="D2351">
        <f t="shared" ca="1" si="217"/>
        <v>0</v>
      </c>
      <c r="E2351">
        <f ca="1">IF($B2351&lt;VLOOKUP(E$6&amp;" Equity",Param,4,0),"",IFERROR(VLOOKUP($B2351,OFFSET(Input!$A$1,0,MATCH(Index!E$6&amp;" Equity",Input!$1:$1,0)-1,10000,2),2,0),E2350))</f>
        <v>90.12</v>
      </c>
      <c r="F2351" s="33">
        <v>116.45</v>
      </c>
      <c r="H2351">
        <f ca="1">IFERROR(VLOOKUP($B2351,OFFSET(Input!$A$1,0,MATCH(Index!H$6,Input!$1:$1,0)-1,10000,2),2,0),0)</f>
        <v>0</v>
      </c>
      <c r="I2351">
        <f ca="1">IFERROR(VLOOKUP($B2351,OFFSET(Input!$A$1,0,MATCH(Index!I$6,Input!$1:$1,0)-1,10000,2),2,0),0)</f>
        <v>0</v>
      </c>
      <c r="K2351">
        <f t="shared" ca="1" si="218"/>
        <v>90.147932335260933</v>
      </c>
      <c r="L2351" s="30">
        <f t="shared" ca="1" si="219"/>
        <v>116.45000000000005</v>
      </c>
      <c r="N2351">
        <f t="shared" ca="1" si="220"/>
        <v>2.5554149787357823E-3</v>
      </c>
      <c r="O2351">
        <f t="shared" ca="1" si="221"/>
        <v>1.8049770683225489E-3</v>
      </c>
      <c r="AE2351">
        <f ca="1">VLOOKUP($B2351,OFFSET(Input!$A$1,0,MATCH(Index!AE$6&amp;" Index",Input!$1:$1,0)-1,10000,2),2,0)</f>
        <v>18.91</v>
      </c>
    </row>
    <row r="2352" spans="2:31" x14ac:dyDescent="0.25">
      <c r="B2352" s="2">
        <v>40933</v>
      </c>
      <c r="C2352">
        <f t="shared" ca="1" si="216"/>
        <v>0</v>
      </c>
      <c r="D2352">
        <f t="shared" ca="1" si="217"/>
        <v>0</v>
      </c>
      <c r="E2352">
        <f ca="1">IF($B2352&lt;VLOOKUP(E$6&amp;" Equity",Param,4,0),"",IFERROR(VLOOKUP($B2352,OFFSET(Input!$A$1,0,MATCH(Index!E$6&amp;" Equity",Input!$1:$1,0)-1,10000,2),2,0),E2351))</f>
        <v>90.91</v>
      </c>
      <c r="F2352" s="33">
        <v>116.19</v>
      </c>
      <c r="H2352">
        <f ca="1">IFERROR(VLOOKUP($B2352,OFFSET(Input!$A$1,0,MATCH(Index!H$6,Input!$1:$1,0)-1,10000,2),2,0),0)</f>
        <v>0</v>
      </c>
      <c r="I2352">
        <f ca="1">IFERROR(VLOOKUP($B2352,OFFSET(Input!$A$1,0,MATCH(Index!I$6,Input!$1:$1,0)-1,10000,2),2,0),0)</f>
        <v>0</v>
      </c>
      <c r="K2352">
        <f t="shared" ca="1" si="218"/>
        <v>90.93817719261618</v>
      </c>
      <c r="L2352" s="30">
        <f t="shared" ca="1" si="219"/>
        <v>116.19000000000004</v>
      </c>
      <c r="N2352">
        <f t="shared" ca="1" si="220"/>
        <v>8.7278905697230225E-3</v>
      </c>
      <c r="O2352">
        <f t="shared" ca="1" si="221"/>
        <v>-2.2352141355795269E-3</v>
      </c>
      <c r="AE2352">
        <f ca="1">VLOOKUP($B2352,OFFSET(Input!$A$1,0,MATCH(Index!AE$6&amp;" Index",Input!$1:$1,0)-1,10000,2),2,0)</f>
        <v>18.309999999999999</v>
      </c>
    </row>
    <row r="2353" spans="2:31" x14ac:dyDescent="0.25">
      <c r="B2353" s="2">
        <v>40934</v>
      </c>
      <c r="C2353">
        <f t="shared" ca="1" si="216"/>
        <v>0</v>
      </c>
      <c r="D2353">
        <f t="shared" ca="1" si="217"/>
        <v>0</v>
      </c>
      <c r="E2353">
        <f ca="1">IF($B2353&lt;VLOOKUP(E$6&amp;" Equity",Param,4,0),"",IFERROR(VLOOKUP($B2353,OFFSET(Input!$A$1,0,MATCH(Index!E$6&amp;" Equity",Input!$1:$1,0)-1,10000,2),2,0),E2352))</f>
        <v>91.13</v>
      </c>
      <c r="F2353" s="33">
        <v>117.71</v>
      </c>
      <c r="H2353">
        <f ca="1">IFERROR(VLOOKUP($B2353,OFFSET(Input!$A$1,0,MATCH(Index!H$6,Input!$1:$1,0)-1,10000,2),2,0),0)</f>
        <v>0</v>
      </c>
      <c r="I2353">
        <f ca="1">IFERROR(VLOOKUP($B2353,OFFSET(Input!$A$1,0,MATCH(Index!I$6,Input!$1:$1,0)-1,10000,2),2,0),0)</f>
        <v>0</v>
      </c>
      <c r="K2353">
        <f t="shared" ca="1" si="218"/>
        <v>91.158245380740425</v>
      </c>
      <c r="L2353" s="30">
        <f t="shared" ca="1" si="219"/>
        <v>117.71000000000005</v>
      </c>
      <c r="N2353">
        <f t="shared" ca="1" si="220"/>
        <v>2.4170523742685114E-3</v>
      </c>
      <c r="O2353">
        <f t="shared" ca="1" si="221"/>
        <v>1.2997190229618826E-2</v>
      </c>
      <c r="AE2353">
        <f ca="1">VLOOKUP($B2353,OFFSET(Input!$A$1,0,MATCH(Index!AE$6&amp;" Index",Input!$1:$1,0)-1,10000,2),2,0)</f>
        <v>18.57</v>
      </c>
    </row>
    <row r="2354" spans="2:31" x14ac:dyDescent="0.25">
      <c r="B2354" s="2">
        <v>40935</v>
      </c>
      <c r="C2354">
        <f t="shared" ca="1" si="216"/>
        <v>0</v>
      </c>
      <c r="D2354">
        <f t="shared" ca="1" si="217"/>
        <v>0</v>
      </c>
      <c r="E2354">
        <f ca="1">IF($B2354&lt;VLOOKUP(E$6&amp;" Equity",Param,4,0),"",IFERROR(VLOOKUP($B2354,OFFSET(Input!$A$1,0,MATCH(Index!E$6&amp;" Equity",Input!$1:$1,0)-1,10000,2),2,0),E2353))</f>
        <v>90.8</v>
      </c>
      <c r="F2354" s="33">
        <v>118.1</v>
      </c>
      <c r="H2354">
        <f ca="1">IFERROR(VLOOKUP($B2354,OFFSET(Input!$A$1,0,MATCH(Index!H$6,Input!$1:$1,0)-1,10000,2),2,0),0)</f>
        <v>0</v>
      </c>
      <c r="I2354">
        <f ca="1">IFERROR(VLOOKUP($B2354,OFFSET(Input!$A$1,0,MATCH(Index!I$6,Input!$1:$1,0)-1,10000,2),2,0),0)</f>
        <v>0</v>
      </c>
      <c r="K2354">
        <f t="shared" ca="1" si="218"/>
        <v>90.828143098554051</v>
      </c>
      <c r="L2354" s="30">
        <f t="shared" ca="1" si="219"/>
        <v>118.10000000000005</v>
      </c>
      <c r="N2354">
        <f t="shared" ca="1" si="220"/>
        <v>-3.6277729007878875E-3</v>
      </c>
      <c r="O2354">
        <f t="shared" ca="1" si="221"/>
        <v>3.3077507789273479E-3</v>
      </c>
      <c r="AE2354">
        <f ca="1">VLOOKUP($B2354,OFFSET(Input!$A$1,0,MATCH(Index!AE$6&amp;" Index",Input!$1:$1,0)-1,10000,2),2,0)</f>
        <v>18.53</v>
      </c>
    </row>
    <row r="2355" spans="2:31" x14ac:dyDescent="0.25">
      <c r="B2355" s="2">
        <v>40938</v>
      </c>
      <c r="C2355">
        <f t="shared" ca="1" si="216"/>
        <v>0</v>
      </c>
      <c r="D2355">
        <f t="shared" ca="1" si="217"/>
        <v>0</v>
      </c>
      <c r="E2355">
        <f ca="1">IF($B2355&lt;VLOOKUP(E$6&amp;" Equity",Param,4,0),"",IFERROR(VLOOKUP($B2355,OFFSET(Input!$A$1,0,MATCH(Index!E$6&amp;" Equity",Input!$1:$1,0)-1,10000,2),2,0),E2354))</f>
        <v>90.51</v>
      </c>
      <c r="F2355" s="33">
        <v>119.5</v>
      </c>
      <c r="H2355">
        <f ca="1">IFERROR(VLOOKUP($B2355,OFFSET(Input!$A$1,0,MATCH(Index!H$6,Input!$1:$1,0)-1,10000,2),2,0),0)</f>
        <v>0</v>
      </c>
      <c r="I2355">
        <f ca="1">IFERROR(VLOOKUP($B2355,OFFSET(Input!$A$1,0,MATCH(Index!I$6,Input!$1:$1,0)-1,10000,2),2,0),0)</f>
        <v>0</v>
      </c>
      <c r="K2355">
        <f t="shared" ca="1" si="218"/>
        <v>90.53805321420846</v>
      </c>
      <c r="L2355" s="30">
        <f t="shared" ca="1" si="219"/>
        <v>119.50000000000007</v>
      </c>
      <c r="N2355">
        <f t="shared" ca="1" si="220"/>
        <v>-3.1989437681680124E-3</v>
      </c>
      <c r="O2355">
        <f t="shared" ca="1" si="221"/>
        <v>1.1784648168248871E-2</v>
      </c>
      <c r="AE2355">
        <f ca="1">VLOOKUP($B2355,OFFSET(Input!$A$1,0,MATCH(Index!AE$6&amp;" Index",Input!$1:$1,0)-1,10000,2),2,0)</f>
        <v>19.399999999999999</v>
      </c>
    </row>
    <row r="2356" spans="2:31" x14ac:dyDescent="0.25">
      <c r="B2356" s="2">
        <v>40939</v>
      </c>
      <c r="C2356">
        <f t="shared" ca="1" si="216"/>
        <v>0</v>
      </c>
      <c r="D2356">
        <f t="shared" ca="1" si="217"/>
        <v>0</v>
      </c>
      <c r="E2356">
        <f ca="1">IF($B2356&lt;VLOOKUP(E$6&amp;" Equity",Param,4,0),"",IFERROR(VLOOKUP($B2356,OFFSET(Input!$A$1,0,MATCH(Index!E$6&amp;" Equity",Input!$1:$1,0)-1,10000,2),2,0),E2355))</f>
        <v>90.74</v>
      </c>
      <c r="F2356" s="33">
        <v>120.85</v>
      </c>
      <c r="H2356">
        <f ca="1">IFERROR(VLOOKUP($B2356,OFFSET(Input!$A$1,0,MATCH(Index!H$6,Input!$1:$1,0)-1,10000,2),2,0),0)</f>
        <v>0</v>
      </c>
      <c r="I2356">
        <f ca="1">IFERROR(VLOOKUP($B2356,OFFSET(Input!$A$1,0,MATCH(Index!I$6,Input!$1:$1,0)-1,10000,2),2,0),0)</f>
        <v>0</v>
      </c>
      <c r="K2356">
        <f t="shared" ca="1" si="218"/>
        <v>90.768124501792883</v>
      </c>
      <c r="L2356" s="30">
        <f t="shared" ca="1" si="219"/>
        <v>120.85000000000008</v>
      </c>
      <c r="N2356">
        <f t="shared" ca="1" si="220"/>
        <v>2.5379323967382418E-3</v>
      </c>
      <c r="O2356">
        <f t="shared" ca="1" si="221"/>
        <v>1.1233735777926673E-2</v>
      </c>
      <c r="AE2356">
        <f ca="1">VLOOKUP($B2356,OFFSET(Input!$A$1,0,MATCH(Index!AE$6&amp;" Index",Input!$1:$1,0)-1,10000,2),2,0)</f>
        <v>19.440000000000001</v>
      </c>
    </row>
    <row r="2357" spans="2:31" x14ac:dyDescent="0.25">
      <c r="B2357" s="2">
        <v>40940</v>
      </c>
      <c r="C2357">
        <f t="shared" ca="1" si="216"/>
        <v>1</v>
      </c>
      <c r="D2357">
        <f t="shared" ca="1" si="217"/>
        <v>0</v>
      </c>
      <c r="E2357">
        <f ca="1">IF($B2357&lt;VLOOKUP(E$6&amp;" Equity",Param,4,0),"",IFERROR(VLOOKUP($B2357,OFFSET(Input!$A$1,0,MATCH(Index!E$6&amp;" Equity",Input!$1:$1,0)-1,10000,2),2,0),E2356))</f>
        <v>90.4</v>
      </c>
      <c r="F2357" s="33">
        <v>119.13</v>
      </c>
      <c r="H2357">
        <f ca="1">IFERROR(VLOOKUP($B2357,OFFSET(Input!$A$1,0,MATCH(Index!H$6,Input!$1:$1,0)-1,10000,2),2,0),0)</f>
        <v>0.50680800000000004</v>
      </c>
      <c r="I2357">
        <f ca="1">IFERROR(VLOOKUP($B2357,OFFSET(Input!$A$1,0,MATCH(Index!I$6,Input!$1:$1,0)-1,10000,2),2,0),0)</f>
        <v>0.28879300000000002</v>
      </c>
      <c r="K2357">
        <f t="shared" ca="1" si="218"/>
        <v>90.934984203268499</v>
      </c>
      <c r="L2357" s="30">
        <f t="shared" ca="1" si="219"/>
        <v>119.41879300000008</v>
      </c>
      <c r="N2357">
        <f t="shared" ca="1" si="220"/>
        <v>1.836619632637385E-3</v>
      </c>
      <c r="O2357">
        <f t="shared" ca="1" si="221"/>
        <v>-1.1913523266449731E-2</v>
      </c>
      <c r="AE2357">
        <f ca="1">VLOOKUP($B2357,OFFSET(Input!$A$1,0,MATCH(Index!AE$6&amp;" Index",Input!$1:$1,0)-1,10000,2),2,0)</f>
        <v>18.55</v>
      </c>
    </row>
    <row r="2358" spans="2:31" x14ac:dyDescent="0.25">
      <c r="B2358" s="2">
        <v>40941</v>
      </c>
      <c r="C2358">
        <f t="shared" ca="1" si="216"/>
        <v>0</v>
      </c>
      <c r="D2358">
        <f t="shared" ca="1" si="217"/>
        <v>1</v>
      </c>
      <c r="E2358">
        <f ca="1">IF($B2358&lt;VLOOKUP(E$6&amp;" Equity",Param,4,0),"",IFERROR(VLOOKUP($B2358,OFFSET(Input!$A$1,0,MATCH(Index!E$6&amp;" Equity",Input!$1:$1,0)-1,10000,2),2,0),E2357))</f>
        <v>90.46</v>
      </c>
      <c r="F2358" s="33">
        <v>119.13</v>
      </c>
      <c r="H2358">
        <f ca="1">IFERROR(VLOOKUP($B2358,OFFSET(Input!$A$1,0,MATCH(Index!H$6,Input!$1:$1,0)-1,10000,2),2,0),0)</f>
        <v>0</v>
      </c>
      <c r="I2358">
        <f ca="1">IFERROR(VLOOKUP($B2358,OFFSET(Input!$A$1,0,MATCH(Index!I$6,Input!$1:$1,0)-1,10000,2),2,0),0)</f>
        <v>0</v>
      </c>
      <c r="K2358">
        <f t="shared" ca="1" si="218"/>
        <v>90.995339281279513</v>
      </c>
      <c r="L2358" s="30">
        <f t="shared" ca="1" si="219"/>
        <v>119.41879300000008</v>
      </c>
      <c r="N2358">
        <f t="shared" ca="1" si="220"/>
        <v>6.6349665156621241E-4</v>
      </c>
      <c r="O2358">
        <f t="shared" ca="1" si="221"/>
        <v>0</v>
      </c>
      <c r="AE2358">
        <f ca="1">VLOOKUP($B2358,OFFSET(Input!$A$1,0,MATCH(Index!AE$6&amp;" Index",Input!$1:$1,0)-1,10000,2),2,0)</f>
        <v>17.98</v>
      </c>
    </row>
    <row r="2359" spans="2:31" x14ac:dyDescent="0.25">
      <c r="B2359" s="2">
        <v>40942</v>
      </c>
      <c r="C2359">
        <f t="shared" ca="1" si="216"/>
        <v>0</v>
      </c>
      <c r="D2359">
        <f t="shared" ca="1" si="217"/>
        <v>2</v>
      </c>
      <c r="E2359">
        <f ca="1">IF($B2359&lt;VLOOKUP(E$6&amp;" Equity",Param,4,0),"",IFERROR(VLOOKUP($B2359,OFFSET(Input!$A$1,0,MATCH(Index!E$6&amp;" Equity",Input!$1:$1,0)-1,10000,2),2,0),E2358))</f>
        <v>90.72</v>
      </c>
      <c r="F2359" s="33">
        <v>116.57</v>
      </c>
      <c r="H2359">
        <f ca="1">IFERROR(VLOOKUP($B2359,OFFSET(Input!$A$1,0,MATCH(Index!H$6,Input!$1:$1,0)-1,10000,2),2,0),0)</f>
        <v>0</v>
      </c>
      <c r="I2359">
        <f ca="1">IFERROR(VLOOKUP($B2359,OFFSET(Input!$A$1,0,MATCH(Index!I$6,Input!$1:$1,0)-1,10000,2),2,0),0)</f>
        <v>0</v>
      </c>
      <c r="K2359">
        <f t="shared" ca="1" si="218"/>
        <v>91.256877952660602</v>
      </c>
      <c r="L2359" s="30">
        <f t="shared" ca="1" si="219"/>
        <v>116.85258708981792</v>
      </c>
      <c r="N2359">
        <f t="shared" ca="1" si="220"/>
        <v>2.8700759297449617E-3</v>
      </c>
      <c r="O2359">
        <f t="shared" ca="1" si="221"/>
        <v>-2.1723382879528862E-2</v>
      </c>
      <c r="AE2359">
        <f ca="1">VLOOKUP($B2359,OFFSET(Input!$A$1,0,MATCH(Index!AE$6&amp;" Index",Input!$1:$1,0)-1,10000,2),2,0)</f>
        <v>17.100000000000001</v>
      </c>
    </row>
    <row r="2360" spans="2:31" x14ac:dyDescent="0.25">
      <c r="B2360" s="2">
        <v>40945</v>
      </c>
      <c r="C2360">
        <f t="shared" ca="1" si="216"/>
        <v>0</v>
      </c>
      <c r="D2360">
        <f t="shared" ca="1" si="217"/>
        <v>3</v>
      </c>
      <c r="E2360">
        <f ca="1">IF($B2360&lt;VLOOKUP(E$6&amp;" Equity",Param,4,0),"",IFERROR(VLOOKUP($B2360,OFFSET(Input!$A$1,0,MATCH(Index!E$6&amp;" Equity",Input!$1:$1,0)-1,10000,2),2,0),E2359))</f>
        <v>90.74</v>
      </c>
      <c r="F2360" s="33">
        <v>117.73</v>
      </c>
      <c r="H2360">
        <f ca="1">IFERROR(VLOOKUP($B2360,OFFSET(Input!$A$1,0,MATCH(Index!H$6,Input!$1:$1,0)-1,10000,2),2,0),0)</f>
        <v>0</v>
      </c>
      <c r="I2360">
        <f ca="1">IFERROR(VLOOKUP($B2360,OFFSET(Input!$A$1,0,MATCH(Index!I$6,Input!$1:$1,0)-1,10000,2),2,0),0)</f>
        <v>0</v>
      </c>
      <c r="K2360">
        <f t="shared" ca="1" si="218"/>
        <v>91.276996311997607</v>
      </c>
      <c r="L2360" s="30">
        <f t="shared" ca="1" si="219"/>
        <v>118.01539914286921</v>
      </c>
      <c r="N2360">
        <f t="shared" ca="1" si="220"/>
        <v>2.2043425637594886E-4</v>
      </c>
      <c r="O2360">
        <f t="shared" ca="1" si="221"/>
        <v>9.9019161583644918E-3</v>
      </c>
      <c r="AE2360">
        <f ca="1">VLOOKUP($B2360,OFFSET(Input!$A$1,0,MATCH(Index!AE$6&amp;" Index",Input!$1:$1,0)-1,10000,2),2,0)</f>
        <v>17.760000000000002</v>
      </c>
    </row>
    <row r="2361" spans="2:31" x14ac:dyDescent="0.25">
      <c r="B2361" s="2">
        <v>40946</v>
      </c>
      <c r="C2361">
        <f t="shared" ca="1" si="216"/>
        <v>0</v>
      </c>
      <c r="D2361">
        <f t="shared" ca="1" si="217"/>
        <v>4</v>
      </c>
      <c r="E2361">
        <f ca="1">IF($B2361&lt;VLOOKUP(E$6&amp;" Equity",Param,4,0),"",IFERROR(VLOOKUP($B2361,OFFSET(Input!$A$1,0,MATCH(Index!E$6&amp;" Equity",Input!$1:$1,0)-1,10000,2),2,0),E2360))</f>
        <v>90.92</v>
      </c>
      <c r="F2361" s="33">
        <v>116.27</v>
      </c>
      <c r="H2361">
        <f ca="1">IFERROR(VLOOKUP($B2361,OFFSET(Input!$A$1,0,MATCH(Index!H$6,Input!$1:$1,0)-1,10000,2),2,0),0)</f>
        <v>0</v>
      </c>
      <c r="I2361">
        <f ca="1">IFERROR(VLOOKUP($B2361,OFFSET(Input!$A$1,0,MATCH(Index!I$6,Input!$1:$1,0)-1,10000,2),2,0),0)</f>
        <v>0</v>
      </c>
      <c r="K2361">
        <f t="shared" ca="1" si="218"/>
        <v>91.458061546030663</v>
      </c>
      <c r="L2361" s="30">
        <f t="shared" ca="1" si="219"/>
        <v>116.55185983471844</v>
      </c>
      <c r="N2361">
        <f t="shared" ca="1" si="220"/>
        <v>1.9817247485245945E-3</v>
      </c>
      <c r="O2361">
        <f t="shared" ca="1" si="221"/>
        <v>-1.247879440958866E-2</v>
      </c>
      <c r="AE2361">
        <f ca="1">VLOOKUP($B2361,OFFSET(Input!$A$1,0,MATCH(Index!AE$6&amp;" Index",Input!$1:$1,0)-1,10000,2),2,0)</f>
        <v>17.649999999999999</v>
      </c>
    </row>
    <row r="2362" spans="2:31" x14ac:dyDescent="0.25">
      <c r="B2362" s="2">
        <v>40947</v>
      </c>
      <c r="C2362">
        <f t="shared" ca="1" si="216"/>
        <v>0</v>
      </c>
      <c r="D2362">
        <f t="shared" ca="1" si="217"/>
        <v>5</v>
      </c>
      <c r="E2362">
        <f ca="1">IF($B2362&lt;VLOOKUP(E$6&amp;" Equity",Param,4,0),"",IFERROR(VLOOKUP($B2362,OFFSET(Input!$A$1,0,MATCH(Index!E$6&amp;" Equity",Input!$1:$1,0)-1,10000,2),2,0),E2361))</f>
        <v>91</v>
      </c>
      <c r="F2362" s="33">
        <v>116.36</v>
      </c>
      <c r="H2362">
        <f ca="1">IFERROR(VLOOKUP($B2362,OFFSET(Input!$A$1,0,MATCH(Index!H$6,Input!$1:$1,0)-1,10000,2),2,0),0)</f>
        <v>0</v>
      </c>
      <c r="I2362">
        <f ca="1">IFERROR(VLOOKUP($B2362,OFFSET(Input!$A$1,0,MATCH(Index!I$6,Input!$1:$1,0)-1,10000,2),2,0),0)</f>
        <v>0</v>
      </c>
      <c r="K2362">
        <f t="shared" ca="1" si="218"/>
        <v>91.538534983378682</v>
      </c>
      <c r="L2362" s="30">
        <f t="shared" ca="1" si="219"/>
        <v>116.64207801124829</v>
      </c>
      <c r="N2362">
        <f t="shared" ca="1" si="220"/>
        <v>8.7950753250755104E-4</v>
      </c>
      <c r="O2362">
        <f t="shared" ca="1" si="221"/>
        <v>7.7376094648415209E-4</v>
      </c>
      <c r="AE2362">
        <f ca="1">VLOOKUP($B2362,OFFSET(Input!$A$1,0,MATCH(Index!AE$6&amp;" Index",Input!$1:$1,0)-1,10000,2),2,0)</f>
        <v>18.16</v>
      </c>
    </row>
    <row r="2363" spans="2:31" x14ac:dyDescent="0.25">
      <c r="B2363" s="2">
        <v>40948</v>
      </c>
      <c r="C2363">
        <f t="shared" ca="1" si="216"/>
        <v>0</v>
      </c>
      <c r="D2363">
        <f t="shared" ca="1" si="217"/>
        <v>0</v>
      </c>
      <c r="E2363">
        <f ca="1">IF($B2363&lt;VLOOKUP(E$6&amp;" Equity",Param,4,0),"",IFERROR(VLOOKUP($B2363,OFFSET(Input!$A$1,0,MATCH(Index!E$6&amp;" Equity",Input!$1:$1,0)-1,10000,2),2,0),E2362))</f>
        <v>91.04</v>
      </c>
      <c r="F2363" s="33">
        <v>115.49</v>
      </c>
      <c r="H2363">
        <f ca="1">IFERROR(VLOOKUP($B2363,OFFSET(Input!$A$1,0,MATCH(Index!H$6,Input!$1:$1,0)-1,10000,2),2,0),0)</f>
        <v>0</v>
      </c>
      <c r="I2363">
        <f ca="1">IFERROR(VLOOKUP($B2363,OFFSET(Input!$A$1,0,MATCH(Index!I$6,Input!$1:$1,0)-1,10000,2),2,0),0)</f>
        <v>0</v>
      </c>
      <c r="K2363">
        <f t="shared" ca="1" si="218"/>
        <v>91.578771702052705</v>
      </c>
      <c r="L2363" s="30">
        <f t="shared" ca="1" si="219"/>
        <v>115.76996897145982</v>
      </c>
      <c r="N2363">
        <f t="shared" ca="1" si="220"/>
        <v>4.3946386117092544E-4</v>
      </c>
      <c r="O2363">
        <f t="shared" ca="1" si="221"/>
        <v>-7.504887500004831E-3</v>
      </c>
      <c r="AE2363">
        <f ca="1">VLOOKUP($B2363,OFFSET(Input!$A$1,0,MATCH(Index!AE$6&amp;" Index",Input!$1:$1,0)-1,10000,2),2,0)</f>
        <v>18.63</v>
      </c>
    </row>
    <row r="2364" spans="2:31" x14ac:dyDescent="0.25">
      <c r="B2364" s="2">
        <v>40949</v>
      </c>
      <c r="C2364">
        <f t="shared" ca="1" si="216"/>
        <v>0</v>
      </c>
      <c r="D2364">
        <f t="shared" ca="1" si="217"/>
        <v>0</v>
      </c>
      <c r="E2364">
        <f ca="1">IF($B2364&lt;VLOOKUP(E$6&amp;" Equity",Param,4,0),"",IFERROR(VLOOKUP($B2364,OFFSET(Input!$A$1,0,MATCH(Index!E$6&amp;" Equity",Input!$1:$1,0)-1,10000,2),2,0),E2363))</f>
        <v>90.25</v>
      </c>
      <c r="F2364" s="33">
        <v>116.99</v>
      </c>
      <c r="H2364">
        <f ca="1">IFERROR(VLOOKUP($B2364,OFFSET(Input!$A$1,0,MATCH(Index!H$6,Input!$1:$1,0)-1,10000,2),2,0),0)</f>
        <v>0</v>
      </c>
      <c r="I2364">
        <f ca="1">IFERROR(VLOOKUP($B2364,OFFSET(Input!$A$1,0,MATCH(Index!I$6,Input!$1:$1,0)-1,10000,2),2,0),0)</f>
        <v>0</v>
      </c>
      <c r="K2364">
        <f t="shared" ca="1" si="218"/>
        <v>90.78409650824095</v>
      </c>
      <c r="L2364" s="30">
        <f t="shared" ca="1" si="219"/>
        <v>117.27360524695717</v>
      </c>
      <c r="N2364">
        <f t="shared" ca="1" si="220"/>
        <v>-8.7153731650305866E-3</v>
      </c>
      <c r="O2364">
        <f t="shared" ca="1" si="221"/>
        <v>1.2904514932513999E-2</v>
      </c>
      <c r="AE2364">
        <f ca="1">VLOOKUP($B2364,OFFSET(Input!$A$1,0,MATCH(Index!AE$6&amp;" Index",Input!$1:$1,0)-1,10000,2),2,0)</f>
        <v>20.79</v>
      </c>
    </row>
    <row r="2365" spans="2:31" x14ac:dyDescent="0.25">
      <c r="B2365" s="2">
        <v>40952</v>
      </c>
      <c r="C2365">
        <f t="shared" ca="1" si="216"/>
        <v>0</v>
      </c>
      <c r="D2365">
        <f t="shared" ca="1" si="217"/>
        <v>0</v>
      </c>
      <c r="E2365">
        <f ca="1">IF($B2365&lt;VLOOKUP(E$6&amp;" Equity",Param,4,0),"",IFERROR(VLOOKUP($B2365,OFFSET(Input!$A$1,0,MATCH(Index!E$6&amp;" Equity",Input!$1:$1,0)-1,10000,2),2,0),E2364))</f>
        <v>90.51</v>
      </c>
      <c r="F2365" s="33">
        <v>117.14</v>
      </c>
      <c r="H2365">
        <f ca="1">IFERROR(VLOOKUP($B2365,OFFSET(Input!$A$1,0,MATCH(Index!H$6,Input!$1:$1,0)-1,10000,2),2,0),0)</f>
        <v>0</v>
      </c>
      <c r="I2365">
        <f ca="1">IFERROR(VLOOKUP($B2365,OFFSET(Input!$A$1,0,MATCH(Index!I$6,Input!$1:$1,0)-1,10000,2),2,0),0)</f>
        <v>0</v>
      </c>
      <c r="K2365">
        <f t="shared" ca="1" si="218"/>
        <v>91.045635179622025</v>
      </c>
      <c r="L2365" s="30">
        <f t="shared" ca="1" si="219"/>
        <v>117.42396887450691</v>
      </c>
      <c r="N2365">
        <f t="shared" ca="1" si="220"/>
        <v>2.8767446260891051E-3</v>
      </c>
      <c r="O2365">
        <f t="shared" ca="1" si="221"/>
        <v>1.2813396021261253E-3</v>
      </c>
      <c r="AE2365">
        <f ca="1">VLOOKUP($B2365,OFFSET(Input!$A$1,0,MATCH(Index!AE$6&amp;" Index",Input!$1:$1,0)-1,10000,2),2,0)</f>
        <v>19.04</v>
      </c>
    </row>
    <row r="2366" spans="2:31" x14ac:dyDescent="0.25">
      <c r="B2366" s="2">
        <v>40953</v>
      </c>
      <c r="C2366">
        <f t="shared" ca="1" si="216"/>
        <v>0</v>
      </c>
      <c r="D2366">
        <f t="shared" ca="1" si="217"/>
        <v>0</v>
      </c>
      <c r="E2366">
        <f ca="1">IF($B2366&lt;VLOOKUP(E$6&amp;" Equity",Param,4,0),"",IFERROR(VLOOKUP($B2366,OFFSET(Input!$A$1,0,MATCH(Index!E$6&amp;" Equity",Input!$1:$1,0)-1,10000,2),2,0),E2365))</f>
        <v>90.51</v>
      </c>
      <c r="F2366" s="33">
        <v>117.76</v>
      </c>
      <c r="H2366">
        <f ca="1">IFERROR(VLOOKUP($B2366,OFFSET(Input!$A$1,0,MATCH(Index!H$6,Input!$1:$1,0)-1,10000,2),2,0),0)</f>
        <v>0</v>
      </c>
      <c r="I2366">
        <f ca="1">IFERROR(VLOOKUP($B2366,OFFSET(Input!$A$1,0,MATCH(Index!I$6,Input!$1:$1,0)-1,10000,2),2,0),0)</f>
        <v>0</v>
      </c>
      <c r="K2366">
        <f t="shared" ca="1" si="218"/>
        <v>91.045635179622025</v>
      </c>
      <c r="L2366" s="30">
        <f t="shared" ca="1" si="219"/>
        <v>118.04547186837917</v>
      </c>
      <c r="N2366">
        <f t="shared" ca="1" si="220"/>
        <v>0</v>
      </c>
      <c r="O2366">
        <f t="shared" ca="1" si="221"/>
        <v>5.2788543189299991E-3</v>
      </c>
      <c r="AE2366">
        <f ca="1">VLOOKUP($B2366,OFFSET(Input!$A$1,0,MATCH(Index!AE$6&amp;" Index",Input!$1:$1,0)-1,10000,2),2,0)</f>
        <v>19.54</v>
      </c>
    </row>
    <row r="2367" spans="2:31" x14ac:dyDescent="0.25">
      <c r="B2367" s="2">
        <v>40954</v>
      </c>
      <c r="C2367">
        <f t="shared" ca="1" si="216"/>
        <v>0</v>
      </c>
      <c r="D2367">
        <f t="shared" ca="1" si="217"/>
        <v>0</v>
      </c>
      <c r="E2367">
        <f ca="1">IF($B2367&lt;VLOOKUP(E$6&amp;" Equity",Param,4,0),"",IFERROR(VLOOKUP($B2367,OFFSET(Input!$A$1,0,MATCH(Index!E$6&amp;" Equity",Input!$1:$1,0)-1,10000,2),2,0),E2366))</f>
        <v>90.22</v>
      </c>
      <c r="F2367" s="33">
        <v>117.55</v>
      </c>
      <c r="H2367">
        <f ca="1">IFERROR(VLOOKUP($B2367,OFFSET(Input!$A$1,0,MATCH(Index!H$6,Input!$1:$1,0)-1,10000,2),2,0),0)</f>
        <v>0</v>
      </c>
      <c r="I2367">
        <f ca="1">IFERROR(VLOOKUP($B2367,OFFSET(Input!$A$1,0,MATCH(Index!I$6,Input!$1:$1,0)-1,10000,2),2,0),0)</f>
        <v>0</v>
      </c>
      <c r="K2367">
        <f t="shared" ca="1" si="218"/>
        <v>90.753918969235428</v>
      </c>
      <c r="L2367" s="30">
        <f t="shared" ca="1" si="219"/>
        <v>117.83496278980952</v>
      </c>
      <c r="N2367">
        <f t="shared" ca="1" si="220"/>
        <v>-3.2092098588296053E-3</v>
      </c>
      <c r="O2367">
        <f t="shared" ca="1" si="221"/>
        <v>-1.7848799944877112E-3</v>
      </c>
      <c r="AE2367">
        <f ca="1">VLOOKUP($B2367,OFFSET(Input!$A$1,0,MATCH(Index!AE$6&amp;" Index",Input!$1:$1,0)-1,10000,2),2,0)</f>
        <v>21.14</v>
      </c>
    </row>
    <row r="2368" spans="2:31" x14ac:dyDescent="0.25">
      <c r="B2368" s="2">
        <v>40955</v>
      </c>
      <c r="C2368">
        <f t="shared" ca="1" si="216"/>
        <v>0</v>
      </c>
      <c r="D2368">
        <f t="shared" ca="1" si="217"/>
        <v>0</v>
      </c>
      <c r="E2368">
        <f ca="1">IF($B2368&lt;VLOOKUP(E$6&amp;" Equity",Param,4,0),"",IFERROR(VLOOKUP($B2368,OFFSET(Input!$A$1,0,MATCH(Index!E$6&amp;" Equity",Input!$1:$1,0)-1,10000,2),2,0),E2367))</f>
        <v>90.6</v>
      </c>
      <c r="F2368" s="33">
        <v>116.61</v>
      </c>
      <c r="H2368">
        <f ca="1">IFERROR(VLOOKUP($B2368,OFFSET(Input!$A$1,0,MATCH(Index!H$6,Input!$1:$1,0)-1,10000,2),2,0),0)</f>
        <v>0</v>
      </c>
      <c r="I2368">
        <f ca="1">IFERROR(VLOOKUP($B2368,OFFSET(Input!$A$1,0,MATCH(Index!I$6,Input!$1:$1,0)-1,10000,2),2,0),0)</f>
        <v>0</v>
      </c>
      <c r="K2368">
        <f t="shared" ca="1" si="218"/>
        <v>91.136167796638546</v>
      </c>
      <c r="L2368" s="30">
        <f t="shared" ca="1" si="219"/>
        <v>116.89268405716452</v>
      </c>
      <c r="N2368">
        <f t="shared" ca="1" si="220"/>
        <v>4.2030810686837306E-3</v>
      </c>
      <c r="O2368">
        <f t="shared" ca="1" si="221"/>
        <v>-8.0287414538370416E-3</v>
      </c>
      <c r="AE2368">
        <f ca="1">VLOOKUP($B2368,OFFSET(Input!$A$1,0,MATCH(Index!AE$6&amp;" Index",Input!$1:$1,0)-1,10000,2),2,0)</f>
        <v>19.22</v>
      </c>
    </row>
    <row r="2369" spans="2:31" x14ac:dyDescent="0.25">
      <c r="B2369" s="2">
        <v>40956</v>
      </c>
      <c r="C2369">
        <f t="shared" ca="1" si="216"/>
        <v>0</v>
      </c>
      <c r="D2369">
        <f t="shared" ca="1" si="217"/>
        <v>0</v>
      </c>
      <c r="E2369">
        <f ca="1">IF($B2369&lt;VLOOKUP(E$6&amp;" Equity",Param,4,0),"",IFERROR(VLOOKUP($B2369,OFFSET(Input!$A$1,0,MATCH(Index!E$6&amp;" Equity",Input!$1:$1,0)-1,10000,2),2,0),E2368))</f>
        <v>90.6</v>
      </c>
      <c r="F2369" s="33">
        <v>116.58</v>
      </c>
      <c r="H2369">
        <f ca="1">IFERROR(VLOOKUP($B2369,OFFSET(Input!$A$1,0,MATCH(Index!H$6,Input!$1:$1,0)-1,10000,2),2,0),0)</f>
        <v>0</v>
      </c>
      <c r="I2369">
        <f ca="1">IFERROR(VLOOKUP($B2369,OFFSET(Input!$A$1,0,MATCH(Index!I$6,Input!$1:$1,0)-1,10000,2),2,0),0)</f>
        <v>0</v>
      </c>
      <c r="K2369">
        <f t="shared" ca="1" si="218"/>
        <v>91.136167796638546</v>
      </c>
      <c r="L2369" s="30">
        <f t="shared" ca="1" si="219"/>
        <v>116.86261133165456</v>
      </c>
      <c r="N2369">
        <f t="shared" ca="1" si="220"/>
        <v>0</v>
      </c>
      <c r="O2369">
        <f t="shared" ca="1" si="221"/>
        <v>-2.5730091483779208E-4</v>
      </c>
      <c r="AE2369">
        <f ca="1">VLOOKUP($B2369,OFFSET(Input!$A$1,0,MATCH(Index!AE$6&amp;" Index",Input!$1:$1,0)-1,10000,2),2,0)</f>
        <v>17.78</v>
      </c>
    </row>
    <row r="2370" spans="2:31" x14ac:dyDescent="0.25">
      <c r="B2370" s="2">
        <v>40960</v>
      </c>
      <c r="C2370">
        <f t="shared" ca="1" si="216"/>
        <v>0</v>
      </c>
      <c r="D2370">
        <f t="shared" ca="1" si="217"/>
        <v>0</v>
      </c>
      <c r="E2370">
        <f ca="1">IF($B2370&lt;VLOOKUP(E$6&amp;" Equity",Param,4,0),"",IFERROR(VLOOKUP($B2370,OFFSET(Input!$A$1,0,MATCH(Index!E$6&amp;" Equity",Input!$1:$1,0)-1,10000,2),2,0),E2369))</f>
        <v>90.91</v>
      </c>
      <c r="F2370" s="33">
        <v>115.29</v>
      </c>
      <c r="H2370">
        <f ca="1">IFERROR(VLOOKUP($B2370,OFFSET(Input!$A$1,0,MATCH(Index!H$6,Input!$1:$1,0)-1,10000,2),2,0),0)</f>
        <v>0</v>
      </c>
      <c r="I2370">
        <f ca="1">IFERROR(VLOOKUP($B2370,OFFSET(Input!$A$1,0,MATCH(Index!I$6,Input!$1:$1,0)-1,10000,2),2,0),0)</f>
        <v>0</v>
      </c>
      <c r="K2370">
        <f t="shared" ca="1" si="218"/>
        <v>91.448002366362147</v>
      </c>
      <c r="L2370" s="30">
        <f t="shared" ca="1" si="219"/>
        <v>115.56948413472685</v>
      </c>
      <c r="N2370">
        <f t="shared" ca="1" si="220"/>
        <v>3.4157930848332904E-3</v>
      </c>
      <c r="O2370">
        <f t="shared" ca="1" si="221"/>
        <v>-1.1127039372541368E-2</v>
      </c>
      <c r="AE2370">
        <f ca="1">VLOOKUP($B2370,OFFSET(Input!$A$1,0,MATCH(Index!AE$6&amp;" Index",Input!$1:$1,0)-1,10000,2),2,0)</f>
        <v>18.190000000000001</v>
      </c>
    </row>
    <row r="2371" spans="2:31" x14ac:dyDescent="0.25">
      <c r="B2371" s="2">
        <v>40961</v>
      </c>
      <c r="C2371">
        <f t="shared" ca="1" si="216"/>
        <v>0</v>
      </c>
      <c r="D2371">
        <f t="shared" ca="1" si="217"/>
        <v>0</v>
      </c>
      <c r="E2371">
        <f ca="1">IF($B2371&lt;VLOOKUP(E$6&amp;" Equity",Param,4,0),"",IFERROR(VLOOKUP($B2371,OFFSET(Input!$A$1,0,MATCH(Index!E$6&amp;" Equity",Input!$1:$1,0)-1,10000,2),2,0),E2370))</f>
        <v>91.2</v>
      </c>
      <c r="F2371" s="33">
        <v>116.76</v>
      </c>
      <c r="H2371">
        <f ca="1">IFERROR(VLOOKUP($B2371,OFFSET(Input!$A$1,0,MATCH(Index!H$6,Input!$1:$1,0)-1,10000,2),2,0),0)</f>
        <v>0</v>
      </c>
      <c r="I2371">
        <f ca="1">IFERROR(VLOOKUP($B2371,OFFSET(Input!$A$1,0,MATCH(Index!I$6,Input!$1:$1,0)-1,10000,2),2,0),0)</f>
        <v>0</v>
      </c>
      <c r="K2371">
        <f t="shared" ca="1" si="218"/>
        <v>91.739718576748757</v>
      </c>
      <c r="L2371" s="30">
        <f t="shared" ca="1" si="219"/>
        <v>117.04304768471425</v>
      </c>
      <c r="N2371">
        <f t="shared" ca="1" si="220"/>
        <v>3.1848909465189957E-3</v>
      </c>
      <c r="O2371">
        <f t="shared" ca="1" si="221"/>
        <v>1.2669852741051686E-2</v>
      </c>
      <c r="AE2371">
        <f ca="1">VLOOKUP($B2371,OFFSET(Input!$A$1,0,MATCH(Index!AE$6&amp;" Index",Input!$1:$1,0)-1,10000,2),2,0)</f>
        <v>18.190000000000001</v>
      </c>
    </row>
    <row r="2372" spans="2:31" x14ac:dyDescent="0.25">
      <c r="B2372" s="2">
        <v>40962</v>
      </c>
      <c r="C2372">
        <f t="shared" ca="1" si="216"/>
        <v>0</v>
      </c>
      <c r="D2372">
        <f t="shared" ca="1" si="217"/>
        <v>0</v>
      </c>
      <c r="E2372">
        <f ca="1">IF($B2372&lt;VLOOKUP(E$6&amp;" Equity",Param,4,0),"",IFERROR(VLOOKUP($B2372,OFFSET(Input!$A$1,0,MATCH(Index!E$6&amp;" Equity",Input!$1:$1,0)-1,10000,2),2,0),E2371))</f>
        <v>91.53</v>
      </c>
      <c r="F2372" s="33">
        <v>116.75</v>
      </c>
      <c r="H2372">
        <f ca="1">IFERROR(VLOOKUP($B2372,OFFSET(Input!$A$1,0,MATCH(Index!H$6,Input!$1:$1,0)-1,10000,2),2,0),0)</f>
        <v>0</v>
      </c>
      <c r="I2372">
        <f ca="1">IFERROR(VLOOKUP($B2372,OFFSET(Input!$A$1,0,MATCH(Index!I$6,Input!$1:$1,0)-1,10000,2),2,0),0)</f>
        <v>0</v>
      </c>
      <c r="K2372">
        <f t="shared" ca="1" si="218"/>
        <v>92.071671505809363</v>
      </c>
      <c r="L2372" s="30">
        <f t="shared" ca="1" si="219"/>
        <v>117.03302344287759</v>
      </c>
      <c r="N2372">
        <f t="shared" ca="1" si="220"/>
        <v>3.6118903164022308E-3</v>
      </c>
      <c r="O2372">
        <f t="shared" ca="1" si="221"/>
        <v>-8.5649436907390562E-5</v>
      </c>
      <c r="AE2372">
        <f ca="1">VLOOKUP($B2372,OFFSET(Input!$A$1,0,MATCH(Index!AE$6&amp;" Index",Input!$1:$1,0)-1,10000,2),2,0)</f>
        <v>16.8</v>
      </c>
    </row>
    <row r="2373" spans="2:31" x14ac:dyDescent="0.25">
      <c r="B2373" s="2">
        <v>40963</v>
      </c>
      <c r="C2373">
        <f t="shared" ca="1" si="216"/>
        <v>0</v>
      </c>
      <c r="D2373">
        <f t="shared" ca="1" si="217"/>
        <v>0</v>
      </c>
      <c r="E2373">
        <f ca="1">IF($B2373&lt;VLOOKUP(E$6&amp;" Equity",Param,4,0),"",IFERROR(VLOOKUP($B2373,OFFSET(Input!$A$1,0,MATCH(Index!E$6&amp;" Equity",Input!$1:$1,0)-1,10000,2),2,0),E2372))</f>
        <v>91.81</v>
      </c>
      <c r="F2373" s="33">
        <v>117.5</v>
      </c>
      <c r="H2373">
        <f ca="1">IFERROR(VLOOKUP($B2373,OFFSET(Input!$A$1,0,MATCH(Index!H$6,Input!$1:$1,0)-1,10000,2),2,0),0)</f>
        <v>0</v>
      </c>
      <c r="I2373">
        <f ca="1">IFERROR(VLOOKUP($B2373,OFFSET(Input!$A$1,0,MATCH(Index!I$6,Input!$1:$1,0)-1,10000,2),2,0),0)</f>
        <v>0</v>
      </c>
      <c r="K2373">
        <f t="shared" ca="1" si="218"/>
        <v>92.353328536527442</v>
      </c>
      <c r="L2373" s="30">
        <f t="shared" ca="1" si="219"/>
        <v>117.78484158062628</v>
      </c>
      <c r="N2373">
        <f t="shared" ca="1" si="220"/>
        <v>3.0544367589206193E-3</v>
      </c>
      <c r="O2373">
        <f t="shared" ca="1" si="221"/>
        <v>6.4034370352070071E-3</v>
      </c>
      <c r="AE2373">
        <f ca="1">VLOOKUP($B2373,OFFSET(Input!$A$1,0,MATCH(Index!AE$6&amp;" Index",Input!$1:$1,0)-1,10000,2),2,0)</f>
        <v>17.309999999999999</v>
      </c>
    </row>
    <row r="2374" spans="2:31" x14ac:dyDescent="0.25">
      <c r="B2374" s="2">
        <v>40966</v>
      </c>
      <c r="C2374">
        <f t="shared" ca="1" si="216"/>
        <v>0</v>
      </c>
      <c r="D2374">
        <f t="shared" ca="1" si="217"/>
        <v>0</v>
      </c>
      <c r="E2374">
        <f ca="1">IF($B2374&lt;VLOOKUP(E$6&amp;" Equity",Param,4,0),"",IFERROR(VLOOKUP($B2374,OFFSET(Input!$A$1,0,MATCH(Index!E$6&amp;" Equity",Input!$1:$1,0)-1,10000,2),2,0),E2373))</f>
        <v>91.83</v>
      </c>
      <c r="F2374" s="33">
        <v>118.54</v>
      </c>
      <c r="H2374">
        <f ca="1">IFERROR(VLOOKUP($B2374,OFFSET(Input!$A$1,0,MATCH(Index!H$6,Input!$1:$1,0)-1,10000,2),2,0),0)</f>
        <v>0</v>
      </c>
      <c r="I2374">
        <f ca="1">IFERROR(VLOOKUP($B2374,OFFSET(Input!$A$1,0,MATCH(Index!I$6,Input!$1:$1,0)-1,10000,2),2,0),0)</f>
        <v>0</v>
      </c>
      <c r="K2374">
        <f t="shared" ca="1" si="218"/>
        <v>92.373446895864447</v>
      </c>
      <c r="L2374" s="30">
        <f t="shared" ca="1" si="219"/>
        <v>118.82736273163779</v>
      </c>
      <c r="N2374">
        <f t="shared" ca="1" si="220"/>
        <v>2.1781746982211804E-4</v>
      </c>
      <c r="O2374">
        <f t="shared" ca="1" si="221"/>
        <v>8.812122775478614E-3</v>
      </c>
      <c r="AE2374">
        <f ca="1">VLOOKUP($B2374,OFFSET(Input!$A$1,0,MATCH(Index!AE$6&amp;" Index",Input!$1:$1,0)-1,10000,2),2,0)</f>
        <v>18.190000000000001</v>
      </c>
    </row>
    <row r="2375" spans="2:31" x14ac:dyDescent="0.25">
      <c r="B2375" s="2">
        <v>40967</v>
      </c>
      <c r="C2375">
        <f t="shared" ref="C2375:C2438" ca="1" si="222">IF(MONTH(B2375)&lt;&gt;MONTH(B2374),1,0)</f>
        <v>0</v>
      </c>
      <c r="D2375">
        <f t="shared" ref="D2375:D2438" ca="1" si="223">IF(D2374=5,0,IF(D2374&lt;&gt;0,D2374+1,IF(C2374=1,1,0)))</f>
        <v>0</v>
      </c>
      <c r="E2375">
        <f ca="1">IF($B2375&lt;VLOOKUP(E$6&amp;" Equity",Param,4,0),"",IFERROR(VLOOKUP($B2375,OFFSET(Input!$A$1,0,MATCH(Index!E$6&amp;" Equity",Input!$1:$1,0)-1,10000,2),2,0),E2374))</f>
        <v>92.01</v>
      </c>
      <c r="F2375" s="33">
        <v>118.15</v>
      </c>
      <c r="H2375">
        <f ca="1">IFERROR(VLOOKUP($B2375,OFFSET(Input!$A$1,0,MATCH(Index!H$6,Input!$1:$1,0)-1,10000,2),2,0),0)</f>
        <v>0</v>
      </c>
      <c r="I2375">
        <f ca="1">IFERROR(VLOOKUP($B2375,OFFSET(Input!$A$1,0,MATCH(Index!I$6,Input!$1:$1,0)-1,10000,2),2,0),0)</f>
        <v>0</v>
      </c>
      <c r="K2375">
        <f t="shared" ref="K2375:K2438" ca="1" si="224">IF($B2375&lt;=L_date,IF($B2375=L_date,1,K2376/((E2376+H2376)/E2375)),K2374*((E2375+H2375)/E2374))</f>
        <v>92.554512129897503</v>
      </c>
      <c r="L2375" s="30">
        <f t="shared" ref="L2375:L2438" ca="1" si="225">IF($B2375&lt;=L_date,IF($B2375=L_date,1,L2376/((F2376+I2376)/F2375)),L2374*((F2375+I2375)/F2374))</f>
        <v>118.43641730000849</v>
      </c>
      <c r="N2375">
        <f t="shared" ca="1" si="220"/>
        <v>1.9582251688390205E-3</v>
      </c>
      <c r="O2375">
        <f t="shared" ca="1" si="221"/>
        <v>-3.2954527267751417E-3</v>
      </c>
      <c r="AE2375">
        <f ca="1">VLOOKUP($B2375,OFFSET(Input!$A$1,0,MATCH(Index!AE$6&amp;" Index",Input!$1:$1,0)-1,10000,2),2,0)</f>
        <v>17.96</v>
      </c>
    </row>
    <row r="2376" spans="2:31" x14ac:dyDescent="0.25">
      <c r="B2376" s="2">
        <v>40968</v>
      </c>
      <c r="C2376">
        <f t="shared" ca="1" si="222"/>
        <v>0</v>
      </c>
      <c r="D2376">
        <f t="shared" ca="1" si="223"/>
        <v>0</v>
      </c>
      <c r="E2376">
        <f ca="1">IF($B2376&lt;VLOOKUP(E$6&amp;" Equity",Param,4,0),"",IFERROR(VLOOKUP($B2376,OFFSET(Input!$A$1,0,MATCH(Index!E$6&amp;" Equity",Input!$1:$1,0)-1,10000,2),2,0),E2375))</f>
        <v>92.13</v>
      </c>
      <c r="F2376" s="33">
        <v>117.43</v>
      </c>
      <c r="H2376">
        <f ca="1">IFERROR(VLOOKUP($B2376,OFFSET(Input!$A$1,0,MATCH(Index!H$6,Input!$1:$1,0)-1,10000,2),2,0),0)</f>
        <v>0</v>
      </c>
      <c r="I2376">
        <f ca="1">IFERROR(VLOOKUP($B2376,OFFSET(Input!$A$1,0,MATCH(Index!I$6,Input!$1:$1,0)-1,10000,2),2,0),0)</f>
        <v>0</v>
      </c>
      <c r="K2376">
        <f t="shared" ca="1" si="224"/>
        <v>92.675222285919531</v>
      </c>
      <c r="L2376" s="30">
        <f t="shared" ca="1" si="225"/>
        <v>117.71467188776975</v>
      </c>
      <c r="N2376">
        <f t="shared" ref="N2376:N2439" ca="1" si="226">LN(K2376/K2375)</f>
        <v>1.3033563265706892E-3</v>
      </c>
      <c r="O2376">
        <f t="shared" ref="O2376:O2439" ca="1" si="227">LN(L2376/L2375)</f>
        <v>-6.1125922559270704E-3</v>
      </c>
      <c r="AE2376">
        <f ca="1">VLOOKUP($B2376,OFFSET(Input!$A$1,0,MATCH(Index!AE$6&amp;" Index",Input!$1:$1,0)-1,10000,2),2,0)</f>
        <v>18.43</v>
      </c>
    </row>
    <row r="2377" spans="2:31" x14ac:dyDescent="0.25">
      <c r="B2377" s="2">
        <v>40969</v>
      </c>
      <c r="C2377">
        <f t="shared" ca="1" si="222"/>
        <v>1</v>
      </c>
      <c r="D2377">
        <f t="shared" ca="1" si="223"/>
        <v>0</v>
      </c>
      <c r="E2377">
        <f ca="1">IF($B2377&lt;VLOOKUP(E$6&amp;" Equity",Param,4,0),"",IFERROR(VLOOKUP($B2377,OFFSET(Input!$A$1,0,MATCH(Index!E$6&amp;" Equity",Input!$1:$1,0)-1,10000,2),2,0),E2376))</f>
        <v>91.75</v>
      </c>
      <c r="F2377" s="33">
        <v>116.06</v>
      </c>
      <c r="H2377">
        <f ca="1">IFERROR(VLOOKUP($B2377,OFFSET(Input!$A$1,0,MATCH(Index!H$6,Input!$1:$1,0)-1,10000,2),2,0),0)</f>
        <v>0.53671899999999995</v>
      </c>
      <c r="I2377">
        <f ca="1">IFERROR(VLOOKUP($B2377,OFFSET(Input!$A$1,0,MATCH(Index!I$6,Input!$1:$1,0)-1,10000,2),2,0),0)</f>
        <v>0.26678099999999999</v>
      </c>
      <c r="K2377">
        <f t="shared" ca="1" si="224"/>
        <v>92.832868743766355</v>
      </c>
      <c r="L2377" s="30">
        <f t="shared" ca="1" si="225"/>
        <v>116.60877848229113</v>
      </c>
      <c r="N2377">
        <f t="shared" ca="1" si="226"/>
        <v>1.6996185440891168E-3</v>
      </c>
      <c r="O2377">
        <f t="shared" ca="1" si="227"/>
        <v>-9.439103211151139E-3</v>
      </c>
      <c r="AE2377">
        <f ca="1">VLOOKUP($B2377,OFFSET(Input!$A$1,0,MATCH(Index!AE$6&amp;" Index",Input!$1:$1,0)-1,10000,2),2,0)</f>
        <v>17.260000000000002</v>
      </c>
    </row>
    <row r="2378" spans="2:31" x14ac:dyDescent="0.25">
      <c r="B2378" s="2">
        <v>40970</v>
      </c>
      <c r="C2378">
        <f t="shared" ca="1" si="222"/>
        <v>0</v>
      </c>
      <c r="D2378">
        <f t="shared" ca="1" si="223"/>
        <v>1</v>
      </c>
      <c r="E2378">
        <f ca="1">IF($B2378&lt;VLOOKUP(E$6&amp;" Equity",Param,4,0),"",IFERROR(VLOOKUP($B2378,OFFSET(Input!$A$1,0,MATCH(Index!E$6&amp;" Equity",Input!$1:$1,0)-1,10000,2),2,0),E2377))</f>
        <v>91.37</v>
      </c>
      <c r="F2378" s="33">
        <v>117.14</v>
      </c>
      <c r="H2378">
        <f ca="1">IFERROR(VLOOKUP($B2378,OFFSET(Input!$A$1,0,MATCH(Index!H$6,Input!$1:$1,0)-1,10000,2),2,0),0)</f>
        <v>0</v>
      </c>
      <c r="I2378">
        <f ca="1">IFERROR(VLOOKUP($B2378,OFFSET(Input!$A$1,0,MATCH(Index!I$6,Input!$1:$1,0)-1,10000,2),2,0),0)</f>
        <v>0</v>
      </c>
      <c r="K2378">
        <f t="shared" ca="1" si="224"/>
        <v>92.448383837797621</v>
      </c>
      <c r="L2378" s="30">
        <f t="shared" ca="1" si="225"/>
        <v>117.69388515781134</v>
      </c>
      <c r="N2378">
        <f t="shared" ca="1" si="226"/>
        <v>-4.1502899241505032E-3</v>
      </c>
      <c r="O2378">
        <f t="shared" ca="1" si="227"/>
        <v>9.2625018991740523E-3</v>
      </c>
      <c r="AE2378">
        <f ca="1">VLOOKUP($B2378,OFFSET(Input!$A$1,0,MATCH(Index!AE$6&amp;" Index",Input!$1:$1,0)-1,10000,2),2,0)</f>
        <v>17.29</v>
      </c>
    </row>
    <row r="2379" spans="2:31" x14ac:dyDescent="0.25">
      <c r="B2379" s="2">
        <v>40973</v>
      </c>
      <c r="C2379">
        <f t="shared" ca="1" si="222"/>
        <v>0</v>
      </c>
      <c r="D2379">
        <f t="shared" ca="1" si="223"/>
        <v>2</v>
      </c>
      <c r="E2379">
        <f ca="1">IF($B2379&lt;VLOOKUP(E$6&amp;" Equity",Param,4,0),"",IFERROR(VLOOKUP($B2379,OFFSET(Input!$A$1,0,MATCH(Index!E$6&amp;" Equity",Input!$1:$1,0)-1,10000,2),2,0),E2378))</f>
        <v>90.86</v>
      </c>
      <c r="F2379" s="33">
        <v>116.22</v>
      </c>
      <c r="H2379">
        <f ca="1">IFERROR(VLOOKUP($B2379,OFFSET(Input!$A$1,0,MATCH(Index!H$6,Input!$1:$1,0)-1,10000,2),2,0),0)</f>
        <v>0</v>
      </c>
      <c r="I2379">
        <f ca="1">IFERROR(VLOOKUP($B2379,OFFSET(Input!$A$1,0,MATCH(Index!I$6,Input!$1:$1,0)-1,10000,2),2,0),0)</f>
        <v>0</v>
      </c>
      <c r="K2379">
        <f t="shared" ca="1" si="224"/>
        <v>91.932364621892219</v>
      </c>
      <c r="L2379" s="30">
        <f t="shared" ca="1" si="225"/>
        <v>116.76953502681265</v>
      </c>
      <c r="N2379">
        <f t="shared" ca="1" si="226"/>
        <v>-5.5973366792719933E-3</v>
      </c>
      <c r="O2379">
        <f t="shared" ca="1" si="227"/>
        <v>-7.8848540146766906E-3</v>
      </c>
      <c r="AE2379">
        <f ca="1">VLOOKUP($B2379,OFFSET(Input!$A$1,0,MATCH(Index!AE$6&amp;" Index",Input!$1:$1,0)-1,10000,2),2,0)</f>
        <v>18.05</v>
      </c>
    </row>
    <row r="2380" spans="2:31" x14ac:dyDescent="0.25">
      <c r="B2380" s="2">
        <v>40974</v>
      </c>
      <c r="C2380">
        <f t="shared" ca="1" si="222"/>
        <v>0</v>
      </c>
      <c r="D2380">
        <f t="shared" ca="1" si="223"/>
        <v>3</v>
      </c>
      <c r="E2380">
        <f ca="1">IF($B2380&lt;VLOOKUP(E$6&amp;" Equity",Param,4,0),"",IFERROR(VLOOKUP($B2380,OFFSET(Input!$A$1,0,MATCH(Index!E$6&amp;" Equity",Input!$1:$1,0)-1,10000,2),2,0),E2379))</f>
        <v>89.65</v>
      </c>
      <c r="F2380" s="33">
        <v>117.63</v>
      </c>
      <c r="H2380">
        <f ca="1">IFERROR(VLOOKUP($B2380,OFFSET(Input!$A$1,0,MATCH(Index!H$6,Input!$1:$1,0)-1,10000,2),2,0),0)</f>
        <v>0</v>
      </c>
      <c r="I2380">
        <f ca="1">IFERROR(VLOOKUP($B2380,OFFSET(Input!$A$1,0,MATCH(Index!I$6,Input!$1:$1,0)-1,10000,2),2,0),0)</f>
        <v>0</v>
      </c>
      <c r="K2380">
        <f t="shared" ca="1" si="224"/>
        <v>90.708083737097056</v>
      </c>
      <c r="L2380" s="30">
        <f t="shared" ca="1" si="225"/>
        <v>118.18620207540845</v>
      </c>
      <c r="N2380">
        <f t="shared" ca="1" si="226"/>
        <v>-1.3406660280115272E-2</v>
      </c>
      <c r="O2380">
        <f t="shared" ca="1" si="227"/>
        <v>1.2059158325390347E-2</v>
      </c>
      <c r="AE2380">
        <f ca="1">VLOOKUP($B2380,OFFSET(Input!$A$1,0,MATCH(Index!AE$6&amp;" Index",Input!$1:$1,0)-1,10000,2),2,0)</f>
        <v>20.87</v>
      </c>
    </row>
    <row r="2381" spans="2:31" x14ac:dyDescent="0.25">
      <c r="B2381" s="2">
        <v>40975</v>
      </c>
      <c r="C2381">
        <f t="shared" ca="1" si="222"/>
        <v>0</v>
      </c>
      <c r="D2381">
        <f t="shared" ca="1" si="223"/>
        <v>4</v>
      </c>
      <c r="E2381">
        <f ca="1">IF($B2381&lt;VLOOKUP(E$6&amp;" Equity",Param,4,0),"",IFERROR(VLOOKUP($B2381,OFFSET(Input!$A$1,0,MATCH(Index!E$6&amp;" Equity",Input!$1:$1,0)-1,10000,2),2,0),E2380))</f>
        <v>89.9</v>
      </c>
      <c r="F2381" s="33">
        <v>116.91</v>
      </c>
      <c r="H2381">
        <f ca="1">IFERROR(VLOOKUP($B2381,OFFSET(Input!$A$1,0,MATCH(Index!H$6,Input!$1:$1,0)-1,10000,2),2,0),0)</f>
        <v>0</v>
      </c>
      <c r="I2381">
        <f ca="1">IFERROR(VLOOKUP($B2381,OFFSET(Input!$A$1,0,MATCH(Index!I$6,Input!$1:$1,0)-1,10000,2),2,0),0)</f>
        <v>0</v>
      </c>
      <c r="K2381">
        <f t="shared" ca="1" si="224"/>
        <v>90.96103433312912</v>
      </c>
      <c r="L2381" s="30">
        <f t="shared" ca="1" si="225"/>
        <v>117.46279762506164</v>
      </c>
      <c r="N2381">
        <f t="shared" ca="1" si="226"/>
        <v>2.7847414264326885E-3</v>
      </c>
      <c r="O2381">
        <f t="shared" ca="1" si="227"/>
        <v>-6.1396969536224146E-3</v>
      </c>
      <c r="AE2381">
        <f ca="1">VLOOKUP($B2381,OFFSET(Input!$A$1,0,MATCH(Index!AE$6&amp;" Index",Input!$1:$1,0)-1,10000,2),2,0)</f>
        <v>19.07</v>
      </c>
    </row>
    <row r="2382" spans="2:31" x14ac:dyDescent="0.25">
      <c r="B2382" s="2">
        <v>40976</v>
      </c>
      <c r="C2382">
        <f t="shared" ca="1" si="222"/>
        <v>0</v>
      </c>
      <c r="D2382">
        <f t="shared" ca="1" si="223"/>
        <v>5</v>
      </c>
      <c r="E2382">
        <f ca="1">IF($B2382&lt;VLOOKUP(E$6&amp;" Equity",Param,4,0),"",IFERROR(VLOOKUP($B2382,OFFSET(Input!$A$1,0,MATCH(Index!E$6&amp;" Equity",Input!$1:$1,0)-1,10000,2),2,0),E2381))</f>
        <v>90.62</v>
      </c>
      <c r="F2382" s="33">
        <v>115.74</v>
      </c>
      <c r="H2382">
        <f ca="1">IFERROR(VLOOKUP($B2382,OFFSET(Input!$A$1,0,MATCH(Index!H$6,Input!$1:$1,0)-1,10000,2),2,0),0)</f>
        <v>0</v>
      </c>
      <c r="I2382">
        <f ca="1">IFERROR(VLOOKUP($B2382,OFFSET(Input!$A$1,0,MATCH(Index!I$6,Input!$1:$1,0)-1,10000,2),2,0),0)</f>
        <v>0</v>
      </c>
      <c r="K2382">
        <f t="shared" ca="1" si="224"/>
        <v>91.689532049701455</v>
      </c>
      <c r="L2382" s="30">
        <f t="shared" ca="1" si="225"/>
        <v>116.28726539324809</v>
      </c>
      <c r="N2382">
        <f t="shared" ca="1" si="226"/>
        <v>7.9769977614175015E-3</v>
      </c>
      <c r="O2382">
        <f t="shared" ca="1" si="227"/>
        <v>-1.0058111873034774E-2</v>
      </c>
      <c r="AE2382">
        <f ca="1">VLOOKUP($B2382,OFFSET(Input!$A$1,0,MATCH(Index!AE$6&amp;" Index",Input!$1:$1,0)-1,10000,2),2,0)</f>
        <v>17.95</v>
      </c>
    </row>
    <row r="2383" spans="2:31" x14ac:dyDescent="0.25">
      <c r="B2383" s="2">
        <v>40977</v>
      </c>
      <c r="C2383">
        <f t="shared" ca="1" si="222"/>
        <v>0</v>
      </c>
      <c r="D2383">
        <f t="shared" ca="1" si="223"/>
        <v>0</v>
      </c>
      <c r="E2383">
        <f ca="1">IF($B2383&lt;VLOOKUP(E$6&amp;" Equity",Param,4,0),"",IFERROR(VLOOKUP($B2383,OFFSET(Input!$A$1,0,MATCH(Index!E$6&amp;" Equity",Input!$1:$1,0)-1,10000,2),2,0),E2382))</f>
        <v>90.69</v>
      </c>
      <c r="F2383" s="33">
        <v>115.97</v>
      </c>
      <c r="H2383">
        <f ca="1">IFERROR(VLOOKUP($B2383,OFFSET(Input!$A$1,0,MATCH(Index!H$6,Input!$1:$1,0)-1,10000,2),2,0),0)</f>
        <v>0</v>
      </c>
      <c r="I2383">
        <f ca="1">IFERROR(VLOOKUP($B2383,OFFSET(Input!$A$1,0,MATCH(Index!I$6,Input!$1:$1,0)-1,10000,2),2,0),0)</f>
        <v>0</v>
      </c>
      <c r="K2383">
        <f t="shared" ca="1" si="224"/>
        <v>91.760358216590433</v>
      </c>
      <c r="L2383" s="30">
        <f t="shared" ca="1" si="225"/>
        <v>116.51835292599777</v>
      </c>
      <c r="N2383">
        <f t="shared" ca="1" si="226"/>
        <v>7.7215822048425596E-4</v>
      </c>
      <c r="O2383">
        <f t="shared" ca="1" si="227"/>
        <v>1.9852408229192597E-3</v>
      </c>
      <c r="AE2383">
        <f ca="1">VLOOKUP($B2383,OFFSET(Input!$A$1,0,MATCH(Index!AE$6&amp;" Index",Input!$1:$1,0)-1,10000,2),2,0)</f>
        <v>17.11</v>
      </c>
    </row>
    <row r="2384" spans="2:31" x14ac:dyDescent="0.25">
      <c r="B2384" s="2">
        <v>40980</v>
      </c>
      <c r="C2384">
        <f t="shared" ca="1" si="222"/>
        <v>0</v>
      </c>
      <c r="D2384">
        <f t="shared" ca="1" si="223"/>
        <v>0</v>
      </c>
      <c r="E2384">
        <f ca="1">IF($B2384&lt;VLOOKUP(E$6&amp;" Equity",Param,4,0),"",IFERROR(VLOOKUP($B2384,OFFSET(Input!$A$1,0,MATCH(Index!E$6&amp;" Equity",Input!$1:$1,0)-1,10000,2),2,0),E2383))</f>
        <v>90.7</v>
      </c>
      <c r="F2384" s="33">
        <v>115.95</v>
      </c>
      <c r="H2384">
        <f ca="1">IFERROR(VLOOKUP($B2384,OFFSET(Input!$A$1,0,MATCH(Index!H$6,Input!$1:$1,0)-1,10000,2),2,0),0)</f>
        <v>0</v>
      </c>
      <c r="I2384">
        <f ca="1">IFERROR(VLOOKUP($B2384,OFFSET(Input!$A$1,0,MATCH(Index!I$6,Input!$1:$1,0)-1,10000,2),2,0),0)</f>
        <v>0</v>
      </c>
      <c r="K2384">
        <f t="shared" ca="1" si="224"/>
        <v>91.770476240431734</v>
      </c>
      <c r="L2384" s="30">
        <f t="shared" ca="1" si="225"/>
        <v>116.4982583579326</v>
      </c>
      <c r="N2384">
        <f t="shared" ca="1" si="226"/>
        <v>1.1025966161469695E-4</v>
      </c>
      <c r="O2384">
        <f t="shared" ca="1" si="227"/>
        <v>-1.7247326707113653E-4</v>
      </c>
      <c r="AE2384">
        <f ca="1">VLOOKUP($B2384,OFFSET(Input!$A$1,0,MATCH(Index!AE$6&amp;" Index",Input!$1:$1,0)-1,10000,2),2,0)</f>
        <v>15.64</v>
      </c>
    </row>
    <row r="2385" spans="2:31" x14ac:dyDescent="0.25">
      <c r="B2385" s="2">
        <v>40981</v>
      </c>
      <c r="C2385">
        <f t="shared" ca="1" si="222"/>
        <v>0</v>
      </c>
      <c r="D2385">
        <f t="shared" ca="1" si="223"/>
        <v>0</v>
      </c>
      <c r="E2385">
        <f ca="1">IF($B2385&lt;VLOOKUP(E$6&amp;" Equity",Param,4,0),"",IFERROR(VLOOKUP($B2385,OFFSET(Input!$A$1,0,MATCH(Index!E$6&amp;" Equity",Input!$1:$1,0)-1,10000,2),2,0),E2384))</f>
        <v>91.36</v>
      </c>
      <c r="F2385" s="33">
        <v>113.9</v>
      </c>
      <c r="H2385">
        <f ca="1">IFERROR(VLOOKUP($B2385,OFFSET(Input!$A$1,0,MATCH(Index!H$6,Input!$1:$1,0)-1,10000,2),2,0),0)</f>
        <v>0</v>
      </c>
      <c r="I2385">
        <f ca="1">IFERROR(VLOOKUP($B2385,OFFSET(Input!$A$1,0,MATCH(Index!I$6,Input!$1:$1,0)-1,10000,2),2,0),0)</f>
        <v>0</v>
      </c>
      <c r="K2385">
        <f t="shared" ca="1" si="224"/>
        <v>92.438265813956377</v>
      </c>
      <c r="L2385" s="30">
        <f t="shared" ca="1" si="225"/>
        <v>114.43856513125074</v>
      </c>
      <c r="N2385">
        <f t="shared" ca="1" si="226"/>
        <v>7.2503887866092343E-3</v>
      </c>
      <c r="O2385">
        <f t="shared" ca="1" si="227"/>
        <v>-1.7838193248404143E-2</v>
      </c>
      <c r="AE2385">
        <f ca="1">VLOOKUP($B2385,OFFSET(Input!$A$1,0,MATCH(Index!AE$6&amp;" Index",Input!$1:$1,0)-1,10000,2),2,0)</f>
        <v>14.8</v>
      </c>
    </row>
    <row r="2386" spans="2:31" x14ac:dyDescent="0.25">
      <c r="B2386" s="2">
        <v>40982</v>
      </c>
      <c r="C2386">
        <f t="shared" ca="1" si="222"/>
        <v>0</v>
      </c>
      <c r="D2386">
        <f t="shared" ca="1" si="223"/>
        <v>0</v>
      </c>
      <c r="E2386">
        <f ca="1">IF($B2386&lt;VLOOKUP(E$6&amp;" Equity",Param,4,0),"",IFERROR(VLOOKUP($B2386,OFFSET(Input!$A$1,0,MATCH(Index!E$6&amp;" Equity",Input!$1:$1,0)-1,10000,2),2,0),E2385))</f>
        <v>91.13</v>
      </c>
      <c r="F2386" s="33">
        <v>111.04</v>
      </c>
      <c r="H2386">
        <f ca="1">IFERROR(VLOOKUP($B2386,OFFSET(Input!$A$1,0,MATCH(Index!H$6,Input!$1:$1,0)-1,10000,2),2,0),0)</f>
        <v>0</v>
      </c>
      <c r="I2386">
        <f ca="1">IFERROR(VLOOKUP($B2386,OFFSET(Input!$A$1,0,MATCH(Index!I$6,Input!$1:$1,0)-1,10000,2),2,0),0)</f>
        <v>0</v>
      </c>
      <c r="K2386">
        <f t="shared" ca="1" si="224"/>
        <v>92.205551265606886</v>
      </c>
      <c r="L2386" s="30">
        <f t="shared" ca="1" si="225"/>
        <v>111.56504189792874</v>
      </c>
      <c r="N2386">
        <f t="shared" ca="1" si="226"/>
        <v>-2.5206873996645352E-3</v>
      </c>
      <c r="O2386">
        <f t="shared" ca="1" si="227"/>
        <v>-2.5430373694642041E-2</v>
      </c>
      <c r="AE2386">
        <f ca="1">VLOOKUP($B2386,OFFSET(Input!$A$1,0,MATCH(Index!AE$6&amp;" Index",Input!$1:$1,0)-1,10000,2),2,0)</f>
        <v>15.31</v>
      </c>
    </row>
    <row r="2387" spans="2:31" x14ac:dyDescent="0.25">
      <c r="B2387" s="2">
        <v>40983</v>
      </c>
      <c r="C2387">
        <f t="shared" ca="1" si="222"/>
        <v>0</v>
      </c>
      <c r="D2387">
        <f t="shared" ca="1" si="223"/>
        <v>0</v>
      </c>
      <c r="E2387">
        <f ca="1">IF($B2387&lt;VLOOKUP(E$6&amp;" Equity",Param,4,0),"",IFERROR(VLOOKUP($B2387,OFFSET(Input!$A$1,0,MATCH(Index!E$6&amp;" Equity",Input!$1:$1,0)-1,10000,2),2,0),E2386))</f>
        <v>90.82</v>
      </c>
      <c r="F2387" s="33">
        <v>111.21</v>
      </c>
      <c r="H2387">
        <f ca="1">IFERROR(VLOOKUP($B2387,OFFSET(Input!$A$1,0,MATCH(Index!H$6,Input!$1:$1,0)-1,10000,2),2,0),0)</f>
        <v>0</v>
      </c>
      <c r="I2387">
        <f ca="1">IFERROR(VLOOKUP($B2387,OFFSET(Input!$A$1,0,MATCH(Index!I$6,Input!$1:$1,0)-1,10000,2),2,0),0)</f>
        <v>0</v>
      </c>
      <c r="K2387">
        <f t="shared" ca="1" si="224"/>
        <v>91.89189252652713</v>
      </c>
      <c r="L2387" s="30">
        <f t="shared" ca="1" si="225"/>
        <v>111.73584572648284</v>
      </c>
      <c r="N2387">
        <f t="shared" ca="1" si="226"/>
        <v>-3.4075328382303389E-3</v>
      </c>
      <c r="O2387">
        <f t="shared" ca="1" si="227"/>
        <v>1.5298090722561573E-3</v>
      </c>
      <c r="AE2387">
        <f ca="1">VLOOKUP($B2387,OFFSET(Input!$A$1,0,MATCH(Index!AE$6&amp;" Index",Input!$1:$1,0)-1,10000,2),2,0)</f>
        <v>15.42</v>
      </c>
    </row>
    <row r="2388" spans="2:31" x14ac:dyDescent="0.25">
      <c r="B2388" s="2">
        <v>40984</v>
      </c>
      <c r="C2388">
        <f t="shared" ca="1" si="222"/>
        <v>0</v>
      </c>
      <c r="D2388">
        <f t="shared" ca="1" si="223"/>
        <v>0</v>
      </c>
      <c r="E2388">
        <f ca="1">IF($B2388&lt;VLOOKUP(E$6&amp;" Equity",Param,4,0),"",IFERROR(VLOOKUP($B2388,OFFSET(Input!$A$1,0,MATCH(Index!E$6&amp;" Equity",Input!$1:$1,0)-1,10000,2),2,0),E2387))</f>
        <v>90.47</v>
      </c>
      <c r="F2388" s="33">
        <v>111.43</v>
      </c>
      <c r="H2388">
        <f ca="1">IFERROR(VLOOKUP($B2388,OFFSET(Input!$A$1,0,MATCH(Index!H$6,Input!$1:$1,0)-1,10000,2),2,0),0)</f>
        <v>0</v>
      </c>
      <c r="I2388">
        <f ca="1">IFERROR(VLOOKUP($B2388,OFFSET(Input!$A$1,0,MATCH(Index!I$6,Input!$1:$1,0)-1,10000,2),2,0),0)</f>
        <v>0</v>
      </c>
      <c r="K2388">
        <f t="shared" ca="1" si="224"/>
        <v>91.537761692082256</v>
      </c>
      <c r="L2388" s="30">
        <f t="shared" ca="1" si="225"/>
        <v>111.95688597519994</v>
      </c>
      <c r="N2388">
        <f t="shared" ca="1" si="226"/>
        <v>-3.8612216321547124E-3</v>
      </c>
      <c r="O2388">
        <f t="shared" ca="1" si="227"/>
        <v>1.9762852282121804E-3</v>
      </c>
      <c r="AE2388">
        <f ca="1">VLOOKUP($B2388,OFFSET(Input!$A$1,0,MATCH(Index!AE$6&amp;" Index",Input!$1:$1,0)-1,10000,2),2,0)</f>
        <v>14.47</v>
      </c>
    </row>
    <row r="2389" spans="2:31" x14ac:dyDescent="0.25">
      <c r="B2389" s="2">
        <v>40987</v>
      </c>
      <c r="C2389">
        <f t="shared" ca="1" si="222"/>
        <v>0</v>
      </c>
      <c r="D2389">
        <f t="shared" ca="1" si="223"/>
        <v>0</v>
      </c>
      <c r="E2389">
        <f ca="1">IF($B2389&lt;VLOOKUP(E$6&amp;" Equity",Param,4,0),"",IFERROR(VLOOKUP($B2389,OFFSET(Input!$A$1,0,MATCH(Index!E$6&amp;" Equity",Input!$1:$1,0)-1,10000,2),2,0),E2388))</f>
        <v>90.83</v>
      </c>
      <c r="F2389" s="33">
        <v>110.1</v>
      </c>
      <c r="H2389">
        <f ca="1">IFERROR(VLOOKUP($B2389,OFFSET(Input!$A$1,0,MATCH(Index!H$6,Input!$1:$1,0)-1,10000,2),2,0),0)</f>
        <v>0</v>
      </c>
      <c r="I2389">
        <f ca="1">IFERROR(VLOOKUP($B2389,OFFSET(Input!$A$1,0,MATCH(Index!I$6,Input!$1:$1,0)-1,10000,2),2,0),0)</f>
        <v>0</v>
      </c>
      <c r="K2389">
        <f t="shared" ca="1" si="224"/>
        <v>91.902010550368416</v>
      </c>
      <c r="L2389" s="30">
        <f t="shared" ca="1" si="225"/>
        <v>110.62059719886486</v>
      </c>
      <c r="N2389">
        <f t="shared" ca="1" si="226"/>
        <v>3.9713234764719042E-3</v>
      </c>
      <c r="O2389">
        <f t="shared" ca="1" si="227"/>
        <v>-1.2007547330328409E-2</v>
      </c>
      <c r="AE2389">
        <f ca="1">VLOOKUP($B2389,OFFSET(Input!$A$1,0,MATCH(Index!AE$6&amp;" Index",Input!$1:$1,0)-1,10000,2),2,0)</f>
        <v>15.04</v>
      </c>
    </row>
    <row r="2390" spans="2:31" x14ac:dyDescent="0.25">
      <c r="B2390" s="2">
        <v>40988</v>
      </c>
      <c r="C2390">
        <f t="shared" ca="1" si="222"/>
        <v>0</v>
      </c>
      <c r="D2390">
        <f t="shared" ca="1" si="223"/>
        <v>0</v>
      </c>
      <c r="E2390">
        <f ca="1">IF($B2390&lt;VLOOKUP(E$6&amp;" Equity",Param,4,0),"",IFERROR(VLOOKUP($B2390,OFFSET(Input!$A$1,0,MATCH(Index!E$6&amp;" Equity",Input!$1:$1,0)-1,10000,2),2,0),E2389))</f>
        <v>90.76</v>
      </c>
      <c r="F2390" s="33">
        <v>110.54</v>
      </c>
      <c r="H2390">
        <f ca="1">IFERROR(VLOOKUP($B2390,OFFSET(Input!$A$1,0,MATCH(Index!H$6,Input!$1:$1,0)-1,10000,2),2,0),0)</f>
        <v>0</v>
      </c>
      <c r="I2390">
        <f ca="1">IFERROR(VLOOKUP($B2390,OFFSET(Input!$A$1,0,MATCH(Index!I$6,Input!$1:$1,0)-1,10000,2),2,0),0)</f>
        <v>0</v>
      </c>
      <c r="K2390">
        <f t="shared" ca="1" si="224"/>
        <v>91.831184383479439</v>
      </c>
      <c r="L2390" s="30">
        <f t="shared" ca="1" si="225"/>
        <v>111.06267769629902</v>
      </c>
      <c r="N2390">
        <f t="shared" ca="1" si="226"/>
        <v>-7.7096760248118474E-4</v>
      </c>
      <c r="O2390">
        <f t="shared" ca="1" si="227"/>
        <v>3.9884026764826731E-3</v>
      </c>
      <c r="AE2390">
        <f ca="1">VLOOKUP($B2390,OFFSET(Input!$A$1,0,MATCH(Index!AE$6&amp;" Index",Input!$1:$1,0)-1,10000,2),2,0)</f>
        <v>15.58</v>
      </c>
    </row>
    <row r="2391" spans="2:31" x14ac:dyDescent="0.25">
      <c r="B2391" s="2">
        <v>40989</v>
      </c>
      <c r="C2391">
        <f t="shared" ca="1" si="222"/>
        <v>0</v>
      </c>
      <c r="D2391">
        <f t="shared" ca="1" si="223"/>
        <v>0</v>
      </c>
      <c r="E2391">
        <f ca="1">IF($B2391&lt;VLOOKUP(E$6&amp;" Equity",Param,4,0),"",IFERROR(VLOOKUP($B2391,OFFSET(Input!$A$1,0,MATCH(Index!E$6&amp;" Equity",Input!$1:$1,0)-1,10000,2),2,0),E2390))</f>
        <v>90.47</v>
      </c>
      <c r="F2391" s="33">
        <v>111.8</v>
      </c>
      <c r="H2391">
        <f ca="1">IFERROR(VLOOKUP($B2391,OFFSET(Input!$A$1,0,MATCH(Index!H$6,Input!$1:$1,0)-1,10000,2),2,0),0)</f>
        <v>0</v>
      </c>
      <c r="I2391">
        <f ca="1">IFERROR(VLOOKUP($B2391,OFFSET(Input!$A$1,0,MATCH(Index!I$6,Input!$1:$1,0)-1,10000,2),2,0),0)</f>
        <v>0</v>
      </c>
      <c r="K2391">
        <f t="shared" ca="1" si="224"/>
        <v>91.537761692082242</v>
      </c>
      <c r="L2391" s="30">
        <f t="shared" ca="1" si="225"/>
        <v>112.32863548440591</v>
      </c>
      <c r="N2391">
        <f t="shared" ca="1" si="226"/>
        <v>-3.2003558739908448E-3</v>
      </c>
      <c r="O2391">
        <f t="shared" ca="1" si="227"/>
        <v>1.1334114315881834E-2</v>
      </c>
      <c r="AE2391">
        <f ca="1">VLOOKUP($B2391,OFFSET(Input!$A$1,0,MATCH(Index!AE$6&amp;" Index",Input!$1:$1,0)-1,10000,2),2,0)</f>
        <v>15.13</v>
      </c>
    </row>
    <row r="2392" spans="2:31" x14ac:dyDescent="0.25">
      <c r="B2392" s="2">
        <v>40990</v>
      </c>
      <c r="C2392">
        <f t="shared" ca="1" si="222"/>
        <v>0</v>
      </c>
      <c r="D2392">
        <f t="shared" ca="1" si="223"/>
        <v>0</v>
      </c>
      <c r="E2392">
        <f ca="1">IF($B2392&lt;VLOOKUP(E$6&amp;" Equity",Param,4,0),"",IFERROR(VLOOKUP($B2392,OFFSET(Input!$A$1,0,MATCH(Index!E$6&amp;" Equity",Input!$1:$1,0)-1,10000,2),2,0),E2391))</f>
        <v>90.69</v>
      </c>
      <c r="F2392" s="33">
        <v>112.15</v>
      </c>
      <c r="H2392">
        <f ca="1">IFERROR(VLOOKUP($B2392,OFFSET(Input!$A$1,0,MATCH(Index!H$6,Input!$1:$1,0)-1,10000,2),2,0),0)</f>
        <v>0</v>
      </c>
      <c r="I2392">
        <f ca="1">IFERROR(VLOOKUP($B2392,OFFSET(Input!$A$1,0,MATCH(Index!I$6,Input!$1:$1,0)-1,10000,2),2,0),0)</f>
        <v>0</v>
      </c>
      <c r="K2392">
        <f t="shared" ca="1" si="224"/>
        <v>91.760358216590461</v>
      </c>
      <c r="L2392" s="30">
        <f t="shared" ca="1" si="225"/>
        <v>112.68029042554673</v>
      </c>
      <c r="N2392">
        <f t="shared" ca="1" si="226"/>
        <v>2.4287934218261056E-3</v>
      </c>
      <c r="O2392">
        <f t="shared" ca="1" si="227"/>
        <v>3.1257002452186981E-3</v>
      </c>
      <c r="AE2392">
        <f ca="1">VLOOKUP($B2392,OFFSET(Input!$A$1,0,MATCH(Index!AE$6&amp;" Index",Input!$1:$1,0)-1,10000,2),2,0)</f>
        <v>15.57</v>
      </c>
    </row>
    <row r="2393" spans="2:31" x14ac:dyDescent="0.25">
      <c r="B2393" s="2">
        <v>40991</v>
      </c>
      <c r="C2393">
        <f t="shared" ca="1" si="222"/>
        <v>0</v>
      </c>
      <c r="D2393">
        <f t="shared" ca="1" si="223"/>
        <v>0</v>
      </c>
      <c r="E2393">
        <f ca="1">IF($B2393&lt;VLOOKUP(E$6&amp;" Equity",Param,4,0),"",IFERROR(VLOOKUP($B2393,OFFSET(Input!$A$1,0,MATCH(Index!E$6&amp;" Equity",Input!$1:$1,0)-1,10000,2),2,0),E2392))</f>
        <v>90.5</v>
      </c>
      <c r="F2393" s="33">
        <v>113.18</v>
      </c>
      <c r="H2393">
        <f ca="1">IFERROR(VLOOKUP($B2393,OFFSET(Input!$A$1,0,MATCH(Index!H$6,Input!$1:$1,0)-1,10000,2),2,0),0)</f>
        <v>0</v>
      </c>
      <c r="I2393">
        <f ca="1">IFERROR(VLOOKUP($B2393,OFFSET(Input!$A$1,0,MATCH(Index!I$6,Input!$1:$1,0)-1,10000,2),2,0),0)</f>
        <v>0</v>
      </c>
      <c r="K2393">
        <f t="shared" ca="1" si="224"/>
        <v>91.568115763606102</v>
      </c>
      <c r="L2393" s="30">
        <f t="shared" ca="1" si="225"/>
        <v>113.71516068090395</v>
      </c>
      <c r="N2393">
        <f t="shared" ca="1" si="226"/>
        <v>-2.0972467535958625E-3</v>
      </c>
      <c r="O2393">
        <f t="shared" ca="1" si="227"/>
        <v>9.1422107481603683E-3</v>
      </c>
      <c r="AE2393">
        <f ca="1">VLOOKUP($B2393,OFFSET(Input!$A$1,0,MATCH(Index!AE$6&amp;" Index",Input!$1:$1,0)-1,10000,2),2,0)</f>
        <v>14.82</v>
      </c>
    </row>
    <row r="2394" spans="2:31" x14ac:dyDescent="0.25">
      <c r="B2394" s="2">
        <v>40994</v>
      </c>
      <c r="C2394">
        <f t="shared" ca="1" si="222"/>
        <v>0</v>
      </c>
      <c r="D2394">
        <f t="shared" ca="1" si="223"/>
        <v>0</v>
      </c>
      <c r="E2394">
        <f ca="1">IF($B2394&lt;VLOOKUP(E$6&amp;" Equity",Param,4,0),"",IFERROR(VLOOKUP($B2394,OFFSET(Input!$A$1,0,MATCH(Index!E$6&amp;" Equity",Input!$1:$1,0)-1,10000,2),2,0),E2393))</f>
        <v>91.05</v>
      </c>
      <c r="F2394" s="33">
        <v>112.63</v>
      </c>
      <c r="H2394">
        <f ca="1">IFERROR(VLOOKUP($B2394,OFFSET(Input!$A$1,0,MATCH(Index!H$6,Input!$1:$1,0)-1,10000,2),2,0),0)</f>
        <v>0</v>
      </c>
      <c r="I2394">
        <f ca="1">IFERROR(VLOOKUP($B2394,OFFSET(Input!$A$1,0,MATCH(Index!I$6,Input!$1:$1,0)-1,10000,2),2,0),0)</f>
        <v>0</v>
      </c>
      <c r="K2394">
        <f t="shared" ca="1" si="224"/>
        <v>92.124607074876636</v>
      </c>
      <c r="L2394" s="30">
        <f t="shared" ca="1" si="225"/>
        <v>113.16256005911124</v>
      </c>
      <c r="N2394">
        <f t="shared" ca="1" si="226"/>
        <v>6.0589554677365183E-3</v>
      </c>
      <c r="O2394">
        <f t="shared" ca="1" si="227"/>
        <v>-4.8713616547727675E-3</v>
      </c>
      <c r="AE2394">
        <f ca="1">VLOOKUP($B2394,OFFSET(Input!$A$1,0,MATCH(Index!AE$6&amp;" Index",Input!$1:$1,0)-1,10000,2),2,0)</f>
        <v>14.26</v>
      </c>
    </row>
    <row r="2395" spans="2:31" x14ac:dyDescent="0.25">
      <c r="B2395" s="2">
        <v>40995</v>
      </c>
      <c r="C2395">
        <f t="shared" ca="1" si="222"/>
        <v>0</v>
      </c>
      <c r="D2395">
        <f t="shared" ca="1" si="223"/>
        <v>0</v>
      </c>
      <c r="E2395">
        <f ca="1">IF($B2395&lt;VLOOKUP(E$6&amp;" Equity",Param,4,0),"",IFERROR(VLOOKUP($B2395,OFFSET(Input!$A$1,0,MATCH(Index!E$6&amp;" Equity",Input!$1:$1,0)-1,10000,2),2,0),E2394))</f>
        <v>91.21</v>
      </c>
      <c r="F2395" s="33">
        <v>113.44</v>
      </c>
      <c r="H2395">
        <f ca="1">IFERROR(VLOOKUP($B2395,OFFSET(Input!$A$1,0,MATCH(Index!H$6,Input!$1:$1,0)-1,10000,2),2,0),0)</f>
        <v>0</v>
      </c>
      <c r="I2395">
        <f ca="1">IFERROR(VLOOKUP($B2395,OFFSET(Input!$A$1,0,MATCH(Index!I$6,Input!$1:$1,0)-1,10000,2),2,0),0)</f>
        <v>0</v>
      </c>
      <c r="K2395">
        <f t="shared" ca="1" si="224"/>
        <v>92.28649545633715</v>
      </c>
      <c r="L2395" s="30">
        <f t="shared" ca="1" si="225"/>
        <v>113.97639006575139</v>
      </c>
      <c r="N2395">
        <f t="shared" ca="1" si="226"/>
        <v>1.7557340184500352E-3</v>
      </c>
      <c r="O2395">
        <f t="shared" ca="1" si="227"/>
        <v>7.1659527242121631E-3</v>
      </c>
      <c r="AE2395">
        <f ca="1">VLOOKUP($B2395,OFFSET(Input!$A$1,0,MATCH(Index!AE$6&amp;" Index",Input!$1:$1,0)-1,10000,2),2,0)</f>
        <v>15.59</v>
      </c>
    </row>
    <row r="2396" spans="2:31" x14ac:dyDescent="0.25">
      <c r="B2396" s="2">
        <v>40996</v>
      </c>
      <c r="C2396">
        <f t="shared" ca="1" si="222"/>
        <v>0</v>
      </c>
      <c r="D2396">
        <f t="shared" ca="1" si="223"/>
        <v>0</v>
      </c>
      <c r="E2396">
        <f ca="1">IF($B2396&lt;VLOOKUP(E$6&amp;" Equity",Param,4,0),"",IFERROR(VLOOKUP($B2396,OFFSET(Input!$A$1,0,MATCH(Index!E$6&amp;" Equity",Input!$1:$1,0)-1,10000,2),2,0),E2395))</f>
        <v>90.97</v>
      </c>
      <c r="F2396" s="33">
        <v>113.28</v>
      </c>
      <c r="H2396">
        <f ca="1">IFERROR(VLOOKUP($B2396,OFFSET(Input!$A$1,0,MATCH(Index!H$6,Input!$1:$1,0)-1,10000,2),2,0),0)</f>
        <v>0</v>
      </c>
      <c r="I2396">
        <f ca="1">IFERROR(VLOOKUP($B2396,OFFSET(Input!$A$1,0,MATCH(Index!I$6,Input!$1:$1,0)-1,10000,2),2,0),0)</f>
        <v>0</v>
      </c>
      <c r="K2396">
        <f t="shared" ca="1" si="224"/>
        <v>92.043662884146372</v>
      </c>
      <c r="L2396" s="30">
        <f t="shared" ca="1" si="225"/>
        <v>113.81563352122988</v>
      </c>
      <c r="N2396">
        <f t="shared" ca="1" si="226"/>
        <v>-2.6347583580965421E-3</v>
      </c>
      <c r="O2396">
        <f t="shared" ca="1" si="227"/>
        <v>-1.411432838407625E-3</v>
      </c>
      <c r="AE2396">
        <f ca="1">VLOOKUP($B2396,OFFSET(Input!$A$1,0,MATCH(Index!AE$6&amp;" Index",Input!$1:$1,0)-1,10000,2),2,0)</f>
        <v>15.47</v>
      </c>
    </row>
    <row r="2397" spans="2:31" x14ac:dyDescent="0.25">
      <c r="B2397" s="2">
        <v>40997</v>
      </c>
      <c r="C2397">
        <f t="shared" ca="1" si="222"/>
        <v>0</v>
      </c>
      <c r="D2397">
        <f t="shared" ca="1" si="223"/>
        <v>0</v>
      </c>
      <c r="E2397">
        <f ca="1">IF($B2397&lt;VLOOKUP(E$6&amp;" Equity",Param,4,0),"",IFERROR(VLOOKUP($B2397,OFFSET(Input!$A$1,0,MATCH(Index!E$6&amp;" Equity",Input!$1:$1,0)-1,10000,2),2,0),E2396))</f>
        <v>90.9</v>
      </c>
      <c r="F2397" s="33">
        <v>114.14</v>
      </c>
      <c r="H2397">
        <f ca="1">IFERROR(VLOOKUP($B2397,OFFSET(Input!$A$1,0,MATCH(Index!H$6,Input!$1:$1,0)-1,10000,2),2,0),0)</f>
        <v>0</v>
      </c>
      <c r="I2397">
        <f ca="1">IFERROR(VLOOKUP($B2397,OFFSET(Input!$A$1,0,MATCH(Index!I$6,Input!$1:$1,0)-1,10000,2),2,0),0)</f>
        <v>0</v>
      </c>
      <c r="K2397">
        <f t="shared" ca="1" si="224"/>
        <v>91.972836717257408</v>
      </c>
      <c r="L2397" s="30">
        <f t="shared" ca="1" si="225"/>
        <v>114.679699948033</v>
      </c>
      <c r="N2397">
        <f t="shared" ca="1" si="226"/>
        <v>-7.6978065053723765E-4</v>
      </c>
      <c r="O2397">
        <f t="shared" ca="1" si="227"/>
        <v>7.5631351631523305E-3</v>
      </c>
      <c r="AE2397">
        <f ca="1">VLOOKUP($B2397,OFFSET(Input!$A$1,0,MATCH(Index!AE$6&amp;" Index",Input!$1:$1,0)-1,10000,2),2,0)</f>
        <v>15.48</v>
      </c>
    </row>
    <row r="2398" spans="2:31" x14ac:dyDescent="0.25">
      <c r="B2398" s="2">
        <v>40998</v>
      </c>
      <c r="C2398">
        <f t="shared" ca="1" si="222"/>
        <v>0</v>
      </c>
      <c r="D2398">
        <f t="shared" ca="1" si="223"/>
        <v>0</v>
      </c>
      <c r="E2398">
        <f ca="1">IF($B2398&lt;VLOOKUP(E$6&amp;" Equity",Param,4,0),"",IFERROR(VLOOKUP($B2398,OFFSET(Input!$A$1,0,MATCH(Index!E$6&amp;" Equity",Input!$1:$1,0)-1,10000,2),2,0),E2397))</f>
        <v>90.84</v>
      </c>
      <c r="F2398" s="33">
        <v>112.2</v>
      </c>
      <c r="H2398">
        <f ca="1">IFERROR(VLOOKUP($B2398,OFFSET(Input!$A$1,0,MATCH(Index!H$6,Input!$1:$1,0)-1,10000,2),2,0),0)</f>
        <v>0</v>
      </c>
      <c r="I2398">
        <f ca="1">IFERROR(VLOOKUP($B2398,OFFSET(Input!$A$1,0,MATCH(Index!I$6,Input!$1:$1,0)-1,10000,2),2,0),0)</f>
        <v>0</v>
      </c>
      <c r="K2398">
        <f t="shared" ca="1" si="224"/>
        <v>91.912128574209703</v>
      </c>
      <c r="L2398" s="30">
        <f t="shared" ca="1" si="225"/>
        <v>112.73052684570969</v>
      </c>
      <c r="N2398">
        <f t="shared" ca="1" si="226"/>
        <v>-6.6028394607550581E-4</v>
      </c>
      <c r="O2398">
        <f t="shared" ca="1" si="227"/>
        <v>-1.7142772019966016E-2</v>
      </c>
      <c r="AE2398">
        <f ca="1">VLOOKUP($B2398,OFFSET(Input!$A$1,0,MATCH(Index!AE$6&amp;" Index",Input!$1:$1,0)-1,10000,2),2,0)</f>
        <v>15.5</v>
      </c>
    </row>
    <row r="2399" spans="2:31" x14ac:dyDescent="0.25">
      <c r="B2399" s="2">
        <v>41001</v>
      </c>
      <c r="C2399">
        <f t="shared" ca="1" si="222"/>
        <v>1</v>
      </c>
      <c r="D2399">
        <f t="shared" ca="1" si="223"/>
        <v>0</v>
      </c>
      <c r="E2399">
        <f ca="1">IF($B2399&lt;VLOOKUP(E$6&amp;" Equity",Param,4,0),"",IFERROR(VLOOKUP($B2399,OFFSET(Input!$A$1,0,MATCH(Index!E$6&amp;" Equity",Input!$1:$1,0)-1,10000,2),2,0),E2398))</f>
        <v>90.33</v>
      </c>
      <c r="F2399" s="33">
        <v>112.54</v>
      </c>
      <c r="H2399">
        <f ca="1">IFERROR(VLOOKUP($B2399,OFFSET(Input!$A$1,0,MATCH(Index!H$6,Input!$1:$1,0)-1,10000,2),2,0),0)</f>
        <v>0.54511799999999999</v>
      </c>
      <c r="I2399">
        <f ca="1">IFERROR(VLOOKUP($B2399,OFFSET(Input!$A$1,0,MATCH(Index!I$6,Input!$1:$1,0)-1,10000,2),2,0),0)</f>
        <v>0.29000199999999998</v>
      </c>
      <c r="K2399">
        <f t="shared" ca="1" si="224"/>
        <v>91.947661050335512</v>
      </c>
      <c r="L2399" s="30">
        <f t="shared" ca="1" si="225"/>
        <v>113.36350774921993</v>
      </c>
      <c r="N2399">
        <f t="shared" ca="1" si="226"/>
        <v>3.8651710241526123E-4</v>
      </c>
      <c r="O2399">
        <f t="shared" ca="1" si="227"/>
        <v>5.5992857875407174E-3</v>
      </c>
      <c r="AE2399">
        <f ca="1">VLOOKUP($B2399,OFFSET(Input!$A$1,0,MATCH(Index!AE$6&amp;" Index",Input!$1:$1,0)-1,10000,2),2,0)</f>
        <v>15.64</v>
      </c>
    </row>
    <row r="2400" spans="2:31" x14ac:dyDescent="0.25">
      <c r="B2400" s="2">
        <v>41002</v>
      </c>
      <c r="C2400">
        <f t="shared" ca="1" si="222"/>
        <v>0</v>
      </c>
      <c r="D2400">
        <f t="shared" ca="1" si="223"/>
        <v>1</v>
      </c>
      <c r="E2400">
        <f ca="1">IF($B2400&lt;VLOOKUP(E$6&amp;" Equity",Param,4,0),"",IFERROR(VLOOKUP($B2400,OFFSET(Input!$A$1,0,MATCH(Index!E$6&amp;" Equity",Input!$1:$1,0)-1,10000,2),2,0),E2399))</f>
        <v>90.25</v>
      </c>
      <c r="F2400" s="33">
        <v>110.58</v>
      </c>
      <c r="H2400">
        <f ca="1">IFERROR(VLOOKUP($B2400,OFFSET(Input!$A$1,0,MATCH(Index!H$6,Input!$1:$1,0)-1,10000,2),2,0),0)</f>
        <v>0</v>
      </c>
      <c r="I2400">
        <f ca="1">IFERROR(VLOOKUP($B2400,OFFSET(Input!$A$1,0,MATCH(Index!I$6,Input!$1:$1,0)-1,10000,2),2,0),0)</f>
        <v>0</v>
      </c>
      <c r="K2400">
        <f t="shared" ca="1" si="224"/>
        <v>91.866228382517207</v>
      </c>
      <c r="L2400" s="30">
        <f t="shared" ca="1" si="225"/>
        <v>111.38916551367282</v>
      </c>
      <c r="N2400">
        <f t="shared" ca="1" si="226"/>
        <v>-8.8603394876188627E-4</v>
      </c>
      <c r="O2400">
        <f t="shared" ca="1" si="227"/>
        <v>-1.7569473095346112E-2</v>
      </c>
      <c r="AE2400">
        <f ca="1">VLOOKUP($B2400,OFFSET(Input!$A$1,0,MATCH(Index!AE$6&amp;" Index",Input!$1:$1,0)-1,10000,2),2,0)</f>
        <v>15.66</v>
      </c>
    </row>
    <row r="2401" spans="2:31" x14ac:dyDescent="0.25">
      <c r="B2401" s="2">
        <v>41003</v>
      </c>
      <c r="C2401">
        <f t="shared" ca="1" si="222"/>
        <v>0</v>
      </c>
      <c r="D2401">
        <f t="shared" ca="1" si="223"/>
        <v>2</v>
      </c>
      <c r="E2401">
        <f ca="1">IF($B2401&lt;VLOOKUP(E$6&amp;" Equity",Param,4,0),"",IFERROR(VLOOKUP($B2401,OFFSET(Input!$A$1,0,MATCH(Index!E$6&amp;" Equity",Input!$1:$1,0)-1,10000,2),2,0),E2400))</f>
        <v>89.92</v>
      </c>
      <c r="F2401" s="33">
        <v>112.11</v>
      </c>
      <c r="H2401">
        <f ca="1">IFERROR(VLOOKUP($B2401,OFFSET(Input!$A$1,0,MATCH(Index!H$6,Input!$1:$1,0)-1,10000,2),2,0),0)</f>
        <v>0</v>
      </c>
      <c r="I2401">
        <f ca="1">IFERROR(VLOOKUP($B2401,OFFSET(Input!$A$1,0,MATCH(Index!I$6,Input!$1:$1,0)-1,10000,2),2,0),0)</f>
        <v>0</v>
      </c>
      <c r="K2401">
        <f t="shared" ca="1" si="224"/>
        <v>91.530318627766732</v>
      </c>
      <c r="L2401" s="30">
        <f t="shared" ca="1" si="225"/>
        <v>112.93036123836011</v>
      </c>
      <c r="N2401">
        <f t="shared" ca="1" si="226"/>
        <v>-3.663211067609353E-3</v>
      </c>
      <c r="O2401">
        <f t="shared" ca="1" si="227"/>
        <v>1.3741291255715394E-2</v>
      </c>
      <c r="AE2401">
        <f ca="1">VLOOKUP($B2401,OFFSET(Input!$A$1,0,MATCH(Index!AE$6&amp;" Index",Input!$1:$1,0)-1,10000,2),2,0)</f>
        <v>16.440000000000001</v>
      </c>
    </row>
    <row r="2402" spans="2:31" x14ac:dyDescent="0.25">
      <c r="B2402" s="2">
        <v>41004</v>
      </c>
      <c r="C2402">
        <f t="shared" ca="1" si="222"/>
        <v>0</v>
      </c>
      <c r="D2402">
        <f t="shared" ca="1" si="223"/>
        <v>3</v>
      </c>
      <c r="E2402">
        <f ca="1">IF($B2402&lt;VLOOKUP(E$6&amp;" Equity",Param,4,0),"",IFERROR(VLOOKUP($B2402,OFFSET(Input!$A$1,0,MATCH(Index!E$6&amp;" Equity",Input!$1:$1,0)-1,10000,2),2,0),E2401))</f>
        <v>89.7</v>
      </c>
      <c r="F2402" s="33">
        <v>112.91</v>
      </c>
      <c r="H2402">
        <f ca="1">IFERROR(VLOOKUP($B2402,OFFSET(Input!$A$1,0,MATCH(Index!H$6,Input!$1:$1,0)-1,10000,2),2,0),0)</f>
        <v>0</v>
      </c>
      <c r="I2402">
        <f ca="1">IFERROR(VLOOKUP($B2402,OFFSET(Input!$A$1,0,MATCH(Index!I$6,Input!$1:$1,0)-1,10000,2),2,0),0)</f>
        <v>0</v>
      </c>
      <c r="K2402">
        <f t="shared" ca="1" si="224"/>
        <v>91.306378791266411</v>
      </c>
      <c r="L2402" s="30">
        <f t="shared" ca="1" si="225"/>
        <v>113.7362152120528</v>
      </c>
      <c r="N2402">
        <f t="shared" ca="1" si="226"/>
        <v>-2.4496170806305507E-3</v>
      </c>
      <c r="O2402">
        <f t="shared" ca="1" si="227"/>
        <v>7.1105090269284986E-3</v>
      </c>
      <c r="AE2402">
        <f ca="1">VLOOKUP($B2402,OFFSET(Input!$A$1,0,MATCH(Index!AE$6&amp;" Index",Input!$1:$1,0)-1,10000,2),2,0)</f>
        <v>16.7</v>
      </c>
    </row>
    <row r="2403" spans="2:31" x14ac:dyDescent="0.25">
      <c r="B2403" s="2">
        <v>41008</v>
      </c>
      <c r="C2403">
        <f t="shared" ca="1" si="222"/>
        <v>0</v>
      </c>
      <c r="D2403">
        <f t="shared" ca="1" si="223"/>
        <v>4</v>
      </c>
      <c r="E2403">
        <f ca="1">IF($B2403&lt;VLOOKUP(E$6&amp;" Equity",Param,4,0),"",IFERROR(VLOOKUP($B2403,OFFSET(Input!$A$1,0,MATCH(Index!E$6&amp;" Equity",Input!$1:$1,0)-1,10000,2),2,0),E2402))</f>
        <v>89.24</v>
      </c>
      <c r="F2403" s="33">
        <v>115.59</v>
      </c>
      <c r="H2403">
        <f ca="1">IFERROR(VLOOKUP($B2403,OFFSET(Input!$A$1,0,MATCH(Index!H$6,Input!$1:$1,0)-1,10000,2),2,0),0)</f>
        <v>0</v>
      </c>
      <c r="I2403">
        <f ca="1">IFERROR(VLOOKUP($B2403,OFFSET(Input!$A$1,0,MATCH(Index!I$6,Input!$1:$1,0)-1,10000,2),2,0),0)</f>
        <v>0</v>
      </c>
      <c r="K2403">
        <f t="shared" ca="1" si="224"/>
        <v>90.838140951311189</v>
      </c>
      <c r="L2403" s="30">
        <f t="shared" ca="1" si="225"/>
        <v>116.43582602392334</v>
      </c>
      <c r="N2403">
        <f t="shared" ca="1" si="226"/>
        <v>-5.1413995004187642E-3</v>
      </c>
      <c r="O2403">
        <f t="shared" ca="1" si="227"/>
        <v>2.345840611374523E-2</v>
      </c>
      <c r="AE2403">
        <f ca="1">VLOOKUP($B2403,OFFSET(Input!$A$1,0,MATCH(Index!AE$6&amp;" Index",Input!$1:$1,0)-1,10000,2),2,0)</f>
        <v>18.809999999999999</v>
      </c>
    </row>
    <row r="2404" spans="2:31" x14ac:dyDescent="0.25">
      <c r="B2404" s="2">
        <v>41009</v>
      </c>
      <c r="C2404">
        <f t="shared" ca="1" si="222"/>
        <v>0</v>
      </c>
      <c r="D2404">
        <f t="shared" ca="1" si="223"/>
        <v>5</v>
      </c>
      <c r="E2404">
        <f ca="1">IF($B2404&lt;VLOOKUP(E$6&amp;" Equity",Param,4,0),"",IFERROR(VLOOKUP($B2404,OFFSET(Input!$A$1,0,MATCH(Index!E$6&amp;" Equity",Input!$1:$1,0)-1,10000,2),2,0),E2403))</f>
        <v>88.78</v>
      </c>
      <c r="F2404" s="33">
        <v>116.86</v>
      </c>
      <c r="H2404">
        <f ca="1">IFERROR(VLOOKUP($B2404,OFFSET(Input!$A$1,0,MATCH(Index!H$6,Input!$1:$1,0)-1,10000,2),2,0),0)</f>
        <v>0</v>
      </c>
      <c r="I2404">
        <f ca="1">IFERROR(VLOOKUP($B2404,OFFSET(Input!$A$1,0,MATCH(Index!I$6,Input!$1:$1,0)-1,10000,2),2,0),0)</f>
        <v>0</v>
      </c>
      <c r="K2404">
        <f t="shared" ca="1" si="224"/>
        <v>90.369903111355981</v>
      </c>
      <c r="L2404" s="30">
        <f t="shared" ca="1" si="225"/>
        <v>117.7151192071605</v>
      </c>
      <c r="N2404">
        <f t="shared" ca="1" si="226"/>
        <v>-5.1679701584425612E-3</v>
      </c>
      <c r="O2404">
        <f t="shared" ca="1" si="227"/>
        <v>1.0927189820115101E-2</v>
      </c>
      <c r="AE2404">
        <f ca="1">VLOOKUP($B2404,OFFSET(Input!$A$1,0,MATCH(Index!AE$6&amp;" Index",Input!$1:$1,0)-1,10000,2),2,0)</f>
        <v>20.39</v>
      </c>
    </row>
    <row r="2405" spans="2:31" x14ac:dyDescent="0.25">
      <c r="B2405" s="2">
        <v>41010</v>
      </c>
      <c r="C2405">
        <f t="shared" ca="1" si="222"/>
        <v>0</v>
      </c>
      <c r="D2405">
        <f t="shared" ca="1" si="223"/>
        <v>0</v>
      </c>
      <c r="E2405">
        <f ca="1">IF($B2405&lt;VLOOKUP(E$6&amp;" Equity",Param,4,0),"",IFERROR(VLOOKUP($B2405,OFFSET(Input!$A$1,0,MATCH(Index!E$6&amp;" Equity",Input!$1:$1,0)-1,10000,2),2,0),E2404))</f>
        <v>89.36</v>
      </c>
      <c r="F2405" s="33">
        <v>115.47</v>
      </c>
      <c r="H2405">
        <f ca="1">IFERROR(VLOOKUP($B2405,OFFSET(Input!$A$1,0,MATCH(Index!H$6,Input!$1:$1,0)-1,10000,2),2,0),0)</f>
        <v>0</v>
      </c>
      <c r="I2405">
        <f ca="1">IFERROR(VLOOKUP($B2405,OFFSET(Input!$A$1,0,MATCH(Index!I$6,Input!$1:$1,0)-1,10000,2),2,0),0)</f>
        <v>0</v>
      </c>
      <c r="K2405">
        <f t="shared" ca="1" si="224"/>
        <v>90.96028995303864</v>
      </c>
      <c r="L2405" s="30">
        <f t="shared" ca="1" si="225"/>
        <v>116.31494792786944</v>
      </c>
      <c r="N2405">
        <f t="shared" ca="1" si="226"/>
        <v>6.5117553550560602E-3</v>
      </c>
      <c r="O2405">
        <f t="shared" ca="1" si="227"/>
        <v>-1.1965881162526537E-2</v>
      </c>
      <c r="AE2405">
        <f ca="1">VLOOKUP($B2405,OFFSET(Input!$A$1,0,MATCH(Index!AE$6&amp;" Index",Input!$1:$1,0)-1,10000,2),2,0)</f>
        <v>20.02</v>
      </c>
    </row>
    <row r="2406" spans="2:31" x14ac:dyDescent="0.25">
      <c r="B2406" s="2">
        <v>41011</v>
      </c>
      <c r="C2406">
        <f t="shared" ca="1" si="222"/>
        <v>0</v>
      </c>
      <c r="D2406">
        <f t="shared" ca="1" si="223"/>
        <v>0</v>
      </c>
      <c r="E2406">
        <f ca="1">IF($B2406&lt;VLOOKUP(E$6&amp;" Equity",Param,4,0),"",IFERROR(VLOOKUP($B2406,OFFSET(Input!$A$1,0,MATCH(Index!E$6&amp;" Equity",Input!$1:$1,0)-1,10000,2),2,0),E2405))</f>
        <v>90.14</v>
      </c>
      <c r="F2406" s="33">
        <v>115.01</v>
      </c>
      <c r="H2406">
        <f ca="1">IFERROR(VLOOKUP($B2406,OFFSET(Input!$A$1,0,MATCH(Index!H$6,Input!$1:$1,0)-1,10000,2),2,0),0)</f>
        <v>0</v>
      </c>
      <c r="I2406">
        <f ca="1">IFERROR(VLOOKUP($B2406,OFFSET(Input!$A$1,0,MATCH(Index!I$6,Input!$1:$1,0)-1,10000,2),2,0),0)</f>
        <v>0</v>
      </c>
      <c r="K2406">
        <f t="shared" ca="1" si="224"/>
        <v>91.754258464267039</v>
      </c>
      <c r="L2406" s="30">
        <f t="shared" ca="1" si="225"/>
        <v>115.85158189299615</v>
      </c>
      <c r="N2406">
        <f t="shared" ca="1" si="226"/>
        <v>8.6908625015568574E-3</v>
      </c>
      <c r="O2406">
        <f t="shared" ca="1" si="227"/>
        <v>-3.9916748592743424E-3</v>
      </c>
      <c r="AE2406">
        <f ca="1">VLOOKUP($B2406,OFFSET(Input!$A$1,0,MATCH(Index!AE$6&amp;" Index",Input!$1:$1,0)-1,10000,2),2,0)</f>
        <v>17.2</v>
      </c>
    </row>
    <row r="2407" spans="2:31" x14ac:dyDescent="0.25">
      <c r="B2407" s="2">
        <v>41012</v>
      </c>
      <c r="C2407">
        <f t="shared" ca="1" si="222"/>
        <v>0</v>
      </c>
      <c r="D2407">
        <f t="shared" ca="1" si="223"/>
        <v>0</v>
      </c>
      <c r="E2407">
        <f ca="1">IF($B2407&lt;VLOOKUP(E$6&amp;" Equity",Param,4,0),"",IFERROR(VLOOKUP($B2407,OFFSET(Input!$A$1,0,MATCH(Index!E$6&amp;" Equity",Input!$1:$1,0)-1,10000,2),2,0),E2406))</f>
        <v>89.85</v>
      </c>
      <c r="F2407" s="33">
        <v>116.84</v>
      </c>
      <c r="H2407">
        <f ca="1">IFERROR(VLOOKUP($B2407,OFFSET(Input!$A$1,0,MATCH(Index!H$6,Input!$1:$1,0)-1,10000,2),2,0),0)</f>
        <v>0</v>
      </c>
      <c r="I2407">
        <f ca="1">IFERROR(VLOOKUP($B2407,OFFSET(Input!$A$1,0,MATCH(Index!I$6,Input!$1:$1,0)-1,10000,2),2,0),0)</f>
        <v>0</v>
      </c>
      <c r="K2407">
        <f t="shared" ca="1" si="224"/>
        <v>91.459065043425696</v>
      </c>
      <c r="L2407" s="30">
        <f t="shared" ca="1" si="225"/>
        <v>117.6949728578182</v>
      </c>
      <c r="N2407">
        <f t="shared" ca="1" si="226"/>
        <v>-3.2224040329342884E-3</v>
      </c>
      <c r="O2407">
        <f t="shared" ca="1" si="227"/>
        <v>1.5786396415050256E-2</v>
      </c>
      <c r="AE2407">
        <f ca="1">VLOOKUP($B2407,OFFSET(Input!$A$1,0,MATCH(Index!AE$6&amp;" Index",Input!$1:$1,0)-1,10000,2),2,0)</f>
        <v>19.55</v>
      </c>
    </row>
    <row r="2408" spans="2:31" x14ac:dyDescent="0.25">
      <c r="B2408" s="2">
        <v>41015</v>
      </c>
      <c r="C2408">
        <f t="shared" ca="1" si="222"/>
        <v>0</v>
      </c>
      <c r="D2408">
        <f t="shared" ca="1" si="223"/>
        <v>0</v>
      </c>
      <c r="E2408">
        <f ca="1">IF($B2408&lt;VLOOKUP(E$6&amp;" Equity",Param,4,0),"",IFERROR(VLOOKUP($B2408,OFFSET(Input!$A$1,0,MATCH(Index!E$6&amp;" Equity",Input!$1:$1,0)-1,10000,2),2,0),E2407))</f>
        <v>89.99</v>
      </c>
      <c r="F2408" s="33">
        <v>116.67</v>
      </c>
      <c r="H2408">
        <f ca="1">IFERROR(VLOOKUP($B2408,OFFSET(Input!$A$1,0,MATCH(Index!H$6,Input!$1:$1,0)-1,10000,2),2,0),0)</f>
        <v>0</v>
      </c>
      <c r="I2408">
        <f ca="1">IFERROR(VLOOKUP($B2408,OFFSET(Input!$A$1,0,MATCH(Index!I$6,Input!$1:$1,0)-1,10000,2),2,0),0)</f>
        <v>0</v>
      </c>
      <c r="K2408">
        <f t="shared" ca="1" si="224"/>
        <v>91.601572212107726</v>
      </c>
      <c r="L2408" s="30">
        <f t="shared" ca="1" si="225"/>
        <v>117.52372888840851</v>
      </c>
      <c r="N2408">
        <f t="shared" ca="1" si="226"/>
        <v>1.5569398162891407E-3</v>
      </c>
      <c r="O2408">
        <f t="shared" ca="1" si="227"/>
        <v>-1.4560406837745682E-3</v>
      </c>
      <c r="AE2408">
        <f ca="1">VLOOKUP($B2408,OFFSET(Input!$A$1,0,MATCH(Index!AE$6&amp;" Index",Input!$1:$1,0)-1,10000,2),2,0)</f>
        <v>19.55</v>
      </c>
    </row>
    <row r="2409" spans="2:31" x14ac:dyDescent="0.25">
      <c r="B2409" s="2">
        <v>41016</v>
      </c>
      <c r="C2409">
        <f t="shared" ca="1" si="222"/>
        <v>0</v>
      </c>
      <c r="D2409">
        <f t="shared" ca="1" si="223"/>
        <v>0</v>
      </c>
      <c r="E2409">
        <f ca="1">IF($B2409&lt;VLOOKUP(E$6&amp;" Equity",Param,4,0),"",IFERROR(VLOOKUP($B2409,OFFSET(Input!$A$1,0,MATCH(Index!E$6&amp;" Equity",Input!$1:$1,0)-1,10000,2),2,0),E2408))</f>
        <v>90.38</v>
      </c>
      <c r="F2409" s="33">
        <v>116.6</v>
      </c>
      <c r="H2409">
        <f ca="1">IFERROR(VLOOKUP($B2409,OFFSET(Input!$A$1,0,MATCH(Index!H$6,Input!$1:$1,0)-1,10000,2),2,0),0)</f>
        <v>0</v>
      </c>
      <c r="I2409">
        <f ca="1">IFERROR(VLOOKUP($B2409,OFFSET(Input!$A$1,0,MATCH(Index!I$6,Input!$1:$1,0)-1,10000,2),2,0),0)</f>
        <v>0</v>
      </c>
      <c r="K2409">
        <f t="shared" ca="1" si="224"/>
        <v>91.998556467721926</v>
      </c>
      <c r="L2409" s="30">
        <f t="shared" ca="1" si="225"/>
        <v>117.45321666571039</v>
      </c>
      <c r="N2409">
        <f t="shared" ca="1" si="226"/>
        <v>4.3244509372765E-3</v>
      </c>
      <c r="O2409">
        <f t="shared" ca="1" si="227"/>
        <v>-6.0016291937370889E-4</v>
      </c>
      <c r="AE2409">
        <f ca="1">VLOOKUP($B2409,OFFSET(Input!$A$1,0,MATCH(Index!AE$6&amp;" Index",Input!$1:$1,0)-1,10000,2),2,0)</f>
        <v>18.46</v>
      </c>
    </row>
    <row r="2410" spans="2:31" x14ac:dyDescent="0.25">
      <c r="B2410" s="2">
        <v>41017</v>
      </c>
      <c r="C2410">
        <f t="shared" ca="1" si="222"/>
        <v>0</v>
      </c>
      <c r="D2410">
        <f t="shared" ca="1" si="223"/>
        <v>0</v>
      </c>
      <c r="E2410">
        <f ca="1">IF($B2410&lt;VLOOKUP(E$6&amp;" Equity",Param,4,0),"",IFERROR(VLOOKUP($B2410,OFFSET(Input!$A$1,0,MATCH(Index!E$6&amp;" Equity",Input!$1:$1,0)-1,10000,2),2,0),E2409))</f>
        <v>90.35</v>
      </c>
      <c r="F2410" s="33">
        <v>116.94</v>
      </c>
      <c r="H2410">
        <f ca="1">IFERROR(VLOOKUP($B2410,OFFSET(Input!$A$1,0,MATCH(Index!H$6,Input!$1:$1,0)-1,10000,2),2,0),0)</f>
        <v>0</v>
      </c>
      <c r="I2410">
        <f ca="1">IFERROR(VLOOKUP($B2410,OFFSET(Input!$A$1,0,MATCH(Index!I$6,Input!$1:$1,0)-1,10000,2),2,0),0)</f>
        <v>0</v>
      </c>
      <c r="K2410">
        <f t="shared" ca="1" si="224"/>
        <v>91.968019217290063</v>
      </c>
      <c r="L2410" s="30">
        <f t="shared" ca="1" si="225"/>
        <v>117.79570460452977</v>
      </c>
      <c r="N2410">
        <f t="shared" ca="1" si="226"/>
        <v>-3.3198694489609202E-4</v>
      </c>
      <c r="O2410">
        <f t="shared" ca="1" si="227"/>
        <v>2.9117088311323694E-3</v>
      </c>
      <c r="AE2410">
        <f ca="1">VLOOKUP($B2410,OFFSET(Input!$A$1,0,MATCH(Index!AE$6&amp;" Index",Input!$1:$1,0)-1,10000,2),2,0)</f>
        <v>18.64</v>
      </c>
    </row>
    <row r="2411" spans="2:31" x14ac:dyDescent="0.25">
      <c r="B2411" s="2">
        <v>41018</v>
      </c>
      <c r="C2411">
        <f t="shared" ca="1" si="222"/>
        <v>0</v>
      </c>
      <c r="D2411">
        <f t="shared" ca="1" si="223"/>
        <v>0</v>
      </c>
      <c r="E2411">
        <f ca="1">IF($B2411&lt;VLOOKUP(E$6&amp;" Equity",Param,4,0),"",IFERROR(VLOOKUP($B2411,OFFSET(Input!$A$1,0,MATCH(Index!E$6&amp;" Equity",Input!$1:$1,0)-1,10000,2),2,0),E2410))</f>
        <v>90.18</v>
      </c>
      <c r="F2411" s="33">
        <v>117.05</v>
      </c>
      <c r="H2411">
        <f ca="1">IFERROR(VLOOKUP($B2411,OFFSET(Input!$A$1,0,MATCH(Index!H$6,Input!$1:$1,0)-1,10000,2),2,0),0)</f>
        <v>0</v>
      </c>
      <c r="I2411">
        <f ca="1">IFERROR(VLOOKUP($B2411,OFFSET(Input!$A$1,0,MATCH(Index!I$6,Input!$1:$1,0)-1,10000,2),2,0),0)</f>
        <v>0</v>
      </c>
      <c r="K2411">
        <f t="shared" ca="1" si="224"/>
        <v>91.794974798176185</v>
      </c>
      <c r="L2411" s="30">
        <f t="shared" ca="1" si="225"/>
        <v>117.90650952591251</v>
      </c>
      <c r="N2411">
        <f t="shared" ca="1" si="226"/>
        <v>-1.8833440452993688E-3</v>
      </c>
      <c r="O2411">
        <f t="shared" ca="1" si="227"/>
        <v>9.402111893952904E-4</v>
      </c>
      <c r="AE2411">
        <f ca="1">VLOOKUP($B2411,OFFSET(Input!$A$1,0,MATCH(Index!AE$6&amp;" Index",Input!$1:$1,0)-1,10000,2),2,0)</f>
        <v>18.36</v>
      </c>
    </row>
    <row r="2412" spans="2:31" x14ac:dyDescent="0.25">
      <c r="B2412" s="2">
        <v>41019</v>
      </c>
      <c r="C2412">
        <f t="shared" ca="1" si="222"/>
        <v>0</v>
      </c>
      <c r="D2412">
        <f t="shared" ca="1" si="223"/>
        <v>0</v>
      </c>
      <c r="E2412">
        <f ca="1">IF($B2412&lt;VLOOKUP(E$6&amp;" Equity",Param,4,0),"",IFERROR(VLOOKUP($B2412,OFFSET(Input!$A$1,0,MATCH(Index!E$6&amp;" Equity",Input!$1:$1,0)-1,10000,2),2,0),E2411))</f>
        <v>90.32</v>
      </c>
      <c r="F2412" s="33">
        <v>117.07</v>
      </c>
      <c r="H2412">
        <f ca="1">IFERROR(VLOOKUP($B2412,OFFSET(Input!$A$1,0,MATCH(Index!H$6,Input!$1:$1,0)-1,10000,2),2,0),0)</f>
        <v>0</v>
      </c>
      <c r="I2412">
        <f ca="1">IFERROR(VLOOKUP($B2412,OFFSET(Input!$A$1,0,MATCH(Index!I$6,Input!$1:$1,0)-1,10000,2),2,0),0)</f>
        <v>0</v>
      </c>
      <c r="K2412">
        <f t="shared" ca="1" si="224"/>
        <v>91.937481966858186</v>
      </c>
      <c r="L2412" s="30">
        <f t="shared" ca="1" si="225"/>
        <v>117.92665587525484</v>
      </c>
      <c r="N2412">
        <f t="shared" ca="1" si="226"/>
        <v>1.5512468484682E-3</v>
      </c>
      <c r="O2412">
        <f t="shared" ca="1" si="227"/>
        <v>1.7085255466132084E-4</v>
      </c>
      <c r="AE2412">
        <f ca="1">VLOOKUP($B2412,OFFSET(Input!$A$1,0,MATCH(Index!AE$6&amp;" Index",Input!$1:$1,0)-1,10000,2),2,0)</f>
        <v>17.440000000000001</v>
      </c>
    </row>
    <row r="2413" spans="2:31" x14ac:dyDescent="0.25">
      <c r="B2413" s="2">
        <v>41022</v>
      </c>
      <c r="C2413">
        <f t="shared" ca="1" si="222"/>
        <v>0</v>
      </c>
      <c r="D2413">
        <f t="shared" ca="1" si="223"/>
        <v>0</v>
      </c>
      <c r="E2413">
        <f ca="1">IF($B2413&lt;VLOOKUP(E$6&amp;" Equity",Param,4,0),"",IFERROR(VLOOKUP($B2413,OFFSET(Input!$A$1,0,MATCH(Index!E$6&amp;" Equity",Input!$1:$1,0)-1,10000,2),2,0),E2412))</f>
        <v>90.13</v>
      </c>
      <c r="F2413" s="33">
        <v>117.92</v>
      </c>
      <c r="H2413">
        <f ca="1">IFERROR(VLOOKUP($B2413,OFFSET(Input!$A$1,0,MATCH(Index!H$6,Input!$1:$1,0)-1,10000,2),2,0),0)</f>
        <v>0</v>
      </c>
      <c r="I2413">
        <f ca="1">IFERROR(VLOOKUP($B2413,OFFSET(Input!$A$1,0,MATCH(Index!I$6,Input!$1:$1,0)-1,10000,2),2,0),0)</f>
        <v>0</v>
      </c>
      <c r="K2413">
        <f t="shared" ca="1" si="224"/>
        <v>91.744079380789728</v>
      </c>
      <c r="L2413" s="30">
        <f t="shared" ca="1" si="225"/>
        <v>118.78287572230333</v>
      </c>
      <c r="N2413">
        <f t="shared" ca="1" si="226"/>
        <v>-2.1058472730881798E-3</v>
      </c>
      <c r="O2413">
        <f t="shared" ca="1" si="227"/>
        <v>7.2343819494454058E-3</v>
      </c>
      <c r="AE2413">
        <f ca="1">VLOOKUP($B2413,OFFSET(Input!$A$1,0,MATCH(Index!AE$6&amp;" Index",Input!$1:$1,0)-1,10000,2),2,0)</f>
        <v>18.97</v>
      </c>
    </row>
    <row r="2414" spans="2:31" x14ac:dyDescent="0.25">
      <c r="B2414" s="2">
        <v>41023</v>
      </c>
      <c r="C2414">
        <f t="shared" ca="1" si="222"/>
        <v>0</v>
      </c>
      <c r="D2414">
        <f t="shared" ca="1" si="223"/>
        <v>0</v>
      </c>
      <c r="E2414">
        <f ca="1">IF($B2414&lt;VLOOKUP(E$6&amp;" Equity",Param,4,0),"",IFERROR(VLOOKUP($B2414,OFFSET(Input!$A$1,0,MATCH(Index!E$6&amp;" Equity",Input!$1:$1,0)-1,10000,2),2,0),E2413))</f>
        <v>90.34</v>
      </c>
      <c r="F2414" s="33">
        <v>117.09</v>
      </c>
      <c r="H2414">
        <f ca="1">IFERROR(VLOOKUP($B2414,OFFSET(Input!$A$1,0,MATCH(Index!H$6,Input!$1:$1,0)-1,10000,2),2,0),0)</f>
        <v>0</v>
      </c>
      <c r="I2414">
        <f ca="1">IFERROR(VLOOKUP($B2414,OFFSET(Input!$A$1,0,MATCH(Index!I$6,Input!$1:$1,0)-1,10000,2),2,0),0)</f>
        <v>0</v>
      </c>
      <c r="K2414">
        <f t="shared" ca="1" si="224"/>
        <v>91.957840133812766</v>
      </c>
      <c r="L2414" s="30">
        <f t="shared" ca="1" si="225"/>
        <v>117.94680222459716</v>
      </c>
      <c r="N2414">
        <f t="shared" ca="1" si="226"/>
        <v>2.3272576581397117E-3</v>
      </c>
      <c r="O2414">
        <f t="shared" ca="1" si="227"/>
        <v>-7.0635585803931165E-3</v>
      </c>
      <c r="AE2414">
        <f ca="1">VLOOKUP($B2414,OFFSET(Input!$A$1,0,MATCH(Index!AE$6&amp;" Index",Input!$1:$1,0)-1,10000,2),2,0)</f>
        <v>18.100000000000001</v>
      </c>
    </row>
    <row r="2415" spans="2:31" x14ac:dyDescent="0.25">
      <c r="B2415" s="2">
        <v>41024</v>
      </c>
      <c r="C2415">
        <f t="shared" ca="1" si="222"/>
        <v>0</v>
      </c>
      <c r="D2415">
        <f t="shared" ca="1" si="223"/>
        <v>0</v>
      </c>
      <c r="E2415">
        <f ca="1">IF($B2415&lt;VLOOKUP(E$6&amp;" Equity",Param,4,0),"",IFERROR(VLOOKUP($B2415,OFFSET(Input!$A$1,0,MATCH(Index!E$6&amp;" Equity",Input!$1:$1,0)-1,10000,2),2,0),E2414))</f>
        <v>91</v>
      </c>
      <c r="F2415" s="33">
        <v>116.49</v>
      </c>
      <c r="H2415">
        <f ca="1">IFERROR(VLOOKUP($B2415,OFFSET(Input!$A$1,0,MATCH(Index!H$6,Input!$1:$1,0)-1,10000,2),2,0),0)</f>
        <v>0</v>
      </c>
      <c r="I2415">
        <f ca="1">IFERROR(VLOOKUP($B2415,OFFSET(Input!$A$1,0,MATCH(Index!I$6,Input!$1:$1,0)-1,10000,2),2,0),0)</f>
        <v>0</v>
      </c>
      <c r="K2415">
        <f t="shared" ca="1" si="224"/>
        <v>92.629659643313715</v>
      </c>
      <c r="L2415" s="30">
        <f t="shared" ca="1" si="225"/>
        <v>117.34241174432763</v>
      </c>
      <c r="N2415">
        <f t="shared" ca="1" si="226"/>
        <v>7.2791762903919336E-3</v>
      </c>
      <c r="O2415">
        <f t="shared" ca="1" si="227"/>
        <v>-5.1374374489476732E-3</v>
      </c>
      <c r="AE2415">
        <f ca="1">VLOOKUP($B2415,OFFSET(Input!$A$1,0,MATCH(Index!AE$6&amp;" Index",Input!$1:$1,0)-1,10000,2),2,0)</f>
        <v>16.82</v>
      </c>
    </row>
    <row r="2416" spans="2:31" x14ac:dyDescent="0.25">
      <c r="B2416" s="2">
        <v>41025</v>
      </c>
      <c r="C2416">
        <f t="shared" ca="1" si="222"/>
        <v>0</v>
      </c>
      <c r="D2416">
        <f t="shared" ca="1" si="223"/>
        <v>0</v>
      </c>
      <c r="E2416">
        <f ca="1">IF($B2416&lt;VLOOKUP(E$6&amp;" Equity",Param,4,0),"",IFERROR(VLOOKUP($B2416,OFFSET(Input!$A$1,0,MATCH(Index!E$6&amp;" Equity",Input!$1:$1,0)-1,10000,2),2,0),E2415))</f>
        <v>91.06</v>
      </c>
      <c r="F2416" s="33">
        <v>117.2</v>
      </c>
      <c r="H2416">
        <f ca="1">IFERROR(VLOOKUP($B2416,OFFSET(Input!$A$1,0,MATCH(Index!H$6,Input!$1:$1,0)-1,10000,2),2,0),0)</f>
        <v>0</v>
      </c>
      <c r="I2416">
        <f ca="1">IFERROR(VLOOKUP($B2416,OFFSET(Input!$A$1,0,MATCH(Index!I$6,Input!$1:$1,0)-1,10000,2),2,0),0)</f>
        <v>0</v>
      </c>
      <c r="K2416">
        <f t="shared" ca="1" si="224"/>
        <v>92.690734144177441</v>
      </c>
      <c r="L2416" s="30">
        <f t="shared" ca="1" si="225"/>
        <v>118.05760714597992</v>
      </c>
      <c r="N2416">
        <f t="shared" ca="1" si="226"/>
        <v>6.5912338978602687E-4</v>
      </c>
      <c r="O2416">
        <f t="shared" ca="1" si="227"/>
        <v>6.0764447312267166E-3</v>
      </c>
      <c r="AE2416">
        <f ca="1">VLOOKUP($B2416,OFFSET(Input!$A$1,0,MATCH(Index!AE$6&amp;" Index",Input!$1:$1,0)-1,10000,2),2,0)</f>
        <v>16.239999999999998</v>
      </c>
    </row>
    <row r="2417" spans="2:31" x14ac:dyDescent="0.25">
      <c r="B2417" s="2">
        <v>41026</v>
      </c>
      <c r="C2417">
        <f t="shared" ca="1" si="222"/>
        <v>0</v>
      </c>
      <c r="D2417">
        <f t="shared" ca="1" si="223"/>
        <v>0</v>
      </c>
      <c r="E2417">
        <f ca="1">IF($B2417&lt;VLOOKUP(E$6&amp;" Equity",Param,4,0),"",IFERROR(VLOOKUP($B2417,OFFSET(Input!$A$1,0,MATCH(Index!E$6&amp;" Equity",Input!$1:$1,0)-1,10000,2),2,0),E2416))</f>
        <v>91.01</v>
      </c>
      <c r="F2417" s="33">
        <v>117.29</v>
      </c>
      <c r="H2417">
        <f ca="1">IFERROR(VLOOKUP($B2417,OFFSET(Input!$A$1,0,MATCH(Index!H$6,Input!$1:$1,0)-1,10000,2),2,0),0)</f>
        <v>0</v>
      </c>
      <c r="I2417">
        <f ca="1">IFERROR(VLOOKUP($B2417,OFFSET(Input!$A$1,0,MATCH(Index!I$6,Input!$1:$1,0)-1,10000,2),2,0),0)</f>
        <v>0</v>
      </c>
      <c r="K2417">
        <f t="shared" ca="1" si="224"/>
        <v>92.639838726791012</v>
      </c>
      <c r="L2417" s="30">
        <f t="shared" ca="1" si="225"/>
        <v>118.14826571802034</v>
      </c>
      <c r="N2417">
        <f t="shared" ca="1" si="226"/>
        <v>-5.4923931737162212E-4</v>
      </c>
      <c r="O2417">
        <f t="shared" ca="1" si="227"/>
        <v>7.6762339050146671E-4</v>
      </c>
      <c r="AE2417">
        <f ca="1">VLOOKUP($B2417,OFFSET(Input!$A$1,0,MATCH(Index!AE$6&amp;" Index",Input!$1:$1,0)-1,10000,2),2,0)</f>
        <v>16.32</v>
      </c>
    </row>
    <row r="2418" spans="2:31" x14ac:dyDescent="0.25">
      <c r="B2418" s="2">
        <v>41029</v>
      </c>
      <c r="C2418">
        <f t="shared" ca="1" si="222"/>
        <v>0</v>
      </c>
      <c r="D2418">
        <f t="shared" ca="1" si="223"/>
        <v>0</v>
      </c>
      <c r="E2418">
        <f ca="1">IF($B2418&lt;VLOOKUP(E$6&amp;" Equity",Param,4,0),"",IFERROR(VLOOKUP($B2418,OFFSET(Input!$A$1,0,MATCH(Index!E$6&amp;" Equity",Input!$1:$1,0)-1,10000,2),2,0),E2417))</f>
        <v>91.2</v>
      </c>
      <c r="F2418" s="33">
        <v>117.32</v>
      </c>
      <c r="H2418">
        <f ca="1">IFERROR(VLOOKUP($B2418,OFFSET(Input!$A$1,0,MATCH(Index!H$6,Input!$1:$1,0)-1,10000,2),2,0),0)</f>
        <v>0</v>
      </c>
      <c r="I2418">
        <f ca="1">IFERROR(VLOOKUP($B2418,OFFSET(Input!$A$1,0,MATCH(Index!I$6,Input!$1:$1,0)-1,10000,2),2,0),0)</f>
        <v>0</v>
      </c>
      <c r="K2418">
        <f t="shared" ca="1" si="224"/>
        <v>92.833241312859471</v>
      </c>
      <c r="L2418" s="30">
        <f t="shared" ca="1" si="225"/>
        <v>118.1784852420338</v>
      </c>
      <c r="N2418">
        <f t="shared" ca="1" si="226"/>
        <v>2.0855064910213611E-3</v>
      </c>
      <c r="O2418">
        <f t="shared" ca="1" si="227"/>
        <v>2.5574357583642082E-4</v>
      </c>
      <c r="AE2418">
        <f ca="1">VLOOKUP($B2418,OFFSET(Input!$A$1,0,MATCH(Index!AE$6&amp;" Index",Input!$1:$1,0)-1,10000,2),2,0)</f>
        <v>17.149999999999999</v>
      </c>
    </row>
    <row r="2419" spans="2:31" x14ac:dyDescent="0.25">
      <c r="B2419" s="2">
        <v>41030</v>
      </c>
      <c r="C2419">
        <f t="shared" ca="1" si="222"/>
        <v>1</v>
      </c>
      <c r="D2419">
        <f t="shared" ca="1" si="223"/>
        <v>0</v>
      </c>
      <c r="E2419">
        <f ca="1">IF($B2419&lt;VLOOKUP(E$6&amp;" Equity",Param,4,0),"",IFERROR(VLOOKUP($B2419,OFFSET(Input!$A$1,0,MATCH(Index!E$6&amp;" Equity",Input!$1:$1,0)-1,10000,2),2,0),E2418))</f>
        <v>90.8</v>
      </c>
      <c r="F2419" s="33">
        <v>116.43</v>
      </c>
      <c r="H2419">
        <f ca="1">IFERROR(VLOOKUP($B2419,OFFSET(Input!$A$1,0,MATCH(Index!H$6,Input!$1:$1,0)-1,10000,2),2,0),0)</f>
        <v>0.50881900000000002</v>
      </c>
      <c r="I2419">
        <f ca="1">IFERROR(VLOOKUP($B2419,OFFSET(Input!$A$1,0,MATCH(Index!I$6,Input!$1:$1,0)-1,10000,2),2,0),0)</f>
        <v>0.28349600000000003</v>
      </c>
      <c r="K2419">
        <f t="shared" ca="1" si="224"/>
        <v>92.944009081350956</v>
      </c>
      <c r="L2419" s="30">
        <f t="shared" ca="1" si="225"/>
        <v>117.56754316895817</v>
      </c>
      <c r="N2419">
        <f t="shared" ca="1" si="226"/>
        <v>1.1924795030875302E-3</v>
      </c>
      <c r="O2419">
        <f t="shared" ca="1" si="227"/>
        <v>-5.1830645453218175E-3</v>
      </c>
      <c r="AE2419">
        <f ca="1">VLOOKUP($B2419,OFFSET(Input!$A$1,0,MATCH(Index!AE$6&amp;" Index",Input!$1:$1,0)-1,10000,2),2,0)</f>
        <v>16.600000000000001</v>
      </c>
    </row>
    <row r="2420" spans="2:31" x14ac:dyDescent="0.25">
      <c r="B2420" s="2">
        <v>41031</v>
      </c>
      <c r="C2420">
        <f t="shared" ca="1" si="222"/>
        <v>0</v>
      </c>
      <c r="D2420">
        <f t="shared" ca="1" si="223"/>
        <v>1</v>
      </c>
      <c r="E2420">
        <f ca="1">IF($B2420&lt;VLOOKUP(E$6&amp;" Equity",Param,4,0),"",IFERROR(VLOOKUP($B2420,OFFSET(Input!$A$1,0,MATCH(Index!E$6&amp;" Equity",Input!$1:$1,0)-1,10000,2),2,0),E2419))</f>
        <v>91.11</v>
      </c>
      <c r="F2420" s="33">
        <v>117.27</v>
      </c>
      <c r="H2420">
        <f ca="1">IFERROR(VLOOKUP($B2420,OFFSET(Input!$A$1,0,MATCH(Index!H$6,Input!$1:$1,0)-1,10000,2),2,0),0)</f>
        <v>0</v>
      </c>
      <c r="I2420">
        <f ca="1">IFERROR(VLOOKUP($B2420,OFFSET(Input!$A$1,0,MATCH(Index!I$6,Input!$1:$1,0)-1,10000,2),2,0),0)</f>
        <v>0</v>
      </c>
      <c r="K2420">
        <f t="shared" ca="1" si="224"/>
        <v>93.261328936144125</v>
      </c>
      <c r="L2420" s="30">
        <f t="shared" ca="1" si="225"/>
        <v>118.41575012817765</v>
      </c>
      <c r="N2420">
        <f t="shared" ca="1" si="226"/>
        <v>3.4082821185196016E-3</v>
      </c>
      <c r="O2420">
        <f t="shared" ca="1" si="227"/>
        <v>7.1887344240484348E-3</v>
      </c>
      <c r="AE2420">
        <f ca="1">VLOOKUP($B2420,OFFSET(Input!$A$1,0,MATCH(Index!AE$6&amp;" Index",Input!$1:$1,0)-1,10000,2),2,0)</f>
        <v>16.88</v>
      </c>
    </row>
    <row r="2421" spans="2:31" x14ac:dyDescent="0.25">
      <c r="B2421" s="2">
        <v>41032</v>
      </c>
      <c r="C2421">
        <f t="shared" ca="1" si="222"/>
        <v>0</v>
      </c>
      <c r="D2421">
        <f t="shared" ca="1" si="223"/>
        <v>2</v>
      </c>
      <c r="E2421">
        <f ca="1">IF($B2421&lt;VLOOKUP(E$6&amp;" Equity",Param,4,0),"",IFERROR(VLOOKUP($B2421,OFFSET(Input!$A$1,0,MATCH(Index!E$6&amp;" Equity",Input!$1:$1,0)-1,10000,2),2,0),E2420))</f>
        <v>91.05</v>
      </c>
      <c r="F2421" s="33">
        <v>117.22</v>
      </c>
      <c r="H2421">
        <f ca="1">IFERROR(VLOOKUP($B2421,OFFSET(Input!$A$1,0,MATCH(Index!H$6,Input!$1:$1,0)-1,10000,2),2,0),0)</f>
        <v>0</v>
      </c>
      <c r="I2421">
        <f ca="1">IFERROR(VLOOKUP($B2421,OFFSET(Input!$A$1,0,MATCH(Index!I$6,Input!$1:$1,0)-1,10000,2),2,0),0)</f>
        <v>0</v>
      </c>
      <c r="K2421">
        <f t="shared" ca="1" si="224"/>
        <v>93.199912190055116</v>
      </c>
      <c r="L2421" s="30">
        <f t="shared" ca="1" si="225"/>
        <v>118.3652616187003</v>
      </c>
      <c r="N2421">
        <f t="shared" ca="1" si="226"/>
        <v>-6.5876155215028557E-4</v>
      </c>
      <c r="O2421">
        <f t="shared" ca="1" si="227"/>
        <v>-4.2645742468990346E-4</v>
      </c>
      <c r="AE2421">
        <f ca="1">VLOOKUP($B2421,OFFSET(Input!$A$1,0,MATCH(Index!AE$6&amp;" Index",Input!$1:$1,0)-1,10000,2),2,0)</f>
        <v>17.559999999999999</v>
      </c>
    </row>
    <row r="2422" spans="2:31" x14ac:dyDescent="0.25">
      <c r="B2422" s="2">
        <v>41033</v>
      </c>
      <c r="C2422">
        <f t="shared" ca="1" si="222"/>
        <v>0</v>
      </c>
      <c r="D2422">
        <f t="shared" ca="1" si="223"/>
        <v>3</v>
      </c>
      <c r="E2422">
        <f ca="1">IF($B2422&lt;VLOOKUP(E$6&amp;" Equity",Param,4,0),"",IFERROR(VLOOKUP($B2422,OFFSET(Input!$A$1,0,MATCH(Index!E$6&amp;" Equity",Input!$1:$1,0)-1,10000,2),2,0),E2421))</f>
        <v>90.87</v>
      </c>
      <c r="F2422" s="33">
        <v>118.14</v>
      </c>
      <c r="H2422">
        <f ca="1">IFERROR(VLOOKUP($B2422,OFFSET(Input!$A$1,0,MATCH(Index!H$6,Input!$1:$1,0)-1,10000,2),2,0),0)</f>
        <v>0</v>
      </c>
      <c r="I2422">
        <f ca="1">IFERROR(VLOOKUP($B2422,OFFSET(Input!$A$1,0,MATCH(Index!I$6,Input!$1:$1,0)-1,10000,2),2,0),0)</f>
        <v>0</v>
      </c>
      <c r="K2422">
        <f t="shared" ca="1" si="224"/>
        <v>93.015661951788132</v>
      </c>
      <c r="L2422" s="30">
        <f t="shared" ca="1" si="225"/>
        <v>119.29425019308354</v>
      </c>
      <c r="N2422">
        <f t="shared" ca="1" si="226"/>
        <v>-1.9788924663612126E-3</v>
      </c>
      <c r="O2422">
        <f t="shared" ca="1" si="227"/>
        <v>7.8178508308059599E-3</v>
      </c>
      <c r="AE2422">
        <f ca="1">VLOOKUP($B2422,OFFSET(Input!$A$1,0,MATCH(Index!AE$6&amp;" Index",Input!$1:$1,0)-1,10000,2),2,0)</f>
        <v>19.16</v>
      </c>
    </row>
    <row r="2423" spans="2:31" x14ac:dyDescent="0.25">
      <c r="B2423" s="2">
        <v>41036</v>
      </c>
      <c r="C2423">
        <f t="shared" ca="1" si="222"/>
        <v>0</v>
      </c>
      <c r="D2423">
        <f t="shared" ca="1" si="223"/>
        <v>4</v>
      </c>
      <c r="E2423">
        <f ca="1">IF($B2423&lt;VLOOKUP(E$6&amp;" Equity",Param,4,0),"",IFERROR(VLOOKUP($B2423,OFFSET(Input!$A$1,0,MATCH(Index!E$6&amp;" Equity",Input!$1:$1,0)-1,10000,2),2,0),E2422))</f>
        <v>91.02</v>
      </c>
      <c r="F2423" s="33">
        <v>118.16</v>
      </c>
      <c r="H2423">
        <f ca="1">IFERROR(VLOOKUP($B2423,OFFSET(Input!$A$1,0,MATCH(Index!H$6,Input!$1:$1,0)-1,10000,2),2,0),0)</f>
        <v>0</v>
      </c>
      <c r="I2423">
        <f ca="1">IFERROR(VLOOKUP($B2423,OFFSET(Input!$A$1,0,MATCH(Index!I$6,Input!$1:$1,0)-1,10000,2),2,0),0)</f>
        <v>0</v>
      </c>
      <c r="K2423">
        <f t="shared" ca="1" si="224"/>
        <v>93.169203817010612</v>
      </c>
      <c r="L2423" s="30">
        <f t="shared" ca="1" si="225"/>
        <v>119.31444559687449</v>
      </c>
      <c r="N2423">
        <f t="shared" ca="1" si="226"/>
        <v>1.6493488812401021E-3</v>
      </c>
      <c r="O2423">
        <f t="shared" ca="1" si="227"/>
        <v>1.6927634403526354E-4</v>
      </c>
      <c r="AE2423">
        <f ca="1">VLOOKUP($B2423,OFFSET(Input!$A$1,0,MATCH(Index!AE$6&amp;" Index",Input!$1:$1,0)-1,10000,2),2,0)</f>
        <v>18.940000000000001</v>
      </c>
    </row>
    <row r="2424" spans="2:31" x14ac:dyDescent="0.25">
      <c r="B2424" s="2">
        <v>41037</v>
      </c>
      <c r="C2424">
        <f t="shared" ca="1" si="222"/>
        <v>0</v>
      </c>
      <c r="D2424">
        <f t="shared" ca="1" si="223"/>
        <v>5</v>
      </c>
      <c r="E2424">
        <f ca="1">IF($B2424&lt;VLOOKUP(E$6&amp;" Equity",Param,4,0),"",IFERROR(VLOOKUP($B2424,OFFSET(Input!$A$1,0,MATCH(Index!E$6&amp;" Equity",Input!$1:$1,0)-1,10000,2),2,0),E2423))</f>
        <v>91</v>
      </c>
      <c r="F2424" s="33">
        <v>118.79</v>
      </c>
      <c r="H2424">
        <f ca="1">IFERROR(VLOOKUP($B2424,OFFSET(Input!$A$1,0,MATCH(Index!H$6,Input!$1:$1,0)-1,10000,2),2,0),0)</f>
        <v>0</v>
      </c>
      <c r="I2424">
        <f ca="1">IFERROR(VLOOKUP($B2424,OFFSET(Input!$A$1,0,MATCH(Index!I$6,Input!$1:$1,0)-1,10000,2),2,0),0)</f>
        <v>0</v>
      </c>
      <c r="K2424">
        <f t="shared" ca="1" si="224"/>
        <v>93.14873156831429</v>
      </c>
      <c r="L2424" s="30">
        <f t="shared" ca="1" si="225"/>
        <v>119.95060081628912</v>
      </c>
      <c r="N2424">
        <f t="shared" ca="1" si="226"/>
        <v>-2.1975607164577803E-4</v>
      </c>
      <c r="O2424">
        <f t="shared" ca="1" si="227"/>
        <v>5.31759007832407E-3</v>
      </c>
      <c r="AE2424">
        <f ca="1">VLOOKUP($B2424,OFFSET(Input!$A$1,0,MATCH(Index!AE$6&amp;" Index",Input!$1:$1,0)-1,10000,2),2,0)</f>
        <v>19.05</v>
      </c>
    </row>
    <row r="2425" spans="2:31" x14ac:dyDescent="0.25">
      <c r="B2425" s="2">
        <v>41038</v>
      </c>
      <c r="C2425">
        <f t="shared" ca="1" si="222"/>
        <v>0</v>
      </c>
      <c r="D2425">
        <f t="shared" ca="1" si="223"/>
        <v>0</v>
      </c>
      <c r="E2425">
        <f ca="1">IF($B2425&lt;VLOOKUP(E$6&amp;" Equity",Param,4,0),"",IFERROR(VLOOKUP($B2425,OFFSET(Input!$A$1,0,MATCH(Index!E$6&amp;" Equity",Input!$1:$1,0)-1,10000,2),2,0),E2424))</f>
        <v>90.68</v>
      </c>
      <c r="F2425" s="33">
        <v>118.87</v>
      </c>
      <c r="H2425">
        <f ca="1">IFERROR(VLOOKUP($B2425,OFFSET(Input!$A$1,0,MATCH(Index!H$6,Input!$1:$1,0)-1,10000,2),2,0),0)</f>
        <v>0</v>
      </c>
      <c r="I2425">
        <f ca="1">IFERROR(VLOOKUP($B2425,OFFSET(Input!$A$1,0,MATCH(Index!I$6,Input!$1:$1,0)-1,10000,2),2,0),0)</f>
        <v>0</v>
      </c>
      <c r="K2425">
        <f t="shared" ca="1" si="224"/>
        <v>92.821175589172967</v>
      </c>
      <c r="L2425" s="30">
        <f t="shared" ca="1" si="225"/>
        <v>120.0313824314529</v>
      </c>
      <c r="N2425">
        <f t="shared" ca="1" si="226"/>
        <v>-3.5226808775217612E-3</v>
      </c>
      <c r="O2425">
        <f t="shared" ca="1" si="227"/>
        <v>6.7323069108478871E-4</v>
      </c>
      <c r="AE2425">
        <f ca="1">VLOOKUP($B2425,OFFSET(Input!$A$1,0,MATCH(Index!AE$6&amp;" Index",Input!$1:$1,0)-1,10000,2),2,0)</f>
        <v>20.079999999999998</v>
      </c>
    </row>
    <row r="2426" spans="2:31" x14ac:dyDescent="0.25">
      <c r="B2426" s="2">
        <v>41039</v>
      </c>
      <c r="C2426">
        <f t="shared" ca="1" si="222"/>
        <v>0</v>
      </c>
      <c r="D2426">
        <f t="shared" ca="1" si="223"/>
        <v>0</v>
      </c>
      <c r="E2426">
        <f ca="1">IF($B2426&lt;VLOOKUP(E$6&amp;" Equity",Param,4,0),"",IFERROR(VLOOKUP($B2426,OFFSET(Input!$A$1,0,MATCH(Index!E$6&amp;" Equity",Input!$1:$1,0)-1,10000,2),2,0),E2425))</f>
        <v>90.58</v>
      </c>
      <c r="F2426" s="33">
        <v>118.52</v>
      </c>
      <c r="H2426">
        <f ca="1">IFERROR(VLOOKUP($B2426,OFFSET(Input!$A$1,0,MATCH(Index!H$6,Input!$1:$1,0)-1,10000,2),2,0),0)</f>
        <v>0</v>
      </c>
      <c r="I2426">
        <f ca="1">IFERROR(VLOOKUP($B2426,OFFSET(Input!$A$1,0,MATCH(Index!I$6,Input!$1:$1,0)-1,10000,2),2,0),0)</f>
        <v>0</v>
      </c>
      <c r="K2426">
        <f t="shared" ca="1" si="224"/>
        <v>92.7188143456913</v>
      </c>
      <c r="L2426" s="30">
        <f t="shared" ca="1" si="225"/>
        <v>119.67796286511144</v>
      </c>
      <c r="N2426">
        <f t="shared" ca="1" si="226"/>
        <v>-1.1033875112605143E-3</v>
      </c>
      <c r="O2426">
        <f t="shared" ca="1" si="227"/>
        <v>-2.9487362871685541E-3</v>
      </c>
      <c r="AE2426">
        <f ca="1">VLOOKUP($B2426,OFFSET(Input!$A$1,0,MATCH(Index!AE$6&amp;" Index",Input!$1:$1,0)-1,10000,2),2,0)</f>
        <v>18.829999999999998</v>
      </c>
    </row>
    <row r="2427" spans="2:31" x14ac:dyDescent="0.25">
      <c r="B2427" s="2">
        <v>41040</v>
      </c>
      <c r="C2427">
        <f t="shared" ca="1" si="222"/>
        <v>0</v>
      </c>
      <c r="D2427">
        <f t="shared" ca="1" si="223"/>
        <v>0</v>
      </c>
      <c r="E2427">
        <f ca="1">IF($B2427&lt;VLOOKUP(E$6&amp;" Equity",Param,4,0),"",IFERROR(VLOOKUP($B2427,OFFSET(Input!$A$1,0,MATCH(Index!E$6&amp;" Equity",Input!$1:$1,0)-1,10000,2),2,0),E2426))</f>
        <v>90.81</v>
      </c>
      <c r="F2427" s="33">
        <v>119.5</v>
      </c>
      <c r="H2427">
        <f ca="1">IFERROR(VLOOKUP($B2427,OFFSET(Input!$A$1,0,MATCH(Index!H$6,Input!$1:$1,0)-1,10000,2),2,0),0)</f>
        <v>0</v>
      </c>
      <c r="I2427">
        <f ca="1">IFERROR(VLOOKUP($B2427,OFFSET(Input!$A$1,0,MATCH(Index!I$6,Input!$1:$1,0)-1,10000,2),2,0),0)</f>
        <v>0</v>
      </c>
      <c r="K2427">
        <f t="shared" ca="1" si="224"/>
        <v>92.954245205699138</v>
      </c>
      <c r="L2427" s="30">
        <f t="shared" ca="1" si="225"/>
        <v>120.66753765086752</v>
      </c>
      <c r="N2427">
        <f t="shared" ca="1" si="226"/>
        <v>2.5359735736692249E-3</v>
      </c>
      <c r="O2427">
        <f t="shared" ca="1" si="227"/>
        <v>8.2346486662009544E-3</v>
      </c>
      <c r="AE2427">
        <f ca="1">VLOOKUP($B2427,OFFSET(Input!$A$1,0,MATCH(Index!AE$6&amp;" Index",Input!$1:$1,0)-1,10000,2),2,0)</f>
        <v>19.89</v>
      </c>
    </row>
    <row r="2428" spans="2:31" x14ac:dyDescent="0.25">
      <c r="B2428" s="2">
        <v>41043</v>
      </c>
      <c r="C2428">
        <f t="shared" ca="1" si="222"/>
        <v>0</v>
      </c>
      <c r="D2428">
        <f t="shared" ca="1" si="223"/>
        <v>0</v>
      </c>
      <c r="E2428">
        <f ca="1">IF($B2428&lt;VLOOKUP(E$6&amp;" Equity",Param,4,0),"",IFERROR(VLOOKUP($B2428,OFFSET(Input!$A$1,0,MATCH(Index!E$6&amp;" Equity",Input!$1:$1,0)-1,10000,2),2,0),E2427))</f>
        <v>90.14</v>
      </c>
      <c r="F2428" s="33">
        <v>121.17</v>
      </c>
      <c r="H2428">
        <f ca="1">IFERROR(VLOOKUP($B2428,OFFSET(Input!$A$1,0,MATCH(Index!H$6,Input!$1:$1,0)-1,10000,2),2,0),0)</f>
        <v>0</v>
      </c>
      <c r="I2428">
        <f ca="1">IFERROR(VLOOKUP($B2428,OFFSET(Input!$A$1,0,MATCH(Index!I$6,Input!$1:$1,0)-1,10000,2),2,0),0)</f>
        <v>0</v>
      </c>
      <c r="K2428">
        <f t="shared" ca="1" si="224"/>
        <v>92.268424874371988</v>
      </c>
      <c r="L2428" s="30">
        <f t="shared" ca="1" si="225"/>
        <v>122.35385386741103</v>
      </c>
      <c r="N2428">
        <f t="shared" ca="1" si="226"/>
        <v>-7.4053944392347745E-3</v>
      </c>
      <c r="O2428">
        <f t="shared" ca="1" si="227"/>
        <v>1.3878146871865931E-2</v>
      </c>
      <c r="AE2428">
        <f ca="1">VLOOKUP($B2428,OFFSET(Input!$A$1,0,MATCH(Index!AE$6&amp;" Index",Input!$1:$1,0)-1,10000,2),2,0)</f>
        <v>21.87</v>
      </c>
    </row>
    <row r="2429" spans="2:31" x14ac:dyDescent="0.25">
      <c r="B2429" s="2">
        <v>41044</v>
      </c>
      <c r="C2429">
        <f t="shared" ca="1" si="222"/>
        <v>0</v>
      </c>
      <c r="D2429">
        <f t="shared" ca="1" si="223"/>
        <v>0</v>
      </c>
      <c r="E2429">
        <f ca="1">IF($B2429&lt;VLOOKUP(E$6&amp;" Equity",Param,4,0),"",IFERROR(VLOOKUP($B2429,OFFSET(Input!$A$1,0,MATCH(Index!E$6&amp;" Equity",Input!$1:$1,0)-1,10000,2),2,0),E2428))</f>
        <v>89.7</v>
      </c>
      <c r="F2429" s="33">
        <v>121.66</v>
      </c>
      <c r="H2429">
        <f ca="1">IFERROR(VLOOKUP($B2429,OFFSET(Input!$A$1,0,MATCH(Index!H$6,Input!$1:$1,0)-1,10000,2),2,0),0)</f>
        <v>0</v>
      </c>
      <c r="I2429">
        <f ca="1">IFERROR(VLOOKUP($B2429,OFFSET(Input!$A$1,0,MATCH(Index!I$6,Input!$1:$1,0)-1,10000,2),2,0),0)</f>
        <v>0</v>
      </c>
      <c r="K2429">
        <f t="shared" ca="1" si="224"/>
        <v>91.818035403052662</v>
      </c>
      <c r="L2429" s="30">
        <f t="shared" ca="1" si="225"/>
        <v>122.84864126028907</v>
      </c>
      <c r="N2429">
        <f t="shared" ca="1" si="226"/>
        <v>-4.8932481977518091E-3</v>
      </c>
      <c r="O2429">
        <f t="shared" ca="1" si="227"/>
        <v>4.0357506491281343E-3</v>
      </c>
      <c r="AE2429">
        <f ca="1">VLOOKUP($B2429,OFFSET(Input!$A$1,0,MATCH(Index!AE$6&amp;" Index",Input!$1:$1,0)-1,10000,2),2,0)</f>
        <v>21.97</v>
      </c>
    </row>
    <row r="2430" spans="2:31" x14ac:dyDescent="0.25">
      <c r="B2430" s="2">
        <v>41045</v>
      </c>
      <c r="C2430">
        <f t="shared" ca="1" si="222"/>
        <v>0</v>
      </c>
      <c r="D2430">
        <f t="shared" ca="1" si="223"/>
        <v>0</v>
      </c>
      <c r="E2430">
        <f ca="1">IF($B2430&lt;VLOOKUP(E$6&amp;" Equity",Param,4,0),"",IFERROR(VLOOKUP($B2430,OFFSET(Input!$A$1,0,MATCH(Index!E$6&amp;" Equity",Input!$1:$1,0)-1,10000,2),2,0),E2429))</f>
        <v>88.82</v>
      </c>
      <c r="F2430" s="33">
        <v>122.01</v>
      </c>
      <c r="H2430">
        <f ca="1">IFERROR(VLOOKUP($B2430,OFFSET(Input!$A$1,0,MATCH(Index!H$6,Input!$1:$1,0)-1,10000,2),2,0),0)</f>
        <v>0</v>
      </c>
      <c r="I2430">
        <f ca="1">IFERROR(VLOOKUP($B2430,OFFSET(Input!$A$1,0,MATCH(Index!I$6,Input!$1:$1,0)-1,10000,2),2,0),0)</f>
        <v>0</v>
      </c>
      <c r="K2430">
        <f t="shared" ca="1" si="224"/>
        <v>90.917256460414009</v>
      </c>
      <c r="L2430" s="30">
        <f t="shared" ca="1" si="225"/>
        <v>123.20206082663051</v>
      </c>
      <c r="N2430">
        <f t="shared" ca="1" si="226"/>
        <v>-9.8589192007943575E-3</v>
      </c>
      <c r="O2430">
        <f t="shared" ca="1" si="227"/>
        <v>2.8727396946835473E-3</v>
      </c>
      <c r="AE2430">
        <f ca="1">VLOOKUP($B2430,OFFSET(Input!$A$1,0,MATCH(Index!AE$6&amp;" Index",Input!$1:$1,0)-1,10000,2),2,0)</f>
        <v>22.27</v>
      </c>
    </row>
    <row r="2431" spans="2:31" x14ac:dyDescent="0.25">
      <c r="B2431" s="2">
        <v>41046</v>
      </c>
      <c r="C2431">
        <f t="shared" ca="1" si="222"/>
        <v>0</v>
      </c>
      <c r="D2431">
        <f t="shared" ca="1" si="223"/>
        <v>0</v>
      </c>
      <c r="E2431">
        <f ca="1">IF($B2431&lt;VLOOKUP(E$6&amp;" Equity",Param,4,0),"",IFERROR(VLOOKUP($B2431,OFFSET(Input!$A$1,0,MATCH(Index!E$6&amp;" Equity",Input!$1:$1,0)-1,10000,2),2,0),E2430))</f>
        <v>87.59</v>
      </c>
      <c r="F2431" s="33">
        <v>124.17</v>
      </c>
      <c r="H2431">
        <f ca="1">IFERROR(VLOOKUP($B2431,OFFSET(Input!$A$1,0,MATCH(Index!H$6,Input!$1:$1,0)-1,10000,2),2,0),0)</f>
        <v>0</v>
      </c>
      <c r="I2431">
        <f ca="1">IFERROR(VLOOKUP($B2431,OFFSET(Input!$A$1,0,MATCH(Index!I$6,Input!$1:$1,0)-1,10000,2),2,0),0)</f>
        <v>0</v>
      </c>
      <c r="K2431">
        <f t="shared" ca="1" si="224"/>
        <v>89.658213165589544</v>
      </c>
      <c r="L2431" s="30">
        <f t="shared" ca="1" si="225"/>
        <v>125.38316443605204</v>
      </c>
      <c r="N2431">
        <f t="shared" ca="1" si="226"/>
        <v>-1.3945013688958612E-2</v>
      </c>
      <c r="O2431">
        <f t="shared" ca="1" si="227"/>
        <v>1.7548585841507824E-2</v>
      </c>
      <c r="AE2431">
        <f ca="1">VLOOKUP($B2431,OFFSET(Input!$A$1,0,MATCH(Index!AE$6&amp;" Index",Input!$1:$1,0)-1,10000,2),2,0)</f>
        <v>24.49</v>
      </c>
    </row>
    <row r="2432" spans="2:31" x14ac:dyDescent="0.25">
      <c r="B2432" s="2">
        <v>41047</v>
      </c>
      <c r="C2432">
        <f t="shared" ca="1" si="222"/>
        <v>0</v>
      </c>
      <c r="D2432">
        <f t="shared" ca="1" si="223"/>
        <v>0</v>
      </c>
      <c r="E2432">
        <f ca="1">IF($B2432&lt;VLOOKUP(E$6&amp;" Equity",Param,4,0),"",IFERROR(VLOOKUP($B2432,OFFSET(Input!$A$1,0,MATCH(Index!E$6&amp;" Equity",Input!$1:$1,0)-1,10000,2),2,0),E2431))</f>
        <v>87.58</v>
      </c>
      <c r="F2432" s="33">
        <v>124.2</v>
      </c>
      <c r="H2432">
        <f ca="1">IFERROR(VLOOKUP($B2432,OFFSET(Input!$A$1,0,MATCH(Index!H$6,Input!$1:$1,0)-1,10000,2),2,0),0)</f>
        <v>0</v>
      </c>
      <c r="I2432">
        <f ca="1">IFERROR(VLOOKUP($B2432,OFFSET(Input!$A$1,0,MATCH(Index!I$6,Input!$1:$1,0)-1,10000,2),2,0),0)</f>
        <v>0</v>
      </c>
      <c r="K2432">
        <f t="shared" ca="1" si="224"/>
        <v>89.647977041241376</v>
      </c>
      <c r="L2432" s="30">
        <f t="shared" ca="1" si="225"/>
        <v>125.41345754173845</v>
      </c>
      <c r="N2432">
        <f t="shared" ca="1" si="226"/>
        <v>-1.1417480174537524E-4</v>
      </c>
      <c r="O2432">
        <f t="shared" ca="1" si="227"/>
        <v>2.415750706276738E-4</v>
      </c>
      <c r="AE2432">
        <f ca="1">VLOOKUP($B2432,OFFSET(Input!$A$1,0,MATCH(Index!AE$6&amp;" Index",Input!$1:$1,0)-1,10000,2),2,0)</f>
        <v>25.1</v>
      </c>
    </row>
    <row r="2433" spans="2:31" x14ac:dyDescent="0.25">
      <c r="B2433" s="2">
        <v>41050</v>
      </c>
      <c r="C2433">
        <f t="shared" ca="1" si="222"/>
        <v>0</v>
      </c>
      <c r="D2433">
        <f t="shared" ca="1" si="223"/>
        <v>0</v>
      </c>
      <c r="E2433">
        <f ca="1">IF($B2433&lt;VLOOKUP(E$6&amp;" Equity",Param,4,0),"",IFERROR(VLOOKUP($B2433,OFFSET(Input!$A$1,0,MATCH(Index!E$6&amp;" Equity",Input!$1:$1,0)-1,10000,2),2,0),E2432))</f>
        <v>88.5</v>
      </c>
      <c r="F2433" s="33">
        <v>123.94</v>
      </c>
      <c r="H2433">
        <f ca="1">IFERROR(VLOOKUP($B2433,OFFSET(Input!$A$1,0,MATCH(Index!H$6,Input!$1:$1,0)-1,10000,2),2,0),0)</f>
        <v>0</v>
      </c>
      <c r="I2433">
        <f ca="1">IFERROR(VLOOKUP($B2433,OFFSET(Input!$A$1,0,MATCH(Index!I$6,Input!$1:$1,0)-1,10000,2),2,0),0)</f>
        <v>0</v>
      </c>
      <c r="K2433">
        <f t="shared" ca="1" si="224"/>
        <v>90.589700481272686</v>
      </c>
      <c r="L2433" s="30">
        <f t="shared" ca="1" si="225"/>
        <v>125.15091729245623</v>
      </c>
      <c r="N2433">
        <f t="shared" ca="1" si="226"/>
        <v>1.0449890640631581E-2</v>
      </c>
      <c r="O2433">
        <f t="shared" ca="1" si="227"/>
        <v>-2.0955919654170193E-3</v>
      </c>
      <c r="AE2433">
        <f ca="1">VLOOKUP($B2433,OFFSET(Input!$A$1,0,MATCH(Index!AE$6&amp;" Index",Input!$1:$1,0)-1,10000,2),2,0)</f>
        <v>22.01</v>
      </c>
    </row>
    <row r="2434" spans="2:31" x14ac:dyDescent="0.25">
      <c r="B2434" s="2">
        <v>41051</v>
      </c>
      <c r="C2434">
        <f t="shared" ca="1" si="222"/>
        <v>0</v>
      </c>
      <c r="D2434">
        <f t="shared" ca="1" si="223"/>
        <v>0</v>
      </c>
      <c r="E2434">
        <f ca="1">IF($B2434&lt;VLOOKUP(E$6&amp;" Equity",Param,4,0),"",IFERROR(VLOOKUP($B2434,OFFSET(Input!$A$1,0,MATCH(Index!E$6&amp;" Equity",Input!$1:$1,0)-1,10000,2),2,0),E2433))</f>
        <v>88.49</v>
      </c>
      <c r="F2434" s="33">
        <v>122.56</v>
      </c>
      <c r="H2434">
        <f ca="1">IFERROR(VLOOKUP($B2434,OFFSET(Input!$A$1,0,MATCH(Index!H$6,Input!$1:$1,0)-1,10000,2),2,0),0)</f>
        <v>0</v>
      </c>
      <c r="I2434">
        <f ca="1">IFERROR(VLOOKUP($B2434,OFFSET(Input!$A$1,0,MATCH(Index!I$6,Input!$1:$1,0)-1,10000,2),2,0),0)</f>
        <v>0</v>
      </c>
      <c r="K2434">
        <f t="shared" ca="1" si="224"/>
        <v>90.579464356924518</v>
      </c>
      <c r="L2434" s="30">
        <f t="shared" ca="1" si="225"/>
        <v>123.75743443088136</v>
      </c>
      <c r="N2434">
        <f t="shared" ca="1" si="226"/>
        <v>-1.1300073462509029E-4</v>
      </c>
      <c r="O2434">
        <f t="shared" ca="1" si="227"/>
        <v>-1.1196871541680262E-2</v>
      </c>
      <c r="AE2434">
        <f ca="1">VLOOKUP($B2434,OFFSET(Input!$A$1,0,MATCH(Index!AE$6&amp;" Index",Input!$1:$1,0)-1,10000,2),2,0)</f>
        <v>22.48</v>
      </c>
    </row>
    <row r="2435" spans="2:31" x14ac:dyDescent="0.25">
      <c r="B2435" s="2">
        <v>41052</v>
      </c>
      <c r="C2435">
        <f t="shared" ca="1" si="222"/>
        <v>0</v>
      </c>
      <c r="D2435">
        <f t="shared" ca="1" si="223"/>
        <v>0</v>
      </c>
      <c r="E2435">
        <f ca="1">IF($B2435&lt;VLOOKUP(E$6&amp;" Equity",Param,4,0),"",IFERROR(VLOOKUP($B2435,OFFSET(Input!$A$1,0,MATCH(Index!E$6&amp;" Equity",Input!$1:$1,0)-1,10000,2),2,0),E2434))</f>
        <v>88.4</v>
      </c>
      <c r="F2435" s="33">
        <v>123.41</v>
      </c>
      <c r="H2435">
        <f ca="1">IFERROR(VLOOKUP($B2435,OFFSET(Input!$A$1,0,MATCH(Index!H$6,Input!$1:$1,0)-1,10000,2),2,0),0)</f>
        <v>0</v>
      </c>
      <c r="I2435">
        <f ca="1">IFERROR(VLOOKUP($B2435,OFFSET(Input!$A$1,0,MATCH(Index!I$6,Input!$1:$1,0)-1,10000,2),2,0),0)</f>
        <v>0</v>
      </c>
      <c r="K2435">
        <f t="shared" ca="1" si="224"/>
        <v>90.487339237791033</v>
      </c>
      <c r="L2435" s="30">
        <f t="shared" ca="1" si="225"/>
        <v>124.61573909199632</v>
      </c>
      <c r="N2435">
        <f t="shared" ca="1" si="226"/>
        <v>-1.0175816356608805E-3</v>
      </c>
      <c r="O2435">
        <f t="shared" ca="1" si="227"/>
        <v>6.911439472810978E-3</v>
      </c>
      <c r="AE2435">
        <f ca="1">VLOOKUP($B2435,OFFSET(Input!$A$1,0,MATCH(Index!AE$6&amp;" Index",Input!$1:$1,0)-1,10000,2),2,0)</f>
        <v>22.33</v>
      </c>
    </row>
    <row r="2436" spans="2:31" x14ac:dyDescent="0.25">
      <c r="B2436" s="2">
        <v>41053</v>
      </c>
      <c r="C2436">
        <f t="shared" ca="1" si="222"/>
        <v>0</v>
      </c>
      <c r="D2436">
        <f t="shared" ca="1" si="223"/>
        <v>0</v>
      </c>
      <c r="E2436">
        <f ca="1">IF($B2436&lt;VLOOKUP(E$6&amp;" Equity",Param,4,0),"",IFERROR(VLOOKUP($B2436,OFFSET(Input!$A$1,0,MATCH(Index!E$6&amp;" Equity",Input!$1:$1,0)-1,10000,2),2,0),E2435))</f>
        <v>88.42</v>
      </c>
      <c r="F2436" s="33">
        <v>122.94</v>
      </c>
      <c r="H2436">
        <f ca="1">IFERROR(VLOOKUP($B2436,OFFSET(Input!$A$1,0,MATCH(Index!H$6,Input!$1:$1,0)-1,10000,2),2,0),0)</f>
        <v>0</v>
      </c>
      <c r="I2436">
        <f ca="1">IFERROR(VLOOKUP($B2436,OFFSET(Input!$A$1,0,MATCH(Index!I$6,Input!$1:$1,0)-1,10000,2),2,0),0)</f>
        <v>0</v>
      </c>
      <c r="K2436">
        <f t="shared" ca="1" si="224"/>
        <v>90.50781148648737</v>
      </c>
      <c r="L2436" s="30">
        <f t="shared" ca="1" si="225"/>
        <v>124.14114710290923</v>
      </c>
      <c r="N2436">
        <f t="shared" ca="1" si="226"/>
        <v>2.2621875449939453E-4</v>
      </c>
      <c r="O2436">
        <f t="shared" ca="1" si="227"/>
        <v>-3.8157139862287585E-3</v>
      </c>
      <c r="AE2436">
        <f ca="1">VLOOKUP($B2436,OFFSET(Input!$A$1,0,MATCH(Index!AE$6&amp;" Index",Input!$1:$1,0)-1,10000,2),2,0)</f>
        <v>21.54</v>
      </c>
    </row>
    <row r="2437" spans="2:31" x14ac:dyDescent="0.25">
      <c r="B2437" s="2">
        <v>41054</v>
      </c>
      <c r="C2437">
        <f t="shared" ca="1" si="222"/>
        <v>0</v>
      </c>
      <c r="D2437">
        <f t="shared" ca="1" si="223"/>
        <v>0</v>
      </c>
      <c r="E2437">
        <f ca="1">IF($B2437&lt;VLOOKUP(E$6&amp;" Equity",Param,4,0),"",IFERROR(VLOOKUP($B2437,OFFSET(Input!$A$1,0,MATCH(Index!E$6&amp;" Equity",Input!$1:$1,0)-1,10000,2),2,0),E2436))</f>
        <v>88.14</v>
      </c>
      <c r="F2437" s="33">
        <v>123.4</v>
      </c>
      <c r="H2437">
        <f ca="1">IFERROR(VLOOKUP($B2437,OFFSET(Input!$A$1,0,MATCH(Index!H$6,Input!$1:$1,0)-1,10000,2),2,0),0)</f>
        <v>0</v>
      </c>
      <c r="I2437">
        <f ca="1">IFERROR(VLOOKUP($B2437,OFFSET(Input!$A$1,0,MATCH(Index!I$6,Input!$1:$1,0)-1,10000,2),2,0),0)</f>
        <v>0</v>
      </c>
      <c r="K2437">
        <f t="shared" ca="1" si="224"/>
        <v>90.221200004738719</v>
      </c>
      <c r="L2437" s="30">
        <f t="shared" ca="1" si="225"/>
        <v>124.60564139010087</v>
      </c>
      <c r="N2437">
        <f t="shared" ca="1" si="226"/>
        <v>-3.1717289842560646E-3</v>
      </c>
      <c r="O2437">
        <f t="shared" ca="1" si="227"/>
        <v>3.7346799924242086E-3</v>
      </c>
      <c r="AE2437">
        <f ca="1">VLOOKUP($B2437,OFFSET(Input!$A$1,0,MATCH(Index!AE$6&amp;" Index",Input!$1:$1,0)-1,10000,2),2,0)</f>
        <v>21.76</v>
      </c>
    </row>
    <row r="2438" spans="2:31" x14ac:dyDescent="0.25">
      <c r="B2438" s="2">
        <v>41058</v>
      </c>
      <c r="C2438">
        <f t="shared" ca="1" si="222"/>
        <v>0</v>
      </c>
      <c r="D2438">
        <f t="shared" ca="1" si="223"/>
        <v>0</v>
      </c>
      <c r="E2438">
        <f ca="1">IF($B2438&lt;VLOOKUP(E$6&amp;" Equity",Param,4,0),"",IFERROR(VLOOKUP($B2438,OFFSET(Input!$A$1,0,MATCH(Index!E$6&amp;" Equity",Input!$1:$1,0)-1,10000,2),2,0),E2437))</f>
        <v>89.11</v>
      </c>
      <c r="F2438" s="33">
        <v>123.02</v>
      </c>
      <c r="H2438">
        <f ca="1">IFERROR(VLOOKUP($B2438,OFFSET(Input!$A$1,0,MATCH(Index!H$6,Input!$1:$1,0)-1,10000,2),2,0),0)</f>
        <v>0</v>
      </c>
      <c r="I2438">
        <f ca="1">IFERROR(VLOOKUP($B2438,OFFSET(Input!$A$1,0,MATCH(Index!I$6,Input!$1:$1,0)-1,10000,2),2,0),0)</f>
        <v>0</v>
      </c>
      <c r="K2438">
        <f t="shared" ca="1" si="224"/>
        <v>91.214104066510856</v>
      </c>
      <c r="L2438" s="30">
        <f t="shared" ca="1" si="225"/>
        <v>124.221928718073</v>
      </c>
      <c r="N2438">
        <f t="shared" ca="1" si="226"/>
        <v>1.0945102210787433E-2</v>
      </c>
      <c r="O2438">
        <f t="shared" ca="1" si="227"/>
        <v>-3.0841676910652836E-3</v>
      </c>
      <c r="AE2438">
        <f ca="1">VLOOKUP($B2438,OFFSET(Input!$A$1,0,MATCH(Index!AE$6&amp;" Index",Input!$1:$1,0)-1,10000,2),2,0)</f>
        <v>21.03</v>
      </c>
    </row>
    <row r="2439" spans="2:31" x14ac:dyDescent="0.25">
      <c r="B2439" s="2">
        <v>41059</v>
      </c>
      <c r="C2439">
        <f t="shared" ref="C2439:C2502" ca="1" si="228">IF(MONTH(B2439)&lt;&gt;MONTH(B2438),1,0)</f>
        <v>0</v>
      </c>
      <c r="D2439">
        <f t="shared" ref="D2439:D2502" ca="1" si="229">IF(D2438=5,0,IF(D2438&lt;&gt;0,D2438+1,IF(C2438=1,1,0)))</f>
        <v>0</v>
      </c>
      <c r="E2439">
        <f ca="1">IF($B2439&lt;VLOOKUP(E$6&amp;" Equity",Param,4,0),"",IFERROR(VLOOKUP($B2439,OFFSET(Input!$A$1,0,MATCH(Index!E$6&amp;" Equity",Input!$1:$1,0)-1,10000,2),2,0),E2438))</f>
        <v>88.71</v>
      </c>
      <c r="F2439" s="33">
        <v>126.14</v>
      </c>
      <c r="H2439">
        <f ca="1">IFERROR(VLOOKUP($B2439,OFFSET(Input!$A$1,0,MATCH(Index!H$6,Input!$1:$1,0)-1,10000,2),2,0),0)</f>
        <v>0</v>
      </c>
      <c r="I2439">
        <f ca="1">IFERROR(VLOOKUP($B2439,OFFSET(Input!$A$1,0,MATCH(Index!I$6,Input!$1:$1,0)-1,10000,2),2,0),0)</f>
        <v>0</v>
      </c>
      <c r="K2439">
        <f t="shared" ref="K2439:K2502" ca="1" si="230">IF($B2439&lt;=L_date,IF($B2439=L_date,1,K2440/((E2440+H2440)/E2439)),K2438*((E2439+H2439)/E2438))</f>
        <v>90.804659092584203</v>
      </c>
      <c r="L2439" s="30">
        <f t="shared" ref="L2439:L2502" ca="1" si="231">IF($B2439&lt;=L_date,IF($B2439=L_date,1,L2440/((F2440+I2440)/F2439)),L2438*((F2439+I2439)/F2438))</f>
        <v>127.37241170945968</v>
      </c>
      <c r="N2439">
        <f t="shared" ca="1" si="226"/>
        <v>-4.4989390921329354E-3</v>
      </c>
      <c r="O2439">
        <f t="shared" ca="1" si="227"/>
        <v>2.5045457455283027E-2</v>
      </c>
      <c r="AE2439">
        <f ca="1">VLOOKUP($B2439,OFFSET(Input!$A$1,0,MATCH(Index!AE$6&amp;" Index",Input!$1:$1,0)-1,10000,2),2,0)</f>
        <v>24.14</v>
      </c>
    </row>
    <row r="2440" spans="2:31" x14ac:dyDescent="0.25">
      <c r="B2440" s="2">
        <v>41060</v>
      </c>
      <c r="C2440">
        <f t="shared" ca="1" si="228"/>
        <v>0</v>
      </c>
      <c r="D2440">
        <f t="shared" ca="1" si="229"/>
        <v>0</v>
      </c>
      <c r="E2440">
        <f ca="1">IF($B2440&lt;VLOOKUP(E$6&amp;" Equity",Param,4,0),"",IFERROR(VLOOKUP($B2440,OFFSET(Input!$A$1,0,MATCH(Index!E$6&amp;" Equity",Input!$1:$1,0)-1,10000,2),2,0),E2439))</f>
        <v>87.77</v>
      </c>
      <c r="F2440" s="33">
        <v>127.6</v>
      </c>
      <c r="H2440">
        <f ca="1">IFERROR(VLOOKUP($B2440,OFFSET(Input!$A$1,0,MATCH(Index!H$6,Input!$1:$1,0)-1,10000,2),2,0),0)</f>
        <v>0</v>
      </c>
      <c r="I2440">
        <f ca="1">IFERROR(VLOOKUP($B2440,OFFSET(Input!$A$1,0,MATCH(Index!I$6,Input!$1:$1,0)-1,10000,2),2,0),0)</f>
        <v>0</v>
      </c>
      <c r="K2440">
        <f t="shared" ca="1" si="230"/>
        <v>89.842463403856556</v>
      </c>
      <c r="L2440" s="30">
        <f t="shared" ca="1" si="231"/>
        <v>128.84667618619832</v>
      </c>
      <c r="N2440">
        <f t="shared" ref="N2440:N2490" ca="1" si="232">LN(K2440/K2439)</f>
        <v>-1.06528659284694E-2</v>
      </c>
      <c r="O2440">
        <f t="shared" ref="O2440:O2490" ca="1" si="233">LN(L2440/L2439)</f>
        <v>1.1507969675184384E-2</v>
      </c>
      <c r="AE2440">
        <f ca="1">VLOOKUP($B2440,OFFSET(Input!$A$1,0,MATCH(Index!AE$6&amp;" Index",Input!$1:$1,0)-1,10000,2),2,0)</f>
        <v>24.06</v>
      </c>
    </row>
    <row r="2441" spans="2:31" x14ac:dyDescent="0.25">
      <c r="B2441" s="2">
        <v>41061</v>
      </c>
      <c r="C2441">
        <f t="shared" ca="1" si="228"/>
        <v>1</v>
      </c>
      <c r="D2441">
        <f t="shared" ca="1" si="229"/>
        <v>0</v>
      </c>
      <c r="E2441">
        <f ca="1">IF($B2441&lt;VLOOKUP(E$6&amp;" Equity",Param,4,0),"",IFERROR(VLOOKUP($B2441,OFFSET(Input!$A$1,0,MATCH(Index!E$6&amp;" Equity",Input!$1:$1,0)-1,10000,2),2,0),E2440))</f>
        <v>86.47</v>
      </c>
      <c r="F2441" s="33">
        <v>130.36000000000001</v>
      </c>
      <c r="H2441">
        <f ca="1">IFERROR(VLOOKUP($B2441,OFFSET(Input!$A$1,0,MATCH(Index!H$6,Input!$1:$1,0)-1,10000,2),2,0),0)</f>
        <v>0.54213</v>
      </c>
      <c r="I2441">
        <f ca="1">IFERROR(VLOOKUP($B2441,OFFSET(Input!$A$1,0,MATCH(Index!I$6,Input!$1:$1,0)-1,10000,2),2,0),0)</f>
        <v>0.262652</v>
      </c>
      <c r="K2441">
        <f t="shared" ca="1" si="230"/>
        <v>89.066698247882073</v>
      </c>
      <c r="L2441" s="30">
        <f t="shared" ca="1" si="231"/>
        <v>131.898860069173</v>
      </c>
      <c r="N2441">
        <f t="shared" ca="1" si="232"/>
        <v>-8.6722223808882171E-3</v>
      </c>
      <c r="O2441">
        <f t="shared" ca="1" si="233"/>
        <v>2.3412276527214487E-2</v>
      </c>
      <c r="AE2441">
        <f ca="1">VLOOKUP($B2441,OFFSET(Input!$A$1,0,MATCH(Index!AE$6&amp;" Index",Input!$1:$1,0)-1,10000,2),2,0)</f>
        <v>26.66</v>
      </c>
    </row>
    <row r="2442" spans="2:31" x14ac:dyDescent="0.25">
      <c r="B2442" s="2">
        <v>41064</v>
      </c>
      <c r="C2442">
        <f t="shared" ca="1" si="228"/>
        <v>0</v>
      </c>
      <c r="D2442">
        <f t="shared" ca="1" si="229"/>
        <v>1</v>
      </c>
      <c r="E2442">
        <f ca="1">IF($B2442&lt;VLOOKUP(E$6&amp;" Equity",Param,4,0),"",IFERROR(VLOOKUP($B2442,OFFSET(Input!$A$1,0,MATCH(Index!E$6&amp;" Equity",Input!$1:$1,0)-1,10000,2),2,0),E2441))</f>
        <v>86.54</v>
      </c>
      <c r="F2442" s="33">
        <v>129.33000000000001</v>
      </c>
      <c r="H2442">
        <f ca="1">IFERROR(VLOOKUP($B2442,OFFSET(Input!$A$1,0,MATCH(Index!H$6,Input!$1:$1,0)-1,10000,2),2,0),0)</f>
        <v>0</v>
      </c>
      <c r="I2442">
        <f ca="1">IFERROR(VLOOKUP($B2442,OFFSET(Input!$A$1,0,MATCH(Index!I$6,Input!$1:$1,0)-1,10000,2),2,0),0)</f>
        <v>0</v>
      </c>
      <c r="K2442">
        <f t="shared" ca="1" si="230"/>
        <v>89.138800351239908</v>
      </c>
      <c r="L2442" s="30">
        <f t="shared" ca="1" si="231"/>
        <v>130.85670123309407</v>
      </c>
      <c r="N2442">
        <f t="shared" ca="1" si="232"/>
        <v>8.0920182439991222E-4</v>
      </c>
      <c r="O2442">
        <f t="shared" ca="1" si="233"/>
        <v>-7.9325765422078309E-3</v>
      </c>
      <c r="AE2442">
        <f ca="1">VLOOKUP($B2442,OFFSET(Input!$A$1,0,MATCH(Index!AE$6&amp;" Index",Input!$1:$1,0)-1,10000,2),2,0)</f>
        <v>26.12</v>
      </c>
    </row>
    <row r="2443" spans="2:31" x14ac:dyDescent="0.25">
      <c r="B2443" s="2">
        <v>41065</v>
      </c>
      <c r="C2443">
        <f t="shared" ca="1" si="228"/>
        <v>0</v>
      </c>
      <c r="D2443">
        <f t="shared" ca="1" si="229"/>
        <v>2</v>
      </c>
      <c r="E2443">
        <f ca="1">IF($B2443&lt;VLOOKUP(E$6&amp;" Equity",Param,4,0),"",IFERROR(VLOOKUP($B2443,OFFSET(Input!$A$1,0,MATCH(Index!E$6&amp;" Equity",Input!$1:$1,0)-1,10000,2),2,0),E2442))</f>
        <v>87.09</v>
      </c>
      <c r="F2443" s="33">
        <v>127.6</v>
      </c>
      <c r="H2443">
        <f ca="1">IFERROR(VLOOKUP($B2443,OFFSET(Input!$A$1,0,MATCH(Index!H$6,Input!$1:$1,0)-1,10000,2),2,0),0)</f>
        <v>0</v>
      </c>
      <c r="I2443">
        <f ca="1">IFERROR(VLOOKUP($B2443,OFFSET(Input!$A$1,0,MATCH(Index!I$6,Input!$1:$1,0)-1,10000,2),2,0),0)</f>
        <v>0</v>
      </c>
      <c r="K2443">
        <f t="shared" ca="1" si="230"/>
        <v>89.705316877622877</v>
      </c>
      <c r="L2443" s="30">
        <f t="shared" ca="1" si="231"/>
        <v>129.10627911035954</v>
      </c>
      <c r="N2443">
        <f t="shared" ca="1" si="232"/>
        <v>6.3353319079095588E-3</v>
      </c>
      <c r="O2443">
        <f t="shared" ca="1" si="233"/>
        <v>-1.3466906516463718E-2</v>
      </c>
      <c r="AE2443">
        <f ca="1">VLOOKUP($B2443,OFFSET(Input!$A$1,0,MATCH(Index!AE$6&amp;" Index",Input!$1:$1,0)-1,10000,2),2,0)</f>
        <v>24.68</v>
      </c>
    </row>
    <row r="2444" spans="2:31" x14ac:dyDescent="0.25">
      <c r="B2444" s="2">
        <v>41066</v>
      </c>
      <c r="C2444">
        <f t="shared" ca="1" si="228"/>
        <v>0</v>
      </c>
      <c r="D2444">
        <f t="shared" ca="1" si="229"/>
        <v>3</v>
      </c>
      <c r="E2444">
        <f ca="1">IF($B2444&lt;VLOOKUP(E$6&amp;" Equity",Param,4,0),"",IFERROR(VLOOKUP($B2444,OFFSET(Input!$A$1,0,MATCH(Index!E$6&amp;" Equity",Input!$1:$1,0)-1,10000,2),2,0),E2443))</f>
        <v>88.02</v>
      </c>
      <c r="F2444" s="33">
        <v>125.05</v>
      </c>
      <c r="H2444">
        <f ca="1">IFERROR(VLOOKUP($B2444,OFFSET(Input!$A$1,0,MATCH(Index!H$6,Input!$1:$1,0)-1,10000,2),2,0),0)</f>
        <v>0</v>
      </c>
      <c r="I2444">
        <f ca="1">IFERROR(VLOOKUP($B2444,OFFSET(Input!$A$1,0,MATCH(Index!I$6,Input!$1:$1,0)-1,10000,2),2,0),0)</f>
        <v>0</v>
      </c>
      <c r="K2444">
        <f t="shared" ca="1" si="230"/>
        <v>90.663244822234063</v>
      </c>
      <c r="L2444" s="30">
        <f t="shared" ca="1" si="231"/>
        <v>126.5261771375428</v>
      </c>
      <c r="N2444">
        <f t="shared" ca="1" si="232"/>
        <v>1.0621994678297029E-2</v>
      </c>
      <c r="O2444">
        <f t="shared" ca="1" si="233"/>
        <v>-2.0186713587061398E-2</v>
      </c>
      <c r="AE2444">
        <f ca="1">VLOOKUP($B2444,OFFSET(Input!$A$1,0,MATCH(Index!AE$6&amp;" Index",Input!$1:$1,0)-1,10000,2),2,0)</f>
        <v>22.16</v>
      </c>
    </row>
    <row r="2445" spans="2:31" x14ac:dyDescent="0.25">
      <c r="B2445" s="2">
        <v>41067</v>
      </c>
      <c r="C2445">
        <f t="shared" ca="1" si="228"/>
        <v>0</v>
      </c>
      <c r="D2445">
        <f t="shared" ca="1" si="229"/>
        <v>4</v>
      </c>
      <c r="E2445">
        <f ca="1">IF($B2445&lt;VLOOKUP(E$6&amp;" Equity",Param,4,0),"",IFERROR(VLOOKUP($B2445,OFFSET(Input!$A$1,0,MATCH(Index!E$6&amp;" Equity",Input!$1:$1,0)-1,10000,2),2,0),E2444))</f>
        <v>88.35</v>
      </c>
      <c r="F2445" s="33">
        <v>125.24</v>
      </c>
      <c r="H2445">
        <f ca="1">IFERROR(VLOOKUP($B2445,OFFSET(Input!$A$1,0,MATCH(Index!H$6,Input!$1:$1,0)-1,10000,2),2,0),0)</f>
        <v>0</v>
      </c>
      <c r="I2445">
        <f ca="1">IFERROR(VLOOKUP($B2445,OFFSET(Input!$A$1,0,MATCH(Index!I$6,Input!$1:$1,0)-1,10000,2),2,0),0)</f>
        <v>0</v>
      </c>
      <c r="K2445">
        <f t="shared" ca="1" si="230"/>
        <v>91.003154738063841</v>
      </c>
      <c r="L2445" s="30">
        <f t="shared" ca="1" si="231"/>
        <v>126.71842002963503</v>
      </c>
      <c r="N2445">
        <f t="shared" ca="1" si="232"/>
        <v>3.7421373827600571E-3</v>
      </c>
      <c r="O2445">
        <f t="shared" ca="1" si="233"/>
        <v>1.5182391345768425E-3</v>
      </c>
      <c r="AE2445">
        <f ca="1">VLOOKUP($B2445,OFFSET(Input!$A$1,0,MATCH(Index!AE$6&amp;" Index",Input!$1:$1,0)-1,10000,2),2,0)</f>
        <v>21.72</v>
      </c>
    </row>
    <row r="2446" spans="2:31" x14ac:dyDescent="0.25">
      <c r="B2446" s="2">
        <v>41068</v>
      </c>
      <c r="C2446">
        <f t="shared" ca="1" si="228"/>
        <v>0</v>
      </c>
      <c r="D2446">
        <f t="shared" ca="1" si="229"/>
        <v>5</v>
      </c>
      <c r="E2446">
        <f ca="1">IF($B2446&lt;VLOOKUP(E$6&amp;" Equity",Param,4,0),"",IFERROR(VLOOKUP($B2446,OFFSET(Input!$A$1,0,MATCH(Index!E$6&amp;" Equity",Input!$1:$1,0)-1,10000,2),2,0),E2445))</f>
        <v>88.69</v>
      </c>
      <c r="F2446" s="33">
        <v>125.21</v>
      </c>
      <c r="H2446">
        <f ca="1">IFERROR(VLOOKUP($B2446,OFFSET(Input!$A$1,0,MATCH(Index!H$6,Input!$1:$1,0)-1,10000,2),2,0),0)</f>
        <v>0</v>
      </c>
      <c r="I2446">
        <f ca="1">IFERROR(VLOOKUP($B2446,OFFSET(Input!$A$1,0,MATCH(Index!I$6,Input!$1:$1,0)-1,10000,2),2,0),0)</f>
        <v>0</v>
      </c>
      <c r="K2446">
        <f t="shared" ca="1" si="230"/>
        <v>91.353364954373305</v>
      </c>
      <c r="L2446" s="30">
        <f t="shared" ca="1" si="231"/>
        <v>126.68806588877835</v>
      </c>
      <c r="N2446">
        <f t="shared" ca="1" si="232"/>
        <v>3.8409446226555328E-3</v>
      </c>
      <c r="O2446">
        <f t="shared" ca="1" si="233"/>
        <v>-2.3956877734868681E-4</v>
      </c>
      <c r="AE2446">
        <f ca="1">VLOOKUP($B2446,OFFSET(Input!$A$1,0,MATCH(Index!AE$6&amp;" Index",Input!$1:$1,0)-1,10000,2),2,0)</f>
        <v>21.23</v>
      </c>
    </row>
    <row r="2447" spans="2:31" x14ac:dyDescent="0.25">
      <c r="B2447" s="2">
        <v>41071</v>
      </c>
      <c r="C2447">
        <f t="shared" ca="1" si="228"/>
        <v>0</v>
      </c>
      <c r="D2447">
        <f t="shared" ca="1" si="229"/>
        <v>0</v>
      </c>
      <c r="E2447">
        <f ca="1">IF($B2447&lt;VLOOKUP(E$6&amp;" Equity",Param,4,0),"",IFERROR(VLOOKUP($B2447,OFFSET(Input!$A$1,0,MATCH(Index!E$6&amp;" Equity",Input!$1:$1,0)-1,10000,2),2,0),E2446))</f>
        <v>88.13</v>
      </c>
      <c r="F2447" s="33">
        <v>125.78</v>
      </c>
      <c r="H2447">
        <f ca="1">IFERROR(VLOOKUP($B2447,OFFSET(Input!$A$1,0,MATCH(Index!H$6,Input!$1:$1,0)-1,10000,2),2,0),0)</f>
        <v>0</v>
      </c>
      <c r="I2447">
        <f ca="1">IFERROR(VLOOKUP($B2447,OFFSET(Input!$A$1,0,MATCH(Index!I$6,Input!$1:$1,0)-1,10000,2),2,0),0)</f>
        <v>0</v>
      </c>
      <c r="K2447">
        <f t="shared" ca="1" si="230"/>
        <v>90.776548127510651</v>
      </c>
      <c r="L2447" s="30">
        <f t="shared" ca="1" si="231"/>
        <v>127.26479456505504</v>
      </c>
      <c r="N2447">
        <f t="shared" ca="1" si="232"/>
        <v>-6.3341462767919016E-3</v>
      </c>
      <c r="O2447">
        <f t="shared" ca="1" si="233"/>
        <v>4.5420214345009858E-3</v>
      </c>
      <c r="AE2447">
        <f ca="1">VLOOKUP($B2447,OFFSET(Input!$A$1,0,MATCH(Index!AE$6&amp;" Index",Input!$1:$1,0)-1,10000,2),2,0)</f>
        <v>23.56</v>
      </c>
    </row>
    <row r="2448" spans="2:31" x14ac:dyDescent="0.25">
      <c r="B2448" s="2">
        <v>41072</v>
      </c>
      <c r="C2448">
        <f t="shared" ca="1" si="228"/>
        <v>0</v>
      </c>
      <c r="D2448">
        <f t="shared" ca="1" si="229"/>
        <v>0</v>
      </c>
      <c r="E2448">
        <f ca="1">IF($B2448&lt;VLOOKUP(E$6&amp;" Equity",Param,4,0),"",IFERROR(VLOOKUP($B2448,OFFSET(Input!$A$1,0,MATCH(Index!E$6&amp;" Equity",Input!$1:$1,0)-1,10000,2),2,0),E2447))</f>
        <v>88.73</v>
      </c>
      <c r="F2448" s="33">
        <v>124.63</v>
      </c>
      <c r="H2448">
        <f ca="1">IFERROR(VLOOKUP($B2448,OFFSET(Input!$A$1,0,MATCH(Index!H$6,Input!$1:$1,0)-1,10000,2),2,0),0)</f>
        <v>0</v>
      </c>
      <c r="I2448">
        <f ca="1">IFERROR(VLOOKUP($B2448,OFFSET(Input!$A$1,0,MATCH(Index!I$6,Input!$1:$1,0)-1,10000,2),2,0),0)</f>
        <v>0</v>
      </c>
      <c r="K2448">
        <f t="shared" ca="1" si="230"/>
        <v>91.394566156292072</v>
      </c>
      <c r="L2448" s="30">
        <f t="shared" ca="1" si="231"/>
        <v>126.10121916554945</v>
      </c>
      <c r="N2448">
        <f t="shared" ca="1" si="232"/>
        <v>6.7850537356773464E-3</v>
      </c>
      <c r="O2448">
        <f t="shared" ca="1" si="233"/>
        <v>-9.1850012770718498E-3</v>
      </c>
      <c r="AE2448">
        <f ca="1">VLOOKUP($B2448,OFFSET(Input!$A$1,0,MATCH(Index!AE$6&amp;" Index",Input!$1:$1,0)-1,10000,2),2,0)</f>
        <v>22.09</v>
      </c>
    </row>
    <row r="2449" spans="2:31" x14ac:dyDescent="0.25">
      <c r="B2449" s="2">
        <v>41073</v>
      </c>
      <c r="C2449">
        <f t="shared" ca="1" si="228"/>
        <v>0</v>
      </c>
      <c r="D2449">
        <f t="shared" ca="1" si="229"/>
        <v>0</v>
      </c>
      <c r="E2449">
        <f ca="1">IF($B2449&lt;VLOOKUP(E$6&amp;" Equity",Param,4,0),"",IFERROR(VLOOKUP($B2449,OFFSET(Input!$A$1,0,MATCH(Index!E$6&amp;" Equity",Input!$1:$1,0)-1,10000,2),2,0),E2448))</f>
        <v>88.47</v>
      </c>
      <c r="F2449" s="33">
        <v>125.88</v>
      </c>
      <c r="H2449">
        <f ca="1">IFERROR(VLOOKUP($B2449,OFFSET(Input!$A$1,0,MATCH(Index!H$6,Input!$1:$1,0)-1,10000,2),2,0),0)</f>
        <v>0</v>
      </c>
      <c r="I2449">
        <f ca="1">IFERROR(VLOOKUP($B2449,OFFSET(Input!$A$1,0,MATCH(Index!I$6,Input!$1:$1,0)-1,10000,2),2,0),0)</f>
        <v>0</v>
      </c>
      <c r="K2449">
        <f t="shared" ca="1" si="230"/>
        <v>91.126758343820129</v>
      </c>
      <c r="L2449" s="30">
        <f t="shared" ca="1" si="231"/>
        <v>127.36597503457726</v>
      </c>
      <c r="N2449">
        <f t="shared" ca="1" si="232"/>
        <v>-2.9345393519518413E-3</v>
      </c>
      <c r="O2449">
        <f t="shared" ca="1" si="233"/>
        <v>9.9797243579205792E-3</v>
      </c>
      <c r="AE2449">
        <f ca="1">VLOOKUP($B2449,OFFSET(Input!$A$1,0,MATCH(Index!AE$6&amp;" Index",Input!$1:$1,0)-1,10000,2),2,0)</f>
        <v>24.27</v>
      </c>
    </row>
    <row r="2450" spans="2:31" x14ac:dyDescent="0.25">
      <c r="B2450" s="2">
        <v>41074</v>
      </c>
      <c r="C2450">
        <f t="shared" ca="1" si="228"/>
        <v>0</v>
      </c>
      <c r="D2450">
        <f t="shared" ca="1" si="229"/>
        <v>0</v>
      </c>
      <c r="E2450">
        <f ca="1">IF($B2450&lt;VLOOKUP(E$6&amp;" Equity",Param,4,0),"",IFERROR(VLOOKUP($B2450,OFFSET(Input!$A$1,0,MATCH(Index!E$6&amp;" Equity",Input!$1:$1,0)-1,10000,2),2,0),E2449))</f>
        <v>89.13</v>
      </c>
      <c r="F2450" s="33">
        <v>125.69</v>
      </c>
      <c r="H2450">
        <f ca="1">IFERROR(VLOOKUP($B2450,OFFSET(Input!$A$1,0,MATCH(Index!H$6,Input!$1:$1,0)-1,10000,2),2,0),0)</f>
        <v>0</v>
      </c>
      <c r="I2450">
        <f ca="1">IFERROR(VLOOKUP($B2450,OFFSET(Input!$A$1,0,MATCH(Index!I$6,Input!$1:$1,0)-1,10000,2),2,0),0)</f>
        <v>0</v>
      </c>
      <c r="K2450">
        <f t="shared" ca="1" si="230"/>
        <v>91.806578175479672</v>
      </c>
      <c r="L2450" s="30">
        <f t="shared" ca="1" si="231"/>
        <v>127.17373214248504</v>
      </c>
      <c r="N2450">
        <f t="shared" ca="1" si="232"/>
        <v>7.4324666473312533E-3</v>
      </c>
      <c r="O2450">
        <f t="shared" ca="1" si="233"/>
        <v>-1.5105142594600215E-3</v>
      </c>
      <c r="AE2450">
        <f ca="1">VLOOKUP($B2450,OFFSET(Input!$A$1,0,MATCH(Index!AE$6&amp;" Index",Input!$1:$1,0)-1,10000,2),2,0)</f>
        <v>21.68</v>
      </c>
    </row>
    <row r="2451" spans="2:31" x14ac:dyDescent="0.25">
      <c r="B2451" s="2">
        <v>41075</v>
      </c>
      <c r="C2451">
        <f t="shared" ca="1" si="228"/>
        <v>0</v>
      </c>
      <c r="D2451">
        <f t="shared" ca="1" si="229"/>
        <v>0</v>
      </c>
      <c r="E2451">
        <f ca="1">IF($B2451&lt;VLOOKUP(E$6&amp;" Equity",Param,4,0),"",IFERROR(VLOOKUP($B2451,OFFSET(Input!$A$1,0,MATCH(Index!E$6&amp;" Equity",Input!$1:$1,0)-1,10000,2),2,0),E2450))</f>
        <v>89.29</v>
      </c>
      <c r="F2451" s="33">
        <v>126.4</v>
      </c>
      <c r="H2451">
        <f ca="1">IFERROR(VLOOKUP($B2451,OFFSET(Input!$A$1,0,MATCH(Index!H$6,Input!$1:$1,0)-1,10000,2),2,0),0)</f>
        <v>0</v>
      </c>
      <c r="I2451">
        <f ca="1">IFERROR(VLOOKUP($B2451,OFFSET(Input!$A$1,0,MATCH(Index!I$6,Input!$1:$1,0)-1,10000,2),2,0),0)</f>
        <v>0</v>
      </c>
      <c r="K2451">
        <f t="shared" ca="1" si="230"/>
        <v>91.97138298315474</v>
      </c>
      <c r="L2451" s="30">
        <f t="shared" ca="1" si="231"/>
        <v>127.89211347609286</v>
      </c>
      <c r="N2451">
        <f t="shared" ca="1" si="232"/>
        <v>1.7935213864993123E-3</v>
      </c>
      <c r="O2451">
        <f t="shared" ca="1" si="233"/>
        <v>5.6329237760110703E-3</v>
      </c>
      <c r="AE2451">
        <f ca="1">VLOOKUP($B2451,OFFSET(Input!$A$1,0,MATCH(Index!AE$6&amp;" Index",Input!$1:$1,0)-1,10000,2),2,0)</f>
        <v>21.11</v>
      </c>
    </row>
    <row r="2452" spans="2:31" x14ac:dyDescent="0.25">
      <c r="B2452" s="2">
        <v>41078</v>
      </c>
      <c r="C2452">
        <f t="shared" ca="1" si="228"/>
        <v>0</v>
      </c>
      <c r="D2452">
        <f t="shared" ca="1" si="229"/>
        <v>0</v>
      </c>
      <c r="E2452">
        <f ca="1">IF($B2452&lt;VLOOKUP(E$6&amp;" Equity",Param,4,0),"",IFERROR(VLOOKUP($B2452,OFFSET(Input!$A$1,0,MATCH(Index!E$6&amp;" Equity",Input!$1:$1,0)-1,10000,2),2,0),E2451))</f>
        <v>89.32</v>
      </c>
      <c r="F2452" s="33">
        <v>127.08</v>
      </c>
      <c r="H2452">
        <f ca="1">IFERROR(VLOOKUP($B2452,OFFSET(Input!$A$1,0,MATCH(Index!H$6,Input!$1:$1,0)-1,10000,2),2,0),0)</f>
        <v>0</v>
      </c>
      <c r="I2452">
        <f ca="1">IFERROR(VLOOKUP($B2452,OFFSET(Input!$A$1,0,MATCH(Index!I$6,Input!$1:$1,0)-1,10000,2),2,0),0)</f>
        <v>0</v>
      </c>
      <c r="K2452">
        <f t="shared" ca="1" si="230"/>
        <v>92.002283884593794</v>
      </c>
      <c r="L2452" s="30">
        <f t="shared" ca="1" si="231"/>
        <v>128.580140668844</v>
      </c>
      <c r="N2452">
        <f t="shared" ca="1" si="232"/>
        <v>3.3592744283185725E-4</v>
      </c>
      <c r="O2452">
        <f t="shared" ca="1" si="233"/>
        <v>5.3653276885583818E-3</v>
      </c>
      <c r="AE2452">
        <f ca="1">VLOOKUP($B2452,OFFSET(Input!$A$1,0,MATCH(Index!AE$6&amp;" Index",Input!$1:$1,0)-1,10000,2),2,0)</f>
        <v>18.32</v>
      </c>
    </row>
    <row r="2453" spans="2:31" x14ac:dyDescent="0.25">
      <c r="B2453" s="2">
        <v>41079</v>
      </c>
      <c r="C2453">
        <f t="shared" ca="1" si="228"/>
        <v>0</v>
      </c>
      <c r="D2453">
        <f t="shared" ca="1" si="229"/>
        <v>0</v>
      </c>
      <c r="E2453">
        <f ca="1">IF($B2453&lt;VLOOKUP(E$6&amp;" Equity",Param,4,0),"",IFERROR(VLOOKUP($B2453,OFFSET(Input!$A$1,0,MATCH(Index!E$6&amp;" Equity",Input!$1:$1,0)-1,10000,2),2,0),E2452))</f>
        <v>89.95</v>
      </c>
      <c r="F2453" s="33">
        <v>125.42</v>
      </c>
      <c r="H2453">
        <f ca="1">IFERROR(VLOOKUP($B2453,OFFSET(Input!$A$1,0,MATCH(Index!H$6,Input!$1:$1,0)-1,10000,2),2,0),0)</f>
        <v>0</v>
      </c>
      <c r="I2453">
        <f ca="1">IFERROR(VLOOKUP($B2453,OFFSET(Input!$A$1,0,MATCH(Index!I$6,Input!$1:$1,0)-1,10000,2),2,0),0)</f>
        <v>0</v>
      </c>
      <c r="K2453">
        <f t="shared" ca="1" si="230"/>
        <v>92.651202814814283</v>
      </c>
      <c r="L2453" s="30">
        <f t="shared" ca="1" si="231"/>
        <v>126.90054487477505</v>
      </c>
      <c r="N2453">
        <f t="shared" ca="1" si="232"/>
        <v>7.0285334245849922E-3</v>
      </c>
      <c r="O2453">
        <f t="shared" ca="1" si="233"/>
        <v>-1.3148704286440686E-2</v>
      </c>
      <c r="AE2453">
        <f ca="1">VLOOKUP($B2453,OFFSET(Input!$A$1,0,MATCH(Index!AE$6&amp;" Index",Input!$1:$1,0)-1,10000,2),2,0)</f>
        <v>18.38</v>
      </c>
    </row>
    <row r="2454" spans="2:31" x14ac:dyDescent="0.25">
      <c r="B2454" s="2">
        <v>41080</v>
      </c>
      <c r="C2454">
        <f t="shared" ca="1" si="228"/>
        <v>0</v>
      </c>
      <c r="D2454">
        <f t="shared" ca="1" si="229"/>
        <v>0</v>
      </c>
      <c r="E2454">
        <f ca="1">IF($B2454&lt;VLOOKUP(E$6&amp;" Equity",Param,4,0),"",IFERROR(VLOOKUP($B2454,OFFSET(Input!$A$1,0,MATCH(Index!E$6&amp;" Equity",Input!$1:$1,0)-1,10000,2),2,0),E2453))</f>
        <v>90.3</v>
      </c>
      <c r="F2454" s="33">
        <v>126.04</v>
      </c>
      <c r="H2454">
        <f ca="1">IFERROR(VLOOKUP($B2454,OFFSET(Input!$A$1,0,MATCH(Index!H$6,Input!$1:$1,0)-1,10000,2),2,0),0)</f>
        <v>0</v>
      </c>
      <c r="I2454">
        <f ca="1">IFERROR(VLOOKUP($B2454,OFFSET(Input!$A$1,0,MATCH(Index!I$6,Input!$1:$1,0)-1,10000,2),2,0),0)</f>
        <v>0</v>
      </c>
      <c r="K2454">
        <f t="shared" ca="1" si="230"/>
        <v>93.011713331603445</v>
      </c>
      <c r="L2454" s="30">
        <f t="shared" ca="1" si="231"/>
        <v>127.52786378581287</v>
      </c>
      <c r="N2454">
        <f t="shared" ca="1" si="232"/>
        <v>3.8835000263976122E-3</v>
      </c>
      <c r="O2454">
        <f t="shared" ca="1" si="233"/>
        <v>4.9312117741992104E-3</v>
      </c>
      <c r="AE2454">
        <f ca="1">VLOOKUP($B2454,OFFSET(Input!$A$1,0,MATCH(Index!AE$6&amp;" Index",Input!$1:$1,0)-1,10000,2),2,0)</f>
        <v>17.239999999999998</v>
      </c>
    </row>
    <row r="2455" spans="2:31" x14ac:dyDescent="0.25">
      <c r="B2455" s="2">
        <v>41081</v>
      </c>
      <c r="C2455">
        <f t="shared" ca="1" si="228"/>
        <v>0</v>
      </c>
      <c r="D2455">
        <f t="shared" ca="1" si="229"/>
        <v>0</v>
      </c>
      <c r="E2455">
        <f ca="1">IF($B2455&lt;VLOOKUP(E$6&amp;" Equity",Param,4,0),"",IFERROR(VLOOKUP($B2455,OFFSET(Input!$A$1,0,MATCH(Index!E$6&amp;" Equity",Input!$1:$1,0)-1,10000,2),2,0),E2454))</f>
        <v>89.55</v>
      </c>
      <c r="F2455" s="33">
        <v>126.67</v>
      </c>
      <c r="H2455">
        <f ca="1">IFERROR(VLOOKUP($B2455,OFFSET(Input!$A$1,0,MATCH(Index!H$6,Input!$1:$1,0)-1,10000,2),2,0),0)</f>
        <v>0</v>
      </c>
      <c r="I2455">
        <f ca="1">IFERROR(VLOOKUP($B2455,OFFSET(Input!$A$1,0,MATCH(Index!I$6,Input!$1:$1,0)-1,10000,2),2,0),0)</f>
        <v>0</v>
      </c>
      <c r="K2455">
        <f t="shared" ca="1" si="230"/>
        <v>92.239190795626669</v>
      </c>
      <c r="L2455" s="30">
        <f t="shared" ca="1" si="231"/>
        <v>128.1653007438029</v>
      </c>
      <c r="N2455">
        <f t="shared" ca="1" si="232"/>
        <v>-8.3403319162189508E-3</v>
      </c>
      <c r="O2455">
        <f t="shared" ca="1" si="233"/>
        <v>4.9859626064673339E-3</v>
      </c>
      <c r="AE2455">
        <f ca="1">VLOOKUP($B2455,OFFSET(Input!$A$1,0,MATCH(Index!AE$6&amp;" Index",Input!$1:$1,0)-1,10000,2),2,0)</f>
        <v>20.079999999999998</v>
      </c>
    </row>
    <row r="2456" spans="2:31" x14ac:dyDescent="0.25">
      <c r="B2456" s="2">
        <v>41082</v>
      </c>
      <c r="C2456">
        <f t="shared" ca="1" si="228"/>
        <v>0</v>
      </c>
      <c r="D2456">
        <f t="shared" ca="1" si="229"/>
        <v>0</v>
      </c>
      <c r="E2456">
        <f ca="1">IF($B2456&lt;VLOOKUP(E$6&amp;" Equity",Param,4,0),"",IFERROR(VLOOKUP($B2456,OFFSET(Input!$A$1,0,MATCH(Index!E$6&amp;" Equity",Input!$1:$1,0)-1,10000,2),2,0),E2455))</f>
        <v>90.17</v>
      </c>
      <c r="F2456" s="33">
        <v>125.02</v>
      </c>
      <c r="H2456">
        <f ca="1">IFERROR(VLOOKUP($B2456,OFFSET(Input!$A$1,0,MATCH(Index!H$6,Input!$1:$1,0)-1,10000,2),2,0),0)</f>
        <v>0</v>
      </c>
      <c r="I2456">
        <f ca="1">IFERROR(VLOOKUP($B2456,OFFSET(Input!$A$1,0,MATCH(Index!I$6,Input!$1:$1,0)-1,10000,2),2,0),0)</f>
        <v>0</v>
      </c>
      <c r="K2456">
        <f t="shared" ca="1" si="230"/>
        <v>92.87780942536746</v>
      </c>
      <c r="L2456" s="30">
        <f t="shared" ca="1" si="231"/>
        <v>126.49582299668619</v>
      </c>
      <c r="N2456">
        <f t="shared" ca="1" si="232"/>
        <v>6.8996490050945028E-3</v>
      </c>
      <c r="O2456">
        <f t="shared" ca="1" si="233"/>
        <v>-1.3111554991874844E-2</v>
      </c>
      <c r="AE2456">
        <f ca="1">VLOOKUP($B2456,OFFSET(Input!$A$1,0,MATCH(Index!AE$6&amp;" Index",Input!$1:$1,0)-1,10000,2),2,0)</f>
        <v>18.11</v>
      </c>
    </row>
    <row r="2457" spans="2:31" x14ac:dyDescent="0.25">
      <c r="B2457" s="2">
        <v>41085</v>
      </c>
      <c r="C2457">
        <f t="shared" ca="1" si="228"/>
        <v>0</v>
      </c>
      <c r="D2457">
        <f t="shared" ca="1" si="229"/>
        <v>0</v>
      </c>
      <c r="E2457">
        <f ca="1">IF($B2457&lt;VLOOKUP(E$6&amp;" Equity",Param,4,0),"",IFERROR(VLOOKUP($B2457,OFFSET(Input!$A$1,0,MATCH(Index!E$6&amp;" Equity",Input!$1:$1,0)-1,10000,2),2,0),E2456))</f>
        <v>90.04</v>
      </c>
      <c r="F2457" s="33">
        <v>126.84</v>
      </c>
      <c r="H2457">
        <f ca="1">IFERROR(VLOOKUP($B2457,OFFSET(Input!$A$1,0,MATCH(Index!H$6,Input!$1:$1,0)-1,10000,2),2,0),0)</f>
        <v>0</v>
      </c>
      <c r="I2457">
        <f ca="1">IFERROR(VLOOKUP($B2457,OFFSET(Input!$A$1,0,MATCH(Index!I$6,Input!$1:$1,0)-1,10000,2),2,0),0)</f>
        <v>0</v>
      </c>
      <c r="K2457">
        <f t="shared" ca="1" si="230"/>
        <v>92.743905519131502</v>
      </c>
      <c r="L2457" s="30">
        <f t="shared" ca="1" si="231"/>
        <v>128.3373075419907</v>
      </c>
      <c r="N2457">
        <f t="shared" ca="1" si="232"/>
        <v>-1.4427614732836177E-3</v>
      </c>
      <c r="O2457">
        <f t="shared" ca="1" si="233"/>
        <v>1.4452725166480355E-2</v>
      </c>
      <c r="AE2457">
        <f ca="1">VLOOKUP($B2457,OFFSET(Input!$A$1,0,MATCH(Index!AE$6&amp;" Index",Input!$1:$1,0)-1,10000,2),2,0)</f>
        <v>20.38</v>
      </c>
    </row>
    <row r="2458" spans="2:31" x14ac:dyDescent="0.25">
      <c r="B2458" s="2">
        <v>41086</v>
      </c>
      <c r="C2458">
        <f t="shared" ca="1" si="228"/>
        <v>0</v>
      </c>
      <c r="D2458">
        <f t="shared" ca="1" si="229"/>
        <v>0</v>
      </c>
      <c r="E2458">
        <f ca="1">IF($B2458&lt;VLOOKUP(E$6&amp;" Equity",Param,4,0),"",IFERROR(VLOOKUP($B2458,OFFSET(Input!$A$1,0,MATCH(Index!E$6&amp;" Equity",Input!$1:$1,0)-1,10000,2),2,0),E2457))</f>
        <v>89.9</v>
      </c>
      <c r="F2458" s="33">
        <v>126.34</v>
      </c>
      <c r="H2458">
        <f ca="1">IFERROR(VLOOKUP($B2458,OFFSET(Input!$A$1,0,MATCH(Index!H$6,Input!$1:$1,0)-1,10000,2),2,0),0)</f>
        <v>0</v>
      </c>
      <c r="I2458">
        <f ca="1">IFERROR(VLOOKUP($B2458,OFFSET(Input!$A$1,0,MATCH(Index!I$6,Input!$1:$1,0)-1,10000,2),2,0),0)</f>
        <v>0</v>
      </c>
      <c r="K2458">
        <f t="shared" ca="1" si="230"/>
        <v>92.599701312415846</v>
      </c>
      <c r="L2458" s="30">
        <f t="shared" ca="1" si="231"/>
        <v>127.83140519437956</v>
      </c>
      <c r="N2458">
        <f t="shared" ca="1" si="232"/>
        <v>-1.5560745609567762E-3</v>
      </c>
      <c r="O2458">
        <f t="shared" ca="1" si="233"/>
        <v>-3.9497641995923927E-3</v>
      </c>
      <c r="AE2458">
        <f ca="1">VLOOKUP($B2458,OFFSET(Input!$A$1,0,MATCH(Index!AE$6&amp;" Index",Input!$1:$1,0)-1,10000,2),2,0)</f>
        <v>19.72</v>
      </c>
    </row>
    <row r="2459" spans="2:31" x14ac:dyDescent="0.25">
      <c r="B2459" s="2">
        <v>41087</v>
      </c>
      <c r="C2459">
        <f t="shared" ca="1" si="228"/>
        <v>0</v>
      </c>
      <c r="D2459">
        <f t="shared" ca="1" si="229"/>
        <v>0</v>
      </c>
      <c r="E2459">
        <f ca="1">IF($B2459&lt;VLOOKUP(E$6&amp;" Equity",Param,4,0),"",IFERROR(VLOOKUP($B2459,OFFSET(Input!$A$1,0,MATCH(Index!E$6&amp;" Equity",Input!$1:$1,0)-1,10000,2),2,0),E2458))</f>
        <v>90.44</v>
      </c>
      <c r="F2459" s="33">
        <v>126.54</v>
      </c>
      <c r="H2459">
        <f ca="1">IFERROR(VLOOKUP($B2459,OFFSET(Input!$A$1,0,MATCH(Index!H$6,Input!$1:$1,0)-1,10000,2),2,0),0)</f>
        <v>0</v>
      </c>
      <c r="I2459">
        <f ca="1">IFERROR(VLOOKUP($B2459,OFFSET(Input!$A$1,0,MATCH(Index!I$6,Input!$1:$1,0)-1,10000,2),2,0),0)</f>
        <v>0</v>
      </c>
      <c r="K2459">
        <f t="shared" ca="1" si="230"/>
        <v>93.15591753831913</v>
      </c>
      <c r="L2459" s="30">
        <f t="shared" ca="1" si="231"/>
        <v>128.033766133424</v>
      </c>
      <c r="N2459">
        <f t="shared" ca="1" si="232"/>
        <v>5.988705932194526E-3</v>
      </c>
      <c r="O2459">
        <f t="shared" ca="1" si="233"/>
        <v>1.5817782481838234E-3</v>
      </c>
      <c r="AE2459">
        <f ca="1">VLOOKUP($B2459,OFFSET(Input!$A$1,0,MATCH(Index!AE$6&amp;" Index",Input!$1:$1,0)-1,10000,2),2,0)</f>
        <v>19.45</v>
      </c>
    </row>
    <row r="2460" spans="2:31" x14ac:dyDescent="0.25">
      <c r="B2460" s="2">
        <v>41088</v>
      </c>
      <c r="C2460">
        <f t="shared" ca="1" si="228"/>
        <v>0</v>
      </c>
      <c r="D2460">
        <f t="shared" ca="1" si="229"/>
        <v>0</v>
      </c>
      <c r="E2460">
        <f ca="1">IF($B2460&lt;VLOOKUP(E$6&amp;" Equity",Param,4,0),"",IFERROR(VLOOKUP($B2460,OFFSET(Input!$A$1,0,MATCH(Index!E$6&amp;" Equity",Input!$1:$1,0)-1,10000,2),2,0),E2459))</f>
        <v>90.43</v>
      </c>
      <c r="F2460" s="33">
        <v>126.85</v>
      </c>
      <c r="H2460">
        <f ca="1">IFERROR(VLOOKUP($B2460,OFFSET(Input!$A$1,0,MATCH(Index!H$6,Input!$1:$1,0)-1,10000,2),2,0),0)</f>
        <v>0</v>
      </c>
      <c r="I2460">
        <f ca="1">IFERROR(VLOOKUP($B2460,OFFSET(Input!$A$1,0,MATCH(Index!I$6,Input!$1:$1,0)-1,10000,2),2,0),0)</f>
        <v>0</v>
      </c>
      <c r="K2460">
        <f t="shared" ca="1" si="230"/>
        <v>93.145617237839446</v>
      </c>
      <c r="L2460" s="30">
        <f t="shared" ca="1" si="231"/>
        <v>128.34742558894288</v>
      </c>
      <c r="N2460">
        <f t="shared" ca="1" si="232"/>
        <v>-1.1057665738022712E-4</v>
      </c>
      <c r="O2460">
        <f t="shared" ca="1" si="233"/>
        <v>2.4468223265525298E-3</v>
      </c>
      <c r="AE2460">
        <f ca="1">VLOOKUP($B2460,OFFSET(Input!$A$1,0,MATCH(Index!AE$6&amp;" Index",Input!$1:$1,0)-1,10000,2),2,0)</f>
        <v>19.71</v>
      </c>
    </row>
    <row r="2461" spans="2:31" x14ac:dyDescent="0.25">
      <c r="B2461" s="2">
        <v>41089</v>
      </c>
      <c r="C2461">
        <f t="shared" ca="1" si="228"/>
        <v>0</v>
      </c>
      <c r="D2461">
        <f t="shared" ca="1" si="229"/>
        <v>0</v>
      </c>
      <c r="E2461">
        <f ca="1">IF($B2461&lt;VLOOKUP(E$6&amp;" Equity",Param,4,0),"",IFERROR(VLOOKUP($B2461,OFFSET(Input!$A$1,0,MATCH(Index!E$6&amp;" Equity",Input!$1:$1,0)-1,10000,2),2,0),E2460))</f>
        <v>91.22</v>
      </c>
      <c r="F2461" s="33">
        <v>125.2</v>
      </c>
      <c r="H2461">
        <f ca="1">IFERROR(VLOOKUP($B2461,OFFSET(Input!$A$1,0,MATCH(Index!H$6,Input!$1:$1,0)-1,10000,2),2,0),0)</f>
        <v>0</v>
      </c>
      <c r="I2461">
        <f ca="1">IFERROR(VLOOKUP($B2461,OFFSET(Input!$A$1,0,MATCH(Index!I$6,Input!$1:$1,0)-1,10000,2),2,0),0)</f>
        <v>0</v>
      </c>
      <c r="K2461">
        <f t="shared" ca="1" si="230"/>
        <v>93.959340975734975</v>
      </c>
      <c r="L2461" s="30">
        <f t="shared" ca="1" si="231"/>
        <v>126.67794784182618</v>
      </c>
      <c r="N2461">
        <f t="shared" ca="1" si="232"/>
        <v>8.6981005311655493E-3</v>
      </c>
      <c r="O2461">
        <f t="shared" ca="1" si="233"/>
        <v>-1.3092827379292628E-2</v>
      </c>
      <c r="AE2461">
        <f ca="1">VLOOKUP($B2461,OFFSET(Input!$A$1,0,MATCH(Index!AE$6&amp;" Index",Input!$1:$1,0)-1,10000,2),2,0)</f>
        <v>17.079999999999998</v>
      </c>
    </row>
    <row r="2462" spans="2:31" x14ac:dyDescent="0.25">
      <c r="B2462" s="2">
        <v>41092</v>
      </c>
      <c r="C2462">
        <f t="shared" ca="1" si="228"/>
        <v>1</v>
      </c>
      <c r="D2462">
        <f t="shared" ca="1" si="229"/>
        <v>0</v>
      </c>
      <c r="E2462">
        <f ca="1">IF($B2462&lt;VLOOKUP(E$6&amp;" Equity",Param,4,0),"",IFERROR(VLOOKUP($B2462,OFFSET(Input!$A$1,0,MATCH(Index!E$6&amp;" Equity",Input!$1:$1,0)-1,10000,2),2,0),E2461))</f>
        <v>90.87</v>
      </c>
      <c r="F2462" s="33">
        <v>126.22</v>
      </c>
      <c r="H2462">
        <f ca="1">IFERROR(VLOOKUP($B2462,OFFSET(Input!$A$1,0,MATCH(Index!H$6,Input!$1:$1,0)-1,10000,2),2,0),0)</f>
        <v>0.51789399999999997</v>
      </c>
      <c r="I2462">
        <f ca="1">IFERROR(VLOOKUP($B2462,OFFSET(Input!$A$1,0,MATCH(Index!I$6,Input!$1:$1,0)-1,10000,2),2,0),0)</f>
        <v>0.26881899999999997</v>
      </c>
      <c r="K2462">
        <f t="shared" ca="1" si="230"/>
        <v>94.132276840608696</v>
      </c>
      <c r="L2462" s="30">
        <f t="shared" ca="1" si="231"/>
        <v>127.98198095731782</v>
      </c>
      <c r="N2462">
        <f t="shared" ca="1" si="232"/>
        <v>1.8388476383084228E-3</v>
      </c>
      <c r="O2462">
        <f t="shared" ca="1" si="233"/>
        <v>1.024145824340578E-2</v>
      </c>
      <c r="AE2462">
        <f ca="1">VLOOKUP($B2462,OFFSET(Input!$A$1,0,MATCH(Index!AE$6&amp;" Index",Input!$1:$1,0)-1,10000,2),2,0)</f>
        <v>16.8</v>
      </c>
    </row>
    <row r="2463" spans="2:31" x14ac:dyDescent="0.25">
      <c r="B2463" s="2">
        <v>41093</v>
      </c>
      <c r="C2463">
        <f t="shared" ca="1" si="228"/>
        <v>0</v>
      </c>
      <c r="D2463">
        <f t="shared" ca="1" si="229"/>
        <v>1</v>
      </c>
      <c r="E2463">
        <f ca="1">IF($B2463&lt;VLOOKUP(E$6&amp;" Equity",Param,4,0),"",IFERROR(VLOOKUP($B2463,OFFSET(Input!$A$1,0,MATCH(Index!E$6&amp;" Equity",Input!$1:$1,0)-1,10000,2),2,0),E2462))</f>
        <v>91.2</v>
      </c>
      <c r="F2463" s="33">
        <v>125.25</v>
      </c>
      <c r="H2463">
        <f ca="1">IFERROR(VLOOKUP($B2463,OFFSET(Input!$A$1,0,MATCH(Index!H$6,Input!$1:$1,0)-1,10000,2),2,0),0)</f>
        <v>0</v>
      </c>
      <c r="I2463">
        <f ca="1">IFERROR(VLOOKUP($B2463,OFFSET(Input!$A$1,0,MATCH(Index!I$6,Input!$1:$1,0)-1,10000,2),2,0),0)</f>
        <v>0</v>
      </c>
      <c r="K2463">
        <f t="shared" ca="1" si="230"/>
        <v>94.474123999818559</v>
      </c>
      <c r="L2463" s="30">
        <f t="shared" ca="1" si="231"/>
        <v>126.99844014343255</v>
      </c>
      <c r="N2463">
        <f t="shared" ca="1" si="232"/>
        <v>3.6249833730300513E-3</v>
      </c>
      <c r="O2463">
        <f t="shared" ca="1" si="233"/>
        <v>-7.7146761911193124E-3</v>
      </c>
      <c r="AE2463">
        <f ca="1">VLOOKUP($B2463,OFFSET(Input!$A$1,0,MATCH(Index!AE$6&amp;" Index",Input!$1:$1,0)-1,10000,2),2,0)</f>
        <v>16.66</v>
      </c>
    </row>
    <row r="2464" spans="2:31" x14ac:dyDescent="0.25">
      <c r="B2464" s="2">
        <v>41095</v>
      </c>
      <c r="C2464">
        <f t="shared" ca="1" si="228"/>
        <v>0</v>
      </c>
      <c r="D2464">
        <f t="shared" ca="1" si="229"/>
        <v>2</v>
      </c>
      <c r="E2464">
        <f ca="1">IF($B2464&lt;VLOOKUP(E$6&amp;" Equity",Param,4,0),"",IFERROR(VLOOKUP($B2464,OFFSET(Input!$A$1,0,MATCH(Index!E$6&amp;" Equity",Input!$1:$1,0)-1,10000,2),2,0),E2463))</f>
        <v>91.21</v>
      </c>
      <c r="F2464" s="33">
        <v>125.91</v>
      </c>
      <c r="H2464">
        <f ca="1">IFERROR(VLOOKUP($B2464,OFFSET(Input!$A$1,0,MATCH(Index!H$6,Input!$1:$1,0)-1,10000,2),2,0),0)</f>
        <v>0</v>
      </c>
      <c r="I2464">
        <f ca="1">IFERROR(VLOOKUP($B2464,OFFSET(Input!$A$1,0,MATCH(Index!I$6,Input!$1:$1,0)-1,10000,2),2,0),0)</f>
        <v>0</v>
      </c>
      <c r="K2464">
        <f t="shared" ca="1" si="230"/>
        <v>94.484483004643096</v>
      </c>
      <c r="L2464" s="30">
        <f t="shared" ca="1" si="231"/>
        <v>127.6676534807153</v>
      </c>
      <c r="N2464">
        <f t="shared" ca="1" si="232"/>
        <v>1.0964311178130853E-4</v>
      </c>
      <c r="O2464">
        <f t="shared" ca="1" si="233"/>
        <v>5.2556260486350164E-3</v>
      </c>
      <c r="AE2464">
        <f ca="1">VLOOKUP($B2464,OFFSET(Input!$A$1,0,MATCH(Index!AE$6&amp;" Index",Input!$1:$1,0)-1,10000,2),2,0)</f>
        <v>17.5</v>
      </c>
    </row>
    <row r="2465" spans="2:38" x14ac:dyDescent="0.25">
      <c r="B2465" s="2">
        <v>41096</v>
      </c>
      <c r="C2465">
        <f t="shared" ca="1" si="228"/>
        <v>0</v>
      </c>
      <c r="D2465">
        <f t="shared" ca="1" si="229"/>
        <v>3</v>
      </c>
      <c r="E2465">
        <f ca="1">IF($B2465&lt;VLOOKUP(E$6&amp;" Equity",Param,4,0),"",IFERROR(VLOOKUP($B2465,OFFSET(Input!$A$1,0,MATCH(Index!E$6&amp;" Equity",Input!$1:$1,0)-1,10000,2),2,0),E2464))</f>
        <v>91.09</v>
      </c>
      <c r="F2465" s="33">
        <v>127.06</v>
      </c>
      <c r="H2465">
        <f ca="1">IFERROR(VLOOKUP($B2465,OFFSET(Input!$A$1,0,MATCH(Index!H$6,Input!$1:$1,0)-1,10000,2),2,0),0)</f>
        <v>0</v>
      </c>
      <c r="I2465">
        <f ca="1">IFERROR(VLOOKUP($B2465,OFFSET(Input!$A$1,0,MATCH(Index!I$6,Input!$1:$1,0)-1,10000,2),2,0),0)</f>
        <v>0</v>
      </c>
      <c r="K2465">
        <f t="shared" ca="1" si="230"/>
        <v>94.3601749467486</v>
      </c>
      <c r="L2465" s="30">
        <f t="shared" ca="1" si="231"/>
        <v>128.83370702295042</v>
      </c>
      <c r="N2465">
        <f t="shared" ca="1" si="232"/>
        <v>-1.3165114353485136E-3</v>
      </c>
      <c r="O2465">
        <f t="shared" ca="1" si="233"/>
        <v>9.0920498247781048E-3</v>
      </c>
      <c r="AE2465">
        <f ca="1">VLOOKUP($B2465,OFFSET(Input!$A$1,0,MATCH(Index!AE$6&amp;" Index",Input!$1:$1,0)-1,10000,2),2,0)</f>
        <v>17.100000000000001</v>
      </c>
    </row>
    <row r="2466" spans="2:38" x14ac:dyDescent="0.25">
      <c r="B2466" s="2">
        <v>41099</v>
      </c>
      <c r="C2466">
        <f t="shared" ca="1" si="228"/>
        <v>0</v>
      </c>
      <c r="D2466">
        <f t="shared" ca="1" si="229"/>
        <v>4</v>
      </c>
      <c r="E2466">
        <f ca="1">IF($B2466&lt;VLOOKUP(E$6&amp;" Equity",Param,4,0),"",IFERROR(VLOOKUP($B2466,OFFSET(Input!$A$1,0,MATCH(Index!E$6&amp;" Equity",Input!$1:$1,0)-1,10000,2),2,0),E2465))</f>
        <v>91.12</v>
      </c>
      <c r="F2466" s="33">
        <v>128.18</v>
      </c>
      <c r="H2466">
        <f ca="1">IFERROR(VLOOKUP($B2466,OFFSET(Input!$A$1,0,MATCH(Index!H$6,Input!$1:$1,0)-1,10000,2),2,0),0)</f>
        <v>0</v>
      </c>
      <c r="I2466">
        <f ca="1">IFERROR(VLOOKUP($B2466,OFFSET(Input!$A$1,0,MATCH(Index!I$6,Input!$1:$1,0)-1,10000,2),2,0),0)</f>
        <v>0</v>
      </c>
      <c r="K2466">
        <f t="shared" ca="1" si="230"/>
        <v>94.391251961222224</v>
      </c>
      <c r="L2466" s="30">
        <f t="shared" ca="1" si="231"/>
        <v>129.96934177712723</v>
      </c>
      <c r="N2466">
        <f t="shared" ca="1" si="232"/>
        <v>3.2929038220827185E-4</v>
      </c>
      <c r="O2466">
        <f t="shared" ca="1" si="233"/>
        <v>8.7761102376935889E-3</v>
      </c>
      <c r="AE2466">
        <f ca="1">VLOOKUP($B2466,OFFSET(Input!$A$1,0,MATCH(Index!AE$6&amp;" Index",Input!$1:$1,0)-1,10000,2),2,0)</f>
        <v>17.98</v>
      </c>
    </row>
    <row r="2467" spans="2:38" x14ac:dyDescent="0.25">
      <c r="B2467" s="2">
        <v>41100</v>
      </c>
      <c r="C2467">
        <f t="shared" ca="1" si="228"/>
        <v>0</v>
      </c>
      <c r="D2467">
        <f t="shared" ca="1" si="229"/>
        <v>5</v>
      </c>
      <c r="E2467">
        <f ca="1">IF($B2467&lt;VLOOKUP(E$6&amp;" Equity",Param,4,0),"",IFERROR(VLOOKUP($B2467,OFFSET(Input!$A$1,0,MATCH(Index!E$6&amp;" Equity",Input!$1:$1,0)-1,10000,2),2,0),E2466))</f>
        <v>90.72</v>
      </c>
      <c r="F2467" s="33">
        <v>128.44</v>
      </c>
      <c r="H2467">
        <f ca="1">IFERROR(VLOOKUP($B2467,OFFSET(Input!$A$1,0,MATCH(Index!H$6,Input!$1:$1,0)-1,10000,2),2,0),0)</f>
        <v>0</v>
      </c>
      <c r="I2467">
        <f ca="1">IFERROR(VLOOKUP($B2467,OFFSET(Input!$A$1,0,MATCH(Index!I$6,Input!$1:$1,0)-1,10000,2),2,0),0)</f>
        <v>0</v>
      </c>
      <c r="K2467">
        <f t="shared" ca="1" si="230"/>
        <v>93.976891768240563</v>
      </c>
      <c r="L2467" s="30">
        <f t="shared" ca="1" si="231"/>
        <v>130.23297127363253</v>
      </c>
      <c r="N2467">
        <f t="shared" ca="1" si="232"/>
        <v>-4.3994791594847791E-3</v>
      </c>
      <c r="O2467">
        <f t="shared" ca="1" si="233"/>
        <v>2.0263431452322458E-3</v>
      </c>
      <c r="AE2467">
        <f ca="1">VLOOKUP($B2467,OFFSET(Input!$A$1,0,MATCH(Index!AE$6&amp;" Index",Input!$1:$1,0)-1,10000,2),2,0)</f>
        <v>18.72</v>
      </c>
    </row>
    <row r="2468" spans="2:38" x14ac:dyDescent="0.25">
      <c r="B2468" s="2">
        <v>41101</v>
      </c>
      <c r="C2468">
        <f t="shared" ca="1" si="228"/>
        <v>0</v>
      </c>
      <c r="D2468">
        <f t="shared" ca="1" si="229"/>
        <v>0</v>
      </c>
      <c r="E2468">
        <f ca="1">IF($B2468&lt;VLOOKUP(E$6&amp;" Equity",Param,4,0),"",IFERROR(VLOOKUP($B2468,OFFSET(Input!$A$1,0,MATCH(Index!E$6&amp;" Equity",Input!$1:$1,0)-1,10000,2),2,0),E2467))</f>
        <v>91.01</v>
      </c>
      <c r="F2468" s="33">
        <v>128.6</v>
      </c>
      <c r="H2468">
        <f ca="1">IFERROR(VLOOKUP($B2468,OFFSET(Input!$A$1,0,MATCH(Index!H$6,Input!$1:$1,0)-1,10000,2),2,0),0)</f>
        <v>0</v>
      </c>
      <c r="I2468">
        <f ca="1">IFERROR(VLOOKUP($B2468,OFFSET(Input!$A$1,0,MATCH(Index!I$6,Input!$1:$1,0)-1,10000,2),2,0),0)</f>
        <v>0</v>
      </c>
      <c r="K2468">
        <f t="shared" ca="1" si="230"/>
        <v>94.277302908152265</v>
      </c>
      <c r="L2468" s="30">
        <f t="shared" ca="1" si="231"/>
        <v>130.39520480994349</v>
      </c>
      <c r="N2468">
        <f t="shared" ca="1" si="232"/>
        <v>3.1915506098224248E-3</v>
      </c>
      <c r="O2468">
        <f t="shared" ca="1" si="233"/>
        <v>1.2449425822058245E-3</v>
      </c>
      <c r="AE2468">
        <f ca="1">VLOOKUP($B2468,OFFSET(Input!$A$1,0,MATCH(Index!AE$6&amp;" Index",Input!$1:$1,0)-1,10000,2),2,0)</f>
        <v>17.95</v>
      </c>
    </row>
    <row r="2469" spans="2:38" x14ac:dyDescent="0.25">
      <c r="B2469" s="2">
        <v>41102</v>
      </c>
      <c r="C2469">
        <f t="shared" ca="1" si="228"/>
        <v>0</v>
      </c>
      <c r="D2469">
        <f t="shared" ca="1" si="229"/>
        <v>0</v>
      </c>
      <c r="E2469">
        <f ca="1">IF($B2469&lt;VLOOKUP(E$6&amp;" Equity",Param,4,0),"",IFERROR(VLOOKUP($B2469,OFFSET(Input!$A$1,0,MATCH(Index!E$6&amp;" Equity",Input!$1:$1,0)-1,10000,2),2,0),E2468))</f>
        <v>90.81</v>
      </c>
      <c r="F2469" s="33">
        <v>129.51</v>
      </c>
      <c r="H2469">
        <f ca="1">IFERROR(VLOOKUP($B2469,OFFSET(Input!$A$1,0,MATCH(Index!H$6,Input!$1:$1,0)-1,10000,2),2,0),0)</f>
        <v>0</v>
      </c>
      <c r="I2469">
        <f ca="1">IFERROR(VLOOKUP($B2469,OFFSET(Input!$A$1,0,MATCH(Index!I$6,Input!$1:$1,0)-1,10000,2),2,0),0)</f>
        <v>0</v>
      </c>
      <c r="K2469">
        <f t="shared" ca="1" si="230"/>
        <v>94.070122811661435</v>
      </c>
      <c r="L2469" s="30">
        <f t="shared" ca="1" si="231"/>
        <v>131.31790804771214</v>
      </c>
      <c r="N2469">
        <f t="shared" ca="1" si="232"/>
        <v>-2.1999788875273732E-3</v>
      </c>
      <c r="O2469">
        <f t="shared" ca="1" si="233"/>
        <v>7.0512864319767776E-3</v>
      </c>
      <c r="AE2469">
        <f ca="1">VLOOKUP($B2469,OFFSET(Input!$A$1,0,MATCH(Index!AE$6&amp;" Index",Input!$1:$1,0)-1,10000,2),2,0)</f>
        <v>18.329999999999998</v>
      </c>
    </row>
    <row r="2470" spans="2:38" x14ac:dyDescent="0.25">
      <c r="B2470" s="2">
        <v>41103</v>
      </c>
      <c r="C2470">
        <f t="shared" ca="1" si="228"/>
        <v>0</v>
      </c>
      <c r="D2470">
        <f t="shared" ca="1" si="229"/>
        <v>0</v>
      </c>
      <c r="E2470">
        <f ca="1">IF($B2470&lt;VLOOKUP(E$6&amp;" Equity",Param,4,0),"",IFERROR(VLOOKUP($B2470,OFFSET(Input!$A$1,0,MATCH(Index!E$6&amp;" Equity",Input!$1:$1,0)-1,10000,2),2,0),E2469))</f>
        <v>91.09</v>
      </c>
      <c r="F2470" s="33">
        <v>129.16999999999999</v>
      </c>
      <c r="H2470">
        <f ca="1">IFERROR(VLOOKUP($B2470,OFFSET(Input!$A$1,0,MATCH(Index!H$6,Input!$1:$1,0)-1,10000,2),2,0),0)</f>
        <v>0</v>
      </c>
      <c r="I2470">
        <f ca="1">IFERROR(VLOOKUP($B2470,OFFSET(Input!$A$1,0,MATCH(Index!I$6,Input!$1:$1,0)-1,10000,2),2,0),0)</f>
        <v>0</v>
      </c>
      <c r="K2470">
        <f t="shared" ca="1" si="230"/>
        <v>94.360174946748614</v>
      </c>
      <c r="L2470" s="30">
        <f t="shared" ca="1" si="231"/>
        <v>130.97316178305132</v>
      </c>
      <c r="N2470">
        <f t="shared" ca="1" si="232"/>
        <v>3.078617054981617E-3</v>
      </c>
      <c r="O2470">
        <f t="shared" ca="1" si="233"/>
        <v>-2.6287319915716447E-3</v>
      </c>
      <c r="AE2470">
        <f ca="1">VLOOKUP($B2470,OFFSET(Input!$A$1,0,MATCH(Index!AE$6&amp;" Index",Input!$1:$1,0)-1,10000,2),2,0)</f>
        <v>16.739999999999998</v>
      </c>
    </row>
    <row r="2471" spans="2:38" x14ac:dyDescent="0.25">
      <c r="B2471" s="2">
        <v>41106</v>
      </c>
      <c r="C2471">
        <f t="shared" ca="1" si="228"/>
        <v>0</v>
      </c>
      <c r="D2471">
        <f t="shared" ca="1" si="229"/>
        <v>0</v>
      </c>
      <c r="E2471">
        <f ca="1">IF($B2471&lt;VLOOKUP(E$6&amp;" Equity",Param,4,0),"",IFERROR(VLOOKUP($B2471,OFFSET(Input!$A$1,0,MATCH(Index!E$6&amp;" Equity",Input!$1:$1,0)-1,10000,2),2,0),E2470))</f>
        <v>90.74</v>
      </c>
      <c r="F2471" s="33">
        <v>129.77000000000001</v>
      </c>
      <c r="H2471">
        <f ca="1">IFERROR(VLOOKUP($B2471,OFFSET(Input!$A$1,0,MATCH(Index!H$6,Input!$1:$1,0)-1,10000,2),2,0),0)</f>
        <v>0</v>
      </c>
      <c r="I2471">
        <f ca="1">IFERROR(VLOOKUP($B2471,OFFSET(Input!$A$1,0,MATCH(Index!I$6,Input!$1:$1,0)-1,10000,2),2,0),0)</f>
        <v>0</v>
      </c>
      <c r="K2471">
        <f t="shared" ca="1" si="230"/>
        <v>93.99760977788965</v>
      </c>
      <c r="L2471" s="30">
        <f t="shared" ca="1" si="231"/>
        <v>131.5815375442175</v>
      </c>
      <c r="N2471">
        <f t="shared" ca="1" si="232"/>
        <v>-3.8497545209007682E-3</v>
      </c>
      <c r="O2471">
        <f t="shared" ca="1" si="233"/>
        <v>4.6342865052151653E-3</v>
      </c>
      <c r="AE2471">
        <f ca="1">VLOOKUP($B2471,OFFSET(Input!$A$1,0,MATCH(Index!AE$6&amp;" Index",Input!$1:$1,0)-1,10000,2),2,0)</f>
        <v>17.11</v>
      </c>
    </row>
    <row r="2472" spans="2:38" x14ac:dyDescent="0.25">
      <c r="B2472" s="2">
        <v>41107</v>
      </c>
      <c r="C2472">
        <f t="shared" ca="1" si="228"/>
        <v>0</v>
      </c>
      <c r="D2472">
        <f t="shared" ca="1" si="229"/>
        <v>0</v>
      </c>
      <c r="E2472">
        <f ca="1">IF($B2472&lt;VLOOKUP(E$6&amp;" Equity",Param,4,0),"",IFERROR(VLOOKUP($B2472,OFFSET(Input!$A$1,0,MATCH(Index!E$6&amp;" Equity",Input!$1:$1,0)-1,10000,2),2,0),E2471))</f>
        <v>91.17</v>
      </c>
      <c r="F2472" s="33">
        <v>128.75</v>
      </c>
      <c r="H2472">
        <f ca="1">IFERROR(VLOOKUP($B2472,OFFSET(Input!$A$1,0,MATCH(Index!H$6,Input!$1:$1,0)-1,10000,2),2,0),0)</f>
        <v>0</v>
      </c>
      <c r="I2472">
        <f ca="1">IFERROR(VLOOKUP($B2472,OFFSET(Input!$A$1,0,MATCH(Index!I$6,Input!$1:$1,0)-1,10000,2),2,0),0)</f>
        <v>0</v>
      </c>
      <c r="K2472">
        <f t="shared" ca="1" si="230"/>
        <v>94.443046985344935</v>
      </c>
      <c r="L2472" s="30">
        <f t="shared" ca="1" si="231"/>
        <v>130.54729875023503</v>
      </c>
      <c r="N2472">
        <f t="shared" ca="1" si="232"/>
        <v>4.7276213609935541E-3</v>
      </c>
      <c r="O2472">
        <f t="shared" ca="1" si="233"/>
        <v>-7.8911132052938565E-3</v>
      </c>
      <c r="AE2472">
        <f ca="1">VLOOKUP($B2472,OFFSET(Input!$A$1,0,MATCH(Index!AE$6&amp;" Index",Input!$1:$1,0)-1,10000,2),2,0)</f>
        <v>16.48</v>
      </c>
    </row>
    <row r="2473" spans="2:38" x14ac:dyDescent="0.25">
      <c r="B2473" s="2">
        <v>41108</v>
      </c>
      <c r="C2473">
        <f t="shared" ca="1" si="228"/>
        <v>0</v>
      </c>
      <c r="D2473">
        <f t="shared" ca="1" si="229"/>
        <v>0</v>
      </c>
      <c r="E2473">
        <f ca="1">IF($B2473&lt;VLOOKUP(E$6&amp;" Equity",Param,4,0),"",IFERROR(VLOOKUP($B2473,OFFSET(Input!$A$1,0,MATCH(Index!E$6&amp;" Equity",Input!$1:$1,0)-1,10000,2),2,0),E2472))</f>
        <v>91.55</v>
      </c>
      <c r="F2473" s="33">
        <v>128.82</v>
      </c>
      <c r="H2473">
        <f ca="1">IFERROR(VLOOKUP($B2473,OFFSET(Input!$A$1,0,MATCH(Index!H$6,Input!$1:$1,0)-1,10000,2),2,0),0)</f>
        <v>0</v>
      </c>
      <c r="I2473">
        <f ca="1">IFERROR(VLOOKUP($B2473,OFFSET(Input!$A$1,0,MATCH(Index!I$6,Input!$1:$1,0)-1,10000,2),2,0),0)</f>
        <v>0</v>
      </c>
      <c r="K2473">
        <f t="shared" ca="1" si="230"/>
        <v>94.836689168677509</v>
      </c>
      <c r="L2473" s="30">
        <f t="shared" ca="1" si="231"/>
        <v>130.61827592237108</v>
      </c>
      <c r="N2473">
        <f t="shared" ca="1" si="232"/>
        <v>4.1593755237082589E-3</v>
      </c>
      <c r="O2473">
        <f t="shared" ca="1" si="233"/>
        <v>5.4354157489907066E-4</v>
      </c>
      <c r="AE2473">
        <f ca="1">VLOOKUP($B2473,OFFSET(Input!$A$1,0,MATCH(Index!AE$6&amp;" Index",Input!$1:$1,0)-1,10000,2),2,0)</f>
        <v>16.16</v>
      </c>
    </row>
    <row r="2474" spans="2:38" x14ac:dyDescent="0.25">
      <c r="B2474" s="2">
        <v>41109</v>
      </c>
      <c r="C2474">
        <f t="shared" ca="1" si="228"/>
        <v>0</v>
      </c>
      <c r="D2474">
        <f t="shared" ca="1" si="229"/>
        <v>0</v>
      </c>
      <c r="E2474">
        <f ca="1">IF($B2474&lt;VLOOKUP(E$6&amp;" Equity",Param,4,0),"",IFERROR(VLOOKUP($B2474,OFFSET(Input!$A$1,0,MATCH(Index!E$6&amp;" Equity",Input!$1:$1,0)-1,10000,2),2,0),E2473))</f>
        <v>91.78</v>
      </c>
      <c r="F2474" s="33">
        <v>128.49</v>
      </c>
      <c r="H2474">
        <f ca="1">IFERROR(VLOOKUP($B2474,OFFSET(Input!$A$1,0,MATCH(Index!H$6,Input!$1:$1,0)-1,10000,2),2,0),0)</f>
        <v>0</v>
      </c>
      <c r="I2474">
        <f ca="1">IFERROR(VLOOKUP($B2474,OFFSET(Input!$A$1,0,MATCH(Index!I$6,Input!$1:$1,0)-1,10000,2),2,0),0)</f>
        <v>0</v>
      </c>
      <c r="K2474">
        <f t="shared" ca="1" si="230"/>
        <v>95.074946279641964</v>
      </c>
      <c r="L2474" s="30">
        <f t="shared" ca="1" si="231"/>
        <v>130.28366925372973</v>
      </c>
      <c r="N2474">
        <f t="shared" ca="1" si="232"/>
        <v>2.509137846167726E-3</v>
      </c>
      <c r="O2474">
        <f t="shared" ca="1" si="233"/>
        <v>-2.5650008233551354E-3</v>
      </c>
      <c r="Z2474">
        <f t="shared" ref="Z2474:AB2537" ca="1" si="234">AVERAGE(OFFSET($K2474,0,0,-Z$5,1))</f>
        <v>94.378821155432789</v>
      </c>
      <c r="AA2474">
        <f t="shared" ca="1" si="234"/>
        <v>93.880028910191669</v>
      </c>
      <c r="AB2474">
        <f t="shared" ca="1" si="234"/>
        <v>93.561749575739171</v>
      </c>
      <c r="AC2474">
        <f t="shared" ref="AC2474:AC2537" ca="1" si="235">MAX(AB2474,AA2474)</f>
        <v>93.880028910191669</v>
      </c>
      <c r="AE2474">
        <f ca="1">VLOOKUP($B2474,OFFSET(Input!$A$1,0,MATCH(Index!AE$6&amp;" Index",Input!$1:$1,0)-1,10000,2),2,0)</f>
        <v>15.45</v>
      </c>
      <c r="AF2474">
        <f t="shared" ref="AF2474:AH2505" ca="1" si="236">AVERAGE(OFFSET($AE2474,0,0,-AF$5,1))</f>
        <v>17.317999999999998</v>
      </c>
      <c r="AG2474">
        <f t="shared" ca="1" si="236"/>
        <v>17.875499999999999</v>
      </c>
      <c r="AH2474">
        <f t="shared" ca="1" si="236"/>
        <v>18.169600000000006</v>
      </c>
      <c r="AI2474">
        <f t="shared" ref="AI2474:AI2505" ca="1" si="237">MAX(AH2474,AG2474)</f>
        <v>18.169600000000006</v>
      </c>
      <c r="AK2474">
        <f t="shared" ref="AK2474:AK2505" ca="1" si="238">IF(Z2474&gt;AC2474,1,-1)</f>
        <v>1</v>
      </c>
      <c r="AL2474">
        <f t="shared" ref="AL2474:AL2505" ca="1" si="239">IF(AF2474&gt;AI2474,1,-1)</f>
        <v>-1</v>
      </c>
    </row>
    <row r="2475" spans="2:38" x14ac:dyDescent="0.25">
      <c r="B2475" s="2">
        <v>41110</v>
      </c>
      <c r="C2475">
        <f t="shared" ca="1" si="228"/>
        <v>0</v>
      </c>
      <c r="D2475">
        <f t="shared" ca="1" si="229"/>
        <v>0</v>
      </c>
      <c r="E2475">
        <f ca="1">IF($B2475&lt;VLOOKUP(E$6&amp;" Equity",Param,4,0),"",IFERROR(VLOOKUP($B2475,OFFSET(Input!$A$1,0,MATCH(Index!E$6&amp;" Equity",Input!$1:$1,0)-1,10000,2),2,0),E2474))</f>
        <v>91.35</v>
      </c>
      <c r="F2475" s="33">
        <v>130.04</v>
      </c>
      <c r="H2475">
        <f ca="1">IFERROR(VLOOKUP($B2475,OFFSET(Input!$A$1,0,MATCH(Index!H$6,Input!$1:$1,0)-1,10000,2),2,0),0)</f>
        <v>0</v>
      </c>
      <c r="I2475">
        <f ca="1">IFERROR(VLOOKUP($B2475,OFFSET(Input!$A$1,0,MATCH(Index!I$6,Input!$1:$1,0)-1,10000,2),2,0),0)</f>
        <v>0</v>
      </c>
      <c r="K2475">
        <f t="shared" ca="1" si="230"/>
        <v>94.629509072186679</v>
      </c>
      <c r="L2475" s="30">
        <f t="shared" ca="1" si="231"/>
        <v>131.85530663674226</v>
      </c>
      <c r="N2475">
        <f t="shared" ca="1" si="232"/>
        <v>-4.6961261426716732E-3</v>
      </c>
      <c r="O2475">
        <f t="shared" ca="1" si="233"/>
        <v>1.1991015140315139E-2</v>
      </c>
      <c r="Z2475">
        <f t="shared" ca="1" si="234"/>
        <v>94.405754567976572</v>
      </c>
      <c r="AA2475">
        <f t="shared" ca="1" si="234"/>
        <v>93.999544824019679</v>
      </c>
      <c r="AB2475">
        <f t="shared" ca="1" si="234"/>
        <v>93.674666811607437</v>
      </c>
      <c r="AC2475">
        <f t="shared" ca="1" si="235"/>
        <v>93.999544824019679</v>
      </c>
      <c r="AE2475">
        <f ca="1">VLOOKUP($B2475,OFFSET(Input!$A$1,0,MATCH(Index!AE$6&amp;" Index",Input!$1:$1,0)-1,10000,2),2,0)</f>
        <v>16.27</v>
      </c>
      <c r="AF2475">
        <f t="shared" ca="1" si="236"/>
        <v>17.088666666666665</v>
      </c>
      <c r="AG2475">
        <f t="shared" ca="1" si="236"/>
        <v>17.684999999999999</v>
      </c>
      <c r="AH2475">
        <f t="shared" ca="1" si="236"/>
        <v>17.953200000000002</v>
      </c>
      <c r="AI2475">
        <f t="shared" ca="1" si="237"/>
        <v>17.953200000000002</v>
      </c>
      <c r="AK2475">
        <f t="shared" ca="1" si="238"/>
        <v>1</v>
      </c>
      <c r="AL2475">
        <f t="shared" ca="1" si="239"/>
        <v>-1</v>
      </c>
    </row>
    <row r="2476" spans="2:38" x14ac:dyDescent="0.25">
      <c r="B2476" s="2">
        <v>41113</v>
      </c>
      <c r="C2476">
        <f t="shared" ca="1" si="228"/>
        <v>0</v>
      </c>
      <c r="D2476">
        <f t="shared" ca="1" si="229"/>
        <v>0</v>
      </c>
      <c r="E2476">
        <f ca="1">IF($B2476&lt;VLOOKUP(E$6&amp;" Equity",Param,4,0),"",IFERROR(VLOOKUP($B2476,OFFSET(Input!$A$1,0,MATCH(Index!E$6&amp;" Equity",Input!$1:$1,0)-1,10000,2),2,0),E2475))</f>
        <v>91.2</v>
      </c>
      <c r="F2476" s="33">
        <v>130.79</v>
      </c>
      <c r="H2476">
        <f ca="1">IFERROR(VLOOKUP($B2476,OFFSET(Input!$A$1,0,MATCH(Index!H$6,Input!$1:$1,0)-1,10000,2),2,0),0)</f>
        <v>0</v>
      </c>
      <c r="I2476">
        <f ca="1">IFERROR(VLOOKUP($B2476,OFFSET(Input!$A$1,0,MATCH(Index!I$6,Input!$1:$1,0)-1,10000,2),2,0),0)</f>
        <v>0</v>
      </c>
      <c r="K2476">
        <f t="shared" ca="1" si="230"/>
        <v>94.474123999818573</v>
      </c>
      <c r="L2476" s="30">
        <f t="shared" ca="1" si="231"/>
        <v>132.61577633819994</v>
      </c>
      <c r="N2476">
        <f t="shared" ca="1" si="232"/>
        <v>-1.6433857437297922E-3</v>
      </c>
      <c r="O2476">
        <f t="shared" ca="1" si="233"/>
        <v>5.7508880653563835E-3</v>
      </c>
      <c r="Z2476">
        <f t="shared" ca="1" si="234"/>
        <v>94.414041771836224</v>
      </c>
      <c r="AA2476">
        <f t="shared" ca="1" si="234"/>
        <v>94.079360552742216</v>
      </c>
      <c r="AB2476">
        <f t="shared" ca="1" si="234"/>
        <v>93.774776452273997</v>
      </c>
      <c r="AC2476">
        <f t="shared" ca="1" si="235"/>
        <v>94.079360552742216</v>
      </c>
      <c r="AE2476">
        <f ca="1">VLOOKUP($B2476,OFFSET(Input!$A$1,0,MATCH(Index!AE$6&amp;" Index",Input!$1:$1,0)-1,10000,2),2,0)</f>
        <v>18.62</v>
      </c>
      <c r="AF2476">
        <f t="shared" ca="1" si="236"/>
        <v>17.191333333333333</v>
      </c>
      <c r="AG2476">
        <f t="shared" ca="1" si="236"/>
        <v>17.7105</v>
      </c>
      <c r="AH2476">
        <f t="shared" ca="1" si="236"/>
        <v>17.8536</v>
      </c>
      <c r="AI2476">
        <f t="shared" ca="1" si="237"/>
        <v>17.8536</v>
      </c>
      <c r="AK2476">
        <f t="shared" ca="1" si="238"/>
        <v>1</v>
      </c>
      <c r="AL2476">
        <f t="shared" ca="1" si="239"/>
        <v>-1</v>
      </c>
    </row>
    <row r="2477" spans="2:38" x14ac:dyDescent="0.25">
      <c r="B2477" s="2">
        <v>41114</v>
      </c>
      <c r="C2477">
        <f t="shared" ca="1" si="228"/>
        <v>0</v>
      </c>
      <c r="D2477">
        <f t="shared" ca="1" si="229"/>
        <v>0</v>
      </c>
      <c r="E2477">
        <f ca="1">IF($B2477&lt;VLOOKUP(E$6&amp;" Equity",Param,4,0),"",IFERROR(VLOOKUP($B2477,OFFSET(Input!$A$1,0,MATCH(Index!E$6&amp;" Equity",Input!$1:$1,0)-1,10000,2),2,0),E2476))</f>
        <v>90.64</v>
      </c>
      <c r="F2477" s="33">
        <v>131.81</v>
      </c>
      <c r="H2477">
        <f ca="1">IFERROR(VLOOKUP($B2477,OFFSET(Input!$A$1,0,MATCH(Index!H$6,Input!$1:$1,0)-1,10000,2),2,0),0)</f>
        <v>0</v>
      </c>
      <c r="I2477">
        <f ca="1">IFERROR(VLOOKUP($B2477,OFFSET(Input!$A$1,0,MATCH(Index!I$6,Input!$1:$1,0)-1,10000,2),2,0),0)</f>
        <v>0</v>
      </c>
      <c r="K2477">
        <f t="shared" ca="1" si="230"/>
        <v>93.894019729644242</v>
      </c>
      <c r="L2477" s="30">
        <f t="shared" ca="1" si="231"/>
        <v>133.6500151321824</v>
      </c>
      <c r="N2477">
        <f t="shared" ca="1" si="232"/>
        <v>-6.159280360534849E-3</v>
      </c>
      <c r="O2477">
        <f t="shared" ca="1" si="233"/>
        <v>7.7685082233134679E-3</v>
      </c>
      <c r="Z2477">
        <f t="shared" ca="1" si="234"/>
        <v>94.405754567976572</v>
      </c>
      <c r="AA2477">
        <f t="shared" ca="1" si="234"/>
        <v>94.136866263267862</v>
      </c>
      <c r="AB2477">
        <f t="shared" ca="1" si="234"/>
        <v>93.850445886076017</v>
      </c>
      <c r="AC2477">
        <f t="shared" ca="1" si="235"/>
        <v>94.136866263267862</v>
      </c>
      <c r="AE2477">
        <f ca="1">VLOOKUP($B2477,OFFSET(Input!$A$1,0,MATCH(Index!AE$6&amp;" Index",Input!$1:$1,0)-1,10000,2),2,0)</f>
        <v>20.47</v>
      </c>
      <c r="AF2477">
        <f t="shared" ca="1" si="236"/>
        <v>17.435999999999996</v>
      </c>
      <c r="AG2477">
        <f t="shared" ca="1" si="236"/>
        <v>17.715000000000003</v>
      </c>
      <c r="AH2477">
        <f t="shared" ca="1" si="236"/>
        <v>17.939599999999999</v>
      </c>
      <c r="AI2477">
        <f t="shared" ca="1" si="237"/>
        <v>17.939599999999999</v>
      </c>
      <c r="AK2477">
        <f t="shared" ca="1" si="238"/>
        <v>1</v>
      </c>
      <c r="AL2477">
        <f t="shared" ca="1" si="239"/>
        <v>-1</v>
      </c>
    </row>
    <row r="2478" spans="2:38" x14ac:dyDescent="0.25">
      <c r="B2478" s="2">
        <v>41115</v>
      </c>
      <c r="C2478">
        <f t="shared" ca="1" si="228"/>
        <v>0</v>
      </c>
      <c r="D2478">
        <f t="shared" ca="1" si="229"/>
        <v>0</v>
      </c>
      <c r="E2478">
        <f ca="1">IF($B2478&lt;VLOOKUP(E$6&amp;" Equity",Param,4,0),"",IFERROR(VLOOKUP($B2478,OFFSET(Input!$A$1,0,MATCH(Index!E$6&amp;" Equity",Input!$1:$1,0)-1,10000,2),2,0),E2477))</f>
        <v>90.45</v>
      </c>
      <c r="F2478" s="33">
        <v>132.16</v>
      </c>
      <c r="H2478">
        <f ca="1">IFERROR(VLOOKUP($B2478,OFFSET(Input!$A$1,0,MATCH(Index!H$6,Input!$1:$1,0)-1,10000,2),2,0),0)</f>
        <v>0</v>
      </c>
      <c r="I2478">
        <f ca="1">IFERROR(VLOOKUP($B2478,OFFSET(Input!$A$1,0,MATCH(Index!I$6,Input!$1:$1,0)-1,10000,2),2,0),0)</f>
        <v>0</v>
      </c>
      <c r="K2478">
        <f t="shared" ca="1" si="230"/>
        <v>93.697198637977962</v>
      </c>
      <c r="L2478" s="30">
        <f t="shared" ca="1" si="231"/>
        <v>134.00490099286264</v>
      </c>
      <c r="N2478">
        <f t="shared" ca="1" si="232"/>
        <v>-2.0984048784466682E-3</v>
      </c>
      <c r="O2478">
        <f t="shared" ca="1" si="233"/>
        <v>2.6518180482936107E-3</v>
      </c>
      <c r="Z2478">
        <f t="shared" ca="1" si="234"/>
        <v>94.347744140959151</v>
      </c>
      <c r="AA2478">
        <f t="shared" ca="1" si="234"/>
        <v>94.19174112954596</v>
      </c>
      <c r="AB2478">
        <f t="shared" ca="1" si="234"/>
        <v>93.892285719002558</v>
      </c>
      <c r="AC2478">
        <f t="shared" ca="1" si="235"/>
        <v>94.19174112954596</v>
      </c>
      <c r="AE2478">
        <f ca="1">VLOOKUP($B2478,OFFSET(Input!$A$1,0,MATCH(Index!AE$6&amp;" Index",Input!$1:$1,0)-1,10000,2),2,0)</f>
        <v>19.34</v>
      </c>
      <c r="AF2478">
        <f t="shared" ca="1" si="236"/>
        <v>17.614666666666665</v>
      </c>
      <c r="AG2478">
        <f t="shared" ca="1" si="236"/>
        <v>17.695999999999994</v>
      </c>
      <c r="AH2478">
        <f t="shared" ca="1" si="236"/>
        <v>17.977999999999998</v>
      </c>
      <c r="AI2478">
        <f t="shared" ca="1" si="237"/>
        <v>17.977999999999998</v>
      </c>
      <c r="AK2478">
        <f t="shared" ca="1" si="238"/>
        <v>1</v>
      </c>
      <c r="AL2478">
        <f t="shared" ca="1" si="239"/>
        <v>-1</v>
      </c>
    </row>
    <row r="2479" spans="2:38" x14ac:dyDescent="0.25">
      <c r="B2479" s="2">
        <v>41116</v>
      </c>
      <c r="C2479">
        <f t="shared" ca="1" si="228"/>
        <v>0</v>
      </c>
      <c r="D2479">
        <f t="shared" ca="1" si="229"/>
        <v>0</v>
      </c>
      <c r="E2479">
        <f ca="1">IF($B2479&lt;VLOOKUP(E$6&amp;" Equity",Param,4,0),"",IFERROR(VLOOKUP($B2479,OFFSET(Input!$A$1,0,MATCH(Index!E$6&amp;" Equity",Input!$1:$1,0)-1,10000,2),2,0),E2478))</f>
        <v>91.38</v>
      </c>
      <c r="F2479" s="33">
        <v>130.9</v>
      </c>
      <c r="H2479">
        <f ca="1">IFERROR(VLOOKUP($B2479,OFFSET(Input!$A$1,0,MATCH(Index!H$6,Input!$1:$1,0)-1,10000,2),2,0),0)</f>
        <v>0</v>
      </c>
      <c r="I2479">
        <f ca="1">IFERROR(VLOOKUP($B2479,OFFSET(Input!$A$1,0,MATCH(Index!I$6,Input!$1:$1,0)-1,10000,2),2,0),0)</f>
        <v>0</v>
      </c>
      <c r="K2479">
        <f t="shared" ca="1" si="230"/>
        <v>94.660586086660331</v>
      </c>
      <c r="L2479" s="30">
        <f t="shared" ca="1" si="231"/>
        <v>132.72731189441376</v>
      </c>
      <c r="N2479">
        <f t="shared" ca="1" si="232"/>
        <v>1.0229424293821322E-2</v>
      </c>
      <c r="O2479">
        <f t="shared" ca="1" si="233"/>
        <v>-9.5796368568136069E-3</v>
      </c>
      <c r="Z2479">
        <f t="shared" ca="1" si="234"/>
        <v>94.40679046845905</v>
      </c>
      <c r="AA2479">
        <f t="shared" ca="1" si="234"/>
        <v>94.266974556963021</v>
      </c>
      <c r="AB2479">
        <f t="shared" ca="1" si="234"/>
        <v>93.958240629204852</v>
      </c>
      <c r="AC2479">
        <f t="shared" ca="1" si="235"/>
        <v>94.266974556963021</v>
      </c>
      <c r="AE2479">
        <f ca="1">VLOOKUP($B2479,OFFSET(Input!$A$1,0,MATCH(Index!AE$6&amp;" Index",Input!$1:$1,0)-1,10000,2),2,0)</f>
        <v>17.53</v>
      </c>
      <c r="AF2479">
        <f t="shared" ca="1" si="236"/>
        <v>17.616666666666667</v>
      </c>
      <c r="AG2479">
        <f t="shared" ca="1" si="236"/>
        <v>17.600000000000001</v>
      </c>
      <c r="AH2479">
        <f t="shared" ca="1" si="236"/>
        <v>17.989599999999999</v>
      </c>
      <c r="AI2479">
        <f t="shared" ca="1" si="237"/>
        <v>17.989599999999999</v>
      </c>
      <c r="AK2479">
        <f t="shared" ca="1" si="238"/>
        <v>1</v>
      </c>
      <c r="AL2479">
        <f t="shared" ca="1" si="239"/>
        <v>-1</v>
      </c>
    </row>
    <row r="2480" spans="2:38" x14ac:dyDescent="0.25">
      <c r="B2480" s="2">
        <v>41117</v>
      </c>
      <c r="C2480">
        <f t="shared" ca="1" si="228"/>
        <v>0</v>
      </c>
      <c r="D2480">
        <f t="shared" ca="1" si="229"/>
        <v>0</v>
      </c>
      <c r="E2480">
        <f ca="1">IF($B2480&lt;VLOOKUP(E$6&amp;" Equity",Param,4,0),"",IFERROR(VLOOKUP($B2480,OFFSET(Input!$A$1,0,MATCH(Index!E$6&amp;" Equity",Input!$1:$1,0)-1,10000,2),2,0),E2479))</f>
        <v>91.92</v>
      </c>
      <c r="F2480" s="33">
        <v>128.47999999999999</v>
      </c>
      <c r="H2480">
        <f ca="1">IFERROR(VLOOKUP($B2480,OFFSET(Input!$A$1,0,MATCH(Index!H$6,Input!$1:$1,0)-1,10000,2),2,0),0)</f>
        <v>0</v>
      </c>
      <c r="I2480">
        <f ca="1">IFERROR(VLOOKUP($B2480,OFFSET(Input!$A$1,0,MATCH(Index!I$6,Input!$1:$1,0)-1,10000,2),2,0),0)</f>
        <v>0</v>
      </c>
      <c r="K2480">
        <f t="shared" ca="1" si="230"/>
        <v>95.219972347185589</v>
      </c>
      <c r="L2480" s="30">
        <f t="shared" ca="1" si="231"/>
        <v>130.2735296577103</v>
      </c>
      <c r="N2480">
        <f t="shared" ca="1" si="232"/>
        <v>5.8919974053749111E-3</v>
      </c>
      <c r="O2480">
        <f t="shared" ca="1" si="233"/>
        <v>-1.8660422717402748E-2</v>
      </c>
      <c r="Z2480">
        <f t="shared" ca="1" si="234"/>
        <v>94.492770208502748</v>
      </c>
      <c r="AA2480">
        <f t="shared" ca="1" si="234"/>
        <v>94.370692312430322</v>
      </c>
      <c r="AB2480">
        <f t="shared" ca="1" si="234"/>
        <v>94.077471891267194</v>
      </c>
      <c r="AC2480">
        <f t="shared" ca="1" si="235"/>
        <v>94.370692312430322</v>
      </c>
      <c r="AE2480">
        <f ca="1">VLOOKUP($B2480,OFFSET(Input!$A$1,0,MATCH(Index!AE$6&amp;" Index",Input!$1:$1,0)-1,10000,2),2,0)</f>
        <v>16.7</v>
      </c>
      <c r="AF2480">
        <f t="shared" ca="1" si="236"/>
        <v>17.59</v>
      </c>
      <c r="AG2480">
        <f t="shared" ca="1" si="236"/>
        <v>17.449499999999997</v>
      </c>
      <c r="AH2480">
        <f t="shared" ca="1" si="236"/>
        <v>17.854399999999998</v>
      </c>
      <c r="AI2480">
        <f t="shared" ca="1" si="237"/>
        <v>17.854399999999998</v>
      </c>
      <c r="AK2480">
        <f t="shared" ca="1" si="238"/>
        <v>1</v>
      </c>
      <c r="AL2480">
        <f t="shared" ca="1" si="239"/>
        <v>-1</v>
      </c>
    </row>
    <row r="2481" spans="2:38" x14ac:dyDescent="0.25">
      <c r="B2481" s="2">
        <v>41120</v>
      </c>
      <c r="C2481">
        <f t="shared" ca="1" si="228"/>
        <v>0</v>
      </c>
      <c r="D2481">
        <f t="shared" ca="1" si="229"/>
        <v>0</v>
      </c>
      <c r="E2481">
        <f ca="1">IF($B2481&lt;VLOOKUP(E$6&amp;" Equity",Param,4,0),"",IFERROR(VLOOKUP($B2481,OFFSET(Input!$A$1,0,MATCH(Index!E$6&amp;" Equity",Input!$1:$1,0)-1,10000,2),2,0),E2480))</f>
        <v>91.92</v>
      </c>
      <c r="F2481" s="33">
        <v>129.44</v>
      </c>
      <c r="H2481">
        <f ca="1">IFERROR(VLOOKUP($B2481,OFFSET(Input!$A$1,0,MATCH(Index!H$6,Input!$1:$1,0)-1,10000,2),2,0),0)</f>
        <v>0</v>
      </c>
      <c r="I2481">
        <f ca="1">IFERROR(VLOOKUP($B2481,OFFSET(Input!$A$1,0,MATCH(Index!I$6,Input!$1:$1,0)-1,10000,2),2,0),0)</f>
        <v>0</v>
      </c>
      <c r="K2481">
        <f t="shared" ca="1" si="230"/>
        <v>95.219972347185589</v>
      </c>
      <c r="L2481" s="30">
        <f t="shared" ca="1" si="231"/>
        <v>131.24693087557614</v>
      </c>
      <c r="N2481">
        <f t="shared" ca="1" si="232"/>
        <v>0</v>
      </c>
      <c r="O2481">
        <f t="shared" ca="1" si="233"/>
        <v>7.4442031117300462E-3</v>
      </c>
      <c r="Z2481">
        <f t="shared" ca="1" si="234"/>
        <v>94.615006465432344</v>
      </c>
      <c r="AA2481">
        <f t="shared" ca="1" si="234"/>
        <v>94.433723881002862</v>
      </c>
      <c r="AB2481">
        <f t="shared" ca="1" si="234"/>
        <v>94.171158408139902</v>
      </c>
      <c r="AC2481">
        <f t="shared" ca="1" si="235"/>
        <v>94.433723881002862</v>
      </c>
      <c r="AE2481">
        <f ca="1">VLOOKUP($B2481,OFFSET(Input!$A$1,0,MATCH(Index!AE$6&amp;" Index",Input!$1:$1,0)-1,10000,2),2,0)</f>
        <v>18.03</v>
      </c>
      <c r="AF2481">
        <f t="shared" ca="1" si="236"/>
        <v>17.59333333333333</v>
      </c>
      <c r="AG2481">
        <f t="shared" ca="1" si="236"/>
        <v>17.497000000000003</v>
      </c>
      <c r="AH2481">
        <f t="shared" ca="1" si="236"/>
        <v>17.851199999999999</v>
      </c>
      <c r="AI2481">
        <f t="shared" ca="1" si="237"/>
        <v>17.851199999999999</v>
      </c>
      <c r="AK2481">
        <f t="shared" ca="1" si="238"/>
        <v>1</v>
      </c>
      <c r="AL2481">
        <f t="shared" ca="1" si="239"/>
        <v>-1</v>
      </c>
    </row>
    <row r="2482" spans="2:38" x14ac:dyDescent="0.25">
      <c r="B2482" s="2">
        <v>41121</v>
      </c>
      <c r="C2482">
        <f t="shared" ca="1" si="228"/>
        <v>0</v>
      </c>
      <c r="D2482">
        <f t="shared" ca="1" si="229"/>
        <v>0</v>
      </c>
      <c r="E2482">
        <f ca="1">IF($B2482&lt;VLOOKUP(E$6&amp;" Equity",Param,4,0),"",IFERROR(VLOOKUP($B2482,OFFSET(Input!$A$1,0,MATCH(Index!E$6&amp;" Equity",Input!$1:$1,0)-1,10000,2),2,0),E2481))</f>
        <v>91.7</v>
      </c>
      <c r="F2482" s="33">
        <v>129.69999999999999</v>
      </c>
      <c r="H2482">
        <f ca="1">IFERROR(VLOOKUP($B2482,OFFSET(Input!$A$1,0,MATCH(Index!H$6,Input!$1:$1,0)-1,10000,2),2,0),0)</f>
        <v>0</v>
      </c>
      <c r="I2482">
        <f ca="1">IFERROR(VLOOKUP($B2482,OFFSET(Input!$A$1,0,MATCH(Index!I$6,Input!$1:$1,0)-1,10000,2),2,0),0)</f>
        <v>0</v>
      </c>
      <c r="K2482">
        <f t="shared" ca="1" si="230"/>
        <v>94.992074241045685</v>
      </c>
      <c r="L2482" s="30">
        <f t="shared" ca="1" si="231"/>
        <v>131.51056037208147</v>
      </c>
      <c r="N2482">
        <f t="shared" ca="1" si="232"/>
        <v>-2.3962542780809307E-3</v>
      </c>
      <c r="O2482">
        <f t="shared" ca="1" si="233"/>
        <v>2.0066380122166338E-3</v>
      </c>
      <c r="Z2482">
        <f t="shared" ca="1" si="234"/>
        <v>94.669909191002418</v>
      </c>
      <c r="AA2482">
        <f t="shared" ca="1" si="234"/>
        <v>94.476713751024718</v>
      </c>
      <c r="AB2482">
        <f t="shared" ca="1" si="234"/>
        <v>94.261085157016481</v>
      </c>
      <c r="AC2482">
        <f t="shared" ca="1" si="235"/>
        <v>94.476713751024718</v>
      </c>
      <c r="AE2482">
        <f ca="1">VLOOKUP($B2482,OFFSET(Input!$A$1,0,MATCH(Index!AE$6&amp;" Index",Input!$1:$1,0)-1,10000,2),2,0)</f>
        <v>18.93</v>
      </c>
      <c r="AF2482">
        <f t="shared" ca="1" si="236"/>
        <v>17.607333333333333</v>
      </c>
      <c r="AG2482">
        <f t="shared" ca="1" si="236"/>
        <v>17.6035</v>
      </c>
      <c r="AH2482">
        <f t="shared" ca="1" si="236"/>
        <v>17.793200000000002</v>
      </c>
      <c r="AI2482">
        <f t="shared" ca="1" si="237"/>
        <v>17.793200000000002</v>
      </c>
      <c r="AK2482">
        <f t="shared" ca="1" si="238"/>
        <v>1</v>
      </c>
      <c r="AL2482">
        <f t="shared" ca="1" si="239"/>
        <v>-1</v>
      </c>
    </row>
    <row r="2483" spans="2:38" x14ac:dyDescent="0.25">
      <c r="B2483" s="2">
        <v>41122</v>
      </c>
      <c r="C2483">
        <f t="shared" ca="1" si="228"/>
        <v>1</v>
      </c>
      <c r="D2483">
        <f t="shared" ca="1" si="229"/>
        <v>0</v>
      </c>
      <c r="E2483">
        <f ca="1">IF($B2483&lt;VLOOKUP(E$6&amp;" Equity",Param,4,0),"",IFERROR(VLOOKUP($B2483,OFFSET(Input!$A$1,0,MATCH(Index!E$6&amp;" Equity",Input!$1:$1,0)-1,10000,2),2,0),E2482))</f>
        <v>91.69</v>
      </c>
      <c r="F2483" s="33">
        <v>128.78</v>
      </c>
      <c r="H2483">
        <f ca="1">IFERROR(VLOOKUP($B2483,OFFSET(Input!$A$1,0,MATCH(Index!H$6,Input!$1:$1,0)-1,10000,2),2,0),0)</f>
        <v>0.50470000000000004</v>
      </c>
      <c r="I2483">
        <f ca="1">IFERROR(VLOOKUP($B2483,OFFSET(Input!$A$1,0,MATCH(Index!I$6,Input!$1:$1,0)-1,10000,2),2,0),0)</f>
        <v>0.27251500000000001</v>
      </c>
      <c r="K2483">
        <f t="shared" ca="1" si="230"/>
        <v>95.504534209715757</v>
      </c>
      <c r="L2483" s="30">
        <f t="shared" ca="1" si="231"/>
        <v>130.85403673921704</v>
      </c>
      <c r="N2483">
        <f t="shared" ca="1" si="232"/>
        <v>5.3802659168564332E-3</v>
      </c>
      <c r="O2483">
        <f t="shared" ca="1" si="233"/>
        <v>-5.0046767773534945E-3</v>
      </c>
      <c r="Z2483">
        <f t="shared" ca="1" si="234"/>
        <v>94.73669369510624</v>
      </c>
      <c r="AA2483">
        <f t="shared" ca="1" si="234"/>
        <v>94.528234261519557</v>
      </c>
      <c r="AB2483">
        <f t="shared" ca="1" si="234"/>
        <v>94.377278472908472</v>
      </c>
      <c r="AC2483">
        <f t="shared" ca="1" si="235"/>
        <v>94.528234261519557</v>
      </c>
      <c r="AE2483">
        <f ca="1">VLOOKUP($B2483,OFFSET(Input!$A$1,0,MATCH(Index!AE$6&amp;" Index",Input!$1:$1,0)-1,10000,2),2,0)</f>
        <v>18.96</v>
      </c>
      <c r="AF2483">
        <f t="shared" ca="1" si="236"/>
        <v>17.674666666666667</v>
      </c>
      <c r="AG2483">
        <f t="shared" ca="1" si="236"/>
        <v>17.718499999999999</v>
      </c>
      <c r="AH2483">
        <f t="shared" ca="1" si="236"/>
        <v>17.762799999999999</v>
      </c>
      <c r="AI2483">
        <f t="shared" ca="1" si="237"/>
        <v>17.762799999999999</v>
      </c>
      <c r="AK2483">
        <f t="shared" ca="1" si="238"/>
        <v>1</v>
      </c>
      <c r="AL2483">
        <f t="shared" ca="1" si="239"/>
        <v>-1</v>
      </c>
    </row>
    <row r="2484" spans="2:38" x14ac:dyDescent="0.25">
      <c r="B2484" s="2">
        <v>41123</v>
      </c>
      <c r="C2484">
        <f t="shared" ca="1" si="228"/>
        <v>0</v>
      </c>
      <c r="D2484">
        <f t="shared" ca="1" si="229"/>
        <v>1</v>
      </c>
      <c r="E2484">
        <f ca="1">IF($B2484&lt;VLOOKUP(E$6&amp;" Equity",Param,4,0),"",IFERROR(VLOOKUP($B2484,OFFSET(Input!$A$1,0,MATCH(Index!E$6&amp;" Equity",Input!$1:$1,0)-1,10000,2),2,0),E2483))</f>
        <v>91.32</v>
      </c>
      <c r="F2484" s="33">
        <v>129.51</v>
      </c>
      <c r="H2484">
        <f ca="1">IFERROR(VLOOKUP($B2484,OFFSET(Input!$A$1,0,MATCH(Index!H$6,Input!$1:$1,0)-1,10000,2),2,0),0)</f>
        <v>0</v>
      </c>
      <c r="I2484">
        <f ca="1">IFERROR(VLOOKUP($B2484,OFFSET(Input!$A$1,0,MATCH(Index!I$6,Input!$1:$1,0)-1,10000,2),2,0),0)</f>
        <v>0</v>
      </c>
      <c r="K2484">
        <f t="shared" ca="1" si="230"/>
        <v>95.119141280742099</v>
      </c>
      <c r="L2484" s="30">
        <f t="shared" ca="1" si="231"/>
        <v>131.59579358670598</v>
      </c>
      <c r="N2484">
        <f t="shared" ca="1" si="232"/>
        <v>-4.0435004002146507E-3</v>
      </c>
      <c r="O2484">
        <f t="shared" ca="1" si="233"/>
        <v>5.6525761254582535E-3</v>
      </c>
      <c r="Z2484">
        <f t="shared" ca="1" si="234"/>
        <v>94.741113195216258</v>
      </c>
      <c r="AA2484">
        <f t="shared" ca="1" si="234"/>
        <v>94.559967175324502</v>
      </c>
      <c r="AB2484">
        <f t="shared" ca="1" si="234"/>
        <v>94.455807422605389</v>
      </c>
      <c r="AC2484">
        <f t="shared" ca="1" si="235"/>
        <v>94.559967175324502</v>
      </c>
      <c r="AE2484">
        <f ca="1">VLOOKUP($B2484,OFFSET(Input!$A$1,0,MATCH(Index!AE$6&amp;" Index",Input!$1:$1,0)-1,10000,2),2,0)</f>
        <v>17.57</v>
      </c>
      <c r="AF2484">
        <f t="shared" ca="1" si="236"/>
        <v>17.624000000000002</v>
      </c>
      <c r="AG2484">
        <f t="shared" ca="1" si="236"/>
        <v>17.722000000000001</v>
      </c>
      <c r="AH2484">
        <f t="shared" ca="1" si="236"/>
        <v>17.6876</v>
      </c>
      <c r="AI2484">
        <f t="shared" ca="1" si="237"/>
        <v>17.722000000000001</v>
      </c>
      <c r="AK2484">
        <f t="shared" ca="1" si="238"/>
        <v>1</v>
      </c>
      <c r="AL2484">
        <f t="shared" ca="1" si="239"/>
        <v>-1</v>
      </c>
    </row>
    <row r="2485" spans="2:38" x14ac:dyDescent="0.25">
      <c r="B2485" s="2">
        <v>41124</v>
      </c>
      <c r="C2485">
        <f t="shared" ca="1" si="228"/>
        <v>0</v>
      </c>
      <c r="D2485">
        <f t="shared" ca="1" si="229"/>
        <v>2</v>
      </c>
      <c r="E2485">
        <f ca="1">IF($B2485&lt;VLOOKUP(E$6&amp;" Equity",Param,4,0),"",IFERROR(VLOOKUP($B2485,OFFSET(Input!$A$1,0,MATCH(Index!E$6&amp;" Equity",Input!$1:$1,0)-1,10000,2),2,0),E2484))</f>
        <v>91.7</v>
      </c>
      <c r="F2485" s="33">
        <v>127.39</v>
      </c>
      <c r="H2485">
        <f ca="1">IFERROR(VLOOKUP($B2485,OFFSET(Input!$A$1,0,MATCH(Index!H$6,Input!$1:$1,0)-1,10000,2),2,0),0)</f>
        <v>0</v>
      </c>
      <c r="I2485">
        <f ca="1">IFERROR(VLOOKUP($B2485,OFFSET(Input!$A$1,0,MATCH(Index!I$6,Input!$1:$1,0)-1,10000,2),2,0),0)</f>
        <v>0</v>
      </c>
      <c r="K2485">
        <f t="shared" ca="1" si="230"/>
        <v>95.514950234823161</v>
      </c>
      <c r="L2485" s="30">
        <f t="shared" ca="1" si="231"/>
        <v>129.4416504131764</v>
      </c>
      <c r="N2485">
        <f t="shared" ca="1" si="232"/>
        <v>4.1525576008245042E-3</v>
      </c>
      <c r="O2485">
        <f t="shared" ca="1" si="233"/>
        <v>-1.6504851113800307E-2</v>
      </c>
      <c r="Z2485">
        <f t="shared" ca="1" si="234"/>
        <v>94.829657311479906</v>
      </c>
      <c r="AA2485">
        <f t="shared" ca="1" si="234"/>
        <v>94.617705939728225</v>
      </c>
      <c r="AB2485">
        <f t="shared" ca="1" si="234"/>
        <v>94.55058074248474</v>
      </c>
      <c r="AC2485">
        <f t="shared" ca="1" si="235"/>
        <v>94.617705939728225</v>
      </c>
      <c r="AE2485">
        <f ca="1">VLOOKUP($B2485,OFFSET(Input!$A$1,0,MATCH(Index!AE$6&amp;" Index",Input!$1:$1,0)-1,10000,2),2,0)</f>
        <v>15.64</v>
      </c>
      <c r="AF2485">
        <f t="shared" ca="1" si="236"/>
        <v>17.550666666666665</v>
      </c>
      <c r="AG2485">
        <f t="shared" ca="1" si="236"/>
        <v>17.648999999999997</v>
      </c>
      <c r="AH2485">
        <f t="shared" ca="1" si="236"/>
        <v>17.524799999999999</v>
      </c>
      <c r="AI2485">
        <f t="shared" ca="1" si="237"/>
        <v>17.648999999999997</v>
      </c>
      <c r="AK2485">
        <f t="shared" ca="1" si="238"/>
        <v>1</v>
      </c>
      <c r="AL2485">
        <f t="shared" ca="1" si="239"/>
        <v>-1</v>
      </c>
    </row>
    <row r="2486" spans="2:38" x14ac:dyDescent="0.25">
      <c r="B2486" s="2">
        <v>41127</v>
      </c>
      <c r="C2486">
        <f t="shared" ca="1" si="228"/>
        <v>0</v>
      </c>
      <c r="D2486">
        <f t="shared" ca="1" si="229"/>
        <v>3</v>
      </c>
      <c r="E2486">
        <f ca="1">IF($B2486&lt;VLOOKUP(E$6&amp;" Equity",Param,4,0),"",IFERROR(VLOOKUP($B2486,OFFSET(Input!$A$1,0,MATCH(Index!E$6&amp;" Equity",Input!$1:$1,0)-1,10000,2),2,0),E2485))</f>
        <v>91.64</v>
      </c>
      <c r="F2486" s="33">
        <v>127.47</v>
      </c>
      <c r="H2486">
        <f ca="1">IFERROR(VLOOKUP($B2486,OFFSET(Input!$A$1,0,MATCH(Index!H$6,Input!$1:$1,0)-1,10000,2),2,0),0)</f>
        <v>0</v>
      </c>
      <c r="I2486">
        <f ca="1">IFERROR(VLOOKUP($B2486,OFFSET(Input!$A$1,0,MATCH(Index!I$6,Input!$1:$1,0)-1,10000,2),2,0),0)</f>
        <v>0</v>
      </c>
      <c r="K2486">
        <f t="shared" ca="1" si="230"/>
        <v>95.452454084178783</v>
      </c>
      <c r="L2486" s="30">
        <f t="shared" ca="1" si="231"/>
        <v>129.52293883481903</v>
      </c>
      <c r="N2486">
        <f t="shared" ca="1" si="232"/>
        <v>-6.5452167712440692E-4</v>
      </c>
      <c r="O2486">
        <f t="shared" ca="1" si="233"/>
        <v>6.2779567313435219E-4</v>
      </c>
      <c r="Z2486">
        <f t="shared" ca="1" si="234"/>
        <v>94.927490319915904</v>
      </c>
      <c r="AA2486">
        <f t="shared" ca="1" si="234"/>
        <v>94.67076604587605</v>
      </c>
      <c r="AB2486">
        <f t="shared" ca="1" si="234"/>
        <v>94.610305266822522</v>
      </c>
      <c r="AC2486">
        <f t="shared" ca="1" si="235"/>
        <v>94.67076604587605</v>
      </c>
      <c r="AE2486">
        <f ca="1">VLOOKUP($B2486,OFFSET(Input!$A$1,0,MATCH(Index!AE$6&amp;" Index",Input!$1:$1,0)-1,10000,2),2,0)</f>
        <v>15.95</v>
      </c>
      <c r="AF2486">
        <f t="shared" ca="1" si="236"/>
        <v>17.473333333333333</v>
      </c>
      <c r="AG2486">
        <f t="shared" ca="1" si="236"/>
        <v>17.547499999999996</v>
      </c>
      <c r="AH2486">
        <f t="shared" ca="1" si="236"/>
        <v>17.479600000000001</v>
      </c>
      <c r="AI2486">
        <f t="shared" ca="1" si="237"/>
        <v>17.547499999999996</v>
      </c>
      <c r="AK2486">
        <f t="shared" ca="1" si="238"/>
        <v>1</v>
      </c>
      <c r="AL2486">
        <f t="shared" ca="1" si="239"/>
        <v>-1</v>
      </c>
    </row>
    <row r="2487" spans="2:38" x14ac:dyDescent="0.25">
      <c r="B2487" s="2">
        <v>41128</v>
      </c>
      <c r="C2487">
        <f t="shared" ca="1" si="228"/>
        <v>0</v>
      </c>
      <c r="D2487">
        <f t="shared" ca="1" si="229"/>
        <v>4</v>
      </c>
      <c r="E2487">
        <f ca="1">IF($B2487&lt;VLOOKUP(E$6&amp;" Equity",Param,4,0),"",IFERROR(VLOOKUP($B2487,OFFSET(Input!$A$1,0,MATCH(Index!E$6&amp;" Equity",Input!$1:$1,0)-1,10000,2),2,0),E2486))</f>
        <v>91.46</v>
      </c>
      <c r="F2487" s="33">
        <v>125.83</v>
      </c>
      <c r="H2487">
        <f ca="1">IFERROR(VLOOKUP($B2487,OFFSET(Input!$A$1,0,MATCH(Index!H$6,Input!$1:$1,0)-1,10000,2),2,0),0)</f>
        <v>0</v>
      </c>
      <c r="I2487">
        <f ca="1">IFERROR(VLOOKUP($B2487,OFFSET(Input!$A$1,0,MATCH(Index!I$6,Input!$1:$1,0)-1,10000,2),2,0),0)</f>
        <v>0</v>
      </c>
      <c r="K2487">
        <f t="shared" ca="1" si="230"/>
        <v>95.264965632245648</v>
      </c>
      <c r="L2487" s="30">
        <f t="shared" ca="1" si="231"/>
        <v>127.85652619114521</v>
      </c>
      <c r="N2487">
        <f t="shared" ca="1" si="232"/>
        <v>-1.9661393553856779E-3</v>
      </c>
      <c r="O2487">
        <f t="shared" ca="1" si="233"/>
        <v>-1.2949253190953313E-2</v>
      </c>
      <c r="Z2487">
        <f t="shared" ca="1" si="234"/>
        <v>95.064584910176052</v>
      </c>
      <c r="AA2487">
        <f t="shared" ca="1" si="234"/>
        <v>94.735169739076298</v>
      </c>
      <c r="AB2487">
        <f t="shared" ca="1" si="234"/>
        <v>94.655612818487995</v>
      </c>
      <c r="AC2487">
        <f t="shared" ca="1" si="235"/>
        <v>94.735169739076298</v>
      </c>
      <c r="AE2487">
        <f ca="1">VLOOKUP($B2487,OFFSET(Input!$A$1,0,MATCH(Index!AE$6&amp;" Index",Input!$1:$1,0)-1,10000,2),2,0)</f>
        <v>15.99</v>
      </c>
      <c r="AF2487">
        <f t="shared" ca="1" si="236"/>
        <v>17.440666666666669</v>
      </c>
      <c r="AG2487">
        <f t="shared" ca="1" si="236"/>
        <v>17.410999999999998</v>
      </c>
      <c r="AH2487">
        <f t="shared" ca="1" si="236"/>
        <v>17.447199999999999</v>
      </c>
      <c r="AI2487">
        <f t="shared" ca="1" si="237"/>
        <v>17.447199999999999</v>
      </c>
      <c r="AK2487">
        <f t="shared" ca="1" si="238"/>
        <v>1</v>
      </c>
      <c r="AL2487">
        <f t="shared" ca="1" si="239"/>
        <v>-1</v>
      </c>
    </row>
    <row r="2488" spans="2:38" x14ac:dyDescent="0.25">
      <c r="B2488" s="2">
        <v>41129</v>
      </c>
      <c r="C2488">
        <f t="shared" ca="1" si="228"/>
        <v>0</v>
      </c>
      <c r="D2488">
        <f t="shared" ca="1" si="229"/>
        <v>5</v>
      </c>
      <c r="E2488">
        <f ca="1">IF($B2488&lt;VLOOKUP(E$6&amp;" Equity",Param,4,0),"",IFERROR(VLOOKUP($B2488,OFFSET(Input!$A$1,0,MATCH(Index!E$6&amp;" Equity",Input!$1:$1,0)-1,10000,2),2,0),E2487))</f>
        <v>91.52</v>
      </c>
      <c r="F2488" s="33">
        <v>125.16</v>
      </c>
      <c r="H2488">
        <f ca="1">IFERROR(VLOOKUP($B2488,OFFSET(Input!$A$1,0,MATCH(Index!H$6,Input!$1:$1,0)-1,10000,2),2,0),0)</f>
        <v>0</v>
      </c>
      <c r="I2488">
        <f ca="1">IFERROR(VLOOKUP($B2488,OFFSET(Input!$A$1,0,MATCH(Index!I$6,Input!$1:$1,0)-1,10000,2),2,0),0)</f>
        <v>0</v>
      </c>
      <c r="K2488">
        <f t="shared" ca="1" si="230"/>
        <v>95.327461782890026</v>
      </c>
      <c r="L2488" s="30">
        <f t="shared" ca="1" si="231"/>
        <v>127.1757356598882</v>
      </c>
      <c r="N2488">
        <f t="shared" ca="1" si="232"/>
        <v>6.5580940157859713E-4</v>
      </c>
      <c r="O2488">
        <f t="shared" ca="1" si="233"/>
        <v>-5.3388708031951995E-3</v>
      </c>
      <c r="Z2488">
        <f t="shared" ca="1" si="234"/>
        <v>95.227611224667271</v>
      </c>
      <c r="AA2488">
        <f t="shared" ca="1" si="234"/>
        <v>94.787677682813197</v>
      </c>
      <c r="AB2488">
        <f t="shared" ca="1" si="234"/>
        <v>94.689746329810845</v>
      </c>
      <c r="AC2488">
        <f t="shared" ca="1" si="235"/>
        <v>94.787677682813197</v>
      </c>
      <c r="AE2488">
        <f ca="1">VLOOKUP($B2488,OFFSET(Input!$A$1,0,MATCH(Index!AE$6&amp;" Index",Input!$1:$1,0)-1,10000,2),2,0)</f>
        <v>15.32</v>
      </c>
      <c r="AF2488">
        <f t="shared" ca="1" si="236"/>
        <v>17.384666666666668</v>
      </c>
      <c r="AG2488">
        <f t="shared" ca="1" si="236"/>
        <v>17.279499999999999</v>
      </c>
      <c r="AH2488">
        <f t="shared" ca="1" si="236"/>
        <v>17.393599999999999</v>
      </c>
      <c r="AI2488">
        <f t="shared" ca="1" si="237"/>
        <v>17.393599999999999</v>
      </c>
      <c r="AK2488">
        <f t="shared" ca="1" si="238"/>
        <v>1</v>
      </c>
      <c r="AL2488">
        <f t="shared" ca="1" si="239"/>
        <v>-1</v>
      </c>
    </row>
    <row r="2489" spans="2:38" x14ac:dyDescent="0.25">
      <c r="B2489" s="2">
        <v>41130</v>
      </c>
      <c r="C2489">
        <f t="shared" ca="1" si="228"/>
        <v>0</v>
      </c>
      <c r="D2489">
        <f t="shared" ca="1" si="229"/>
        <v>0</v>
      </c>
      <c r="E2489">
        <f ca="1">IF($B2489&lt;VLOOKUP(E$6&amp;" Equity",Param,4,0),"",IFERROR(VLOOKUP($B2489,OFFSET(Input!$A$1,0,MATCH(Index!E$6&amp;" Equity",Input!$1:$1,0)-1,10000,2),2,0),E2488))</f>
        <v>91.53</v>
      </c>
      <c r="F2489" s="33">
        <v>125.07</v>
      </c>
      <c r="H2489">
        <f ca="1">IFERROR(VLOOKUP($B2489,OFFSET(Input!$A$1,0,MATCH(Index!H$6,Input!$1:$1,0)-1,10000,2),2,0),0)</f>
        <v>0</v>
      </c>
      <c r="I2489">
        <f ca="1">IFERROR(VLOOKUP($B2489,OFFSET(Input!$A$1,0,MATCH(Index!I$6,Input!$1:$1,0)-1,10000,2),2,0),0)</f>
        <v>0</v>
      </c>
      <c r="K2489">
        <f t="shared" ca="1" si="230"/>
        <v>95.33787780799743</v>
      </c>
      <c r="L2489" s="30">
        <f t="shared" ca="1" si="231"/>
        <v>127.08428618554025</v>
      </c>
      <c r="N2489">
        <f t="shared" ca="1" si="232"/>
        <v>1.0925976520030312E-4</v>
      </c>
      <c r="O2489">
        <f t="shared" ca="1" si="233"/>
        <v>-7.1933823986618391E-4</v>
      </c>
      <c r="Z2489">
        <f t="shared" ca="1" si="234"/>
        <v>95.295340396800981</v>
      </c>
      <c r="AA2489">
        <f t="shared" ca="1" si="234"/>
        <v>94.851065432630008</v>
      </c>
      <c r="AB2489">
        <f t="shared" ca="1" si="234"/>
        <v>94.72388212194501</v>
      </c>
      <c r="AC2489">
        <f t="shared" ca="1" si="235"/>
        <v>94.851065432630008</v>
      </c>
      <c r="AE2489">
        <f ca="1">VLOOKUP($B2489,OFFSET(Input!$A$1,0,MATCH(Index!AE$6&amp;" Index",Input!$1:$1,0)-1,10000,2),2,0)</f>
        <v>15.28</v>
      </c>
      <c r="AF2489">
        <f t="shared" ca="1" si="236"/>
        <v>17.373333333333331</v>
      </c>
      <c r="AG2489">
        <f t="shared" ca="1" si="236"/>
        <v>17.126999999999999</v>
      </c>
      <c r="AH2489">
        <f t="shared" ca="1" si="236"/>
        <v>17.304799999999997</v>
      </c>
      <c r="AI2489">
        <f t="shared" ca="1" si="237"/>
        <v>17.304799999999997</v>
      </c>
      <c r="AK2489">
        <f t="shared" ca="1" si="238"/>
        <v>1</v>
      </c>
      <c r="AL2489">
        <f t="shared" ca="1" si="239"/>
        <v>1</v>
      </c>
    </row>
    <row r="2490" spans="2:38" x14ac:dyDescent="0.25">
      <c r="B2490" s="2">
        <v>41131</v>
      </c>
      <c r="C2490">
        <f t="shared" ca="1" si="228"/>
        <v>0</v>
      </c>
      <c r="D2490">
        <f t="shared" ca="1" si="229"/>
        <v>0</v>
      </c>
      <c r="E2490">
        <f ca="1">IF($B2490&lt;VLOOKUP(E$6&amp;" Equity",Param,4,0),"",IFERROR(VLOOKUP($B2490,OFFSET(Input!$A$1,0,MATCH(Index!E$6&amp;" Equity",Input!$1:$1,0)-1,10000,2),2,0),E2489))</f>
        <v>91.45</v>
      </c>
      <c r="F2490" s="33">
        <v>125.7</v>
      </c>
      <c r="H2490">
        <f ca="1">IFERROR(VLOOKUP($B2490,OFFSET(Input!$A$1,0,MATCH(Index!H$6,Input!$1:$1,0)-1,10000,2),2,0),0)</f>
        <v>0</v>
      </c>
      <c r="I2490">
        <f ca="1">IFERROR(VLOOKUP($B2490,OFFSET(Input!$A$1,0,MATCH(Index!I$6,Input!$1:$1,0)-1,10000,2),2,0),0)</f>
        <v>0</v>
      </c>
      <c r="K2490">
        <f t="shared" ca="1" si="230"/>
        <v>95.254549607138259</v>
      </c>
      <c r="L2490" s="30">
        <f t="shared" ca="1" si="231"/>
        <v>127.72443250597594</v>
      </c>
      <c r="N2490">
        <f t="shared" ca="1" si="232"/>
        <v>-8.7441255981332881E-4</v>
      </c>
      <c r="O2490">
        <f t="shared" ca="1" si="233"/>
        <v>5.0245350353866442E-3</v>
      </c>
      <c r="Z2490">
        <f t="shared" ca="1" si="234"/>
        <v>95.298798122796256</v>
      </c>
      <c r="AA2490">
        <f t="shared" ca="1" si="234"/>
        <v>94.895784165649474</v>
      </c>
      <c r="AB2490">
        <f t="shared" ca="1" si="234"/>
        <v>94.759657108360585</v>
      </c>
      <c r="AC2490">
        <f t="shared" ca="1" si="235"/>
        <v>94.895784165649474</v>
      </c>
      <c r="AE2490">
        <f ca="1">VLOOKUP($B2490,OFFSET(Input!$A$1,0,MATCH(Index!AE$6&amp;" Index",Input!$1:$1,0)-1,10000,2),2,0)</f>
        <v>14.74</v>
      </c>
      <c r="AF2490">
        <f t="shared" ca="1" si="236"/>
        <v>17.271333333333335</v>
      </c>
      <c r="AG2490">
        <f t="shared" ca="1" si="236"/>
        <v>17.026999999999997</v>
      </c>
      <c r="AH2490">
        <f t="shared" ca="1" si="236"/>
        <v>17.210399999999996</v>
      </c>
      <c r="AI2490">
        <f t="shared" ca="1" si="237"/>
        <v>17.210399999999996</v>
      </c>
      <c r="AK2490">
        <f t="shared" ca="1" si="238"/>
        <v>1</v>
      </c>
      <c r="AL2490">
        <f t="shared" ca="1" si="239"/>
        <v>1</v>
      </c>
    </row>
    <row r="2491" spans="2:38" x14ac:dyDescent="0.25">
      <c r="B2491" s="2">
        <v>41134</v>
      </c>
      <c r="C2491">
        <f t="shared" ca="1" si="228"/>
        <v>0</v>
      </c>
      <c r="D2491">
        <f t="shared" ca="1" si="229"/>
        <v>0</v>
      </c>
      <c r="E2491">
        <f ca="1">IF($B2491&lt;VLOOKUP(E$6&amp;" Equity",Param,4,0),"",IFERROR(VLOOKUP($B2491,OFFSET(Input!$A$1,0,MATCH(Index!E$6&amp;" Equity",Input!$1:$1,0)-1,10000,2),2,0),E2490))</f>
        <v>91.5</v>
      </c>
      <c r="F2491" s="33">
        <v>125.49</v>
      </c>
      <c r="H2491">
        <f ca="1">IFERROR(VLOOKUP($B2491,OFFSET(Input!$A$1,0,MATCH(Index!H$6,Input!$1:$1,0)-1,10000,2),2,0),0)</f>
        <v>0</v>
      </c>
      <c r="I2491">
        <f ca="1">IFERROR(VLOOKUP($B2491,OFFSET(Input!$A$1,0,MATCH(Index!I$6,Input!$1:$1,0)-1,10000,2),2,0),0)</f>
        <v>0</v>
      </c>
      <c r="K2491">
        <f t="shared" ca="1" si="230"/>
        <v>95.306629732675233</v>
      </c>
      <c r="L2491" s="30">
        <f t="shared" ca="1" si="231"/>
        <v>127.51105039916403</v>
      </c>
      <c r="N2491">
        <f t="shared" ref="N2491:N2506" ca="1" si="240">LN(K2491/K2490)</f>
        <v>5.4659744460083305E-4</v>
      </c>
      <c r="O2491">
        <f t="shared" ref="O2491:O2506" ca="1" si="241">LN(L2491/L2490)</f>
        <v>-1.672041473985058E-3</v>
      </c>
      <c r="Z2491">
        <f t="shared" ca="1" si="234"/>
        <v>95.307463861345212</v>
      </c>
      <c r="AA2491">
        <f t="shared" ca="1" si="234"/>
        <v>94.96123516338875</v>
      </c>
      <c r="AB2491">
        <f t="shared" ca="1" si="234"/>
        <v>94.796272219218721</v>
      </c>
      <c r="AC2491">
        <f t="shared" ca="1" si="235"/>
        <v>94.96123516338875</v>
      </c>
      <c r="AE2491">
        <f ca="1">VLOOKUP($B2491,OFFSET(Input!$A$1,0,MATCH(Index!AE$6&amp;" Index",Input!$1:$1,0)-1,10000,2),2,0)</f>
        <v>13.7</v>
      </c>
      <c r="AF2491">
        <f t="shared" ca="1" si="236"/>
        <v>16.943333333333335</v>
      </c>
      <c r="AG2491">
        <f t="shared" ca="1" si="236"/>
        <v>16.856499999999997</v>
      </c>
      <c r="AH2491">
        <f t="shared" ca="1" si="236"/>
        <v>17.039199999999997</v>
      </c>
      <c r="AI2491">
        <f t="shared" ca="1" si="237"/>
        <v>17.039199999999997</v>
      </c>
      <c r="AK2491">
        <f t="shared" ca="1" si="238"/>
        <v>1</v>
      </c>
      <c r="AL2491">
        <f t="shared" ca="1" si="239"/>
        <v>-1</v>
      </c>
    </row>
    <row r="2492" spans="2:38" x14ac:dyDescent="0.25">
      <c r="B2492" s="2">
        <v>41135</v>
      </c>
      <c r="C2492">
        <f t="shared" ca="1" si="228"/>
        <v>0</v>
      </c>
      <c r="D2492">
        <f t="shared" ca="1" si="229"/>
        <v>0</v>
      </c>
      <c r="E2492">
        <f ca="1">IF($B2492&lt;VLOOKUP(E$6&amp;" Equity",Param,4,0),"",IFERROR(VLOOKUP($B2492,OFFSET(Input!$A$1,0,MATCH(Index!E$6&amp;" Equity",Input!$1:$1,0)-1,10000,2),2,0),E2491))</f>
        <v>91.64</v>
      </c>
      <c r="F2492" s="33">
        <v>123.79</v>
      </c>
      <c r="H2492">
        <f ca="1">IFERROR(VLOOKUP($B2492,OFFSET(Input!$A$1,0,MATCH(Index!H$6,Input!$1:$1,0)-1,10000,2),2,0),0)</f>
        <v>0</v>
      </c>
      <c r="I2492">
        <f ca="1">IFERROR(VLOOKUP($B2492,OFFSET(Input!$A$1,0,MATCH(Index!I$6,Input!$1:$1,0)-1,10000,2),2,0),0)</f>
        <v>0</v>
      </c>
      <c r="K2492">
        <f t="shared" ca="1" si="230"/>
        <v>95.452454084178783</v>
      </c>
      <c r="L2492" s="30">
        <f t="shared" ca="1" si="231"/>
        <v>125.78367143925824</v>
      </c>
      <c r="N2492">
        <f t="shared" ca="1" si="240"/>
        <v>1.5288853038191077E-3</v>
      </c>
      <c r="O2492">
        <f t="shared" ca="1" si="241"/>
        <v>-1.3639492578497791E-2</v>
      </c>
      <c r="Z2492">
        <f t="shared" ca="1" si="234"/>
        <v>95.353501845658528</v>
      </c>
      <c r="AA2492">
        <f t="shared" ca="1" si="234"/>
        <v>95.011705518330444</v>
      </c>
      <c r="AB2492">
        <f t="shared" ca="1" si="234"/>
        <v>94.855294711856246</v>
      </c>
      <c r="AC2492">
        <f t="shared" ca="1" si="235"/>
        <v>95.011705518330444</v>
      </c>
      <c r="AE2492">
        <f ca="1">VLOOKUP($B2492,OFFSET(Input!$A$1,0,MATCH(Index!AE$6&amp;" Index",Input!$1:$1,0)-1,10000,2),2,0)</f>
        <v>14.85</v>
      </c>
      <c r="AF2492">
        <f t="shared" ca="1" si="236"/>
        <v>16.568666666666665</v>
      </c>
      <c r="AG2492">
        <f t="shared" ca="1" si="236"/>
        <v>16.774999999999999</v>
      </c>
      <c r="AH2492">
        <f t="shared" ca="1" si="236"/>
        <v>16.884399999999999</v>
      </c>
      <c r="AI2492">
        <f t="shared" ca="1" si="237"/>
        <v>16.884399999999999</v>
      </c>
      <c r="AK2492" s="12">
        <f t="shared" ca="1" si="238"/>
        <v>1</v>
      </c>
      <c r="AL2492">
        <f t="shared" ca="1" si="239"/>
        <v>-1</v>
      </c>
    </row>
    <row r="2493" spans="2:38" x14ac:dyDescent="0.25">
      <c r="B2493" s="2">
        <v>41136</v>
      </c>
      <c r="C2493">
        <f t="shared" ca="1" si="228"/>
        <v>0</v>
      </c>
      <c r="D2493">
        <f t="shared" ca="1" si="229"/>
        <v>0</v>
      </c>
      <c r="E2493">
        <f ca="1">IF($B2493&lt;VLOOKUP(E$6&amp;" Equity",Param,4,0),"",IFERROR(VLOOKUP($B2493,OFFSET(Input!$A$1,0,MATCH(Index!E$6&amp;" Equity",Input!$1:$1,0)-1,10000,2),2,0),E2492))</f>
        <v>91.2</v>
      </c>
      <c r="F2493" s="33">
        <v>122.05</v>
      </c>
      <c r="H2493">
        <f ca="1">IFERROR(VLOOKUP($B2493,OFFSET(Input!$A$1,0,MATCH(Index!H$6,Input!$1:$1,0)-1,10000,2),2,0),0)</f>
        <v>0</v>
      </c>
      <c r="I2493">
        <f ca="1">IFERROR(VLOOKUP($B2493,OFFSET(Input!$A$1,0,MATCH(Index!I$6,Input!$1:$1,0)-1,10000,2),2,0),0)</f>
        <v>0</v>
      </c>
      <c r="K2493">
        <f t="shared" ca="1" si="230"/>
        <v>94.994148979453357</v>
      </c>
      <c r="L2493" s="30">
        <f t="shared" ca="1" si="231"/>
        <v>124.01564826853112</v>
      </c>
      <c r="N2493">
        <f t="shared" ca="1" si="240"/>
        <v>-4.8129605050090006E-3</v>
      </c>
      <c r="O2493">
        <f t="shared" ca="1" si="241"/>
        <v>-1.4155784704749886E-2</v>
      </c>
      <c r="Z2493">
        <f t="shared" ca="1" si="234"/>
        <v>95.302463322632292</v>
      </c>
      <c r="AA2493">
        <f t="shared" ca="1" si="234"/>
        <v>95.01957850886923</v>
      </c>
      <c r="AB2493">
        <f t="shared" ca="1" si="234"/>
        <v>94.883968554708304</v>
      </c>
      <c r="AC2493">
        <f t="shared" ca="1" si="235"/>
        <v>95.01957850886923</v>
      </c>
      <c r="AE2493">
        <f ca="1">VLOOKUP($B2493,OFFSET(Input!$A$1,0,MATCH(Index!AE$6&amp;" Index",Input!$1:$1,0)-1,10000,2),2,0)</f>
        <v>14.63</v>
      </c>
      <c r="AF2493">
        <f t="shared" ca="1" si="236"/>
        <v>16.254666666666665</v>
      </c>
      <c r="AG2493">
        <f t="shared" ca="1" si="236"/>
        <v>16.698500000000003</v>
      </c>
      <c r="AH2493">
        <f t="shared" ca="1" si="236"/>
        <v>16.7516</v>
      </c>
      <c r="AI2493">
        <f t="shared" ca="1" si="237"/>
        <v>16.7516</v>
      </c>
      <c r="AK2493" s="12">
        <f t="shared" ca="1" si="238"/>
        <v>1</v>
      </c>
      <c r="AL2493">
        <f t="shared" ca="1" si="239"/>
        <v>-1</v>
      </c>
    </row>
    <row r="2494" spans="2:38" x14ac:dyDescent="0.25">
      <c r="B2494" s="2">
        <v>41137</v>
      </c>
      <c r="C2494">
        <f t="shared" ca="1" si="228"/>
        <v>0</v>
      </c>
      <c r="D2494">
        <f t="shared" ca="1" si="229"/>
        <v>0</v>
      </c>
      <c r="E2494">
        <f ca="1">IF($B2494&lt;VLOOKUP(E$6&amp;" Equity",Param,4,0),"",IFERROR(VLOOKUP($B2494,OFFSET(Input!$A$1,0,MATCH(Index!E$6&amp;" Equity",Input!$1:$1,0)-1,10000,2),2,0),E2493))</f>
        <v>91.54</v>
      </c>
      <c r="F2494" s="33">
        <v>121.01</v>
      </c>
      <c r="H2494">
        <f ca="1">IFERROR(VLOOKUP($B2494,OFFSET(Input!$A$1,0,MATCH(Index!H$6,Input!$1:$1,0)-1,10000,2),2,0),0)</f>
        <v>0</v>
      </c>
      <c r="I2494">
        <f ca="1">IFERROR(VLOOKUP($B2494,OFFSET(Input!$A$1,0,MATCH(Index!I$6,Input!$1:$1,0)-1,10000,2),2,0),0)</f>
        <v>0</v>
      </c>
      <c r="K2494">
        <f t="shared" ca="1" si="230"/>
        <v>95.348293833104819</v>
      </c>
      <c r="L2494" s="30">
        <f t="shared" ca="1" si="231"/>
        <v>122.95889878717701</v>
      </c>
      <c r="N2494">
        <f t="shared" ca="1" si="240"/>
        <v>3.7211381452102511E-3</v>
      </c>
      <c r="O2494">
        <f t="shared" ca="1" si="241"/>
        <v>-8.5576100290078259E-3</v>
      </c>
      <c r="Z2494">
        <f t="shared" ca="1" si="234"/>
        <v>95.325378577868563</v>
      </c>
      <c r="AA2494">
        <f t="shared" ca="1" si="234"/>
        <v>95.033245886542389</v>
      </c>
      <c r="AB2494">
        <f t="shared" ca="1" si="234"/>
        <v>94.935095395566023</v>
      </c>
      <c r="AC2494">
        <f t="shared" ca="1" si="235"/>
        <v>95.033245886542389</v>
      </c>
      <c r="AE2494">
        <f ca="1">VLOOKUP($B2494,OFFSET(Input!$A$1,0,MATCH(Index!AE$6&amp;" Index",Input!$1:$1,0)-1,10000,2),2,0)</f>
        <v>14.29</v>
      </c>
      <c r="AF2494">
        <f t="shared" ca="1" si="236"/>
        <v>16.038666666666664</v>
      </c>
      <c r="AG2494">
        <f t="shared" ca="1" si="236"/>
        <v>16.640499999999999</v>
      </c>
      <c r="AH2494">
        <f t="shared" ca="1" si="236"/>
        <v>16.59</v>
      </c>
      <c r="AI2494">
        <f t="shared" ca="1" si="237"/>
        <v>16.640499999999999</v>
      </c>
      <c r="AK2494" s="12">
        <f t="shared" ca="1" si="238"/>
        <v>1</v>
      </c>
      <c r="AL2494">
        <f t="shared" ca="1" si="239"/>
        <v>-1</v>
      </c>
    </row>
    <row r="2495" spans="2:38" x14ac:dyDescent="0.25">
      <c r="B2495" s="2">
        <v>41138</v>
      </c>
      <c r="C2495">
        <f t="shared" ca="1" si="228"/>
        <v>0</v>
      </c>
      <c r="D2495">
        <f t="shared" ca="1" si="229"/>
        <v>0</v>
      </c>
      <c r="E2495">
        <f ca="1">IF($B2495&lt;VLOOKUP(E$6&amp;" Equity",Param,4,0),"",IFERROR(VLOOKUP($B2495,OFFSET(Input!$A$1,0,MATCH(Index!E$6&amp;" Equity",Input!$1:$1,0)-1,10000,2),2,0),E2494))</f>
        <v>91.54</v>
      </c>
      <c r="F2495" s="33">
        <v>121.63</v>
      </c>
      <c r="H2495">
        <f ca="1">IFERROR(VLOOKUP($B2495,OFFSET(Input!$A$1,0,MATCH(Index!H$6,Input!$1:$1,0)-1,10000,2),2,0),0)</f>
        <v>0</v>
      </c>
      <c r="I2495">
        <f ca="1">IFERROR(VLOOKUP($B2495,OFFSET(Input!$A$1,0,MATCH(Index!I$6,Input!$1:$1,0)-1,10000,2),2,0),0)</f>
        <v>0</v>
      </c>
      <c r="K2495">
        <f t="shared" ca="1" si="230"/>
        <v>95.348293833104819</v>
      </c>
      <c r="L2495" s="30">
        <f t="shared" ca="1" si="231"/>
        <v>123.58888405490735</v>
      </c>
      <c r="N2495">
        <f t="shared" ca="1" si="240"/>
        <v>0</v>
      </c>
      <c r="O2495">
        <f t="shared" ca="1" si="241"/>
        <v>5.1104628203838195E-3</v>
      </c>
      <c r="Z2495">
        <f t="shared" ca="1" si="234"/>
        <v>95.308712937696697</v>
      </c>
      <c r="AA2495">
        <f t="shared" ca="1" si="234"/>
        <v>95.069185124588302</v>
      </c>
      <c r="AB2495">
        <f t="shared" ca="1" si="234"/>
        <v>94.974620151020261</v>
      </c>
      <c r="AC2495">
        <f t="shared" ca="1" si="235"/>
        <v>95.069185124588302</v>
      </c>
      <c r="AE2495">
        <f ca="1">VLOOKUP($B2495,OFFSET(Input!$A$1,0,MATCH(Index!AE$6&amp;" Index",Input!$1:$1,0)-1,10000,2),2,0)</f>
        <v>13.45</v>
      </c>
      <c r="AF2495">
        <f t="shared" ca="1" si="236"/>
        <v>15.821999999999999</v>
      </c>
      <c r="AG2495">
        <f t="shared" ca="1" si="236"/>
        <v>16.499500000000001</v>
      </c>
      <c r="AH2495">
        <f t="shared" ca="1" si="236"/>
        <v>16.458399999999997</v>
      </c>
      <c r="AI2495">
        <f t="shared" ca="1" si="237"/>
        <v>16.499500000000001</v>
      </c>
      <c r="AK2495" s="12">
        <f t="shared" ca="1" si="238"/>
        <v>1</v>
      </c>
      <c r="AL2495">
        <f t="shared" ca="1" si="239"/>
        <v>-1</v>
      </c>
    </row>
    <row r="2496" spans="2:38" x14ac:dyDescent="0.25">
      <c r="B2496" s="2">
        <v>41141</v>
      </c>
      <c r="C2496">
        <f t="shared" ca="1" si="228"/>
        <v>0</v>
      </c>
      <c r="D2496">
        <f t="shared" ca="1" si="229"/>
        <v>0</v>
      </c>
      <c r="E2496">
        <f ca="1">IF($B2496&lt;VLOOKUP(E$6&amp;" Equity",Param,4,0),"",IFERROR(VLOOKUP($B2496,OFFSET(Input!$A$1,0,MATCH(Index!E$6&amp;" Equity",Input!$1:$1,0)-1,10000,2),2,0),E2495))</f>
        <v>91.65</v>
      </c>
      <c r="F2496" s="33">
        <v>121.85</v>
      </c>
      <c r="H2496">
        <f ca="1">IFERROR(VLOOKUP($B2496,OFFSET(Input!$A$1,0,MATCH(Index!H$6,Input!$1:$1,0)-1,10000,2),2,0),0)</f>
        <v>0</v>
      </c>
      <c r="I2496">
        <f ca="1">IFERROR(VLOOKUP($B2496,OFFSET(Input!$A$1,0,MATCH(Index!I$6,Input!$1:$1,0)-1,10000,2),2,0),0)</f>
        <v>0</v>
      </c>
      <c r="K2496">
        <f t="shared" ca="1" si="230"/>
        <v>95.462870109286186</v>
      </c>
      <c r="L2496" s="30">
        <f t="shared" ca="1" si="231"/>
        <v>123.81242721442457</v>
      </c>
      <c r="N2496">
        <f t="shared" ca="1" si="240"/>
        <v>1.2009390602180298E-3</v>
      </c>
      <c r="O2496">
        <f t="shared" ca="1" si="241"/>
        <v>1.8071304408701697E-3</v>
      </c>
      <c r="Z2496">
        <f t="shared" ca="1" si="234"/>
        <v>95.30975454020745</v>
      </c>
      <c r="AA2496">
        <f t="shared" ca="1" si="234"/>
        <v>95.118622430061663</v>
      </c>
      <c r="AB2496">
        <f t="shared" ca="1" si="234"/>
        <v>95.033230564276124</v>
      </c>
      <c r="AC2496">
        <f t="shared" ca="1" si="235"/>
        <v>95.118622430061663</v>
      </c>
      <c r="AE2496">
        <f ca="1">VLOOKUP($B2496,OFFSET(Input!$A$1,0,MATCH(Index!AE$6&amp;" Index",Input!$1:$1,0)-1,10000,2),2,0)</f>
        <v>14.02</v>
      </c>
      <c r="AF2496">
        <f t="shared" ca="1" si="236"/>
        <v>15.554666666666664</v>
      </c>
      <c r="AG2496">
        <f t="shared" ca="1" si="236"/>
        <v>16.269500000000001</v>
      </c>
      <c r="AH2496">
        <f t="shared" ca="1" si="236"/>
        <v>16.334799999999998</v>
      </c>
      <c r="AI2496">
        <f t="shared" ca="1" si="237"/>
        <v>16.334799999999998</v>
      </c>
      <c r="AK2496" s="12">
        <f t="shared" ca="1" si="238"/>
        <v>1</v>
      </c>
      <c r="AL2496">
        <f t="shared" ca="1" si="239"/>
        <v>-1</v>
      </c>
    </row>
    <row r="2497" spans="2:83" x14ac:dyDescent="0.25">
      <c r="B2497" s="2">
        <v>41142</v>
      </c>
      <c r="C2497">
        <f t="shared" ca="1" si="228"/>
        <v>0</v>
      </c>
      <c r="D2497">
        <f t="shared" ca="1" si="229"/>
        <v>0</v>
      </c>
      <c r="E2497">
        <f ca="1">IF($B2497&lt;VLOOKUP(E$6&amp;" Equity",Param,4,0),"",IFERROR(VLOOKUP($B2497,OFFSET(Input!$A$1,0,MATCH(Index!E$6&amp;" Equity",Input!$1:$1,0)-1,10000,2),2,0),E2496))</f>
        <v>91.85</v>
      </c>
      <c r="F2497" s="33">
        <v>122.39</v>
      </c>
      <c r="H2497">
        <f ca="1">IFERROR(VLOOKUP($B2497,OFFSET(Input!$A$1,0,MATCH(Index!H$6,Input!$1:$1,0)-1,10000,2),2,0),0)</f>
        <v>0</v>
      </c>
      <c r="I2497">
        <f ca="1">IFERROR(VLOOKUP($B2497,OFFSET(Input!$A$1,0,MATCH(Index!I$6,Input!$1:$1,0)-1,10000,2),2,0),0)</f>
        <v>0</v>
      </c>
      <c r="K2497">
        <f t="shared" ca="1" si="230"/>
        <v>95.671190611434099</v>
      </c>
      <c r="L2497" s="30">
        <f t="shared" ca="1" si="231"/>
        <v>124.3611240605123</v>
      </c>
      <c r="N2497">
        <f t="shared" ca="1" si="240"/>
        <v>2.1798373754205211E-3</v>
      </c>
      <c r="O2497">
        <f t="shared" ca="1" si="241"/>
        <v>4.4218873230318706E-3</v>
      </c>
      <c r="Z2497">
        <f t="shared" ca="1" si="234"/>
        <v>95.350377038126297</v>
      </c>
      <c r="AA2497">
        <f t="shared" ca="1" si="234"/>
        <v>95.207480974151167</v>
      </c>
      <c r="AB2497">
        <f t="shared" ca="1" si="234"/>
        <v>95.082356309319692</v>
      </c>
      <c r="AC2497">
        <f t="shared" ca="1" si="235"/>
        <v>95.207480974151167</v>
      </c>
      <c r="AE2497">
        <f ca="1">VLOOKUP($B2497,OFFSET(Input!$A$1,0,MATCH(Index!AE$6&amp;" Index",Input!$1:$1,0)-1,10000,2),2,0)</f>
        <v>15.02</v>
      </c>
      <c r="AF2497">
        <f t="shared" ca="1" si="236"/>
        <v>15.294</v>
      </c>
      <c r="AG2497">
        <f t="shared" ca="1" si="236"/>
        <v>15.996999999999996</v>
      </c>
      <c r="AH2497">
        <f t="shared" ca="1" si="236"/>
        <v>16.276399999999999</v>
      </c>
      <c r="AI2497">
        <f t="shared" ca="1" si="237"/>
        <v>16.276399999999999</v>
      </c>
      <c r="AK2497" s="12">
        <f t="shared" ca="1" si="238"/>
        <v>1</v>
      </c>
      <c r="AL2497">
        <f t="shared" ca="1" si="239"/>
        <v>-1</v>
      </c>
    </row>
    <row r="2498" spans="2:83" x14ac:dyDescent="0.25">
      <c r="B2498" s="2">
        <v>41143</v>
      </c>
      <c r="C2498">
        <f t="shared" ca="1" si="228"/>
        <v>0</v>
      </c>
      <c r="D2498">
        <f t="shared" ca="1" si="229"/>
        <v>0</v>
      </c>
      <c r="E2498">
        <f ca="1">IF($B2498&lt;VLOOKUP(E$6&amp;" Equity",Param,4,0),"",IFERROR(VLOOKUP($B2498,OFFSET(Input!$A$1,0,MATCH(Index!E$6&amp;" Equity",Input!$1:$1,0)-1,10000,2),2,0),E2497))</f>
        <v>91.76</v>
      </c>
      <c r="F2498" s="33">
        <v>124.41</v>
      </c>
      <c r="H2498">
        <f ca="1">IFERROR(VLOOKUP($B2498,OFFSET(Input!$A$1,0,MATCH(Index!H$6,Input!$1:$1,0)-1,10000,2),2,0),0)</f>
        <v>0</v>
      </c>
      <c r="I2498">
        <f ca="1">IFERROR(VLOOKUP($B2498,OFFSET(Input!$A$1,0,MATCH(Index!I$6,Input!$1:$1,0)-1,10000,2),2,0),0)</f>
        <v>0</v>
      </c>
      <c r="K2498">
        <f t="shared" ca="1" si="230"/>
        <v>95.577446385467553</v>
      </c>
      <c r="L2498" s="30">
        <f t="shared" ca="1" si="231"/>
        <v>126.41365670698858</v>
      </c>
      <c r="N2498">
        <f t="shared" ca="1" si="240"/>
        <v>-9.8033884001924132E-4</v>
      </c>
      <c r="O2498">
        <f t="shared" ca="1" si="241"/>
        <v>1.6369895532152404E-2</v>
      </c>
      <c r="Z2498">
        <f t="shared" ca="1" si="234"/>
        <v>95.375375498384045</v>
      </c>
      <c r="AA2498">
        <f t="shared" ca="1" si="234"/>
        <v>95.301493361525658</v>
      </c>
      <c r="AB2498">
        <f t="shared" ca="1" si="234"/>
        <v>95.11198659799129</v>
      </c>
      <c r="AC2498">
        <f t="shared" ca="1" si="235"/>
        <v>95.301493361525658</v>
      </c>
      <c r="AE2498">
        <f ca="1">VLOOKUP($B2498,OFFSET(Input!$A$1,0,MATCH(Index!AE$6&amp;" Index",Input!$1:$1,0)-1,10000,2),2,0)</f>
        <v>15.11</v>
      </c>
      <c r="AF2498">
        <f t="shared" ca="1" si="236"/>
        <v>15.037333333333333</v>
      </c>
      <c r="AG2498">
        <f t="shared" ca="1" si="236"/>
        <v>15.785499999999999</v>
      </c>
      <c r="AH2498">
        <f t="shared" ca="1" si="236"/>
        <v>16.234400000000001</v>
      </c>
      <c r="AI2498">
        <f t="shared" ca="1" si="237"/>
        <v>16.234400000000001</v>
      </c>
      <c r="AK2498" s="12">
        <f t="shared" ca="1" si="238"/>
        <v>1</v>
      </c>
      <c r="AL2498">
        <f t="shared" ca="1" si="239"/>
        <v>-1</v>
      </c>
    </row>
    <row r="2499" spans="2:83" x14ac:dyDescent="0.25">
      <c r="B2499" s="2">
        <v>41144</v>
      </c>
      <c r="C2499">
        <f t="shared" ca="1" si="228"/>
        <v>0</v>
      </c>
      <c r="D2499">
        <f t="shared" ca="1" si="229"/>
        <v>0</v>
      </c>
      <c r="E2499">
        <f ca="1">IF($B2499&lt;VLOOKUP(E$6&amp;" Equity",Param,4,0),"",IFERROR(VLOOKUP($B2499,OFFSET(Input!$A$1,0,MATCH(Index!E$6&amp;" Equity",Input!$1:$1,0)-1,10000,2),2,0),E2498))</f>
        <v>91.74</v>
      </c>
      <c r="F2499" s="33">
        <v>124.93</v>
      </c>
      <c r="H2499">
        <f ca="1">IFERROR(VLOOKUP($B2499,OFFSET(Input!$A$1,0,MATCH(Index!H$6,Input!$1:$1,0)-1,10000,2),2,0),0)</f>
        <v>0</v>
      </c>
      <c r="I2499">
        <f ca="1">IFERROR(VLOOKUP($B2499,OFFSET(Input!$A$1,0,MATCH(Index!I$6,Input!$1:$1,0)-1,10000,2),2,0),0)</f>
        <v>0</v>
      </c>
      <c r="K2499">
        <f t="shared" ca="1" si="230"/>
        <v>95.55661433525276</v>
      </c>
      <c r="L2499" s="30">
        <f t="shared" ca="1" si="231"/>
        <v>126.94203144766566</v>
      </c>
      <c r="N2499">
        <f t="shared" ca="1" si="240"/>
        <v>-2.1798365208927127E-4</v>
      </c>
      <c r="O2499">
        <f t="shared" ca="1" si="241"/>
        <v>4.1710175173383249E-3</v>
      </c>
      <c r="Z2499">
        <f t="shared" ca="1" si="234"/>
        <v>95.397249151109591</v>
      </c>
      <c r="AA2499">
        <f t="shared" ca="1" si="234"/>
        <v>95.346294773955293</v>
      </c>
      <c r="AB2499">
        <f t="shared" ca="1" si="234"/>
        <v>95.131253320215734</v>
      </c>
      <c r="AC2499">
        <f t="shared" ca="1" si="235"/>
        <v>95.346294773955293</v>
      </c>
      <c r="AE2499">
        <f ca="1">VLOOKUP($B2499,OFFSET(Input!$A$1,0,MATCH(Index!AE$6&amp;" Index",Input!$1:$1,0)-1,10000,2),2,0)</f>
        <v>15.96</v>
      </c>
      <c r="AF2499">
        <f t="shared" ca="1" si="236"/>
        <v>14.930000000000001</v>
      </c>
      <c r="AG2499">
        <f t="shared" ca="1" si="236"/>
        <v>15.706999999999997</v>
      </c>
      <c r="AH2499">
        <f t="shared" ca="1" si="236"/>
        <v>16.254799999999999</v>
      </c>
      <c r="AI2499">
        <f t="shared" ca="1" si="237"/>
        <v>16.254799999999999</v>
      </c>
      <c r="AK2499" s="12">
        <f t="shared" ca="1" si="238"/>
        <v>1</v>
      </c>
      <c r="AL2499">
        <f t="shared" ca="1" si="239"/>
        <v>-1</v>
      </c>
    </row>
    <row r="2500" spans="2:83" x14ac:dyDescent="0.25">
      <c r="B2500" s="2">
        <v>41145</v>
      </c>
      <c r="C2500">
        <f t="shared" ca="1" si="228"/>
        <v>0</v>
      </c>
      <c r="D2500">
        <f t="shared" ca="1" si="229"/>
        <v>0</v>
      </c>
      <c r="E2500">
        <f ca="1">IF($B2500&lt;VLOOKUP(E$6&amp;" Equity",Param,4,0),"",IFERROR(VLOOKUP($B2500,OFFSET(Input!$A$1,0,MATCH(Index!E$6&amp;" Equity",Input!$1:$1,0)-1,10000,2),2,0),E2499))</f>
        <v>92.15</v>
      </c>
      <c r="F2500" s="33">
        <v>124.81</v>
      </c>
      <c r="H2500">
        <f ca="1">IFERROR(VLOOKUP($B2500,OFFSET(Input!$A$1,0,MATCH(Index!H$6,Input!$1:$1,0)-1,10000,2),2,0),0)</f>
        <v>0</v>
      </c>
      <c r="I2500">
        <f ca="1">IFERROR(VLOOKUP($B2500,OFFSET(Input!$A$1,0,MATCH(Index!I$6,Input!$1:$1,0)-1,10000,2),2,0),0)</f>
        <v>0</v>
      </c>
      <c r="K2500">
        <f t="shared" ca="1" si="230"/>
        <v>95.983671364656004</v>
      </c>
      <c r="L2500" s="30">
        <f t="shared" ca="1" si="231"/>
        <v>126.8200988152017</v>
      </c>
      <c r="N2500">
        <f t="shared" ca="1" si="240"/>
        <v>4.4591949468063873E-3</v>
      </c>
      <c r="O2500">
        <f t="shared" ca="1" si="241"/>
        <v>-9.6099951337557386E-4</v>
      </c>
      <c r="Z2500">
        <f t="shared" ca="1" si="234"/>
        <v>95.470161326861358</v>
      </c>
      <c r="AA2500">
        <f t="shared" ca="1" si="234"/>
        <v>95.384479724828793</v>
      </c>
      <c r="AB2500">
        <f t="shared" ca="1" si="234"/>
        <v>95.185419811914485</v>
      </c>
      <c r="AC2500">
        <f t="shared" ca="1" si="235"/>
        <v>95.384479724828793</v>
      </c>
      <c r="AE2500">
        <f ca="1">VLOOKUP($B2500,OFFSET(Input!$A$1,0,MATCH(Index!AE$6&amp;" Index",Input!$1:$1,0)-1,10000,2),2,0)</f>
        <v>15.18</v>
      </c>
      <c r="AF2500">
        <f t="shared" ca="1" si="236"/>
        <v>14.899333333333336</v>
      </c>
      <c r="AG2500">
        <f t="shared" ca="1" si="236"/>
        <v>15.631</v>
      </c>
      <c r="AH2500">
        <f t="shared" ca="1" si="236"/>
        <v>16.211199999999998</v>
      </c>
      <c r="AI2500">
        <f t="shared" ca="1" si="237"/>
        <v>16.211199999999998</v>
      </c>
      <c r="AK2500" s="12">
        <f t="shared" ca="1" si="238"/>
        <v>1</v>
      </c>
      <c r="AL2500">
        <f t="shared" ca="1" si="239"/>
        <v>-1</v>
      </c>
    </row>
    <row r="2501" spans="2:83" x14ac:dyDescent="0.25">
      <c r="B2501" s="2">
        <v>41148</v>
      </c>
      <c r="C2501">
        <f t="shared" ca="1" si="228"/>
        <v>0</v>
      </c>
      <c r="D2501">
        <f t="shared" ca="1" si="229"/>
        <v>0</v>
      </c>
      <c r="E2501">
        <f ca="1">IF($B2501&lt;VLOOKUP(E$6&amp;" Equity",Param,4,0),"",IFERROR(VLOOKUP($B2501,OFFSET(Input!$A$1,0,MATCH(Index!E$6&amp;" Equity",Input!$1:$1,0)-1,10000,2),2,0),E2500))</f>
        <v>92.08</v>
      </c>
      <c r="F2501" s="33">
        <v>125.54</v>
      </c>
      <c r="H2501">
        <f ca="1">IFERROR(VLOOKUP($B2501,OFFSET(Input!$A$1,0,MATCH(Index!H$6,Input!$1:$1,0)-1,10000,2),2,0),0)</f>
        <v>0</v>
      </c>
      <c r="I2501">
        <f ca="1">IFERROR(VLOOKUP($B2501,OFFSET(Input!$A$1,0,MATCH(Index!I$6,Input!$1:$1,0)-1,10000,2),2,0),0)</f>
        <v>0</v>
      </c>
      <c r="K2501">
        <f t="shared" ca="1" si="230"/>
        <v>95.910759188904223</v>
      </c>
      <c r="L2501" s="30">
        <f t="shared" ca="1" si="231"/>
        <v>127.56185566269068</v>
      </c>
      <c r="N2501">
        <f t="shared" ca="1" si="240"/>
        <v>-7.5991970220521635E-4</v>
      </c>
      <c r="O2501">
        <f t="shared" ca="1" si="241"/>
        <v>5.8318519590234326E-3</v>
      </c>
      <c r="Z2501">
        <f t="shared" ca="1" si="234"/>
        <v>95.530574272484245</v>
      </c>
      <c r="AA2501">
        <f t="shared" ca="1" si="234"/>
        <v>95.419019066914728</v>
      </c>
      <c r="AB2501">
        <f t="shared" ca="1" si="234"/>
        <v>95.242885219477927</v>
      </c>
      <c r="AC2501">
        <f t="shared" ca="1" si="235"/>
        <v>95.419019066914728</v>
      </c>
      <c r="AE2501">
        <f ca="1">VLOOKUP($B2501,OFFSET(Input!$A$1,0,MATCH(Index!AE$6&amp;" Index",Input!$1:$1,0)-1,10000,2),2,0)</f>
        <v>16.350000000000001</v>
      </c>
      <c r="AF2501">
        <f t="shared" ca="1" si="236"/>
        <v>14.925999999999998</v>
      </c>
      <c r="AG2501">
        <f t="shared" ca="1" si="236"/>
        <v>15.547000000000001</v>
      </c>
      <c r="AH2501">
        <f t="shared" ca="1" si="236"/>
        <v>16.1204</v>
      </c>
      <c r="AI2501">
        <f t="shared" ca="1" si="237"/>
        <v>16.1204</v>
      </c>
      <c r="AK2501" s="12">
        <f t="shared" ca="1" si="238"/>
        <v>1</v>
      </c>
      <c r="AL2501">
        <f t="shared" ca="1" si="239"/>
        <v>-1</v>
      </c>
    </row>
    <row r="2502" spans="2:83" x14ac:dyDescent="0.25">
      <c r="B2502" s="2">
        <v>41149</v>
      </c>
      <c r="C2502">
        <f t="shared" ca="1" si="228"/>
        <v>0</v>
      </c>
      <c r="D2502">
        <f t="shared" ca="1" si="229"/>
        <v>0</v>
      </c>
      <c r="E2502">
        <f ca="1">IF($B2502&lt;VLOOKUP(E$6&amp;" Equity",Param,4,0),"",IFERROR(VLOOKUP($B2502,OFFSET(Input!$A$1,0,MATCH(Index!E$6&amp;" Equity",Input!$1:$1,0)-1,10000,2),2,0),E2501))</f>
        <v>92</v>
      </c>
      <c r="F2502" s="33">
        <v>125.84</v>
      </c>
      <c r="H2502">
        <f ca="1">IFERROR(VLOOKUP($B2502,OFFSET(Input!$A$1,0,MATCH(Index!H$6,Input!$1:$1,0)-1,10000,2),2,0),0)</f>
        <v>0</v>
      </c>
      <c r="I2502">
        <f ca="1">IFERROR(VLOOKUP($B2502,OFFSET(Input!$A$1,0,MATCH(Index!I$6,Input!$1:$1,0)-1,10000,2),2,0),0)</f>
        <v>0</v>
      </c>
      <c r="K2502">
        <f t="shared" ca="1" si="230"/>
        <v>95.827430988045052</v>
      </c>
      <c r="L2502" s="30">
        <f t="shared" ca="1" si="231"/>
        <v>127.86668724385052</v>
      </c>
      <c r="N2502">
        <f t="shared" ca="1" si="240"/>
        <v>-8.6918736458696229E-4</v>
      </c>
      <c r="O2502">
        <f t="shared" ca="1" si="241"/>
        <v>2.386825860636732E-3</v>
      </c>
      <c r="Z2502">
        <f t="shared" ca="1" si="234"/>
        <v>95.568071962870889</v>
      </c>
      <c r="AA2502">
        <f t="shared" ca="1" si="234"/>
        <v>95.460786904264694</v>
      </c>
      <c r="AB2502">
        <f t="shared" ca="1" si="234"/>
        <v>95.320221669813947</v>
      </c>
      <c r="AC2502">
        <f t="shared" ca="1" si="235"/>
        <v>95.460786904264694</v>
      </c>
      <c r="AE2502">
        <f ca="1">VLOOKUP($B2502,OFFSET(Input!$A$1,0,MATCH(Index!AE$6&amp;" Index",Input!$1:$1,0)-1,10000,2),2,0)</f>
        <v>16.489999999999998</v>
      </c>
      <c r="AF2502">
        <f t="shared" ca="1" si="236"/>
        <v>14.959333333333337</v>
      </c>
      <c r="AG2502">
        <f t="shared" ca="1" si="236"/>
        <v>15.425000000000001</v>
      </c>
      <c r="AH2502">
        <f t="shared" ca="1" si="236"/>
        <v>15.961199999999998</v>
      </c>
      <c r="AI2502">
        <f t="shared" ca="1" si="237"/>
        <v>15.961199999999998</v>
      </c>
      <c r="AK2502" s="12">
        <f t="shared" ca="1" si="238"/>
        <v>1</v>
      </c>
      <c r="AL2502">
        <f t="shared" ca="1" si="239"/>
        <v>-1</v>
      </c>
    </row>
    <row r="2503" spans="2:83" x14ac:dyDescent="0.25">
      <c r="B2503" s="2">
        <v>41150</v>
      </c>
      <c r="C2503">
        <f t="shared" ref="C2503:C2566" ca="1" si="242">IF(MONTH(B2503)&lt;&gt;MONTH(B2502),1,0)</f>
        <v>0</v>
      </c>
      <c r="D2503">
        <f t="shared" ref="D2503:D2566" ca="1" si="243">IF(D2502=5,0,IF(D2502&lt;&gt;0,D2502+1,IF(C2502=1,1,0)))</f>
        <v>0</v>
      </c>
      <c r="E2503">
        <f ca="1">IF($B2503&lt;VLOOKUP(E$6&amp;" Equity",Param,4,0),"",IFERROR(VLOOKUP($B2503,OFFSET(Input!$A$1,0,MATCH(Index!E$6&amp;" Equity",Input!$1:$1,0)-1,10000,2),2,0),E2502))</f>
        <v>92.13</v>
      </c>
      <c r="F2503" s="33">
        <v>125.29</v>
      </c>
      <c r="H2503">
        <f ca="1">IFERROR(VLOOKUP($B2503,OFFSET(Input!$A$1,0,MATCH(Index!H$6,Input!$1:$1,0)-1,10000,2),2,0),0)</f>
        <v>0</v>
      </c>
      <c r="I2503">
        <f ca="1">IFERROR(VLOOKUP($B2503,OFFSET(Input!$A$1,0,MATCH(Index!I$6,Input!$1:$1,0)-1,10000,2),2,0),0)</f>
        <v>0</v>
      </c>
      <c r="K2503">
        <f t="shared" ref="K2503:K2566" ca="1" si="244">IF($B2503&lt;=L_date,IF($B2503=L_date,1,K2504/((E2504+H2504)/E2503)),K2502*((E2503+H2503)/E2502))</f>
        <v>95.962839314441197</v>
      </c>
      <c r="L2503" s="30">
        <f t="shared" ref="L2503:L2566" ca="1" si="245">IF($B2503&lt;=L_date,IF($B2503=L_date,1,L2504/((F2504+I2504)/F2503)),L2502*((F2503+I2503)/F2502))</f>
        <v>127.30782934505747</v>
      </c>
      <c r="N2503">
        <f t="shared" ca="1" si="240"/>
        <v>1.41204607180039E-3</v>
      </c>
      <c r="O2503">
        <f t="shared" ca="1" si="241"/>
        <v>-4.3802084925610735E-3</v>
      </c>
      <c r="Z2503">
        <f t="shared" ca="1" si="234"/>
        <v>95.66494099636968</v>
      </c>
      <c r="AA2503">
        <f t="shared" ca="1" si="234"/>
        <v>95.483702159500979</v>
      </c>
      <c r="AB2503">
        <f t="shared" ca="1" si="234"/>
        <v>95.41084729687249</v>
      </c>
      <c r="AC2503">
        <f t="shared" ca="1" si="235"/>
        <v>95.483702159500979</v>
      </c>
      <c r="AE2503">
        <f ca="1">VLOOKUP($B2503,OFFSET(Input!$A$1,0,MATCH(Index!AE$6&amp;" Index",Input!$1:$1,0)-1,10000,2),2,0)</f>
        <v>17.059999999999999</v>
      </c>
      <c r="AF2503">
        <f t="shared" ca="1" si="236"/>
        <v>15.075333333333337</v>
      </c>
      <c r="AG2503">
        <f t="shared" ca="1" si="236"/>
        <v>15.330000000000002</v>
      </c>
      <c r="AH2503">
        <f t="shared" ca="1" si="236"/>
        <v>15.87</v>
      </c>
      <c r="AI2503">
        <f t="shared" ca="1" si="237"/>
        <v>15.87</v>
      </c>
      <c r="AK2503" s="12">
        <f t="shared" ca="1" si="238"/>
        <v>1</v>
      </c>
      <c r="AL2503">
        <f t="shared" ca="1" si="239"/>
        <v>-1</v>
      </c>
    </row>
    <row r="2504" spans="2:83" x14ac:dyDescent="0.25">
      <c r="B2504" s="2">
        <v>41151</v>
      </c>
      <c r="C2504">
        <f t="shared" ca="1" si="242"/>
        <v>0</v>
      </c>
      <c r="D2504">
        <f t="shared" ca="1" si="243"/>
        <v>0</v>
      </c>
      <c r="E2504">
        <f ca="1">IF($B2504&lt;VLOOKUP(E$6&amp;" Equity",Param,4,0),"",IFERROR(VLOOKUP($B2504,OFFSET(Input!$A$1,0,MATCH(Index!E$6&amp;" Equity",Input!$1:$1,0)-1,10000,2),2,0),E2503))</f>
        <v>92.09</v>
      </c>
      <c r="F2504" s="33">
        <v>125.94</v>
      </c>
      <c r="H2504">
        <f ca="1">IFERROR(VLOOKUP($B2504,OFFSET(Input!$A$1,0,MATCH(Index!H$6,Input!$1:$1,0)-1,10000,2),2,0),0)</f>
        <v>0</v>
      </c>
      <c r="I2504">
        <f ca="1">IFERROR(VLOOKUP($B2504,OFFSET(Input!$A$1,0,MATCH(Index!I$6,Input!$1:$1,0)-1,10000,2),2,0),0)</f>
        <v>0</v>
      </c>
      <c r="K2504">
        <f t="shared" ca="1" si="244"/>
        <v>95.921175214011612</v>
      </c>
      <c r="L2504" s="30">
        <f t="shared" ca="1" si="245"/>
        <v>127.96829777090379</v>
      </c>
      <c r="N2504">
        <f t="shared" ca="1" si="240"/>
        <v>-4.342633875650882E-4</v>
      </c>
      <c r="O2504">
        <f t="shared" ca="1" si="241"/>
        <v>5.174552803135197E-3</v>
      </c>
      <c r="Z2504">
        <f t="shared" ca="1" si="234"/>
        <v>95.722229134460349</v>
      </c>
      <c r="AA2504">
        <f t="shared" ca="1" si="234"/>
        <v>95.523803856164449</v>
      </c>
      <c r="AB2504">
        <f t="shared" ca="1" si="234"/>
        <v>95.461270861966554</v>
      </c>
      <c r="AC2504">
        <f t="shared" ca="1" si="235"/>
        <v>95.523803856164449</v>
      </c>
      <c r="AE2504">
        <f ca="1">VLOOKUP($B2504,OFFSET(Input!$A$1,0,MATCH(Index!AE$6&amp;" Index",Input!$1:$1,0)-1,10000,2),2,0)</f>
        <v>17.829999999999998</v>
      </c>
      <c r="AF2504">
        <f t="shared" ca="1" si="236"/>
        <v>15.245333333333333</v>
      </c>
      <c r="AG2504">
        <f t="shared" ca="1" si="236"/>
        <v>15.343</v>
      </c>
      <c r="AH2504">
        <f t="shared" ca="1" si="236"/>
        <v>15.881999999999998</v>
      </c>
      <c r="AI2504">
        <f t="shared" ca="1" si="237"/>
        <v>15.881999999999998</v>
      </c>
      <c r="AK2504" s="12">
        <f t="shared" ca="1" si="238"/>
        <v>1</v>
      </c>
      <c r="AL2504">
        <f t="shared" ca="1" si="239"/>
        <v>-1</v>
      </c>
    </row>
    <row r="2505" spans="2:83" x14ac:dyDescent="0.25">
      <c r="B2505" s="2">
        <v>41152</v>
      </c>
      <c r="C2505">
        <f t="shared" ca="1" si="242"/>
        <v>0</v>
      </c>
      <c r="D2505">
        <f t="shared" ca="1" si="243"/>
        <v>0</v>
      </c>
      <c r="E2505">
        <f ca="1">IF($B2505&lt;VLOOKUP(E$6&amp;" Equity",Param,4,0),"",IFERROR(VLOOKUP($B2505,OFFSET(Input!$A$1,0,MATCH(Index!E$6&amp;" Equity",Input!$1:$1,0)-1,10000,2),2,0),E2504))</f>
        <v>92.33</v>
      </c>
      <c r="F2505" s="33">
        <v>127.72</v>
      </c>
      <c r="H2505">
        <f ca="1">IFERROR(VLOOKUP($B2505,OFFSET(Input!$A$1,0,MATCH(Index!H$6,Input!$1:$1,0)-1,10000,2),2,0),0)</f>
        <v>0</v>
      </c>
      <c r="I2505">
        <f ca="1">IFERROR(VLOOKUP($B2505,OFFSET(Input!$A$1,0,MATCH(Index!I$6,Input!$1:$1,0)-1,10000,2),2,0),0)</f>
        <v>0</v>
      </c>
      <c r="K2505">
        <f t="shared" ca="1" si="244"/>
        <v>96.17115981658911</v>
      </c>
      <c r="L2505" s="30">
        <f t="shared" ca="1" si="245"/>
        <v>129.77696515245222</v>
      </c>
      <c r="N2505">
        <f t="shared" ca="1" si="240"/>
        <v>2.6027560512607863E-3</v>
      </c>
      <c r="O2505">
        <f t="shared" ca="1" si="241"/>
        <v>1.4034764785984722E-2</v>
      </c>
      <c r="Z2505">
        <f t="shared" ca="1" si="234"/>
        <v>95.804515732808795</v>
      </c>
      <c r="AA2505">
        <f t="shared" ca="1" si="234"/>
        <v>95.556614335252732</v>
      </c>
      <c r="AB2505">
        <f t="shared" ca="1" si="234"/>
        <v>95.499318360742677</v>
      </c>
      <c r="AC2505">
        <f t="shared" ca="1" si="235"/>
        <v>95.556614335252732</v>
      </c>
      <c r="AE2505">
        <f ca="1">VLOOKUP($B2505,OFFSET(Input!$A$1,0,MATCH(Index!AE$6&amp;" Index",Input!$1:$1,0)-1,10000,2),2,0)</f>
        <v>17.47</v>
      </c>
      <c r="AF2505">
        <f t="shared" ca="1" si="236"/>
        <v>15.427333333333333</v>
      </c>
      <c r="AG2505">
        <f t="shared" ca="1" si="236"/>
        <v>15.434500000000003</v>
      </c>
      <c r="AH2505">
        <f t="shared" ca="1" si="236"/>
        <v>15.912800000000002</v>
      </c>
      <c r="AI2505">
        <f t="shared" ca="1" si="237"/>
        <v>15.912800000000002</v>
      </c>
      <c r="AK2505" s="12">
        <f t="shared" ca="1" si="238"/>
        <v>1</v>
      </c>
      <c r="AL2505">
        <f t="shared" ca="1" si="239"/>
        <v>-1</v>
      </c>
    </row>
    <row r="2506" spans="2:83" s="11" customFormat="1" x14ac:dyDescent="0.25">
      <c r="B2506" s="10">
        <v>41156</v>
      </c>
      <c r="C2506" s="11">
        <f t="shared" ca="1" si="242"/>
        <v>1</v>
      </c>
      <c r="D2506" s="11">
        <f t="shared" ca="1" si="243"/>
        <v>0</v>
      </c>
      <c r="E2506" s="11">
        <f ca="1">IF($B2506&lt;VLOOKUP(E$6&amp;" Equity",Param,4,0),"",IFERROR(VLOOKUP($B2506,OFFSET(Input!$A$1,0,MATCH(Index!E$6&amp;" Equity",Input!$1:$1,0)-1,10000,2),2,0),E2505))</f>
        <v>91.82</v>
      </c>
      <c r="F2506" s="11">
        <v>127.32</v>
      </c>
      <c r="H2506" s="11">
        <f ca="1">IFERROR(VLOOKUP($B2506,OFFSET(Input!$A$1,0,MATCH(Index!H$6,Input!$1:$1,0)-1,10000,2),2,0),0)</f>
        <v>0.50828899999999999</v>
      </c>
      <c r="I2506" s="11">
        <f ca="1">IFERROR(VLOOKUP($B2506,OFFSET(Input!$A$1,0,MATCH(Index!I$6,Input!$1:$1,0)-1,10000,2),2,0),0)</f>
        <v>0.27173399999999998</v>
      </c>
      <c r="K2506" s="11">
        <v>96.169377634693234</v>
      </c>
      <c r="L2506" s="31">
        <v>129.64663339382204</v>
      </c>
      <c r="N2506" s="11">
        <f t="shared" ca="1" si="240"/>
        <v>-1.8531526630258576E-5</v>
      </c>
      <c r="O2506" s="11">
        <f t="shared" ca="1" si="241"/>
        <v>-1.0047795985065741E-3</v>
      </c>
      <c r="Q2506" s="11">
        <f ca="1">SQRT(SUMPRODUCT(OFFSET(N2506,0,0,-Q$5,1),OFFSET(N2506,0,0,-Q$5,1))*252/Q$5)</f>
        <v>3.0092472463405351E-2</v>
      </c>
      <c r="R2506" s="11">
        <f ca="1">SQRT(SUMPRODUCT(OFFSET(O2506,0,0,-R$5,1),OFFSET(O2506,0,0,-R$5,1))*252/R$5)</f>
        <v>0.1218828687587432</v>
      </c>
      <c r="T2506" s="11">
        <f ca="1">SQRT(SUMPRODUCT(OFFSET(N2506,0,0,-T$5,1),OFFSET(N2506,0,0,-T$5,1))*252/T$5)</f>
        <v>3.2162453045312449E-2</v>
      </c>
      <c r="U2506" s="11">
        <f ca="1">SQRT(SUMPRODUCT(OFFSET(O2506,0,0,-U$5,1),OFFSET(O2506,0,0,-U$5,1))*252/U$5)</f>
        <v>0.12814594575208713</v>
      </c>
      <c r="W2506" s="11">
        <f ca="1">(SUMPRODUCT(OFFSET(N2506,0,0,-W$5,1),OFFSET(O2506,0,0,-W$5,1))*252/W$5)/(Q2506*R2506)</f>
        <v>6.8745519432374877E-2</v>
      </c>
      <c r="X2506" s="11">
        <f ca="1">(SUMPRODUCT(OFFSET(N2506,0,0,-X$5,1),OFFSET(O2506,0,0,-X$5,1))*252/X$5)/(T2506*U2506)</f>
        <v>0.13507262736532885</v>
      </c>
      <c r="Z2506">
        <f t="shared" ca="1" si="234"/>
        <v>95.875166485349482</v>
      </c>
      <c r="AA2506">
        <f t="shared" ca="1" si="234"/>
        <v>95.592460512778473</v>
      </c>
      <c r="AB2506">
        <f t="shared" ca="1" si="234"/>
        <v>95.537294572242985</v>
      </c>
      <c r="AC2506">
        <f t="shared" ca="1" si="235"/>
        <v>95.592460512778473</v>
      </c>
      <c r="AE2506" s="11">
        <f ca="1">VLOOKUP($B2506,OFFSET(Input!$A$1,0,MATCH(Index!AE$6&amp;" Index",Input!$1:$1,0)-1,10000,2),2,0)</f>
        <v>17.98</v>
      </c>
      <c r="AF2506" s="11">
        <f t="shared" ref="AF2506:AH2525" ca="1" si="246">AVERAGE(OFFSET($AE2506,0,0,-AF$5,1))</f>
        <v>15.712666666666667</v>
      </c>
      <c r="AG2506" s="11">
        <f t="shared" ca="1" si="246"/>
        <v>15.536000000000001</v>
      </c>
      <c r="AH2506" s="11">
        <f t="shared" ca="1" si="246"/>
        <v>15.9108</v>
      </c>
      <c r="AI2506" s="11">
        <f ca="1">MAX(AH2506,AG2506)</f>
        <v>15.9108</v>
      </c>
      <c r="AK2506" s="13">
        <f ca="1">IF(Z2506&gt;AC2506,1,-1)</f>
        <v>1</v>
      </c>
      <c r="AL2506" s="11">
        <f ca="1">IF(AF2506&gt;AI2506,1,-1)</f>
        <v>-1</v>
      </c>
      <c r="AN2506" s="11" t="str">
        <f t="shared" ref="AN2506:AN2525" ca="1" si="247">IF($C2506=1,IF(SUM(AK2492:AK2506)=-15,"Down","Not Down"),AN2505)</f>
        <v>Not Down</v>
      </c>
      <c r="AO2506" s="11" t="str">
        <f t="shared" ref="AO2506:AO2569" ca="1" si="248">IF($C2506=1,IF(SUM(AL2492:AL2506)=15,"Up","Not Up"),AO2505)</f>
        <v>Not Up</v>
      </c>
      <c r="AQ2506" s="11">
        <f t="shared" ref="AQ2506:AQ2525" ca="1" si="249">IF($C2506=1,IF(AND(AN2506="Not Down",AO2506="Not Up"),1,0),AQ2505)</f>
        <v>1</v>
      </c>
      <c r="AR2506" s="11">
        <f t="shared" ref="AR2506:AR2525" ca="1" si="250">IF($C2506=1,IF(AND(AN2506="Not Down",AO2506="Not Up"),0,1),AR2505)</f>
        <v>0</v>
      </c>
      <c r="AT2506" s="14">
        <v>1</v>
      </c>
      <c r="AU2506" s="11">
        <f t="shared" ref="AU2506:AU2566" ca="1" si="251">IF($C2506=1,AR2505,AU2505)</f>
        <v>0</v>
      </c>
      <c r="AW2506" s="15">
        <f t="shared" ref="AW2506" ca="1" si="252">SQRT(2*W2506*R2506*Q2506*AR2506*AQ2506+(Q2506*AQ2506)^2+(R2506*AR2506)^2)</f>
        <v>3.0092472463405351E-2</v>
      </c>
      <c r="AX2506" s="15">
        <f t="shared" ref="AX2506" ca="1" si="253">SQRT(2*X2506*U2506*T2506*AR2506*AQ2506+(T2506*AQ2506)^2+(U2506*AR2506)^2)</f>
        <v>3.2162453045312449E-2</v>
      </c>
      <c r="AY2506" s="19">
        <f t="shared" ref="AY2506:AY2525" ca="1" si="254">MAX(AW2506,AX2506)</f>
        <v>3.2162453045312449E-2</v>
      </c>
      <c r="BA2506" s="11">
        <f t="shared" ref="BA2506:BA2525" ca="1" si="255">MAX(0,MIN(150%,VT/AY2506))</f>
        <v>1.5</v>
      </c>
      <c r="BB2506" s="11">
        <f t="shared" ref="BB2506:BB2525" ca="1" si="256">IF($D2506&lt;&gt;0,BA2506,IF(AND(AY2506*BB2505&gt;4.5%,AY2506*BB2505&lt;5.5%),BB2505,BA2506))</f>
        <v>1.5</v>
      </c>
      <c r="BC2506" s="11">
        <f t="shared" ref="BC2506:BC2525" ca="1" si="257">IF($D2506=1,BD2505,BC2505)</f>
        <v>0</v>
      </c>
      <c r="BD2506" s="11">
        <f t="shared" ref="BD2506:BD2525" ca="1" si="258">IF($D2506=1,IF(AO2506="Up","TLT UP Equity",IF(AN2506="Down","TLT UP equity","HYG UP Equity")),BD2505)</f>
        <v>0</v>
      </c>
      <c r="BI2506" s="11">
        <f ca="1">IF($D2506=0,AQ2505,($D2506/5)*AQ2505+AT2505*(5-$D2506)/5)</f>
        <v>0</v>
      </c>
      <c r="BJ2506" s="11">
        <f t="shared" ref="BJ2506:BJ2569" ca="1" si="259">IF($D2506=0,AR2505,($D2506/5)*AR2505+AU2505*(5-$D2506)/5)</f>
        <v>0</v>
      </c>
      <c r="BL2506" s="11">
        <v>10.398320386335209</v>
      </c>
      <c r="BM2506" s="11">
        <v>0</v>
      </c>
      <c r="BR2506" s="11">
        <v>1000</v>
      </c>
      <c r="CE2506" s="11">
        <v>1000</v>
      </c>
    </row>
    <row r="2507" spans="2:83" x14ac:dyDescent="0.25">
      <c r="B2507" s="2">
        <v>41157</v>
      </c>
      <c r="C2507">
        <f t="shared" ca="1" si="242"/>
        <v>0</v>
      </c>
      <c r="D2507">
        <f t="shared" ca="1" si="243"/>
        <v>1</v>
      </c>
      <c r="E2507">
        <f ca="1">IF($B2507&lt;VLOOKUP(E$6&amp;" Equity",Param,4,0),"",IFERROR(VLOOKUP($B2507,OFFSET(Input!$A$1,0,MATCH(Index!E$6&amp;" Equity",Input!$1:$1,0)-1,10000,2),2,0),E2506))</f>
        <v>91.83</v>
      </c>
      <c r="F2507" s="33">
        <v>126.72</v>
      </c>
      <c r="H2507">
        <f ca="1">IFERROR(VLOOKUP($B2507,OFFSET(Input!$A$1,0,MATCH(Index!H$6,Input!$1:$1,0)-1,10000,2),2,0),0)</f>
        <v>0</v>
      </c>
      <c r="I2507">
        <f ca="1">IFERROR(VLOOKUP($B2507,OFFSET(Input!$A$1,0,MATCH(Index!I$6,Input!$1:$1,0)-1,10000,2),2,0),0)</f>
        <v>0</v>
      </c>
      <c r="K2507">
        <f t="shared" ca="1" si="244"/>
        <v>96.179851319907215</v>
      </c>
      <c r="L2507" s="30">
        <f t="shared" ca="1" si="245"/>
        <v>129.0356690517211</v>
      </c>
      <c r="N2507">
        <f ca="1">LN(K2507/K2506)</f>
        <v>1.0890280435488528E-4</v>
      </c>
      <c r="O2507">
        <f t="shared" ref="O2507:O2570" ca="1" si="260">LN(L2507/L2506)</f>
        <v>-4.7236743477763283E-3</v>
      </c>
      <c r="Q2507">
        <f t="shared" ref="Q2507:Q2514" ca="1" si="261">SQRT(SUMPRODUCT(OFFSET(N2507,0,0,-Q$5,1),OFFSET(N2507,0,0,-Q$5,1))*252/Q$5)</f>
        <v>2.8037709493933631E-2</v>
      </c>
      <c r="R2507">
        <f t="shared" ref="R2507:R2515" ca="1" si="262">SQRT(SUMPRODUCT(OFFSET(O2507,0,0,-R$5,1),OFFSET(O2507,0,0,-R$5,1))*252/R$5)</f>
        <v>0.12216785991162538</v>
      </c>
      <c r="T2507">
        <f t="shared" ref="T2507:T2525" ca="1" si="263">SQRT(SUMPRODUCT(OFFSET(N2507,0,0,-T$5,1),OFFSET(N2507,0,0,-T$5,1))*252/T$5)</f>
        <v>3.1398486423353709E-2</v>
      </c>
      <c r="U2507">
        <f t="shared" ref="U2507:U2525" ca="1" si="264">SQRT(SUMPRODUCT(OFFSET(O2507,0,0,-U$5,1),OFFSET(O2507,0,0,-U$5,1))*252/U$5)</f>
        <v>0.12078791608048474</v>
      </c>
      <c r="W2507">
        <f t="shared" ref="W2507:W2525" ca="1" si="265">(SUMPRODUCT(OFFSET(N2507,0,0,-W$5,1),OFFSET(O2507,0,0,-W$5,1))*252/W$5)/(Q2507*R2507)</f>
        <v>-1.0872742371378099E-3</v>
      </c>
      <c r="X2507">
        <f t="shared" ref="X2507:X2525" ca="1" si="266">(SUMPRODUCT(OFFSET(N2507,0,0,-X$5,1),OFFSET(O2507,0,0,-X$5,1))*252/X$5)/(T2507*U2507)</f>
        <v>6.0492695510230662E-2</v>
      </c>
      <c r="Z2507">
        <f t="shared" ca="1" si="234"/>
        <v>95.926032556196816</v>
      </c>
      <c r="AA2507">
        <f t="shared" ca="1" si="234"/>
        <v>95.638204797161535</v>
      </c>
      <c r="AB2507">
        <f t="shared" ca="1" si="234"/>
        <v>95.584805655397446</v>
      </c>
      <c r="AC2507">
        <f t="shared" ca="1" si="235"/>
        <v>95.638204797161535</v>
      </c>
      <c r="AE2507">
        <f ca="1">VLOOKUP($B2507,OFFSET(Input!$A$1,0,MATCH(Index!AE$6&amp;" Index",Input!$1:$1,0)-1,10000,2),2,0)</f>
        <v>17.739999999999998</v>
      </c>
      <c r="AF2507">
        <f t="shared" ca="1" si="246"/>
        <v>15.905333333333333</v>
      </c>
      <c r="AG2507">
        <f t="shared" ca="1" si="246"/>
        <v>15.623500000000002</v>
      </c>
      <c r="AH2507">
        <f t="shared" ca="1" si="246"/>
        <v>15.863200000000001</v>
      </c>
      <c r="AI2507">
        <f t="shared" ref="AI2507:AI2525" ca="1" si="267">MAX(AH2507,AG2507)</f>
        <v>15.863200000000001</v>
      </c>
      <c r="AK2507">
        <f t="shared" ref="AK2507:AK2525" ca="1" si="268">IF(Z2507&gt;AC2507,1,-1)</f>
        <v>1</v>
      </c>
      <c r="AL2507">
        <f t="shared" ref="AL2507:AL2525" ca="1" si="269">IF(AF2507&gt;AI2507,1,-1)</f>
        <v>1</v>
      </c>
      <c r="AN2507" t="str">
        <f t="shared" ca="1" si="247"/>
        <v>Not Down</v>
      </c>
      <c r="AO2507" t="str">
        <f t="shared" ca="1" si="248"/>
        <v>Not Up</v>
      </c>
      <c r="AQ2507">
        <f t="shared" ca="1" si="249"/>
        <v>1</v>
      </c>
      <c r="AR2507">
        <f t="shared" ca="1" si="250"/>
        <v>0</v>
      </c>
      <c r="AT2507">
        <f t="shared" ref="AT2507:AT2566" ca="1" si="270">IF($C2507=1,AQ2506,AT2506)</f>
        <v>1</v>
      </c>
      <c r="AU2507">
        <f t="shared" ca="1" si="251"/>
        <v>0</v>
      </c>
      <c r="AW2507" s="5">
        <f t="shared" ref="AW2507:AW2570" ca="1" si="271">SQRT(2*W2507*R2507*Q2507*BG2507*BF2507+(Q2507*BF2507)^2+(R2507*BG2507)^2)</f>
        <v>2.8037709493933631E-2</v>
      </c>
      <c r="AX2507" s="5">
        <f t="shared" ref="AX2507:AX2570" ca="1" si="272">SQRT(2*X2507*U2507*T2507*BG2507*BF2507+(T2507*BF2507)^2+(U2507*BG2507)^2)</f>
        <v>3.1398486423353709E-2</v>
      </c>
      <c r="AY2507" s="18">
        <f t="shared" ca="1" si="254"/>
        <v>3.1398486423353709E-2</v>
      </c>
      <c r="BA2507">
        <f t="shared" ca="1" si="255"/>
        <v>1.5</v>
      </c>
      <c r="BB2507">
        <f t="shared" ca="1" si="256"/>
        <v>1.5</v>
      </c>
      <c r="BC2507">
        <f t="shared" ca="1" si="257"/>
        <v>0</v>
      </c>
      <c r="BD2507" t="str">
        <f t="shared" ca="1" si="258"/>
        <v>HYG UP Equity</v>
      </c>
      <c r="BF2507">
        <f t="shared" ref="BF2507:BF2570" ca="1" si="273">BI2508</f>
        <v>1</v>
      </c>
      <c r="BG2507">
        <f t="shared" ref="BG2507:BG2570" ca="1" si="274">BJ2508</f>
        <v>0</v>
      </c>
      <c r="BI2507">
        <f t="shared" ref="BI2507:BI2569" ca="1" si="275">IF($D2507=0,AQ2506,($D2507/5)*AQ2506+AT2506*(5-$D2507)/5)</f>
        <v>1</v>
      </c>
      <c r="BJ2507">
        <f t="shared" ca="1" si="259"/>
        <v>0</v>
      </c>
      <c r="BL2507">
        <f t="shared" ref="BL2507:BL2570" ca="1" si="276">($BR2507/K2507)*BI2507</f>
        <v>10.398320386335209</v>
      </c>
      <c r="BM2507">
        <f t="shared" ref="BM2507:BM2570" ca="1" si="277">($BR2507/L2507)*BJ2507</f>
        <v>0</v>
      </c>
      <c r="BN2507" s="9">
        <f t="shared" ref="BN2507:BN2508" ca="1" si="278">(K2507/$BR2507)*BL2506</f>
        <v>1</v>
      </c>
      <c r="BO2507" s="9">
        <f t="shared" ref="BO2507:BO2508" ca="1" si="279">(L2507/$BR2507)*BM2506</f>
        <v>0</v>
      </c>
      <c r="BP2507" s="9">
        <f t="shared" ref="BP2507:BP2570" ca="1" si="280">(K2507/$BR2507)*BL2507</f>
        <v>1</v>
      </c>
      <c r="BQ2507" s="9">
        <f t="shared" ref="BQ2507:BQ2570" ca="1" si="281">(L2507/$BR2507)*BM2507</f>
        <v>0</v>
      </c>
      <c r="BR2507">
        <f t="shared" ref="BR2507:BR2570" ca="1" si="282">SUMPRODUCT(BL2506:BM2506,K2507:L2507)</f>
        <v>1000.1089087344806</v>
      </c>
      <c r="BS2507">
        <f ca="1">BR2507/BR2506-1</f>
        <v>1.0890873448055061E-4</v>
      </c>
      <c r="BT2507">
        <f ca="1">(($B2507-$B2506)/360)*0.65%*SUM(BN2507:BO2507)</f>
        <v>1.8055555555555558E-5</v>
      </c>
      <c r="BU2507">
        <f t="shared" ref="BU2507:BV2507" ca="1" si="283">ABS($BB2505*BN2507-$BB2506*BP2507)*0.02%</f>
        <v>3.0000000000000003E-4</v>
      </c>
      <c r="BV2507">
        <f t="shared" ca="1" si="283"/>
        <v>0</v>
      </c>
      <c r="BW2507" s="35">
        <f ca="1">VLOOKUP($B2507,OFFSET(Input!$A$1,0,MATCH(Index!BW$6&amp;" Index",Input!$1:$1,0)-1,10000,2),2,0)/100</f>
        <v>1.6000000000000001E-3</v>
      </c>
      <c r="CE2507">
        <v>1000.1204464350542</v>
      </c>
    </row>
    <row r="2508" spans="2:83" x14ac:dyDescent="0.25">
      <c r="B2508" s="2">
        <v>41158</v>
      </c>
      <c r="C2508">
        <f t="shared" ca="1" si="242"/>
        <v>0</v>
      </c>
      <c r="D2508">
        <f t="shared" ca="1" si="243"/>
        <v>2</v>
      </c>
      <c r="E2508">
        <f ca="1">IF($B2508&lt;VLOOKUP(E$6&amp;" Equity",Param,4,0),"",IFERROR(VLOOKUP($B2508,OFFSET(Input!$A$1,0,MATCH(Index!E$6&amp;" Equity",Input!$1:$1,0)-1,10000,2),2,0),E2507))</f>
        <v>92.37</v>
      </c>
      <c r="F2508" s="33">
        <v>124.59</v>
      </c>
      <c r="H2508">
        <f ca="1">IFERROR(VLOOKUP($B2508,OFFSET(Input!$A$1,0,MATCH(Index!H$6,Input!$1:$1,0)-1,10000,2),2,0),0)</f>
        <v>0</v>
      </c>
      <c r="I2508">
        <f ca="1">IFERROR(VLOOKUP($B2508,OFFSET(Input!$A$1,0,MATCH(Index!I$6,Input!$1:$1,0)-1,10000,2),2,0),0)</f>
        <v>0</v>
      </c>
      <c r="K2508">
        <f t="shared" ca="1" si="244"/>
        <v>96.745430321461711</v>
      </c>
      <c r="L2508" s="30">
        <f t="shared" ca="1" si="245"/>
        <v>126.86674563726272</v>
      </c>
      <c r="N2508">
        <f t="shared" ref="N2508:N2570" ca="1" si="284">LN(K2508/K2507)</f>
        <v>5.8632089790878437E-3</v>
      </c>
      <c r="O2508">
        <f t="shared" ca="1" si="260"/>
        <v>-1.6951581755343784E-2</v>
      </c>
      <c r="Q2508">
        <f t="shared" ca="1" si="261"/>
        <v>4.0350963644064416E-2</v>
      </c>
      <c r="R2508">
        <f t="shared" ca="1" si="262"/>
        <v>0.1241508301667953</v>
      </c>
      <c r="T2508">
        <f t="shared" ca="1" si="263"/>
        <v>3.7597856754732324E-2</v>
      </c>
      <c r="U2508">
        <f t="shared" ca="1" si="264"/>
        <v>0.13360861952455722</v>
      </c>
      <c r="W2508">
        <f t="shared" ca="1" si="265"/>
        <v>-0.41998482015365685</v>
      </c>
      <c r="X2508">
        <f t="shared" ca="1" si="266"/>
        <v>-0.19484505455864448</v>
      </c>
      <c r="Z2508">
        <f t="shared" ca="1" si="234"/>
        <v>96.042830949796212</v>
      </c>
      <c r="AA2508">
        <f t="shared" ca="1" si="234"/>
        <v>95.709103224090128</v>
      </c>
      <c r="AB2508">
        <f t="shared" ca="1" si="234"/>
        <v>95.634441499867293</v>
      </c>
      <c r="AC2508">
        <f t="shared" ca="1" si="235"/>
        <v>95.709103224090128</v>
      </c>
      <c r="AE2508">
        <f ca="1">VLOOKUP($B2508,OFFSET(Input!$A$1,0,MATCH(Index!AE$6&amp;" Index",Input!$1:$1,0)-1,10000,2),2,0)</f>
        <v>15.6</v>
      </c>
      <c r="AF2508">
        <f t="shared" ca="1" si="246"/>
        <v>15.969999999999999</v>
      </c>
      <c r="AG2508">
        <f t="shared" ca="1" si="246"/>
        <v>15.637500000000006</v>
      </c>
      <c r="AH2508">
        <f t="shared" ca="1" si="246"/>
        <v>15.728800000000001</v>
      </c>
      <c r="AI2508">
        <f t="shared" ca="1" si="267"/>
        <v>15.728800000000001</v>
      </c>
      <c r="AK2508">
        <f t="shared" ca="1" si="268"/>
        <v>1</v>
      </c>
      <c r="AL2508">
        <f t="shared" ca="1" si="269"/>
        <v>1</v>
      </c>
      <c r="AN2508" t="str">
        <f t="shared" ca="1" si="247"/>
        <v>Not Down</v>
      </c>
      <c r="AO2508" t="str">
        <f t="shared" ca="1" si="248"/>
        <v>Not Up</v>
      </c>
      <c r="AQ2508">
        <f t="shared" ca="1" si="249"/>
        <v>1</v>
      </c>
      <c r="AR2508">
        <f t="shared" ca="1" si="250"/>
        <v>0</v>
      </c>
      <c r="AT2508">
        <f t="shared" ca="1" si="270"/>
        <v>1</v>
      </c>
      <c r="AU2508">
        <f t="shared" ca="1" si="251"/>
        <v>0</v>
      </c>
      <c r="AW2508" s="5">
        <f t="shared" ca="1" si="271"/>
        <v>4.0350963644064416E-2</v>
      </c>
      <c r="AX2508" s="5">
        <f t="shared" ca="1" si="272"/>
        <v>3.7597856754732324E-2</v>
      </c>
      <c r="AY2508" s="18">
        <f t="shared" ca="1" si="254"/>
        <v>4.0350963644064416E-2</v>
      </c>
      <c r="BA2508">
        <f t="shared" ca="1" si="255"/>
        <v>1.2391277799719895</v>
      </c>
      <c r="BB2508">
        <f t="shared" ca="1" si="256"/>
        <v>1.2391277799719895</v>
      </c>
      <c r="BC2508">
        <f t="shared" ca="1" si="257"/>
        <v>0</v>
      </c>
      <c r="BD2508" t="str">
        <f t="shared" ca="1" si="258"/>
        <v>HYG UP Equity</v>
      </c>
      <c r="BF2508">
        <f t="shared" ca="1" si="273"/>
        <v>1</v>
      </c>
      <c r="BG2508">
        <f t="shared" ca="1" si="274"/>
        <v>0</v>
      </c>
      <c r="BI2508">
        <f t="shared" ca="1" si="275"/>
        <v>1</v>
      </c>
      <c r="BJ2508">
        <f t="shared" ca="1" si="259"/>
        <v>0</v>
      </c>
      <c r="BL2508">
        <f t="shared" ca="1" si="276"/>
        <v>10.398320386335209</v>
      </c>
      <c r="BM2508">
        <f t="shared" ca="1" si="277"/>
        <v>0</v>
      </c>
      <c r="BN2508" s="9">
        <f t="shared" ca="1" si="278"/>
        <v>1</v>
      </c>
      <c r="BO2508" s="9">
        <f t="shared" ca="1" si="279"/>
        <v>0</v>
      </c>
      <c r="BP2508" s="9">
        <f t="shared" ca="1" si="280"/>
        <v>1</v>
      </c>
      <c r="BQ2508" s="9">
        <f t="shared" ca="1" si="281"/>
        <v>0</v>
      </c>
      <c r="BR2508">
        <f t="shared" ca="1" si="282"/>
        <v>1005.9899803964278</v>
      </c>
      <c r="BS2508">
        <f t="shared" ref="BS2508:BS2571" ca="1" si="285">BR2508/BR2507-1</f>
        <v>5.8804312316236285E-3</v>
      </c>
      <c r="BT2508">
        <f t="shared" ref="BT2508:BT2571" ca="1" si="286">(($B2508-$B2507)/360)*0.65%*SUM(BN2508:BO2508)</f>
        <v>1.8055555555555558E-5</v>
      </c>
      <c r="BU2508">
        <f t="shared" ref="BU2508:BV2508" ca="1" si="287">ABS($BB2506*BN2508-$BB2507*BP2508)*0.02%</f>
        <v>0</v>
      </c>
      <c r="BV2508">
        <f t="shared" ca="1" si="287"/>
        <v>0</v>
      </c>
      <c r="BW2508" s="35">
        <f ca="1">IFERROR(VLOOKUP($B2508,OFFSET(Input!$A$1,0,MATCH(Index!BW$6&amp;" Index",Input!$1:$1,0)-1,10000,2),2,0)/100,BW2507)</f>
        <v>1.6000000000000001E-3</v>
      </c>
      <c r="CE2508">
        <v>1008.8989560508959</v>
      </c>
    </row>
    <row r="2509" spans="2:83" x14ac:dyDescent="0.25">
      <c r="B2509" s="2">
        <v>41159</v>
      </c>
      <c r="C2509">
        <f t="shared" ca="1" si="242"/>
        <v>0</v>
      </c>
      <c r="D2509">
        <f t="shared" ca="1" si="243"/>
        <v>3</v>
      </c>
      <c r="E2509">
        <f ca="1">IF($B2509&lt;VLOOKUP(E$6&amp;" Equity",Param,4,0),"",IFERROR(VLOOKUP($B2509,OFFSET(Input!$A$1,0,MATCH(Index!E$6&amp;" Equity",Input!$1:$1,0)-1,10000,2),2,0),E2508))</f>
        <v>92.53</v>
      </c>
      <c r="F2509" s="33">
        <v>124.03</v>
      </c>
      <c r="H2509">
        <f ca="1">IFERROR(VLOOKUP($B2509,OFFSET(Input!$A$1,0,MATCH(Index!H$6,Input!$1:$1,0)-1,10000,2),2,0),0)</f>
        <v>0</v>
      </c>
      <c r="I2509">
        <f ca="1">IFERROR(VLOOKUP($B2509,OFFSET(Input!$A$1,0,MATCH(Index!I$6,Input!$1:$1,0)-1,10000,2),2,0),0)</f>
        <v>0</v>
      </c>
      <c r="K2509">
        <f t="shared" ca="1" si="244"/>
        <v>96.913009284885263</v>
      </c>
      <c r="L2509" s="30">
        <f t="shared" ca="1" si="245"/>
        <v>126.29651225130183</v>
      </c>
      <c r="N2509">
        <f t="shared" ca="1" si="284"/>
        <v>1.7306656564200803E-3</v>
      </c>
      <c r="O2509">
        <f t="shared" ca="1" si="260"/>
        <v>-4.5048744835337207E-3</v>
      </c>
      <c r="Q2509">
        <f t="shared" ca="1" si="261"/>
        <v>4.1261143620800175E-2</v>
      </c>
      <c r="R2509">
        <f t="shared" ca="1" si="262"/>
        <v>0.12444444787559704</v>
      </c>
      <c r="T2509">
        <f t="shared" ca="1" si="263"/>
        <v>3.8094461318102749E-2</v>
      </c>
      <c r="U2509">
        <f t="shared" ca="1" si="264"/>
        <v>0.13453789963624391</v>
      </c>
      <c r="W2509">
        <f t="shared" ca="1" si="265"/>
        <v>-0.44355215243545021</v>
      </c>
      <c r="X2509">
        <f t="shared" ca="1" si="266"/>
        <v>-0.20995077207156942</v>
      </c>
      <c r="Z2509">
        <f t="shared" ca="1" si="234"/>
        <v>96.178470444759455</v>
      </c>
      <c r="AA2509">
        <f t="shared" ca="1" si="234"/>
        <v>95.78785979793453</v>
      </c>
      <c r="AB2509">
        <f t="shared" ca="1" si="234"/>
        <v>95.706196220033036</v>
      </c>
      <c r="AC2509">
        <f t="shared" ca="1" si="235"/>
        <v>95.78785979793453</v>
      </c>
      <c r="AE2509">
        <f ca="1">VLOOKUP($B2509,OFFSET(Input!$A$1,0,MATCH(Index!AE$6&amp;" Index",Input!$1:$1,0)-1,10000,2),2,0)</f>
        <v>14.38</v>
      </c>
      <c r="AF2509">
        <f t="shared" ca="1" si="246"/>
        <v>15.975999999999997</v>
      </c>
      <c r="AG2509">
        <f t="shared" ca="1" si="246"/>
        <v>15.592500000000001</v>
      </c>
      <c r="AH2509">
        <f t="shared" ca="1" si="246"/>
        <v>15.601200000000004</v>
      </c>
      <c r="AI2509">
        <f t="shared" ca="1" si="267"/>
        <v>15.601200000000004</v>
      </c>
      <c r="AK2509">
        <f t="shared" ca="1" si="268"/>
        <v>1</v>
      </c>
      <c r="AL2509">
        <f t="shared" ca="1" si="269"/>
        <v>1</v>
      </c>
      <c r="AN2509" t="str">
        <f t="shared" ca="1" si="247"/>
        <v>Not Down</v>
      </c>
      <c r="AO2509" t="str">
        <f t="shared" ca="1" si="248"/>
        <v>Not Up</v>
      </c>
      <c r="AQ2509">
        <f t="shared" ca="1" si="249"/>
        <v>1</v>
      </c>
      <c r="AR2509">
        <f t="shared" ca="1" si="250"/>
        <v>0</v>
      </c>
      <c r="AT2509">
        <f t="shared" ca="1" si="270"/>
        <v>1</v>
      </c>
      <c r="AU2509">
        <f t="shared" ca="1" si="251"/>
        <v>0</v>
      </c>
      <c r="AW2509" s="5">
        <f t="shared" ca="1" si="271"/>
        <v>4.1261143620800175E-2</v>
      </c>
      <c r="AX2509" s="5">
        <f t="shared" ca="1" si="272"/>
        <v>3.8094461318102749E-2</v>
      </c>
      <c r="AY2509" s="18">
        <f t="shared" ca="1" si="254"/>
        <v>4.1261143620800175E-2</v>
      </c>
      <c r="BA2509">
        <f t="shared" ca="1" si="255"/>
        <v>1.2117938479726111</v>
      </c>
      <c r="BB2509">
        <f t="shared" ca="1" si="256"/>
        <v>1.2117938479726111</v>
      </c>
      <c r="BC2509">
        <f t="shared" ca="1" si="257"/>
        <v>0</v>
      </c>
      <c r="BD2509" t="str">
        <f t="shared" ca="1" si="258"/>
        <v>HYG UP Equity</v>
      </c>
      <c r="BF2509">
        <f t="shared" ca="1" si="273"/>
        <v>1</v>
      </c>
      <c r="BG2509">
        <f t="shared" ca="1" si="274"/>
        <v>0</v>
      </c>
      <c r="BI2509">
        <f t="shared" ca="1" si="275"/>
        <v>1</v>
      </c>
      <c r="BJ2509">
        <f t="shared" ca="1" si="259"/>
        <v>0</v>
      </c>
      <c r="BL2509">
        <f t="shared" ca="1" si="276"/>
        <v>10.398320386335209</v>
      </c>
      <c r="BM2509">
        <f t="shared" ca="1" si="277"/>
        <v>0</v>
      </c>
      <c r="BN2509" s="9">
        <f ca="1">(K2509/$BR2509)*BL2508</f>
        <v>1</v>
      </c>
      <c r="BO2509" s="9">
        <f ca="1">(L2509/$BR2509)*BM2508</f>
        <v>0</v>
      </c>
      <c r="BP2509" s="9">
        <f t="shared" ca="1" si="280"/>
        <v>1</v>
      </c>
      <c r="BQ2509" s="9">
        <f t="shared" ca="1" si="281"/>
        <v>0</v>
      </c>
      <c r="BR2509">
        <f t="shared" ca="1" si="282"/>
        <v>1007.7325201481158</v>
      </c>
      <c r="BS2509">
        <f t="shared" ca="1" si="285"/>
        <v>1.7321641225505058E-3</v>
      </c>
      <c r="BT2509">
        <f t="shared" ca="1" si="286"/>
        <v>1.8055555555555558E-5</v>
      </c>
      <c r="BU2509">
        <f t="shared" ref="BU2509:BV2509" ca="1" si="288">ABS($BB2507*BN2509-$BB2508*BP2509)*0.02%</f>
        <v>5.21744440056021E-5</v>
      </c>
      <c r="BV2509">
        <f t="shared" ca="1" si="288"/>
        <v>0</v>
      </c>
      <c r="BW2509" s="35">
        <f ca="1">IFERROR(VLOOKUP($B2509,OFFSET(Input!$A$1,0,MATCH(Index!BW$6&amp;" Index",Input!$1:$1,0)-1,10000,2),2,0)/100,BW2508)</f>
        <v>1.5E-3</v>
      </c>
      <c r="CE2509">
        <v>1011.4241063413239</v>
      </c>
    </row>
    <row r="2510" spans="2:83" x14ac:dyDescent="0.25">
      <c r="B2510" s="2">
        <v>41162</v>
      </c>
      <c r="C2510">
        <f t="shared" ca="1" si="242"/>
        <v>0</v>
      </c>
      <c r="D2510">
        <f t="shared" ca="1" si="243"/>
        <v>4</v>
      </c>
      <c r="E2510">
        <f ca="1">IF($B2510&lt;VLOOKUP(E$6&amp;" Equity",Param,4,0),"",IFERROR(VLOOKUP($B2510,OFFSET(Input!$A$1,0,MATCH(Index!E$6&amp;" Equity",Input!$1:$1,0)-1,10000,2),2,0),E2509))</f>
        <v>92.38</v>
      </c>
      <c r="F2510" s="33">
        <v>124.33</v>
      </c>
      <c r="H2510">
        <f ca="1">IFERROR(VLOOKUP($B2510,OFFSET(Input!$A$1,0,MATCH(Index!H$6,Input!$1:$1,0)-1,10000,2),2,0),0)</f>
        <v>0</v>
      </c>
      <c r="I2510">
        <f ca="1">IFERROR(VLOOKUP($B2510,OFFSET(Input!$A$1,0,MATCH(Index!I$6,Input!$1:$1,0)-1,10000,2),2,0),0)</f>
        <v>0</v>
      </c>
      <c r="K2510">
        <f t="shared" ca="1" si="244"/>
        <v>96.755904006675678</v>
      </c>
      <c r="L2510" s="30">
        <f t="shared" ca="1" si="245"/>
        <v>126.60199442235229</v>
      </c>
      <c r="N2510">
        <f t="shared" ca="1" si="284"/>
        <v>-1.6224112584795989E-3</v>
      </c>
      <c r="O2510">
        <f t="shared" ca="1" si="260"/>
        <v>2.4158491376078963E-3</v>
      </c>
      <c r="Q2510">
        <f t="shared" ca="1" si="261"/>
        <v>3.5605147108112703E-2</v>
      </c>
      <c r="R2510">
        <f t="shared" ca="1" si="262"/>
        <v>0.12494087939195361</v>
      </c>
      <c r="T2510">
        <f t="shared" ca="1" si="263"/>
        <v>3.8402083371858103E-2</v>
      </c>
      <c r="U2510">
        <f t="shared" ca="1" si="264"/>
        <v>0.13362591500221274</v>
      </c>
      <c r="W2510">
        <f t="shared" ca="1" si="265"/>
        <v>-0.50989747056835377</v>
      </c>
      <c r="X2510">
        <f t="shared" ca="1" si="266"/>
        <v>-0.20852646038484807</v>
      </c>
      <c r="Z2510">
        <f t="shared" ca="1" si="234"/>
        <v>96.255693708961445</v>
      </c>
      <c r="AA2510">
        <f t="shared" ca="1" si="234"/>
        <v>95.862927517911388</v>
      </c>
      <c r="AB2510">
        <f t="shared" ca="1" si="234"/>
        <v>95.755834370907124</v>
      </c>
      <c r="AC2510">
        <f t="shared" ca="1" si="235"/>
        <v>95.862927517911388</v>
      </c>
      <c r="AE2510">
        <f ca="1">VLOOKUP($B2510,OFFSET(Input!$A$1,0,MATCH(Index!AE$6&amp;" Index",Input!$1:$1,0)-1,10000,2),2,0)</f>
        <v>16.28</v>
      </c>
      <c r="AF2510">
        <f t="shared" ca="1" si="246"/>
        <v>16.164666666666665</v>
      </c>
      <c r="AG2510">
        <f t="shared" ca="1" si="246"/>
        <v>15.669499999999999</v>
      </c>
      <c r="AH2510">
        <f t="shared" ca="1" si="246"/>
        <v>15.626800000000003</v>
      </c>
      <c r="AI2510">
        <f t="shared" ca="1" si="267"/>
        <v>15.669499999999999</v>
      </c>
      <c r="AK2510">
        <f t="shared" ca="1" si="268"/>
        <v>1</v>
      </c>
      <c r="AL2510">
        <f t="shared" ca="1" si="269"/>
        <v>1</v>
      </c>
      <c r="AN2510" t="str">
        <f t="shared" ca="1" si="247"/>
        <v>Not Down</v>
      </c>
      <c r="AO2510" t="str">
        <f t="shared" ca="1" si="248"/>
        <v>Not Up</v>
      </c>
      <c r="AQ2510">
        <f t="shared" ca="1" si="249"/>
        <v>1</v>
      </c>
      <c r="AR2510">
        <f t="shared" ca="1" si="250"/>
        <v>0</v>
      </c>
      <c r="AT2510">
        <f t="shared" ca="1" si="270"/>
        <v>1</v>
      </c>
      <c r="AU2510">
        <f t="shared" ca="1" si="251"/>
        <v>0</v>
      </c>
      <c r="AW2510" s="5">
        <f t="shared" ca="1" si="271"/>
        <v>3.5605147108112703E-2</v>
      </c>
      <c r="AX2510" s="5">
        <f t="shared" ca="1" si="272"/>
        <v>3.8402083371858103E-2</v>
      </c>
      <c r="AY2510" s="18">
        <f t="shared" ca="1" si="254"/>
        <v>3.8402083371858103E-2</v>
      </c>
      <c r="BA2510">
        <f t="shared" ca="1" si="255"/>
        <v>1.3020126933176004</v>
      </c>
      <c r="BB2510">
        <f t="shared" ca="1" si="256"/>
        <v>1.3020126933176004</v>
      </c>
      <c r="BC2510">
        <f t="shared" ca="1" si="257"/>
        <v>0</v>
      </c>
      <c r="BD2510" t="str">
        <f t="shared" ca="1" si="258"/>
        <v>HYG UP Equity</v>
      </c>
      <c r="BF2510">
        <f t="shared" ca="1" si="273"/>
        <v>1</v>
      </c>
      <c r="BG2510">
        <f t="shared" ca="1" si="274"/>
        <v>0</v>
      </c>
      <c r="BI2510">
        <f t="shared" ca="1" si="275"/>
        <v>1</v>
      </c>
      <c r="BJ2510">
        <f t="shared" ca="1" si="259"/>
        <v>0</v>
      </c>
      <c r="BL2510">
        <f t="shared" ca="1" si="276"/>
        <v>10.398320386335209</v>
      </c>
      <c r="BM2510">
        <f t="shared" ca="1" si="277"/>
        <v>0</v>
      </c>
      <c r="BN2510" s="9">
        <f t="shared" ref="BN2510:BN2573" ca="1" si="289">(K2510/$BR2510)*BL2509</f>
        <v>1</v>
      </c>
      <c r="BO2510" s="9">
        <f t="shared" ref="BO2510:BO2573" ca="1" si="290">(L2510/$BR2510)*BM2509</f>
        <v>0</v>
      </c>
      <c r="BP2510" s="9">
        <f t="shared" ca="1" si="280"/>
        <v>1</v>
      </c>
      <c r="BQ2510" s="9">
        <f t="shared" ca="1" si="281"/>
        <v>0</v>
      </c>
      <c r="BR2510">
        <f t="shared" ca="1" si="282"/>
        <v>1006.0988891309082</v>
      </c>
      <c r="BS2510">
        <f t="shared" ca="1" si="285"/>
        <v>-1.6210958608018355E-3</v>
      </c>
      <c r="BT2510">
        <f t="shared" ca="1" si="286"/>
        <v>5.4166666666666671E-5</v>
      </c>
      <c r="BU2510">
        <f t="shared" ref="BU2510:BV2510" ca="1" si="291">ABS($BB2508*BN2510-$BB2509*BP2510)*0.02%</f>
        <v>5.4667863998756781E-6</v>
      </c>
      <c r="BV2510">
        <f t="shared" ca="1" si="291"/>
        <v>0</v>
      </c>
      <c r="BW2510" s="35">
        <f ca="1">IFERROR(VLOOKUP($B2510,OFFSET(Input!$A$1,0,MATCH(Index!BW$6&amp;" Index",Input!$1:$1,0)-1,10000,2),2,0)/100,BW2509)</f>
        <v>1.5E-3</v>
      </c>
      <c r="BX2510">
        <f t="shared" ref="BX2510:BX2573" ca="1" si="292">BT2510*BB2509*CE2509</f>
        <v>6.6388698445095679E-2</v>
      </c>
      <c r="CE2510">
        <v>1009.2738319541996</v>
      </c>
    </row>
    <row r="2511" spans="2:83" x14ac:dyDescent="0.25">
      <c r="B2511" s="2">
        <v>41163</v>
      </c>
      <c r="C2511">
        <f t="shared" ca="1" si="242"/>
        <v>0</v>
      </c>
      <c r="D2511">
        <f t="shared" ca="1" si="243"/>
        <v>5</v>
      </c>
      <c r="E2511">
        <f ca="1">IF($B2511&lt;VLOOKUP(E$6&amp;" Equity",Param,4,0),"",IFERROR(VLOOKUP($B2511,OFFSET(Input!$A$1,0,MATCH(Index!E$6&amp;" Equity",Input!$1:$1,0)-1,10000,2),2,0),E2510))</f>
        <v>93.01</v>
      </c>
      <c r="F2511" s="33">
        <v>123.55</v>
      </c>
      <c r="H2511">
        <f ca="1">IFERROR(VLOOKUP($B2511,OFFSET(Input!$A$1,0,MATCH(Index!H$6,Input!$1:$1,0)-1,10000,2),2,0),0)</f>
        <v>0</v>
      </c>
      <c r="I2511">
        <f ca="1">IFERROR(VLOOKUP($B2511,OFFSET(Input!$A$1,0,MATCH(Index!I$6,Input!$1:$1,0)-1,10000,2),2,0),0)</f>
        <v>0</v>
      </c>
      <c r="K2511">
        <f t="shared" ca="1" si="244"/>
        <v>97.415746175155945</v>
      </c>
      <c r="L2511" s="30">
        <f t="shared" ca="1" si="245"/>
        <v>125.80774077762106</v>
      </c>
      <c r="N2511">
        <f t="shared" ca="1" si="284"/>
        <v>6.796509251916414E-3</v>
      </c>
      <c r="O2511">
        <f t="shared" ca="1" si="260"/>
        <v>-6.2933885302270641E-3</v>
      </c>
      <c r="Q2511">
        <f t="shared" ca="1" si="261"/>
        <v>4.916529277896662E-2</v>
      </c>
      <c r="R2511">
        <f t="shared" ca="1" si="262"/>
        <v>0.12550397858087803</v>
      </c>
      <c r="T2511">
        <f t="shared" ca="1" si="263"/>
        <v>4.530983888500819E-2</v>
      </c>
      <c r="U2511">
        <f t="shared" ca="1" si="264"/>
        <v>0.13535030095311795</v>
      </c>
      <c r="W2511">
        <f t="shared" ca="1" si="265"/>
        <v>-0.5241927920467282</v>
      </c>
      <c r="X2511">
        <f t="shared" ca="1" si="266"/>
        <v>-0.26048582645967994</v>
      </c>
      <c r="Z2511">
        <f t="shared" ca="1" si="234"/>
        <v>96.406192407586602</v>
      </c>
      <c r="AA2511">
        <f t="shared" ca="1" si="234"/>
        <v>95.96838334003543</v>
      </c>
      <c r="AB2511">
        <f t="shared" ca="1" si="234"/>
        <v>95.834366054546223</v>
      </c>
      <c r="AC2511">
        <f t="shared" ca="1" si="235"/>
        <v>95.96838334003543</v>
      </c>
      <c r="AE2511">
        <f ca="1">VLOOKUP($B2511,OFFSET(Input!$A$1,0,MATCH(Index!AE$6&amp;" Index",Input!$1:$1,0)-1,10000,2),2,0)</f>
        <v>16.41</v>
      </c>
      <c r="AF2511">
        <f t="shared" ca="1" si="246"/>
        <v>16.323999999999998</v>
      </c>
      <c r="AG2511">
        <f t="shared" ca="1" si="246"/>
        <v>15.805000000000003</v>
      </c>
      <c r="AH2511">
        <f t="shared" ca="1" si="246"/>
        <v>15.645200000000003</v>
      </c>
      <c r="AI2511">
        <f t="shared" ca="1" si="267"/>
        <v>15.805000000000003</v>
      </c>
      <c r="AK2511">
        <f t="shared" ca="1" si="268"/>
        <v>1</v>
      </c>
      <c r="AL2511">
        <f t="shared" ca="1" si="269"/>
        <v>1</v>
      </c>
      <c r="AN2511" t="str">
        <f t="shared" ca="1" si="247"/>
        <v>Not Down</v>
      </c>
      <c r="AO2511" t="str">
        <f t="shared" ca="1" si="248"/>
        <v>Not Up</v>
      </c>
      <c r="AQ2511">
        <f t="shared" ca="1" si="249"/>
        <v>1</v>
      </c>
      <c r="AR2511">
        <f t="shared" ca="1" si="250"/>
        <v>0</v>
      </c>
      <c r="AT2511">
        <f t="shared" ca="1" si="270"/>
        <v>1</v>
      </c>
      <c r="AU2511">
        <f t="shared" ca="1" si="251"/>
        <v>0</v>
      </c>
      <c r="AW2511" s="5">
        <f t="shared" ca="1" si="271"/>
        <v>4.916529277896662E-2</v>
      </c>
      <c r="AX2511" s="5">
        <f t="shared" ca="1" si="272"/>
        <v>4.530983888500819E-2</v>
      </c>
      <c r="AY2511" s="18">
        <f t="shared" ca="1" si="254"/>
        <v>4.916529277896662E-2</v>
      </c>
      <c r="BA2511">
        <f t="shared" ca="1" si="255"/>
        <v>1.0169775704333948</v>
      </c>
      <c r="BB2511">
        <f t="shared" ca="1" si="256"/>
        <v>1.0169775704333948</v>
      </c>
      <c r="BC2511">
        <f t="shared" ca="1" si="257"/>
        <v>0</v>
      </c>
      <c r="BD2511" t="str">
        <f t="shared" ca="1" si="258"/>
        <v>HYG UP Equity</v>
      </c>
      <c r="BF2511">
        <f t="shared" ca="1" si="273"/>
        <v>1</v>
      </c>
      <c r="BG2511">
        <f t="shared" ca="1" si="274"/>
        <v>0</v>
      </c>
      <c r="BI2511">
        <f t="shared" ca="1" si="275"/>
        <v>1</v>
      </c>
      <c r="BJ2511">
        <f t="shared" ca="1" si="259"/>
        <v>0</v>
      </c>
      <c r="BL2511">
        <f t="shared" ca="1" si="276"/>
        <v>10.398320386335209</v>
      </c>
      <c r="BM2511">
        <f t="shared" ca="1" si="277"/>
        <v>0</v>
      </c>
      <c r="BN2511" s="9">
        <f t="shared" ca="1" si="289"/>
        <v>0.99999999999999989</v>
      </c>
      <c r="BO2511" s="9">
        <f t="shared" ca="1" si="290"/>
        <v>0</v>
      </c>
      <c r="BP2511" s="9">
        <f t="shared" ca="1" si="280"/>
        <v>0.99999999999999989</v>
      </c>
      <c r="BQ2511" s="9">
        <f t="shared" ca="1" si="281"/>
        <v>0</v>
      </c>
      <c r="BR2511">
        <f t="shared" ca="1" si="282"/>
        <v>1012.9601394031803</v>
      </c>
      <c r="BS2511">
        <f t="shared" ca="1" si="285"/>
        <v>6.8196579346180286E-3</v>
      </c>
      <c r="BT2511">
        <f t="shared" ca="1" si="286"/>
        <v>1.8055555555555555E-5</v>
      </c>
      <c r="BU2511">
        <f t="shared" ref="BU2511:BV2511" ca="1" si="293">ABS($BB2509*BN2511-$BB2510*BP2511)*0.02%</f>
        <v>1.8043769068997851E-5</v>
      </c>
      <c r="BV2511">
        <f t="shared" ca="1" si="293"/>
        <v>0</v>
      </c>
      <c r="BW2511" s="35">
        <f ca="1">IFERROR(VLOOKUP($B2511,OFFSET(Input!$A$1,0,MATCH(Index!BW$6&amp;" Index",Input!$1:$1,0)-1,10000,2),2,0)/100,BW2510)</f>
        <v>1.5E-3</v>
      </c>
      <c r="BX2511">
        <f t="shared" ca="1" si="292"/>
        <v>2.3726576976513352E-2</v>
      </c>
      <c r="CE2511">
        <v>1017.559288639711</v>
      </c>
    </row>
    <row r="2512" spans="2:83" x14ac:dyDescent="0.25">
      <c r="B2512" s="2">
        <v>41164</v>
      </c>
      <c r="C2512">
        <f t="shared" ca="1" si="242"/>
        <v>0</v>
      </c>
      <c r="D2512">
        <f t="shared" ca="1" si="243"/>
        <v>0</v>
      </c>
      <c r="E2512">
        <f ca="1">IF($B2512&lt;VLOOKUP(E$6&amp;" Equity",Param,4,0),"",IFERROR(VLOOKUP($B2512,OFFSET(Input!$A$1,0,MATCH(Index!E$6&amp;" Equity",Input!$1:$1,0)-1,10000,2),2,0),E2511))</f>
        <v>93.29</v>
      </c>
      <c r="F2512" s="33">
        <v>122.01</v>
      </c>
      <c r="H2512">
        <f ca="1">IFERROR(VLOOKUP($B2512,OFFSET(Input!$A$1,0,MATCH(Index!H$6,Input!$1:$1,0)-1,10000,2),2,0),0)</f>
        <v>0</v>
      </c>
      <c r="I2512">
        <f ca="1">IFERROR(VLOOKUP($B2512,OFFSET(Input!$A$1,0,MATCH(Index!I$6,Input!$1:$1,0)-1,10000,2),2,0),0)</f>
        <v>0</v>
      </c>
      <c r="K2512">
        <f t="shared" ca="1" si="244"/>
        <v>97.709009361147167</v>
      </c>
      <c r="L2512" s="30">
        <f t="shared" ca="1" si="245"/>
        <v>124.23959896622863</v>
      </c>
      <c r="N2512">
        <f t="shared" ca="1" si="284"/>
        <v>3.0059067184941249E-3</v>
      </c>
      <c r="O2512">
        <f t="shared" ca="1" si="260"/>
        <v>-1.254292384737613E-2</v>
      </c>
      <c r="Q2512">
        <f t="shared" ca="1" si="261"/>
        <v>5.1243357861140162E-2</v>
      </c>
      <c r="R2512">
        <f t="shared" ca="1" si="262"/>
        <v>0.13990094447008466</v>
      </c>
      <c r="T2512">
        <f t="shared" ca="1" si="263"/>
        <v>4.6231765160751559E-2</v>
      </c>
      <c r="U2512">
        <f t="shared" ca="1" si="264"/>
        <v>0.13400726714141689</v>
      </c>
      <c r="W2512">
        <f t="shared" ca="1" si="265"/>
        <v>-0.57641729885487336</v>
      </c>
      <c r="X2512">
        <f t="shared" ca="1" si="266"/>
        <v>-0.29211821005720873</v>
      </c>
      <c r="Z2512">
        <f t="shared" ca="1" si="234"/>
        <v>96.594350244896816</v>
      </c>
      <c r="AA2512">
        <f t="shared" ca="1" si="234"/>
        <v>96.081211103883831</v>
      </c>
      <c r="AB2512">
        <f t="shared" ca="1" si="234"/>
        <v>95.932127803702272</v>
      </c>
      <c r="AC2512">
        <f t="shared" ca="1" si="235"/>
        <v>96.081211103883831</v>
      </c>
      <c r="AE2512">
        <f ca="1">VLOOKUP($B2512,OFFSET(Input!$A$1,0,MATCH(Index!AE$6&amp;" Index",Input!$1:$1,0)-1,10000,2),2,0)</f>
        <v>15.8</v>
      </c>
      <c r="AF2512">
        <f t="shared" ca="1" si="246"/>
        <v>16.375999999999998</v>
      </c>
      <c r="AG2512">
        <f t="shared" ca="1" si="246"/>
        <v>15.852500000000003</v>
      </c>
      <c r="AH2512">
        <f t="shared" ca="1" si="246"/>
        <v>15.637600000000003</v>
      </c>
      <c r="AI2512">
        <f t="shared" ca="1" si="267"/>
        <v>15.852500000000003</v>
      </c>
      <c r="AK2512">
        <f t="shared" ca="1" si="268"/>
        <v>1</v>
      </c>
      <c r="AL2512">
        <f t="shared" ca="1" si="269"/>
        <v>1</v>
      </c>
      <c r="AN2512" t="str">
        <f t="shared" ca="1" si="247"/>
        <v>Not Down</v>
      </c>
      <c r="AO2512" t="str">
        <f t="shared" ca="1" si="248"/>
        <v>Not Up</v>
      </c>
      <c r="AQ2512">
        <f t="shared" ca="1" si="249"/>
        <v>1</v>
      </c>
      <c r="AR2512">
        <f t="shared" ca="1" si="250"/>
        <v>0</v>
      </c>
      <c r="AT2512">
        <f t="shared" ca="1" si="270"/>
        <v>1</v>
      </c>
      <c r="AU2512">
        <f t="shared" ca="1" si="251"/>
        <v>0</v>
      </c>
      <c r="AW2512" s="5">
        <f t="shared" ca="1" si="271"/>
        <v>5.1243357861140162E-2</v>
      </c>
      <c r="AX2512" s="5">
        <f t="shared" ca="1" si="272"/>
        <v>4.6231765160751559E-2</v>
      </c>
      <c r="AY2512" s="18">
        <f t="shared" ca="1" si="254"/>
        <v>5.1243357861140162E-2</v>
      </c>
      <c r="BA2512">
        <f t="shared" ca="1" si="255"/>
        <v>0.97573621415463396</v>
      </c>
      <c r="BB2512">
        <f t="shared" ca="1" si="256"/>
        <v>1.0169775704333948</v>
      </c>
      <c r="BC2512">
        <f t="shared" ca="1" si="257"/>
        <v>0</v>
      </c>
      <c r="BD2512" t="str">
        <f t="shared" ca="1" si="258"/>
        <v>HYG UP Equity</v>
      </c>
      <c r="BF2512">
        <f t="shared" ca="1" si="273"/>
        <v>1</v>
      </c>
      <c r="BG2512">
        <f t="shared" ca="1" si="274"/>
        <v>0</v>
      </c>
      <c r="BI2512">
        <f t="shared" ca="1" si="275"/>
        <v>1</v>
      </c>
      <c r="BJ2512">
        <f t="shared" ca="1" si="259"/>
        <v>0</v>
      </c>
      <c r="BL2512">
        <f t="shared" ca="1" si="276"/>
        <v>10.398320386335209</v>
      </c>
      <c r="BM2512">
        <f t="shared" ca="1" si="277"/>
        <v>0</v>
      </c>
      <c r="BN2512" s="9">
        <f t="shared" ca="1" si="289"/>
        <v>1</v>
      </c>
      <c r="BO2512" s="9">
        <f t="shared" ca="1" si="290"/>
        <v>0</v>
      </c>
      <c r="BP2512" s="9">
        <f t="shared" ca="1" si="280"/>
        <v>1</v>
      </c>
      <c r="BQ2512" s="9">
        <f t="shared" ca="1" si="281"/>
        <v>0</v>
      </c>
      <c r="BR2512">
        <f t="shared" ca="1" si="282"/>
        <v>1016.0095839686344</v>
      </c>
      <c r="BS2512">
        <f t="shared" ca="1" si="285"/>
        <v>3.0104289861305755E-3</v>
      </c>
      <c r="BT2512">
        <f t="shared" ca="1" si="286"/>
        <v>1.8055555555555558E-5</v>
      </c>
      <c r="BU2512">
        <f t="shared" ref="BU2512:BV2512" ca="1" si="294">ABS($BB2510*BN2512-$BB2511*BP2512)*0.02%</f>
        <v>5.700702457684113E-5</v>
      </c>
      <c r="BV2512">
        <f t="shared" ca="1" si="294"/>
        <v>0</v>
      </c>
      <c r="BW2512" s="35">
        <f ca="1">IFERROR(VLOOKUP($B2512,OFFSET(Input!$A$1,0,MATCH(Index!BW$6&amp;" Index",Input!$1:$1,0)-1,10000,2),2,0)/100,BW2511)</f>
        <v>1.5E-3</v>
      </c>
      <c r="BX2512">
        <f t="shared" ca="1" si="292"/>
        <v>1.8684520348230153E-2</v>
      </c>
      <c r="CE2512">
        <v>1021.4503884398787</v>
      </c>
    </row>
    <row r="2513" spans="2:83" x14ac:dyDescent="0.25">
      <c r="B2513" s="2">
        <v>41165</v>
      </c>
      <c r="C2513">
        <f t="shared" ca="1" si="242"/>
        <v>0</v>
      </c>
      <c r="D2513">
        <f t="shared" ca="1" si="243"/>
        <v>0</v>
      </c>
      <c r="E2513">
        <f ca="1">IF($B2513&lt;VLOOKUP(E$6&amp;" Equity",Param,4,0),"",IFERROR(VLOOKUP($B2513,OFFSET(Input!$A$1,0,MATCH(Index!E$6&amp;" Equity",Input!$1:$1,0)-1,10000,2),2,0),E2512))</f>
        <v>93.91</v>
      </c>
      <c r="F2513" s="33">
        <v>121.53</v>
      </c>
      <c r="H2513">
        <f ca="1">IFERROR(VLOOKUP($B2513,OFFSET(Input!$A$1,0,MATCH(Index!H$6,Input!$1:$1,0)-1,10000,2),2,0),0)</f>
        <v>0</v>
      </c>
      <c r="I2513">
        <f ca="1">IFERROR(VLOOKUP($B2513,OFFSET(Input!$A$1,0,MATCH(Index!I$6,Input!$1:$1,0)-1,10000,2),2,0),0)</f>
        <v>0</v>
      </c>
      <c r="K2513">
        <f t="shared" ca="1" si="244"/>
        <v>98.35837784441344</v>
      </c>
      <c r="L2513" s="30">
        <f t="shared" ca="1" si="245"/>
        <v>123.75082749254786</v>
      </c>
      <c r="N2513">
        <f t="shared" ca="1" si="284"/>
        <v>6.6239558436524751E-3</v>
      </c>
      <c r="O2513">
        <f t="shared" ca="1" si="260"/>
        <v>-3.9418627045340274E-3</v>
      </c>
      <c r="Q2513">
        <f t="shared" ca="1" si="261"/>
        <v>6.0673974906965682E-2</v>
      </c>
      <c r="R2513">
        <f t="shared" ca="1" si="262"/>
        <v>0.13957201027866453</v>
      </c>
      <c r="T2513">
        <f t="shared" ca="1" si="263"/>
        <v>4.8972950263864903E-2</v>
      </c>
      <c r="U2513">
        <f t="shared" ca="1" si="264"/>
        <v>0.12501545249682361</v>
      </c>
      <c r="W2513">
        <f t="shared" ca="1" si="265"/>
        <v>-0.54726575311838443</v>
      </c>
      <c r="X2513">
        <f t="shared" ca="1" si="266"/>
        <v>-0.48955435865965424</v>
      </c>
      <c r="Z2513">
        <f t="shared" ca="1" si="234"/>
        <v>96.833904097894049</v>
      </c>
      <c r="AA2513">
        <f t="shared" ca="1" si="234"/>
        <v>96.249422547131843</v>
      </c>
      <c r="AB2513">
        <f t="shared" ca="1" si="234"/>
        <v>96.053364446163215</v>
      </c>
      <c r="AC2513">
        <f t="shared" ca="1" si="235"/>
        <v>96.249422547131843</v>
      </c>
      <c r="AE2513">
        <f ca="1">VLOOKUP($B2513,OFFSET(Input!$A$1,0,MATCH(Index!AE$6&amp;" Index",Input!$1:$1,0)-1,10000,2),2,0)</f>
        <v>14.05</v>
      </c>
      <c r="AF2513">
        <f t="shared" ca="1" si="246"/>
        <v>16.305333333333333</v>
      </c>
      <c r="AG2513">
        <f t="shared" ca="1" si="246"/>
        <v>15.823500000000001</v>
      </c>
      <c r="AH2513">
        <f t="shared" ca="1" si="246"/>
        <v>15.586800000000006</v>
      </c>
      <c r="AI2513">
        <f t="shared" ca="1" si="267"/>
        <v>15.823500000000001</v>
      </c>
      <c r="AK2513">
        <f t="shared" ca="1" si="268"/>
        <v>1</v>
      </c>
      <c r="AL2513">
        <f t="shared" ca="1" si="269"/>
        <v>1</v>
      </c>
      <c r="AN2513" t="str">
        <f t="shared" ca="1" si="247"/>
        <v>Not Down</v>
      </c>
      <c r="AO2513" t="str">
        <f t="shared" ca="1" si="248"/>
        <v>Not Up</v>
      </c>
      <c r="AQ2513">
        <f t="shared" ca="1" si="249"/>
        <v>1</v>
      </c>
      <c r="AR2513">
        <f t="shared" ca="1" si="250"/>
        <v>0</v>
      </c>
      <c r="AT2513">
        <f t="shared" ca="1" si="270"/>
        <v>1</v>
      </c>
      <c r="AU2513">
        <f t="shared" ca="1" si="251"/>
        <v>0</v>
      </c>
      <c r="AW2513" s="5">
        <f t="shared" ca="1" si="271"/>
        <v>6.0673974906965682E-2</v>
      </c>
      <c r="AX2513" s="5">
        <f t="shared" ca="1" si="272"/>
        <v>4.8972950263864903E-2</v>
      </c>
      <c r="AY2513" s="18">
        <f t="shared" ca="1" si="254"/>
        <v>6.0673974906965682E-2</v>
      </c>
      <c r="BA2513">
        <f t="shared" ca="1" si="255"/>
        <v>0.82407655138248981</v>
      </c>
      <c r="BB2513">
        <f t="shared" ca="1" si="256"/>
        <v>0.82407655138248981</v>
      </c>
      <c r="BC2513">
        <f t="shared" ca="1" si="257"/>
        <v>0</v>
      </c>
      <c r="BD2513" t="str">
        <f t="shared" ca="1" si="258"/>
        <v>HYG UP Equity</v>
      </c>
      <c r="BF2513">
        <f t="shared" ca="1" si="273"/>
        <v>1</v>
      </c>
      <c r="BG2513">
        <f t="shared" ca="1" si="274"/>
        <v>0</v>
      </c>
      <c r="BI2513">
        <f t="shared" ca="1" si="275"/>
        <v>1</v>
      </c>
      <c r="BJ2513">
        <f t="shared" ca="1" si="259"/>
        <v>0</v>
      </c>
      <c r="BL2513">
        <f t="shared" ca="1" si="276"/>
        <v>10.398320386335209</v>
      </c>
      <c r="BM2513">
        <f t="shared" ca="1" si="277"/>
        <v>0</v>
      </c>
      <c r="BN2513" s="9">
        <f t="shared" ca="1" si="289"/>
        <v>0.99999999999999989</v>
      </c>
      <c r="BO2513" s="9">
        <f t="shared" ca="1" si="290"/>
        <v>0</v>
      </c>
      <c r="BP2513" s="9">
        <f t="shared" ca="1" si="280"/>
        <v>0.99999999999999989</v>
      </c>
      <c r="BQ2513" s="9">
        <f t="shared" ca="1" si="281"/>
        <v>0</v>
      </c>
      <c r="BR2513">
        <f t="shared" ca="1" si="282"/>
        <v>1022.7619255064257</v>
      </c>
      <c r="BS2513">
        <f t="shared" ca="1" si="285"/>
        <v>6.6459427591381015E-3</v>
      </c>
      <c r="BT2513">
        <f t="shared" ca="1" si="286"/>
        <v>1.8055555555555555E-5</v>
      </c>
      <c r="BU2513">
        <f ca="1">ABS($BB2511*BN2513-$BB2512*BP2513)*0.02%</f>
        <v>0</v>
      </c>
      <c r="BV2513">
        <f ca="1">ABS($BB2511*BO2513-$BB2512*BQ2513)*0.02%</f>
        <v>0</v>
      </c>
      <c r="BW2513" s="35">
        <f ca="1">IFERROR(VLOOKUP($B2513,OFFSET(Input!$A$1,0,MATCH(Index!BW$6&amp;" Index",Input!$1:$1,0)-1,10000,2),2,0)/100,BW2512)</f>
        <v>1.5E-3</v>
      </c>
      <c r="BX2513">
        <f t="shared" ca="1" si="292"/>
        <v>1.87559690924998E-2</v>
      </c>
      <c r="CE2513">
        <v>1028.3211264661197</v>
      </c>
    </row>
    <row r="2514" spans="2:83" x14ac:dyDescent="0.25">
      <c r="B2514" s="2">
        <v>41166</v>
      </c>
      <c r="C2514">
        <f t="shared" ca="1" si="242"/>
        <v>0</v>
      </c>
      <c r="D2514">
        <f t="shared" ca="1" si="243"/>
        <v>0</v>
      </c>
      <c r="E2514">
        <f ca="1">IF($B2514&lt;VLOOKUP(E$6&amp;" Equity",Param,4,0),"",IFERROR(VLOOKUP($B2514,OFFSET(Input!$A$1,0,MATCH(Index!E$6&amp;" Equity",Input!$1:$1,0)-1,10000,2),2,0),E2513))</f>
        <v>93.88</v>
      </c>
      <c r="F2514" s="33">
        <v>118.3</v>
      </c>
      <c r="H2514">
        <f ca="1">IFERROR(VLOOKUP($B2514,OFFSET(Input!$A$1,0,MATCH(Index!H$6,Input!$1:$1,0)-1,10000,2),2,0),0)</f>
        <v>0</v>
      </c>
      <c r="I2514">
        <f ca="1">IFERROR(VLOOKUP($B2514,OFFSET(Input!$A$1,0,MATCH(Index!I$6,Input!$1:$1,0)-1,10000,2),2,0),0)</f>
        <v>0</v>
      </c>
      <c r="K2514">
        <f t="shared" ca="1" si="244"/>
        <v>98.326956788771525</v>
      </c>
      <c r="L2514" s="30">
        <f t="shared" ca="1" si="245"/>
        <v>120.46180278423772</v>
      </c>
      <c r="N2514">
        <f ca="1">LN(K2514/K2513)</f>
        <v>-3.1950583369937075E-4</v>
      </c>
      <c r="O2514">
        <f t="shared" ca="1" si="260"/>
        <v>-2.6937374898367877E-2</v>
      </c>
      <c r="Q2514">
        <f t="shared" ca="1" si="261"/>
        <v>6.0656008878497848E-2</v>
      </c>
      <c r="R2514">
        <f t="shared" ca="1" si="262"/>
        <v>0.19259093833754959</v>
      </c>
      <c r="T2514">
        <f t="shared" ca="1" si="263"/>
        <v>4.717166061376845E-2</v>
      </c>
      <c r="U2514">
        <f t="shared" ca="1" si="264"/>
        <v>0.15443111983427846</v>
      </c>
      <c r="W2514">
        <f t="shared" ca="1" si="265"/>
        <v>-0.37331105039497442</v>
      </c>
      <c r="X2514">
        <f t="shared" ca="1" si="266"/>
        <v>-0.34147351671851828</v>
      </c>
      <c r="Z2514">
        <f t="shared" ca="1" si="234"/>
        <v>97.074482255370043</v>
      </c>
      <c r="AA2514">
        <f t="shared" ca="1" si="234"/>
        <v>96.398355694915182</v>
      </c>
      <c r="AB2514">
        <f t="shared" ca="1" si="234"/>
        <v>96.172927605394179</v>
      </c>
      <c r="AC2514">
        <f t="shared" ca="1" si="235"/>
        <v>96.398355694915182</v>
      </c>
      <c r="AE2514">
        <f ca="1">VLOOKUP($B2514,OFFSET(Input!$A$1,0,MATCH(Index!AE$6&amp;" Index",Input!$1:$1,0)-1,10000,2),2,0)</f>
        <v>14.51</v>
      </c>
      <c r="AF2514">
        <f t="shared" ca="1" si="246"/>
        <v>16.208666666666666</v>
      </c>
      <c r="AG2514">
        <f t="shared" ca="1" si="246"/>
        <v>15.8345</v>
      </c>
      <c r="AH2514">
        <f t="shared" ca="1" si="246"/>
        <v>15.556000000000001</v>
      </c>
      <c r="AI2514">
        <f t="shared" ca="1" si="267"/>
        <v>15.8345</v>
      </c>
      <c r="AK2514">
        <f t="shared" ca="1" si="268"/>
        <v>1</v>
      </c>
      <c r="AL2514">
        <f t="shared" ca="1" si="269"/>
        <v>1</v>
      </c>
      <c r="AN2514" t="str">
        <f t="shared" ca="1" si="247"/>
        <v>Not Down</v>
      </c>
      <c r="AO2514" t="str">
        <f t="shared" ca="1" si="248"/>
        <v>Not Up</v>
      </c>
      <c r="AQ2514">
        <f t="shared" ca="1" si="249"/>
        <v>1</v>
      </c>
      <c r="AR2514">
        <f t="shared" ca="1" si="250"/>
        <v>0</v>
      </c>
      <c r="AT2514">
        <f t="shared" ca="1" si="270"/>
        <v>1</v>
      </c>
      <c r="AU2514">
        <f t="shared" ca="1" si="251"/>
        <v>0</v>
      </c>
      <c r="AW2514" s="5">
        <f t="shared" ca="1" si="271"/>
        <v>6.0656008878497848E-2</v>
      </c>
      <c r="AX2514" s="5">
        <f t="shared" ca="1" si="272"/>
        <v>4.717166061376845E-2</v>
      </c>
      <c r="AY2514" s="18">
        <f t="shared" ca="1" si="254"/>
        <v>6.0656008878497848E-2</v>
      </c>
      <c r="BA2514">
        <f t="shared" ca="1" si="255"/>
        <v>0.82432063903440689</v>
      </c>
      <c r="BB2514">
        <f t="shared" ca="1" si="256"/>
        <v>0.82407655138248981</v>
      </c>
      <c r="BC2514">
        <f t="shared" ca="1" si="257"/>
        <v>0</v>
      </c>
      <c r="BD2514" t="str">
        <f t="shared" ca="1" si="258"/>
        <v>HYG UP Equity</v>
      </c>
      <c r="BF2514">
        <f t="shared" ca="1" si="273"/>
        <v>1</v>
      </c>
      <c r="BG2514">
        <f t="shared" ca="1" si="274"/>
        <v>0</v>
      </c>
      <c r="BI2514">
        <f t="shared" ca="1" si="275"/>
        <v>1</v>
      </c>
      <c r="BJ2514">
        <f t="shared" ca="1" si="259"/>
        <v>0</v>
      </c>
      <c r="BL2514">
        <f t="shared" ca="1" si="276"/>
        <v>10.398320386335209</v>
      </c>
      <c r="BM2514">
        <f t="shared" ca="1" si="277"/>
        <v>0</v>
      </c>
      <c r="BN2514" s="9">
        <f t="shared" ca="1" si="289"/>
        <v>0.99999999999999989</v>
      </c>
      <c r="BO2514" s="9">
        <f t="shared" ca="1" si="290"/>
        <v>0</v>
      </c>
      <c r="BP2514" s="9">
        <f t="shared" ca="1" si="280"/>
        <v>0.99999999999999989</v>
      </c>
      <c r="BQ2514" s="9">
        <f t="shared" ca="1" si="281"/>
        <v>0</v>
      </c>
      <c r="BR2514">
        <f t="shared" ca="1" si="282"/>
        <v>1022.4351993029842</v>
      </c>
      <c r="BS2514">
        <f t="shared" ca="1" si="285"/>
        <v>-3.1945479714612368E-4</v>
      </c>
      <c r="BT2514">
        <f t="shared" ca="1" si="286"/>
        <v>1.8055555555555555E-5</v>
      </c>
      <c r="BU2514">
        <f t="shared" ref="BU2514:BV2514" ca="1" si="295">ABS($BB2512*BN2514-$BB2513*BP2514)*0.02%</f>
        <v>3.8580203810180972E-5</v>
      </c>
      <c r="BV2514">
        <f t="shared" ca="1" si="295"/>
        <v>0</v>
      </c>
      <c r="BW2514" s="35">
        <f ca="1">IFERROR(VLOOKUP($B2514,OFFSET(Input!$A$1,0,MATCH(Index!BW$6&amp;" Index",Input!$1:$1,0)-1,10000,2),2,0)/100,BW2513)</f>
        <v>1.6000000000000001E-3</v>
      </c>
      <c r="BX2514">
        <f t="shared" ca="1" si="292"/>
        <v>1.5300554526327002E-2</v>
      </c>
      <c r="CE2514">
        <v>1027.9141372313811</v>
      </c>
    </row>
    <row r="2515" spans="2:83" x14ac:dyDescent="0.25">
      <c r="B2515" s="2">
        <v>41169</v>
      </c>
      <c r="C2515">
        <f t="shared" ca="1" si="242"/>
        <v>0</v>
      </c>
      <c r="D2515">
        <f t="shared" ca="1" si="243"/>
        <v>0</v>
      </c>
      <c r="E2515">
        <f ca="1">IF($B2515&lt;VLOOKUP(E$6&amp;" Equity",Param,4,0),"",IFERROR(VLOOKUP($B2515,OFFSET(Input!$A$1,0,MATCH(Index!E$6&amp;" Equity",Input!$1:$1,0)-1,10000,2),2,0),E2514))</f>
        <v>93.8</v>
      </c>
      <c r="F2515" s="33">
        <v>119.72</v>
      </c>
      <c r="H2515">
        <f ca="1">IFERROR(VLOOKUP($B2515,OFFSET(Input!$A$1,0,MATCH(Index!H$6,Input!$1:$1,0)-1,10000,2),2,0),0)</f>
        <v>0</v>
      </c>
      <c r="I2515">
        <f ca="1">IFERROR(VLOOKUP($B2515,OFFSET(Input!$A$1,0,MATCH(Index!I$6,Input!$1:$1,0)-1,10000,2),2,0),0)</f>
        <v>0</v>
      </c>
      <c r="K2515">
        <f t="shared" ca="1" si="244"/>
        <v>98.24316730705975</v>
      </c>
      <c r="L2515" s="30">
        <f t="shared" ca="1" si="245"/>
        <v>121.90775172720997</v>
      </c>
      <c r="N2515">
        <f ca="1">LN(K2515/K2514)</f>
        <v>-8.5251497064376932E-4</v>
      </c>
      <c r="O2515">
        <f t="shared" ca="1" si="260"/>
        <v>1.1931912000157082E-2</v>
      </c>
      <c r="Q2515">
        <f ca="1">SQRT(SUMPRODUCT(OFFSET(N2515,0,0,-Q$5,1),OFFSET(N2515,0,0,-Q$5,1))*252/Q$5)</f>
        <v>5.938647126602907E-2</v>
      </c>
      <c r="R2515">
        <f t="shared" ca="1" si="262"/>
        <v>0.18898477781174214</v>
      </c>
      <c r="T2515">
        <f t="shared" ca="1" si="263"/>
        <v>4.7268626121643488E-2</v>
      </c>
      <c r="U2515">
        <f t="shared" ca="1" si="264"/>
        <v>0.15910300850205653</v>
      </c>
      <c r="W2515">
        <f ca="1">(SUMPRODUCT(OFFSET(N2515,0,0,-W$5,1),OFFSET(O2515,0,0,-W$5,1))*252/W$5)/(Q2515*R2515)</f>
        <v>-0.49342830237432034</v>
      </c>
      <c r="X2515">
        <f t="shared" ca="1" si="266"/>
        <v>-0.34780901303438772</v>
      </c>
      <c r="Z2515">
        <f t="shared" ca="1" si="234"/>
        <v>97.28168300441709</v>
      </c>
      <c r="AA2515">
        <f t="shared" ca="1" si="234"/>
        <v>96.543099368612943</v>
      </c>
      <c r="AB2515">
        <f t="shared" ca="1" si="234"/>
        <v>96.292472313391002</v>
      </c>
      <c r="AC2515">
        <f t="shared" ca="1" si="235"/>
        <v>96.543099368612943</v>
      </c>
      <c r="AE2515">
        <f ca="1">VLOOKUP($B2515,OFFSET(Input!$A$1,0,MATCH(Index!AE$6&amp;" Index",Input!$1:$1,0)-1,10000,2),2,0)</f>
        <v>14.59</v>
      </c>
      <c r="AF2515">
        <f t="shared" ca="1" si="246"/>
        <v>16.169333333333334</v>
      </c>
      <c r="AG2515">
        <f t="shared" ca="1" si="246"/>
        <v>15.891499999999999</v>
      </c>
      <c r="AH2515">
        <f t="shared" ca="1" si="246"/>
        <v>15.55</v>
      </c>
      <c r="AI2515">
        <f t="shared" ca="1" si="267"/>
        <v>15.891499999999999</v>
      </c>
      <c r="AK2515">
        <f t="shared" ca="1" si="268"/>
        <v>1</v>
      </c>
      <c r="AL2515">
        <f t="shared" ca="1" si="269"/>
        <v>1</v>
      </c>
      <c r="AN2515" t="str">
        <f t="shared" ca="1" si="247"/>
        <v>Not Down</v>
      </c>
      <c r="AO2515" t="str">
        <f t="shared" ca="1" si="248"/>
        <v>Not Up</v>
      </c>
      <c r="AQ2515">
        <f t="shared" ca="1" si="249"/>
        <v>1</v>
      </c>
      <c r="AR2515">
        <f t="shared" ca="1" si="250"/>
        <v>0</v>
      </c>
      <c r="AT2515">
        <f t="shared" ca="1" si="270"/>
        <v>1</v>
      </c>
      <c r="AU2515">
        <f t="shared" ca="1" si="251"/>
        <v>0</v>
      </c>
      <c r="AW2515" s="5">
        <f t="shared" ca="1" si="271"/>
        <v>5.938647126602907E-2</v>
      </c>
      <c r="AX2515" s="5">
        <f t="shared" ca="1" si="272"/>
        <v>4.7268626121643488E-2</v>
      </c>
      <c r="AY2515" s="18">
        <f t="shared" ca="1" si="254"/>
        <v>5.938647126602907E-2</v>
      </c>
      <c r="BA2515">
        <f t="shared" ca="1" si="255"/>
        <v>0.84194259962035456</v>
      </c>
      <c r="BB2515">
        <f t="shared" ca="1" si="256"/>
        <v>0.82407655138248981</v>
      </c>
      <c r="BC2515">
        <f t="shared" ca="1" si="257"/>
        <v>0</v>
      </c>
      <c r="BD2515" t="str">
        <f t="shared" ca="1" si="258"/>
        <v>HYG UP Equity</v>
      </c>
      <c r="BF2515">
        <f t="shared" ca="1" si="273"/>
        <v>1</v>
      </c>
      <c r="BG2515">
        <f t="shared" ca="1" si="274"/>
        <v>0</v>
      </c>
      <c r="BI2515">
        <f t="shared" ca="1" si="275"/>
        <v>1</v>
      </c>
      <c r="BJ2515">
        <f t="shared" ca="1" si="259"/>
        <v>0</v>
      </c>
      <c r="BL2515">
        <f t="shared" ca="1" si="276"/>
        <v>10.398320386335209</v>
      </c>
      <c r="BM2515">
        <f t="shared" ca="1" si="277"/>
        <v>0</v>
      </c>
      <c r="BN2515" s="9">
        <f t="shared" ca="1" si="289"/>
        <v>1</v>
      </c>
      <c r="BO2515" s="9">
        <f t="shared" ca="1" si="290"/>
        <v>0</v>
      </c>
      <c r="BP2515" s="9">
        <f t="shared" ca="1" si="280"/>
        <v>1</v>
      </c>
      <c r="BQ2515" s="9">
        <f t="shared" ca="1" si="281"/>
        <v>0</v>
      </c>
      <c r="BR2515">
        <f t="shared" ca="1" si="282"/>
        <v>1021.5639294271401</v>
      </c>
      <c r="BS2515">
        <f t="shared" ca="1" si="285"/>
        <v>-8.52151682999569E-4</v>
      </c>
      <c r="BT2515">
        <f t="shared" ca="1" si="286"/>
        <v>5.4166666666666671E-5</v>
      </c>
      <c r="BU2515">
        <f t="shared" ref="BU2515:BV2515" ca="1" si="296">ABS($BB2513*BN2515-$BB2514*BP2515)*0.02%</f>
        <v>0</v>
      </c>
      <c r="BV2515">
        <f t="shared" ca="1" si="296"/>
        <v>0</v>
      </c>
      <c r="BW2515" s="35">
        <f ca="1">IFERROR(VLOOKUP($B2515,OFFSET(Input!$A$1,0,MATCH(Index!BW$6&amp;" Index",Input!$1:$1,0)-1,10000,2),2,0)/100,BW2514)</f>
        <v>1.6000000000000001E-3</v>
      </c>
      <c r="BX2515">
        <f t="shared" ca="1" si="292"/>
        <v>4.5883496605209469E-2</v>
      </c>
      <c r="CE2515">
        <v>1027.1059945074949</v>
      </c>
    </row>
    <row r="2516" spans="2:83" x14ac:dyDescent="0.25">
      <c r="B2516" s="2">
        <v>41170</v>
      </c>
      <c r="C2516">
        <f t="shared" ca="1" si="242"/>
        <v>0</v>
      </c>
      <c r="D2516">
        <f t="shared" ca="1" si="243"/>
        <v>0</v>
      </c>
      <c r="E2516">
        <f ca="1">IF($B2516&lt;VLOOKUP(E$6&amp;" Equity",Param,4,0),"",IFERROR(VLOOKUP($B2516,OFFSET(Input!$A$1,0,MATCH(Index!E$6&amp;" Equity",Input!$1:$1,0)-1,10000,2),2,0),E2515))</f>
        <v>93.84</v>
      </c>
      <c r="F2516" s="33">
        <v>120.32</v>
      </c>
      <c r="H2516">
        <f ca="1">IFERROR(VLOOKUP($B2516,OFFSET(Input!$A$1,0,MATCH(Index!H$6,Input!$1:$1,0)-1,10000,2),2,0),0)</f>
        <v>0</v>
      </c>
      <c r="I2516">
        <f ca="1">IFERROR(VLOOKUP($B2516,OFFSET(Input!$A$1,0,MATCH(Index!I$6,Input!$1:$1,0)-1,10000,2),2,0),0)</f>
        <v>0</v>
      </c>
      <c r="K2516">
        <f t="shared" ca="1" si="244"/>
        <v>98.285062047915645</v>
      </c>
      <c r="L2516" s="30">
        <f t="shared" ca="1" si="245"/>
        <v>122.51871606931093</v>
      </c>
      <c r="N2516">
        <f t="shared" ca="1" si="284"/>
        <v>4.2634833304102104E-4</v>
      </c>
      <c r="O2516">
        <f t="shared" ca="1" si="260"/>
        <v>4.9991772170315087E-3</v>
      </c>
      <c r="Q2516">
        <f ca="1">SQRT(SUMPRODUCT(OFFSET(N2516,0,0,-Q$5,1),OFFSET(N2516,0,0,-Q$5,1))*252/Q$5)</f>
        <v>5.9424952607619375E-2</v>
      </c>
      <c r="R2516">
        <f t="shared" ref="R2516:R2579" ca="1" si="297">SQRT(SUMPRODUCT(OFFSET(O2516,0,0,-R$5,1),OFFSET(O2516,0,0,-R$5,1))*252/R$5)</f>
        <v>0.19057701186884393</v>
      </c>
      <c r="T2516">
        <f t="shared" ca="1" si="263"/>
        <v>4.7100328509356588E-2</v>
      </c>
      <c r="U2516">
        <f t="shared" ca="1" si="264"/>
        <v>0.15996098141377868</v>
      </c>
      <c r="W2516">
        <f t="shared" ca="1" si="265"/>
        <v>-0.48428769618326778</v>
      </c>
      <c r="X2516">
        <f t="shared" ca="1" si="266"/>
        <v>-0.34724459979308564</v>
      </c>
      <c r="Z2516">
        <f t="shared" ca="1" si="234"/>
        <v>97.493251445739332</v>
      </c>
      <c r="AA2516">
        <f t="shared" ca="1" si="234"/>
        <v>96.6842089655444</v>
      </c>
      <c r="AB2516">
        <f t="shared" ca="1" si="234"/>
        <v>96.411609606000638</v>
      </c>
      <c r="AC2516">
        <f t="shared" ca="1" si="235"/>
        <v>96.6842089655444</v>
      </c>
      <c r="AE2516">
        <f ca="1">VLOOKUP($B2516,OFFSET(Input!$A$1,0,MATCH(Index!AE$6&amp;" Index",Input!$1:$1,0)-1,10000,2),2,0)</f>
        <v>14.18</v>
      </c>
      <c r="AF2516">
        <f t="shared" ca="1" si="246"/>
        <v>16.024666666666668</v>
      </c>
      <c r="AG2516">
        <f t="shared" ca="1" si="246"/>
        <v>15.899499999999998</v>
      </c>
      <c r="AH2516">
        <f t="shared" ca="1" si="246"/>
        <v>15.569200000000002</v>
      </c>
      <c r="AI2516">
        <f t="shared" ca="1" si="267"/>
        <v>15.899499999999998</v>
      </c>
      <c r="AK2516">
        <f t="shared" ca="1" si="268"/>
        <v>1</v>
      </c>
      <c r="AL2516">
        <f t="shared" ca="1" si="269"/>
        <v>1</v>
      </c>
      <c r="AN2516" t="str">
        <f t="shared" ca="1" si="247"/>
        <v>Not Down</v>
      </c>
      <c r="AO2516" t="str">
        <f t="shared" ca="1" si="248"/>
        <v>Not Up</v>
      </c>
      <c r="AQ2516">
        <f t="shared" ca="1" si="249"/>
        <v>1</v>
      </c>
      <c r="AR2516">
        <f t="shared" ca="1" si="250"/>
        <v>0</v>
      </c>
      <c r="AT2516">
        <f t="shared" ca="1" si="270"/>
        <v>1</v>
      </c>
      <c r="AU2516">
        <f t="shared" ca="1" si="251"/>
        <v>0</v>
      </c>
      <c r="AW2516" s="5">
        <f t="shared" ca="1" si="271"/>
        <v>5.9424952607619375E-2</v>
      </c>
      <c r="AX2516" s="5">
        <f t="shared" ca="1" si="272"/>
        <v>4.7100328509356588E-2</v>
      </c>
      <c r="AY2516" s="18">
        <f t="shared" ca="1" si="254"/>
        <v>5.9424952607619375E-2</v>
      </c>
      <c r="BA2516">
        <f t="shared" ca="1" si="255"/>
        <v>0.84139738958056953</v>
      </c>
      <c r="BB2516">
        <f t="shared" ca="1" si="256"/>
        <v>0.82407655138248981</v>
      </c>
      <c r="BC2516">
        <f t="shared" ca="1" si="257"/>
        <v>0</v>
      </c>
      <c r="BD2516" t="str">
        <f t="shared" ca="1" si="258"/>
        <v>HYG UP Equity</v>
      </c>
      <c r="BF2516">
        <f t="shared" ca="1" si="273"/>
        <v>1</v>
      </c>
      <c r="BG2516">
        <f t="shared" ca="1" si="274"/>
        <v>0</v>
      </c>
      <c r="BI2516">
        <f t="shared" ca="1" si="275"/>
        <v>1</v>
      </c>
      <c r="BJ2516">
        <f t="shared" ca="1" si="259"/>
        <v>0</v>
      </c>
      <c r="BL2516">
        <f t="shared" ca="1" si="276"/>
        <v>10.398320386335209</v>
      </c>
      <c r="BM2516">
        <f t="shared" ca="1" si="277"/>
        <v>0</v>
      </c>
      <c r="BN2516" s="9">
        <f t="shared" ca="1" si="289"/>
        <v>1</v>
      </c>
      <c r="BO2516" s="9">
        <f t="shared" ca="1" si="290"/>
        <v>0</v>
      </c>
      <c r="BP2516" s="9">
        <f t="shared" ca="1" si="280"/>
        <v>1</v>
      </c>
      <c r="BQ2516" s="9">
        <f t="shared" ca="1" si="281"/>
        <v>0</v>
      </c>
      <c r="BR2516">
        <f t="shared" ca="1" si="282"/>
        <v>1021.9995643650622</v>
      </c>
      <c r="BS2516">
        <f t="shared" ca="1" si="285"/>
        <v>4.2643923240937021E-4</v>
      </c>
      <c r="BT2516">
        <f t="shared" ca="1" si="286"/>
        <v>1.8055555555555558E-5</v>
      </c>
      <c r="BU2516">
        <f t="shared" ref="BU2516:BV2516" ca="1" si="298">ABS($BB2514*BN2516-$BB2515*BP2516)*0.02%</f>
        <v>0</v>
      </c>
      <c r="BV2516">
        <f t="shared" ca="1" si="298"/>
        <v>0</v>
      </c>
      <c r="BW2516" s="35">
        <f ca="1">IFERROR(VLOOKUP($B2516,OFFSET(Input!$A$1,0,MATCH(Index!BW$6&amp;" Index",Input!$1:$1,0)-1,10000,2),2,0)/100,BW2515)</f>
        <v>1.6000000000000001E-3</v>
      </c>
      <c r="BX2516">
        <f t="shared" ca="1" si="292"/>
        <v>1.5282474383547566E-2</v>
      </c>
      <c r="CE2516">
        <v>1027.4381938696604</v>
      </c>
    </row>
    <row r="2517" spans="2:83" x14ac:dyDescent="0.25">
      <c r="B2517" s="2">
        <v>41171</v>
      </c>
      <c r="C2517">
        <f t="shared" ca="1" si="242"/>
        <v>0</v>
      </c>
      <c r="D2517">
        <f t="shared" ca="1" si="243"/>
        <v>0</v>
      </c>
      <c r="E2517">
        <f ca="1">IF($B2517&lt;VLOOKUP(E$6&amp;" Equity",Param,4,0),"",IFERROR(VLOOKUP($B2517,OFFSET(Input!$A$1,0,MATCH(Index!E$6&amp;" Equity",Input!$1:$1,0)-1,10000,2),2,0),E2516))</f>
        <v>93.72</v>
      </c>
      <c r="F2517" s="33">
        <v>121.11</v>
      </c>
      <c r="H2517">
        <f ca="1">IFERROR(VLOOKUP($B2517,OFFSET(Input!$A$1,0,MATCH(Index!H$6,Input!$1:$1,0)-1,10000,2),2,0),0)</f>
        <v>0</v>
      </c>
      <c r="I2517">
        <f ca="1">IFERROR(VLOOKUP($B2517,OFFSET(Input!$A$1,0,MATCH(Index!I$6,Input!$1:$1,0)-1,10000,2),2,0),0)</f>
        <v>0</v>
      </c>
      <c r="K2517">
        <f t="shared" ca="1" si="244"/>
        <v>98.159377825347974</v>
      </c>
      <c r="L2517" s="30">
        <f t="shared" ca="1" si="245"/>
        <v>123.32315245307717</v>
      </c>
      <c r="N2517">
        <f t="shared" ca="1" si="284"/>
        <v>-1.2795907056251928E-3</v>
      </c>
      <c r="O2517">
        <f t="shared" ca="1" si="260"/>
        <v>6.5443633314294074E-3</v>
      </c>
      <c r="Q2517">
        <f t="shared" ref="Q2517:Q2580" ca="1" si="299">SQRT(SUMPRODUCT(OFFSET(N2517,0,0,-Q$5,1),OFFSET(N2517,0,0,-Q$5,1))*252/Q$5)</f>
        <v>5.9768615549940465E-2</v>
      </c>
      <c r="R2517">
        <f t="shared" ca="1" si="297"/>
        <v>0.19192860748991905</v>
      </c>
      <c r="T2517">
        <f t="shared" ca="1" si="263"/>
        <v>4.6681905265438771E-2</v>
      </c>
      <c r="U2517">
        <f t="shared" ca="1" si="264"/>
        <v>0.16087507011405766</v>
      </c>
      <c r="W2517">
        <f t="shared" ca="1" si="265"/>
        <v>-0.49537830581427833</v>
      </c>
      <c r="X2517">
        <f t="shared" ca="1" si="266"/>
        <v>-0.37858822829664235</v>
      </c>
      <c r="Z2517">
        <f t="shared" ca="1" si="234"/>
        <v>97.691204096283414</v>
      </c>
      <c r="AA2517">
        <f t="shared" ca="1" si="234"/>
        <v>96.808618326240122</v>
      </c>
      <c r="AB2517">
        <f t="shared" ca="1" si="234"/>
        <v>96.519886555647389</v>
      </c>
      <c r="AC2517">
        <f t="shared" ca="1" si="235"/>
        <v>96.808618326240122</v>
      </c>
      <c r="AE2517">
        <f ca="1">VLOOKUP($B2517,OFFSET(Input!$A$1,0,MATCH(Index!AE$6&amp;" Index",Input!$1:$1,0)-1,10000,2),2,0)</f>
        <v>13.88</v>
      </c>
      <c r="AF2517">
        <f t="shared" ca="1" si="246"/>
        <v>15.850666666666665</v>
      </c>
      <c r="AG2517">
        <f t="shared" ca="1" si="246"/>
        <v>15.842499999999998</v>
      </c>
      <c r="AH2517">
        <f t="shared" ca="1" si="246"/>
        <v>15.530400000000002</v>
      </c>
      <c r="AI2517">
        <f t="shared" ca="1" si="267"/>
        <v>15.842499999999998</v>
      </c>
      <c r="AK2517">
        <f t="shared" ca="1" si="268"/>
        <v>1</v>
      </c>
      <c r="AL2517">
        <f t="shared" ca="1" si="269"/>
        <v>1</v>
      </c>
      <c r="AN2517" t="str">
        <f t="shared" ca="1" si="247"/>
        <v>Not Down</v>
      </c>
      <c r="AO2517" t="str">
        <f t="shared" ca="1" si="248"/>
        <v>Not Up</v>
      </c>
      <c r="AQ2517">
        <f t="shared" ca="1" si="249"/>
        <v>1</v>
      </c>
      <c r="AR2517">
        <f t="shared" ca="1" si="250"/>
        <v>0</v>
      </c>
      <c r="AT2517">
        <f t="shared" ca="1" si="270"/>
        <v>1</v>
      </c>
      <c r="AU2517">
        <f t="shared" ca="1" si="251"/>
        <v>0</v>
      </c>
      <c r="AW2517" s="5">
        <f t="shared" ca="1" si="271"/>
        <v>5.9768615549940465E-2</v>
      </c>
      <c r="AX2517" s="5">
        <f t="shared" ca="1" si="272"/>
        <v>4.6681905265438771E-2</v>
      </c>
      <c r="AY2517" s="18">
        <f t="shared" ca="1" si="254"/>
        <v>5.9768615549940465E-2</v>
      </c>
      <c r="BA2517">
        <f t="shared" ca="1" si="255"/>
        <v>0.83655944746154998</v>
      </c>
      <c r="BB2517">
        <f t="shared" ca="1" si="256"/>
        <v>0.82407655138248981</v>
      </c>
      <c r="BC2517">
        <f t="shared" ca="1" si="257"/>
        <v>0</v>
      </c>
      <c r="BD2517" t="str">
        <f t="shared" ca="1" si="258"/>
        <v>HYG UP Equity</v>
      </c>
      <c r="BF2517">
        <f t="shared" ca="1" si="273"/>
        <v>1</v>
      </c>
      <c r="BG2517">
        <f t="shared" ca="1" si="274"/>
        <v>0</v>
      </c>
      <c r="BI2517">
        <f t="shared" ca="1" si="275"/>
        <v>1</v>
      </c>
      <c r="BJ2517">
        <f t="shared" ca="1" si="259"/>
        <v>0</v>
      </c>
      <c r="BL2517">
        <f t="shared" ca="1" si="276"/>
        <v>10.398320386335209</v>
      </c>
      <c r="BM2517">
        <f t="shared" ca="1" si="277"/>
        <v>0</v>
      </c>
      <c r="BN2517" s="9">
        <f t="shared" ca="1" si="289"/>
        <v>1</v>
      </c>
      <c r="BO2517" s="9">
        <f t="shared" ca="1" si="290"/>
        <v>0</v>
      </c>
      <c r="BP2517" s="9">
        <f t="shared" ca="1" si="280"/>
        <v>1</v>
      </c>
      <c r="BQ2517" s="9">
        <f t="shared" ca="1" si="281"/>
        <v>0</v>
      </c>
      <c r="BR2517">
        <f t="shared" ca="1" si="282"/>
        <v>1020.6926595512961</v>
      </c>
      <c r="BS2517">
        <f t="shared" ca="1" si="285"/>
        <v>-1.2787723785167016E-3</v>
      </c>
      <c r="BT2517">
        <f t="shared" ca="1" si="286"/>
        <v>1.8055555555555558E-5</v>
      </c>
      <c r="BU2517">
        <f t="shared" ref="BU2517:BV2517" ca="1" si="300">ABS($BB2515*BN2517-$BB2516*BP2517)*0.02%</f>
        <v>0</v>
      </c>
      <c r="BV2517">
        <f t="shared" ca="1" si="300"/>
        <v>0</v>
      </c>
      <c r="BW2517" s="35">
        <f ca="1">IFERROR(VLOOKUP($B2517,OFFSET(Input!$A$1,0,MATCH(Index!BW$6&amp;" Index",Input!$1:$1,0)-1,10000,2),2,0)/100,BW2516)</f>
        <v>1.5E-3</v>
      </c>
      <c r="BX2517">
        <f t="shared" ca="1" si="292"/>
        <v>1.5287417230994346E-2</v>
      </c>
      <c r="CE2517">
        <v>1026.3267189388168</v>
      </c>
    </row>
    <row r="2518" spans="2:83" x14ac:dyDescent="0.25">
      <c r="B2518" s="2">
        <v>41172</v>
      </c>
      <c r="C2518">
        <f t="shared" ca="1" si="242"/>
        <v>0</v>
      </c>
      <c r="D2518">
        <f t="shared" ca="1" si="243"/>
        <v>0</v>
      </c>
      <c r="E2518">
        <f ca="1">IF($B2518&lt;VLOOKUP(E$6&amp;" Equity",Param,4,0),"",IFERROR(VLOOKUP($B2518,OFFSET(Input!$A$1,0,MATCH(Index!E$6&amp;" Equity",Input!$1:$1,0)-1,10000,2),2,0),E2517))</f>
        <v>93.28</v>
      </c>
      <c r="F2518" s="33">
        <v>121.41</v>
      </c>
      <c r="H2518">
        <f ca="1">IFERROR(VLOOKUP($B2518,OFFSET(Input!$A$1,0,MATCH(Index!H$6,Input!$1:$1,0)-1,10000,2),2,0),0)</f>
        <v>0</v>
      </c>
      <c r="I2518">
        <f ca="1">IFERROR(VLOOKUP($B2518,OFFSET(Input!$A$1,0,MATCH(Index!I$6,Input!$1:$1,0)-1,10000,2),2,0),0)</f>
        <v>0</v>
      </c>
      <c r="K2518">
        <f t="shared" ca="1" si="244"/>
        <v>97.698535675933201</v>
      </c>
      <c r="L2518" s="30">
        <f t="shared" ca="1" si="245"/>
        <v>123.62863462412764</v>
      </c>
      <c r="N2518">
        <f t="shared" ca="1" si="284"/>
        <v>-4.7058910374126166E-3</v>
      </c>
      <c r="O2518">
        <f t="shared" ca="1" si="260"/>
        <v>2.4740240229247333E-3</v>
      </c>
      <c r="Q2518">
        <f t="shared" ca="1" si="299"/>
        <v>5.7131828397399421E-2</v>
      </c>
      <c r="R2518">
        <f t="shared" ca="1" si="297"/>
        <v>0.17248031794566765</v>
      </c>
      <c r="T2518">
        <f t="shared" ca="1" si="263"/>
        <v>4.9458295982749464E-2</v>
      </c>
      <c r="U2518">
        <f t="shared" ca="1" si="264"/>
        <v>0.15027123595309755</v>
      </c>
      <c r="W2518">
        <f t="shared" ca="1" si="265"/>
        <v>-0.35227742614733992</v>
      </c>
      <c r="X2518">
        <f t="shared" ca="1" si="266"/>
        <v>-0.37508217450220055</v>
      </c>
      <c r="Z2518">
        <f t="shared" ca="1" si="234"/>
        <v>97.786514631730554</v>
      </c>
      <c r="AA2518">
        <f t="shared" ca="1" si="234"/>
        <v>96.91467279076339</v>
      </c>
      <c r="AB2518">
        <f t="shared" ca="1" si="234"/>
        <v>96.628062023506615</v>
      </c>
      <c r="AC2518">
        <f t="shared" ca="1" si="235"/>
        <v>96.91467279076339</v>
      </c>
      <c r="AE2518">
        <f ca="1">VLOOKUP($B2518,OFFSET(Input!$A$1,0,MATCH(Index!AE$6&amp;" Index",Input!$1:$1,0)-1,10000,2),2,0)</f>
        <v>14.07</v>
      </c>
      <c r="AF2518">
        <f t="shared" ca="1" si="246"/>
        <v>15.651333333333334</v>
      </c>
      <c r="AG2518">
        <f t="shared" ca="1" si="246"/>
        <v>15.7905</v>
      </c>
      <c r="AH2518">
        <f t="shared" ca="1" si="246"/>
        <v>15.507999999999999</v>
      </c>
      <c r="AI2518">
        <f t="shared" ca="1" si="267"/>
        <v>15.7905</v>
      </c>
      <c r="AK2518">
        <f t="shared" ca="1" si="268"/>
        <v>1</v>
      </c>
      <c r="AL2518">
        <f t="shared" ca="1" si="269"/>
        <v>-1</v>
      </c>
      <c r="AN2518" t="str">
        <f t="shared" ca="1" si="247"/>
        <v>Not Down</v>
      </c>
      <c r="AO2518" t="str">
        <f t="shared" ca="1" si="248"/>
        <v>Not Up</v>
      </c>
      <c r="AQ2518">
        <f t="shared" ca="1" si="249"/>
        <v>1</v>
      </c>
      <c r="AR2518">
        <f t="shared" ca="1" si="250"/>
        <v>0</v>
      </c>
      <c r="AT2518">
        <f t="shared" ca="1" si="270"/>
        <v>1</v>
      </c>
      <c r="AU2518">
        <f t="shared" ca="1" si="251"/>
        <v>0</v>
      </c>
      <c r="AW2518" s="5">
        <f t="shared" ca="1" si="271"/>
        <v>5.7131828397399421E-2</v>
      </c>
      <c r="AX2518" s="5">
        <f t="shared" ca="1" si="272"/>
        <v>4.9458295982749464E-2</v>
      </c>
      <c r="AY2518" s="18">
        <f t="shared" ca="1" si="254"/>
        <v>5.7131828397399421E-2</v>
      </c>
      <c r="BA2518">
        <f t="shared" ca="1" si="255"/>
        <v>0.87516891026501697</v>
      </c>
      <c r="BB2518">
        <f t="shared" ca="1" si="256"/>
        <v>0.82407655138248981</v>
      </c>
      <c r="BC2518">
        <f t="shared" ca="1" si="257"/>
        <v>0</v>
      </c>
      <c r="BD2518" t="str">
        <f t="shared" ca="1" si="258"/>
        <v>HYG UP Equity</v>
      </c>
      <c r="BF2518">
        <f t="shared" ca="1" si="273"/>
        <v>1</v>
      </c>
      <c r="BG2518">
        <f t="shared" ca="1" si="274"/>
        <v>0</v>
      </c>
      <c r="BI2518">
        <f t="shared" ca="1" si="275"/>
        <v>1</v>
      </c>
      <c r="BJ2518">
        <f t="shared" ca="1" si="259"/>
        <v>0</v>
      </c>
      <c r="BL2518">
        <f t="shared" ca="1" si="276"/>
        <v>10.398320386335209</v>
      </c>
      <c r="BM2518">
        <f t="shared" ca="1" si="277"/>
        <v>0</v>
      </c>
      <c r="BN2518" s="9">
        <f t="shared" ca="1" si="289"/>
        <v>1</v>
      </c>
      <c r="BO2518" s="9">
        <f t="shared" ca="1" si="290"/>
        <v>0</v>
      </c>
      <c r="BP2518" s="9">
        <f t="shared" ca="1" si="280"/>
        <v>1</v>
      </c>
      <c r="BQ2518" s="9">
        <f t="shared" ca="1" si="281"/>
        <v>0</v>
      </c>
      <c r="BR2518">
        <f t="shared" ca="1" si="282"/>
        <v>1015.9006752341539</v>
      </c>
      <c r="BS2518">
        <f t="shared" ca="1" si="285"/>
        <v>-4.6948356807510194E-3</v>
      </c>
      <c r="BT2518">
        <f t="shared" ca="1" si="286"/>
        <v>1.8055555555555558E-5</v>
      </c>
      <c r="BU2518">
        <f t="shared" ref="BU2518:BV2518" ca="1" si="301">ABS($BB2516*BN2518-$BB2517*BP2518)*0.02%</f>
        <v>0</v>
      </c>
      <c r="BV2518">
        <f t="shared" ca="1" si="301"/>
        <v>0</v>
      </c>
      <c r="BW2518" s="35">
        <f ca="1">IFERROR(VLOOKUP($B2518,OFFSET(Input!$A$1,0,MATCH(Index!BW$6&amp;" Index",Input!$1:$1,0)-1,10000,2),2,0)/100,BW2517)</f>
        <v>1.6000000000000001E-3</v>
      </c>
      <c r="BX2518">
        <f t="shared" ca="1" si="292"/>
        <v>1.5270879417711778E-2</v>
      </c>
      <c r="CE2518">
        <v>1022.3271862886347</v>
      </c>
    </row>
    <row r="2519" spans="2:83" x14ac:dyDescent="0.25">
      <c r="B2519" s="2">
        <v>41173</v>
      </c>
      <c r="C2519">
        <f t="shared" ca="1" si="242"/>
        <v>0</v>
      </c>
      <c r="D2519">
        <f t="shared" ca="1" si="243"/>
        <v>0</v>
      </c>
      <c r="E2519">
        <f ca="1">IF($B2519&lt;VLOOKUP(E$6&amp;" Equity",Param,4,0),"",IFERROR(VLOOKUP($B2519,OFFSET(Input!$A$1,0,MATCH(Index!E$6&amp;" Equity",Input!$1:$1,0)-1,10000,2),2,0),E2518))</f>
        <v>93.15</v>
      </c>
      <c r="F2519" s="33">
        <v>121.55</v>
      </c>
      <c r="H2519">
        <f ca="1">IFERROR(VLOOKUP($B2519,OFFSET(Input!$A$1,0,MATCH(Index!H$6,Input!$1:$1,0)-1,10000,2),2,0),0)</f>
        <v>0</v>
      </c>
      <c r="I2519">
        <f ca="1">IFERROR(VLOOKUP($B2519,OFFSET(Input!$A$1,0,MATCH(Index!I$6,Input!$1:$1,0)-1,10000,2),2,0),0)</f>
        <v>0</v>
      </c>
      <c r="K2519">
        <f t="shared" ca="1" si="244"/>
        <v>97.562377768151563</v>
      </c>
      <c r="L2519" s="30">
        <f t="shared" ca="1" si="245"/>
        <v>123.77119297061788</v>
      </c>
      <c r="N2519">
        <f t="shared" ca="1" si="284"/>
        <v>-1.3946255545848163E-3</v>
      </c>
      <c r="O2519">
        <f t="shared" ca="1" si="260"/>
        <v>1.1524532062485691E-3</v>
      </c>
      <c r="Q2519">
        <f t="shared" ca="1" si="299"/>
        <v>5.689973806595474E-2</v>
      </c>
      <c r="R2519">
        <f t="shared" ca="1" si="297"/>
        <v>0.17108922609708546</v>
      </c>
      <c r="T2519">
        <f t="shared" ca="1" si="263"/>
        <v>4.9699407264425996E-2</v>
      </c>
      <c r="U2519">
        <f t="shared" ca="1" si="264"/>
        <v>0.14959602918119488</v>
      </c>
      <c r="W2519">
        <f t="shared" ca="1" si="265"/>
        <v>-0.3405688847676524</v>
      </c>
      <c r="X2519">
        <f t="shared" ca="1" si="266"/>
        <v>-0.37613020105637174</v>
      </c>
      <c r="Z2519">
        <f t="shared" ca="1" si="234"/>
        <v>97.851451480057193</v>
      </c>
      <c r="AA2519">
        <f t="shared" ca="1" si="234"/>
        <v>97.01496096240831</v>
      </c>
      <c r="AB2519">
        <f t="shared" ca="1" si="234"/>
        <v>96.716625380908468</v>
      </c>
      <c r="AC2519">
        <f t="shared" ca="1" si="235"/>
        <v>97.01496096240831</v>
      </c>
      <c r="AE2519">
        <f ca="1">VLOOKUP($B2519,OFFSET(Input!$A$1,0,MATCH(Index!AE$6&amp;" Index",Input!$1:$1,0)-1,10000,2),2,0)</f>
        <v>13.98</v>
      </c>
      <c r="AF2519">
        <f t="shared" ca="1" si="246"/>
        <v>15.394666666666666</v>
      </c>
      <c r="AG2519">
        <f t="shared" ca="1" si="246"/>
        <v>15.6915</v>
      </c>
      <c r="AH2519">
        <f t="shared" ca="1" si="246"/>
        <v>15.4956</v>
      </c>
      <c r="AI2519">
        <f t="shared" ca="1" si="267"/>
        <v>15.6915</v>
      </c>
      <c r="AK2519">
        <f t="shared" ca="1" si="268"/>
        <v>1</v>
      </c>
      <c r="AL2519">
        <f t="shared" ca="1" si="269"/>
        <v>-1</v>
      </c>
      <c r="AN2519" t="str">
        <f t="shared" ca="1" si="247"/>
        <v>Not Down</v>
      </c>
      <c r="AO2519" t="str">
        <f t="shared" ca="1" si="248"/>
        <v>Not Up</v>
      </c>
      <c r="AQ2519">
        <f t="shared" ca="1" si="249"/>
        <v>1</v>
      </c>
      <c r="AR2519">
        <f t="shared" ca="1" si="250"/>
        <v>0</v>
      </c>
      <c r="AT2519">
        <f t="shared" ca="1" si="270"/>
        <v>1</v>
      </c>
      <c r="AU2519">
        <f t="shared" ca="1" si="251"/>
        <v>0</v>
      </c>
      <c r="AW2519" s="5">
        <f t="shared" ca="1" si="271"/>
        <v>5.689973806595474E-2</v>
      </c>
      <c r="AX2519" s="5">
        <f t="shared" ca="1" si="272"/>
        <v>4.9699407264425996E-2</v>
      </c>
      <c r="AY2519" s="18">
        <f t="shared" ca="1" si="254"/>
        <v>5.689973806595474E-2</v>
      </c>
      <c r="BA2519">
        <f t="shared" ca="1" si="255"/>
        <v>0.87873866733873229</v>
      </c>
      <c r="BB2519">
        <f t="shared" ca="1" si="256"/>
        <v>0.82407655138248981</v>
      </c>
      <c r="BC2519">
        <f t="shared" ca="1" si="257"/>
        <v>0</v>
      </c>
      <c r="BD2519" t="str">
        <f t="shared" ca="1" si="258"/>
        <v>HYG UP Equity</v>
      </c>
      <c r="BF2519">
        <f t="shared" ca="1" si="273"/>
        <v>1</v>
      </c>
      <c r="BG2519">
        <f t="shared" ca="1" si="274"/>
        <v>0</v>
      </c>
      <c r="BI2519">
        <f t="shared" ca="1" si="275"/>
        <v>1</v>
      </c>
      <c r="BJ2519">
        <f t="shared" ca="1" si="259"/>
        <v>0</v>
      </c>
      <c r="BL2519">
        <f t="shared" ca="1" si="276"/>
        <v>10.398320386335209</v>
      </c>
      <c r="BM2519">
        <f t="shared" ca="1" si="277"/>
        <v>0</v>
      </c>
      <c r="BN2519" s="9">
        <f t="shared" ca="1" si="289"/>
        <v>1</v>
      </c>
      <c r="BO2519" s="9">
        <f t="shared" ca="1" si="290"/>
        <v>0</v>
      </c>
      <c r="BP2519" s="9">
        <f t="shared" ca="1" si="280"/>
        <v>1</v>
      </c>
      <c r="BQ2519" s="9">
        <f t="shared" ca="1" si="281"/>
        <v>0</v>
      </c>
      <c r="BR2519">
        <f t="shared" ca="1" si="282"/>
        <v>1014.4848616859074</v>
      </c>
      <c r="BS2519">
        <f t="shared" ca="1" si="285"/>
        <v>-1.393653516295057E-3</v>
      </c>
      <c r="BT2519">
        <f t="shared" ca="1" si="286"/>
        <v>1.8055555555555558E-5</v>
      </c>
      <c r="BU2519">
        <f t="shared" ref="BU2519:BV2519" ca="1" si="302">ABS($BB2517*BN2519-$BB2518*BP2519)*0.02%</f>
        <v>0</v>
      </c>
      <c r="BV2519">
        <f t="shared" ca="1" si="302"/>
        <v>0</v>
      </c>
      <c r="BW2519" s="35">
        <f ca="1">IFERROR(VLOOKUP($B2519,OFFSET(Input!$A$1,0,MATCH(Index!BW$6&amp;" Index",Input!$1:$1,0)-1,10000,2),2,0)/100,BW2518)</f>
        <v>1.5E-3</v>
      </c>
      <c r="BX2519">
        <f t="shared" ca="1" si="292"/>
        <v>1.5211369731662405E-2</v>
      </c>
      <c r="CE2519">
        <v>1021.124455821868</v>
      </c>
    </row>
    <row r="2520" spans="2:83" x14ac:dyDescent="0.25">
      <c r="B2520" s="2">
        <v>41176</v>
      </c>
      <c r="C2520">
        <f t="shared" ca="1" si="242"/>
        <v>0</v>
      </c>
      <c r="D2520">
        <f t="shared" ca="1" si="243"/>
        <v>0</v>
      </c>
      <c r="E2520">
        <f ca="1">IF($B2520&lt;VLOOKUP(E$6&amp;" Equity",Param,4,0),"",IFERROR(VLOOKUP($B2520,OFFSET(Input!$A$1,0,MATCH(Index!E$6&amp;" Equity",Input!$1:$1,0)-1,10000,2),2,0),E2519))</f>
        <v>93.03</v>
      </c>
      <c r="F2520" s="33">
        <v>122.5</v>
      </c>
      <c r="H2520">
        <f ca="1">IFERROR(VLOOKUP($B2520,OFFSET(Input!$A$1,0,MATCH(Index!H$6,Input!$1:$1,0)-1,10000,2),2,0),0)</f>
        <v>0</v>
      </c>
      <c r="I2520">
        <f ca="1">IFERROR(VLOOKUP($B2520,OFFSET(Input!$A$1,0,MATCH(Index!I$6,Input!$1:$1,0)-1,10000,2),2,0),0)</f>
        <v>0</v>
      </c>
      <c r="K2520">
        <f t="shared" ca="1" si="244"/>
        <v>97.436693545583893</v>
      </c>
      <c r="L2520" s="30">
        <f t="shared" ca="1" si="245"/>
        <v>124.7385531789444</v>
      </c>
      <c r="N2520">
        <f t="shared" ca="1" si="284"/>
        <v>-1.2890752671302465E-3</v>
      </c>
      <c r="O2520">
        <f t="shared" ca="1" si="260"/>
        <v>7.7853292226494411E-3</v>
      </c>
      <c r="Q2520">
        <f t="shared" ca="1" si="299"/>
        <v>5.6684420347587E-2</v>
      </c>
      <c r="R2520">
        <f t="shared" ca="1" si="297"/>
        <v>0.17507670859524249</v>
      </c>
      <c r="T2520">
        <f t="shared" ca="1" si="263"/>
        <v>4.7333127990511474E-2</v>
      </c>
      <c r="U2520">
        <f t="shared" ca="1" si="264"/>
        <v>0.15208891681476688</v>
      </c>
      <c r="W2520">
        <f t="shared" ca="1" si="265"/>
        <v>-0.34960752329645639</v>
      </c>
      <c r="X2520">
        <f t="shared" ca="1" si="266"/>
        <v>-0.39852551080644277</v>
      </c>
      <c r="Z2520">
        <f t="shared" ca="1" si="234"/>
        <v>97.919530433948012</v>
      </c>
      <c r="AA2520">
        <f t="shared" ca="1" si="234"/>
        <v>97.087612071454714</v>
      </c>
      <c r="AB2520">
        <f t="shared" ca="1" si="234"/>
        <v>96.800161369407647</v>
      </c>
      <c r="AC2520">
        <f t="shared" ca="1" si="235"/>
        <v>97.087612071454714</v>
      </c>
      <c r="AE2520">
        <f ca="1">VLOOKUP($B2520,OFFSET(Input!$A$1,0,MATCH(Index!AE$6&amp;" Index",Input!$1:$1,0)-1,10000,2),2,0)</f>
        <v>14.15</v>
      </c>
      <c r="AF2520">
        <f t="shared" ca="1" si="246"/>
        <v>15.173333333333334</v>
      </c>
      <c r="AG2520">
        <f t="shared" ca="1" si="246"/>
        <v>15.64</v>
      </c>
      <c r="AH2520">
        <f t="shared" ca="1" si="246"/>
        <v>15.523599999999998</v>
      </c>
      <c r="AI2520">
        <f t="shared" ca="1" si="267"/>
        <v>15.64</v>
      </c>
      <c r="AK2520">
        <f t="shared" ca="1" si="268"/>
        <v>1</v>
      </c>
      <c r="AL2520">
        <f t="shared" ca="1" si="269"/>
        <v>-1</v>
      </c>
      <c r="AN2520" t="str">
        <f t="shared" ca="1" si="247"/>
        <v>Not Down</v>
      </c>
      <c r="AO2520" t="str">
        <f t="shared" ca="1" si="248"/>
        <v>Not Up</v>
      </c>
      <c r="AQ2520">
        <f t="shared" ca="1" si="249"/>
        <v>1</v>
      </c>
      <c r="AR2520">
        <f t="shared" ca="1" si="250"/>
        <v>0</v>
      </c>
      <c r="AT2520">
        <f t="shared" ca="1" si="270"/>
        <v>1</v>
      </c>
      <c r="AU2520">
        <f t="shared" ca="1" si="251"/>
        <v>0</v>
      </c>
      <c r="AW2520" s="5">
        <f t="shared" ca="1" si="271"/>
        <v>5.6684420347587E-2</v>
      </c>
      <c r="AX2520" s="5">
        <f t="shared" ca="1" si="272"/>
        <v>4.7333127990511474E-2</v>
      </c>
      <c r="AY2520" s="18">
        <f t="shared" ca="1" si="254"/>
        <v>5.6684420347587E-2</v>
      </c>
      <c r="BA2520">
        <f t="shared" ca="1" si="255"/>
        <v>0.88207658636009068</v>
      </c>
      <c r="BB2520">
        <f t="shared" ca="1" si="256"/>
        <v>0.82407655138248981</v>
      </c>
      <c r="BC2520">
        <f t="shared" ca="1" si="257"/>
        <v>0</v>
      </c>
      <c r="BD2520" t="str">
        <f t="shared" ca="1" si="258"/>
        <v>HYG UP Equity</v>
      </c>
      <c r="BF2520">
        <f t="shared" ca="1" si="273"/>
        <v>1</v>
      </c>
      <c r="BG2520">
        <f t="shared" ca="1" si="274"/>
        <v>0</v>
      </c>
      <c r="BI2520">
        <f t="shared" ca="1" si="275"/>
        <v>1</v>
      </c>
      <c r="BJ2520">
        <f t="shared" ca="1" si="259"/>
        <v>0</v>
      </c>
      <c r="BL2520">
        <f t="shared" ca="1" si="276"/>
        <v>10.398320386335209</v>
      </c>
      <c r="BM2520">
        <f t="shared" ca="1" si="277"/>
        <v>0</v>
      </c>
      <c r="BN2520" s="9">
        <f t="shared" ca="1" si="289"/>
        <v>0.99999999999999989</v>
      </c>
      <c r="BO2520" s="9">
        <f t="shared" ca="1" si="290"/>
        <v>0</v>
      </c>
      <c r="BP2520" s="9">
        <f t="shared" ca="1" si="280"/>
        <v>0.99999999999999989</v>
      </c>
      <c r="BQ2520" s="9">
        <f t="shared" ca="1" si="281"/>
        <v>0</v>
      </c>
      <c r="BR2520">
        <f t="shared" ca="1" si="282"/>
        <v>1013.1779568721413</v>
      </c>
      <c r="BS2520">
        <f t="shared" ca="1" si="285"/>
        <v>-1.2882447665056862E-3</v>
      </c>
      <c r="BT2520">
        <f t="shared" ca="1" si="286"/>
        <v>5.4166666666666664E-5</v>
      </c>
      <c r="BU2520">
        <f t="shared" ref="BU2520:BV2520" ca="1" si="303">ABS($BB2518*BN2520-$BB2519*BP2520)*0.02%</f>
        <v>0</v>
      </c>
      <c r="BV2520">
        <f t="shared" ca="1" si="303"/>
        <v>0</v>
      </c>
      <c r="BW2520" s="35">
        <f ca="1">IFERROR(VLOOKUP($B2520,OFFSET(Input!$A$1,0,MATCH(Index!BW$6&amp;" Index",Input!$1:$1,0)-1,10000,2),2,0)/100,BW2519)</f>
        <v>1.6000000000000001E-3</v>
      </c>
      <c r="BX2520">
        <f t="shared" ca="1" si="292"/>
        <v>4.5580422337992019E-2</v>
      </c>
      <c r="CE2520">
        <v>1019.9545357571554</v>
      </c>
    </row>
    <row r="2521" spans="2:83" x14ac:dyDescent="0.25">
      <c r="B2521" s="2">
        <v>41177</v>
      </c>
      <c r="C2521">
        <f t="shared" ca="1" si="242"/>
        <v>0</v>
      </c>
      <c r="D2521">
        <f t="shared" ca="1" si="243"/>
        <v>0</v>
      </c>
      <c r="E2521">
        <f ca="1">IF($B2521&lt;VLOOKUP(E$6&amp;" Equity",Param,4,0),"",IFERROR(VLOOKUP($B2521,OFFSET(Input!$A$1,0,MATCH(Index!E$6&amp;" Equity",Input!$1:$1,0)-1,10000,2),2,0),E2520))</f>
        <v>92.23</v>
      </c>
      <c r="F2521" s="33">
        <v>123.72</v>
      </c>
      <c r="H2521">
        <f ca="1">IFERROR(VLOOKUP($B2521,OFFSET(Input!$A$1,0,MATCH(Index!H$6,Input!$1:$1,0)-1,10000,2),2,0),0)</f>
        <v>0</v>
      </c>
      <c r="I2521">
        <f ca="1">IFERROR(VLOOKUP($B2521,OFFSET(Input!$A$1,0,MATCH(Index!I$6,Input!$1:$1,0)-1,10000,2),2,0),0)</f>
        <v>0</v>
      </c>
      <c r="K2521">
        <f t="shared" ca="1" si="244"/>
        <v>96.598798728466107</v>
      </c>
      <c r="L2521" s="30">
        <f t="shared" ca="1" si="245"/>
        <v>125.98084734121633</v>
      </c>
      <c r="N2521">
        <f t="shared" ca="1" si="284"/>
        <v>-8.6365645328397734E-3</v>
      </c>
      <c r="O2521">
        <f t="shared" ca="1" si="260"/>
        <v>9.9099178320871777E-3</v>
      </c>
      <c r="Q2521">
        <f t="shared" ca="1" si="299"/>
        <v>6.2679707839847595E-2</v>
      </c>
      <c r="R2521">
        <f t="shared" ca="1" si="297"/>
        <v>0.17924443407021284</v>
      </c>
      <c r="T2521">
        <f t="shared" ca="1" si="263"/>
        <v>5.6329263216068078E-2</v>
      </c>
      <c r="U2521">
        <f t="shared" ca="1" si="264"/>
        <v>0.15472526585011959</v>
      </c>
      <c r="W2521">
        <f t="shared" ca="1" si="265"/>
        <v>-0.40484907663836744</v>
      </c>
      <c r="X2521">
        <f t="shared" ca="1" si="266"/>
        <v>-0.44649883182279182</v>
      </c>
      <c r="Z2521">
        <f t="shared" ca="1" si="234"/>
        <v>97.837835689279032</v>
      </c>
      <c r="AA2521">
        <f t="shared" ca="1" si="234"/>
        <v>97.122014048432817</v>
      </c>
      <c r="AB2521">
        <f t="shared" ca="1" si="234"/>
        <v>96.845598514174839</v>
      </c>
      <c r="AC2521">
        <f t="shared" ca="1" si="235"/>
        <v>97.122014048432817</v>
      </c>
      <c r="AE2521">
        <f ca="1">VLOOKUP($B2521,OFFSET(Input!$A$1,0,MATCH(Index!AE$6&amp;" Index",Input!$1:$1,0)-1,10000,2),2,0)</f>
        <v>15.43</v>
      </c>
      <c r="AF2521">
        <f t="shared" ca="1" si="246"/>
        <v>15.003333333333332</v>
      </c>
      <c r="AG2521">
        <f t="shared" ca="1" si="246"/>
        <v>15.593999999999999</v>
      </c>
      <c r="AH2521">
        <f t="shared" ca="1" si="246"/>
        <v>15.579999999999998</v>
      </c>
      <c r="AI2521">
        <f t="shared" ca="1" si="267"/>
        <v>15.593999999999999</v>
      </c>
      <c r="AK2521">
        <f t="shared" ca="1" si="268"/>
        <v>1</v>
      </c>
      <c r="AL2521">
        <f t="shared" ca="1" si="269"/>
        <v>-1</v>
      </c>
      <c r="AN2521" t="str">
        <f t="shared" ca="1" si="247"/>
        <v>Not Down</v>
      </c>
      <c r="AO2521" t="str">
        <f t="shared" ca="1" si="248"/>
        <v>Not Up</v>
      </c>
      <c r="AQ2521">
        <f t="shared" ca="1" si="249"/>
        <v>1</v>
      </c>
      <c r="AR2521">
        <f t="shared" ca="1" si="250"/>
        <v>0</v>
      </c>
      <c r="AT2521">
        <f t="shared" ca="1" si="270"/>
        <v>1</v>
      </c>
      <c r="AU2521">
        <f t="shared" ca="1" si="251"/>
        <v>0</v>
      </c>
      <c r="AW2521" s="5">
        <f t="shared" ca="1" si="271"/>
        <v>6.2679707839847595E-2</v>
      </c>
      <c r="AX2521" s="5">
        <f t="shared" ca="1" si="272"/>
        <v>5.6329263216068078E-2</v>
      </c>
      <c r="AY2521" s="18">
        <f t="shared" ca="1" si="254"/>
        <v>6.2679707839847595E-2</v>
      </c>
      <c r="BA2521">
        <f t="shared" ca="1" si="255"/>
        <v>0.79770633468417862</v>
      </c>
      <c r="BB2521">
        <f t="shared" ca="1" si="256"/>
        <v>0.82407655138248981</v>
      </c>
      <c r="BC2521">
        <f t="shared" ca="1" si="257"/>
        <v>0</v>
      </c>
      <c r="BD2521" t="str">
        <f t="shared" ca="1" si="258"/>
        <v>HYG UP Equity</v>
      </c>
      <c r="BF2521">
        <f t="shared" ca="1" si="273"/>
        <v>1</v>
      </c>
      <c r="BG2521">
        <f t="shared" ca="1" si="274"/>
        <v>0</v>
      </c>
      <c r="BI2521">
        <f t="shared" ca="1" si="275"/>
        <v>1</v>
      </c>
      <c r="BJ2521">
        <f t="shared" ca="1" si="259"/>
        <v>0</v>
      </c>
      <c r="BL2521">
        <f t="shared" ca="1" si="276"/>
        <v>10.398320386335209</v>
      </c>
      <c r="BM2521">
        <f t="shared" ca="1" si="277"/>
        <v>0</v>
      </c>
      <c r="BN2521" s="9">
        <f t="shared" ca="1" si="289"/>
        <v>1</v>
      </c>
      <c r="BO2521" s="9">
        <f t="shared" ca="1" si="290"/>
        <v>0</v>
      </c>
      <c r="BP2521" s="9">
        <f t="shared" ca="1" si="280"/>
        <v>1</v>
      </c>
      <c r="BQ2521" s="9">
        <f t="shared" ca="1" si="281"/>
        <v>0</v>
      </c>
      <c r="BR2521">
        <f t="shared" ca="1" si="282"/>
        <v>1004.4652581137008</v>
      </c>
      <c r="BS2521">
        <f t="shared" ca="1" si="285"/>
        <v>-8.5993765452005988E-3</v>
      </c>
      <c r="BT2521">
        <f t="shared" ca="1" si="286"/>
        <v>1.8055555555555558E-5</v>
      </c>
      <c r="BU2521">
        <f t="shared" ref="BU2521:BV2521" ca="1" si="304">ABS($BB2519*BN2521-$BB2520*BP2521)*0.02%</f>
        <v>0</v>
      </c>
      <c r="BV2521">
        <f t="shared" ca="1" si="304"/>
        <v>0</v>
      </c>
      <c r="BW2521" s="35">
        <f ca="1">IFERROR(VLOOKUP($B2521,OFFSET(Input!$A$1,0,MATCH(Index!BW$6&amp;" Index",Input!$1:$1,0)-1,10000,2),2,0)/100,BW2520)</f>
        <v>1.5E-3</v>
      </c>
      <c r="BX2521">
        <f t="shared" ca="1" si="292"/>
        <v>1.5176066684885981E-2</v>
      </c>
      <c r="CE2521">
        <v>1012.6980378649644</v>
      </c>
    </row>
    <row r="2522" spans="2:83" x14ac:dyDescent="0.25">
      <c r="B2522" s="2">
        <v>41178</v>
      </c>
      <c r="C2522">
        <f t="shared" ca="1" si="242"/>
        <v>0</v>
      </c>
      <c r="D2522">
        <f t="shared" ca="1" si="243"/>
        <v>0</v>
      </c>
      <c r="E2522">
        <f ca="1">IF($B2522&lt;VLOOKUP(E$6&amp;" Equity",Param,4,0),"",IFERROR(VLOOKUP($B2522,OFFSET(Input!$A$1,0,MATCH(Index!E$6&amp;" Equity",Input!$1:$1,0)-1,10000,2),2,0),E2521))</f>
        <v>91.74</v>
      </c>
      <c r="F2522" s="33">
        <v>125.04</v>
      </c>
      <c r="H2522">
        <f ca="1">IFERROR(VLOOKUP($B2522,OFFSET(Input!$A$1,0,MATCH(Index!H$6,Input!$1:$1,0)-1,10000,2),2,0),0)</f>
        <v>0</v>
      </c>
      <c r="I2522">
        <f ca="1">IFERROR(VLOOKUP($B2522,OFFSET(Input!$A$1,0,MATCH(Index!I$6,Input!$1:$1,0)-1,10000,2),2,0),0)</f>
        <v>0</v>
      </c>
      <c r="K2522">
        <f t="shared" ca="1" si="244"/>
        <v>96.085588152981458</v>
      </c>
      <c r="L2522" s="30">
        <f t="shared" ca="1" si="245"/>
        <v>127.32496889383843</v>
      </c>
      <c r="N2522">
        <f t="shared" ca="1" si="284"/>
        <v>-5.3269680786016595E-3</v>
      </c>
      <c r="O2522">
        <f t="shared" ca="1" si="260"/>
        <v>1.0612738296352363E-2</v>
      </c>
      <c r="Q2522">
        <f t="shared" ca="1" si="299"/>
        <v>6.6454058118255693E-2</v>
      </c>
      <c r="R2522">
        <f t="shared" ca="1" si="297"/>
        <v>0.17607458671794948</v>
      </c>
      <c r="T2522">
        <f t="shared" ca="1" si="263"/>
        <v>5.9338114080535888E-2</v>
      </c>
      <c r="U2522">
        <f t="shared" ca="1" si="264"/>
        <v>0.1590197068786105</v>
      </c>
      <c r="W2522">
        <f t="shared" ca="1" si="265"/>
        <v>-0.42928535419104863</v>
      </c>
      <c r="X2522">
        <f t="shared" ca="1" si="266"/>
        <v>-0.48513210685603214</v>
      </c>
      <c r="Z2522">
        <f t="shared" ca="1" si="234"/>
        <v>97.675493568462457</v>
      </c>
      <c r="AA2522">
        <f t="shared" ca="1" si="234"/>
        <v>97.134921906679637</v>
      </c>
      <c r="AB2522">
        <f t="shared" ca="1" si="234"/>
        <v>96.862174415836748</v>
      </c>
      <c r="AC2522">
        <f t="shared" ca="1" si="235"/>
        <v>97.134921906679637</v>
      </c>
      <c r="AE2522">
        <f ca="1">VLOOKUP($B2522,OFFSET(Input!$A$1,0,MATCH(Index!AE$6&amp;" Index",Input!$1:$1,0)-1,10000,2),2,0)</f>
        <v>16.809999999999999</v>
      </c>
      <c r="AF2522">
        <f t="shared" ca="1" si="246"/>
        <v>14.941333333333334</v>
      </c>
      <c r="AG2522">
        <f t="shared" ca="1" si="246"/>
        <v>15.61</v>
      </c>
      <c r="AH2522">
        <f t="shared" ca="1" si="246"/>
        <v>15.651599999999998</v>
      </c>
      <c r="AI2522">
        <f t="shared" ca="1" si="267"/>
        <v>15.651599999999998</v>
      </c>
      <c r="AK2522">
        <f t="shared" ca="1" si="268"/>
        <v>1</v>
      </c>
      <c r="AL2522">
        <f t="shared" ca="1" si="269"/>
        <v>-1</v>
      </c>
      <c r="AN2522" t="str">
        <f t="shared" ca="1" si="247"/>
        <v>Not Down</v>
      </c>
      <c r="AO2522" t="str">
        <f t="shared" ca="1" si="248"/>
        <v>Not Up</v>
      </c>
      <c r="AQ2522">
        <f t="shared" ca="1" si="249"/>
        <v>1</v>
      </c>
      <c r="AR2522">
        <f t="shared" ca="1" si="250"/>
        <v>0</v>
      </c>
      <c r="AT2522">
        <f t="shared" ca="1" si="270"/>
        <v>1</v>
      </c>
      <c r="AU2522">
        <f t="shared" ca="1" si="251"/>
        <v>0</v>
      </c>
      <c r="AW2522" s="5">
        <f t="shared" ca="1" si="271"/>
        <v>6.6454058118255693E-2</v>
      </c>
      <c r="AX2522" s="5">
        <f t="shared" ca="1" si="272"/>
        <v>5.9338114080535888E-2</v>
      </c>
      <c r="AY2522" s="18">
        <f t="shared" ca="1" si="254"/>
        <v>6.6454058118255693E-2</v>
      </c>
      <c r="BA2522">
        <f t="shared" ca="1" si="255"/>
        <v>0.75239949847794818</v>
      </c>
      <c r="BB2522">
        <f t="shared" ca="1" si="256"/>
        <v>0.82407655138248981</v>
      </c>
      <c r="BC2522">
        <f t="shared" ca="1" si="257"/>
        <v>0</v>
      </c>
      <c r="BD2522" t="str">
        <f t="shared" ca="1" si="258"/>
        <v>HYG UP Equity</v>
      </c>
      <c r="BF2522">
        <f t="shared" ca="1" si="273"/>
        <v>1</v>
      </c>
      <c r="BG2522">
        <f t="shared" ca="1" si="274"/>
        <v>0</v>
      </c>
      <c r="BI2522">
        <f t="shared" ca="1" si="275"/>
        <v>1</v>
      </c>
      <c r="BJ2522">
        <f t="shared" ca="1" si="259"/>
        <v>0</v>
      </c>
      <c r="BL2522">
        <f t="shared" ca="1" si="276"/>
        <v>10.398320386335209</v>
      </c>
      <c r="BM2522">
        <f t="shared" ca="1" si="277"/>
        <v>0</v>
      </c>
      <c r="BN2522" s="9">
        <f t="shared" ca="1" si="289"/>
        <v>1</v>
      </c>
      <c r="BO2522" s="9">
        <f t="shared" ca="1" si="290"/>
        <v>0</v>
      </c>
      <c r="BP2522" s="9">
        <f t="shared" ca="1" si="280"/>
        <v>1</v>
      </c>
      <c r="BQ2522" s="9">
        <f t="shared" ca="1" si="281"/>
        <v>0</v>
      </c>
      <c r="BR2522">
        <f t="shared" ca="1" si="282"/>
        <v>999.12873012415594</v>
      </c>
      <c r="BS2522">
        <f t="shared" ca="1" si="285"/>
        <v>-5.31280494416142E-3</v>
      </c>
      <c r="BT2522">
        <f t="shared" ca="1" si="286"/>
        <v>1.8055555555555558E-5</v>
      </c>
      <c r="BU2522">
        <f t="shared" ref="BU2522:BV2522" ca="1" si="305">ABS($BB2520*BN2522-$BB2521*BP2522)*0.02%</f>
        <v>0</v>
      </c>
      <c r="BV2522">
        <f t="shared" ca="1" si="305"/>
        <v>0</v>
      </c>
      <c r="BW2522" s="35">
        <f ca="1">IFERROR(VLOOKUP($B2522,OFFSET(Input!$A$1,0,MATCH(Index!BW$6&amp;" Index",Input!$1:$1,0)-1,10000,2),2,0)/100,BW2521)</f>
        <v>1.5E-3</v>
      </c>
      <c r="BX2522">
        <f t="shared" ca="1" si="292"/>
        <v>1.5068096092031198E-2</v>
      </c>
      <c r="CE2522">
        <v>1008.2358948482424</v>
      </c>
    </row>
    <row r="2523" spans="2:83" x14ac:dyDescent="0.25">
      <c r="B2523" s="2">
        <v>41179</v>
      </c>
      <c r="C2523">
        <f t="shared" ca="1" si="242"/>
        <v>0</v>
      </c>
      <c r="D2523">
        <f t="shared" ca="1" si="243"/>
        <v>0</v>
      </c>
      <c r="E2523">
        <f ca="1">IF($B2523&lt;VLOOKUP(E$6&amp;" Equity",Param,4,0),"",IFERROR(VLOOKUP($B2523,OFFSET(Input!$A$1,0,MATCH(Index!E$6&amp;" Equity",Input!$1:$1,0)-1,10000,2),2,0),E2522))</f>
        <v>92.74</v>
      </c>
      <c r="F2523" s="33">
        <v>124.15</v>
      </c>
      <c r="H2523">
        <f ca="1">IFERROR(VLOOKUP($B2523,OFFSET(Input!$A$1,0,MATCH(Index!H$6,Input!$1:$1,0)-1,10000,2),2,0),0)</f>
        <v>0</v>
      </c>
      <c r="I2523">
        <f ca="1">IFERROR(VLOOKUP($B2523,OFFSET(Input!$A$1,0,MATCH(Index!I$6,Input!$1:$1,0)-1,10000,2),2,0),0)</f>
        <v>0</v>
      </c>
      <c r="K2523">
        <f t="shared" ca="1" si="244"/>
        <v>97.132956674378676</v>
      </c>
      <c r="L2523" s="30">
        <f t="shared" ca="1" si="245"/>
        <v>126.41870511972202</v>
      </c>
      <c r="N2523">
        <f t="shared" ca="1" si="284"/>
        <v>1.0841389794288751E-2</v>
      </c>
      <c r="O2523">
        <f t="shared" ca="1" si="260"/>
        <v>-7.1431741590455575E-3</v>
      </c>
      <c r="Q2523">
        <f t="shared" ca="1" si="299"/>
        <v>7.9198151304442577E-2</v>
      </c>
      <c r="R2523">
        <f t="shared" ca="1" si="297"/>
        <v>0.17859597925518991</v>
      </c>
      <c r="T2523">
        <f t="shared" ca="1" si="263"/>
        <v>7.0546716440428606E-2</v>
      </c>
      <c r="U2523">
        <f t="shared" ca="1" si="264"/>
        <v>0.16027612089663865</v>
      </c>
      <c r="W2523">
        <f t="shared" ca="1" si="265"/>
        <v>-0.44657441174468282</v>
      </c>
      <c r="X2523">
        <f t="shared" ca="1" si="266"/>
        <v>-0.48426030696558658</v>
      </c>
      <c r="Z2523">
        <f t="shared" ca="1" si="234"/>
        <v>97.552951451458981</v>
      </c>
      <c r="AA2523">
        <f t="shared" ca="1" si="234"/>
        <v>97.193427774676522</v>
      </c>
      <c r="AB2523">
        <f t="shared" ca="1" si="234"/>
        <v>96.924394827393186</v>
      </c>
      <c r="AC2523">
        <f t="shared" ca="1" si="235"/>
        <v>97.193427774676522</v>
      </c>
      <c r="AE2523">
        <f ca="1">VLOOKUP($B2523,OFFSET(Input!$A$1,0,MATCH(Index!AE$6&amp;" Index",Input!$1:$1,0)-1,10000,2),2,0)</f>
        <v>14.84</v>
      </c>
      <c r="AF2523">
        <f t="shared" ca="1" si="246"/>
        <v>14.890666666666668</v>
      </c>
      <c r="AG2523">
        <f t="shared" ca="1" si="246"/>
        <v>15.498999999999999</v>
      </c>
      <c r="AH2523">
        <f t="shared" ca="1" si="246"/>
        <v>15.640799999999999</v>
      </c>
      <c r="AI2523">
        <f t="shared" ca="1" si="267"/>
        <v>15.640799999999999</v>
      </c>
      <c r="AK2523">
        <f t="shared" ca="1" si="268"/>
        <v>1</v>
      </c>
      <c r="AL2523">
        <f t="shared" ca="1" si="269"/>
        <v>-1</v>
      </c>
      <c r="AN2523" t="str">
        <f t="shared" ca="1" si="247"/>
        <v>Not Down</v>
      </c>
      <c r="AO2523" t="str">
        <f t="shared" ca="1" si="248"/>
        <v>Not Up</v>
      </c>
      <c r="AQ2523">
        <f t="shared" ca="1" si="249"/>
        <v>1</v>
      </c>
      <c r="AR2523">
        <f t="shared" ca="1" si="250"/>
        <v>0</v>
      </c>
      <c r="AT2523">
        <f t="shared" ca="1" si="270"/>
        <v>1</v>
      </c>
      <c r="AU2523">
        <f t="shared" ca="1" si="251"/>
        <v>0</v>
      </c>
      <c r="AW2523" s="5">
        <f t="shared" ca="1" si="271"/>
        <v>7.9198151304442577E-2</v>
      </c>
      <c r="AX2523" s="5">
        <f t="shared" ca="1" si="272"/>
        <v>7.0546716440428606E-2</v>
      </c>
      <c r="AY2523" s="18">
        <f t="shared" ca="1" si="254"/>
        <v>7.9198151304442577E-2</v>
      </c>
      <c r="BA2523">
        <f t="shared" ca="1" si="255"/>
        <v>0.63132786784121919</v>
      </c>
      <c r="BB2523">
        <f t="shared" ca="1" si="256"/>
        <v>0.63132786784121919</v>
      </c>
      <c r="BC2523">
        <f t="shared" ca="1" si="257"/>
        <v>0</v>
      </c>
      <c r="BD2523" t="str">
        <f t="shared" ca="1" si="258"/>
        <v>HYG UP Equity</v>
      </c>
      <c r="BF2523">
        <f t="shared" ca="1" si="273"/>
        <v>1</v>
      </c>
      <c r="BG2523">
        <f t="shared" ca="1" si="274"/>
        <v>0</v>
      </c>
      <c r="BI2523">
        <f t="shared" ca="1" si="275"/>
        <v>1</v>
      </c>
      <c r="BJ2523">
        <f t="shared" ca="1" si="259"/>
        <v>0</v>
      </c>
      <c r="BL2523">
        <f t="shared" ca="1" si="276"/>
        <v>10.398320386335209</v>
      </c>
      <c r="BM2523">
        <f t="shared" ca="1" si="277"/>
        <v>0</v>
      </c>
      <c r="BN2523" s="9">
        <f t="shared" ca="1" si="289"/>
        <v>1</v>
      </c>
      <c r="BO2523" s="9">
        <f t="shared" ca="1" si="290"/>
        <v>0</v>
      </c>
      <c r="BP2523" s="9">
        <f t="shared" ca="1" si="280"/>
        <v>1</v>
      </c>
      <c r="BQ2523" s="9">
        <f t="shared" ca="1" si="281"/>
        <v>0</v>
      </c>
      <c r="BR2523">
        <f t="shared" ca="1" si="282"/>
        <v>1010.0196035722064</v>
      </c>
      <c r="BS2523">
        <f t="shared" ca="1" si="285"/>
        <v>1.090037061260074E-2</v>
      </c>
      <c r="BT2523">
        <f t="shared" ca="1" si="286"/>
        <v>1.8055555555555558E-5</v>
      </c>
      <c r="BU2523">
        <f t="shared" ref="BU2523:BV2523" ca="1" si="306">ABS($BB2521*BN2523-$BB2522*BP2523)*0.02%</f>
        <v>0</v>
      </c>
      <c r="BV2523">
        <f t="shared" ca="1" si="306"/>
        <v>0</v>
      </c>
      <c r="BW2523" s="35">
        <f ca="1">IFERROR(VLOOKUP($B2523,OFFSET(Input!$A$1,0,MATCH(Index!BW$6&amp;" Index",Input!$1:$1,0)-1,10000,2),2,0)/100,BW2522)</f>
        <v>1.4000000000000002E-3</v>
      </c>
      <c r="BX2523">
        <f t="shared" ca="1" si="292"/>
        <v>1.5001703152340997E-2</v>
      </c>
      <c r="CE2523">
        <v>1017.2643496440273</v>
      </c>
    </row>
    <row r="2524" spans="2:83" x14ac:dyDescent="0.25">
      <c r="B2524" s="2">
        <v>41180</v>
      </c>
      <c r="C2524">
        <f t="shared" ca="1" si="242"/>
        <v>0</v>
      </c>
      <c r="D2524">
        <f t="shared" ca="1" si="243"/>
        <v>0</v>
      </c>
      <c r="E2524">
        <f ca="1">IF($B2524&lt;VLOOKUP(E$6&amp;" Equity",Param,4,0),"",IFERROR(VLOOKUP($B2524,OFFSET(Input!$A$1,0,MATCH(Index!E$6&amp;" Equity",Input!$1:$1,0)-1,10000,2),2,0),E2523))</f>
        <v>92.37</v>
      </c>
      <c r="F2524" s="33">
        <v>124.23</v>
      </c>
      <c r="H2524">
        <f ca="1">IFERROR(VLOOKUP($B2524,OFFSET(Input!$A$1,0,MATCH(Index!H$6,Input!$1:$1,0)-1,10000,2),2,0),0)</f>
        <v>0</v>
      </c>
      <c r="I2524">
        <f ca="1">IFERROR(VLOOKUP($B2524,OFFSET(Input!$A$1,0,MATCH(Index!I$6,Input!$1:$1,0)-1,10000,2),2,0),0)</f>
        <v>0</v>
      </c>
      <c r="K2524">
        <f t="shared" ca="1" si="244"/>
        <v>96.745430321461711</v>
      </c>
      <c r="L2524" s="30">
        <f t="shared" ca="1" si="245"/>
        <v>126.50016703200215</v>
      </c>
      <c r="N2524">
        <f t="shared" ca="1" si="284"/>
        <v>-3.9976283587959856E-3</v>
      </c>
      <c r="O2524">
        <f t="shared" ca="1" si="260"/>
        <v>6.4417427140999405E-4</v>
      </c>
      <c r="Q2524">
        <f t="shared" ca="1" si="299"/>
        <v>8.1685351640773909E-2</v>
      </c>
      <c r="R2524">
        <f t="shared" ca="1" si="297"/>
        <v>0.11671033466173311</v>
      </c>
      <c r="T2524">
        <f t="shared" ca="1" si="263"/>
        <v>7.1943200115595685E-2</v>
      </c>
      <c r="U2524">
        <f t="shared" ca="1" si="264"/>
        <v>0.15923657203449143</v>
      </c>
      <c r="W2524">
        <f t="shared" ca="1" si="265"/>
        <v>-0.69211975484470645</v>
      </c>
      <c r="X2524">
        <f t="shared" ca="1" si="266"/>
        <v>-0.47832122427717849</v>
      </c>
      <c r="Z2524">
        <f t="shared" ca="1" si="234"/>
        <v>97.394798804728012</v>
      </c>
      <c r="AA2524">
        <f t="shared" ca="1" si="234"/>
        <v>97.23464053004902</v>
      </c>
      <c r="AB2524">
        <f t="shared" ca="1" si="234"/>
        <v>96.971947466841542</v>
      </c>
      <c r="AC2524">
        <f t="shared" ca="1" si="235"/>
        <v>97.23464053004902</v>
      </c>
      <c r="AE2524">
        <f ca="1">VLOOKUP($B2524,OFFSET(Input!$A$1,0,MATCH(Index!AE$6&amp;" Index",Input!$1:$1,0)-1,10000,2),2,0)</f>
        <v>15.73</v>
      </c>
      <c r="AF2524">
        <f t="shared" ca="1" si="246"/>
        <v>14.980666666666666</v>
      </c>
      <c r="AG2524">
        <f t="shared" ca="1" si="246"/>
        <v>15.394</v>
      </c>
      <c r="AH2524">
        <f t="shared" ca="1" si="246"/>
        <v>15.631599999999999</v>
      </c>
      <c r="AI2524">
        <f t="shared" ca="1" si="267"/>
        <v>15.631599999999999</v>
      </c>
      <c r="AK2524">
        <f t="shared" ca="1" si="268"/>
        <v>1</v>
      </c>
      <c r="AL2524">
        <f t="shared" ca="1" si="269"/>
        <v>-1</v>
      </c>
      <c r="AN2524" t="str">
        <f t="shared" ca="1" si="247"/>
        <v>Not Down</v>
      </c>
      <c r="AO2524" t="str">
        <f t="shared" ca="1" si="248"/>
        <v>Not Up</v>
      </c>
      <c r="AQ2524">
        <f t="shared" ca="1" si="249"/>
        <v>1</v>
      </c>
      <c r="AR2524">
        <f t="shared" ca="1" si="250"/>
        <v>0</v>
      </c>
      <c r="AT2524">
        <f t="shared" ca="1" si="270"/>
        <v>1</v>
      </c>
      <c r="AU2524">
        <f t="shared" ca="1" si="251"/>
        <v>0</v>
      </c>
      <c r="AW2524" s="5">
        <f t="shared" ca="1" si="271"/>
        <v>8.1685351640773909E-2</v>
      </c>
      <c r="AX2524" s="5">
        <f t="shared" ca="1" si="272"/>
        <v>7.1943200115595685E-2</v>
      </c>
      <c r="AY2524" s="18">
        <f t="shared" ca="1" si="254"/>
        <v>8.1685351640773909E-2</v>
      </c>
      <c r="BA2524">
        <f t="shared" ca="1" si="255"/>
        <v>0.6121048510617183</v>
      </c>
      <c r="BB2524">
        <f t="shared" ca="1" si="256"/>
        <v>0.63132786784121919</v>
      </c>
      <c r="BC2524">
        <f t="shared" ca="1" si="257"/>
        <v>0</v>
      </c>
      <c r="BD2524" t="str">
        <f t="shared" ca="1" si="258"/>
        <v>HYG UP Equity</v>
      </c>
      <c r="BF2524">
        <f t="shared" ca="1" si="273"/>
        <v>1</v>
      </c>
      <c r="BG2524">
        <f t="shared" ca="1" si="274"/>
        <v>0</v>
      </c>
      <c r="BI2524">
        <f t="shared" ca="1" si="275"/>
        <v>1</v>
      </c>
      <c r="BJ2524">
        <f t="shared" ca="1" si="259"/>
        <v>0</v>
      </c>
      <c r="BL2524">
        <f t="shared" ca="1" si="276"/>
        <v>10.398320386335209</v>
      </c>
      <c r="BM2524">
        <f t="shared" ca="1" si="277"/>
        <v>0</v>
      </c>
      <c r="BN2524" s="9">
        <f t="shared" ca="1" si="289"/>
        <v>1</v>
      </c>
      <c r="BO2524" s="9">
        <f t="shared" ca="1" si="290"/>
        <v>0</v>
      </c>
      <c r="BP2524" s="9">
        <f t="shared" ca="1" si="280"/>
        <v>1</v>
      </c>
      <c r="BQ2524" s="9">
        <f t="shared" ca="1" si="281"/>
        <v>0</v>
      </c>
      <c r="BR2524">
        <f t="shared" ca="1" si="282"/>
        <v>1005.9899803964278</v>
      </c>
      <c r="BS2524">
        <f t="shared" ca="1" si="285"/>
        <v>-3.9896484796203557E-3</v>
      </c>
      <c r="BT2524">
        <f t="shared" ca="1" si="286"/>
        <v>1.8055555555555558E-5</v>
      </c>
      <c r="BU2524">
        <f t="shared" ref="BU2524:BV2524" ca="1" si="307">ABS($BB2522*BN2524-$BB2523*BP2524)*0.02%</f>
        <v>3.8549736708254127E-5</v>
      </c>
      <c r="BV2524">
        <f t="shared" ca="1" si="307"/>
        <v>0</v>
      </c>
      <c r="BW2524" s="35">
        <f ca="1">IFERROR(VLOOKUP($B2524,OFFSET(Input!$A$1,0,MATCH(Index!BW$6&amp;" Index",Input!$1:$1,0)-1,10000,2),2,0)/100,BW2523)</f>
        <v>8.9999999999999998E-4</v>
      </c>
      <c r="BX2524">
        <f t="shared" ca="1" si="292"/>
        <v>1.1595771288321429E-2</v>
      </c>
      <c r="CE2524">
        <v>1013.8520285481898</v>
      </c>
    </row>
    <row r="2525" spans="2:83" x14ac:dyDescent="0.25">
      <c r="B2525" s="2">
        <v>41183</v>
      </c>
      <c r="C2525">
        <f t="shared" ca="1" si="242"/>
        <v>1</v>
      </c>
      <c r="D2525">
        <f t="shared" ca="1" si="243"/>
        <v>0</v>
      </c>
      <c r="E2525">
        <f ca="1">IF($B2525&lt;VLOOKUP(E$6&amp;" Equity",Param,4,0),"",IFERROR(VLOOKUP($B2525,OFFSET(Input!$A$1,0,MATCH(Index!E$6&amp;" Equity",Input!$1:$1,0)-1,10000,2),2,0),E2524))</f>
        <v>91.67</v>
      </c>
      <c r="F2525" s="33">
        <v>124.41</v>
      </c>
      <c r="H2525">
        <f ca="1">IFERROR(VLOOKUP($B2525,OFFSET(Input!$A$1,0,MATCH(Index!H$6,Input!$1:$1,0)-1,10000,2),2,0),0)</f>
        <v>0.48508400000000002</v>
      </c>
      <c r="I2525">
        <f ca="1">IFERROR(VLOOKUP($B2525,OFFSET(Input!$A$1,0,MATCH(Index!I$6,Input!$1:$1,0)-1,10000,2),2,0),0)</f>
        <v>0.25968200000000002</v>
      </c>
      <c r="K2525">
        <f t="shared" ca="1" si="244"/>
        <v>96.520334068317098</v>
      </c>
      <c r="L2525" s="30">
        <f t="shared" ca="1" si="245"/>
        <v>126.94788373844153</v>
      </c>
      <c r="N2525">
        <f t="shared" ca="1" si="284"/>
        <v>-2.3293970935624178E-3</v>
      </c>
      <c r="O2525">
        <f t="shared" ca="1" si="260"/>
        <v>3.5330093941072834E-3</v>
      </c>
      <c r="Q2525">
        <f t="shared" ca="1" si="299"/>
        <v>8.2407034048034275E-2</v>
      </c>
      <c r="R2525">
        <f t="shared" ca="1" si="297"/>
        <v>0.10172568666820368</v>
      </c>
      <c r="T2525">
        <f t="shared" ca="1" si="263"/>
        <v>7.1825038217966777E-2</v>
      </c>
      <c r="U2525">
        <f t="shared" ca="1" si="264"/>
        <v>0.15176192139774569</v>
      </c>
      <c r="W2525">
        <f t="shared" ca="1" si="265"/>
        <v>-0.78127903932241261</v>
      </c>
      <c r="X2525">
        <f t="shared" ca="1" si="266"/>
        <v>-0.55444352712067713</v>
      </c>
      <c r="Z2525">
        <f t="shared" ca="1" si="234"/>
        <v>97.22251548085373</v>
      </c>
      <c r="AA2525">
        <f t="shared" ca="1" si="234"/>
        <v>97.252099242635424</v>
      </c>
      <c r="AB2525">
        <f t="shared" ca="1" si="234"/>
        <v>96.993413974987973</v>
      </c>
      <c r="AC2525">
        <f t="shared" ca="1" si="235"/>
        <v>97.252099242635424</v>
      </c>
      <c r="AE2525">
        <f ca="1">VLOOKUP($B2525,OFFSET(Input!$A$1,0,MATCH(Index!AE$6&amp;" Index",Input!$1:$1,0)-1,10000,2),2,0)</f>
        <v>16.32</v>
      </c>
      <c r="AF2525">
        <f t="shared" ca="1" si="246"/>
        <v>14.983333333333331</v>
      </c>
      <c r="AG2525">
        <f t="shared" ca="1" si="246"/>
        <v>15.336499999999997</v>
      </c>
      <c r="AH2525">
        <f t="shared" ca="1" si="246"/>
        <v>15.677200000000001</v>
      </c>
      <c r="AI2525">
        <f t="shared" ca="1" si="267"/>
        <v>15.677200000000001</v>
      </c>
      <c r="AK2525">
        <f t="shared" ca="1" si="268"/>
        <v>-1</v>
      </c>
      <c r="AL2525">
        <f t="shared" ca="1" si="269"/>
        <v>-1</v>
      </c>
      <c r="AN2525" t="str">
        <f t="shared" ca="1" si="247"/>
        <v>Not Down</v>
      </c>
      <c r="AO2525" t="str">
        <f t="shared" ca="1" si="248"/>
        <v>Not Up</v>
      </c>
      <c r="AQ2525">
        <f t="shared" ca="1" si="249"/>
        <v>1</v>
      </c>
      <c r="AR2525">
        <f t="shared" ca="1" si="250"/>
        <v>0</v>
      </c>
      <c r="AT2525">
        <f t="shared" ca="1" si="270"/>
        <v>1</v>
      </c>
      <c r="AU2525">
        <f t="shared" ca="1" si="251"/>
        <v>0</v>
      </c>
      <c r="AW2525" s="5">
        <f t="shared" ca="1" si="271"/>
        <v>8.2407034048034275E-2</v>
      </c>
      <c r="AX2525" s="5">
        <f t="shared" ca="1" si="272"/>
        <v>7.1825038217966777E-2</v>
      </c>
      <c r="AY2525" s="18">
        <f t="shared" ca="1" si="254"/>
        <v>8.2407034048034275E-2</v>
      </c>
      <c r="BA2525">
        <f t="shared" ca="1" si="255"/>
        <v>0.60674432198173134</v>
      </c>
      <c r="BB2525">
        <f t="shared" ca="1" si="256"/>
        <v>0.63132786784121919</v>
      </c>
      <c r="BC2525">
        <f t="shared" ca="1" si="257"/>
        <v>0</v>
      </c>
      <c r="BD2525" t="str">
        <f t="shared" ca="1" si="258"/>
        <v>HYG UP Equity</v>
      </c>
      <c r="BF2525">
        <f t="shared" ca="1" si="273"/>
        <v>1</v>
      </c>
      <c r="BG2525">
        <f t="shared" ca="1" si="274"/>
        <v>0</v>
      </c>
      <c r="BI2525">
        <f t="shared" ca="1" si="275"/>
        <v>1</v>
      </c>
      <c r="BJ2525">
        <f t="shared" ca="1" si="259"/>
        <v>0</v>
      </c>
      <c r="BL2525">
        <f t="shared" ca="1" si="276"/>
        <v>10.398320386335209</v>
      </c>
      <c r="BM2525">
        <f t="shared" ca="1" si="277"/>
        <v>0</v>
      </c>
      <c r="BN2525" s="9">
        <f t="shared" ca="1" si="289"/>
        <v>1</v>
      </c>
      <c r="BO2525" s="9">
        <f t="shared" ca="1" si="290"/>
        <v>0</v>
      </c>
      <c r="BP2525" s="9">
        <f t="shared" ca="1" si="280"/>
        <v>1</v>
      </c>
      <c r="BQ2525" s="9">
        <f t="shared" ca="1" si="281"/>
        <v>0</v>
      </c>
      <c r="BR2525">
        <f t="shared" ca="1" si="282"/>
        <v>1003.6493574384665</v>
      </c>
      <c r="BS2525">
        <f t="shared" ca="1" si="285"/>
        <v>-2.3266861535130579E-3</v>
      </c>
      <c r="BT2525">
        <f t="shared" ca="1" si="286"/>
        <v>5.4166666666666671E-5</v>
      </c>
      <c r="BU2525">
        <f t="shared" ref="BU2525:BV2525" ca="1" si="308">ABS($BB2523*BN2525-$BB2524*BP2525)*0.02%</f>
        <v>0</v>
      </c>
      <c r="BV2525">
        <f t="shared" ca="1" si="308"/>
        <v>0</v>
      </c>
      <c r="BW2525" s="35">
        <f ca="1">IFERROR(VLOOKUP($B2525,OFFSET(Input!$A$1,0,MATCH(Index!BW$6&amp;" Index",Input!$1:$1,0)-1,10000,2),2,0)/100,BW2524)</f>
        <v>1.5E-3</v>
      </c>
      <c r="BX2525">
        <f t="shared" ca="1" si="292"/>
        <v>3.4670622972365443E-2</v>
      </c>
      <c r="CE2525">
        <v>1012.2886683548944</v>
      </c>
    </row>
    <row r="2526" spans="2:83" x14ac:dyDescent="0.25">
      <c r="B2526" s="2">
        <v>41184</v>
      </c>
      <c r="C2526">
        <f t="shared" ca="1" si="242"/>
        <v>0</v>
      </c>
      <c r="D2526">
        <f t="shared" ca="1" si="243"/>
        <v>1</v>
      </c>
      <c r="E2526">
        <f ca="1">IF($B2526&lt;VLOOKUP(E$6&amp;" Equity",Param,4,0),"",IFERROR(VLOOKUP($B2526,OFFSET(Input!$A$1,0,MATCH(Index!E$6&amp;" Equity",Input!$1:$1,0)-1,10000,2),2,0),E2525))</f>
        <v>91.89</v>
      </c>
      <c r="F2526" s="33">
        <v>124.25</v>
      </c>
      <c r="H2526">
        <f ca="1">IFERROR(VLOOKUP($B2526,OFFSET(Input!$A$1,0,MATCH(Index!H$6,Input!$1:$1,0)-1,10000,2),2,0),0)</f>
        <v>0</v>
      </c>
      <c r="I2526">
        <f ca="1">IFERROR(VLOOKUP($B2526,OFFSET(Input!$A$1,0,MATCH(Index!I$6,Input!$1:$1,0)-1,10000,2),2,0),0)</f>
        <v>0</v>
      </c>
      <c r="K2526">
        <f t="shared" ca="1" si="244"/>
        <v>96.751974446794563</v>
      </c>
      <c r="L2526" s="30">
        <f t="shared" ca="1" si="245"/>
        <v>126.78461984166354</v>
      </c>
      <c r="N2526">
        <f t="shared" ca="1" si="284"/>
        <v>2.3970375391093161E-3</v>
      </c>
      <c r="O2526">
        <f t="shared" ca="1" si="260"/>
        <v>-1.2868979496614757E-3</v>
      </c>
      <c r="Q2526">
        <f t="shared" ca="1" si="299"/>
        <v>8.3253423145098079E-2</v>
      </c>
      <c r="R2526">
        <f t="shared" ca="1" si="297"/>
        <v>9.8792998395400289E-2</v>
      </c>
      <c r="T2526">
        <f ca="1">SQRT(SUMPRODUCT(OFFSET(N2526,0,0,-T$5,1),OFFSET(N2526,0,0,-T$5,1))*252/T$5)</f>
        <v>7.2327233659924259E-2</v>
      </c>
      <c r="U2526">
        <f t="shared" ref="U2526:U2589" ca="1" si="309">SQRT(SUMPRODUCT(OFFSET(O2526,0,0,-U$5,1),OFFSET(O2526,0,0,-U$5,1))*252/U$5)</f>
        <v>0.15178875779320919</v>
      </c>
      <c r="W2526">
        <f t="shared" ref="W2526:W2589" ca="1" si="310">(SUMPRODUCT(OFFSET(N2526,0,0,-W$5,1),OFFSET(O2526,0,0,-W$5,1))*252/W$5)/(Q2526*R2526)</f>
        <v>-0.81227448441175343</v>
      </c>
      <c r="X2526">
        <f t="shared" ref="X2526:X2589" ca="1" si="311">(SUMPRODUCT(OFFSET(N2526,0,0,-X$5,1),OFFSET(O2526,0,0,-X$5,1))*252/X$5)/(T2526*U2526)</f>
        <v>-0.5540582049505498</v>
      </c>
      <c r="Z2526">
        <f t="shared" ca="1" si="234"/>
        <v>97.069206720741619</v>
      </c>
      <c r="AA2526">
        <f t="shared" ca="1" si="234"/>
        <v>97.28122908324049</v>
      </c>
      <c r="AB2526">
        <f t="shared" ca="1" si="234"/>
        <v>97.027062585303597</v>
      </c>
      <c r="AC2526">
        <f t="shared" ca="1" si="235"/>
        <v>97.28122908324049</v>
      </c>
      <c r="AE2526">
        <f ca="1">VLOOKUP($B2526,OFFSET(Input!$A$1,0,MATCH(Index!AE$6&amp;" Index",Input!$1:$1,0)-1,10000,2),2,0)</f>
        <v>15.71</v>
      </c>
      <c r="AF2526">
        <f ca="1">AVERAGE(OFFSET($AE2526,0,0,-AF$5,1))</f>
        <v>14.936666666666666</v>
      </c>
      <c r="AG2526">
        <f ca="1">AVERAGE(OFFSET($AE2526,0,0,-AG$5,1))</f>
        <v>15.222999999999999</v>
      </c>
      <c r="AH2526">
        <f ca="1">AVERAGE(OFFSET($AE2526,0,0,-AH$5,1))</f>
        <v>15.651599999999998</v>
      </c>
      <c r="AI2526">
        <f ca="1">MAX(AH2526,AG2526)</f>
        <v>15.651599999999998</v>
      </c>
      <c r="AK2526">
        <f ca="1">IF(Z2526&gt;AC2526,1,-1)</f>
        <v>-1</v>
      </c>
      <c r="AL2526">
        <f ca="1">IF(AF2526&gt;AI2526,1,-1)</f>
        <v>-1</v>
      </c>
      <c r="AN2526" t="str">
        <f t="shared" ref="AN2526:AN2545" ca="1" si="312">IF($C2526=1,IF(SUM(AK2512:AK2526)=-15,"Down","Not Down"),AN2525)</f>
        <v>Not Down</v>
      </c>
      <c r="AO2526" t="str">
        <f t="shared" ca="1" si="248"/>
        <v>Not Up</v>
      </c>
      <c r="AQ2526">
        <f t="shared" ref="AQ2526:AQ2589" ca="1" si="313">IF($C2526=1,IF(AND(AN2526="Not Down",AO2526="Not Up"),1,0),AQ2525)</f>
        <v>1</v>
      </c>
      <c r="AR2526">
        <f t="shared" ref="AR2526:AR2589" ca="1" si="314">IF($C2526=1,IF(AND(AN2526="Not Down",AO2526="Not Up"),0,1),AR2525)</f>
        <v>0</v>
      </c>
      <c r="AT2526">
        <f t="shared" ca="1" si="270"/>
        <v>1</v>
      </c>
      <c r="AU2526">
        <f t="shared" ca="1" si="251"/>
        <v>0</v>
      </c>
      <c r="AW2526" s="5">
        <f t="shared" ca="1" si="271"/>
        <v>8.3253423145098079E-2</v>
      </c>
      <c r="AX2526" s="5">
        <f t="shared" ca="1" si="272"/>
        <v>7.2327233659924259E-2</v>
      </c>
      <c r="AY2526" s="18">
        <f ca="1">MAX(AW2526,AX2526)</f>
        <v>8.3253423145098079E-2</v>
      </c>
      <c r="BA2526" s="6">
        <f t="shared" ref="BA2526:BA2589" ca="1" si="315">MAX(0,MIN(150%,VT/AY2526))</f>
        <v>0.60057590560399654</v>
      </c>
      <c r="BB2526">
        <f t="shared" ref="BB2526:BB2589" ca="1" si="316">IF($D2526&lt;&gt;0,BA2526,IF(AND(AY2526*BB2525&gt;4.5%,AY2526*BB2525&lt;5.5%),BB2525,BA2526))</f>
        <v>0.60057590560399654</v>
      </c>
      <c r="BC2526" t="str">
        <f t="shared" ref="BC2526:BC2574" ca="1" si="317">IF($D2526=1,BD2525,BC2525)</f>
        <v>HYG UP Equity</v>
      </c>
      <c r="BD2526" t="str">
        <f t="shared" ref="BD2526:BD2574" ca="1" si="318">IF($D2526=1,IF(AO2526="Up","TLT UP Equity",IF(AN2526="Down","TLT UP equity","HYG UP Equity")),BD2525)</f>
        <v>HYG UP Equity</v>
      </c>
      <c r="BF2526">
        <f t="shared" ca="1" si="273"/>
        <v>1</v>
      </c>
      <c r="BG2526">
        <f t="shared" ca="1" si="274"/>
        <v>0</v>
      </c>
      <c r="BI2526">
        <f t="shared" ca="1" si="275"/>
        <v>1</v>
      </c>
      <c r="BJ2526">
        <f t="shared" ca="1" si="259"/>
        <v>0</v>
      </c>
      <c r="BL2526">
        <f t="shared" ca="1" si="276"/>
        <v>10.398320386335209</v>
      </c>
      <c r="BM2526">
        <f t="shared" ca="1" si="277"/>
        <v>0</v>
      </c>
      <c r="BN2526" s="9">
        <f t="shared" ca="1" si="289"/>
        <v>0.99999999999999989</v>
      </c>
      <c r="BO2526" s="9">
        <f t="shared" ca="1" si="290"/>
        <v>0</v>
      </c>
      <c r="BP2526" s="9">
        <f t="shared" ca="1" si="280"/>
        <v>0.99999999999999989</v>
      </c>
      <c r="BQ2526" s="9">
        <f t="shared" ca="1" si="281"/>
        <v>0</v>
      </c>
      <c r="BR2526">
        <f t="shared" ca="1" si="282"/>
        <v>1006.0580283082871</v>
      </c>
      <c r="BS2526">
        <f t="shared" ca="1" si="285"/>
        <v>2.3999127304461521E-3</v>
      </c>
      <c r="BT2526">
        <f t="shared" ca="1" si="286"/>
        <v>1.8055555555555555E-5</v>
      </c>
      <c r="BU2526">
        <f t="shared" ref="BU2526:BV2526" ca="1" si="319">ABS($BB2524*BN2526-$BB2525*BP2526)*0.02%</f>
        <v>0</v>
      </c>
      <c r="BV2526">
        <f t="shared" ca="1" si="319"/>
        <v>0</v>
      </c>
      <c r="BW2526" s="35">
        <f ca="1">IFERROR(VLOOKUP($B2526,OFFSET(Input!$A$1,0,MATCH(Index!BW$6&amp;" Index",Input!$1:$1,0)-1,10000,2),2,0)/100,BW2525)</f>
        <v>1.6000000000000001E-3</v>
      </c>
      <c r="BX2526">
        <f t="shared" ca="1" si="292"/>
        <v>1.1539053619750269E-2</v>
      </c>
      <c r="CE2526">
        <v>1013.7933983575434</v>
      </c>
    </row>
    <row r="2527" spans="2:83" x14ac:dyDescent="0.25">
      <c r="B2527" s="2">
        <v>41185</v>
      </c>
      <c r="C2527">
        <f t="shared" ca="1" si="242"/>
        <v>0</v>
      </c>
      <c r="D2527">
        <f t="shared" ca="1" si="243"/>
        <v>2</v>
      </c>
      <c r="E2527">
        <f ca="1">IF($B2527&lt;VLOOKUP(E$6&amp;" Equity",Param,4,0),"",IFERROR(VLOOKUP($B2527,OFFSET(Input!$A$1,0,MATCH(Index!E$6&amp;" Equity",Input!$1:$1,0)-1,10000,2),2,0),E2526))</f>
        <v>92.12</v>
      </c>
      <c r="F2527" s="33">
        <v>124.29</v>
      </c>
      <c r="H2527">
        <f ca="1">IFERROR(VLOOKUP($B2527,OFFSET(Input!$A$1,0,MATCH(Index!H$6,Input!$1:$1,0)-1,10000,2),2,0),0)</f>
        <v>0</v>
      </c>
      <c r="I2527">
        <f ca="1">IFERROR(VLOOKUP($B2527,OFFSET(Input!$A$1,0,MATCH(Index!I$6,Input!$1:$1,0)-1,10000,2),2,0),0)</f>
        <v>0</v>
      </c>
      <c r="K2527">
        <f t="shared" ca="1" si="244"/>
        <v>96.994143933384649</v>
      </c>
      <c r="L2527" s="30">
        <f t="shared" ca="1" si="245"/>
        <v>126.82543581585806</v>
      </c>
      <c r="N2527">
        <f t="shared" ca="1" si="284"/>
        <v>2.4998654396909538E-3</v>
      </c>
      <c r="O2527">
        <f t="shared" ca="1" si="260"/>
        <v>3.2187978068210751E-4</v>
      </c>
      <c r="Q2527">
        <f t="shared" ca="1" si="299"/>
        <v>8.3948521317598279E-2</v>
      </c>
      <c r="R2527">
        <f t="shared" ca="1" si="297"/>
        <v>9.3184678968571924E-2</v>
      </c>
      <c r="T2527">
        <f t="shared" ref="T2527:T2590" ca="1" si="320">SQRT(SUMPRODUCT(OFFSET(N2527,0,0,-T$5,1),OFFSET(N2527,0,0,-T$5,1))*252/T$5)</f>
        <v>7.2868517331450611E-2</v>
      </c>
      <c r="U2527">
        <f t="shared" ca="1" si="309"/>
        <v>0.15086413551188238</v>
      </c>
      <c r="W2527">
        <f t="shared" ca="1" si="310"/>
        <v>-0.8244624081783547</v>
      </c>
      <c r="X2527">
        <f t="shared" ca="1" si="311"/>
        <v>-0.55180117512741922</v>
      </c>
      <c r="Z2527">
        <f t="shared" ca="1" si="234"/>
        <v>96.952683331545288</v>
      </c>
      <c r="AA2527">
        <f t="shared" ca="1" si="234"/>
        <v>97.321943713914351</v>
      </c>
      <c r="AB2527">
        <f t="shared" ca="1" si="234"/>
        <v>97.073731103117169</v>
      </c>
      <c r="AC2527">
        <f t="shared" ca="1" si="235"/>
        <v>97.321943713914351</v>
      </c>
      <c r="AE2527">
        <f ca="1">VLOOKUP($B2527,OFFSET(Input!$A$1,0,MATCH(Index!AE$6&amp;" Index",Input!$1:$1,0)-1,10000,2),2,0)</f>
        <v>15.43</v>
      </c>
      <c r="AF2527">
        <f t="shared" ref="AF2527:AH2590" ca="1" si="321">AVERAGE(OFFSET($AE2527,0,0,-AF$5,1))</f>
        <v>14.912000000000001</v>
      </c>
      <c r="AG2527">
        <f t="shared" ca="1" si="321"/>
        <v>15.107499999999998</v>
      </c>
      <c r="AH2527">
        <f t="shared" ca="1" si="321"/>
        <v>15.609199999999998</v>
      </c>
      <c r="AI2527">
        <f t="shared" ref="AI2527:AI2590" ca="1" si="322">MAX(AH2527,AG2527)</f>
        <v>15.609199999999998</v>
      </c>
      <c r="AK2527">
        <f t="shared" ref="AK2527:AK2590" ca="1" si="323">IF(Z2527&gt;AC2527,1,-1)</f>
        <v>-1</v>
      </c>
      <c r="AL2527">
        <f t="shared" ref="AL2527:AL2590" ca="1" si="324">IF(AF2527&gt;AI2527,1,-1)</f>
        <v>-1</v>
      </c>
      <c r="AN2527" t="str">
        <f t="shared" ca="1" si="312"/>
        <v>Not Down</v>
      </c>
      <c r="AO2527" t="str">
        <f t="shared" ca="1" si="248"/>
        <v>Not Up</v>
      </c>
      <c r="AQ2527">
        <f t="shared" ca="1" si="313"/>
        <v>1</v>
      </c>
      <c r="AR2527">
        <f t="shared" ca="1" si="314"/>
        <v>0</v>
      </c>
      <c r="AT2527">
        <f t="shared" ca="1" si="270"/>
        <v>1</v>
      </c>
      <c r="AU2527">
        <f t="shared" ca="1" si="251"/>
        <v>0</v>
      </c>
      <c r="AW2527" s="5">
        <f t="shared" ca="1" si="271"/>
        <v>8.3948521317598279E-2</v>
      </c>
      <c r="AX2527" s="5">
        <f t="shared" ca="1" si="272"/>
        <v>7.2868517331450611E-2</v>
      </c>
      <c r="AY2527" s="18">
        <f t="shared" ref="AY2527:AY2590" ca="1" si="325">MAX(AW2527,AX2527)</f>
        <v>8.3948521317598279E-2</v>
      </c>
      <c r="BA2527" s="6">
        <f t="shared" ca="1" si="315"/>
        <v>0.59560310551316897</v>
      </c>
      <c r="BB2527">
        <f t="shared" ca="1" si="316"/>
        <v>0.59560310551316897</v>
      </c>
      <c r="BC2527" t="str">
        <f t="shared" ca="1" si="317"/>
        <v>HYG UP Equity</v>
      </c>
      <c r="BD2527" t="str">
        <f t="shared" ca="1" si="318"/>
        <v>HYG UP Equity</v>
      </c>
      <c r="BF2527">
        <f t="shared" ca="1" si="273"/>
        <v>1</v>
      </c>
      <c r="BG2527">
        <f t="shared" ca="1" si="274"/>
        <v>0</v>
      </c>
      <c r="BI2527">
        <f t="shared" ca="1" si="275"/>
        <v>1</v>
      </c>
      <c r="BJ2527">
        <f t="shared" ca="1" si="259"/>
        <v>0</v>
      </c>
      <c r="BL2527">
        <f t="shared" ca="1" si="276"/>
        <v>10.398320386335209</v>
      </c>
      <c r="BM2527">
        <f t="shared" ca="1" si="277"/>
        <v>0</v>
      </c>
      <c r="BN2527" s="9">
        <f t="shared" ca="1" si="289"/>
        <v>0.99999999999999989</v>
      </c>
      <c r="BO2527" s="9">
        <f t="shared" ca="1" si="290"/>
        <v>0</v>
      </c>
      <c r="BP2527" s="9">
        <f t="shared" ca="1" si="280"/>
        <v>0.99999999999999989</v>
      </c>
      <c r="BQ2527" s="9">
        <f t="shared" ca="1" si="281"/>
        <v>0</v>
      </c>
      <c r="BR2527">
        <f t="shared" ca="1" si="282"/>
        <v>1008.5761842176452</v>
      </c>
      <c r="BS2527">
        <f t="shared" ca="1" si="285"/>
        <v>2.5029927086734904E-3</v>
      </c>
      <c r="BT2527">
        <f t="shared" ca="1" si="286"/>
        <v>1.8055555555555555E-5</v>
      </c>
      <c r="BU2527">
        <f t="shared" ref="BU2527:BV2527" ca="1" si="326">ABS($BB2525*BN2527-$BB2526*BP2527)*0.02%</f>
        <v>6.1503924474445303E-6</v>
      </c>
      <c r="BV2527">
        <f t="shared" ca="1" si="326"/>
        <v>0</v>
      </c>
      <c r="BW2527" s="35">
        <f ca="1">IFERROR(VLOOKUP($B2527,OFFSET(Input!$A$1,0,MATCH(Index!BW$6&amp;" Index",Input!$1:$1,0)-1,10000,2),2,0)/100,BW2526)</f>
        <v>1.6000000000000001E-3</v>
      </c>
      <c r="BX2527">
        <f t="shared" ca="1" si="292"/>
        <v>1.0993303539001601E-2</v>
      </c>
      <c r="CE2527">
        <v>1015.3083572163832</v>
      </c>
    </row>
    <row r="2528" spans="2:83" x14ac:dyDescent="0.25">
      <c r="B2528" s="2">
        <v>41186</v>
      </c>
      <c r="C2528">
        <f t="shared" ca="1" si="242"/>
        <v>0</v>
      </c>
      <c r="D2528">
        <f t="shared" ca="1" si="243"/>
        <v>3</v>
      </c>
      <c r="E2528">
        <f ca="1">IF($B2528&lt;VLOOKUP(E$6&amp;" Equity",Param,4,0),"",IFERROR(VLOOKUP($B2528,OFFSET(Input!$A$1,0,MATCH(Index!E$6&amp;" Equity",Input!$1:$1,0)-1,10000,2),2,0),E2527))</f>
        <v>92.51</v>
      </c>
      <c r="F2528" s="33">
        <v>122.73</v>
      </c>
      <c r="H2528">
        <f ca="1">IFERROR(VLOOKUP($B2528,OFFSET(Input!$A$1,0,MATCH(Index!H$6,Input!$1:$1,0)-1,10000,2),2,0),0)</f>
        <v>0</v>
      </c>
      <c r="I2528">
        <f ca="1">IFERROR(VLOOKUP($B2528,OFFSET(Input!$A$1,0,MATCH(Index!I$6,Input!$1:$1,0)-1,10000,2),2,0),0)</f>
        <v>0</v>
      </c>
      <c r="K2528">
        <f t="shared" ca="1" si="244"/>
        <v>97.40477914977653</v>
      </c>
      <c r="L2528" s="30">
        <f t="shared" ca="1" si="245"/>
        <v>125.23361282227258</v>
      </c>
      <c r="N2528">
        <f t="shared" ca="1" si="284"/>
        <v>4.2246718307428358E-3</v>
      </c>
      <c r="O2528">
        <f t="shared" ca="1" si="260"/>
        <v>-1.2630724148003297E-2</v>
      </c>
      <c r="Q2528">
        <f t="shared" ca="1" si="299"/>
        <v>8.3300994953675905E-2</v>
      </c>
      <c r="R2528">
        <f t="shared" ca="1" si="297"/>
        <v>0.11202422601797712</v>
      </c>
      <c r="T2528">
        <f t="shared" ca="1" si="320"/>
        <v>7.1425141148975801E-2</v>
      </c>
      <c r="U2528">
        <f t="shared" ca="1" si="309"/>
        <v>0.14542848292814825</v>
      </c>
      <c r="W2528">
        <f t="shared" ca="1" si="310"/>
        <v>-0.8037988404515628</v>
      </c>
      <c r="X2528">
        <f t="shared" ca="1" si="311"/>
        <v>-0.52815788684900922</v>
      </c>
      <c r="Z2528">
        <f t="shared" ca="1" si="234"/>
        <v>96.923307678929618</v>
      </c>
      <c r="AA2528">
        <f t="shared" ca="1" si="234"/>
        <v>97.354911155330086</v>
      </c>
      <c r="AB2528">
        <f t="shared" ca="1" si="234"/>
        <v>97.131408696530599</v>
      </c>
      <c r="AC2528">
        <f t="shared" ca="1" si="235"/>
        <v>97.354911155330086</v>
      </c>
      <c r="AE2528">
        <f ca="1">VLOOKUP($B2528,OFFSET(Input!$A$1,0,MATCH(Index!AE$6&amp;" Index",Input!$1:$1,0)-1,10000,2),2,0)</f>
        <v>14.55</v>
      </c>
      <c r="AF2528">
        <f t="shared" ca="1" si="321"/>
        <v>14.945333333333336</v>
      </c>
      <c r="AG2528">
        <f t="shared" ca="1" si="321"/>
        <v>15.055000000000001</v>
      </c>
      <c r="AH2528">
        <f t="shared" ca="1" si="321"/>
        <v>15.508799999999999</v>
      </c>
      <c r="AI2528">
        <f t="shared" ca="1" si="322"/>
        <v>15.508799999999999</v>
      </c>
      <c r="AK2528">
        <f t="shared" ca="1" si="323"/>
        <v>-1</v>
      </c>
      <c r="AL2528">
        <f t="shared" ca="1" si="324"/>
        <v>-1</v>
      </c>
      <c r="AN2528" t="str">
        <f t="shared" ca="1" si="312"/>
        <v>Not Down</v>
      </c>
      <c r="AO2528" t="str">
        <f t="shared" ca="1" si="248"/>
        <v>Not Up</v>
      </c>
      <c r="AQ2528">
        <f t="shared" ca="1" si="313"/>
        <v>1</v>
      </c>
      <c r="AR2528">
        <f t="shared" ca="1" si="314"/>
        <v>0</v>
      </c>
      <c r="AT2528">
        <f t="shared" ca="1" si="270"/>
        <v>1</v>
      </c>
      <c r="AU2528">
        <f t="shared" ca="1" si="251"/>
        <v>0</v>
      </c>
      <c r="AW2528" s="5">
        <f t="shared" ca="1" si="271"/>
        <v>8.3300994953675905E-2</v>
      </c>
      <c r="AX2528" s="5">
        <f t="shared" ca="1" si="272"/>
        <v>7.1425141148975801E-2</v>
      </c>
      <c r="AY2528" s="18">
        <f t="shared" ca="1" si="325"/>
        <v>8.3300994953675905E-2</v>
      </c>
      <c r="BA2528" s="6">
        <f t="shared" ca="1" si="315"/>
        <v>0.60023292672320716</v>
      </c>
      <c r="BB2528">
        <f t="shared" ca="1" si="316"/>
        <v>0.60023292672320716</v>
      </c>
      <c r="BC2528" t="str">
        <f t="shared" ca="1" si="317"/>
        <v>HYG UP Equity</v>
      </c>
      <c r="BD2528" t="str">
        <f t="shared" ca="1" si="318"/>
        <v>HYG UP Equity</v>
      </c>
      <c r="BF2528">
        <f t="shared" ca="1" si="273"/>
        <v>1</v>
      </c>
      <c r="BG2528">
        <f t="shared" ca="1" si="274"/>
        <v>0</v>
      </c>
      <c r="BI2528">
        <f t="shared" ca="1" si="275"/>
        <v>1</v>
      </c>
      <c r="BJ2528">
        <f t="shared" ca="1" si="259"/>
        <v>0</v>
      </c>
      <c r="BL2528">
        <f t="shared" ca="1" si="276"/>
        <v>10.398320386335209</v>
      </c>
      <c r="BM2528">
        <f t="shared" ca="1" si="277"/>
        <v>0</v>
      </c>
      <c r="BN2528" s="9">
        <f t="shared" ca="1" si="289"/>
        <v>0.99999999999999989</v>
      </c>
      <c r="BO2528" s="9">
        <f t="shared" ca="1" si="290"/>
        <v>0</v>
      </c>
      <c r="BP2528" s="9">
        <f t="shared" ca="1" si="280"/>
        <v>0.99999999999999989</v>
      </c>
      <c r="BQ2528" s="9">
        <f t="shared" ca="1" si="281"/>
        <v>0</v>
      </c>
      <c r="BR2528">
        <f t="shared" ca="1" si="282"/>
        <v>1012.8461007596001</v>
      </c>
      <c r="BS2528">
        <f t="shared" ca="1" si="285"/>
        <v>4.2336083369518551E-3</v>
      </c>
      <c r="BT2528">
        <f t="shared" ca="1" si="286"/>
        <v>1.8055555555555555E-5</v>
      </c>
      <c r="BU2528">
        <f t="shared" ref="BU2528:BV2528" ca="1" si="327">ABS($BB2526*BN2528-$BB2527*BP2528)*0.02%</f>
        <v>9.9456001816551341E-7</v>
      </c>
      <c r="BV2528">
        <f t="shared" ca="1" si="327"/>
        <v>0</v>
      </c>
      <c r="BW2528" s="35">
        <f ca="1">IFERROR(VLOOKUP($B2528,OFFSET(Input!$A$1,0,MATCH(Index!BW$6&amp;" Index",Input!$1:$1,0)-1,10000,2),2,0)/100,BW2527)</f>
        <v>1.5E-3</v>
      </c>
      <c r="BX2528">
        <f t="shared" ca="1" si="292"/>
        <v>1.0918570191597461E-2</v>
      </c>
      <c r="CE2528">
        <v>1017.8655648272335</v>
      </c>
    </row>
    <row r="2529" spans="2:83" x14ac:dyDescent="0.25">
      <c r="B2529" s="2">
        <v>41187</v>
      </c>
      <c r="C2529">
        <f t="shared" ca="1" si="242"/>
        <v>0</v>
      </c>
      <c r="D2529">
        <f t="shared" ca="1" si="243"/>
        <v>4</v>
      </c>
      <c r="E2529">
        <f ca="1">IF($B2529&lt;VLOOKUP(E$6&amp;" Equity",Param,4,0),"",IFERROR(VLOOKUP($B2529,OFFSET(Input!$A$1,0,MATCH(Index!E$6&amp;" Equity",Input!$1:$1,0)-1,10000,2),2,0),E2528))</f>
        <v>92.46</v>
      </c>
      <c r="F2529" s="33">
        <v>121.15</v>
      </c>
      <c r="H2529">
        <f ca="1">IFERROR(VLOOKUP($B2529,OFFSET(Input!$A$1,0,MATCH(Index!H$6,Input!$1:$1,0)-1,10000,2),2,0),0)</f>
        <v>0</v>
      </c>
      <c r="I2529">
        <f ca="1">IFERROR(VLOOKUP($B2529,OFFSET(Input!$A$1,0,MATCH(Index!I$6,Input!$1:$1,0)-1,10000,2),2,0),0)</f>
        <v>0</v>
      </c>
      <c r="K2529">
        <f t="shared" ca="1" si="244"/>
        <v>97.352133609213453</v>
      </c>
      <c r="L2529" s="30">
        <f t="shared" ca="1" si="245"/>
        <v>123.62138184158987</v>
      </c>
      <c r="N2529">
        <f t="shared" ca="1" si="284"/>
        <v>-5.4062822314800705E-4</v>
      </c>
      <c r="O2529">
        <f t="shared" ca="1" si="260"/>
        <v>-1.2957373346882097E-2</v>
      </c>
      <c r="Q2529">
        <f t="shared" ca="1" si="299"/>
        <v>8.3050633236081056E-2</v>
      </c>
      <c r="R2529">
        <f t="shared" ca="1" si="297"/>
        <v>0.12940971633345719</v>
      </c>
      <c r="T2529">
        <f t="shared" ca="1" si="320"/>
        <v>7.118633251154434E-2</v>
      </c>
      <c r="U2529">
        <f t="shared" ca="1" si="309"/>
        <v>0.15168783400128943</v>
      </c>
      <c r="W2529">
        <f t="shared" ca="1" si="310"/>
        <v>-0.67771685487380473</v>
      </c>
      <c r="X2529">
        <f t="shared" ca="1" si="311"/>
        <v>-0.49079079722318752</v>
      </c>
      <c r="Z2529">
        <f t="shared" ca="1" si="234"/>
        <v>96.902283263035812</v>
      </c>
      <c r="AA2529">
        <f t="shared" ca="1" si="234"/>
        <v>97.37686737154651</v>
      </c>
      <c r="AB2529">
        <f t="shared" ca="1" si="234"/>
        <v>97.188647032338679</v>
      </c>
      <c r="AC2529">
        <f t="shared" ca="1" si="235"/>
        <v>97.37686737154651</v>
      </c>
      <c r="AE2529">
        <f ca="1">VLOOKUP($B2529,OFFSET(Input!$A$1,0,MATCH(Index!AE$6&amp;" Index",Input!$1:$1,0)-1,10000,2),2,0)</f>
        <v>14.33</v>
      </c>
      <c r="AF2529">
        <f t="shared" ca="1" si="321"/>
        <v>14.933333333333335</v>
      </c>
      <c r="AG2529">
        <f t="shared" ca="1" si="321"/>
        <v>15.052499999999998</v>
      </c>
      <c r="AH2529">
        <f t="shared" ca="1" si="321"/>
        <v>15.368799999999998</v>
      </c>
      <c r="AI2529">
        <f t="shared" ca="1" si="322"/>
        <v>15.368799999999998</v>
      </c>
      <c r="AK2529">
        <f t="shared" ca="1" si="323"/>
        <v>-1</v>
      </c>
      <c r="AL2529">
        <f t="shared" ca="1" si="324"/>
        <v>-1</v>
      </c>
      <c r="AN2529" t="str">
        <f t="shared" ca="1" si="312"/>
        <v>Not Down</v>
      </c>
      <c r="AO2529" t="str">
        <f t="shared" ca="1" si="248"/>
        <v>Not Up</v>
      </c>
      <c r="AQ2529">
        <f t="shared" ca="1" si="313"/>
        <v>1</v>
      </c>
      <c r="AR2529">
        <f t="shared" ca="1" si="314"/>
        <v>0</v>
      </c>
      <c r="AT2529">
        <f t="shared" ca="1" si="270"/>
        <v>1</v>
      </c>
      <c r="AU2529">
        <f t="shared" ca="1" si="251"/>
        <v>0</v>
      </c>
      <c r="AW2529" s="5">
        <f t="shared" ca="1" si="271"/>
        <v>8.3050633236081056E-2</v>
      </c>
      <c r="AX2529" s="5">
        <f t="shared" ca="1" si="272"/>
        <v>7.118633251154434E-2</v>
      </c>
      <c r="AY2529" s="18">
        <f t="shared" ca="1" si="325"/>
        <v>8.3050633236081056E-2</v>
      </c>
      <c r="BA2529" s="6">
        <f t="shared" ca="1" si="315"/>
        <v>0.60204236923599608</v>
      </c>
      <c r="BB2529">
        <f t="shared" ca="1" si="316"/>
        <v>0.60204236923599608</v>
      </c>
      <c r="BC2529" t="str">
        <f t="shared" ca="1" si="317"/>
        <v>HYG UP Equity</v>
      </c>
      <c r="BD2529" t="str">
        <f t="shared" ca="1" si="318"/>
        <v>HYG UP Equity</v>
      </c>
      <c r="BF2529">
        <f t="shared" ca="1" si="273"/>
        <v>1</v>
      </c>
      <c r="BG2529">
        <f t="shared" ca="1" si="274"/>
        <v>0</v>
      </c>
      <c r="BI2529">
        <f t="shared" ca="1" si="275"/>
        <v>1</v>
      </c>
      <c r="BJ2529">
        <f t="shared" ca="1" si="259"/>
        <v>0</v>
      </c>
      <c r="BL2529">
        <f t="shared" ca="1" si="276"/>
        <v>10.398320386335209</v>
      </c>
      <c r="BM2529">
        <f t="shared" ca="1" si="277"/>
        <v>0</v>
      </c>
      <c r="BN2529" s="9">
        <f t="shared" ca="1" si="289"/>
        <v>1</v>
      </c>
      <c r="BO2529" s="9">
        <f t="shared" ca="1" si="290"/>
        <v>0</v>
      </c>
      <c r="BP2529" s="9">
        <f t="shared" ca="1" si="280"/>
        <v>1</v>
      </c>
      <c r="BQ2529" s="9">
        <f t="shared" ca="1" si="281"/>
        <v>0</v>
      </c>
      <c r="BR2529">
        <f t="shared" ca="1" si="282"/>
        <v>1012.2986755619133</v>
      </c>
      <c r="BS2529">
        <f t="shared" ca="1" si="285"/>
        <v>-5.4048211004231739E-4</v>
      </c>
      <c r="BT2529">
        <f t="shared" ca="1" si="286"/>
        <v>1.8055555555555558E-5</v>
      </c>
      <c r="BU2529">
        <f t="shared" ref="BU2529:BV2529" ca="1" si="328">ABS($BB2527*BN2529-$BB2528*BP2529)*0.02%</f>
        <v>9.2596424200763759E-7</v>
      </c>
      <c r="BV2529">
        <f t="shared" ca="1" si="328"/>
        <v>0</v>
      </c>
      <c r="BW2529" s="35">
        <f ca="1">IFERROR(VLOOKUP($B2529,OFFSET(Input!$A$1,0,MATCH(Index!BW$6&amp;" Index",Input!$1:$1,0)-1,10000,2),2,0)/100,BW2528)</f>
        <v>1.5E-3</v>
      </c>
      <c r="BX2529">
        <f t="shared" ca="1" si="292"/>
        <v>1.1031157709487874E-2</v>
      </c>
      <c r="CE2529">
        <v>1017.5135903408005</v>
      </c>
    </row>
    <row r="2530" spans="2:83" x14ac:dyDescent="0.25">
      <c r="B2530" s="2">
        <v>41190</v>
      </c>
      <c r="C2530">
        <f t="shared" ca="1" si="242"/>
        <v>0</v>
      </c>
      <c r="D2530">
        <f t="shared" ca="1" si="243"/>
        <v>5</v>
      </c>
      <c r="E2530">
        <f ca="1">IF($B2530&lt;VLOOKUP(E$6&amp;" Equity",Param,4,0),"",IFERROR(VLOOKUP($B2530,OFFSET(Input!$A$1,0,MATCH(Index!E$6&amp;" Equity",Input!$1:$1,0)-1,10000,2),2,0),E2529))</f>
        <v>92.33</v>
      </c>
      <c r="F2530" s="33">
        <v>122.17</v>
      </c>
      <c r="H2530">
        <f ca="1">IFERROR(VLOOKUP($B2530,OFFSET(Input!$A$1,0,MATCH(Index!H$6,Input!$1:$1,0)-1,10000,2),2,0),0)</f>
        <v>0</v>
      </c>
      <c r="I2530">
        <f ca="1">IFERROR(VLOOKUP($B2530,OFFSET(Input!$A$1,0,MATCH(Index!I$6,Input!$1:$1,0)-1,10000,2),2,0),0)</f>
        <v>0</v>
      </c>
      <c r="K2530">
        <f t="shared" ca="1" si="244"/>
        <v>97.215255203749493</v>
      </c>
      <c r="L2530" s="30">
        <f t="shared" ca="1" si="245"/>
        <v>124.66218918354959</v>
      </c>
      <c r="N2530">
        <f t="shared" ca="1" si="284"/>
        <v>-1.407002775542834E-3</v>
      </c>
      <c r="O2530">
        <f t="shared" ca="1" si="260"/>
        <v>8.3840701534336499E-3</v>
      </c>
      <c r="Q2530">
        <f t="shared" ca="1" si="299"/>
        <v>8.3098855668527233E-2</v>
      </c>
      <c r="R2530">
        <f t="shared" ca="1" si="297"/>
        <v>0.13034892776148496</v>
      </c>
      <c r="T2530">
        <f t="shared" ca="1" si="320"/>
        <v>7.1128557287353497E-2</v>
      </c>
      <c r="U2530">
        <f t="shared" ca="1" si="309"/>
        <v>0.15434166135737992</v>
      </c>
      <c r="W2530">
        <f t="shared" ca="1" si="310"/>
        <v>-0.67653904819882249</v>
      </c>
      <c r="X2530">
        <f t="shared" ca="1" si="311"/>
        <v>-0.49178433412739875</v>
      </c>
      <c r="Z2530">
        <f t="shared" ca="1" si="234"/>
        <v>96.880139428852374</v>
      </c>
      <c r="AA2530">
        <f t="shared" ca="1" si="234"/>
        <v>97.399834931400193</v>
      </c>
      <c r="AB2530">
        <f t="shared" ca="1" si="234"/>
        <v>97.230410847825098</v>
      </c>
      <c r="AC2530">
        <f t="shared" ca="1" si="235"/>
        <v>97.399834931400193</v>
      </c>
      <c r="AE2530">
        <f ca="1">VLOOKUP($B2530,OFFSET(Input!$A$1,0,MATCH(Index!AE$6&amp;" Index",Input!$1:$1,0)-1,10000,2),2,0)</f>
        <v>15.11</v>
      </c>
      <c r="AF2530">
        <f t="shared" ca="1" si="321"/>
        <v>14.968000000000002</v>
      </c>
      <c r="AG2530">
        <f t="shared" ca="1" si="321"/>
        <v>14.994</v>
      </c>
      <c r="AH2530">
        <f t="shared" ca="1" si="321"/>
        <v>15.274399999999998</v>
      </c>
      <c r="AI2530">
        <f t="shared" ca="1" si="322"/>
        <v>15.274399999999998</v>
      </c>
      <c r="AK2530">
        <f t="shared" ca="1" si="323"/>
        <v>-1</v>
      </c>
      <c r="AL2530">
        <f t="shared" ca="1" si="324"/>
        <v>-1</v>
      </c>
      <c r="AN2530" t="str">
        <f t="shared" ca="1" si="312"/>
        <v>Not Down</v>
      </c>
      <c r="AO2530" t="str">
        <f t="shared" ca="1" si="248"/>
        <v>Not Up</v>
      </c>
      <c r="AQ2530">
        <f t="shared" ca="1" si="313"/>
        <v>1</v>
      </c>
      <c r="AR2530">
        <f t="shared" ca="1" si="314"/>
        <v>0</v>
      </c>
      <c r="AT2530">
        <f t="shared" ca="1" si="270"/>
        <v>1</v>
      </c>
      <c r="AU2530">
        <f t="shared" ca="1" si="251"/>
        <v>0</v>
      </c>
      <c r="AW2530" s="5">
        <f t="shared" ca="1" si="271"/>
        <v>8.3098855668527233E-2</v>
      </c>
      <c r="AX2530" s="5">
        <f t="shared" ca="1" si="272"/>
        <v>7.1128557287353497E-2</v>
      </c>
      <c r="AY2530" s="18">
        <f t="shared" ca="1" si="325"/>
        <v>8.3098855668527233E-2</v>
      </c>
      <c r="BA2530" s="6">
        <f t="shared" ca="1" si="315"/>
        <v>0.60169300284284111</v>
      </c>
      <c r="BB2530">
        <f t="shared" ca="1" si="316"/>
        <v>0.60169300284284111</v>
      </c>
      <c r="BC2530" t="str">
        <f t="shared" ca="1" si="317"/>
        <v>HYG UP Equity</v>
      </c>
      <c r="BD2530" t="str">
        <f t="shared" ca="1" si="318"/>
        <v>HYG UP Equity</v>
      </c>
      <c r="BF2530">
        <f t="shared" ca="1" si="273"/>
        <v>1</v>
      </c>
      <c r="BG2530">
        <f t="shared" ca="1" si="274"/>
        <v>0</v>
      </c>
      <c r="BI2530">
        <f t="shared" ca="1" si="275"/>
        <v>1</v>
      </c>
      <c r="BJ2530">
        <f t="shared" ca="1" si="259"/>
        <v>0</v>
      </c>
      <c r="BL2530">
        <f t="shared" ca="1" si="276"/>
        <v>10.398320386335209</v>
      </c>
      <c r="BM2530">
        <f t="shared" ca="1" si="277"/>
        <v>0</v>
      </c>
      <c r="BN2530" s="9">
        <f t="shared" ca="1" si="289"/>
        <v>0.99999999999999989</v>
      </c>
      <c r="BO2530" s="9">
        <f t="shared" ca="1" si="290"/>
        <v>0</v>
      </c>
      <c r="BP2530" s="9">
        <f t="shared" ca="1" si="280"/>
        <v>0.99999999999999989</v>
      </c>
      <c r="BQ2530" s="9">
        <f t="shared" ca="1" si="281"/>
        <v>0</v>
      </c>
      <c r="BR2530">
        <f t="shared" ca="1" si="282"/>
        <v>1010.8753700479284</v>
      </c>
      <c r="BS2530">
        <f t="shared" ca="1" si="285"/>
        <v>-1.4060134112048317E-3</v>
      </c>
      <c r="BT2530">
        <f t="shared" ca="1" si="286"/>
        <v>5.4166666666666664E-5</v>
      </c>
      <c r="BU2530">
        <f t="shared" ref="BU2530:BV2530" ca="1" si="329">ABS($BB2528*BN2530-$BB2529*BP2530)*0.02%</f>
        <v>3.6188850255778341E-7</v>
      </c>
      <c r="BV2530">
        <f t="shared" ca="1" si="329"/>
        <v>0</v>
      </c>
      <c r="BW2530" s="35">
        <f ca="1">IFERROR(VLOOKUP($B2530,OFFSET(Input!$A$1,0,MATCH(Index!BW$6&amp;" Index",Input!$1:$1,0)-1,10000,2),2,0)/100,BW2529)</f>
        <v>1.5E-3</v>
      </c>
      <c r="BX2530">
        <f t="shared" ca="1" si="292"/>
        <v>3.3181757519007517E-2</v>
      </c>
      <c r="CE2530">
        <v>1016.5841124043662</v>
      </c>
    </row>
    <row r="2531" spans="2:83" x14ac:dyDescent="0.25">
      <c r="B2531" s="2">
        <v>41191</v>
      </c>
      <c r="C2531">
        <f t="shared" ca="1" si="242"/>
        <v>0</v>
      </c>
      <c r="D2531">
        <f t="shared" ca="1" si="243"/>
        <v>0</v>
      </c>
      <c r="E2531">
        <f ca="1">IF($B2531&lt;VLOOKUP(E$6&amp;" Equity",Param,4,0),"",IFERROR(VLOOKUP($B2531,OFFSET(Input!$A$1,0,MATCH(Index!E$6&amp;" Equity",Input!$1:$1,0)-1,10000,2),2,0),E2530))</f>
        <v>92.07</v>
      </c>
      <c r="F2531" s="33">
        <v>121.95</v>
      </c>
      <c r="H2531">
        <f ca="1">IFERROR(VLOOKUP($B2531,OFFSET(Input!$A$1,0,MATCH(Index!H$6,Input!$1:$1,0)-1,10000,2),2,0),0)</f>
        <v>0</v>
      </c>
      <c r="I2531">
        <f ca="1">IFERROR(VLOOKUP($B2531,OFFSET(Input!$A$1,0,MATCH(Index!I$6,Input!$1:$1,0)-1,10000,2),2,0),0)</f>
        <v>0</v>
      </c>
      <c r="K2531">
        <f t="shared" ca="1" si="244"/>
        <v>96.941498392821572</v>
      </c>
      <c r="L2531" s="30">
        <f t="shared" ca="1" si="245"/>
        <v>124.43770132547984</v>
      </c>
      <c r="N2531">
        <f t="shared" ca="1" si="284"/>
        <v>-2.8199584847820617E-3</v>
      </c>
      <c r="O2531">
        <f t="shared" ca="1" si="260"/>
        <v>-1.8023927540391808E-3</v>
      </c>
      <c r="Q2531">
        <f t="shared" ca="1" si="299"/>
        <v>7.229204776705131E-2</v>
      </c>
      <c r="R2531">
        <f t="shared" ca="1" si="297"/>
        <v>0.12082179068047443</v>
      </c>
      <c r="T2531">
        <f t="shared" ca="1" si="320"/>
        <v>6.7656802855449352E-2</v>
      </c>
      <c r="U2531">
        <f t="shared" ca="1" si="309"/>
        <v>0.15285037168483964</v>
      </c>
      <c r="W2531">
        <f t="shared" ca="1" si="310"/>
        <v>-0.57740013208973251</v>
      </c>
      <c r="X2531">
        <f t="shared" ca="1" si="311"/>
        <v>-0.46375637145851389</v>
      </c>
      <c r="Z2531">
        <f t="shared" ca="1" si="234"/>
        <v>96.914409395287919</v>
      </c>
      <c r="AA2531">
        <f t="shared" ca="1" si="234"/>
        <v>97.376122542283468</v>
      </c>
      <c r="AB2531">
        <f t="shared" ca="1" si="234"/>
        <v>97.261295678150219</v>
      </c>
      <c r="AC2531">
        <f t="shared" ca="1" si="235"/>
        <v>97.376122542283468</v>
      </c>
      <c r="AE2531">
        <f ca="1">VLOOKUP($B2531,OFFSET(Input!$A$1,0,MATCH(Index!AE$6&amp;" Index",Input!$1:$1,0)-1,10000,2),2,0)</f>
        <v>16.37</v>
      </c>
      <c r="AF2531">
        <f t="shared" ca="1" si="321"/>
        <v>15.114000000000003</v>
      </c>
      <c r="AG2531">
        <f t="shared" ca="1" si="321"/>
        <v>14.992000000000001</v>
      </c>
      <c r="AH2531">
        <f t="shared" ca="1" si="321"/>
        <v>15.21</v>
      </c>
      <c r="AI2531">
        <f t="shared" ca="1" si="322"/>
        <v>15.21</v>
      </c>
      <c r="AK2531">
        <f t="shared" ca="1" si="323"/>
        <v>-1</v>
      </c>
      <c r="AL2531">
        <f t="shared" ca="1" si="324"/>
        <v>-1</v>
      </c>
      <c r="AN2531" t="str">
        <f t="shared" ca="1" si="312"/>
        <v>Not Down</v>
      </c>
      <c r="AO2531" t="str">
        <f t="shared" ca="1" si="248"/>
        <v>Not Up</v>
      </c>
      <c r="AQ2531">
        <f t="shared" ca="1" si="313"/>
        <v>1</v>
      </c>
      <c r="AR2531">
        <f t="shared" ca="1" si="314"/>
        <v>0</v>
      </c>
      <c r="AT2531">
        <f t="shared" ca="1" si="270"/>
        <v>1</v>
      </c>
      <c r="AU2531">
        <f t="shared" ca="1" si="251"/>
        <v>0</v>
      </c>
      <c r="AW2531" s="5">
        <f t="shared" ca="1" si="271"/>
        <v>7.229204776705131E-2</v>
      </c>
      <c r="AX2531" s="5">
        <f t="shared" ca="1" si="272"/>
        <v>6.7656802855449352E-2</v>
      </c>
      <c r="AY2531" s="18">
        <f t="shared" ca="1" si="325"/>
        <v>7.229204776705131E-2</v>
      </c>
      <c r="BA2531" s="6">
        <f t="shared" ca="1" si="315"/>
        <v>0.69163900517960708</v>
      </c>
      <c r="BB2531">
        <f t="shared" ca="1" si="316"/>
        <v>0.69163900517960708</v>
      </c>
      <c r="BC2531" t="str">
        <f t="shared" ca="1" si="317"/>
        <v>HYG UP Equity</v>
      </c>
      <c r="BD2531" t="str">
        <f t="shared" ca="1" si="318"/>
        <v>HYG UP Equity</v>
      </c>
      <c r="BF2531">
        <f t="shared" ca="1" si="273"/>
        <v>1</v>
      </c>
      <c r="BG2531">
        <f t="shared" ca="1" si="274"/>
        <v>0</v>
      </c>
      <c r="BI2531">
        <f t="shared" ca="1" si="275"/>
        <v>1</v>
      </c>
      <c r="BJ2531">
        <f t="shared" ca="1" si="259"/>
        <v>0</v>
      </c>
      <c r="BL2531">
        <f t="shared" ca="1" si="276"/>
        <v>10.398320386335209</v>
      </c>
      <c r="BM2531">
        <f t="shared" ca="1" si="277"/>
        <v>0</v>
      </c>
      <c r="BN2531" s="9">
        <f t="shared" ca="1" si="289"/>
        <v>1</v>
      </c>
      <c r="BO2531" s="9">
        <f t="shared" ca="1" si="290"/>
        <v>0</v>
      </c>
      <c r="BP2531" s="9">
        <f t="shared" ca="1" si="280"/>
        <v>1</v>
      </c>
      <c r="BQ2531" s="9">
        <f t="shared" ca="1" si="281"/>
        <v>0</v>
      </c>
      <c r="BR2531">
        <f t="shared" ca="1" si="282"/>
        <v>1008.0287590199584</v>
      </c>
      <c r="BS2531">
        <f t="shared" ca="1" si="285"/>
        <v>-2.8159861366836569E-3</v>
      </c>
      <c r="BT2531">
        <f t="shared" ca="1" si="286"/>
        <v>1.8055555555555558E-5</v>
      </c>
      <c r="BU2531">
        <f t="shared" ref="BU2531:BV2531" ca="1" si="330">ABS($BB2529*BN2531-$BB2530*BP2531)*0.02%</f>
        <v>6.9873278630994133E-8</v>
      </c>
      <c r="BV2531">
        <f t="shared" ca="1" si="330"/>
        <v>0</v>
      </c>
      <c r="BW2531" s="35">
        <f ca="1">IFERROR(VLOOKUP($B2531,OFFSET(Input!$A$1,0,MATCH(Index!BW$6&amp;" Index",Input!$1:$1,0)-1,10000,2),2,0)/100,BW2530)</f>
        <v>1.6000000000000001E-3</v>
      </c>
      <c r="BX2531">
        <f t="shared" ca="1" si="292"/>
        <v>1.1044069602852497E-2</v>
      </c>
      <c r="CE2531">
        <v>1014.8371696304487</v>
      </c>
    </row>
    <row r="2532" spans="2:83" x14ac:dyDescent="0.25">
      <c r="B2532" s="2">
        <v>41192</v>
      </c>
      <c r="C2532">
        <f t="shared" ca="1" si="242"/>
        <v>0</v>
      </c>
      <c r="D2532">
        <f t="shared" ca="1" si="243"/>
        <v>0</v>
      </c>
      <c r="E2532">
        <f ca="1">IF($B2532&lt;VLOOKUP(E$6&amp;" Equity",Param,4,0),"",IFERROR(VLOOKUP($B2532,OFFSET(Input!$A$1,0,MATCH(Index!E$6&amp;" Equity",Input!$1:$1,0)-1,10000,2),2,0),E2531))</f>
        <v>91.85</v>
      </c>
      <c r="F2532" s="33">
        <v>122.81</v>
      </c>
      <c r="H2532">
        <f ca="1">IFERROR(VLOOKUP($B2532,OFFSET(Input!$A$1,0,MATCH(Index!H$6,Input!$1:$1,0)-1,10000,2),2,0),0)</f>
        <v>0</v>
      </c>
      <c r="I2532">
        <f ca="1">IFERROR(VLOOKUP($B2532,OFFSET(Input!$A$1,0,MATCH(Index!I$6,Input!$1:$1,0)-1,10000,2),2,0),0)</f>
        <v>0</v>
      </c>
      <c r="K2532">
        <f t="shared" ca="1" si="244"/>
        <v>96.709858014344107</v>
      </c>
      <c r="L2532" s="30">
        <f t="shared" ca="1" si="245"/>
        <v>125.31524477066156</v>
      </c>
      <c r="N2532">
        <f t="shared" ca="1" si="284"/>
        <v>-2.3923456386198238E-3</v>
      </c>
      <c r="O2532">
        <f t="shared" ca="1" si="260"/>
        <v>7.0273209603633514E-3</v>
      </c>
      <c r="Q2532">
        <f t="shared" ca="1" si="299"/>
        <v>6.8229595738997464E-2</v>
      </c>
      <c r="R2532">
        <f t="shared" ca="1" si="297"/>
        <v>0.11403543901660768</v>
      </c>
      <c r="T2532">
        <f t="shared" ca="1" si="320"/>
        <v>6.7347678412442422E-2</v>
      </c>
      <c r="U2532">
        <f t="shared" ca="1" si="309"/>
        <v>0.14833465785110228</v>
      </c>
      <c r="W2532">
        <f t="shared" ca="1" si="310"/>
        <v>-0.51953405365593031</v>
      </c>
      <c r="X2532">
        <f t="shared" ca="1" si="311"/>
        <v>-0.45371869935215714</v>
      </c>
      <c r="Z2532">
        <f t="shared" ca="1" si="234"/>
        <v>96.976836381424192</v>
      </c>
      <c r="AA2532">
        <f t="shared" ca="1" si="234"/>
        <v>97.326164974943325</v>
      </c>
      <c r="AB2532">
        <f t="shared" ca="1" si="234"/>
        <v>97.282495945927693</v>
      </c>
      <c r="AC2532">
        <f t="shared" ca="1" si="235"/>
        <v>97.326164974943325</v>
      </c>
      <c r="AE2532">
        <f ca="1">VLOOKUP($B2532,OFFSET(Input!$A$1,0,MATCH(Index!AE$6&amp;" Index",Input!$1:$1,0)-1,10000,2),2,0)</f>
        <v>16.29</v>
      </c>
      <c r="AF2532">
        <f t="shared" ca="1" si="321"/>
        <v>15.274666666666668</v>
      </c>
      <c r="AG2532">
        <f t="shared" ca="1" si="321"/>
        <v>15.016500000000002</v>
      </c>
      <c r="AH2532">
        <f t="shared" ca="1" si="321"/>
        <v>15.152000000000001</v>
      </c>
      <c r="AI2532">
        <f t="shared" ca="1" si="322"/>
        <v>15.152000000000001</v>
      </c>
      <c r="AK2532">
        <f t="shared" ca="1" si="323"/>
        <v>-1</v>
      </c>
      <c r="AL2532">
        <f t="shared" ca="1" si="324"/>
        <v>1</v>
      </c>
      <c r="AN2532" t="str">
        <f t="shared" ca="1" si="312"/>
        <v>Not Down</v>
      </c>
      <c r="AO2532" t="str">
        <f t="shared" ca="1" si="248"/>
        <v>Not Up</v>
      </c>
      <c r="AQ2532">
        <f t="shared" ca="1" si="313"/>
        <v>1</v>
      </c>
      <c r="AR2532">
        <f t="shared" ca="1" si="314"/>
        <v>0</v>
      </c>
      <c r="AT2532">
        <f t="shared" ca="1" si="270"/>
        <v>1</v>
      </c>
      <c r="AU2532">
        <f t="shared" ca="1" si="251"/>
        <v>0</v>
      </c>
      <c r="AW2532" s="5">
        <f t="shared" ca="1" si="271"/>
        <v>6.8229595738997464E-2</v>
      </c>
      <c r="AX2532" s="5">
        <f t="shared" ca="1" si="272"/>
        <v>6.7347678412442422E-2</v>
      </c>
      <c r="AY2532" s="18">
        <f t="shared" ca="1" si="325"/>
        <v>6.8229595738997464E-2</v>
      </c>
      <c r="BA2532" s="6">
        <f t="shared" ca="1" si="315"/>
        <v>0.7328198190015347</v>
      </c>
      <c r="BB2532">
        <f t="shared" ca="1" si="316"/>
        <v>0.69163900517960708</v>
      </c>
      <c r="BC2532" t="str">
        <f t="shared" ca="1" si="317"/>
        <v>HYG UP Equity</v>
      </c>
      <c r="BD2532" t="str">
        <f t="shared" ca="1" si="318"/>
        <v>HYG UP Equity</v>
      </c>
      <c r="BF2532">
        <f t="shared" ca="1" si="273"/>
        <v>1</v>
      </c>
      <c r="BG2532">
        <f t="shared" ca="1" si="274"/>
        <v>0</v>
      </c>
      <c r="BI2532">
        <f t="shared" ca="1" si="275"/>
        <v>1</v>
      </c>
      <c r="BJ2532">
        <f t="shared" ca="1" si="259"/>
        <v>0</v>
      </c>
      <c r="BL2532">
        <f t="shared" ca="1" si="276"/>
        <v>10.398320386335209</v>
      </c>
      <c r="BM2532">
        <f t="shared" ca="1" si="277"/>
        <v>0</v>
      </c>
      <c r="BN2532" s="9">
        <f t="shared" ca="1" si="289"/>
        <v>1</v>
      </c>
      <c r="BO2532" s="9">
        <f t="shared" ca="1" si="290"/>
        <v>0</v>
      </c>
      <c r="BP2532" s="9">
        <f t="shared" ca="1" si="280"/>
        <v>1</v>
      </c>
      <c r="BQ2532" s="9">
        <f t="shared" ca="1" si="281"/>
        <v>0</v>
      </c>
      <c r="BR2532">
        <f t="shared" ca="1" si="282"/>
        <v>1005.6200881501378</v>
      </c>
      <c r="BS2532">
        <f t="shared" ca="1" si="285"/>
        <v>-2.3894862604539879E-3</v>
      </c>
      <c r="BT2532">
        <f t="shared" ca="1" si="286"/>
        <v>1.8055555555555558E-5</v>
      </c>
      <c r="BU2532">
        <f t="shared" ref="BU2532:BV2532" ca="1" si="331">ABS($BB2530*BN2532-$BB2531*BP2532)*0.02%</f>
        <v>1.7989200467353194E-5</v>
      </c>
      <c r="BV2532">
        <f t="shared" ca="1" si="331"/>
        <v>0</v>
      </c>
      <c r="BW2532" s="35">
        <f ca="1">IFERROR(VLOOKUP($B2532,OFFSET(Input!$A$1,0,MATCH(Index!BW$6&amp;" Index",Input!$1:$1,0)-1,10000,2),2,0)/100,BW2531)</f>
        <v>1.6000000000000001E-3</v>
      </c>
      <c r="BX2532">
        <f t="shared" ca="1" si="292"/>
        <v>1.2673211965961656E-2</v>
      </c>
      <c r="CE2532">
        <v>1013.3357366151416</v>
      </c>
    </row>
    <row r="2533" spans="2:83" x14ac:dyDescent="0.25">
      <c r="B2533" s="2">
        <v>41193</v>
      </c>
      <c r="C2533">
        <f t="shared" ca="1" si="242"/>
        <v>0</v>
      </c>
      <c r="D2533">
        <f t="shared" ca="1" si="243"/>
        <v>0</v>
      </c>
      <c r="E2533">
        <f ca="1">IF($B2533&lt;VLOOKUP(E$6&amp;" Equity",Param,4,0),"",IFERROR(VLOOKUP($B2533,OFFSET(Input!$A$1,0,MATCH(Index!E$6&amp;" Equity",Input!$1:$1,0)-1,10000,2),2,0),E2532))</f>
        <v>92.35</v>
      </c>
      <c r="F2533" s="33">
        <v>123.66</v>
      </c>
      <c r="H2533">
        <f ca="1">IFERROR(VLOOKUP($B2533,OFFSET(Input!$A$1,0,MATCH(Index!H$6,Input!$1:$1,0)-1,10000,2),2,0),0)</f>
        <v>0</v>
      </c>
      <c r="I2533">
        <f ca="1">IFERROR(VLOOKUP($B2533,OFFSET(Input!$A$1,0,MATCH(Index!I$6,Input!$1:$1,0)-1,10000,2),2,0),0)</f>
        <v>0</v>
      </c>
      <c r="K2533">
        <f t="shared" ca="1" si="244"/>
        <v>97.236313419974721</v>
      </c>
      <c r="L2533" s="30">
        <f t="shared" ca="1" si="245"/>
        <v>126.18258422229466</v>
      </c>
      <c r="N2533">
        <f t="shared" ca="1" si="284"/>
        <v>5.428894984114252E-3</v>
      </c>
      <c r="O2533">
        <f t="shared" ca="1" si="260"/>
        <v>6.89741850812988E-3</v>
      </c>
      <c r="Q2533">
        <f t="shared" ca="1" si="299"/>
        <v>4.9356806726562057E-2</v>
      </c>
      <c r="R2533">
        <f t="shared" ca="1" si="297"/>
        <v>0.11365354093013699</v>
      </c>
      <c r="T2533">
        <f t="shared" ca="1" si="320"/>
        <v>6.5986519609252697E-2</v>
      </c>
      <c r="U2533">
        <f t="shared" ca="1" si="309"/>
        <v>0.14968909641667047</v>
      </c>
      <c r="W2533">
        <f t="shared" ca="1" si="310"/>
        <v>-0.20449364056169894</v>
      </c>
      <c r="X2533">
        <f t="shared" ca="1" si="311"/>
        <v>-0.37781371382530587</v>
      </c>
      <c r="Z2533">
        <f t="shared" ca="1" si="234"/>
        <v>96.987172055983791</v>
      </c>
      <c r="AA2533">
        <f t="shared" ca="1" si="234"/>
        <v>97.270061753721379</v>
      </c>
      <c r="AB2533">
        <f t="shared" ca="1" si="234"/>
        <v>97.302131269868198</v>
      </c>
      <c r="AC2533">
        <f t="shared" ca="1" si="235"/>
        <v>97.302131269868198</v>
      </c>
      <c r="AE2533">
        <f ca="1">VLOOKUP($B2533,OFFSET(Input!$A$1,0,MATCH(Index!AE$6&amp;" Index",Input!$1:$1,0)-1,10000,2),2,0)</f>
        <v>15.59</v>
      </c>
      <c r="AF2533">
        <f t="shared" ca="1" si="321"/>
        <v>15.376000000000003</v>
      </c>
      <c r="AG2533">
        <f t="shared" ca="1" si="321"/>
        <v>15.093500000000002</v>
      </c>
      <c r="AH2533">
        <f t="shared" ca="1" si="321"/>
        <v>15.1516</v>
      </c>
      <c r="AI2533">
        <f t="shared" ca="1" si="322"/>
        <v>15.1516</v>
      </c>
      <c r="AK2533">
        <f t="shared" ca="1" si="323"/>
        <v>-1</v>
      </c>
      <c r="AL2533">
        <f t="shared" ca="1" si="324"/>
        <v>1</v>
      </c>
      <c r="AN2533" t="str">
        <f t="shared" ca="1" si="312"/>
        <v>Not Down</v>
      </c>
      <c r="AO2533" t="str">
        <f t="shared" ca="1" si="248"/>
        <v>Not Up</v>
      </c>
      <c r="AQ2533">
        <f t="shared" ca="1" si="313"/>
        <v>1</v>
      </c>
      <c r="AR2533">
        <f t="shared" ca="1" si="314"/>
        <v>0</v>
      </c>
      <c r="AT2533">
        <f t="shared" ca="1" si="270"/>
        <v>1</v>
      </c>
      <c r="AU2533">
        <f t="shared" ca="1" si="251"/>
        <v>0</v>
      </c>
      <c r="AW2533" s="5">
        <f t="shared" ca="1" si="271"/>
        <v>4.9356806726562057E-2</v>
      </c>
      <c r="AX2533" s="5">
        <f t="shared" ca="1" si="272"/>
        <v>6.5986519609252697E-2</v>
      </c>
      <c r="AY2533" s="18">
        <f t="shared" ca="1" si="325"/>
        <v>6.5986519609252697E-2</v>
      </c>
      <c r="BA2533" s="6">
        <f t="shared" ca="1" si="315"/>
        <v>0.75773052278073094</v>
      </c>
      <c r="BB2533">
        <f t="shared" ca="1" si="316"/>
        <v>0.69163900517960708</v>
      </c>
      <c r="BC2533" t="str">
        <f t="shared" ca="1" si="317"/>
        <v>HYG UP Equity</v>
      </c>
      <c r="BD2533" t="str">
        <f t="shared" ca="1" si="318"/>
        <v>HYG UP Equity</v>
      </c>
      <c r="BF2533">
        <f t="shared" ca="1" si="273"/>
        <v>1</v>
      </c>
      <c r="BG2533">
        <f t="shared" ca="1" si="274"/>
        <v>0</v>
      </c>
      <c r="BI2533">
        <f t="shared" ca="1" si="275"/>
        <v>1</v>
      </c>
      <c r="BJ2533">
        <f t="shared" ca="1" si="259"/>
        <v>0</v>
      </c>
      <c r="BL2533">
        <f t="shared" ca="1" si="276"/>
        <v>10.398320386335209</v>
      </c>
      <c r="BM2533">
        <f t="shared" ca="1" si="277"/>
        <v>0</v>
      </c>
      <c r="BN2533" s="9">
        <f t="shared" ca="1" si="289"/>
        <v>1</v>
      </c>
      <c r="BO2533" s="9">
        <f t="shared" ca="1" si="290"/>
        <v>0</v>
      </c>
      <c r="BP2533" s="9">
        <f t="shared" ca="1" si="280"/>
        <v>1</v>
      </c>
      <c r="BQ2533" s="9">
        <f t="shared" ca="1" si="281"/>
        <v>0</v>
      </c>
      <c r="BR2533">
        <f t="shared" ca="1" si="282"/>
        <v>1011.094340127003</v>
      </c>
      <c r="BS2533">
        <f t="shared" ca="1" si="285"/>
        <v>5.4436581382688587E-3</v>
      </c>
      <c r="BT2533">
        <f t="shared" ca="1" si="286"/>
        <v>1.8055555555555558E-5</v>
      </c>
      <c r="BU2533">
        <f t="shared" ref="BU2533:BV2533" ca="1" si="332">ABS($BB2531*BN2533-$BB2532*BP2533)*0.02%</f>
        <v>0</v>
      </c>
      <c r="BV2533">
        <f t="shared" ca="1" si="332"/>
        <v>0</v>
      </c>
      <c r="BW2533" s="35">
        <f ca="1">IFERROR(VLOOKUP($B2533,OFFSET(Input!$A$1,0,MATCH(Index!BW$6&amp;" Index",Input!$1:$1,0)-1,10000,2),2,0)/100,BW2532)</f>
        <v>1.6000000000000001E-3</v>
      </c>
      <c r="BX2533">
        <f t="shared" ca="1" si="292"/>
        <v>1.2654462180848241E-2</v>
      </c>
      <c r="CE2533">
        <v>1017.1256527804372</v>
      </c>
    </row>
    <row r="2534" spans="2:83" x14ac:dyDescent="0.25">
      <c r="B2534" s="2">
        <v>41194</v>
      </c>
      <c r="C2534">
        <f t="shared" ca="1" si="242"/>
        <v>0</v>
      </c>
      <c r="D2534">
        <f t="shared" ca="1" si="243"/>
        <v>0</v>
      </c>
      <c r="E2534">
        <f ca="1">IF($B2534&lt;VLOOKUP(E$6&amp;" Equity",Param,4,0),"",IFERROR(VLOOKUP($B2534,OFFSET(Input!$A$1,0,MATCH(Index!E$6&amp;" Equity",Input!$1:$1,0)-1,10000,2),2,0),E2533))</f>
        <v>92.51</v>
      </c>
      <c r="F2534" s="33">
        <v>123.97</v>
      </c>
      <c r="H2534">
        <f ca="1">IFERROR(VLOOKUP($B2534,OFFSET(Input!$A$1,0,MATCH(Index!H$6,Input!$1:$1,0)-1,10000,2),2,0),0)</f>
        <v>0</v>
      </c>
      <c r="I2534">
        <f ca="1">IFERROR(VLOOKUP($B2534,OFFSET(Input!$A$1,0,MATCH(Index!I$6,Input!$1:$1,0)-1,10000,2),2,0),0)</f>
        <v>0</v>
      </c>
      <c r="K2534">
        <f t="shared" ca="1" si="244"/>
        <v>97.404779149776545</v>
      </c>
      <c r="L2534" s="30">
        <f t="shared" ca="1" si="245"/>
        <v>126.49890802230205</v>
      </c>
      <c r="N2534">
        <f t="shared" ca="1" si="284"/>
        <v>1.7310401379784836E-3</v>
      </c>
      <c r="O2534">
        <f t="shared" ca="1" si="260"/>
        <v>2.5037367196328948E-3</v>
      </c>
      <c r="Q2534">
        <f t="shared" ca="1" si="299"/>
        <v>4.5922588672048063E-2</v>
      </c>
      <c r="R2534">
        <f t="shared" ca="1" si="297"/>
        <v>0.11430066290317162</v>
      </c>
      <c r="T2534">
        <f t="shared" ca="1" si="320"/>
        <v>6.6262284985574557E-2</v>
      </c>
      <c r="U2534">
        <f t="shared" ca="1" si="309"/>
        <v>0.11551178242274295</v>
      </c>
      <c r="W2534">
        <f t="shared" ca="1" si="310"/>
        <v>-0.18537113056727603</v>
      </c>
      <c r="X2534">
        <f t="shared" ca="1" si="311"/>
        <v>-0.49459607694465796</v>
      </c>
      <c r="Z2534">
        <f t="shared" ca="1" si="234"/>
        <v>97.053106938815276</v>
      </c>
      <c r="AA2534">
        <f t="shared" ca="1" si="234"/>
        <v>97.22395287177163</v>
      </c>
      <c r="AB2534">
        <f t="shared" ca="1" si="234"/>
        <v>97.321802064463839</v>
      </c>
      <c r="AC2534">
        <f t="shared" ca="1" si="235"/>
        <v>97.321802064463839</v>
      </c>
      <c r="AE2534">
        <f ca="1">VLOOKUP($B2534,OFFSET(Input!$A$1,0,MATCH(Index!AE$6&amp;" Index",Input!$1:$1,0)-1,10000,2),2,0)</f>
        <v>16.14</v>
      </c>
      <c r="AF2534">
        <f t="shared" ca="1" si="321"/>
        <v>15.520000000000001</v>
      </c>
      <c r="AG2534">
        <f t="shared" ca="1" si="321"/>
        <v>15.175000000000001</v>
      </c>
      <c r="AH2534">
        <f t="shared" ca="1" si="321"/>
        <v>15.221999999999998</v>
      </c>
      <c r="AI2534">
        <f t="shared" ca="1" si="322"/>
        <v>15.221999999999998</v>
      </c>
      <c r="AK2534">
        <f t="shared" ca="1" si="323"/>
        <v>-1</v>
      </c>
      <c r="AL2534">
        <f t="shared" ca="1" si="324"/>
        <v>1</v>
      </c>
      <c r="AN2534" t="str">
        <f t="shared" ca="1" si="312"/>
        <v>Not Down</v>
      </c>
      <c r="AO2534" t="str">
        <f t="shared" ca="1" si="248"/>
        <v>Not Up</v>
      </c>
      <c r="AQ2534">
        <f t="shared" ca="1" si="313"/>
        <v>1</v>
      </c>
      <c r="AR2534">
        <f t="shared" ca="1" si="314"/>
        <v>0</v>
      </c>
      <c r="AT2534">
        <f t="shared" ca="1" si="270"/>
        <v>1</v>
      </c>
      <c r="AU2534">
        <f t="shared" ca="1" si="251"/>
        <v>0</v>
      </c>
      <c r="AW2534" s="5">
        <f t="shared" ca="1" si="271"/>
        <v>4.5922588672048063E-2</v>
      </c>
      <c r="AX2534" s="5">
        <f t="shared" ca="1" si="272"/>
        <v>6.6262284985574557E-2</v>
      </c>
      <c r="AY2534" s="18">
        <f t="shared" ca="1" si="325"/>
        <v>6.6262284985574557E-2</v>
      </c>
      <c r="BA2534" s="6">
        <f t="shared" ca="1" si="315"/>
        <v>0.7545770570828505</v>
      </c>
      <c r="BB2534">
        <f t="shared" ca="1" si="316"/>
        <v>0.69163900517960708</v>
      </c>
      <c r="BC2534" t="str">
        <f t="shared" ca="1" si="317"/>
        <v>HYG UP Equity</v>
      </c>
      <c r="BD2534" t="str">
        <f t="shared" ca="1" si="318"/>
        <v>HYG UP Equity</v>
      </c>
      <c r="BF2534">
        <f t="shared" ca="1" si="273"/>
        <v>1</v>
      </c>
      <c r="BG2534">
        <f t="shared" ca="1" si="274"/>
        <v>0</v>
      </c>
      <c r="BI2534">
        <f t="shared" ca="1" si="275"/>
        <v>1</v>
      </c>
      <c r="BJ2534">
        <f t="shared" ca="1" si="259"/>
        <v>0</v>
      </c>
      <c r="BL2534">
        <f t="shared" ca="1" si="276"/>
        <v>10.398320386335209</v>
      </c>
      <c r="BM2534">
        <f t="shared" ca="1" si="277"/>
        <v>0</v>
      </c>
      <c r="BN2534" s="9">
        <f t="shared" ca="1" si="289"/>
        <v>0.99999999999999989</v>
      </c>
      <c r="BO2534" s="9">
        <f t="shared" ca="1" si="290"/>
        <v>0</v>
      </c>
      <c r="BP2534" s="9">
        <f t="shared" ca="1" si="280"/>
        <v>0.99999999999999989</v>
      </c>
      <c r="BQ2534" s="9">
        <f t="shared" ca="1" si="281"/>
        <v>0</v>
      </c>
      <c r="BR2534">
        <f t="shared" ca="1" si="282"/>
        <v>1012.8461007596002</v>
      </c>
      <c r="BS2534">
        <f t="shared" ca="1" si="285"/>
        <v>1.7325392528428907E-3</v>
      </c>
      <c r="BT2534">
        <f t="shared" ca="1" si="286"/>
        <v>1.8055555555555555E-5</v>
      </c>
      <c r="BU2534">
        <f t="shared" ref="BU2534:BV2534" ca="1" si="333">ABS($BB2532*BN2534-$BB2533*BP2534)*0.02%</f>
        <v>0</v>
      </c>
      <c r="BV2534">
        <f t="shared" ca="1" si="333"/>
        <v>0</v>
      </c>
      <c r="BW2534" s="35">
        <f ca="1">IFERROR(VLOOKUP($B2534,OFFSET(Input!$A$1,0,MATCH(Index!BW$6&amp;" Index",Input!$1:$1,0)-1,10000,2),2,0)/100,BW2533)</f>
        <v>1.6000000000000001E-3</v>
      </c>
      <c r="BX2534">
        <f t="shared" ca="1" si="292"/>
        <v>1.2701790375294945E-2</v>
      </c>
      <c r="CE2534">
        <v>1018.3190314620748</v>
      </c>
    </row>
    <row r="2535" spans="2:83" x14ac:dyDescent="0.25">
      <c r="B2535" s="2">
        <v>41197</v>
      </c>
      <c r="C2535">
        <f t="shared" ca="1" si="242"/>
        <v>0</v>
      </c>
      <c r="D2535">
        <f t="shared" ca="1" si="243"/>
        <v>0</v>
      </c>
      <c r="E2535">
        <f ca="1">IF($B2535&lt;VLOOKUP(E$6&amp;" Equity",Param,4,0),"",IFERROR(VLOOKUP($B2535,OFFSET(Input!$A$1,0,MATCH(Index!E$6&amp;" Equity",Input!$1:$1,0)-1,10000,2),2,0),E2534))</f>
        <v>92.93</v>
      </c>
      <c r="F2535" s="33">
        <v>123.68</v>
      </c>
      <c r="H2535">
        <f ca="1">IFERROR(VLOOKUP($B2535,OFFSET(Input!$A$1,0,MATCH(Index!H$6,Input!$1:$1,0)-1,10000,2),2,0),0)</f>
        <v>0</v>
      </c>
      <c r="I2535">
        <f ca="1">IFERROR(VLOOKUP($B2535,OFFSET(Input!$A$1,0,MATCH(Index!I$6,Input!$1:$1,0)-1,10000,2),2,0),0)</f>
        <v>0</v>
      </c>
      <c r="K2535">
        <f t="shared" ca="1" si="244"/>
        <v>97.847001690506261</v>
      </c>
      <c r="L2535" s="30">
        <f t="shared" ca="1" si="245"/>
        <v>126.20299220939194</v>
      </c>
      <c r="N2535">
        <f t="shared" ca="1" si="284"/>
        <v>4.5297747860207705E-3</v>
      </c>
      <c r="O2535">
        <f t="shared" ca="1" si="260"/>
        <v>-2.3420160109436142E-3</v>
      </c>
      <c r="Q2535">
        <f t="shared" ca="1" si="299"/>
        <v>4.9892102821137367E-2</v>
      </c>
      <c r="R2535">
        <f t="shared" ca="1" si="297"/>
        <v>0.11352671142618574</v>
      </c>
      <c r="T2535">
        <f t="shared" ca="1" si="320"/>
        <v>6.8118063626723943E-2</v>
      </c>
      <c r="U2535">
        <f t="shared" ca="1" si="309"/>
        <v>0.10778782291001615</v>
      </c>
      <c r="W2535">
        <f t="shared" ca="1" si="310"/>
        <v>-0.18237030811100141</v>
      </c>
      <c r="X2535">
        <f t="shared" ca="1" si="311"/>
        <v>-0.51634753412303058</v>
      </c>
      <c r="Z2535">
        <f t="shared" ca="1" si="234"/>
        <v>97.185773701034194</v>
      </c>
      <c r="AA2535">
        <f t="shared" ca="1" si="234"/>
        <v>97.204144590943955</v>
      </c>
      <c r="AB2535">
        <f t="shared" ca="1" si="234"/>
        <v>97.365445971817081</v>
      </c>
      <c r="AC2535">
        <f t="shared" ca="1" si="235"/>
        <v>97.365445971817081</v>
      </c>
      <c r="AE2535">
        <f ca="1">VLOOKUP($B2535,OFFSET(Input!$A$1,0,MATCH(Index!AE$6&amp;" Index",Input!$1:$1,0)-1,10000,2),2,0)</f>
        <v>15.27</v>
      </c>
      <c r="AF2535">
        <f t="shared" ca="1" si="321"/>
        <v>15.594666666666665</v>
      </c>
      <c r="AG2535">
        <f t="shared" ca="1" si="321"/>
        <v>15.209</v>
      </c>
      <c r="AH2535">
        <f t="shared" ca="1" si="321"/>
        <v>15.181599999999998</v>
      </c>
      <c r="AI2535">
        <f t="shared" ca="1" si="322"/>
        <v>15.209</v>
      </c>
      <c r="AK2535">
        <f t="shared" ca="1" si="323"/>
        <v>-1</v>
      </c>
      <c r="AL2535">
        <f t="shared" ca="1" si="324"/>
        <v>1</v>
      </c>
      <c r="AN2535" t="str">
        <f t="shared" ca="1" si="312"/>
        <v>Not Down</v>
      </c>
      <c r="AO2535" t="str">
        <f t="shared" ca="1" si="248"/>
        <v>Not Up</v>
      </c>
      <c r="AQ2535">
        <f t="shared" ca="1" si="313"/>
        <v>1</v>
      </c>
      <c r="AR2535">
        <f t="shared" ca="1" si="314"/>
        <v>0</v>
      </c>
      <c r="AT2535">
        <f t="shared" ca="1" si="270"/>
        <v>1</v>
      </c>
      <c r="AU2535">
        <f t="shared" ca="1" si="251"/>
        <v>0</v>
      </c>
      <c r="AW2535" s="5">
        <f t="shared" ca="1" si="271"/>
        <v>4.9892102821137367E-2</v>
      </c>
      <c r="AX2535" s="5">
        <f t="shared" ca="1" si="272"/>
        <v>6.8118063626723943E-2</v>
      </c>
      <c r="AY2535" s="18">
        <f t="shared" ca="1" si="325"/>
        <v>6.8118063626723943E-2</v>
      </c>
      <c r="BA2535" s="6">
        <f t="shared" ca="1" si="315"/>
        <v>0.73401969078263851</v>
      </c>
      <c r="BB2535">
        <f t="shared" ca="1" si="316"/>
        <v>0.69163900517960708</v>
      </c>
      <c r="BC2535" t="str">
        <f t="shared" ca="1" si="317"/>
        <v>HYG UP Equity</v>
      </c>
      <c r="BD2535" t="str">
        <f t="shared" ca="1" si="318"/>
        <v>HYG UP Equity</v>
      </c>
      <c r="BF2535">
        <f t="shared" ca="1" si="273"/>
        <v>1</v>
      </c>
      <c r="BG2535">
        <f t="shared" ca="1" si="274"/>
        <v>0</v>
      </c>
      <c r="BI2535">
        <f t="shared" ca="1" si="275"/>
        <v>1</v>
      </c>
      <c r="BJ2535">
        <f t="shared" ca="1" si="259"/>
        <v>0</v>
      </c>
      <c r="BL2535">
        <f t="shared" ca="1" si="276"/>
        <v>10.398320386335209</v>
      </c>
      <c r="BM2535">
        <f t="shared" ca="1" si="277"/>
        <v>0</v>
      </c>
      <c r="BN2535" s="9">
        <f t="shared" ca="1" si="289"/>
        <v>1</v>
      </c>
      <c r="BO2535" s="9">
        <f t="shared" ca="1" si="290"/>
        <v>0</v>
      </c>
      <c r="BP2535" s="9">
        <f t="shared" ca="1" si="280"/>
        <v>1</v>
      </c>
      <c r="BQ2535" s="9">
        <f t="shared" ca="1" si="281"/>
        <v>0</v>
      </c>
      <c r="BR2535">
        <f t="shared" ca="1" si="282"/>
        <v>1017.4444724201669</v>
      </c>
      <c r="BS2535">
        <f t="shared" ca="1" si="285"/>
        <v>4.5400497243541782E-3</v>
      </c>
      <c r="BT2535">
        <f t="shared" ca="1" si="286"/>
        <v>5.4166666666666671E-5</v>
      </c>
      <c r="BU2535">
        <f t="shared" ref="BU2535:BV2535" ca="1" si="334">ABS($BB2533*BN2535-$BB2534*BP2535)*0.02%</f>
        <v>0</v>
      </c>
      <c r="BV2535">
        <f t="shared" ca="1" si="334"/>
        <v>0</v>
      </c>
      <c r="BW2535" s="35">
        <f ca="1">IFERROR(VLOOKUP($B2535,OFFSET(Input!$A$1,0,MATCH(Index!BW$6&amp;" Index",Input!$1:$1,0)-1,10000,2),2,0)/100,BW2534)</f>
        <v>1.6000000000000001E-3</v>
      </c>
      <c r="BX2535">
        <f t="shared" ca="1" si="292"/>
        <v>3.8150079601610737E-2</v>
      </c>
      <c r="CE2535">
        <v>1021.4402368373247</v>
      </c>
    </row>
    <row r="2536" spans="2:83" x14ac:dyDescent="0.25">
      <c r="B2536" s="2">
        <v>41198</v>
      </c>
      <c r="C2536">
        <f t="shared" ca="1" si="242"/>
        <v>0</v>
      </c>
      <c r="D2536">
        <f t="shared" ca="1" si="243"/>
        <v>0</v>
      </c>
      <c r="E2536">
        <f ca="1">IF($B2536&lt;VLOOKUP(E$6&amp;" Equity",Param,4,0),"",IFERROR(VLOOKUP($B2536,OFFSET(Input!$A$1,0,MATCH(Index!E$6&amp;" Equity",Input!$1:$1,0)-1,10000,2),2,0),E2535))</f>
        <v>93.27</v>
      </c>
      <c r="F2536" s="33">
        <v>121.98</v>
      </c>
      <c r="H2536">
        <f ca="1">IFERROR(VLOOKUP($B2536,OFFSET(Input!$A$1,0,MATCH(Index!H$6,Input!$1:$1,0)-1,10000,2),2,0),0)</f>
        <v>0</v>
      </c>
      <c r="I2536">
        <f ca="1">IFERROR(VLOOKUP($B2536,OFFSET(Input!$A$1,0,MATCH(Index!I$6,Input!$1:$1,0)-1,10000,2),2,0),0)</f>
        <v>0</v>
      </c>
      <c r="K2536">
        <f t="shared" ca="1" si="244"/>
        <v>98.204991366335065</v>
      </c>
      <c r="L2536" s="30">
        <f t="shared" ca="1" si="245"/>
        <v>124.46831330612571</v>
      </c>
      <c r="N2536">
        <f t="shared" ca="1" si="284"/>
        <v>3.6519911695240418E-3</v>
      </c>
      <c r="O2536">
        <f t="shared" ca="1" si="260"/>
        <v>-1.3840487970801639E-2</v>
      </c>
      <c r="Q2536">
        <f t="shared" ca="1" si="299"/>
        <v>5.1773752399089046E-2</v>
      </c>
      <c r="R2536">
        <f t="shared" ca="1" si="297"/>
        <v>0.13294310749662208</v>
      </c>
      <c r="T2536">
        <f t="shared" ca="1" si="320"/>
        <v>6.9324071947841223E-2</v>
      </c>
      <c r="U2536">
        <f t="shared" ca="1" si="309"/>
        <v>0.11711943980999051</v>
      </c>
      <c r="W2536">
        <f t="shared" ca="1" si="310"/>
        <v>-0.3238384473416317</v>
      </c>
      <c r="X2536">
        <f t="shared" ca="1" si="311"/>
        <v>-0.54868781358205887</v>
      </c>
      <c r="Z2536">
        <f t="shared" ca="1" si="234"/>
        <v>97.331075392988254</v>
      </c>
      <c r="AA2536">
        <f t="shared" ca="1" si="234"/>
        <v>97.200141056864908</v>
      </c>
      <c r="AB2536">
        <f t="shared" ca="1" si="234"/>
        <v>97.39701577946424</v>
      </c>
      <c r="AC2536">
        <f t="shared" ca="1" si="235"/>
        <v>97.39701577946424</v>
      </c>
      <c r="AE2536">
        <f ca="1">VLOOKUP($B2536,OFFSET(Input!$A$1,0,MATCH(Index!AE$6&amp;" Index",Input!$1:$1,0)-1,10000,2),2,0)</f>
        <v>15.22</v>
      </c>
      <c r="AF2536">
        <f t="shared" ca="1" si="321"/>
        <v>15.580666666666666</v>
      </c>
      <c r="AG2536">
        <f t="shared" ca="1" si="321"/>
        <v>15.261000000000001</v>
      </c>
      <c r="AH2536">
        <f t="shared" ca="1" si="321"/>
        <v>15.134</v>
      </c>
      <c r="AI2536">
        <f t="shared" ca="1" si="322"/>
        <v>15.261000000000001</v>
      </c>
      <c r="AK2536">
        <f t="shared" ca="1" si="323"/>
        <v>-1</v>
      </c>
      <c r="AL2536">
        <f t="shared" ca="1" si="324"/>
        <v>1</v>
      </c>
      <c r="AN2536" t="str">
        <f t="shared" ca="1" si="312"/>
        <v>Not Down</v>
      </c>
      <c r="AO2536" t="str">
        <f t="shared" ca="1" si="248"/>
        <v>Not Up</v>
      </c>
      <c r="AQ2536">
        <f t="shared" ca="1" si="313"/>
        <v>1</v>
      </c>
      <c r="AR2536">
        <f t="shared" ca="1" si="314"/>
        <v>0</v>
      </c>
      <c r="AT2536">
        <f t="shared" ca="1" si="270"/>
        <v>1</v>
      </c>
      <c r="AU2536">
        <f t="shared" ca="1" si="251"/>
        <v>0</v>
      </c>
      <c r="AW2536" s="5">
        <f t="shared" ca="1" si="271"/>
        <v>5.1773752399089046E-2</v>
      </c>
      <c r="AX2536" s="5">
        <f t="shared" ca="1" si="272"/>
        <v>6.9324071947841223E-2</v>
      </c>
      <c r="AY2536" s="18">
        <f t="shared" ca="1" si="325"/>
        <v>6.9324071947841223E-2</v>
      </c>
      <c r="BA2536" s="6">
        <f t="shared" ca="1" si="315"/>
        <v>0.72125018907746119</v>
      </c>
      <c r="BB2536">
        <f t="shared" ca="1" si="316"/>
        <v>0.69163900517960708</v>
      </c>
      <c r="BC2536" t="str">
        <f t="shared" ca="1" si="317"/>
        <v>HYG UP Equity</v>
      </c>
      <c r="BD2536" t="str">
        <f t="shared" ca="1" si="318"/>
        <v>HYG UP Equity</v>
      </c>
      <c r="BF2536">
        <f t="shared" ca="1" si="273"/>
        <v>1</v>
      </c>
      <c r="BG2536">
        <f t="shared" ca="1" si="274"/>
        <v>0</v>
      </c>
      <c r="BI2536">
        <f t="shared" ca="1" si="275"/>
        <v>1</v>
      </c>
      <c r="BJ2536">
        <f t="shared" ca="1" si="259"/>
        <v>0</v>
      </c>
      <c r="BL2536">
        <f t="shared" ca="1" si="276"/>
        <v>10.398320386335209</v>
      </c>
      <c r="BM2536">
        <f t="shared" ca="1" si="277"/>
        <v>0</v>
      </c>
      <c r="BN2536" s="9">
        <f t="shared" ca="1" si="289"/>
        <v>1</v>
      </c>
      <c r="BO2536" s="9">
        <f t="shared" ca="1" si="290"/>
        <v>0</v>
      </c>
      <c r="BP2536" s="9">
        <f t="shared" ca="1" si="280"/>
        <v>1</v>
      </c>
      <c r="BQ2536" s="9">
        <f t="shared" ca="1" si="281"/>
        <v>0</v>
      </c>
      <c r="BR2536">
        <f t="shared" ca="1" si="282"/>
        <v>1021.1669637644351</v>
      </c>
      <c r="BS2536">
        <f t="shared" ca="1" si="285"/>
        <v>3.6586678144838736E-3</v>
      </c>
      <c r="BT2536">
        <f t="shared" ca="1" si="286"/>
        <v>1.8055555555555558E-5</v>
      </c>
      <c r="BU2536">
        <f t="shared" ref="BU2536:BV2536" ca="1" si="335">ABS($BB2534*BN2536-$BB2535*BP2536)*0.02%</f>
        <v>0</v>
      </c>
      <c r="BV2536">
        <f t="shared" ca="1" si="335"/>
        <v>0</v>
      </c>
      <c r="BW2536" s="35">
        <f ca="1">IFERROR(VLOOKUP($B2536,OFFSET(Input!$A$1,0,MATCH(Index!BW$6&amp;" Index",Input!$1:$1,0)-1,10000,2),2,0)/100,BW2535)</f>
        <v>1.6000000000000001E-3</v>
      </c>
      <c r="BX2536">
        <f t="shared" ca="1" si="292"/>
        <v>1.2755670583799535E-2</v>
      </c>
      <c r="CE2536">
        <v>1023.9994257753591</v>
      </c>
    </row>
    <row r="2537" spans="2:83" x14ac:dyDescent="0.25">
      <c r="B2537" s="2">
        <v>41199</v>
      </c>
      <c r="C2537">
        <f t="shared" ca="1" si="242"/>
        <v>0</v>
      </c>
      <c r="D2537">
        <f t="shared" ca="1" si="243"/>
        <v>0</v>
      </c>
      <c r="E2537">
        <f ca="1">IF($B2537&lt;VLOOKUP(E$6&amp;" Equity",Param,4,0),"",IFERROR(VLOOKUP($B2537,OFFSET(Input!$A$1,0,MATCH(Index!E$6&amp;" Equity",Input!$1:$1,0)-1,10000,2),2,0),E2536))</f>
        <v>93.48</v>
      </c>
      <c r="F2537" s="33">
        <v>120.79</v>
      </c>
      <c r="H2537">
        <f ca="1">IFERROR(VLOOKUP($B2537,OFFSET(Input!$A$1,0,MATCH(Index!H$6,Input!$1:$1,0)-1,10000,2),2,0),0)</f>
        <v>0</v>
      </c>
      <c r="I2537">
        <f ca="1">IFERROR(VLOOKUP($B2537,OFFSET(Input!$A$1,0,MATCH(Index!I$6,Input!$1:$1,0)-1,10000,2),2,0),0)</f>
        <v>0</v>
      </c>
      <c r="K2537">
        <f t="shared" ca="1" si="244"/>
        <v>98.426102636699937</v>
      </c>
      <c r="L2537" s="30">
        <f t="shared" ca="1" si="245"/>
        <v>123.25403807383935</v>
      </c>
      <c r="N2537">
        <f t="shared" ca="1" si="284"/>
        <v>2.2489969318852049E-3</v>
      </c>
      <c r="O2537">
        <f t="shared" ca="1" si="260"/>
        <v>-9.8035962511232467E-3</v>
      </c>
      <c r="Q2537">
        <f t="shared" ca="1" si="299"/>
        <v>5.1483003691077389E-2</v>
      </c>
      <c r="R2537">
        <f t="shared" ca="1" si="297"/>
        <v>0.14175063855579778</v>
      </c>
      <c r="T2537">
        <f t="shared" ca="1" si="320"/>
        <v>6.9634236911402775E-2</v>
      </c>
      <c r="U2537">
        <f t="shared" ca="1" si="309"/>
        <v>0.11995129829529198</v>
      </c>
      <c r="W2537">
        <f t="shared" ca="1" si="310"/>
        <v>-0.38434615821052909</v>
      </c>
      <c r="X2537">
        <f t="shared" ca="1" si="311"/>
        <v>-0.55397523937213589</v>
      </c>
      <c r="Z2537">
        <f t="shared" ca="1" si="234"/>
        <v>97.474271263319764</v>
      </c>
      <c r="AA2537">
        <f t="shared" ca="1" si="234"/>
        <v>97.213477297432505</v>
      </c>
      <c r="AB2537">
        <f t="shared" ca="1" si="234"/>
        <v>97.425699510486353</v>
      </c>
      <c r="AC2537">
        <f t="shared" ca="1" si="235"/>
        <v>97.425699510486353</v>
      </c>
      <c r="AE2537">
        <f ca="1">VLOOKUP($B2537,OFFSET(Input!$A$1,0,MATCH(Index!AE$6&amp;" Index",Input!$1:$1,0)-1,10000,2),2,0)</f>
        <v>15.07</v>
      </c>
      <c r="AF2537">
        <f t="shared" ca="1" si="321"/>
        <v>15.464666666666664</v>
      </c>
      <c r="AG2537">
        <f t="shared" ca="1" si="321"/>
        <v>15.320500000000001</v>
      </c>
      <c r="AH2537">
        <f t="shared" ca="1" si="321"/>
        <v>15.104800000000001</v>
      </c>
      <c r="AI2537">
        <f t="shared" ca="1" si="322"/>
        <v>15.320500000000001</v>
      </c>
      <c r="AK2537">
        <f t="shared" ca="1" si="323"/>
        <v>1</v>
      </c>
      <c r="AL2537">
        <f t="shared" ca="1" si="324"/>
        <v>1</v>
      </c>
      <c r="AN2537" t="str">
        <f t="shared" ca="1" si="312"/>
        <v>Not Down</v>
      </c>
      <c r="AO2537" t="str">
        <f t="shared" ca="1" si="248"/>
        <v>Not Up</v>
      </c>
      <c r="AQ2537">
        <f t="shared" ca="1" si="313"/>
        <v>1</v>
      </c>
      <c r="AR2537">
        <f t="shared" ca="1" si="314"/>
        <v>0</v>
      </c>
      <c r="AT2537">
        <f t="shared" ca="1" si="270"/>
        <v>1</v>
      </c>
      <c r="AU2537">
        <f t="shared" ca="1" si="251"/>
        <v>0</v>
      </c>
      <c r="AW2537" s="5">
        <f t="shared" ca="1" si="271"/>
        <v>5.1483003691077389E-2</v>
      </c>
      <c r="AX2537" s="5">
        <f t="shared" ca="1" si="272"/>
        <v>6.9634236911402775E-2</v>
      </c>
      <c r="AY2537" s="18">
        <f t="shared" ca="1" si="325"/>
        <v>6.9634236911402775E-2</v>
      </c>
      <c r="BA2537" s="6">
        <f t="shared" ca="1" si="315"/>
        <v>0.71803759497811603</v>
      </c>
      <c r="BB2537">
        <f t="shared" ca="1" si="316"/>
        <v>0.69163900517960708</v>
      </c>
      <c r="BC2537" t="str">
        <f t="shared" ca="1" si="317"/>
        <v>HYG UP Equity</v>
      </c>
      <c r="BD2537" t="str">
        <f t="shared" ca="1" si="318"/>
        <v>HYG UP Equity</v>
      </c>
      <c r="BF2537">
        <f t="shared" ca="1" si="273"/>
        <v>1</v>
      </c>
      <c r="BG2537">
        <f t="shared" ca="1" si="274"/>
        <v>0</v>
      </c>
      <c r="BI2537">
        <f t="shared" ca="1" si="275"/>
        <v>1</v>
      </c>
      <c r="BJ2537">
        <f t="shared" ca="1" si="259"/>
        <v>0</v>
      </c>
      <c r="BL2537">
        <f t="shared" ca="1" si="276"/>
        <v>10.398320386335209</v>
      </c>
      <c r="BM2537">
        <f t="shared" ca="1" si="277"/>
        <v>0</v>
      </c>
      <c r="BN2537" s="9">
        <f t="shared" ca="1" si="289"/>
        <v>0.99999999999999989</v>
      </c>
      <c r="BO2537" s="9">
        <f t="shared" ca="1" si="290"/>
        <v>0</v>
      </c>
      <c r="BP2537" s="9">
        <f t="shared" ca="1" si="280"/>
        <v>0.99999999999999989</v>
      </c>
      <c r="BQ2537" s="9">
        <f t="shared" ca="1" si="281"/>
        <v>0</v>
      </c>
      <c r="BR2537">
        <f t="shared" ca="1" si="282"/>
        <v>1023.4661495947187</v>
      </c>
      <c r="BS2537">
        <f t="shared" ca="1" si="285"/>
        <v>2.2515278224510826E-3</v>
      </c>
      <c r="BT2537">
        <f t="shared" ca="1" si="286"/>
        <v>1.8055555555555555E-5</v>
      </c>
      <c r="BU2537">
        <f t="shared" ref="BU2537:BV2537" ca="1" si="336">ABS($BB2535*BN2537-$BB2536*BP2537)*0.02%</f>
        <v>0</v>
      </c>
      <c r="BV2537">
        <f t="shared" ca="1" si="336"/>
        <v>0</v>
      </c>
      <c r="BW2537" s="35">
        <f ca="1">IFERROR(VLOOKUP($B2537,OFFSET(Input!$A$1,0,MATCH(Index!BW$6&amp;" Index",Input!$1:$1,0)-1,10000,2),2,0)/100,BW2536)</f>
        <v>1.5E-3</v>
      </c>
      <c r="BX2537">
        <f t="shared" ca="1" si="292"/>
        <v>1.2787629547112302E-2</v>
      </c>
      <c r="CE2537">
        <v>1025.5684367520921</v>
      </c>
    </row>
    <row r="2538" spans="2:83" x14ac:dyDescent="0.25">
      <c r="B2538" s="2">
        <v>41200</v>
      </c>
      <c r="C2538">
        <f t="shared" ca="1" si="242"/>
        <v>0</v>
      </c>
      <c r="D2538">
        <f t="shared" ca="1" si="243"/>
        <v>0</v>
      </c>
      <c r="E2538">
        <f ca="1">IF($B2538&lt;VLOOKUP(E$6&amp;" Equity",Param,4,0),"",IFERROR(VLOOKUP($B2538,OFFSET(Input!$A$1,0,MATCH(Index!E$6&amp;" Equity",Input!$1:$1,0)-1,10000,2),2,0),E2537))</f>
        <v>93.43</v>
      </c>
      <c r="F2538" s="33">
        <v>120.07</v>
      </c>
      <c r="H2538">
        <f ca="1">IFERROR(VLOOKUP($B2538,OFFSET(Input!$A$1,0,MATCH(Index!H$6,Input!$1:$1,0)-1,10000,2),2,0),0)</f>
        <v>0</v>
      </c>
      <c r="I2538">
        <f ca="1">IFERROR(VLOOKUP($B2538,OFFSET(Input!$A$1,0,MATCH(Index!I$6,Input!$1:$1,0)-1,10000,2),2,0),0)</f>
        <v>0</v>
      </c>
      <c r="K2538">
        <f t="shared" ca="1" si="244"/>
        <v>98.373457096136875</v>
      </c>
      <c r="L2538" s="30">
        <f t="shared" ca="1" si="245"/>
        <v>122.51935053833836</v>
      </c>
      <c r="N2538">
        <f t="shared" ca="1" si="284"/>
        <v>-5.3501686579294594E-4</v>
      </c>
      <c r="O2538">
        <f t="shared" ca="1" si="260"/>
        <v>-5.9785945745604837E-3</v>
      </c>
      <c r="Q2538">
        <f t="shared" ca="1" si="299"/>
        <v>4.6988797829691301E-2</v>
      </c>
      <c r="R2538">
        <f t="shared" ca="1" si="297"/>
        <v>0.13028313484750623</v>
      </c>
      <c r="T2538">
        <f t="shared" ca="1" si="320"/>
        <v>6.762766771725881E-2</v>
      </c>
      <c r="U2538">
        <f t="shared" ca="1" si="309"/>
        <v>0.12149716548261592</v>
      </c>
      <c r="W2538">
        <f t="shared" ca="1" si="310"/>
        <v>-0.22535139452502451</v>
      </c>
      <c r="X2538">
        <f t="shared" ca="1" si="311"/>
        <v>-0.54039583229277699</v>
      </c>
      <c r="Z2538">
        <f t="shared" ref="Z2538:AB2601" ca="1" si="337">AVERAGE(OFFSET($K2538,0,0,-Z$5,1))</f>
        <v>97.571139057955818</v>
      </c>
      <c r="AA2538">
        <f t="shared" ca="1" si="337"/>
        <v>97.24722336844269</v>
      </c>
      <c r="AB2538">
        <f t="shared" ca="1" si="337"/>
        <v>97.426302680555295</v>
      </c>
      <c r="AC2538">
        <f t="shared" ref="AC2538:AC2601" ca="1" si="338">MAX(AB2538,AA2538)</f>
        <v>97.426302680555295</v>
      </c>
      <c r="AE2538">
        <f ca="1">VLOOKUP($B2538,OFFSET(Input!$A$1,0,MATCH(Index!AE$6&amp;" Index",Input!$1:$1,0)-1,10000,2),2,0)</f>
        <v>15.03</v>
      </c>
      <c r="AF2538">
        <f t="shared" ca="1" si="321"/>
        <v>15.477333333333332</v>
      </c>
      <c r="AG2538">
        <f t="shared" ca="1" si="321"/>
        <v>15.368500000000001</v>
      </c>
      <c r="AH2538">
        <f t="shared" ca="1" si="321"/>
        <v>15.144</v>
      </c>
      <c r="AI2538">
        <f t="shared" ca="1" si="322"/>
        <v>15.368500000000001</v>
      </c>
      <c r="AK2538">
        <f t="shared" ca="1" si="323"/>
        <v>1</v>
      </c>
      <c r="AL2538">
        <f t="shared" ca="1" si="324"/>
        <v>1</v>
      </c>
      <c r="AN2538" t="str">
        <f t="shared" ca="1" si="312"/>
        <v>Not Down</v>
      </c>
      <c r="AO2538" t="str">
        <f t="shared" ca="1" si="248"/>
        <v>Not Up</v>
      </c>
      <c r="AQ2538">
        <f t="shared" ca="1" si="313"/>
        <v>1</v>
      </c>
      <c r="AR2538">
        <f t="shared" ca="1" si="314"/>
        <v>0</v>
      </c>
      <c r="AT2538">
        <f t="shared" ca="1" si="270"/>
        <v>1</v>
      </c>
      <c r="AU2538">
        <f t="shared" ca="1" si="251"/>
        <v>0</v>
      </c>
      <c r="AW2538" s="5">
        <f t="shared" ca="1" si="271"/>
        <v>4.6988797829691301E-2</v>
      </c>
      <c r="AX2538" s="5">
        <f t="shared" ca="1" si="272"/>
        <v>6.762766771725881E-2</v>
      </c>
      <c r="AY2538" s="18">
        <f t="shared" ca="1" si="325"/>
        <v>6.762766771725881E-2</v>
      </c>
      <c r="BA2538" s="6">
        <f t="shared" ca="1" si="315"/>
        <v>0.7393423681124498</v>
      </c>
      <c r="BB2538">
        <f t="shared" ca="1" si="316"/>
        <v>0.69163900517960708</v>
      </c>
      <c r="BC2538" t="str">
        <f t="shared" ca="1" si="317"/>
        <v>HYG UP Equity</v>
      </c>
      <c r="BD2538" t="str">
        <f t="shared" ca="1" si="318"/>
        <v>HYG UP Equity</v>
      </c>
      <c r="BF2538">
        <f t="shared" ca="1" si="273"/>
        <v>1</v>
      </c>
      <c r="BG2538">
        <f t="shared" ca="1" si="274"/>
        <v>0</v>
      </c>
      <c r="BI2538">
        <f t="shared" ca="1" si="275"/>
        <v>1</v>
      </c>
      <c r="BJ2538">
        <f t="shared" ca="1" si="259"/>
        <v>0</v>
      </c>
      <c r="BL2538">
        <f t="shared" ca="1" si="276"/>
        <v>10.398320386335209</v>
      </c>
      <c r="BM2538">
        <f t="shared" ca="1" si="277"/>
        <v>0</v>
      </c>
      <c r="BN2538" s="9">
        <f t="shared" ca="1" si="289"/>
        <v>1</v>
      </c>
      <c r="BO2538" s="9">
        <f t="shared" ca="1" si="290"/>
        <v>0</v>
      </c>
      <c r="BP2538" s="9">
        <f t="shared" ca="1" si="280"/>
        <v>1</v>
      </c>
      <c r="BQ2538" s="9">
        <f t="shared" ca="1" si="281"/>
        <v>0</v>
      </c>
      <c r="BR2538">
        <f t="shared" ca="1" si="282"/>
        <v>1022.9187243970321</v>
      </c>
      <c r="BS2538">
        <f t="shared" ca="1" si="285"/>
        <v>-5.3487376979044488E-4</v>
      </c>
      <c r="BT2538">
        <f t="shared" ca="1" si="286"/>
        <v>1.8055555555555558E-5</v>
      </c>
      <c r="BU2538">
        <f t="shared" ref="BU2538:BV2538" ca="1" si="339">ABS($BB2536*BN2538-$BB2537*BP2538)*0.02%</f>
        <v>0</v>
      </c>
      <c r="BV2538">
        <f t="shared" ca="1" si="339"/>
        <v>0</v>
      </c>
      <c r="BW2538" s="35">
        <f ca="1">IFERROR(VLOOKUP($B2538,OFFSET(Input!$A$1,0,MATCH(Index!BW$6&amp;" Index",Input!$1:$1,0)-1,10000,2),2,0)/100,BW2537)</f>
        <v>1.5E-3</v>
      </c>
      <c r="BX2538">
        <f t="shared" ca="1" si="292"/>
        <v>1.2807223240839839E-2</v>
      </c>
      <c r="CE2538">
        <v>1025.163304873221</v>
      </c>
    </row>
    <row r="2539" spans="2:83" x14ac:dyDescent="0.25">
      <c r="B2539" s="2">
        <v>41201</v>
      </c>
      <c r="C2539">
        <f t="shared" ca="1" si="242"/>
        <v>0</v>
      </c>
      <c r="D2539">
        <f t="shared" ca="1" si="243"/>
        <v>0</v>
      </c>
      <c r="E2539">
        <f ca="1">IF($B2539&lt;VLOOKUP(E$6&amp;" Equity",Param,4,0),"",IFERROR(VLOOKUP($B2539,OFFSET(Input!$A$1,0,MATCH(Index!E$6&amp;" Equity",Input!$1:$1,0)-1,10000,2),2,0),E2538))</f>
        <v>92.96</v>
      </c>
      <c r="F2539" s="33">
        <v>121.71</v>
      </c>
      <c r="H2539">
        <f ca="1">IFERROR(VLOOKUP($B2539,OFFSET(Input!$A$1,0,MATCH(Index!H$6,Input!$1:$1,0)-1,10000,2),2,0),0)</f>
        <v>0</v>
      </c>
      <c r="I2539">
        <f ca="1">IFERROR(VLOOKUP($B2539,OFFSET(Input!$A$1,0,MATCH(Index!I$6,Input!$1:$1,0)-1,10000,2),2,0),0)</f>
        <v>0</v>
      </c>
      <c r="K2539">
        <f t="shared" ca="1" si="244"/>
        <v>97.878589014844081</v>
      </c>
      <c r="L2539" s="30">
        <f t="shared" ca="1" si="245"/>
        <v>124.19280548031284</v>
      </c>
      <c r="N2539">
        <f t="shared" ca="1" si="284"/>
        <v>-5.0431997012633165E-3</v>
      </c>
      <c r="O2539">
        <f t="shared" ca="1" si="260"/>
        <v>1.3566259843839011E-2</v>
      </c>
      <c r="Q2539">
        <f t="shared" ca="1" si="299"/>
        <v>5.330586315902585E-2</v>
      </c>
      <c r="R2539">
        <f t="shared" ca="1" si="297"/>
        <v>0.13183577759703627</v>
      </c>
      <c r="T2539">
        <f t="shared" ca="1" si="320"/>
        <v>6.9781525950794593E-2</v>
      </c>
      <c r="U2539">
        <f t="shared" ca="1" si="309"/>
        <v>0.13062837925987036</v>
      </c>
      <c r="W2539">
        <f t="shared" ca="1" si="310"/>
        <v>-0.46676022236912901</v>
      </c>
      <c r="X2539">
        <f t="shared" ca="1" si="311"/>
        <v>-0.57945674554003468</v>
      </c>
      <c r="Z2539">
        <f t="shared" ca="1" si="337"/>
        <v>97.623784598518881</v>
      </c>
      <c r="AA2539">
        <f t="shared" ca="1" si="337"/>
        <v>97.263033930777311</v>
      </c>
      <c r="AB2539">
        <f t="shared" ca="1" si="337"/>
        <v>97.408367969598203</v>
      </c>
      <c r="AC2539">
        <f t="shared" ca="1" si="338"/>
        <v>97.408367969598203</v>
      </c>
      <c r="AE2539">
        <f ca="1">VLOOKUP($B2539,OFFSET(Input!$A$1,0,MATCH(Index!AE$6&amp;" Index",Input!$1:$1,0)-1,10000,2),2,0)</f>
        <v>17.059999999999999</v>
      </c>
      <c r="AF2539">
        <f t="shared" ca="1" si="321"/>
        <v>15.566000000000003</v>
      </c>
      <c r="AG2539">
        <f t="shared" ca="1" si="321"/>
        <v>15.522499999999999</v>
      </c>
      <c r="AH2539">
        <f t="shared" ca="1" si="321"/>
        <v>15.245999999999999</v>
      </c>
      <c r="AI2539">
        <f t="shared" ca="1" si="322"/>
        <v>15.522499999999999</v>
      </c>
      <c r="AK2539">
        <f t="shared" ca="1" si="323"/>
        <v>1</v>
      </c>
      <c r="AL2539">
        <f t="shared" ca="1" si="324"/>
        <v>1</v>
      </c>
      <c r="AN2539" t="str">
        <f t="shared" ca="1" si="312"/>
        <v>Not Down</v>
      </c>
      <c r="AO2539" t="str">
        <f t="shared" ca="1" si="248"/>
        <v>Not Up</v>
      </c>
      <c r="AQ2539">
        <f t="shared" ca="1" si="313"/>
        <v>1</v>
      </c>
      <c r="AR2539">
        <f t="shared" ca="1" si="314"/>
        <v>0</v>
      </c>
      <c r="AT2539">
        <f t="shared" ca="1" si="270"/>
        <v>1</v>
      </c>
      <c r="AU2539">
        <f t="shared" ca="1" si="251"/>
        <v>0</v>
      </c>
      <c r="AW2539" s="5">
        <f t="shared" ca="1" si="271"/>
        <v>5.330586315902585E-2</v>
      </c>
      <c r="AX2539" s="5">
        <f t="shared" ca="1" si="272"/>
        <v>6.9781525950794593E-2</v>
      </c>
      <c r="AY2539" s="18">
        <f t="shared" ca="1" si="325"/>
        <v>6.9781525950794593E-2</v>
      </c>
      <c r="BA2539" s="6">
        <f t="shared" ca="1" si="315"/>
        <v>0.71652202096091677</v>
      </c>
      <c r="BB2539">
        <f t="shared" ca="1" si="316"/>
        <v>0.69163900517960708</v>
      </c>
      <c r="BC2539" t="str">
        <f t="shared" ca="1" si="317"/>
        <v>HYG UP Equity</v>
      </c>
      <c r="BD2539" t="str">
        <f t="shared" ca="1" si="318"/>
        <v>HYG UP Equity</v>
      </c>
      <c r="BF2539">
        <f t="shared" ca="1" si="273"/>
        <v>1</v>
      </c>
      <c r="BG2539">
        <f t="shared" ca="1" si="274"/>
        <v>0</v>
      </c>
      <c r="BI2539">
        <f t="shared" ca="1" si="275"/>
        <v>1</v>
      </c>
      <c r="BJ2539">
        <f t="shared" ca="1" si="259"/>
        <v>0</v>
      </c>
      <c r="BL2539">
        <f t="shared" ca="1" si="276"/>
        <v>10.398320386335209</v>
      </c>
      <c r="BM2539">
        <f t="shared" ca="1" si="277"/>
        <v>0</v>
      </c>
      <c r="BN2539" s="9">
        <f t="shared" ca="1" si="289"/>
        <v>1</v>
      </c>
      <c r="BO2539" s="9">
        <f t="shared" ca="1" si="290"/>
        <v>0</v>
      </c>
      <c r="BP2539" s="9">
        <f t="shared" ca="1" si="280"/>
        <v>1</v>
      </c>
      <c r="BQ2539" s="9">
        <f t="shared" ca="1" si="281"/>
        <v>0</v>
      </c>
      <c r="BR2539">
        <f t="shared" ca="1" si="282"/>
        <v>1017.7729275387786</v>
      </c>
      <c r="BS2539">
        <f t="shared" ca="1" si="285"/>
        <v>-5.0305041207322487E-3</v>
      </c>
      <c r="BT2539">
        <f t="shared" ca="1" si="286"/>
        <v>1.8055555555555558E-5</v>
      </c>
      <c r="BU2539">
        <f t="shared" ref="BU2539:BV2539" ca="1" si="340">ABS($BB2537*BN2539-$BB2538*BP2539)*0.02%</f>
        <v>0</v>
      </c>
      <c r="BV2539">
        <f t="shared" ca="1" si="340"/>
        <v>0</v>
      </c>
      <c r="BW2539" s="35">
        <f ca="1">IFERROR(VLOOKUP($B2539,OFFSET(Input!$A$1,0,MATCH(Index!BW$6&amp;" Index",Input!$1:$1,0)-1,10000,2),2,0)/100,BW2538)</f>
        <v>1.6000000000000001E-3</v>
      </c>
      <c r="BX2539">
        <f t="shared" ca="1" si="292"/>
        <v>1.2802163983720817E-2</v>
      </c>
      <c r="CE2539">
        <v>1021.5707381255028</v>
      </c>
    </row>
    <row r="2540" spans="2:83" x14ac:dyDescent="0.25">
      <c r="B2540" s="2">
        <v>41204</v>
      </c>
      <c r="C2540">
        <f t="shared" ca="1" si="242"/>
        <v>0</v>
      </c>
      <c r="D2540">
        <f t="shared" ca="1" si="243"/>
        <v>0</v>
      </c>
      <c r="E2540">
        <f ca="1">IF($B2540&lt;VLOOKUP(E$6&amp;" Equity",Param,4,0),"",IFERROR(VLOOKUP($B2540,OFFSET(Input!$A$1,0,MATCH(Index!E$6&amp;" Equity",Input!$1:$1,0)-1,10000,2),2,0),E2539))</f>
        <v>92.98</v>
      </c>
      <c r="F2540" s="33">
        <v>120.96</v>
      </c>
      <c r="H2540">
        <f ca="1">IFERROR(VLOOKUP($B2540,OFFSET(Input!$A$1,0,MATCH(Index!H$6,Input!$1:$1,0)-1,10000,2),2,0),0)</f>
        <v>0</v>
      </c>
      <c r="I2540">
        <f ca="1">IFERROR(VLOOKUP($B2540,OFFSET(Input!$A$1,0,MATCH(Index!I$6,Input!$1:$1,0)-1,10000,2),2,0),0)</f>
        <v>0</v>
      </c>
      <c r="K2540">
        <f t="shared" ca="1" si="244"/>
        <v>97.899647231069309</v>
      </c>
      <c r="L2540" s="30">
        <f t="shared" ca="1" si="245"/>
        <v>123.42750596416597</v>
      </c>
      <c r="N2540">
        <f t="shared" ca="1" si="284"/>
        <v>2.1512315883764763E-4</v>
      </c>
      <c r="O2540">
        <f t="shared" ca="1" si="260"/>
        <v>-6.1812534552427422E-3</v>
      </c>
      <c r="Q2540">
        <f t="shared" ca="1" si="299"/>
        <v>5.2846891114222437E-2</v>
      </c>
      <c r="R2540">
        <f t="shared" ca="1" si="297"/>
        <v>0.12873281188379906</v>
      </c>
      <c r="T2540">
        <f t="shared" ca="1" si="320"/>
        <v>6.963552869712844E-2</v>
      </c>
      <c r="U2540">
        <f t="shared" ca="1" si="309"/>
        <v>0.12954339007467425</v>
      </c>
      <c r="W2540">
        <f t="shared" ca="1" si="310"/>
        <v>-0.44339202861946447</v>
      </c>
      <c r="X2540">
        <f t="shared" ca="1" si="311"/>
        <v>-0.57337457032750838</v>
      </c>
      <c r="Z2540">
        <f t="shared" ca="1" si="337"/>
        <v>97.692223801250861</v>
      </c>
      <c r="AA2540">
        <f t="shared" ca="1" si="337"/>
        <v>97.286181615051589</v>
      </c>
      <c r="AB2540">
        <f t="shared" ca="1" si="337"/>
        <v>97.394627166558564</v>
      </c>
      <c r="AC2540">
        <f t="shared" ca="1" si="338"/>
        <v>97.394627166558564</v>
      </c>
      <c r="AE2540">
        <f ca="1">VLOOKUP($B2540,OFFSET(Input!$A$1,0,MATCH(Index!AE$6&amp;" Index",Input!$1:$1,0)-1,10000,2),2,0)</f>
        <v>16.62</v>
      </c>
      <c r="AF2540">
        <f t="shared" ca="1" si="321"/>
        <v>15.586</v>
      </c>
      <c r="AG2540">
        <f t="shared" ca="1" si="321"/>
        <v>15.645999999999997</v>
      </c>
      <c r="AH2540">
        <f t="shared" ca="1" si="321"/>
        <v>15.327199999999999</v>
      </c>
      <c r="AI2540">
        <f t="shared" ca="1" si="322"/>
        <v>15.645999999999997</v>
      </c>
      <c r="AK2540">
        <f t="shared" ca="1" si="323"/>
        <v>1</v>
      </c>
      <c r="AL2540">
        <f t="shared" ca="1" si="324"/>
        <v>-1</v>
      </c>
      <c r="AN2540" t="str">
        <f t="shared" ca="1" si="312"/>
        <v>Not Down</v>
      </c>
      <c r="AO2540" t="str">
        <f t="shared" ca="1" si="248"/>
        <v>Not Up</v>
      </c>
      <c r="AQ2540">
        <f t="shared" ca="1" si="313"/>
        <v>1</v>
      </c>
      <c r="AR2540">
        <f t="shared" ca="1" si="314"/>
        <v>0</v>
      </c>
      <c r="AT2540">
        <f t="shared" ca="1" si="270"/>
        <v>1</v>
      </c>
      <c r="AU2540">
        <f t="shared" ca="1" si="251"/>
        <v>0</v>
      </c>
      <c r="AW2540" s="5">
        <f t="shared" ca="1" si="271"/>
        <v>5.2846891114222437E-2</v>
      </c>
      <c r="AX2540" s="5">
        <f t="shared" ca="1" si="272"/>
        <v>6.963552869712844E-2</v>
      </c>
      <c r="AY2540" s="18">
        <f t="shared" ca="1" si="325"/>
        <v>6.963552869712844E-2</v>
      </c>
      <c r="BA2540" s="6">
        <f t="shared" ca="1" si="315"/>
        <v>0.71802427489951481</v>
      </c>
      <c r="BB2540">
        <f t="shared" ca="1" si="316"/>
        <v>0.69163900517960708</v>
      </c>
      <c r="BC2540" t="str">
        <f t="shared" ca="1" si="317"/>
        <v>HYG UP Equity</v>
      </c>
      <c r="BD2540" t="str">
        <f t="shared" ca="1" si="318"/>
        <v>HYG UP Equity</v>
      </c>
      <c r="BF2540">
        <f t="shared" ca="1" si="273"/>
        <v>1</v>
      </c>
      <c r="BG2540">
        <f t="shared" ca="1" si="274"/>
        <v>0</v>
      </c>
      <c r="BI2540">
        <f t="shared" ca="1" si="275"/>
        <v>1</v>
      </c>
      <c r="BJ2540">
        <f t="shared" ca="1" si="259"/>
        <v>0</v>
      </c>
      <c r="BL2540">
        <f t="shared" ca="1" si="276"/>
        <v>10.398320386335209</v>
      </c>
      <c r="BM2540">
        <f t="shared" ca="1" si="277"/>
        <v>0</v>
      </c>
      <c r="BN2540" s="9">
        <f t="shared" ca="1" si="289"/>
        <v>1</v>
      </c>
      <c r="BO2540" s="9">
        <f t="shared" ca="1" si="290"/>
        <v>0</v>
      </c>
      <c r="BP2540" s="9">
        <f t="shared" ca="1" si="280"/>
        <v>1</v>
      </c>
      <c r="BQ2540" s="9">
        <f t="shared" ca="1" si="281"/>
        <v>0</v>
      </c>
      <c r="BR2540">
        <f t="shared" ca="1" si="282"/>
        <v>1017.9918976178533</v>
      </c>
      <c r="BS2540">
        <f t="shared" ca="1" si="285"/>
        <v>2.15146299483715E-4</v>
      </c>
      <c r="BT2540">
        <f t="shared" ca="1" si="286"/>
        <v>5.4166666666666671E-5</v>
      </c>
      <c r="BU2540">
        <f t="shared" ref="BU2540:BV2540" ca="1" si="341">ABS($BB2538*BN2540-$BB2539*BP2540)*0.02%</f>
        <v>0</v>
      </c>
      <c r="BV2540">
        <f t="shared" ca="1" si="341"/>
        <v>0</v>
      </c>
      <c r="BW2540" s="35">
        <f ca="1">IFERROR(VLOOKUP($B2540,OFFSET(Input!$A$1,0,MATCH(Index!BW$6&amp;" Index",Input!$1:$1,0)-1,10000,2),2,0)/100,BW2539)</f>
        <v>1.5E-3</v>
      </c>
      <c r="BX2540">
        <f t="shared" ca="1" si="292"/>
        <v>3.8271900822876487E-2</v>
      </c>
      <c r="CE2540">
        <v>1021.6461143202844</v>
      </c>
    </row>
    <row r="2541" spans="2:83" x14ac:dyDescent="0.25">
      <c r="B2541" s="2">
        <v>41205</v>
      </c>
      <c r="C2541">
        <f t="shared" ca="1" si="242"/>
        <v>0</v>
      </c>
      <c r="D2541">
        <f t="shared" ca="1" si="243"/>
        <v>0</v>
      </c>
      <c r="E2541">
        <f ca="1">IF($B2541&lt;VLOOKUP(E$6&amp;" Equity",Param,4,0),"",IFERROR(VLOOKUP($B2541,OFFSET(Input!$A$1,0,MATCH(Index!E$6&amp;" Equity",Input!$1:$1,0)-1,10000,2),2,0),E2540))</f>
        <v>92.66</v>
      </c>
      <c r="F2541" s="33">
        <v>122.69</v>
      </c>
      <c r="H2541">
        <f ca="1">IFERROR(VLOOKUP($B2541,OFFSET(Input!$A$1,0,MATCH(Index!H$6,Input!$1:$1,0)-1,10000,2),2,0),0)</f>
        <v>0</v>
      </c>
      <c r="I2541">
        <f ca="1">IFERROR(VLOOKUP($B2541,OFFSET(Input!$A$1,0,MATCH(Index!I$6,Input!$1:$1,0)-1,10000,2),2,0),0)</f>
        <v>0</v>
      </c>
      <c r="K2541">
        <f t="shared" ca="1" si="244"/>
        <v>97.562715771465705</v>
      </c>
      <c r="L2541" s="30">
        <f t="shared" ca="1" si="245"/>
        <v>125.19279684807806</v>
      </c>
      <c r="N2541">
        <f t="shared" ca="1" si="284"/>
        <v>-3.4475362739365216E-3</v>
      </c>
      <c r="O2541">
        <f t="shared" ca="1" si="260"/>
        <v>1.4200936371868535E-2</v>
      </c>
      <c r="Q2541">
        <f t="shared" ca="1" si="299"/>
        <v>5.3776519793908843E-2</v>
      </c>
      <c r="R2541">
        <f t="shared" ca="1" si="297"/>
        <v>0.14687501423080901</v>
      </c>
      <c r="T2541">
        <f t="shared" ca="1" si="320"/>
        <v>6.3710494628037129E-2</v>
      </c>
      <c r="U2541">
        <f t="shared" ca="1" si="309"/>
        <v>0.13448080701077147</v>
      </c>
      <c r="W2541">
        <f t="shared" ca="1" si="310"/>
        <v>-0.5543235561890929</v>
      </c>
      <c r="X2541">
        <f t="shared" ca="1" si="311"/>
        <v>-0.54982124279987687</v>
      </c>
      <c r="Z2541">
        <f t="shared" ca="1" si="337"/>
        <v>97.754345539115278</v>
      </c>
      <c r="AA2541">
        <f t="shared" ca="1" si="337"/>
        <v>97.334377467201577</v>
      </c>
      <c r="AB2541">
        <f t="shared" ca="1" si="337"/>
        <v>97.365733315500563</v>
      </c>
      <c r="AC2541">
        <f t="shared" ca="1" si="338"/>
        <v>97.365733315500563</v>
      </c>
      <c r="AE2541">
        <f ca="1">VLOOKUP($B2541,OFFSET(Input!$A$1,0,MATCH(Index!AE$6&amp;" Index",Input!$1:$1,0)-1,10000,2),2,0)</f>
        <v>18.829999999999998</v>
      </c>
      <c r="AF2541">
        <f t="shared" ca="1" si="321"/>
        <v>15.794000000000002</v>
      </c>
      <c r="AG2541">
        <f t="shared" ca="1" si="321"/>
        <v>15.815999999999997</v>
      </c>
      <c r="AH2541">
        <f t="shared" ca="1" si="321"/>
        <v>15.513199999999999</v>
      </c>
      <c r="AI2541">
        <f t="shared" ca="1" si="322"/>
        <v>15.815999999999997</v>
      </c>
      <c r="AK2541">
        <f t="shared" ca="1" si="323"/>
        <v>1</v>
      </c>
      <c r="AL2541">
        <f t="shared" ca="1" si="324"/>
        <v>-1</v>
      </c>
      <c r="AN2541" t="str">
        <f t="shared" ca="1" si="312"/>
        <v>Not Down</v>
      </c>
      <c r="AO2541" t="str">
        <f t="shared" ca="1" si="248"/>
        <v>Not Up</v>
      </c>
      <c r="AQ2541">
        <f t="shared" ca="1" si="313"/>
        <v>1</v>
      </c>
      <c r="AR2541">
        <f t="shared" ca="1" si="314"/>
        <v>0</v>
      </c>
      <c r="AT2541">
        <f t="shared" ca="1" si="270"/>
        <v>1</v>
      </c>
      <c r="AU2541">
        <f t="shared" ca="1" si="251"/>
        <v>0</v>
      </c>
      <c r="AW2541" s="5">
        <f t="shared" ca="1" si="271"/>
        <v>5.3776519793908843E-2</v>
      </c>
      <c r="AX2541" s="5">
        <f t="shared" ca="1" si="272"/>
        <v>6.3710494628037129E-2</v>
      </c>
      <c r="AY2541" s="18">
        <f t="shared" ca="1" si="325"/>
        <v>6.3710494628037129E-2</v>
      </c>
      <c r="BA2541" s="6">
        <f t="shared" ca="1" si="315"/>
        <v>0.78480005989462942</v>
      </c>
      <c r="BB2541">
        <f t="shared" ca="1" si="316"/>
        <v>0.78480005989462942</v>
      </c>
      <c r="BC2541" t="str">
        <f t="shared" ca="1" si="317"/>
        <v>HYG UP Equity</v>
      </c>
      <c r="BD2541" t="str">
        <f t="shared" ca="1" si="318"/>
        <v>HYG UP Equity</v>
      </c>
      <c r="BF2541">
        <f t="shared" ca="1" si="273"/>
        <v>1</v>
      </c>
      <c r="BG2541">
        <f t="shared" ca="1" si="274"/>
        <v>0</v>
      </c>
      <c r="BI2541">
        <f t="shared" ca="1" si="275"/>
        <v>1</v>
      </c>
      <c r="BJ2541">
        <f t="shared" ca="1" si="259"/>
        <v>0</v>
      </c>
      <c r="BL2541">
        <f t="shared" ca="1" si="276"/>
        <v>10.398320386335209</v>
      </c>
      <c r="BM2541">
        <f t="shared" ca="1" si="277"/>
        <v>0</v>
      </c>
      <c r="BN2541" s="9">
        <f t="shared" ca="1" si="289"/>
        <v>1</v>
      </c>
      <c r="BO2541" s="9">
        <f t="shared" ca="1" si="290"/>
        <v>0</v>
      </c>
      <c r="BP2541" s="9">
        <f t="shared" ca="1" si="280"/>
        <v>1</v>
      </c>
      <c r="BQ2541" s="9">
        <f t="shared" ca="1" si="281"/>
        <v>0</v>
      </c>
      <c r="BR2541">
        <f t="shared" ca="1" si="282"/>
        <v>1014.4883763526594</v>
      </c>
      <c r="BS2541">
        <f t="shared" ca="1" si="285"/>
        <v>-3.4416003441601895E-3</v>
      </c>
      <c r="BT2541">
        <f t="shared" ca="1" si="286"/>
        <v>1.8055555555555558E-5</v>
      </c>
      <c r="BU2541">
        <f t="shared" ref="BU2541:BV2541" ca="1" si="342">ABS($BB2539*BN2541-$BB2540*BP2541)*0.02%</f>
        <v>0</v>
      </c>
      <c r="BV2541">
        <f t="shared" ca="1" si="342"/>
        <v>0</v>
      </c>
      <c r="BW2541" s="35">
        <f ca="1">IFERROR(VLOOKUP($B2541,OFFSET(Input!$A$1,0,MATCH(Index!BW$6&amp;" Index",Input!$1:$1,0)-1,10000,2),2,0)/100,BW2540)</f>
        <v>1.5E-3</v>
      </c>
      <c r="BX2541">
        <f t="shared" ca="1" si="292"/>
        <v>1.2758241566671118E-2</v>
      </c>
      <c r="CE2541">
        <v>1019.1886089394889</v>
      </c>
    </row>
    <row r="2542" spans="2:83" x14ac:dyDescent="0.25">
      <c r="B2542" s="2">
        <v>41206</v>
      </c>
      <c r="C2542">
        <f t="shared" ca="1" si="242"/>
        <v>0</v>
      </c>
      <c r="D2542">
        <f t="shared" ca="1" si="243"/>
        <v>0</v>
      </c>
      <c r="E2542">
        <f ca="1">IF($B2542&lt;VLOOKUP(E$6&amp;" Equity",Param,4,0),"",IFERROR(VLOOKUP($B2542,OFFSET(Input!$A$1,0,MATCH(Index!E$6&amp;" Equity",Input!$1:$1,0)-1,10000,2),2,0),E2541))</f>
        <v>92.55</v>
      </c>
      <c r="F2542" s="33">
        <v>121.48</v>
      </c>
      <c r="H2542">
        <f ca="1">IFERROR(VLOOKUP($B2542,OFFSET(Input!$A$1,0,MATCH(Index!H$6,Input!$1:$1,0)-1,10000,2),2,0),0)</f>
        <v>0</v>
      </c>
      <c r="I2542">
        <f ca="1">IFERROR(VLOOKUP($B2542,OFFSET(Input!$A$1,0,MATCH(Index!I$6,Input!$1:$1,0)-1,10000,2),2,0),0)</f>
        <v>0</v>
      </c>
      <c r="K2542">
        <f t="shared" ca="1" si="244"/>
        <v>97.446895582226972</v>
      </c>
      <c r="L2542" s="30">
        <f t="shared" ca="1" si="245"/>
        <v>123.95811362869446</v>
      </c>
      <c r="N2542">
        <f t="shared" ca="1" si="284"/>
        <v>-1.1878409689957794E-3</v>
      </c>
      <c r="O2542">
        <f t="shared" ca="1" si="260"/>
        <v>-9.9112086255434308E-3</v>
      </c>
      <c r="Q2542">
        <f t="shared" ca="1" si="299"/>
        <v>5.2756448171501352E-2</v>
      </c>
      <c r="R2542">
        <f t="shared" ca="1" si="297"/>
        <v>0.15100748319896359</v>
      </c>
      <c r="T2542">
        <f t="shared" ca="1" si="320"/>
        <v>6.0985738326182974E-2</v>
      </c>
      <c r="U2542">
        <f t="shared" ca="1" si="309"/>
        <v>0.13380459882566764</v>
      </c>
      <c r="W2542">
        <f t="shared" ca="1" si="310"/>
        <v>-0.45915958823773584</v>
      </c>
      <c r="X2542">
        <f t="shared" ca="1" si="311"/>
        <v>-0.47181796334722909</v>
      </c>
      <c r="Z2542">
        <f t="shared" ca="1" si="337"/>
        <v>97.828049295903568</v>
      </c>
      <c r="AA2542">
        <f t="shared" ca="1" si="337"/>
        <v>97.402442838663859</v>
      </c>
      <c r="AB2542">
        <f t="shared" ca="1" si="337"/>
        <v>97.337234025775729</v>
      </c>
      <c r="AC2542">
        <f t="shared" ca="1" si="338"/>
        <v>97.402442838663859</v>
      </c>
      <c r="AE2542">
        <f ca="1">VLOOKUP($B2542,OFFSET(Input!$A$1,0,MATCH(Index!AE$6&amp;" Index",Input!$1:$1,0)-1,10000,2),2,0)</f>
        <v>18.329999999999998</v>
      </c>
      <c r="AF2542">
        <f t="shared" ca="1" si="321"/>
        <v>15.987333333333334</v>
      </c>
      <c r="AG2542">
        <f t="shared" ca="1" si="321"/>
        <v>15.891999999999996</v>
      </c>
      <c r="AH2542">
        <f t="shared" ca="1" si="321"/>
        <v>15.691199999999998</v>
      </c>
      <c r="AI2542">
        <f t="shared" ca="1" si="322"/>
        <v>15.891999999999996</v>
      </c>
      <c r="AK2542">
        <f t="shared" ca="1" si="323"/>
        <v>1</v>
      </c>
      <c r="AL2542">
        <f t="shared" ca="1" si="324"/>
        <v>1</v>
      </c>
      <c r="AN2542" t="str">
        <f t="shared" ca="1" si="312"/>
        <v>Not Down</v>
      </c>
      <c r="AO2542" t="str">
        <f t="shared" ca="1" si="248"/>
        <v>Not Up</v>
      </c>
      <c r="AQ2542">
        <f t="shared" ca="1" si="313"/>
        <v>1</v>
      </c>
      <c r="AR2542">
        <f t="shared" ca="1" si="314"/>
        <v>0</v>
      </c>
      <c r="AT2542">
        <f t="shared" ca="1" si="270"/>
        <v>1</v>
      </c>
      <c r="AU2542">
        <f t="shared" ca="1" si="251"/>
        <v>0</v>
      </c>
      <c r="AW2542" s="5">
        <f t="shared" ca="1" si="271"/>
        <v>5.2756448171501352E-2</v>
      </c>
      <c r="AX2542" s="5">
        <f t="shared" ca="1" si="272"/>
        <v>6.0985738326182974E-2</v>
      </c>
      <c r="AY2542" s="18">
        <f t="shared" ca="1" si="325"/>
        <v>6.0985738326182974E-2</v>
      </c>
      <c r="BA2542" s="6">
        <f t="shared" ca="1" si="315"/>
        <v>0.81986381361121485</v>
      </c>
      <c r="BB2542">
        <f t="shared" ca="1" si="316"/>
        <v>0.78480005989462942</v>
      </c>
      <c r="BC2542" t="str">
        <f t="shared" ca="1" si="317"/>
        <v>HYG UP Equity</v>
      </c>
      <c r="BD2542" t="str">
        <f t="shared" ca="1" si="318"/>
        <v>HYG UP Equity</v>
      </c>
      <c r="BF2542">
        <f t="shared" ca="1" si="273"/>
        <v>1</v>
      </c>
      <c r="BG2542">
        <f t="shared" ca="1" si="274"/>
        <v>0</v>
      </c>
      <c r="BI2542">
        <f t="shared" ca="1" si="275"/>
        <v>1</v>
      </c>
      <c r="BJ2542">
        <f t="shared" ca="1" si="259"/>
        <v>0</v>
      </c>
      <c r="BL2542">
        <f t="shared" ca="1" si="276"/>
        <v>10.398320386335209</v>
      </c>
      <c r="BM2542">
        <f t="shared" ca="1" si="277"/>
        <v>0</v>
      </c>
      <c r="BN2542" s="9">
        <f t="shared" ca="1" si="289"/>
        <v>0.99999999999999989</v>
      </c>
      <c r="BO2542" s="9">
        <f t="shared" ca="1" si="290"/>
        <v>0</v>
      </c>
      <c r="BP2542" s="9">
        <f t="shared" ca="1" si="280"/>
        <v>0.99999999999999989</v>
      </c>
      <c r="BQ2542" s="9">
        <f t="shared" ca="1" si="281"/>
        <v>0</v>
      </c>
      <c r="BR2542">
        <f t="shared" ca="1" si="282"/>
        <v>1013.2840409177492</v>
      </c>
      <c r="BS2542">
        <f t="shared" ca="1" si="285"/>
        <v>-1.1871357651628278E-3</v>
      </c>
      <c r="BT2542">
        <f t="shared" ca="1" si="286"/>
        <v>1.8055555555555555E-5</v>
      </c>
      <c r="BU2542">
        <f t="shared" ref="BU2542:BV2542" ca="1" si="343">ABS($BB2540*BN2542-$BB2541*BP2542)*0.02%</f>
        <v>1.8632210943004469E-5</v>
      </c>
      <c r="BV2542">
        <f t="shared" ca="1" si="343"/>
        <v>0</v>
      </c>
      <c r="BW2542" s="35">
        <f ca="1">IFERROR(VLOOKUP($B2542,OFFSET(Input!$A$1,0,MATCH(Index!BW$6&amp;" Index",Input!$1:$1,0)-1,10000,2),2,0)/100,BW2541)</f>
        <v>1.7000000000000001E-3</v>
      </c>
      <c r="BX2542">
        <f t="shared" ca="1" si="292"/>
        <v>1.4441903690854518E-2</v>
      </c>
      <c r="CE2542">
        <v>1018.3072211650401</v>
      </c>
    </row>
    <row r="2543" spans="2:83" x14ac:dyDescent="0.25">
      <c r="B2543" s="2">
        <v>41207</v>
      </c>
      <c r="C2543">
        <f t="shared" ca="1" si="242"/>
        <v>0</v>
      </c>
      <c r="D2543">
        <f t="shared" ca="1" si="243"/>
        <v>0</v>
      </c>
      <c r="E2543">
        <f ca="1">IF($B2543&lt;VLOOKUP(E$6&amp;" Equity",Param,4,0),"",IFERROR(VLOOKUP($B2543,OFFSET(Input!$A$1,0,MATCH(Index!E$6&amp;" Equity",Input!$1:$1,0)-1,10000,2),2,0),E2542))</f>
        <v>92.7</v>
      </c>
      <c r="F2543" s="33">
        <v>120.86</v>
      </c>
      <c r="H2543">
        <f ca="1">IFERROR(VLOOKUP($B2543,OFFSET(Input!$A$1,0,MATCH(Index!H$6,Input!$1:$1,0)-1,10000,2),2,0),0)</f>
        <v>0</v>
      </c>
      <c r="I2543">
        <f ca="1">IFERROR(VLOOKUP($B2543,OFFSET(Input!$A$1,0,MATCH(Index!I$6,Input!$1:$1,0)-1,10000,2),2,0),0)</f>
        <v>0</v>
      </c>
      <c r="K2543">
        <f t="shared" ca="1" si="244"/>
        <v>97.60483220391616</v>
      </c>
      <c r="L2543" s="30">
        <f t="shared" ca="1" si="245"/>
        <v>123.32546602867973</v>
      </c>
      <c r="N2543">
        <f t="shared" ca="1" si="284"/>
        <v>1.6194335523029759E-3</v>
      </c>
      <c r="O2543">
        <f t="shared" ca="1" si="260"/>
        <v>-5.1167892441355617E-3</v>
      </c>
      <c r="Q2543">
        <f t="shared" ca="1" si="299"/>
        <v>4.5897868834764634E-2</v>
      </c>
      <c r="R2543">
        <f t="shared" ca="1" si="297"/>
        <v>0.14921179633131898</v>
      </c>
      <c r="T2543">
        <f t="shared" ca="1" si="320"/>
        <v>4.7658728129359791E-2</v>
      </c>
      <c r="U2543">
        <f t="shared" ca="1" si="309"/>
        <v>0.13262972428980116</v>
      </c>
      <c r="W2543">
        <f t="shared" ca="1" si="310"/>
        <v>-0.7023997487792718</v>
      </c>
      <c r="X2543">
        <f t="shared" ca="1" si="311"/>
        <v>-0.47125009114936012</v>
      </c>
      <c r="Z2543">
        <f t="shared" ca="1" si="337"/>
        <v>97.864901174297685</v>
      </c>
      <c r="AA2543">
        <f t="shared" ca="1" si="337"/>
        <v>97.426036615140731</v>
      </c>
      <c r="AB2543">
        <f t="shared" ca="1" si="337"/>
        <v>97.333485886895033</v>
      </c>
      <c r="AC2543">
        <f t="shared" ca="1" si="338"/>
        <v>97.426036615140731</v>
      </c>
      <c r="AE2543">
        <f ca="1">VLOOKUP($B2543,OFFSET(Input!$A$1,0,MATCH(Index!AE$6&amp;" Index",Input!$1:$1,0)-1,10000,2),2,0)</f>
        <v>18.12</v>
      </c>
      <c r="AF2543">
        <f t="shared" ca="1" si="321"/>
        <v>16.225333333333332</v>
      </c>
      <c r="AG2543">
        <f t="shared" ca="1" si="321"/>
        <v>16.055999999999997</v>
      </c>
      <c r="AH2543">
        <f t="shared" ca="1" si="321"/>
        <v>15.853199999999999</v>
      </c>
      <c r="AI2543">
        <f t="shared" ca="1" si="322"/>
        <v>16.055999999999997</v>
      </c>
      <c r="AK2543">
        <f t="shared" ca="1" si="323"/>
        <v>1</v>
      </c>
      <c r="AL2543">
        <f t="shared" ca="1" si="324"/>
        <v>1</v>
      </c>
      <c r="AN2543" t="str">
        <f t="shared" ca="1" si="312"/>
        <v>Not Down</v>
      </c>
      <c r="AO2543" t="str">
        <f t="shared" ca="1" si="248"/>
        <v>Not Up</v>
      </c>
      <c r="AQ2543">
        <f t="shared" ca="1" si="313"/>
        <v>1</v>
      </c>
      <c r="AR2543">
        <f t="shared" ca="1" si="314"/>
        <v>0</v>
      </c>
      <c r="AT2543">
        <f t="shared" ca="1" si="270"/>
        <v>1</v>
      </c>
      <c r="AU2543">
        <f t="shared" ca="1" si="251"/>
        <v>0</v>
      </c>
      <c r="AW2543" s="5">
        <f t="shared" ca="1" si="271"/>
        <v>4.5897868834764634E-2</v>
      </c>
      <c r="AX2543" s="5">
        <f t="shared" ca="1" si="272"/>
        <v>4.7658728129359791E-2</v>
      </c>
      <c r="AY2543" s="18">
        <f t="shared" ca="1" si="325"/>
        <v>4.7658728129359791E-2</v>
      </c>
      <c r="BA2543" s="6">
        <f t="shared" ca="1" si="315"/>
        <v>1.049125773232666</v>
      </c>
      <c r="BB2543">
        <f t="shared" ca="1" si="316"/>
        <v>1.049125773232666</v>
      </c>
      <c r="BC2543" t="str">
        <f t="shared" ca="1" si="317"/>
        <v>HYG UP Equity</v>
      </c>
      <c r="BD2543" t="str">
        <f t="shared" ca="1" si="318"/>
        <v>HYG UP Equity</v>
      </c>
      <c r="BF2543">
        <f t="shared" ca="1" si="273"/>
        <v>1</v>
      </c>
      <c r="BG2543">
        <f t="shared" ca="1" si="274"/>
        <v>0</v>
      </c>
      <c r="BI2543">
        <f t="shared" ca="1" si="275"/>
        <v>1</v>
      </c>
      <c r="BJ2543">
        <f t="shared" ca="1" si="259"/>
        <v>0</v>
      </c>
      <c r="BL2543">
        <f t="shared" ca="1" si="276"/>
        <v>10.398320386335209</v>
      </c>
      <c r="BM2543">
        <f t="shared" ca="1" si="277"/>
        <v>0</v>
      </c>
      <c r="BN2543" s="9">
        <f t="shared" ca="1" si="289"/>
        <v>1</v>
      </c>
      <c r="BO2543" s="9">
        <f t="shared" ca="1" si="290"/>
        <v>0</v>
      </c>
      <c r="BP2543" s="9">
        <f t="shared" ca="1" si="280"/>
        <v>1</v>
      </c>
      <c r="BQ2543" s="9">
        <f t="shared" ca="1" si="281"/>
        <v>0</v>
      </c>
      <c r="BR2543">
        <f t="shared" ca="1" si="282"/>
        <v>1014.9263165108088</v>
      </c>
      <c r="BS2543">
        <f t="shared" ca="1" si="285"/>
        <v>1.6207455429497752E-3</v>
      </c>
      <c r="BT2543">
        <f t="shared" ca="1" si="286"/>
        <v>1.8055555555555558E-5</v>
      </c>
      <c r="BU2543">
        <f t="shared" ref="BU2543:BV2543" ca="1" si="344">ABS($BB2541*BN2543-$BB2542*BP2543)*0.02%</f>
        <v>0</v>
      </c>
      <c r="BV2543">
        <f t="shared" ca="1" si="344"/>
        <v>0</v>
      </c>
      <c r="BW2543" s="35">
        <f ca="1">IFERROR(VLOOKUP($B2543,OFFSET(Input!$A$1,0,MATCH(Index!BW$6&amp;" Index",Input!$1:$1,0)-1,10000,2),2,0)/100,BW2542)</f>
        <v>1.6000000000000001E-3</v>
      </c>
      <c r="BX2543">
        <f t="shared" ca="1" si="292"/>
        <v>1.4429414425137423E-2</v>
      </c>
      <c r="CE2543">
        <v>1019.5749306950723</v>
      </c>
    </row>
    <row r="2544" spans="2:83" x14ac:dyDescent="0.25">
      <c r="B2544" s="2">
        <v>41208</v>
      </c>
      <c r="C2544">
        <f t="shared" ca="1" si="242"/>
        <v>0</v>
      </c>
      <c r="D2544">
        <f t="shared" ca="1" si="243"/>
        <v>0</v>
      </c>
      <c r="E2544">
        <f ca="1">IF($B2544&lt;VLOOKUP(E$6&amp;" Equity",Param,4,0),"",IFERROR(VLOOKUP($B2544,OFFSET(Input!$A$1,0,MATCH(Index!E$6&amp;" Equity",Input!$1:$1,0)-1,10000,2),2,0),E2543))</f>
        <v>92.48</v>
      </c>
      <c r="F2544" s="33">
        <v>122.64</v>
      </c>
      <c r="H2544">
        <f ca="1">IFERROR(VLOOKUP($B2544,OFFSET(Input!$A$1,0,MATCH(Index!H$6,Input!$1:$1,0)-1,10000,2),2,0),0)</f>
        <v>0</v>
      </c>
      <c r="I2544">
        <f ca="1">IFERROR(VLOOKUP($B2544,OFFSET(Input!$A$1,0,MATCH(Index!I$6,Input!$1:$1,0)-1,10000,2),2,0),0)</f>
        <v>0</v>
      </c>
      <c r="K2544">
        <f t="shared" ca="1" si="244"/>
        <v>97.373191825438695</v>
      </c>
      <c r="L2544" s="30">
        <f t="shared" ca="1" si="245"/>
        <v>125.14177688033496</v>
      </c>
      <c r="N2544">
        <f t="shared" ca="1" si="284"/>
        <v>-2.3760676477420275E-3</v>
      </c>
      <c r="O2544">
        <f t="shared" ca="1" si="260"/>
        <v>1.4620383630146302E-2</v>
      </c>
      <c r="Q2544">
        <f t="shared" ca="1" si="299"/>
        <v>4.6619460965980436E-2</v>
      </c>
      <c r="R2544">
        <f t="shared" ca="1" si="297"/>
        <v>0.16580962139360489</v>
      </c>
      <c r="T2544">
        <f t="shared" ca="1" si="320"/>
        <v>4.6272336720229998E-2</v>
      </c>
      <c r="U2544">
        <f t="shared" ca="1" si="309"/>
        <v>0.14240342707743214</v>
      </c>
      <c r="W2544">
        <f t="shared" ca="1" si="310"/>
        <v>-0.7496846784413489</v>
      </c>
      <c r="X2544">
        <f t="shared" ca="1" si="311"/>
        <v>-0.51355973712823555</v>
      </c>
      <c r="Z2544">
        <f t="shared" ca="1" si="337"/>
        <v>97.86174244186391</v>
      </c>
      <c r="AA2544">
        <f t="shared" ca="1" si="337"/>
        <v>97.457424690339593</v>
      </c>
      <c r="AB2544">
        <f t="shared" ca="1" si="337"/>
        <v>97.325918449186531</v>
      </c>
      <c r="AC2544">
        <f t="shared" ca="1" si="338"/>
        <v>97.457424690339593</v>
      </c>
      <c r="AE2544">
        <f ca="1">VLOOKUP($B2544,OFFSET(Input!$A$1,0,MATCH(Index!AE$6&amp;" Index",Input!$1:$1,0)-1,10000,2),2,0)</f>
        <v>17.809999999999999</v>
      </c>
      <c r="AF2544">
        <f t="shared" ca="1" si="321"/>
        <v>16.457333333333334</v>
      </c>
      <c r="AG2544">
        <f t="shared" ca="1" si="321"/>
        <v>16.160000000000004</v>
      </c>
      <c r="AH2544">
        <f t="shared" ca="1" si="321"/>
        <v>16.006399999999999</v>
      </c>
      <c r="AI2544">
        <f t="shared" ca="1" si="322"/>
        <v>16.160000000000004</v>
      </c>
      <c r="AK2544">
        <f t="shared" ca="1" si="323"/>
        <v>1</v>
      </c>
      <c r="AL2544">
        <f t="shared" ca="1" si="324"/>
        <v>1</v>
      </c>
      <c r="AN2544" t="str">
        <f t="shared" ca="1" si="312"/>
        <v>Not Down</v>
      </c>
      <c r="AO2544" t="str">
        <f t="shared" ca="1" si="248"/>
        <v>Not Up</v>
      </c>
      <c r="AQ2544">
        <f t="shared" ca="1" si="313"/>
        <v>1</v>
      </c>
      <c r="AR2544">
        <f t="shared" ca="1" si="314"/>
        <v>0</v>
      </c>
      <c r="AT2544">
        <f t="shared" ca="1" si="270"/>
        <v>1</v>
      </c>
      <c r="AU2544">
        <f t="shared" ca="1" si="251"/>
        <v>0</v>
      </c>
      <c r="AW2544" s="5">
        <f t="shared" ca="1" si="271"/>
        <v>4.6619460965980436E-2</v>
      </c>
      <c r="AX2544" s="5">
        <f t="shared" ca="1" si="272"/>
        <v>4.6272336720229998E-2</v>
      </c>
      <c r="AY2544" s="18">
        <f t="shared" ca="1" si="325"/>
        <v>4.6619460965980436E-2</v>
      </c>
      <c r="BA2544" s="6">
        <f t="shared" ca="1" si="315"/>
        <v>1.0725134732142536</v>
      </c>
      <c r="BB2544">
        <f t="shared" ca="1" si="316"/>
        <v>1.049125773232666</v>
      </c>
      <c r="BC2544" t="str">
        <f t="shared" ca="1" si="317"/>
        <v>HYG UP Equity</v>
      </c>
      <c r="BD2544" t="str">
        <f t="shared" ca="1" si="318"/>
        <v>HYG UP Equity</v>
      </c>
      <c r="BF2544">
        <f t="shared" ca="1" si="273"/>
        <v>1</v>
      </c>
      <c r="BG2544">
        <f t="shared" ca="1" si="274"/>
        <v>0</v>
      </c>
      <c r="BI2544">
        <f t="shared" ca="1" si="275"/>
        <v>1</v>
      </c>
      <c r="BJ2544">
        <f t="shared" ca="1" si="259"/>
        <v>0</v>
      </c>
      <c r="BL2544">
        <f t="shared" ca="1" si="276"/>
        <v>10.398320386335209</v>
      </c>
      <c r="BM2544">
        <f t="shared" ca="1" si="277"/>
        <v>0</v>
      </c>
      <c r="BN2544" s="9">
        <f t="shared" ca="1" si="289"/>
        <v>1</v>
      </c>
      <c r="BO2544" s="9">
        <f t="shared" ca="1" si="290"/>
        <v>0</v>
      </c>
      <c r="BP2544" s="9">
        <f t="shared" ca="1" si="280"/>
        <v>1</v>
      </c>
      <c r="BQ2544" s="9">
        <f t="shared" ca="1" si="281"/>
        <v>0</v>
      </c>
      <c r="BR2544">
        <f t="shared" ca="1" si="282"/>
        <v>1012.5176456409881</v>
      </c>
      <c r="BS2544">
        <f t="shared" ca="1" si="285"/>
        <v>-2.373247033441106E-3</v>
      </c>
      <c r="BT2544">
        <f t="shared" ca="1" si="286"/>
        <v>1.8055555555555558E-5</v>
      </c>
      <c r="BU2544">
        <f t="shared" ref="BU2544:BV2544" ca="1" si="345">ABS($BB2542*BN2544-$BB2543*BP2544)*0.02%</f>
        <v>5.2865142667607318E-5</v>
      </c>
      <c r="BV2544">
        <f t="shared" ca="1" si="345"/>
        <v>0</v>
      </c>
      <c r="BW2544" s="35">
        <f ca="1">IFERROR(VLOOKUP($B2544,OFFSET(Input!$A$1,0,MATCH(Index!BW$6&amp;" Index",Input!$1:$1,0)-1,10000,2),2,0)/100,BW2543)</f>
        <v>1.6000000000000001E-3</v>
      </c>
      <c r="BX2544">
        <f t="shared" ca="1" si="292"/>
        <v>1.9313347761032537E-2</v>
      </c>
      <c r="CE2544">
        <v>1017.5944145462995</v>
      </c>
    </row>
    <row r="2545" spans="2:83" x14ac:dyDescent="0.25">
      <c r="B2545" s="2">
        <v>41213</v>
      </c>
      <c r="C2545">
        <f t="shared" ca="1" si="242"/>
        <v>0</v>
      </c>
      <c r="D2545">
        <f t="shared" ca="1" si="243"/>
        <v>0</v>
      </c>
      <c r="E2545">
        <f ca="1">IF($B2545&lt;VLOOKUP(E$6&amp;" Equity",Param,4,0),"",IFERROR(VLOOKUP($B2545,OFFSET(Input!$A$1,0,MATCH(Index!E$6&amp;" Equity",Input!$1:$1,0)-1,10000,2),2,0),E2544))</f>
        <v>92.63</v>
      </c>
      <c r="F2545" s="33">
        <v>123.36</v>
      </c>
      <c r="H2545">
        <f ca="1">IFERROR(VLOOKUP($B2545,OFFSET(Input!$A$1,0,MATCH(Index!H$6,Input!$1:$1,0)-1,10000,2),2,0),0)</f>
        <v>0</v>
      </c>
      <c r="I2545">
        <f ca="1">IFERROR(VLOOKUP($B2545,OFFSET(Input!$A$1,0,MATCH(Index!I$6,Input!$1:$1,0)-1,10000,2),2,0),0)</f>
        <v>0</v>
      </c>
      <c r="K2545">
        <f t="shared" ca="1" si="244"/>
        <v>97.53112844712787</v>
      </c>
      <c r="L2545" s="30">
        <f t="shared" ca="1" si="245"/>
        <v>125.87646441583595</v>
      </c>
      <c r="N2545">
        <f t="shared" ca="1" si="284"/>
        <v>1.6206583418687491E-3</v>
      </c>
      <c r="O2545">
        <f t="shared" ca="1" si="260"/>
        <v>5.8536752514607281E-3</v>
      </c>
      <c r="Q2545">
        <f t="shared" ca="1" si="299"/>
        <v>4.1502861609211406E-2</v>
      </c>
      <c r="R2545">
        <f t="shared" ca="1" si="297"/>
        <v>0.1679824351399056</v>
      </c>
      <c r="T2545">
        <f t="shared" ca="1" si="320"/>
        <v>4.5889592750798618E-2</v>
      </c>
      <c r="U2545">
        <f t="shared" ca="1" si="309"/>
        <v>0.14336389490170992</v>
      </c>
      <c r="W2545">
        <f t="shared" ca="1" si="310"/>
        <v>-0.7585782886341218</v>
      </c>
      <c r="X2545">
        <f t="shared" ca="1" si="311"/>
        <v>-0.48044280659034472</v>
      </c>
      <c r="Z2545">
        <f t="shared" ca="1" si="337"/>
        <v>97.830155117526061</v>
      </c>
      <c r="AA2545">
        <f t="shared" ca="1" si="337"/>
        <v>97.50796440928012</v>
      </c>
      <c r="AB2545">
        <f t="shared" ca="1" si="337"/>
        <v>97.329695845248281</v>
      </c>
      <c r="AC2545">
        <f t="shared" ca="1" si="338"/>
        <v>97.50796440928012</v>
      </c>
      <c r="AE2545">
        <f ca="1">VLOOKUP($B2545,OFFSET(Input!$A$1,0,MATCH(Index!AE$6&amp;" Index",Input!$1:$1,0)-1,10000,2),2,0)</f>
        <v>18.600000000000001</v>
      </c>
      <c r="AF2545">
        <f t="shared" ca="1" si="321"/>
        <v>16.690000000000001</v>
      </c>
      <c r="AG2545">
        <f t="shared" ca="1" si="321"/>
        <v>16.274000000000001</v>
      </c>
      <c r="AH2545">
        <f t="shared" ca="1" si="321"/>
        <v>16.184399999999997</v>
      </c>
      <c r="AI2545">
        <f t="shared" ca="1" si="322"/>
        <v>16.274000000000001</v>
      </c>
      <c r="AK2545">
        <f t="shared" ca="1" si="323"/>
        <v>1</v>
      </c>
      <c r="AL2545">
        <f t="shared" ca="1" si="324"/>
        <v>1</v>
      </c>
      <c r="AN2545" t="str">
        <f t="shared" ca="1" si="312"/>
        <v>Not Down</v>
      </c>
      <c r="AO2545" t="str">
        <f t="shared" ca="1" si="248"/>
        <v>Not Up</v>
      </c>
      <c r="AQ2545">
        <f t="shared" ca="1" si="313"/>
        <v>1</v>
      </c>
      <c r="AR2545">
        <f t="shared" ca="1" si="314"/>
        <v>0</v>
      </c>
      <c r="AT2545">
        <f t="shared" ca="1" si="270"/>
        <v>1</v>
      </c>
      <c r="AU2545">
        <f t="shared" ca="1" si="251"/>
        <v>0</v>
      </c>
      <c r="AW2545" s="5">
        <f t="shared" ca="1" si="271"/>
        <v>4.1502861609211406E-2</v>
      </c>
      <c r="AX2545" s="5">
        <f t="shared" ca="1" si="272"/>
        <v>4.5889592750798618E-2</v>
      </c>
      <c r="AY2545" s="18">
        <f t="shared" ca="1" si="325"/>
        <v>4.5889592750798618E-2</v>
      </c>
      <c r="BA2545" s="6">
        <f t="shared" ca="1" si="315"/>
        <v>1.089571665443247</v>
      </c>
      <c r="BB2545">
        <f t="shared" ca="1" si="316"/>
        <v>1.049125773232666</v>
      </c>
      <c r="BC2545" t="str">
        <f t="shared" ca="1" si="317"/>
        <v>HYG UP Equity</v>
      </c>
      <c r="BD2545" t="str">
        <f t="shared" ca="1" si="318"/>
        <v>HYG UP Equity</v>
      </c>
      <c r="BF2545">
        <f t="shared" ca="1" si="273"/>
        <v>1</v>
      </c>
      <c r="BG2545">
        <f t="shared" ca="1" si="274"/>
        <v>0</v>
      </c>
      <c r="BI2545">
        <f t="shared" ca="1" si="275"/>
        <v>1</v>
      </c>
      <c r="BJ2545">
        <f t="shared" ca="1" si="259"/>
        <v>0</v>
      </c>
      <c r="BL2545">
        <f t="shared" ca="1" si="276"/>
        <v>10.398320386335209</v>
      </c>
      <c r="BM2545">
        <f t="shared" ca="1" si="277"/>
        <v>0</v>
      </c>
      <c r="BN2545" s="9">
        <f t="shared" ca="1" si="289"/>
        <v>0.99999999999999989</v>
      </c>
      <c r="BO2545" s="9">
        <f t="shared" ca="1" si="290"/>
        <v>0</v>
      </c>
      <c r="BP2545" s="9">
        <f t="shared" ca="1" si="280"/>
        <v>0.99999999999999989</v>
      </c>
      <c r="BQ2545" s="9">
        <f t="shared" ca="1" si="281"/>
        <v>0</v>
      </c>
      <c r="BR2545">
        <f t="shared" ca="1" si="282"/>
        <v>1014.1599212340476</v>
      </c>
      <c r="BS2545">
        <f t="shared" ca="1" si="285"/>
        <v>1.6219723183390489E-3</v>
      </c>
      <c r="BT2545">
        <f t="shared" ca="1" si="286"/>
        <v>9.0277777777777774E-5</v>
      </c>
      <c r="BU2545">
        <f t="shared" ref="BU2545:BV2545" ca="1" si="346">ABS($BB2543*BN2545-$BB2544*BP2545)*0.02%</f>
        <v>0</v>
      </c>
      <c r="BV2545">
        <f t="shared" ca="1" si="346"/>
        <v>0</v>
      </c>
      <c r="BW2545" s="35">
        <f ca="1">IFERROR(VLOOKUP($B2545,OFFSET(Input!$A$1,0,MATCH(Index!BW$6&amp;" Index",Input!$1:$1,0)-1,10000,2),2,0)/100,BW2544)</f>
        <v>1.8E-3</v>
      </c>
      <c r="BX2545">
        <f t="shared" ca="1" si="292"/>
        <v>9.6379158687331032E-2</v>
      </c>
      <c r="CE2545">
        <v>1019.1578507677146</v>
      </c>
    </row>
    <row r="2546" spans="2:83" x14ac:dyDescent="0.25">
      <c r="B2546" s="2">
        <v>41214</v>
      </c>
      <c r="C2546">
        <f t="shared" ca="1" si="242"/>
        <v>1</v>
      </c>
      <c r="D2546">
        <f t="shared" ca="1" si="243"/>
        <v>0</v>
      </c>
      <c r="E2546">
        <f ca="1">IF($B2546&lt;VLOOKUP(E$6&amp;" Equity",Param,4,0),"",IFERROR(VLOOKUP($B2546,OFFSET(Input!$A$1,0,MATCH(Index!E$6&amp;" Equity",Input!$1:$1,0)-1,10000,2),2,0),E2545))</f>
        <v>92.54</v>
      </c>
      <c r="F2546" s="33">
        <v>122.35</v>
      </c>
      <c r="H2546">
        <f ca="1">IFERROR(VLOOKUP($B2546,OFFSET(Input!$A$1,0,MATCH(Index!H$6,Input!$1:$1,0)-1,10000,2),2,0),0)</f>
        <v>0.510521</v>
      </c>
      <c r="I2546">
        <f ca="1">IFERROR(VLOOKUP($B2546,OFFSET(Input!$A$1,0,MATCH(Index!I$6,Input!$1:$1,0)-1,10000,2),2,0),0)</f>
        <v>0.26955299999999999</v>
      </c>
      <c r="K2546">
        <f t="shared" ca="1" si="244"/>
        <v>97.973899554390258</v>
      </c>
      <c r="L2546" s="30">
        <f t="shared" ca="1" si="245"/>
        <v>125.12091277472609</v>
      </c>
      <c r="N2546">
        <f t="shared" ca="1" si="284"/>
        <v>4.5295189468956771E-3</v>
      </c>
      <c r="O2546">
        <f t="shared" ca="1" si="260"/>
        <v>-6.0204128957013379E-3</v>
      </c>
      <c r="Q2546">
        <f t="shared" ca="1" si="299"/>
        <v>4.3628098536735348E-2</v>
      </c>
      <c r="R2546">
        <f t="shared" ca="1" si="297"/>
        <v>0.1558980191422781</v>
      </c>
      <c r="T2546">
        <f t="shared" ca="1" si="320"/>
        <v>4.7874483910603505E-2</v>
      </c>
      <c r="U2546">
        <f t="shared" ca="1" si="309"/>
        <v>0.14487591622375426</v>
      </c>
      <c r="W2546">
        <f t="shared" ca="1" si="310"/>
        <v>-0.69132494638595765</v>
      </c>
      <c r="X2546">
        <f t="shared" ca="1" si="311"/>
        <v>-0.49965243874966386</v>
      </c>
      <c r="Z2546">
        <f t="shared" ca="1" si="337"/>
        <v>97.807045936331605</v>
      </c>
      <c r="AA2546">
        <f t="shared" ca="1" si="337"/>
        <v>97.569060664659929</v>
      </c>
      <c r="AB2546">
        <f t="shared" ca="1" si="337"/>
        <v>97.384699878285261</v>
      </c>
      <c r="AC2546">
        <f t="shared" ca="1" si="338"/>
        <v>97.569060664659929</v>
      </c>
      <c r="AE2546">
        <f ca="1">VLOOKUP($B2546,OFFSET(Input!$A$1,0,MATCH(Index!AE$6&amp;" Index",Input!$1:$1,0)-1,10000,2),2,0)</f>
        <v>16.690000000000001</v>
      </c>
      <c r="AF2546">
        <f t="shared" ca="1" si="321"/>
        <v>16.711333333333332</v>
      </c>
      <c r="AG2546">
        <f t="shared" ca="1" si="321"/>
        <v>16.323</v>
      </c>
      <c r="AH2546">
        <f t="shared" ca="1" si="321"/>
        <v>16.234799999999996</v>
      </c>
      <c r="AI2546">
        <f t="shared" ca="1" si="322"/>
        <v>16.323</v>
      </c>
      <c r="AK2546">
        <f t="shared" ca="1" si="323"/>
        <v>1</v>
      </c>
      <c r="AL2546">
        <f t="shared" ca="1" si="324"/>
        <v>1</v>
      </c>
      <c r="AN2546" t="str">
        <f t="shared" ref="AN2546:AN2609" ca="1" si="347">IF($C2546=1,IF(SUM(AK2532:AK2546)=-15,"Down","Not Down"),AN2545)</f>
        <v>Not Down</v>
      </c>
      <c r="AO2546" t="str">
        <f t="shared" ca="1" si="248"/>
        <v>Not Up</v>
      </c>
      <c r="AQ2546">
        <f t="shared" ca="1" si="313"/>
        <v>1</v>
      </c>
      <c r="AR2546">
        <f t="shared" ca="1" si="314"/>
        <v>0</v>
      </c>
      <c r="AT2546">
        <f t="shared" ca="1" si="270"/>
        <v>1</v>
      </c>
      <c r="AU2546">
        <f t="shared" ca="1" si="251"/>
        <v>0</v>
      </c>
      <c r="AW2546" s="5">
        <f t="shared" ca="1" si="271"/>
        <v>4.3628098536735348E-2</v>
      </c>
      <c r="AX2546" s="5">
        <f t="shared" ca="1" si="272"/>
        <v>4.7874483910603505E-2</v>
      </c>
      <c r="AY2546" s="18">
        <f t="shared" ca="1" si="325"/>
        <v>4.7874483910603505E-2</v>
      </c>
      <c r="BA2546" s="6">
        <f t="shared" ca="1" si="315"/>
        <v>1.0443976815158049</v>
      </c>
      <c r="BB2546">
        <f t="shared" ca="1" si="316"/>
        <v>1.049125773232666</v>
      </c>
      <c r="BC2546" t="str">
        <f t="shared" ca="1" si="317"/>
        <v>HYG UP Equity</v>
      </c>
      <c r="BD2546" t="str">
        <f t="shared" ca="1" si="318"/>
        <v>HYG UP Equity</v>
      </c>
      <c r="BF2546">
        <f t="shared" ca="1" si="273"/>
        <v>1</v>
      </c>
      <c r="BG2546">
        <f t="shared" ca="1" si="274"/>
        <v>0</v>
      </c>
      <c r="BI2546">
        <f t="shared" ca="1" si="275"/>
        <v>1</v>
      </c>
      <c r="BJ2546">
        <f t="shared" ca="1" si="259"/>
        <v>0</v>
      </c>
      <c r="BL2546">
        <f t="shared" ca="1" si="276"/>
        <v>10.398320386335209</v>
      </c>
      <c r="BM2546">
        <f t="shared" ca="1" si="277"/>
        <v>0</v>
      </c>
      <c r="BN2546" s="9">
        <f t="shared" ca="1" si="289"/>
        <v>0.99999999999999989</v>
      </c>
      <c r="BO2546" s="9">
        <f t="shared" ca="1" si="290"/>
        <v>0</v>
      </c>
      <c r="BP2546" s="9">
        <f t="shared" ca="1" si="280"/>
        <v>0.99999999999999989</v>
      </c>
      <c r="BQ2546" s="9">
        <f t="shared" ca="1" si="281"/>
        <v>0</v>
      </c>
      <c r="BR2546">
        <f t="shared" ca="1" si="282"/>
        <v>1018.7639970651743</v>
      </c>
      <c r="BS2546">
        <f t="shared" ca="1" si="285"/>
        <v>4.5397927237396107E-3</v>
      </c>
      <c r="BT2546">
        <f t="shared" ca="1" si="286"/>
        <v>1.8055555555555555E-5</v>
      </c>
      <c r="BU2546">
        <f t="shared" ref="BU2546:BV2546" ca="1" si="348">ABS($BB2544*BN2546-$BB2545*BP2546)*0.02%</f>
        <v>0</v>
      </c>
      <c r="BV2546">
        <f t="shared" ca="1" si="348"/>
        <v>0</v>
      </c>
      <c r="BW2546" s="35">
        <f ca="1">IFERROR(VLOOKUP($B2546,OFFSET(Input!$A$1,0,MATCH(Index!BW$6&amp;" Index",Input!$1:$1,0)-1,10000,2),2,0)/100,BW2545)</f>
        <v>1.7000000000000001E-3</v>
      </c>
      <c r="BX2546">
        <f t="shared" ca="1" si="292"/>
        <v>1.9305447204203706E-2</v>
      </c>
      <c r="CE2546">
        <v>1023.9781988386389</v>
      </c>
    </row>
    <row r="2547" spans="2:83" x14ac:dyDescent="0.25">
      <c r="B2547" s="2">
        <v>41215</v>
      </c>
      <c r="C2547">
        <f t="shared" ca="1" si="242"/>
        <v>0</v>
      </c>
      <c r="D2547">
        <f t="shared" ca="1" si="243"/>
        <v>1</v>
      </c>
      <c r="E2547">
        <f ca="1">IF($B2547&lt;VLOOKUP(E$6&amp;" Equity",Param,4,0),"",IFERROR(VLOOKUP($B2547,OFFSET(Input!$A$1,0,MATCH(Index!E$6&amp;" Equity",Input!$1:$1,0)-1,10000,2),2,0),E2546))</f>
        <v>92.41</v>
      </c>
      <c r="F2547" s="33">
        <v>122.27</v>
      </c>
      <c r="H2547">
        <f ca="1">IFERROR(VLOOKUP($B2547,OFFSET(Input!$A$1,0,MATCH(Index!H$6,Input!$1:$1,0)-1,10000,2),2,0),0)</f>
        <v>0</v>
      </c>
      <c r="I2547">
        <f ca="1">IFERROR(VLOOKUP($B2547,OFFSET(Input!$A$1,0,MATCH(Index!I$6,Input!$1:$1,0)-1,10000,2),2,0),0)</f>
        <v>0</v>
      </c>
      <c r="K2547">
        <f t="shared" ca="1" si="244"/>
        <v>97.836266023570374</v>
      </c>
      <c r="L2547" s="30">
        <f t="shared" ca="1" si="245"/>
        <v>125.03910098051296</v>
      </c>
      <c r="N2547">
        <f t="shared" ca="1" si="284"/>
        <v>-1.4057855789045821E-3</v>
      </c>
      <c r="O2547">
        <f t="shared" ca="1" si="260"/>
        <v>-6.5407573258195468E-4</v>
      </c>
      <c r="Q2547">
        <f t="shared" ca="1" si="299"/>
        <v>4.2728805020332709E-2</v>
      </c>
      <c r="R2547">
        <f t="shared" ca="1" si="297"/>
        <v>0.14796279507305465</v>
      </c>
      <c r="T2547">
        <f t="shared" ca="1" si="320"/>
        <v>4.7308828179955464E-2</v>
      </c>
      <c r="U2547">
        <f t="shared" ca="1" si="309"/>
        <v>0.14489001390159223</v>
      </c>
      <c r="W2547">
        <f t="shared" ca="1" si="310"/>
        <v>-0.65218358935559373</v>
      </c>
      <c r="X2547">
        <f t="shared" ca="1" si="311"/>
        <v>-0.50536633104943929</v>
      </c>
      <c r="Z2547">
        <f t="shared" ca="1" si="337"/>
        <v>97.74806227501864</v>
      </c>
      <c r="AA2547">
        <f t="shared" ca="1" si="337"/>
        <v>97.611166769169202</v>
      </c>
      <c r="AB2547">
        <f t="shared" ca="1" si="337"/>
        <v>97.454726993108821</v>
      </c>
      <c r="AC2547">
        <f t="shared" ca="1" si="338"/>
        <v>97.611166769169202</v>
      </c>
      <c r="AE2547">
        <f ca="1">VLOOKUP($B2547,OFFSET(Input!$A$1,0,MATCH(Index!AE$6&amp;" Index",Input!$1:$1,0)-1,10000,2),2,0)</f>
        <v>17.59</v>
      </c>
      <c r="AF2547">
        <f t="shared" ca="1" si="321"/>
        <v>16.797999999999998</v>
      </c>
      <c r="AG2547">
        <f t="shared" ca="1" si="321"/>
        <v>16.431000000000001</v>
      </c>
      <c r="AH2547">
        <f t="shared" ca="1" si="321"/>
        <v>16.265999999999998</v>
      </c>
      <c r="AI2547">
        <f t="shared" ca="1" si="322"/>
        <v>16.431000000000001</v>
      </c>
      <c r="AK2547">
        <f t="shared" ca="1" si="323"/>
        <v>1</v>
      </c>
      <c r="AL2547">
        <f t="shared" ca="1" si="324"/>
        <v>1</v>
      </c>
      <c r="AN2547" t="str">
        <f t="shared" ca="1" si="347"/>
        <v>Not Down</v>
      </c>
      <c r="AO2547" t="str">
        <f t="shared" ca="1" si="248"/>
        <v>Not Up</v>
      </c>
      <c r="AQ2547">
        <f t="shared" ca="1" si="313"/>
        <v>1</v>
      </c>
      <c r="AR2547">
        <f t="shared" ca="1" si="314"/>
        <v>0</v>
      </c>
      <c r="AT2547">
        <f t="shared" ca="1" si="270"/>
        <v>1</v>
      </c>
      <c r="AU2547">
        <f t="shared" ca="1" si="251"/>
        <v>0</v>
      </c>
      <c r="AW2547" s="5">
        <f t="shared" ca="1" si="271"/>
        <v>4.2728805020332709E-2</v>
      </c>
      <c r="AX2547" s="5">
        <f t="shared" ca="1" si="272"/>
        <v>4.7308828179955464E-2</v>
      </c>
      <c r="AY2547" s="18">
        <f t="shared" ca="1" si="325"/>
        <v>4.7308828179955464E-2</v>
      </c>
      <c r="BA2547" s="6">
        <f t="shared" ca="1" si="315"/>
        <v>1.0568851929666856</v>
      </c>
      <c r="BB2547">
        <f t="shared" ca="1" si="316"/>
        <v>1.0568851929666856</v>
      </c>
      <c r="BC2547" t="str">
        <f t="shared" ca="1" si="317"/>
        <v>HYG UP Equity</v>
      </c>
      <c r="BD2547" t="str">
        <f t="shared" ca="1" si="318"/>
        <v>HYG UP Equity</v>
      </c>
      <c r="BF2547">
        <f t="shared" ca="1" si="273"/>
        <v>1</v>
      </c>
      <c r="BG2547">
        <f t="shared" ca="1" si="274"/>
        <v>0</v>
      </c>
      <c r="BI2547">
        <f t="shared" ca="1" si="275"/>
        <v>1</v>
      </c>
      <c r="BJ2547">
        <f t="shared" ca="1" si="259"/>
        <v>0</v>
      </c>
      <c r="BL2547">
        <f t="shared" ca="1" si="276"/>
        <v>10.398320386335209</v>
      </c>
      <c r="BM2547">
        <f t="shared" ca="1" si="277"/>
        <v>0</v>
      </c>
      <c r="BN2547" s="9">
        <f t="shared" ca="1" si="289"/>
        <v>1</v>
      </c>
      <c r="BO2547" s="9">
        <f t="shared" ca="1" si="290"/>
        <v>0</v>
      </c>
      <c r="BP2547" s="9">
        <f t="shared" ca="1" si="280"/>
        <v>1</v>
      </c>
      <c r="BQ2547" s="9">
        <f t="shared" ca="1" si="281"/>
        <v>0</v>
      </c>
      <c r="BR2547">
        <f t="shared" ca="1" si="282"/>
        <v>1017.3328395158065</v>
      </c>
      <c r="BS2547">
        <f t="shared" ca="1" si="285"/>
        <v>-1.4047979252217457E-3</v>
      </c>
      <c r="BT2547">
        <f t="shared" ca="1" si="286"/>
        <v>1.8055555555555558E-5</v>
      </c>
      <c r="BU2547">
        <f t="shared" ref="BU2547:BV2547" ca="1" si="349">ABS($BB2545*BN2547-$BB2546*BP2547)*0.02%</f>
        <v>0</v>
      </c>
      <c r="BV2547">
        <f t="shared" ca="1" si="349"/>
        <v>0</v>
      </c>
      <c r="BW2547" s="35">
        <f ca="1">IFERROR(VLOOKUP($B2547,OFFSET(Input!$A$1,0,MATCH(Index!BW$6&amp;" Index",Input!$1:$1,0)-1,10000,2),2,0)/100,BW2546)</f>
        <v>1.6000000000000001E-3</v>
      </c>
      <c r="BX2547">
        <f t="shared" ca="1" si="292"/>
        <v>1.9396756882207968E-2</v>
      </c>
      <c r="CE2547">
        <v>1022.434225312613</v>
      </c>
    </row>
    <row r="2548" spans="2:83" x14ac:dyDescent="0.25">
      <c r="B2548" s="2">
        <v>41218</v>
      </c>
      <c r="C2548">
        <f t="shared" ca="1" si="242"/>
        <v>0</v>
      </c>
      <c r="D2548">
        <f t="shared" ca="1" si="243"/>
        <v>2</v>
      </c>
      <c r="E2548">
        <f ca="1">IF($B2548&lt;VLOOKUP(E$6&amp;" Equity",Param,4,0),"",IFERROR(VLOOKUP($B2548,OFFSET(Input!$A$1,0,MATCH(Index!E$6&amp;" Equity",Input!$1:$1,0)-1,10000,2),2,0),E2547))</f>
        <v>92.26</v>
      </c>
      <c r="F2548" s="33">
        <v>122.95</v>
      </c>
      <c r="H2548">
        <f ca="1">IFERROR(VLOOKUP($B2548,OFFSET(Input!$A$1,0,MATCH(Index!H$6,Input!$1:$1,0)-1,10000,2),2,0),0)</f>
        <v>0</v>
      </c>
      <c r="I2548">
        <f ca="1">IFERROR(VLOOKUP($B2548,OFFSET(Input!$A$1,0,MATCH(Index!I$6,Input!$1:$1,0)-1,10000,2),2,0),0)</f>
        <v>0</v>
      </c>
      <c r="K2548">
        <f t="shared" ca="1" si="244"/>
        <v>97.677458103393619</v>
      </c>
      <c r="L2548" s="30">
        <f t="shared" ca="1" si="245"/>
        <v>125.73450123132469</v>
      </c>
      <c r="N2548">
        <f t="shared" ca="1" si="284"/>
        <v>-1.6245197702744493E-3</v>
      </c>
      <c r="O2548">
        <f t="shared" ca="1" si="260"/>
        <v>5.5460545061029928E-3</v>
      </c>
      <c r="Q2548">
        <f t="shared" ca="1" si="299"/>
        <v>4.3417068978528671E-2</v>
      </c>
      <c r="R2548">
        <f t="shared" ca="1" si="297"/>
        <v>0.14753768989235541</v>
      </c>
      <c r="T2548">
        <f t="shared" ca="1" si="320"/>
        <v>4.5238197356691386E-2</v>
      </c>
      <c r="U2548">
        <f t="shared" ca="1" si="309"/>
        <v>0.13917806070725791</v>
      </c>
      <c r="W2548">
        <f t="shared" ca="1" si="310"/>
        <v>-0.69172214104281426</v>
      </c>
      <c r="X2548">
        <f t="shared" ca="1" si="311"/>
        <v>-0.46143168799081508</v>
      </c>
      <c r="Z2548">
        <f t="shared" ca="1" si="337"/>
        <v>97.678462375744317</v>
      </c>
      <c r="AA2548">
        <f t="shared" ca="1" si="337"/>
        <v>97.624800716850046</v>
      </c>
      <c r="AB2548">
        <f t="shared" ca="1" si="337"/>
        <v>97.476507050269404</v>
      </c>
      <c r="AC2548">
        <f t="shared" ca="1" si="338"/>
        <v>97.624800716850046</v>
      </c>
      <c r="AE2548">
        <f ca="1">VLOOKUP($B2548,OFFSET(Input!$A$1,0,MATCH(Index!AE$6&amp;" Index",Input!$1:$1,0)-1,10000,2),2,0)</f>
        <v>18.420000000000002</v>
      </c>
      <c r="AF2548">
        <f t="shared" ca="1" si="321"/>
        <v>16.986666666666668</v>
      </c>
      <c r="AG2548">
        <f t="shared" ca="1" si="321"/>
        <v>16.624500000000001</v>
      </c>
      <c r="AH2548">
        <f t="shared" ca="1" si="321"/>
        <v>16.409199999999998</v>
      </c>
      <c r="AI2548">
        <f t="shared" ca="1" si="322"/>
        <v>16.624500000000001</v>
      </c>
      <c r="AK2548">
        <f t="shared" ca="1" si="323"/>
        <v>1</v>
      </c>
      <c r="AL2548">
        <f t="shared" ca="1" si="324"/>
        <v>1</v>
      </c>
      <c r="AN2548" t="str">
        <f t="shared" ca="1" si="347"/>
        <v>Not Down</v>
      </c>
      <c r="AO2548" t="str">
        <f t="shared" ca="1" si="248"/>
        <v>Not Up</v>
      </c>
      <c r="AQ2548">
        <f t="shared" ca="1" si="313"/>
        <v>1</v>
      </c>
      <c r="AR2548">
        <f t="shared" ca="1" si="314"/>
        <v>0</v>
      </c>
      <c r="AT2548">
        <f t="shared" ca="1" si="270"/>
        <v>1</v>
      </c>
      <c r="AU2548">
        <f t="shared" ca="1" si="251"/>
        <v>0</v>
      </c>
      <c r="AW2548" s="5">
        <f t="shared" ca="1" si="271"/>
        <v>4.3417068978528671E-2</v>
      </c>
      <c r="AX2548" s="5">
        <f t="shared" ca="1" si="272"/>
        <v>4.5238197356691386E-2</v>
      </c>
      <c r="AY2548" s="18">
        <f t="shared" ca="1" si="325"/>
        <v>4.5238197356691386E-2</v>
      </c>
      <c r="BA2548" s="6">
        <f t="shared" ca="1" si="315"/>
        <v>1.1052606629252497</v>
      </c>
      <c r="BB2548">
        <f t="shared" ca="1" si="316"/>
        <v>1.1052606629252497</v>
      </c>
      <c r="BC2548" t="str">
        <f t="shared" ca="1" si="317"/>
        <v>HYG UP Equity</v>
      </c>
      <c r="BD2548" t="str">
        <f t="shared" ca="1" si="318"/>
        <v>HYG UP Equity</v>
      </c>
      <c r="BF2548">
        <f t="shared" ca="1" si="273"/>
        <v>1</v>
      </c>
      <c r="BG2548">
        <f t="shared" ca="1" si="274"/>
        <v>0</v>
      </c>
      <c r="BI2548">
        <f t="shared" ca="1" si="275"/>
        <v>1</v>
      </c>
      <c r="BJ2548">
        <f t="shared" ca="1" si="259"/>
        <v>0</v>
      </c>
      <c r="BL2548">
        <f t="shared" ca="1" si="276"/>
        <v>10.398320386335209</v>
      </c>
      <c r="BM2548">
        <f t="shared" ca="1" si="277"/>
        <v>0</v>
      </c>
      <c r="BN2548" s="9">
        <f t="shared" ca="1" si="289"/>
        <v>1</v>
      </c>
      <c r="BO2548" s="9">
        <f t="shared" ca="1" si="290"/>
        <v>0</v>
      </c>
      <c r="BP2548" s="9">
        <f t="shared" ca="1" si="280"/>
        <v>1</v>
      </c>
      <c r="BQ2548" s="9">
        <f t="shared" ca="1" si="281"/>
        <v>0</v>
      </c>
      <c r="BR2548">
        <f t="shared" ca="1" si="282"/>
        <v>1015.6815038819211</v>
      </c>
      <c r="BS2548">
        <f t="shared" ca="1" si="285"/>
        <v>-1.6232009522776369E-3</v>
      </c>
      <c r="BT2548">
        <f t="shared" ca="1" si="286"/>
        <v>5.4166666666666671E-5</v>
      </c>
      <c r="BU2548">
        <f t="shared" ref="BU2548:BV2548" ca="1" si="350">ABS($BB2546*BN2548-$BB2547*BP2548)*0.02%</f>
        <v>1.5518839468039225E-6</v>
      </c>
      <c r="BV2548">
        <f t="shared" ca="1" si="350"/>
        <v>0</v>
      </c>
      <c r="BW2548" s="35">
        <f ca="1">IFERROR(VLOOKUP($B2548,OFFSET(Input!$A$1,0,MATCH(Index!BW$6&amp;" Index",Input!$1:$1,0)-1,10000,2),2,0)/100,BW2547)</f>
        <v>1.7000000000000001E-3</v>
      </c>
      <c r="BX2548">
        <f t="shared" ca="1" si="292"/>
        <v>5.8532261315410172E-2</v>
      </c>
      <c r="CE2548">
        <v>1020.5973251054857</v>
      </c>
    </row>
    <row r="2549" spans="2:83" x14ac:dyDescent="0.25">
      <c r="B2549" s="2">
        <v>41219</v>
      </c>
      <c r="C2549">
        <f t="shared" ca="1" si="242"/>
        <v>0</v>
      </c>
      <c r="D2549">
        <f t="shared" ca="1" si="243"/>
        <v>3</v>
      </c>
      <c r="E2549">
        <f ca="1">IF($B2549&lt;VLOOKUP(E$6&amp;" Equity",Param,4,0),"",IFERROR(VLOOKUP($B2549,OFFSET(Input!$A$1,0,MATCH(Index!E$6&amp;" Equity",Input!$1:$1,0)-1,10000,2),2,0),E2548))</f>
        <v>92.4</v>
      </c>
      <c r="F2549" s="33">
        <v>121.79</v>
      </c>
      <c r="H2549">
        <f ca="1">IFERROR(VLOOKUP($B2549,OFFSET(Input!$A$1,0,MATCH(Index!H$6,Input!$1:$1,0)-1,10000,2),2,0),0)</f>
        <v>0</v>
      </c>
      <c r="I2549">
        <f ca="1">IFERROR(VLOOKUP($B2549,OFFSET(Input!$A$1,0,MATCH(Index!I$6,Input!$1:$1,0)-1,10000,2),2,0),0)</f>
        <v>0</v>
      </c>
      <c r="K2549">
        <f t="shared" ca="1" si="244"/>
        <v>97.825678828891938</v>
      </c>
      <c r="L2549" s="30">
        <f t="shared" ca="1" si="245"/>
        <v>124.54823021523411</v>
      </c>
      <c r="N2549">
        <f t="shared" ca="1" si="284"/>
        <v>1.516300517964008E-3</v>
      </c>
      <c r="O2549">
        <f t="shared" ca="1" si="260"/>
        <v>-9.4795185631823611E-3</v>
      </c>
      <c r="Q2549">
        <f t="shared" ca="1" si="299"/>
        <v>3.6083895858706777E-2</v>
      </c>
      <c r="R2549">
        <f t="shared" ca="1" si="297"/>
        <v>0.13926227113960074</v>
      </c>
      <c r="T2549">
        <f t="shared" ca="1" si="320"/>
        <v>4.5516824293170902E-2</v>
      </c>
      <c r="U2549">
        <f t="shared" ca="1" si="309"/>
        <v>0.1355998754010764</v>
      </c>
      <c r="W2549">
        <f t="shared" ca="1" si="310"/>
        <v>-0.61073801849872233</v>
      </c>
      <c r="X2549">
        <f t="shared" ca="1" si="311"/>
        <v>-0.51435277238585464</v>
      </c>
      <c r="Z2549">
        <f t="shared" ca="1" si="337"/>
        <v>97.673171357149101</v>
      </c>
      <c r="AA2549">
        <f t="shared" ca="1" si="337"/>
        <v>97.648477977833977</v>
      </c>
      <c r="AB2549">
        <f t="shared" ca="1" si="337"/>
        <v>97.519716990566636</v>
      </c>
      <c r="AC2549">
        <f t="shared" ca="1" si="338"/>
        <v>97.648477977833977</v>
      </c>
      <c r="AE2549">
        <f ca="1">VLOOKUP($B2549,OFFSET(Input!$A$1,0,MATCH(Index!AE$6&amp;" Index",Input!$1:$1,0)-1,10000,2),2,0)</f>
        <v>17.579999999999998</v>
      </c>
      <c r="AF2549">
        <f t="shared" ca="1" si="321"/>
        <v>17.082666666666668</v>
      </c>
      <c r="AG2549">
        <f t="shared" ca="1" si="321"/>
        <v>16.786999999999999</v>
      </c>
      <c r="AH2549">
        <f t="shared" ca="1" si="321"/>
        <v>16.4832</v>
      </c>
      <c r="AI2549">
        <f t="shared" ca="1" si="322"/>
        <v>16.786999999999999</v>
      </c>
      <c r="AK2549">
        <f t="shared" ca="1" si="323"/>
        <v>1</v>
      </c>
      <c r="AL2549">
        <f t="shared" ca="1" si="324"/>
        <v>1</v>
      </c>
      <c r="AN2549" t="str">
        <f t="shared" ca="1" si="347"/>
        <v>Not Down</v>
      </c>
      <c r="AO2549" t="str">
        <f t="shared" ca="1" si="248"/>
        <v>Not Up</v>
      </c>
      <c r="AQ2549">
        <f t="shared" ca="1" si="313"/>
        <v>1</v>
      </c>
      <c r="AR2549">
        <f t="shared" ca="1" si="314"/>
        <v>0</v>
      </c>
      <c r="AT2549">
        <f t="shared" ca="1" si="270"/>
        <v>1</v>
      </c>
      <c r="AU2549">
        <f t="shared" ca="1" si="251"/>
        <v>0</v>
      </c>
      <c r="AW2549" s="5">
        <f t="shared" ca="1" si="271"/>
        <v>3.6083895858706777E-2</v>
      </c>
      <c r="AX2549" s="5">
        <f t="shared" ca="1" si="272"/>
        <v>4.5516824293170902E-2</v>
      </c>
      <c r="AY2549" s="18">
        <f t="shared" ca="1" si="325"/>
        <v>4.5516824293170902E-2</v>
      </c>
      <c r="BA2549" s="6">
        <f t="shared" ca="1" si="315"/>
        <v>1.0984949142750657</v>
      </c>
      <c r="BB2549">
        <f t="shared" ca="1" si="316"/>
        <v>1.0984949142750657</v>
      </c>
      <c r="BC2549" t="str">
        <f t="shared" ca="1" si="317"/>
        <v>HYG UP Equity</v>
      </c>
      <c r="BD2549" t="str">
        <f t="shared" ca="1" si="318"/>
        <v>HYG UP Equity</v>
      </c>
      <c r="BF2549">
        <f t="shared" ca="1" si="273"/>
        <v>1</v>
      </c>
      <c r="BG2549">
        <f t="shared" ca="1" si="274"/>
        <v>0</v>
      </c>
      <c r="BI2549">
        <f t="shared" ca="1" si="275"/>
        <v>1</v>
      </c>
      <c r="BJ2549">
        <f t="shared" ca="1" si="259"/>
        <v>0</v>
      </c>
      <c r="BL2549">
        <f t="shared" ca="1" si="276"/>
        <v>10.398320386335209</v>
      </c>
      <c r="BM2549">
        <f t="shared" ca="1" si="277"/>
        <v>0</v>
      </c>
      <c r="BN2549" s="9">
        <f t="shared" ca="1" si="289"/>
        <v>0.99999999999999989</v>
      </c>
      <c r="BO2549" s="9">
        <f t="shared" ca="1" si="290"/>
        <v>0</v>
      </c>
      <c r="BP2549" s="9">
        <f t="shared" ca="1" si="280"/>
        <v>0.99999999999999989</v>
      </c>
      <c r="BQ2549" s="9">
        <f t="shared" ca="1" si="281"/>
        <v>0</v>
      </c>
      <c r="BR2549">
        <f t="shared" ca="1" si="282"/>
        <v>1017.2227504735478</v>
      </c>
      <c r="BS2549">
        <f t="shared" ca="1" si="285"/>
        <v>1.5174506828528056E-3</v>
      </c>
      <c r="BT2549">
        <f t="shared" ca="1" si="286"/>
        <v>1.8055555555555555E-5</v>
      </c>
      <c r="BU2549">
        <f t="shared" ref="BU2549:BV2549" ca="1" si="351">ABS($BB2547*BN2549-$BB2548*BP2549)*0.02%</f>
        <v>9.6750939917128246E-6</v>
      </c>
      <c r="BV2549">
        <f t="shared" ca="1" si="351"/>
        <v>0</v>
      </c>
      <c r="BW2549" s="35">
        <f ca="1">IFERROR(VLOOKUP($B2549,OFFSET(Input!$A$1,0,MATCH(Index!BW$6&amp;" Index",Input!$1:$1,0)-1,10000,2),2,0)/100,BW2548)</f>
        <v>1.6000000000000001E-3</v>
      </c>
      <c r="BX2549">
        <f t="shared" ca="1" si="292"/>
        <v>2.0367137485605185E-2</v>
      </c>
      <c r="CE2549">
        <v>1022.1903304629661</v>
      </c>
    </row>
    <row r="2550" spans="2:83" x14ac:dyDescent="0.25">
      <c r="B2550" s="2">
        <v>41220</v>
      </c>
      <c r="C2550">
        <f t="shared" ca="1" si="242"/>
        <v>0</v>
      </c>
      <c r="D2550">
        <f t="shared" ca="1" si="243"/>
        <v>4</v>
      </c>
      <c r="E2550">
        <f ca="1">IF($B2550&lt;VLOOKUP(E$6&amp;" Equity",Param,4,0),"",IFERROR(VLOOKUP($B2550,OFFSET(Input!$A$1,0,MATCH(Index!E$6&amp;" Equity",Input!$1:$1,0)-1,10000,2),2,0),E2549))</f>
        <v>91.85</v>
      </c>
      <c r="F2550" s="33">
        <v>124.02</v>
      </c>
      <c r="H2550">
        <f ca="1">IFERROR(VLOOKUP($B2550,OFFSET(Input!$A$1,0,MATCH(Index!H$6,Input!$1:$1,0)-1,10000,2),2,0),0)</f>
        <v>0</v>
      </c>
      <c r="I2550">
        <f ca="1">IFERROR(VLOOKUP($B2550,OFFSET(Input!$A$1,0,MATCH(Index!I$6,Input!$1:$1,0)-1,10000,2),2,0),0)</f>
        <v>0</v>
      </c>
      <c r="K2550">
        <f t="shared" ca="1" si="244"/>
        <v>97.243383121577097</v>
      </c>
      <c r="L2550" s="30">
        <f t="shared" ca="1" si="245"/>
        <v>126.82873397892546</v>
      </c>
      <c r="N2550">
        <f t="shared" ca="1" si="284"/>
        <v>-5.9701669865039079E-3</v>
      </c>
      <c r="O2550">
        <f t="shared" ca="1" si="260"/>
        <v>1.814459282271258E-2</v>
      </c>
      <c r="Q2550">
        <f t="shared" ca="1" si="299"/>
        <v>4.6894373440195071E-2</v>
      </c>
      <c r="R2550">
        <f t="shared" ca="1" si="297"/>
        <v>0.16348590977343139</v>
      </c>
      <c r="T2550">
        <f t="shared" ca="1" si="320"/>
        <v>4.995936429132658E-2</v>
      </c>
      <c r="U2550">
        <f t="shared" ca="1" si="309"/>
        <v>0.14713901513527294</v>
      </c>
      <c r="W2550">
        <f t="shared" ca="1" si="310"/>
        <v>-0.75201137470222568</v>
      </c>
      <c r="X2550">
        <f t="shared" ca="1" si="311"/>
        <v>-0.59732242557993065</v>
      </c>
      <c r="Z2550">
        <f t="shared" ca="1" si="337"/>
        <v>97.607544946199866</v>
      </c>
      <c r="AA2550">
        <f t="shared" ca="1" si="337"/>
        <v>97.649884373725371</v>
      </c>
      <c r="AB2550">
        <f t="shared" ca="1" si="337"/>
        <v>97.548638952697019</v>
      </c>
      <c r="AC2550">
        <f t="shared" ca="1" si="338"/>
        <v>97.649884373725371</v>
      </c>
      <c r="AE2550">
        <f ca="1">VLOOKUP($B2550,OFFSET(Input!$A$1,0,MATCH(Index!AE$6&amp;" Index",Input!$1:$1,0)-1,10000,2),2,0)</f>
        <v>19.079999999999998</v>
      </c>
      <c r="AF2550">
        <f t="shared" ca="1" si="321"/>
        <v>17.336666666666662</v>
      </c>
      <c r="AG2550">
        <f t="shared" ca="1" si="321"/>
        <v>16.985499999999998</v>
      </c>
      <c r="AH2550">
        <f t="shared" ca="1" si="321"/>
        <v>16.593599999999999</v>
      </c>
      <c r="AI2550">
        <f t="shared" ca="1" si="322"/>
        <v>16.985499999999998</v>
      </c>
      <c r="AK2550">
        <f t="shared" ca="1" si="323"/>
        <v>-1</v>
      </c>
      <c r="AL2550">
        <f t="shared" ca="1" si="324"/>
        <v>1</v>
      </c>
      <c r="AN2550" t="str">
        <f t="shared" ca="1" si="347"/>
        <v>Not Down</v>
      </c>
      <c r="AO2550" t="str">
        <f t="shared" ca="1" si="248"/>
        <v>Not Up</v>
      </c>
      <c r="AQ2550">
        <f t="shared" ca="1" si="313"/>
        <v>1</v>
      </c>
      <c r="AR2550">
        <f t="shared" ca="1" si="314"/>
        <v>0</v>
      </c>
      <c r="AT2550">
        <f t="shared" ca="1" si="270"/>
        <v>1</v>
      </c>
      <c r="AU2550">
        <f t="shared" ca="1" si="251"/>
        <v>0</v>
      </c>
      <c r="AW2550" s="5">
        <f t="shared" ca="1" si="271"/>
        <v>4.6894373440195071E-2</v>
      </c>
      <c r="AX2550" s="5">
        <f t="shared" ca="1" si="272"/>
        <v>4.995936429132658E-2</v>
      </c>
      <c r="AY2550" s="18">
        <f t="shared" ca="1" si="325"/>
        <v>4.995936429132658E-2</v>
      </c>
      <c r="BA2550" s="6">
        <f t="shared" ca="1" si="315"/>
        <v>1.0008133752150341</v>
      </c>
      <c r="BB2550">
        <f t="shared" ca="1" si="316"/>
        <v>1.0008133752150341</v>
      </c>
      <c r="BC2550" t="str">
        <f t="shared" ca="1" si="317"/>
        <v>HYG UP Equity</v>
      </c>
      <c r="BD2550" t="str">
        <f t="shared" ca="1" si="318"/>
        <v>HYG UP Equity</v>
      </c>
      <c r="BF2550">
        <f t="shared" ca="1" si="273"/>
        <v>1</v>
      </c>
      <c r="BG2550">
        <f t="shared" ca="1" si="274"/>
        <v>0</v>
      </c>
      <c r="BI2550">
        <f t="shared" ca="1" si="275"/>
        <v>1</v>
      </c>
      <c r="BJ2550">
        <f t="shared" ca="1" si="259"/>
        <v>0</v>
      </c>
      <c r="BL2550">
        <f t="shared" ca="1" si="276"/>
        <v>10.398320386335209</v>
      </c>
      <c r="BM2550">
        <f t="shared" ca="1" si="277"/>
        <v>0</v>
      </c>
      <c r="BN2550" s="9">
        <f t="shared" ca="1" si="289"/>
        <v>1</v>
      </c>
      <c r="BO2550" s="9">
        <f t="shared" ca="1" si="290"/>
        <v>0</v>
      </c>
      <c r="BP2550" s="9">
        <f t="shared" ca="1" si="280"/>
        <v>1</v>
      </c>
      <c r="BQ2550" s="9">
        <f t="shared" ca="1" si="281"/>
        <v>0</v>
      </c>
      <c r="BR2550">
        <f t="shared" ca="1" si="282"/>
        <v>1011.1678531493003</v>
      </c>
      <c r="BS2550">
        <f t="shared" ca="1" si="285"/>
        <v>-5.9523809523811533E-3</v>
      </c>
      <c r="BT2550">
        <f t="shared" ca="1" si="286"/>
        <v>1.8055555555555558E-5</v>
      </c>
      <c r="BU2550">
        <f t="shared" ref="BU2550:BV2550" ca="1" si="352">ABS($BB2548*BN2550-$BB2549*BP2550)*0.02%</f>
        <v>1.3531497300367957E-6</v>
      </c>
      <c r="BV2550">
        <f t="shared" ca="1" si="352"/>
        <v>0</v>
      </c>
      <c r="BW2550" s="35">
        <f ca="1">IFERROR(VLOOKUP($B2550,OFFSET(Input!$A$1,0,MATCH(Index!BW$6&amp;" Index",Input!$1:$1,0)-1,10000,2),2,0)/100,BW2549)</f>
        <v>1.6000000000000001E-3</v>
      </c>
      <c r="BX2550">
        <f t="shared" ca="1" si="292"/>
        <v>2.0274057545349059E-2</v>
      </c>
      <c r="CE2550">
        <v>1015.4289518603899</v>
      </c>
    </row>
    <row r="2551" spans="2:83" x14ac:dyDescent="0.25">
      <c r="B2551" s="2">
        <v>41221</v>
      </c>
      <c r="C2551">
        <f t="shared" ca="1" si="242"/>
        <v>0</v>
      </c>
      <c r="D2551">
        <f t="shared" ca="1" si="243"/>
        <v>5</v>
      </c>
      <c r="E2551">
        <f ca="1">IF($B2551&lt;VLOOKUP(E$6&amp;" Equity",Param,4,0),"",IFERROR(VLOOKUP($B2551,OFFSET(Input!$A$1,0,MATCH(Index!E$6&amp;" Equity",Input!$1:$1,0)-1,10000,2),2,0),E2550))</f>
        <v>91.55</v>
      </c>
      <c r="F2551" s="33">
        <v>125.83</v>
      </c>
      <c r="H2551">
        <f ca="1">IFERROR(VLOOKUP($B2551,OFFSET(Input!$A$1,0,MATCH(Index!H$6,Input!$1:$1,0)-1,10000,2),2,0),0)</f>
        <v>0</v>
      </c>
      <c r="I2551">
        <f ca="1">IFERROR(VLOOKUP($B2551,OFFSET(Input!$A$1,0,MATCH(Index!I$6,Input!$1:$1,0)-1,10000,2),2,0),0)</f>
        <v>0</v>
      </c>
      <c r="K2551">
        <f t="shared" ca="1" si="244"/>
        <v>96.925767281223557</v>
      </c>
      <c r="L2551" s="30">
        <f t="shared" ca="1" si="245"/>
        <v>128.67972582299782</v>
      </c>
      <c r="N2551">
        <f t="shared" ca="1" si="284"/>
        <v>-3.2715405406149051E-3</v>
      </c>
      <c r="O2551">
        <f t="shared" ca="1" si="260"/>
        <v>1.4488946682144652E-2</v>
      </c>
      <c r="Q2551">
        <f t="shared" ca="1" si="299"/>
        <v>4.6575557251606732E-2</v>
      </c>
      <c r="R2551">
        <f t="shared" ca="1" si="297"/>
        <v>0.16412150938824221</v>
      </c>
      <c r="T2551">
        <f t="shared" ca="1" si="320"/>
        <v>5.0305052501922541E-2</v>
      </c>
      <c r="U2551">
        <f t="shared" ca="1" si="309"/>
        <v>0.15573718189497207</v>
      </c>
      <c r="W2551">
        <f t="shared" ca="1" si="310"/>
        <v>-0.74909356585346187</v>
      </c>
      <c r="X2551">
        <f t="shared" ca="1" si="311"/>
        <v>-0.64487617817412912</v>
      </c>
      <c r="Z2551">
        <f t="shared" ca="1" si="337"/>
        <v>97.54385009717565</v>
      </c>
      <c r="AA2551">
        <f t="shared" ca="1" si="337"/>
        <v>97.649097818145464</v>
      </c>
      <c r="AB2551">
        <f t="shared" ca="1" si="337"/>
        <v>97.55559066607421</v>
      </c>
      <c r="AC2551">
        <f t="shared" ca="1" si="338"/>
        <v>97.649097818145464</v>
      </c>
      <c r="AE2551">
        <f ca="1">VLOOKUP($B2551,OFFSET(Input!$A$1,0,MATCH(Index!AE$6&amp;" Index",Input!$1:$1,0)-1,10000,2),2,0)</f>
        <v>18.489999999999998</v>
      </c>
      <c r="AF2551">
        <f t="shared" ca="1" si="321"/>
        <v>17.554666666666666</v>
      </c>
      <c r="AG2551">
        <f t="shared" ca="1" si="321"/>
        <v>17.0915</v>
      </c>
      <c r="AH2551">
        <f t="shared" ca="1" si="321"/>
        <v>16.704799999999999</v>
      </c>
      <c r="AI2551">
        <f t="shared" ca="1" si="322"/>
        <v>17.0915</v>
      </c>
      <c r="AK2551">
        <f t="shared" ca="1" si="323"/>
        <v>-1</v>
      </c>
      <c r="AL2551">
        <f t="shared" ca="1" si="324"/>
        <v>1</v>
      </c>
      <c r="AN2551" t="str">
        <f t="shared" ca="1" si="347"/>
        <v>Not Down</v>
      </c>
      <c r="AO2551" t="str">
        <f t="shared" ca="1" si="248"/>
        <v>Not Up</v>
      </c>
      <c r="AQ2551">
        <f t="shared" ca="1" si="313"/>
        <v>1</v>
      </c>
      <c r="AR2551">
        <f t="shared" ca="1" si="314"/>
        <v>0</v>
      </c>
      <c r="AT2551">
        <f t="shared" ca="1" si="270"/>
        <v>1</v>
      </c>
      <c r="AU2551">
        <f t="shared" ca="1" si="251"/>
        <v>0</v>
      </c>
      <c r="AW2551" s="5">
        <f t="shared" ca="1" si="271"/>
        <v>4.6575557251606732E-2</v>
      </c>
      <c r="AX2551" s="5">
        <f t="shared" ca="1" si="272"/>
        <v>5.0305052501922541E-2</v>
      </c>
      <c r="AY2551" s="18">
        <f t="shared" ca="1" si="325"/>
        <v>5.0305052501922541E-2</v>
      </c>
      <c r="BA2551" s="6">
        <f t="shared" ca="1" si="315"/>
        <v>0.99393594705202071</v>
      </c>
      <c r="BB2551">
        <f t="shared" ca="1" si="316"/>
        <v>0.99393594705202071</v>
      </c>
      <c r="BC2551" t="str">
        <f t="shared" ca="1" si="317"/>
        <v>HYG UP Equity</v>
      </c>
      <c r="BD2551" t="str">
        <f t="shared" ca="1" si="318"/>
        <v>HYG UP Equity</v>
      </c>
      <c r="BF2551">
        <f t="shared" ca="1" si="273"/>
        <v>1</v>
      </c>
      <c r="BG2551">
        <f t="shared" ca="1" si="274"/>
        <v>0</v>
      </c>
      <c r="BI2551">
        <f t="shared" ca="1" si="275"/>
        <v>1</v>
      </c>
      <c r="BJ2551">
        <f t="shared" ca="1" si="259"/>
        <v>0</v>
      </c>
      <c r="BL2551">
        <f t="shared" ca="1" si="276"/>
        <v>10.398320386335209</v>
      </c>
      <c r="BM2551">
        <f t="shared" ca="1" si="277"/>
        <v>0</v>
      </c>
      <c r="BN2551" s="9">
        <f t="shared" ca="1" si="289"/>
        <v>1</v>
      </c>
      <c r="BO2551" s="9">
        <f t="shared" ca="1" si="290"/>
        <v>0</v>
      </c>
      <c r="BP2551" s="9">
        <f t="shared" ca="1" si="280"/>
        <v>1</v>
      </c>
      <c r="BQ2551" s="9">
        <f t="shared" ca="1" si="281"/>
        <v>0</v>
      </c>
      <c r="BR2551">
        <f t="shared" ca="1" si="282"/>
        <v>1007.8651818815291</v>
      </c>
      <c r="BS2551">
        <f t="shared" ca="1" si="285"/>
        <v>-3.2661948829613152E-3</v>
      </c>
      <c r="BT2551">
        <f t="shared" ca="1" si="286"/>
        <v>1.8055555555555558E-5</v>
      </c>
      <c r="BU2551">
        <f t="shared" ref="BU2551:BV2551" ca="1" si="353">ABS($BB2549*BN2551-$BB2550*BP2551)*0.02%</f>
        <v>1.9536307812006326E-5</v>
      </c>
      <c r="BV2551">
        <f t="shared" ca="1" si="353"/>
        <v>0</v>
      </c>
      <c r="BW2551" s="35">
        <f ca="1">IFERROR(VLOOKUP($B2551,OFFSET(Input!$A$1,0,MATCH(Index!BW$6&amp;" Index",Input!$1:$1,0)-1,10000,2),2,0)/100,BW2550)</f>
        <v>1.6000000000000001E-3</v>
      </c>
      <c r="BX2551">
        <f t="shared" ca="1" si="292"/>
        <v>1.8349046383099997E-2</v>
      </c>
      <c r="CE2551">
        <v>1011.7311705051585</v>
      </c>
    </row>
    <row r="2552" spans="2:83" x14ac:dyDescent="0.25">
      <c r="B2552" s="2">
        <v>41222</v>
      </c>
      <c r="C2552">
        <f t="shared" ca="1" si="242"/>
        <v>0</v>
      </c>
      <c r="D2552">
        <f t="shared" ca="1" si="243"/>
        <v>0</v>
      </c>
      <c r="E2552">
        <f ca="1">IF($B2552&lt;VLOOKUP(E$6&amp;" Equity",Param,4,0),"",IFERROR(VLOOKUP($B2552,OFFSET(Input!$A$1,0,MATCH(Index!E$6&amp;" Equity",Input!$1:$1,0)-1,10000,2),2,0),E2551))</f>
        <v>91.39</v>
      </c>
      <c r="F2552" s="33">
        <v>125.98</v>
      </c>
      <c r="H2552">
        <f ca="1">IFERROR(VLOOKUP($B2552,OFFSET(Input!$A$1,0,MATCH(Index!H$6,Input!$1:$1,0)-1,10000,2),2,0),0)</f>
        <v>0</v>
      </c>
      <c r="I2552">
        <f ca="1">IFERROR(VLOOKUP($B2552,OFFSET(Input!$A$1,0,MATCH(Index!I$6,Input!$1:$1,0)-1,10000,2),2,0),0)</f>
        <v>0</v>
      </c>
      <c r="K2552">
        <f t="shared" ca="1" si="244"/>
        <v>96.756372166368337</v>
      </c>
      <c r="L2552" s="30">
        <f t="shared" ca="1" si="245"/>
        <v>128.83312293714746</v>
      </c>
      <c r="N2552">
        <f t="shared" ca="1" si="284"/>
        <v>-1.7492078364094354E-3</v>
      </c>
      <c r="O2552">
        <f t="shared" ca="1" si="260"/>
        <v>1.1913745899064336E-3</v>
      </c>
      <c r="Q2552">
        <f t="shared" ca="1" si="299"/>
        <v>4.7019478228266708E-2</v>
      </c>
      <c r="R2552">
        <f t="shared" ca="1" si="297"/>
        <v>0.1565125880948062</v>
      </c>
      <c r="T2552">
        <f t="shared" ca="1" si="320"/>
        <v>4.9970361998542469E-2</v>
      </c>
      <c r="U2552">
        <f t="shared" ca="1" si="309"/>
        <v>0.15378467123582207</v>
      </c>
      <c r="W2552">
        <f t="shared" ca="1" si="310"/>
        <v>-0.82554523576658123</v>
      </c>
      <c r="X2552">
        <f t="shared" ca="1" si="311"/>
        <v>-0.63328973126437238</v>
      </c>
      <c r="Z2552">
        <f t="shared" ca="1" si="337"/>
        <v>97.47479775558979</v>
      </c>
      <c r="AA2552">
        <f t="shared" ca="1" si="337"/>
        <v>97.651423525746694</v>
      </c>
      <c r="AB2552">
        <f t="shared" ca="1" si="337"/>
        <v>97.546079795393538</v>
      </c>
      <c r="AC2552">
        <f t="shared" ca="1" si="338"/>
        <v>97.651423525746694</v>
      </c>
      <c r="AE2552">
        <f ca="1">VLOOKUP($B2552,OFFSET(Input!$A$1,0,MATCH(Index!AE$6&amp;" Index",Input!$1:$1,0)-1,10000,2),2,0)</f>
        <v>18.61</v>
      </c>
      <c r="AF2552">
        <f t="shared" ca="1" si="321"/>
        <v>17.790666666666667</v>
      </c>
      <c r="AG2552">
        <f t="shared" ca="1" si="321"/>
        <v>17.2075</v>
      </c>
      <c r="AH2552">
        <f t="shared" ca="1" si="321"/>
        <v>16.832000000000001</v>
      </c>
      <c r="AI2552">
        <f t="shared" ca="1" si="322"/>
        <v>17.2075</v>
      </c>
      <c r="AK2552">
        <f t="shared" ca="1" si="323"/>
        <v>-1</v>
      </c>
      <c r="AL2552">
        <f t="shared" ca="1" si="324"/>
        <v>1</v>
      </c>
      <c r="AN2552" t="str">
        <f t="shared" ca="1" si="347"/>
        <v>Not Down</v>
      </c>
      <c r="AO2552" t="str">
        <f t="shared" ca="1" si="248"/>
        <v>Not Up</v>
      </c>
      <c r="AQ2552">
        <f t="shared" ca="1" si="313"/>
        <v>1</v>
      </c>
      <c r="AR2552">
        <f t="shared" ca="1" si="314"/>
        <v>0</v>
      </c>
      <c r="AT2552">
        <f t="shared" ca="1" si="270"/>
        <v>1</v>
      </c>
      <c r="AU2552">
        <f t="shared" ca="1" si="251"/>
        <v>0</v>
      </c>
      <c r="AW2552" s="5">
        <f t="shared" ca="1" si="271"/>
        <v>4.7019478228266708E-2</v>
      </c>
      <c r="AX2552" s="5">
        <f t="shared" ca="1" si="272"/>
        <v>4.9970361998542469E-2</v>
      </c>
      <c r="AY2552" s="18">
        <f t="shared" ca="1" si="325"/>
        <v>4.9970361998542469E-2</v>
      </c>
      <c r="BA2552" s="6">
        <f t="shared" ca="1" si="315"/>
        <v>1.0005931116020013</v>
      </c>
      <c r="BB2552">
        <f t="shared" ca="1" si="316"/>
        <v>0.99393594705202071</v>
      </c>
      <c r="BC2552" t="str">
        <f t="shared" ca="1" si="317"/>
        <v>HYG UP Equity</v>
      </c>
      <c r="BD2552" t="str">
        <f t="shared" ca="1" si="318"/>
        <v>HYG UP Equity</v>
      </c>
      <c r="BF2552">
        <f t="shared" ca="1" si="273"/>
        <v>1</v>
      </c>
      <c r="BG2552">
        <f t="shared" ca="1" si="274"/>
        <v>0</v>
      </c>
      <c r="BI2552">
        <f t="shared" ca="1" si="275"/>
        <v>1</v>
      </c>
      <c r="BJ2552">
        <f t="shared" ca="1" si="259"/>
        <v>0</v>
      </c>
      <c r="BL2552">
        <f t="shared" ca="1" si="276"/>
        <v>10.398320386335209</v>
      </c>
      <c r="BM2552">
        <f t="shared" ca="1" si="277"/>
        <v>0</v>
      </c>
      <c r="BN2552" s="9">
        <f t="shared" ca="1" si="289"/>
        <v>1</v>
      </c>
      <c r="BO2552" s="9">
        <f t="shared" ca="1" si="290"/>
        <v>0</v>
      </c>
      <c r="BP2552" s="9">
        <f t="shared" ca="1" si="280"/>
        <v>1</v>
      </c>
      <c r="BQ2552" s="9">
        <f t="shared" ca="1" si="281"/>
        <v>0</v>
      </c>
      <c r="BR2552">
        <f t="shared" ca="1" si="282"/>
        <v>1006.1037572053845</v>
      </c>
      <c r="BS2552">
        <f t="shared" ca="1" si="285"/>
        <v>-1.7476788640087282E-3</v>
      </c>
      <c r="BT2552">
        <f t="shared" ca="1" si="286"/>
        <v>1.8055555555555558E-5</v>
      </c>
      <c r="BU2552">
        <f t="shared" ref="BU2552:BV2552" ca="1" si="354">ABS($BB2550*BN2552-$BB2551*BP2552)*0.02%</f>
        <v>1.37548563260268E-6</v>
      </c>
      <c r="BV2552">
        <f t="shared" ca="1" si="354"/>
        <v>0</v>
      </c>
      <c r="BW2552" s="35">
        <f ca="1">IFERROR(VLOOKUP($B2552,OFFSET(Input!$A$1,0,MATCH(Index!BW$6&amp;" Index",Input!$1:$1,0)-1,10000,2),2,0)/100,BW2551)</f>
        <v>1.6000000000000001E-3</v>
      </c>
      <c r="BX2552">
        <f t="shared" ca="1" si="292"/>
        <v>1.8156594067410037E-2</v>
      </c>
      <c r="CE2552">
        <v>1009.9292134218554</v>
      </c>
    </row>
    <row r="2553" spans="2:83" x14ac:dyDescent="0.25">
      <c r="B2553" s="2">
        <v>41225</v>
      </c>
      <c r="C2553">
        <f t="shared" ca="1" si="242"/>
        <v>0</v>
      </c>
      <c r="D2553">
        <f t="shared" ca="1" si="243"/>
        <v>0</v>
      </c>
      <c r="E2553">
        <f ca="1">IF($B2553&lt;VLOOKUP(E$6&amp;" Equity",Param,4,0),"",IFERROR(VLOOKUP($B2553,OFFSET(Input!$A$1,0,MATCH(Index!E$6&amp;" Equity",Input!$1:$1,0)-1,10000,2),2,0),E2552))</f>
        <v>91.42</v>
      </c>
      <c r="F2553" s="33">
        <v>126.19</v>
      </c>
      <c r="H2553">
        <f ca="1">IFERROR(VLOOKUP($B2553,OFFSET(Input!$A$1,0,MATCH(Index!H$6,Input!$1:$1,0)-1,10000,2),2,0),0)</f>
        <v>0</v>
      </c>
      <c r="I2553">
        <f ca="1">IFERROR(VLOOKUP($B2553,OFFSET(Input!$A$1,0,MATCH(Index!I$6,Input!$1:$1,0)-1,10000,2),2,0),0)</f>
        <v>0</v>
      </c>
      <c r="K2553">
        <f t="shared" ca="1" si="244"/>
        <v>96.788133750403702</v>
      </c>
      <c r="L2553" s="30">
        <f t="shared" ca="1" si="245"/>
        <v>129.04787889695695</v>
      </c>
      <c r="N2553">
        <f t="shared" ca="1" si="284"/>
        <v>3.282096194881436E-4</v>
      </c>
      <c r="O2553">
        <f t="shared" ca="1" si="260"/>
        <v>1.6655434710362215E-3</v>
      </c>
      <c r="Q2553">
        <f t="shared" ca="1" si="299"/>
        <v>4.6340665481445616E-2</v>
      </c>
      <c r="R2553">
        <f t="shared" ca="1" si="297"/>
        <v>0.15461669154666557</v>
      </c>
      <c r="T2553">
        <f t="shared" ca="1" si="320"/>
        <v>4.6119798573045087E-2</v>
      </c>
      <c r="U2553">
        <f t="shared" ca="1" si="309"/>
        <v>0.15193827935917883</v>
      </c>
      <c r="W2553">
        <f t="shared" ca="1" si="310"/>
        <v>-0.81684297157057373</v>
      </c>
      <c r="X2553">
        <f t="shared" ca="1" si="311"/>
        <v>-0.76084971105649668</v>
      </c>
      <c r="Z2553">
        <f t="shared" ca="1" si="337"/>
        <v>97.393127910238547</v>
      </c>
      <c r="AA2553">
        <f t="shared" ca="1" si="337"/>
        <v>97.629014542268123</v>
      </c>
      <c r="AB2553">
        <f t="shared" ca="1" si="337"/>
        <v>97.521413979418625</v>
      </c>
      <c r="AC2553">
        <f t="shared" ca="1" si="338"/>
        <v>97.629014542268123</v>
      </c>
      <c r="AE2553">
        <f ca="1">VLOOKUP($B2553,OFFSET(Input!$A$1,0,MATCH(Index!AE$6&amp;" Index",Input!$1:$1,0)-1,10000,2),2,0)</f>
        <v>16.68</v>
      </c>
      <c r="AF2553">
        <f t="shared" ca="1" si="321"/>
        <v>17.900666666666666</v>
      </c>
      <c r="AG2553">
        <f t="shared" ca="1" si="321"/>
        <v>17.262</v>
      </c>
      <c r="AH2553">
        <f t="shared" ca="1" si="321"/>
        <v>16.917200000000001</v>
      </c>
      <c r="AI2553">
        <f t="shared" ca="1" si="322"/>
        <v>17.262</v>
      </c>
      <c r="AK2553">
        <f t="shared" ca="1" si="323"/>
        <v>-1</v>
      </c>
      <c r="AL2553">
        <f t="shared" ca="1" si="324"/>
        <v>1</v>
      </c>
      <c r="AN2553" t="str">
        <f t="shared" ca="1" si="347"/>
        <v>Not Down</v>
      </c>
      <c r="AO2553" t="str">
        <f t="shared" ca="1" si="248"/>
        <v>Not Up</v>
      </c>
      <c r="AQ2553">
        <f t="shared" ca="1" si="313"/>
        <v>1</v>
      </c>
      <c r="AR2553">
        <f t="shared" ca="1" si="314"/>
        <v>0</v>
      </c>
      <c r="AT2553">
        <f t="shared" ca="1" si="270"/>
        <v>1</v>
      </c>
      <c r="AU2553">
        <f t="shared" ca="1" si="251"/>
        <v>0</v>
      </c>
      <c r="AW2553" s="5">
        <f t="shared" ca="1" si="271"/>
        <v>4.6340665481445616E-2</v>
      </c>
      <c r="AX2553" s="5">
        <f t="shared" ca="1" si="272"/>
        <v>4.6119798573045087E-2</v>
      </c>
      <c r="AY2553" s="18">
        <f t="shared" ca="1" si="325"/>
        <v>4.6340665481445616E-2</v>
      </c>
      <c r="BA2553" s="6">
        <f t="shared" ca="1" si="315"/>
        <v>1.0789659466590862</v>
      </c>
      <c r="BB2553">
        <f t="shared" ca="1" si="316"/>
        <v>0.99393594705202071</v>
      </c>
      <c r="BC2553" t="str">
        <f t="shared" ca="1" si="317"/>
        <v>HYG UP Equity</v>
      </c>
      <c r="BD2553" t="str">
        <f t="shared" ca="1" si="318"/>
        <v>HYG UP Equity</v>
      </c>
      <c r="BF2553">
        <f t="shared" ca="1" si="273"/>
        <v>1</v>
      </c>
      <c r="BG2553">
        <f t="shared" ca="1" si="274"/>
        <v>0</v>
      </c>
      <c r="BI2553">
        <f t="shared" ca="1" si="275"/>
        <v>1</v>
      </c>
      <c r="BJ2553">
        <f t="shared" ca="1" si="259"/>
        <v>0</v>
      </c>
      <c r="BL2553">
        <f t="shared" ca="1" si="276"/>
        <v>10.398320386335209</v>
      </c>
      <c r="BM2553">
        <f t="shared" ca="1" si="277"/>
        <v>0</v>
      </c>
      <c r="BN2553" s="9">
        <f t="shared" ca="1" si="289"/>
        <v>1</v>
      </c>
      <c r="BO2553" s="9">
        <f t="shared" ca="1" si="290"/>
        <v>0</v>
      </c>
      <c r="BP2553" s="9">
        <f t="shared" ca="1" si="280"/>
        <v>1</v>
      </c>
      <c r="BQ2553" s="9">
        <f t="shared" ca="1" si="281"/>
        <v>0</v>
      </c>
      <c r="BR2553">
        <f t="shared" ca="1" si="282"/>
        <v>1006.4340243321617</v>
      </c>
      <c r="BS2553">
        <f t="shared" ca="1" si="285"/>
        <v>3.2826348615833112E-4</v>
      </c>
      <c r="BT2553">
        <f t="shared" ca="1" si="286"/>
        <v>5.4166666666666671E-5</v>
      </c>
      <c r="BU2553">
        <f t="shared" ref="BU2553:BV2553" ca="1" si="355">ABS($BB2551*BN2553-$BB2552*BP2553)*0.02%</f>
        <v>0</v>
      </c>
      <c r="BV2553">
        <f t="shared" ca="1" si="355"/>
        <v>0</v>
      </c>
      <c r="BW2553" s="35">
        <f ca="1">IFERROR(VLOOKUP($B2553,OFFSET(Input!$A$1,0,MATCH(Index!BW$6&amp;" Index",Input!$1:$1,0)-1,10000,2),2,0)/100,BW2552)</f>
        <v>1.6000000000000001E-3</v>
      </c>
      <c r="BX2553">
        <f t="shared" ca="1" si="292"/>
        <v>5.4372768081555854E-2</v>
      </c>
      <c r="CE2553">
        <v>1010.1641656278019</v>
      </c>
    </row>
    <row r="2554" spans="2:83" x14ac:dyDescent="0.25">
      <c r="B2554" s="2">
        <v>41226</v>
      </c>
      <c r="C2554">
        <f t="shared" ca="1" si="242"/>
        <v>0</v>
      </c>
      <c r="D2554">
        <f t="shared" ca="1" si="243"/>
        <v>0</v>
      </c>
      <c r="E2554">
        <f ca="1">IF($B2554&lt;VLOOKUP(E$6&amp;" Equity",Param,4,0),"",IFERROR(VLOOKUP($B2554,OFFSET(Input!$A$1,0,MATCH(Index!E$6&amp;" Equity",Input!$1:$1,0)-1,10000,2),2,0),E2553))</f>
        <v>91.21</v>
      </c>
      <c r="F2554" s="33">
        <v>126.61</v>
      </c>
      <c r="H2554">
        <f ca="1">IFERROR(VLOOKUP($B2554,OFFSET(Input!$A$1,0,MATCH(Index!H$6,Input!$1:$1,0)-1,10000,2),2,0),0)</f>
        <v>0</v>
      </c>
      <c r="I2554">
        <f ca="1">IFERROR(VLOOKUP($B2554,OFFSET(Input!$A$1,0,MATCH(Index!I$6,Input!$1:$1,0)-1,10000,2),2,0),0)</f>
        <v>0</v>
      </c>
      <c r="K2554">
        <f t="shared" ca="1" si="244"/>
        <v>96.565802662156216</v>
      </c>
      <c r="L2554" s="30">
        <f t="shared" ca="1" si="245"/>
        <v>129.47739081657593</v>
      </c>
      <c r="N2554">
        <f t="shared" ca="1" si="284"/>
        <v>-2.2997327115313201E-3</v>
      </c>
      <c r="O2554">
        <f t="shared" ca="1" si="260"/>
        <v>3.3227878673424915E-3</v>
      </c>
      <c r="Q2554">
        <f t="shared" ca="1" si="299"/>
        <v>4.624351542459585E-2</v>
      </c>
      <c r="R2554">
        <f t="shared" ca="1" si="297"/>
        <v>0.1371054736622436</v>
      </c>
      <c r="T2554">
        <f t="shared" ca="1" si="320"/>
        <v>4.6431868687268049E-2</v>
      </c>
      <c r="U2554">
        <f t="shared" ca="1" si="309"/>
        <v>0.15213602705282989</v>
      </c>
      <c r="W2554">
        <f t="shared" ca="1" si="310"/>
        <v>-0.8154039448410817</v>
      </c>
      <c r="X2554">
        <f t="shared" ca="1" si="311"/>
        <v>-0.77611459238860792</v>
      </c>
      <c r="Z2554">
        <f t="shared" ca="1" si="337"/>
        <v>97.312388993910304</v>
      </c>
      <c r="AA2554">
        <f t="shared" ca="1" si="337"/>
        <v>97.587065717887114</v>
      </c>
      <c r="AB2554">
        <f t="shared" ca="1" si="337"/>
        <v>97.489960741536336</v>
      </c>
      <c r="AC2554">
        <f t="shared" ca="1" si="338"/>
        <v>97.587065717887114</v>
      </c>
      <c r="AE2554">
        <f ca="1">VLOOKUP($B2554,OFFSET(Input!$A$1,0,MATCH(Index!AE$6&amp;" Index",Input!$1:$1,0)-1,10000,2),2,0)</f>
        <v>16.649999999999999</v>
      </c>
      <c r="AF2554">
        <f t="shared" ca="1" si="321"/>
        <v>17.873333333333331</v>
      </c>
      <c r="AG2554">
        <f t="shared" ca="1" si="321"/>
        <v>17.287500000000001</v>
      </c>
      <c r="AH2554">
        <f t="shared" ca="1" si="321"/>
        <v>17.010000000000002</v>
      </c>
      <c r="AI2554">
        <f t="shared" ca="1" si="322"/>
        <v>17.287500000000001</v>
      </c>
      <c r="AK2554">
        <f t="shared" ca="1" si="323"/>
        <v>-1</v>
      </c>
      <c r="AL2554">
        <f t="shared" ca="1" si="324"/>
        <v>1</v>
      </c>
      <c r="AN2554" t="str">
        <f t="shared" ca="1" si="347"/>
        <v>Not Down</v>
      </c>
      <c r="AO2554" t="str">
        <f t="shared" ca="1" si="248"/>
        <v>Not Up</v>
      </c>
      <c r="AQ2554">
        <f t="shared" ca="1" si="313"/>
        <v>1</v>
      </c>
      <c r="AR2554">
        <f t="shared" ca="1" si="314"/>
        <v>0</v>
      </c>
      <c r="AT2554">
        <f t="shared" ca="1" si="270"/>
        <v>1</v>
      </c>
      <c r="AU2554">
        <f t="shared" ca="1" si="251"/>
        <v>0</v>
      </c>
      <c r="AW2554" s="5">
        <f t="shared" ca="1" si="271"/>
        <v>4.624351542459585E-2</v>
      </c>
      <c r="AX2554" s="5">
        <f t="shared" ca="1" si="272"/>
        <v>4.6431868687268049E-2</v>
      </c>
      <c r="AY2554" s="18">
        <f t="shared" ca="1" si="325"/>
        <v>4.6431868687268049E-2</v>
      </c>
      <c r="BA2554" s="6">
        <f t="shared" ca="1" si="315"/>
        <v>1.0768466015607587</v>
      </c>
      <c r="BB2554">
        <f t="shared" ca="1" si="316"/>
        <v>0.99393594705202071</v>
      </c>
      <c r="BC2554" t="str">
        <f t="shared" ca="1" si="317"/>
        <v>HYG UP Equity</v>
      </c>
      <c r="BD2554" t="str">
        <f t="shared" ca="1" si="318"/>
        <v>HYG UP Equity</v>
      </c>
      <c r="BF2554">
        <f t="shared" ca="1" si="273"/>
        <v>1</v>
      </c>
      <c r="BG2554">
        <f t="shared" ca="1" si="274"/>
        <v>0</v>
      </c>
      <c r="BI2554">
        <f t="shared" ca="1" si="275"/>
        <v>1</v>
      </c>
      <c r="BJ2554">
        <f t="shared" ca="1" si="259"/>
        <v>0</v>
      </c>
      <c r="BL2554">
        <f t="shared" ca="1" si="276"/>
        <v>10.398320386335209</v>
      </c>
      <c r="BM2554">
        <f t="shared" ca="1" si="277"/>
        <v>0</v>
      </c>
      <c r="BN2554" s="9">
        <f t="shared" ca="1" si="289"/>
        <v>1</v>
      </c>
      <c r="BO2554" s="9">
        <f t="shared" ca="1" si="290"/>
        <v>0</v>
      </c>
      <c r="BP2554" s="9">
        <f t="shared" ca="1" si="280"/>
        <v>1</v>
      </c>
      <c r="BQ2554" s="9">
        <f t="shared" ca="1" si="281"/>
        <v>0</v>
      </c>
      <c r="BR2554">
        <f t="shared" ca="1" si="282"/>
        <v>1004.1221544447218</v>
      </c>
      <c r="BS2554">
        <f t="shared" ca="1" si="285"/>
        <v>-2.2970903522205877E-3</v>
      </c>
      <c r="BT2554">
        <f t="shared" ca="1" si="286"/>
        <v>1.8055555555555558E-5</v>
      </c>
      <c r="BU2554">
        <f t="shared" ref="BU2554:BV2554" ca="1" si="356">ABS($BB2552*BN2554-$BB2553*BP2554)*0.02%</f>
        <v>0</v>
      </c>
      <c r="BV2554">
        <f t="shared" ca="1" si="356"/>
        <v>0</v>
      </c>
      <c r="BW2554" s="35">
        <f ca="1">IFERROR(VLOOKUP($B2554,OFFSET(Input!$A$1,0,MATCH(Index!BW$6&amp;" Index",Input!$1:$1,0)-1,10000,2),2,0)/100,BW2553)</f>
        <v>1.6000000000000001E-3</v>
      </c>
      <c r="BX2554">
        <f t="shared" ca="1" si="292"/>
        <v>1.8128472494912069E-2</v>
      </c>
      <c r="CE2554">
        <v>1007.8095522617052</v>
      </c>
    </row>
    <row r="2555" spans="2:83" x14ac:dyDescent="0.25">
      <c r="B2555" s="2">
        <v>41227</v>
      </c>
      <c r="C2555">
        <f t="shared" ca="1" si="242"/>
        <v>0</v>
      </c>
      <c r="D2555">
        <f t="shared" ca="1" si="243"/>
        <v>0</v>
      </c>
      <c r="E2555">
        <f ca="1">IF($B2555&lt;VLOOKUP(E$6&amp;" Equity",Param,4,0),"",IFERROR(VLOOKUP($B2555,OFFSET(Input!$A$1,0,MATCH(Index!E$6&amp;" Equity",Input!$1:$1,0)-1,10000,2),2,0),E2554))</f>
        <v>90.7</v>
      </c>
      <c r="F2555" s="33">
        <v>126.73</v>
      </c>
      <c r="H2555">
        <f ca="1">IFERROR(VLOOKUP($B2555,OFFSET(Input!$A$1,0,MATCH(Index!H$6,Input!$1:$1,0)-1,10000,2),2,0),0)</f>
        <v>0</v>
      </c>
      <c r="I2555">
        <f ca="1">IFERROR(VLOOKUP($B2555,OFFSET(Input!$A$1,0,MATCH(Index!I$6,Input!$1:$1,0)-1,10000,2),2,0),0)</f>
        <v>0</v>
      </c>
      <c r="K2555">
        <f t="shared" ca="1" si="244"/>
        <v>96.025855733555204</v>
      </c>
      <c r="L2555" s="30">
        <f t="shared" ca="1" si="245"/>
        <v>129.60010850789564</v>
      </c>
      <c r="N2555">
        <f t="shared" ca="1" si="284"/>
        <v>-5.6071830709759907E-3</v>
      </c>
      <c r="O2555">
        <f t="shared" ca="1" si="260"/>
        <v>9.473435618110235E-4</v>
      </c>
      <c r="Q2555">
        <f t="shared" ca="1" si="299"/>
        <v>5.3521721999485246E-2</v>
      </c>
      <c r="R2555">
        <f t="shared" ca="1" si="297"/>
        <v>0.13400386540763148</v>
      </c>
      <c r="T2555">
        <f t="shared" ca="1" si="320"/>
        <v>4.7890825047933433E-2</v>
      </c>
      <c r="U2555">
        <f t="shared" ca="1" si="309"/>
        <v>0.15194593521993144</v>
      </c>
      <c r="W2555">
        <f t="shared" ca="1" si="310"/>
        <v>-0.77282392796123722</v>
      </c>
      <c r="X2555">
        <f t="shared" ca="1" si="311"/>
        <v>-0.7442405675073116</v>
      </c>
      <c r="Z2555">
        <f t="shared" ca="1" si="337"/>
        <v>97.161861722553041</v>
      </c>
      <c r="AA2555">
        <f t="shared" ca="1" si="337"/>
        <v>97.496008420039544</v>
      </c>
      <c r="AB2555">
        <f t="shared" ca="1" si="337"/>
        <v>97.44238476272858</v>
      </c>
      <c r="AC2555">
        <f t="shared" ca="1" si="338"/>
        <v>97.496008420039544</v>
      </c>
      <c r="AE2555">
        <f ca="1">VLOOKUP($B2555,OFFSET(Input!$A$1,0,MATCH(Index!AE$6&amp;" Index",Input!$1:$1,0)-1,10000,2),2,0)</f>
        <v>17.920000000000002</v>
      </c>
      <c r="AF2555">
        <f t="shared" ca="1" si="321"/>
        <v>17.959999999999997</v>
      </c>
      <c r="AG2555">
        <f t="shared" ca="1" si="321"/>
        <v>17.419999999999998</v>
      </c>
      <c r="AH2555">
        <f t="shared" ca="1" si="321"/>
        <v>17.122399999999999</v>
      </c>
      <c r="AI2555">
        <f t="shared" ca="1" si="322"/>
        <v>17.419999999999998</v>
      </c>
      <c r="AK2555">
        <f t="shared" ca="1" si="323"/>
        <v>-1</v>
      </c>
      <c r="AL2555">
        <f t="shared" ca="1" si="324"/>
        <v>1</v>
      </c>
      <c r="AN2555" t="str">
        <f t="shared" ca="1" si="347"/>
        <v>Not Down</v>
      </c>
      <c r="AO2555" t="str">
        <f t="shared" ca="1" si="248"/>
        <v>Not Up</v>
      </c>
      <c r="AQ2555">
        <f t="shared" ca="1" si="313"/>
        <v>1</v>
      </c>
      <c r="AR2555">
        <f t="shared" ca="1" si="314"/>
        <v>0</v>
      </c>
      <c r="AT2555">
        <f t="shared" ca="1" si="270"/>
        <v>1</v>
      </c>
      <c r="AU2555">
        <f t="shared" ca="1" si="251"/>
        <v>0</v>
      </c>
      <c r="AW2555" s="5">
        <f t="shared" ca="1" si="271"/>
        <v>5.3521721999485246E-2</v>
      </c>
      <c r="AX2555" s="5">
        <f t="shared" ca="1" si="272"/>
        <v>4.7890825047933433E-2</v>
      </c>
      <c r="AY2555" s="18">
        <f t="shared" ca="1" si="325"/>
        <v>5.3521721999485246E-2</v>
      </c>
      <c r="BA2555" s="6">
        <f t="shared" ca="1" si="315"/>
        <v>0.9342001365442032</v>
      </c>
      <c r="BB2555">
        <f t="shared" ca="1" si="316"/>
        <v>0.99393594705202071</v>
      </c>
      <c r="BC2555" t="str">
        <f t="shared" ca="1" si="317"/>
        <v>HYG UP Equity</v>
      </c>
      <c r="BD2555" t="str">
        <f t="shared" ca="1" si="318"/>
        <v>HYG UP Equity</v>
      </c>
      <c r="BF2555">
        <f t="shared" ca="1" si="273"/>
        <v>1</v>
      </c>
      <c r="BG2555">
        <f t="shared" ca="1" si="274"/>
        <v>0</v>
      </c>
      <c r="BI2555">
        <f t="shared" ca="1" si="275"/>
        <v>1</v>
      </c>
      <c r="BJ2555">
        <f t="shared" ca="1" si="259"/>
        <v>0</v>
      </c>
      <c r="BL2555">
        <f t="shared" ca="1" si="276"/>
        <v>10.398320386335209</v>
      </c>
      <c r="BM2555">
        <f t="shared" ca="1" si="277"/>
        <v>0</v>
      </c>
      <c r="BN2555" s="9">
        <f t="shared" ca="1" si="289"/>
        <v>1</v>
      </c>
      <c r="BO2555" s="9">
        <f t="shared" ca="1" si="290"/>
        <v>0</v>
      </c>
      <c r="BP2555" s="9">
        <f t="shared" ca="1" si="280"/>
        <v>1</v>
      </c>
      <c r="BQ2555" s="9">
        <f t="shared" ca="1" si="281"/>
        <v>0</v>
      </c>
      <c r="BR2555">
        <f t="shared" ca="1" si="282"/>
        <v>998.5076132895108</v>
      </c>
      <c r="BS2555">
        <f t="shared" ca="1" si="285"/>
        <v>-5.5914921609471202E-3</v>
      </c>
      <c r="BT2555">
        <f t="shared" ca="1" si="286"/>
        <v>1.8055555555555558E-5</v>
      </c>
      <c r="BU2555">
        <f t="shared" ref="BU2555:BV2555" ca="1" si="357">ABS($BB2553*BN2555-$BB2554*BP2555)*0.02%</f>
        <v>0</v>
      </c>
      <c r="BV2555">
        <f t="shared" ca="1" si="357"/>
        <v>0</v>
      </c>
      <c r="BW2555" s="35">
        <f ca="1">IFERROR(VLOOKUP($B2555,OFFSET(Input!$A$1,0,MATCH(Index!BW$6&amp;" Index",Input!$1:$1,0)-1,10000,2),2,0)/100,BW2554)</f>
        <v>1.6000000000000001E-3</v>
      </c>
      <c r="BX2555">
        <f t="shared" ca="1" si="292"/>
        <v>1.8086216448720896E-2</v>
      </c>
      <c r="CE2555">
        <v>1002.1375971915538</v>
      </c>
    </row>
    <row r="2556" spans="2:83" x14ac:dyDescent="0.25">
      <c r="B2556" s="2">
        <v>41228</v>
      </c>
      <c r="C2556">
        <f t="shared" ca="1" si="242"/>
        <v>0</v>
      </c>
      <c r="D2556">
        <f t="shared" ca="1" si="243"/>
        <v>0</v>
      </c>
      <c r="E2556">
        <f ca="1">IF($B2556&lt;VLOOKUP(E$6&amp;" Equity",Param,4,0),"",IFERROR(VLOOKUP($B2556,OFFSET(Input!$A$1,0,MATCH(Index!E$6&amp;" Equity",Input!$1:$1,0)-1,10000,2),2,0),E2555))</f>
        <v>90.67</v>
      </c>
      <c r="F2556" s="33">
        <v>126.5</v>
      </c>
      <c r="H2556">
        <f ca="1">IFERROR(VLOOKUP($B2556,OFFSET(Input!$A$1,0,MATCH(Index!H$6,Input!$1:$1,0)-1,10000,2),2,0),0)</f>
        <v>0</v>
      </c>
      <c r="I2556">
        <f ca="1">IFERROR(VLOOKUP($B2556,OFFSET(Input!$A$1,0,MATCH(Index!I$6,Input!$1:$1,0)-1,10000,2),2,0),0)</f>
        <v>0</v>
      </c>
      <c r="K2556">
        <f t="shared" ca="1" si="244"/>
        <v>95.994094149519853</v>
      </c>
      <c r="L2556" s="30">
        <f t="shared" ca="1" si="245"/>
        <v>129.36489959953286</v>
      </c>
      <c r="N2556">
        <f t="shared" ca="1" si="284"/>
        <v>-3.308154631261881E-4</v>
      </c>
      <c r="O2556">
        <f t="shared" ca="1" si="260"/>
        <v>-1.8165309263977827E-3</v>
      </c>
      <c r="Q2556">
        <f t="shared" ca="1" si="299"/>
        <v>4.8480054967947037E-2</v>
      </c>
      <c r="R2556">
        <f t="shared" ca="1" si="297"/>
        <v>0.13086942788946848</v>
      </c>
      <c r="T2556">
        <f t="shared" ca="1" si="320"/>
        <v>4.6117928789280282E-2</v>
      </c>
      <c r="U2556">
        <f t="shared" ca="1" si="309"/>
        <v>0.14392880102433098</v>
      </c>
      <c r="W2556">
        <f t="shared" ca="1" si="310"/>
        <v>-0.76292910653797774</v>
      </c>
      <c r="X2556">
        <f t="shared" ca="1" si="311"/>
        <v>-0.71881224412125211</v>
      </c>
      <c r="Z2556">
        <f t="shared" ca="1" si="337"/>
        <v>96.96388118206599</v>
      </c>
      <c r="AA2556">
        <f t="shared" ca="1" si="337"/>
        <v>97.385463559198783</v>
      </c>
      <c r="AB2556">
        <f t="shared" ca="1" si="337"/>
        <v>97.404488592996501</v>
      </c>
      <c r="AC2556">
        <f t="shared" ca="1" si="338"/>
        <v>97.404488592996501</v>
      </c>
      <c r="AE2556">
        <f ca="1">VLOOKUP($B2556,OFFSET(Input!$A$1,0,MATCH(Index!AE$6&amp;" Index",Input!$1:$1,0)-1,10000,2),2,0)</f>
        <v>17.989999999999998</v>
      </c>
      <c r="AF2556">
        <f t="shared" ca="1" si="321"/>
        <v>17.904000000000003</v>
      </c>
      <c r="AG2556">
        <f t="shared" ca="1" si="321"/>
        <v>17.558500000000002</v>
      </c>
      <c r="AH2556">
        <f t="shared" ca="1" si="321"/>
        <v>17.187200000000001</v>
      </c>
      <c r="AI2556">
        <f t="shared" ca="1" si="322"/>
        <v>17.558500000000002</v>
      </c>
      <c r="AK2556">
        <f t="shared" ca="1" si="323"/>
        <v>-1</v>
      </c>
      <c r="AL2556">
        <f t="shared" ca="1" si="324"/>
        <v>1</v>
      </c>
      <c r="AN2556" t="str">
        <f t="shared" ca="1" si="347"/>
        <v>Not Down</v>
      </c>
      <c r="AO2556" t="str">
        <f t="shared" ca="1" si="248"/>
        <v>Not Up</v>
      </c>
      <c r="AQ2556">
        <f t="shared" ca="1" si="313"/>
        <v>1</v>
      </c>
      <c r="AR2556">
        <f t="shared" ca="1" si="314"/>
        <v>0</v>
      </c>
      <c r="AT2556">
        <f t="shared" ca="1" si="270"/>
        <v>1</v>
      </c>
      <c r="AU2556">
        <f t="shared" ca="1" si="251"/>
        <v>0</v>
      </c>
      <c r="AW2556" s="5">
        <f t="shared" ca="1" si="271"/>
        <v>4.8480054967947037E-2</v>
      </c>
      <c r="AX2556" s="5">
        <f t="shared" ca="1" si="272"/>
        <v>4.6117928789280282E-2</v>
      </c>
      <c r="AY2556" s="18">
        <f t="shared" ca="1" si="325"/>
        <v>4.8480054967947037E-2</v>
      </c>
      <c r="BA2556" s="6">
        <f t="shared" ca="1" si="315"/>
        <v>1.0313519659385264</v>
      </c>
      <c r="BB2556">
        <f t="shared" ca="1" si="316"/>
        <v>0.99393594705202071</v>
      </c>
      <c r="BC2556" t="str">
        <f t="shared" ca="1" si="317"/>
        <v>HYG UP Equity</v>
      </c>
      <c r="BD2556" t="str">
        <f t="shared" ca="1" si="318"/>
        <v>HYG UP Equity</v>
      </c>
      <c r="BF2556">
        <f t="shared" ca="1" si="273"/>
        <v>1</v>
      </c>
      <c r="BG2556">
        <f t="shared" ca="1" si="274"/>
        <v>0</v>
      </c>
      <c r="BI2556">
        <f t="shared" ca="1" si="275"/>
        <v>1</v>
      </c>
      <c r="BJ2556">
        <f t="shared" ca="1" si="259"/>
        <v>0</v>
      </c>
      <c r="BL2556">
        <f t="shared" ca="1" si="276"/>
        <v>10.398320386335209</v>
      </c>
      <c r="BM2556">
        <f t="shared" ca="1" si="277"/>
        <v>0</v>
      </c>
      <c r="BN2556" s="9">
        <f t="shared" ca="1" si="289"/>
        <v>1</v>
      </c>
      <c r="BO2556" s="9">
        <f t="shared" ca="1" si="290"/>
        <v>0</v>
      </c>
      <c r="BP2556" s="9">
        <f t="shared" ca="1" si="280"/>
        <v>1</v>
      </c>
      <c r="BQ2556" s="9">
        <f t="shared" ca="1" si="281"/>
        <v>0</v>
      </c>
      <c r="BR2556">
        <f t="shared" ca="1" si="282"/>
        <v>998.17734616273367</v>
      </c>
      <c r="BS2556">
        <f t="shared" ca="1" si="285"/>
        <v>-3.3076074972437919E-4</v>
      </c>
      <c r="BT2556">
        <f t="shared" ca="1" si="286"/>
        <v>1.8055555555555558E-5</v>
      </c>
      <c r="BU2556">
        <f t="shared" ref="BU2556:BV2556" ca="1" si="358">ABS($BB2554*BN2556-$BB2555*BP2556)*0.02%</f>
        <v>0</v>
      </c>
      <c r="BV2556">
        <f t="shared" ca="1" si="358"/>
        <v>0</v>
      </c>
      <c r="BW2556" s="35">
        <f ca="1">IFERROR(VLOOKUP($B2556,OFFSET(Input!$A$1,0,MATCH(Index!BW$6&amp;" Index",Input!$1:$1,0)-1,10000,2),2,0)/100,BW2555)</f>
        <v>1.6000000000000001E-3</v>
      </c>
      <c r="BX2556">
        <f t="shared" ca="1" si="292"/>
        <v>1.7984427170324037E-2</v>
      </c>
      <c r="CE2556">
        <v>1001.773828732039</v>
      </c>
    </row>
    <row r="2557" spans="2:83" x14ac:dyDescent="0.25">
      <c r="B2557" s="2">
        <v>41229</v>
      </c>
      <c r="C2557">
        <f t="shared" ca="1" si="242"/>
        <v>0</v>
      </c>
      <c r="D2557">
        <f t="shared" ca="1" si="243"/>
        <v>0</v>
      </c>
      <c r="E2557">
        <f ca="1">IF($B2557&lt;VLOOKUP(E$6&amp;" Equity",Param,4,0),"",IFERROR(VLOOKUP($B2557,OFFSET(Input!$A$1,0,MATCH(Index!E$6&amp;" Equity",Input!$1:$1,0)-1,10000,2),2,0),E2556))</f>
        <v>90.93</v>
      </c>
      <c r="F2557" s="33">
        <v>126.36</v>
      </c>
      <c r="H2557">
        <f ca="1">IFERROR(VLOOKUP($B2557,OFFSET(Input!$A$1,0,MATCH(Index!H$6,Input!$1:$1,0)-1,10000,2),2,0),0)</f>
        <v>0</v>
      </c>
      <c r="I2557">
        <f ca="1">IFERROR(VLOOKUP($B2557,OFFSET(Input!$A$1,0,MATCH(Index!I$6,Input!$1:$1,0)-1,10000,2),2,0),0)</f>
        <v>0</v>
      </c>
      <c r="K2557">
        <f t="shared" ca="1" si="244"/>
        <v>96.269361211159591</v>
      </c>
      <c r="L2557" s="30">
        <f t="shared" ca="1" si="245"/>
        <v>129.22172895965986</v>
      </c>
      <c r="N2557">
        <f t="shared" ca="1" si="284"/>
        <v>2.8634380798567599E-3</v>
      </c>
      <c r="O2557">
        <f t="shared" ca="1" si="260"/>
        <v>-1.1073322336905419E-3</v>
      </c>
      <c r="Q2557">
        <f t="shared" ca="1" si="299"/>
        <v>5.0071313665478873E-2</v>
      </c>
      <c r="R2557">
        <f t="shared" ca="1" si="297"/>
        <v>0.13094627169314366</v>
      </c>
      <c r="T2557">
        <f t="shared" ca="1" si="320"/>
        <v>4.6545070795157149E-2</v>
      </c>
      <c r="U2557">
        <f t="shared" ca="1" si="309"/>
        <v>0.13971384111133256</v>
      </c>
      <c r="W2557">
        <f t="shared" ca="1" si="310"/>
        <v>-0.7539704878374125</v>
      </c>
      <c r="X2557">
        <f t="shared" ca="1" si="311"/>
        <v>-0.69712579053466228</v>
      </c>
      <c r="Z2557">
        <f t="shared" ca="1" si="337"/>
        <v>96.807190700824904</v>
      </c>
      <c r="AA2557">
        <f t="shared" ca="1" si="337"/>
        <v>97.277626487921765</v>
      </c>
      <c r="AB2557">
        <f t="shared" ca="1" si="337"/>
        <v>97.386868720869131</v>
      </c>
      <c r="AC2557">
        <f t="shared" ca="1" si="338"/>
        <v>97.386868720869131</v>
      </c>
      <c r="AE2557">
        <f ca="1">VLOOKUP($B2557,OFFSET(Input!$A$1,0,MATCH(Index!AE$6&amp;" Index",Input!$1:$1,0)-1,10000,2),2,0)</f>
        <v>16.41</v>
      </c>
      <c r="AF2557">
        <f t="shared" ca="1" si="321"/>
        <v>17.776000000000003</v>
      </c>
      <c r="AG2557">
        <f t="shared" ca="1" si="321"/>
        <v>17.625500000000002</v>
      </c>
      <c r="AH2557">
        <f t="shared" ca="1" si="321"/>
        <v>17.192</v>
      </c>
      <c r="AI2557">
        <f t="shared" ca="1" si="322"/>
        <v>17.625500000000002</v>
      </c>
      <c r="AK2557">
        <f t="shared" ca="1" si="323"/>
        <v>-1</v>
      </c>
      <c r="AL2557">
        <f t="shared" ca="1" si="324"/>
        <v>1</v>
      </c>
      <c r="AN2557" t="str">
        <f t="shared" ca="1" si="347"/>
        <v>Not Down</v>
      </c>
      <c r="AO2557" t="str">
        <f t="shared" ca="1" si="248"/>
        <v>Not Up</v>
      </c>
      <c r="AQ2557">
        <f t="shared" ca="1" si="313"/>
        <v>1</v>
      </c>
      <c r="AR2557">
        <f t="shared" ca="1" si="314"/>
        <v>0</v>
      </c>
      <c r="AT2557">
        <f t="shared" ca="1" si="270"/>
        <v>1</v>
      </c>
      <c r="AU2557">
        <f t="shared" ca="1" si="251"/>
        <v>0</v>
      </c>
      <c r="AW2557" s="5">
        <f t="shared" ca="1" si="271"/>
        <v>5.0071313665478873E-2</v>
      </c>
      <c r="AX2557" s="5">
        <f t="shared" ca="1" si="272"/>
        <v>4.6545070795157149E-2</v>
      </c>
      <c r="AY2557" s="18">
        <f t="shared" ca="1" si="325"/>
        <v>5.0071313665478873E-2</v>
      </c>
      <c r="BA2557" s="6">
        <f t="shared" ca="1" si="315"/>
        <v>0.99857575804870413</v>
      </c>
      <c r="BB2557">
        <f t="shared" ca="1" si="316"/>
        <v>0.99393594705202071</v>
      </c>
      <c r="BC2557" t="str">
        <f t="shared" ca="1" si="317"/>
        <v>HYG UP Equity</v>
      </c>
      <c r="BD2557" t="str">
        <f t="shared" ca="1" si="318"/>
        <v>HYG UP Equity</v>
      </c>
      <c r="BF2557">
        <f t="shared" ca="1" si="273"/>
        <v>1</v>
      </c>
      <c r="BG2557">
        <f t="shared" ca="1" si="274"/>
        <v>0</v>
      </c>
      <c r="BI2557">
        <f t="shared" ca="1" si="275"/>
        <v>1</v>
      </c>
      <c r="BJ2557">
        <f t="shared" ca="1" si="259"/>
        <v>0</v>
      </c>
      <c r="BL2557">
        <f t="shared" ca="1" si="276"/>
        <v>10.398320386335209</v>
      </c>
      <c r="BM2557">
        <f t="shared" ca="1" si="277"/>
        <v>0</v>
      </c>
      <c r="BN2557" s="9">
        <f t="shared" ca="1" si="289"/>
        <v>0.99999999999999989</v>
      </c>
      <c r="BO2557" s="9">
        <f t="shared" ca="1" si="290"/>
        <v>0</v>
      </c>
      <c r="BP2557" s="9">
        <f t="shared" ca="1" si="280"/>
        <v>0.99999999999999989</v>
      </c>
      <c r="BQ2557" s="9">
        <f t="shared" ca="1" si="281"/>
        <v>0</v>
      </c>
      <c r="BR2557">
        <f t="shared" ca="1" si="282"/>
        <v>1001.0396612614688</v>
      </c>
      <c r="BS2557">
        <f t="shared" ca="1" si="285"/>
        <v>2.8675416344987603E-3</v>
      </c>
      <c r="BT2557">
        <f t="shared" ca="1" si="286"/>
        <v>1.8055555555555555E-5</v>
      </c>
      <c r="BU2557">
        <f t="shared" ref="BU2557:BV2557" ca="1" si="359">ABS($BB2555*BN2557-$BB2556*BP2557)*0.02%</f>
        <v>0</v>
      </c>
      <c r="BV2557">
        <f t="shared" ca="1" si="359"/>
        <v>0</v>
      </c>
      <c r="BW2557" s="35">
        <f ca="1">IFERROR(VLOOKUP($B2557,OFFSET(Input!$A$1,0,MATCH(Index!BW$6&amp;" Index",Input!$1:$1,0)-1,10000,2),2,0)/100,BW2556)</f>
        <v>1.6000000000000001E-3</v>
      </c>
      <c r="BX2557">
        <f t="shared" ca="1" si="292"/>
        <v>1.7977898957646114E-2</v>
      </c>
      <c r="CE2557">
        <v>1004.6167739770054</v>
      </c>
    </row>
    <row r="2558" spans="2:83" x14ac:dyDescent="0.25">
      <c r="B2558" s="2">
        <v>41232</v>
      </c>
      <c r="C2558">
        <f t="shared" ca="1" si="242"/>
        <v>0</v>
      </c>
      <c r="D2558">
        <f t="shared" ca="1" si="243"/>
        <v>0</v>
      </c>
      <c r="E2558">
        <f ca="1">IF($B2558&lt;VLOOKUP(E$6&amp;" Equity",Param,4,0),"",IFERROR(VLOOKUP($B2558,OFFSET(Input!$A$1,0,MATCH(Index!E$6&amp;" Equity",Input!$1:$1,0)-1,10000,2),2,0),E2557))</f>
        <v>92.01</v>
      </c>
      <c r="F2558" s="33">
        <v>125.66</v>
      </c>
      <c r="H2558">
        <f ca="1">IFERROR(VLOOKUP($B2558,OFFSET(Input!$A$1,0,MATCH(Index!H$6,Input!$1:$1,0)-1,10000,2),2,0),0)</f>
        <v>0</v>
      </c>
      <c r="I2558">
        <f ca="1">IFERROR(VLOOKUP($B2558,OFFSET(Input!$A$1,0,MATCH(Index!I$6,Input!$1:$1,0)-1,10000,2),2,0),0)</f>
        <v>0</v>
      </c>
      <c r="K2558">
        <f t="shared" ca="1" si="244"/>
        <v>97.412778236432359</v>
      </c>
      <c r="L2558" s="30">
        <f t="shared" ca="1" si="245"/>
        <v>128.50587576029486</v>
      </c>
      <c r="N2558">
        <f t="shared" ca="1" si="284"/>
        <v>1.1807287056448373E-2</v>
      </c>
      <c r="O2558">
        <f t="shared" ca="1" si="260"/>
        <v>-5.5551289590834961E-3</v>
      </c>
      <c r="Q2558">
        <f t="shared" ca="1" si="299"/>
        <v>7.7160968912725961E-2</v>
      </c>
      <c r="R2558">
        <f t="shared" ca="1" si="297"/>
        <v>0.13095596453370364</v>
      </c>
      <c r="T2558">
        <f t="shared" ca="1" si="320"/>
        <v>6.2605339238107238E-2</v>
      </c>
      <c r="U2558">
        <f t="shared" ca="1" si="309"/>
        <v>0.13949343100254843</v>
      </c>
      <c r="W2558">
        <f t="shared" ca="1" si="310"/>
        <v>-0.63033818879220094</v>
      </c>
      <c r="X2558">
        <f t="shared" ca="1" si="311"/>
        <v>-0.61835924970860434</v>
      </c>
      <c r="Z2558">
        <f t="shared" ca="1" si="337"/>
        <v>96.780722714128771</v>
      </c>
      <c r="AA2558">
        <f t="shared" ca="1" si="337"/>
        <v>97.229592544936537</v>
      </c>
      <c r="AB2558">
        <f t="shared" ca="1" si="337"/>
        <v>97.393927313527414</v>
      </c>
      <c r="AC2558">
        <f t="shared" ca="1" si="338"/>
        <v>97.393927313527414</v>
      </c>
      <c r="AE2558">
        <f ca="1">VLOOKUP($B2558,OFFSET(Input!$A$1,0,MATCH(Index!AE$6&amp;" Index",Input!$1:$1,0)-1,10000,2),2,0)</f>
        <v>15.24</v>
      </c>
      <c r="AF2558">
        <f t="shared" ca="1" si="321"/>
        <v>17.584</v>
      </c>
      <c r="AG2558">
        <f t="shared" ca="1" si="321"/>
        <v>17.636000000000003</v>
      </c>
      <c r="AH2558">
        <f t="shared" ca="1" si="321"/>
        <v>17.178000000000001</v>
      </c>
      <c r="AI2558">
        <f t="shared" ca="1" si="322"/>
        <v>17.636000000000003</v>
      </c>
      <c r="AK2558">
        <f t="shared" ca="1" si="323"/>
        <v>-1</v>
      </c>
      <c r="AL2558">
        <f t="shared" ca="1" si="324"/>
        <v>-1</v>
      </c>
      <c r="AN2558" t="str">
        <f t="shared" ca="1" si="347"/>
        <v>Not Down</v>
      </c>
      <c r="AO2558" t="str">
        <f t="shared" ca="1" si="248"/>
        <v>Not Up</v>
      </c>
      <c r="AQ2558">
        <f t="shared" ca="1" si="313"/>
        <v>1</v>
      </c>
      <c r="AR2558">
        <f t="shared" ca="1" si="314"/>
        <v>0</v>
      </c>
      <c r="AT2558">
        <f t="shared" ca="1" si="270"/>
        <v>1</v>
      </c>
      <c r="AU2558">
        <f t="shared" ca="1" si="251"/>
        <v>0</v>
      </c>
      <c r="AW2558" s="5">
        <f t="shared" ca="1" si="271"/>
        <v>7.7160968912725961E-2</v>
      </c>
      <c r="AX2558" s="5">
        <f t="shared" ca="1" si="272"/>
        <v>6.2605339238107238E-2</v>
      </c>
      <c r="AY2558" s="18">
        <f t="shared" ca="1" si="325"/>
        <v>7.7160968912725961E-2</v>
      </c>
      <c r="BA2558" s="6">
        <f t="shared" ca="1" si="315"/>
        <v>0.64799601021797992</v>
      </c>
      <c r="BB2558">
        <f t="shared" ca="1" si="316"/>
        <v>0.64799601021797992</v>
      </c>
      <c r="BC2558" t="str">
        <f t="shared" ca="1" si="317"/>
        <v>HYG UP Equity</v>
      </c>
      <c r="BD2558" t="str">
        <f t="shared" ca="1" si="318"/>
        <v>HYG UP Equity</v>
      </c>
      <c r="BF2558">
        <f t="shared" ca="1" si="273"/>
        <v>1</v>
      </c>
      <c r="BG2558">
        <f t="shared" ca="1" si="274"/>
        <v>0</v>
      </c>
      <c r="BI2558">
        <f t="shared" ca="1" si="275"/>
        <v>1</v>
      </c>
      <c r="BJ2558">
        <f t="shared" ca="1" si="259"/>
        <v>0</v>
      </c>
      <c r="BL2558">
        <f t="shared" ca="1" si="276"/>
        <v>10.398320386335209</v>
      </c>
      <c r="BM2558">
        <f t="shared" ca="1" si="277"/>
        <v>0</v>
      </c>
      <c r="BN2558" s="9">
        <f t="shared" ca="1" si="289"/>
        <v>0.99999999999999989</v>
      </c>
      <c r="BO2558" s="9">
        <f t="shared" ca="1" si="290"/>
        <v>0</v>
      </c>
      <c r="BP2558" s="9">
        <f t="shared" ca="1" si="280"/>
        <v>0.99999999999999989</v>
      </c>
      <c r="BQ2558" s="9">
        <f t="shared" ca="1" si="281"/>
        <v>0</v>
      </c>
      <c r="BR2558">
        <f t="shared" ca="1" si="282"/>
        <v>1012.9292778254454</v>
      </c>
      <c r="BS2558">
        <f t="shared" ca="1" si="285"/>
        <v>1.187726822830748E-2</v>
      </c>
      <c r="BT2558">
        <f t="shared" ca="1" si="286"/>
        <v>5.4166666666666664E-5</v>
      </c>
      <c r="BU2558">
        <f t="shared" ref="BU2558:BV2558" ca="1" si="360">ABS($BB2556*BN2558-$BB2557*BP2558)*0.02%</f>
        <v>0</v>
      </c>
      <c r="BV2558">
        <f t="shared" ca="1" si="360"/>
        <v>0</v>
      </c>
      <c r="BW2558" s="35">
        <f ca="1">IFERROR(VLOOKUP($B2558,OFFSET(Input!$A$1,0,MATCH(Index!BW$6&amp;" Index",Input!$1:$1,0)-1,10000,2),2,0)/100,BW2557)</f>
        <v>1.6000000000000001E-3</v>
      </c>
      <c r="BX2558">
        <f t="shared" ca="1" si="292"/>
        <v>5.4086755919472283E-2</v>
      </c>
      <c r="CE2558">
        <v>1016.4622512144684</v>
      </c>
    </row>
    <row r="2559" spans="2:83" x14ac:dyDescent="0.25">
      <c r="B2559" s="2">
        <v>41233</v>
      </c>
      <c r="C2559">
        <f t="shared" ca="1" si="242"/>
        <v>0</v>
      </c>
      <c r="D2559">
        <f t="shared" ca="1" si="243"/>
        <v>0</v>
      </c>
      <c r="E2559">
        <f ca="1">IF($B2559&lt;VLOOKUP(E$6&amp;" Equity",Param,4,0),"",IFERROR(VLOOKUP($B2559,OFFSET(Input!$A$1,0,MATCH(Index!E$6&amp;" Equity",Input!$1:$1,0)-1,10000,2),2,0),E2558))</f>
        <v>92.09</v>
      </c>
      <c r="F2559" s="33">
        <v>124.41</v>
      </c>
      <c r="H2559">
        <f ca="1">IFERROR(VLOOKUP($B2559,OFFSET(Input!$A$1,0,MATCH(Index!H$6,Input!$1:$1,0)-1,10000,2),2,0),0)</f>
        <v>0</v>
      </c>
      <c r="I2559">
        <f ca="1">IFERROR(VLOOKUP($B2559,OFFSET(Input!$A$1,0,MATCH(Index!I$6,Input!$1:$1,0)-1,10000,2),2,0),0)</f>
        <v>0</v>
      </c>
      <c r="K2559">
        <f t="shared" ca="1" si="244"/>
        <v>97.497475793859962</v>
      </c>
      <c r="L2559" s="30">
        <f t="shared" ca="1" si="245"/>
        <v>127.22756647571448</v>
      </c>
      <c r="N2559">
        <f t="shared" ca="1" si="284"/>
        <v>8.6909293900577355E-4</v>
      </c>
      <c r="O2559">
        <f t="shared" ca="1" si="260"/>
        <v>-9.9972840484013822E-3</v>
      </c>
      <c r="Q2559">
        <f t="shared" ca="1" si="299"/>
        <v>7.6908453608833707E-2</v>
      </c>
      <c r="R2559">
        <f t="shared" ca="1" si="297"/>
        <v>0.13192267407102967</v>
      </c>
      <c r="T2559">
        <f t="shared" ca="1" si="320"/>
        <v>6.0070615848533307E-2</v>
      </c>
      <c r="U2559">
        <f t="shared" ca="1" si="309"/>
        <v>0.13564212490412186</v>
      </c>
      <c r="W2559">
        <f t="shared" ca="1" si="310"/>
        <v>-0.61365294170029894</v>
      </c>
      <c r="X2559">
        <f t="shared" ca="1" si="311"/>
        <v>-0.57038646301920526</v>
      </c>
      <c r="Z2559">
        <f t="shared" ca="1" si="337"/>
        <v>96.747902410625585</v>
      </c>
      <c r="AA2559">
        <f t="shared" ca="1" si="337"/>
        <v>97.210536883887329</v>
      </c>
      <c r="AB2559">
        <f t="shared" ca="1" si="337"/>
        <v>97.397635179290774</v>
      </c>
      <c r="AC2559">
        <f t="shared" ca="1" si="338"/>
        <v>97.397635179290774</v>
      </c>
      <c r="AE2559">
        <f ca="1">VLOOKUP($B2559,OFFSET(Input!$A$1,0,MATCH(Index!AE$6&amp;" Index",Input!$1:$1,0)-1,10000,2),2,0)</f>
        <v>15.08</v>
      </c>
      <c r="AF2559">
        <f t="shared" ca="1" si="321"/>
        <v>17.402000000000001</v>
      </c>
      <c r="AG2559">
        <f t="shared" ca="1" si="321"/>
        <v>17.536999999999999</v>
      </c>
      <c r="AH2559">
        <f t="shared" ca="1" si="321"/>
        <v>17.1356</v>
      </c>
      <c r="AI2559">
        <f t="shared" ca="1" si="322"/>
        <v>17.536999999999999</v>
      </c>
      <c r="AK2559">
        <f t="shared" ca="1" si="323"/>
        <v>-1</v>
      </c>
      <c r="AL2559">
        <f t="shared" ca="1" si="324"/>
        <v>-1</v>
      </c>
      <c r="AN2559" t="str">
        <f t="shared" ca="1" si="347"/>
        <v>Not Down</v>
      </c>
      <c r="AO2559" t="str">
        <f t="shared" ca="1" si="248"/>
        <v>Not Up</v>
      </c>
      <c r="AQ2559">
        <f t="shared" ca="1" si="313"/>
        <v>1</v>
      </c>
      <c r="AR2559">
        <f t="shared" ca="1" si="314"/>
        <v>0</v>
      </c>
      <c r="AT2559">
        <f t="shared" ca="1" si="270"/>
        <v>1</v>
      </c>
      <c r="AU2559">
        <f t="shared" ca="1" si="251"/>
        <v>0</v>
      </c>
      <c r="AW2559" s="5">
        <f t="shared" ca="1" si="271"/>
        <v>7.6908453608833707E-2</v>
      </c>
      <c r="AX2559" s="5">
        <f t="shared" ca="1" si="272"/>
        <v>6.0070615848533307E-2</v>
      </c>
      <c r="AY2559" s="18">
        <f t="shared" ca="1" si="325"/>
        <v>7.6908453608833707E-2</v>
      </c>
      <c r="BA2559" s="6">
        <f t="shared" ca="1" si="315"/>
        <v>0.65012359050029056</v>
      </c>
      <c r="BB2559">
        <f t="shared" ca="1" si="316"/>
        <v>0.64799601021797992</v>
      </c>
      <c r="BC2559" t="str">
        <f t="shared" ca="1" si="317"/>
        <v>HYG UP Equity</v>
      </c>
      <c r="BD2559" t="str">
        <f t="shared" ca="1" si="318"/>
        <v>HYG UP Equity</v>
      </c>
      <c r="BF2559">
        <f t="shared" ca="1" si="273"/>
        <v>1</v>
      </c>
      <c r="BG2559">
        <f t="shared" ca="1" si="274"/>
        <v>0</v>
      </c>
      <c r="BI2559">
        <f t="shared" ca="1" si="275"/>
        <v>1</v>
      </c>
      <c r="BJ2559">
        <f t="shared" ca="1" si="259"/>
        <v>0</v>
      </c>
      <c r="BL2559">
        <f t="shared" ca="1" si="276"/>
        <v>10.398320386335209</v>
      </c>
      <c r="BM2559">
        <f t="shared" ca="1" si="277"/>
        <v>0</v>
      </c>
      <c r="BN2559" s="9">
        <f t="shared" ca="1" si="289"/>
        <v>0.99999999999999989</v>
      </c>
      <c r="BO2559" s="9">
        <f t="shared" ca="1" si="290"/>
        <v>0</v>
      </c>
      <c r="BP2559" s="9">
        <f t="shared" ca="1" si="280"/>
        <v>0.99999999999999989</v>
      </c>
      <c r="BQ2559" s="9">
        <f t="shared" ca="1" si="281"/>
        <v>0</v>
      </c>
      <c r="BR2559">
        <f t="shared" ca="1" si="282"/>
        <v>1013.8099901635177</v>
      </c>
      <c r="BS2559">
        <f t="shared" ca="1" si="285"/>
        <v>8.6947070970544438E-4</v>
      </c>
      <c r="BT2559">
        <f t="shared" ca="1" si="286"/>
        <v>1.8055555555555555E-5</v>
      </c>
      <c r="BU2559">
        <f t="shared" ref="BU2559:BV2559" ca="1" si="361">ABS($BB2557*BN2559-$BB2558*BP2559)*0.02%</f>
        <v>6.918798736680816E-5</v>
      </c>
      <c r="BV2559">
        <f t="shared" ca="1" si="361"/>
        <v>0</v>
      </c>
      <c r="BW2559" s="35">
        <f ca="1">IFERROR(VLOOKUP($B2559,OFFSET(Input!$A$1,0,MATCH(Index!BW$6&amp;" Index",Input!$1:$1,0)-1,10000,2),2,0)/100,BW2558)</f>
        <v>1.6000000000000001E-3</v>
      </c>
      <c r="BX2559">
        <f t="shared" ca="1" si="292"/>
        <v>1.1892535115575139E-2</v>
      </c>
      <c r="CE2559">
        <v>1017.2425401867982</v>
      </c>
    </row>
    <row r="2560" spans="2:83" x14ac:dyDescent="0.25">
      <c r="B2560" s="2">
        <v>41234</v>
      </c>
      <c r="C2560">
        <f t="shared" ca="1" si="242"/>
        <v>0</v>
      </c>
      <c r="D2560">
        <f t="shared" ca="1" si="243"/>
        <v>0</v>
      </c>
      <c r="E2560">
        <f ca="1">IF($B2560&lt;VLOOKUP(E$6&amp;" Equity",Param,4,0),"",IFERROR(VLOOKUP($B2560,OFFSET(Input!$A$1,0,MATCH(Index!E$6&amp;" Equity",Input!$1:$1,0)-1,10000,2),2,0),E2559))</f>
        <v>92.06</v>
      </c>
      <c r="F2560" s="33">
        <v>124.33</v>
      </c>
      <c r="H2560">
        <f ca="1">IFERROR(VLOOKUP($B2560,OFFSET(Input!$A$1,0,MATCH(Index!H$6,Input!$1:$1,0)-1,10000,2),2,0),0)</f>
        <v>0</v>
      </c>
      <c r="I2560">
        <f ca="1">IFERROR(VLOOKUP($B2560,OFFSET(Input!$A$1,0,MATCH(Index!I$6,Input!$1:$1,0)-1,10000,2),2,0),0)</f>
        <v>0</v>
      </c>
      <c r="K2560">
        <f t="shared" ca="1" si="244"/>
        <v>97.465714209824611</v>
      </c>
      <c r="L2560" s="30">
        <f t="shared" ca="1" si="245"/>
        <v>127.14575468150133</v>
      </c>
      <c r="N2560">
        <f t="shared" ca="1" si="284"/>
        <v>-3.2582134418029127E-4</v>
      </c>
      <c r="O2560">
        <f t="shared" ca="1" si="260"/>
        <v>-6.4324196155347282E-4</v>
      </c>
      <c r="Q2560">
        <f t="shared" ca="1" si="299"/>
        <v>7.0847614865865466E-2</v>
      </c>
      <c r="R2560">
        <f t="shared" ca="1" si="297"/>
        <v>9.5485691202041853E-2</v>
      </c>
      <c r="T2560">
        <f t="shared" ca="1" si="320"/>
        <v>6.0076895694311939E-2</v>
      </c>
      <c r="U2560">
        <f t="shared" ca="1" si="309"/>
        <v>0.13387524027761491</v>
      </c>
      <c r="W2560">
        <f t="shared" ca="1" si="310"/>
        <v>-0.516043610430301</v>
      </c>
      <c r="X2560">
        <f t="shared" ca="1" si="311"/>
        <v>-0.57544249741612985</v>
      </c>
      <c r="Z2560">
        <f t="shared" ca="1" si="337"/>
        <v>96.770135519450335</v>
      </c>
      <c r="AA2560">
        <f t="shared" ca="1" si="337"/>
        <v>97.188840232825115</v>
      </c>
      <c r="AB2560">
        <f t="shared" ca="1" si="337"/>
        <v>97.382383680063484</v>
      </c>
      <c r="AC2560">
        <f t="shared" ca="1" si="338"/>
        <v>97.382383680063484</v>
      </c>
      <c r="AE2560">
        <f ca="1">VLOOKUP($B2560,OFFSET(Input!$A$1,0,MATCH(Index!AE$6&amp;" Index",Input!$1:$1,0)-1,10000,2),2,0)</f>
        <v>15.31</v>
      </c>
      <c r="AF2560">
        <f t="shared" ca="1" si="321"/>
        <v>17.182666666666666</v>
      </c>
      <c r="AG2560">
        <f t="shared" ca="1" si="321"/>
        <v>17.471499999999999</v>
      </c>
      <c r="AH2560">
        <f t="shared" ca="1" si="321"/>
        <v>17.1372</v>
      </c>
      <c r="AI2560">
        <f t="shared" ca="1" si="322"/>
        <v>17.471499999999999</v>
      </c>
      <c r="AK2560">
        <f t="shared" ca="1" si="323"/>
        <v>-1</v>
      </c>
      <c r="AL2560">
        <f t="shared" ca="1" si="324"/>
        <v>-1</v>
      </c>
      <c r="AN2560" t="str">
        <f t="shared" ca="1" si="347"/>
        <v>Not Down</v>
      </c>
      <c r="AO2560" t="str">
        <f t="shared" ca="1" si="248"/>
        <v>Not Up</v>
      </c>
      <c r="AQ2560">
        <f t="shared" ca="1" si="313"/>
        <v>1</v>
      </c>
      <c r="AR2560">
        <f t="shared" ca="1" si="314"/>
        <v>0</v>
      </c>
      <c r="AT2560">
        <f t="shared" ca="1" si="270"/>
        <v>1</v>
      </c>
      <c r="AU2560">
        <f t="shared" ca="1" si="251"/>
        <v>0</v>
      </c>
      <c r="AW2560" s="5">
        <f t="shared" ca="1" si="271"/>
        <v>7.0847614865865466E-2</v>
      </c>
      <c r="AX2560" s="5">
        <f t="shared" ca="1" si="272"/>
        <v>6.0076895694311939E-2</v>
      </c>
      <c r="AY2560" s="18">
        <f t="shared" ca="1" si="325"/>
        <v>7.0847614865865466E-2</v>
      </c>
      <c r="BA2560" s="6">
        <f t="shared" ca="1" si="315"/>
        <v>0.70574006047577065</v>
      </c>
      <c r="BB2560">
        <f t="shared" ca="1" si="316"/>
        <v>0.64799601021797992</v>
      </c>
      <c r="BC2560" t="str">
        <f t="shared" ca="1" si="317"/>
        <v>HYG UP Equity</v>
      </c>
      <c r="BD2560" t="str">
        <f t="shared" ca="1" si="318"/>
        <v>HYG UP Equity</v>
      </c>
      <c r="BF2560">
        <f t="shared" ca="1" si="273"/>
        <v>1</v>
      </c>
      <c r="BG2560">
        <f t="shared" ca="1" si="274"/>
        <v>0</v>
      </c>
      <c r="BI2560">
        <f t="shared" ca="1" si="275"/>
        <v>1</v>
      </c>
      <c r="BJ2560">
        <f t="shared" ca="1" si="259"/>
        <v>0</v>
      </c>
      <c r="BL2560">
        <f t="shared" ca="1" si="276"/>
        <v>10.398320386335209</v>
      </c>
      <c r="BM2560">
        <f t="shared" ca="1" si="277"/>
        <v>0</v>
      </c>
      <c r="BN2560" s="9">
        <f t="shared" ca="1" si="289"/>
        <v>0.99999999999999989</v>
      </c>
      <c r="BO2560" s="9">
        <f t="shared" ca="1" si="290"/>
        <v>0</v>
      </c>
      <c r="BP2560" s="9">
        <f t="shared" ca="1" si="280"/>
        <v>0.99999999999999989</v>
      </c>
      <c r="BQ2560" s="9">
        <f t="shared" ca="1" si="281"/>
        <v>0</v>
      </c>
      <c r="BR2560">
        <f t="shared" ca="1" si="282"/>
        <v>1013.4797230367406</v>
      </c>
      <c r="BS2560">
        <f t="shared" ca="1" si="285"/>
        <v>-3.2576827017050114E-4</v>
      </c>
      <c r="BT2560">
        <f t="shared" ca="1" si="286"/>
        <v>1.8055555555555555E-5</v>
      </c>
      <c r="BU2560">
        <f t="shared" ref="BU2560:BV2560" ca="1" si="362">ABS($BB2558*BN2560-$BB2559*BP2560)*0.02%</f>
        <v>0</v>
      </c>
      <c r="BV2560">
        <f t="shared" ca="1" si="362"/>
        <v>0</v>
      </c>
      <c r="BW2560" s="35">
        <f ca="1">IFERROR(VLOOKUP($B2560,OFFSET(Input!$A$1,0,MATCH(Index!BW$6&amp;" Index",Input!$1:$1,0)-1,10000,2),2,0)/100,BW2559)</f>
        <v>1.6000000000000001E-3</v>
      </c>
      <c r="BX2560">
        <f t="shared" ca="1" si="292"/>
        <v>1.190166444034115E-2</v>
      </c>
      <c r="CE2560">
        <v>1017.0033652113343</v>
      </c>
    </row>
    <row r="2561" spans="2:83" x14ac:dyDescent="0.25">
      <c r="B2561" s="2">
        <v>41236</v>
      </c>
      <c r="C2561">
        <f t="shared" ca="1" si="242"/>
        <v>0</v>
      </c>
      <c r="D2561">
        <f t="shared" ca="1" si="243"/>
        <v>0</v>
      </c>
      <c r="E2561">
        <f ca="1">IF($B2561&lt;VLOOKUP(E$6&amp;" Equity",Param,4,0),"",IFERROR(VLOOKUP($B2561,OFFSET(Input!$A$1,0,MATCH(Index!E$6&amp;" Equity",Input!$1:$1,0)-1,10000,2),2,0),E2560))</f>
        <v>92.37</v>
      </c>
      <c r="F2561" s="33">
        <v>124.21</v>
      </c>
      <c r="H2561">
        <f ca="1">IFERROR(VLOOKUP($B2561,OFFSET(Input!$A$1,0,MATCH(Index!H$6,Input!$1:$1,0)-1,10000,2),2,0),0)</f>
        <v>0</v>
      </c>
      <c r="I2561">
        <f ca="1">IFERROR(VLOOKUP($B2561,OFFSET(Input!$A$1,0,MATCH(Index!I$6,Input!$1:$1,0)-1,10000,2),2,0),0)</f>
        <v>0</v>
      </c>
      <c r="K2561">
        <f t="shared" ca="1" si="244"/>
        <v>97.793917244856615</v>
      </c>
      <c r="L2561" s="30">
        <f t="shared" ca="1" si="245"/>
        <v>127.02303699018162</v>
      </c>
      <c r="N2561">
        <f t="shared" ca="1" si="284"/>
        <v>3.3617122154233686E-3</v>
      </c>
      <c r="O2561">
        <f t="shared" ca="1" si="260"/>
        <v>-9.6563940874381312E-4</v>
      </c>
      <c r="Q2561">
        <f t="shared" ca="1" si="299"/>
        <v>7.0953910718473331E-2</v>
      </c>
      <c r="R2561">
        <f t="shared" ca="1" si="297"/>
        <v>6.2054733008658144E-2</v>
      </c>
      <c r="T2561">
        <f t="shared" ca="1" si="320"/>
        <v>6.001558122497349E-2</v>
      </c>
      <c r="U2561">
        <f t="shared" ca="1" si="309"/>
        <v>0.12406985881480387</v>
      </c>
      <c r="W2561">
        <f t="shared" ca="1" si="310"/>
        <v>-0.54015019244586526</v>
      </c>
      <c r="X2561">
        <f t="shared" ca="1" si="311"/>
        <v>-0.54420285118544454</v>
      </c>
      <c r="Z2561">
        <f t="shared" ca="1" si="337"/>
        <v>96.856950515813637</v>
      </c>
      <c r="AA2561">
        <f t="shared" ca="1" si="337"/>
        <v>97.200400306494657</v>
      </c>
      <c r="AB2561">
        <f t="shared" ca="1" si="337"/>
        <v>97.365940715204346</v>
      </c>
      <c r="AC2561">
        <f t="shared" ca="1" si="338"/>
        <v>97.365940715204346</v>
      </c>
      <c r="AE2561">
        <f ca="1">VLOOKUP($B2561,OFFSET(Input!$A$1,0,MATCH(Index!AE$6&amp;" Index",Input!$1:$1,0)-1,10000,2),2,0)</f>
        <v>15.14</v>
      </c>
      <c r="AF2561">
        <f t="shared" ca="1" si="321"/>
        <v>17.079333333333334</v>
      </c>
      <c r="AG2561">
        <f t="shared" ca="1" si="321"/>
        <v>17.287000000000003</v>
      </c>
      <c r="AH2561">
        <f t="shared" ca="1" si="321"/>
        <v>17.134</v>
      </c>
      <c r="AI2561">
        <f t="shared" ca="1" si="322"/>
        <v>17.287000000000003</v>
      </c>
      <c r="AK2561">
        <f t="shared" ca="1" si="323"/>
        <v>-1</v>
      </c>
      <c r="AL2561">
        <f t="shared" ca="1" si="324"/>
        <v>-1</v>
      </c>
      <c r="AN2561" t="str">
        <f t="shared" ca="1" si="347"/>
        <v>Not Down</v>
      </c>
      <c r="AO2561" t="str">
        <f t="shared" ca="1" si="248"/>
        <v>Not Up</v>
      </c>
      <c r="AQ2561">
        <f t="shared" ca="1" si="313"/>
        <v>1</v>
      </c>
      <c r="AR2561">
        <f t="shared" ca="1" si="314"/>
        <v>0</v>
      </c>
      <c r="AT2561">
        <f t="shared" ca="1" si="270"/>
        <v>1</v>
      </c>
      <c r="AU2561">
        <f t="shared" ca="1" si="251"/>
        <v>0</v>
      </c>
      <c r="AW2561" s="5">
        <f t="shared" ca="1" si="271"/>
        <v>7.0953910718473331E-2</v>
      </c>
      <c r="AX2561" s="5">
        <f t="shared" ca="1" si="272"/>
        <v>6.001558122497349E-2</v>
      </c>
      <c r="AY2561" s="18">
        <f t="shared" ca="1" si="325"/>
        <v>7.0953910718473331E-2</v>
      </c>
      <c r="BA2561" s="6">
        <f t="shared" ca="1" si="315"/>
        <v>0.70468279329080252</v>
      </c>
      <c r="BB2561">
        <f t="shared" ca="1" si="316"/>
        <v>0.64799601021797992</v>
      </c>
      <c r="BC2561" t="str">
        <f t="shared" ca="1" si="317"/>
        <v>HYG UP Equity</v>
      </c>
      <c r="BD2561" t="str">
        <f t="shared" ca="1" si="318"/>
        <v>HYG UP Equity</v>
      </c>
      <c r="BF2561">
        <f t="shared" ca="1" si="273"/>
        <v>1</v>
      </c>
      <c r="BG2561">
        <f t="shared" ca="1" si="274"/>
        <v>0</v>
      </c>
      <c r="BI2561">
        <f t="shared" ca="1" si="275"/>
        <v>1</v>
      </c>
      <c r="BJ2561">
        <f t="shared" ca="1" si="259"/>
        <v>0</v>
      </c>
      <c r="BL2561">
        <f t="shared" ca="1" si="276"/>
        <v>10.398320386335209</v>
      </c>
      <c r="BM2561">
        <f t="shared" ca="1" si="277"/>
        <v>0</v>
      </c>
      <c r="BN2561" s="9">
        <f t="shared" ca="1" si="289"/>
        <v>1</v>
      </c>
      <c r="BO2561" s="9">
        <f t="shared" ca="1" si="290"/>
        <v>0</v>
      </c>
      <c r="BP2561" s="9">
        <f t="shared" ca="1" si="280"/>
        <v>1</v>
      </c>
      <c r="BQ2561" s="9">
        <f t="shared" ca="1" si="281"/>
        <v>0</v>
      </c>
      <c r="BR2561">
        <f t="shared" ca="1" si="282"/>
        <v>1016.8924833467709</v>
      </c>
      <c r="BS2561">
        <f t="shared" ca="1" si="285"/>
        <v>3.3673691071041123E-3</v>
      </c>
      <c r="BT2561">
        <f t="shared" ca="1" si="286"/>
        <v>3.6111111111111116E-5</v>
      </c>
      <c r="BU2561">
        <f t="shared" ref="BU2561:BV2561" ca="1" si="363">ABS($BB2559*BN2561-$BB2560*BP2561)*0.02%</f>
        <v>0</v>
      </c>
      <c r="BV2561">
        <f t="shared" ca="1" si="363"/>
        <v>0</v>
      </c>
      <c r="BW2561" s="35">
        <f ca="1">IFERROR(VLOOKUP($B2561,OFFSET(Input!$A$1,0,MATCH(Index!BW$6&amp;" Index",Input!$1:$1,0)-1,10000,2),2,0)/100,BW2560)</f>
        <v>1.6000000000000001E-3</v>
      </c>
      <c r="BX2561">
        <f t="shared" ca="1" si="292"/>
        <v>2.3797732220715694E-2</v>
      </c>
      <c r="CE2561">
        <v>1019.1736433112868</v>
      </c>
    </row>
    <row r="2562" spans="2:83" x14ac:dyDescent="0.25">
      <c r="B2562" s="2">
        <v>41239</v>
      </c>
      <c r="C2562">
        <f t="shared" ca="1" si="242"/>
        <v>0</v>
      </c>
      <c r="D2562">
        <f t="shared" ca="1" si="243"/>
        <v>0</v>
      </c>
      <c r="E2562">
        <f ca="1">IF($B2562&lt;VLOOKUP(E$6&amp;" Equity",Param,4,0),"",IFERROR(VLOOKUP($B2562,OFFSET(Input!$A$1,0,MATCH(Index!E$6&amp;" Equity",Input!$1:$1,0)-1,10000,2),2,0),E2561))</f>
        <v>92.39</v>
      </c>
      <c r="F2562" s="33">
        <v>124.8</v>
      </c>
      <c r="H2562">
        <f ca="1">IFERROR(VLOOKUP($B2562,OFFSET(Input!$A$1,0,MATCH(Index!H$6,Input!$1:$1,0)-1,10000,2),2,0),0)</f>
        <v>0</v>
      </c>
      <c r="I2562">
        <f ca="1">IFERROR(VLOOKUP($B2562,OFFSET(Input!$A$1,0,MATCH(Index!I$6,Input!$1:$1,0)-1,10000,2),2,0),0)</f>
        <v>0</v>
      </c>
      <c r="K2562">
        <f t="shared" ca="1" si="244"/>
        <v>97.815091634213516</v>
      </c>
      <c r="L2562" s="30">
        <f t="shared" ca="1" si="245"/>
        <v>127.62639897250355</v>
      </c>
      <c r="N2562">
        <f t="shared" ca="1" si="284"/>
        <v>2.1649707813509037E-4</v>
      </c>
      <c r="O2562">
        <f t="shared" ca="1" si="260"/>
        <v>4.7387743792249278E-3</v>
      </c>
      <c r="Q2562">
        <f t="shared" ca="1" si="299"/>
        <v>7.0416854857897351E-2</v>
      </c>
      <c r="R2562">
        <f t="shared" ca="1" si="297"/>
        <v>6.6188461537564761E-2</v>
      </c>
      <c r="T2562">
        <f t="shared" ca="1" si="320"/>
        <v>5.9872217183501018E-2</v>
      </c>
      <c r="U2562">
        <f t="shared" ca="1" si="309"/>
        <v>0.12016052320301406</v>
      </c>
      <c r="W2562">
        <f t="shared" ca="1" si="310"/>
        <v>-0.4934634154269063</v>
      </c>
      <c r="X2562">
        <f t="shared" ca="1" si="311"/>
        <v>-0.58207581267823161</v>
      </c>
      <c r="Z2562">
        <f t="shared" ca="1" si="337"/>
        <v>96.962822462598155</v>
      </c>
      <c r="AA2562">
        <f t="shared" ca="1" si="337"/>
        <v>97.21881010909398</v>
      </c>
      <c r="AB2562">
        <f t="shared" ca="1" si="337"/>
        <v>97.341500275104877</v>
      </c>
      <c r="AC2562">
        <f t="shared" ca="1" si="338"/>
        <v>97.341500275104877</v>
      </c>
      <c r="AE2562">
        <f ca="1">VLOOKUP($B2562,OFFSET(Input!$A$1,0,MATCH(Index!AE$6&amp;" Index",Input!$1:$1,0)-1,10000,2),2,0)</f>
        <v>15.5</v>
      </c>
      <c r="AF2562">
        <f t="shared" ca="1" si="321"/>
        <v>16.940000000000001</v>
      </c>
      <c r="AG2562">
        <f t="shared" ca="1" si="321"/>
        <v>17.145500000000002</v>
      </c>
      <c r="AH2562">
        <f t="shared" ca="1" si="321"/>
        <v>17.151200000000003</v>
      </c>
      <c r="AI2562">
        <f t="shared" ca="1" si="322"/>
        <v>17.151200000000003</v>
      </c>
      <c r="AK2562">
        <f t="shared" ca="1" si="323"/>
        <v>-1</v>
      </c>
      <c r="AL2562">
        <f t="shared" ca="1" si="324"/>
        <v>-1</v>
      </c>
      <c r="AN2562" t="str">
        <f t="shared" ca="1" si="347"/>
        <v>Not Down</v>
      </c>
      <c r="AO2562" t="str">
        <f t="shared" ca="1" si="248"/>
        <v>Not Up</v>
      </c>
      <c r="AQ2562">
        <f t="shared" ca="1" si="313"/>
        <v>1</v>
      </c>
      <c r="AR2562">
        <f t="shared" ca="1" si="314"/>
        <v>0</v>
      </c>
      <c r="AT2562">
        <f t="shared" ca="1" si="270"/>
        <v>1</v>
      </c>
      <c r="AU2562">
        <f t="shared" ca="1" si="251"/>
        <v>0</v>
      </c>
      <c r="AW2562" s="5">
        <f t="shared" ca="1" si="271"/>
        <v>7.0416854857897351E-2</v>
      </c>
      <c r="AX2562" s="5">
        <f t="shared" ca="1" si="272"/>
        <v>5.9872217183501018E-2</v>
      </c>
      <c r="AY2562" s="18">
        <f t="shared" ca="1" si="325"/>
        <v>7.0416854857897351E-2</v>
      </c>
      <c r="BA2562" s="6">
        <f t="shared" ca="1" si="315"/>
        <v>0.71005727394245344</v>
      </c>
      <c r="BB2562">
        <f t="shared" ca="1" si="316"/>
        <v>0.64799601021797992</v>
      </c>
      <c r="BC2562" t="str">
        <f t="shared" ca="1" si="317"/>
        <v>HYG UP Equity</v>
      </c>
      <c r="BD2562" t="str">
        <f t="shared" ca="1" si="318"/>
        <v>HYG UP Equity</v>
      </c>
      <c r="BF2562">
        <f t="shared" ca="1" si="273"/>
        <v>1</v>
      </c>
      <c r="BG2562">
        <f t="shared" ca="1" si="274"/>
        <v>0</v>
      </c>
      <c r="BI2562">
        <f t="shared" ca="1" si="275"/>
        <v>1</v>
      </c>
      <c r="BJ2562">
        <f t="shared" ca="1" si="259"/>
        <v>0</v>
      </c>
      <c r="BL2562">
        <f t="shared" ca="1" si="276"/>
        <v>10.398320386335209</v>
      </c>
      <c r="BM2562">
        <f t="shared" ca="1" si="277"/>
        <v>0</v>
      </c>
      <c r="BN2562" s="9">
        <f t="shared" ca="1" si="289"/>
        <v>0.99999999999999989</v>
      </c>
      <c r="BO2562" s="9">
        <f t="shared" ca="1" si="290"/>
        <v>0</v>
      </c>
      <c r="BP2562" s="9">
        <f t="shared" ca="1" si="280"/>
        <v>0.99999999999999989</v>
      </c>
      <c r="BQ2562" s="9">
        <f t="shared" ca="1" si="281"/>
        <v>0</v>
      </c>
      <c r="BR2562">
        <f t="shared" ca="1" si="282"/>
        <v>1017.112661431289</v>
      </c>
      <c r="BS2562">
        <f t="shared" ca="1" si="285"/>
        <v>2.1652051531884098E-4</v>
      </c>
      <c r="BT2562">
        <f t="shared" ca="1" si="286"/>
        <v>5.4166666666666664E-5</v>
      </c>
      <c r="BU2562">
        <f t="shared" ref="BU2562:BV2562" ca="1" si="364">ABS($BB2560*BN2562-$BB2561*BP2562)*0.02%</f>
        <v>0</v>
      </c>
      <c r="BV2562">
        <f t="shared" ca="1" si="364"/>
        <v>0</v>
      </c>
      <c r="BW2562" s="35">
        <f ca="1">IFERROR(VLOOKUP($B2562,OFFSET(Input!$A$1,0,MATCH(Index!BW$6&amp;" Index",Input!$1:$1,0)-1,10000,2),2,0)/100,BW2561)</f>
        <v>1.6000000000000001E-3</v>
      </c>
      <c r="BX2562">
        <f t="shared" ca="1" si="292"/>
        <v>3.5772774623356138E-2</v>
      </c>
      <c r="CE2562">
        <v>1019.2431829211956</v>
      </c>
    </row>
    <row r="2563" spans="2:83" x14ac:dyDescent="0.25">
      <c r="B2563" s="2">
        <v>41240</v>
      </c>
      <c r="C2563">
        <f t="shared" ca="1" si="242"/>
        <v>0</v>
      </c>
      <c r="D2563">
        <f t="shared" ca="1" si="243"/>
        <v>0</v>
      </c>
      <c r="E2563">
        <f ca="1">IF($B2563&lt;VLOOKUP(E$6&amp;" Equity",Param,4,0),"",IFERROR(VLOOKUP($B2563,OFFSET(Input!$A$1,0,MATCH(Index!E$6&amp;" Equity",Input!$1:$1,0)-1,10000,2),2,0),E2562))</f>
        <v>92.48</v>
      </c>
      <c r="F2563" s="33">
        <v>125.28</v>
      </c>
      <c r="H2563">
        <f ca="1">IFERROR(VLOOKUP($B2563,OFFSET(Input!$A$1,0,MATCH(Index!H$6,Input!$1:$1,0)-1,10000,2),2,0),0)</f>
        <v>0</v>
      </c>
      <c r="I2563">
        <f ca="1">IFERROR(VLOOKUP($B2563,OFFSET(Input!$A$1,0,MATCH(Index!I$6,Input!$1:$1,0)-1,10000,2),2,0),0)</f>
        <v>0</v>
      </c>
      <c r="K2563">
        <f t="shared" ca="1" si="244"/>
        <v>97.910376386319584</v>
      </c>
      <c r="L2563" s="30">
        <f t="shared" ca="1" si="245"/>
        <v>128.11726973778241</v>
      </c>
      <c r="N2563">
        <f t="shared" ca="1" si="284"/>
        <v>9.7365724141365464E-4</v>
      </c>
      <c r="O2563">
        <f t="shared" ca="1" si="260"/>
        <v>3.8387763071656669E-3</v>
      </c>
      <c r="Q2563">
        <f t="shared" ca="1" si="299"/>
        <v>7.0567050931634429E-2</v>
      </c>
      <c r="R2563">
        <f t="shared" ca="1" si="297"/>
        <v>6.8427765464538035E-2</v>
      </c>
      <c r="T2563">
        <f t="shared" ca="1" si="320"/>
        <v>5.969575342707021E-2</v>
      </c>
      <c r="U2563">
        <f t="shared" ca="1" si="309"/>
        <v>0.11955894025815585</v>
      </c>
      <c r="W2563">
        <f t="shared" ca="1" si="310"/>
        <v>-0.45964581580228969</v>
      </c>
      <c r="X2563">
        <f t="shared" ca="1" si="311"/>
        <v>-0.56550675903486569</v>
      </c>
      <c r="Z2563">
        <f t="shared" ca="1" si="337"/>
        <v>97.075046726189754</v>
      </c>
      <c r="AA2563">
        <f t="shared" ca="1" si="337"/>
        <v>97.234087318214151</v>
      </c>
      <c r="AB2563">
        <f t="shared" ca="1" si="337"/>
        <v>97.322977046712182</v>
      </c>
      <c r="AC2563">
        <f t="shared" ca="1" si="338"/>
        <v>97.322977046712182</v>
      </c>
      <c r="AE2563">
        <f ca="1">VLOOKUP($B2563,OFFSET(Input!$A$1,0,MATCH(Index!AE$6&amp;" Index",Input!$1:$1,0)-1,10000,2),2,0)</f>
        <v>15.92</v>
      </c>
      <c r="AF2563">
        <f t="shared" ca="1" si="321"/>
        <v>16.773333333333333</v>
      </c>
      <c r="AG2563">
        <f t="shared" ca="1" si="321"/>
        <v>17.035499999999999</v>
      </c>
      <c r="AH2563">
        <f t="shared" ca="1" si="321"/>
        <v>17.186800000000002</v>
      </c>
      <c r="AI2563">
        <f t="shared" ca="1" si="322"/>
        <v>17.186800000000002</v>
      </c>
      <c r="AK2563">
        <f t="shared" ca="1" si="323"/>
        <v>-1</v>
      </c>
      <c r="AL2563">
        <f t="shared" ca="1" si="324"/>
        <v>-1</v>
      </c>
      <c r="AN2563" t="str">
        <f t="shared" ca="1" si="347"/>
        <v>Not Down</v>
      </c>
      <c r="AO2563" t="str">
        <f t="shared" ca="1" si="248"/>
        <v>Not Up</v>
      </c>
      <c r="AQ2563">
        <f t="shared" ca="1" si="313"/>
        <v>1</v>
      </c>
      <c r="AR2563">
        <f t="shared" ca="1" si="314"/>
        <v>0</v>
      </c>
      <c r="AT2563">
        <f t="shared" ca="1" si="270"/>
        <v>1</v>
      </c>
      <c r="AU2563">
        <f t="shared" ca="1" si="251"/>
        <v>0</v>
      </c>
      <c r="AW2563" s="5">
        <f t="shared" ca="1" si="271"/>
        <v>7.0567050931634429E-2</v>
      </c>
      <c r="AX2563" s="5">
        <f t="shared" ca="1" si="272"/>
        <v>5.969575342707021E-2</v>
      </c>
      <c r="AY2563" s="18">
        <f t="shared" ca="1" si="325"/>
        <v>7.0567050931634429E-2</v>
      </c>
      <c r="BA2563" s="6">
        <f t="shared" ca="1" si="315"/>
        <v>0.70854597634298411</v>
      </c>
      <c r="BB2563">
        <f t="shared" ca="1" si="316"/>
        <v>0.64799601021797992</v>
      </c>
      <c r="BC2563" t="str">
        <f t="shared" ca="1" si="317"/>
        <v>HYG UP Equity</v>
      </c>
      <c r="BD2563" t="str">
        <f t="shared" ca="1" si="318"/>
        <v>HYG UP Equity</v>
      </c>
      <c r="BF2563">
        <f t="shared" ca="1" si="273"/>
        <v>1</v>
      </c>
      <c r="BG2563">
        <f t="shared" ca="1" si="274"/>
        <v>0</v>
      </c>
      <c r="BI2563">
        <f t="shared" ca="1" si="275"/>
        <v>1</v>
      </c>
      <c r="BJ2563">
        <f t="shared" ca="1" si="259"/>
        <v>0</v>
      </c>
      <c r="BL2563">
        <f t="shared" ca="1" si="276"/>
        <v>10.398320386335209</v>
      </c>
      <c r="BM2563">
        <f t="shared" ca="1" si="277"/>
        <v>0</v>
      </c>
      <c r="BN2563" s="9">
        <f t="shared" ca="1" si="289"/>
        <v>1</v>
      </c>
      <c r="BO2563" s="9">
        <f t="shared" ca="1" si="290"/>
        <v>0</v>
      </c>
      <c r="BP2563" s="9">
        <f t="shared" ca="1" si="280"/>
        <v>1</v>
      </c>
      <c r="BQ2563" s="9">
        <f t="shared" ca="1" si="281"/>
        <v>0</v>
      </c>
      <c r="BR2563">
        <f t="shared" ca="1" si="282"/>
        <v>1018.1034628116204</v>
      </c>
      <c r="BS2563">
        <f t="shared" ca="1" si="285"/>
        <v>9.7413139950219829E-4</v>
      </c>
      <c r="BT2563">
        <f t="shared" ca="1" si="286"/>
        <v>1.8055555555555558E-5</v>
      </c>
      <c r="BU2563">
        <f t="shared" ref="BU2563:BV2563" ca="1" si="365">ABS($BB2561*BN2563-$BB2562*BP2563)*0.02%</f>
        <v>0</v>
      </c>
      <c r="BV2563">
        <f t="shared" ca="1" si="365"/>
        <v>0</v>
      </c>
      <c r="BW2563" s="35">
        <f ca="1">IFERROR(VLOOKUP($B2563,OFFSET(Input!$A$1,0,MATCH(Index!BW$6&amp;" Index",Input!$1:$1,0)-1,10000,2),2,0)/100,BW2562)</f>
        <v>1.6000000000000001E-3</v>
      </c>
      <c r="BX2563">
        <f t="shared" ca="1" si="292"/>
        <v>1.1925071816211838E-2</v>
      </c>
      <c r="CE2563">
        <v>1019.8620764588691</v>
      </c>
    </row>
    <row r="2564" spans="2:83" x14ac:dyDescent="0.25">
      <c r="B2564" s="2">
        <v>41241</v>
      </c>
      <c r="C2564">
        <f t="shared" ca="1" si="242"/>
        <v>0</v>
      </c>
      <c r="D2564">
        <f t="shared" ca="1" si="243"/>
        <v>0</v>
      </c>
      <c r="E2564">
        <f ca="1">IF($B2564&lt;VLOOKUP(E$6&amp;" Equity",Param,4,0),"",IFERROR(VLOOKUP($B2564,OFFSET(Input!$A$1,0,MATCH(Index!E$6&amp;" Equity",Input!$1:$1,0)-1,10000,2),2,0),E2563))</f>
        <v>92.5</v>
      </c>
      <c r="F2564" s="33">
        <v>125.11</v>
      </c>
      <c r="H2564">
        <f ca="1">IFERROR(VLOOKUP($B2564,OFFSET(Input!$A$1,0,MATCH(Index!H$6,Input!$1:$1,0)-1,10000,2),2,0),0)</f>
        <v>0</v>
      </c>
      <c r="I2564">
        <f ca="1">IFERROR(VLOOKUP($B2564,OFFSET(Input!$A$1,0,MATCH(Index!I$6,Input!$1:$1,0)-1,10000,2),2,0),0)</f>
        <v>0</v>
      </c>
      <c r="K2564">
        <f t="shared" ca="1" si="244"/>
        <v>97.931550775676484</v>
      </c>
      <c r="L2564" s="30">
        <f t="shared" ca="1" si="245"/>
        <v>127.94341967507947</v>
      </c>
      <c r="N2564">
        <f t="shared" ca="1" si="284"/>
        <v>2.1623959431210394E-4</v>
      </c>
      <c r="O2564">
        <f t="shared" ca="1" si="260"/>
        <v>-1.3578819131843901E-3</v>
      </c>
      <c r="Q2564">
        <f t="shared" ca="1" si="299"/>
        <v>6.9624780074575066E-2</v>
      </c>
      <c r="R2564">
        <f t="shared" ca="1" si="297"/>
        <v>6.6712763196074068E-2</v>
      </c>
      <c r="T2564">
        <f t="shared" ca="1" si="320"/>
        <v>5.9101915025055581E-2</v>
      </c>
      <c r="U2564">
        <f t="shared" ca="1" si="309"/>
        <v>0.10781582370274699</v>
      </c>
      <c r="W2564">
        <f t="shared" ca="1" si="310"/>
        <v>-0.43797769823110883</v>
      </c>
      <c r="X2564">
        <f t="shared" ca="1" si="311"/>
        <v>-0.56529065907274001</v>
      </c>
      <c r="Z2564">
        <f t="shared" ca="1" si="337"/>
        <v>97.211621537541788</v>
      </c>
      <c r="AA2564">
        <f t="shared" ca="1" si="337"/>
        <v>97.26200526572606</v>
      </c>
      <c r="AB2564">
        <f t="shared" ca="1" si="337"/>
        <v>97.325095517145485</v>
      </c>
      <c r="AC2564">
        <f t="shared" ca="1" si="338"/>
        <v>97.325095517145485</v>
      </c>
      <c r="AE2564">
        <f ca="1">VLOOKUP($B2564,OFFSET(Input!$A$1,0,MATCH(Index!AE$6&amp;" Index",Input!$1:$1,0)-1,10000,2),2,0)</f>
        <v>15.51</v>
      </c>
      <c r="AF2564">
        <f t="shared" ca="1" si="321"/>
        <v>16.635333333333332</v>
      </c>
      <c r="AG2564">
        <f t="shared" ca="1" si="321"/>
        <v>16.920500000000001</v>
      </c>
      <c r="AH2564">
        <f t="shared" ca="1" si="321"/>
        <v>17.1248</v>
      </c>
      <c r="AI2564">
        <f t="shared" ca="1" si="322"/>
        <v>17.1248</v>
      </c>
      <c r="AK2564">
        <f t="shared" ca="1" si="323"/>
        <v>-1</v>
      </c>
      <c r="AL2564">
        <f t="shared" ca="1" si="324"/>
        <v>-1</v>
      </c>
      <c r="AN2564" t="str">
        <f t="shared" ca="1" si="347"/>
        <v>Not Down</v>
      </c>
      <c r="AO2564" t="str">
        <f t="shared" ca="1" si="248"/>
        <v>Not Up</v>
      </c>
      <c r="AQ2564">
        <f t="shared" ca="1" si="313"/>
        <v>1</v>
      </c>
      <c r="AR2564">
        <f t="shared" ca="1" si="314"/>
        <v>0</v>
      </c>
      <c r="AT2564">
        <f t="shared" ca="1" si="270"/>
        <v>1</v>
      </c>
      <c r="AU2564">
        <f t="shared" ca="1" si="251"/>
        <v>0</v>
      </c>
      <c r="AW2564" s="5">
        <f t="shared" ca="1" si="271"/>
        <v>6.9624780074575066E-2</v>
      </c>
      <c r="AX2564" s="5">
        <f t="shared" ca="1" si="272"/>
        <v>5.9101915025055581E-2</v>
      </c>
      <c r="AY2564" s="18">
        <f t="shared" ca="1" si="325"/>
        <v>6.9624780074575066E-2</v>
      </c>
      <c r="BA2564" s="6">
        <f t="shared" ca="1" si="315"/>
        <v>0.71813512296117887</v>
      </c>
      <c r="BB2564">
        <f t="shared" ca="1" si="316"/>
        <v>0.64799601021797992</v>
      </c>
      <c r="BC2564" t="str">
        <f t="shared" ca="1" si="317"/>
        <v>HYG UP Equity</v>
      </c>
      <c r="BD2564" t="str">
        <f t="shared" ca="1" si="318"/>
        <v>HYG UP Equity</v>
      </c>
      <c r="BF2564">
        <f t="shared" ca="1" si="273"/>
        <v>1</v>
      </c>
      <c r="BG2564">
        <f t="shared" ca="1" si="274"/>
        <v>0</v>
      </c>
      <c r="BI2564">
        <f t="shared" ca="1" si="275"/>
        <v>1</v>
      </c>
      <c r="BJ2564">
        <f t="shared" ca="1" si="259"/>
        <v>0</v>
      </c>
      <c r="BL2564">
        <f t="shared" ca="1" si="276"/>
        <v>10.398320386335209</v>
      </c>
      <c r="BM2564">
        <f t="shared" ca="1" si="277"/>
        <v>0</v>
      </c>
      <c r="BN2564" s="9">
        <f t="shared" ca="1" si="289"/>
        <v>0.99999999999999989</v>
      </c>
      <c r="BO2564" s="9">
        <f t="shared" ca="1" si="290"/>
        <v>0</v>
      </c>
      <c r="BP2564" s="9">
        <f t="shared" ca="1" si="280"/>
        <v>0.99999999999999989</v>
      </c>
      <c r="BQ2564" s="9">
        <f t="shared" ca="1" si="281"/>
        <v>0</v>
      </c>
      <c r="BR2564">
        <f t="shared" ca="1" si="282"/>
        <v>1018.3236408961385</v>
      </c>
      <c r="BS2564">
        <f t="shared" ca="1" si="285"/>
        <v>2.1626297577848064E-4</v>
      </c>
      <c r="BT2564">
        <f t="shared" ca="1" si="286"/>
        <v>1.8055555555555555E-5</v>
      </c>
      <c r="BU2564">
        <f t="shared" ref="BU2564:BV2564" ca="1" si="366">ABS($BB2562*BN2564-$BB2563*BP2564)*0.02%</f>
        <v>0</v>
      </c>
      <c r="BV2564">
        <f t="shared" ca="1" si="366"/>
        <v>0</v>
      </c>
      <c r="BW2564" s="35">
        <f ca="1">IFERROR(VLOOKUP($B2564,OFFSET(Input!$A$1,0,MATCH(Index!BW$6&amp;" Index",Input!$1:$1,0)-1,10000,2),2,0)/100,BW2563)</f>
        <v>1.6000000000000001E-3</v>
      </c>
      <c r="BX2564">
        <f t="shared" ca="1" si="292"/>
        <v>1.1932312826018929E-2</v>
      </c>
      <c r="CE2564">
        <v>1019.9804958987305</v>
      </c>
    </row>
    <row r="2565" spans="2:83" x14ac:dyDescent="0.25">
      <c r="B2565" s="2">
        <v>41242</v>
      </c>
      <c r="C2565">
        <f t="shared" ca="1" si="242"/>
        <v>0</v>
      </c>
      <c r="D2565">
        <f t="shared" ca="1" si="243"/>
        <v>0</v>
      </c>
      <c r="E2565">
        <f ca="1">IF($B2565&lt;VLOOKUP(E$6&amp;" Equity",Param,4,0),"",IFERROR(VLOOKUP($B2565,OFFSET(Input!$A$1,0,MATCH(Index!E$6&amp;" Equity",Input!$1:$1,0)-1,10000,2),2,0),E2564))</f>
        <v>92.91</v>
      </c>
      <c r="F2565" s="33">
        <v>125.13</v>
      </c>
      <c r="H2565">
        <f ca="1">IFERROR(VLOOKUP($B2565,OFFSET(Input!$A$1,0,MATCH(Index!H$6,Input!$1:$1,0)-1,10000,2),2,0),0)</f>
        <v>0</v>
      </c>
      <c r="I2565">
        <f ca="1">IFERROR(VLOOKUP($B2565,OFFSET(Input!$A$1,0,MATCH(Index!I$6,Input!$1:$1,0)-1,10000,2),2,0),0)</f>
        <v>0</v>
      </c>
      <c r="K2565">
        <f t="shared" ca="1" si="244"/>
        <v>98.365625757492978</v>
      </c>
      <c r="L2565" s="30">
        <f t="shared" ca="1" si="245"/>
        <v>127.96387262363275</v>
      </c>
      <c r="N2565">
        <f t="shared" ca="1" si="284"/>
        <v>4.4226381348414744E-3</v>
      </c>
      <c r="O2565">
        <f t="shared" ca="1" si="260"/>
        <v>1.598465476549006E-4</v>
      </c>
      <c r="Q2565">
        <f t="shared" ca="1" si="299"/>
        <v>6.7440451493572223E-2</v>
      </c>
      <c r="R2565">
        <f t="shared" ca="1" si="297"/>
        <v>6.6547882527107527E-2</v>
      </c>
      <c r="T2565">
        <f t="shared" ca="1" si="320"/>
        <v>6.0880165996188979E-2</v>
      </c>
      <c r="U2565">
        <f t="shared" ca="1" si="309"/>
        <v>0.10579616394990018</v>
      </c>
      <c r="W2565">
        <f t="shared" ca="1" si="310"/>
        <v>-0.41948798595538328</v>
      </c>
      <c r="X2565">
        <f t="shared" ca="1" si="311"/>
        <v>-0.57643093983395122</v>
      </c>
      <c r="Z2565">
        <f t="shared" ca="1" si="337"/>
        <v>97.44559853993556</v>
      </c>
      <c r="AA2565">
        <f t="shared" ca="1" si="337"/>
        <v>97.303730131244293</v>
      </c>
      <c r="AB2565">
        <f t="shared" ca="1" si="337"/>
        <v>97.34373465820245</v>
      </c>
      <c r="AC2565">
        <f t="shared" ca="1" si="338"/>
        <v>97.34373465820245</v>
      </c>
      <c r="AE2565">
        <f ca="1">VLOOKUP($B2565,OFFSET(Input!$A$1,0,MATCH(Index!AE$6&amp;" Index",Input!$1:$1,0)-1,10000,2),2,0)</f>
        <v>15.06</v>
      </c>
      <c r="AF2565">
        <f t="shared" ca="1" si="321"/>
        <v>16.367333333333331</v>
      </c>
      <c r="AG2565">
        <f t="shared" ca="1" si="321"/>
        <v>16.743500000000001</v>
      </c>
      <c r="AH2565">
        <f t="shared" ca="1" si="321"/>
        <v>17.0624</v>
      </c>
      <c r="AI2565">
        <f t="shared" ca="1" si="322"/>
        <v>17.0624</v>
      </c>
      <c r="AK2565">
        <f t="shared" ca="1" si="323"/>
        <v>1</v>
      </c>
      <c r="AL2565">
        <f t="shared" ca="1" si="324"/>
        <v>-1</v>
      </c>
      <c r="AN2565" t="str">
        <f t="shared" ca="1" si="347"/>
        <v>Not Down</v>
      </c>
      <c r="AO2565" t="str">
        <f t="shared" ca="1" si="248"/>
        <v>Not Up</v>
      </c>
      <c r="AQ2565">
        <f t="shared" ca="1" si="313"/>
        <v>1</v>
      </c>
      <c r="AR2565">
        <f t="shared" ca="1" si="314"/>
        <v>0</v>
      </c>
      <c r="AT2565">
        <f t="shared" ca="1" si="270"/>
        <v>1</v>
      </c>
      <c r="AU2565">
        <f t="shared" ca="1" si="251"/>
        <v>0</v>
      </c>
      <c r="AW2565" s="5">
        <f t="shared" ca="1" si="271"/>
        <v>6.7440451493572223E-2</v>
      </c>
      <c r="AX2565" s="5">
        <f t="shared" ca="1" si="272"/>
        <v>6.0880165996188979E-2</v>
      </c>
      <c r="AY2565" s="18">
        <f t="shared" ca="1" si="325"/>
        <v>6.7440451493572223E-2</v>
      </c>
      <c r="BA2565" s="6">
        <f t="shared" ca="1" si="315"/>
        <v>0.74139479930328644</v>
      </c>
      <c r="BB2565">
        <f t="shared" ca="1" si="316"/>
        <v>0.74139479930328644</v>
      </c>
      <c r="BC2565" t="str">
        <f t="shared" ca="1" si="317"/>
        <v>HYG UP Equity</v>
      </c>
      <c r="BD2565" t="str">
        <f t="shared" ca="1" si="318"/>
        <v>HYG UP Equity</v>
      </c>
      <c r="BF2565">
        <f t="shared" ca="1" si="273"/>
        <v>1</v>
      </c>
      <c r="BG2565">
        <f t="shared" ca="1" si="274"/>
        <v>0</v>
      </c>
      <c r="BI2565">
        <f t="shared" ca="1" si="275"/>
        <v>1</v>
      </c>
      <c r="BJ2565">
        <f t="shared" ca="1" si="259"/>
        <v>0</v>
      </c>
      <c r="BL2565">
        <f t="shared" ca="1" si="276"/>
        <v>10.398320386335209</v>
      </c>
      <c r="BM2565">
        <f t="shared" ca="1" si="277"/>
        <v>0</v>
      </c>
      <c r="BN2565" s="9">
        <f t="shared" ca="1" si="289"/>
        <v>1</v>
      </c>
      <c r="BO2565" s="9">
        <f t="shared" ca="1" si="290"/>
        <v>0</v>
      </c>
      <c r="BP2565" s="9">
        <f t="shared" ca="1" si="280"/>
        <v>1</v>
      </c>
      <c r="BQ2565" s="9">
        <f t="shared" ca="1" si="281"/>
        <v>0</v>
      </c>
      <c r="BR2565">
        <f t="shared" ca="1" si="282"/>
        <v>1022.837291628759</v>
      </c>
      <c r="BS2565">
        <f t="shared" ca="1" si="285"/>
        <v>4.4324324324322983E-3</v>
      </c>
      <c r="BT2565">
        <f t="shared" ca="1" si="286"/>
        <v>1.8055555555555558E-5</v>
      </c>
      <c r="BU2565">
        <f t="shared" ref="BU2565:BV2565" ca="1" si="367">ABS($BB2563*BN2565-$BB2564*BP2565)*0.02%</f>
        <v>0</v>
      </c>
      <c r="BV2565">
        <f t="shared" ca="1" si="367"/>
        <v>0</v>
      </c>
      <c r="BW2565" s="35">
        <f ca="1">IFERROR(VLOOKUP($B2565,OFFSET(Input!$A$1,0,MATCH(Index!BW$6&amp;" Index",Input!$1:$1,0)-1,10000,2),2,0)/100,BW2564)</f>
        <v>1.6000000000000001E-3</v>
      </c>
      <c r="BX2565">
        <f t="shared" ca="1" si="292"/>
        <v>1.1933698324934643E-2</v>
      </c>
      <c r="CE2565">
        <v>1022.8855780082977</v>
      </c>
    </row>
    <row r="2566" spans="2:83" x14ac:dyDescent="0.25">
      <c r="B2566" s="2">
        <v>41243</v>
      </c>
      <c r="C2566">
        <f t="shared" ca="1" si="242"/>
        <v>0</v>
      </c>
      <c r="D2566">
        <f t="shared" ca="1" si="243"/>
        <v>0</v>
      </c>
      <c r="E2566">
        <f ca="1">IF($B2566&lt;VLOOKUP(E$6&amp;" Equity",Param,4,0),"",IFERROR(VLOOKUP($B2566,OFFSET(Input!$A$1,0,MATCH(Index!E$6&amp;" Equity",Input!$1:$1,0)-1,10000,2),2,0),E2565))</f>
        <v>93.05</v>
      </c>
      <c r="F2566" s="33">
        <v>124.79</v>
      </c>
      <c r="H2566">
        <f ca="1">IFERROR(VLOOKUP($B2566,OFFSET(Input!$A$1,0,MATCH(Index!H$6,Input!$1:$1,0)-1,10000,2),2,0),0)</f>
        <v>0</v>
      </c>
      <c r="I2566">
        <f ca="1">IFERROR(VLOOKUP($B2566,OFFSET(Input!$A$1,0,MATCH(Index!I$6,Input!$1:$1,0)-1,10000,2),2,0),0)</f>
        <v>0</v>
      </c>
      <c r="K2566">
        <f t="shared" ca="1" si="244"/>
        <v>98.513846482991298</v>
      </c>
      <c r="L2566" s="30">
        <f t="shared" ca="1" si="245"/>
        <v>127.6161724982269</v>
      </c>
      <c r="N2566">
        <f t="shared" ca="1" si="284"/>
        <v>1.505700435038587E-3</v>
      </c>
      <c r="O2566">
        <f t="shared" ca="1" si="260"/>
        <v>-2.7208723572005574E-3</v>
      </c>
      <c r="Q2566">
        <f t="shared" ca="1" si="299"/>
        <v>6.7842379158447499E-2</v>
      </c>
      <c r="R2566">
        <f t="shared" ca="1" si="297"/>
        <v>6.7320319262743317E-2</v>
      </c>
      <c r="T2566">
        <f t="shared" ca="1" si="320"/>
        <v>5.8961445621582759E-2</v>
      </c>
      <c r="U2566">
        <f t="shared" ca="1" si="309"/>
        <v>0.10406448131268056</v>
      </c>
      <c r="W2566">
        <f t="shared" ca="1" si="310"/>
        <v>-0.43813856526760675</v>
      </c>
      <c r="X2566">
        <f t="shared" ca="1" si="311"/>
        <v>-0.5575075350219576</v>
      </c>
      <c r="Z2566">
        <f t="shared" ca="1" si="337"/>
        <v>97.697573773282713</v>
      </c>
      <c r="AA2566">
        <f t="shared" ca="1" si="337"/>
        <v>97.330727477674344</v>
      </c>
      <c r="AB2566">
        <f t="shared" ca="1" si="337"/>
        <v>97.38177988666348</v>
      </c>
      <c r="AC2566">
        <f t="shared" ca="1" si="338"/>
        <v>97.38177988666348</v>
      </c>
      <c r="AE2566">
        <f ca="1">VLOOKUP($B2566,OFFSET(Input!$A$1,0,MATCH(Index!AE$6&amp;" Index",Input!$1:$1,0)-1,10000,2),2,0)</f>
        <v>15.87</v>
      </c>
      <c r="AF2566">
        <f t="shared" ca="1" si="321"/>
        <v>16.192666666666664</v>
      </c>
      <c r="AG2566">
        <f t="shared" ca="1" si="321"/>
        <v>16.702500000000001</v>
      </c>
      <c r="AH2566">
        <f t="shared" ca="1" si="321"/>
        <v>16.944000000000003</v>
      </c>
      <c r="AI2566">
        <f t="shared" ca="1" si="322"/>
        <v>16.944000000000003</v>
      </c>
      <c r="AK2566">
        <f t="shared" ca="1" si="323"/>
        <v>1</v>
      </c>
      <c r="AL2566">
        <f t="shared" ca="1" si="324"/>
        <v>-1</v>
      </c>
      <c r="AN2566" t="str">
        <f t="shared" ca="1" si="347"/>
        <v>Not Down</v>
      </c>
      <c r="AO2566" t="str">
        <f t="shared" ca="1" si="248"/>
        <v>Not Up</v>
      </c>
      <c r="AQ2566">
        <f t="shared" ca="1" si="313"/>
        <v>1</v>
      </c>
      <c r="AR2566">
        <f t="shared" ca="1" si="314"/>
        <v>0</v>
      </c>
      <c r="AT2566">
        <f t="shared" ca="1" si="270"/>
        <v>1</v>
      </c>
      <c r="AU2566">
        <f t="shared" ca="1" si="251"/>
        <v>0</v>
      </c>
      <c r="AW2566" s="5">
        <f t="shared" ca="1" si="271"/>
        <v>6.7842379158447499E-2</v>
      </c>
      <c r="AX2566" s="5">
        <f t="shared" ca="1" si="272"/>
        <v>5.8961445621582759E-2</v>
      </c>
      <c r="AY2566" s="18">
        <f t="shared" ca="1" si="325"/>
        <v>6.7842379158447499E-2</v>
      </c>
      <c r="BA2566" s="6">
        <f t="shared" ca="1" si="315"/>
        <v>0.73700245510588314</v>
      </c>
      <c r="BB2566">
        <f t="shared" ca="1" si="316"/>
        <v>0.74139479930328644</v>
      </c>
      <c r="BC2566" t="str">
        <f t="shared" ca="1" si="317"/>
        <v>HYG UP Equity</v>
      </c>
      <c r="BD2566" t="str">
        <f t="shared" ca="1" si="318"/>
        <v>HYG UP Equity</v>
      </c>
      <c r="BF2566">
        <f t="shared" ca="1" si="273"/>
        <v>1</v>
      </c>
      <c r="BG2566">
        <f t="shared" ca="1" si="274"/>
        <v>0</v>
      </c>
      <c r="BI2566">
        <f t="shared" ca="1" si="275"/>
        <v>1</v>
      </c>
      <c r="BJ2566">
        <f t="shared" ca="1" si="259"/>
        <v>0</v>
      </c>
      <c r="BL2566">
        <f t="shared" ca="1" si="276"/>
        <v>10.398320386335209</v>
      </c>
      <c r="BM2566">
        <f t="shared" ca="1" si="277"/>
        <v>0</v>
      </c>
      <c r="BN2566" s="9">
        <f t="shared" ca="1" si="289"/>
        <v>1</v>
      </c>
      <c r="BO2566" s="9">
        <f t="shared" ca="1" si="290"/>
        <v>0</v>
      </c>
      <c r="BP2566" s="9">
        <f t="shared" ca="1" si="280"/>
        <v>1</v>
      </c>
      <c r="BQ2566" s="9">
        <f t="shared" ca="1" si="281"/>
        <v>0</v>
      </c>
      <c r="BR2566">
        <f t="shared" ca="1" si="282"/>
        <v>1024.3785382203855</v>
      </c>
      <c r="BS2566">
        <f t="shared" ca="1" si="285"/>
        <v>1.5068345710902431E-3</v>
      </c>
      <c r="BT2566">
        <f t="shared" ca="1" si="286"/>
        <v>1.8055555555555558E-5</v>
      </c>
      <c r="BU2566">
        <f t="shared" ref="BU2566:BV2566" ca="1" si="368">ABS($BB2564*BN2566-$BB2565*BP2566)*0.02%</f>
        <v>1.8679757817061306E-5</v>
      </c>
      <c r="BV2566">
        <f t="shared" ca="1" si="368"/>
        <v>0</v>
      </c>
      <c r="BW2566" s="35">
        <f ca="1">IFERROR(VLOOKUP($B2566,OFFSET(Input!$A$1,0,MATCH(Index!BW$6&amp;" Index",Input!$1:$1,0)-1,10000,2),2,0)/100,BW2565)</f>
        <v>1.6000000000000001E-3</v>
      </c>
      <c r="BX2566">
        <f t="shared" ca="1" si="292"/>
        <v>1.3692648085597146E-2</v>
      </c>
      <c r="CE2566">
        <v>1023.8406653775662</v>
      </c>
    </row>
    <row r="2567" spans="2:83" x14ac:dyDescent="0.25">
      <c r="B2567" s="2">
        <v>41246</v>
      </c>
      <c r="C2567">
        <f t="shared" ref="C2567:C2630" ca="1" si="369">IF(MONTH(B2567)&lt;&gt;MONTH(B2566),1,0)</f>
        <v>1</v>
      </c>
      <c r="D2567">
        <f t="shared" ref="D2567:D2630" ca="1" si="370">IF(D2566=5,0,IF(D2566&lt;&gt;0,D2566+1,IF(C2566=1,1,0)))</f>
        <v>0</v>
      </c>
      <c r="E2567">
        <f ca="1">IF($B2567&lt;VLOOKUP(E$6&amp;" Equity",Param,4,0),"",IFERROR(VLOOKUP($B2567,OFFSET(Input!$A$1,0,MATCH(Index!E$6&amp;" Equity",Input!$1:$1,0)-1,10000,2),2,0),E2566))</f>
        <v>93.03</v>
      </c>
      <c r="F2567" s="33">
        <v>124.66</v>
      </c>
      <c r="H2567">
        <f ca="1">IFERROR(VLOOKUP($B2567,OFFSET(Input!$A$1,0,MATCH(Index!H$6,Input!$1:$1,0)-1,10000,2),2,0),0)</f>
        <v>0.48900399999999999</v>
      </c>
      <c r="I2567">
        <f ca="1">IFERROR(VLOOKUP($B2567,OFFSET(Input!$A$1,0,MATCH(Index!I$6,Input!$1:$1,0)-1,10000,2),2,0),0)</f>
        <v>0.24482300000000001</v>
      </c>
      <c r="K2567">
        <f t="shared" ref="K2567:K2630" ca="1" si="371">IF($B2567&lt;=L_date,IF($B2567=L_date,1,K2568/((E2568+H2568)/E2567)),K2566*((E2567+H2567)/E2566))</f>
        <v>99.010390148288536</v>
      </c>
      <c r="L2567" s="30">
        <f t="shared" ref="L2567:L2630" ca="1" si="372">IF($B2567&lt;=L_date,IF($B2567=L_date,1,L2568/((F2568+I2568)/F2567)),L2566*((F2567+I2567)/F2566))</f>
        <v>127.73359594381358</v>
      </c>
      <c r="N2567">
        <f t="shared" ca="1" si="284"/>
        <v>5.0276838905253616E-3</v>
      </c>
      <c r="O2567">
        <f t="shared" ca="1" si="260"/>
        <v>9.197067581467258E-4</v>
      </c>
      <c r="Q2567">
        <f t="shared" ca="1" si="299"/>
        <v>7.094337366561157E-2</v>
      </c>
      <c r="R2567">
        <f t="shared" ca="1" si="297"/>
        <v>6.7249098261143989E-2</v>
      </c>
      <c r="T2567">
        <f t="shared" ca="1" si="320"/>
        <v>6.1400727679911747E-2</v>
      </c>
      <c r="U2567">
        <f t="shared" ca="1" si="309"/>
        <v>0.10408978645206166</v>
      </c>
      <c r="W2567">
        <f t="shared" ca="1" si="310"/>
        <v>-0.37825854323232355</v>
      </c>
      <c r="X2567">
        <f t="shared" ca="1" si="311"/>
        <v>-0.5279258447909142</v>
      </c>
      <c r="Z2567">
        <f t="shared" ca="1" si="337"/>
        <v>97.971676666995592</v>
      </c>
      <c r="AA2567">
        <f t="shared" ca="1" si="337"/>
        <v>97.389433683910241</v>
      </c>
      <c r="AB2567">
        <f t="shared" ca="1" si="337"/>
        <v>97.444319669305926</v>
      </c>
      <c r="AC2567">
        <f t="shared" ca="1" si="338"/>
        <v>97.444319669305926</v>
      </c>
      <c r="AE2567">
        <f ca="1">VLOOKUP($B2567,OFFSET(Input!$A$1,0,MATCH(Index!AE$6&amp;" Index",Input!$1:$1,0)-1,10000,2),2,0)</f>
        <v>16.64</v>
      </c>
      <c r="AF2567">
        <f t="shared" ca="1" si="321"/>
        <v>16.06133333333333</v>
      </c>
      <c r="AG2567">
        <f t="shared" ca="1" si="321"/>
        <v>16.655000000000001</v>
      </c>
      <c r="AH2567">
        <f t="shared" ca="1" si="321"/>
        <v>16.8764</v>
      </c>
      <c r="AI2567">
        <f t="shared" ca="1" si="322"/>
        <v>16.8764</v>
      </c>
      <c r="AK2567">
        <f t="shared" ca="1" si="323"/>
        <v>1</v>
      </c>
      <c r="AL2567">
        <f t="shared" ca="1" si="324"/>
        <v>-1</v>
      </c>
      <c r="AN2567" t="str">
        <f t="shared" ca="1" si="347"/>
        <v>Not Down</v>
      </c>
      <c r="AO2567" t="str">
        <f t="shared" ca="1" si="248"/>
        <v>Not Up</v>
      </c>
      <c r="AQ2567">
        <f t="shared" ca="1" si="313"/>
        <v>1</v>
      </c>
      <c r="AR2567">
        <f t="shared" ca="1" si="314"/>
        <v>0</v>
      </c>
      <c r="AT2567">
        <f t="shared" ref="AT2567:AT2630" ca="1" si="373">IF($C2567=1,AQ2566,AT2566)</f>
        <v>1</v>
      </c>
      <c r="AU2567">
        <f t="shared" ref="AU2567:AU2630" ca="1" si="374">IF($C2567=1,AR2566,AU2566)</f>
        <v>0</v>
      </c>
      <c r="AW2567" s="5">
        <f t="shared" ca="1" si="271"/>
        <v>7.094337366561157E-2</v>
      </c>
      <c r="AX2567" s="5">
        <f t="shared" ca="1" si="272"/>
        <v>6.1400727679911747E-2</v>
      </c>
      <c r="AY2567" s="18">
        <f t="shared" ca="1" si="325"/>
        <v>7.094337366561157E-2</v>
      </c>
      <c r="BA2567" s="6">
        <f t="shared" ca="1" si="315"/>
        <v>0.70478745817294752</v>
      </c>
      <c r="BB2567">
        <f t="shared" ca="1" si="316"/>
        <v>0.74139479930328644</v>
      </c>
      <c r="BC2567" t="str">
        <f t="shared" ca="1" si="317"/>
        <v>HYG UP Equity</v>
      </c>
      <c r="BD2567" t="str">
        <f t="shared" ca="1" si="318"/>
        <v>HYG UP Equity</v>
      </c>
      <c r="BF2567">
        <f t="shared" ca="1" si="273"/>
        <v>1</v>
      </c>
      <c r="BG2567">
        <f t="shared" ca="1" si="274"/>
        <v>0</v>
      </c>
      <c r="BI2567">
        <f t="shared" ca="1" si="275"/>
        <v>1</v>
      </c>
      <c r="BJ2567">
        <f t="shared" ca="1" si="259"/>
        <v>0</v>
      </c>
      <c r="BL2567">
        <f t="shared" ca="1" si="276"/>
        <v>10.398320386335209</v>
      </c>
      <c r="BM2567">
        <f t="shared" ca="1" si="277"/>
        <v>0</v>
      </c>
      <c r="BN2567" s="9">
        <f t="shared" ca="1" si="289"/>
        <v>0.99999999999999989</v>
      </c>
      <c r="BO2567" s="9">
        <f t="shared" ca="1" si="290"/>
        <v>0</v>
      </c>
      <c r="BP2567" s="9">
        <f t="shared" ca="1" si="280"/>
        <v>0.99999999999999989</v>
      </c>
      <c r="BQ2567" s="9">
        <f t="shared" ca="1" si="281"/>
        <v>0</v>
      </c>
      <c r="BR2567">
        <f t="shared" ca="1" si="282"/>
        <v>1029.5417583379515</v>
      </c>
      <c r="BS2567">
        <f t="shared" ca="1" si="285"/>
        <v>5.0403439011283968E-3</v>
      </c>
      <c r="BT2567">
        <f t="shared" ca="1" si="286"/>
        <v>5.4166666666666664E-5</v>
      </c>
      <c r="BU2567">
        <f t="shared" ref="BU2567:BV2567" ca="1" si="375">ABS($BB2565*BN2567-$BB2566*BP2567)*0.02%</f>
        <v>0</v>
      </c>
      <c r="BV2567">
        <f t="shared" ca="1" si="375"/>
        <v>0</v>
      </c>
      <c r="BW2567" s="35">
        <f ca="1">IFERROR(VLOOKUP($B2567,OFFSET(Input!$A$1,0,MATCH(Index!BW$6&amp;" Index",Input!$1:$1,0)-1,10000,2),2,0)/100,BW2566)</f>
        <v>1.6000000000000001E-3</v>
      </c>
      <c r="BX2567">
        <f t="shared" ca="1" si="292"/>
        <v>4.1116299500582792E-2</v>
      </c>
      <c r="CE2567">
        <v>1027.5863938979467</v>
      </c>
    </row>
    <row r="2568" spans="2:83" x14ac:dyDescent="0.25">
      <c r="B2568" s="2">
        <v>41247</v>
      </c>
      <c r="C2568">
        <f t="shared" ca="1" si="369"/>
        <v>0</v>
      </c>
      <c r="D2568">
        <f t="shared" ca="1" si="370"/>
        <v>1</v>
      </c>
      <c r="E2568">
        <f ca="1">IF($B2568&lt;VLOOKUP(E$6&amp;" Equity",Param,4,0),"",IFERROR(VLOOKUP($B2568,OFFSET(Input!$A$1,0,MATCH(Index!E$6&amp;" Equity",Input!$1:$1,0)-1,10000,2),2,0),E2567))</f>
        <v>93.01</v>
      </c>
      <c r="F2568" s="33">
        <v>125.38</v>
      </c>
      <c r="H2568">
        <f ca="1">IFERROR(VLOOKUP($B2568,OFFSET(Input!$A$1,0,MATCH(Index!H$6,Input!$1:$1,0)-1,10000,2),2,0),0)</f>
        <v>0</v>
      </c>
      <c r="I2568">
        <f ca="1">IFERROR(VLOOKUP($B2568,OFFSET(Input!$A$1,0,MATCH(Index!I$6,Input!$1:$1,0)-1,10000,2),2,0),0)</f>
        <v>0</v>
      </c>
      <c r="K2568">
        <f t="shared" ca="1" si="371"/>
        <v>98.989104457619234</v>
      </c>
      <c r="L2568" s="30">
        <f t="shared" ca="1" si="372"/>
        <v>128.47134814243017</v>
      </c>
      <c r="N2568">
        <f t="shared" ca="1" si="284"/>
        <v>-2.1500752609165006E-4</v>
      </c>
      <c r="O2568">
        <f t="shared" ca="1" si="260"/>
        <v>5.7590944651178602E-3</v>
      </c>
      <c r="Q2568">
        <f t="shared" ca="1" si="299"/>
        <v>3.8999283612032407E-2</v>
      </c>
      <c r="R2568">
        <f t="shared" ca="1" si="297"/>
        <v>6.7680097088071586E-2</v>
      </c>
      <c r="T2568">
        <f t="shared" ca="1" si="320"/>
        <v>6.1134111778132515E-2</v>
      </c>
      <c r="U2568">
        <f t="shared" ca="1" si="309"/>
        <v>0.10423545507360595</v>
      </c>
      <c r="W2568">
        <f t="shared" ca="1" si="310"/>
        <v>-6.9307690070029765E-2</v>
      </c>
      <c r="X2568">
        <f t="shared" ca="1" si="311"/>
        <v>-0.51412082138241555</v>
      </c>
      <c r="Z2568">
        <f t="shared" ca="1" si="337"/>
        <v>98.129309289114275</v>
      </c>
      <c r="AA2568">
        <f t="shared" ca="1" si="337"/>
        <v>97.455016001621544</v>
      </c>
      <c r="AB2568">
        <f t="shared" ca="1" si="337"/>
        <v>97.499690559454052</v>
      </c>
      <c r="AC2568">
        <f t="shared" ca="1" si="338"/>
        <v>97.499690559454052</v>
      </c>
      <c r="AE2568">
        <f ca="1">VLOOKUP($B2568,OFFSET(Input!$A$1,0,MATCH(Index!AE$6&amp;" Index",Input!$1:$1,0)-1,10000,2),2,0)</f>
        <v>17.12</v>
      </c>
      <c r="AF2568">
        <f t="shared" ca="1" si="321"/>
        <v>16.090666666666667</v>
      </c>
      <c r="AG2568">
        <f t="shared" ca="1" si="321"/>
        <v>16.59</v>
      </c>
      <c r="AH2568">
        <f t="shared" ca="1" si="321"/>
        <v>16.836399999999998</v>
      </c>
      <c r="AI2568">
        <f t="shared" ca="1" si="322"/>
        <v>16.836399999999998</v>
      </c>
      <c r="AK2568">
        <f t="shared" ca="1" si="323"/>
        <v>1</v>
      </c>
      <c r="AL2568">
        <f t="shared" ca="1" si="324"/>
        <v>-1</v>
      </c>
      <c r="AN2568" t="str">
        <f t="shared" ca="1" si="347"/>
        <v>Not Down</v>
      </c>
      <c r="AO2568" t="str">
        <f t="shared" ca="1" si="248"/>
        <v>Not Up</v>
      </c>
      <c r="AQ2568">
        <f t="shared" ca="1" si="313"/>
        <v>1</v>
      </c>
      <c r="AR2568">
        <f t="shared" ca="1" si="314"/>
        <v>0</v>
      </c>
      <c r="AT2568">
        <f t="shared" ca="1" si="373"/>
        <v>1</v>
      </c>
      <c r="AU2568">
        <f t="shared" ca="1" si="374"/>
        <v>0</v>
      </c>
      <c r="AW2568" s="5">
        <f t="shared" ca="1" si="271"/>
        <v>3.8999283612032407E-2</v>
      </c>
      <c r="AX2568" s="5">
        <f t="shared" ca="1" si="272"/>
        <v>6.1134111778132515E-2</v>
      </c>
      <c r="AY2568" s="18">
        <f t="shared" ca="1" si="325"/>
        <v>6.1134111778132515E-2</v>
      </c>
      <c r="BA2568" s="6">
        <f t="shared" ca="1" si="315"/>
        <v>0.81787399122538407</v>
      </c>
      <c r="BB2568">
        <f t="shared" ca="1" si="316"/>
        <v>0.81787399122538407</v>
      </c>
      <c r="BC2568" t="str">
        <f t="shared" ca="1" si="317"/>
        <v>HYG UP Equity</v>
      </c>
      <c r="BD2568" t="str">
        <f t="shared" ca="1" si="318"/>
        <v>HYG UP Equity</v>
      </c>
      <c r="BF2568">
        <f t="shared" ca="1" si="273"/>
        <v>1</v>
      </c>
      <c r="BG2568">
        <f t="shared" ca="1" si="274"/>
        <v>0</v>
      </c>
      <c r="BI2568">
        <f t="shared" ca="1" si="275"/>
        <v>1</v>
      </c>
      <c r="BJ2568">
        <f t="shared" ca="1" si="259"/>
        <v>0</v>
      </c>
      <c r="BL2568">
        <f t="shared" ca="1" si="276"/>
        <v>10.398320386335209</v>
      </c>
      <c r="BM2568">
        <f t="shared" ca="1" si="277"/>
        <v>0</v>
      </c>
      <c r="BN2568" s="9">
        <f t="shared" ca="1" si="289"/>
        <v>1</v>
      </c>
      <c r="BO2568" s="9">
        <f t="shared" ca="1" si="290"/>
        <v>0</v>
      </c>
      <c r="BP2568" s="9">
        <f t="shared" ca="1" si="280"/>
        <v>1</v>
      </c>
      <c r="BQ2568" s="9">
        <f t="shared" ca="1" si="281"/>
        <v>0</v>
      </c>
      <c r="BR2568">
        <f t="shared" ca="1" si="282"/>
        <v>1029.3204229067276</v>
      </c>
      <c r="BS2568">
        <f t="shared" ca="1" si="285"/>
        <v>-2.1498441362999277E-4</v>
      </c>
      <c r="BT2568">
        <f t="shared" ca="1" si="286"/>
        <v>1.8055555555555558E-5</v>
      </c>
      <c r="BU2568">
        <f t="shared" ref="BU2568:BV2568" ca="1" si="376">ABS($BB2566*BN2568-$BB2567*BP2568)*0.02%</f>
        <v>0</v>
      </c>
      <c r="BV2568">
        <f t="shared" ca="1" si="376"/>
        <v>0</v>
      </c>
      <c r="BW2568" s="35">
        <f ca="1">IFERROR(VLOOKUP($B2568,OFFSET(Input!$A$1,0,MATCH(Index!BW$6&amp;" Index",Input!$1:$1,0)-1,10000,2),2,0)/100,BW2567)</f>
        <v>1.7000000000000001E-3</v>
      </c>
      <c r="BX2568">
        <f t="shared" ca="1" si="292"/>
        <v>1.3755574593777541E-2</v>
      </c>
      <c r="CE2568">
        <v>1027.3882386366736</v>
      </c>
    </row>
    <row r="2569" spans="2:83" x14ac:dyDescent="0.25">
      <c r="B2569" s="2">
        <v>41248</v>
      </c>
      <c r="C2569">
        <f t="shared" ca="1" si="369"/>
        <v>0</v>
      </c>
      <c r="D2569">
        <f t="shared" ca="1" si="370"/>
        <v>2</v>
      </c>
      <c r="E2569">
        <f ca="1">IF($B2569&lt;VLOOKUP(E$6&amp;" Equity",Param,4,0),"",IFERROR(VLOOKUP($B2569,OFFSET(Input!$A$1,0,MATCH(Index!E$6&amp;" Equity",Input!$1:$1,0)-1,10000,2),2,0),E2568))</f>
        <v>93.13</v>
      </c>
      <c r="F2569" s="33">
        <v>125.34</v>
      </c>
      <c r="H2569">
        <f ca="1">IFERROR(VLOOKUP($B2569,OFFSET(Input!$A$1,0,MATCH(Index!H$6,Input!$1:$1,0)-1,10000,2),2,0),0)</f>
        <v>0</v>
      </c>
      <c r="I2569">
        <f ca="1">IFERROR(VLOOKUP($B2569,OFFSET(Input!$A$1,0,MATCH(Index!I$6,Input!$1:$1,0)-1,10000,2),2,0),0)</f>
        <v>0</v>
      </c>
      <c r="K2569">
        <f t="shared" ca="1" si="371"/>
        <v>99.116818601635075</v>
      </c>
      <c r="L2569" s="30">
        <f t="shared" ca="1" si="372"/>
        <v>128.43036190917371</v>
      </c>
      <c r="N2569">
        <f t="shared" ca="1" si="284"/>
        <v>1.2893522791907785E-3</v>
      </c>
      <c r="O2569">
        <f t="shared" ca="1" si="260"/>
        <v>-3.1908104929290941E-4</v>
      </c>
      <c r="Q2569">
        <f t="shared" ca="1" si="299"/>
        <v>3.9291261276332208E-2</v>
      </c>
      <c r="R2569">
        <f t="shared" ca="1" si="297"/>
        <v>4.5437098014893561E-2</v>
      </c>
      <c r="T2569">
        <f t="shared" ca="1" si="320"/>
        <v>6.1068459327164662E-2</v>
      </c>
      <c r="U2569">
        <f t="shared" ca="1" si="309"/>
        <v>9.8661344532866999E-2</v>
      </c>
      <c r="W2569">
        <f t="shared" ca="1" si="310"/>
        <v>1.4366659992059034E-2</v>
      </c>
      <c r="X2569">
        <f t="shared" ca="1" si="311"/>
        <v>-0.51455236550315708</v>
      </c>
      <c r="Z2569">
        <f t="shared" ca="1" si="337"/>
        <v>98.29124356989179</v>
      </c>
      <c r="AA2569">
        <f t="shared" ca="1" si="337"/>
        <v>97.519572990258695</v>
      </c>
      <c r="AB2569">
        <f t="shared" ca="1" si="337"/>
        <v>97.569435630501943</v>
      </c>
      <c r="AC2569">
        <f t="shared" ca="1" si="338"/>
        <v>97.569435630501943</v>
      </c>
      <c r="AE2569">
        <f ca="1">VLOOKUP($B2569,OFFSET(Input!$A$1,0,MATCH(Index!AE$6&amp;" Index",Input!$1:$1,0)-1,10000,2),2,0)</f>
        <v>16.46</v>
      </c>
      <c r="AF2569">
        <f t="shared" ca="1" si="321"/>
        <v>16.077999999999999</v>
      </c>
      <c r="AG2569">
        <f t="shared" ca="1" si="321"/>
        <v>16.533999999999999</v>
      </c>
      <c r="AH2569">
        <f t="shared" ca="1" si="321"/>
        <v>16.782399999999999</v>
      </c>
      <c r="AI2569">
        <f t="shared" ca="1" si="322"/>
        <v>16.782399999999999</v>
      </c>
      <c r="AK2569">
        <f t="shared" ca="1" si="323"/>
        <v>1</v>
      </c>
      <c r="AL2569">
        <f t="shared" ca="1" si="324"/>
        <v>-1</v>
      </c>
      <c r="AN2569" t="str">
        <f t="shared" ca="1" si="347"/>
        <v>Not Down</v>
      </c>
      <c r="AO2569" t="str">
        <f t="shared" ca="1" si="248"/>
        <v>Not Up</v>
      </c>
      <c r="AQ2569">
        <f t="shared" ca="1" si="313"/>
        <v>1</v>
      </c>
      <c r="AR2569">
        <f t="shared" ca="1" si="314"/>
        <v>0</v>
      </c>
      <c r="AT2569">
        <f t="shared" ca="1" si="373"/>
        <v>1</v>
      </c>
      <c r="AU2569">
        <f t="shared" ca="1" si="374"/>
        <v>0</v>
      </c>
      <c r="AW2569" s="5">
        <f t="shared" ca="1" si="271"/>
        <v>3.9291261276332208E-2</v>
      </c>
      <c r="AX2569" s="5">
        <f t="shared" ca="1" si="272"/>
        <v>6.1068459327164662E-2</v>
      </c>
      <c r="AY2569" s="18">
        <f t="shared" ca="1" si="325"/>
        <v>6.1068459327164662E-2</v>
      </c>
      <c r="BA2569" s="6">
        <f t="shared" ca="1" si="315"/>
        <v>0.81875325742430916</v>
      </c>
      <c r="BB2569">
        <f t="shared" ca="1" si="316"/>
        <v>0.81875325742430916</v>
      </c>
      <c r="BC2569" t="str">
        <f t="shared" ca="1" si="317"/>
        <v>HYG UP Equity</v>
      </c>
      <c r="BD2569" t="str">
        <f t="shared" ca="1" si="318"/>
        <v>HYG UP Equity</v>
      </c>
      <c r="BF2569">
        <f t="shared" ca="1" si="273"/>
        <v>1</v>
      </c>
      <c r="BG2569">
        <f t="shared" ca="1" si="274"/>
        <v>0</v>
      </c>
      <c r="BI2569">
        <f t="shared" ca="1" si="275"/>
        <v>1</v>
      </c>
      <c r="BJ2569">
        <f t="shared" ca="1" si="259"/>
        <v>0</v>
      </c>
      <c r="BL2569">
        <f t="shared" ca="1" si="276"/>
        <v>10.398320386335207</v>
      </c>
      <c r="BM2569">
        <f t="shared" ca="1" si="277"/>
        <v>0</v>
      </c>
      <c r="BN2569" s="9">
        <f t="shared" ca="1" si="289"/>
        <v>1</v>
      </c>
      <c r="BO2569" s="9">
        <f t="shared" ca="1" si="290"/>
        <v>0</v>
      </c>
      <c r="BP2569" s="9">
        <f t="shared" ca="1" si="280"/>
        <v>0.99999999999999989</v>
      </c>
      <c r="BQ2569" s="9">
        <f t="shared" ca="1" si="281"/>
        <v>0</v>
      </c>
      <c r="BR2569">
        <f t="shared" ca="1" si="282"/>
        <v>1030.6484354940708</v>
      </c>
      <c r="BS2569">
        <f t="shared" ca="1" si="285"/>
        <v>1.2901838511987229E-3</v>
      </c>
      <c r="BT2569">
        <f t="shared" ca="1" si="286"/>
        <v>1.8055555555555558E-5</v>
      </c>
      <c r="BU2569">
        <f t="shared" ref="BU2569:BV2569" ca="1" si="377">ABS($BB2567*BN2569-$BB2568*BP2569)*0.02%</f>
        <v>1.5295838384419504E-5</v>
      </c>
      <c r="BV2569">
        <f t="shared" ca="1" si="377"/>
        <v>0</v>
      </c>
      <c r="BW2569" s="35">
        <f ca="1">IFERROR(VLOOKUP($B2569,OFFSET(Input!$A$1,0,MATCH(Index!BW$6&amp;" Index",Input!$1:$1,0)-1,10000,2),2,0)/100,BW2568)</f>
        <v>1.6000000000000001E-3</v>
      </c>
      <c r="BX2569">
        <f t="shared" ca="1" si="292"/>
        <v>1.5171616042407386E-2</v>
      </c>
      <c r="CE2569">
        <v>1028.2733006576466</v>
      </c>
    </row>
    <row r="2570" spans="2:83" x14ac:dyDescent="0.25">
      <c r="B2570" s="2">
        <v>41249</v>
      </c>
      <c r="C2570">
        <f t="shared" ca="1" si="369"/>
        <v>0</v>
      </c>
      <c r="D2570">
        <f t="shared" ca="1" si="370"/>
        <v>3</v>
      </c>
      <c r="E2570">
        <f ca="1">IF($B2570&lt;VLOOKUP(E$6&amp;" Equity",Param,4,0),"",IFERROR(VLOOKUP($B2570,OFFSET(Input!$A$1,0,MATCH(Index!E$6&amp;" Equity",Input!$1:$1,0)-1,10000,2),2,0),E2569))</f>
        <v>93.35</v>
      </c>
      <c r="F2570" s="33">
        <v>125.59</v>
      </c>
      <c r="H2570">
        <f ca="1">IFERROR(VLOOKUP($B2570,OFFSET(Input!$A$1,0,MATCH(Index!H$6,Input!$1:$1,0)-1,10000,2),2,0),0)</f>
        <v>0</v>
      </c>
      <c r="I2570">
        <f ca="1">IFERROR(VLOOKUP($B2570,OFFSET(Input!$A$1,0,MATCH(Index!I$6,Input!$1:$1,0)-1,10000,2),2,0),0)</f>
        <v>0</v>
      </c>
      <c r="K2570">
        <f t="shared" ca="1" si="371"/>
        <v>99.350961198997481</v>
      </c>
      <c r="L2570" s="30">
        <f t="shared" ca="1" si="372"/>
        <v>128.68652586702669</v>
      </c>
      <c r="N2570">
        <f t="shared" ca="1" si="284"/>
        <v>2.3595034541652664E-3</v>
      </c>
      <c r="O2570">
        <f t="shared" ca="1" si="260"/>
        <v>1.9925882335059503E-3</v>
      </c>
      <c r="Q2570">
        <f t="shared" ca="1" si="299"/>
        <v>4.1005156470043387E-2</v>
      </c>
      <c r="R2570">
        <f t="shared" ca="1" si="297"/>
        <v>4.6412901188404132E-2</v>
      </c>
      <c r="T2570">
        <f t="shared" ca="1" si="320"/>
        <v>5.7882671799575479E-2</v>
      </c>
      <c r="U2570">
        <f t="shared" ca="1" si="309"/>
        <v>7.5072213971136684E-2</v>
      </c>
      <c r="W2570">
        <f t="shared" ca="1" si="310"/>
        <v>7.2954837558997052E-2</v>
      </c>
      <c r="X2570">
        <f t="shared" ca="1" si="311"/>
        <v>-0.38571484125601957</v>
      </c>
      <c r="Z2570">
        <f t="shared" ca="1" si="337"/>
        <v>98.479768268809067</v>
      </c>
      <c r="AA2570">
        <f t="shared" ca="1" si="337"/>
        <v>97.624951894129708</v>
      </c>
      <c r="AB2570">
        <f t="shared" ca="1" si="337"/>
        <v>97.642228940576715</v>
      </c>
      <c r="AC2570">
        <f t="shared" ca="1" si="338"/>
        <v>97.642228940576715</v>
      </c>
      <c r="AE2570">
        <f ca="1">VLOOKUP($B2570,OFFSET(Input!$A$1,0,MATCH(Index!AE$6&amp;" Index",Input!$1:$1,0)-1,10000,2),2,0)</f>
        <v>16.579999999999998</v>
      </c>
      <c r="AF2570">
        <f t="shared" ca="1" si="321"/>
        <v>15.988666666666669</v>
      </c>
      <c r="AG2570">
        <f t="shared" ca="1" si="321"/>
        <v>16.408999999999995</v>
      </c>
      <c r="AH2570">
        <f t="shared" ca="1" si="321"/>
        <v>16.701599999999999</v>
      </c>
      <c r="AI2570">
        <f t="shared" ca="1" si="322"/>
        <v>16.701599999999999</v>
      </c>
      <c r="AK2570">
        <f t="shared" ca="1" si="323"/>
        <v>1</v>
      </c>
      <c r="AL2570">
        <f t="shared" ca="1" si="324"/>
        <v>-1</v>
      </c>
      <c r="AN2570" t="str">
        <f t="shared" ca="1" si="347"/>
        <v>Not Down</v>
      </c>
      <c r="AO2570" t="str">
        <f t="shared" ref="AO2570:AO2633" ca="1" si="378">IF($C2570=1,IF(SUM(AL2556:AL2570)=15,"Up","Not Up"),AO2569)</f>
        <v>Not Up</v>
      </c>
      <c r="AQ2570">
        <f t="shared" ca="1" si="313"/>
        <v>1</v>
      </c>
      <c r="AR2570">
        <f t="shared" ca="1" si="314"/>
        <v>0</v>
      </c>
      <c r="AT2570">
        <f t="shared" ca="1" si="373"/>
        <v>1</v>
      </c>
      <c r="AU2570">
        <f t="shared" ca="1" si="374"/>
        <v>0</v>
      </c>
      <c r="AW2570" s="5">
        <f t="shared" ca="1" si="271"/>
        <v>4.1005156470043387E-2</v>
      </c>
      <c r="AX2570" s="5">
        <f t="shared" ca="1" si="272"/>
        <v>5.7882671799575479E-2</v>
      </c>
      <c r="AY2570" s="18">
        <f t="shared" ca="1" si="325"/>
        <v>5.7882671799575479E-2</v>
      </c>
      <c r="BA2570" s="6">
        <f t="shared" ca="1" si="315"/>
        <v>0.86381637967801461</v>
      </c>
      <c r="BB2570">
        <f t="shared" ca="1" si="316"/>
        <v>0.86381637967801461</v>
      </c>
      <c r="BC2570" t="str">
        <f t="shared" ca="1" si="317"/>
        <v>HYG UP Equity</v>
      </c>
      <c r="BD2570" t="str">
        <f t="shared" ca="1" si="318"/>
        <v>HYG UP Equity</v>
      </c>
      <c r="BF2570">
        <f t="shared" ca="1" si="273"/>
        <v>1</v>
      </c>
      <c r="BG2570">
        <f t="shared" ca="1" si="274"/>
        <v>0</v>
      </c>
      <c r="BI2570">
        <f t="shared" ref="BI2570:BI2633" ca="1" si="379">IF($D2570=0,AQ2569,($D2570/5)*AQ2569+AT2569*(5-$D2570)/5)</f>
        <v>1</v>
      </c>
      <c r="BJ2570">
        <f t="shared" ref="BJ2570:BJ2633" ca="1" si="380">IF($D2570=0,AR2569,($D2570/5)*AR2569+AU2569*(5-$D2570)/5)</f>
        <v>0</v>
      </c>
      <c r="BL2570">
        <f t="shared" ca="1" si="276"/>
        <v>10.398320386335207</v>
      </c>
      <c r="BM2570">
        <f t="shared" ca="1" si="277"/>
        <v>0</v>
      </c>
      <c r="BN2570" s="9">
        <f t="shared" ca="1" si="289"/>
        <v>0.99999999999999989</v>
      </c>
      <c r="BO2570" s="9">
        <f t="shared" ca="1" si="290"/>
        <v>0</v>
      </c>
      <c r="BP2570" s="9">
        <f t="shared" ca="1" si="280"/>
        <v>0.99999999999999989</v>
      </c>
      <c r="BQ2570" s="9">
        <f t="shared" ca="1" si="281"/>
        <v>0</v>
      </c>
      <c r="BR2570">
        <f t="shared" ca="1" si="282"/>
        <v>1033.0831252375337</v>
      </c>
      <c r="BS2570">
        <f t="shared" ca="1" si="285"/>
        <v>2.3622892730592593E-3</v>
      </c>
      <c r="BT2570">
        <f t="shared" ca="1" si="286"/>
        <v>1.8055555555555555E-5</v>
      </c>
      <c r="BU2570">
        <f t="shared" ref="BU2570:BV2570" ca="1" si="381">ABS($BB2568*BN2570-$BB2569*BP2570)*0.02%</f>
        <v>1.7585323978501767E-7</v>
      </c>
      <c r="BV2570">
        <f t="shared" ca="1" si="381"/>
        <v>0</v>
      </c>
      <c r="BW2570" s="35">
        <f ca="1">IFERROR(VLOOKUP($B2570,OFFSET(Input!$A$1,0,MATCH(Index!BW$6&amp;" Index",Input!$1:$1,0)-1,10000,2),2,0)/100,BW2569)</f>
        <v>1.6000000000000001E-3</v>
      </c>
      <c r="BX2570">
        <f t="shared" ca="1" si="292"/>
        <v>1.5201010399536977E-2</v>
      </c>
      <c r="CE2570">
        <v>1030.2311664345018</v>
      </c>
    </row>
    <row r="2571" spans="2:83" x14ac:dyDescent="0.25">
      <c r="B2571" s="2">
        <v>41250</v>
      </c>
      <c r="C2571">
        <f t="shared" ca="1" si="369"/>
        <v>0</v>
      </c>
      <c r="D2571">
        <f t="shared" ca="1" si="370"/>
        <v>4</v>
      </c>
      <c r="E2571">
        <f ca="1">IF($B2571&lt;VLOOKUP(E$6&amp;" Equity",Param,4,0),"",IFERROR(VLOOKUP($B2571,OFFSET(Input!$A$1,0,MATCH(Index!E$6&amp;" Equity",Input!$1:$1,0)-1,10000,2),2,0),E2570))</f>
        <v>93.27</v>
      </c>
      <c r="F2571" s="33">
        <v>124.43</v>
      </c>
      <c r="H2571">
        <f ca="1">IFERROR(VLOOKUP($B2571,OFFSET(Input!$A$1,0,MATCH(Index!H$6,Input!$1:$1,0)-1,10000,2),2,0),0)</f>
        <v>0</v>
      </c>
      <c r="I2571">
        <f ca="1">IFERROR(VLOOKUP($B2571,OFFSET(Input!$A$1,0,MATCH(Index!I$6,Input!$1:$1,0)-1,10000,2),2,0),0)</f>
        <v>0</v>
      </c>
      <c r="K2571">
        <f t="shared" ca="1" si="371"/>
        <v>99.265818436320259</v>
      </c>
      <c r="L2571" s="30">
        <f t="shared" ca="1" si="372"/>
        <v>127.49792510258884</v>
      </c>
      <c r="N2571">
        <f t="shared" ref="N2571:N2634" ca="1" si="382">LN(K2571/K2570)</f>
        <v>-8.5735724895941634E-4</v>
      </c>
      <c r="O2571">
        <f t="shared" ref="O2571:O2634" ca="1" si="383">LN(L2571/L2570)</f>
        <v>-9.2793242424954649E-3</v>
      </c>
      <c r="Q2571">
        <f t="shared" ca="1" si="299"/>
        <v>3.7618591925333393E-2</v>
      </c>
      <c r="R2571">
        <f t="shared" ca="1" si="297"/>
        <v>6.5578403836565116E-2</v>
      </c>
      <c r="T2571">
        <f t="shared" ca="1" si="320"/>
        <v>5.6787392547509356E-2</v>
      </c>
      <c r="U2571">
        <f t="shared" ca="1" si="309"/>
        <v>6.3840883995005371E-2</v>
      </c>
      <c r="W2571">
        <f t="shared" ca="1" si="310"/>
        <v>0.17070885750636469</v>
      </c>
      <c r="X2571">
        <f t="shared" ca="1" si="311"/>
        <v>-0.26992679554661392</v>
      </c>
      <c r="Z2571">
        <f t="shared" ca="1" si="337"/>
        <v>98.626958387955426</v>
      </c>
      <c r="AA2571">
        <f t="shared" ca="1" si="337"/>
        <v>97.741954451884538</v>
      </c>
      <c r="AB2571">
        <f t="shared" ca="1" si="337"/>
        <v>97.693905695853914</v>
      </c>
      <c r="AC2571">
        <f t="shared" ca="1" si="338"/>
        <v>97.741954451884538</v>
      </c>
      <c r="AE2571">
        <f ca="1">VLOOKUP($B2571,OFFSET(Input!$A$1,0,MATCH(Index!AE$6&amp;" Index",Input!$1:$1,0)-1,10000,2),2,0)</f>
        <v>15.9</v>
      </c>
      <c r="AF2571">
        <f t="shared" ca="1" si="321"/>
        <v>15.849333333333336</v>
      </c>
      <c r="AG2571">
        <f t="shared" ca="1" si="321"/>
        <v>16.279499999999995</v>
      </c>
      <c r="AH2571">
        <f t="shared" ca="1" si="321"/>
        <v>16.669999999999998</v>
      </c>
      <c r="AI2571">
        <f t="shared" ca="1" si="322"/>
        <v>16.669999999999998</v>
      </c>
      <c r="AK2571">
        <f t="shared" ca="1" si="323"/>
        <v>1</v>
      </c>
      <c r="AL2571">
        <f t="shared" ca="1" si="324"/>
        <v>-1</v>
      </c>
      <c r="AN2571" t="str">
        <f t="shared" ca="1" si="347"/>
        <v>Not Down</v>
      </c>
      <c r="AO2571" t="str">
        <f t="shared" ca="1" si="378"/>
        <v>Not Up</v>
      </c>
      <c r="AQ2571">
        <f t="shared" ca="1" si="313"/>
        <v>1</v>
      </c>
      <c r="AR2571">
        <f t="shared" ca="1" si="314"/>
        <v>0</v>
      </c>
      <c r="AT2571">
        <f t="shared" ca="1" si="373"/>
        <v>1</v>
      </c>
      <c r="AU2571">
        <f t="shared" ca="1" si="374"/>
        <v>0</v>
      </c>
      <c r="AW2571" s="5">
        <f t="shared" ref="AW2571:AW2634" ca="1" si="384">SQRT(2*W2571*R2571*Q2571*BG2571*BF2571+(Q2571*BF2571)^2+(R2571*BG2571)^2)</f>
        <v>3.7618591925333393E-2</v>
      </c>
      <c r="AX2571" s="5">
        <f t="shared" ref="AX2571:AX2634" ca="1" si="385">SQRT(2*X2571*U2571*T2571*BG2571*BF2571+(T2571*BF2571)^2+(U2571*BG2571)^2)</f>
        <v>5.6787392547509356E-2</v>
      </c>
      <c r="AY2571" s="18">
        <f t="shared" ca="1" si="325"/>
        <v>5.6787392547509356E-2</v>
      </c>
      <c r="BA2571" s="6">
        <f t="shared" ca="1" si="315"/>
        <v>0.88047712277278978</v>
      </c>
      <c r="BB2571">
        <f t="shared" ca="1" si="316"/>
        <v>0.88047712277278978</v>
      </c>
      <c r="BC2571" t="str">
        <f t="shared" ca="1" si="317"/>
        <v>HYG UP Equity</v>
      </c>
      <c r="BD2571" t="str">
        <f t="shared" ca="1" si="318"/>
        <v>HYG UP Equity</v>
      </c>
      <c r="BF2571">
        <f t="shared" ref="BF2571:BF2634" ca="1" si="386">BI2572</f>
        <v>1</v>
      </c>
      <c r="BG2571">
        <f t="shared" ref="BG2571:BG2634" ca="1" si="387">BJ2572</f>
        <v>0</v>
      </c>
      <c r="BI2571">
        <f t="shared" ca="1" si="379"/>
        <v>1</v>
      </c>
      <c r="BJ2571">
        <f t="shared" ca="1" si="380"/>
        <v>0</v>
      </c>
      <c r="BL2571">
        <f t="shared" ref="BL2571:BL2634" ca="1" si="388">($BR2571/K2571)*BI2571</f>
        <v>10.398320386335206</v>
      </c>
      <c r="BM2571">
        <f t="shared" ref="BM2571:BM2634" ca="1" si="389">($BR2571/L2571)*BJ2571</f>
        <v>0</v>
      </c>
      <c r="BN2571" s="9">
        <f t="shared" ca="1" si="289"/>
        <v>1</v>
      </c>
      <c r="BO2571" s="9">
        <f t="shared" ca="1" si="290"/>
        <v>0</v>
      </c>
      <c r="BP2571" s="9">
        <f t="shared" ref="BP2571:BP2634" ca="1" si="390">(K2571/$BR2571)*BL2571</f>
        <v>0.99999999999999989</v>
      </c>
      <c r="BQ2571" s="9">
        <f t="shared" ref="BQ2571:BQ2634" ca="1" si="391">(L2571/$BR2571)*BM2571</f>
        <v>0</v>
      </c>
      <c r="BR2571">
        <f t="shared" ref="BR2571:BR2634" ca="1" si="392">SUMPRODUCT(BL2570:BM2570,K2571:L2571)</f>
        <v>1032.1977835126381</v>
      </c>
      <c r="BS2571">
        <f t="shared" ca="1" si="285"/>
        <v>-8.5698982324589057E-4</v>
      </c>
      <c r="BT2571">
        <f t="shared" ca="1" si="286"/>
        <v>1.8055555555555558E-5</v>
      </c>
      <c r="BU2571">
        <f t="shared" ref="BU2571:BV2571" ca="1" si="393">ABS($BB2569*BN2571-$BB2570*BP2571)*0.02%</f>
        <v>9.0126244507410694E-6</v>
      </c>
      <c r="BV2571">
        <f t="shared" ca="1" si="393"/>
        <v>0</v>
      </c>
      <c r="BW2571" s="35">
        <f ca="1">IFERROR(VLOOKUP($B2571,OFFSET(Input!$A$1,0,MATCH(Index!BW$6&amp;" Index",Input!$1:$1,0)-1,10000,2),2,0)/100,BW2570)</f>
        <v>1.6000000000000001E-3</v>
      </c>
      <c r="BX2571">
        <f t="shared" ca="1" si="292"/>
        <v>1.6068190602044202E-2</v>
      </c>
      <c r="CE2571">
        <v>1029.4702972149828</v>
      </c>
    </row>
    <row r="2572" spans="2:83" x14ac:dyDescent="0.25">
      <c r="B2572" s="2">
        <v>41253</v>
      </c>
      <c r="C2572">
        <f t="shared" ca="1" si="369"/>
        <v>0</v>
      </c>
      <c r="D2572">
        <f t="shared" ca="1" si="370"/>
        <v>5</v>
      </c>
      <c r="E2572">
        <f ca="1">IF($B2572&lt;VLOOKUP(E$6&amp;" Equity",Param,4,0),"",IFERROR(VLOOKUP($B2572,OFFSET(Input!$A$1,0,MATCH(Index!E$6&amp;" Equity",Input!$1:$1,0)-1,10000,2),2,0),E2571))</f>
        <v>93.29</v>
      </c>
      <c r="F2572" s="33">
        <v>125</v>
      </c>
      <c r="H2572">
        <f ca="1">IFERROR(VLOOKUP($B2572,OFFSET(Input!$A$1,0,MATCH(Index!H$6,Input!$1:$1,0)-1,10000,2),2,0),0)</f>
        <v>0</v>
      </c>
      <c r="I2572">
        <f ca="1">IFERROR(VLOOKUP($B2572,OFFSET(Input!$A$1,0,MATCH(Index!I$6,Input!$1:$1,0)-1,10000,2),2,0),0)</f>
        <v>0</v>
      </c>
      <c r="K2572">
        <f t="shared" ca="1" si="371"/>
        <v>99.287104126989561</v>
      </c>
      <c r="L2572" s="30">
        <f t="shared" ca="1" si="372"/>
        <v>128.08197892649363</v>
      </c>
      <c r="N2572">
        <f t="shared" ca="1" si="382"/>
        <v>2.1440823409753809E-4</v>
      </c>
      <c r="O2572">
        <f t="shared" ca="1" si="383"/>
        <v>4.5704285147612506E-3</v>
      </c>
      <c r="Q2572">
        <f t="shared" ca="1" si="299"/>
        <v>3.7618290445954015E-2</v>
      </c>
      <c r="R2572">
        <f t="shared" ca="1" si="297"/>
        <v>6.5276599722821738E-2</v>
      </c>
      <c r="T2572">
        <f t="shared" ca="1" si="320"/>
        <v>5.6452055871129871E-2</v>
      </c>
      <c r="U2572">
        <f t="shared" ca="1" si="309"/>
        <v>6.5734111814503046E-2</v>
      </c>
      <c r="W2572">
        <f t="shared" ca="1" si="310"/>
        <v>0.17102750221833615</v>
      </c>
      <c r="X2572">
        <f t="shared" ca="1" si="311"/>
        <v>-0.25330641243882002</v>
      </c>
      <c r="Z2572">
        <f t="shared" ca="1" si="337"/>
        <v>98.774159637233055</v>
      </c>
      <c r="AA2572">
        <f t="shared" ca="1" si="337"/>
        <v>97.868491049915605</v>
      </c>
      <c r="AB2572">
        <f t="shared" ca="1" si="337"/>
        <v>97.751939219990675</v>
      </c>
      <c r="AC2572">
        <f t="shared" ca="1" si="338"/>
        <v>97.868491049915605</v>
      </c>
      <c r="AE2572">
        <f ca="1">VLOOKUP($B2572,OFFSET(Input!$A$1,0,MATCH(Index!AE$6&amp;" Index",Input!$1:$1,0)-1,10000,2),2,0)</f>
        <v>16.05</v>
      </c>
      <c r="AF2572">
        <f t="shared" ca="1" si="321"/>
        <v>15.825333333333338</v>
      </c>
      <c r="AG2572">
        <f t="shared" ca="1" si="321"/>
        <v>16.151499999999995</v>
      </c>
      <c r="AH2572">
        <f t="shared" ca="1" si="321"/>
        <v>16.6084</v>
      </c>
      <c r="AI2572">
        <f t="shared" ca="1" si="322"/>
        <v>16.6084</v>
      </c>
      <c r="AK2572">
        <f t="shared" ca="1" si="323"/>
        <v>1</v>
      </c>
      <c r="AL2572">
        <f t="shared" ca="1" si="324"/>
        <v>-1</v>
      </c>
      <c r="AN2572" t="str">
        <f t="shared" ca="1" si="347"/>
        <v>Not Down</v>
      </c>
      <c r="AO2572" t="str">
        <f t="shared" ca="1" si="378"/>
        <v>Not Up</v>
      </c>
      <c r="AQ2572">
        <f t="shared" ca="1" si="313"/>
        <v>1</v>
      </c>
      <c r="AR2572">
        <f t="shared" ca="1" si="314"/>
        <v>0</v>
      </c>
      <c r="AT2572">
        <f t="shared" ca="1" si="373"/>
        <v>1</v>
      </c>
      <c r="AU2572">
        <f t="shared" ca="1" si="374"/>
        <v>0</v>
      </c>
      <c r="AW2572" s="5">
        <f t="shared" ca="1" si="384"/>
        <v>3.7618290445954015E-2</v>
      </c>
      <c r="AX2572" s="5">
        <f t="shared" ca="1" si="385"/>
        <v>5.6452055871129871E-2</v>
      </c>
      <c r="AY2572" s="18">
        <f t="shared" ca="1" si="325"/>
        <v>5.6452055871129871E-2</v>
      </c>
      <c r="BA2572" s="6">
        <f t="shared" ca="1" si="315"/>
        <v>0.88570733569280846</v>
      </c>
      <c r="BB2572">
        <f t="shared" ca="1" si="316"/>
        <v>0.88570733569280846</v>
      </c>
      <c r="BC2572" t="str">
        <f t="shared" ca="1" si="317"/>
        <v>HYG UP Equity</v>
      </c>
      <c r="BD2572" t="str">
        <f t="shared" ca="1" si="318"/>
        <v>HYG UP Equity</v>
      </c>
      <c r="BF2572">
        <f t="shared" ca="1" si="386"/>
        <v>1</v>
      </c>
      <c r="BG2572">
        <f t="shared" ca="1" si="387"/>
        <v>0</v>
      </c>
      <c r="BI2572">
        <f t="shared" ca="1" si="379"/>
        <v>1</v>
      </c>
      <c r="BJ2572">
        <f t="shared" ca="1" si="380"/>
        <v>0</v>
      </c>
      <c r="BL2572">
        <f t="shared" ca="1" si="388"/>
        <v>10.398320386335206</v>
      </c>
      <c r="BM2572">
        <f t="shared" ca="1" si="389"/>
        <v>0</v>
      </c>
      <c r="BN2572" s="9">
        <f t="shared" ca="1" si="289"/>
        <v>1</v>
      </c>
      <c r="BO2572" s="9">
        <f t="shared" ca="1" si="290"/>
        <v>0</v>
      </c>
      <c r="BP2572" s="9">
        <f t="shared" ca="1" si="390"/>
        <v>1</v>
      </c>
      <c r="BQ2572" s="9">
        <f t="shared" ca="1" si="391"/>
        <v>0</v>
      </c>
      <c r="BR2572">
        <f t="shared" ca="1" si="392"/>
        <v>1032.4191189438618</v>
      </c>
      <c r="BS2572">
        <f t="shared" ref="BS2572:BS2635" ca="1" si="394">BR2572/BR2571-1</f>
        <v>2.1443122118558477E-4</v>
      </c>
      <c r="BT2572">
        <f t="shared" ref="BT2572:BT2635" ca="1" si="395">(($B2572-$B2571)/360)*0.65%*SUM(BN2572:BO2572)</f>
        <v>5.4166666666666671E-5</v>
      </c>
      <c r="BU2572">
        <f t="shared" ref="BU2572:BV2572" ca="1" si="396">ABS($BB2570*BN2572-$BB2571*BP2572)*0.02%</f>
        <v>3.3321486189550333E-6</v>
      </c>
      <c r="BV2572">
        <f t="shared" ca="1" si="396"/>
        <v>0</v>
      </c>
      <c r="BW2572" s="35">
        <f ca="1">IFERROR(VLOOKUP($B2572,OFFSET(Input!$A$1,0,MATCH(Index!BW$6&amp;" Index",Input!$1:$1,0)-1,10000,2),2,0)/100,BW2571)</f>
        <v>1.6000000000000001E-3</v>
      </c>
      <c r="BX2572">
        <f t="shared" ca="1" si="292"/>
        <v>4.9098023285561079E-2</v>
      </c>
      <c r="CE2572">
        <v>1029.5683605545557</v>
      </c>
    </row>
    <row r="2573" spans="2:83" x14ac:dyDescent="0.25">
      <c r="B2573" s="2">
        <v>41254</v>
      </c>
      <c r="C2573">
        <f t="shared" ca="1" si="369"/>
        <v>0</v>
      </c>
      <c r="D2573">
        <f t="shared" ca="1" si="370"/>
        <v>0</v>
      </c>
      <c r="E2573">
        <f ca="1">IF($B2573&lt;VLOOKUP(E$6&amp;" Equity",Param,4,0),"",IFERROR(VLOOKUP($B2573,OFFSET(Input!$A$1,0,MATCH(Index!E$6&amp;" Equity",Input!$1:$1,0)-1,10000,2),2,0),E2572))</f>
        <v>93.38</v>
      </c>
      <c r="F2573" s="33">
        <v>124.03</v>
      </c>
      <c r="H2573">
        <f ca="1">IFERROR(VLOOKUP($B2573,OFFSET(Input!$A$1,0,MATCH(Index!H$6,Input!$1:$1,0)-1,10000,2),2,0),0)</f>
        <v>0</v>
      </c>
      <c r="I2573">
        <f ca="1">IFERROR(VLOOKUP($B2573,OFFSET(Input!$A$1,0,MATCH(Index!I$6,Input!$1:$1,0)-1,10000,2),2,0),0)</f>
        <v>0</v>
      </c>
      <c r="K2573">
        <f t="shared" ca="1" si="371"/>
        <v>99.382889735001427</v>
      </c>
      <c r="L2573" s="30">
        <f t="shared" ca="1" si="372"/>
        <v>127.08806277002404</v>
      </c>
      <c r="N2573">
        <f t="shared" ca="1" si="382"/>
        <v>9.6426856992110478E-4</v>
      </c>
      <c r="O2573">
        <f t="shared" ca="1" si="383"/>
        <v>-7.7902654750629293E-3</v>
      </c>
      <c r="Q2573">
        <f t="shared" ca="1" si="299"/>
        <v>3.7612195807289715E-2</v>
      </c>
      <c r="R2573">
        <f t="shared" ca="1" si="297"/>
        <v>7.3614031908245017E-2</v>
      </c>
      <c r="T2573">
        <f t="shared" ca="1" si="320"/>
        <v>5.654372622419656E-2</v>
      </c>
      <c r="U2573">
        <f t="shared" ca="1" si="309"/>
        <v>7.1068223490734383E-2</v>
      </c>
      <c r="W2573">
        <f t="shared" ca="1" si="310"/>
        <v>4.9294249958608517E-2</v>
      </c>
      <c r="X2573">
        <f t="shared" ca="1" si="311"/>
        <v>-0.25918217311611436</v>
      </c>
      <c r="Z2573">
        <f t="shared" ca="1" si="337"/>
        <v>98.921410972101242</v>
      </c>
      <c r="AA2573">
        <f t="shared" ca="1" si="337"/>
        <v>97.998228849145505</v>
      </c>
      <c r="AB2573">
        <f t="shared" ca="1" si="337"/>
        <v>97.820156485254998</v>
      </c>
      <c r="AC2573">
        <f t="shared" ca="1" si="338"/>
        <v>97.998228849145505</v>
      </c>
      <c r="AE2573">
        <f ca="1">VLOOKUP($B2573,OFFSET(Input!$A$1,0,MATCH(Index!AE$6&amp;" Index",Input!$1:$1,0)-1,10000,2),2,0)</f>
        <v>15.57</v>
      </c>
      <c r="AF2573">
        <f t="shared" ca="1" si="321"/>
        <v>15.847333333333337</v>
      </c>
      <c r="AG2573">
        <f t="shared" ca="1" si="321"/>
        <v>16.095999999999997</v>
      </c>
      <c r="AH2573">
        <f t="shared" ca="1" si="321"/>
        <v>16.494399999999999</v>
      </c>
      <c r="AI2573">
        <f t="shared" ca="1" si="322"/>
        <v>16.494399999999999</v>
      </c>
      <c r="AK2573">
        <f t="shared" ca="1" si="323"/>
        <v>1</v>
      </c>
      <c r="AL2573">
        <f t="shared" ca="1" si="324"/>
        <v>-1</v>
      </c>
      <c r="AN2573" t="str">
        <f t="shared" ca="1" si="347"/>
        <v>Not Down</v>
      </c>
      <c r="AO2573" t="str">
        <f t="shared" ca="1" si="378"/>
        <v>Not Up</v>
      </c>
      <c r="AQ2573">
        <f t="shared" ca="1" si="313"/>
        <v>1</v>
      </c>
      <c r="AR2573">
        <f t="shared" ca="1" si="314"/>
        <v>0</v>
      </c>
      <c r="AT2573">
        <f t="shared" ca="1" si="373"/>
        <v>1</v>
      </c>
      <c r="AU2573">
        <f t="shared" ca="1" si="374"/>
        <v>0</v>
      </c>
      <c r="AW2573" s="5">
        <f t="shared" ca="1" si="384"/>
        <v>3.7612195807289715E-2</v>
      </c>
      <c r="AX2573" s="5">
        <f t="shared" ca="1" si="385"/>
        <v>5.654372622419656E-2</v>
      </c>
      <c r="AY2573" s="18">
        <f t="shared" ca="1" si="325"/>
        <v>5.654372622419656E-2</v>
      </c>
      <c r="BA2573" s="6">
        <f t="shared" ca="1" si="315"/>
        <v>0.884271400893344</v>
      </c>
      <c r="BB2573">
        <f t="shared" ca="1" si="316"/>
        <v>0.88570733569280846</v>
      </c>
      <c r="BC2573" t="str">
        <f t="shared" ca="1" si="317"/>
        <v>HYG UP Equity</v>
      </c>
      <c r="BD2573" t="str">
        <f t="shared" ca="1" si="318"/>
        <v>HYG UP Equity</v>
      </c>
      <c r="BF2573">
        <f t="shared" ca="1" si="386"/>
        <v>1</v>
      </c>
      <c r="BG2573">
        <f t="shared" ca="1" si="387"/>
        <v>0</v>
      </c>
      <c r="BI2573">
        <f t="shared" ca="1" si="379"/>
        <v>1</v>
      </c>
      <c r="BJ2573">
        <f t="shared" ca="1" si="380"/>
        <v>0</v>
      </c>
      <c r="BL2573">
        <f t="shared" ca="1" si="388"/>
        <v>10.398320386335206</v>
      </c>
      <c r="BM2573">
        <f t="shared" ca="1" si="389"/>
        <v>0</v>
      </c>
      <c r="BN2573" s="9">
        <f t="shared" ca="1" si="289"/>
        <v>1</v>
      </c>
      <c r="BO2573" s="9">
        <f t="shared" ca="1" si="290"/>
        <v>0</v>
      </c>
      <c r="BP2573" s="9">
        <f t="shared" ca="1" si="390"/>
        <v>1</v>
      </c>
      <c r="BQ2573" s="9">
        <f t="shared" ca="1" si="391"/>
        <v>0</v>
      </c>
      <c r="BR2573">
        <f t="shared" ca="1" si="392"/>
        <v>1033.4151283843692</v>
      </c>
      <c r="BS2573">
        <f t="shared" ca="1" si="394"/>
        <v>9.6473362632631954E-4</v>
      </c>
      <c r="BT2573">
        <f t="shared" ca="1" si="395"/>
        <v>1.8055555555555558E-5</v>
      </c>
      <c r="BU2573">
        <f t="shared" ref="BU2573:BV2573" ca="1" si="397">ABS($BB2571*BN2573-$BB2572*BP2573)*0.02%</f>
        <v>1.0460425840037368E-6</v>
      </c>
      <c r="BV2573">
        <f t="shared" ca="1" si="397"/>
        <v>0</v>
      </c>
      <c r="BW2573" s="35">
        <f ca="1">IFERROR(VLOOKUP($B2573,OFFSET(Input!$A$1,0,MATCH(Index!BW$6&amp;" Index",Input!$1:$1,0)-1,10000,2),2,0)/100,BW2572)</f>
        <v>1.7000000000000001E-3</v>
      </c>
      <c r="BX2573">
        <f t="shared" ca="1" si="292"/>
        <v>1.6464793394479236E-2</v>
      </c>
      <c r="CE2573">
        <v>1030.4127823656045</v>
      </c>
    </row>
    <row r="2574" spans="2:83" x14ac:dyDescent="0.25">
      <c r="B2574" s="2">
        <v>41255</v>
      </c>
      <c r="C2574">
        <f t="shared" ca="1" si="369"/>
        <v>0</v>
      </c>
      <c r="D2574">
        <f t="shared" ca="1" si="370"/>
        <v>0</v>
      </c>
      <c r="E2574">
        <f ca="1">IF($B2574&lt;VLOOKUP(E$6&amp;" Equity",Param,4,0),"",IFERROR(VLOOKUP($B2574,OFFSET(Input!$A$1,0,MATCH(Index!E$6&amp;" Equity",Input!$1:$1,0)-1,10000,2),2,0),E2573))</f>
        <v>93.65</v>
      </c>
      <c r="F2574" s="33">
        <v>122.59</v>
      </c>
      <c r="H2574">
        <f ca="1">IFERROR(VLOOKUP($B2574,OFFSET(Input!$A$1,0,MATCH(Index!H$6,Input!$1:$1,0)-1,10000,2),2,0),0)</f>
        <v>0</v>
      </c>
      <c r="I2574">
        <f ca="1">IFERROR(VLOOKUP($B2574,OFFSET(Input!$A$1,0,MATCH(Index!I$6,Input!$1:$1,0)-1,10000,2),2,0),0)</f>
        <v>0</v>
      </c>
      <c r="K2574">
        <f t="shared" ca="1" si="371"/>
        <v>99.670246559037111</v>
      </c>
      <c r="L2574" s="30">
        <f t="shared" ca="1" si="372"/>
        <v>125.61255837279083</v>
      </c>
      <c r="N2574">
        <f t="shared" ca="1" si="382"/>
        <v>2.8872393473067613E-3</v>
      </c>
      <c r="O2574">
        <f t="shared" ca="1" si="383"/>
        <v>-1.1678017720335302E-2</v>
      </c>
      <c r="Q2574">
        <f t="shared" ca="1" si="299"/>
        <v>4.0293547112476985E-2</v>
      </c>
      <c r="R2574">
        <f t="shared" ca="1" si="297"/>
        <v>9.3857543699817636E-2</v>
      </c>
      <c r="T2574">
        <f t="shared" ca="1" si="320"/>
        <v>5.6882246524457648E-2</v>
      </c>
      <c r="U2574">
        <f t="shared" ca="1" si="309"/>
        <v>8.1424293925764654E-2</v>
      </c>
      <c r="W2574">
        <f t="shared" ca="1" si="310"/>
        <v>-0.18662533045305943</v>
      </c>
      <c r="X2574">
        <f t="shared" ca="1" si="311"/>
        <v>-0.29580893027532568</v>
      </c>
      <c r="Z2574">
        <f t="shared" ca="1" si="337"/>
        <v>99.095280550437309</v>
      </c>
      <c r="AA2574">
        <f t="shared" ca="1" si="337"/>
        <v>98.153451043989548</v>
      </c>
      <c r="AB2574">
        <f t="shared" ca="1" si="337"/>
        <v>97.893939194460785</v>
      </c>
      <c r="AC2574">
        <f t="shared" ca="1" si="338"/>
        <v>98.153451043989548</v>
      </c>
      <c r="AE2574">
        <f ca="1">VLOOKUP($B2574,OFFSET(Input!$A$1,0,MATCH(Index!AE$6&amp;" Index",Input!$1:$1,0)-1,10000,2),2,0)</f>
        <v>15.95</v>
      </c>
      <c r="AF2574">
        <f t="shared" ca="1" si="321"/>
        <v>15.905333333333335</v>
      </c>
      <c r="AG2574">
        <f t="shared" ca="1" si="321"/>
        <v>16.061</v>
      </c>
      <c r="AH2574">
        <f t="shared" ca="1" si="321"/>
        <v>16.429199999999994</v>
      </c>
      <c r="AI2574">
        <f t="shared" ca="1" si="322"/>
        <v>16.429199999999994</v>
      </c>
      <c r="AK2574">
        <f t="shared" ca="1" si="323"/>
        <v>1</v>
      </c>
      <c r="AL2574">
        <f t="shared" ca="1" si="324"/>
        <v>-1</v>
      </c>
      <c r="AN2574" t="str">
        <f t="shared" ca="1" si="347"/>
        <v>Not Down</v>
      </c>
      <c r="AO2574" t="str">
        <f t="shared" ca="1" si="378"/>
        <v>Not Up</v>
      </c>
      <c r="AQ2574">
        <f t="shared" ca="1" si="313"/>
        <v>1</v>
      </c>
      <c r="AR2574">
        <f t="shared" ca="1" si="314"/>
        <v>0</v>
      </c>
      <c r="AT2574">
        <f t="shared" ca="1" si="373"/>
        <v>1</v>
      </c>
      <c r="AU2574">
        <f t="shared" ca="1" si="374"/>
        <v>0</v>
      </c>
      <c r="AW2574" s="5">
        <f t="shared" ca="1" si="384"/>
        <v>4.0293547112476985E-2</v>
      </c>
      <c r="AX2574" s="5">
        <f t="shared" ca="1" si="385"/>
        <v>5.6882246524457648E-2</v>
      </c>
      <c r="AY2574" s="18">
        <f t="shared" ca="1" si="325"/>
        <v>5.6882246524457648E-2</v>
      </c>
      <c r="BA2574" s="6">
        <f t="shared" ca="1" si="315"/>
        <v>0.87900888335170646</v>
      </c>
      <c r="BB2574">
        <f t="shared" ca="1" si="316"/>
        <v>0.88570733569280846</v>
      </c>
      <c r="BC2574" t="str">
        <f t="shared" ca="1" si="317"/>
        <v>HYG UP Equity</v>
      </c>
      <c r="BD2574" t="str">
        <f t="shared" ca="1" si="318"/>
        <v>HYG UP Equity</v>
      </c>
      <c r="BF2574">
        <f t="shared" ca="1" si="386"/>
        <v>1</v>
      </c>
      <c r="BG2574">
        <f t="shared" ca="1" si="387"/>
        <v>0</v>
      </c>
      <c r="BI2574">
        <f t="shared" ca="1" si="379"/>
        <v>1</v>
      </c>
      <c r="BJ2574">
        <f t="shared" ca="1" si="380"/>
        <v>0</v>
      </c>
      <c r="BL2574">
        <f t="shared" ca="1" si="388"/>
        <v>10.398320386335206</v>
      </c>
      <c r="BM2574">
        <f t="shared" ca="1" si="389"/>
        <v>0</v>
      </c>
      <c r="BN2574" s="9">
        <f t="shared" ref="BN2574:BN2637" ca="1" si="398">(K2574/$BR2574)*BL2573</f>
        <v>1</v>
      </c>
      <c r="BO2574" s="9">
        <f t="shared" ref="BO2574:BO2637" ca="1" si="399">(L2574/$BR2574)*BM2573</f>
        <v>0</v>
      </c>
      <c r="BP2574" s="9">
        <f t="shared" ca="1" si="390"/>
        <v>1</v>
      </c>
      <c r="BQ2574" s="9">
        <f t="shared" ca="1" si="391"/>
        <v>0</v>
      </c>
      <c r="BR2574">
        <f t="shared" ca="1" si="392"/>
        <v>1036.4031567058919</v>
      </c>
      <c r="BS2574">
        <f t="shared" ca="1" si="394"/>
        <v>2.89141143713878E-3</v>
      </c>
      <c r="BT2574">
        <f t="shared" ca="1" si="395"/>
        <v>1.8055555555555558E-5</v>
      </c>
      <c r="BU2574">
        <f t="shared" ref="BU2574:BV2574" ca="1" si="400">ABS($BB2572*BN2574-$BB2573*BP2574)*0.02%</f>
        <v>0</v>
      </c>
      <c r="BV2574">
        <f t="shared" ca="1" si="400"/>
        <v>0</v>
      </c>
      <c r="BW2574" s="35">
        <f ca="1">IFERROR(VLOOKUP($B2574,OFFSET(Input!$A$1,0,MATCH(Index!BW$6&amp;" Index",Input!$1:$1,0)-1,10000,2),2,0)/100,BW2573)</f>
        <v>1.7000000000000001E-3</v>
      </c>
      <c r="BX2574">
        <f t="shared" ref="BX2574:BX2637" ca="1" si="401">BT2574*BB2573*CE2573</f>
        <v>1.6478297335732073E-2</v>
      </c>
      <c r="CE2574">
        <v>1033.0059188068963</v>
      </c>
    </row>
    <row r="2575" spans="2:83" x14ac:dyDescent="0.25">
      <c r="B2575" s="2">
        <v>41256</v>
      </c>
      <c r="C2575">
        <f t="shared" ca="1" si="369"/>
        <v>0</v>
      </c>
      <c r="D2575">
        <f t="shared" ca="1" si="370"/>
        <v>0</v>
      </c>
      <c r="E2575">
        <f ca="1">IF($B2575&lt;VLOOKUP(E$6&amp;" Equity",Param,4,0),"",IFERROR(VLOOKUP($B2575,OFFSET(Input!$A$1,0,MATCH(Index!E$6&amp;" Equity",Input!$1:$1,0)-1,10000,2),2,0),E2574))</f>
        <v>93.33</v>
      </c>
      <c r="F2575" s="33">
        <v>122.68</v>
      </c>
      <c r="H2575">
        <f ca="1">IFERROR(VLOOKUP($B2575,OFFSET(Input!$A$1,0,MATCH(Index!H$6,Input!$1:$1,0)-1,10000,2),2,0),0)</f>
        <v>0</v>
      </c>
      <c r="I2575">
        <f ca="1">IFERROR(VLOOKUP($B2575,OFFSET(Input!$A$1,0,MATCH(Index!I$6,Input!$1:$1,0)-1,10000,2),2,0),0)</f>
        <v>0</v>
      </c>
      <c r="K2575">
        <f t="shared" ca="1" si="371"/>
        <v>99.329675508328165</v>
      </c>
      <c r="L2575" s="30">
        <f t="shared" ca="1" si="372"/>
        <v>125.7047773976179</v>
      </c>
      <c r="N2575">
        <f t="shared" ca="1" si="382"/>
        <v>-3.4228293124422861E-3</v>
      </c>
      <c r="O2575">
        <f t="shared" ca="1" si="383"/>
        <v>7.3388513914789469E-4</v>
      </c>
      <c r="Q2575">
        <f t="shared" ca="1" si="299"/>
        <v>3.7761116987590243E-2</v>
      </c>
      <c r="R2575">
        <f t="shared" ca="1" si="297"/>
        <v>9.3926391544791793E-2</v>
      </c>
      <c r="T2575">
        <f t="shared" ca="1" si="320"/>
        <v>5.4653986377058282E-2</v>
      </c>
      <c r="U2575">
        <f t="shared" ca="1" si="309"/>
        <v>8.1396522338080396E-2</v>
      </c>
      <c r="W2575">
        <f t="shared" ca="1" si="310"/>
        <v>-0.22186583757695325</v>
      </c>
      <c r="X2575">
        <f t="shared" ca="1" si="311"/>
        <v>-0.30004378737658555</v>
      </c>
      <c r="Z2575">
        <f t="shared" ca="1" si="337"/>
        <v>99.191685525520811</v>
      </c>
      <c r="AA2575">
        <f t="shared" ca="1" si="337"/>
        <v>98.318642032728192</v>
      </c>
      <c r="AB2575">
        <f t="shared" ca="1" si="337"/>
        <v>97.977390889930831</v>
      </c>
      <c r="AC2575">
        <f t="shared" ca="1" si="338"/>
        <v>98.318642032728192</v>
      </c>
      <c r="AE2575">
        <f ca="1">VLOOKUP($B2575,OFFSET(Input!$A$1,0,MATCH(Index!AE$6&amp;" Index",Input!$1:$1,0)-1,10000,2),2,0)</f>
        <v>16.559999999999999</v>
      </c>
      <c r="AF2575">
        <f t="shared" ca="1" si="321"/>
        <v>15.988666666666667</v>
      </c>
      <c r="AG2575">
        <f t="shared" ca="1" si="321"/>
        <v>15.993</v>
      </c>
      <c r="AH2575">
        <f t="shared" ca="1" si="321"/>
        <v>16.328399999999995</v>
      </c>
      <c r="AI2575">
        <f t="shared" ca="1" si="322"/>
        <v>16.328399999999995</v>
      </c>
      <c r="AK2575">
        <f t="shared" ca="1" si="323"/>
        <v>1</v>
      </c>
      <c r="AL2575">
        <f t="shared" ca="1" si="324"/>
        <v>-1</v>
      </c>
      <c r="AN2575" t="str">
        <f t="shared" ca="1" si="347"/>
        <v>Not Down</v>
      </c>
      <c r="AO2575" t="str">
        <f t="shared" ca="1" si="378"/>
        <v>Not Up</v>
      </c>
      <c r="AQ2575">
        <f t="shared" ca="1" si="313"/>
        <v>1</v>
      </c>
      <c r="AR2575">
        <f t="shared" ca="1" si="314"/>
        <v>0</v>
      </c>
      <c r="AT2575">
        <f t="shared" ca="1" si="373"/>
        <v>1</v>
      </c>
      <c r="AU2575">
        <f t="shared" ca="1" si="374"/>
        <v>0</v>
      </c>
      <c r="AW2575" s="5">
        <f t="shared" ca="1" si="384"/>
        <v>3.7761116987590243E-2</v>
      </c>
      <c r="AX2575" s="5">
        <f t="shared" ca="1" si="385"/>
        <v>5.4653986377058282E-2</v>
      </c>
      <c r="AY2575" s="18">
        <f t="shared" ca="1" si="325"/>
        <v>5.4653986377058282E-2</v>
      </c>
      <c r="BA2575" s="6">
        <f t="shared" ca="1" si="315"/>
        <v>0.91484635091481903</v>
      </c>
      <c r="BB2575">
        <f t="shared" ca="1" si="316"/>
        <v>0.88570733569280846</v>
      </c>
      <c r="BC2575" t="str">
        <f t="shared" ref="BC2575:BC2638" ca="1" si="402">IF($D2575=1,BD2574,BC2574)</f>
        <v>HYG UP Equity</v>
      </c>
      <c r="BD2575" t="str">
        <f t="shared" ref="BD2575:BD2638" ca="1" si="403">IF($D2575=1,IF(AO2575="Up","TLT UP Equity",IF(AN2575="Down","TLT UP equity","HYG UP Equity")),BD2574)</f>
        <v>HYG UP Equity</v>
      </c>
      <c r="BF2575">
        <f t="shared" ca="1" si="386"/>
        <v>1</v>
      </c>
      <c r="BG2575">
        <f t="shared" ca="1" si="387"/>
        <v>0</v>
      </c>
      <c r="BI2575">
        <f t="shared" ca="1" si="379"/>
        <v>1</v>
      </c>
      <c r="BJ2575">
        <f t="shared" ca="1" si="380"/>
        <v>0</v>
      </c>
      <c r="BL2575">
        <f t="shared" ca="1" si="388"/>
        <v>10.398320386335206</v>
      </c>
      <c r="BM2575">
        <f t="shared" ca="1" si="389"/>
        <v>0</v>
      </c>
      <c r="BN2575" s="9">
        <f t="shared" ca="1" si="398"/>
        <v>0.99999999999999989</v>
      </c>
      <c r="BO2575" s="9">
        <f t="shared" ca="1" si="399"/>
        <v>0</v>
      </c>
      <c r="BP2575" s="9">
        <f t="shared" ca="1" si="390"/>
        <v>0.99999999999999989</v>
      </c>
      <c r="BQ2575" s="9">
        <f t="shared" ca="1" si="391"/>
        <v>0</v>
      </c>
      <c r="BR2575">
        <f t="shared" ca="1" si="392"/>
        <v>1032.8617898063096</v>
      </c>
      <c r="BS2575">
        <f t="shared" ca="1" si="394"/>
        <v>-3.4169781099838703E-3</v>
      </c>
      <c r="BT2575">
        <f t="shared" ca="1" si="395"/>
        <v>1.8055555555555555E-5</v>
      </c>
      <c r="BU2575">
        <f t="shared" ref="BU2575:BV2575" ca="1" si="404">ABS($BB2573*BN2575-$BB2574*BP2575)*0.02%</f>
        <v>0</v>
      </c>
      <c r="BV2575">
        <f t="shared" ca="1" si="404"/>
        <v>0</v>
      </c>
      <c r="BW2575" s="35">
        <f ca="1">IFERROR(VLOOKUP($B2575,OFFSET(Input!$A$1,0,MATCH(Index!BW$6&amp;" Index",Input!$1:$1,0)-1,10000,2),2,0)/100,BW2574)</f>
        <v>1.6000000000000001E-3</v>
      </c>
      <c r="BX2575">
        <f t="shared" ca="1" si="401"/>
        <v>1.6519766612941179E-2</v>
      </c>
      <c r="CE2575">
        <v>1029.8678606229075</v>
      </c>
    </row>
    <row r="2576" spans="2:83" x14ac:dyDescent="0.25">
      <c r="B2576" s="2">
        <v>41257</v>
      </c>
      <c r="C2576">
        <f t="shared" ca="1" si="369"/>
        <v>0</v>
      </c>
      <c r="D2576">
        <f t="shared" ca="1" si="370"/>
        <v>0</v>
      </c>
      <c r="E2576">
        <f ca="1">IF($B2576&lt;VLOOKUP(E$6&amp;" Equity",Param,4,0),"",IFERROR(VLOOKUP($B2576,OFFSET(Input!$A$1,0,MATCH(Index!E$6&amp;" Equity",Input!$1:$1,0)-1,10000,2),2,0),E2575))</f>
        <v>93.26</v>
      </c>
      <c r="F2576" s="33">
        <v>123.6</v>
      </c>
      <c r="H2576">
        <f ca="1">IFERROR(VLOOKUP($B2576,OFFSET(Input!$A$1,0,MATCH(Index!H$6,Input!$1:$1,0)-1,10000,2),2,0),0)</f>
        <v>0</v>
      </c>
      <c r="I2576">
        <f ca="1">IFERROR(VLOOKUP($B2576,OFFSET(Input!$A$1,0,MATCH(Index!I$6,Input!$1:$1,0)-1,10000,2),2,0),0)</f>
        <v>0</v>
      </c>
      <c r="K2576">
        <f t="shared" ca="1" si="371"/>
        <v>99.255175590985587</v>
      </c>
      <c r="L2576" s="30">
        <f t="shared" ca="1" si="372"/>
        <v>126.64746076251689</v>
      </c>
      <c r="N2576">
        <f t="shared" ca="1" si="382"/>
        <v>-7.5030819748050015E-4</v>
      </c>
      <c r="O2576">
        <f t="shared" ca="1" si="383"/>
        <v>7.4712057775395578E-3</v>
      </c>
      <c r="Q2576">
        <f t="shared" ca="1" si="299"/>
        <v>3.7188127630293236E-2</v>
      </c>
      <c r="R2576">
        <f t="shared" ca="1" si="297"/>
        <v>0.10021099948187737</v>
      </c>
      <c r="T2576">
        <f t="shared" ca="1" si="320"/>
        <v>5.4706239344911707E-2</v>
      </c>
      <c r="U2576">
        <f t="shared" ca="1" si="309"/>
        <v>8.5364716958455725E-2</v>
      </c>
      <c r="W2576">
        <f t="shared" ca="1" si="310"/>
        <v>-0.22135912517583306</v>
      </c>
      <c r="X2576">
        <f t="shared" ca="1" si="311"/>
        <v>-0.30256896837333852</v>
      </c>
      <c r="Z2576">
        <f t="shared" ca="1" si="337"/>
        <v>99.265818436320245</v>
      </c>
      <c r="AA2576">
        <f t="shared" ca="1" si="337"/>
        <v>98.481696104801486</v>
      </c>
      <c r="AB2576">
        <f t="shared" ca="1" si="337"/>
        <v>98.070567222321316</v>
      </c>
      <c r="AC2576">
        <f t="shared" ca="1" si="338"/>
        <v>98.481696104801486</v>
      </c>
      <c r="AE2576">
        <f ca="1">VLOOKUP($B2576,OFFSET(Input!$A$1,0,MATCH(Index!AE$6&amp;" Index",Input!$1:$1,0)-1,10000,2),2,0)</f>
        <v>17</v>
      </c>
      <c r="AF2576">
        <f t="shared" ca="1" si="321"/>
        <v>16.112666666666669</v>
      </c>
      <c r="AG2576">
        <f t="shared" ca="1" si="321"/>
        <v>15.943500000000004</v>
      </c>
      <c r="AH2576">
        <f t="shared" ca="1" si="321"/>
        <v>16.268799999999995</v>
      </c>
      <c r="AI2576">
        <f t="shared" ca="1" si="322"/>
        <v>16.268799999999995</v>
      </c>
      <c r="AK2576">
        <f t="shared" ca="1" si="323"/>
        <v>1</v>
      </c>
      <c r="AL2576">
        <f t="shared" ca="1" si="324"/>
        <v>-1</v>
      </c>
      <c r="AN2576" t="str">
        <f t="shared" ca="1" si="347"/>
        <v>Not Down</v>
      </c>
      <c r="AO2576" t="str">
        <f t="shared" ca="1" si="378"/>
        <v>Not Up</v>
      </c>
      <c r="AQ2576">
        <f t="shared" ca="1" si="313"/>
        <v>1</v>
      </c>
      <c r="AR2576">
        <f t="shared" ca="1" si="314"/>
        <v>0</v>
      </c>
      <c r="AT2576">
        <f t="shared" ca="1" si="373"/>
        <v>1</v>
      </c>
      <c r="AU2576">
        <f t="shared" ca="1" si="374"/>
        <v>0</v>
      </c>
      <c r="AW2576" s="5">
        <f t="shared" ca="1" si="384"/>
        <v>3.7188127630293236E-2</v>
      </c>
      <c r="AX2576" s="5">
        <f t="shared" ca="1" si="385"/>
        <v>5.4706239344911707E-2</v>
      </c>
      <c r="AY2576" s="18">
        <f t="shared" ca="1" si="325"/>
        <v>5.4706239344911707E-2</v>
      </c>
      <c r="BA2576" s="6">
        <f t="shared" ca="1" si="315"/>
        <v>0.91397253034996939</v>
      </c>
      <c r="BB2576">
        <f t="shared" ca="1" si="316"/>
        <v>0.88570733569280846</v>
      </c>
      <c r="BC2576" t="str">
        <f t="shared" ca="1" si="402"/>
        <v>HYG UP Equity</v>
      </c>
      <c r="BD2576" t="str">
        <f t="shared" ca="1" si="403"/>
        <v>HYG UP Equity</v>
      </c>
      <c r="BF2576">
        <f t="shared" ca="1" si="386"/>
        <v>1</v>
      </c>
      <c r="BG2576">
        <f t="shared" ca="1" si="387"/>
        <v>0</v>
      </c>
      <c r="BI2576">
        <f t="shared" ca="1" si="379"/>
        <v>1</v>
      </c>
      <c r="BJ2576">
        <f t="shared" ca="1" si="380"/>
        <v>0</v>
      </c>
      <c r="BL2576">
        <f t="shared" ca="1" si="388"/>
        <v>10.398320386335206</v>
      </c>
      <c r="BM2576">
        <f t="shared" ca="1" si="389"/>
        <v>0</v>
      </c>
      <c r="BN2576" s="9">
        <f t="shared" ca="1" si="398"/>
        <v>1</v>
      </c>
      <c r="BO2576" s="9">
        <f t="shared" ca="1" si="399"/>
        <v>0</v>
      </c>
      <c r="BP2576" s="9">
        <f t="shared" ca="1" si="390"/>
        <v>1</v>
      </c>
      <c r="BQ2576" s="9">
        <f t="shared" ca="1" si="391"/>
        <v>0</v>
      </c>
      <c r="BR2576">
        <f t="shared" ca="1" si="392"/>
        <v>1032.0871157970259</v>
      </c>
      <c r="BS2576">
        <f t="shared" ca="1" si="394"/>
        <v>-7.5002678667102085E-4</v>
      </c>
      <c r="BT2576">
        <f t="shared" ca="1" si="395"/>
        <v>1.8055555555555558E-5</v>
      </c>
      <c r="BU2576">
        <f t="shared" ref="BU2576:BV2576" ca="1" si="405">ABS($BB2574*BN2576-$BB2575*BP2576)*0.02%</f>
        <v>0</v>
      </c>
      <c r="BV2576">
        <f t="shared" ca="1" si="405"/>
        <v>0</v>
      </c>
      <c r="BW2576" s="35">
        <f ca="1">IFERROR(VLOOKUP($B2576,OFFSET(Input!$A$1,0,MATCH(Index!BW$6&amp;" Index",Input!$1:$1,0)-1,10000,2),2,0)/100,BW2575)</f>
        <v>1.7000000000000001E-3</v>
      </c>
      <c r="BX2576">
        <f t="shared" ca="1" si="401"/>
        <v>1.6469582981004979E-2</v>
      </c>
      <c r="CE2576">
        <v>1029.1576260460167</v>
      </c>
    </row>
    <row r="2577" spans="2:83" x14ac:dyDescent="0.25">
      <c r="B2577" s="2">
        <v>41260</v>
      </c>
      <c r="C2577">
        <f t="shared" ca="1" si="369"/>
        <v>0</v>
      </c>
      <c r="D2577">
        <f t="shared" ca="1" si="370"/>
        <v>0</v>
      </c>
      <c r="E2577">
        <f ca="1">IF($B2577&lt;VLOOKUP(E$6&amp;" Equity",Param,4,0),"",IFERROR(VLOOKUP($B2577,OFFSET(Input!$A$1,0,MATCH(Index!E$6&amp;" Equity",Input!$1:$1,0)-1,10000,2),2,0),E2576))</f>
        <v>93.62</v>
      </c>
      <c r="F2577" s="33">
        <v>121.75</v>
      </c>
      <c r="H2577">
        <f ca="1">IFERROR(VLOOKUP($B2577,OFFSET(Input!$A$1,0,MATCH(Index!H$6,Input!$1:$1,0)-1,10000,2),2,0),0)</f>
        <v>0</v>
      </c>
      <c r="I2577">
        <f ca="1">IFERROR(VLOOKUP($B2577,OFFSET(Input!$A$1,0,MATCH(Index!I$6,Input!$1:$1,0)-1,10000,2),2,0),0)</f>
        <v>0</v>
      </c>
      <c r="K2577">
        <f t="shared" ca="1" si="371"/>
        <v>99.638318023033136</v>
      </c>
      <c r="L2577" s="30">
        <f t="shared" ca="1" si="372"/>
        <v>124.75184747440478</v>
      </c>
      <c r="N2577">
        <f t="shared" ca="1" si="382"/>
        <v>3.8527444917496757E-3</v>
      </c>
      <c r="O2577">
        <f t="shared" ca="1" si="383"/>
        <v>-1.5080783060891199E-2</v>
      </c>
      <c r="Q2577">
        <f t="shared" ca="1" si="299"/>
        <v>3.3466713522567339E-2</v>
      </c>
      <c r="R2577">
        <f t="shared" ca="1" si="297"/>
        <v>0.12550762996254697</v>
      </c>
      <c r="T2577">
        <f t="shared" ca="1" si="320"/>
        <v>5.5466130120372478E-2</v>
      </c>
      <c r="U2577">
        <f t="shared" ca="1" si="309"/>
        <v>0.10068417550874768</v>
      </c>
      <c r="W2577">
        <f t="shared" ca="1" si="310"/>
        <v>-0.57272560143462303</v>
      </c>
      <c r="X2577">
        <f t="shared" ca="1" si="311"/>
        <v>-0.37695534265835656</v>
      </c>
      <c r="Z2577">
        <f t="shared" ca="1" si="337"/>
        <v>99.328611223794695</v>
      </c>
      <c r="AA2577">
        <f t="shared" ca="1" si="337"/>
        <v>98.650143945395158</v>
      </c>
      <c r="AB2577">
        <f t="shared" ca="1" si="337"/>
        <v>98.185845056587908</v>
      </c>
      <c r="AC2577">
        <f t="shared" ca="1" si="338"/>
        <v>98.650143945395158</v>
      </c>
      <c r="AE2577">
        <f ca="1">VLOOKUP($B2577,OFFSET(Input!$A$1,0,MATCH(Index!AE$6&amp;" Index",Input!$1:$1,0)-1,10000,2),2,0)</f>
        <v>16.34</v>
      </c>
      <c r="AF2577">
        <f t="shared" ca="1" si="321"/>
        <v>16.16866666666667</v>
      </c>
      <c r="AG2577">
        <f t="shared" ca="1" si="321"/>
        <v>15.940000000000003</v>
      </c>
      <c r="AH2577">
        <f t="shared" ca="1" si="321"/>
        <v>16.177999999999994</v>
      </c>
      <c r="AI2577">
        <f t="shared" ca="1" si="322"/>
        <v>16.177999999999994</v>
      </c>
      <c r="AK2577">
        <f t="shared" ca="1" si="323"/>
        <v>1</v>
      </c>
      <c r="AL2577">
        <f t="shared" ca="1" si="324"/>
        <v>-1</v>
      </c>
      <c r="AN2577" t="str">
        <f t="shared" ca="1" si="347"/>
        <v>Not Down</v>
      </c>
      <c r="AO2577" t="str">
        <f t="shared" ca="1" si="378"/>
        <v>Not Up</v>
      </c>
      <c r="AQ2577">
        <f t="shared" ca="1" si="313"/>
        <v>1</v>
      </c>
      <c r="AR2577">
        <f t="shared" ca="1" si="314"/>
        <v>0</v>
      </c>
      <c r="AT2577">
        <f t="shared" ca="1" si="373"/>
        <v>1</v>
      </c>
      <c r="AU2577">
        <f t="shared" ca="1" si="374"/>
        <v>0</v>
      </c>
      <c r="AW2577" s="5">
        <f t="shared" ca="1" si="384"/>
        <v>3.3466713522567339E-2</v>
      </c>
      <c r="AX2577" s="5">
        <f t="shared" ca="1" si="385"/>
        <v>5.5466130120372478E-2</v>
      </c>
      <c r="AY2577" s="18">
        <f t="shared" ca="1" si="325"/>
        <v>5.5466130120372478E-2</v>
      </c>
      <c r="BA2577" s="6">
        <f t="shared" ca="1" si="315"/>
        <v>0.9014510277080825</v>
      </c>
      <c r="BB2577">
        <f t="shared" ca="1" si="316"/>
        <v>0.88570733569280846</v>
      </c>
      <c r="BC2577" t="str">
        <f t="shared" ca="1" si="402"/>
        <v>HYG UP Equity</v>
      </c>
      <c r="BD2577" t="str">
        <f t="shared" ca="1" si="403"/>
        <v>HYG UP Equity</v>
      </c>
      <c r="BF2577">
        <f t="shared" ca="1" si="386"/>
        <v>1</v>
      </c>
      <c r="BG2577">
        <f t="shared" ca="1" si="387"/>
        <v>0</v>
      </c>
      <c r="BI2577">
        <f t="shared" ca="1" si="379"/>
        <v>1</v>
      </c>
      <c r="BJ2577">
        <f t="shared" ca="1" si="380"/>
        <v>0</v>
      </c>
      <c r="BL2577">
        <f t="shared" ca="1" si="388"/>
        <v>10.398320386335206</v>
      </c>
      <c r="BM2577">
        <f t="shared" ca="1" si="389"/>
        <v>0</v>
      </c>
      <c r="BN2577" s="9">
        <f t="shared" ca="1" si="398"/>
        <v>1</v>
      </c>
      <c r="BO2577" s="9">
        <f t="shared" ca="1" si="399"/>
        <v>0</v>
      </c>
      <c r="BP2577" s="9">
        <f t="shared" ca="1" si="390"/>
        <v>1</v>
      </c>
      <c r="BQ2577" s="9">
        <f t="shared" ca="1" si="391"/>
        <v>0</v>
      </c>
      <c r="BR2577">
        <f t="shared" ca="1" si="392"/>
        <v>1036.071153559056</v>
      </c>
      <c r="BS2577">
        <f t="shared" ca="1" si="394"/>
        <v>3.8601758524554608E-3</v>
      </c>
      <c r="BT2577">
        <f t="shared" ca="1" si="395"/>
        <v>5.4166666666666671E-5</v>
      </c>
      <c r="BU2577">
        <f t="shared" ref="BU2577:BV2577" ca="1" si="406">ABS($BB2575*BN2577-$BB2576*BP2577)*0.02%</f>
        <v>0</v>
      </c>
      <c r="BV2577">
        <f t="shared" ca="1" si="406"/>
        <v>0</v>
      </c>
      <c r="BW2577" s="35">
        <f ca="1">IFERROR(VLOOKUP($B2577,OFFSET(Input!$A$1,0,MATCH(Index!BW$6&amp;" Index",Input!$1:$1,0)-1,10000,2),2,0)/100,BW2576)</f>
        <v>1.6000000000000001E-3</v>
      </c>
      <c r="BX2577">
        <f t="shared" ca="1" si="401"/>
        <v>4.9374674861045798E-2</v>
      </c>
      <c r="CE2577">
        <v>1032.5653013448298</v>
      </c>
    </row>
    <row r="2578" spans="2:83" x14ac:dyDescent="0.25">
      <c r="B2578" s="2">
        <v>41261</v>
      </c>
      <c r="C2578">
        <f t="shared" ca="1" si="369"/>
        <v>0</v>
      </c>
      <c r="D2578">
        <f t="shared" ca="1" si="370"/>
        <v>0</v>
      </c>
      <c r="E2578">
        <f ca="1">IF($B2578&lt;VLOOKUP(E$6&amp;" Equity",Param,4,0),"",IFERROR(VLOOKUP($B2578,OFFSET(Input!$A$1,0,MATCH(Index!E$6&amp;" Equity",Input!$1:$1,0)-1,10000,2),2,0),E2577))</f>
        <v>93.68</v>
      </c>
      <c r="F2578" s="33">
        <v>120.49</v>
      </c>
      <c r="H2578">
        <f ca="1">IFERROR(VLOOKUP($B2578,OFFSET(Input!$A$1,0,MATCH(Index!H$6,Input!$1:$1,0)-1,10000,2),2,0),0)</f>
        <v>0</v>
      </c>
      <c r="I2578">
        <f ca="1">IFERROR(VLOOKUP($B2578,OFFSET(Input!$A$1,0,MATCH(Index!I$6,Input!$1:$1,0)-1,10000,2),2,0),0)</f>
        <v>0</v>
      </c>
      <c r="K2578">
        <f t="shared" ca="1" si="371"/>
        <v>99.702175095041056</v>
      </c>
      <c r="L2578" s="30">
        <f t="shared" ca="1" si="372"/>
        <v>123.46078112682572</v>
      </c>
      <c r="N2578">
        <f t="shared" ca="1" si="382"/>
        <v>6.4068341753736771E-4</v>
      </c>
      <c r="O2578">
        <f t="shared" ca="1" si="383"/>
        <v>-1.0403000027514157E-2</v>
      </c>
      <c r="Q2578">
        <f t="shared" ca="1" si="299"/>
        <v>3.3603570324199486E-2</v>
      </c>
      <c r="R2578">
        <f t="shared" ca="1" si="297"/>
        <v>0.13282905269471806</v>
      </c>
      <c r="T2578">
        <f t="shared" ca="1" si="320"/>
        <v>3.6401538846490812E-2</v>
      </c>
      <c r="U2578">
        <f t="shared" ca="1" si="309"/>
        <v>0.10541383396316392</v>
      </c>
      <c r="W2578">
        <f t="shared" ca="1" si="310"/>
        <v>-0.5695917727971308</v>
      </c>
      <c r="X2578">
        <f t="shared" ca="1" si="311"/>
        <v>-0.35511673004667677</v>
      </c>
      <c r="Z2578">
        <f t="shared" ca="1" si="337"/>
        <v>99.399918287536877</v>
      </c>
      <c r="AA2578">
        <f t="shared" ca="1" si="337"/>
        <v>98.76461378832559</v>
      </c>
      <c r="AB2578">
        <f t="shared" ca="1" si="337"/>
        <v>98.302406710373432</v>
      </c>
      <c r="AC2578">
        <f t="shared" ca="1" si="338"/>
        <v>98.76461378832559</v>
      </c>
      <c r="AE2578">
        <f ca="1">VLOOKUP($B2578,OFFSET(Input!$A$1,0,MATCH(Index!AE$6&amp;" Index",Input!$1:$1,0)-1,10000,2),2,0)</f>
        <v>15.57</v>
      </c>
      <c r="AF2578">
        <f t="shared" ca="1" si="321"/>
        <v>16.145333333333333</v>
      </c>
      <c r="AG2578">
        <f t="shared" ca="1" si="321"/>
        <v>15.9565</v>
      </c>
      <c r="AH2578">
        <f t="shared" ca="1" si="321"/>
        <v>16.133599999999998</v>
      </c>
      <c r="AI2578">
        <f t="shared" ca="1" si="322"/>
        <v>16.133599999999998</v>
      </c>
      <c r="AK2578">
        <f t="shared" ca="1" si="323"/>
        <v>1</v>
      </c>
      <c r="AL2578">
        <f t="shared" ca="1" si="324"/>
        <v>1</v>
      </c>
      <c r="AN2578" t="str">
        <f t="shared" ca="1" si="347"/>
        <v>Not Down</v>
      </c>
      <c r="AO2578" t="str">
        <f t="shared" ca="1" si="378"/>
        <v>Not Up</v>
      </c>
      <c r="AQ2578">
        <f t="shared" ca="1" si="313"/>
        <v>1</v>
      </c>
      <c r="AR2578">
        <f t="shared" ca="1" si="314"/>
        <v>0</v>
      </c>
      <c r="AT2578">
        <f t="shared" ca="1" si="373"/>
        <v>1</v>
      </c>
      <c r="AU2578">
        <f t="shared" ca="1" si="374"/>
        <v>0</v>
      </c>
      <c r="AW2578" s="5">
        <f t="shared" ca="1" si="384"/>
        <v>3.3603570324199486E-2</v>
      </c>
      <c r="AX2578" s="5">
        <f t="shared" ca="1" si="385"/>
        <v>3.6401538846490812E-2</v>
      </c>
      <c r="AY2578" s="18">
        <f t="shared" ca="1" si="325"/>
        <v>3.6401538846490812E-2</v>
      </c>
      <c r="BA2578" s="6">
        <f t="shared" ca="1" si="315"/>
        <v>1.3735683046492995</v>
      </c>
      <c r="BB2578">
        <f t="shared" ca="1" si="316"/>
        <v>1.3735683046492995</v>
      </c>
      <c r="BC2578" t="str">
        <f t="shared" ca="1" si="402"/>
        <v>HYG UP Equity</v>
      </c>
      <c r="BD2578" t="str">
        <f t="shared" ca="1" si="403"/>
        <v>HYG UP Equity</v>
      </c>
      <c r="BF2578">
        <f t="shared" ca="1" si="386"/>
        <v>1</v>
      </c>
      <c r="BG2578">
        <f t="shared" ca="1" si="387"/>
        <v>0</v>
      </c>
      <c r="BI2578">
        <f t="shared" ca="1" si="379"/>
        <v>1</v>
      </c>
      <c r="BJ2578">
        <f t="shared" ca="1" si="380"/>
        <v>0</v>
      </c>
      <c r="BL2578">
        <f t="shared" ca="1" si="388"/>
        <v>10.398320386335204</v>
      </c>
      <c r="BM2578">
        <f t="shared" ca="1" si="389"/>
        <v>0</v>
      </c>
      <c r="BN2578" s="9">
        <f t="shared" ca="1" si="398"/>
        <v>1.0000000000000002</v>
      </c>
      <c r="BO2578" s="9">
        <f t="shared" ca="1" si="399"/>
        <v>0</v>
      </c>
      <c r="BP2578" s="9">
        <f t="shared" ca="1" si="390"/>
        <v>1</v>
      </c>
      <c r="BQ2578" s="9">
        <f t="shared" ca="1" si="391"/>
        <v>0</v>
      </c>
      <c r="BR2578">
        <f t="shared" ca="1" si="392"/>
        <v>1036.7351598527275</v>
      </c>
      <c r="BS2578">
        <f t="shared" ca="1" si="394"/>
        <v>6.4088869899570078E-4</v>
      </c>
      <c r="BT2578">
        <f t="shared" ca="1" si="395"/>
        <v>1.8055555555555562E-5</v>
      </c>
      <c r="BU2578">
        <f t="shared" ref="BU2578:BV2578" ca="1" si="407">ABS($BB2576*BN2578-$BB2577*BP2578)*0.02%</f>
        <v>4.4408920985006264E-20</v>
      </c>
      <c r="BV2578">
        <f t="shared" ca="1" si="407"/>
        <v>0</v>
      </c>
      <c r="BW2578" s="35">
        <f ca="1">IFERROR(VLOOKUP($B2578,OFFSET(Input!$A$1,0,MATCH(Index!BW$6&amp;" Index",Input!$1:$1,0)-1,10000,2),2,0)/100,BW2577)</f>
        <v>1.7000000000000001E-3</v>
      </c>
      <c r="BX2578">
        <f t="shared" ca="1" si="401"/>
        <v>1.651272028580365E-2</v>
      </c>
      <c r="CE2578">
        <v>1033.1177575025697</v>
      </c>
    </row>
    <row r="2579" spans="2:83" x14ac:dyDescent="0.25">
      <c r="B2579" s="2">
        <v>41262</v>
      </c>
      <c r="C2579">
        <f t="shared" ca="1" si="369"/>
        <v>0</v>
      </c>
      <c r="D2579">
        <f t="shared" ca="1" si="370"/>
        <v>0</v>
      </c>
      <c r="E2579">
        <f ca="1">IF($B2579&lt;VLOOKUP(E$6&amp;" Equity",Param,4,0),"",IFERROR(VLOOKUP($B2579,OFFSET(Input!$A$1,0,MATCH(Index!E$6&amp;" Equity",Input!$1:$1,0)-1,10000,2),2,0),E2578))</f>
        <v>93.57</v>
      </c>
      <c r="F2579" s="33">
        <v>120.93</v>
      </c>
      <c r="H2579">
        <f ca="1">IFERROR(VLOOKUP($B2579,OFFSET(Input!$A$1,0,MATCH(Index!H$6,Input!$1:$1,0)-1,10000,2),2,0),0)</f>
        <v>0</v>
      </c>
      <c r="I2579">
        <f ca="1">IFERROR(VLOOKUP($B2579,OFFSET(Input!$A$1,0,MATCH(Index!I$6,Input!$1:$1,0)-1,10000,2),2,0),0)</f>
        <v>0</v>
      </c>
      <c r="K2579">
        <f t="shared" ca="1" si="371"/>
        <v>99.585103796359846</v>
      </c>
      <c r="L2579" s="30">
        <f t="shared" ca="1" si="372"/>
        <v>123.911629692647</v>
      </c>
      <c r="N2579">
        <f t="shared" ca="1" si="382"/>
        <v>-1.1749000016404057E-3</v>
      </c>
      <c r="O2579">
        <f t="shared" ca="1" si="383"/>
        <v>3.6451038619992409E-3</v>
      </c>
      <c r="Q2579">
        <f t="shared" ca="1" si="299"/>
        <v>3.3497649895570657E-2</v>
      </c>
      <c r="R2579">
        <f t="shared" ca="1" si="297"/>
        <v>0.13407392912078223</v>
      </c>
      <c r="T2579">
        <f t="shared" ca="1" si="320"/>
        <v>3.6509558756654591E-2</v>
      </c>
      <c r="U2579">
        <f t="shared" ca="1" si="309"/>
        <v>0.10010082004134527</v>
      </c>
      <c r="W2579">
        <f t="shared" ca="1" si="310"/>
        <v>-0.58780897550585665</v>
      </c>
      <c r="X2579">
        <f t="shared" ca="1" si="311"/>
        <v>-0.35766845007188858</v>
      </c>
      <c r="Z2579">
        <f t="shared" ca="1" si="337"/>
        <v>99.446746807009362</v>
      </c>
      <c r="AA2579">
        <f t="shared" ca="1" si="337"/>
        <v>98.868995188450569</v>
      </c>
      <c r="AB2579">
        <f t="shared" ca="1" si="337"/>
        <v>98.423178755741574</v>
      </c>
      <c r="AC2579">
        <f t="shared" ca="1" si="338"/>
        <v>98.868995188450569</v>
      </c>
      <c r="AE2579">
        <f ca="1">VLOOKUP($B2579,OFFSET(Input!$A$1,0,MATCH(Index!AE$6&amp;" Index",Input!$1:$1,0)-1,10000,2),2,0)</f>
        <v>17.36</v>
      </c>
      <c r="AF2579">
        <f t="shared" ca="1" si="321"/>
        <v>16.268666666666665</v>
      </c>
      <c r="AG2579">
        <f t="shared" ca="1" si="321"/>
        <v>16.070499999999999</v>
      </c>
      <c r="AH2579">
        <f t="shared" ca="1" si="321"/>
        <v>16.161999999999999</v>
      </c>
      <c r="AI2579">
        <f t="shared" ca="1" si="322"/>
        <v>16.161999999999999</v>
      </c>
      <c r="AK2579">
        <f t="shared" ca="1" si="323"/>
        <v>1</v>
      </c>
      <c r="AL2579">
        <f t="shared" ca="1" si="324"/>
        <v>1</v>
      </c>
      <c r="AN2579" t="str">
        <f t="shared" ca="1" si="347"/>
        <v>Not Down</v>
      </c>
      <c r="AO2579" t="str">
        <f t="shared" ca="1" si="378"/>
        <v>Not Up</v>
      </c>
      <c r="AQ2579">
        <f t="shared" ca="1" si="313"/>
        <v>1</v>
      </c>
      <c r="AR2579">
        <f t="shared" ca="1" si="314"/>
        <v>0</v>
      </c>
      <c r="AT2579">
        <f t="shared" ca="1" si="373"/>
        <v>1</v>
      </c>
      <c r="AU2579">
        <f t="shared" ca="1" si="374"/>
        <v>0</v>
      </c>
      <c r="AW2579" s="5">
        <f t="shared" ca="1" si="384"/>
        <v>3.3497649895570657E-2</v>
      </c>
      <c r="AX2579" s="5">
        <f t="shared" ca="1" si="385"/>
        <v>3.6509558756654591E-2</v>
      </c>
      <c r="AY2579" s="18">
        <f t="shared" ca="1" si="325"/>
        <v>3.6509558756654591E-2</v>
      </c>
      <c r="BA2579" s="6">
        <f t="shared" ca="1" si="315"/>
        <v>1.3695043627687369</v>
      </c>
      <c r="BB2579">
        <f t="shared" ca="1" si="316"/>
        <v>1.3735683046492995</v>
      </c>
      <c r="BC2579" t="str">
        <f t="shared" ca="1" si="402"/>
        <v>HYG UP Equity</v>
      </c>
      <c r="BD2579" t="str">
        <f t="shared" ca="1" si="403"/>
        <v>HYG UP Equity</v>
      </c>
      <c r="BF2579">
        <f t="shared" ca="1" si="386"/>
        <v>1</v>
      </c>
      <c r="BG2579">
        <f t="shared" ca="1" si="387"/>
        <v>0</v>
      </c>
      <c r="BI2579">
        <f t="shared" ca="1" si="379"/>
        <v>1</v>
      </c>
      <c r="BJ2579">
        <f t="shared" ca="1" si="380"/>
        <v>0</v>
      </c>
      <c r="BL2579">
        <f t="shared" ca="1" si="388"/>
        <v>10.398320386335204</v>
      </c>
      <c r="BM2579">
        <f t="shared" ca="1" si="389"/>
        <v>0</v>
      </c>
      <c r="BN2579" s="9">
        <f t="shared" ca="1" si="398"/>
        <v>1.0000000000000002</v>
      </c>
      <c r="BO2579" s="9">
        <f t="shared" ca="1" si="399"/>
        <v>0</v>
      </c>
      <c r="BP2579" s="9">
        <f t="shared" ca="1" si="390"/>
        <v>1.0000000000000002</v>
      </c>
      <c r="BQ2579" s="9">
        <f t="shared" ca="1" si="391"/>
        <v>0</v>
      </c>
      <c r="BR2579">
        <f t="shared" ca="1" si="392"/>
        <v>1035.5178149809958</v>
      </c>
      <c r="BS2579">
        <f t="shared" ca="1" si="394"/>
        <v>-1.1742100768576957E-3</v>
      </c>
      <c r="BT2579">
        <f t="shared" ca="1" si="395"/>
        <v>1.8055555555555562E-5</v>
      </c>
      <c r="BU2579">
        <f t="shared" ref="BU2579:BV2579" ca="1" si="408">ABS($BB2577*BN2579-$BB2578*BP2579)*0.02%</f>
        <v>9.7572193791298201E-5</v>
      </c>
      <c r="BV2579">
        <f t="shared" ca="1" si="408"/>
        <v>0</v>
      </c>
      <c r="BW2579" s="35">
        <f ca="1">IFERROR(VLOOKUP($B2579,OFFSET(Input!$A$1,0,MATCH(Index!BW$6&amp;" Index",Input!$1:$1,0)-1,10000,2),2,0)/100,BW2578)</f>
        <v>1.7000000000000001E-3</v>
      </c>
      <c r="BX2579">
        <f t="shared" ca="1" si="401"/>
        <v>2.5621877064981369E-2</v>
      </c>
      <c r="CE2579">
        <v>1031.9175791020323</v>
      </c>
    </row>
    <row r="2580" spans="2:83" x14ac:dyDescent="0.25">
      <c r="B2580" s="2">
        <v>41263</v>
      </c>
      <c r="C2580">
        <f t="shared" ca="1" si="369"/>
        <v>0</v>
      </c>
      <c r="D2580">
        <f t="shared" ca="1" si="370"/>
        <v>0</v>
      </c>
      <c r="E2580">
        <f ca="1">IF($B2580&lt;VLOOKUP(E$6&amp;" Equity",Param,4,0),"",IFERROR(VLOOKUP($B2580,OFFSET(Input!$A$1,0,MATCH(Index!E$6&amp;" Equity",Input!$1:$1,0)-1,10000,2),2,0),E2579))</f>
        <v>93.9</v>
      </c>
      <c r="F2580" s="33">
        <v>120.93</v>
      </c>
      <c r="H2580">
        <f ca="1">IFERROR(VLOOKUP($B2580,OFFSET(Input!$A$1,0,MATCH(Index!H$6,Input!$1:$1,0)-1,10000,2),2,0),0)</f>
        <v>0</v>
      </c>
      <c r="I2580">
        <f ca="1">IFERROR(VLOOKUP($B2580,OFFSET(Input!$A$1,0,MATCH(Index!I$6,Input!$1:$1,0)-1,10000,2),2,0),0)</f>
        <v>0</v>
      </c>
      <c r="K2580">
        <f t="shared" ca="1" si="371"/>
        <v>99.936317692403449</v>
      </c>
      <c r="L2580" s="30">
        <f t="shared" ca="1" si="372"/>
        <v>123.911629692647</v>
      </c>
      <c r="N2580">
        <f t="shared" ca="1" si="382"/>
        <v>3.5205669263958035E-3</v>
      </c>
      <c r="O2580">
        <f t="shared" ca="1" si="383"/>
        <v>0</v>
      </c>
      <c r="Q2580">
        <f t="shared" ca="1" si="299"/>
        <v>3.5974106644059721E-2</v>
      </c>
      <c r="R2580">
        <f t="shared" ref="R2580:R2643" ca="1" si="409">SQRT(SUMPRODUCT(OFFSET(O2580,0,0,-R$5,1),OFFSET(O2580,0,0,-R$5,1))*252/R$5)</f>
        <v>0.13370027745522151</v>
      </c>
      <c r="T2580">
        <f t="shared" ca="1" si="320"/>
        <v>3.8571746174958968E-2</v>
      </c>
      <c r="U2580">
        <f t="shared" ca="1" si="309"/>
        <v>0.10007477601355844</v>
      </c>
      <c r="W2580">
        <f t="shared" ca="1" si="310"/>
        <v>-0.57350682696194266</v>
      </c>
      <c r="X2580">
        <f t="shared" ca="1" si="311"/>
        <v>-0.33931840160903276</v>
      </c>
      <c r="Z2580">
        <f t="shared" ca="1" si="337"/>
        <v>99.505282456349946</v>
      </c>
      <c r="AA2580">
        <f t="shared" ca="1" si="337"/>
        <v>98.992525362579514</v>
      </c>
      <c r="AB2580">
        <f t="shared" ca="1" si="337"/>
        <v>98.579597234095488</v>
      </c>
      <c r="AC2580">
        <f t="shared" ca="1" si="338"/>
        <v>98.992525362579514</v>
      </c>
      <c r="AE2580">
        <f ca="1">VLOOKUP($B2580,OFFSET(Input!$A$1,0,MATCH(Index!AE$6&amp;" Index",Input!$1:$1,0)-1,10000,2),2,0)</f>
        <v>17.670000000000002</v>
      </c>
      <c r="AF2580">
        <f t="shared" ca="1" si="321"/>
        <v>16.442666666666664</v>
      </c>
      <c r="AG2580">
        <f t="shared" ca="1" si="321"/>
        <v>16.188500000000001</v>
      </c>
      <c r="AH2580">
        <f t="shared" ca="1" si="321"/>
        <v>16.152000000000001</v>
      </c>
      <c r="AI2580">
        <f t="shared" ca="1" si="322"/>
        <v>16.188500000000001</v>
      </c>
      <c r="AK2580">
        <f t="shared" ca="1" si="323"/>
        <v>1</v>
      </c>
      <c r="AL2580">
        <f t="shared" ca="1" si="324"/>
        <v>1</v>
      </c>
      <c r="AN2580" t="str">
        <f t="shared" ca="1" si="347"/>
        <v>Not Down</v>
      </c>
      <c r="AO2580" t="str">
        <f t="shared" ca="1" si="378"/>
        <v>Not Up</v>
      </c>
      <c r="AQ2580">
        <f t="shared" ca="1" si="313"/>
        <v>1</v>
      </c>
      <c r="AR2580">
        <f t="shared" ca="1" si="314"/>
        <v>0</v>
      </c>
      <c r="AT2580">
        <f t="shared" ca="1" si="373"/>
        <v>1</v>
      </c>
      <c r="AU2580">
        <f t="shared" ca="1" si="374"/>
        <v>0</v>
      </c>
      <c r="AW2580" s="5">
        <f t="shared" ca="1" si="384"/>
        <v>3.5974106644059721E-2</v>
      </c>
      <c r="AX2580" s="5">
        <f t="shared" ca="1" si="385"/>
        <v>3.8571746174958968E-2</v>
      </c>
      <c r="AY2580" s="18">
        <f t="shared" ca="1" si="325"/>
        <v>3.8571746174958968E-2</v>
      </c>
      <c r="BA2580" s="6">
        <f t="shared" ca="1" si="315"/>
        <v>1.2962856224658124</v>
      </c>
      <c r="BB2580">
        <f t="shared" ca="1" si="316"/>
        <v>1.3735683046492995</v>
      </c>
      <c r="BC2580" t="str">
        <f t="shared" ca="1" si="402"/>
        <v>HYG UP Equity</v>
      </c>
      <c r="BD2580" t="str">
        <f t="shared" ca="1" si="403"/>
        <v>HYG UP Equity</v>
      </c>
      <c r="BF2580">
        <f t="shared" ca="1" si="386"/>
        <v>1</v>
      </c>
      <c r="BG2580">
        <f t="shared" ca="1" si="387"/>
        <v>0</v>
      </c>
      <c r="BI2580">
        <f t="shared" ca="1" si="379"/>
        <v>1</v>
      </c>
      <c r="BJ2580">
        <f t="shared" ca="1" si="380"/>
        <v>0</v>
      </c>
      <c r="BL2580">
        <f t="shared" ca="1" si="388"/>
        <v>10.398320386335204</v>
      </c>
      <c r="BM2580">
        <f t="shared" ca="1" si="389"/>
        <v>0</v>
      </c>
      <c r="BN2580" s="9">
        <f t="shared" ca="1" si="398"/>
        <v>1</v>
      </c>
      <c r="BO2580" s="9">
        <f t="shared" ca="1" si="399"/>
        <v>0</v>
      </c>
      <c r="BP2580" s="9">
        <f t="shared" ca="1" si="390"/>
        <v>1</v>
      </c>
      <c r="BQ2580" s="9">
        <f t="shared" ca="1" si="391"/>
        <v>0</v>
      </c>
      <c r="BR2580">
        <f t="shared" ca="1" si="392"/>
        <v>1039.1698495961903</v>
      </c>
      <c r="BS2580">
        <f t="shared" ca="1" si="394"/>
        <v>3.5267714010902562E-3</v>
      </c>
      <c r="BT2580">
        <f t="shared" ca="1" si="395"/>
        <v>1.8055555555555558E-5</v>
      </c>
      <c r="BU2580">
        <f t="shared" ref="BU2580:BV2580" ca="1" si="410">ABS($BB2578*BN2580-$BB2579*BP2580)*0.02%</f>
        <v>0</v>
      </c>
      <c r="BV2580">
        <f t="shared" ca="1" si="410"/>
        <v>0</v>
      </c>
      <c r="BW2580" s="35">
        <f ca="1">IFERROR(VLOOKUP($B2580,OFFSET(Input!$A$1,0,MATCH(Index!BW$6&amp;" Index",Input!$1:$1,0)-1,10000,2),2,0)/100,BW2579)</f>
        <v>1.7000000000000001E-3</v>
      </c>
      <c r="BX2580">
        <f t="shared" ca="1" si="401"/>
        <v>2.5592111993951176E-2</v>
      </c>
      <c r="CE2580">
        <v>1036.874712935127</v>
      </c>
    </row>
    <row r="2581" spans="2:83" x14ac:dyDescent="0.25">
      <c r="B2581" s="2">
        <v>41264</v>
      </c>
      <c r="C2581">
        <f t="shared" ca="1" si="369"/>
        <v>0</v>
      </c>
      <c r="D2581">
        <f t="shared" ca="1" si="370"/>
        <v>0</v>
      </c>
      <c r="E2581">
        <f ca="1">IF($B2581&lt;VLOOKUP(E$6&amp;" Equity",Param,4,0),"",IFERROR(VLOOKUP($B2581,OFFSET(Input!$A$1,0,MATCH(Index!E$6&amp;" Equity",Input!$1:$1,0)-1,10000,2),2,0),E2580))</f>
        <v>93.63</v>
      </c>
      <c r="F2581" s="33">
        <v>122.25</v>
      </c>
      <c r="H2581">
        <f ca="1">IFERROR(VLOOKUP($B2581,OFFSET(Input!$A$1,0,MATCH(Index!H$6,Input!$1:$1,0)-1,10000,2),2,0),0)</f>
        <v>0</v>
      </c>
      <c r="I2581">
        <f ca="1">IFERROR(VLOOKUP($B2581,OFFSET(Input!$A$1,0,MATCH(Index!I$6,Input!$1:$1,0)-1,10000,2),2,0),0)</f>
        <v>0</v>
      </c>
      <c r="K2581">
        <f t="shared" ca="1" si="371"/>
        <v>99.64896086836778</v>
      </c>
      <c r="L2581" s="30">
        <f t="shared" ca="1" si="372"/>
        <v>125.26417539011076</v>
      </c>
      <c r="N2581">
        <f t="shared" ca="1" si="382"/>
        <v>-2.8795412634195416E-3</v>
      </c>
      <c r="O2581">
        <f t="shared" ca="1" si="383"/>
        <v>1.08562625577973E-2</v>
      </c>
      <c r="Q2581">
        <f t="shared" ref="Q2581:Q2644" ca="1" si="411">SQRT(SUMPRODUCT(OFFSET(N2581,0,0,-Q$5,1),OFFSET(N2581,0,0,-Q$5,1))*252/Q$5)</f>
        <v>3.8530054490099989E-2</v>
      </c>
      <c r="R2581">
        <f t="shared" ca="1" si="409"/>
        <v>0.13665990328340716</v>
      </c>
      <c r="T2581">
        <f t="shared" ca="1" si="320"/>
        <v>3.8077050551840498E-2</v>
      </c>
      <c r="U2581">
        <f t="shared" ca="1" si="309"/>
        <v>0.10718315216297246</v>
      </c>
      <c r="W2581">
        <f t="shared" ca="1" si="310"/>
        <v>-0.71155177369752576</v>
      </c>
      <c r="X2581">
        <f t="shared" ca="1" si="311"/>
        <v>-0.40742152013858013</v>
      </c>
      <c r="Z2581">
        <f t="shared" ca="1" si="337"/>
        <v>99.543596699554698</v>
      </c>
      <c r="AA2581">
        <f t="shared" ca="1" si="337"/>
        <v>99.085277543755083</v>
      </c>
      <c r="AB2581">
        <f t="shared" ca="1" si="337"/>
        <v>98.725791902849394</v>
      </c>
      <c r="AC2581">
        <f t="shared" ca="1" si="338"/>
        <v>99.085277543755083</v>
      </c>
      <c r="AE2581">
        <f ca="1">VLOOKUP($B2581,OFFSET(Input!$A$1,0,MATCH(Index!AE$6&amp;" Index",Input!$1:$1,0)-1,10000,2),2,0)</f>
        <v>17.84</v>
      </c>
      <c r="AF2581">
        <f t="shared" ca="1" si="321"/>
        <v>16.574000000000002</v>
      </c>
      <c r="AG2581">
        <f t="shared" ca="1" si="321"/>
        <v>16.323500000000003</v>
      </c>
      <c r="AH2581">
        <f t="shared" ca="1" si="321"/>
        <v>16.146000000000001</v>
      </c>
      <c r="AI2581">
        <f t="shared" ca="1" si="322"/>
        <v>16.323500000000003</v>
      </c>
      <c r="AK2581">
        <f t="shared" ca="1" si="323"/>
        <v>1</v>
      </c>
      <c r="AL2581">
        <f t="shared" ca="1" si="324"/>
        <v>1</v>
      </c>
      <c r="AN2581" t="str">
        <f t="shared" ca="1" si="347"/>
        <v>Not Down</v>
      </c>
      <c r="AO2581" t="str">
        <f t="shared" ca="1" si="378"/>
        <v>Not Up</v>
      </c>
      <c r="AQ2581">
        <f t="shared" ca="1" si="313"/>
        <v>1</v>
      </c>
      <c r="AR2581">
        <f t="shared" ca="1" si="314"/>
        <v>0</v>
      </c>
      <c r="AT2581">
        <f t="shared" ca="1" si="373"/>
        <v>1</v>
      </c>
      <c r="AU2581">
        <f t="shared" ca="1" si="374"/>
        <v>0</v>
      </c>
      <c r="AW2581" s="5">
        <f t="shared" ca="1" si="384"/>
        <v>3.8530054490099989E-2</v>
      </c>
      <c r="AX2581" s="5">
        <f t="shared" ca="1" si="385"/>
        <v>3.8077050551840498E-2</v>
      </c>
      <c r="AY2581" s="18">
        <f t="shared" ca="1" si="325"/>
        <v>3.8530054490099989E-2</v>
      </c>
      <c r="BA2581" s="6">
        <f t="shared" ca="1" si="315"/>
        <v>1.2976882763777853</v>
      </c>
      <c r="BB2581">
        <f t="shared" ca="1" si="316"/>
        <v>1.3735683046492995</v>
      </c>
      <c r="BC2581" t="str">
        <f t="shared" ca="1" si="402"/>
        <v>HYG UP Equity</v>
      </c>
      <c r="BD2581" t="str">
        <f t="shared" ca="1" si="403"/>
        <v>HYG UP Equity</v>
      </c>
      <c r="BF2581">
        <f t="shared" ca="1" si="386"/>
        <v>1</v>
      </c>
      <c r="BG2581">
        <f t="shared" ca="1" si="387"/>
        <v>0</v>
      </c>
      <c r="BI2581">
        <f t="shared" ca="1" si="379"/>
        <v>1</v>
      </c>
      <c r="BJ2581">
        <f t="shared" ca="1" si="380"/>
        <v>0</v>
      </c>
      <c r="BL2581">
        <f t="shared" ca="1" si="388"/>
        <v>10.398320386335206</v>
      </c>
      <c r="BM2581">
        <f t="shared" ca="1" si="389"/>
        <v>0</v>
      </c>
      <c r="BN2581" s="9">
        <f t="shared" ca="1" si="398"/>
        <v>1</v>
      </c>
      <c r="BO2581" s="9">
        <f t="shared" ca="1" si="399"/>
        <v>0</v>
      </c>
      <c r="BP2581" s="9">
        <f t="shared" ca="1" si="390"/>
        <v>1.0000000000000002</v>
      </c>
      <c r="BQ2581" s="9">
        <f t="shared" ca="1" si="391"/>
        <v>0</v>
      </c>
      <c r="BR2581">
        <f t="shared" ca="1" si="392"/>
        <v>1036.1818212746678</v>
      </c>
      <c r="BS2581">
        <f t="shared" ca="1" si="394"/>
        <v>-2.8753993610223239E-3</v>
      </c>
      <c r="BT2581">
        <f t="shared" ca="1" si="395"/>
        <v>1.8055555555555558E-5</v>
      </c>
      <c r="BU2581">
        <f t="shared" ref="BU2581:BV2581" ca="1" si="412">ABS($BB2579*BN2581-$BB2580*BP2581)*0.02%</f>
        <v>4.4408920985006264E-20</v>
      </c>
      <c r="BV2581">
        <f t="shared" ca="1" si="412"/>
        <v>0</v>
      </c>
      <c r="BW2581" s="35">
        <f ca="1">IFERROR(VLOOKUP($B2581,OFFSET(Input!$A$1,0,MATCH(Index!BW$6&amp;" Index",Input!$1:$1,0)-1,10000,2),2,0)/100,BW2580)</f>
        <v>1.7000000000000001E-3</v>
      </c>
      <c r="BX2581">
        <f t="shared" ca="1" si="401"/>
        <v>2.5715051584083909E-2</v>
      </c>
      <c r="CE2581">
        <v>1032.7375715018488</v>
      </c>
    </row>
    <row r="2582" spans="2:83" x14ac:dyDescent="0.25">
      <c r="B2582" s="2">
        <v>41267</v>
      </c>
      <c r="C2582">
        <f t="shared" ca="1" si="369"/>
        <v>0</v>
      </c>
      <c r="D2582">
        <f t="shared" ca="1" si="370"/>
        <v>0</v>
      </c>
      <c r="E2582">
        <f ca="1">IF($B2582&lt;VLOOKUP(E$6&amp;" Equity",Param,4,0),"",IFERROR(VLOOKUP($B2582,OFFSET(Input!$A$1,0,MATCH(Index!E$6&amp;" Equity",Input!$1:$1,0)-1,10000,2),2,0),E2581))</f>
        <v>93.29</v>
      </c>
      <c r="F2582" s="33">
        <v>122.03</v>
      </c>
      <c r="H2582">
        <f ca="1">IFERROR(VLOOKUP($B2582,OFFSET(Input!$A$1,0,MATCH(Index!H$6,Input!$1:$1,0)-1,10000,2),2,0),0)</f>
        <v>0</v>
      </c>
      <c r="I2582">
        <f ca="1">IFERROR(VLOOKUP($B2582,OFFSET(Input!$A$1,0,MATCH(Index!I$6,Input!$1:$1,0)-1,10000,2),2,0),0)</f>
        <v>0</v>
      </c>
      <c r="K2582">
        <f t="shared" ca="1" si="371"/>
        <v>99.287104126989547</v>
      </c>
      <c r="L2582" s="30">
        <f t="shared" ca="1" si="372"/>
        <v>125.03875110720014</v>
      </c>
      <c r="N2582">
        <f t="shared" ca="1" si="382"/>
        <v>-3.6379239779279183E-3</v>
      </c>
      <c r="O2582">
        <f t="shared" ca="1" si="383"/>
        <v>-1.801212211233229E-3</v>
      </c>
      <c r="Q2582">
        <f t="shared" ca="1" si="411"/>
        <v>4.2625295335799056E-2</v>
      </c>
      <c r="R2582">
        <f t="shared" ca="1" si="409"/>
        <v>0.13502329054903192</v>
      </c>
      <c r="T2582">
        <f t="shared" ca="1" si="320"/>
        <v>4.019982324923984E-2</v>
      </c>
      <c r="U2582">
        <f t="shared" ca="1" si="309"/>
        <v>0.10604792186097231</v>
      </c>
      <c r="W2582">
        <f t="shared" ca="1" si="310"/>
        <v>-0.62658507884196868</v>
      </c>
      <c r="X2582">
        <f t="shared" ca="1" si="311"/>
        <v>-0.37370372012875552</v>
      </c>
      <c r="Z2582">
        <f t="shared" ca="1" si="337"/>
        <v>99.543596699554712</v>
      </c>
      <c r="AA2582">
        <f t="shared" ca="1" si="337"/>
        <v>99.158878168393883</v>
      </c>
      <c r="AB2582">
        <f t="shared" ca="1" si="337"/>
        <v>98.846501619482581</v>
      </c>
      <c r="AC2582">
        <f t="shared" ca="1" si="338"/>
        <v>99.158878168393883</v>
      </c>
      <c r="AE2582">
        <f ca="1">VLOOKUP($B2582,OFFSET(Input!$A$1,0,MATCH(Index!AE$6&amp;" Index",Input!$1:$1,0)-1,10000,2),2,0)</f>
        <v>17.84</v>
      </c>
      <c r="AF2582">
        <f t="shared" ca="1" si="321"/>
        <v>16.654</v>
      </c>
      <c r="AG2582">
        <f t="shared" ca="1" si="321"/>
        <v>16.4405</v>
      </c>
      <c r="AH2582">
        <f t="shared" ca="1" si="321"/>
        <v>16.203200000000002</v>
      </c>
      <c r="AI2582">
        <f t="shared" ca="1" si="322"/>
        <v>16.4405</v>
      </c>
      <c r="AK2582">
        <f t="shared" ca="1" si="323"/>
        <v>1</v>
      </c>
      <c r="AL2582">
        <f t="shared" ca="1" si="324"/>
        <v>1</v>
      </c>
      <c r="AN2582" t="str">
        <f t="shared" ca="1" si="347"/>
        <v>Not Down</v>
      </c>
      <c r="AO2582" t="str">
        <f t="shared" ca="1" si="378"/>
        <v>Not Up</v>
      </c>
      <c r="AQ2582">
        <f t="shared" ca="1" si="313"/>
        <v>1</v>
      </c>
      <c r="AR2582">
        <f t="shared" ca="1" si="314"/>
        <v>0</v>
      </c>
      <c r="AT2582">
        <f t="shared" ca="1" si="373"/>
        <v>1</v>
      </c>
      <c r="AU2582">
        <f t="shared" ca="1" si="374"/>
        <v>0</v>
      </c>
      <c r="AW2582" s="5">
        <f t="shared" ca="1" si="384"/>
        <v>4.2625295335799056E-2</v>
      </c>
      <c r="AX2582" s="5">
        <f t="shared" ca="1" si="385"/>
        <v>4.019982324923984E-2</v>
      </c>
      <c r="AY2582" s="18">
        <f t="shared" ca="1" si="325"/>
        <v>4.2625295335799056E-2</v>
      </c>
      <c r="BA2582" s="6">
        <f t="shared" ca="1" si="315"/>
        <v>1.1730124004092768</v>
      </c>
      <c r="BB2582">
        <f t="shared" ca="1" si="316"/>
        <v>1.1730124004092768</v>
      </c>
      <c r="BC2582" t="str">
        <f t="shared" ca="1" si="402"/>
        <v>HYG UP Equity</v>
      </c>
      <c r="BD2582" t="str">
        <f t="shared" ca="1" si="403"/>
        <v>HYG UP Equity</v>
      </c>
      <c r="BF2582">
        <f t="shared" ca="1" si="386"/>
        <v>1</v>
      </c>
      <c r="BG2582">
        <f t="shared" ca="1" si="387"/>
        <v>0</v>
      </c>
      <c r="BI2582">
        <f t="shared" ca="1" si="379"/>
        <v>1</v>
      </c>
      <c r="BJ2582">
        <f t="shared" ca="1" si="380"/>
        <v>0</v>
      </c>
      <c r="BL2582">
        <f t="shared" ca="1" si="388"/>
        <v>10.398320386335206</v>
      </c>
      <c r="BM2582">
        <f t="shared" ca="1" si="389"/>
        <v>0</v>
      </c>
      <c r="BN2582" s="9">
        <f t="shared" ca="1" si="398"/>
        <v>0.99999999999999989</v>
      </c>
      <c r="BO2582" s="9">
        <f t="shared" ca="1" si="399"/>
        <v>0</v>
      </c>
      <c r="BP2582" s="9">
        <f t="shared" ca="1" si="390"/>
        <v>0.99999999999999989</v>
      </c>
      <c r="BQ2582" s="9">
        <f t="shared" ca="1" si="391"/>
        <v>0</v>
      </c>
      <c r="BR2582">
        <f t="shared" ca="1" si="392"/>
        <v>1032.4191189438618</v>
      </c>
      <c r="BS2582">
        <f t="shared" ca="1" si="394"/>
        <v>-3.6313147495458109E-3</v>
      </c>
      <c r="BT2582">
        <f t="shared" ca="1" si="395"/>
        <v>5.4166666666666664E-5</v>
      </c>
      <c r="BU2582">
        <f t="shared" ref="BU2582:BV2582" ca="1" si="413">ABS($BB2580*BN2582-$BB2581*BP2582)*0.02%</f>
        <v>0</v>
      </c>
      <c r="BV2582">
        <f t="shared" ca="1" si="413"/>
        <v>0</v>
      </c>
      <c r="BW2582" s="35">
        <f ca="1">IFERROR(VLOOKUP($B2582,OFFSET(Input!$A$1,0,MATCH(Index!BW$6&amp;" Index",Input!$1:$1,0)-1,10000,2),2,0)/100,BW2581)</f>
        <v>1.8E-3</v>
      </c>
      <c r="BX2582">
        <f t="shared" ca="1" si="401"/>
        <v>7.6837344741919084E-2</v>
      </c>
      <c r="CE2582">
        <v>1027.4610887232238</v>
      </c>
    </row>
    <row r="2583" spans="2:83" x14ac:dyDescent="0.25">
      <c r="B2583" s="2">
        <v>41269</v>
      </c>
      <c r="C2583">
        <f t="shared" ca="1" si="369"/>
        <v>0</v>
      </c>
      <c r="D2583">
        <f t="shared" ca="1" si="370"/>
        <v>0</v>
      </c>
      <c r="E2583">
        <f ca="1">IF($B2583&lt;VLOOKUP(E$6&amp;" Equity",Param,4,0),"",IFERROR(VLOOKUP($B2583,OFFSET(Input!$A$1,0,MATCH(Index!E$6&amp;" Equity",Input!$1:$1,0)-1,10000,2),2,0),E2582))</f>
        <v>93.02</v>
      </c>
      <c r="F2583" s="33">
        <v>122.2</v>
      </c>
      <c r="H2583">
        <f ca="1">IFERROR(VLOOKUP($B2583,OFFSET(Input!$A$1,0,MATCH(Index!H$6,Input!$1:$1,0)-1,10000,2),2,0),0)</f>
        <v>0.50502100000000005</v>
      </c>
      <c r="I2583">
        <f ca="1">IFERROR(VLOOKUP($B2583,OFFSET(Input!$A$1,0,MATCH(Index!I$6,Input!$1:$1,0)-1,10000,2),2,0),0)</f>
        <v>0.26824999999999999</v>
      </c>
      <c r="K2583">
        <f t="shared" ca="1" si="371"/>
        <v>99.537233342329117</v>
      </c>
      <c r="L2583" s="30">
        <f t="shared" ca="1" si="372"/>
        <v>125.48780652531643</v>
      </c>
      <c r="N2583">
        <f t="shared" ca="1" si="382"/>
        <v>2.5160838002082396E-3</v>
      </c>
      <c r="O2583">
        <f t="shared" ca="1" si="383"/>
        <v>3.5848965736710427E-3</v>
      </c>
      <c r="Q2583">
        <f t="shared" ca="1" si="411"/>
        <v>4.4192958382477124E-2</v>
      </c>
      <c r="R2583">
        <f t="shared" ca="1" si="409"/>
        <v>0.13048295989109729</v>
      </c>
      <c r="T2583">
        <f t="shared" ca="1" si="320"/>
        <v>4.1034709966327639E-2</v>
      </c>
      <c r="U2583">
        <f t="shared" ca="1" si="309"/>
        <v>0.10593589692764635</v>
      </c>
      <c r="W2583">
        <f t="shared" ca="1" si="310"/>
        <v>-0.5531415581290472</v>
      </c>
      <c r="X2583">
        <f t="shared" ca="1" si="311"/>
        <v>-0.35117684613009253</v>
      </c>
      <c r="Z2583">
        <f t="shared" ca="1" si="337"/>
        <v>99.559031060287481</v>
      </c>
      <c r="AA2583">
        <f t="shared" ca="1" si="337"/>
        <v>99.240221016194354</v>
      </c>
      <c r="AB2583">
        <f t="shared" ca="1" si="337"/>
        <v>98.931479823718476</v>
      </c>
      <c r="AC2583">
        <f t="shared" ca="1" si="338"/>
        <v>99.240221016194354</v>
      </c>
      <c r="AE2583">
        <f ca="1">VLOOKUP($B2583,OFFSET(Input!$A$1,0,MATCH(Index!AE$6&amp;" Index",Input!$1:$1,0)-1,10000,2),2,0)</f>
        <v>19.48</v>
      </c>
      <c r="AF2583">
        <f t="shared" ca="1" si="321"/>
        <v>16.811333333333334</v>
      </c>
      <c r="AG2583">
        <f t="shared" ca="1" si="321"/>
        <v>16.618499999999997</v>
      </c>
      <c r="AH2583">
        <f t="shared" ca="1" si="321"/>
        <v>16.372799999999998</v>
      </c>
      <c r="AI2583">
        <f t="shared" ca="1" si="322"/>
        <v>16.618499999999997</v>
      </c>
      <c r="AK2583">
        <f t="shared" ca="1" si="323"/>
        <v>1</v>
      </c>
      <c r="AL2583">
        <f t="shared" ca="1" si="324"/>
        <v>1</v>
      </c>
      <c r="AN2583" t="str">
        <f t="shared" ca="1" si="347"/>
        <v>Not Down</v>
      </c>
      <c r="AO2583" t="str">
        <f t="shared" ca="1" si="378"/>
        <v>Not Up</v>
      </c>
      <c r="AQ2583">
        <f t="shared" ca="1" si="313"/>
        <v>1</v>
      </c>
      <c r="AR2583">
        <f t="shared" ca="1" si="314"/>
        <v>0</v>
      </c>
      <c r="AT2583">
        <f t="shared" ca="1" si="373"/>
        <v>1</v>
      </c>
      <c r="AU2583">
        <f t="shared" ca="1" si="374"/>
        <v>0</v>
      </c>
      <c r="AW2583" s="5">
        <f t="shared" ca="1" si="384"/>
        <v>4.4192958382477124E-2</v>
      </c>
      <c r="AX2583" s="5">
        <f t="shared" ca="1" si="385"/>
        <v>4.1034709966327639E-2</v>
      </c>
      <c r="AY2583" s="18">
        <f t="shared" ca="1" si="325"/>
        <v>4.4192958382477124E-2</v>
      </c>
      <c r="BA2583" s="6">
        <f t="shared" ca="1" si="315"/>
        <v>1.1314019660613039</v>
      </c>
      <c r="BB2583">
        <f t="shared" ca="1" si="316"/>
        <v>1.1730124004092768</v>
      </c>
      <c r="BC2583" t="str">
        <f t="shared" ca="1" si="402"/>
        <v>HYG UP Equity</v>
      </c>
      <c r="BD2583" t="str">
        <f t="shared" ca="1" si="403"/>
        <v>HYG UP Equity</v>
      </c>
      <c r="BF2583">
        <f t="shared" ca="1" si="386"/>
        <v>1</v>
      </c>
      <c r="BG2583">
        <f t="shared" ca="1" si="387"/>
        <v>0</v>
      </c>
      <c r="BI2583">
        <f t="shared" ca="1" si="379"/>
        <v>1</v>
      </c>
      <c r="BJ2583">
        <f t="shared" ca="1" si="380"/>
        <v>0</v>
      </c>
      <c r="BL2583">
        <f t="shared" ca="1" si="388"/>
        <v>10.398320386335204</v>
      </c>
      <c r="BM2583">
        <f t="shared" ca="1" si="389"/>
        <v>0</v>
      </c>
      <c r="BN2583" s="9">
        <f t="shared" ca="1" si="398"/>
        <v>1.0000000000000002</v>
      </c>
      <c r="BO2583" s="9">
        <f t="shared" ca="1" si="399"/>
        <v>0</v>
      </c>
      <c r="BP2583" s="9">
        <f t="shared" ca="1" si="390"/>
        <v>1</v>
      </c>
      <c r="BQ2583" s="9">
        <f t="shared" ca="1" si="391"/>
        <v>0</v>
      </c>
      <c r="BR2583">
        <f t="shared" ca="1" si="392"/>
        <v>1035.0200426629451</v>
      </c>
      <c r="BS2583">
        <f t="shared" ca="1" si="394"/>
        <v>2.5192517954761851E-3</v>
      </c>
      <c r="BT2583">
        <f t="shared" ca="1" si="395"/>
        <v>3.6111111111111123E-5</v>
      </c>
      <c r="BU2583">
        <f t="shared" ref="BU2583:BV2583" ca="1" si="414">ABS($BB2581*BN2583-$BB2582*BP2583)*0.02%</f>
        <v>4.0111180848004584E-5</v>
      </c>
      <c r="BV2583">
        <f t="shared" ca="1" si="414"/>
        <v>0</v>
      </c>
      <c r="BW2583" s="35">
        <f ca="1">IFERROR(VLOOKUP($B2583,OFFSET(Input!$A$1,0,MATCH(Index!BW$6&amp;" Index",Input!$1:$1,0)-1,10000,2),2,0)/100,BW2582)</f>
        <v>1.7000000000000001E-3</v>
      </c>
      <c r="BX2583">
        <f t="shared" ca="1" si="401"/>
        <v>4.3521999372596265E-2</v>
      </c>
      <c r="CE2583">
        <v>1030.8919238056358</v>
      </c>
    </row>
    <row r="2584" spans="2:83" x14ac:dyDescent="0.25">
      <c r="B2584" s="2">
        <v>41270</v>
      </c>
      <c r="C2584">
        <f t="shared" ca="1" si="369"/>
        <v>0</v>
      </c>
      <c r="D2584">
        <f t="shared" ca="1" si="370"/>
        <v>0</v>
      </c>
      <c r="E2584">
        <f ca="1">IF($B2584&lt;VLOOKUP(E$6&amp;" Equity",Param,4,0),"",IFERROR(VLOOKUP($B2584,OFFSET(Input!$A$1,0,MATCH(Index!E$6&amp;" Equity",Input!$1:$1,0)-1,10000,2),2,0),E2583))</f>
        <v>93.16</v>
      </c>
      <c r="F2584" s="33">
        <v>122.61</v>
      </c>
      <c r="H2584">
        <f ca="1">IFERROR(VLOOKUP($B2584,OFFSET(Input!$A$1,0,MATCH(Index!H$6,Input!$1:$1,0)-1,10000,2),2,0),0)</f>
        <v>0</v>
      </c>
      <c r="I2584">
        <f ca="1">IFERROR(VLOOKUP($B2584,OFFSET(Input!$A$1,0,MATCH(Index!I$6,Input!$1:$1,0)-1,10000,2),2,0),0)</f>
        <v>0</v>
      </c>
      <c r="K2584">
        <f t="shared" ca="1" si="371"/>
        <v>99.687042121816603</v>
      </c>
      <c r="L2584" s="30">
        <f t="shared" ca="1" si="372"/>
        <v>125.90883762740629</v>
      </c>
      <c r="N2584">
        <f t="shared" ca="1" si="382"/>
        <v>1.503921220189245E-3</v>
      </c>
      <c r="O2584">
        <f t="shared" ca="1" si="383"/>
        <v>3.3495395068006903E-3</v>
      </c>
      <c r="Q2584">
        <f t="shared" ca="1" si="411"/>
        <v>4.2425739780119487E-2</v>
      </c>
      <c r="R2584">
        <f t="shared" ca="1" si="409"/>
        <v>0.11777883685589176</v>
      </c>
      <c r="T2584">
        <f t="shared" ca="1" si="320"/>
        <v>4.1373381145344022E-2</v>
      </c>
      <c r="U2584">
        <f t="shared" ca="1" si="309"/>
        <v>0.10649200186044477</v>
      </c>
      <c r="W2584">
        <f t="shared" ca="1" si="310"/>
        <v>-0.44288526773533066</v>
      </c>
      <c r="X2584">
        <f t="shared" ca="1" si="311"/>
        <v>-0.33123767398200848</v>
      </c>
      <c r="Z2584">
        <f t="shared" ca="1" si="337"/>
        <v>99.560710616565444</v>
      </c>
      <c r="AA2584">
        <f t="shared" ca="1" si="337"/>
        <v>99.327995583501362</v>
      </c>
      <c r="AB2584">
        <f t="shared" ca="1" si="337"/>
        <v>99.019062476836737</v>
      </c>
      <c r="AC2584">
        <f t="shared" ca="1" si="338"/>
        <v>99.327995583501362</v>
      </c>
      <c r="AE2584">
        <f ca="1">VLOOKUP($B2584,OFFSET(Input!$A$1,0,MATCH(Index!AE$6&amp;" Index",Input!$1:$1,0)-1,10000,2),2,0)</f>
        <v>19.47</v>
      </c>
      <c r="AF2584">
        <f t="shared" ca="1" si="321"/>
        <v>17.012</v>
      </c>
      <c r="AG2584">
        <f t="shared" ca="1" si="321"/>
        <v>16.816499999999998</v>
      </c>
      <c r="AH2584">
        <f t="shared" ca="1" si="321"/>
        <v>16.548399999999997</v>
      </c>
      <c r="AI2584">
        <f t="shared" ca="1" si="322"/>
        <v>16.816499999999998</v>
      </c>
      <c r="AK2584">
        <f t="shared" ca="1" si="323"/>
        <v>1</v>
      </c>
      <c r="AL2584">
        <f t="shared" ca="1" si="324"/>
        <v>1</v>
      </c>
      <c r="AN2584" t="str">
        <f t="shared" ca="1" si="347"/>
        <v>Not Down</v>
      </c>
      <c r="AO2584" t="str">
        <f t="shared" ca="1" si="378"/>
        <v>Not Up</v>
      </c>
      <c r="AQ2584">
        <f t="shared" ca="1" si="313"/>
        <v>1</v>
      </c>
      <c r="AR2584">
        <f t="shared" ca="1" si="314"/>
        <v>0</v>
      </c>
      <c r="AT2584">
        <f t="shared" ca="1" si="373"/>
        <v>1</v>
      </c>
      <c r="AU2584">
        <f t="shared" ca="1" si="374"/>
        <v>0</v>
      </c>
      <c r="AW2584" s="5">
        <f t="shared" ca="1" si="384"/>
        <v>4.2425739780119487E-2</v>
      </c>
      <c r="AX2584" s="5">
        <f t="shared" ca="1" si="385"/>
        <v>4.1373381145344022E-2</v>
      </c>
      <c r="AY2584" s="18">
        <f t="shared" ca="1" si="325"/>
        <v>4.2425739780119487E-2</v>
      </c>
      <c r="BA2584" s="6">
        <f t="shared" ca="1" si="315"/>
        <v>1.1785298325765383</v>
      </c>
      <c r="BB2584">
        <f t="shared" ca="1" si="316"/>
        <v>1.1730124004092768</v>
      </c>
      <c r="BC2584" t="str">
        <f t="shared" ca="1" si="402"/>
        <v>HYG UP Equity</v>
      </c>
      <c r="BD2584" t="str">
        <f t="shared" ca="1" si="403"/>
        <v>HYG UP Equity</v>
      </c>
      <c r="BF2584">
        <f t="shared" ca="1" si="386"/>
        <v>1</v>
      </c>
      <c r="BG2584">
        <f t="shared" ca="1" si="387"/>
        <v>0</v>
      </c>
      <c r="BI2584">
        <f t="shared" ca="1" si="379"/>
        <v>1</v>
      </c>
      <c r="BJ2584">
        <f t="shared" ca="1" si="380"/>
        <v>0</v>
      </c>
      <c r="BL2584">
        <f t="shared" ca="1" si="388"/>
        <v>10.398320386335204</v>
      </c>
      <c r="BM2584">
        <f t="shared" ca="1" si="389"/>
        <v>0</v>
      </c>
      <c r="BN2584" s="9">
        <f t="shared" ca="1" si="398"/>
        <v>1.0000000000000002</v>
      </c>
      <c r="BO2584" s="9">
        <f t="shared" ca="1" si="399"/>
        <v>0</v>
      </c>
      <c r="BP2584" s="9">
        <f t="shared" ca="1" si="390"/>
        <v>1.0000000000000002</v>
      </c>
      <c r="BQ2584" s="9">
        <f t="shared" ca="1" si="391"/>
        <v>0</v>
      </c>
      <c r="BR2584">
        <f t="shared" ca="1" si="392"/>
        <v>1036.5778023487417</v>
      </c>
      <c r="BS2584">
        <f t="shared" ca="1" si="394"/>
        <v>1.5050526768434214E-3</v>
      </c>
      <c r="BT2584">
        <f t="shared" ca="1" si="395"/>
        <v>1.8055555555555562E-5</v>
      </c>
      <c r="BU2584">
        <f t="shared" ref="BU2584:BV2584" ca="1" si="415">ABS($BB2582*BN2584-$BB2583*BP2584)*0.02%</f>
        <v>0</v>
      </c>
      <c r="BV2584">
        <f t="shared" ca="1" si="415"/>
        <v>0</v>
      </c>
      <c r="BW2584" s="35">
        <f ca="1">IFERROR(VLOOKUP($B2584,OFFSET(Input!$A$1,0,MATCH(Index!BW$6&amp;" Index",Input!$1:$1,0)-1,10000,2),2,0)/100,BW2583)</f>
        <v>1.7000000000000001E-3</v>
      </c>
      <c r="BX2584">
        <f t="shared" ca="1" si="401"/>
        <v>2.1833662682465588E-2</v>
      </c>
      <c r="CE2584">
        <v>1032.6749134174008</v>
      </c>
    </row>
    <row r="2585" spans="2:83" x14ac:dyDescent="0.25">
      <c r="B2585" s="2">
        <v>41271</v>
      </c>
      <c r="C2585">
        <f t="shared" ca="1" si="369"/>
        <v>0</v>
      </c>
      <c r="D2585">
        <f t="shared" ca="1" si="370"/>
        <v>0</v>
      </c>
      <c r="E2585">
        <f ca="1">IF($B2585&lt;VLOOKUP(E$6&amp;" Equity",Param,4,0),"",IFERROR(VLOOKUP($B2585,OFFSET(Input!$A$1,0,MATCH(Index!E$6&amp;" Equity",Input!$1:$1,0)-1,10000,2),2,0),E2584))</f>
        <v>92.93</v>
      </c>
      <c r="F2585" s="33">
        <v>123.31</v>
      </c>
      <c r="H2585">
        <f ca="1">IFERROR(VLOOKUP($B2585,OFFSET(Input!$A$1,0,MATCH(Index!H$6,Input!$1:$1,0)-1,10000,2),2,0),0)</f>
        <v>0</v>
      </c>
      <c r="I2585">
        <f ca="1">IFERROR(VLOOKUP($B2585,OFFSET(Input!$A$1,0,MATCH(Index!I$6,Input!$1:$1,0)-1,10000,2),2,0),0)</f>
        <v>0</v>
      </c>
      <c r="K2585">
        <f t="shared" ca="1" si="371"/>
        <v>99.440927698372889</v>
      </c>
      <c r="L2585" s="30">
        <f t="shared" ca="1" si="372"/>
        <v>126.62767121634019</v>
      </c>
      <c r="N2585">
        <f t="shared" ca="1" si="382"/>
        <v>-2.4719234468921739E-3</v>
      </c>
      <c r="O2585">
        <f t="shared" ca="1" si="383"/>
        <v>5.6929236381435301E-3</v>
      </c>
      <c r="Q2585">
        <f t="shared" ca="1" si="411"/>
        <v>4.0726999036572516E-2</v>
      </c>
      <c r="R2585">
        <f t="shared" ca="1" si="409"/>
        <v>0.12114040768201172</v>
      </c>
      <c r="T2585">
        <f t="shared" ca="1" si="320"/>
        <v>3.9272066451075976E-2</v>
      </c>
      <c r="U2585">
        <f t="shared" ca="1" si="309"/>
        <v>0.10839087923342429</v>
      </c>
      <c r="W2585">
        <f t="shared" ca="1" si="310"/>
        <v>-0.50760391267325566</v>
      </c>
      <c r="X2585">
        <f t="shared" ca="1" si="311"/>
        <v>-0.38659500219338322</v>
      </c>
      <c r="Z2585">
        <f t="shared" ca="1" si="337"/>
        <v>99.571835835569914</v>
      </c>
      <c r="AA2585">
        <f t="shared" ca="1" si="337"/>
        <v>99.381760680545355</v>
      </c>
      <c r="AB2585">
        <f t="shared" ca="1" si="337"/>
        <v>99.098071016378654</v>
      </c>
      <c r="AC2585">
        <f t="shared" ca="1" si="338"/>
        <v>99.381760680545355</v>
      </c>
      <c r="AE2585">
        <f ca="1">VLOOKUP($B2585,OFFSET(Input!$A$1,0,MATCH(Index!AE$6&amp;" Index",Input!$1:$1,0)-1,10000,2),2,0)</f>
        <v>22.72</v>
      </c>
      <c r="AF2585">
        <f t="shared" ca="1" si="321"/>
        <v>17.421333333333337</v>
      </c>
      <c r="AG2585">
        <f t="shared" ca="1" si="321"/>
        <v>17.1995</v>
      </c>
      <c r="AH2585">
        <f t="shared" ca="1" si="321"/>
        <v>16.844799999999999</v>
      </c>
      <c r="AI2585">
        <f t="shared" ca="1" si="322"/>
        <v>17.1995</v>
      </c>
      <c r="AK2585">
        <f t="shared" ca="1" si="323"/>
        <v>1</v>
      </c>
      <c r="AL2585">
        <f t="shared" ca="1" si="324"/>
        <v>1</v>
      </c>
      <c r="AN2585" t="str">
        <f t="shared" ca="1" si="347"/>
        <v>Not Down</v>
      </c>
      <c r="AO2585" t="str">
        <f t="shared" ca="1" si="378"/>
        <v>Not Up</v>
      </c>
      <c r="AQ2585">
        <f t="shared" ca="1" si="313"/>
        <v>1</v>
      </c>
      <c r="AR2585">
        <f t="shared" ca="1" si="314"/>
        <v>0</v>
      </c>
      <c r="AT2585">
        <f t="shared" ca="1" si="373"/>
        <v>1</v>
      </c>
      <c r="AU2585">
        <f t="shared" ca="1" si="374"/>
        <v>0</v>
      </c>
      <c r="AW2585" s="5">
        <f t="shared" ca="1" si="384"/>
        <v>4.0726999036572516E-2</v>
      </c>
      <c r="AX2585" s="5">
        <f t="shared" ca="1" si="385"/>
        <v>3.9272066451075976E-2</v>
      </c>
      <c r="AY2585" s="18">
        <f t="shared" ca="1" si="325"/>
        <v>4.0726999036572516E-2</v>
      </c>
      <c r="BA2585" s="6">
        <f t="shared" ca="1" si="315"/>
        <v>1.2276868215873309</v>
      </c>
      <c r="BB2585">
        <f t="shared" ca="1" si="316"/>
        <v>1.1730124004092768</v>
      </c>
      <c r="BC2585" t="str">
        <f t="shared" ca="1" si="402"/>
        <v>HYG UP Equity</v>
      </c>
      <c r="BD2585" t="str">
        <f t="shared" ca="1" si="403"/>
        <v>HYG UP Equity</v>
      </c>
      <c r="BF2585">
        <f t="shared" ca="1" si="386"/>
        <v>1</v>
      </c>
      <c r="BG2585">
        <f t="shared" ca="1" si="387"/>
        <v>0</v>
      </c>
      <c r="BI2585">
        <f t="shared" ca="1" si="379"/>
        <v>1</v>
      </c>
      <c r="BJ2585">
        <f t="shared" ca="1" si="380"/>
        <v>0</v>
      </c>
      <c r="BL2585">
        <f t="shared" ca="1" si="388"/>
        <v>10.398320386335202</v>
      </c>
      <c r="BM2585">
        <f t="shared" ca="1" si="389"/>
        <v>0</v>
      </c>
      <c r="BN2585" s="9">
        <f t="shared" ca="1" si="398"/>
        <v>1.0000000000000002</v>
      </c>
      <c r="BO2585" s="9">
        <f t="shared" ca="1" si="399"/>
        <v>0</v>
      </c>
      <c r="BP2585" s="9">
        <f t="shared" ca="1" si="390"/>
        <v>1</v>
      </c>
      <c r="BQ2585" s="9">
        <f t="shared" ca="1" si="391"/>
        <v>0</v>
      </c>
      <c r="BR2585">
        <f t="shared" ca="1" si="392"/>
        <v>1034.0186257220757</v>
      </c>
      <c r="BS2585">
        <f t="shared" ca="1" si="394"/>
        <v>-2.4688707599826998E-3</v>
      </c>
      <c r="BT2585">
        <f t="shared" ca="1" si="395"/>
        <v>1.8055555555555562E-5</v>
      </c>
      <c r="BU2585">
        <f t="shared" ref="BU2585:BV2585" ca="1" si="416">ABS($BB2583*BN2585-$BB2584*BP2585)*0.02%</f>
        <v>4.4408920985006264E-20</v>
      </c>
      <c r="BV2585">
        <f t="shared" ca="1" si="416"/>
        <v>0</v>
      </c>
      <c r="BW2585" s="35">
        <f ca="1">IFERROR(VLOOKUP($B2585,OFFSET(Input!$A$1,0,MATCH(Index!BW$6&amp;" Index",Input!$1:$1,0)-1,10000,2),2,0)/100,BW2584)</f>
        <v>1.7000000000000001E-3</v>
      </c>
      <c r="BX2585">
        <f t="shared" ca="1" si="401"/>
        <v>2.1871425315822833E-2</v>
      </c>
      <c r="CE2585">
        <v>1029.6472124973891</v>
      </c>
    </row>
    <row r="2586" spans="2:83" x14ac:dyDescent="0.25">
      <c r="B2586" s="2">
        <v>41274</v>
      </c>
      <c r="C2586">
        <f t="shared" ca="1" si="369"/>
        <v>0</v>
      </c>
      <c r="D2586">
        <f t="shared" ca="1" si="370"/>
        <v>0</v>
      </c>
      <c r="E2586">
        <f ca="1">IF($B2586&lt;VLOOKUP(E$6&amp;" Equity",Param,4,0),"",IFERROR(VLOOKUP($B2586,OFFSET(Input!$A$1,0,MATCH(Index!E$6&amp;" Equity",Input!$1:$1,0)-1,10000,2),2,0),E2585))</f>
        <v>93.35</v>
      </c>
      <c r="F2586" s="33">
        <v>121.18</v>
      </c>
      <c r="H2586">
        <f ca="1">IFERROR(VLOOKUP($B2586,OFFSET(Input!$A$1,0,MATCH(Index!H$6,Input!$1:$1,0)-1,10000,2),2,0),0)</f>
        <v>0</v>
      </c>
      <c r="I2586">
        <f ca="1">IFERROR(VLOOKUP($B2586,OFFSET(Input!$A$1,0,MATCH(Index!I$6,Input!$1:$1,0)-1,10000,2),2,0),0)</f>
        <v>0</v>
      </c>
      <c r="K2586">
        <f t="shared" ca="1" si="371"/>
        <v>99.890354036835333</v>
      </c>
      <c r="L2586" s="30">
        <f t="shared" ca="1" si="372"/>
        <v>124.44036329572707</v>
      </c>
      <c r="N2586">
        <f t="shared" ca="1" si="382"/>
        <v>4.5093484184835584E-3</v>
      </c>
      <c r="O2586">
        <f t="shared" ca="1" si="383"/>
        <v>-1.7424466365596102E-2</v>
      </c>
      <c r="Q2586">
        <f t="shared" ca="1" si="411"/>
        <v>4.6442698262271931E-2</v>
      </c>
      <c r="R2586">
        <f t="shared" ca="1" si="409"/>
        <v>0.14463535115842643</v>
      </c>
      <c r="T2586">
        <f t="shared" ca="1" si="320"/>
        <v>4.2070661146025597E-2</v>
      </c>
      <c r="U2586">
        <f t="shared" ca="1" si="309"/>
        <v>0.12442192174588479</v>
      </c>
      <c r="W2586">
        <f t="shared" ca="1" si="310"/>
        <v>-0.64656364040112213</v>
      </c>
      <c r="X2586">
        <f t="shared" ca="1" si="311"/>
        <v>-0.49365280330164335</v>
      </c>
      <c r="Z2586">
        <f t="shared" ca="1" si="337"/>
        <v>99.635353680154878</v>
      </c>
      <c r="AA2586">
        <f t="shared" ca="1" si="337"/>
        <v>99.450586058237548</v>
      </c>
      <c r="AB2586">
        <f t="shared" ca="1" si="337"/>
        <v>99.181928488057778</v>
      </c>
      <c r="AC2586">
        <f t="shared" ca="1" si="338"/>
        <v>99.450586058237548</v>
      </c>
      <c r="AE2586">
        <f ca="1">VLOOKUP($B2586,OFFSET(Input!$A$1,0,MATCH(Index!AE$6&amp;" Index",Input!$1:$1,0)-1,10000,2),2,0)</f>
        <v>18.02</v>
      </c>
      <c r="AF2586">
        <f t="shared" ca="1" si="321"/>
        <v>17.562666666666665</v>
      </c>
      <c r="AG2586">
        <f t="shared" ca="1" si="321"/>
        <v>17.307000000000006</v>
      </c>
      <c r="AH2586">
        <f t="shared" ca="1" si="321"/>
        <v>16.96</v>
      </c>
      <c r="AI2586">
        <f t="shared" ca="1" si="322"/>
        <v>17.307000000000006</v>
      </c>
      <c r="AK2586">
        <f t="shared" ca="1" si="323"/>
        <v>1</v>
      </c>
      <c r="AL2586">
        <f t="shared" ca="1" si="324"/>
        <v>1</v>
      </c>
      <c r="AN2586" t="str">
        <f t="shared" ca="1" si="347"/>
        <v>Not Down</v>
      </c>
      <c r="AO2586" t="str">
        <f t="shared" ca="1" si="378"/>
        <v>Not Up</v>
      </c>
      <c r="AQ2586">
        <f t="shared" ca="1" si="313"/>
        <v>1</v>
      </c>
      <c r="AR2586">
        <f t="shared" ca="1" si="314"/>
        <v>0</v>
      </c>
      <c r="AT2586">
        <f t="shared" ca="1" si="373"/>
        <v>1</v>
      </c>
      <c r="AU2586">
        <f t="shared" ca="1" si="374"/>
        <v>0</v>
      </c>
      <c r="AW2586" s="5">
        <f t="shared" ca="1" si="384"/>
        <v>4.6442698262271931E-2</v>
      </c>
      <c r="AX2586" s="5">
        <f t="shared" ca="1" si="385"/>
        <v>4.2070661146025597E-2</v>
      </c>
      <c r="AY2586" s="18">
        <f t="shared" ca="1" si="325"/>
        <v>4.6442698262271931E-2</v>
      </c>
      <c r="BA2586" s="6">
        <f t="shared" ca="1" si="315"/>
        <v>1.0765955009254462</v>
      </c>
      <c r="BB2586">
        <f t="shared" ca="1" si="316"/>
        <v>1.1730124004092768</v>
      </c>
      <c r="BC2586" t="str">
        <f t="shared" ca="1" si="402"/>
        <v>HYG UP Equity</v>
      </c>
      <c r="BD2586" t="str">
        <f t="shared" ca="1" si="403"/>
        <v>HYG UP Equity</v>
      </c>
      <c r="BF2586">
        <f t="shared" ca="1" si="386"/>
        <v>1</v>
      </c>
      <c r="BG2586">
        <f t="shared" ca="1" si="387"/>
        <v>0</v>
      </c>
      <c r="BI2586">
        <f t="shared" ca="1" si="379"/>
        <v>1</v>
      </c>
      <c r="BJ2586">
        <f t="shared" ca="1" si="380"/>
        <v>0</v>
      </c>
      <c r="BL2586">
        <f t="shared" ca="1" si="388"/>
        <v>10.398320386335202</v>
      </c>
      <c r="BM2586">
        <f t="shared" ca="1" si="389"/>
        <v>0</v>
      </c>
      <c r="BN2586" s="9">
        <f t="shared" ca="1" si="398"/>
        <v>1</v>
      </c>
      <c r="BO2586" s="9">
        <f t="shared" ca="1" si="399"/>
        <v>0</v>
      </c>
      <c r="BP2586" s="9">
        <f t="shared" ca="1" si="390"/>
        <v>1</v>
      </c>
      <c r="BQ2586" s="9">
        <f t="shared" ca="1" si="391"/>
        <v>0</v>
      </c>
      <c r="BR2586">
        <f t="shared" ca="1" si="392"/>
        <v>1038.6919047794656</v>
      </c>
      <c r="BS2586">
        <f t="shared" ca="1" si="394"/>
        <v>4.519530829656393E-3</v>
      </c>
      <c r="BT2586">
        <f t="shared" ca="1" si="395"/>
        <v>5.4166666666666671E-5</v>
      </c>
      <c r="BU2586">
        <f t="shared" ref="BU2586:BV2586" ca="1" si="417">ABS($BB2584*BN2586-$BB2585*BP2586)*0.02%</f>
        <v>0</v>
      </c>
      <c r="BV2586">
        <f t="shared" ca="1" si="417"/>
        <v>0</v>
      </c>
      <c r="BW2586" s="35">
        <f ca="1">IFERROR(VLOOKUP($B2586,OFFSET(Input!$A$1,0,MATCH(Index!BW$6&amp;" Index",Input!$1:$1,0)-1,10000,2),2,0)/100,BW2585)</f>
        <v>8.9999999999999998E-4</v>
      </c>
      <c r="BX2586">
        <f t="shared" ca="1" si="401"/>
        <v>6.5421901366590346E-2</v>
      </c>
      <c r="CE2586">
        <v>1034.9950043418332</v>
      </c>
    </row>
    <row r="2587" spans="2:83" x14ac:dyDescent="0.25">
      <c r="B2587" s="2">
        <v>41276</v>
      </c>
      <c r="C2587">
        <f t="shared" ca="1" si="369"/>
        <v>1</v>
      </c>
      <c r="D2587">
        <f t="shared" ca="1" si="370"/>
        <v>0</v>
      </c>
      <c r="E2587">
        <f ca="1">IF($B2587&lt;VLOOKUP(E$6&amp;" Equity",Param,4,0),"",IFERROR(VLOOKUP($B2587,OFFSET(Input!$A$1,0,MATCH(Index!E$6&amp;" Equity",Input!$1:$1,0)-1,10000,2),2,0),E2586))</f>
        <v>94.23</v>
      </c>
      <c r="F2587" s="33">
        <v>119.56</v>
      </c>
      <c r="H2587">
        <f ca="1">IFERROR(VLOOKUP($B2587,OFFSET(Input!$A$1,0,MATCH(Index!H$6,Input!$1:$1,0)-1,10000,2),2,0),0)</f>
        <v>0</v>
      </c>
      <c r="I2587">
        <f ca="1">IFERROR(VLOOKUP($B2587,OFFSET(Input!$A$1,0,MATCH(Index!I$6,Input!$1:$1,0)-1,10000,2),2,0),0)</f>
        <v>0</v>
      </c>
      <c r="K2587">
        <f t="shared" ca="1" si="371"/>
        <v>100.83200922218526</v>
      </c>
      <c r="L2587" s="30">
        <f t="shared" ca="1" si="372"/>
        <v>122.77677698990863</v>
      </c>
      <c r="N2587">
        <f t="shared" ca="1" si="382"/>
        <v>9.3827322309333726E-3</v>
      </c>
      <c r="O2587">
        <f t="shared" ca="1" si="383"/>
        <v>-1.3458706101105914E-2</v>
      </c>
      <c r="Q2587">
        <f t="shared" ca="1" si="411"/>
        <v>6.3256329538216069E-2</v>
      </c>
      <c r="R2587">
        <f t="shared" ca="1" si="409"/>
        <v>0.14054463689453131</v>
      </c>
      <c r="T2587">
        <f t="shared" ca="1" si="320"/>
        <v>5.0603281220929622E-2</v>
      </c>
      <c r="U2587">
        <f t="shared" ca="1" si="309"/>
        <v>0.1332384331539351</v>
      </c>
      <c r="W2587">
        <f t="shared" ca="1" si="310"/>
        <v>-0.68177326481228362</v>
      </c>
      <c r="X2587">
        <f t="shared" ca="1" si="311"/>
        <v>-0.62788867333069298</v>
      </c>
      <c r="Z2587">
        <f t="shared" ca="1" si="337"/>
        <v>99.754722800070084</v>
      </c>
      <c r="AA2587">
        <f t="shared" ca="1" si="337"/>
        <v>99.54166701193239</v>
      </c>
      <c r="AB2587">
        <f t="shared" ca="1" si="337"/>
        <v>99.302605191576674</v>
      </c>
      <c r="AC2587">
        <f t="shared" ca="1" si="338"/>
        <v>99.54166701193239</v>
      </c>
      <c r="AE2587">
        <f ca="1">VLOOKUP($B2587,OFFSET(Input!$A$1,0,MATCH(Index!AE$6&amp;" Index",Input!$1:$1,0)-1,10000,2),2,0)</f>
        <v>14.68</v>
      </c>
      <c r="AF2587">
        <f t="shared" ca="1" si="321"/>
        <v>17.471333333333334</v>
      </c>
      <c r="AG2587">
        <f t="shared" ca="1" si="321"/>
        <v>17.209</v>
      </c>
      <c r="AH2587">
        <f t="shared" ca="1" si="321"/>
        <v>16.927199999999999</v>
      </c>
      <c r="AI2587">
        <f t="shared" ca="1" si="322"/>
        <v>17.209</v>
      </c>
      <c r="AK2587">
        <f t="shared" ca="1" si="323"/>
        <v>1</v>
      </c>
      <c r="AL2587">
        <f t="shared" ca="1" si="324"/>
        <v>1</v>
      </c>
      <c r="AN2587" t="str">
        <f t="shared" ca="1" si="347"/>
        <v>Not Down</v>
      </c>
      <c r="AO2587" t="str">
        <f t="shared" ca="1" si="378"/>
        <v>Not Up</v>
      </c>
      <c r="AQ2587">
        <f t="shared" ca="1" si="313"/>
        <v>1</v>
      </c>
      <c r="AR2587">
        <f t="shared" ca="1" si="314"/>
        <v>0</v>
      </c>
      <c r="AT2587">
        <f t="shared" ca="1" si="373"/>
        <v>1</v>
      </c>
      <c r="AU2587">
        <f t="shared" ca="1" si="374"/>
        <v>0</v>
      </c>
      <c r="AW2587" s="5">
        <f t="shared" ca="1" si="384"/>
        <v>6.3256329538216069E-2</v>
      </c>
      <c r="AX2587" s="5">
        <f t="shared" ca="1" si="385"/>
        <v>5.0603281220929622E-2</v>
      </c>
      <c r="AY2587" s="18">
        <f t="shared" ca="1" si="325"/>
        <v>6.3256329538216069E-2</v>
      </c>
      <c r="BA2587" s="6">
        <f t="shared" ca="1" si="315"/>
        <v>0.79043473380466522</v>
      </c>
      <c r="BB2587">
        <f t="shared" ca="1" si="316"/>
        <v>0.79043473380466522</v>
      </c>
      <c r="BC2587" t="str">
        <f t="shared" ca="1" si="402"/>
        <v>HYG UP Equity</v>
      </c>
      <c r="BD2587" t="str">
        <f t="shared" ca="1" si="403"/>
        <v>HYG UP Equity</v>
      </c>
      <c r="BF2587">
        <f t="shared" ca="1" si="386"/>
        <v>1</v>
      </c>
      <c r="BG2587">
        <f t="shared" ca="1" si="387"/>
        <v>0</v>
      </c>
      <c r="BI2587">
        <f t="shared" ca="1" si="379"/>
        <v>1</v>
      </c>
      <c r="BJ2587">
        <f t="shared" ca="1" si="380"/>
        <v>0</v>
      </c>
      <c r="BL2587">
        <f t="shared" ca="1" si="388"/>
        <v>10.398320386335202</v>
      </c>
      <c r="BM2587">
        <f t="shared" ca="1" si="389"/>
        <v>0</v>
      </c>
      <c r="BN2587" s="9">
        <f t="shared" ca="1" si="398"/>
        <v>1</v>
      </c>
      <c r="BO2587" s="9">
        <f t="shared" ca="1" si="399"/>
        <v>0</v>
      </c>
      <c r="BP2587" s="9">
        <f t="shared" ca="1" si="390"/>
        <v>1</v>
      </c>
      <c r="BQ2587" s="9">
        <f t="shared" ca="1" si="391"/>
        <v>0</v>
      </c>
      <c r="BR2587">
        <f t="shared" ca="1" si="392"/>
        <v>1048.4835370901881</v>
      </c>
      <c r="BS2587">
        <f t="shared" ca="1" si="394"/>
        <v>9.4268880557044632E-3</v>
      </c>
      <c r="BT2587">
        <f t="shared" ca="1" si="395"/>
        <v>3.6111111111111116E-5</v>
      </c>
      <c r="BU2587">
        <f t="shared" ref="BU2587:BV2587" ca="1" si="418">ABS($BB2585*BN2587-$BB2586*BP2587)*0.02%</f>
        <v>0</v>
      </c>
      <c r="BV2587">
        <f t="shared" ca="1" si="418"/>
        <v>0</v>
      </c>
      <c r="BW2587" s="35">
        <f ca="1">IFERROR(VLOOKUP($B2587,OFFSET(Input!$A$1,0,MATCH(Index!BW$6&amp;" Index",Input!$1:$1,0)-1,10000,2),2,0)/100,BW2586)</f>
        <v>1.7000000000000001E-3</v>
      </c>
      <c r="BX2587">
        <f t="shared" ca="1" si="401"/>
        <v>4.3841126855305862E-2</v>
      </c>
      <c r="CE2587">
        <v>1046.366344344767</v>
      </c>
    </row>
    <row r="2588" spans="2:83" x14ac:dyDescent="0.25">
      <c r="B2588" s="2">
        <v>41277</v>
      </c>
      <c r="C2588">
        <f t="shared" ca="1" si="369"/>
        <v>0</v>
      </c>
      <c r="D2588">
        <f t="shared" ca="1" si="370"/>
        <v>1</v>
      </c>
      <c r="E2588">
        <f ca="1">IF($B2588&lt;VLOOKUP(E$6&amp;" Equity",Param,4,0),"",IFERROR(VLOOKUP($B2588,OFFSET(Input!$A$1,0,MATCH(Index!E$6&amp;" Equity",Input!$1:$1,0)-1,10000,2),2,0),E2587))</f>
        <v>93.92</v>
      </c>
      <c r="F2588" s="33">
        <v>117.94</v>
      </c>
      <c r="H2588">
        <f ca="1">IFERROR(VLOOKUP($B2588,OFFSET(Input!$A$1,0,MATCH(Index!H$6,Input!$1:$1,0)-1,10000,2),2,0),0)</f>
        <v>0</v>
      </c>
      <c r="I2588">
        <f ca="1">IFERROR(VLOOKUP($B2588,OFFSET(Input!$A$1,0,MATCH(Index!I$6,Input!$1:$1,0)-1,10000,2),2,0),0)</f>
        <v>0</v>
      </c>
      <c r="K2588">
        <f t="shared" ca="1" si="371"/>
        <v>100.50028978189154</v>
      </c>
      <c r="L2588" s="30">
        <f t="shared" ca="1" si="372"/>
        <v>121.11319068409018</v>
      </c>
      <c r="N2588">
        <f t="shared" ca="1" si="382"/>
        <v>-3.2952461388786234E-3</v>
      </c>
      <c r="O2588">
        <f t="shared" ca="1" si="383"/>
        <v>-1.364231684337905E-2</v>
      </c>
      <c r="Q2588">
        <f t="shared" ca="1" si="411"/>
        <v>6.5304342565249224E-2</v>
      </c>
      <c r="R2588">
        <f t="shared" ca="1" si="409"/>
        <v>0.14736225100662412</v>
      </c>
      <c r="T2588">
        <f t="shared" ca="1" si="320"/>
        <v>5.1931960758346309E-2</v>
      </c>
      <c r="U2588">
        <f t="shared" ca="1" si="309"/>
        <v>0.14028398030693931</v>
      </c>
      <c r="W2588">
        <f t="shared" ca="1" si="310"/>
        <v>-0.49466692464699574</v>
      </c>
      <c r="X2588">
        <f t="shared" ca="1" si="311"/>
        <v>-0.50120402717616097</v>
      </c>
      <c r="Z2588">
        <f t="shared" ca="1" si="337"/>
        <v>99.834534268755121</v>
      </c>
      <c r="AA2588">
        <f t="shared" ca="1" si="337"/>
        <v>99.617226278146006</v>
      </c>
      <c r="AB2588">
        <f t="shared" ca="1" si="337"/>
        <v>99.406201727399562</v>
      </c>
      <c r="AC2588">
        <f t="shared" ca="1" si="338"/>
        <v>99.617226278146006</v>
      </c>
      <c r="AE2588">
        <f ca="1">VLOOKUP($B2588,OFFSET(Input!$A$1,0,MATCH(Index!AE$6&amp;" Index",Input!$1:$1,0)-1,10000,2),2,0)</f>
        <v>14.56</v>
      </c>
      <c r="AF2588">
        <f t="shared" ca="1" si="321"/>
        <v>17.404</v>
      </c>
      <c r="AG2588">
        <f t="shared" ca="1" si="321"/>
        <v>17.081</v>
      </c>
      <c r="AH2588">
        <f t="shared" ca="1" si="321"/>
        <v>16.872799999999998</v>
      </c>
      <c r="AI2588">
        <f t="shared" ca="1" si="322"/>
        <v>17.081</v>
      </c>
      <c r="AK2588">
        <f t="shared" ca="1" si="323"/>
        <v>1</v>
      </c>
      <c r="AL2588">
        <f t="shared" ca="1" si="324"/>
        <v>1</v>
      </c>
      <c r="AN2588" t="str">
        <f t="shared" ca="1" si="347"/>
        <v>Not Down</v>
      </c>
      <c r="AO2588" t="str">
        <f t="shared" ca="1" si="378"/>
        <v>Not Up</v>
      </c>
      <c r="AQ2588">
        <f t="shared" ca="1" si="313"/>
        <v>1</v>
      </c>
      <c r="AR2588">
        <f t="shared" ca="1" si="314"/>
        <v>0</v>
      </c>
      <c r="AT2588">
        <f t="shared" ca="1" si="373"/>
        <v>1</v>
      </c>
      <c r="AU2588">
        <f t="shared" ca="1" si="374"/>
        <v>0</v>
      </c>
      <c r="AW2588" s="5">
        <f t="shared" ca="1" si="384"/>
        <v>6.5304342565249224E-2</v>
      </c>
      <c r="AX2588" s="5">
        <f t="shared" ca="1" si="385"/>
        <v>5.1931960758346309E-2</v>
      </c>
      <c r="AY2588" s="18">
        <f t="shared" ca="1" si="325"/>
        <v>6.5304342565249224E-2</v>
      </c>
      <c r="BA2588" s="6">
        <f t="shared" ca="1" si="315"/>
        <v>0.76564586727203021</v>
      </c>
      <c r="BB2588">
        <f t="shared" ca="1" si="316"/>
        <v>0.76564586727203021</v>
      </c>
      <c r="BC2588" t="str">
        <f t="shared" ca="1" si="402"/>
        <v>HYG UP Equity</v>
      </c>
      <c r="BD2588" t="str">
        <f t="shared" ca="1" si="403"/>
        <v>HYG UP Equity</v>
      </c>
      <c r="BF2588">
        <f t="shared" ca="1" si="386"/>
        <v>1</v>
      </c>
      <c r="BG2588">
        <f t="shared" ca="1" si="387"/>
        <v>0</v>
      </c>
      <c r="BI2588">
        <f t="shared" ca="1" si="379"/>
        <v>1</v>
      </c>
      <c r="BJ2588">
        <f t="shared" ca="1" si="380"/>
        <v>0</v>
      </c>
      <c r="BL2588">
        <f t="shared" ca="1" si="388"/>
        <v>10.398320386335202</v>
      </c>
      <c r="BM2588">
        <f t="shared" ca="1" si="389"/>
        <v>0</v>
      </c>
      <c r="BN2588" s="9">
        <f t="shared" ca="1" si="398"/>
        <v>1</v>
      </c>
      <c r="BO2588" s="9">
        <f t="shared" ca="1" si="399"/>
        <v>0</v>
      </c>
      <c r="BP2588" s="9">
        <f t="shared" ca="1" si="390"/>
        <v>1</v>
      </c>
      <c r="BQ2588" s="9">
        <f t="shared" ca="1" si="391"/>
        <v>0</v>
      </c>
      <c r="BR2588">
        <f t="shared" ca="1" si="392"/>
        <v>1045.0342120716382</v>
      </c>
      <c r="BS2588">
        <f t="shared" ca="1" si="394"/>
        <v>-3.2898227740634223E-3</v>
      </c>
      <c r="BT2588">
        <f t="shared" ca="1" si="395"/>
        <v>1.8055555555555558E-5</v>
      </c>
      <c r="BU2588">
        <f t="shared" ref="BU2588:BV2588" ca="1" si="419">ABS($BB2586*BN2588-$BB2587*BP2588)*0.02%</f>
        <v>7.6515533320922318E-5</v>
      </c>
      <c r="BV2588">
        <f t="shared" ca="1" si="419"/>
        <v>0</v>
      </c>
      <c r="BW2588" s="35">
        <f ca="1">IFERROR(VLOOKUP($B2588,OFFSET(Input!$A$1,0,MATCH(Index!BW$6&amp;" Index",Input!$1:$1,0)-1,10000,2),2,0)/100,BW2587)</f>
        <v>1.7000000000000001E-3</v>
      </c>
      <c r="BX2588">
        <f t="shared" ca="1" si="401"/>
        <v>1.4933466579314051E-2</v>
      </c>
      <c r="CE2588">
        <v>1042.210801147226</v>
      </c>
    </row>
    <row r="2589" spans="2:83" x14ac:dyDescent="0.25">
      <c r="B2589" s="2">
        <v>41278</v>
      </c>
      <c r="C2589">
        <f t="shared" ca="1" si="369"/>
        <v>0</v>
      </c>
      <c r="D2589">
        <f t="shared" ca="1" si="370"/>
        <v>2</v>
      </c>
      <c r="E2589">
        <f ca="1">IF($B2589&lt;VLOOKUP(E$6&amp;" Equity",Param,4,0),"",IFERROR(VLOOKUP($B2589,OFFSET(Input!$A$1,0,MATCH(Index!E$6&amp;" Equity",Input!$1:$1,0)-1,10000,2),2,0),E2588))</f>
        <v>93.99</v>
      </c>
      <c r="F2589" s="33">
        <v>118.41</v>
      </c>
      <c r="H2589">
        <f ca="1">IFERROR(VLOOKUP($B2589,OFFSET(Input!$A$1,0,MATCH(Index!H$6,Input!$1:$1,0)-1,10000,2),2,0),0)</f>
        <v>0</v>
      </c>
      <c r="I2589">
        <f ca="1">IFERROR(VLOOKUP($B2589,OFFSET(Input!$A$1,0,MATCH(Index!I$6,Input!$1:$1,0)-1,10000,2),2,0),0)</f>
        <v>0</v>
      </c>
      <c r="K2589">
        <f t="shared" ca="1" si="371"/>
        <v>100.57519417163527</v>
      </c>
      <c r="L2589" s="30">
        <f t="shared" ca="1" si="372"/>
        <v>121.59583609380294</v>
      </c>
      <c r="N2589">
        <f t="shared" ca="1" si="382"/>
        <v>7.4503755242360582E-4</v>
      </c>
      <c r="O2589">
        <f t="shared" ca="1" si="383"/>
        <v>3.9771577705073561E-3</v>
      </c>
      <c r="Q2589">
        <f t="shared" ca="1" si="411"/>
        <v>6.5144910542453138E-2</v>
      </c>
      <c r="R2589">
        <f t="shared" ca="1" si="409"/>
        <v>0.14757850204640671</v>
      </c>
      <c r="T2589">
        <f t="shared" ca="1" si="320"/>
        <v>5.1797451279529422E-2</v>
      </c>
      <c r="U2589">
        <f t="shared" ca="1" si="309"/>
        <v>0.14098800079465237</v>
      </c>
      <c r="W2589">
        <f t="shared" ca="1" si="310"/>
        <v>-0.47615846382190968</v>
      </c>
      <c r="X2589">
        <f t="shared" ca="1" si="311"/>
        <v>-0.49417402157340418</v>
      </c>
      <c r="Z2589">
        <f t="shared" ca="1" si="337"/>
        <v>99.933543306282672</v>
      </c>
      <c r="AA2589">
        <f t="shared" ca="1" si="337"/>
        <v>99.690145056646003</v>
      </c>
      <c r="AB2589">
        <f t="shared" ca="1" si="337"/>
        <v>99.511947463237917</v>
      </c>
      <c r="AC2589">
        <f t="shared" ca="1" si="338"/>
        <v>99.690145056646003</v>
      </c>
      <c r="AE2589">
        <f ca="1">VLOOKUP($B2589,OFFSET(Input!$A$1,0,MATCH(Index!AE$6&amp;" Index",Input!$1:$1,0)-1,10000,2),2,0)</f>
        <v>13.83</v>
      </c>
      <c r="AF2589">
        <f t="shared" ca="1" si="321"/>
        <v>17.262666666666668</v>
      </c>
      <c r="AG2589">
        <f t="shared" ca="1" si="321"/>
        <v>16.949499999999997</v>
      </c>
      <c r="AH2589">
        <f t="shared" ca="1" si="321"/>
        <v>16.805599999999998</v>
      </c>
      <c r="AI2589">
        <f t="shared" ca="1" si="322"/>
        <v>16.949499999999997</v>
      </c>
      <c r="AK2589">
        <f t="shared" ca="1" si="323"/>
        <v>1</v>
      </c>
      <c r="AL2589">
        <f t="shared" ca="1" si="324"/>
        <v>1</v>
      </c>
      <c r="AN2589" t="str">
        <f t="shared" ca="1" si="347"/>
        <v>Not Down</v>
      </c>
      <c r="AO2589" t="str">
        <f t="shared" ca="1" si="378"/>
        <v>Not Up</v>
      </c>
      <c r="AQ2589">
        <f t="shared" ca="1" si="313"/>
        <v>1</v>
      </c>
      <c r="AR2589">
        <f t="shared" ca="1" si="314"/>
        <v>0</v>
      </c>
      <c r="AT2589">
        <f t="shared" ca="1" si="373"/>
        <v>1</v>
      </c>
      <c r="AU2589">
        <f t="shared" ca="1" si="374"/>
        <v>0</v>
      </c>
      <c r="AW2589" s="5">
        <f t="shared" ca="1" si="384"/>
        <v>6.5144910542453138E-2</v>
      </c>
      <c r="AX2589" s="5">
        <f t="shared" ca="1" si="385"/>
        <v>5.1797451279529422E-2</v>
      </c>
      <c r="AY2589" s="18">
        <f t="shared" ca="1" si="325"/>
        <v>6.5144910542453138E-2</v>
      </c>
      <c r="BA2589" s="6">
        <f t="shared" ca="1" si="315"/>
        <v>0.76751966628945456</v>
      </c>
      <c r="BB2589">
        <f t="shared" ca="1" si="316"/>
        <v>0.76751966628945456</v>
      </c>
      <c r="BC2589" t="str">
        <f t="shared" ca="1" si="402"/>
        <v>HYG UP Equity</v>
      </c>
      <c r="BD2589" t="str">
        <f t="shared" ca="1" si="403"/>
        <v>HYG UP Equity</v>
      </c>
      <c r="BF2589">
        <f t="shared" ca="1" si="386"/>
        <v>1</v>
      </c>
      <c r="BG2589">
        <f t="shared" ca="1" si="387"/>
        <v>0</v>
      </c>
      <c r="BI2589">
        <f t="shared" ca="1" si="379"/>
        <v>1</v>
      </c>
      <c r="BJ2589">
        <f t="shared" ca="1" si="380"/>
        <v>0</v>
      </c>
      <c r="BL2589">
        <f t="shared" ca="1" si="388"/>
        <v>10.398320386335202</v>
      </c>
      <c r="BM2589">
        <f t="shared" ca="1" si="389"/>
        <v>0</v>
      </c>
      <c r="BN2589" s="9">
        <f t="shared" ca="1" si="398"/>
        <v>1</v>
      </c>
      <c r="BO2589" s="9">
        <f t="shared" ca="1" si="399"/>
        <v>0</v>
      </c>
      <c r="BP2589" s="9">
        <f t="shared" ca="1" si="390"/>
        <v>1</v>
      </c>
      <c r="BQ2589" s="9">
        <f t="shared" ca="1" si="391"/>
        <v>0</v>
      </c>
      <c r="BR2589">
        <f t="shared" ca="1" si="392"/>
        <v>1045.8130919145365</v>
      </c>
      <c r="BS2589">
        <f t="shared" ca="1" si="394"/>
        <v>7.4531516183973245E-4</v>
      </c>
      <c r="BT2589">
        <f t="shared" ca="1" si="395"/>
        <v>1.8055555555555558E-5</v>
      </c>
      <c r="BU2589">
        <f t="shared" ref="BU2589:BV2589" ca="1" si="420">ABS($BB2587*BN2589-$BB2588*BP2589)*0.02%</f>
        <v>4.9577733065270024E-6</v>
      </c>
      <c r="BV2589">
        <f t="shared" ca="1" si="420"/>
        <v>0</v>
      </c>
      <c r="BW2589" s="35">
        <f ca="1">IFERROR(VLOOKUP($B2589,OFFSET(Input!$A$1,0,MATCH(Index!BW$6&amp;" Index",Input!$1:$1,0)-1,10000,2),2,0)/100,BW2588)</f>
        <v>1.6000000000000001E-3</v>
      </c>
      <c r="BX2589">
        <f t="shared" ca="1" si="401"/>
        <v>1.4407690424194987E-2</v>
      </c>
      <c r="CE2589">
        <v>1042.7913065237092</v>
      </c>
    </row>
    <row r="2590" spans="2:83" x14ac:dyDescent="0.25">
      <c r="B2590" s="2">
        <v>41281</v>
      </c>
      <c r="C2590">
        <f t="shared" ca="1" si="369"/>
        <v>0</v>
      </c>
      <c r="D2590">
        <f t="shared" ca="1" si="370"/>
        <v>3</v>
      </c>
      <c r="E2590">
        <f ca="1">IF($B2590&lt;VLOOKUP(E$6&amp;" Equity",Param,4,0),"",IFERROR(VLOOKUP($B2590,OFFSET(Input!$A$1,0,MATCH(Index!E$6&amp;" Equity",Input!$1:$1,0)-1,10000,2),2,0),E2589))</f>
        <v>94.08</v>
      </c>
      <c r="F2590" s="33">
        <v>118.44</v>
      </c>
      <c r="H2590">
        <f ca="1">IFERROR(VLOOKUP($B2590,OFFSET(Input!$A$1,0,MATCH(Index!H$6,Input!$1:$1,0)-1,10000,2),2,0),0)</f>
        <v>0</v>
      </c>
      <c r="I2590">
        <f ca="1">IFERROR(VLOOKUP($B2590,OFFSET(Input!$A$1,0,MATCH(Index!I$6,Input!$1:$1,0)-1,10000,2),2,0),0)</f>
        <v>0</v>
      </c>
      <c r="K2590">
        <f t="shared" ca="1" si="371"/>
        <v>100.67149981559152</v>
      </c>
      <c r="L2590" s="30">
        <f t="shared" ca="1" si="372"/>
        <v>121.6266432476144</v>
      </c>
      <c r="N2590">
        <f t="shared" ca="1" si="382"/>
        <v>9.5709051810673185E-4</v>
      </c>
      <c r="O2590">
        <f t="shared" ca="1" si="383"/>
        <v>2.5332489052503352E-4</v>
      </c>
      <c r="Q2590">
        <f t="shared" ca="1" si="411"/>
        <v>6.2885645938918308E-2</v>
      </c>
      <c r="R2590">
        <f t="shared" ca="1" si="409"/>
        <v>0.1475839809683466</v>
      </c>
      <c r="T2590">
        <f t="shared" ca="1" si="320"/>
        <v>5.1228609262760461E-2</v>
      </c>
      <c r="U2590">
        <f t="shared" ref="U2590:U2653" ca="1" si="421">SQRT(SUMPRODUCT(OFFSET(O2590,0,0,-U$5,1),OFFSET(O2590,0,0,-U$5,1))*252/U$5)</f>
        <v>0.14081334388130357</v>
      </c>
      <c r="W2590">
        <f t="shared" ref="W2590:W2653" ca="1" si="422">(SUMPRODUCT(OFFSET(N2590,0,0,-W$5,1),OFFSET(O2590,0,0,-W$5,1))*252/W$5)/(Q2590*R2590)</f>
        <v>-0.49258855944049146</v>
      </c>
      <c r="X2590">
        <f t="shared" ref="X2590:X2653" ca="1" si="423">(SUMPRODUCT(OFFSET(N2590,0,0,-X$5,1),OFFSET(O2590,0,0,-X$5,1))*252/X$5)/(T2590*U2590)</f>
        <v>-0.50806964969317547</v>
      </c>
      <c r="Z2590">
        <f t="shared" ca="1" si="337"/>
        <v>100.00706151860147</v>
      </c>
      <c r="AA2590">
        <f t="shared" ca="1" si="337"/>
        <v>99.75617198747571</v>
      </c>
      <c r="AB2590">
        <f t="shared" ca="1" si="337"/>
        <v>99.604182425561874</v>
      </c>
      <c r="AC2590">
        <f t="shared" ca="1" si="338"/>
        <v>99.75617198747571</v>
      </c>
      <c r="AE2590">
        <f ca="1">VLOOKUP($B2590,OFFSET(Input!$A$1,0,MATCH(Index!AE$6&amp;" Index",Input!$1:$1,0)-1,10000,2),2,0)</f>
        <v>13.79</v>
      </c>
      <c r="AF2590">
        <f t="shared" ca="1" si="321"/>
        <v>17.078000000000007</v>
      </c>
      <c r="AG2590">
        <f t="shared" ca="1" si="321"/>
        <v>16.810000000000002</v>
      </c>
      <c r="AH2590">
        <f t="shared" ca="1" si="321"/>
        <v>16.754799999999999</v>
      </c>
      <c r="AI2590">
        <f t="shared" ca="1" si="322"/>
        <v>16.810000000000002</v>
      </c>
      <c r="AK2590">
        <f t="shared" ca="1" si="323"/>
        <v>1</v>
      </c>
      <c r="AL2590">
        <f t="shared" ca="1" si="324"/>
        <v>1</v>
      </c>
      <c r="AN2590" t="str">
        <f t="shared" ca="1" si="347"/>
        <v>Not Down</v>
      </c>
      <c r="AO2590" t="str">
        <f t="shared" ca="1" si="378"/>
        <v>Not Up</v>
      </c>
      <c r="AQ2590">
        <f t="shared" ref="AQ2590:AQ2653" ca="1" si="424">IF($C2590=1,IF(AND(AN2590="Not Down",AO2590="Not Up"),1,0),AQ2589)</f>
        <v>1</v>
      </c>
      <c r="AR2590">
        <f t="shared" ref="AR2590:AR2653" ca="1" si="425">IF($C2590=1,IF(AND(AN2590="Not Down",AO2590="Not Up"),0,1),AR2589)</f>
        <v>0</v>
      </c>
      <c r="AT2590">
        <f t="shared" ca="1" si="373"/>
        <v>1</v>
      </c>
      <c r="AU2590">
        <f t="shared" ca="1" si="374"/>
        <v>0</v>
      </c>
      <c r="AW2590" s="5">
        <f t="shared" ca="1" si="384"/>
        <v>6.2885645938918308E-2</v>
      </c>
      <c r="AX2590" s="5">
        <f t="shared" ca="1" si="385"/>
        <v>5.1228609262760461E-2</v>
      </c>
      <c r="AY2590" s="18">
        <f t="shared" ca="1" si="325"/>
        <v>6.2885645938918308E-2</v>
      </c>
      <c r="BA2590" s="6">
        <f t="shared" ref="BA2590:BA2653" ca="1" si="426">MAX(0,MIN(150%,VT/AY2590))</f>
        <v>0.79509400362311122</v>
      </c>
      <c r="BB2590">
        <f t="shared" ref="BB2590:BB2653" ca="1" si="427">IF($D2590&lt;&gt;0,BA2590,IF(AND(AY2590*BB2589&gt;4.5%,AY2590*BB2589&lt;5.5%),BB2589,BA2590))</f>
        <v>0.79509400362311122</v>
      </c>
      <c r="BC2590" t="str">
        <f t="shared" ca="1" si="402"/>
        <v>HYG UP Equity</v>
      </c>
      <c r="BD2590" t="str">
        <f t="shared" ca="1" si="403"/>
        <v>HYG UP Equity</v>
      </c>
      <c r="BF2590">
        <f t="shared" ca="1" si="386"/>
        <v>1</v>
      </c>
      <c r="BG2590">
        <f t="shared" ca="1" si="387"/>
        <v>0</v>
      </c>
      <c r="BI2590">
        <f t="shared" ca="1" si="379"/>
        <v>1</v>
      </c>
      <c r="BJ2590">
        <f t="shared" ca="1" si="380"/>
        <v>0</v>
      </c>
      <c r="BL2590">
        <f t="shared" ca="1" si="388"/>
        <v>10.398320386335202</v>
      </c>
      <c r="BM2590">
        <f t="shared" ca="1" si="389"/>
        <v>0</v>
      </c>
      <c r="BN2590" s="9">
        <f t="shared" ca="1" si="398"/>
        <v>1</v>
      </c>
      <c r="BO2590" s="9">
        <f t="shared" ca="1" si="399"/>
        <v>0</v>
      </c>
      <c r="BP2590" s="9">
        <f t="shared" ca="1" si="390"/>
        <v>1</v>
      </c>
      <c r="BQ2590" s="9">
        <f t="shared" ca="1" si="391"/>
        <v>0</v>
      </c>
      <c r="BR2590">
        <f t="shared" ca="1" si="392"/>
        <v>1046.8145088554058</v>
      </c>
      <c r="BS2590">
        <f t="shared" ca="1" si="394"/>
        <v>9.5754867539099564E-4</v>
      </c>
      <c r="BT2590">
        <f t="shared" ca="1" si="395"/>
        <v>5.4166666666666671E-5</v>
      </c>
      <c r="BU2590">
        <f t="shared" ref="BU2590:BV2590" ca="1" si="428">ABS($BB2588*BN2590-$BB2589*BP2590)*0.02%</f>
        <v>3.7475980348486985E-7</v>
      </c>
      <c r="BV2590">
        <f t="shared" ca="1" si="428"/>
        <v>0</v>
      </c>
      <c r="BW2590" s="35">
        <f ca="1">IFERROR(VLOOKUP($B2590,OFFSET(Input!$A$1,0,MATCH(Index!BW$6&amp;" Index",Input!$1:$1,0)-1,10000,2),2,0)/100,BW2589)</f>
        <v>1.6000000000000001E-3</v>
      </c>
      <c r="BX2590">
        <f t="shared" ca="1" si="401"/>
        <v>4.3352986927933677E-2</v>
      </c>
      <c r="CE2590">
        <v>1043.4719927169199</v>
      </c>
    </row>
    <row r="2591" spans="2:83" x14ac:dyDescent="0.25">
      <c r="B2591" s="2">
        <v>41282</v>
      </c>
      <c r="C2591">
        <f t="shared" ca="1" si="369"/>
        <v>0</v>
      </c>
      <c r="D2591">
        <f t="shared" ca="1" si="370"/>
        <v>4</v>
      </c>
      <c r="E2591">
        <f ca="1">IF($B2591&lt;VLOOKUP(E$6&amp;" Equity",Param,4,0),"",IFERROR(VLOOKUP($B2591,OFFSET(Input!$A$1,0,MATCH(Index!E$6&amp;" Equity",Input!$1:$1,0)-1,10000,2),2,0),E2590))</f>
        <v>94.02</v>
      </c>
      <c r="F2591" s="33">
        <v>119.23</v>
      </c>
      <c r="H2591">
        <f ca="1">IFERROR(VLOOKUP($B2591,OFFSET(Input!$A$1,0,MATCH(Index!H$6,Input!$1:$1,0)-1,10000,2),2,0),0)</f>
        <v>0</v>
      </c>
      <c r="I2591">
        <f ca="1">IFERROR(VLOOKUP($B2591,OFFSET(Input!$A$1,0,MATCH(Index!I$6,Input!$1:$1,0)-1,10000,2),2,0),0)</f>
        <v>0</v>
      </c>
      <c r="K2591">
        <f t="shared" ca="1" si="371"/>
        <v>100.60729605295401</v>
      </c>
      <c r="L2591" s="30">
        <f t="shared" ca="1" si="372"/>
        <v>122.43789829798266</v>
      </c>
      <c r="N2591">
        <f t="shared" ca="1" si="382"/>
        <v>-6.3795855433240636E-4</v>
      </c>
      <c r="O2591">
        <f t="shared" ca="1" si="383"/>
        <v>6.6478975846501571E-3</v>
      </c>
      <c r="Q2591">
        <f t="shared" ca="1" si="411"/>
        <v>6.1285465997523478E-2</v>
      </c>
      <c r="R2591">
        <f t="shared" ca="1" si="409"/>
        <v>0.14115488407732787</v>
      </c>
      <c r="T2591">
        <f t="shared" ref="T2591:T2654" ca="1" si="429">SQRT(SUMPRODUCT(OFFSET(N2591,0,0,-T$5,1),OFFSET(N2591,0,0,-T$5,1))*252/T$5)</f>
        <v>5.1188247877533767E-2</v>
      </c>
      <c r="U2591">
        <f t="shared" ca="1" si="421"/>
        <v>0.13892557443522424</v>
      </c>
      <c r="W2591">
        <f t="shared" ca="1" si="422"/>
        <v>-0.44976122817372616</v>
      </c>
      <c r="X2591">
        <f t="shared" ca="1" si="423"/>
        <v>-0.53698995081333811</v>
      </c>
      <c r="Z2591">
        <f t="shared" ca="1" si="337"/>
        <v>100.10289503706011</v>
      </c>
      <c r="AA2591">
        <f t="shared" ca="1" si="337"/>
        <v>99.823245868307396</v>
      </c>
      <c r="AB2591">
        <f t="shared" ca="1" si="337"/>
        <v>99.68792040836037</v>
      </c>
      <c r="AC2591">
        <f t="shared" ca="1" si="338"/>
        <v>99.823245868307396</v>
      </c>
      <c r="AE2591">
        <f ca="1">VLOOKUP($B2591,OFFSET(Input!$A$1,0,MATCH(Index!AE$6&amp;" Index",Input!$1:$1,0)-1,10000,2),2,0)</f>
        <v>13.62</v>
      </c>
      <c r="AF2591">
        <f t="shared" ref="AF2591:AH2654" ca="1" si="430">AVERAGE(OFFSET($AE2591,0,0,-AF$5,1))</f>
        <v>16.852666666666668</v>
      </c>
      <c r="AG2591">
        <f t="shared" ca="1" si="430"/>
        <v>16.696000000000002</v>
      </c>
      <c r="AH2591">
        <f t="shared" ca="1" si="430"/>
        <v>16.664800000000003</v>
      </c>
      <c r="AI2591">
        <f t="shared" ref="AI2591:AI2654" ca="1" si="431">MAX(AH2591,AG2591)</f>
        <v>16.696000000000002</v>
      </c>
      <c r="AK2591">
        <f t="shared" ref="AK2591:AK2654" ca="1" si="432">IF(Z2591&gt;AC2591,1,-1)</f>
        <v>1</v>
      </c>
      <c r="AL2591">
        <f t="shared" ref="AL2591:AL2654" ca="1" si="433">IF(AF2591&gt;AI2591,1,-1)</f>
        <v>1</v>
      </c>
      <c r="AN2591" t="str">
        <f t="shared" ca="1" si="347"/>
        <v>Not Down</v>
      </c>
      <c r="AO2591" t="str">
        <f t="shared" ca="1" si="378"/>
        <v>Not Up</v>
      </c>
      <c r="AQ2591">
        <f t="shared" ca="1" si="424"/>
        <v>1</v>
      </c>
      <c r="AR2591">
        <f t="shared" ca="1" si="425"/>
        <v>0</v>
      </c>
      <c r="AT2591">
        <f t="shared" ca="1" si="373"/>
        <v>1</v>
      </c>
      <c r="AU2591">
        <f t="shared" ca="1" si="374"/>
        <v>0</v>
      </c>
      <c r="AW2591" s="5">
        <f t="shared" ca="1" si="384"/>
        <v>6.1285465997523478E-2</v>
      </c>
      <c r="AX2591" s="5">
        <f t="shared" ca="1" si="385"/>
        <v>5.1188247877533767E-2</v>
      </c>
      <c r="AY2591" s="18">
        <f t="shared" ref="AY2591:AY2654" ca="1" si="434">MAX(AW2591,AX2591)</f>
        <v>6.1285465997523478E-2</v>
      </c>
      <c r="BA2591" s="6">
        <f t="shared" ca="1" si="426"/>
        <v>0.81585412113894151</v>
      </c>
      <c r="BB2591">
        <f t="shared" ca="1" si="427"/>
        <v>0.81585412113894151</v>
      </c>
      <c r="BC2591" t="str">
        <f t="shared" ca="1" si="402"/>
        <v>HYG UP Equity</v>
      </c>
      <c r="BD2591" t="str">
        <f t="shared" ca="1" si="403"/>
        <v>HYG UP Equity</v>
      </c>
      <c r="BF2591">
        <f t="shared" ca="1" si="386"/>
        <v>1</v>
      </c>
      <c r="BG2591">
        <f t="shared" ca="1" si="387"/>
        <v>0</v>
      </c>
      <c r="BI2591">
        <f t="shared" ca="1" si="379"/>
        <v>1</v>
      </c>
      <c r="BJ2591">
        <f t="shared" ca="1" si="380"/>
        <v>0</v>
      </c>
      <c r="BL2591">
        <f t="shared" ca="1" si="388"/>
        <v>10.398320386335202</v>
      </c>
      <c r="BM2591">
        <f t="shared" ca="1" si="389"/>
        <v>0</v>
      </c>
      <c r="BN2591" s="9">
        <f t="shared" ca="1" si="398"/>
        <v>1</v>
      </c>
      <c r="BO2591" s="9">
        <f t="shared" ca="1" si="399"/>
        <v>0</v>
      </c>
      <c r="BP2591" s="9">
        <f t="shared" ca="1" si="390"/>
        <v>1</v>
      </c>
      <c r="BQ2591" s="9">
        <f t="shared" ca="1" si="391"/>
        <v>0</v>
      </c>
      <c r="BR2591">
        <f t="shared" ca="1" si="392"/>
        <v>1046.1468975614928</v>
      </c>
      <c r="BS2591">
        <f t="shared" ca="1" si="394"/>
        <v>-6.3775510204100438E-4</v>
      </c>
      <c r="BT2591">
        <f t="shared" ca="1" si="395"/>
        <v>1.8055555555555558E-5</v>
      </c>
      <c r="BU2591">
        <f t="shared" ref="BU2591:BV2591" ca="1" si="435">ABS($BB2589*BN2591-$BB2590*BP2591)*0.02%</f>
        <v>5.5148674667313323E-6</v>
      </c>
      <c r="BV2591">
        <f t="shared" ca="1" si="435"/>
        <v>0</v>
      </c>
      <c r="BW2591" s="35">
        <f ca="1">IFERROR(VLOOKUP($B2591,OFFSET(Input!$A$1,0,MATCH(Index!BW$6&amp;" Index",Input!$1:$1,0)-1,10000,2),2,0)/100,BW2590)</f>
        <v>1.5E-3</v>
      </c>
      <c r="BX2591">
        <f t="shared" ca="1" si="401"/>
        <v>1.4979941967572867E-2</v>
      </c>
      <c r="CE2591">
        <v>1042.9275945045247</v>
      </c>
    </row>
    <row r="2592" spans="2:83" x14ac:dyDescent="0.25">
      <c r="B2592" s="2">
        <v>41283</v>
      </c>
      <c r="C2592">
        <f t="shared" ca="1" si="369"/>
        <v>0</v>
      </c>
      <c r="D2592">
        <f t="shared" ca="1" si="370"/>
        <v>5</v>
      </c>
      <c r="E2592">
        <f ca="1">IF($B2592&lt;VLOOKUP(E$6&amp;" Equity",Param,4,0),"",IFERROR(VLOOKUP($B2592,OFFSET(Input!$A$1,0,MATCH(Index!E$6&amp;" Equity",Input!$1:$1,0)-1,10000,2),2,0),E2591))</f>
        <v>94.19</v>
      </c>
      <c r="F2592" s="33">
        <v>119.12</v>
      </c>
      <c r="H2592">
        <f ca="1">IFERROR(VLOOKUP($B2592,OFFSET(Input!$A$1,0,MATCH(Index!H$6,Input!$1:$1,0)-1,10000,2),2,0),0)</f>
        <v>0</v>
      </c>
      <c r="I2592">
        <f ca="1">IFERROR(VLOOKUP($B2592,OFFSET(Input!$A$1,0,MATCH(Index!I$6,Input!$1:$1,0)-1,10000,2),2,0),0)</f>
        <v>0</v>
      </c>
      <c r="K2592">
        <f t="shared" ca="1" si="371"/>
        <v>100.78920671376025</v>
      </c>
      <c r="L2592" s="30">
        <f t="shared" ca="1" si="372"/>
        <v>122.32493873400733</v>
      </c>
      <c r="N2592">
        <f t="shared" ca="1" si="382"/>
        <v>1.8064932387412951E-3</v>
      </c>
      <c r="O2592">
        <f t="shared" ca="1" si="383"/>
        <v>-9.2301244228707585E-4</v>
      </c>
      <c r="Q2592">
        <f t="shared" ca="1" si="411"/>
        <v>5.9199977210595028E-2</v>
      </c>
      <c r="R2592">
        <f t="shared" ca="1" si="409"/>
        <v>0.14094116673158216</v>
      </c>
      <c r="T2592">
        <f t="shared" ca="1" si="429"/>
        <v>5.1582715633238352E-2</v>
      </c>
      <c r="U2592">
        <f t="shared" ca="1" si="421"/>
        <v>0.13801395123382984</v>
      </c>
      <c r="W2592">
        <f t="shared" ca="1" si="422"/>
        <v>-0.4911380035461545</v>
      </c>
      <c r="X2592">
        <f t="shared" ca="1" si="423"/>
        <v>-0.54108878142900707</v>
      </c>
      <c r="Z2592">
        <f t="shared" ca="1" si="337"/>
        <v>100.25310529573719</v>
      </c>
      <c r="AA2592">
        <f t="shared" ca="1" si="337"/>
        <v>99.898350997645949</v>
      </c>
      <c r="AB2592">
        <f t="shared" ca="1" si="337"/>
        <v>99.759073070979227</v>
      </c>
      <c r="AC2592">
        <f t="shared" ca="1" si="338"/>
        <v>99.898350997645949</v>
      </c>
      <c r="AE2592">
        <f ca="1">VLOOKUP($B2592,OFFSET(Input!$A$1,0,MATCH(Index!AE$6&amp;" Index",Input!$1:$1,0)-1,10000,2),2,0)</f>
        <v>13.81</v>
      </c>
      <c r="AF2592">
        <f t="shared" ca="1" si="430"/>
        <v>16.684000000000001</v>
      </c>
      <c r="AG2592">
        <f t="shared" ca="1" si="430"/>
        <v>16.584</v>
      </c>
      <c r="AH2592">
        <f t="shared" ca="1" si="430"/>
        <v>16.551600000000001</v>
      </c>
      <c r="AI2592">
        <f t="shared" ca="1" si="431"/>
        <v>16.584</v>
      </c>
      <c r="AK2592">
        <f t="shared" ca="1" si="432"/>
        <v>1</v>
      </c>
      <c r="AL2592">
        <f t="shared" ca="1" si="433"/>
        <v>1</v>
      </c>
      <c r="AN2592" t="str">
        <f t="shared" ca="1" si="347"/>
        <v>Not Down</v>
      </c>
      <c r="AO2592" t="str">
        <f t="shared" ca="1" si="378"/>
        <v>Not Up</v>
      </c>
      <c r="AQ2592">
        <f t="shared" ca="1" si="424"/>
        <v>1</v>
      </c>
      <c r="AR2592">
        <f t="shared" ca="1" si="425"/>
        <v>0</v>
      </c>
      <c r="AT2592">
        <f t="shared" ca="1" si="373"/>
        <v>1</v>
      </c>
      <c r="AU2592">
        <f t="shared" ca="1" si="374"/>
        <v>0</v>
      </c>
      <c r="AW2592" s="5">
        <f t="shared" ca="1" si="384"/>
        <v>5.9199977210595028E-2</v>
      </c>
      <c r="AX2592" s="5">
        <f t="shared" ca="1" si="385"/>
        <v>5.1582715633238352E-2</v>
      </c>
      <c r="AY2592" s="18">
        <f t="shared" ca="1" si="434"/>
        <v>5.9199977210595028E-2</v>
      </c>
      <c r="BA2592" s="6">
        <f t="shared" ca="1" si="426"/>
        <v>0.84459491972661593</v>
      </c>
      <c r="BB2592">
        <f t="shared" ca="1" si="427"/>
        <v>0.84459491972661593</v>
      </c>
      <c r="BC2592" t="str">
        <f t="shared" ca="1" si="402"/>
        <v>HYG UP Equity</v>
      </c>
      <c r="BD2592" t="str">
        <f t="shared" ca="1" si="403"/>
        <v>HYG UP Equity</v>
      </c>
      <c r="BF2592">
        <f t="shared" ca="1" si="386"/>
        <v>1</v>
      </c>
      <c r="BG2592">
        <f t="shared" ca="1" si="387"/>
        <v>0</v>
      </c>
      <c r="BI2592">
        <f t="shared" ca="1" si="379"/>
        <v>1</v>
      </c>
      <c r="BJ2592">
        <f t="shared" ca="1" si="380"/>
        <v>0</v>
      </c>
      <c r="BL2592">
        <f t="shared" ca="1" si="388"/>
        <v>10.398320386335202</v>
      </c>
      <c r="BM2592">
        <f t="shared" ca="1" si="389"/>
        <v>0</v>
      </c>
      <c r="BN2592" s="9">
        <f t="shared" ca="1" si="398"/>
        <v>1</v>
      </c>
      <c r="BO2592" s="9">
        <f t="shared" ca="1" si="399"/>
        <v>0</v>
      </c>
      <c r="BP2592" s="9">
        <f t="shared" ca="1" si="390"/>
        <v>1</v>
      </c>
      <c r="BQ2592" s="9">
        <f t="shared" ca="1" si="391"/>
        <v>0</v>
      </c>
      <c r="BR2592">
        <f t="shared" ca="1" si="392"/>
        <v>1048.0384628942461</v>
      </c>
      <c r="BS2592">
        <f t="shared" ca="1" si="394"/>
        <v>1.8081259306532704E-3</v>
      </c>
      <c r="BT2592">
        <f t="shared" ca="1" si="395"/>
        <v>1.8055555555555558E-5</v>
      </c>
      <c r="BU2592">
        <f t="shared" ref="BU2592:BV2592" ca="1" si="436">ABS($BB2590*BN2592-$BB2591*BP2592)*0.02%</f>
        <v>4.1520235031660579E-6</v>
      </c>
      <c r="BV2592">
        <f t="shared" ca="1" si="436"/>
        <v>0</v>
      </c>
      <c r="BW2592" s="35">
        <f ca="1">IFERROR(VLOOKUP($B2592,OFFSET(Input!$A$1,0,MATCH(Index!BW$6&amp;" Index",Input!$1:$1,0)-1,10000,2),2,0)/100,BW2591)</f>
        <v>1.4000000000000002E-3</v>
      </c>
      <c r="BX2592">
        <f t="shared" ca="1" si="401"/>
        <v>1.5363052900470157E-2</v>
      </c>
      <c r="CE2592">
        <v>1044.3940415245963</v>
      </c>
    </row>
    <row r="2593" spans="2:83" x14ac:dyDescent="0.25">
      <c r="B2593" s="2">
        <v>41284</v>
      </c>
      <c r="C2593">
        <f t="shared" ca="1" si="369"/>
        <v>0</v>
      </c>
      <c r="D2593">
        <f t="shared" ca="1" si="370"/>
        <v>0</v>
      </c>
      <c r="E2593">
        <f ca="1">IF($B2593&lt;VLOOKUP(E$6&amp;" Equity",Param,4,0),"",IFERROR(VLOOKUP($B2593,OFFSET(Input!$A$1,0,MATCH(Index!E$6&amp;" Equity",Input!$1:$1,0)-1,10000,2),2,0),E2592))</f>
        <v>94.35</v>
      </c>
      <c r="F2593" s="33">
        <v>118.79</v>
      </c>
      <c r="H2593">
        <f ca="1">IFERROR(VLOOKUP($B2593,OFFSET(Input!$A$1,0,MATCH(Index!H$6,Input!$1:$1,0)-1,10000,2),2,0),0)</f>
        <v>0</v>
      </c>
      <c r="I2593">
        <f ca="1">IFERROR(VLOOKUP($B2593,OFFSET(Input!$A$1,0,MATCH(Index!I$6,Input!$1:$1,0)-1,10000,2),2,0),0)</f>
        <v>0</v>
      </c>
      <c r="K2593">
        <f t="shared" ca="1" si="371"/>
        <v>100.96041674746023</v>
      </c>
      <c r="L2593" s="30">
        <f t="shared" ca="1" si="372"/>
        <v>121.98606004208136</v>
      </c>
      <c r="N2593">
        <f t="shared" ca="1" si="382"/>
        <v>1.6972529798333909E-3</v>
      </c>
      <c r="O2593">
        <f t="shared" ca="1" si="383"/>
        <v>-2.7741600743052702E-3</v>
      </c>
      <c r="Q2593">
        <f t="shared" ca="1" si="411"/>
        <v>5.8461072941142826E-2</v>
      </c>
      <c r="R2593">
        <f t="shared" ca="1" si="409"/>
        <v>0.14047951235907394</v>
      </c>
      <c r="T2593">
        <f t="shared" ca="1" si="429"/>
        <v>5.1820433325209553E-2</v>
      </c>
      <c r="U2593">
        <f t="shared" ca="1" si="421"/>
        <v>0.1355734048672248</v>
      </c>
      <c r="W2593">
        <f t="shared" ca="1" si="422"/>
        <v>-0.54110496271407749</v>
      </c>
      <c r="X2593">
        <f t="shared" ca="1" si="423"/>
        <v>-0.5432745136100402</v>
      </c>
      <c r="Z2593">
        <f t="shared" ca="1" si="337"/>
        <v>100.39542363625029</v>
      </c>
      <c r="AA2593">
        <f t="shared" ca="1" si="337"/>
        <v>99.977227348268883</v>
      </c>
      <c r="AB2593">
        <f t="shared" ca="1" si="337"/>
        <v>99.837925562572877</v>
      </c>
      <c r="AC2593">
        <f t="shared" ca="1" si="338"/>
        <v>99.977227348268883</v>
      </c>
      <c r="AE2593">
        <f ca="1">VLOOKUP($B2593,OFFSET(Input!$A$1,0,MATCH(Index!AE$6&amp;" Index",Input!$1:$1,0)-1,10000,2),2,0)</f>
        <v>13.49</v>
      </c>
      <c r="AF2593">
        <f t="shared" ca="1" si="430"/>
        <v>16.545333333333335</v>
      </c>
      <c r="AG2593">
        <f t="shared" ca="1" si="430"/>
        <v>16.48</v>
      </c>
      <c r="AH2593">
        <f t="shared" ca="1" si="430"/>
        <v>16.406400000000001</v>
      </c>
      <c r="AI2593">
        <f t="shared" ca="1" si="431"/>
        <v>16.48</v>
      </c>
      <c r="AK2593">
        <f t="shared" ca="1" si="432"/>
        <v>1</v>
      </c>
      <c r="AL2593">
        <f t="shared" ca="1" si="433"/>
        <v>1</v>
      </c>
      <c r="AN2593" t="str">
        <f t="shared" ca="1" si="347"/>
        <v>Not Down</v>
      </c>
      <c r="AO2593" t="str">
        <f t="shared" ca="1" si="378"/>
        <v>Not Up</v>
      </c>
      <c r="AQ2593">
        <f t="shared" ca="1" si="424"/>
        <v>1</v>
      </c>
      <c r="AR2593">
        <f t="shared" ca="1" si="425"/>
        <v>0</v>
      </c>
      <c r="AT2593">
        <f t="shared" ca="1" si="373"/>
        <v>1</v>
      </c>
      <c r="AU2593">
        <f t="shared" ca="1" si="374"/>
        <v>0</v>
      </c>
      <c r="AW2593" s="5">
        <f t="shared" ca="1" si="384"/>
        <v>5.8461072941142826E-2</v>
      </c>
      <c r="AX2593" s="5">
        <f t="shared" ca="1" si="385"/>
        <v>5.1820433325209553E-2</v>
      </c>
      <c r="AY2593" s="18">
        <f t="shared" ca="1" si="434"/>
        <v>5.8461072941142826E-2</v>
      </c>
      <c r="BA2593" s="6">
        <f t="shared" ca="1" si="426"/>
        <v>0.85526996828023971</v>
      </c>
      <c r="BB2593">
        <f t="shared" ca="1" si="427"/>
        <v>0.84459491972661593</v>
      </c>
      <c r="BC2593" t="str">
        <f t="shared" ca="1" si="402"/>
        <v>HYG UP Equity</v>
      </c>
      <c r="BD2593" t="str">
        <f t="shared" ca="1" si="403"/>
        <v>HYG UP Equity</v>
      </c>
      <c r="BF2593">
        <f t="shared" ca="1" si="386"/>
        <v>1</v>
      </c>
      <c r="BG2593">
        <f t="shared" ca="1" si="387"/>
        <v>0</v>
      </c>
      <c r="BI2593">
        <f t="shared" ca="1" si="379"/>
        <v>1</v>
      </c>
      <c r="BJ2593">
        <f t="shared" ca="1" si="380"/>
        <v>0</v>
      </c>
      <c r="BL2593">
        <f t="shared" ca="1" si="388"/>
        <v>10.398320386335204</v>
      </c>
      <c r="BM2593">
        <f t="shared" ca="1" si="389"/>
        <v>0</v>
      </c>
      <c r="BN2593" s="9">
        <f t="shared" ca="1" si="398"/>
        <v>1</v>
      </c>
      <c r="BO2593" s="9">
        <f t="shared" ca="1" si="399"/>
        <v>0</v>
      </c>
      <c r="BP2593" s="9">
        <f t="shared" ca="1" si="390"/>
        <v>1.0000000000000002</v>
      </c>
      <c r="BQ2593" s="9">
        <f t="shared" ca="1" si="391"/>
        <v>0</v>
      </c>
      <c r="BR2593">
        <f t="shared" ca="1" si="392"/>
        <v>1049.8187596780137</v>
      </c>
      <c r="BS2593">
        <f t="shared" ca="1" si="394"/>
        <v>1.698694128888345E-3</v>
      </c>
      <c r="BT2593">
        <f t="shared" ca="1" si="395"/>
        <v>1.8055555555555558E-5</v>
      </c>
      <c r="BU2593">
        <f t="shared" ref="BU2593:BV2593" ca="1" si="437">ABS($BB2591*BN2593-$BB2592*BP2593)*0.02%</f>
        <v>5.748159717534929E-6</v>
      </c>
      <c r="BV2593">
        <f t="shared" ca="1" si="437"/>
        <v>0</v>
      </c>
      <c r="BW2593" s="35">
        <f ca="1">IFERROR(VLOOKUP($B2593,OFFSET(Input!$A$1,0,MATCH(Index!BW$6&amp;" Index",Input!$1:$1,0)-1,10000,2),2,0)/100,BW2592)</f>
        <v>1.4000000000000002E-3</v>
      </c>
      <c r="BX2593">
        <f t="shared" ca="1" si="401"/>
        <v>1.5926623224496519E-2</v>
      </c>
      <c r="CE2593">
        <v>1045.8123110246829</v>
      </c>
    </row>
    <row r="2594" spans="2:83" x14ac:dyDescent="0.25">
      <c r="B2594" s="2">
        <v>41285</v>
      </c>
      <c r="C2594">
        <f t="shared" ca="1" si="369"/>
        <v>0</v>
      </c>
      <c r="D2594">
        <f t="shared" ca="1" si="370"/>
        <v>0</v>
      </c>
      <c r="E2594">
        <f ca="1">IF($B2594&lt;VLOOKUP(E$6&amp;" Equity",Param,4,0),"",IFERROR(VLOOKUP($B2594,OFFSET(Input!$A$1,0,MATCH(Index!E$6&amp;" Equity",Input!$1:$1,0)-1,10000,2),2,0),E2593))</f>
        <v>94.52</v>
      </c>
      <c r="F2594" s="33">
        <v>119.85</v>
      </c>
      <c r="H2594">
        <f ca="1">IFERROR(VLOOKUP($B2594,OFFSET(Input!$A$1,0,MATCH(Index!H$6,Input!$1:$1,0)-1,10000,2),2,0),0)</f>
        <v>0</v>
      </c>
      <c r="I2594">
        <f ca="1">IFERROR(VLOOKUP($B2594,OFFSET(Input!$A$1,0,MATCH(Index!I$6,Input!$1:$1,0)-1,10000,2),2,0),0)</f>
        <v>0</v>
      </c>
      <c r="K2594">
        <f t="shared" ca="1" si="371"/>
        <v>101.14232740826647</v>
      </c>
      <c r="L2594" s="30">
        <f t="shared" ca="1" si="372"/>
        <v>123.07457947675269</v>
      </c>
      <c r="N2594">
        <f t="shared" ca="1" si="382"/>
        <v>1.8001805041478473E-3</v>
      </c>
      <c r="O2594">
        <f t="shared" ca="1" si="383"/>
        <v>8.8837325789451037E-3</v>
      </c>
      <c r="Q2594">
        <f t="shared" ca="1" si="411"/>
        <v>5.867166772698966E-2</v>
      </c>
      <c r="R2594">
        <f t="shared" ca="1" si="409"/>
        <v>0.14642597410033961</v>
      </c>
      <c r="T2594">
        <f t="shared" ca="1" si="429"/>
        <v>5.119720690504851E-2</v>
      </c>
      <c r="U2594">
        <f t="shared" ca="1" si="421"/>
        <v>0.13287667271263245</v>
      </c>
      <c r="W2594">
        <f t="shared" ca="1" si="422"/>
        <v>-0.48513319411756473</v>
      </c>
      <c r="X2594">
        <f t="shared" ca="1" si="423"/>
        <v>-0.46897837891525301</v>
      </c>
      <c r="Z2594">
        <f t="shared" ca="1" si="337"/>
        <v>100.54095216489527</v>
      </c>
      <c r="AA2594">
        <f t="shared" ca="1" si="337"/>
        <v>100.05083139073035</v>
      </c>
      <c r="AB2594">
        <f t="shared" ca="1" si="337"/>
        <v>99.918945914838119</v>
      </c>
      <c r="AC2594">
        <f t="shared" ca="1" si="338"/>
        <v>100.05083139073035</v>
      </c>
      <c r="AE2594">
        <f ca="1">VLOOKUP($B2594,OFFSET(Input!$A$1,0,MATCH(Index!AE$6&amp;" Index",Input!$1:$1,0)-1,10000,2),2,0)</f>
        <v>13.36</v>
      </c>
      <c r="AF2594">
        <f t="shared" ca="1" si="430"/>
        <v>16.27866666666667</v>
      </c>
      <c r="AG2594">
        <f t="shared" ca="1" si="430"/>
        <v>16.350500000000004</v>
      </c>
      <c r="AH2594">
        <f t="shared" ca="1" si="430"/>
        <v>16.282399999999999</v>
      </c>
      <c r="AI2594">
        <f t="shared" ca="1" si="431"/>
        <v>16.350500000000004</v>
      </c>
      <c r="AK2594">
        <f t="shared" ca="1" si="432"/>
        <v>1</v>
      </c>
      <c r="AL2594">
        <f t="shared" ca="1" si="433"/>
        <v>-1</v>
      </c>
      <c r="AN2594" t="str">
        <f t="shared" ca="1" si="347"/>
        <v>Not Down</v>
      </c>
      <c r="AO2594" t="str">
        <f t="shared" ca="1" si="378"/>
        <v>Not Up</v>
      </c>
      <c r="AQ2594">
        <f t="shared" ca="1" si="424"/>
        <v>1</v>
      </c>
      <c r="AR2594">
        <f t="shared" ca="1" si="425"/>
        <v>0</v>
      </c>
      <c r="AT2594">
        <f t="shared" ca="1" si="373"/>
        <v>1</v>
      </c>
      <c r="AU2594">
        <f t="shared" ca="1" si="374"/>
        <v>0</v>
      </c>
      <c r="AW2594" s="5">
        <f t="shared" ca="1" si="384"/>
        <v>5.867166772698966E-2</v>
      </c>
      <c r="AX2594" s="5">
        <f t="shared" ca="1" si="385"/>
        <v>5.119720690504851E-2</v>
      </c>
      <c r="AY2594" s="18">
        <f t="shared" ca="1" si="434"/>
        <v>5.867166772698966E-2</v>
      </c>
      <c r="BA2594" s="6">
        <f t="shared" ca="1" si="426"/>
        <v>0.85220008118159241</v>
      </c>
      <c r="BB2594">
        <f t="shared" ca="1" si="427"/>
        <v>0.84459491972661593</v>
      </c>
      <c r="BC2594" t="str">
        <f t="shared" ca="1" si="402"/>
        <v>HYG UP Equity</v>
      </c>
      <c r="BD2594" t="str">
        <f t="shared" ca="1" si="403"/>
        <v>HYG UP Equity</v>
      </c>
      <c r="BF2594">
        <f t="shared" ca="1" si="386"/>
        <v>1</v>
      </c>
      <c r="BG2594">
        <f t="shared" ca="1" si="387"/>
        <v>0</v>
      </c>
      <c r="BI2594">
        <f t="shared" ca="1" si="379"/>
        <v>1</v>
      </c>
      <c r="BJ2594">
        <f t="shared" ca="1" si="380"/>
        <v>0</v>
      </c>
      <c r="BL2594">
        <f t="shared" ca="1" si="388"/>
        <v>10.398320386335204</v>
      </c>
      <c r="BM2594">
        <f t="shared" ca="1" si="389"/>
        <v>0</v>
      </c>
      <c r="BN2594" s="9">
        <f t="shared" ca="1" si="398"/>
        <v>1</v>
      </c>
      <c r="BO2594" s="9">
        <f t="shared" ca="1" si="399"/>
        <v>0</v>
      </c>
      <c r="BP2594" s="9">
        <f t="shared" ca="1" si="390"/>
        <v>1</v>
      </c>
      <c r="BQ2594" s="9">
        <f t="shared" ca="1" si="391"/>
        <v>0</v>
      </c>
      <c r="BR2594">
        <f t="shared" ca="1" si="392"/>
        <v>1051.7103250107671</v>
      </c>
      <c r="BS2594">
        <f t="shared" ca="1" si="394"/>
        <v>1.8018018018020054E-3</v>
      </c>
      <c r="BT2594">
        <f t="shared" ca="1" si="395"/>
        <v>1.8055555555555558E-5</v>
      </c>
      <c r="BU2594">
        <f t="shared" ref="BU2594:BV2594" ca="1" si="438">ABS($BB2592*BN2594-$BB2593*BP2594)*0.02%</f>
        <v>0</v>
      </c>
      <c r="BV2594">
        <f t="shared" ca="1" si="438"/>
        <v>0</v>
      </c>
      <c r="BW2594" s="35">
        <f ca="1">IFERROR(VLOOKUP($B2594,OFFSET(Input!$A$1,0,MATCH(Index!BW$6&amp;" Index",Input!$1:$1,0)-1,10000,2),2,0)/100,BW2593)</f>
        <v>1.4000000000000002E-3</v>
      </c>
      <c r="BX2594">
        <f t="shared" ca="1" si="401"/>
        <v>1.5948251310315256E-2</v>
      </c>
      <c r="CE2594">
        <v>1047.3204810998695</v>
      </c>
    </row>
    <row r="2595" spans="2:83" x14ac:dyDescent="0.25">
      <c r="B2595" s="2">
        <v>41288</v>
      </c>
      <c r="C2595">
        <f t="shared" ca="1" si="369"/>
        <v>0</v>
      </c>
      <c r="D2595">
        <f t="shared" ca="1" si="370"/>
        <v>0</v>
      </c>
      <c r="E2595">
        <f ca="1">IF($B2595&lt;VLOOKUP(E$6&amp;" Equity",Param,4,0),"",IFERROR(VLOOKUP($B2595,OFFSET(Input!$A$1,0,MATCH(Index!E$6&amp;" Equity",Input!$1:$1,0)-1,10000,2),2,0),E2594))</f>
        <v>94.39</v>
      </c>
      <c r="F2595" s="33">
        <v>119.52</v>
      </c>
      <c r="H2595">
        <f ca="1">IFERROR(VLOOKUP($B2595,OFFSET(Input!$A$1,0,MATCH(Index!H$6,Input!$1:$1,0)-1,10000,2),2,0),0)</f>
        <v>0</v>
      </c>
      <c r="I2595">
        <f ca="1">IFERROR(VLOOKUP($B2595,OFFSET(Input!$A$1,0,MATCH(Index!I$6,Input!$1:$1,0)-1,10000,2),2,0),0)</f>
        <v>0</v>
      </c>
      <c r="K2595">
        <f t="shared" ca="1" si="371"/>
        <v>101.00321925588524</v>
      </c>
      <c r="L2595" s="30">
        <f t="shared" ca="1" si="372"/>
        <v>122.73570078482672</v>
      </c>
      <c r="N2595">
        <f t="shared" ca="1" si="382"/>
        <v>-1.3763169818538754E-3</v>
      </c>
      <c r="O2595">
        <f t="shared" ca="1" si="383"/>
        <v>-2.7572394958861606E-3</v>
      </c>
      <c r="Q2595">
        <f t="shared" ca="1" si="411"/>
        <v>5.7759132915313323E-2</v>
      </c>
      <c r="R2595">
        <f t="shared" ca="1" si="409"/>
        <v>0.14427553237278123</v>
      </c>
      <c r="T2595">
        <f t="shared" ca="1" si="429"/>
        <v>4.9974022680057538E-2</v>
      </c>
      <c r="U2595">
        <f t="shared" ca="1" si="421"/>
        <v>0.13321116247299519</v>
      </c>
      <c r="W2595">
        <f t="shared" ca="1" si="422"/>
        <v>-0.44611159256120592</v>
      </c>
      <c r="X2595">
        <f t="shared" ca="1" si="423"/>
        <v>-0.46731388202788571</v>
      </c>
      <c r="Z2595">
        <f t="shared" ca="1" si="337"/>
        <v>100.69718132064652</v>
      </c>
      <c r="AA2595">
        <f t="shared" ca="1" si="337"/>
        <v>100.13450857810821</v>
      </c>
      <c r="AB2595">
        <f t="shared" ca="1" si="337"/>
        <v>99.985036237113619</v>
      </c>
      <c r="AC2595">
        <f t="shared" ca="1" si="338"/>
        <v>100.13450857810821</v>
      </c>
      <c r="AE2595">
        <f ca="1">VLOOKUP($B2595,OFFSET(Input!$A$1,0,MATCH(Index!AE$6&amp;" Index",Input!$1:$1,0)-1,10000,2),2,0)</f>
        <v>13.52</v>
      </c>
      <c r="AF2595">
        <f t="shared" ca="1" si="430"/>
        <v>16.001999999999999</v>
      </c>
      <c r="AG2595">
        <f t="shared" ca="1" si="430"/>
        <v>16.198500000000003</v>
      </c>
      <c r="AH2595">
        <f t="shared" ca="1" si="430"/>
        <v>16.160000000000004</v>
      </c>
      <c r="AI2595">
        <f t="shared" ca="1" si="431"/>
        <v>16.198500000000003</v>
      </c>
      <c r="AK2595">
        <f t="shared" ca="1" si="432"/>
        <v>1</v>
      </c>
      <c r="AL2595">
        <f t="shared" ca="1" si="433"/>
        <v>-1</v>
      </c>
      <c r="AN2595" t="str">
        <f t="shared" ca="1" si="347"/>
        <v>Not Down</v>
      </c>
      <c r="AO2595" t="str">
        <f t="shared" ca="1" si="378"/>
        <v>Not Up</v>
      </c>
      <c r="AQ2595">
        <f t="shared" ca="1" si="424"/>
        <v>1</v>
      </c>
      <c r="AR2595">
        <f t="shared" ca="1" si="425"/>
        <v>0</v>
      </c>
      <c r="AT2595">
        <f t="shared" ca="1" si="373"/>
        <v>1</v>
      </c>
      <c r="AU2595">
        <f t="shared" ca="1" si="374"/>
        <v>0</v>
      </c>
      <c r="AW2595" s="5">
        <f t="shared" ca="1" si="384"/>
        <v>5.7759132915313323E-2</v>
      </c>
      <c r="AX2595" s="5">
        <f t="shared" ca="1" si="385"/>
        <v>4.9974022680057538E-2</v>
      </c>
      <c r="AY2595" s="18">
        <f t="shared" ca="1" si="434"/>
        <v>5.7759132915313323E-2</v>
      </c>
      <c r="BA2595" s="6">
        <f t="shared" ca="1" si="426"/>
        <v>0.86566396475013241</v>
      </c>
      <c r="BB2595">
        <f t="shared" ca="1" si="427"/>
        <v>0.84459491972661593</v>
      </c>
      <c r="BC2595" t="str">
        <f t="shared" ca="1" si="402"/>
        <v>HYG UP Equity</v>
      </c>
      <c r="BD2595" t="str">
        <f t="shared" ca="1" si="403"/>
        <v>HYG UP Equity</v>
      </c>
      <c r="BF2595">
        <f t="shared" ca="1" si="386"/>
        <v>1</v>
      </c>
      <c r="BG2595">
        <f t="shared" ca="1" si="387"/>
        <v>0</v>
      </c>
      <c r="BI2595">
        <f t="shared" ca="1" si="379"/>
        <v>1</v>
      </c>
      <c r="BJ2595">
        <f t="shared" ca="1" si="380"/>
        <v>0</v>
      </c>
      <c r="BL2595">
        <f t="shared" ca="1" si="388"/>
        <v>10.398320386335204</v>
      </c>
      <c r="BM2595">
        <f t="shared" ca="1" si="389"/>
        <v>0</v>
      </c>
      <c r="BN2595" s="9">
        <f t="shared" ca="1" si="398"/>
        <v>1</v>
      </c>
      <c r="BO2595" s="9">
        <f t="shared" ca="1" si="399"/>
        <v>0</v>
      </c>
      <c r="BP2595" s="9">
        <f t="shared" ca="1" si="390"/>
        <v>1</v>
      </c>
      <c r="BQ2595" s="9">
        <f t="shared" ca="1" si="391"/>
        <v>0</v>
      </c>
      <c r="BR2595">
        <f t="shared" ca="1" si="392"/>
        <v>1050.2638338739559</v>
      </c>
      <c r="BS2595">
        <f t="shared" ca="1" si="394"/>
        <v>-1.3753702920015209E-3</v>
      </c>
      <c r="BT2595">
        <f t="shared" ca="1" si="395"/>
        <v>5.4166666666666671E-5</v>
      </c>
      <c r="BU2595">
        <f t="shared" ref="BU2595:BV2595" ca="1" si="439">ABS($BB2593*BN2595-$BB2594*BP2595)*0.02%</f>
        <v>0</v>
      </c>
      <c r="BV2595">
        <f t="shared" ca="1" si="439"/>
        <v>0</v>
      </c>
      <c r="BW2595" s="35">
        <f ca="1">IFERROR(VLOOKUP($B2595,OFFSET(Input!$A$1,0,MATCH(Index!BW$6&amp;" Index",Input!$1:$1,0)-1,10000,2),2,0)/100,BW2594)</f>
        <v>1.4000000000000002E-3</v>
      </c>
      <c r="BX2595">
        <f t="shared" ca="1" si="401"/>
        <v>4.7913751040056698E-2</v>
      </c>
      <c r="CE2595">
        <v>1046.057609582705</v>
      </c>
    </row>
    <row r="2596" spans="2:83" x14ac:dyDescent="0.25">
      <c r="B2596" s="2">
        <v>41289</v>
      </c>
      <c r="C2596">
        <f t="shared" ca="1" si="369"/>
        <v>0</v>
      </c>
      <c r="D2596">
        <f t="shared" ca="1" si="370"/>
        <v>0</v>
      </c>
      <c r="E2596">
        <f ca="1">IF($B2596&lt;VLOOKUP(E$6&amp;" Equity",Param,4,0),"",IFERROR(VLOOKUP($B2596,OFFSET(Input!$A$1,0,MATCH(Index!E$6&amp;" Equity",Input!$1:$1,0)-1,10000,2),2,0),E2595))</f>
        <v>94.41</v>
      </c>
      <c r="F2596" s="33">
        <v>120.07</v>
      </c>
      <c r="H2596">
        <f ca="1">IFERROR(VLOOKUP($B2596,OFFSET(Input!$A$1,0,MATCH(Index!H$6,Input!$1:$1,0)-1,10000,2),2,0),0)</f>
        <v>0</v>
      </c>
      <c r="I2596">
        <f ca="1">IFERROR(VLOOKUP($B2596,OFFSET(Input!$A$1,0,MATCH(Index!I$6,Input!$1:$1,0)-1,10000,2),2,0),0)</f>
        <v>0</v>
      </c>
      <c r="K2596">
        <f t="shared" ca="1" si="371"/>
        <v>101.02462051009773</v>
      </c>
      <c r="L2596" s="30">
        <f t="shared" ca="1" si="372"/>
        <v>123.30049860470334</v>
      </c>
      <c r="N2596">
        <f t="shared" ca="1" si="382"/>
        <v>2.1186440757213693E-4</v>
      </c>
      <c r="O2596">
        <f t="shared" ca="1" si="383"/>
        <v>4.5911846581193991E-3</v>
      </c>
      <c r="Q2596">
        <f t="shared" ca="1" si="411"/>
        <v>5.3149093614099453E-2</v>
      </c>
      <c r="R2596">
        <f t="shared" ca="1" si="409"/>
        <v>0.11702818610111115</v>
      </c>
      <c r="T2596">
        <f t="shared" ca="1" si="429"/>
        <v>4.9908668454892398E-2</v>
      </c>
      <c r="U2596">
        <f t="shared" ca="1" si="421"/>
        <v>0.13155793618561676</v>
      </c>
      <c r="W2596">
        <f t="shared" ca="1" si="422"/>
        <v>-0.27540429544312889</v>
      </c>
      <c r="X2596">
        <f t="shared" ca="1" si="423"/>
        <v>-0.46118196757695629</v>
      </c>
      <c r="Z2596">
        <f t="shared" ca="1" si="337"/>
        <v>100.81060796797276</v>
      </c>
      <c r="AA2596">
        <f t="shared" ca="1" si="337"/>
        <v>100.22298082406381</v>
      </c>
      <c r="AB2596">
        <f t="shared" ca="1" si="337"/>
        <v>100.05538832006471</v>
      </c>
      <c r="AC2596">
        <f t="shared" ca="1" si="338"/>
        <v>100.22298082406381</v>
      </c>
      <c r="AE2596">
        <f ca="1">VLOOKUP($B2596,OFFSET(Input!$A$1,0,MATCH(Index!AE$6&amp;" Index",Input!$1:$1,0)-1,10000,2),2,0)</f>
        <v>13.55</v>
      </c>
      <c r="AF2596">
        <f t="shared" ca="1" si="430"/>
        <v>15.716000000000003</v>
      </c>
      <c r="AG2596">
        <f t="shared" ca="1" si="430"/>
        <v>16.026000000000003</v>
      </c>
      <c r="AH2596">
        <f t="shared" ca="1" si="430"/>
        <v>16.066000000000003</v>
      </c>
      <c r="AI2596">
        <f t="shared" ca="1" si="431"/>
        <v>16.066000000000003</v>
      </c>
      <c r="AK2596">
        <f t="shared" ca="1" si="432"/>
        <v>1</v>
      </c>
      <c r="AL2596">
        <f t="shared" ca="1" si="433"/>
        <v>-1</v>
      </c>
      <c r="AN2596" t="str">
        <f t="shared" ca="1" si="347"/>
        <v>Not Down</v>
      </c>
      <c r="AO2596" t="str">
        <f t="shared" ca="1" si="378"/>
        <v>Not Up</v>
      </c>
      <c r="AQ2596">
        <f t="shared" ca="1" si="424"/>
        <v>1</v>
      </c>
      <c r="AR2596">
        <f t="shared" ca="1" si="425"/>
        <v>0</v>
      </c>
      <c r="AT2596">
        <f t="shared" ca="1" si="373"/>
        <v>1</v>
      </c>
      <c r="AU2596">
        <f t="shared" ca="1" si="374"/>
        <v>0</v>
      </c>
      <c r="AW2596" s="5">
        <f t="shared" ca="1" si="384"/>
        <v>5.3149093614099453E-2</v>
      </c>
      <c r="AX2596" s="5">
        <f t="shared" ca="1" si="385"/>
        <v>4.9908668454892398E-2</v>
      </c>
      <c r="AY2596" s="18">
        <f t="shared" ca="1" si="434"/>
        <v>5.3149093614099453E-2</v>
      </c>
      <c r="BA2596" s="6">
        <f t="shared" ca="1" si="426"/>
        <v>0.94074981528445001</v>
      </c>
      <c r="BB2596">
        <f t="shared" ca="1" si="427"/>
        <v>0.94074981528445001</v>
      </c>
      <c r="BC2596" t="str">
        <f t="shared" ca="1" si="402"/>
        <v>HYG UP Equity</v>
      </c>
      <c r="BD2596" t="str">
        <f t="shared" ca="1" si="403"/>
        <v>HYG UP Equity</v>
      </c>
      <c r="BF2596">
        <f t="shared" ca="1" si="386"/>
        <v>1</v>
      </c>
      <c r="BG2596">
        <f t="shared" ca="1" si="387"/>
        <v>0</v>
      </c>
      <c r="BI2596">
        <f t="shared" ca="1" si="379"/>
        <v>1</v>
      </c>
      <c r="BJ2596">
        <f t="shared" ca="1" si="380"/>
        <v>0</v>
      </c>
      <c r="BL2596">
        <f t="shared" ca="1" si="388"/>
        <v>10.398320386335204</v>
      </c>
      <c r="BM2596">
        <f t="shared" ca="1" si="389"/>
        <v>0</v>
      </c>
      <c r="BN2596" s="9">
        <f t="shared" ca="1" si="398"/>
        <v>1</v>
      </c>
      <c r="BO2596" s="9">
        <f t="shared" ca="1" si="399"/>
        <v>0</v>
      </c>
      <c r="BP2596" s="9">
        <f t="shared" ca="1" si="390"/>
        <v>1</v>
      </c>
      <c r="BQ2596" s="9">
        <f t="shared" ca="1" si="391"/>
        <v>0</v>
      </c>
      <c r="BR2596">
        <f t="shared" ca="1" si="392"/>
        <v>1050.4863709719268</v>
      </c>
      <c r="BS2596">
        <f t="shared" ca="1" si="394"/>
        <v>2.1188685242079508E-4</v>
      </c>
      <c r="BT2596">
        <f t="shared" ca="1" si="395"/>
        <v>1.8055555555555558E-5</v>
      </c>
      <c r="BU2596">
        <f t="shared" ref="BU2596:BV2596" ca="1" si="440">ABS($BB2594*BN2596-$BB2595*BP2596)*0.02%</f>
        <v>0</v>
      </c>
      <c r="BV2596">
        <f t="shared" ca="1" si="440"/>
        <v>0</v>
      </c>
      <c r="BW2596" s="35">
        <f ca="1">IFERROR(VLOOKUP($B2596,OFFSET(Input!$A$1,0,MATCH(Index!BW$6&amp;" Index",Input!$1:$1,0)-1,10000,2),2,0)/100,BW2595)</f>
        <v>1.5E-3</v>
      </c>
      <c r="BX2596">
        <f t="shared" ca="1" si="401"/>
        <v>1.5951992022686066E-2</v>
      </c>
      <c r="CE2596">
        <v>1046.2092516340529</v>
      </c>
    </row>
    <row r="2597" spans="2:83" x14ac:dyDescent="0.25">
      <c r="B2597" s="2">
        <v>41290</v>
      </c>
      <c r="C2597">
        <f t="shared" ca="1" si="369"/>
        <v>0</v>
      </c>
      <c r="D2597">
        <f t="shared" ca="1" si="370"/>
        <v>0</v>
      </c>
      <c r="E2597">
        <f ca="1">IF($B2597&lt;VLOOKUP(E$6&amp;" Equity",Param,4,0),"",IFERROR(VLOOKUP($B2597,OFFSET(Input!$A$1,0,MATCH(Index!E$6&amp;" Equity",Input!$1:$1,0)-1,10000,2),2,0),E2596))</f>
        <v>94.25</v>
      </c>
      <c r="F2597" s="33">
        <v>120.32</v>
      </c>
      <c r="H2597">
        <f ca="1">IFERROR(VLOOKUP($B2597,OFFSET(Input!$A$1,0,MATCH(Index!H$6,Input!$1:$1,0)-1,10000,2),2,0),0)</f>
        <v>0</v>
      </c>
      <c r="I2597">
        <f ca="1">IFERROR(VLOOKUP($B2597,OFFSET(Input!$A$1,0,MATCH(Index!I$6,Input!$1:$1,0)-1,10000,2),2,0),0)</f>
        <v>0</v>
      </c>
      <c r="K2597">
        <f t="shared" ca="1" si="371"/>
        <v>100.85341047639776</v>
      </c>
      <c r="L2597" s="30">
        <f t="shared" ca="1" si="372"/>
        <v>123.55722488646543</v>
      </c>
      <c r="N2597">
        <f t="shared" ca="1" si="382"/>
        <v>-1.6961734163050092E-3</v>
      </c>
      <c r="O2597">
        <f t="shared" ca="1" si="383"/>
        <v>2.0799541589030502E-3</v>
      </c>
      <c r="Q2597">
        <f t="shared" ca="1" si="411"/>
        <v>2.6054326388299905E-2</v>
      </c>
      <c r="R2597">
        <f t="shared" ca="1" si="409"/>
        <v>9.6124763795150905E-2</v>
      </c>
      <c r="T2597">
        <f t="shared" ca="1" si="429"/>
        <v>4.8374534365694138E-2</v>
      </c>
      <c r="U2597">
        <f t="shared" ca="1" si="421"/>
        <v>0.12040092436208537</v>
      </c>
      <c r="W2597">
        <f t="shared" ca="1" si="422"/>
        <v>0.55115077466500773</v>
      </c>
      <c r="X2597">
        <f t="shared" ca="1" si="423"/>
        <v>-0.401835864258828</v>
      </c>
      <c r="Z2597">
        <f t="shared" ca="1" si="337"/>
        <v>100.81274809339402</v>
      </c>
      <c r="AA2597">
        <f t="shared" ca="1" si="337"/>
        <v>100.28373544673204</v>
      </c>
      <c r="AB2597">
        <f t="shared" ca="1" si="337"/>
        <v>100.11804057404102</v>
      </c>
      <c r="AC2597">
        <f t="shared" ca="1" si="338"/>
        <v>100.28373544673204</v>
      </c>
      <c r="AE2597">
        <f ca="1">VLOOKUP($B2597,OFFSET(Input!$A$1,0,MATCH(Index!AE$6&amp;" Index",Input!$1:$1,0)-1,10000,2),2,0)</f>
        <v>13.42</v>
      </c>
      <c r="AF2597">
        <f t="shared" ca="1" si="430"/>
        <v>15.421333333333337</v>
      </c>
      <c r="AG2597">
        <f t="shared" ca="1" si="430"/>
        <v>15.88</v>
      </c>
      <c r="AH2597">
        <f t="shared" ca="1" si="430"/>
        <v>15.960800000000001</v>
      </c>
      <c r="AI2597">
        <f t="shared" ca="1" si="431"/>
        <v>15.960800000000001</v>
      </c>
      <c r="AK2597">
        <f t="shared" ca="1" si="432"/>
        <v>1</v>
      </c>
      <c r="AL2597">
        <f t="shared" ca="1" si="433"/>
        <v>-1</v>
      </c>
      <c r="AN2597" t="str">
        <f t="shared" ca="1" si="347"/>
        <v>Not Down</v>
      </c>
      <c r="AO2597" t="str">
        <f t="shared" ca="1" si="378"/>
        <v>Not Up</v>
      </c>
      <c r="AQ2597">
        <f t="shared" ca="1" si="424"/>
        <v>1</v>
      </c>
      <c r="AR2597">
        <f t="shared" ca="1" si="425"/>
        <v>0</v>
      </c>
      <c r="AT2597">
        <f t="shared" ca="1" si="373"/>
        <v>1</v>
      </c>
      <c r="AU2597">
        <f t="shared" ca="1" si="374"/>
        <v>0</v>
      </c>
      <c r="AW2597" s="5">
        <f t="shared" ca="1" si="384"/>
        <v>2.6054326388299905E-2</v>
      </c>
      <c r="AX2597" s="5">
        <f t="shared" ca="1" si="385"/>
        <v>4.8374534365694138E-2</v>
      </c>
      <c r="AY2597" s="18">
        <f t="shared" ca="1" si="434"/>
        <v>4.8374534365694138E-2</v>
      </c>
      <c r="BA2597" s="6">
        <f t="shared" ca="1" si="426"/>
        <v>1.0336016802150059</v>
      </c>
      <c r="BB2597">
        <f t="shared" ca="1" si="427"/>
        <v>0.94074981528445001</v>
      </c>
      <c r="BC2597" t="str">
        <f t="shared" ca="1" si="402"/>
        <v>HYG UP Equity</v>
      </c>
      <c r="BD2597" t="str">
        <f t="shared" ca="1" si="403"/>
        <v>HYG UP Equity</v>
      </c>
      <c r="BF2597">
        <f t="shared" ca="1" si="386"/>
        <v>1</v>
      </c>
      <c r="BG2597">
        <f t="shared" ca="1" si="387"/>
        <v>0</v>
      </c>
      <c r="BI2597">
        <f t="shared" ca="1" si="379"/>
        <v>1</v>
      </c>
      <c r="BJ2597">
        <f t="shared" ca="1" si="380"/>
        <v>0</v>
      </c>
      <c r="BL2597">
        <f t="shared" ca="1" si="388"/>
        <v>10.398320386335204</v>
      </c>
      <c r="BM2597">
        <f t="shared" ca="1" si="389"/>
        <v>0</v>
      </c>
      <c r="BN2597" s="9">
        <f t="shared" ca="1" si="398"/>
        <v>1</v>
      </c>
      <c r="BO2597" s="9">
        <f t="shared" ca="1" si="399"/>
        <v>0</v>
      </c>
      <c r="BP2597" s="9">
        <f t="shared" ca="1" si="390"/>
        <v>1</v>
      </c>
      <c r="BQ2597" s="9">
        <f t="shared" ca="1" si="391"/>
        <v>0</v>
      </c>
      <c r="BR2597">
        <f t="shared" ca="1" si="392"/>
        <v>1048.7060741881592</v>
      </c>
      <c r="BS2597">
        <f t="shared" ca="1" si="394"/>
        <v>-1.6947357271475116E-3</v>
      </c>
      <c r="BT2597">
        <f t="shared" ca="1" si="395"/>
        <v>1.8055555555555558E-5</v>
      </c>
      <c r="BU2597">
        <f t="shared" ref="BU2597:BV2597" ca="1" si="441">ABS($BB2595*BN2597-$BB2596*BP2597)*0.02%</f>
        <v>1.9230979111566814E-5</v>
      </c>
      <c r="BV2597">
        <f t="shared" ca="1" si="441"/>
        <v>0</v>
      </c>
      <c r="BW2597" s="35">
        <f ca="1">IFERROR(VLOOKUP($B2597,OFFSET(Input!$A$1,0,MATCH(Index!BW$6&amp;" Index",Input!$1:$1,0)-1,10000,2),2,0)/100,BW2596)</f>
        <v>1.4000000000000002E-3</v>
      </c>
      <c r="BX2597">
        <f t="shared" ca="1" si="401"/>
        <v>1.7770659837370882E-2</v>
      </c>
      <c r="CE2597">
        <v>1044.7074302011813</v>
      </c>
    </row>
    <row r="2598" spans="2:83" x14ac:dyDescent="0.25">
      <c r="B2598" s="2">
        <v>41291</v>
      </c>
      <c r="C2598">
        <f t="shared" ca="1" si="369"/>
        <v>0</v>
      </c>
      <c r="D2598">
        <f t="shared" ca="1" si="370"/>
        <v>0</v>
      </c>
      <c r="E2598">
        <f ca="1">IF($B2598&lt;VLOOKUP(E$6&amp;" Equity",Param,4,0),"",IFERROR(VLOOKUP($B2598,OFFSET(Input!$A$1,0,MATCH(Index!E$6&amp;" Equity",Input!$1:$1,0)-1,10000,2),2,0),E2597))</f>
        <v>94.59</v>
      </c>
      <c r="F2598" s="33">
        <v>119.12</v>
      </c>
      <c r="H2598">
        <f ca="1">IFERROR(VLOOKUP($B2598,OFFSET(Input!$A$1,0,MATCH(Index!H$6,Input!$1:$1,0)-1,10000,2),2,0),0)</f>
        <v>0</v>
      </c>
      <c r="I2598">
        <f ca="1">IFERROR(VLOOKUP($B2598,OFFSET(Input!$A$1,0,MATCH(Index!I$6,Input!$1:$1,0)-1,10000,2),2,0),0)</f>
        <v>0</v>
      </c>
      <c r="K2598">
        <f t="shared" ca="1" si="371"/>
        <v>101.21723179801023</v>
      </c>
      <c r="L2598" s="30">
        <f t="shared" ca="1" si="372"/>
        <v>122.32493873400735</v>
      </c>
      <c r="N2598">
        <f t="shared" ca="1" si="382"/>
        <v>3.6009358969590166E-3</v>
      </c>
      <c r="O2598">
        <f t="shared" ca="1" si="383"/>
        <v>-1.0023471825776006E-2</v>
      </c>
      <c r="Q2598">
        <f t="shared" ca="1" si="411"/>
        <v>2.7054608617517323E-2</v>
      </c>
      <c r="R2598">
        <f t="shared" ca="1" si="409"/>
        <v>8.4153259681758574E-2</v>
      </c>
      <c r="T2598">
        <f t="shared" ca="1" si="429"/>
        <v>4.9983042150945872E-2</v>
      </c>
      <c r="U2598">
        <f t="shared" ca="1" si="421"/>
        <v>0.11999459182980871</v>
      </c>
      <c r="W2598">
        <f t="shared" ca="1" si="422"/>
        <v>-0.29080617421262311</v>
      </c>
      <c r="X2598">
        <f t="shared" ca="1" si="423"/>
        <v>-0.45204562454738667</v>
      </c>
      <c r="Z2598">
        <f t="shared" ca="1" si="337"/>
        <v>100.88444229500587</v>
      </c>
      <c r="AA2598">
        <f t="shared" ca="1" si="337"/>
        <v>100.3594882818805</v>
      </c>
      <c r="AB2598">
        <f t="shared" ca="1" si="337"/>
        <v>100.19141425656139</v>
      </c>
      <c r="AC2598">
        <f t="shared" ca="1" si="338"/>
        <v>100.3594882818805</v>
      </c>
      <c r="AE2598">
        <f ca="1">VLOOKUP($B2598,OFFSET(Input!$A$1,0,MATCH(Index!AE$6&amp;" Index",Input!$1:$1,0)-1,10000,2),2,0)</f>
        <v>13.57</v>
      </c>
      <c r="AF2598">
        <f t="shared" ca="1" si="430"/>
        <v>15.027333333333335</v>
      </c>
      <c r="AG2598">
        <f t="shared" ca="1" si="430"/>
        <v>15.780000000000001</v>
      </c>
      <c r="AH2598">
        <f t="shared" ca="1" si="430"/>
        <v>15.880800000000001</v>
      </c>
      <c r="AI2598">
        <f t="shared" ca="1" si="431"/>
        <v>15.880800000000001</v>
      </c>
      <c r="AK2598">
        <f t="shared" ca="1" si="432"/>
        <v>1</v>
      </c>
      <c r="AL2598">
        <f t="shared" ca="1" si="433"/>
        <v>-1</v>
      </c>
      <c r="AN2598" t="str">
        <f t="shared" ca="1" si="347"/>
        <v>Not Down</v>
      </c>
      <c r="AO2598" t="str">
        <f t="shared" ca="1" si="378"/>
        <v>Not Up</v>
      </c>
      <c r="AQ2598">
        <f t="shared" ca="1" si="424"/>
        <v>1</v>
      </c>
      <c r="AR2598">
        <f t="shared" ca="1" si="425"/>
        <v>0</v>
      </c>
      <c r="AT2598">
        <f t="shared" ca="1" si="373"/>
        <v>1</v>
      </c>
      <c r="AU2598">
        <f t="shared" ca="1" si="374"/>
        <v>0</v>
      </c>
      <c r="AW2598" s="5">
        <f t="shared" ca="1" si="384"/>
        <v>2.7054608617517323E-2</v>
      </c>
      <c r="AX2598" s="5">
        <f t="shared" ca="1" si="385"/>
        <v>4.9983042150945872E-2</v>
      </c>
      <c r="AY2598" s="18">
        <f t="shared" ca="1" si="434"/>
        <v>4.9983042150945872E-2</v>
      </c>
      <c r="BA2598" s="6">
        <f t="shared" ca="1" si="426"/>
        <v>1.0003392720475661</v>
      </c>
      <c r="BB2598">
        <f t="shared" ca="1" si="427"/>
        <v>0.94074981528445001</v>
      </c>
      <c r="BC2598" t="str">
        <f t="shared" ca="1" si="402"/>
        <v>HYG UP Equity</v>
      </c>
      <c r="BD2598" t="str">
        <f t="shared" ca="1" si="403"/>
        <v>HYG UP Equity</v>
      </c>
      <c r="BF2598">
        <f t="shared" ca="1" si="386"/>
        <v>1</v>
      </c>
      <c r="BG2598">
        <f t="shared" ca="1" si="387"/>
        <v>0</v>
      </c>
      <c r="BI2598">
        <f t="shared" ca="1" si="379"/>
        <v>1</v>
      </c>
      <c r="BJ2598">
        <f t="shared" ca="1" si="380"/>
        <v>0</v>
      </c>
      <c r="BL2598">
        <f t="shared" ca="1" si="388"/>
        <v>10.398320386335204</v>
      </c>
      <c r="BM2598">
        <f t="shared" ca="1" si="389"/>
        <v>0</v>
      </c>
      <c r="BN2598" s="9">
        <f t="shared" ca="1" si="398"/>
        <v>1.0000000000000002</v>
      </c>
      <c r="BO2598" s="9">
        <f t="shared" ca="1" si="399"/>
        <v>0</v>
      </c>
      <c r="BP2598" s="9">
        <f t="shared" ca="1" si="390"/>
        <v>1.0000000000000002</v>
      </c>
      <c r="BQ2598" s="9">
        <f t="shared" ca="1" si="391"/>
        <v>0</v>
      </c>
      <c r="BR2598">
        <f t="shared" ca="1" si="392"/>
        <v>1052.4892048536656</v>
      </c>
      <c r="BS2598">
        <f t="shared" ca="1" si="394"/>
        <v>3.6074270557029386E-3</v>
      </c>
      <c r="BT2598">
        <f t="shared" ca="1" si="395"/>
        <v>1.8055555555555562E-5</v>
      </c>
      <c r="BU2598">
        <f t="shared" ref="BU2598:BV2598" ca="1" si="442">ABS($BB2596*BN2598-$BB2597*BP2598)*0.02%</f>
        <v>0</v>
      </c>
      <c r="BV2598">
        <f t="shared" ca="1" si="442"/>
        <v>0</v>
      </c>
      <c r="BW2598" s="35">
        <f ca="1">IFERROR(VLOOKUP($B2598,OFFSET(Input!$A$1,0,MATCH(Index!BW$6&amp;" Index",Input!$1:$1,0)-1,10000,2),2,0)/100,BW2597)</f>
        <v>1.4000000000000002E-3</v>
      </c>
      <c r="BX2598">
        <f t="shared" ca="1" si="401"/>
        <v>1.7745150258117643E-2</v>
      </c>
      <c r="CE2598">
        <v>1048.2208252755674</v>
      </c>
    </row>
    <row r="2599" spans="2:83" x14ac:dyDescent="0.25">
      <c r="B2599" s="2">
        <v>41292</v>
      </c>
      <c r="C2599">
        <f t="shared" ca="1" si="369"/>
        <v>0</v>
      </c>
      <c r="D2599">
        <f t="shared" ca="1" si="370"/>
        <v>0</v>
      </c>
      <c r="E2599">
        <f ca="1">IF($B2599&lt;VLOOKUP(E$6&amp;" Equity",Param,4,0),"",IFERROR(VLOOKUP($B2599,OFFSET(Input!$A$1,0,MATCH(Index!E$6&amp;" Equity",Input!$1:$1,0)-1,10000,2),2,0),E2598))</f>
        <v>94.72</v>
      </c>
      <c r="F2599" s="33">
        <v>120.04</v>
      </c>
      <c r="H2599">
        <f ca="1">IFERROR(VLOOKUP($B2599,OFFSET(Input!$A$1,0,MATCH(Index!H$6,Input!$1:$1,0)-1,10000,2),2,0),0)</f>
        <v>0</v>
      </c>
      <c r="I2599">
        <f ca="1">IFERROR(VLOOKUP($B2599,OFFSET(Input!$A$1,0,MATCH(Index!I$6,Input!$1:$1,0)-1,10000,2),2,0),0)</f>
        <v>0</v>
      </c>
      <c r="K2599">
        <f t="shared" ca="1" si="371"/>
        <v>101.35633995039146</v>
      </c>
      <c r="L2599" s="30">
        <f t="shared" ca="1" si="372"/>
        <v>123.2696914508919</v>
      </c>
      <c r="N2599">
        <f t="shared" ca="1" si="382"/>
        <v>1.3734089106162736E-3</v>
      </c>
      <c r="O2599">
        <f t="shared" ca="1" si="383"/>
        <v>7.6936321964129126E-3</v>
      </c>
      <c r="Q2599">
        <f t="shared" ca="1" si="411"/>
        <v>2.7667622931763777E-2</v>
      </c>
      <c r="R2599">
        <f t="shared" ca="1" si="409"/>
        <v>9.0414604819178887E-2</v>
      </c>
      <c r="T2599">
        <f t="shared" ca="1" si="429"/>
        <v>5.0046761774756636E-2</v>
      </c>
      <c r="U2599">
        <f t="shared" ca="1" si="421"/>
        <v>0.12238099327687606</v>
      </c>
      <c r="W2599">
        <f t="shared" ca="1" si="422"/>
        <v>-0.1880761347652968</v>
      </c>
      <c r="X2599">
        <f t="shared" ca="1" si="423"/>
        <v>-0.41211858755409941</v>
      </c>
      <c r="Z2599">
        <f t="shared" ca="1" si="337"/>
        <v>100.96255687288149</v>
      </c>
      <c r="AA2599">
        <f t="shared" ca="1" si="337"/>
        <v>100.44805008958208</v>
      </c>
      <c r="AB2599">
        <f t="shared" ca="1" si="337"/>
        <v>100.25885799221557</v>
      </c>
      <c r="AC2599">
        <f t="shared" ca="1" si="338"/>
        <v>100.44805008958208</v>
      </c>
      <c r="AE2599">
        <f ca="1">VLOOKUP($B2599,OFFSET(Input!$A$1,0,MATCH(Index!AE$6&amp;" Index",Input!$1:$1,0)-1,10000,2),2,0)</f>
        <v>12.46</v>
      </c>
      <c r="AF2599">
        <f t="shared" ca="1" si="430"/>
        <v>14.56</v>
      </c>
      <c r="AG2599">
        <f t="shared" ca="1" si="430"/>
        <v>15.535000000000002</v>
      </c>
      <c r="AH2599">
        <f t="shared" ca="1" si="430"/>
        <v>15.741200000000001</v>
      </c>
      <c r="AI2599">
        <f t="shared" ca="1" si="431"/>
        <v>15.741200000000001</v>
      </c>
      <c r="AK2599">
        <f t="shared" ca="1" si="432"/>
        <v>1</v>
      </c>
      <c r="AL2599">
        <f t="shared" ca="1" si="433"/>
        <v>-1</v>
      </c>
      <c r="AN2599" t="str">
        <f t="shared" ca="1" si="347"/>
        <v>Not Down</v>
      </c>
      <c r="AO2599" t="str">
        <f t="shared" ca="1" si="378"/>
        <v>Not Up</v>
      </c>
      <c r="AQ2599">
        <f t="shared" ca="1" si="424"/>
        <v>1</v>
      </c>
      <c r="AR2599">
        <f t="shared" ca="1" si="425"/>
        <v>0</v>
      </c>
      <c r="AT2599">
        <f t="shared" ca="1" si="373"/>
        <v>1</v>
      </c>
      <c r="AU2599">
        <f t="shared" ca="1" si="374"/>
        <v>0</v>
      </c>
      <c r="AW2599" s="5">
        <f t="shared" ca="1" si="384"/>
        <v>2.7667622931763777E-2</v>
      </c>
      <c r="AX2599" s="5">
        <f t="shared" ca="1" si="385"/>
        <v>5.0046761774756636E-2</v>
      </c>
      <c r="AY2599" s="18">
        <f t="shared" ca="1" si="434"/>
        <v>5.0046761774756636E-2</v>
      </c>
      <c r="BA2599" s="6">
        <f t="shared" ca="1" si="426"/>
        <v>0.99906563835304485</v>
      </c>
      <c r="BB2599">
        <f t="shared" ca="1" si="427"/>
        <v>0.94074981528445001</v>
      </c>
      <c r="BC2599" t="str">
        <f t="shared" ca="1" si="402"/>
        <v>HYG UP Equity</v>
      </c>
      <c r="BD2599" t="str">
        <f t="shared" ca="1" si="403"/>
        <v>HYG UP Equity</v>
      </c>
      <c r="BF2599">
        <f t="shared" ca="1" si="386"/>
        <v>1</v>
      </c>
      <c r="BG2599">
        <f t="shared" ca="1" si="387"/>
        <v>0</v>
      </c>
      <c r="BI2599">
        <f t="shared" ca="1" si="379"/>
        <v>1</v>
      </c>
      <c r="BJ2599">
        <f t="shared" ca="1" si="380"/>
        <v>0</v>
      </c>
      <c r="BL2599">
        <f t="shared" ca="1" si="388"/>
        <v>10.398320386335204</v>
      </c>
      <c r="BM2599">
        <f t="shared" ca="1" si="389"/>
        <v>0</v>
      </c>
      <c r="BN2599" s="9">
        <f t="shared" ca="1" si="398"/>
        <v>1.0000000000000002</v>
      </c>
      <c r="BO2599" s="9">
        <f t="shared" ca="1" si="399"/>
        <v>0</v>
      </c>
      <c r="BP2599" s="9">
        <f t="shared" ca="1" si="390"/>
        <v>1.0000000000000002</v>
      </c>
      <c r="BQ2599" s="9">
        <f t="shared" ca="1" si="391"/>
        <v>0</v>
      </c>
      <c r="BR2599">
        <f t="shared" ca="1" si="392"/>
        <v>1053.9356959904767</v>
      </c>
      <c r="BS2599">
        <f t="shared" ca="1" si="394"/>
        <v>1.3743524685483344E-3</v>
      </c>
      <c r="BT2599">
        <f t="shared" ca="1" si="395"/>
        <v>1.8055555555555562E-5</v>
      </c>
      <c r="BU2599">
        <f t="shared" ref="BU2599:BV2599" ca="1" si="443">ABS($BB2597*BN2599-$BB2598*BP2599)*0.02%</f>
        <v>0</v>
      </c>
      <c r="BV2599">
        <f t="shared" ca="1" si="443"/>
        <v>0</v>
      </c>
      <c r="BW2599" s="35">
        <f ca="1">IFERROR(VLOOKUP($B2599,OFFSET(Input!$A$1,0,MATCH(Index!BW$6&amp;" Index",Input!$1:$1,0)-1,10000,2),2,0)/100,BW2598)</f>
        <v>1.4000000000000002E-3</v>
      </c>
      <c r="BX2599">
        <f t="shared" ca="1" si="401"/>
        <v>1.7804827945581882E-2</v>
      </c>
      <c r="CE2599">
        <v>1049.5439709419766</v>
      </c>
    </row>
    <row r="2600" spans="2:83" x14ac:dyDescent="0.25">
      <c r="B2600" s="2">
        <v>41296</v>
      </c>
      <c r="C2600">
        <f t="shared" ca="1" si="369"/>
        <v>0</v>
      </c>
      <c r="D2600">
        <f t="shared" ca="1" si="370"/>
        <v>0</v>
      </c>
      <c r="E2600">
        <f ca="1">IF($B2600&lt;VLOOKUP(E$6&amp;" Equity",Param,4,0),"",IFERROR(VLOOKUP($B2600,OFFSET(Input!$A$1,0,MATCH(Index!E$6&amp;" Equity",Input!$1:$1,0)-1,10000,2),2,0),E2599))</f>
        <v>94.78</v>
      </c>
      <c r="F2600" s="33">
        <v>120.27</v>
      </c>
      <c r="H2600">
        <f ca="1">IFERROR(VLOOKUP($B2600,OFFSET(Input!$A$1,0,MATCH(Index!H$6,Input!$1:$1,0)-1,10000,2),2,0),0)</f>
        <v>0</v>
      </c>
      <c r="I2600">
        <f ca="1">IFERROR(VLOOKUP($B2600,OFFSET(Input!$A$1,0,MATCH(Index!I$6,Input!$1:$1,0)-1,10000,2),2,0),0)</f>
        <v>0</v>
      </c>
      <c r="K2600">
        <f t="shared" ca="1" si="371"/>
        <v>101.42054371302896</v>
      </c>
      <c r="L2600" s="30">
        <f t="shared" ca="1" si="372"/>
        <v>123.50587963011301</v>
      </c>
      <c r="N2600">
        <f t="shared" ca="1" si="382"/>
        <v>6.3324540374679603E-4</v>
      </c>
      <c r="O2600">
        <f t="shared" ca="1" si="383"/>
        <v>1.914194750358726E-3</v>
      </c>
      <c r="Q2600">
        <f t="shared" ca="1" si="411"/>
        <v>2.7432075955502892E-2</v>
      </c>
      <c r="R2600">
        <f t="shared" ca="1" si="409"/>
        <v>9.0914905044608876E-2</v>
      </c>
      <c r="T2600">
        <f t="shared" ca="1" si="429"/>
        <v>4.8513520055668356E-2</v>
      </c>
      <c r="U2600">
        <f t="shared" ca="1" si="421"/>
        <v>0.12256947294847838</v>
      </c>
      <c r="W2600">
        <f t="shared" ca="1" si="422"/>
        <v>-0.1788490461726589</v>
      </c>
      <c r="X2600">
        <f t="shared" ca="1" si="423"/>
        <v>-0.42192107421510355</v>
      </c>
      <c r="Z2600">
        <f t="shared" ca="1" si="337"/>
        <v>101.03746126262524</v>
      </c>
      <c r="AA2600">
        <f t="shared" ca="1" si="337"/>
        <v>100.52226139061335</v>
      </c>
      <c r="AB2600">
        <f t="shared" ca="1" si="337"/>
        <v>100.34249272040361</v>
      </c>
      <c r="AC2600">
        <f t="shared" ca="1" si="338"/>
        <v>100.52226139061335</v>
      </c>
      <c r="AE2600">
        <f ca="1">VLOOKUP($B2600,OFFSET(Input!$A$1,0,MATCH(Index!AE$6&amp;" Index",Input!$1:$1,0)-1,10000,2),2,0)</f>
        <v>12.43</v>
      </c>
      <c r="AF2600">
        <f t="shared" ca="1" si="430"/>
        <v>13.874000000000001</v>
      </c>
      <c r="AG2600">
        <f t="shared" ca="1" si="430"/>
        <v>15.273</v>
      </c>
      <c r="AH2600">
        <f t="shared" ca="1" si="430"/>
        <v>15.576000000000004</v>
      </c>
      <c r="AI2600">
        <f t="shared" ca="1" si="431"/>
        <v>15.576000000000004</v>
      </c>
      <c r="AK2600">
        <f t="shared" ca="1" si="432"/>
        <v>1</v>
      </c>
      <c r="AL2600">
        <f t="shared" ca="1" si="433"/>
        <v>-1</v>
      </c>
      <c r="AN2600" t="str">
        <f t="shared" ca="1" si="347"/>
        <v>Not Down</v>
      </c>
      <c r="AO2600" t="str">
        <f t="shared" ca="1" si="378"/>
        <v>Not Up</v>
      </c>
      <c r="AQ2600">
        <f t="shared" ca="1" si="424"/>
        <v>1</v>
      </c>
      <c r="AR2600">
        <f t="shared" ca="1" si="425"/>
        <v>0</v>
      </c>
      <c r="AT2600">
        <f t="shared" ca="1" si="373"/>
        <v>1</v>
      </c>
      <c r="AU2600">
        <f t="shared" ca="1" si="374"/>
        <v>0</v>
      </c>
      <c r="AW2600" s="5">
        <f t="shared" ca="1" si="384"/>
        <v>2.7432075955502892E-2</v>
      </c>
      <c r="AX2600" s="5">
        <f t="shared" ca="1" si="385"/>
        <v>4.8513520055668356E-2</v>
      </c>
      <c r="AY2600" s="18">
        <f t="shared" ca="1" si="434"/>
        <v>4.8513520055668356E-2</v>
      </c>
      <c r="BA2600" s="6">
        <f t="shared" ca="1" si="426"/>
        <v>1.0306405295395167</v>
      </c>
      <c r="BB2600">
        <f t="shared" ca="1" si="427"/>
        <v>0.94074981528445001</v>
      </c>
      <c r="BC2600" t="str">
        <f t="shared" ca="1" si="402"/>
        <v>HYG UP Equity</v>
      </c>
      <c r="BD2600" t="str">
        <f t="shared" ca="1" si="403"/>
        <v>HYG UP Equity</v>
      </c>
      <c r="BF2600">
        <f t="shared" ca="1" si="386"/>
        <v>1</v>
      </c>
      <c r="BG2600">
        <f t="shared" ca="1" si="387"/>
        <v>0</v>
      </c>
      <c r="BI2600">
        <f t="shared" ca="1" si="379"/>
        <v>1</v>
      </c>
      <c r="BJ2600">
        <f t="shared" ca="1" si="380"/>
        <v>0</v>
      </c>
      <c r="BL2600">
        <f t="shared" ca="1" si="388"/>
        <v>10.398320386335204</v>
      </c>
      <c r="BM2600">
        <f t="shared" ca="1" si="389"/>
        <v>0</v>
      </c>
      <c r="BN2600" s="9">
        <f t="shared" ca="1" si="398"/>
        <v>1</v>
      </c>
      <c r="BO2600" s="9">
        <f t="shared" ca="1" si="399"/>
        <v>0</v>
      </c>
      <c r="BP2600" s="9">
        <f t="shared" ca="1" si="390"/>
        <v>1</v>
      </c>
      <c r="BQ2600" s="9">
        <f t="shared" ca="1" si="391"/>
        <v>0</v>
      </c>
      <c r="BR2600">
        <f t="shared" ca="1" si="392"/>
        <v>1054.6033072843898</v>
      </c>
      <c r="BS2600">
        <f t="shared" ca="1" si="394"/>
        <v>6.3344594594605397E-4</v>
      </c>
      <c r="BT2600">
        <f t="shared" ca="1" si="395"/>
        <v>7.2222222222222232E-5</v>
      </c>
      <c r="BU2600">
        <f t="shared" ref="BU2600:BV2600" ca="1" si="444">ABS($BB2598*BN2600-$BB2599*BP2600)*0.02%</f>
        <v>0</v>
      </c>
      <c r="BV2600">
        <f t="shared" ca="1" si="444"/>
        <v>0</v>
      </c>
      <c r="BW2600" s="35">
        <f ca="1">IFERROR(VLOOKUP($B2600,OFFSET(Input!$A$1,0,MATCH(Index!BW$6&amp;" Index",Input!$1:$1,0)-1,10000,2),2,0)/100,BW2599)</f>
        <v>1.4000000000000002E-3</v>
      </c>
      <c r="BX2600">
        <f t="shared" ca="1" si="401"/>
        <v>7.1309210324196917E-2</v>
      </c>
      <c r="CE2600">
        <v>1050.0407591762776</v>
      </c>
    </row>
    <row r="2601" spans="2:83" x14ac:dyDescent="0.25">
      <c r="B2601" s="2">
        <v>41297</v>
      </c>
      <c r="C2601">
        <f t="shared" ca="1" si="369"/>
        <v>0</v>
      </c>
      <c r="D2601">
        <f t="shared" ca="1" si="370"/>
        <v>0</v>
      </c>
      <c r="E2601">
        <f ca="1">IF($B2601&lt;VLOOKUP(E$6&amp;" Equity",Param,4,0),"",IFERROR(VLOOKUP($B2601,OFFSET(Input!$A$1,0,MATCH(Index!E$6&amp;" Equity",Input!$1:$1,0)-1,10000,2),2,0),E2600))</f>
        <v>94.67</v>
      </c>
      <c r="F2601" s="33">
        <v>120.09</v>
      </c>
      <c r="H2601">
        <f ca="1">IFERROR(VLOOKUP($B2601,OFFSET(Input!$A$1,0,MATCH(Index!H$6,Input!$1:$1,0)-1,10000,2),2,0),0)</f>
        <v>0</v>
      </c>
      <c r="I2601">
        <f ca="1">IFERROR(VLOOKUP($B2601,OFFSET(Input!$A$1,0,MATCH(Index!I$6,Input!$1:$1,0)-1,10000,2),2,0),0)</f>
        <v>0</v>
      </c>
      <c r="K2601">
        <f t="shared" ca="1" si="371"/>
        <v>101.30283681486021</v>
      </c>
      <c r="L2601" s="30">
        <f t="shared" ca="1" si="372"/>
        <v>123.3210367072443</v>
      </c>
      <c r="N2601">
        <f t="shared" ca="1" si="382"/>
        <v>-1.1612563986424223E-3</v>
      </c>
      <c r="O2601">
        <f t="shared" ca="1" si="383"/>
        <v>-1.4977536499333251E-3</v>
      </c>
      <c r="Q2601">
        <f t="shared" ca="1" si="411"/>
        <v>2.78611778097822E-2</v>
      </c>
      <c r="R2601">
        <f t="shared" ca="1" si="409"/>
        <v>8.490198935541797E-2</v>
      </c>
      <c r="T2601">
        <f t="shared" ca="1" si="429"/>
        <v>4.7603327465009761E-2</v>
      </c>
      <c r="U2601">
        <f t="shared" ca="1" si="421"/>
        <v>0.11647542465127864</v>
      </c>
      <c r="W2601">
        <f t="shared" ca="1" si="422"/>
        <v>-0.12485543474666516</v>
      </c>
      <c r="X2601">
        <f t="shared" ca="1" si="423"/>
        <v>-0.37749314797853856</v>
      </c>
      <c r="Z2601">
        <f t="shared" ca="1" si="337"/>
        <v>101.10701533881586</v>
      </c>
      <c r="AA2601">
        <f t="shared" ca="1" si="337"/>
        <v>100.60495518793799</v>
      </c>
      <c r="AB2601">
        <f t="shared" ca="1" si="337"/>
        <v>100.42439916935861</v>
      </c>
      <c r="AC2601">
        <f t="shared" ca="1" si="338"/>
        <v>100.60495518793799</v>
      </c>
      <c r="AE2601">
        <f ca="1">VLOOKUP($B2601,OFFSET(Input!$A$1,0,MATCH(Index!AE$6&amp;" Index",Input!$1:$1,0)-1,10000,2),2,0)</f>
        <v>12.46</v>
      </c>
      <c r="AF2601">
        <f t="shared" ca="1" si="430"/>
        <v>13.503333333333334</v>
      </c>
      <c r="AG2601">
        <f t="shared" ca="1" si="430"/>
        <v>15.004</v>
      </c>
      <c r="AH2601">
        <f t="shared" ca="1" si="430"/>
        <v>15.394400000000001</v>
      </c>
      <c r="AI2601">
        <f t="shared" ca="1" si="431"/>
        <v>15.394400000000001</v>
      </c>
      <c r="AK2601">
        <f t="shared" ca="1" si="432"/>
        <v>1</v>
      </c>
      <c r="AL2601">
        <f t="shared" ca="1" si="433"/>
        <v>-1</v>
      </c>
      <c r="AN2601" t="str">
        <f t="shared" ca="1" si="347"/>
        <v>Not Down</v>
      </c>
      <c r="AO2601" t="str">
        <f t="shared" ca="1" si="378"/>
        <v>Not Up</v>
      </c>
      <c r="AQ2601">
        <f t="shared" ca="1" si="424"/>
        <v>1</v>
      </c>
      <c r="AR2601">
        <f t="shared" ca="1" si="425"/>
        <v>0</v>
      </c>
      <c r="AT2601">
        <f t="shared" ca="1" si="373"/>
        <v>1</v>
      </c>
      <c r="AU2601">
        <f t="shared" ca="1" si="374"/>
        <v>0</v>
      </c>
      <c r="AW2601" s="5">
        <f t="shared" ca="1" si="384"/>
        <v>2.78611778097822E-2</v>
      </c>
      <c r="AX2601" s="5">
        <f t="shared" ca="1" si="385"/>
        <v>4.7603327465009761E-2</v>
      </c>
      <c r="AY2601" s="18">
        <f t="shared" ca="1" si="434"/>
        <v>4.7603327465009761E-2</v>
      </c>
      <c r="BA2601" s="6">
        <f t="shared" ca="1" si="426"/>
        <v>1.0503467438647411</v>
      </c>
      <c r="BB2601">
        <f t="shared" ca="1" si="427"/>
        <v>1.0503467438647411</v>
      </c>
      <c r="BC2601" t="str">
        <f t="shared" ca="1" si="402"/>
        <v>HYG UP Equity</v>
      </c>
      <c r="BD2601" t="str">
        <f t="shared" ca="1" si="403"/>
        <v>HYG UP Equity</v>
      </c>
      <c r="BF2601">
        <f t="shared" ca="1" si="386"/>
        <v>1</v>
      </c>
      <c r="BG2601">
        <f t="shared" ca="1" si="387"/>
        <v>0</v>
      </c>
      <c r="BI2601">
        <f t="shared" ca="1" si="379"/>
        <v>1</v>
      </c>
      <c r="BJ2601">
        <f t="shared" ca="1" si="380"/>
        <v>0</v>
      </c>
      <c r="BL2601">
        <f t="shared" ca="1" si="388"/>
        <v>10.398320386335204</v>
      </c>
      <c r="BM2601">
        <f t="shared" ca="1" si="389"/>
        <v>0</v>
      </c>
      <c r="BN2601" s="9">
        <f t="shared" ca="1" si="398"/>
        <v>1.0000000000000002</v>
      </c>
      <c r="BO2601" s="9">
        <f t="shared" ca="1" si="399"/>
        <v>0</v>
      </c>
      <c r="BP2601" s="9">
        <f t="shared" ca="1" si="390"/>
        <v>1.0000000000000002</v>
      </c>
      <c r="BQ2601" s="9">
        <f t="shared" ca="1" si="391"/>
        <v>0</v>
      </c>
      <c r="BR2601">
        <f t="shared" ca="1" si="392"/>
        <v>1053.3793532455493</v>
      </c>
      <c r="BS2601">
        <f t="shared" ca="1" si="394"/>
        <v>-1.1605824013506405E-3</v>
      </c>
      <c r="BT2601">
        <f t="shared" ca="1" si="395"/>
        <v>1.8055555555555562E-5</v>
      </c>
      <c r="BU2601">
        <f t="shared" ref="BU2601:BV2601" ca="1" si="445">ABS($BB2599*BN2601-$BB2600*BP2601)*0.02%</f>
        <v>0</v>
      </c>
      <c r="BV2601">
        <f t="shared" ca="1" si="445"/>
        <v>0</v>
      </c>
      <c r="BW2601" s="35">
        <f ca="1">IFERROR(VLOOKUP($B2601,OFFSET(Input!$A$1,0,MATCH(Index!BW$6&amp;" Index",Input!$1:$1,0)-1,10000,2),2,0)/100,BW2600)</f>
        <v>1.2999999999999999E-3</v>
      </c>
      <c r="BX2601">
        <f t="shared" ca="1" si="401"/>
        <v>1.7835740907042989E-2</v>
      </c>
      <c r="CE2601">
        <v>1048.8621284183166</v>
      </c>
    </row>
    <row r="2602" spans="2:83" x14ac:dyDescent="0.25">
      <c r="B2602" s="2">
        <v>41298</v>
      </c>
      <c r="C2602">
        <f t="shared" ca="1" si="369"/>
        <v>0</v>
      </c>
      <c r="D2602">
        <f t="shared" ca="1" si="370"/>
        <v>0</v>
      </c>
      <c r="E2602">
        <f ca="1">IF($B2602&lt;VLOOKUP(E$6&amp;" Equity",Param,4,0),"",IFERROR(VLOOKUP($B2602,OFFSET(Input!$A$1,0,MATCH(Index!E$6&amp;" Equity",Input!$1:$1,0)-1,10000,2),2,0),E2601))</f>
        <v>94.88</v>
      </c>
      <c r="F2602" s="33">
        <v>119.67</v>
      </c>
      <c r="H2602">
        <f ca="1">IFERROR(VLOOKUP($B2602,OFFSET(Input!$A$1,0,MATCH(Index!H$6,Input!$1:$1,0)-1,10000,2),2,0),0)</f>
        <v>0</v>
      </c>
      <c r="I2602">
        <f ca="1">IFERROR(VLOOKUP($B2602,OFFSET(Input!$A$1,0,MATCH(Index!I$6,Input!$1:$1,0)-1,10000,2),2,0),0)</f>
        <v>0</v>
      </c>
      <c r="K2602">
        <f t="shared" ca="1" si="371"/>
        <v>101.52754998409145</v>
      </c>
      <c r="L2602" s="30">
        <f t="shared" ca="1" si="372"/>
        <v>122.88973655388396</v>
      </c>
      <c r="N2602">
        <f t="shared" ca="1" si="382"/>
        <v>2.2157751086154861E-3</v>
      </c>
      <c r="O2602">
        <f t="shared" ca="1" si="383"/>
        <v>-3.5035070871670378E-3</v>
      </c>
      <c r="Q2602">
        <f t="shared" ca="1" si="411"/>
        <v>2.859598774319428E-2</v>
      </c>
      <c r="R2602">
        <f t="shared" ca="1" si="409"/>
        <v>8.6580584238188596E-2</v>
      </c>
      <c r="T2602">
        <f t="shared" ca="1" si="429"/>
        <v>4.6488535235818564E-2</v>
      </c>
      <c r="U2602">
        <f t="shared" ca="1" si="421"/>
        <v>0.11696283607771682</v>
      </c>
      <c r="W2602">
        <f t="shared" ca="1" si="422"/>
        <v>-0.18133113871637249</v>
      </c>
      <c r="X2602">
        <f t="shared" ca="1" si="423"/>
        <v>-0.41810783957122422</v>
      </c>
      <c r="Z2602">
        <f t="shared" ref="Z2602:AB2665" ca="1" si="446">AVERAGE(OFFSET($K2602,0,0,-Z$5,1))</f>
        <v>101.18084966584898</v>
      </c>
      <c r="AA2602">
        <f t="shared" ca="1" si="446"/>
        <v>100.71697748079308</v>
      </c>
      <c r="AB2602">
        <f t="shared" ca="1" si="446"/>
        <v>100.49996844780092</v>
      </c>
      <c r="AC2602">
        <f t="shared" ref="AC2602:AC2665" ca="1" si="447">MAX(AB2602,AA2602)</f>
        <v>100.71697748079308</v>
      </c>
      <c r="AE2602">
        <f ca="1">VLOOKUP($B2602,OFFSET(Input!$A$1,0,MATCH(Index!AE$6&amp;" Index",Input!$1:$1,0)-1,10000,2),2,0)</f>
        <v>12.69</v>
      </c>
      <c r="AF2602">
        <f t="shared" ca="1" si="430"/>
        <v>13.370666666666667</v>
      </c>
      <c r="AG2602">
        <f t="shared" ca="1" si="430"/>
        <v>14.746500000000001</v>
      </c>
      <c r="AH2602">
        <f t="shared" ca="1" si="430"/>
        <v>15.248399999999998</v>
      </c>
      <c r="AI2602">
        <f t="shared" ca="1" si="431"/>
        <v>15.248399999999998</v>
      </c>
      <c r="AK2602">
        <f t="shared" ca="1" si="432"/>
        <v>1</v>
      </c>
      <c r="AL2602">
        <f t="shared" ca="1" si="433"/>
        <v>-1</v>
      </c>
      <c r="AN2602" t="str">
        <f t="shared" ca="1" si="347"/>
        <v>Not Down</v>
      </c>
      <c r="AO2602" t="str">
        <f t="shared" ca="1" si="378"/>
        <v>Not Up</v>
      </c>
      <c r="AQ2602">
        <f t="shared" ca="1" si="424"/>
        <v>1</v>
      </c>
      <c r="AR2602">
        <f t="shared" ca="1" si="425"/>
        <v>0</v>
      </c>
      <c r="AT2602">
        <f t="shared" ca="1" si="373"/>
        <v>1</v>
      </c>
      <c r="AU2602">
        <f t="shared" ca="1" si="374"/>
        <v>0</v>
      </c>
      <c r="AW2602" s="5">
        <f t="shared" ca="1" si="384"/>
        <v>2.859598774319428E-2</v>
      </c>
      <c r="AX2602" s="5">
        <f t="shared" ca="1" si="385"/>
        <v>4.6488535235818564E-2</v>
      </c>
      <c r="AY2602" s="18">
        <f t="shared" ca="1" si="434"/>
        <v>4.6488535235818564E-2</v>
      </c>
      <c r="BA2602" s="6">
        <f t="shared" ca="1" si="426"/>
        <v>1.0755339944863636</v>
      </c>
      <c r="BB2602">
        <f t="shared" ca="1" si="427"/>
        <v>1.0503467438647411</v>
      </c>
      <c r="BC2602" t="str">
        <f t="shared" ca="1" si="402"/>
        <v>HYG UP Equity</v>
      </c>
      <c r="BD2602" t="str">
        <f t="shared" ca="1" si="403"/>
        <v>HYG UP Equity</v>
      </c>
      <c r="BF2602">
        <f t="shared" ca="1" si="386"/>
        <v>1</v>
      </c>
      <c r="BG2602">
        <f t="shared" ca="1" si="387"/>
        <v>0</v>
      </c>
      <c r="BI2602">
        <f t="shared" ca="1" si="379"/>
        <v>1</v>
      </c>
      <c r="BJ2602">
        <f t="shared" ca="1" si="380"/>
        <v>0</v>
      </c>
      <c r="BL2602">
        <f t="shared" ca="1" si="388"/>
        <v>10.398320386335204</v>
      </c>
      <c r="BM2602">
        <f t="shared" ca="1" si="389"/>
        <v>0</v>
      </c>
      <c r="BN2602" s="9">
        <f t="shared" ca="1" si="398"/>
        <v>1</v>
      </c>
      <c r="BO2602" s="9">
        <f t="shared" ca="1" si="399"/>
        <v>0</v>
      </c>
      <c r="BP2602" s="9">
        <f t="shared" ca="1" si="390"/>
        <v>1</v>
      </c>
      <c r="BQ2602" s="9">
        <f t="shared" ca="1" si="391"/>
        <v>0</v>
      </c>
      <c r="BR2602">
        <f t="shared" ca="1" si="392"/>
        <v>1055.7159927742446</v>
      </c>
      <c r="BS2602">
        <f t="shared" ca="1" si="394"/>
        <v>2.2182317524033213E-3</v>
      </c>
      <c r="BT2602">
        <f t="shared" ca="1" si="395"/>
        <v>1.8055555555555558E-5</v>
      </c>
      <c r="BU2602">
        <f t="shared" ref="BU2602:BV2602" ca="1" si="448">ABS($BB2600*BN2602-$BB2601*BP2602)*0.02%</f>
        <v>2.1919385716058226E-5</v>
      </c>
      <c r="BV2602">
        <f t="shared" ca="1" si="448"/>
        <v>0</v>
      </c>
      <c r="BW2602" s="35">
        <f ca="1">IFERROR(VLOOKUP($B2602,OFFSET(Input!$A$1,0,MATCH(Index!BW$6&amp;" Index",Input!$1:$1,0)-1,10000,2),2,0)/100,BW2601)</f>
        <v>1.5E-3</v>
      </c>
      <c r="BX2602">
        <f t="shared" ca="1" si="401"/>
        <v>1.9891244413213712E-2</v>
      </c>
      <c r="CE2602">
        <v>1050.9957458229414</v>
      </c>
    </row>
    <row r="2603" spans="2:83" x14ac:dyDescent="0.25">
      <c r="B2603" s="2">
        <v>41299</v>
      </c>
      <c r="C2603">
        <f t="shared" ca="1" si="369"/>
        <v>0</v>
      </c>
      <c r="D2603">
        <f t="shared" ca="1" si="370"/>
        <v>0</v>
      </c>
      <c r="E2603">
        <f ca="1">IF($B2603&lt;VLOOKUP(E$6&amp;" Equity",Param,4,0),"",IFERROR(VLOOKUP($B2603,OFFSET(Input!$A$1,0,MATCH(Index!E$6&amp;" Equity",Input!$1:$1,0)-1,10000,2),2,0),E2602))</f>
        <v>94.82</v>
      </c>
      <c r="F2603" s="33">
        <v>118.03</v>
      </c>
      <c r="H2603">
        <f ca="1">IFERROR(VLOOKUP($B2603,OFFSET(Input!$A$1,0,MATCH(Index!H$6,Input!$1:$1,0)-1,10000,2),2,0),0)</f>
        <v>0</v>
      </c>
      <c r="I2603">
        <f ca="1">IFERROR(VLOOKUP($B2603,OFFSET(Input!$A$1,0,MATCH(Index!I$6,Input!$1:$1,0)-1,10000,2),2,0),0)</f>
        <v>0</v>
      </c>
      <c r="K2603">
        <f t="shared" ca="1" si="371"/>
        <v>101.46334622145396</v>
      </c>
      <c r="L2603" s="30">
        <f t="shared" ca="1" si="372"/>
        <v>121.20561214552455</v>
      </c>
      <c r="N2603">
        <f t="shared" ca="1" si="382"/>
        <v>-6.3257777544295458E-4</v>
      </c>
      <c r="O2603">
        <f t="shared" ca="1" si="383"/>
        <v>-1.3799125144447344E-2</v>
      </c>
      <c r="Q2603">
        <f t="shared" ca="1" si="411"/>
        <v>2.7481295211699529E-2</v>
      </c>
      <c r="R2603">
        <f t="shared" ca="1" si="409"/>
        <v>0.110003358180599</v>
      </c>
      <c r="T2603">
        <f t="shared" ca="1" si="429"/>
        <v>4.567777706906391E-2</v>
      </c>
      <c r="U2603">
        <f t="shared" ca="1" si="421"/>
        <v>0.12616503517942754</v>
      </c>
      <c r="W2603">
        <f t="shared" ca="1" si="422"/>
        <v>-3.6495032028737641E-2</v>
      </c>
      <c r="X2603">
        <f t="shared" ca="1" si="423"/>
        <v>-0.39512787586019971</v>
      </c>
      <c r="Z2603">
        <f t="shared" ca="1" si="446"/>
        <v>101.23114261324837</v>
      </c>
      <c r="AA2603">
        <f t="shared" ca="1" si="446"/>
        <v>100.81328312474932</v>
      </c>
      <c r="AB2603">
        <f t="shared" ca="1" si="446"/>
        <v>100.57041529285743</v>
      </c>
      <c r="AC2603">
        <f t="shared" ca="1" si="447"/>
        <v>100.81328312474932</v>
      </c>
      <c r="AE2603">
        <f ca="1">VLOOKUP($B2603,OFFSET(Input!$A$1,0,MATCH(Index!AE$6&amp;" Index",Input!$1:$1,0)-1,10000,2),2,0)</f>
        <v>12.89</v>
      </c>
      <c r="AF2603">
        <f t="shared" ca="1" si="430"/>
        <v>13.259333333333332</v>
      </c>
      <c r="AG2603">
        <f t="shared" ca="1" si="430"/>
        <v>14.417000000000002</v>
      </c>
      <c r="AH2603">
        <f t="shared" ca="1" si="430"/>
        <v>15.1412</v>
      </c>
      <c r="AI2603">
        <f t="shared" ca="1" si="431"/>
        <v>15.1412</v>
      </c>
      <c r="AK2603">
        <f t="shared" ca="1" si="432"/>
        <v>1</v>
      </c>
      <c r="AL2603">
        <f t="shared" ca="1" si="433"/>
        <v>-1</v>
      </c>
      <c r="AN2603" t="str">
        <f t="shared" ca="1" si="347"/>
        <v>Not Down</v>
      </c>
      <c r="AO2603" t="str">
        <f t="shared" ca="1" si="378"/>
        <v>Not Up</v>
      </c>
      <c r="AQ2603">
        <f t="shared" ca="1" si="424"/>
        <v>1</v>
      </c>
      <c r="AR2603">
        <f t="shared" ca="1" si="425"/>
        <v>0</v>
      </c>
      <c r="AT2603">
        <f t="shared" ca="1" si="373"/>
        <v>1</v>
      </c>
      <c r="AU2603">
        <f t="shared" ca="1" si="374"/>
        <v>0</v>
      </c>
      <c r="AW2603" s="5">
        <f t="shared" ca="1" si="384"/>
        <v>2.7481295211699529E-2</v>
      </c>
      <c r="AX2603" s="5">
        <f t="shared" ca="1" si="385"/>
        <v>4.567777706906391E-2</v>
      </c>
      <c r="AY2603" s="18">
        <f t="shared" ca="1" si="434"/>
        <v>4.567777706906391E-2</v>
      </c>
      <c r="BA2603" s="6">
        <f t="shared" ca="1" si="426"/>
        <v>1.0946241960155147</v>
      </c>
      <c r="BB2603">
        <f t="shared" ca="1" si="427"/>
        <v>1.0503467438647411</v>
      </c>
      <c r="BC2603" t="str">
        <f t="shared" ca="1" si="402"/>
        <v>HYG UP Equity</v>
      </c>
      <c r="BD2603" t="str">
        <f t="shared" ca="1" si="403"/>
        <v>HYG UP Equity</v>
      </c>
      <c r="BF2603">
        <f t="shared" ca="1" si="386"/>
        <v>1</v>
      </c>
      <c r="BG2603">
        <f t="shared" ca="1" si="387"/>
        <v>0</v>
      </c>
      <c r="BI2603">
        <f t="shared" ca="1" si="379"/>
        <v>1</v>
      </c>
      <c r="BJ2603">
        <f t="shared" ca="1" si="380"/>
        <v>0</v>
      </c>
      <c r="BL2603">
        <f t="shared" ca="1" si="388"/>
        <v>10.398320386335204</v>
      </c>
      <c r="BM2603">
        <f t="shared" ca="1" si="389"/>
        <v>0</v>
      </c>
      <c r="BN2603" s="9">
        <f t="shared" ca="1" si="398"/>
        <v>1</v>
      </c>
      <c r="BO2603" s="9">
        <f t="shared" ca="1" si="399"/>
        <v>0</v>
      </c>
      <c r="BP2603" s="9">
        <f t="shared" ca="1" si="390"/>
        <v>1</v>
      </c>
      <c r="BQ2603" s="9">
        <f t="shared" ca="1" si="391"/>
        <v>0</v>
      </c>
      <c r="BR2603">
        <f t="shared" ca="1" si="392"/>
        <v>1055.0483814803317</v>
      </c>
      <c r="BS2603">
        <f t="shared" ca="1" si="394"/>
        <v>-6.3237774030344696E-4</v>
      </c>
      <c r="BT2603">
        <f t="shared" ca="1" si="395"/>
        <v>1.8055555555555558E-5</v>
      </c>
      <c r="BU2603">
        <f t="shared" ref="BU2603:BV2603" ca="1" si="449">ABS($BB2601*BN2603-$BB2602*BP2603)*0.02%</f>
        <v>0</v>
      </c>
      <c r="BV2603">
        <f t="shared" ca="1" si="449"/>
        <v>0</v>
      </c>
      <c r="BW2603" s="35">
        <f ca="1">IFERROR(VLOOKUP($B2603,OFFSET(Input!$A$1,0,MATCH(Index!BW$6&amp;" Index",Input!$1:$1,0)-1,10000,2),2,0)/100,BW2602)</f>
        <v>1.4000000000000002E-3</v>
      </c>
      <c r="BX2603">
        <f t="shared" ca="1" si="401"/>
        <v>1.9931707601014838E-2</v>
      </c>
      <c r="CE2603">
        <v>1050.2629083906641</v>
      </c>
    </row>
    <row r="2604" spans="2:83" x14ac:dyDescent="0.25">
      <c r="B2604" s="2">
        <v>41302</v>
      </c>
      <c r="C2604">
        <f t="shared" ca="1" si="369"/>
        <v>0</v>
      </c>
      <c r="D2604">
        <f t="shared" ca="1" si="370"/>
        <v>0</v>
      </c>
      <c r="E2604">
        <f ca="1">IF($B2604&lt;VLOOKUP(E$6&amp;" Equity",Param,4,0),"",IFERROR(VLOOKUP($B2604,OFFSET(Input!$A$1,0,MATCH(Index!E$6&amp;" Equity",Input!$1:$1,0)-1,10000,2),2,0),E2603))</f>
        <v>94.8</v>
      </c>
      <c r="F2604" s="33">
        <v>117.61</v>
      </c>
      <c r="H2604">
        <f ca="1">IFERROR(VLOOKUP($B2604,OFFSET(Input!$A$1,0,MATCH(Index!H$6,Input!$1:$1,0)-1,10000,2),2,0),0)</f>
        <v>0</v>
      </c>
      <c r="I2604">
        <f ca="1">IFERROR(VLOOKUP($B2604,OFFSET(Input!$A$1,0,MATCH(Index!I$6,Input!$1:$1,0)-1,10000,2),2,0),0)</f>
        <v>0</v>
      </c>
      <c r="K2604">
        <f t="shared" ca="1" si="371"/>
        <v>101.44194496724147</v>
      </c>
      <c r="L2604" s="30">
        <f t="shared" ca="1" si="372"/>
        <v>120.77431199216421</v>
      </c>
      <c r="N2604">
        <f t="shared" ca="1" si="382"/>
        <v>-2.1094821299603796E-4</v>
      </c>
      <c r="O2604">
        <f t="shared" ca="1" si="383"/>
        <v>-3.5647635780325019E-3</v>
      </c>
      <c r="Q2604">
        <f t="shared" ca="1" si="411"/>
        <v>2.5974575817500765E-2</v>
      </c>
      <c r="R2604">
        <f t="shared" ca="1" si="409"/>
        <v>0.10213798044215572</v>
      </c>
      <c r="T2604">
        <f t="shared" ca="1" si="429"/>
        <v>4.5370933331624203E-2</v>
      </c>
      <c r="U2604">
        <f t="shared" ca="1" si="421"/>
        <v>0.12623932220198963</v>
      </c>
      <c r="W2604">
        <f t="shared" ca="1" si="422"/>
        <v>-0.18634907305126591</v>
      </c>
      <c r="X2604">
        <f t="shared" ca="1" si="423"/>
        <v>-0.40699352325905841</v>
      </c>
      <c r="Z2604">
        <f t="shared" ca="1" si="446"/>
        <v>101.26110436914587</v>
      </c>
      <c r="AA2604">
        <f t="shared" ca="1" si="446"/>
        <v>100.90102826702056</v>
      </c>
      <c r="AB2604">
        <f t="shared" ca="1" si="446"/>
        <v>100.6446889396927</v>
      </c>
      <c r="AC2604">
        <f t="shared" ca="1" si="447"/>
        <v>100.90102826702056</v>
      </c>
      <c r="AE2604">
        <f ca="1">VLOOKUP($B2604,OFFSET(Input!$A$1,0,MATCH(Index!AE$6&amp;" Index",Input!$1:$1,0)-1,10000,2),2,0)</f>
        <v>13.57</v>
      </c>
      <c r="AF2604">
        <f t="shared" ca="1" si="430"/>
        <v>13.241999999999999</v>
      </c>
      <c r="AG2604">
        <f t="shared" ca="1" si="430"/>
        <v>14.122</v>
      </c>
      <c r="AH2604">
        <f t="shared" ca="1" si="430"/>
        <v>14.989600000000001</v>
      </c>
      <c r="AI2604">
        <f t="shared" ca="1" si="431"/>
        <v>14.989600000000001</v>
      </c>
      <c r="AK2604">
        <f t="shared" ca="1" si="432"/>
        <v>1</v>
      </c>
      <c r="AL2604">
        <f t="shared" ca="1" si="433"/>
        <v>-1</v>
      </c>
      <c r="AN2604" t="str">
        <f t="shared" ca="1" si="347"/>
        <v>Not Down</v>
      </c>
      <c r="AO2604" t="str">
        <f t="shared" ca="1" si="378"/>
        <v>Not Up</v>
      </c>
      <c r="AQ2604">
        <f t="shared" ca="1" si="424"/>
        <v>1</v>
      </c>
      <c r="AR2604">
        <f t="shared" ca="1" si="425"/>
        <v>0</v>
      </c>
      <c r="AT2604">
        <f t="shared" ca="1" si="373"/>
        <v>1</v>
      </c>
      <c r="AU2604">
        <f t="shared" ca="1" si="374"/>
        <v>0</v>
      </c>
      <c r="AW2604" s="5">
        <f t="shared" ca="1" si="384"/>
        <v>2.5974575817500765E-2</v>
      </c>
      <c r="AX2604" s="5">
        <f t="shared" ca="1" si="385"/>
        <v>4.5370933331624203E-2</v>
      </c>
      <c r="AY2604" s="18">
        <f t="shared" ca="1" si="434"/>
        <v>4.5370933331624203E-2</v>
      </c>
      <c r="BA2604" s="6">
        <f t="shared" ca="1" si="426"/>
        <v>1.1020271422353412</v>
      </c>
      <c r="BB2604">
        <f t="shared" ca="1" si="427"/>
        <v>1.0503467438647411</v>
      </c>
      <c r="BC2604" t="str">
        <f t="shared" ca="1" si="402"/>
        <v>HYG UP Equity</v>
      </c>
      <c r="BD2604" t="str">
        <f t="shared" ca="1" si="403"/>
        <v>HYG UP Equity</v>
      </c>
      <c r="BF2604">
        <f t="shared" ca="1" si="386"/>
        <v>1</v>
      </c>
      <c r="BG2604">
        <f t="shared" ca="1" si="387"/>
        <v>0</v>
      </c>
      <c r="BI2604">
        <f t="shared" ca="1" si="379"/>
        <v>1</v>
      </c>
      <c r="BJ2604">
        <f t="shared" ca="1" si="380"/>
        <v>0</v>
      </c>
      <c r="BL2604">
        <f t="shared" ca="1" si="388"/>
        <v>10.398320386335204</v>
      </c>
      <c r="BM2604">
        <f t="shared" ca="1" si="389"/>
        <v>0</v>
      </c>
      <c r="BN2604" s="9">
        <f t="shared" ca="1" si="398"/>
        <v>1</v>
      </c>
      <c r="BO2604" s="9">
        <f t="shared" ca="1" si="399"/>
        <v>0</v>
      </c>
      <c r="BP2604" s="9">
        <f t="shared" ca="1" si="390"/>
        <v>1</v>
      </c>
      <c r="BQ2604" s="9">
        <f t="shared" ca="1" si="391"/>
        <v>0</v>
      </c>
      <c r="BR2604">
        <f t="shared" ca="1" si="392"/>
        <v>1054.8258443823609</v>
      </c>
      <c r="BS2604">
        <f t="shared" ca="1" si="394"/>
        <v>-2.10925964986175E-4</v>
      </c>
      <c r="BT2604">
        <f t="shared" ca="1" si="395"/>
        <v>5.4166666666666671E-5</v>
      </c>
      <c r="BU2604">
        <f t="shared" ref="BU2604:BV2604" ca="1" si="450">ABS($BB2602*BN2604-$BB2603*BP2604)*0.02%</f>
        <v>0</v>
      </c>
      <c r="BV2604">
        <f t="shared" ca="1" si="450"/>
        <v>0</v>
      </c>
      <c r="BW2604" s="35">
        <f ca="1">IFERROR(VLOOKUP($B2604,OFFSET(Input!$A$1,0,MATCH(Index!BW$6&amp;" Index",Input!$1:$1,0)-1,10000,2),2,0)/100,BW2603)</f>
        <v>1.4000000000000002E-3</v>
      </c>
      <c r="BX2604">
        <f t="shared" ca="1" si="401"/>
        <v>5.9753428909960875E-2</v>
      </c>
      <c r="CE2604">
        <v>1049.9260961885079</v>
      </c>
    </row>
    <row r="2605" spans="2:83" x14ac:dyDescent="0.25">
      <c r="B2605" s="2">
        <v>41303</v>
      </c>
      <c r="C2605">
        <f t="shared" ca="1" si="369"/>
        <v>0</v>
      </c>
      <c r="D2605">
        <f t="shared" ca="1" si="370"/>
        <v>0</v>
      </c>
      <c r="E2605">
        <f ca="1">IF($B2605&lt;VLOOKUP(E$6&amp;" Equity",Param,4,0),"",IFERROR(VLOOKUP($B2605,OFFSET(Input!$A$1,0,MATCH(Index!E$6&amp;" Equity",Input!$1:$1,0)-1,10000,2),2,0),E2604))</f>
        <v>94.64</v>
      </c>
      <c r="F2605" s="33">
        <v>116.95</v>
      </c>
      <c r="H2605">
        <f ca="1">IFERROR(VLOOKUP($B2605,OFFSET(Input!$A$1,0,MATCH(Index!H$6,Input!$1:$1,0)-1,10000,2),2,0),0)</f>
        <v>0</v>
      </c>
      <c r="I2605">
        <f ca="1">IFERROR(VLOOKUP($B2605,OFFSET(Input!$A$1,0,MATCH(Index!I$6,Input!$1:$1,0)-1,10000,2),2,0),0)</f>
        <v>0</v>
      </c>
      <c r="K2605">
        <f t="shared" ca="1" si="371"/>
        <v>101.27073493354149</v>
      </c>
      <c r="L2605" s="30">
        <f t="shared" ca="1" si="372"/>
        <v>120.09655460831227</v>
      </c>
      <c r="N2605">
        <f t="shared" ca="1" si="382"/>
        <v>-1.6891895908447178E-3</v>
      </c>
      <c r="O2605">
        <f t="shared" ca="1" si="383"/>
        <v>-5.6275728327570967E-3</v>
      </c>
      <c r="Q2605">
        <f t="shared" ca="1" si="411"/>
        <v>2.6435737884328497E-2</v>
      </c>
      <c r="R2605">
        <f t="shared" ca="1" si="409"/>
        <v>0.10506503057073759</v>
      </c>
      <c r="T2605">
        <f t="shared" ca="1" si="429"/>
        <v>4.491639830071948E-2</v>
      </c>
      <c r="U2605">
        <f t="shared" ca="1" si="421"/>
        <v>0.12620239674879291</v>
      </c>
      <c r="W2605">
        <f t="shared" ca="1" si="422"/>
        <v>-0.12617953380428912</v>
      </c>
      <c r="X2605">
        <f t="shared" ca="1" si="423"/>
        <v>-0.3588223897315439</v>
      </c>
      <c r="Z2605">
        <f t="shared" ca="1" si="446"/>
        <v>101.28785593691148</v>
      </c>
      <c r="AA2605">
        <f t="shared" ca="1" si="446"/>
        <v>100.992518628779</v>
      </c>
      <c r="AB2605">
        <f t="shared" ca="1" si="446"/>
        <v>100.69806562933822</v>
      </c>
      <c r="AC2605">
        <f t="shared" ca="1" si="447"/>
        <v>100.992518628779</v>
      </c>
      <c r="AE2605">
        <f ca="1">VLOOKUP($B2605,OFFSET(Input!$A$1,0,MATCH(Index!AE$6&amp;" Index",Input!$1:$1,0)-1,10000,2),2,0)</f>
        <v>13.31</v>
      </c>
      <c r="AF2605">
        <f t="shared" ca="1" si="430"/>
        <v>13.210000000000003</v>
      </c>
      <c r="AG2605">
        <f t="shared" ca="1" si="430"/>
        <v>13.651500000000002</v>
      </c>
      <c r="AH2605">
        <f t="shared" ca="1" si="430"/>
        <v>14.815199999999997</v>
      </c>
      <c r="AI2605">
        <f t="shared" ca="1" si="431"/>
        <v>14.815199999999997</v>
      </c>
      <c r="AK2605">
        <f t="shared" ca="1" si="432"/>
        <v>1</v>
      </c>
      <c r="AL2605">
        <f t="shared" ca="1" si="433"/>
        <v>-1</v>
      </c>
      <c r="AN2605" t="str">
        <f t="shared" ca="1" si="347"/>
        <v>Not Down</v>
      </c>
      <c r="AO2605" t="str">
        <f t="shared" ca="1" si="378"/>
        <v>Not Up</v>
      </c>
      <c r="AQ2605">
        <f t="shared" ca="1" si="424"/>
        <v>1</v>
      </c>
      <c r="AR2605">
        <f t="shared" ca="1" si="425"/>
        <v>0</v>
      </c>
      <c r="AT2605">
        <f t="shared" ca="1" si="373"/>
        <v>1</v>
      </c>
      <c r="AU2605">
        <f t="shared" ca="1" si="374"/>
        <v>0</v>
      </c>
      <c r="AW2605" s="5">
        <f t="shared" ca="1" si="384"/>
        <v>2.6435737884328497E-2</v>
      </c>
      <c r="AX2605" s="5">
        <f t="shared" ca="1" si="385"/>
        <v>4.491639830071948E-2</v>
      </c>
      <c r="AY2605" s="18">
        <f t="shared" ca="1" si="434"/>
        <v>4.491639830071948E-2</v>
      </c>
      <c r="BA2605" s="6">
        <f t="shared" ca="1" si="426"/>
        <v>1.1131791927136574</v>
      </c>
      <c r="BB2605">
        <f t="shared" ca="1" si="427"/>
        <v>1.0503467438647411</v>
      </c>
      <c r="BC2605" t="str">
        <f t="shared" ca="1" si="402"/>
        <v>HYG UP Equity</v>
      </c>
      <c r="BD2605" t="str">
        <f t="shared" ca="1" si="403"/>
        <v>HYG UP Equity</v>
      </c>
      <c r="BF2605">
        <f t="shared" ca="1" si="386"/>
        <v>1</v>
      </c>
      <c r="BG2605">
        <f t="shared" ca="1" si="387"/>
        <v>0</v>
      </c>
      <c r="BI2605">
        <f t="shared" ca="1" si="379"/>
        <v>1</v>
      </c>
      <c r="BJ2605">
        <f t="shared" ca="1" si="380"/>
        <v>0</v>
      </c>
      <c r="BL2605">
        <f t="shared" ca="1" si="388"/>
        <v>10.398320386335204</v>
      </c>
      <c r="BM2605">
        <f t="shared" ca="1" si="389"/>
        <v>0</v>
      </c>
      <c r="BN2605" s="9">
        <f t="shared" ca="1" si="398"/>
        <v>1</v>
      </c>
      <c r="BO2605" s="9">
        <f t="shared" ca="1" si="399"/>
        <v>0</v>
      </c>
      <c r="BP2605" s="9">
        <f t="shared" ca="1" si="390"/>
        <v>1</v>
      </c>
      <c r="BQ2605" s="9">
        <f t="shared" ca="1" si="391"/>
        <v>0</v>
      </c>
      <c r="BR2605">
        <f t="shared" ca="1" si="392"/>
        <v>1053.0455475985932</v>
      </c>
      <c r="BS2605">
        <f t="shared" ca="1" si="394"/>
        <v>-1.6877637130801038E-3</v>
      </c>
      <c r="BT2605">
        <f t="shared" ca="1" si="395"/>
        <v>1.8055555555555558E-5</v>
      </c>
      <c r="BU2605">
        <f t="shared" ref="BU2605:BV2605" ca="1" si="451">ABS($BB2603*BN2605-$BB2604*BP2605)*0.02%</f>
        <v>0</v>
      </c>
      <c r="BV2605">
        <f t="shared" ca="1" si="451"/>
        <v>0</v>
      </c>
      <c r="BW2605" s="35">
        <f ca="1">IFERROR(VLOOKUP($B2605,OFFSET(Input!$A$1,0,MATCH(Index!BW$6&amp;" Index",Input!$1:$1,0)-1,10000,2),2,0)/100,BW2604)</f>
        <v>1.1999999999999999E-3</v>
      </c>
      <c r="BX2605">
        <f t="shared" ca="1" si="401"/>
        <v>1.9911422129990058E-2</v>
      </c>
      <c r="CE2605">
        <v>1048.0301539269797</v>
      </c>
    </row>
    <row r="2606" spans="2:83" x14ac:dyDescent="0.25">
      <c r="B2606" s="2">
        <v>41304</v>
      </c>
      <c r="C2606">
        <f t="shared" ca="1" si="369"/>
        <v>0</v>
      </c>
      <c r="D2606">
        <f t="shared" ca="1" si="370"/>
        <v>0</v>
      </c>
      <c r="E2606">
        <f ca="1">IF($B2606&lt;VLOOKUP(E$6&amp;" Equity",Param,4,0),"",IFERROR(VLOOKUP($B2606,OFFSET(Input!$A$1,0,MATCH(Index!E$6&amp;" Equity",Input!$1:$1,0)-1,10000,2),2,0),E2605))</f>
        <v>93.96</v>
      </c>
      <c r="F2606" s="33">
        <v>116.75</v>
      </c>
      <c r="H2606">
        <f ca="1">IFERROR(VLOOKUP($B2606,OFFSET(Input!$A$1,0,MATCH(Index!H$6,Input!$1:$1,0)-1,10000,2),2,0),0)</f>
        <v>0</v>
      </c>
      <c r="I2606">
        <f ca="1">IFERROR(VLOOKUP($B2606,OFFSET(Input!$A$1,0,MATCH(Index!I$6,Input!$1:$1,0)-1,10000,2),2,0),0)</f>
        <v>0</v>
      </c>
      <c r="K2606">
        <f t="shared" ca="1" si="371"/>
        <v>100.54309229031655</v>
      </c>
      <c r="L2606" s="30">
        <f t="shared" ca="1" si="372"/>
        <v>119.89117358290258</v>
      </c>
      <c r="N2606">
        <f t="shared" ca="1" si="382"/>
        <v>-7.2110598794192507E-3</v>
      </c>
      <c r="O2606">
        <f t="shared" ca="1" si="383"/>
        <v>-1.7115964811813807E-3</v>
      </c>
      <c r="Q2606">
        <f t="shared" ca="1" si="411"/>
        <v>4.4811846520030257E-2</v>
      </c>
      <c r="R2606">
        <f t="shared" ca="1" si="409"/>
        <v>0.10286542380584426</v>
      </c>
      <c r="T2606">
        <f t="shared" ca="1" si="429"/>
        <v>4.9157541336681272E-2</v>
      </c>
      <c r="U2606">
        <f t="shared" ca="1" si="421"/>
        <v>0.11017461539953806</v>
      </c>
      <c r="W2606">
        <f t="shared" ca="1" si="422"/>
        <v>-1.3871783149982483E-2</v>
      </c>
      <c r="X2606">
        <f t="shared" ca="1" si="423"/>
        <v>-0.16404823224559201</v>
      </c>
      <c r="Z2606">
        <f t="shared" ca="1" si="446"/>
        <v>101.23970311493335</v>
      </c>
      <c r="AA2606">
        <f t="shared" ca="1" si="446"/>
        <v>101.02515554145306</v>
      </c>
      <c r="AB2606">
        <f t="shared" ca="1" si="446"/>
        <v>100.73383088621618</v>
      </c>
      <c r="AC2606">
        <f t="shared" ca="1" si="447"/>
        <v>101.02515554145306</v>
      </c>
      <c r="AE2606">
        <f ca="1">VLOOKUP($B2606,OFFSET(Input!$A$1,0,MATCH(Index!AE$6&amp;" Index",Input!$1:$1,0)-1,10000,2),2,0)</f>
        <v>14.32</v>
      </c>
      <c r="AF2606">
        <f t="shared" ca="1" si="430"/>
        <v>13.256666666666668</v>
      </c>
      <c r="AG2606">
        <f t="shared" ca="1" si="430"/>
        <v>13.4665</v>
      </c>
      <c r="AH2606">
        <f t="shared" ca="1" si="430"/>
        <v>14.674399999999999</v>
      </c>
      <c r="AI2606">
        <f t="shared" ca="1" si="431"/>
        <v>14.674399999999999</v>
      </c>
      <c r="AK2606">
        <f t="shared" ca="1" si="432"/>
        <v>1</v>
      </c>
      <c r="AL2606">
        <f t="shared" ca="1" si="433"/>
        <v>-1</v>
      </c>
      <c r="AN2606" t="str">
        <f t="shared" ca="1" si="347"/>
        <v>Not Down</v>
      </c>
      <c r="AO2606" t="str">
        <f t="shared" ca="1" si="378"/>
        <v>Not Up</v>
      </c>
      <c r="AQ2606">
        <f t="shared" ca="1" si="424"/>
        <v>1</v>
      </c>
      <c r="AR2606">
        <f t="shared" ca="1" si="425"/>
        <v>0</v>
      </c>
      <c r="AT2606">
        <f t="shared" ca="1" si="373"/>
        <v>1</v>
      </c>
      <c r="AU2606">
        <f t="shared" ca="1" si="374"/>
        <v>0</v>
      </c>
      <c r="AW2606" s="5">
        <f t="shared" ca="1" si="384"/>
        <v>4.4811846520030257E-2</v>
      </c>
      <c r="AX2606" s="5">
        <f t="shared" ca="1" si="385"/>
        <v>4.9157541336681272E-2</v>
      </c>
      <c r="AY2606" s="18">
        <f t="shared" ca="1" si="434"/>
        <v>4.9157541336681272E-2</v>
      </c>
      <c r="BA2606" s="6">
        <f t="shared" ca="1" si="426"/>
        <v>1.0171379332735278</v>
      </c>
      <c r="BB2606">
        <f t="shared" ca="1" si="427"/>
        <v>1.0503467438647411</v>
      </c>
      <c r="BC2606" t="str">
        <f t="shared" ca="1" si="402"/>
        <v>HYG UP Equity</v>
      </c>
      <c r="BD2606" t="str">
        <f t="shared" ca="1" si="403"/>
        <v>HYG UP Equity</v>
      </c>
      <c r="BF2606">
        <f t="shared" ca="1" si="386"/>
        <v>1</v>
      </c>
      <c r="BG2606">
        <f t="shared" ca="1" si="387"/>
        <v>0</v>
      </c>
      <c r="BI2606">
        <f t="shared" ca="1" si="379"/>
        <v>1</v>
      </c>
      <c r="BJ2606">
        <f t="shared" ca="1" si="380"/>
        <v>0</v>
      </c>
      <c r="BL2606">
        <f t="shared" ca="1" si="388"/>
        <v>10.398320386335204</v>
      </c>
      <c r="BM2606">
        <f t="shared" ca="1" si="389"/>
        <v>0</v>
      </c>
      <c r="BN2606" s="9">
        <f t="shared" ca="1" si="398"/>
        <v>1.0000000000000002</v>
      </c>
      <c r="BO2606" s="9">
        <f t="shared" ca="1" si="399"/>
        <v>0</v>
      </c>
      <c r="BP2606" s="9">
        <f t="shared" ca="1" si="390"/>
        <v>1.0000000000000002</v>
      </c>
      <c r="BQ2606" s="9">
        <f t="shared" ca="1" si="391"/>
        <v>0</v>
      </c>
      <c r="BR2606">
        <f t="shared" ca="1" si="392"/>
        <v>1045.4792862675804</v>
      </c>
      <c r="BS2606">
        <f t="shared" ca="1" si="394"/>
        <v>-7.1851225697380228E-3</v>
      </c>
      <c r="BT2606">
        <f t="shared" ca="1" si="395"/>
        <v>1.8055555555555562E-5</v>
      </c>
      <c r="BU2606">
        <f t="shared" ref="BU2606:BV2606" ca="1" si="452">ABS($BB2604*BN2606-$BB2605*BP2606)*0.02%</f>
        <v>0</v>
      </c>
      <c r="BV2606">
        <f t="shared" ca="1" si="452"/>
        <v>0</v>
      </c>
      <c r="BW2606" s="35">
        <f ca="1">IFERROR(VLOOKUP($B2606,OFFSET(Input!$A$1,0,MATCH(Index!BW$6&amp;" Index",Input!$1:$1,0)-1,10000,2),2,0)/100,BW2605)</f>
        <v>1.1999999999999999E-3</v>
      </c>
      <c r="BX2606">
        <f t="shared" ca="1" si="401"/>
        <v>1.987546635477843E-2</v>
      </c>
      <c r="CE2606">
        <v>1040.0861991755037</v>
      </c>
    </row>
    <row r="2607" spans="2:83" x14ac:dyDescent="0.25">
      <c r="B2607" s="2">
        <v>41305</v>
      </c>
      <c r="C2607">
        <f t="shared" ca="1" si="369"/>
        <v>0</v>
      </c>
      <c r="D2607">
        <f t="shared" ca="1" si="370"/>
        <v>0</v>
      </c>
      <c r="E2607">
        <f ca="1">IF($B2607&lt;VLOOKUP(E$6&amp;" Equity",Param,4,0),"",IFERROR(VLOOKUP($B2607,OFFSET(Input!$A$1,0,MATCH(Index!E$6&amp;" Equity",Input!$1:$1,0)-1,10000,2),2,0),E2606))</f>
        <v>93.67</v>
      </c>
      <c r="F2607" s="33">
        <v>117.32</v>
      </c>
      <c r="H2607">
        <f ca="1">IFERROR(VLOOKUP($B2607,OFFSET(Input!$A$1,0,MATCH(Index!H$6,Input!$1:$1,0)-1,10000,2),2,0),0)</f>
        <v>0</v>
      </c>
      <c r="I2607">
        <f ca="1">IFERROR(VLOOKUP($B2607,OFFSET(Input!$A$1,0,MATCH(Index!I$6,Input!$1:$1,0)-1,10000,2),2,0),0)</f>
        <v>0</v>
      </c>
      <c r="K2607">
        <f t="shared" ca="1" si="371"/>
        <v>100.23277410423533</v>
      </c>
      <c r="L2607" s="30">
        <f t="shared" ca="1" si="372"/>
        <v>120.47650950532018</v>
      </c>
      <c r="N2607">
        <f t="shared" ca="1" si="382"/>
        <v>-3.0911925696727465E-3</v>
      </c>
      <c r="O2607">
        <f t="shared" ca="1" si="383"/>
        <v>4.8703475602435865E-3</v>
      </c>
      <c r="Q2607">
        <f t="shared" ca="1" si="411"/>
        <v>4.66518913132059E-2</v>
      </c>
      <c r="R2607">
        <f t="shared" ca="1" si="409"/>
        <v>0.10521419168214738</v>
      </c>
      <c r="T2607">
        <f t="shared" ca="1" si="429"/>
        <v>3.7783772221995235E-2</v>
      </c>
      <c r="U2607">
        <f t="shared" ca="1" si="421"/>
        <v>0.10077201086115431</v>
      </c>
      <c r="W2607">
        <f t="shared" ca="1" si="422"/>
        <v>-7.2208089982584572E-2</v>
      </c>
      <c r="X2607">
        <f t="shared" ca="1" si="423"/>
        <v>0.1347205020808612</v>
      </c>
      <c r="Z2607">
        <f t="shared" ca="1" si="446"/>
        <v>101.17763947771711</v>
      </c>
      <c r="AA2607">
        <f t="shared" ca="1" si="446"/>
        <v>100.99519378555557</v>
      </c>
      <c r="AB2607">
        <f t="shared" ca="1" si="446"/>
        <v>100.77165768530602</v>
      </c>
      <c r="AC2607">
        <f t="shared" ca="1" si="447"/>
        <v>100.99519378555557</v>
      </c>
      <c r="AE2607">
        <f ca="1">VLOOKUP($B2607,OFFSET(Input!$A$1,0,MATCH(Index!AE$6&amp;" Index",Input!$1:$1,0)-1,10000,2),2,0)</f>
        <v>14.28</v>
      </c>
      <c r="AF2607">
        <f t="shared" ca="1" si="430"/>
        <v>13.288000000000002</v>
      </c>
      <c r="AG2607">
        <f t="shared" ca="1" si="430"/>
        <v>13.446499999999997</v>
      </c>
      <c r="AH2607">
        <f t="shared" ca="1" si="430"/>
        <v>14.531999999999998</v>
      </c>
      <c r="AI2607">
        <f t="shared" ca="1" si="431"/>
        <v>14.531999999999998</v>
      </c>
      <c r="AK2607">
        <f t="shared" ca="1" si="432"/>
        <v>1</v>
      </c>
      <c r="AL2607">
        <f t="shared" ca="1" si="433"/>
        <v>-1</v>
      </c>
      <c r="AN2607" t="str">
        <f t="shared" ca="1" si="347"/>
        <v>Not Down</v>
      </c>
      <c r="AO2607" t="str">
        <f t="shared" ca="1" si="378"/>
        <v>Not Up</v>
      </c>
      <c r="AQ2607">
        <f t="shared" ca="1" si="424"/>
        <v>1</v>
      </c>
      <c r="AR2607">
        <f t="shared" ca="1" si="425"/>
        <v>0</v>
      </c>
      <c r="AT2607">
        <f t="shared" ca="1" si="373"/>
        <v>1</v>
      </c>
      <c r="AU2607">
        <f t="shared" ca="1" si="374"/>
        <v>0</v>
      </c>
      <c r="AW2607" s="5">
        <f t="shared" ca="1" si="384"/>
        <v>4.66518913132059E-2</v>
      </c>
      <c r="AX2607" s="5">
        <f t="shared" ca="1" si="385"/>
        <v>3.7783772221995235E-2</v>
      </c>
      <c r="AY2607" s="18">
        <f t="shared" ca="1" si="434"/>
        <v>4.66518913132059E-2</v>
      </c>
      <c r="BA2607" s="6">
        <f t="shared" ca="1" si="426"/>
        <v>1.071767908921762</v>
      </c>
      <c r="BB2607">
        <f t="shared" ca="1" si="427"/>
        <v>1.0503467438647411</v>
      </c>
      <c r="BC2607" t="str">
        <f t="shared" ca="1" si="402"/>
        <v>HYG UP Equity</v>
      </c>
      <c r="BD2607" t="str">
        <f t="shared" ca="1" si="403"/>
        <v>HYG UP Equity</v>
      </c>
      <c r="BF2607">
        <f t="shared" ca="1" si="386"/>
        <v>1</v>
      </c>
      <c r="BG2607">
        <f t="shared" ca="1" si="387"/>
        <v>0</v>
      </c>
      <c r="BI2607">
        <f t="shared" ca="1" si="379"/>
        <v>1</v>
      </c>
      <c r="BJ2607">
        <f t="shared" ca="1" si="380"/>
        <v>0</v>
      </c>
      <c r="BL2607">
        <f t="shared" ca="1" si="388"/>
        <v>10.398320386335204</v>
      </c>
      <c r="BM2607">
        <f t="shared" ca="1" si="389"/>
        <v>0</v>
      </c>
      <c r="BN2607" s="9">
        <f t="shared" ca="1" si="398"/>
        <v>1</v>
      </c>
      <c r="BO2607" s="9">
        <f t="shared" ca="1" si="399"/>
        <v>0</v>
      </c>
      <c r="BP2607" s="9">
        <f t="shared" ca="1" si="390"/>
        <v>1</v>
      </c>
      <c r="BQ2607" s="9">
        <f t="shared" ca="1" si="391"/>
        <v>0</v>
      </c>
      <c r="BR2607">
        <f t="shared" ca="1" si="392"/>
        <v>1042.2524983470016</v>
      </c>
      <c r="BS2607">
        <f t="shared" ca="1" si="394"/>
        <v>-3.0864197530862114E-3</v>
      </c>
      <c r="BT2607">
        <f t="shared" ca="1" si="395"/>
        <v>1.8055555555555558E-5</v>
      </c>
      <c r="BU2607">
        <f t="shared" ref="BU2607:BV2607" ca="1" si="453">ABS($BB2605*BN2607-$BB2606*BP2607)*0.02%</f>
        <v>0</v>
      </c>
      <c r="BV2607">
        <f t="shared" ca="1" si="453"/>
        <v>0</v>
      </c>
      <c r="BW2607" s="35">
        <f ca="1">IFERROR(VLOOKUP($B2607,OFFSET(Input!$A$1,0,MATCH(Index!BW$6&amp;" Index",Input!$1:$1,0)-1,10000,2),2,0)/100,BW2606)</f>
        <v>1.5E-3</v>
      </c>
      <c r="BX2607">
        <f t="shared" ca="1" si="401"/>
        <v>1.972481247826998E-2</v>
      </c>
      <c r="CE2607">
        <v>1036.6800913547272</v>
      </c>
    </row>
    <row r="2608" spans="2:83" x14ac:dyDescent="0.25">
      <c r="B2608" s="2">
        <v>41306</v>
      </c>
      <c r="C2608">
        <f t="shared" ca="1" si="369"/>
        <v>1</v>
      </c>
      <c r="D2608">
        <f t="shared" ca="1" si="370"/>
        <v>0</v>
      </c>
      <c r="E2608">
        <f ca="1">IF($B2608&lt;VLOOKUP(E$6&amp;" Equity",Param,4,0),"",IFERROR(VLOOKUP($B2608,OFFSET(Input!$A$1,0,MATCH(Index!E$6&amp;" Equity",Input!$1:$1,0)-1,10000,2),2,0),E2607))</f>
        <v>93.48</v>
      </c>
      <c r="F2608" s="33">
        <v>115.54</v>
      </c>
      <c r="H2608">
        <f ca="1">IFERROR(VLOOKUP($B2608,OFFSET(Input!$A$1,0,MATCH(Index!H$6,Input!$1:$1,0)-1,10000,2),2,0),0)</f>
        <v>0.499338</v>
      </c>
      <c r="I2608">
        <f ca="1">IFERROR(VLOOKUP($B2608,OFFSET(Input!$A$1,0,MATCH(Index!I$6,Input!$1:$1,0)-1,10000,2),2,0),0)</f>
        <v>0.260183</v>
      </c>
      <c r="K2608">
        <f t="shared" ca="1" si="371"/>
        <v>100.56378516301461</v>
      </c>
      <c r="L2608" s="30">
        <f t="shared" ca="1" si="372"/>
        <v>118.91580163584486</v>
      </c>
      <c r="N2608">
        <f t="shared" ca="1" si="382"/>
        <v>3.2969823768950017E-3</v>
      </c>
      <c r="O2608">
        <f t="shared" ca="1" si="383"/>
        <v>-1.3039098660723149E-2</v>
      </c>
      <c r="Q2608">
        <f t="shared" ca="1" si="411"/>
        <v>4.6082138299777177E-2</v>
      </c>
      <c r="R2608">
        <f t="shared" ca="1" si="409"/>
        <v>0.11323708939064404</v>
      </c>
      <c r="T2608">
        <f t="shared" ca="1" si="429"/>
        <v>3.7785680606063146E-2</v>
      </c>
      <c r="U2608">
        <f t="shared" ca="1" si="421"/>
        <v>9.9760737589319692E-2</v>
      </c>
      <c r="W2608">
        <f t="shared" ca="1" si="422"/>
        <v>-0.10122313367424673</v>
      </c>
      <c r="X2608">
        <f t="shared" ca="1" si="423"/>
        <v>-0.157883380389506</v>
      </c>
      <c r="Z2608">
        <f t="shared" ca="1" si="446"/>
        <v>101.11229481421753</v>
      </c>
      <c r="AA2608">
        <f t="shared" ca="1" si="446"/>
        <v>100.99836855461172</v>
      </c>
      <c r="AB2608">
        <f t="shared" ca="1" si="446"/>
        <v>100.81271975813343</v>
      </c>
      <c r="AC2608">
        <f t="shared" ca="1" si="447"/>
        <v>100.99836855461172</v>
      </c>
      <c r="AE2608">
        <f ca="1">VLOOKUP($B2608,OFFSET(Input!$A$1,0,MATCH(Index!AE$6&amp;" Index",Input!$1:$1,0)-1,10000,2),2,0)</f>
        <v>12.9</v>
      </c>
      <c r="AF2608">
        <f t="shared" ca="1" si="430"/>
        <v>13.248666666666669</v>
      </c>
      <c r="AG2608">
        <f t="shared" ca="1" si="430"/>
        <v>13.363499999999998</v>
      </c>
      <c r="AH2608">
        <f t="shared" ca="1" si="430"/>
        <v>14.268799999999999</v>
      </c>
      <c r="AI2608">
        <f t="shared" ca="1" si="431"/>
        <v>14.268799999999999</v>
      </c>
      <c r="AK2608">
        <f t="shared" ca="1" si="432"/>
        <v>1</v>
      </c>
      <c r="AL2608">
        <f t="shared" ca="1" si="433"/>
        <v>-1</v>
      </c>
      <c r="AN2608" t="str">
        <f t="shared" ca="1" si="347"/>
        <v>Not Down</v>
      </c>
      <c r="AO2608" t="str">
        <f t="shared" ca="1" si="378"/>
        <v>Not Up</v>
      </c>
      <c r="AQ2608">
        <f t="shared" ca="1" si="424"/>
        <v>1</v>
      </c>
      <c r="AR2608">
        <f t="shared" ca="1" si="425"/>
        <v>0</v>
      </c>
      <c r="AT2608">
        <f t="shared" ca="1" si="373"/>
        <v>1</v>
      </c>
      <c r="AU2608">
        <f t="shared" ca="1" si="374"/>
        <v>0</v>
      </c>
      <c r="AW2608" s="5">
        <f t="shared" ca="1" si="384"/>
        <v>4.6082138299777177E-2</v>
      </c>
      <c r="AX2608" s="5">
        <f t="shared" ca="1" si="385"/>
        <v>3.7785680606063146E-2</v>
      </c>
      <c r="AY2608" s="18">
        <f t="shared" ca="1" si="434"/>
        <v>4.6082138299777177E-2</v>
      </c>
      <c r="BA2608" s="6">
        <f t="shared" ca="1" si="426"/>
        <v>1.0850190951369496</v>
      </c>
      <c r="BB2608">
        <f t="shared" ca="1" si="427"/>
        <v>1.0503467438647411</v>
      </c>
      <c r="BC2608" t="str">
        <f t="shared" ca="1" si="402"/>
        <v>HYG UP Equity</v>
      </c>
      <c r="BD2608" t="str">
        <f t="shared" ca="1" si="403"/>
        <v>HYG UP Equity</v>
      </c>
      <c r="BF2608">
        <f t="shared" ca="1" si="386"/>
        <v>1</v>
      </c>
      <c r="BG2608">
        <f t="shared" ca="1" si="387"/>
        <v>0</v>
      </c>
      <c r="BI2608">
        <f t="shared" ca="1" si="379"/>
        <v>1</v>
      </c>
      <c r="BJ2608">
        <f t="shared" ca="1" si="380"/>
        <v>0</v>
      </c>
      <c r="BL2608">
        <f t="shared" ca="1" si="388"/>
        <v>10.398320386335204</v>
      </c>
      <c r="BM2608">
        <f t="shared" ca="1" si="389"/>
        <v>0</v>
      </c>
      <c r="BN2608" s="9">
        <f t="shared" ca="1" si="398"/>
        <v>1</v>
      </c>
      <c r="BO2608" s="9">
        <f t="shared" ca="1" si="399"/>
        <v>0</v>
      </c>
      <c r="BP2608" s="9">
        <f t="shared" ca="1" si="390"/>
        <v>1</v>
      </c>
      <c r="BQ2608" s="9">
        <f t="shared" ca="1" si="391"/>
        <v>0</v>
      </c>
      <c r="BR2608">
        <f t="shared" ca="1" si="392"/>
        <v>1045.6944573876085</v>
      </c>
      <c r="BS2608">
        <f t="shared" ca="1" si="394"/>
        <v>3.3024234013021569E-3</v>
      </c>
      <c r="BT2608">
        <f t="shared" ca="1" si="395"/>
        <v>1.8055555555555558E-5</v>
      </c>
      <c r="BU2608">
        <f t="shared" ref="BU2608:BV2608" ca="1" si="454">ABS($BB2606*BN2608-$BB2607*BP2608)*0.02%</f>
        <v>0</v>
      </c>
      <c r="BV2608">
        <f t="shared" ca="1" si="454"/>
        <v>0</v>
      </c>
      <c r="BW2608" s="35">
        <f ca="1">IFERROR(VLOOKUP($B2608,OFFSET(Input!$A$1,0,MATCH(Index!BW$6&amp;" Index",Input!$1:$1,0)-1,10000,2),2,0)/100,BW2607)</f>
        <v>1.4000000000000002E-3</v>
      </c>
      <c r="BX2608">
        <f t="shared" ca="1" si="401"/>
        <v>1.9660217026374896E-2</v>
      </c>
      <c r="CE2608">
        <v>1040.2417368505855</v>
      </c>
    </row>
    <row r="2609" spans="2:83" x14ac:dyDescent="0.25">
      <c r="B2609" s="2">
        <v>41309</v>
      </c>
      <c r="C2609">
        <f t="shared" ca="1" si="369"/>
        <v>0</v>
      </c>
      <c r="D2609">
        <f t="shared" ca="1" si="370"/>
        <v>1</v>
      </c>
      <c r="E2609">
        <f ca="1">IF($B2609&lt;VLOOKUP(E$6&amp;" Equity",Param,4,0),"",IFERROR(VLOOKUP($B2609,OFFSET(Input!$A$1,0,MATCH(Index!E$6&amp;" Equity",Input!$1:$1,0)-1,10000,2),2,0),E2608))</f>
        <v>93.09</v>
      </c>
      <c r="F2609" s="33">
        <v>117.05</v>
      </c>
      <c r="H2609">
        <f ca="1">IFERROR(VLOOKUP($B2609,OFFSET(Input!$A$1,0,MATCH(Index!H$6,Input!$1:$1,0)-1,10000,2),2,0),0)</f>
        <v>0</v>
      </c>
      <c r="I2609">
        <f ca="1">IFERROR(VLOOKUP($B2609,OFFSET(Input!$A$1,0,MATCH(Index!I$6,Input!$1:$1,0)-1,10000,2),2,0),0)</f>
        <v>0</v>
      </c>
      <c r="K2609">
        <f t="shared" ca="1" si="371"/>
        <v>100.14423150219331</v>
      </c>
      <c r="L2609" s="30">
        <f t="shared" ca="1" si="372"/>
        <v>120.46992021356795</v>
      </c>
      <c r="N2609">
        <f t="shared" ca="1" si="382"/>
        <v>-4.1807425422587391E-3</v>
      </c>
      <c r="O2609">
        <f t="shared" ca="1" si="383"/>
        <v>1.2984403583800258E-2</v>
      </c>
      <c r="Q2609">
        <f t="shared" ca="1" si="411"/>
        <v>5.0164637402615259E-2</v>
      </c>
      <c r="R2609">
        <f t="shared" ca="1" si="409"/>
        <v>0.12481821969171193</v>
      </c>
      <c r="T2609">
        <f t="shared" ca="1" si="429"/>
        <v>4.0509185405473942E-2</v>
      </c>
      <c r="U2609">
        <f t="shared" ca="1" si="421"/>
        <v>0.10898254156427246</v>
      </c>
      <c r="W2609">
        <f t="shared" ca="1" si="422"/>
        <v>-0.34535827273169212</v>
      </c>
      <c r="X2609">
        <f t="shared" ca="1" si="423"/>
        <v>-0.29819403597408373</v>
      </c>
      <c r="Z2609">
        <f t="shared" ca="1" si="446"/>
        <v>100.99108396939772</v>
      </c>
      <c r="AA2609">
        <f t="shared" ca="1" si="446"/>
        <v>100.97682042113962</v>
      </c>
      <c r="AB2609">
        <f t="shared" ca="1" si="446"/>
        <v>100.8310073333485</v>
      </c>
      <c r="AC2609">
        <f t="shared" ca="1" si="447"/>
        <v>100.97682042113962</v>
      </c>
      <c r="AE2609">
        <f ca="1">VLOOKUP($B2609,OFFSET(Input!$A$1,0,MATCH(Index!AE$6&amp;" Index",Input!$1:$1,0)-1,10000,2),2,0)</f>
        <v>14.67</v>
      </c>
      <c r="AF2609">
        <f t="shared" ca="1" si="430"/>
        <v>13.336000000000002</v>
      </c>
      <c r="AG2609">
        <f t="shared" ca="1" si="430"/>
        <v>13.4055</v>
      </c>
      <c r="AH2609">
        <f t="shared" ca="1" si="430"/>
        <v>14.076799999999999</v>
      </c>
      <c r="AI2609">
        <f t="shared" ca="1" si="431"/>
        <v>14.076799999999999</v>
      </c>
      <c r="AK2609">
        <f t="shared" ca="1" si="432"/>
        <v>1</v>
      </c>
      <c r="AL2609">
        <f t="shared" ca="1" si="433"/>
        <v>-1</v>
      </c>
      <c r="AN2609" t="str">
        <f t="shared" ca="1" si="347"/>
        <v>Not Down</v>
      </c>
      <c r="AO2609" t="str">
        <f t="shared" ca="1" si="378"/>
        <v>Not Up</v>
      </c>
      <c r="AQ2609">
        <f t="shared" ca="1" si="424"/>
        <v>1</v>
      </c>
      <c r="AR2609">
        <f t="shared" ca="1" si="425"/>
        <v>0</v>
      </c>
      <c r="AT2609">
        <f t="shared" ca="1" si="373"/>
        <v>1</v>
      </c>
      <c r="AU2609">
        <f t="shared" ca="1" si="374"/>
        <v>0</v>
      </c>
      <c r="AW2609" s="5">
        <f t="shared" ca="1" si="384"/>
        <v>5.0164637402615259E-2</v>
      </c>
      <c r="AX2609" s="5">
        <f t="shared" ca="1" si="385"/>
        <v>4.0509185405473942E-2</v>
      </c>
      <c r="AY2609" s="18">
        <f t="shared" ca="1" si="434"/>
        <v>5.0164637402615259E-2</v>
      </c>
      <c r="BA2609" s="6">
        <f t="shared" ca="1" si="426"/>
        <v>0.99671805855399898</v>
      </c>
      <c r="BB2609">
        <f t="shared" ca="1" si="427"/>
        <v>0.99671805855399898</v>
      </c>
      <c r="BC2609" t="str">
        <f t="shared" ca="1" si="402"/>
        <v>HYG UP Equity</v>
      </c>
      <c r="BD2609" t="str">
        <f t="shared" ca="1" si="403"/>
        <v>HYG UP Equity</v>
      </c>
      <c r="BF2609">
        <f t="shared" ca="1" si="386"/>
        <v>1</v>
      </c>
      <c r="BG2609">
        <f t="shared" ca="1" si="387"/>
        <v>0</v>
      </c>
      <c r="BI2609">
        <f t="shared" ca="1" si="379"/>
        <v>1</v>
      </c>
      <c r="BJ2609">
        <f t="shared" ca="1" si="380"/>
        <v>0</v>
      </c>
      <c r="BL2609">
        <f t="shared" ca="1" si="388"/>
        <v>10.398320386335204</v>
      </c>
      <c r="BM2609">
        <f t="shared" ca="1" si="389"/>
        <v>0</v>
      </c>
      <c r="BN2609" s="9">
        <f t="shared" ca="1" si="398"/>
        <v>1</v>
      </c>
      <c r="BO2609" s="9">
        <f t="shared" ca="1" si="399"/>
        <v>0</v>
      </c>
      <c r="BP2609" s="9">
        <f t="shared" ca="1" si="390"/>
        <v>1</v>
      </c>
      <c r="BQ2609" s="9">
        <f t="shared" ca="1" si="391"/>
        <v>0</v>
      </c>
      <c r="BR2609">
        <f t="shared" ca="1" si="392"/>
        <v>1041.3318040031288</v>
      </c>
      <c r="BS2609">
        <f t="shared" ca="1" si="394"/>
        <v>-4.1720154043645152E-3</v>
      </c>
      <c r="BT2609">
        <f t="shared" ca="1" si="395"/>
        <v>5.4166666666666671E-5</v>
      </c>
      <c r="BU2609">
        <f t="shared" ref="BU2609:BV2609" ca="1" si="455">ABS($BB2607*BN2609-$BB2608*BP2609)*0.02%</f>
        <v>0</v>
      </c>
      <c r="BV2609">
        <f t="shared" ca="1" si="455"/>
        <v>0</v>
      </c>
      <c r="BW2609" s="35">
        <f ca="1">IFERROR(VLOOKUP($B2609,OFFSET(Input!$A$1,0,MATCH(Index!BW$6&amp;" Index",Input!$1:$1,0)-1,10000,2),2,0)/100,BW2608)</f>
        <v>1.2999999999999999E-3</v>
      </c>
      <c r="BX2609">
        <f t="shared" ca="1" si="401"/>
        <v>5.9183286561382505E-2</v>
      </c>
      <c r="CE2609">
        <v>1035.5729810039234</v>
      </c>
    </row>
    <row r="2610" spans="2:83" x14ac:dyDescent="0.25">
      <c r="B2610" s="2">
        <v>41310</v>
      </c>
      <c r="C2610">
        <f t="shared" ca="1" si="369"/>
        <v>0</v>
      </c>
      <c r="D2610">
        <f t="shared" ca="1" si="370"/>
        <v>2</v>
      </c>
      <c r="E2610">
        <f ca="1">IF($B2610&lt;VLOOKUP(E$6&amp;" Equity",Param,4,0),"",IFERROR(VLOOKUP($B2610,OFFSET(Input!$A$1,0,MATCH(Index!E$6&amp;" Equity",Input!$1:$1,0)-1,10000,2),2,0),E2609))</f>
        <v>93.3</v>
      </c>
      <c r="F2610" s="33">
        <v>115.98</v>
      </c>
      <c r="H2610">
        <f ca="1">IFERROR(VLOOKUP($B2610,OFFSET(Input!$A$1,0,MATCH(Index!H$6,Input!$1:$1,0)-1,10000,2),2,0),0)</f>
        <v>0</v>
      </c>
      <c r="I2610">
        <f ca="1">IFERROR(VLOOKUP($B2610,OFFSET(Input!$A$1,0,MATCH(Index!I$6,Input!$1:$1,0)-1,10000,2),2,0),0)</f>
        <v>0</v>
      </c>
      <c r="K2610">
        <f t="shared" ca="1" si="371"/>
        <v>100.3701450118663</v>
      </c>
      <c r="L2610" s="30">
        <f t="shared" ca="1" si="372"/>
        <v>119.36865738034696</v>
      </c>
      <c r="N2610">
        <f t="shared" ca="1" si="382"/>
        <v>2.253340724899469E-3</v>
      </c>
      <c r="O2610">
        <f t="shared" ca="1" si="383"/>
        <v>-9.1834314886251617E-3</v>
      </c>
      <c r="Q2610">
        <f t="shared" ca="1" si="411"/>
        <v>5.1325819737245225E-2</v>
      </c>
      <c r="R2610">
        <f t="shared" ca="1" si="409"/>
        <v>0.1327121095852995</v>
      </c>
      <c r="T2610">
        <f t="shared" ca="1" si="429"/>
        <v>4.1151297445698301E-2</v>
      </c>
      <c r="U2610">
        <f t="shared" ca="1" si="421"/>
        <v>0.11374977799945543</v>
      </c>
      <c r="W2610">
        <f t="shared" ca="1" si="422"/>
        <v>-0.3985090236972802</v>
      </c>
      <c r="X2610">
        <f t="shared" ca="1" si="423"/>
        <v>-0.33759315704134357</v>
      </c>
      <c r="Z2610">
        <f t="shared" ca="1" si="446"/>
        <v>100.88604409928146</v>
      </c>
      <c r="AA2610">
        <f t="shared" ca="1" si="446"/>
        <v>100.96175268095337</v>
      </c>
      <c r="AB2610">
        <f t="shared" ca="1" si="446"/>
        <v>100.86817602588825</v>
      </c>
      <c r="AC2610">
        <f t="shared" ca="1" si="447"/>
        <v>100.96175268095337</v>
      </c>
      <c r="AE2610">
        <f ca="1">VLOOKUP($B2610,OFFSET(Input!$A$1,0,MATCH(Index!AE$6&amp;" Index",Input!$1:$1,0)-1,10000,2),2,0)</f>
        <v>13.72</v>
      </c>
      <c r="AF2610">
        <f t="shared" ca="1" si="430"/>
        <v>13.349333333333334</v>
      </c>
      <c r="AG2610">
        <f t="shared" ca="1" si="430"/>
        <v>13.402000000000001</v>
      </c>
      <c r="AH2610">
        <f t="shared" ca="1" si="430"/>
        <v>13.716800000000001</v>
      </c>
      <c r="AI2610">
        <f t="shared" ca="1" si="431"/>
        <v>13.716800000000001</v>
      </c>
      <c r="AK2610">
        <f t="shared" ca="1" si="432"/>
        <v>-1</v>
      </c>
      <c r="AL2610">
        <f t="shared" ca="1" si="433"/>
        <v>-1</v>
      </c>
      <c r="AN2610" t="str">
        <f t="shared" ref="AN2610:AN2673" ca="1" si="456">IF($C2610=1,IF(SUM(AK2596:AK2610)=-15,"Down","Not Down"),AN2609)</f>
        <v>Not Down</v>
      </c>
      <c r="AO2610" t="str">
        <f t="shared" ca="1" si="378"/>
        <v>Not Up</v>
      </c>
      <c r="AQ2610">
        <f t="shared" ca="1" si="424"/>
        <v>1</v>
      </c>
      <c r="AR2610">
        <f t="shared" ca="1" si="425"/>
        <v>0</v>
      </c>
      <c r="AT2610">
        <f t="shared" ca="1" si="373"/>
        <v>1</v>
      </c>
      <c r="AU2610">
        <f t="shared" ca="1" si="374"/>
        <v>0</v>
      </c>
      <c r="AW2610" s="5">
        <f t="shared" ca="1" si="384"/>
        <v>5.1325819737245225E-2</v>
      </c>
      <c r="AX2610" s="5">
        <f t="shared" ca="1" si="385"/>
        <v>4.1151297445698301E-2</v>
      </c>
      <c r="AY2610" s="18">
        <f t="shared" ca="1" si="434"/>
        <v>5.1325819737245225E-2</v>
      </c>
      <c r="BA2610" s="6">
        <f t="shared" ca="1" si="426"/>
        <v>0.97416856186549861</v>
      </c>
      <c r="BB2610">
        <f t="shared" ca="1" si="427"/>
        <v>0.97416856186549861</v>
      </c>
      <c r="BC2610" t="str">
        <f t="shared" ca="1" si="402"/>
        <v>HYG UP Equity</v>
      </c>
      <c r="BD2610" t="str">
        <f t="shared" ca="1" si="403"/>
        <v>HYG UP Equity</v>
      </c>
      <c r="BF2610">
        <f t="shared" ca="1" si="386"/>
        <v>1</v>
      </c>
      <c r="BG2610">
        <f t="shared" ca="1" si="387"/>
        <v>0</v>
      </c>
      <c r="BI2610">
        <f t="shared" ca="1" si="379"/>
        <v>1</v>
      </c>
      <c r="BJ2610">
        <f t="shared" ca="1" si="380"/>
        <v>0</v>
      </c>
      <c r="BL2610">
        <f t="shared" ca="1" si="388"/>
        <v>10.398320386335206</v>
      </c>
      <c r="BM2610">
        <f t="shared" ca="1" si="389"/>
        <v>0</v>
      </c>
      <c r="BN2610" s="9">
        <f t="shared" ca="1" si="398"/>
        <v>0.99999999999999989</v>
      </c>
      <c r="BO2610" s="9">
        <f t="shared" ca="1" si="399"/>
        <v>0</v>
      </c>
      <c r="BP2610" s="9">
        <f t="shared" ca="1" si="390"/>
        <v>1</v>
      </c>
      <c r="BQ2610" s="9">
        <f t="shared" ca="1" si="391"/>
        <v>0</v>
      </c>
      <c r="BR2610">
        <f t="shared" ca="1" si="392"/>
        <v>1043.6809250563101</v>
      </c>
      <c r="BS2610">
        <f t="shared" ca="1" si="394"/>
        <v>2.2558814050916975E-3</v>
      </c>
      <c r="BT2610">
        <f t="shared" ca="1" si="395"/>
        <v>1.8055555555555555E-5</v>
      </c>
      <c r="BU2610">
        <f t="shared" ref="BU2610:BV2610" ca="1" si="457">ABS($BB2608*BN2610-$BB2609*BP2610)*0.02%</f>
        <v>1.0725737062148389E-5</v>
      </c>
      <c r="BV2610">
        <f t="shared" ca="1" si="457"/>
        <v>0</v>
      </c>
      <c r="BW2610" s="35">
        <f ca="1">IFERROR(VLOOKUP($B2610,OFFSET(Input!$A$1,0,MATCH(Index!BW$6&amp;" Index",Input!$1:$1,0)-1,10000,2),2,0)/100,BW2609)</f>
        <v>1.2999999999999999E-3</v>
      </c>
      <c r="BX2610">
        <f t="shared" ca="1" si="401"/>
        <v>1.8636480256282915E-2</v>
      </c>
      <c r="CE2610">
        <v>1038.0544496339974</v>
      </c>
    </row>
    <row r="2611" spans="2:83" x14ac:dyDescent="0.25">
      <c r="B2611" s="2">
        <v>41311</v>
      </c>
      <c r="C2611">
        <f t="shared" ca="1" si="369"/>
        <v>0</v>
      </c>
      <c r="D2611">
        <f t="shared" ca="1" si="370"/>
        <v>3</v>
      </c>
      <c r="E2611">
        <f ca="1">IF($B2611&lt;VLOOKUP(E$6&amp;" Equity",Param,4,0),"",IFERROR(VLOOKUP($B2611,OFFSET(Input!$A$1,0,MATCH(Index!E$6&amp;" Equity",Input!$1:$1,0)-1,10000,2),2,0),E2610))</f>
        <v>93.16</v>
      </c>
      <c r="F2611" s="33">
        <v>116.93</v>
      </c>
      <c r="H2611">
        <f ca="1">IFERROR(VLOOKUP($B2611,OFFSET(Input!$A$1,0,MATCH(Index!H$6,Input!$1:$1,0)-1,10000,2),2,0),0)</f>
        <v>0</v>
      </c>
      <c r="I2611">
        <f ca="1">IFERROR(VLOOKUP($B2611,OFFSET(Input!$A$1,0,MATCH(Index!I$6,Input!$1:$1,0)-1,10000,2),2,0),0)</f>
        <v>0</v>
      </c>
      <c r="K2611">
        <f t="shared" ca="1" si="371"/>
        <v>100.21953600541762</v>
      </c>
      <c r="L2611" s="30">
        <f t="shared" ca="1" si="372"/>
        <v>120.34641410143102</v>
      </c>
      <c r="N2611">
        <f t="shared" ca="1" si="382"/>
        <v>-1.5016628371579618E-3</v>
      </c>
      <c r="O2611">
        <f t="shared" ca="1" si="383"/>
        <v>8.1577027039325956E-3</v>
      </c>
      <c r="Q2611">
        <f t="shared" ca="1" si="411"/>
        <v>5.1547870353668805E-2</v>
      </c>
      <c r="R2611">
        <f t="shared" ca="1" si="409"/>
        <v>0.13868304216921773</v>
      </c>
      <c r="T2611">
        <f t="shared" ca="1" si="429"/>
        <v>4.143324852667811E-2</v>
      </c>
      <c r="U2611">
        <f t="shared" ca="1" si="421"/>
        <v>0.11498115928667735</v>
      </c>
      <c r="W2611">
        <f t="shared" ca="1" si="422"/>
        <v>-0.42902212506158577</v>
      </c>
      <c r="X2611">
        <f t="shared" ca="1" si="423"/>
        <v>-0.35288742748056745</v>
      </c>
      <c r="Z2611">
        <f t="shared" ca="1" si="446"/>
        <v>100.77771401833721</v>
      </c>
      <c r="AA2611">
        <f t="shared" ca="1" si="446"/>
        <v>100.94236467857654</v>
      </c>
      <c r="AB2611">
        <f t="shared" ca="1" si="446"/>
        <v>100.88134330463151</v>
      </c>
      <c r="AC2611">
        <f t="shared" ca="1" si="447"/>
        <v>100.94236467857654</v>
      </c>
      <c r="AE2611">
        <f ca="1">VLOOKUP($B2611,OFFSET(Input!$A$1,0,MATCH(Index!AE$6&amp;" Index",Input!$1:$1,0)-1,10000,2),2,0)</f>
        <v>13.41</v>
      </c>
      <c r="AF2611">
        <f t="shared" ca="1" si="430"/>
        <v>13.34</v>
      </c>
      <c r="AG2611">
        <f t="shared" ca="1" si="430"/>
        <v>13.391500000000002</v>
      </c>
      <c r="AH2611">
        <f t="shared" ca="1" si="430"/>
        <v>13.532400000000001</v>
      </c>
      <c r="AI2611">
        <f t="shared" ca="1" si="431"/>
        <v>13.532400000000001</v>
      </c>
      <c r="AK2611">
        <f t="shared" ca="1" si="432"/>
        <v>-1</v>
      </c>
      <c r="AL2611">
        <f t="shared" ca="1" si="433"/>
        <v>-1</v>
      </c>
      <c r="AN2611" t="str">
        <f t="shared" ca="1" si="456"/>
        <v>Not Down</v>
      </c>
      <c r="AO2611" t="str">
        <f t="shared" ca="1" si="378"/>
        <v>Not Up</v>
      </c>
      <c r="AQ2611">
        <f t="shared" ca="1" si="424"/>
        <v>1</v>
      </c>
      <c r="AR2611">
        <f t="shared" ca="1" si="425"/>
        <v>0</v>
      </c>
      <c r="AT2611">
        <f t="shared" ca="1" si="373"/>
        <v>1</v>
      </c>
      <c r="AU2611">
        <f t="shared" ca="1" si="374"/>
        <v>0</v>
      </c>
      <c r="AW2611" s="5">
        <f t="shared" ca="1" si="384"/>
        <v>5.1547870353668805E-2</v>
      </c>
      <c r="AX2611" s="5">
        <f t="shared" ca="1" si="385"/>
        <v>4.143324852667811E-2</v>
      </c>
      <c r="AY2611" s="18">
        <f t="shared" ca="1" si="434"/>
        <v>5.1547870353668805E-2</v>
      </c>
      <c r="BA2611" s="6">
        <f t="shared" ca="1" si="426"/>
        <v>0.96997217648277423</v>
      </c>
      <c r="BB2611">
        <f t="shared" ca="1" si="427"/>
        <v>0.96997217648277423</v>
      </c>
      <c r="BC2611" t="str">
        <f t="shared" ca="1" si="402"/>
        <v>HYG UP Equity</v>
      </c>
      <c r="BD2611" t="str">
        <f t="shared" ca="1" si="403"/>
        <v>HYG UP Equity</v>
      </c>
      <c r="BF2611">
        <f t="shared" ca="1" si="386"/>
        <v>1</v>
      </c>
      <c r="BG2611">
        <f t="shared" ca="1" si="387"/>
        <v>0</v>
      </c>
      <c r="BI2611">
        <f t="shared" ca="1" si="379"/>
        <v>1</v>
      </c>
      <c r="BJ2611">
        <f t="shared" ca="1" si="380"/>
        <v>0</v>
      </c>
      <c r="BL2611">
        <f t="shared" ca="1" si="388"/>
        <v>10.398320386335206</v>
      </c>
      <c r="BM2611">
        <f t="shared" ca="1" si="389"/>
        <v>0</v>
      </c>
      <c r="BN2611" s="9">
        <f t="shared" ca="1" si="398"/>
        <v>1</v>
      </c>
      <c r="BO2611" s="9">
        <f t="shared" ca="1" si="399"/>
        <v>0</v>
      </c>
      <c r="BP2611" s="9">
        <f t="shared" ca="1" si="390"/>
        <v>1</v>
      </c>
      <c r="BQ2611" s="9">
        <f t="shared" ca="1" si="391"/>
        <v>0</v>
      </c>
      <c r="BR2611">
        <f t="shared" ca="1" si="392"/>
        <v>1042.1148443541892</v>
      </c>
      <c r="BS2611">
        <f t="shared" ca="1" si="394"/>
        <v>-1.5005359056805556E-3</v>
      </c>
      <c r="BT2611">
        <f t="shared" ca="1" si="395"/>
        <v>1.8055555555555558E-5</v>
      </c>
      <c r="BU2611">
        <f t="shared" ref="BU2611:BV2611" ca="1" si="458">ABS($BB2609*BN2611-$BB2610*BP2611)*0.02%</f>
        <v>4.5098993377000738E-6</v>
      </c>
      <c r="BV2611">
        <f t="shared" ca="1" si="458"/>
        <v>0</v>
      </c>
      <c r="BW2611" s="35">
        <f ca="1">IFERROR(VLOOKUP($B2611,OFFSET(Input!$A$1,0,MATCH(Index!BW$6&amp;" Index",Input!$1:$1,0)-1,10000,2),2,0)/100,BW2610)</f>
        <v>1.2999999999999999E-3</v>
      </c>
      <c r="BX2611">
        <f t="shared" ca="1" si="401"/>
        <v>1.8258500186658932E-2</v>
      </c>
      <c r="CE2611">
        <v>1036.4641559578574</v>
      </c>
    </row>
    <row r="2612" spans="2:83" x14ac:dyDescent="0.25">
      <c r="B2612" s="2">
        <v>41312</v>
      </c>
      <c r="C2612">
        <f t="shared" ca="1" si="369"/>
        <v>0</v>
      </c>
      <c r="D2612">
        <f t="shared" ca="1" si="370"/>
        <v>4</v>
      </c>
      <c r="E2612">
        <f ca="1">IF($B2612&lt;VLOOKUP(E$6&amp;" Equity",Param,4,0),"",IFERROR(VLOOKUP($B2612,OFFSET(Input!$A$1,0,MATCH(Index!E$6&amp;" Equity",Input!$1:$1,0)-1,10000,2),2,0),E2611))</f>
        <v>92.98</v>
      </c>
      <c r="F2612" s="33">
        <v>116.67</v>
      </c>
      <c r="H2612">
        <f ca="1">IFERROR(VLOOKUP($B2612,OFFSET(Input!$A$1,0,MATCH(Index!H$6,Input!$1:$1,0)-1,10000,2),2,0),0)</f>
        <v>0</v>
      </c>
      <c r="I2612">
        <f ca="1">IFERROR(VLOOKUP($B2612,OFFSET(Input!$A$1,0,MATCH(Index!I$6,Input!$1:$1,0)-1,10000,2),2,0),0)</f>
        <v>0</v>
      </c>
      <c r="K2612">
        <f t="shared" ca="1" si="371"/>
        <v>100.02589585426934</v>
      </c>
      <c r="L2612" s="30">
        <f t="shared" ca="1" si="372"/>
        <v>120.07881752513433</v>
      </c>
      <c r="N2612">
        <f t="shared" ca="1" si="382"/>
        <v>-1.934028753701502E-3</v>
      </c>
      <c r="O2612">
        <f t="shared" ca="1" si="383"/>
        <v>-2.2260283164614925E-3</v>
      </c>
      <c r="Q2612">
        <f t="shared" ca="1" si="411"/>
        <v>5.1261284579894109E-2</v>
      </c>
      <c r="R2612">
        <f t="shared" ca="1" si="409"/>
        <v>0.13801644219887957</v>
      </c>
      <c r="T2612">
        <f t="shared" ca="1" si="429"/>
        <v>4.1505721363384387E-2</v>
      </c>
      <c r="U2612">
        <f t="shared" ca="1" si="421"/>
        <v>0.11520576349354823</v>
      </c>
      <c r="W2612">
        <f t="shared" ca="1" si="422"/>
        <v>-0.39051882847579411</v>
      </c>
      <c r="X2612">
        <f t="shared" ca="1" si="423"/>
        <v>-0.33584633747557402</v>
      </c>
      <c r="Z2612">
        <f t="shared" ca="1" si="446"/>
        <v>100.62754860535499</v>
      </c>
      <c r="AA2612">
        <f t="shared" ca="1" si="446"/>
        <v>100.904199135602</v>
      </c>
      <c r="AB2612">
        <f t="shared" ca="1" si="446"/>
        <v>100.8490987699149</v>
      </c>
      <c r="AC2612">
        <f t="shared" ca="1" si="447"/>
        <v>100.904199135602</v>
      </c>
      <c r="AE2612">
        <f ca="1">VLOOKUP($B2612,OFFSET(Input!$A$1,0,MATCH(Index!AE$6&amp;" Index",Input!$1:$1,0)-1,10000,2),2,0)</f>
        <v>13.5</v>
      </c>
      <c r="AF2612">
        <f t="shared" ca="1" si="430"/>
        <v>13.345333333333333</v>
      </c>
      <c r="AG2612">
        <f t="shared" ca="1" si="430"/>
        <v>13.375999999999999</v>
      </c>
      <c r="AH2612">
        <f t="shared" ca="1" si="430"/>
        <v>13.485199999999999</v>
      </c>
      <c r="AI2612">
        <f t="shared" ca="1" si="431"/>
        <v>13.485199999999999</v>
      </c>
      <c r="AK2612">
        <f t="shared" ca="1" si="432"/>
        <v>-1</v>
      </c>
      <c r="AL2612">
        <f t="shared" ca="1" si="433"/>
        <v>-1</v>
      </c>
      <c r="AN2612" t="str">
        <f t="shared" ca="1" si="456"/>
        <v>Not Down</v>
      </c>
      <c r="AO2612" t="str">
        <f t="shared" ca="1" si="378"/>
        <v>Not Up</v>
      </c>
      <c r="AQ2612">
        <f t="shared" ca="1" si="424"/>
        <v>1</v>
      </c>
      <c r="AR2612">
        <f t="shared" ca="1" si="425"/>
        <v>0</v>
      </c>
      <c r="AT2612">
        <f t="shared" ca="1" si="373"/>
        <v>1</v>
      </c>
      <c r="AU2612">
        <f t="shared" ca="1" si="374"/>
        <v>0</v>
      </c>
      <c r="AW2612" s="5">
        <f t="shared" ca="1" si="384"/>
        <v>5.1261284579894109E-2</v>
      </c>
      <c r="AX2612" s="5">
        <f t="shared" ca="1" si="385"/>
        <v>4.1505721363384387E-2</v>
      </c>
      <c r="AY2612" s="18">
        <f t="shared" ca="1" si="434"/>
        <v>5.1261284579894109E-2</v>
      </c>
      <c r="BA2612" s="6">
        <f t="shared" ca="1" si="426"/>
        <v>0.97539498687497173</v>
      </c>
      <c r="BB2612">
        <f t="shared" ca="1" si="427"/>
        <v>0.97539498687497173</v>
      </c>
      <c r="BC2612" t="str">
        <f t="shared" ca="1" si="402"/>
        <v>HYG UP Equity</v>
      </c>
      <c r="BD2612" t="str">
        <f t="shared" ca="1" si="403"/>
        <v>HYG UP Equity</v>
      </c>
      <c r="BF2612">
        <f t="shared" ca="1" si="386"/>
        <v>1</v>
      </c>
      <c r="BG2612">
        <f t="shared" ca="1" si="387"/>
        <v>0</v>
      </c>
      <c r="BI2612">
        <f t="shared" ca="1" si="379"/>
        <v>1</v>
      </c>
      <c r="BJ2612">
        <f t="shared" ca="1" si="380"/>
        <v>0</v>
      </c>
      <c r="BL2612">
        <f t="shared" ca="1" si="388"/>
        <v>10.398320386335207</v>
      </c>
      <c r="BM2612">
        <f t="shared" ca="1" si="389"/>
        <v>0</v>
      </c>
      <c r="BN2612" s="9">
        <f t="shared" ca="1" si="398"/>
        <v>0.99999999999999989</v>
      </c>
      <c r="BO2612" s="9">
        <f t="shared" ca="1" si="399"/>
        <v>0</v>
      </c>
      <c r="BP2612" s="9">
        <f t="shared" ca="1" si="390"/>
        <v>1</v>
      </c>
      <c r="BQ2612" s="9">
        <f t="shared" ca="1" si="391"/>
        <v>0</v>
      </c>
      <c r="BR2612">
        <f t="shared" ca="1" si="392"/>
        <v>1040.1013120228911</v>
      </c>
      <c r="BS2612">
        <f t="shared" ca="1" si="394"/>
        <v>-1.9321597252037748E-3</v>
      </c>
      <c r="BT2612">
        <f t="shared" ca="1" si="395"/>
        <v>1.8055555555555555E-5</v>
      </c>
      <c r="BU2612">
        <f t="shared" ref="BU2612:BV2612" ca="1" si="459">ABS($BB2610*BN2612-$BB2611*BP2612)*0.02%</f>
        <v>8.3927707654485322E-7</v>
      </c>
      <c r="BV2612">
        <f t="shared" ca="1" si="459"/>
        <v>0</v>
      </c>
      <c r="BW2612" s="35">
        <f ca="1">IFERROR(VLOOKUP($B2612,OFFSET(Input!$A$1,0,MATCH(Index!BW$6&amp;" Index",Input!$1:$1,0)-1,10000,2),2,0)/100,BW2611)</f>
        <v>1.2999999999999999E-3</v>
      </c>
      <c r="BX2612">
        <f t="shared" ca="1" si="401"/>
        <v>1.8151997377237106E-2</v>
      </c>
      <c r="CE2612">
        <v>1034.4798730036691</v>
      </c>
    </row>
    <row r="2613" spans="2:83" x14ac:dyDescent="0.25">
      <c r="B2613" s="2">
        <v>41313</v>
      </c>
      <c r="C2613">
        <f t="shared" ca="1" si="369"/>
        <v>0</v>
      </c>
      <c r="D2613">
        <f t="shared" ca="1" si="370"/>
        <v>5</v>
      </c>
      <c r="E2613">
        <f ca="1">IF($B2613&lt;VLOOKUP(E$6&amp;" Equity",Param,4,0),"",IFERROR(VLOOKUP($B2613,OFFSET(Input!$A$1,0,MATCH(Index!E$6&amp;" Equity",Input!$1:$1,0)-1,10000,2),2,0),E2612))</f>
        <v>93</v>
      </c>
      <c r="F2613" s="33">
        <v>117.12</v>
      </c>
      <c r="H2613">
        <f ca="1">IFERROR(VLOOKUP($B2613,OFFSET(Input!$A$1,0,MATCH(Index!H$6,Input!$1:$1,0)-1,10000,2),2,0),0)</f>
        <v>0</v>
      </c>
      <c r="I2613">
        <f ca="1">IFERROR(VLOOKUP($B2613,OFFSET(Input!$A$1,0,MATCH(Index!I$6,Input!$1:$1,0)-1,10000,2),2,0),0)</f>
        <v>0</v>
      </c>
      <c r="K2613">
        <f t="shared" ca="1" si="371"/>
        <v>100.04741142661915</v>
      </c>
      <c r="L2613" s="30">
        <f t="shared" ca="1" si="372"/>
        <v>120.54196544564785</v>
      </c>
      <c r="N2613">
        <f t="shared" ca="1" si="382"/>
        <v>2.1507689081729501E-4</v>
      </c>
      <c r="O2613">
        <f t="shared" ca="1" si="383"/>
        <v>3.8496133772359534E-3</v>
      </c>
      <c r="Q2613">
        <f t="shared" ca="1" si="411"/>
        <v>5.1174223034070258E-2</v>
      </c>
      <c r="R2613">
        <f t="shared" ca="1" si="409"/>
        <v>0.12092770882212628</v>
      </c>
      <c r="T2613">
        <f t="shared" ca="1" si="429"/>
        <v>4.1073243660887965E-2</v>
      </c>
      <c r="U2613">
        <f t="shared" ca="1" si="421"/>
        <v>0.11559465725538123</v>
      </c>
      <c r="W2613">
        <f t="shared" ca="1" si="422"/>
        <v>-0.47863699466397613</v>
      </c>
      <c r="X2613">
        <f t="shared" ca="1" si="423"/>
        <v>-0.32354810032556752</v>
      </c>
      <c r="Z2613">
        <f t="shared" ca="1" si="446"/>
        <v>100.48595512587153</v>
      </c>
      <c r="AA2613">
        <f t="shared" ca="1" si="446"/>
        <v>100.85854886955995</v>
      </c>
      <c r="AB2613">
        <f t="shared" ca="1" si="446"/>
        <v>100.830983635704</v>
      </c>
      <c r="AC2613">
        <f t="shared" ca="1" si="447"/>
        <v>100.85854886955995</v>
      </c>
      <c r="AE2613">
        <f ca="1">VLOOKUP($B2613,OFFSET(Input!$A$1,0,MATCH(Index!AE$6&amp;" Index",Input!$1:$1,0)-1,10000,2),2,0)</f>
        <v>13.02</v>
      </c>
      <c r="AF2613">
        <f t="shared" ca="1" si="430"/>
        <v>13.308666666666666</v>
      </c>
      <c r="AG2613">
        <f t="shared" ca="1" si="430"/>
        <v>13.352500000000001</v>
      </c>
      <c r="AH2613">
        <f t="shared" ca="1" si="430"/>
        <v>13.4236</v>
      </c>
      <c r="AI2613">
        <f t="shared" ca="1" si="431"/>
        <v>13.4236</v>
      </c>
      <c r="AK2613">
        <f t="shared" ca="1" si="432"/>
        <v>-1</v>
      </c>
      <c r="AL2613">
        <f t="shared" ca="1" si="433"/>
        <v>-1</v>
      </c>
      <c r="AN2613" t="str">
        <f t="shared" ca="1" si="456"/>
        <v>Not Down</v>
      </c>
      <c r="AO2613" t="str">
        <f t="shared" ca="1" si="378"/>
        <v>Not Up</v>
      </c>
      <c r="AQ2613">
        <f t="shared" ca="1" si="424"/>
        <v>1</v>
      </c>
      <c r="AR2613">
        <f t="shared" ca="1" si="425"/>
        <v>0</v>
      </c>
      <c r="AT2613">
        <f t="shared" ca="1" si="373"/>
        <v>1</v>
      </c>
      <c r="AU2613">
        <f t="shared" ca="1" si="374"/>
        <v>0</v>
      </c>
      <c r="AW2613" s="5">
        <f t="shared" ca="1" si="384"/>
        <v>5.1174223034070258E-2</v>
      </c>
      <c r="AX2613" s="5">
        <f t="shared" ca="1" si="385"/>
        <v>4.1073243660887965E-2</v>
      </c>
      <c r="AY2613" s="18">
        <f t="shared" ca="1" si="434"/>
        <v>5.1174223034070258E-2</v>
      </c>
      <c r="BA2613" s="6">
        <f t="shared" ca="1" si="426"/>
        <v>0.97705440425957235</v>
      </c>
      <c r="BB2613">
        <f t="shared" ca="1" si="427"/>
        <v>0.97705440425957235</v>
      </c>
      <c r="BC2613" t="str">
        <f t="shared" ca="1" si="402"/>
        <v>HYG UP Equity</v>
      </c>
      <c r="BD2613" t="str">
        <f t="shared" ca="1" si="403"/>
        <v>HYG UP Equity</v>
      </c>
      <c r="BF2613">
        <f t="shared" ca="1" si="386"/>
        <v>1</v>
      </c>
      <c r="BG2613">
        <f t="shared" ca="1" si="387"/>
        <v>0</v>
      </c>
      <c r="BI2613">
        <f t="shared" ca="1" si="379"/>
        <v>1</v>
      </c>
      <c r="BJ2613">
        <f t="shared" ca="1" si="380"/>
        <v>0</v>
      </c>
      <c r="BL2613">
        <f t="shared" ca="1" si="388"/>
        <v>10.398320386335207</v>
      </c>
      <c r="BM2613">
        <f t="shared" ca="1" si="389"/>
        <v>0</v>
      </c>
      <c r="BN2613" s="9">
        <f t="shared" ca="1" si="398"/>
        <v>1</v>
      </c>
      <c r="BO2613" s="9">
        <f t="shared" ca="1" si="399"/>
        <v>0</v>
      </c>
      <c r="BP2613" s="9">
        <f t="shared" ca="1" si="390"/>
        <v>1</v>
      </c>
      <c r="BQ2613" s="9">
        <f t="shared" ca="1" si="391"/>
        <v>0</v>
      </c>
      <c r="BR2613">
        <f t="shared" ca="1" si="392"/>
        <v>1040.3250378374798</v>
      </c>
      <c r="BS2613">
        <f t="shared" ca="1" si="394"/>
        <v>2.151000215100396E-4</v>
      </c>
      <c r="BT2613">
        <f t="shared" ca="1" si="395"/>
        <v>1.8055555555555558E-5</v>
      </c>
      <c r="BU2613">
        <f t="shared" ref="BU2613:BV2613" ca="1" si="460">ABS($BB2611*BN2613-$BB2612*BP2613)*0.02%</f>
        <v>1.0845620784394994E-6</v>
      </c>
      <c r="BV2613">
        <f t="shared" ca="1" si="460"/>
        <v>0</v>
      </c>
      <c r="BW2613" s="35">
        <f ca="1">IFERROR(VLOOKUP($B2613,OFFSET(Input!$A$1,0,MATCH(Index!BW$6&amp;" Index",Input!$1:$1,0)-1,10000,2),2,0)/100,BW2612)</f>
        <v>1.4000000000000002E-3</v>
      </c>
      <c r="BX2613">
        <f t="shared" ca="1" si="401"/>
        <v>1.8218533705501215E-2</v>
      </c>
      <c r="CE2613">
        <v>1034.6622131491931</v>
      </c>
    </row>
    <row r="2614" spans="2:83" x14ac:dyDescent="0.25">
      <c r="B2614" s="2">
        <v>41316</v>
      </c>
      <c r="C2614">
        <f t="shared" ca="1" si="369"/>
        <v>0</v>
      </c>
      <c r="D2614">
        <f t="shared" ca="1" si="370"/>
        <v>0</v>
      </c>
      <c r="E2614">
        <f ca="1">IF($B2614&lt;VLOOKUP(E$6&amp;" Equity",Param,4,0),"",IFERROR(VLOOKUP($B2614,OFFSET(Input!$A$1,0,MATCH(Index!E$6&amp;" Equity",Input!$1:$1,0)-1,10000,2),2,0),E2613))</f>
        <v>92.99</v>
      </c>
      <c r="F2614" s="33">
        <v>117.03</v>
      </c>
      <c r="H2614">
        <f ca="1">IFERROR(VLOOKUP($B2614,OFFSET(Input!$A$1,0,MATCH(Index!H$6,Input!$1:$1,0)-1,10000,2),2,0),0)</f>
        <v>0</v>
      </c>
      <c r="I2614">
        <f ca="1">IFERROR(VLOOKUP($B2614,OFFSET(Input!$A$1,0,MATCH(Index!I$6,Input!$1:$1,0)-1,10000,2),2,0),0)</f>
        <v>0</v>
      </c>
      <c r="K2614">
        <f t="shared" ca="1" si="371"/>
        <v>100.03665364044424</v>
      </c>
      <c r="L2614" s="30">
        <f t="shared" ca="1" si="372"/>
        <v>120.44933586154514</v>
      </c>
      <c r="N2614">
        <f t="shared" ca="1" si="382"/>
        <v>-1.075326631500327E-4</v>
      </c>
      <c r="O2614">
        <f t="shared" ca="1" si="383"/>
        <v>-7.6873802632672426E-4</v>
      </c>
      <c r="Q2614">
        <f t="shared" ca="1" si="411"/>
        <v>5.1166112995738998E-2</v>
      </c>
      <c r="R2614">
        <f t="shared" ca="1" si="409"/>
        <v>0.11965856807756171</v>
      </c>
      <c r="T2614">
        <f t="shared" ca="1" si="429"/>
        <v>4.0574928884668585E-2</v>
      </c>
      <c r="U2614">
        <f t="shared" ca="1" si="421"/>
        <v>0.11124374131423001</v>
      </c>
      <c r="W2614">
        <f t="shared" ca="1" si="422"/>
        <v>-0.48654515532434173</v>
      </c>
      <c r="X2614">
        <f t="shared" ca="1" si="423"/>
        <v>-0.38474335522754682</v>
      </c>
      <c r="Z2614">
        <f t="shared" ca="1" si="446"/>
        <v>100.3454259931918</v>
      </c>
      <c r="AA2614">
        <f t="shared" ca="1" si="446"/>
        <v>100.80326518116884</v>
      </c>
      <c r="AB2614">
        <f t="shared" ca="1" si="446"/>
        <v>100.80944201445637</v>
      </c>
      <c r="AC2614">
        <f t="shared" ca="1" si="447"/>
        <v>100.80944201445637</v>
      </c>
      <c r="AE2614">
        <f ca="1">VLOOKUP($B2614,OFFSET(Input!$A$1,0,MATCH(Index!AE$6&amp;" Index",Input!$1:$1,0)-1,10000,2),2,0)</f>
        <v>12.94</v>
      </c>
      <c r="AF2614">
        <f t="shared" ca="1" si="430"/>
        <v>13.340666666666666</v>
      </c>
      <c r="AG2614">
        <f t="shared" ca="1" si="430"/>
        <v>13.331500000000002</v>
      </c>
      <c r="AH2614">
        <f t="shared" ca="1" si="430"/>
        <v>13.388000000000002</v>
      </c>
      <c r="AI2614">
        <f t="shared" ca="1" si="431"/>
        <v>13.388000000000002</v>
      </c>
      <c r="AK2614">
        <f t="shared" ca="1" si="432"/>
        <v>-1</v>
      </c>
      <c r="AL2614">
        <f t="shared" ca="1" si="433"/>
        <v>-1</v>
      </c>
      <c r="AN2614" t="str">
        <f t="shared" ca="1" si="456"/>
        <v>Not Down</v>
      </c>
      <c r="AO2614" t="str">
        <f t="shared" ca="1" si="378"/>
        <v>Not Up</v>
      </c>
      <c r="AQ2614">
        <f t="shared" ca="1" si="424"/>
        <v>1</v>
      </c>
      <c r="AR2614">
        <f t="shared" ca="1" si="425"/>
        <v>0</v>
      </c>
      <c r="AT2614">
        <f t="shared" ca="1" si="373"/>
        <v>1</v>
      </c>
      <c r="AU2614">
        <f t="shared" ca="1" si="374"/>
        <v>0</v>
      </c>
      <c r="AW2614" s="5">
        <f t="shared" ca="1" si="384"/>
        <v>5.1166112995738998E-2</v>
      </c>
      <c r="AX2614" s="5">
        <f t="shared" ca="1" si="385"/>
        <v>4.0574928884668585E-2</v>
      </c>
      <c r="AY2614" s="18">
        <f t="shared" ca="1" si="434"/>
        <v>5.1166112995738998E-2</v>
      </c>
      <c r="BA2614" s="6">
        <f t="shared" ca="1" si="426"/>
        <v>0.97720927138170322</v>
      </c>
      <c r="BB2614">
        <f t="shared" ca="1" si="427"/>
        <v>0.97705440425957235</v>
      </c>
      <c r="BC2614" t="str">
        <f t="shared" ca="1" si="402"/>
        <v>HYG UP Equity</v>
      </c>
      <c r="BD2614" t="str">
        <f t="shared" ca="1" si="403"/>
        <v>HYG UP Equity</v>
      </c>
      <c r="BF2614">
        <f t="shared" ca="1" si="386"/>
        <v>1</v>
      </c>
      <c r="BG2614">
        <f t="shared" ca="1" si="387"/>
        <v>0</v>
      </c>
      <c r="BI2614">
        <f t="shared" ca="1" si="379"/>
        <v>1</v>
      </c>
      <c r="BJ2614">
        <f t="shared" ca="1" si="380"/>
        <v>0</v>
      </c>
      <c r="BL2614">
        <f t="shared" ca="1" si="388"/>
        <v>10.398320386335207</v>
      </c>
      <c r="BM2614">
        <f t="shared" ca="1" si="389"/>
        <v>0</v>
      </c>
      <c r="BN2614" s="9">
        <f t="shared" ca="1" si="398"/>
        <v>1</v>
      </c>
      <c r="BO2614" s="9">
        <f t="shared" ca="1" si="399"/>
        <v>0</v>
      </c>
      <c r="BP2614" s="9">
        <f t="shared" ca="1" si="390"/>
        <v>1</v>
      </c>
      <c r="BQ2614" s="9">
        <f t="shared" ca="1" si="391"/>
        <v>0</v>
      </c>
      <c r="BR2614">
        <f t="shared" ca="1" si="392"/>
        <v>1040.2131749301855</v>
      </c>
      <c r="BS2614">
        <f t="shared" ca="1" si="394"/>
        <v>-1.0752688172044333E-4</v>
      </c>
      <c r="BT2614">
        <f t="shared" ca="1" si="395"/>
        <v>5.4166666666666671E-5</v>
      </c>
      <c r="BU2614">
        <f t="shared" ref="BU2614:BV2614" ca="1" si="461">ABS($BB2612*BN2614-$BB2613*BP2614)*0.02%</f>
        <v>3.318834769201251E-7</v>
      </c>
      <c r="BV2614">
        <f t="shared" ca="1" si="461"/>
        <v>0</v>
      </c>
      <c r="BW2614" s="35">
        <f ca="1">IFERROR(VLOOKUP($B2614,OFFSET(Input!$A$1,0,MATCH(Index!BW$6&amp;" Index",Input!$1:$1,0)-1,10000,2),2,0)/100,BW2613)</f>
        <v>1.4000000000000002E-3</v>
      </c>
      <c r="BX2614">
        <f t="shared" ca="1" si="401"/>
        <v>5.4758235581745342E-2</v>
      </c>
      <c r="CE2614">
        <v>1034.4562174021085</v>
      </c>
    </row>
    <row r="2615" spans="2:83" x14ac:dyDescent="0.25">
      <c r="B2615" s="2">
        <v>41317</v>
      </c>
      <c r="C2615">
        <f t="shared" ca="1" si="369"/>
        <v>0</v>
      </c>
      <c r="D2615">
        <f t="shared" ca="1" si="370"/>
        <v>0</v>
      </c>
      <c r="E2615">
        <f ca="1">IF($B2615&lt;VLOOKUP(E$6&amp;" Equity",Param,4,0),"",IFERROR(VLOOKUP($B2615,OFFSET(Input!$A$1,0,MATCH(Index!E$6&amp;" Equity",Input!$1:$1,0)-1,10000,2),2,0),E2614))</f>
        <v>93.31</v>
      </c>
      <c r="F2615" s="33">
        <v>116.74</v>
      </c>
      <c r="H2615">
        <f ca="1">IFERROR(VLOOKUP($B2615,OFFSET(Input!$A$1,0,MATCH(Index!H$6,Input!$1:$1,0)-1,10000,2),2,0),0)</f>
        <v>0</v>
      </c>
      <c r="I2615">
        <f ca="1">IFERROR(VLOOKUP($B2615,OFFSET(Input!$A$1,0,MATCH(Index!I$6,Input!$1:$1,0)-1,10000,2),2,0),0)</f>
        <v>0</v>
      </c>
      <c r="K2615">
        <f t="shared" ca="1" si="371"/>
        <v>100.38090279804122</v>
      </c>
      <c r="L2615" s="30">
        <f t="shared" ca="1" si="372"/>
        <v>120.15086275721421</v>
      </c>
      <c r="N2615">
        <f t="shared" ca="1" si="382"/>
        <v>3.4353227558247558E-3</v>
      </c>
      <c r="O2615">
        <f t="shared" ca="1" si="383"/>
        <v>-2.4810724110298772E-3</v>
      </c>
      <c r="Q2615">
        <f t="shared" ca="1" si="411"/>
        <v>5.3324129241432872E-2</v>
      </c>
      <c r="R2615">
        <f t="shared" ca="1" si="409"/>
        <v>0.1169411123226401</v>
      </c>
      <c r="T2615">
        <f t="shared" ca="1" si="429"/>
        <v>4.2085098294087166E-2</v>
      </c>
      <c r="U2615">
        <f t="shared" ca="1" si="421"/>
        <v>0.1111617839009575</v>
      </c>
      <c r="W2615">
        <f t="shared" ca="1" si="422"/>
        <v>-0.55056342218413235</v>
      </c>
      <c r="X2615">
        <f t="shared" ca="1" si="423"/>
        <v>-0.40438736409674036</v>
      </c>
      <c r="Z2615">
        <f t="shared" ca="1" si="446"/>
        <v>100.25644277964177</v>
      </c>
      <c r="AA2615">
        <f t="shared" ca="1" si="446"/>
        <v>100.77214935827664</v>
      </c>
      <c r="AB2615">
        <f t="shared" ca="1" si="446"/>
        <v>100.79781813375435</v>
      </c>
      <c r="AC2615">
        <f t="shared" ca="1" si="447"/>
        <v>100.79781813375435</v>
      </c>
      <c r="AE2615">
        <f ca="1">VLOOKUP($B2615,OFFSET(Input!$A$1,0,MATCH(Index!AE$6&amp;" Index",Input!$1:$1,0)-1,10000,2),2,0)</f>
        <v>12.64</v>
      </c>
      <c r="AF2615">
        <f t="shared" ca="1" si="430"/>
        <v>13.35466666666667</v>
      </c>
      <c r="AG2615">
        <f t="shared" ca="1" si="430"/>
        <v>13.2875</v>
      </c>
      <c r="AH2615">
        <f t="shared" ca="1" si="430"/>
        <v>13.342000000000001</v>
      </c>
      <c r="AI2615">
        <f t="shared" ca="1" si="431"/>
        <v>13.342000000000001</v>
      </c>
      <c r="AK2615">
        <f t="shared" ca="1" si="432"/>
        <v>-1</v>
      </c>
      <c r="AL2615">
        <f t="shared" ca="1" si="433"/>
        <v>1</v>
      </c>
      <c r="AN2615" t="str">
        <f t="shared" ca="1" si="456"/>
        <v>Not Down</v>
      </c>
      <c r="AO2615" t="str">
        <f t="shared" ca="1" si="378"/>
        <v>Not Up</v>
      </c>
      <c r="AQ2615">
        <f t="shared" ca="1" si="424"/>
        <v>1</v>
      </c>
      <c r="AR2615">
        <f t="shared" ca="1" si="425"/>
        <v>0</v>
      </c>
      <c r="AT2615">
        <f t="shared" ca="1" si="373"/>
        <v>1</v>
      </c>
      <c r="AU2615">
        <f t="shared" ca="1" si="374"/>
        <v>0</v>
      </c>
      <c r="AW2615" s="5">
        <f t="shared" ca="1" si="384"/>
        <v>5.3324129241432872E-2</v>
      </c>
      <c r="AX2615" s="5">
        <f t="shared" ca="1" si="385"/>
        <v>4.2085098294087166E-2</v>
      </c>
      <c r="AY2615" s="18">
        <f t="shared" ca="1" si="434"/>
        <v>5.3324129241432872E-2</v>
      </c>
      <c r="BA2615" s="6">
        <f t="shared" ca="1" si="426"/>
        <v>0.93766181860406228</v>
      </c>
      <c r="BB2615">
        <f t="shared" ca="1" si="427"/>
        <v>0.97705440425957235</v>
      </c>
      <c r="BC2615" t="str">
        <f t="shared" ca="1" si="402"/>
        <v>HYG UP Equity</v>
      </c>
      <c r="BD2615" t="str">
        <f t="shared" ca="1" si="403"/>
        <v>HYG UP Equity</v>
      </c>
      <c r="BF2615">
        <f t="shared" ca="1" si="386"/>
        <v>1</v>
      </c>
      <c r="BG2615">
        <f t="shared" ca="1" si="387"/>
        <v>0</v>
      </c>
      <c r="BI2615">
        <f t="shared" ca="1" si="379"/>
        <v>1</v>
      </c>
      <c r="BJ2615">
        <f t="shared" ca="1" si="380"/>
        <v>0</v>
      </c>
      <c r="BL2615">
        <f t="shared" ca="1" si="388"/>
        <v>10.398320386335207</v>
      </c>
      <c r="BM2615">
        <f t="shared" ca="1" si="389"/>
        <v>0</v>
      </c>
      <c r="BN2615" s="9">
        <f t="shared" ca="1" si="398"/>
        <v>0.99999999999999989</v>
      </c>
      <c r="BO2615" s="9">
        <f t="shared" ca="1" si="399"/>
        <v>0</v>
      </c>
      <c r="BP2615" s="9">
        <f t="shared" ca="1" si="390"/>
        <v>0.99999999999999989</v>
      </c>
      <c r="BQ2615" s="9">
        <f t="shared" ca="1" si="391"/>
        <v>0</v>
      </c>
      <c r="BR2615">
        <f t="shared" ca="1" si="392"/>
        <v>1043.792787963605</v>
      </c>
      <c r="BS2615">
        <f t="shared" ca="1" si="394"/>
        <v>3.4412302398110217E-3</v>
      </c>
      <c r="BT2615">
        <f t="shared" ca="1" si="395"/>
        <v>1.8055555555555555E-5</v>
      </c>
      <c r="BU2615">
        <f t="shared" ref="BU2615:BV2615" ca="1" si="462">ABS($BB2613*BN2615-$BB2614*BP2615)*0.02%</f>
        <v>0</v>
      </c>
      <c r="BV2615">
        <f t="shared" ca="1" si="462"/>
        <v>0</v>
      </c>
      <c r="BW2615" s="35">
        <f ca="1">IFERROR(VLOOKUP($B2615,OFFSET(Input!$A$1,0,MATCH(Index!BW$6&amp;" Index",Input!$1:$1,0)-1,10000,2),2,0)/100,BW2614)</f>
        <v>1.2999999999999999E-3</v>
      </c>
      <c r="BX2615">
        <f t="shared" ca="1" si="401"/>
        <v>1.8249111169366058E-2</v>
      </c>
      <c r="CE2615">
        <v>1037.8959438624217</v>
      </c>
    </row>
    <row r="2616" spans="2:83" x14ac:dyDescent="0.25">
      <c r="B2616" s="2">
        <v>41318</v>
      </c>
      <c r="C2616">
        <f t="shared" ca="1" si="369"/>
        <v>0</v>
      </c>
      <c r="D2616">
        <f t="shared" ca="1" si="370"/>
        <v>0</v>
      </c>
      <c r="E2616">
        <f ca="1">IF($B2616&lt;VLOOKUP(E$6&amp;" Equity",Param,4,0),"",IFERROR(VLOOKUP($B2616,OFFSET(Input!$A$1,0,MATCH(Index!E$6&amp;" Equity",Input!$1:$1,0)-1,10000,2),2,0),E2615))</f>
        <v>93.45</v>
      </c>
      <c r="F2616" s="33">
        <v>115.79</v>
      </c>
      <c r="H2616">
        <f ca="1">IFERROR(VLOOKUP($B2616,OFFSET(Input!$A$1,0,MATCH(Index!H$6,Input!$1:$1,0)-1,10000,2),2,0),0)</f>
        <v>0</v>
      </c>
      <c r="I2616">
        <f ca="1">IFERROR(VLOOKUP($B2616,OFFSET(Input!$A$1,0,MATCH(Index!I$6,Input!$1:$1,0)-1,10000,2),2,0),0)</f>
        <v>0</v>
      </c>
      <c r="K2616">
        <f t="shared" ca="1" si="371"/>
        <v>100.5315118044899</v>
      </c>
      <c r="L2616" s="30">
        <f t="shared" ca="1" si="372"/>
        <v>119.17310603613016</v>
      </c>
      <c r="N2616">
        <f t="shared" ca="1" si="382"/>
        <v>1.4992506556412233E-3</v>
      </c>
      <c r="O2616">
        <f t="shared" ca="1" si="383"/>
        <v>-8.1710341514631985E-3</v>
      </c>
      <c r="Q2616">
        <f t="shared" ca="1" si="411"/>
        <v>3.9871313391241288E-2</v>
      </c>
      <c r="R2616">
        <f t="shared" ca="1" si="409"/>
        <v>0.12362805876225655</v>
      </c>
      <c r="T2616">
        <f t="shared" ca="1" si="429"/>
        <v>4.241357813293594E-2</v>
      </c>
      <c r="U2616">
        <f t="shared" ca="1" si="421"/>
        <v>0.11372157299316589</v>
      </c>
      <c r="W2616">
        <f t="shared" ca="1" si="422"/>
        <v>-0.82222737301980486</v>
      </c>
      <c r="X2616">
        <f t="shared" ca="1" si="423"/>
        <v>-0.4267663227725515</v>
      </c>
      <c r="Z2616">
        <f t="shared" ca="1" si="446"/>
        <v>100.25528473105911</v>
      </c>
      <c r="AA2616">
        <f t="shared" ca="1" si="446"/>
        <v>100.74749392299624</v>
      </c>
      <c r="AB2616">
        <f t="shared" ca="1" si="446"/>
        <v>100.79478676381579</v>
      </c>
      <c r="AC2616">
        <f t="shared" ca="1" si="447"/>
        <v>100.79478676381579</v>
      </c>
      <c r="AE2616">
        <f ca="1">VLOOKUP($B2616,OFFSET(Input!$A$1,0,MATCH(Index!AE$6&amp;" Index",Input!$1:$1,0)-1,10000,2),2,0)</f>
        <v>12.98</v>
      </c>
      <c r="AF2616">
        <f t="shared" ca="1" si="430"/>
        <v>13.389333333333333</v>
      </c>
      <c r="AG2616">
        <f t="shared" ca="1" si="430"/>
        <v>13.259</v>
      </c>
      <c r="AH2616">
        <f t="shared" ca="1" si="430"/>
        <v>13.316400000000002</v>
      </c>
      <c r="AI2616">
        <f t="shared" ca="1" si="431"/>
        <v>13.316400000000002</v>
      </c>
      <c r="AK2616">
        <f t="shared" ca="1" si="432"/>
        <v>-1</v>
      </c>
      <c r="AL2616">
        <f t="shared" ca="1" si="433"/>
        <v>1</v>
      </c>
      <c r="AN2616" t="str">
        <f t="shared" ca="1" si="456"/>
        <v>Not Down</v>
      </c>
      <c r="AO2616" t="str">
        <f t="shared" ca="1" si="378"/>
        <v>Not Up</v>
      </c>
      <c r="AQ2616">
        <f t="shared" ca="1" si="424"/>
        <v>1</v>
      </c>
      <c r="AR2616">
        <f t="shared" ca="1" si="425"/>
        <v>0</v>
      </c>
      <c r="AT2616">
        <f t="shared" ca="1" si="373"/>
        <v>1</v>
      </c>
      <c r="AU2616">
        <f t="shared" ca="1" si="374"/>
        <v>0</v>
      </c>
      <c r="AW2616" s="5">
        <f t="shared" ca="1" si="384"/>
        <v>3.9871313391241288E-2</v>
      </c>
      <c r="AX2616" s="5">
        <f t="shared" ca="1" si="385"/>
        <v>4.241357813293594E-2</v>
      </c>
      <c r="AY2616" s="18">
        <f t="shared" ca="1" si="434"/>
        <v>4.241357813293594E-2</v>
      </c>
      <c r="BA2616" s="6">
        <f t="shared" ca="1" si="426"/>
        <v>1.1788677636035825</v>
      </c>
      <c r="BB2616">
        <f t="shared" ca="1" si="427"/>
        <v>1.1788677636035825</v>
      </c>
      <c r="BC2616" t="str">
        <f t="shared" ca="1" si="402"/>
        <v>HYG UP Equity</v>
      </c>
      <c r="BD2616" t="str">
        <f t="shared" ca="1" si="403"/>
        <v>HYG UP Equity</v>
      </c>
      <c r="BF2616">
        <f t="shared" ca="1" si="386"/>
        <v>1</v>
      </c>
      <c r="BG2616">
        <f t="shared" ca="1" si="387"/>
        <v>0</v>
      </c>
      <c r="BI2616">
        <f t="shared" ca="1" si="379"/>
        <v>1</v>
      </c>
      <c r="BJ2616">
        <f t="shared" ca="1" si="380"/>
        <v>0</v>
      </c>
      <c r="BL2616">
        <f t="shared" ca="1" si="388"/>
        <v>10.398320386335207</v>
      </c>
      <c r="BM2616">
        <f t="shared" ca="1" si="389"/>
        <v>0</v>
      </c>
      <c r="BN2616" s="9">
        <f t="shared" ca="1" si="398"/>
        <v>1</v>
      </c>
      <c r="BO2616" s="9">
        <f t="shared" ca="1" si="399"/>
        <v>0</v>
      </c>
      <c r="BP2616" s="9">
        <f t="shared" ca="1" si="390"/>
        <v>1</v>
      </c>
      <c r="BQ2616" s="9">
        <f t="shared" ca="1" si="391"/>
        <v>0</v>
      </c>
      <c r="BR2616">
        <f t="shared" ca="1" si="392"/>
        <v>1045.3588686657258</v>
      </c>
      <c r="BS2616">
        <f t="shared" ca="1" si="394"/>
        <v>1.5003750937734317E-3</v>
      </c>
      <c r="BT2616">
        <f t="shared" ca="1" si="395"/>
        <v>1.8055555555555558E-5</v>
      </c>
      <c r="BU2616">
        <f t="shared" ref="BU2616:BV2616" ca="1" si="463">ABS($BB2614*BN2616-$BB2615*BP2616)*0.02%</f>
        <v>0</v>
      </c>
      <c r="BV2616">
        <f t="shared" ca="1" si="463"/>
        <v>0</v>
      </c>
      <c r="BW2616" s="35">
        <f ca="1">IFERROR(VLOOKUP($B2616,OFFSET(Input!$A$1,0,MATCH(Index!BW$6&amp;" Index",Input!$1:$1,0)-1,10000,2),2,0)/100,BW2615)</f>
        <v>1.4000000000000002E-3</v>
      </c>
      <c r="BX2616">
        <f t="shared" ca="1" si="401"/>
        <v>1.8309792278445872E-2</v>
      </c>
      <c r="CE2616">
        <v>1039.3822596445577</v>
      </c>
    </row>
    <row r="2617" spans="2:83" x14ac:dyDescent="0.25">
      <c r="B2617" s="2">
        <v>41319</v>
      </c>
      <c r="C2617">
        <f t="shared" ca="1" si="369"/>
        <v>0</v>
      </c>
      <c r="D2617">
        <f t="shared" ca="1" si="370"/>
        <v>0</v>
      </c>
      <c r="E2617">
        <f ca="1">IF($B2617&lt;VLOOKUP(E$6&amp;" Equity",Param,4,0),"",IFERROR(VLOOKUP($B2617,OFFSET(Input!$A$1,0,MATCH(Index!E$6&amp;" Equity",Input!$1:$1,0)-1,10000,2),2,0),E2616))</f>
        <v>93.41</v>
      </c>
      <c r="F2617" s="33">
        <v>116.84</v>
      </c>
      <c r="H2617">
        <f ca="1">IFERROR(VLOOKUP($B2617,OFFSET(Input!$A$1,0,MATCH(Index!H$6,Input!$1:$1,0)-1,10000,2),2,0),0)</f>
        <v>0</v>
      </c>
      <c r="I2617">
        <f ca="1">IFERROR(VLOOKUP($B2617,OFFSET(Input!$A$1,0,MATCH(Index!I$6,Input!$1:$1,0)-1,10000,2),2,0),0)</f>
        <v>0</v>
      </c>
      <c r="K2617">
        <f t="shared" ca="1" si="371"/>
        <v>100.48848065979027</v>
      </c>
      <c r="L2617" s="30">
        <f t="shared" ca="1" si="372"/>
        <v>120.25378451732834</v>
      </c>
      <c r="N2617">
        <f t="shared" ca="1" si="382"/>
        <v>-4.2812801681457009E-4</v>
      </c>
      <c r="O2617">
        <f t="shared" ca="1" si="383"/>
        <v>9.0272718953585303E-3</v>
      </c>
      <c r="Q2617">
        <f t="shared" ca="1" si="411"/>
        <v>3.6790525252587962E-2</v>
      </c>
      <c r="R2617">
        <f t="shared" ca="1" si="409"/>
        <v>0.12938212781024269</v>
      </c>
      <c r="T2617">
        <f t="shared" ca="1" si="429"/>
        <v>4.2011556216477439E-2</v>
      </c>
      <c r="U2617">
        <f t="shared" ca="1" si="421"/>
        <v>0.11791895761079646</v>
      </c>
      <c r="W2617">
        <f t="shared" ca="1" si="422"/>
        <v>-0.79220758906903788</v>
      </c>
      <c r="X2617">
        <f t="shared" ca="1" si="423"/>
        <v>-0.41637064554742009</v>
      </c>
      <c r="Z2617">
        <f t="shared" ca="1" si="446"/>
        <v>100.2808553866146</v>
      </c>
      <c r="AA2617">
        <f t="shared" ca="1" si="446"/>
        <v>100.72924743216585</v>
      </c>
      <c r="AB2617">
        <f t="shared" ca="1" si="446"/>
        <v>100.78275772165698</v>
      </c>
      <c r="AC2617">
        <f t="shared" ca="1" si="447"/>
        <v>100.78275772165698</v>
      </c>
      <c r="AE2617">
        <f ca="1">VLOOKUP($B2617,OFFSET(Input!$A$1,0,MATCH(Index!AE$6&amp;" Index",Input!$1:$1,0)-1,10000,2),2,0)</f>
        <v>12.66</v>
      </c>
      <c r="AF2617">
        <f t="shared" ca="1" si="430"/>
        <v>13.387333333333334</v>
      </c>
      <c r="AG2617">
        <f t="shared" ca="1" si="430"/>
        <v>13.220999999999998</v>
      </c>
      <c r="AH2617">
        <f t="shared" ca="1" si="430"/>
        <v>13.2704</v>
      </c>
      <c r="AI2617">
        <f t="shared" ca="1" si="431"/>
        <v>13.2704</v>
      </c>
      <c r="AK2617">
        <f t="shared" ca="1" si="432"/>
        <v>-1</v>
      </c>
      <c r="AL2617">
        <f t="shared" ca="1" si="433"/>
        <v>1</v>
      </c>
      <c r="AN2617" t="str">
        <f t="shared" ca="1" si="456"/>
        <v>Not Down</v>
      </c>
      <c r="AO2617" t="str">
        <f t="shared" ca="1" si="378"/>
        <v>Not Up</v>
      </c>
      <c r="AQ2617">
        <f t="shared" ca="1" si="424"/>
        <v>1</v>
      </c>
      <c r="AR2617">
        <f t="shared" ca="1" si="425"/>
        <v>0</v>
      </c>
      <c r="AT2617">
        <f t="shared" ca="1" si="373"/>
        <v>1</v>
      </c>
      <c r="AU2617">
        <f t="shared" ca="1" si="374"/>
        <v>0</v>
      </c>
      <c r="AW2617" s="5">
        <f t="shared" ca="1" si="384"/>
        <v>3.6790525252587962E-2</v>
      </c>
      <c r="AX2617" s="5">
        <f t="shared" ca="1" si="385"/>
        <v>4.2011556216477439E-2</v>
      </c>
      <c r="AY2617" s="18">
        <f t="shared" ca="1" si="434"/>
        <v>4.2011556216477439E-2</v>
      </c>
      <c r="BA2617" s="6">
        <f t="shared" ca="1" si="426"/>
        <v>1.1901487234217094</v>
      </c>
      <c r="BB2617">
        <f t="shared" ca="1" si="427"/>
        <v>1.1788677636035825</v>
      </c>
      <c r="BC2617" t="str">
        <f t="shared" ca="1" si="402"/>
        <v>HYG UP Equity</v>
      </c>
      <c r="BD2617" t="str">
        <f t="shared" ca="1" si="403"/>
        <v>HYG UP Equity</v>
      </c>
      <c r="BF2617">
        <f t="shared" ca="1" si="386"/>
        <v>1</v>
      </c>
      <c r="BG2617">
        <f t="shared" ca="1" si="387"/>
        <v>0</v>
      </c>
      <c r="BI2617">
        <f t="shared" ca="1" si="379"/>
        <v>1</v>
      </c>
      <c r="BJ2617">
        <f t="shared" ca="1" si="380"/>
        <v>0</v>
      </c>
      <c r="BL2617">
        <f t="shared" ca="1" si="388"/>
        <v>10.398320386335207</v>
      </c>
      <c r="BM2617">
        <f t="shared" ca="1" si="389"/>
        <v>0</v>
      </c>
      <c r="BN2617" s="9">
        <f t="shared" ca="1" si="398"/>
        <v>1</v>
      </c>
      <c r="BO2617" s="9">
        <f t="shared" ca="1" si="399"/>
        <v>0</v>
      </c>
      <c r="BP2617" s="9">
        <f t="shared" ca="1" si="390"/>
        <v>1</v>
      </c>
      <c r="BQ2617" s="9">
        <f t="shared" ca="1" si="391"/>
        <v>0</v>
      </c>
      <c r="BR2617">
        <f t="shared" ca="1" si="392"/>
        <v>1044.9114170365483</v>
      </c>
      <c r="BS2617">
        <f t="shared" ca="1" si="394"/>
        <v>-4.280363830926337E-4</v>
      </c>
      <c r="BT2617">
        <f t="shared" ca="1" si="395"/>
        <v>1.8055555555555558E-5</v>
      </c>
      <c r="BU2617">
        <f t="shared" ref="BU2617:BV2617" ca="1" si="464">ABS($BB2615*BN2617-$BB2616*BP2617)*0.02%</f>
        <v>4.0362671868802026E-5</v>
      </c>
      <c r="BV2617">
        <f t="shared" ca="1" si="464"/>
        <v>0</v>
      </c>
      <c r="BW2617" s="35">
        <f ca="1">IFERROR(VLOOKUP($B2617,OFFSET(Input!$A$1,0,MATCH(Index!BW$6&amp;" Index",Input!$1:$1,0)-1,10000,2),2,0)/100,BW2616)</f>
        <v>1.4000000000000002E-3</v>
      </c>
      <c r="BX2617">
        <f t="shared" ca="1" si="401"/>
        <v>2.2123368221435326E-2</v>
      </c>
      <c r="CE2617">
        <v>1038.8733743497949</v>
      </c>
    </row>
    <row r="2618" spans="2:83" x14ac:dyDescent="0.25">
      <c r="B2618" s="2">
        <v>41320</v>
      </c>
      <c r="C2618">
        <f t="shared" ca="1" si="369"/>
        <v>0</v>
      </c>
      <c r="D2618">
        <f t="shared" ca="1" si="370"/>
        <v>0</v>
      </c>
      <c r="E2618">
        <f ca="1">IF($B2618&lt;VLOOKUP(E$6&amp;" Equity",Param,4,0),"",IFERROR(VLOOKUP($B2618,OFFSET(Input!$A$1,0,MATCH(Index!E$6&amp;" Equity",Input!$1:$1,0)-1,10000,2),2,0),E2617))</f>
        <v>93.42</v>
      </c>
      <c r="F2618" s="33">
        <v>116.47</v>
      </c>
      <c r="H2618">
        <f ca="1">IFERROR(VLOOKUP($B2618,OFFSET(Input!$A$1,0,MATCH(Index!H$6,Input!$1:$1,0)-1,10000,2),2,0),0)</f>
        <v>0</v>
      </c>
      <c r="I2618">
        <f ca="1">IFERROR(VLOOKUP($B2618,OFFSET(Input!$A$1,0,MATCH(Index!I$6,Input!$1:$1,0)-1,10000,2),2,0),0)</f>
        <v>0</v>
      </c>
      <c r="K2618">
        <f t="shared" ca="1" si="371"/>
        <v>100.49923844596518</v>
      </c>
      <c r="L2618" s="30">
        <f t="shared" ca="1" si="372"/>
        <v>119.87297400490613</v>
      </c>
      <c r="N2618">
        <f t="shared" ca="1" si="382"/>
        <v>1.070491892045947E-4</v>
      </c>
      <c r="O2618">
        <f t="shared" ca="1" si="383"/>
        <v>-3.1717484049797223E-3</v>
      </c>
      <c r="Q2618">
        <f t="shared" ca="1" si="411"/>
        <v>3.2861910931840405E-2</v>
      </c>
      <c r="R2618">
        <f t="shared" ca="1" si="409"/>
        <v>0.1127332724932109</v>
      </c>
      <c r="T2618">
        <f t="shared" ca="1" si="429"/>
        <v>4.0021673255699865E-2</v>
      </c>
      <c r="U2618">
        <f t="shared" ca="1" si="421"/>
        <v>0.11298546176542637</v>
      </c>
      <c r="W2618">
        <f t="shared" ca="1" si="422"/>
        <v>-0.72777923176358028</v>
      </c>
      <c r="X2618">
        <f t="shared" ca="1" si="423"/>
        <v>-0.35652933270685938</v>
      </c>
      <c r="Z2618">
        <f t="shared" ca="1" si="446"/>
        <v>100.27440071490966</v>
      </c>
      <c r="AA2618">
        <f t="shared" ca="1" si="446"/>
        <v>100.69334776456358</v>
      </c>
      <c r="AB2618">
        <f t="shared" ca="1" si="446"/>
        <v>100.76431058959719</v>
      </c>
      <c r="AC2618">
        <f t="shared" ca="1" si="447"/>
        <v>100.76431058959719</v>
      </c>
      <c r="AE2618">
        <f ca="1">VLOOKUP($B2618,OFFSET(Input!$A$1,0,MATCH(Index!AE$6&amp;" Index",Input!$1:$1,0)-1,10000,2),2,0)</f>
        <v>12.46</v>
      </c>
      <c r="AF2618">
        <f t="shared" ca="1" si="430"/>
        <v>13.358666666666668</v>
      </c>
      <c r="AG2618">
        <f t="shared" ca="1" si="430"/>
        <v>13.165499999999998</v>
      </c>
      <c r="AH2618">
        <f t="shared" ca="1" si="430"/>
        <v>13.229200000000001</v>
      </c>
      <c r="AI2618">
        <f t="shared" ca="1" si="431"/>
        <v>13.229200000000001</v>
      </c>
      <c r="AK2618">
        <f t="shared" ca="1" si="432"/>
        <v>-1</v>
      </c>
      <c r="AL2618">
        <f t="shared" ca="1" si="433"/>
        <v>1</v>
      </c>
      <c r="AN2618" t="str">
        <f t="shared" ca="1" si="456"/>
        <v>Not Down</v>
      </c>
      <c r="AO2618" t="str">
        <f t="shared" ca="1" si="378"/>
        <v>Not Up</v>
      </c>
      <c r="AQ2618">
        <f t="shared" ca="1" si="424"/>
        <v>1</v>
      </c>
      <c r="AR2618">
        <f t="shared" ca="1" si="425"/>
        <v>0</v>
      </c>
      <c r="AT2618">
        <f t="shared" ca="1" si="373"/>
        <v>1</v>
      </c>
      <c r="AU2618">
        <f t="shared" ca="1" si="374"/>
        <v>0</v>
      </c>
      <c r="AW2618" s="5">
        <f t="shared" ca="1" si="384"/>
        <v>3.2861910931840405E-2</v>
      </c>
      <c r="AX2618" s="5">
        <f t="shared" ca="1" si="385"/>
        <v>4.0021673255699865E-2</v>
      </c>
      <c r="AY2618" s="18">
        <f t="shared" ca="1" si="434"/>
        <v>4.0021673255699865E-2</v>
      </c>
      <c r="BA2618" s="6">
        <f t="shared" ca="1" si="426"/>
        <v>1.2493230775372199</v>
      </c>
      <c r="BB2618">
        <f t="shared" ca="1" si="427"/>
        <v>1.1788677636035825</v>
      </c>
      <c r="BC2618" t="str">
        <f t="shared" ca="1" si="402"/>
        <v>HYG UP Equity</v>
      </c>
      <c r="BD2618" t="str">
        <f t="shared" ca="1" si="403"/>
        <v>HYG UP Equity</v>
      </c>
      <c r="BF2618">
        <f t="shared" ca="1" si="386"/>
        <v>1</v>
      </c>
      <c r="BG2618">
        <f t="shared" ca="1" si="387"/>
        <v>0</v>
      </c>
      <c r="BI2618">
        <f t="shared" ca="1" si="379"/>
        <v>1</v>
      </c>
      <c r="BJ2618">
        <f t="shared" ca="1" si="380"/>
        <v>0</v>
      </c>
      <c r="BL2618">
        <f t="shared" ca="1" si="388"/>
        <v>10.398320386335207</v>
      </c>
      <c r="BM2618">
        <f t="shared" ca="1" si="389"/>
        <v>0</v>
      </c>
      <c r="BN2618" s="9">
        <f t="shared" ca="1" si="398"/>
        <v>1</v>
      </c>
      <c r="BO2618" s="9">
        <f t="shared" ca="1" si="399"/>
        <v>0</v>
      </c>
      <c r="BP2618" s="9">
        <f t="shared" ca="1" si="390"/>
        <v>1</v>
      </c>
      <c r="BQ2618" s="9">
        <f t="shared" ca="1" si="391"/>
        <v>0</v>
      </c>
      <c r="BR2618">
        <f t="shared" ca="1" si="392"/>
        <v>1045.0232799438427</v>
      </c>
      <c r="BS2618">
        <f t="shared" ca="1" si="394"/>
        <v>1.070549191735104E-4</v>
      </c>
      <c r="BT2618">
        <f t="shared" ca="1" si="395"/>
        <v>1.8055555555555558E-5</v>
      </c>
      <c r="BU2618">
        <f t="shared" ref="BU2618:BV2618" ca="1" si="465">ABS($BB2616*BN2618-$BB2617*BP2618)*0.02%</f>
        <v>0</v>
      </c>
      <c r="BV2618">
        <f t="shared" ca="1" si="465"/>
        <v>0</v>
      </c>
      <c r="BW2618" s="35">
        <f ca="1">IFERROR(VLOOKUP($B2618,OFFSET(Input!$A$1,0,MATCH(Index!BW$6&amp;" Index",Input!$1:$1,0)-1,10000,2),2,0)/100,BW2617)</f>
        <v>1.6000000000000001E-3</v>
      </c>
      <c r="BX2618">
        <f t="shared" ca="1" si="401"/>
        <v>2.2112536540738408E-2</v>
      </c>
      <c r="CE2618">
        <v>1038.9672199320021</v>
      </c>
    </row>
    <row r="2619" spans="2:83" x14ac:dyDescent="0.25">
      <c r="B2619" s="2">
        <v>41324</v>
      </c>
      <c r="C2619">
        <f t="shared" ca="1" si="369"/>
        <v>0</v>
      </c>
      <c r="D2619">
        <f t="shared" ca="1" si="370"/>
        <v>0</v>
      </c>
      <c r="E2619">
        <f ca="1">IF($B2619&lt;VLOOKUP(E$6&amp;" Equity",Param,4,0),"",IFERROR(VLOOKUP($B2619,OFFSET(Input!$A$1,0,MATCH(Index!E$6&amp;" Equity",Input!$1:$1,0)-1,10000,2),2,0),E2618))</f>
        <v>93.52</v>
      </c>
      <c r="F2619" s="33">
        <v>115.92</v>
      </c>
      <c r="H2619">
        <f ca="1">IFERROR(VLOOKUP($B2619,OFFSET(Input!$A$1,0,MATCH(Index!H$6,Input!$1:$1,0)-1,10000,2),2,0),0)</f>
        <v>0</v>
      </c>
      <c r="I2619">
        <f ca="1">IFERROR(VLOOKUP($B2619,OFFSET(Input!$A$1,0,MATCH(Index!I$6,Input!$1:$1,0)-1,10000,2),2,0),0)</f>
        <v>0</v>
      </c>
      <c r="K2619">
        <f t="shared" ca="1" si="371"/>
        <v>100.60681630771423</v>
      </c>
      <c r="L2619" s="30">
        <f t="shared" ca="1" si="372"/>
        <v>119.30690432427852</v>
      </c>
      <c r="N2619">
        <f t="shared" ca="1" si="382"/>
        <v>1.0698620898509212E-3</v>
      </c>
      <c r="O2619">
        <f t="shared" ca="1" si="383"/>
        <v>-4.7334311021335141E-3</v>
      </c>
      <c r="Q2619">
        <f t="shared" ca="1" si="411"/>
        <v>2.5851272823513825E-2</v>
      </c>
      <c r="R2619">
        <f t="shared" ca="1" si="409"/>
        <v>9.4999045748017208E-2</v>
      </c>
      <c r="T2619">
        <f t="shared" ca="1" si="429"/>
        <v>3.9904756310066666E-2</v>
      </c>
      <c r="U2619">
        <f t="shared" ca="1" si="421"/>
        <v>0.11091529799816238</v>
      </c>
      <c r="W2619">
        <f t="shared" ca="1" si="422"/>
        <v>-0.59278996540811202</v>
      </c>
      <c r="X2619">
        <f t="shared" ca="1" si="423"/>
        <v>-0.40874481337616125</v>
      </c>
      <c r="Z2619">
        <f t="shared" ca="1" si="446"/>
        <v>100.32065919546173</v>
      </c>
      <c r="AA2619">
        <f t="shared" ca="1" si="446"/>
        <v>100.65587158242974</v>
      </c>
      <c r="AB2619">
        <f t="shared" ca="1" si="446"/>
        <v>100.74289014557512</v>
      </c>
      <c r="AC2619">
        <f t="shared" ca="1" si="447"/>
        <v>100.74289014557512</v>
      </c>
      <c r="AE2619">
        <f ca="1">VLOOKUP($B2619,OFFSET(Input!$A$1,0,MATCH(Index!AE$6&amp;" Index",Input!$1:$1,0)-1,10000,2),2,0)</f>
        <v>12.31</v>
      </c>
      <c r="AF2619">
        <f t="shared" ca="1" si="430"/>
        <v>13.274666666666665</v>
      </c>
      <c r="AG2619">
        <f t="shared" ca="1" si="430"/>
        <v>13.157999999999998</v>
      </c>
      <c r="AH2619">
        <f t="shared" ca="1" si="430"/>
        <v>13.187200000000002</v>
      </c>
      <c r="AI2619">
        <f t="shared" ca="1" si="431"/>
        <v>13.187200000000002</v>
      </c>
      <c r="AK2619">
        <f t="shared" ca="1" si="432"/>
        <v>-1</v>
      </c>
      <c r="AL2619">
        <f t="shared" ca="1" si="433"/>
        <v>1</v>
      </c>
      <c r="AN2619" t="str">
        <f t="shared" ca="1" si="456"/>
        <v>Not Down</v>
      </c>
      <c r="AO2619" t="str">
        <f t="shared" ca="1" si="378"/>
        <v>Not Up</v>
      </c>
      <c r="AQ2619">
        <f t="shared" ca="1" si="424"/>
        <v>1</v>
      </c>
      <c r="AR2619">
        <f t="shared" ca="1" si="425"/>
        <v>0</v>
      </c>
      <c r="AT2619">
        <f t="shared" ca="1" si="373"/>
        <v>1</v>
      </c>
      <c r="AU2619">
        <f t="shared" ca="1" si="374"/>
        <v>0</v>
      </c>
      <c r="AW2619" s="5">
        <f t="shared" ca="1" si="384"/>
        <v>2.5851272823513825E-2</v>
      </c>
      <c r="AX2619" s="5">
        <f t="shared" ca="1" si="385"/>
        <v>3.9904756310066666E-2</v>
      </c>
      <c r="AY2619" s="18">
        <f t="shared" ca="1" si="434"/>
        <v>3.9904756310066666E-2</v>
      </c>
      <c r="BA2619" s="6">
        <f t="shared" ca="1" si="426"/>
        <v>1.2529834692258637</v>
      </c>
      <c r="BB2619">
        <f t="shared" ca="1" si="427"/>
        <v>1.1788677636035825</v>
      </c>
      <c r="BC2619" t="str">
        <f t="shared" ca="1" si="402"/>
        <v>HYG UP Equity</v>
      </c>
      <c r="BD2619" t="str">
        <f t="shared" ca="1" si="403"/>
        <v>HYG UP Equity</v>
      </c>
      <c r="BF2619">
        <f t="shared" ca="1" si="386"/>
        <v>1</v>
      </c>
      <c r="BG2619">
        <f t="shared" ca="1" si="387"/>
        <v>0</v>
      </c>
      <c r="BI2619">
        <f t="shared" ca="1" si="379"/>
        <v>1</v>
      </c>
      <c r="BJ2619">
        <f t="shared" ca="1" si="380"/>
        <v>0</v>
      </c>
      <c r="BL2619">
        <f t="shared" ca="1" si="388"/>
        <v>10.398320386335207</v>
      </c>
      <c r="BM2619">
        <f t="shared" ca="1" si="389"/>
        <v>0</v>
      </c>
      <c r="BN2619" s="9">
        <f t="shared" ca="1" si="398"/>
        <v>1</v>
      </c>
      <c r="BO2619" s="9">
        <f t="shared" ca="1" si="399"/>
        <v>0</v>
      </c>
      <c r="BP2619" s="9">
        <f t="shared" ca="1" si="390"/>
        <v>1</v>
      </c>
      <c r="BQ2619" s="9">
        <f t="shared" ca="1" si="391"/>
        <v>0</v>
      </c>
      <c r="BR2619">
        <f t="shared" ca="1" si="392"/>
        <v>1046.1419090167863</v>
      </c>
      <c r="BS2619">
        <f t="shared" ca="1" si="394"/>
        <v>1.0704345964462902E-3</v>
      </c>
      <c r="BT2619">
        <f t="shared" ca="1" si="395"/>
        <v>7.2222222222222232E-5</v>
      </c>
      <c r="BU2619">
        <f t="shared" ref="BU2619:BV2619" ca="1" si="466">ABS($BB2617*BN2619-$BB2618*BP2619)*0.02%</f>
        <v>0</v>
      </c>
      <c r="BV2619">
        <f t="shared" ca="1" si="466"/>
        <v>0</v>
      </c>
      <c r="BW2619" s="35">
        <f ca="1">IFERROR(VLOOKUP($B2619,OFFSET(Input!$A$1,0,MATCH(Index!BW$6&amp;" Index",Input!$1:$1,0)-1,10000,2),2,0)/100,BW2618)</f>
        <v>1.5E-3</v>
      </c>
      <c r="BX2619">
        <f t="shared" ca="1" si="401"/>
        <v>8.8458136218015113E-2</v>
      </c>
      <c r="CE2619">
        <v>1040.1288112188918</v>
      </c>
    </row>
    <row r="2620" spans="2:83" x14ac:dyDescent="0.25">
      <c r="B2620" s="2">
        <v>41325</v>
      </c>
      <c r="C2620">
        <f t="shared" ca="1" si="369"/>
        <v>0</v>
      </c>
      <c r="D2620">
        <f t="shared" ca="1" si="370"/>
        <v>0</v>
      </c>
      <c r="E2620">
        <f ca="1">IF($B2620&lt;VLOOKUP(E$6&amp;" Equity",Param,4,0),"",IFERROR(VLOOKUP($B2620,OFFSET(Input!$A$1,0,MATCH(Index!E$6&amp;" Equity",Input!$1:$1,0)-1,10000,2),2,0),E2619))</f>
        <v>93.42</v>
      </c>
      <c r="F2620" s="33">
        <v>116.27</v>
      </c>
      <c r="H2620">
        <f ca="1">IFERROR(VLOOKUP($B2620,OFFSET(Input!$A$1,0,MATCH(Index!H$6,Input!$1:$1,0)-1,10000,2),2,0),0)</f>
        <v>0</v>
      </c>
      <c r="I2620">
        <f ca="1">IFERROR(VLOOKUP($B2620,OFFSET(Input!$A$1,0,MATCH(Index!I$6,Input!$1:$1,0)-1,10000,2),2,0),0)</f>
        <v>0</v>
      </c>
      <c r="K2620">
        <f t="shared" ca="1" si="371"/>
        <v>100.49923844596518</v>
      </c>
      <c r="L2620" s="30">
        <f t="shared" ca="1" si="372"/>
        <v>119.6671304846779</v>
      </c>
      <c r="N2620">
        <f t="shared" ca="1" si="382"/>
        <v>-1.0698620898509511E-3</v>
      </c>
      <c r="O2620">
        <f t="shared" ca="1" si="383"/>
        <v>3.0147746680897736E-3</v>
      </c>
      <c r="Q2620">
        <f t="shared" ca="1" si="411"/>
        <v>2.3857456494977641E-2</v>
      </c>
      <c r="R2620">
        <f t="shared" ca="1" si="409"/>
        <v>8.4431070663231383E-2</v>
      </c>
      <c r="T2620">
        <f t="shared" ca="1" si="429"/>
        <v>4.0021981473372492E-2</v>
      </c>
      <c r="U2620">
        <f t="shared" ca="1" si="421"/>
        <v>0.11122299610224522</v>
      </c>
      <c r="W2620">
        <f t="shared" ca="1" si="422"/>
        <v>-0.50419594592654693</v>
      </c>
      <c r="X2620">
        <f t="shared" ca="1" si="423"/>
        <v>-0.41898100361404028</v>
      </c>
      <c r="Z2620">
        <f t="shared" ca="1" si="446"/>
        <v>100.33356853887162</v>
      </c>
      <c r="AA2620">
        <f t="shared" ca="1" si="446"/>
        <v>100.60980631907654</v>
      </c>
      <c r="AB2620">
        <f t="shared" ca="1" si="446"/>
        <v>100.7227309131783</v>
      </c>
      <c r="AC2620">
        <f t="shared" ca="1" si="447"/>
        <v>100.7227309131783</v>
      </c>
      <c r="AE2620">
        <f ca="1">VLOOKUP($B2620,OFFSET(Input!$A$1,0,MATCH(Index!AE$6&amp;" Index",Input!$1:$1,0)-1,10000,2),2,0)</f>
        <v>14.68</v>
      </c>
      <c r="AF2620">
        <f t="shared" ca="1" si="430"/>
        <v>13.365999999999998</v>
      </c>
      <c r="AG2620">
        <f t="shared" ca="1" si="430"/>
        <v>13.270500000000002</v>
      </c>
      <c r="AH2620">
        <f t="shared" ca="1" si="430"/>
        <v>13.233600000000001</v>
      </c>
      <c r="AI2620">
        <f t="shared" ca="1" si="431"/>
        <v>13.270500000000002</v>
      </c>
      <c r="AK2620">
        <f t="shared" ca="1" si="432"/>
        <v>-1</v>
      </c>
      <c r="AL2620">
        <f t="shared" ca="1" si="433"/>
        <v>1</v>
      </c>
      <c r="AN2620" t="str">
        <f t="shared" ca="1" si="456"/>
        <v>Not Down</v>
      </c>
      <c r="AO2620" t="str">
        <f t="shared" ca="1" si="378"/>
        <v>Not Up</v>
      </c>
      <c r="AQ2620">
        <f t="shared" ca="1" si="424"/>
        <v>1</v>
      </c>
      <c r="AR2620">
        <f t="shared" ca="1" si="425"/>
        <v>0</v>
      </c>
      <c r="AT2620">
        <f t="shared" ca="1" si="373"/>
        <v>1</v>
      </c>
      <c r="AU2620">
        <f t="shared" ca="1" si="374"/>
        <v>0</v>
      </c>
      <c r="AW2620" s="5">
        <f t="shared" ca="1" si="384"/>
        <v>2.3857456494977641E-2</v>
      </c>
      <c r="AX2620" s="5">
        <f t="shared" ca="1" si="385"/>
        <v>4.0021981473372492E-2</v>
      </c>
      <c r="AY2620" s="18">
        <f t="shared" ca="1" si="434"/>
        <v>4.0021981473372492E-2</v>
      </c>
      <c r="BA2620" s="6">
        <f t="shared" ca="1" si="426"/>
        <v>1.2493134562381951</v>
      </c>
      <c r="BB2620">
        <f t="shared" ca="1" si="427"/>
        <v>1.1788677636035825</v>
      </c>
      <c r="BC2620" t="str">
        <f t="shared" ca="1" si="402"/>
        <v>HYG UP Equity</v>
      </c>
      <c r="BD2620" t="str">
        <f t="shared" ca="1" si="403"/>
        <v>HYG UP Equity</v>
      </c>
      <c r="BF2620">
        <f t="shared" ca="1" si="386"/>
        <v>1</v>
      </c>
      <c r="BG2620">
        <f t="shared" ca="1" si="387"/>
        <v>0</v>
      </c>
      <c r="BI2620">
        <f t="shared" ca="1" si="379"/>
        <v>1</v>
      </c>
      <c r="BJ2620">
        <f t="shared" ca="1" si="380"/>
        <v>0</v>
      </c>
      <c r="BL2620">
        <f t="shared" ca="1" si="388"/>
        <v>10.398320386335207</v>
      </c>
      <c r="BM2620">
        <f t="shared" ca="1" si="389"/>
        <v>0</v>
      </c>
      <c r="BN2620" s="9">
        <f t="shared" ca="1" si="398"/>
        <v>1</v>
      </c>
      <c r="BO2620" s="9">
        <f t="shared" ca="1" si="399"/>
        <v>0</v>
      </c>
      <c r="BP2620" s="9">
        <f t="shared" ca="1" si="390"/>
        <v>1</v>
      </c>
      <c r="BQ2620" s="9">
        <f t="shared" ca="1" si="391"/>
        <v>0</v>
      </c>
      <c r="BR2620">
        <f t="shared" ca="1" si="392"/>
        <v>1045.0232799438427</v>
      </c>
      <c r="BS2620">
        <f t="shared" ca="1" si="394"/>
        <v>-1.0692899914457321E-3</v>
      </c>
      <c r="BT2620">
        <f t="shared" ca="1" si="395"/>
        <v>1.8055555555555558E-5</v>
      </c>
      <c r="BU2620">
        <f t="shared" ref="BU2620:BV2620" ca="1" si="467">ABS($BB2618*BN2620-$BB2619*BP2620)*0.02%</f>
        <v>0</v>
      </c>
      <c r="BV2620">
        <f t="shared" ca="1" si="467"/>
        <v>0</v>
      </c>
      <c r="BW2620" s="35">
        <f ca="1">IFERROR(VLOOKUP($B2620,OFFSET(Input!$A$1,0,MATCH(Index!BW$6&amp;" Index",Input!$1:$1,0)-1,10000,2),2,0)/100,BW2619)</f>
        <v>1.5E-3</v>
      </c>
      <c r="BX2620">
        <f t="shared" ca="1" si="401"/>
        <v>2.2139258655606227E-2</v>
      </c>
      <c r="CE2620">
        <v>1038.7803146030349</v>
      </c>
    </row>
    <row r="2621" spans="2:83" x14ac:dyDescent="0.25">
      <c r="B2621" s="2">
        <v>41326</v>
      </c>
      <c r="C2621">
        <f t="shared" ca="1" si="369"/>
        <v>0</v>
      </c>
      <c r="D2621">
        <f t="shared" ca="1" si="370"/>
        <v>0</v>
      </c>
      <c r="E2621">
        <f ca="1">IF($B2621&lt;VLOOKUP(E$6&amp;" Equity",Param,4,0),"",IFERROR(VLOOKUP($B2621,OFFSET(Input!$A$1,0,MATCH(Index!E$6&amp;" Equity",Input!$1:$1,0)-1,10000,2),2,0),E2620))</f>
        <v>93.52</v>
      </c>
      <c r="F2621" s="33">
        <v>116.95</v>
      </c>
      <c r="H2621">
        <f ca="1">IFERROR(VLOOKUP($B2621,OFFSET(Input!$A$1,0,MATCH(Index!H$6,Input!$1:$1,0)-1,10000,2),2,0),0)</f>
        <v>0</v>
      </c>
      <c r="I2621">
        <f ca="1">IFERROR(VLOOKUP($B2621,OFFSET(Input!$A$1,0,MATCH(Index!I$6,Input!$1:$1,0)-1,10000,2),2,0),0)</f>
        <v>0</v>
      </c>
      <c r="K2621">
        <f t="shared" ca="1" si="371"/>
        <v>100.60681630771423</v>
      </c>
      <c r="L2621" s="30">
        <f t="shared" ca="1" si="372"/>
        <v>120.36699845345386</v>
      </c>
      <c r="N2621">
        <f t="shared" ca="1" si="382"/>
        <v>1.0698620898509212E-3</v>
      </c>
      <c r="O2621">
        <f t="shared" ca="1" si="383"/>
        <v>5.8314203496711778E-3</v>
      </c>
      <c r="Q2621">
        <f t="shared" ca="1" si="411"/>
        <v>2.3263630273512401E-2</v>
      </c>
      <c r="R2621">
        <f t="shared" ca="1" si="409"/>
        <v>7.9426260836939724E-2</v>
      </c>
      <c r="T2621">
        <f t="shared" ca="1" si="429"/>
        <v>3.9989870164213646E-2</v>
      </c>
      <c r="U2621">
        <f t="shared" ca="1" si="421"/>
        <v>0.11300778091761339</v>
      </c>
      <c r="W2621">
        <f t="shared" ca="1" si="422"/>
        <v>-0.29749052539503562</v>
      </c>
      <c r="X2621">
        <f t="shared" ca="1" si="423"/>
        <v>-0.40014968514388305</v>
      </c>
      <c r="Z2621">
        <f t="shared" ca="1" si="446"/>
        <v>100.37229656910128</v>
      </c>
      <c r="AA2621">
        <f t="shared" ca="1" si="446"/>
        <v>100.57500529371924</v>
      </c>
      <c r="AB2621">
        <f t="shared" ca="1" si="446"/>
        <v>100.70601874508297</v>
      </c>
      <c r="AC2621">
        <f t="shared" ca="1" si="447"/>
        <v>100.70601874508297</v>
      </c>
      <c r="AE2621">
        <f ca="1">VLOOKUP($B2621,OFFSET(Input!$A$1,0,MATCH(Index!AE$6&amp;" Index",Input!$1:$1,0)-1,10000,2),2,0)</f>
        <v>15.22</v>
      </c>
      <c r="AF2621">
        <f t="shared" ca="1" si="430"/>
        <v>13.426</v>
      </c>
      <c r="AG2621">
        <f t="shared" ca="1" si="430"/>
        <v>13.4085</v>
      </c>
      <c r="AH2621">
        <f t="shared" ca="1" si="430"/>
        <v>13.300400000000002</v>
      </c>
      <c r="AI2621">
        <f t="shared" ca="1" si="431"/>
        <v>13.4085</v>
      </c>
      <c r="AK2621">
        <f t="shared" ca="1" si="432"/>
        <v>-1</v>
      </c>
      <c r="AL2621">
        <f t="shared" ca="1" si="433"/>
        <v>1</v>
      </c>
      <c r="AN2621" t="str">
        <f t="shared" ca="1" si="456"/>
        <v>Not Down</v>
      </c>
      <c r="AO2621" t="str">
        <f t="shared" ca="1" si="378"/>
        <v>Not Up</v>
      </c>
      <c r="AQ2621">
        <f t="shared" ca="1" si="424"/>
        <v>1</v>
      </c>
      <c r="AR2621">
        <f t="shared" ca="1" si="425"/>
        <v>0</v>
      </c>
      <c r="AT2621">
        <f t="shared" ca="1" si="373"/>
        <v>1</v>
      </c>
      <c r="AU2621">
        <f t="shared" ca="1" si="374"/>
        <v>0</v>
      </c>
      <c r="AW2621" s="5">
        <f t="shared" ca="1" si="384"/>
        <v>2.3263630273512401E-2</v>
      </c>
      <c r="AX2621" s="5">
        <f t="shared" ca="1" si="385"/>
        <v>3.9989870164213646E-2</v>
      </c>
      <c r="AY2621" s="18">
        <f t="shared" ca="1" si="434"/>
        <v>3.9989870164213646E-2</v>
      </c>
      <c r="BA2621" s="6">
        <f t="shared" ca="1" si="426"/>
        <v>1.2503166375554846</v>
      </c>
      <c r="BB2621">
        <f t="shared" ca="1" si="427"/>
        <v>1.1788677636035825</v>
      </c>
      <c r="BC2621" t="str">
        <f t="shared" ca="1" si="402"/>
        <v>HYG UP Equity</v>
      </c>
      <c r="BD2621" t="str">
        <f t="shared" ca="1" si="403"/>
        <v>HYG UP Equity</v>
      </c>
      <c r="BF2621">
        <f t="shared" ca="1" si="386"/>
        <v>1</v>
      </c>
      <c r="BG2621">
        <f t="shared" ca="1" si="387"/>
        <v>0</v>
      </c>
      <c r="BI2621">
        <f t="shared" ca="1" si="379"/>
        <v>1</v>
      </c>
      <c r="BJ2621">
        <f t="shared" ca="1" si="380"/>
        <v>0</v>
      </c>
      <c r="BL2621">
        <f t="shared" ca="1" si="388"/>
        <v>10.398320386335207</v>
      </c>
      <c r="BM2621">
        <f t="shared" ca="1" si="389"/>
        <v>0</v>
      </c>
      <c r="BN2621" s="9">
        <f t="shared" ca="1" si="398"/>
        <v>1</v>
      </c>
      <c r="BO2621" s="9">
        <f t="shared" ca="1" si="399"/>
        <v>0</v>
      </c>
      <c r="BP2621" s="9">
        <f t="shared" ca="1" si="390"/>
        <v>1</v>
      </c>
      <c r="BQ2621" s="9">
        <f t="shared" ca="1" si="391"/>
        <v>0</v>
      </c>
      <c r="BR2621">
        <f t="shared" ca="1" si="392"/>
        <v>1046.1419090167863</v>
      </c>
      <c r="BS2621">
        <f t="shared" ca="1" si="394"/>
        <v>1.0704345964462902E-3</v>
      </c>
      <c r="BT2621">
        <f t="shared" ca="1" si="395"/>
        <v>1.8055555555555558E-5</v>
      </c>
      <c r="BU2621">
        <f t="shared" ref="BU2621:BV2621" ca="1" si="468">ABS($BB2619*BN2621-$BB2620*BP2621)*0.02%</f>
        <v>0</v>
      </c>
      <c r="BV2621">
        <f t="shared" ca="1" si="468"/>
        <v>0</v>
      </c>
      <c r="BW2621" s="35">
        <f ca="1">IFERROR(VLOOKUP($B2621,OFFSET(Input!$A$1,0,MATCH(Index!BW$6&amp;" Index",Input!$1:$1,0)-1,10000,2),2,0)/100,BW2620)</f>
        <v>1.6000000000000001E-3</v>
      </c>
      <c r="BX2621">
        <f t="shared" ca="1" si="401"/>
        <v>2.2110555753568854E-2</v>
      </c>
      <c r="CE2621">
        <v>1040.0538401086021</v>
      </c>
    </row>
    <row r="2622" spans="2:83" x14ac:dyDescent="0.25">
      <c r="B2622" s="2">
        <v>41327</v>
      </c>
      <c r="C2622">
        <f t="shared" ca="1" si="369"/>
        <v>0</v>
      </c>
      <c r="D2622">
        <f t="shared" ca="1" si="370"/>
        <v>0</v>
      </c>
      <c r="E2622">
        <f ca="1">IF($B2622&lt;VLOOKUP(E$6&amp;" Equity",Param,4,0),"",IFERROR(VLOOKUP($B2622,OFFSET(Input!$A$1,0,MATCH(Index!E$6&amp;" Equity",Input!$1:$1,0)-1,10000,2),2,0),E2621))</f>
        <v>93.75</v>
      </c>
      <c r="F2622" s="33">
        <v>117.03</v>
      </c>
      <c r="H2622">
        <f ca="1">IFERROR(VLOOKUP($B2622,OFFSET(Input!$A$1,0,MATCH(Index!H$6,Input!$1:$1,0)-1,10000,2),2,0),0)</f>
        <v>0</v>
      </c>
      <c r="I2622">
        <f ca="1">IFERROR(VLOOKUP($B2622,OFFSET(Input!$A$1,0,MATCH(Index!I$6,Input!$1:$1,0)-1,10000,2),2,0),0)</f>
        <v>0</v>
      </c>
      <c r="K2622">
        <f t="shared" ca="1" si="371"/>
        <v>100.85424538973705</v>
      </c>
      <c r="L2622" s="30">
        <f t="shared" ca="1" si="372"/>
        <v>120.44933586154515</v>
      </c>
      <c r="N2622">
        <f t="shared" ca="1" si="382"/>
        <v>2.4563476867071662E-3</v>
      </c>
      <c r="O2622">
        <f t="shared" ca="1" si="383"/>
        <v>6.8381915648677352E-4</v>
      </c>
      <c r="Q2622">
        <f t="shared" ca="1" si="411"/>
        <v>2.4474160808829352E-2</v>
      </c>
      <c r="R2622">
        <f t="shared" ca="1" si="409"/>
        <v>7.8711139975097863E-2</v>
      </c>
      <c r="T2622">
        <f t="shared" ca="1" si="429"/>
        <v>4.0166552279709847E-2</v>
      </c>
      <c r="U2622">
        <f t="shared" ca="1" si="421"/>
        <v>0.11234763431736361</v>
      </c>
      <c r="W2622">
        <f t="shared" ca="1" si="422"/>
        <v>-0.31969077088263298</v>
      </c>
      <c r="X2622">
        <f t="shared" ca="1" si="423"/>
        <v>-0.37436485599482261</v>
      </c>
      <c r="Z2622">
        <f t="shared" ca="1" si="446"/>
        <v>100.45513152264805</v>
      </c>
      <c r="AA2622">
        <f t="shared" ca="1" si="446"/>
        <v>100.54134006400153</v>
      </c>
      <c r="AB2622">
        <f t="shared" ca="1" si="446"/>
        <v>100.70605214161652</v>
      </c>
      <c r="AC2622">
        <f t="shared" ca="1" si="447"/>
        <v>100.70605214161652</v>
      </c>
      <c r="AE2622">
        <f ca="1">VLOOKUP($B2622,OFFSET(Input!$A$1,0,MATCH(Index!AE$6&amp;" Index",Input!$1:$1,0)-1,10000,2),2,0)</f>
        <v>14.17</v>
      </c>
      <c r="AF2622">
        <f t="shared" ca="1" si="430"/>
        <v>13.418666666666667</v>
      </c>
      <c r="AG2622">
        <f t="shared" ca="1" si="430"/>
        <v>13.482500000000002</v>
      </c>
      <c r="AH2622">
        <f t="shared" ca="1" si="430"/>
        <v>13.330399999999999</v>
      </c>
      <c r="AI2622">
        <f t="shared" ca="1" si="431"/>
        <v>13.482500000000002</v>
      </c>
      <c r="AK2622">
        <f t="shared" ca="1" si="432"/>
        <v>-1</v>
      </c>
      <c r="AL2622">
        <f t="shared" ca="1" si="433"/>
        <v>-1</v>
      </c>
      <c r="AN2622" t="str">
        <f t="shared" ca="1" si="456"/>
        <v>Not Down</v>
      </c>
      <c r="AO2622" t="str">
        <f t="shared" ca="1" si="378"/>
        <v>Not Up</v>
      </c>
      <c r="AQ2622">
        <f t="shared" ca="1" si="424"/>
        <v>1</v>
      </c>
      <c r="AR2622">
        <f t="shared" ca="1" si="425"/>
        <v>0</v>
      </c>
      <c r="AT2622">
        <f t="shared" ca="1" si="373"/>
        <v>1</v>
      </c>
      <c r="AU2622">
        <f t="shared" ca="1" si="374"/>
        <v>0</v>
      </c>
      <c r="AW2622" s="5">
        <f t="shared" ca="1" si="384"/>
        <v>2.4474160808829352E-2</v>
      </c>
      <c r="AX2622" s="5">
        <f t="shared" ca="1" si="385"/>
        <v>4.0166552279709847E-2</v>
      </c>
      <c r="AY2622" s="18">
        <f t="shared" ca="1" si="434"/>
        <v>4.0166552279709847E-2</v>
      </c>
      <c r="BA2622" s="6">
        <f t="shared" ca="1" si="426"/>
        <v>1.2448168230076726</v>
      </c>
      <c r="BB2622">
        <f t="shared" ca="1" si="427"/>
        <v>1.1788677636035825</v>
      </c>
      <c r="BC2622" t="str">
        <f t="shared" ca="1" si="402"/>
        <v>HYG UP Equity</v>
      </c>
      <c r="BD2622" t="str">
        <f t="shared" ca="1" si="403"/>
        <v>HYG UP Equity</v>
      </c>
      <c r="BF2622">
        <f t="shared" ca="1" si="386"/>
        <v>1</v>
      </c>
      <c r="BG2622">
        <f t="shared" ca="1" si="387"/>
        <v>0</v>
      </c>
      <c r="BI2622">
        <f t="shared" ca="1" si="379"/>
        <v>1</v>
      </c>
      <c r="BJ2622">
        <f t="shared" ca="1" si="380"/>
        <v>0</v>
      </c>
      <c r="BL2622">
        <f t="shared" ca="1" si="388"/>
        <v>10.398320386335207</v>
      </c>
      <c r="BM2622">
        <f t="shared" ca="1" si="389"/>
        <v>0</v>
      </c>
      <c r="BN2622" s="9">
        <f t="shared" ca="1" si="398"/>
        <v>1</v>
      </c>
      <c r="BO2622" s="9">
        <f t="shared" ca="1" si="399"/>
        <v>0</v>
      </c>
      <c r="BP2622" s="9">
        <f t="shared" ca="1" si="390"/>
        <v>1</v>
      </c>
      <c r="BQ2622" s="9">
        <f t="shared" ca="1" si="391"/>
        <v>0</v>
      </c>
      <c r="BR2622">
        <f t="shared" ca="1" si="392"/>
        <v>1048.7147558845563</v>
      </c>
      <c r="BS2622">
        <f t="shared" ca="1" si="394"/>
        <v>2.4593669803250062E-3</v>
      </c>
      <c r="BT2622">
        <f t="shared" ca="1" si="395"/>
        <v>1.8055555555555558E-5</v>
      </c>
      <c r="BU2622">
        <f t="shared" ref="BU2622:BV2622" ca="1" si="469">ABS($BB2620*BN2622-$BB2621*BP2622)*0.02%</f>
        <v>0</v>
      </c>
      <c r="BV2622">
        <f t="shared" ca="1" si="469"/>
        <v>0</v>
      </c>
      <c r="BW2622" s="35">
        <f ca="1">IFERROR(VLOOKUP($B2622,OFFSET(Input!$A$1,0,MATCH(Index!BW$6&amp;" Index",Input!$1:$1,0)-1,10000,2),2,0)/100,BW2621)</f>
        <v>1.6000000000000001E-3</v>
      </c>
      <c r="BX2622">
        <f t="shared" ca="1" si="401"/>
        <v>2.2137662887097079E-2</v>
      </c>
      <c r="CE2622">
        <v>1043.0318257311219</v>
      </c>
    </row>
    <row r="2623" spans="2:83" x14ac:dyDescent="0.25">
      <c r="B2623" s="2">
        <v>41330</v>
      </c>
      <c r="C2623">
        <f t="shared" ca="1" si="369"/>
        <v>0</v>
      </c>
      <c r="D2623">
        <f t="shared" ca="1" si="370"/>
        <v>0</v>
      </c>
      <c r="E2623">
        <f ca="1">IF($B2623&lt;VLOOKUP(E$6&amp;" Equity",Param,4,0),"",IFERROR(VLOOKUP($B2623,OFFSET(Input!$A$1,0,MATCH(Index!E$6&amp;" Equity",Input!$1:$1,0)-1,10000,2),2,0),E2622))</f>
        <v>93.46</v>
      </c>
      <c r="F2623" s="33">
        <v>119.33</v>
      </c>
      <c r="H2623">
        <f ca="1">IFERROR(VLOOKUP($B2623,OFFSET(Input!$A$1,0,MATCH(Index!H$6,Input!$1:$1,0)-1,10000,2),2,0),0)</f>
        <v>0</v>
      </c>
      <c r="I2623">
        <f ca="1">IFERROR(VLOOKUP($B2623,OFFSET(Input!$A$1,0,MATCH(Index!I$6,Input!$1:$1,0)-1,10000,2),2,0),0)</f>
        <v>0</v>
      </c>
      <c r="K2623">
        <f t="shared" ca="1" si="371"/>
        <v>100.54226959066479</v>
      </c>
      <c r="L2623" s="30">
        <f t="shared" ca="1" si="372"/>
        <v>122.81653634416971</v>
      </c>
      <c r="N2623">
        <f t="shared" ca="1" si="382"/>
        <v>-3.0981275782401437E-3</v>
      </c>
      <c r="O2623">
        <f t="shared" ca="1" si="383"/>
        <v>1.9462452194889387E-2</v>
      </c>
      <c r="Q2623">
        <f t="shared" ca="1" si="411"/>
        <v>2.8977549674412934E-2</v>
      </c>
      <c r="R2623">
        <f t="shared" ca="1" si="409"/>
        <v>0.12396541903990926</v>
      </c>
      <c r="T2623">
        <f t="shared" ca="1" si="429"/>
        <v>4.1584248750421333E-2</v>
      </c>
      <c r="U2623">
        <f t="shared" ca="1" si="421"/>
        <v>0.12245598368129926</v>
      </c>
      <c r="W2623">
        <f t="shared" ca="1" si="422"/>
        <v>-0.60024315260179995</v>
      </c>
      <c r="X2623">
        <f t="shared" ca="1" si="423"/>
        <v>-0.50254801084458844</v>
      </c>
      <c r="Z2623">
        <f t="shared" ca="1" si="446"/>
        <v>100.50461733905261</v>
      </c>
      <c r="AA2623">
        <f t="shared" ca="1" si="446"/>
        <v>100.49528623246208</v>
      </c>
      <c r="AB2623">
        <f t="shared" ca="1" si="446"/>
        <v>100.6790536533227</v>
      </c>
      <c r="AC2623">
        <f t="shared" ca="1" si="447"/>
        <v>100.6790536533227</v>
      </c>
      <c r="AE2623">
        <f ca="1">VLOOKUP($B2623,OFFSET(Input!$A$1,0,MATCH(Index!AE$6&amp;" Index",Input!$1:$1,0)-1,10000,2),2,0)</f>
        <v>18.989999999999998</v>
      </c>
      <c r="AF2623">
        <f t="shared" ca="1" si="430"/>
        <v>13.824666666666667</v>
      </c>
      <c r="AG2623">
        <f t="shared" ca="1" si="430"/>
        <v>13.787500000000003</v>
      </c>
      <c r="AH2623">
        <f t="shared" ca="1" si="430"/>
        <v>13.5472</v>
      </c>
      <c r="AI2623">
        <f t="shared" ca="1" si="431"/>
        <v>13.787500000000003</v>
      </c>
      <c r="AK2623">
        <f t="shared" ca="1" si="432"/>
        <v>-1</v>
      </c>
      <c r="AL2623">
        <f t="shared" ca="1" si="433"/>
        <v>1</v>
      </c>
      <c r="AN2623" t="str">
        <f t="shared" ca="1" si="456"/>
        <v>Not Down</v>
      </c>
      <c r="AO2623" t="str">
        <f t="shared" ca="1" si="378"/>
        <v>Not Up</v>
      </c>
      <c r="AQ2623">
        <f t="shared" ca="1" si="424"/>
        <v>1</v>
      </c>
      <c r="AR2623">
        <f t="shared" ca="1" si="425"/>
        <v>0</v>
      </c>
      <c r="AT2623">
        <f t="shared" ca="1" si="373"/>
        <v>1</v>
      </c>
      <c r="AU2623">
        <f t="shared" ca="1" si="374"/>
        <v>0</v>
      </c>
      <c r="AW2623" s="5">
        <f t="shared" ca="1" si="384"/>
        <v>2.8977549674412934E-2</v>
      </c>
      <c r="AX2623" s="5">
        <f t="shared" ca="1" si="385"/>
        <v>4.1584248750421333E-2</v>
      </c>
      <c r="AY2623" s="18">
        <f t="shared" ca="1" si="434"/>
        <v>4.1584248750421333E-2</v>
      </c>
      <c r="BA2623" s="6">
        <f t="shared" ca="1" si="426"/>
        <v>1.2023783404165358</v>
      </c>
      <c r="BB2623">
        <f t="shared" ca="1" si="427"/>
        <v>1.1788677636035825</v>
      </c>
      <c r="BC2623" t="str">
        <f t="shared" ca="1" si="402"/>
        <v>HYG UP Equity</v>
      </c>
      <c r="BD2623" t="str">
        <f t="shared" ca="1" si="403"/>
        <v>HYG UP Equity</v>
      </c>
      <c r="BF2623">
        <f t="shared" ca="1" si="386"/>
        <v>1</v>
      </c>
      <c r="BG2623">
        <f t="shared" ca="1" si="387"/>
        <v>0</v>
      </c>
      <c r="BI2623">
        <f t="shared" ca="1" si="379"/>
        <v>1</v>
      </c>
      <c r="BJ2623">
        <f t="shared" ca="1" si="380"/>
        <v>0</v>
      </c>
      <c r="BL2623">
        <f t="shared" ca="1" si="388"/>
        <v>10.398320386335207</v>
      </c>
      <c r="BM2623">
        <f t="shared" ca="1" si="389"/>
        <v>0</v>
      </c>
      <c r="BN2623" s="9">
        <f t="shared" ca="1" si="398"/>
        <v>1</v>
      </c>
      <c r="BO2623" s="9">
        <f t="shared" ca="1" si="399"/>
        <v>0</v>
      </c>
      <c r="BP2623" s="9">
        <f t="shared" ca="1" si="390"/>
        <v>1</v>
      </c>
      <c r="BQ2623" s="9">
        <f t="shared" ca="1" si="391"/>
        <v>0</v>
      </c>
      <c r="BR2623">
        <f t="shared" ca="1" si="392"/>
        <v>1045.47073157302</v>
      </c>
      <c r="BS2623">
        <f t="shared" ca="1" si="394"/>
        <v>-3.0933333333335034E-3</v>
      </c>
      <c r="BT2623">
        <f t="shared" ca="1" si="395"/>
        <v>5.4166666666666671E-5</v>
      </c>
      <c r="BU2623">
        <f t="shared" ref="BU2623:BV2623" ca="1" si="470">ABS($BB2621*BN2623-$BB2622*BP2623)*0.02%</f>
        <v>0</v>
      </c>
      <c r="BV2623">
        <f t="shared" ca="1" si="470"/>
        <v>0</v>
      </c>
      <c r="BW2623" s="35">
        <f ca="1">IFERROR(VLOOKUP($B2623,OFFSET(Input!$A$1,0,MATCH(Index!BW$6&amp;" Index",Input!$1:$1,0)-1,10000,2),2,0)/100,BW2622)</f>
        <v>1.5E-3</v>
      </c>
      <c r="BX2623">
        <f t="shared" ca="1" si="401"/>
        <v>6.6603148937379675E-2</v>
      </c>
      <c r="CE2623">
        <v>1039.1157232562723</v>
      </c>
    </row>
    <row r="2624" spans="2:83" x14ac:dyDescent="0.25">
      <c r="B2624" s="2">
        <v>41331</v>
      </c>
      <c r="C2624">
        <f t="shared" ca="1" si="369"/>
        <v>0</v>
      </c>
      <c r="D2624">
        <f t="shared" ca="1" si="370"/>
        <v>0</v>
      </c>
      <c r="E2624">
        <f ca="1">IF($B2624&lt;VLOOKUP(E$6&amp;" Equity",Param,4,0),"",IFERROR(VLOOKUP($B2624,OFFSET(Input!$A$1,0,MATCH(Index!E$6&amp;" Equity",Input!$1:$1,0)-1,10000,2),2,0),E2623))</f>
        <v>93.92</v>
      </c>
      <c r="F2624" s="33">
        <v>118.64</v>
      </c>
      <c r="H2624">
        <f ca="1">IFERROR(VLOOKUP($B2624,OFFSET(Input!$A$1,0,MATCH(Index!H$6,Input!$1:$1,0)-1,10000,2),2,0),0)</f>
        <v>0</v>
      </c>
      <c r="I2624">
        <f ca="1">IFERROR(VLOOKUP($B2624,OFFSET(Input!$A$1,0,MATCH(Index!I$6,Input!$1:$1,0)-1,10000,2),2,0),0)</f>
        <v>0</v>
      </c>
      <c r="K2624">
        <f t="shared" ca="1" si="371"/>
        <v>101.03712775471043</v>
      </c>
      <c r="L2624" s="30">
        <f t="shared" ca="1" si="372"/>
        <v>122.10637619938234</v>
      </c>
      <c r="N2624">
        <f t="shared" ca="1" si="382"/>
        <v>4.9098188075062093E-3</v>
      </c>
      <c r="O2624">
        <f t="shared" ca="1" si="383"/>
        <v>-5.7990665518876695E-3</v>
      </c>
      <c r="Q2624">
        <f t="shared" ca="1" si="411"/>
        <v>3.8037958315941291E-2</v>
      </c>
      <c r="R2624">
        <f t="shared" ca="1" si="409"/>
        <v>0.12727917397864766</v>
      </c>
      <c r="T2624">
        <f t="shared" ca="1" si="429"/>
        <v>4.5082465504550757E-2</v>
      </c>
      <c r="U2624">
        <f t="shared" ca="1" si="421"/>
        <v>0.12352765083789809</v>
      </c>
      <c r="W2624">
        <f t="shared" ca="1" si="422"/>
        <v>-0.59399449912287972</v>
      </c>
      <c r="X2624">
        <f t="shared" ca="1" si="423"/>
        <v>-0.52565238500141531</v>
      </c>
      <c r="Z2624">
        <f t="shared" ca="1" si="446"/>
        <v>100.60466475047923</v>
      </c>
      <c r="AA2624">
        <f t="shared" ca="1" si="446"/>
        <v>100.47504537183552</v>
      </c>
      <c r="AB2624">
        <f t="shared" ca="1" si="446"/>
        <v>100.66628516549548</v>
      </c>
      <c r="AC2624">
        <f t="shared" ca="1" si="447"/>
        <v>100.66628516549548</v>
      </c>
      <c r="AE2624">
        <f ca="1">VLOOKUP($B2624,OFFSET(Input!$A$1,0,MATCH(Index!AE$6&amp;" Index",Input!$1:$1,0)-1,10000,2),2,0)</f>
        <v>16.87</v>
      </c>
      <c r="AF2624">
        <f t="shared" ca="1" si="430"/>
        <v>13.971333333333336</v>
      </c>
      <c r="AG2624">
        <f t="shared" ca="1" si="430"/>
        <v>13.952499999999997</v>
      </c>
      <c r="AH2624">
        <f t="shared" ca="1" si="430"/>
        <v>13.723600000000001</v>
      </c>
      <c r="AI2624">
        <f t="shared" ca="1" si="431"/>
        <v>13.952499999999997</v>
      </c>
      <c r="AK2624">
        <f t="shared" ca="1" si="432"/>
        <v>-1</v>
      </c>
      <c r="AL2624">
        <f t="shared" ca="1" si="433"/>
        <v>1</v>
      </c>
      <c r="AN2624" t="str">
        <f t="shared" ca="1" si="456"/>
        <v>Not Down</v>
      </c>
      <c r="AO2624" t="str">
        <f t="shared" ca="1" si="378"/>
        <v>Not Up</v>
      </c>
      <c r="AQ2624">
        <f t="shared" ca="1" si="424"/>
        <v>1</v>
      </c>
      <c r="AR2624">
        <f t="shared" ca="1" si="425"/>
        <v>0</v>
      </c>
      <c r="AT2624">
        <f t="shared" ca="1" si="373"/>
        <v>1</v>
      </c>
      <c r="AU2624">
        <f t="shared" ca="1" si="374"/>
        <v>0</v>
      </c>
      <c r="AW2624" s="5">
        <f t="shared" ca="1" si="384"/>
        <v>3.8037958315941291E-2</v>
      </c>
      <c r="AX2624" s="5">
        <f t="shared" ca="1" si="385"/>
        <v>4.5082465504550757E-2</v>
      </c>
      <c r="AY2624" s="18">
        <f t="shared" ca="1" si="434"/>
        <v>4.5082465504550757E-2</v>
      </c>
      <c r="BA2624" s="6">
        <f t="shared" ca="1" si="426"/>
        <v>1.1090786504334562</v>
      </c>
      <c r="BB2624">
        <f t="shared" ca="1" si="427"/>
        <v>1.1788677636035825</v>
      </c>
      <c r="BC2624" t="str">
        <f t="shared" ca="1" si="402"/>
        <v>HYG UP Equity</v>
      </c>
      <c r="BD2624" t="str">
        <f t="shared" ca="1" si="403"/>
        <v>HYG UP Equity</v>
      </c>
      <c r="BF2624">
        <f t="shared" ca="1" si="386"/>
        <v>1</v>
      </c>
      <c r="BG2624">
        <f t="shared" ca="1" si="387"/>
        <v>0</v>
      </c>
      <c r="BI2624">
        <f t="shared" ca="1" si="379"/>
        <v>1</v>
      </c>
      <c r="BJ2624">
        <f t="shared" ca="1" si="380"/>
        <v>0</v>
      </c>
      <c r="BL2624">
        <f t="shared" ca="1" si="388"/>
        <v>10.398320386335206</v>
      </c>
      <c r="BM2624">
        <f t="shared" ca="1" si="389"/>
        <v>0</v>
      </c>
      <c r="BN2624" s="9">
        <f t="shared" ca="1" si="398"/>
        <v>1</v>
      </c>
      <c r="BO2624" s="9">
        <f t="shared" ca="1" si="399"/>
        <v>0</v>
      </c>
      <c r="BP2624" s="9">
        <f t="shared" ca="1" si="390"/>
        <v>0.99999999999999989</v>
      </c>
      <c r="BQ2624" s="9">
        <f t="shared" ca="1" si="391"/>
        <v>0</v>
      </c>
      <c r="BR2624">
        <f t="shared" ca="1" si="392"/>
        <v>1050.6164253085601</v>
      </c>
      <c r="BS2624">
        <f t="shared" ca="1" si="394"/>
        <v>4.9218917183821986E-3</v>
      </c>
      <c r="BT2624">
        <f t="shared" ca="1" si="395"/>
        <v>1.8055555555555558E-5</v>
      </c>
      <c r="BU2624">
        <f t="shared" ref="BU2624:BV2624" ca="1" si="471">ABS($BB2622*BN2624-$BB2623*BP2624)*0.02%</f>
        <v>4.4408920985006264E-20</v>
      </c>
      <c r="BV2624">
        <f t="shared" ca="1" si="471"/>
        <v>0</v>
      </c>
      <c r="BW2624" s="35">
        <f ca="1">IFERROR(VLOOKUP($B2624,OFFSET(Input!$A$1,0,MATCH(Index!BW$6&amp;" Index",Input!$1:$1,0)-1,10000,2),2,0)/100,BW2623)</f>
        <v>1.4000000000000002E-3</v>
      </c>
      <c r="BX2624">
        <f t="shared" ca="1" si="401"/>
        <v>2.2117694964452407E-2</v>
      </c>
      <c r="CE2624">
        <v>1045.1076180228149</v>
      </c>
    </row>
    <row r="2625" spans="2:83" x14ac:dyDescent="0.25">
      <c r="B2625" s="2">
        <v>41332</v>
      </c>
      <c r="C2625">
        <f t="shared" ca="1" si="369"/>
        <v>0</v>
      </c>
      <c r="D2625">
        <f t="shared" ca="1" si="370"/>
        <v>0</v>
      </c>
      <c r="E2625">
        <f ca="1">IF($B2625&lt;VLOOKUP(E$6&amp;" Equity",Param,4,0),"",IFERROR(VLOOKUP($B2625,OFFSET(Input!$A$1,0,MATCH(Index!E$6&amp;" Equity",Input!$1:$1,0)-1,10000,2),2,0),E2624))</f>
        <v>94.08</v>
      </c>
      <c r="F2625" s="33">
        <v>118.29</v>
      </c>
      <c r="H2625">
        <f ca="1">IFERROR(VLOOKUP($B2625,OFFSET(Input!$A$1,0,MATCH(Index!H$6,Input!$1:$1,0)-1,10000,2),2,0),0)</f>
        <v>0</v>
      </c>
      <c r="I2625">
        <f ca="1">IFERROR(VLOOKUP($B2625,OFFSET(Input!$A$1,0,MATCH(Index!I$6,Input!$1:$1,0)-1,10000,2),2,0),0)</f>
        <v>0</v>
      </c>
      <c r="K2625">
        <f t="shared" ca="1" si="371"/>
        <v>101.2092523335089</v>
      </c>
      <c r="L2625" s="30">
        <f t="shared" ca="1" si="372"/>
        <v>121.74615003898295</v>
      </c>
      <c r="N2625">
        <f t="shared" ca="1" si="382"/>
        <v>1.7021280705303626E-3</v>
      </c>
      <c r="O2625">
        <f t="shared" ca="1" si="383"/>
        <v>-2.9544612720311279E-3</v>
      </c>
      <c r="Q2625">
        <f t="shared" ca="1" si="411"/>
        <v>3.4964272774457184E-2</v>
      </c>
      <c r="R2625">
        <f t="shared" ca="1" si="409"/>
        <v>0.12753364567981912</v>
      </c>
      <c r="T2625">
        <f t="shared" ca="1" si="429"/>
        <v>4.5088596840019785E-2</v>
      </c>
      <c r="U2625">
        <f t="shared" ca="1" si="421"/>
        <v>0.12235206277713909</v>
      </c>
      <c r="W2625">
        <f t="shared" ca="1" si="422"/>
        <v>-0.62517463832231435</v>
      </c>
      <c r="X2625">
        <f t="shared" ca="1" si="423"/>
        <v>-0.56382827144128467</v>
      </c>
      <c r="Z2625">
        <f t="shared" ca="1" si="446"/>
        <v>100.68749970402601</v>
      </c>
      <c r="AA2625">
        <f t="shared" ca="1" si="446"/>
        <v>100.47197124183388</v>
      </c>
      <c r="AB2625">
        <f t="shared" ca="1" si="446"/>
        <v>100.65783351031467</v>
      </c>
      <c r="AC2625">
        <f t="shared" ca="1" si="447"/>
        <v>100.65783351031467</v>
      </c>
      <c r="AE2625">
        <f ca="1">VLOOKUP($B2625,OFFSET(Input!$A$1,0,MATCH(Index!AE$6&amp;" Index",Input!$1:$1,0)-1,10000,2),2,0)</f>
        <v>14.73</v>
      </c>
      <c r="AF2625">
        <f t="shared" ca="1" si="430"/>
        <v>14.038666666666666</v>
      </c>
      <c r="AG2625">
        <f t="shared" ca="1" si="430"/>
        <v>14.023499999999999</v>
      </c>
      <c r="AH2625">
        <f t="shared" ca="1" si="430"/>
        <v>13.815600000000003</v>
      </c>
      <c r="AI2625">
        <f t="shared" ca="1" si="431"/>
        <v>14.023499999999999</v>
      </c>
      <c r="AK2625">
        <f t="shared" ca="1" si="432"/>
        <v>1</v>
      </c>
      <c r="AL2625">
        <f t="shared" ca="1" si="433"/>
        <v>1</v>
      </c>
      <c r="AN2625" t="str">
        <f t="shared" ca="1" si="456"/>
        <v>Not Down</v>
      </c>
      <c r="AO2625" t="str">
        <f t="shared" ca="1" si="378"/>
        <v>Not Up</v>
      </c>
      <c r="AQ2625">
        <f t="shared" ca="1" si="424"/>
        <v>1</v>
      </c>
      <c r="AR2625">
        <f t="shared" ca="1" si="425"/>
        <v>0</v>
      </c>
      <c r="AT2625">
        <f t="shared" ca="1" si="373"/>
        <v>1</v>
      </c>
      <c r="AU2625">
        <f t="shared" ca="1" si="374"/>
        <v>0</v>
      </c>
      <c r="AW2625" s="5">
        <f t="shared" ca="1" si="384"/>
        <v>3.4964272774457184E-2</v>
      </c>
      <c r="AX2625" s="5">
        <f t="shared" ca="1" si="385"/>
        <v>4.5088596840019785E-2</v>
      </c>
      <c r="AY2625" s="18">
        <f t="shared" ca="1" si="434"/>
        <v>4.5088596840019785E-2</v>
      </c>
      <c r="BA2625" s="6">
        <f t="shared" ca="1" si="426"/>
        <v>1.1089278332924513</v>
      </c>
      <c r="BB2625">
        <f t="shared" ca="1" si="427"/>
        <v>1.1788677636035825</v>
      </c>
      <c r="BC2625" t="str">
        <f t="shared" ca="1" si="402"/>
        <v>HYG UP Equity</v>
      </c>
      <c r="BD2625" t="str">
        <f t="shared" ca="1" si="403"/>
        <v>HYG UP Equity</v>
      </c>
      <c r="BF2625">
        <f t="shared" ca="1" si="386"/>
        <v>1</v>
      </c>
      <c r="BG2625">
        <f t="shared" ca="1" si="387"/>
        <v>0</v>
      </c>
      <c r="BI2625">
        <f t="shared" ca="1" si="379"/>
        <v>1</v>
      </c>
      <c r="BJ2625">
        <f t="shared" ca="1" si="380"/>
        <v>0</v>
      </c>
      <c r="BL2625">
        <f t="shared" ca="1" si="388"/>
        <v>10.398320386335206</v>
      </c>
      <c r="BM2625">
        <f t="shared" ca="1" si="389"/>
        <v>0</v>
      </c>
      <c r="BN2625" s="9">
        <f t="shared" ca="1" si="398"/>
        <v>1</v>
      </c>
      <c r="BO2625" s="9">
        <f t="shared" ca="1" si="399"/>
        <v>0</v>
      </c>
      <c r="BP2625" s="9">
        <f t="shared" ca="1" si="390"/>
        <v>1</v>
      </c>
      <c r="BQ2625" s="9">
        <f t="shared" ca="1" si="391"/>
        <v>0</v>
      </c>
      <c r="BR2625">
        <f t="shared" ca="1" si="392"/>
        <v>1052.4062318252695</v>
      </c>
      <c r="BS2625">
        <f t="shared" ca="1" si="394"/>
        <v>1.7035775127764996E-3</v>
      </c>
      <c r="BT2625">
        <f t="shared" ca="1" si="395"/>
        <v>1.8055555555555558E-5</v>
      </c>
      <c r="BU2625">
        <f t="shared" ref="BU2625:BV2625" ca="1" si="472">ABS($BB2623*BN2625-$BB2624*BP2625)*0.02%</f>
        <v>0</v>
      </c>
      <c r="BV2625">
        <f t="shared" ca="1" si="472"/>
        <v>0</v>
      </c>
      <c r="BW2625" s="35">
        <f ca="1">IFERROR(VLOOKUP($B2625,OFFSET(Input!$A$1,0,MATCH(Index!BW$6&amp;" Index",Input!$1:$1,0)-1,10000,2),2,0)/100,BW2624)</f>
        <v>1.4000000000000002E-3</v>
      </c>
      <c r="BX2625">
        <f t="shared" ca="1" si="401"/>
        <v>2.2245233118037638E-2</v>
      </c>
      <c r="CE2625">
        <v>1047.1690123411972</v>
      </c>
    </row>
    <row r="2626" spans="2:83" x14ac:dyDescent="0.25">
      <c r="B2626" s="2">
        <v>41333</v>
      </c>
      <c r="C2626">
        <f t="shared" ca="1" si="369"/>
        <v>0</v>
      </c>
      <c r="D2626">
        <f t="shared" ca="1" si="370"/>
        <v>0</v>
      </c>
      <c r="E2626">
        <f ca="1">IF($B2626&lt;VLOOKUP(E$6&amp;" Equity",Param,4,0),"",IFERROR(VLOOKUP($B2626,OFFSET(Input!$A$1,0,MATCH(Index!E$6&amp;" Equity",Input!$1:$1,0)-1,10000,2),2,0),E2625))</f>
        <v>94.04</v>
      </c>
      <c r="F2626" s="33">
        <v>118.52</v>
      </c>
      <c r="H2626">
        <f ca="1">IFERROR(VLOOKUP($B2626,OFFSET(Input!$A$1,0,MATCH(Index!H$6,Input!$1:$1,0)-1,10000,2),2,0),0)</f>
        <v>0</v>
      </c>
      <c r="I2626">
        <f ca="1">IFERROR(VLOOKUP($B2626,OFFSET(Input!$A$1,0,MATCH(Index!I$6,Input!$1:$1,0)-1,10000,2),2,0),0)</f>
        <v>0</v>
      </c>
      <c r="K2626">
        <f t="shared" ca="1" si="371"/>
        <v>101.16622118880929</v>
      </c>
      <c r="L2626" s="30">
        <f t="shared" ca="1" si="372"/>
        <v>121.98287008724539</v>
      </c>
      <c r="N2626">
        <f t="shared" ca="1" si="382"/>
        <v>-4.2526047844793199E-4</v>
      </c>
      <c r="O2626">
        <f t="shared" ca="1" si="383"/>
        <v>1.9424861477188762E-3</v>
      </c>
      <c r="Q2626">
        <f t="shared" ca="1" si="411"/>
        <v>3.4211318859232738E-2</v>
      </c>
      <c r="R2626">
        <f t="shared" ca="1" si="409"/>
        <v>0.12115039663283869</v>
      </c>
      <c r="T2626">
        <f t="shared" ca="1" si="429"/>
        <v>3.7149266275598704E-2</v>
      </c>
      <c r="U2626">
        <f t="shared" ca="1" si="421"/>
        <v>0.12239549729793595</v>
      </c>
      <c r="W2626">
        <f t="shared" ca="1" si="422"/>
        <v>-0.60313810309150939</v>
      </c>
      <c r="X2626">
        <f t="shared" ca="1" si="423"/>
        <v>-0.72057502488710079</v>
      </c>
      <c r="Z2626">
        <f t="shared" ca="1" si="446"/>
        <v>100.75097064245794</v>
      </c>
      <c r="AA2626">
        <f t="shared" ca="1" si="446"/>
        <v>100.50312768675853</v>
      </c>
      <c r="AB2626">
        <f t="shared" ca="1" si="446"/>
        <v>100.65236888527262</v>
      </c>
      <c r="AC2626">
        <f t="shared" ca="1" si="447"/>
        <v>100.65236888527262</v>
      </c>
      <c r="AE2626">
        <f ca="1">VLOOKUP($B2626,OFFSET(Input!$A$1,0,MATCH(Index!AE$6&amp;" Index",Input!$1:$1,0)-1,10000,2),2,0)</f>
        <v>15.51</v>
      </c>
      <c r="AF2626">
        <f t="shared" ca="1" si="430"/>
        <v>14.178666666666665</v>
      </c>
      <c r="AG2626">
        <f t="shared" ca="1" si="430"/>
        <v>14.083000000000002</v>
      </c>
      <c r="AH2626">
        <f t="shared" ca="1" si="430"/>
        <v>13.937600000000002</v>
      </c>
      <c r="AI2626">
        <f t="shared" ca="1" si="431"/>
        <v>14.083000000000002</v>
      </c>
      <c r="AK2626">
        <f t="shared" ca="1" si="432"/>
        <v>1</v>
      </c>
      <c r="AL2626">
        <f t="shared" ca="1" si="433"/>
        <v>1</v>
      </c>
      <c r="AN2626" t="str">
        <f t="shared" ca="1" si="456"/>
        <v>Not Down</v>
      </c>
      <c r="AO2626" t="str">
        <f t="shared" ca="1" si="378"/>
        <v>Not Up</v>
      </c>
      <c r="AQ2626">
        <f t="shared" ca="1" si="424"/>
        <v>1</v>
      </c>
      <c r="AR2626">
        <f t="shared" ca="1" si="425"/>
        <v>0</v>
      </c>
      <c r="AT2626">
        <f t="shared" ca="1" si="373"/>
        <v>1</v>
      </c>
      <c r="AU2626">
        <f t="shared" ca="1" si="374"/>
        <v>0</v>
      </c>
      <c r="AW2626" s="5">
        <f t="shared" ca="1" si="384"/>
        <v>3.4211318859232738E-2</v>
      </c>
      <c r="AX2626" s="5">
        <f t="shared" ca="1" si="385"/>
        <v>3.7149266275598704E-2</v>
      </c>
      <c r="AY2626" s="18">
        <f t="shared" ca="1" si="434"/>
        <v>3.7149266275598704E-2</v>
      </c>
      <c r="BA2626" s="6">
        <f t="shared" ca="1" si="426"/>
        <v>1.3459216025712528</v>
      </c>
      <c r="BB2626">
        <f t="shared" ca="1" si="427"/>
        <v>1.3459216025712528</v>
      </c>
      <c r="BC2626" t="str">
        <f t="shared" ca="1" si="402"/>
        <v>HYG UP Equity</v>
      </c>
      <c r="BD2626" t="str">
        <f t="shared" ca="1" si="403"/>
        <v>HYG UP Equity</v>
      </c>
      <c r="BF2626">
        <f t="shared" ca="1" si="386"/>
        <v>1</v>
      </c>
      <c r="BG2626">
        <f t="shared" ca="1" si="387"/>
        <v>0</v>
      </c>
      <c r="BI2626">
        <f t="shared" ca="1" si="379"/>
        <v>1</v>
      </c>
      <c r="BJ2626">
        <f t="shared" ca="1" si="380"/>
        <v>0</v>
      </c>
      <c r="BL2626">
        <f t="shared" ca="1" si="388"/>
        <v>10.398320386335206</v>
      </c>
      <c r="BM2626">
        <f t="shared" ca="1" si="389"/>
        <v>0</v>
      </c>
      <c r="BN2626" s="9">
        <f t="shared" ca="1" si="398"/>
        <v>1</v>
      </c>
      <c r="BO2626" s="9">
        <f t="shared" ca="1" si="399"/>
        <v>0</v>
      </c>
      <c r="BP2626" s="9">
        <f t="shared" ca="1" si="390"/>
        <v>1</v>
      </c>
      <c r="BQ2626" s="9">
        <f t="shared" ca="1" si="391"/>
        <v>0</v>
      </c>
      <c r="BR2626">
        <f t="shared" ca="1" si="392"/>
        <v>1051.9587801960922</v>
      </c>
      <c r="BS2626">
        <f t="shared" ca="1" si="394"/>
        <v>-4.2517006802711421E-4</v>
      </c>
      <c r="BT2626">
        <f t="shared" ca="1" si="395"/>
        <v>1.8055555555555558E-5</v>
      </c>
      <c r="BU2626">
        <f t="shared" ref="BU2626:BV2626" ca="1" si="473">ABS($BB2624*BN2626-$BB2625*BP2626)*0.02%</f>
        <v>0</v>
      </c>
      <c r="BV2626">
        <f t="shared" ca="1" si="473"/>
        <v>0</v>
      </c>
      <c r="BW2626" s="35">
        <f ca="1">IFERROR(VLOOKUP($B2626,OFFSET(Input!$A$1,0,MATCH(Index!BW$6&amp;" Index",Input!$1:$1,0)-1,10000,2),2,0)/100,BW2625)</f>
        <v>1.4000000000000002E-3</v>
      </c>
      <c r="BX2626">
        <f t="shared" ca="1" si="401"/>
        <v>2.2289110127801826E-2</v>
      </c>
      <c r="CE2626">
        <v>1046.6065895035417</v>
      </c>
    </row>
    <row r="2627" spans="2:83" x14ac:dyDescent="0.25">
      <c r="B2627" s="2">
        <v>41334</v>
      </c>
      <c r="C2627">
        <f t="shared" ca="1" si="369"/>
        <v>1</v>
      </c>
      <c r="D2627">
        <f t="shared" ca="1" si="370"/>
        <v>0</v>
      </c>
      <c r="E2627">
        <f ca="1">IF($B2627&lt;VLOOKUP(E$6&amp;" Equity",Param,4,0),"",IFERROR(VLOOKUP($B2627,OFFSET(Input!$A$1,0,MATCH(Index!E$6&amp;" Equity",Input!$1:$1,0)-1,10000,2),2,0),E2626))</f>
        <v>93.63</v>
      </c>
      <c r="F2627" s="33">
        <v>118.9</v>
      </c>
      <c r="H2627">
        <f ca="1">IFERROR(VLOOKUP($B2627,OFFSET(Input!$A$1,0,MATCH(Index!H$6,Input!$1:$1,0)-1,10000,2),2,0),0)</f>
        <v>0.50598799999999999</v>
      </c>
      <c r="I2627">
        <f ca="1">IFERROR(VLOOKUP($B2627,OFFSET(Input!$A$1,0,MATCH(Index!I$6,Input!$1:$1,0)-1,10000,2),2,0),0)</f>
        <v>0.253853</v>
      </c>
      <c r="K2627">
        <f t="shared" ca="1" si="371"/>
        <v>101.26948302674495</v>
      </c>
      <c r="L2627" s="30">
        <f t="shared" ca="1" si="372"/>
        <v>122.63524275138151</v>
      </c>
      <c r="N2627">
        <f t="shared" ca="1" si="382"/>
        <v>1.0201940146084194E-3</v>
      </c>
      <c r="O2627">
        <f t="shared" ca="1" si="383"/>
        <v>5.3338177063894125E-3</v>
      </c>
      <c r="Q2627">
        <f t="shared" ca="1" si="411"/>
        <v>3.4525691799736004E-2</v>
      </c>
      <c r="R2627">
        <f t="shared" ca="1" si="409"/>
        <v>0.115502205759419</v>
      </c>
      <c r="T2627">
        <f t="shared" ca="1" si="429"/>
        <v>3.5676085425755941E-2</v>
      </c>
      <c r="U2627">
        <f t="shared" ca="1" si="421"/>
        <v>0.12263868584585605</v>
      </c>
      <c r="W2627">
        <f t="shared" ca="1" si="422"/>
        <v>-0.56806231934289364</v>
      </c>
      <c r="X2627">
        <f t="shared" ca="1" si="423"/>
        <v>-0.68981510721387651</v>
      </c>
      <c r="Z2627">
        <f t="shared" ca="1" si="446"/>
        <v>100.82907087915342</v>
      </c>
      <c r="AA2627">
        <f t="shared" ca="1" si="446"/>
        <v>100.55496313288401</v>
      </c>
      <c r="AB2627">
        <f t="shared" ca="1" si="446"/>
        <v>100.64204620697878</v>
      </c>
      <c r="AC2627">
        <f t="shared" ca="1" si="447"/>
        <v>100.64204620697878</v>
      </c>
      <c r="AE2627">
        <f ca="1">VLOOKUP($B2627,OFFSET(Input!$A$1,0,MATCH(Index!AE$6&amp;" Index",Input!$1:$1,0)-1,10000,2),2,0)</f>
        <v>15.36</v>
      </c>
      <c r="AF2627">
        <f t="shared" ca="1" si="430"/>
        <v>14.302666666666664</v>
      </c>
      <c r="AG2627">
        <f t="shared" ca="1" si="430"/>
        <v>14.137</v>
      </c>
      <c r="AH2627">
        <f t="shared" ca="1" si="430"/>
        <v>14.044400000000003</v>
      </c>
      <c r="AI2627">
        <f t="shared" ca="1" si="431"/>
        <v>14.137</v>
      </c>
      <c r="AK2627">
        <f t="shared" ca="1" si="432"/>
        <v>1</v>
      </c>
      <c r="AL2627">
        <f t="shared" ca="1" si="433"/>
        <v>1</v>
      </c>
      <c r="AN2627" t="str">
        <f t="shared" ca="1" si="456"/>
        <v>Not Down</v>
      </c>
      <c r="AO2627" t="str">
        <f t="shared" ca="1" si="378"/>
        <v>Not Up</v>
      </c>
      <c r="AQ2627">
        <f t="shared" ca="1" si="424"/>
        <v>1</v>
      </c>
      <c r="AR2627">
        <f t="shared" ca="1" si="425"/>
        <v>0</v>
      </c>
      <c r="AT2627">
        <f t="shared" ca="1" si="373"/>
        <v>1</v>
      </c>
      <c r="AU2627">
        <f t="shared" ca="1" si="374"/>
        <v>0</v>
      </c>
      <c r="AW2627" s="5">
        <f t="shared" ca="1" si="384"/>
        <v>3.4525691799736004E-2</v>
      </c>
      <c r="AX2627" s="5">
        <f t="shared" ca="1" si="385"/>
        <v>3.5676085425755941E-2</v>
      </c>
      <c r="AY2627" s="18">
        <f t="shared" ca="1" si="434"/>
        <v>3.5676085425755941E-2</v>
      </c>
      <c r="BA2627" s="6">
        <f t="shared" ca="1" si="426"/>
        <v>1.401499054711397</v>
      </c>
      <c r="BB2627">
        <f t="shared" ca="1" si="427"/>
        <v>1.3459216025712528</v>
      </c>
      <c r="BC2627" t="str">
        <f t="shared" ca="1" si="402"/>
        <v>HYG UP Equity</v>
      </c>
      <c r="BD2627" t="str">
        <f t="shared" ca="1" si="403"/>
        <v>HYG UP Equity</v>
      </c>
      <c r="BF2627">
        <f t="shared" ca="1" si="386"/>
        <v>1</v>
      </c>
      <c r="BG2627">
        <f t="shared" ca="1" si="387"/>
        <v>0</v>
      </c>
      <c r="BI2627">
        <f t="shared" ca="1" si="379"/>
        <v>1</v>
      </c>
      <c r="BJ2627">
        <f t="shared" ca="1" si="380"/>
        <v>0</v>
      </c>
      <c r="BL2627">
        <f t="shared" ca="1" si="388"/>
        <v>10.398320386335206</v>
      </c>
      <c r="BM2627">
        <f t="shared" ca="1" si="389"/>
        <v>0</v>
      </c>
      <c r="BN2627" s="9">
        <f t="shared" ca="1" si="398"/>
        <v>1</v>
      </c>
      <c r="BO2627" s="9">
        <f t="shared" ca="1" si="399"/>
        <v>0</v>
      </c>
      <c r="BP2627" s="9">
        <f t="shared" ca="1" si="390"/>
        <v>1</v>
      </c>
      <c r="BQ2627" s="9">
        <f t="shared" ca="1" si="391"/>
        <v>0</v>
      </c>
      <c r="BR2627">
        <f t="shared" ca="1" si="392"/>
        <v>1053.0325298706291</v>
      </c>
      <c r="BS2627">
        <f t="shared" ca="1" si="394"/>
        <v>1.0207145895362313E-3</v>
      </c>
      <c r="BT2627">
        <f t="shared" ca="1" si="395"/>
        <v>1.8055555555555558E-5</v>
      </c>
      <c r="BU2627">
        <f t="shared" ref="BU2627:BV2627" ca="1" si="474">ABS($BB2625*BN2627-$BB2626*BP2627)*0.02%</f>
        <v>3.3410767793534067E-5</v>
      </c>
      <c r="BV2627">
        <f t="shared" ca="1" si="474"/>
        <v>0</v>
      </c>
      <c r="BW2627" s="35">
        <f ca="1">IFERROR(VLOOKUP($B2627,OFFSET(Input!$A$1,0,MATCH(Index!BW$6&amp;" Index",Input!$1:$1,0)-1,10000,2),2,0)/100,BW2626)</f>
        <v>1.4000000000000002E-3</v>
      </c>
      <c r="BX2627">
        <f t="shared" ca="1" si="401"/>
        <v>2.543396588427934E-2</v>
      </c>
      <c r="CE2627">
        <v>1047.7934488692235</v>
      </c>
    </row>
    <row r="2628" spans="2:83" x14ac:dyDescent="0.25">
      <c r="B2628" s="2">
        <v>41337</v>
      </c>
      <c r="C2628">
        <f t="shared" ca="1" si="369"/>
        <v>0</v>
      </c>
      <c r="D2628">
        <f t="shared" ca="1" si="370"/>
        <v>1</v>
      </c>
      <c r="E2628">
        <f ca="1">IF($B2628&lt;VLOOKUP(E$6&amp;" Equity",Param,4,0),"",IFERROR(VLOOKUP($B2628,OFFSET(Input!$A$1,0,MATCH(Index!E$6&amp;" Equity",Input!$1:$1,0)-1,10000,2),2,0),E2627))</f>
        <v>93.73</v>
      </c>
      <c r="F2628" s="33">
        <v>118.27</v>
      </c>
      <c r="H2628">
        <f ca="1">IFERROR(VLOOKUP($B2628,OFFSET(Input!$A$1,0,MATCH(Index!H$6,Input!$1:$1,0)-1,10000,2),2,0),0)</f>
        <v>0</v>
      </c>
      <c r="I2628">
        <f ca="1">IFERROR(VLOOKUP($B2628,OFFSET(Input!$A$1,0,MATCH(Index!I$6,Input!$1:$1,0)-1,10000,2),2,0),0)</f>
        <v>0</v>
      </c>
      <c r="K2628">
        <f t="shared" ca="1" si="371"/>
        <v>101.37764225244905</v>
      </c>
      <c r="L2628" s="30">
        <f t="shared" ca="1" si="372"/>
        <v>121.98545130534811</v>
      </c>
      <c r="N2628">
        <f t="shared" ca="1" si="382"/>
        <v>1.0674638075967209E-3</v>
      </c>
      <c r="O2628">
        <f t="shared" ca="1" si="383"/>
        <v>-5.3126574337107454E-3</v>
      </c>
      <c r="Q2628">
        <f t="shared" ca="1" si="411"/>
        <v>3.4934932151518057E-2</v>
      </c>
      <c r="R2628">
        <f t="shared" ca="1" si="409"/>
        <v>0.11746702060617108</v>
      </c>
      <c r="T2628">
        <f t="shared" ca="1" si="429"/>
        <v>3.3914264510109773E-2</v>
      </c>
      <c r="U2628">
        <f t="shared" ca="1" si="421"/>
        <v>0.1151244797102666</v>
      </c>
      <c r="W2628">
        <f t="shared" ca="1" si="422"/>
        <v>-0.58475731060612901</v>
      </c>
      <c r="X2628">
        <f t="shared" ca="1" si="423"/>
        <v>-0.65258078407464593</v>
      </c>
      <c r="Z2628">
        <f t="shared" ca="1" si="446"/>
        <v>100.91691125980182</v>
      </c>
      <c r="AA2628">
        <f t="shared" ca="1" si="446"/>
        <v>100.59565598735573</v>
      </c>
      <c r="AB2628">
        <f t="shared" ca="1" si="446"/>
        <v>100.63861804821859</v>
      </c>
      <c r="AC2628">
        <f t="shared" ca="1" si="447"/>
        <v>100.63861804821859</v>
      </c>
      <c r="AE2628">
        <f ca="1">VLOOKUP($B2628,OFFSET(Input!$A$1,0,MATCH(Index!AE$6&amp;" Index",Input!$1:$1,0)-1,10000,2),2,0)</f>
        <v>14.01</v>
      </c>
      <c r="AF2628">
        <f t="shared" ca="1" si="430"/>
        <v>14.368666666666664</v>
      </c>
      <c r="AG2628">
        <f t="shared" ca="1" si="430"/>
        <v>14.192499999999999</v>
      </c>
      <c r="AH2628">
        <f t="shared" ca="1" si="430"/>
        <v>14.089200000000003</v>
      </c>
      <c r="AI2628">
        <f t="shared" ca="1" si="431"/>
        <v>14.192499999999999</v>
      </c>
      <c r="AK2628">
        <f t="shared" ca="1" si="432"/>
        <v>1</v>
      </c>
      <c r="AL2628">
        <f t="shared" ca="1" si="433"/>
        <v>1</v>
      </c>
      <c r="AN2628" t="str">
        <f t="shared" ca="1" si="456"/>
        <v>Not Down</v>
      </c>
      <c r="AO2628" t="str">
        <f t="shared" ca="1" si="378"/>
        <v>Not Up</v>
      </c>
      <c r="AQ2628">
        <f t="shared" ca="1" si="424"/>
        <v>1</v>
      </c>
      <c r="AR2628">
        <f t="shared" ca="1" si="425"/>
        <v>0</v>
      </c>
      <c r="AT2628">
        <f t="shared" ca="1" si="373"/>
        <v>1</v>
      </c>
      <c r="AU2628">
        <f t="shared" ca="1" si="374"/>
        <v>0</v>
      </c>
      <c r="AW2628" s="5">
        <f t="shared" ca="1" si="384"/>
        <v>3.4934932151518057E-2</v>
      </c>
      <c r="AX2628" s="5">
        <f t="shared" ca="1" si="385"/>
        <v>3.3914264510109773E-2</v>
      </c>
      <c r="AY2628" s="18">
        <f t="shared" ca="1" si="434"/>
        <v>3.4934932151518057E-2</v>
      </c>
      <c r="BA2628" s="6">
        <f t="shared" ca="1" si="426"/>
        <v>1.4312322057229847</v>
      </c>
      <c r="BB2628">
        <f t="shared" ca="1" si="427"/>
        <v>1.4312322057229847</v>
      </c>
      <c r="BC2628" t="str">
        <f t="shared" ca="1" si="402"/>
        <v>HYG UP Equity</v>
      </c>
      <c r="BD2628" t="str">
        <f t="shared" ca="1" si="403"/>
        <v>HYG UP Equity</v>
      </c>
      <c r="BF2628">
        <f t="shared" ca="1" si="386"/>
        <v>1</v>
      </c>
      <c r="BG2628">
        <f t="shared" ca="1" si="387"/>
        <v>0</v>
      </c>
      <c r="BI2628">
        <f t="shared" ca="1" si="379"/>
        <v>1</v>
      </c>
      <c r="BJ2628">
        <f t="shared" ca="1" si="380"/>
        <v>0</v>
      </c>
      <c r="BL2628">
        <f t="shared" ca="1" si="388"/>
        <v>10.398320386335207</v>
      </c>
      <c r="BM2628">
        <f t="shared" ca="1" si="389"/>
        <v>0</v>
      </c>
      <c r="BN2628" s="9">
        <f t="shared" ca="1" si="398"/>
        <v>0.99999999999999989</v>
      </c>
      <c r="BO2628" s="9">
        <f t="shared" ca="1" si="399"/>
        <v>0</v>
      </c>
      <c r="BP2628" s="9">
        <f t="shared" ca="1" si="390"/>
        <v>1</v>
      </c>
      <c r="BQ2628" s="9">
        <f t="shared" ca="1" si="391"/>
        <v>0</v>
      </c>
      <c r="BR2628">
        <f t="shared" ca="1" si="392"/>
        <v>1054.1572041522384</v>
      </c>
      <c r="BS2628">
        <f t="shared" ca="1" si="394"/>
        <v>1.068033749866526E-3</v>
      </c>
      <c r="BT2628">
        <f t="shared" ca="1" si="395"/>
        <v>5.4166666666666664E-5</v>
      </c>
      <c r="BU2628">
        <f t="shared" ref="BU2628:BV2628" ca="1" si="475">ABS($BB2626*BN2628-$BB2627*BP2628)*0.02%</f>
        <v>4.4408920985006264E-20</v>
      </c>
      <c r="BV2628">
        <f t="shared" ca="1" si="475"/>
        <v>0</v>
      </c>
      <c r="BW2628" s="35">
        <f ca="1">IFERROR(VLOOKUP($B2628,OFFSET(Input!$A$1,0,MATCH(Index!BW$6&amp;" Index",Input!$1:$1,0)-1,10000,2),2,0)/100,BW2627)</f>
        <v>1.6000000000000001E-3</v>
      </c>
      <c r="BX2628">
        <f t="shared" ca="1" si="401"/>
        <v>7.6388424551060111E-2</v>
      </c>
      <c r="CE2628">
        <v>1049.1637192982296</v>
      </c>
    </row>
    <row r="2629" spans="2:83" x14ac:dyDescent="0.25">
      <c r="B2629" s="2">
        <v>41338</v>
      </c>
      <c r="C2629">
        <f t="shared" ca="1" si="369"/>
        <v>0</v>
      </c>
      <c r="D2629">
        <f t="shared" ca="1" si="370"/>
        <v>2</v>
      </c>
      <c r="E2629">
        <f ca="1">IF($B2629&lt;VLOOKUP(E$6&amp;" Equity",Param,4,0),"",IFERROR(VLOOKUP($B2629,OFFSET(Input!$A$1,0,MATCH(Index!E$6&amp;" Equity",Input!$1:$1,0)-1,10000,2),2,0),E2628))</f>
        <v>93.92</v>
      </c>
      <c r="F2629" s="33">
        <v>117.93</v>
      </c>
      <c r="H2629">
        <f ca="1">IFERROR(VLOOKUP($B2629,OFFSET(Input!$A$1,0,MATCH(Index!H$6,Input!$1:$1,0)-1,10000,2),2,0),0)</f>
        <v>0</v>
      </c>
      <c r="I2629">
        <f ca="1">IFERROR(VLOOKUP($B2629,OFFSET(Input!$A$1,0,MATCH(Index!I$6,Input!$1:$1,0)-1,10000,2),2,0),0)</f>
        <v>0</v>
      </c>
      <c r="K2629">
        <f t="shared" ca="1" si="371"/>
        <v>101.58314478128683</v>
      </c>
      <c r="L2629" s="30">
        <f t="shared" ca="1" si="372"/>
        <v>121.63477020748883</v>
      </c>
      <c r="N2629">
        <f t="shared" ca="1" si="382"/>
        <v>2.0250473213918561E-3</v>
      </c>
      <c r="O2629">
        <f t="shared" ca="1" si="383"/>
        <v>-2.8789181611467585E-3</v>
      </c>
      <c r="Q2629">
        <f t="shared" ca="1" si="411"/>
        <v>3.5985358423226643E-2</v>
      </c>
      <c r="R2629">
        <f t="shared" ca="1" si="409"/>
        <v>0.11594286301685414</v>
      </c>
      <c r="T2629">
        <f t="shared" ca="1" si="429"/>
        <v>3.1330770238248484E-2</v>
      </c>
      <c r="U2629">
        <f t="shared" ca="1" si="421"/>
        <v>0.10598954235578827</v>
      </c>
      <c r="W2629">
        <f t="shared" ca="1" si="422"/>
        <v>-0.57977624450683607</v>
      </c>
      <c r="X2629">
        <f t="shared" ca="1" si="423"/>
        <v>-0.5834206881900651</v>
      </c>
      <c r="Z2629">
        <f t="shared" ca="1" si="446"/>
        <v>101.01454410715907</v>
      </c>
      <c r="AA2629">
        <f t="shared" ca="1" si="446"/>
        <v>100.66760165131039</v>
      </c>
      <c r="AB2629">
        <f t="shared" ca="1" si="446"/>
        <v>100.64426604078038</v>
      </c>
      <c r="AC2629">
        <f t="shared" ca="1" si="447"/>
        <v>100.66760165131039</v>
      </c>
      <c r="AE2629">
        <f ca="1">VLOOKUP($B2629,OFFSET(Input!$A$1,0,MATCH(Index!AE$6&amp;" Index",Input!$1:$1,0)-1,10000,2),2,0)</f>
        <v>13.48</v>
      </c>
      <c r="AF2629">
        <f t="shared" ca="1" si="430"/>
        <v>14.404666666666664</v>
      </c>
      <c r="AG2629">
        <f t="shared" ca="1" si="430"/>
        <v>14.133000000000001</v>
      </c>
      <c r="AH2629">
        <f t="shared" ca="1" si="430"/>
        <v>14.085599999999999</v>
      </c>
      <c r="AI2629">
        <f t="shared" ca="1" si="431"/>
        <v>14.133000000000001</v>
      </c>
      <c r="AK2629">
        <f t="shared" ca="1" si="432"/>
        <v>1</v>
      </c>
      <c r="AL2629">
        <f t="shared" ca="1" si="433"/>
        <v>1</v>
      </c>
      <c r="AN2629" t="str">
        <f t="shared" ca="1" si="456"/>
        <v>Not Down</v>
      </c>
      <c r="AO2629" t="str">
        <f t="shared" ca="1" si="378"/>
        <v>Not Up</v>
      </c>
      <c r="AQ2629">
        <f t="shared" ca="1" si="424"/>
        <v>1</v>
      </c>
      <c r="AR2629">
        <f t="shared" ca="1" si="425"/>
        <v>0</v>
      </c>
      <c r="AT2629">
        <f t="shared" ca="1" si="373"/>
        <v>1</v>
      </c>
      <c r="AU2629">
        <f t="shared" ca="1" si="374"/>
        <v>0</v>
      </c>
      <c r="AW2629" s="5">
        <f t="shared" ca="1" si="384"/>
        <v>3.5985358423226643E-2</v>
      </c>
      <c r="AX2629" s="5">
        <f t="shared" ca="1" si="385"/>
        <v>3.1330770238248484E-2</v>
      </c>
      <c r="AY2629" s="18">
        <f t="shared" ca="1" si="434"/>
        <v>3.5985358423226643E-2</v>
      </c>
      <c r="BA2629" s="6">
        <f t="shared" ca="1" si="426"/>
        <v>1.3894539943703228</v>
      </c>
      <c r="BB2629">
        <f t="shared" ca="1" si="427"/>
        <v>1.3894539943703228</v>
      </c>
      <c r="BC2629" t="str">
        <f t="shared" ca="1" si="402"/>
        <v>HYG UP Equity</v>
      </c>
      <c r="BD2629" t="str">
        <f t="shared" ca="1" si="403"/>
        <v>HYG UP Equity</v>
      </c>
      <c r="BF2629">
        <f t="shared" ca="1" si="386"/>
        <v>1</v>
      </c>
      <c r="BG2629">
        <f t="shared" ca="1" si="387"/>
        <v>0</v>
      </c>
      <c r="BI2629">
        <f t="shared" ca="1" si="379"/>
        <v>1</v>
      </c>
      <c r="BJ2629">
        <f t="shared" ca="1" si="380"/>
        <v>0</v>
      </c>
      <c r="BL2629">
        <f t="shared" ca="1" si="388"/>
        <v>10.398320386335207</v>
      </c>
      <c r="BM2629">
        <f t="shared" ca="1" si="389"/>
        <v>0</v>
      </c>
      <c r="BN2629" s="9">
        <f t="shared" ca="1" si="398"/>
        <v>1</v>
      </c>
      <c r="BO2629" s="9">
        <f t="shared" ca="1" si="399"/>
        <v>0</v>
      </c>
      <c r="BP2629" s="9">
        <f t="shared" ca="1" si="390"/>
        <v>1</v>
      </c>
      <c r="BQ2629" s="9">
        <f t="shared" ca="1" si="391"/>
        <v>0</v>
      </c>
      <c r="BR2629">
        <f t="shared" ca="1" si="392"/>
        <v>1056.2940852872957</v>
      </c>
      <c r="BS2629">
        <f t="shared" ca="1" si="394"/>
        <v>2.0270991144777373E-3</v>
      </c>
      <c r="BT2629">
        <f t="shared" ca="1" si="395"/>
        <v>1.8055555555555558E-5</v>
      </c>
      <c r="BU2629">
        <f t="shared" ref="BU2629:BV2629" ca="1" si="476">ABS($BB2627*BN2629-$BB2628*BP2629)*0.02%</f>
        <v>1.706212063034638E-5</v>
      </c>
      <c r="BV2629">
        <f t="shared" ca="1" si="476"/>
        <v>0</v>
      </c>
      <c r="BW2629" s="35">
        <f ca="1">IFERROR(VLOOKUP($B2629,OFFSET(Input!$A$1,0,MATCH(Index!BW$6&amp;" Index",Input!$1:$1,0)-1,10000,2),2,0)/100,BW2628)</f>
        <v>1.5E-3</v>
      </c>
      <c r="BX2629">
        <f t="shared" ca="1" si="401"/>
        <v>2.7112166324673007E-2</v>
      </c>
      <c r="CE2629">
        <v>1052.0951380097233</v>
      </c>
    </row>
    <row r="2630" spans="2:83" x14ac:dyDescent="0.25">
      <c r="B2630" s="2">
        <v>41339</v>
      </c>
      <c r="C2630">
        <f t="shared" ca="1" si="369"/>
        <v>0</v>
      </c>
      <c r="D2630">
        <f t="shared" ca="1" si="370"/>
        <v>3</v>
      </c>
      <c r="E2630">
        <f ca="1">IF($B2630&lt;VLOOKUP(E$6&amp;" Equity",Param,4,0),"",IFERROR(VLOOKUP($B2630,OFFSET(Input!$A$1,0,MATCH(Index!E$6&amp;" Equity",Input!$1:$1,0)-1,10000,2),2,0),E2629))</f>
        <v>93.86</v>
      </c>
      <c r="F2630" s="33">
        <v>116.86</v>
      </c>
      <c r="H2630">
        <f ca="1">IFERROR(VLOOKUP($B2630,OFFSET(Input!$A$1,0,MATCH(Index!H$6,Input!$1:$1,0)-1,10000,2),2,0),0)</f>
        <v>0</v>
      </c>
      <c r="I2630">
        <f ca="1">IFERROR(VLOOKUP($B2630,OFFSET(Input!$A$1,0,MATCH(Index!I$6,Input!$1:$1,0)-1,10000,2),2,0),0)</f>
        <v>0</v>
      </c>
      <c r="K2630">
        <f t="shared" ca="1" si="371"/>
        <v>101.51824924586437</v>
      </c>
      <c r="L2630" s="30">
        <f t="shared" ca="1" si="372"/>
        <v>120.53115616422576</v>
      </c>
      <c r="N2630">
        <f t="shared" ca="1" si="382"/>
        <v>-6.3904571351484593E-4</v>
      </c>
      <c r="O2630">
        <f t="shared" ca="1" si="383"/>
        <v>-9.1145909755877084E-3</v>
      </c>
      <c r="Q2630">
        <f t="shared" ca="1" si="411"/>
        <v>3.5726644665727531E-2</v>
      </c>
      <c r="R2630">
        <f t="shared" ca="1" si="409"/>
        <v>0.12372234003541283</v>
      </c>
      <c r="T2630">
        <f t="shared" ca="1" si="429"/>
        <v>3.0377387720810597E-2</v>
      </c>
      <c r="U2630">
        <f t="shared" ca="1" si="421"/>
        <v>0.10591464279592762</v>
      </c>
      <c r="W2630">
        <f t="shared" ca="1" si="422"/>
        <v>-0.49565989452074294</v>
      </c>
      <c r="X2630">
        <f t="shared" ca="1" si="423"/>
        <v>-0.49830687442059474</v>
      </c>
      <c r="Z2630">
        <f t="shared" ca="1" si="446"/>
        <v>101.11644518714898</v>
      </c>
      <c r="AA2630">
        <f t="shared" ca="1" si="446"/>
        <v>100.72500686301029</v>
      </c>
      <c r="AB2630">
        <f t="shared" ca="1" si="446"/>
        <v>100.6541666132733</v>
      </c>
      <c r="AC2630">
        <f t="shared" ca="1" si="447"/>
        <v>100.72500686301029</v>
      </c>
      <c r="AE2630">
        <f ca="1">VLOOKUP($B2630,OFFSET(Input!$A$1,0,MATCH(Index!AE$6&amp;" Index",Input!$1:$1,0)-1,10000,2),2,0)</f>
        <v>13.53</v>
      </c>
      <c r="AF2630">
        <f t="shared" ca="1" si="430"/>
        <v>14.463999999999999</v>
      </c>
      <c r="AG2630">
        <f t="shared" ca="1" si="430"/>
        <v>14.123499999999998</v>
      </c>
      <c r="AH2630">
        <f t="shared" ca="1" si="430"/>
        <v>14.094399999999998</v>
      </c>
      <c r="AI2630">
        <f t="shared" ca="1" si="431"/>
        <v>14.123499999999998</v>
      </c>
      <c r="AK2630">
        <f t="shared" ca="1" si="432"/>
        <v>1</v>
      </c>
      <c r="AL2630">
        <f t="shared" ca="1" si="433"/>
        <v>1</v>
      </c>
      <c r="AN2630" t="str">
        <f t="shared" ca="1" si="456"/>
        <v>Not Down</v>
      </c>
      <c r="AO2630" t="str">
        <f t="shared" ca="1" si="378"/>
        <v>Not Up</v>
      </c>
      <c r="AQ2630">
        <f t="shared" ca="1" si="424"/>
        <v>1</v>
      </c>
      <c r="AR2630">
        <f t="shared" ca="1" si="425"/>
        <v>0</v>
      </c>
      <c r="AT2630">
        <f t="shared" ca="1" si="373"/>
        <v>1</v>
      </c>
      <c r="AU2630">
        <f t="shared" ca="1" si="374"/>
        <v>0</v>
      </c>
      <c r="AW2630" s="5">
        <f t="shared" ca="1" si="384"/>
        <v>3.5726644665727531E-2</v>
      </c>
      <c r="AX2630" s="5">
        <f t="shared" ca="1" si="385"/>
        <v>3.0377387720810597E-2</v>
      </c>
      <c r="AY2630" s="18">
        <f t="shared" ca="1" si="434"/>
        <v>3.5726644665727531E-2</v>
      </c>
      <c r="BA2630" s="6">
        <f t="shared" ca="1" si="426"/>
        <v>1.3995156966969491</v>
      </c>
      <c r="BB2630">
        <f t="shared" ca="1" si="427"/>
        <v>1.3995156966969491</v>
      </c>
      <c r="BC2630" t="str">
        <f t="shared" ca="1" si="402"/>
        <v>HYG UP Equity</v>
      </c>
      <c r="BD2630" t="str">
        <f t="shared" ca="1" si="403"/>
        <v>HYG UP Equity</v>
      </c>
      <c r="BF2630">
        <f t="shared" ca="1" si="386"/>
        <v>1</v>
      </c>
      <c r="BG2630">
        <f t="shared" ca="1" si="387"/>
        <v>0</v>
      </c>
      <c r="BI2630">
        <f t="shared" ca="1" si="379"/>
        <v>1</v>
      </c>
      <c r="BJ2630">
        <f t="shared" ca="1" si="380"/>
        <v>0</v>
      </c>
      <c r="BL2630">
        <f t="shared" ca="1" si="388"/>
        <v>10.398320386335207</v>
      </c>
      <c r="BM2630">
        <f t="shared" ca="1" si="389"/>
        <v>0</v>
      </c>
      <c r="BN2630" s="9">
        <f t="shared" ca="1" si="398"/>
        <v>1</v>
      </c>
      <c r="BO2630" s="9">
        <f t="shared" ca="1" si="399"/>
        <v>0</v>
      </c>
      <c r="BP2630" s="9">
        <f t="shared" ca="1" si="390"/>
        <v>1</v>
      </c>
      <c r="BQ2630" s="9">
        <f t="shared" ca="1" si="391"/>
        <v>0</v>
      </c>
      <c r="BR2630">
        <f t="shared" ca="1" si="392"/>
        <v>1055.6192807183302</v>
      </c>
      <c r="BS2630">
        <f t="shared" ca="1" si="394"/>
        <v>-6.3884156729143715E-4</v>
      </c>
      <c r="BT2630">
        <f t="shared" ca="1" si="395"/>
        <v>1.8055555555555558E-5</v>
      </c>
      <c r="BU2630">
        <f t="shared" ref="BU2630:BV2630" ca="1" si="477">ABS($BB2628*BN2630-$BB2629*BP2630)*0.02%</f>
        <v>8.3556422705323826E-6</v>
      </c>
      <c r="BV2630">
        <f t="shared" ca="1" si="477"/>
        <v>0</v>
      </c>
      <c r="BW2630" s="35">
        <f ca="1">IFERROR(VLOOKUP($B2630,OFFSET(Input!$A$1,0,MATCH(Index!BW$6&amp;" Index",Input!$1:$1,0)-1,10000,2),2,0)/100,BW2629)</f>
        <v>1.5E-3</v>
      </c>
      <c r="BX2630">
        <f t="shared" ca="1" si="401"/>
        <v>2.6394293466038447E-2</v>
      </c>
      <c r="CE2630">
        <v>1051.0806935164696</v>
      </c>
    </row>
    <row r="2631" spans="2:83" x14ac:dyDescent="0.25">
      <c r="B2631" s="2">
        <v>41340</v>
      </c>
      <c r="C2631">
        <f t="shared" ref="C2631:C2694" ca="1" si="478">IF(MONTH(B2631)&lt;&gt;MONTH(B2630),1,0)</f>
        <v>0</v>
      </c>
      <c r="D2631">
        <f t="shared" ref="D2631:D2694" ca="1" si="479">IF(D2630=5,0,IF(D2630&lt;&gt;0,D2630+1,IF(C2630=1,1,0)))</f>
        <v>4</v>
      </c>
      <c r="E2631">
        <f ca="1">IF($B2631&lt;VLOOKUP(E$6&amp;" Equity",Param,4,0),"",IFERROR(VLOOKUP($B2631,OFFSET(Input!$A$1,0,MATCH(Index!E$6&amp;" Equity",Input!$1:$1,0)-1,10000,2),2,0),E2630))</f>
        <v>94</v>
      </c>
      <c r="F2631" s="33">
        <v>115.96</v>
      </c>
      <c r="H2631">
        <f ca="1">IFERROR(VLOOKUP($B2631,OFFSET(Input!$A$1,0,MATCH(Index!H$6,Input!$1:$1,0)-1,10000,2),2,0),0)</f>
        <v>0</v>
      </c>
      <c r="I2631">
        <f ca="1">IFERROR(VLOOKUP($B2631,OFFSET(Input!$A$1,0,MATCH(Index!I$6,Input!$1:$1,0)-1,10000,2),2,0),0)</f>
        <v>0</v>
      </c>
      <c r="K2631">
        <f t="shared" ref="K2631:K2694" ca="1" si="480">IF($B2631&lt;=L_date,IF($B2631=L_date,1,K2632/((E2632+H2632)/E2631)),K2630*((E2631+H2631)/E2630))</f>
        <v>101.6696721618501</v>
      </c>
      <c r="L2631" s="30">
        <f t="shared" ref="L2631:L2694" ca="1" si="481">IF($B2631&lt;=L_date,IF($B2631=L_date,1,L2632/((F2632+I2632)/F2631)),L2630*((F2631+I2631)/F2630))</f>
        <v>119.60288266989234</v>
      </c>
      <c r="N2631">
        <f t="shared" ca="1" si="382"/>
        <v>1.4904719037323187E-3</v>
      </c>
      <c r="O2631">
        <f t="shared" ca="1" si="383"/>
        <v>-7.7313330728362335E-3</v>
      </c>
      <c r="Q2631">
        <f t="shared" ca="1" si="411"/>
        <v>3.6104446533701935E-2</v>
      </c>
      <c r="R2631">
        <f t="shared" ca="1" si="409"/>
        <v>0.12631932642359336</v>
      </c>
      <c r="T2631">
        <f t="shared" ca="1" si="429"/>
        <v>3.0370442481198932E-2</v>
      </c>
      <c r="U2631">
        <f t="shared" ca="1" si="421"/>
        <v>0.10551090734764799</v>
      </c>
      <c r="W2631">
        <f t="shared" ca="1" si="422"/>
        <v>-0.57853406569484467</v>
      </c>
      <c r="X2631">
        <f t="shared" ca="1" si="423"/>
        <v>-0.49747025494753061</v>
      </c>
      <c r="Z2631">
        <f t="shared" ca="1" si="446"/>
        <v>101.22273077256258</v>
      </c>
      <c r="AA2631">
        <f t="shared" ca="1" si="446"/>
        <v>100.79751367083192</v>
      </c>
      <c r="AB2631">
        <f t="shared" ca="1" si="446"/>
        <v>100.69922980813466</v>
      </c>
      <c r="AC2631">
        <f t="shared" ca="1" si="447"/>
        <v>100.79751367083192</v>
      </c>
      <c r="AE2631">
        <f ca="1">VLOOKUP($B2631,OFFSET(Input!$A$1,0,MATCH(Index!AE$6&amp;" Index",Input!$1:$1,0)-1,10000,2),2,0)</f>
        <v>13.06</v>
      </c>
      <c r="AF2631">
        <f t="shared" ca="1" si="430"/>
        <v>14.469333333333331</v>
      </c>
      <c r="AG2631">
        <f t="shared" ca="1" si="430"/>
        <v>14.105999999999998</v>
      </c>
      <c r="AH2631">
        <f t="shared" ca="1" si="430"/>
        <v>14.044</v>
      </c>
      <c r="AI2631">
        <f t="shared" ca="1" si="431"/>
        <v>14.105999999999998</v>
      </c>
      <c r="AK2631">
        <f t="shared" ca="1" si="432"/>
        <v>1</v>
      </c>
      <c r="AL2631">
        <f t="shared" ca="1" si="433"/>
        <v>1</v>
      </c>
      <c r="AN2631" t="str">
        <f t="shared" ca="1" si="456"/>
        <v>Not Down</v>
      </c>
      <c r="AO2631" t="str">
        <f t="shared" ca="1" si="378"/>
        <v>Not Up</v>
      </c>
      <c r="AQ2631">
        <f t="shared" ca="1" si="424"/>
        <v>1</v>
      </c>
      <c r="AR2631">
        <f t="shared" ca="1" si="425"/>
        <v>0</v>
      </c>
      <c r="AT2631">
        <f t="shared" ref="AT2631:AT2694" ca="1" si="482">IF($C2631=1,AQ2630,AT2630)</f>
        <v>1</v>
      </c>
      <c r="AU2631">
        <f t="shared" ref="AU2631:AU2694" ca="1" si="483">IF($C2631=1,AR2630,AU2630)</f>
        <v>0</v>
      </c>
      <c r="AW2631" s="5">
        <f t="shared" ca="1" si="384"/>
        <v>3.6104446533701935E-2</v>
      </c>
      <c r="AX2631" s="5">
        <f t="shared" ca="1" si="385"/>
        <v>3.0370442481198932E-2</v>
      </c>
      <c r="AY2631" s="18">
        <f t="shared" ca="1" si="434"/>
        <v>3.6104446533701935E-2</v>
      </c>
      <c r="BA2631" s="6">
        <f t="shared" ca="1" si="426"/>
        <v>1.3848709729791087</v>
      </c>
      <c r="BB2631">
        <f t="shared" ca="1" si="427"/>
        <v>1.3848709729791087</v>
      </c>
      <c r="BC2631" t="str">
        <f t="shared" ca="1" si="402"/>
        <v>HYG UP Equity</v>
      </c>
      <c r="BD2631" t="str">
        <f t="shared" ca="1" si="403"/>
        <v>HYG UP Equity</v>
      </c>
      <c r="BF2631">
        <f t="shared" ca="1" si="386"/>
        <v>1</v>
      </c>
      <c r="BG2631">
        <f t="shared" ca="1" si="387"/>
        <v>0</v>
      </c>
      <c r="BI2631">
        <f t="shared" ca="1" si="379"/>
        <v>1</v>
      </c>
      <c r="BJ2631">
        <f t="shared" ca="1" si="380"/>
        <v>0</v>
      </c>
      <c r="BL2631">
        <f t="shared" ca="1" si="388"/>
        <v>10.398320386335209</v>
      </c>
      <c r="BM2631">
        <f t="shared" ca="1" si="389"/>
        <v>0</v>
      </c>
      <c r="BN2631" s="9">
        <f t="shared" ca="1" si="398"/>
        <v>0.99999999999999989</v>
      </c>
      <c r="BO2631" s="9">
        <f t="shared" ca="1" si="399"/>
        <v>0</v>
      </c>
      <c r="BP2631" s="9">
        <f t="shared" ca="1" si="390"/>
        <v>1</v>
      </c>
      <c r="BQ2631" s="9">
        <f t="shared" ca="1" si="391"/>
        <v>0</v>
      </c>
      <c r="BR2631">
        <f t="shared" ca="1" si="392"/>
        <v>1057.1938247125831</v>
      </c>
      <c r="BS2631">
        <f t="shared" ca="1" si="394"/>
        <v>1.4915832090349745E-3</v>
      </c>
      <c r="BT2631">
        <f t="shared" ca="1" si="395"/>
        <v>1.8055555555555555E-5</v>
      </c>
      <c r="BU2631">
        <f t="shared" ref="BU2631:BV2631" ca="1" si="484">ABS($BB2629*BN2631-$BB2630*BP2631)*0.02%</f>
        <v>2.0123404653253021E-6</v>
      </c>
      <c r="BV2631">
        <f t="shared" ca="1" si="484"/>
        <v>0</v>
      </c>
      <c r="BW2631" s="35">
        <f ca="1">IFERROR(VLOOKUP($B2631,OFFSET(Input!$A$1,0,MATCH(Index!BW$6&amp;" Index",Input!$1:$1,0)-1,10000,2),2,0)/100,BW2630)</f>
        <v>1.6000000000000001E-3</v>
      </c>
      <c r="BX2631">
        <f t="shared" ca="1" si="401"/>
        <v>2.6559793163789425E-2</v>
      </c>
      <c r="CE2631">
        <v>1053.214255865237</v>
      </c>
    </row>
    <row r="2632" spans="2:83" x14ac:dyDescent="0.25">
      <c r="B2632" s="2">
        <v>41341</v>
      </c>
      <c r="C2632">
        <f t="shared" ca="1" si="478"/>
        <v>0</v>
      </c>
      <c r="D2632">
        <f t="shared" ca="1" si="479"/>
        <v>5</v>
      </c>
      <c r="E2632">
        <f ca="1">IF($B2632&lt;VLOOKUP(E$6&amp;" Equity",Param,4,0),"",IFERROR(VLOOKUP($B2632,OFFSET(Input!$A$1,0,MATCH(Index!E$6&amp;" Equity",Input!$1:$1,0)-1,10000,2),2,0),E2631))</f>
        <v>94.11</v>
      </c>
      <c r="F2632" s="33">
        <v>114.75</v>
      </c>
      <c r="H2632">
        <f ca="1">IFERROR(VLOOKUP($B2632,OFFSET(Input!$A$1,0,MATCH(Index!H$6,Input!$1:$1,0)-1,10000,2),2,0),0)</f>
        <v>0</v>
      </c>
      <c r="I2632">
        <f ca="1">IFERROR(VLOOKUP($B2632,OFFSET(Input!$A$1,0,MATCH(Index!I$6,Input!$1:$1,0)-1,10000,2),2,0),0)</f>
        <v>0</v>
      </c>
      <c r="K2632">
        <f t="shared" ca="1" si="480"/>
        <v>101.7886473101246</v>
      </c>
      <c r="L2632" s="30">
        <f t="shared" ca="1" si="481"/>
        <v>118.35487052751076</v>
      </c>
      <c r="N2632">
        <f t="shared" ca="1" si="382"/>
        <v>1.1695286006925417E-3</v>
      </c>
      <c r="O2632">
        <f t="shared" ca="1" si="383"/>
        <v>-1.0489455112800158E-2</v>
      </c>
      <c r="Q2632">
        <f t="shared" ca="1" si="411"/>
        <v>3.4437649743980302E-2</v>
      </c>
      <c r="R2632">
        <f t="shared" ca="1" si="409"/>
        <v>0.13681195466117735</v>
      </c>
      <c r="T2632">
        <f t="shared" ca="1" si="429"/>
        <v>2.9874205154158541E-2</v>
      </c>
      <c r="U2632">
        <f t="shared" ca="1" si="421"/>
        <v>0.11160858948663291</v>
      </c>
      <c r="W2632">
        <f t="shared" ca="1" si="422"/>
        <v>-0.63461749778874688</v>
      </c>
      <c r="X2632">
        <f t="shared" ca="1" si="423"/>
        <v>-0.54073218269661294</v>
      </c>
      <c r="Z2632">
        <f t="shared" ca="1" si="446"/>
        <v>101.31617096460133</v>
      </c>
      <c r="AA2632">
        <f t="shared" ca="1" si="446"/>
        <v>100.88565124362466</v>
      </c>
      <c r="AB2632">
        <f t="shared" ca="1" si="446"/>
        <v>100.76146473637023</v>
      </c>
      <c r="AC2632">
        <f t="shared" ca="1" si="447"/>
        <v>100.88565124362466</v>
      </c>
      <c r="AE2632">
        <f ca="1">VLOOKUP($B2632,OFFSET(Input!$A$1,0,MATCH(Index!AE$6&amp;" Index",Input!$1:$1,0)-1,10000,2),2,0)</f>
        <v>12.59</v>
      </c>
      <c r="AF2632">
        <f t="shared" ca="1" si="430"/>
        <v>14.464666666666666</v>
      </c>
      <c r="AG2632">
        <f t="shared" ca="1" si="430"/>
        <v>14.060499999999996</v>
      </c>
      <c r="AH2632">
        <f t="shared" ca="1" si="430"/>
        <v>13.976399999999998</v>
      </c>
      <c r="AI2632">
        <f t="shared" ca="1" si="431"/>
        <v>14.060499999999996</v>
      </c>
      <c r="AK2632">
        <f t="shared" ca="1" si="432"/>
        <v>1</v>
      </c>
      <c r="AL2632">
        <f t="shared" ca="1" si="433"/>
        <v>1</v>
      </c>
      <c r="AN2632" t="str">
        <f t="shared" ca="1" si="456"/>
        <v>Not Down</v>
      </c>
      <c r="AO2632" t="str">
        <f t="shared" ca="1" si="378"/>
        <v>Not Up</v>
      </c>
      <c r="AQ2632">
        <f t="shared" ca="1" si="424"/>
        <v>1</v>
      </c>
      <c r="AR2632">
        <f t="shared" ca="1" si="425"/>
        <v>0</v>
      </c>
      <c r="AT2632">
        <f t="shared" ca="1" si="482"/>
        <v>1</v>
      </c>
      <c r="AU2632">
        <f t="shared" ca="1" si="483"/>
        <v>0</v>
      </c>
      <c r="AW2632" s="5">
        <f t="shared" ca="1" si="384"/>
        <v>3.4437649743980302E-2</v>
      </c>
      <c r="AX2632" s="5">
        <f t="shared" ca="1" si="385"/>
        <v>2.9874205154158541E-2</v>
      </c>
      <c r="AY2632" s="18">
        <f t="shared" ca="1" si="434"/>
        <v>3.4437649743980302E-2</v>
      </c>
      <c r="BA2632" s="6">
        <f t="shared" ca="1" si="426"/>
        <v>1.4518993128658555</v>
      </c>
      <c r="BB2632">
        <f t="shared" ca="1" si="427"/>
        <v>1.4518993128658555</v>
      </c>
      <c r="BC2632" t="str">
        <f t="shared" ca="1" si="402"/>
        <v>HYG UP Equity</v>
      </c>
      <c r="BD2632" t="str">
        <f t="shared" ca="1" si="403"/>
        <v>HYG UP Equity</v>
      </c>
      <c r="BF2632">
        <f t="shared" ca="1" si="386"/>
        <v>1</v>
      </c>
      <c r="BG2632">
        <f t="shared" ca="1" si="387"/>
        <v>0</v>
      </c>
      <c r="BI2632">
        <f t="shared" ca="1" si="379"/>
        <v>1</v>
      </c>
      <c r="BJ2632">
        <f t="shared" ca="1" si="380"/>
        <v>0</v>
      </c>
      <c r="BL2632">
        <f t="shared" ca="1" si="388"/>
        <v>10.398320386335207</v>
      </c>
      <c r="BM2632">
        <f t="shared" ca="1" si="389"/>
        <v>0</v>
      </c>
      <c r="BN2632" s="9">
        <f t="shared" ca="1" si="398"/>
        <v>1</v>
      </c>
      <c r="BO2632" s="9">
        <f t="shared" ca="1" si="399"/>
        <v>0</v>
      </c>
      <c r="BP2632" s="9">
        <f t="shared" ca="1" si="390"/>
        <v>0.99999999999999989</v>
      </c>
      <c r="BQ2632" s="9">
        <f t="shared" ca="1" si="391"/>
        <v>0</v>
      </c>
      <c r="BR2632">
        <f t="shared" ca="1" si="392"/>
        <v>1058.4309664223531</v>
      </c>
      <c r="BS2632">
        <f t="shared" ca="1" si="394"/>
        <v>1.1702127659574124E-3</v>
      </c>
      <c r="BT2632">
        <f t="shared" ca="1" si="395"/>
        <v>1.8055555555555558E-5</v>
      </c>
      <c r="BU2632">
        <f t="shared" ref="BU2632:BV2632" ca="1" si="485">ABS($BB2630*BN2632-$BB2631*BP2632)*0.02%</f>
        <v>2.9289447435681294E-6</v>
      </c>
      <c r="BV2632">
        <f t="shared" ca="1" si="485"/>
        <v>0</v>
      </c>
      <c r="BW2632" s="35">
        <f ca="1">IFERROR(VLOOKUP($B2632,OFFSET(Input!$A$1,0,MATCH(Index!BW$6&amp;" Index",Input!$1:$1,0)-1,10000,2),2,0)/100,BW2631)</f>
        <v>1.5E-3</v>
      </c>
      <c r="BX2632">
        <f t="shared" ca="1" si="401"/>
        <v>2.6335216759142036E-2</v>
      </c>
      <c r="CE2632">
        <v>1054.8929410410406</v>
      </c>
    </row>
    <row r="2633" spans="2:83" x14ac:dyDescent="0.25">
      <c r="B2633" s="2">
        <v>41344</v>
      </c>
      <c r="C2633">
        <f t="shared" ca="1" si="478"/>
        <v>0</v>
      </c>
      <c r="D2633">
        <f t="shared" ca="1" si="479"/>
        <v>0</v>
      </c>
      <c r="E2633">
        <f ca="1">IF($B2633&lt;VLOOKUP(E$6&amp;" Equity",Param,4,0),"",IFERROR(VLOOKUP($B2633,OFFSET(Input!$A$1,0,MATCH(Index!E$6&amp;" Equity",Input!$1:$1,0)-1,10000,2),2,0),E2632))</f>
        <v>94.05</v>
      </c>
      <c r="F2633" s="33">
        <v>114.86</v>
      </c>
      <c r="H2633">
        <f ca="1">IFERROR(VLOOKUP($B2633,OFFSET(Input!$A$1,0,MATCH(Index!H$6,Input!$1:$1,0)-1,10000,2),2,0),0)</f>
        <v>0</v>
      </c>
      <c r="I2633">
        <f ca="1">IFERROR(VLOOKUP($B2633,OFFSET(Input!$A$1,0,MATCH(Index!I$6,Input!$1:$1,0)-1,10000,2),2,0),0)</f>
        <v>0</v>
      </c>
      <c r="K2633">
        <f t="shared" ca="1" si="480"/>
        <v>101.72375177470215</v>
      </c>
      <c r="L2633" s="30">
        <f t="shared" ca="1" si="481"/>
        <v>118.46832617681817</v>
      </c>
      <c r="N2633">
        <f t="shared" ca="1" si="382"/>
        <v>-6.3775512365706511E-4</v>
      </c>
      <c r="O2633">
        <f t="shared" ca="1" si="383"/>
        <v>9.581464954958182E-4</v>
      </c>
      <c r="Q2633">
        <f t="shared" ca="1" si="411"/>
        <v>3.0892099556000946E-2</v>
      </c>
      <c r="R2633">
        <f t="shared" ca="1" si="409"/>
        <v>9.5891668667187388E-2</v>
      </c>
      <c r="T2633">
        <f t="shared" ca="1" si="429"/>
        <v>2.9950126878787536E-2</v>
      </c>
      <c r="U2633">
        <f t="shared" ca="1" si="421"/>
        <v>0.11082111088939224</v>
      </c>
      <c r="W2633">
        <f t="shared" ca="1" si="422"/>
        <v>-0.50160412650519959</v>
      </c>
      <c r="X2633">
        <f t="shared" ca="1" si="423"/>
        <v>-0.54865691668285654</v>
      </c>
      <c r="Z2633">
        <f t="shared" ca="1" si="446"/>
        <v>101.43431918300506</v>
      </c>
      <c r="AA2633">
        <f t="shared" ca="1" si="446"/>
        <v>100.96946826102882</v>
      </c>
      <c r="AB2633">
        <f t="shared" ca="1" si="446"/>
        <v>100.8078634008377</v>
      </c>
      <c r="AC2633">
        <f t="shared" ca="1" si="447"/>
        <v>100.96946826102882</v>
      </c>
      <c r="AE2633">
        <f ca="1">VLOOKUP($B2633,OFFSET(Input!$A$1,0,MATCH(Index!AE$6&amp;" Index",Input!$1:$1,0)-1,10000,2),2,0)</f>
        <v>11.56</v>
      </c>
      <c r="AF2633">
        <f t="shared" ca="1" si="430"/>
        <v>14.404666666666667</v>
      </c>
      <c r="AG2633">
        <f t="shared" ca="1" si="430"/>
        <v>13.987499999999997</v>
      </c>
      <c r="AH2633">
        <f t="shared" ca="1" si="430"/>
        <v>13.922799999999997</v>
      </c>
      <c r="AI2633">
        <f t="shared" ca="1" si="431"/>
        <v>13.987499999999997</v>
      </c>
      <c r="AK2633">
        <f t="shared" ca="1" si="432"/>
        <v>1</v>
      </c>
      <c r="AL2633">
        <f t="shared" ca="1" si="433"/>
        <v>1</v>
      </c>
      <c r="AN2633" t="str">
        <f t="shared" ca="1" si="456"/>
        <v>Not Down</v>
      </c>
      <c r="AO2633" t="str">
        <f t="shared" ca="1" si="378"/>
        <v>Not Up</v>
      </c>
      <c r="AQ2633">
        <f t="shared" ca="1" si="424"/>
        <v>1</v>
      </c>
      <c r="AR2633">
        <f t="shared" ca="1" si="425"/>
        <v>0</v>
      </c>
      <c r="AT2633">
        <f t="shared" ca="1" si="482"/>
        <v>1</v>
      </c>
      <c r="AU2633">
        <f t="shared" ca="1" si="483"/>
        <v>0</v>
      </c>
      <c r="AW2633" s="5">
        <f t="shared" ca="1" si="384"/>
        <v>3.0892099556000946E-2</v>
      </c>
      <c r="AX2633" s="5">
        <f t="shared" ca="1" si="385"/>
        <v>2.9950126878787536E-2</v>
      </c>
      <c r="AY2633" s="18">
        <f t="shared" ca="1" si="434"/>
        <v>3.0892099556000946E-2</v>
      </c>
      <c r="BA2633" s="6">
        <f t="shared" ca="1" si="426"/>
        <v>1.5</v>
      </c>
      <c r="BB2633">
        <f t="shared" ca="1" si="427"/>
        <v>1.5</v>
      </c>
      <c r="BC2633" t="str">
        <f t="shared" ca="1" si="402"/>
        <v>HYG UP Equity</v>
      </c>
      <c r="BD2633" t="str">
        <f t="shared" ca="1" si="403"/>
        <v>HYG UP Equity</v>
      </c>
      <c r="BF2633">
        <f t="shared" ca="1" si="386"/>
        <v>1</v>
      </c>
      <c r="BG2633">
        <f t="shared" ca="1" si="387"/>
        <v>0</v>
      </c>
      <c r="BI2633">
        <f t="shared" ca="1" si="379"/>
        <v>1</v>
      </c>
      <c r="BJ2633">
        <f t="shared" ca="1" si="380"/>
        <v>0</v>
      </c>
      <c r="BL2633">
        <f t="shared" ca="1" si="388"/>
        <v>10.398320386335207</v>
      </c>
      <c r="BM2633">
        <f t="shared" ca="1" si="389"/>
        <v>0</v>
      </c>
      <c r="BN2633" s="9">
        <f t="shared" ca="1" si="398"/>
        <v>1</v>
      </c>
      <c r="BO2633" s="9">
        <f t="shared" ca="1" si="399"/>
        <v>0</v>
      </c>
      <c r="BP2633" s="9">
        <f t="shared" ca="1" si="390"/>
        <v>1</v>
      </c>
      <c r="BQ2633" s="9">
        <f t="shared" ca="1" si="391"/>
        <v>0</v>
      </c>
      <c r="BR2633">
        <f t="shared" ca="1" si="392"/>
        <v>1057.7561618533875</v>
      </c>
      <c r="BS2633">
        <f t="shared" ca="1" si="394"/>
        <v>-6.3755180108393539E-4</v>
      </c>
      <c r="BT2633">
        <f t="shared" ca="1" si="395"/>
        <v>5.4166666666666671E-5</v>
      </c>
      <c r="BU2633">
        <f t="shared" ref="BU2633:BV2633" ca="1" si="486">ABS($BB2631*BN2633-$BB2632*BP2633)*0.02%</f>
        <v>1.3405667977349367E-5</v>
      </c>
      <c r="BV2633">
        <f t="shared" ca="1" si="486"/>
        <v>0</v>
      </c>
      <c r="BW2633" s="35">
        <f ca="1">IFERROR(VLOOKUP($B2633,OFFSET(Input!$A$1,0,MATCH(Index!BW$6&amp;" Index",Input!$1:$1,0)-1,10000,2),2,0)/100,BW2632)</f>
        <v>1.6000000000000001E-3</v>
      </c>
      <c r="BX2633">
        <f t="shared" ca="1" si="401"/>
        <v>8.2961576546578625E-2</v>
      </c>
      <c r="CE2633">
        <v>1053.8333871807658</v>
      </c>
    </row>
    <row r="2634" spans="2:83" x14ac:dyDescent="0.25">
      <c r="B2634" s="2">
        <v>41345</v>
      </c>
      <c r="C2634">
        <f t="shared" ca="1" si="478"/>
        <v>0</v>
      </c>
      <c r="D2634">
        <f t="shared" ca="1" si="479"/>
        <v>0</v>
      </c>
      <c r="E2634">
        <f ca="1">IF($B2634&lt;VLOOKUP(E$6&amp;" Equity",Param,4,0),"",IFERROR(VLOOKUP($B2634,OFFSET(Input!$A$1,0,MATCH(Index!E$6&amp;" Equity",Input!$1:$1,0)-1,10000,2),2,0),E2633))</f>
        <v>94.01</v>
      </c>
      <c r="F2634" s="33">
        <v>115.69</v>
      </c>
      <c r="H2634">
        <f ca="1">IFERROR(VLOOKUP($B2634,OFFSET(Input!$A$1,0,MATCH(Index!H$6,Input!$1:$1,0)-1,10000,2),2,0),0)</f>
        <v>0</v>
      </c>
      <c r="I2634">
        <f ca="1">IFERROR(VLOOKUP($B2634,OFFSET(Input!$A$1,0,MATCH(Index!I$6,Input!$1:$1,0)-1,10000,2),2,0),0)</f>
        <v>0</v>
      </c>
      <c r="K2634">
        <f t="shared" ca="1" si="480"/>
        <v>101.68048808442052</v>
      </c>
      <c r="L2634" s="30">
        <f t="shared" ca="1" si="481"/>
        <v>119.32440062159232</v>
      </c>
      <c r="N2634">
        <f t="shared" ca="1" si="382"/>
        <v>-4.253961565798496E-4</v>
      </c>
      <c r="O2634">
        <f t="shared" ca="1" si="383"/>
        <v>7.2002046046471214E-3</v>
      </c>
      <c r="Q2634">
        <f t="shared" ca="1" si="411"/>
        <v>1.8745740113387158E-2</v>
      </c>
      <c r="R2634">
        <f t="shared" ca="1" si="409"/>
        <v>9.8255784620355766E-2</v>
      </c>
      <c r="T2634">
        <f t="shared" ca="1" si="429"/>
        <v>2.9985738653932972E-2</v>
      </c>
      <c r="U2634">
        <f t="shared" ca="1" si="421"/>
        <v>0.1136973775863995</v>
      </c>
      <c r="W2634">
        <f t="shared" ca="1" si="422"/>
        <v>-0.45908692414619118</v>
      </c>
      <c r="X2634">
        <f t="shared" ca="1" si="423"/>
        <v>-0.54576755820404432</v>
      </c>
      <c r="Z2634">
        <f t="shared" ca="1" si="446"/>
        <v>101.49865521597607</v>
      </c>
      <c r="AA2634">
        <f t="shared" ca="1" si="446"/>
        <v>101.05165998322764</v>
      </c>
      <c r="AB2634">
        <f t="shared" ca="1" si="446"/>
        <v>100.86931366412681</v>
      </c>
      <c r="AC2634">
        <f t="shared" ca="1" si="447"/>
        <v>101.05165998322764</v>
      </c>
      <c r="AE2634">
        <f ca="1">VLOOKUP($B2634,OFFSET(Input!$A$1,0,MATCH(Index!AE$6&amp;" Index",Input!$1:$1,0)-1,10000,2),2,0)</f>
        <v>12.27</v>
      </c>
      <c r="AF2634">
        <f t="shared" ca="1" si="430"/>
        <v>14.402000000000003</v>
      </c>
      <c r="AG2634">
        <f t="shared" ca="1" si="430"/>
        <v>13.953999999999997</v>
      </c>
      <c r="AH2634">
        <f t="shared" ca="1" si="430"/>
        <v>13.826799999999999</v>
      </c>
      <c r="AI2634">
        <f t="shared" ca="1" si="431"/>
        <v>13.953999999999997</v>
      </c>
      <c r="AK2634">
        <f t="shared" ca="1" si="432"/>
        <v>1</v>
      </c>
      <c r="AL2634">
        <f t="shared" ca="1" si="433"/>
        <v>1</v>
      </c>
      <c r="AN2634" t="str">
        <f t="shared" ca="1" si="456"/>
        <v>Not Down</v>
      </c>
      <c r="AO2634" t="str">
        <f t="shared" ref="AO2634:AO2697" ca="1" si="487">IF($C2634=1,IF(SUM(AL2620:AL2634)=15,"Up","Not Up"),AO2633)</f>
        <v>Not Up</v>
      </c>
      <c r="AQ2634">
        <f t="shared" ca="1" si="424"/>
        <v>1</v>
      </c>
      <c r="AR2634">
        <f t="shared" ca="1" si="425"/>
        <v>0</v>
      </c>
      <c r="AT2634">
        <f t="shared" ca="1" si="482"/>
        <v>1</v>
      </c>
      <c r="AU2634">
        <f t="shared" ca="1" si="483"/>
        <v>0</v>
      </c>
      <c r="AW2634" s="5">
        <f t="shared" ca="1" si="384"/>
        <v>1.8745740113387158E-2</v>
      </c>
      <c r="AX2634" s="5">
        <f t="shared" ca="1" si="385"/>
        <v>2.9985738653932972E-2</v>
      </c>
      <c r="AY2634" s="18">
        <f t="shared" ca="1" si="434"/>
        <v>2.9985738653932972E-2</v>
      </c>
      <c r="BA2634" s="6">
        <f t="shared" ca="1" si="426"/>
        <v>1.5</v>
      </c>
      <c r="BB2634">
        <f t="shared" ca="1" si="427"/>
        <v>1.5</v>
      </c>
      <c r="BC2634" t="str">
        <f t="shared" ca="1" si="402"/>
        <v>HYG UP Equity</v>
      </c>
      <c r="BD2634" t="str">
        <f t="shared" ca="1" si="403"/>
        <v>HYG UP Equity</v>
      </c>
      <c r="BF2634">
        <f t="shared" ca="1" si="386"/>
        <v>1</v>
      </c>
      <c r="BG2634">
        <f t="shared" ca="1" si="387"/>
        <v>0</v>
      </c>
      <c r="BI2634">
        <f t="shared" ref="BI2634:BI2697" ca="1" si="488">IF($D2634=0,AQ2633,($D2634/5)*AQ2633+AT2633*(5-$D2634)/5)</f>
        <v>1</v>
      </c>
      <c r="BJ2634">
        <f t="shared" ref="BJ2634:BJ2697" ca="1" si="489">IF($D2634=0,AR2633,($D2634/5)*AR2633+AU2633*(5-$D2634)/5)</f>
        <v>0</v>
      </c>
      <c r="BL2634">
        <f t="shared" ca="1" si="388"/>
        <v>10.398320386335207</v>
      </c>
      <c r="BM2634">
        <f t="shared" ca="1" si="389"/>
        <v>0</v>
      </c>
      <c r="BN2634" s="9">
        <f t="shared" ca="1" si="398"/>
        <v>0.99999999999999989</v>
      </c>
      <c r="BO2634" s="9">
        <f t="shared" ca="1" si="399"/>
        <v>0</v>
      </c>
      <c r="BP2634" s="9">
        <f t="shared" ca="1" si="390"/>
        <v>0.99999999999999989</v>
      </c>
      <c r="BQ2634" s="9">
        <f t="shared" ca="1" si="391"/>
        <v>0</v>
      </c>
      <c r="BR2634">
        <f t="shared" ca="1" si="392"/>
        <v>1057.3062921407441</v>
      </c>
      <c r="BS2634">
        <f t="shared" ca="1" si="394"/>
        <v>-4.2530568846343986E-4</v>
      </c>
      <c r="BT2634">
        <f t="shared" ca="1" si="395"/>
        <v>1.8055555555555555E-5</v>
      </c>
      <c r="BU2634">
        <f t="shared" ref="BU2634:BV2634" ca="1" si="490">ABS($BB2632*BN2634-$BB2633*BP2634)*0.02%</f>
        <v>9.6201374268289018E-6</v>
      </c>
      <c r="BV2634">
        <f t="shared" ca="1" si="490"/>
        <v>0</v>
      </c>
      <c r="BW2634" s="35">
        <f ca="1">IFERROR(VLOOKUP($B2634,OFFSET(Input!$A$1,0,MATCH(Index!BW$6&amp;" Index",Input!$1:$1,0)-1,10000,2),2,0)/100,BW2633)</f>
        <v>1.5E-3</v>
      </c>
      <c r="BX2634">
        <f t="shared" ca="1" si="401"/>
        <v>2.8541320902812407E-2</v>
      </c>
      <c r="CE2634">
        <v>1053.1456309059809</v>
      </c>
    </row>
    <row r="2635" spans="2:83" x14ac:dyDescent="0.25">
      <c r="B2635" s="2">
        <v>41346</v>
      </c>
      <c r="C2635">
        <f t="shared" ca="1" si="478"/>
        <v>0</v>
      </c>
      <c r="D2635">
        <f t="shared" ca="1" si="479"/>
        <v>0</v>
      </c>
      <c r="E2635">
        <f ca="1">IF($B2635&lt;VLOOKUP(E$6&amp;" Equity",Param,4,0),"",IFERROR(VLOOKUP($B2635,OFFSET(Input!$A$1,0,MATCH(Index!E$6&amp;" Equity",Input!$1:$1,0)-1,10000,2),2,0),E2634))</f>
        <v>94.03</v>
      </c>
      <c r="F2635" s="33">
        <v>115.57</v>
      </c>
      <c r="H2635">
        <f ca="1">IFERROR(VLOOKUP($B2635,OFFSET(Input!$A$1,0,MATCH(Index!H$6,Input!$1:$1,0)-1,10000,2),2,0),0)</f>
        <v>0</v>
      </c>
      <c r="I2635">
        <f ca="1">IFERROR(VLOOKUP($B2635,OFFSET(Input!$A$1,0,MATCH(Index!I$6,Input!$1:$1,0)-1,10000,2),2,0),0)</f>
        <v>0</v>
      </c>
      <c r="K2635">
        <f t="shared" ca="1" si="480"/>
        <v>101.70211992956133</v>
      </c>
      <c r="L2635" s="30">
        <f t="shared" ca="1" si="481"/>
        <v>119.20063082234786</v>
      </c>
      <c r="N2635">
        <f t="shared" ref="N2635:N2698" ca="1" si="491">LN(K2635/K2634)</f>
        <v>2.127206985260294E-4</v>
      </c>
      <c r="O2635">
        <f t="shared" ref="O2635:O2698" ca="1" si="492">LN(L2635/L2634)</f>
        <v>-1.0377930534476011E-3</v>
      </c>
      <c r="Q2635">
        <f t="shared" ca="1" si="411"/>
        <v>1.6719229276537267E-2</v>
      </c>
      <c r="R2635">
        <f t="shared" ca="1" si="409"/>
        <v>9.7269590167281053E-2</v>
      </c>
      <c r="T2635">
        <f t="shared" ca="1" si="429"/>
        <v>2.7404680241229495E-2</v>
      </c>
      <c r="U2635">
        <f t="shared" ca="1" si="421"/>
        <v>0.11341561610222919</v>
      </c>
      <c r="W2635">
        <f t="shared" ca="1" si="422"/>
        <v>-0.44544649735636738</v>
      </c>
      <c r="X2635">
        <f t="shared" ca="1" si="423"/>
        <v>-0.56499561931798592</v>
      </c>
      <c r="Z2635">
        <f t="shared" ca="1" si="446"/>
        <v>101.54794197558132</v>
      </c>
      <c r="AA2635">
        <f t="shared" ca="1" si="446"/>
        <v>101.11772083980365</v>
      </c>
      <c r="AB2635">
        <f t="shared" ca="1" si="446"/>
        <v>100.9225926608346</v>
      </c>
      <c r="AC2635">
        <f t="shared" ca="1" si="447"/>
        <v>101.11772083980365</v>
      </c>
      <c r="AE2635">
        <f ca="1">VLOOKUP($B2635,OFFSET(Input!$A$1,0,MATCH(Index!AE$6&amp;" Index",Input!$1:$1,0)-1,10000,2),2,0)</f>
        <v>11.83</v>
      </c>
      <c r="AF2635">
        <f t="shared" ca="1" si="430"/>
        <v>14.212000000000002</v>
      </c>
      <c r="AG2635">
        <f t="shared" ca="1" si="430"/>
        <v>13.913499999999999</v>
      </c>
      <c r="AH2635">
        <f t="shared" ca="1" si="430"/>
        <v>13.751199999999997</v>
      </c>
      <c r="AI2635">
        <f t="shared" ca="1" si="431"/>
        <v>13.913499999999999</v>
      </c>
      <c r="AK2635">
        <f t="shared" ca="1" si="432"/>
        <v>1</v>
      </c>
      <c r="AL2635">
        <f t="shared" ca="1" si="433"/>
        <v>1</v>
      </c>
      <c r="AN2635" t="str">
        <f t="shared" ca="1" si="456"/>
        <v>Not Down</v>
      </c>
      <c r="AO2635" t="str">
        <f t="shared" ca="1" si="487"/>
        <v>Not Up</v>
      </c>
      <c r="AQ2635">
        <f t="shared" ca="1" si="424"/>
        <v>1</v>
      </c>
      <c r="AR2635">
        <f t="shared" ca="1" si="425"/>
        <v>0</v>
      </c>
      <c r="AT2635">
        <f t="shared" ca="1" si="482"/>
        <v>1</v>
      </c>
      <c r="AU2635">
        <f t="shared" ca="1" si="483"/>
        <v>0</v>
      </c>
      <c r="AW2635" s="5">
        <f t="shared" ref="AW2635:AW2698" ca="1" si="493">SQRT(2*W2635*R2635*Q2635*BG2635*BF2635+(Q2635*BF2635)^2+(R2635*BG2635)^2)</f>
        <v>1.6719229276537267E-2</v>
      </c>
      <c r="AX2635" s="5">
        <f t="shared" ref="AX2635:AX2698" ca="1" si="494">SQRT(2*X2635*U2635*T2635*BG2635*BF2635+(T2635*BF2635)^2+(U2635*BG2635)^2)</f>
        <v>2.7404680241229495E-2</v>
      </c>
      <c r="AY2635" s="18">
        <f t="shared" ca="1" si="434"/>
        <v>2.7404680241229495E-2</v>
      </c>
      <c r="BA2635" s="6">
        <f t="shared" ca="1" si="426"/>
        <v>1.5</v>
      </c>
      <c r="BB2635">
        <f t="shared" ca="1" si="427"/>
        <v>1.5</v>
      </c>
      <c r="BC2635" t="str">
        <f t="shared" ca="1" si="402"/>
        <v>HYG UP Equity</v>
      </c>
      <c r="BD2635" t="str">
        <f t="shared" ca="1" si="403"/>
        <v>HYG UP Equity</v>
      </c>
      <c r="BF2635">
        <f t="shared" ref="BF2635:BF2698" ca="1" si="495">BI2636</f>
        <v>1</v>
      </c>
      <c r="BG2635">
        <f t="shared" ref="BG2635:BG2698" ca="1" si="496">BJ2636</f>
        <v>0</v>
      </c>
      <c r="BI2635">
        <f t="shared" ca="1" si="488"/>
        <v>1</v>
      </c>
      <c r="BJ2635">
        <f t="shared" ca="1" si="489"/>
        <v>0</v>
      </c>
      <c r="BL2635">
        <f t="shared" ref="BL2635:BL2698" ca="1" si="497">($BR2635/K2635)*BI2635</f>
        <v>10.398320386335209</v>
      </c>
      <c r="BM2635">
        <f t="shared" ref="BM2635:BM2698" ca="1" si="498">($BR2635/L2635)*BJ2635</f>
        <v>0</v>
      </c>
      <c r="BN2635" s="9">
        <f t="shared" ca="1" si="398"/>
        <v>0.99999999999999989</v>
      </c>
      <c r="BO2635" s="9">
        <f t="shared" ca="1" si="399"/>
        <v>0</v>
      </c>
      <c r="BP2635" s="9">
        <f t="shared" ref="BP2635:BP2698" ca="1" si="499">(K2635/$BR2635)*BL2635</f>
        <v>1</v>
      </c>
      <c r="BQ2635" s="9">
        <f t="shared" ref="BQ2635:BQ2698" ca="1" si="500">(L2635/$BR2635)*BM2635</f>
        <v>0</v>
      </c>
      <c r="BR2635">
        <f t="shared" ref="BR2635:BR2698" ca="1" si="501">SUMPRODUCT(BL2634:BM2634,K2635:L2635)</f>
        <v>1057.5312269970659</v>
      </c>
      <c r="BS2635">
        <f t="shared" ca="1" si="394"/>
        <v>2.127433251781774E-4</v>
      </c>
      <c r="BT2635">
        <f t="shared" ca="1" si="395"/>
        <v>1.8055555555555555E-5</v>
      </c>
      <c r="BU2635">
        <f t="shared" ref="BU2635:BV2635" ca="1" si="502">ABS($BB2633*BN2635-$BB2634*BP2635)*0.02%</f>
        <v>4.4408920985006264E-20</v>
      </c>
      <c r="BV2635">
        <f t="shared" ca="1" si="502"/>
        <v>0</v>
      </c>
      <c r="BW2635" s="35">
        <f ca="1">IFERROR(VLOOKUP($B2635,OFFSET(Input!$A$1,0,MATCH(Index!BW$6&amp;" Index",Input!$1:$1,0)-1,10000,2),2,0)/100,BW2634)</f>
        <v>1.4000000000000002E-3</v>
      </c>
      <c r="BX2635">
        <f t="shared" ca="1" si="401"/>
        <v>2.8522694170370313E-2</v>
      </c>
      <c r="CE2635">
        <v>1053.4363616908847</v>
      </c>
    </row>
    <row r="2636" spans="2:83" x14ac:dyDescent="0.25">
      <c r="B2636" s="2">
        <v>41347</v>
      </c>
      <c r="C2636">
        <f t="shared" ca="1" si="478"/>
        <v>0</v>
      </c>
      <c r="D2636">
        <f t="shared" ca="1" si="479"/>
        <v>0</v>
      </c>
      <c r="E2636">
        <f ca="1">IF($B2636&lt;VLOOKUP(E$6&amp;" Equity",Param,4,0),"",IFERROR(VLOOKUP($B2636,OFFSET(Input!$A$1,0,MATCH(Index!E$6&amp;" Equity",Input!$1:$1,0)-1,10000,2),2,0),E2635))</f>
        <v>94.39</v>
      </c>
      <c r="F2636" s="33">
        <v>115.22</v>
      </c>
      <c r="H2636">
        <f ca="1">IFERROR(VLOOKUP($B2636,OFFSET(Input!$A$1,0,MATCH(Index!H$6,Input!$1:$1,0)-1,10000,2),2,0),0)</f>
        <v>0</v>
      </c>
      <c r="I2636">
        <f ca="1">IFERROR(VLOOKUP($B2636,OFFSET(Input!$A$1,0,MATCH(Index!I$6,Input!$1:$1,0)-1,10000,2),2,0),0)</f>
        <v>0</v>
      </c>
      <c r="K2636">
        <f t="shared" ca="1" si="480"/>
        <v>102.09149314209608</v>
      </c>
      <c r="L2636" s="30">
        <f t="shared" ca="1" si="481"/>
        <v>118.83963557455154</v>
      </c>
      <c r="N2636">
        <f t="shared" ca="1" si="491"/>
        <v>3.8212550478675059E-3</v>
      </c>
      <c r="O2636">
        <f t="shared" ca="1" si="492"/>
        <v>-3.0330626831128137E-3</v>
      </c>
      <c r="Q2636">
        <f t="shared" ca="1" si="411"/>
        <v>2.5356368982816995E-2</v>
      </c>
      <c r="R2636">
        <f t="shared" ca="1" si="409"/>
        <v>9.796996394207888E-2</v>
      </c>
      <c r="T2636">
        <f t="shared" ca="1" si="429"/>
        <v>3.011112573519012E-2</v>
      </c>
      <c r="U2636">
        <f t="shared" ca="1" si="421"/>
        <v>0.11017153089411613</v>
      </c>
      <c r="W2636">
        <f t="shared" ca="1" si="422"/>
        <v>-0.40080763578019796</v>
      </c>
      <c r="X2636">
        <f t="shared" ca="1" si="423"/>
        <v>-0.52684610743843785</v>
      </c>
      <c r="Z2636">
        <f t="shared" ca="1" si="446"/>
        <v>101.64046917091</v>
      </c>
      <c r="AA2636">
        <f t="shared" ca="1" si="446"/>
        <v>101.19571990668396</v>
      </c>
      <c r="AB2636">
        <f t="shared" ca="1" si="446"/>
        <v>100.99747094630173</v>
      </c>
      <c r="AC2636">
        <f t="shared" ca="1" si="447"/>
        <v>101.19571990668396</v>
      </c>
      <c r="AE2636">
        <f ca="1">VLOOKUP($B2636,OFFSET(Input!$A$1,0,MATCH(Index!AE$6&amp;" Index",Input!$1:$1,0)-1,10000,2),2,0)</f>
        <v>11.3</v>
      </c>
      <c r="AF2636">
        <f t="shared" ca="1" si="430"/>
        <v>13.95066666666667</v>
      </c>
      <c r="AG2636">
        <f t="shared" ca="1" si="430"/>
        <v>13.829499999999999</v>
      </c>
      <c r="AH2636">
        <f t="shared" ca="1" si="430"/>
        <v>13.666799999999997</v>
      </c>
      <c r="AI2636">
        <f t="shared" ca="1" si="431"/>
        <v>13.829499999999999</v>
      </c>
      <c r="AK2636">
        <f t="shared" ca="1" si="432"/>
        <v>1</v>
      </c>
      <c r="AL2636">
        <f t="shared" ca="1" si="433"/>
        <v>1</v>
      </c>
      <c r="AN2636" t="str">
        <f t="shared" ca="1" si="456"/>
        <v>Not Down</v>
      </c>
      <c r="AO2636" t="str">
        <f t="shared" ca="1" si="487"/>
        <v>Not Up</v>
      </c>
      <c r="AQ2636">
        <f t="shared" ca="1" si="424"/>
        <v>1</v>
      </c>
      <c r="AR2636">
        <f t="shared" ca="1" si="425"/>
        <v>0</v>
      </c>
      <c r="AT2636">
        <f t="shared" ca="1" si="482"/>
        <v>1</v>
      </c>
      <c r="AU2636">
        <f t="shared" ca="1" si="483"/>
        <v>0</v>
      </c>
      <c r="AW2636" s="5">
        <f t="shared" ca="1" si="493"/>
        <v>2.5356368982816995E-2</v>
      </c>
      <c r="AX2636" s="5">
        <f t="shared" ca="1" si="494"/>
        <v>3.011112573519012E-2</v>
      </c>
      <c r="AY2636" s="18">
        <f t="shared" ca="1" si="434"/>
        <v>3.011112573519012E-2</v>
      </c>
      <c r="BA2636" s="6">
        <f t="shared" ca="1" si="426"/>
        <v>1.5</v>
      </c>
      <c r="BB2636">
        <f t="shared" ca="1" si="427"/>
        <v>1.5</v>
      </c>
      <c r="BC2636" t="str">
        <f t="shared" ca="1" si="402"/>
        <v>HYG UP Equity</v>
      </c>
      <c r="BD2636" t="str">
        <f t="shared" ca="1" si="403"/>
        <v>HYG UP Equity</v>
      </c>
      <c r="BF2636">
        <f t="shared" ca="1" si="495"/>
        <v>1</v>
      </c>
      <c r="BG2636">
        <f t="shared" ca="1" si="496"/>
        <v>0</v>
      </c>
      <c r="BI2636">
        <f t="shared" ca="1" si="488"/>
        <v>1</v>
      </c>
      <c r="BJ2636">
        <f t="shared" ca="1" si="489"/>
        <v>0</v>
      </c>
      <c r="BL2636">
        <f t="shared" ca="1" si="497"/>
        <v>10.398320386335211</v>
      </c>
      <c r="BM2636">
        <f t="shared" ca="1" si="498"/>
        <v>0</v>
      </c>
      <c r="BN2636" s="9">
        <f t="shared" ca="1" si="398"/>
        <v>0.99999999999999989</v>
      </c>
      <c r="BO2636" s="9">
        <f t="shared" ca="1" si="399"/>
        <v>0</v>
      </c>
      <c r="BP2636" s="9">
        <f t="shared" ca="1" si="499"/>
        <v>1</v>
      </c>
      <c r="BQ2636" s="9">
        <f t="shared" ca="1" si="500"/>
        <v>0</v>
      </c>
      <c r="BR2636">
        <f t="shared" ca="1" si="501"/>
        <v>1061.580054410859</v>
      </c>
      <c r="BS2636">
        <f t="shared" ref="BS2636:BS2699" ca="1" si="503">BR2636/BR2635-1</f>
        <v>3.8285653514837925E-3</v>
      </c>
      <c r="BT2636">
        <f t="shared" ref="BT2636:BT2699" ca="1" si="504">(($B2636-$B2635)/360)*0.65%*SUM(BN2636:BO2636)</f>
        <v>1.8055555555555555E-5</v>
      </c>
      <c r="BU2636">
        <f t="shared" ref="BU2636:BV2636" ca="1" si="505">ABS($BB2634*BN2636-$BB2635*BP2636)*0.02%</f>
        <v>4.4408920985006264E-20</v>
      </c>
      <c r="BV2636">
        <f t="shared" ca="1" si="505"/>
        <v>0</v>
      </c>
      <c r="BW2636" s="35">
        <f ca="1">IFERROR(VLOOKUP($B2636,OFFSET(Input!$A$1,0,MATCH(Index!BW$6&amp;" Index",Input!$1:$1,0)-1,10000,2),2,0)/100,BW2635)</f>
        <v>1.5E-3</v>
      </c>
      <c r="BX2636">
        <f t="shared" ca="1" si="401"/>
        <v>2.8530568129128128E-2</v>
      </c>
      <c r="CE2636">
        <v>1059.4408766452395</v>
      </c>
    </row>
    <row r="2637" spans="2:83" x14ac:dyDescent="0.25">
      <c r="B2637" s="2">
        <v>41348</v>
      </c>
      <c r="C2637">
        <f t="shared" ca="1" si="478"/>
        <v>0</v>
      </c>
      <c r="D2637">
        <f t="shared" ca="1" si="479"/>
        <v>0</v>
      </c>
      <c r="E2637">
        <f ca="1">IF($B2637&lt;VLOOKUP(E$6&amp;" Equity",Param,4,0),"",IFERROR(VLOOKUP($B2637,OFFSET(Input!$A$1,0,MATCH(Index!E$6&amp;" Equity",Input!$1:$1,0)-1,10000,2),2,0),E2636))</f>
        <v>94.38</v>
      </c>
      <c r="F2637" s="33">
        <v>115.74</v>
      </c>
      <c r="H2637">
        <f ca="1">IFERROR(VLOOKUP($B2637,OFFSET(Input!$A$1,0,MATCH(Index!H$6,Input!$1:$1,0)-1,10000,2),2,0),0)</f>
        <v>0</v>
      </c>
      <c r="I2637">
        <f ca="1">IFERROR(VLOOKUP($B2637,OFFSET(Input!$A$1,0,MATCH(Index!I$6,Input!$1:$1,0)-1,10000,2),2,0),0)</f>
        <v>0</v>
      </c>
      <c r="K2637">
        <f t="shared" ca="1" si="480"/>
        <v>102.08067721952567</v>
      </c>
      <c r="L2637" s="30">
        <f t="shared" ca="1" si="481"/>
        <v>119.3759713712775</v>
      </c>
      <c r="N2637">
        <f t="shared" ca="1" si="491"/>
        <v>-1.0594903861168867E-4</v>
      </c>
      <c r="O2637">
        <f t="shared" ca="1" si="492"/>
        <v>4.5029518414555249E-3</v>
      </c>
      <c r="Q2637">
        <f t="shared" ca="1" si="411"/>
        <v>2.4839490094414766E-2</v>
      </c>
      <c r="R2637">
        <f t="shared" ca="1" si="409"/>
        <v>9.6913122571927232E-2</v>
      </c>
      <c r="T2637">
        <f t="shared" ca="1" si="429"/>
        <v>3.0075103178550253E-2</v>
      </c>
      <c r="U2637">
        <f t="shared" ca="1" si="421"/>
        <v>0.10661358464551447</v>
      </c>
      <c r="W2637">
        <f t="shared" ca="1" si="422"/>
        <v>-0.4755674017171142</v>
      </c>
      <c r="X2637">
        <f t="shared" ca="1" si="423"/>
        <v>-0.53176773410572153</v>
      </c>
      <c r="Z2637">
        <f t="shared" ca="1" si="446"/>
        <v>101.72158859018808</v>
      </c>
      <c r="AA2637">
        <f t="shared" ca="1" si="446"/>
        <v>101.27532973467075</v>
      </c>
      <c r="AB2637">
        <f t="shared" ca="1" si="446"/>
        <v>101.07966220091197</v>
      </c>
      <c r="AC2637">
        <f t="shared" ca="1" si="447"/>
        <v>101.27532973467075</v>
      </c>
      <c r="AE2637">
        <f ca="1">VLOOKUP($B2637,OFFSET(Input!$A$1,0,MATCH(Index!AE$6&amp;" Index",Input!$1:$1,0)-1,10000,2),2,0)</f>
        <v>11.3</v>
      </c>
      <c r="AF2637">
        <f t="shared" ca="1" si="430"/>
        <v>13.759333333333338</v>
      </c>
      <c r="AG2637">
        <f t="shared" ca="1" si="430"/>
        <v>13.761500000000002</v>
      </c>
      <c r="AH2637">
        <f t="shared" ca="1" si="430"/>
        <v>13.578799999999996</v>
      </c>
      <c r="AI2637">
        <f t="shared" ca="1" si="431"/>
        <v>13.761500000000002</v>
      </c>
      <c r="AK2637">
        <f t="shared" ca="1" si="432"/>
        <v>1</v>
      </c>
      <c r="AL2637">
        <f t="shared" ca="1" si="433"/>
        <v>-1</v>
      </c>
      <c r="AN2637" t="str">
        <f t="shared" ca="1" si="456"/>
        <v>Not Down</v>
      </c>
      <c r="AO2637" t="str">
        <f t="shared" ca="1" si="487"/>
        <v>Not Up</v>
      </c>
      <c r="AQ2637">
        <f t="shared" ca="1" si="424"/>
        <v>1</v>
      </c>
      <c r="AR2637">
        <f t="shared" ca="1" si="425"/>
        <v>0</v>
      </c>
      <c r="AT2637">
        <f t="shared" ca="1" si="482"/>
        <v>1</v>
      </c>
      <c r="AU2637">
        <f t="shared" ca="1" si="483"/>
        <v>0</v>
      </c>
      <c r="AW2637" s="5">
        <f t="shared" ca="1" si="493"/>
        <v>2.4839490094414766E-2</v>
      </c>
      <c r="AX2637" s="5">
        <f t="shared" ca="1" si="494"/>
        <v>3.0075103178550253E-2</v>
      </c>
      <c r="AY2637" s="18">
        <f t="shared" ca="1" si="434"/>
        <v>3.0075103178550253E-2</v>
      </c>
      <c r="BA2637" s="6">
        <f t="shared" ca="1" si="426"/>
        <v>1.5</v>
      </c>
      <c r="BB2637">
        <f t="shared" ca="1" si="427"/>
        <v>1.5</v>
      </c>
      <c r="BC2637" t="str">
        <f t="shared" ca="1" si="402"/>
        <v>HYG UP Equity</v>
      </c>
      <c r="BD2637" t="str">
        <f t="shared" ca="1" si="403"/>
        <v>HYG UP Equity</v>
      </c>
      <c r="BF2637">
        <f t="shared" ca="1" si="495"/>
        <v>1</v>
      </c>
      <c r="BG2637">
        <f t="shared" ca="1" si="496"/>
        <v>0</v>
      </c>
      <c r="BI2637">
        <f t="shared" ca="1" si="488"/>
        <v>1</v>
      </c>
      <c r="BJ2637">
        <f t="shared" ca="1" si="489"/>
        <v>0</v>
      </c>
      <c r="BL2637">
        <f t="shared" ca="1" si="497"/>
        <v>10.398320386335211</v>
      </c>
      <c r="BM2637">
        <f t="shared" ca="1" si="498"/>
        <v>0</v>
      </c>
      <c r="BN2637" s="9">
        <f t="shared" ca="1" si="398"/>
        <v>1</v>
      </c>
      <c r="BO2637" s="9">
        <f t="shared" ca="1" si="399"/>
        <v>0</v>
      </c>
      <c r="BP2637" s="9">
        <f t="shared" ca="1" si="499"/>
        <v>1</v>
      </c>
      <c r="BQ2637" s="9">
        <f t="shared" ca="1" si="500"/>
        <v>0</v>
      </c>
      <c r="BR2637">
        <f t="shared" ca="1" si="501"/>
        <v>1061.4675869826981</v>
      </c>
      <c r="BS2637">
        <f t="shared" ca="1" si="503"/>
        <v>-1.0594342621039754E-4</v>
      </c>
      <c r="BT2637">
        <f t="shared" ca="1" si="504"/>
        <v>1.8055555555555558E-5</v>
      </c>
      <c r="BU2637">
        <f t="shared" ref="BU2637:BV2637" ca="1" si="506">ABS($BB2635*BN2637-$BB2636*BP2637)*0.02%</f>
        <v>0</v>
      </c>
      <c r="BV2637">
        <f t="shared" ca="1" si="506"/>
        <v>0</v>
      </c>
      <c r="BW2637" s="35">
        <f ca="1">IFERROR(VLOOKUP($B2637,OFFSET(Input!$A$1,0,MATCH(Index!BW$6&amp;" Index",Input!$1:$1,0)-1,10000,2),2,0)/100,BW2636)</f>
        <v>1.6000000000000001E-3</v>
      </c>
      <c r="BX2637">
        <f t="shared" ca="1" si="401"/>
        <v>2.8693190409141912E-2</v>
      </c>
      <c r="CE2637">
        <v>1059.2269006352083</v>
      </c>
    </row>
    <row r="2638" spans="2:83" x14ac:dyDescent="0.25">
      <c r="B2638" s="2">
        <v>41351</v>
      </c>
      <c r="C2638">
        <f t="shared" ca="1" si="478"/>
        <v>0</v>
      </c>
      <c r="D2638">
        <f t="shared" ca="1" si="479"/>
        <v>0</v>
      </c>
      <c r="E2638">
        <f ca="1">IF($B2638&lt;VLOOKUP(E$6&amp;" Equity",Param,4,0),"",IFERROR(VLOOKUP($B2638,OFFSET(Input!$A$1,0,MATCH(Index!E$6&amp;" Equity",Input!$1:$1,0)-1,10000,2),2,0),E2637))</f>
        <v>94.41</v>
      </c>
      <c r="F2638" s="33">
        <v>116.64</v>
      </c>
      <c r="H2638">
        <f ca="1">IFERROR(VLOOKUP($B2638,OFFSET(Input!$A$1,0,MATCH(Index!H$6,Input!$1:$1,0)-1,10000,2),2,0),0)</f>
        <v>0</v>
      </c>
      <c r="I2638">
        <f ca="1">IFERROR(VLOOKUP($B2638,OFFSET(Input!$A$1,0,MATCH(Index!I$6,Input!$1:$1,0)-1,10000,2),2,0),0)</f>
        <v>0</v>
      </c>
      <c r="K2638">
        <f t="shared" ca="1" si="480"/>
        <v>102.1131249872369</v>
      </c>
      <c r="L2638" s="30">
        <f t="shared" ca="1" si="481"/>
        <v>120.30424486561093</v>
      </c>
      <c r="N2638">
        <f t="shared" ca="1" si="491"/>
        <v>3.1781344618375744E-4</v>
      </c>
      <c r="O2638">
        <f t="shared" ca="1" si="492"/>
        <v>7.7459721146553289E-3</v>
      </c>
      <c r="Q2638">
        <f t="shared" ca="1" si="411"/>
        <v>2.4307009967968009E-2</v>
      </c>
      <c r="R2638">
        <f t="shared" ca="1" si="409"/>
        <v>0.10095990467738368</v>
      </c>
      <c r="T2638">
        <f t="shared" ca="1" si="429"/>
        <v>3.0093855004087348E-2</v>
      </c>
      <c r="U2638">
        <f t="shared" ca="1" si="421"/>
        <v>0.10952489051023294</v>
      </c>
      <c r="W2638">
        <f t="shared" ca="1" si="422"/>
        <v>-0.38299099271658388</v>
      </c>
      <c r="X2638">
        <f t="shared" ca="1" si="423"/>
        <v>-0.50660135735189538</v>
      </c>
      <c r="Z2638">
        <f t="shared" ca="1" si="446"/>
        <v>101.79513686366685</v>
      </c>
      <c r="AA2638">
        <f t="shared" ca="1" si="446"/>
        <v>101.35602406173435</v>
      </c>
      <c r="AB2638">
        <f t="shared" ca="1" si="446"/>
        <v>101.16229074333668</v>
      </c>
      <c r="AC2638">
        <f t="shared" ca="1" si="447"/>
        <v>101.35602406173435</v>
      </c>
      <c r="AE2638">
        <f ca="1">VLOOKUP($B2638,OFFSET(Input!$A$1,0,MATCH(Index!AE$6&amp;" Index",Input!$1:$1,0)-1,10000,2),2,0)</f>
        <v>13.36</v>
      </c>
      <c r="AF2638">
        <f t="shared" ca="1" si="430"/>
        <v>13.384000000000004</v>
      </c>
      <c r="AG2638">
        <f t="shared" ca="1" si="430"/>
        <v>13.806500000000003</v>
      </c>
      <c r="AH2638">
        <f t="shared" ca="1" si="430"/>
        <v>13.592399999999998</v>
      </c>
      <c r="AI2638">
        <f t="shared" ca="1" si="431"/>
        <v>13.806500000000003</v>
      </c>
      <c r="AK2638">
        <f t="shared" ca="1" si="432"/>
        <v>1</v>
      </c>
      <c r="AL2638">
        <f t="shared" ca="1" si="433"/>
        <v>-1</v>
      </c>
      <c r="AN2638" t="str">
        <f t="shared" ca="1" si="456"/>
        <v>Not Down</v>
      </c>
      <c r="AO2638" t="str">
        <f t="shared" ca="1" si="487"/>
        <v>Not Up</v>
      </c>
      <c r="AQ2638">
        <f t="shared" ca="1" si="424"/>
        <v>1</v>
      </c>
      <c r="AR2638">
        <f t="shared" ca="1" si="425"/>
        <v>0</v>
      </c>
      <c r="AT2638">
        <f t="shared" ca="1" si="482"/>
        <v>1</v>
      </c>
      <c r="AU2638">
        <f t="shared" ca="1" si="483"/>
        <v>0</v>
      </c>
      <c r="AW2638" s="5">
        <f t="shared" ca="1" si="493"/>
        <v>2.4307009967968009E-2</v>
      </c>
      <c r="AX2638" s="5">
        <f t="shared" ca="1" si="494"/>
        <v>3.0093855004087348E-2</v>
      </c>
      <c r="AY2638" s="18">
        <f t="shared" ca="1" si="434"/>
        <v>3.0093855004087348E-2</v>
      </c>
      <c r="BA2638" s="6">
        <f t="shared" ca="1" si="426"/>
        <v>1.5</v>
      </c>
      <c r="BB2638">
        <f t="shared" ca="1" si="427"/>
        <v>1.5</v>
      </c>
      <c r="BC2638" t="str">
        <f t="shared" ca="1" si="402"/>
        <v>HYG UP Equity</v>
      </c>
      <c r="BD2638" t="str">
        <f t="shared" ca="1" si="403"/>
        <v>HYG UP Equity</v>
      </c>
      <c r="BF2638">
        <f t="shared" ca="1" si="495"/>
        <v>1</v>
      </c>
      <c r="BG2638">
        <f t="shared" ca="1" si="496"/>
        <v>0</v>
      </c>
      <c r="BI2638">
        <f t="shared" ca="1" si="488"/>
        <v>1</v>
      </c>
      <c r="BJ2638">
        <f t="shared" ca="1" si="489"/>
        <v>0</v>
      </c>
      <c r="BL2638">
        <f t="shared" ca="1" si="497"/>
        <v>10.398320386335211</v>
      </c>
      <c r="BM2638">
        <f t="shared" ca="1" si="498"/>
        <v>0</v>
      </c>
      <c r="BN2638" s="9">
        <f t="shared" ref="BN2638:BN2701" ca="1" si="507">(K2638/$BR2638)*BL2637</f>
        <v>1</v>
      </c>
      <c r="BO2638" s="9">
        <f t="shared" ref="BO2638:BO2701" ca="1" si="508">(L2638/$BR2638)*BM2637</f>
        <v>0</v>
      </c>
      <c r="BP2638" s="9">
        <f t="shared" ca="1" si="499"/>
        <v>1</v>
      </c>
      <c r="BQ2638" s="9">
        <f t="shared" ca="1" si="500"/>
        <v>0</v>
      </c>
      <c r="BR2638">
        <f t="shared" ca="1" si="501"/>
        <v>1061.8049892671809</v>
      </c>
      <c r="BS2638">
        <f t="shared" ca="1" si="503"/>
        <v>3.1786395422761515E-4</v>
      </c>
      <c r="BT2638">
        <f t="shared" ca="1" si="504"/>
        <v>5.4166666666666671E-5</v>
      </c>
      <c r="BU2638">
        <f t="shared" ref="BU2638:BV2638" ca="1" si="509">ABS($BB2636*BN2638-$BB2637*BP2638)*0.02%</f>
        <v>0</v>
      </c>
      <c r="BV2638">
        <f t="shared" ca="1" si="509"/>
        <v>0</v>
      </c>
      <c r="BW2638" s="35">
        <f ca="1">IFERROR(VLOOKUP($B2638,OFFSET(Input!$A$1,0,MATCH(Index!BW$6&amp;" Index",Input!$1:$1,0)-1,10000,2),2,0)/100,BW2637)</f>
        <v>1.6000000000000001E-3</v>
      </c>
      <c r="BX2638">
        <f t="shared" ref="BX2638:BX2701" ca="1" si="510">BT2638*BB2637*CE2637</f>
        <v>8.6062185676610684E-2</v>
      </c>
      <c r="CE2638">
        <v>1059.5946775592577</v>
      </c>
    </row>
    <row r="2639" spans="2:83" x14ac:dyDescent="0.25">
      <c r="B2639" s="2">
        <v>41352</v>
      </c>
      <c r="C2639">
        <f t="shared" ca="1" si="478"/>
        <v>0</v>
      </c>
      <c r="D2639">
        <f t="shared" ca="1" si="479"/>
        <v>0</v>
      </c>
      <c r="E2639">
        <f ca="1">IF($B2639&lt;VLOOKUP(E$6&amp;" Equity",Param,4,0),"",IFERROR(VLOOKUP($B2639,OFFSET(Input!$A$1,0,MATCH(Index!E$6&amp;" Equity",Input!$1:$1,0)-1,10000,2),2,0),E2638))</f>
        <v>94.24</v>
      </c>
      <c r="F2639" s="33">
        <v>117.43</v>
      </c>
      <c r="H2639">
        <f ca="1">IFERROR(VLOOKUP($B2639,OFFSET(Input!$A$1,0,MATCH(Index!H$6,Input!$1:$1,0)-1,10000,2),2,0),0)</f>
        <v>0</v>
      </c>
      <c r="I2639">
        <f ca="1">IFERROR(VLOOKUP($B2639,OFFSET(Input!$A$1,0,MATCH(Index!I$6,Input!$1:$1,0)-1,10000,2),2,0),0)</f>
        <v>0</v>
      </c>
      <c r="K2639">
        <f t="shared" ca="1" si="480"/>
        <v>101.92925430353993</v>
      </c>
      <c r="L2639" s="30">
        <f t="shared" ca="1" si="481"/>
        <v>121.11906271063692</v>
      </c>
      <c r="N2639">
        <f t="shared" ca="1" si="491"/>
        <v>-1.802279841148673E-3</v>
      </c>
      <c r="O2639">
        <f t="shared" ca="1" si="492"/>
        <v>6.7501431166417953E-3</v>
      </c>
      <c r="Q2639">
        <f t="shared" ca="1" si="411"/>
        <v>2.3860953712616914E-2</v>
      </c>
      <c r="R2639">
        <f t="shared" ca="1" si="409"/>
        <v>0.10550954536364879</v>
      </c>
      <c r="T2639">
        <f t="shared" ca="1" si="429"/>
        <v>3.0531059045861279E-2</v>
      </c>
      <c r="U2639">
        <f t="shared" ca="1" si="421"/>
        <v>0.11084902265556713</v>
      </c>
      <c r="W2639">
        <f t="shared" ca="1" si="422"/>
        <v>-0.43674552902120733</v>
      </c>
      <c r="X2639">
        <f t="shared" ca="1" si="423"/>
        <v>-0.51982117691830165</v>
      </c>
      <c r="Z2639">
        <f t="shared" ca="1" si="446"/>
        <v>101.82974781589216</v>
      </c>
      <c r="AA2639">
        <f t="shared" ca="1" si="446"/>
        <v>101.42214596152562</v>
      </c>
      <c r="AB2639">
        <f t="shared" ca="1" si="446"/>
        <v>101.23799476986051</v>
      </c>
      <c r="AC2639">
        <f t="shared" ca="1" si="447"/>
        <v>101.42214596152562</v>
      </c>
      <c r="AE2639">
        <f ca="1">VLOOKUP($B2639,OFFSET(Input!$A$1,0,MATCH(Index!AE$6&amp;" Index",Input!$1:$1,0)-1,10000,2),2,0)</f>
        <v>14.39</v>
      </c>
      <c r="AF2639">
        <f t="shared" ca="1" si="430"/>
        <v>13.218666666666669</v>
      </c>
      <c r="AG2639">
        <f t="shared" ca="1" si="430"/>
        <v>13.910500000000003</v>
      </c>
      <c r="AH2639">
        <f t="shared" ca="1" si="430"/>
        <v>13.650399999999998</v>
      </c>
      <c r="AI2639">
        <f t="shared" ca="1" si="431"/>
        <v>13.910500000000003</v>
      </c>
      <c r="AK2639">
        <f t="shared" ca="1" si="432"/>
        <v>1</v>
      </c>
      <c r="AL2639">
        <f t="shared" ca="1" si="433"/>
        <v>-1</v>
      </c>
      <c r="AN2639" t="str">
        <f t="shared" ca="1" si="456"/>
        <v>Not Down</v>
      </c>
      <c r="AO2639" t="str">
        <f t="shared" ca="1" si="487"/>
        <v>Not Up</v>
      </c>
      <c r="AQ2639">
        <f t="shared" ca="1" si="424"/>
        <v>1</v>
      </c>
      <c r="AR2639">
        <f t="shared" ca="1" si="425"/>
        <v>0</v>
      </c>
      <c r="AT2639">
        <f t="shared" ca="1" si="482"/>
        <v>1</v>
      </c>
      <c r="AU2639">
        <f t="shared" ca="1" si="483"/>
        <v>0</v>
      </c>
      <c r="AW2639" s="5">
        <f t="shared" ca="1" si="493"/>
        <v>2.3860953712616914E-2</v>
      </c>
      <c r="AX2639" s="5">
        <f t="shared" ca="1" si="494"/>
        <v>3.0531059045861279E-2</v>
      </c>
      <c r="AY2639" s="18">
        <f t="shared" ca="1" si="434"/>
        <v>3.0531059045861279E-2</v>
      </c>
      <c r="BA2639" s="6">
        <f t="shared" ca="1" si="426"/>
        <v>1.5</v>
      </c>
      <c r="BB2639">
        <f t="shared" ca="1" si="427"/>
        <v>1.5</v>
      </c>
      <c r="BC2639" t="str">
        <f t="shared" ref="BC2639:BC2702" ca="1" si="511">IF($D2639=1,BD2638,BC2638)</f>
        <v>HYG UP Equity</v>
      </c>
      <c r="BD2639" t="str">
        <f t="shared" ref="BD2639:BD2702" ca="1" si="512">IF($D2639=1,IF(AO2639="Up","TLT UP Equity",IF(AN2639="Down","TLT UP equity","HYG UP Equity")),BD2638)</f>
        <v>HYG UP Equity</v>
      </c>
      <c r="BF2639">
        <f t="shared" ca="1" si="495"/>
        <v>1</v>
      </c>
      <c r="BG2639">
        <f t="shared" ca="1" si="496"/>
        <v>0</v>
      </c>
      <c r="BI2639">
        <f t="shared" ca="1" si="488"/>
        <v>1</v>
      </c>
      <c r="BJ2639">
        <f t="shared" ca="1" si="489"/>
        <v>0</v>
      </c>
      <c r="BL2639">
        <f t="shared" ca="1" si="497"/>
        <v>10.398320386335211</v>
      </c>
      <c r="BM2639">
        <f t="shared" ca="1" si="498"/>
        <v>0</v>
      </c>
      <c r="BN2639" s="9">
        <f t="shared" ca="1" si="507"/>
        <v>1</v>
      </c>
      <c r="BO2639" s="9">
        <f t="shared" ca="1" si="508"/>
        <v>0</v>
      </c>
      <c r="BP2639" s="9">
        <f t="shared" ca="1" si="499"/>
        <v>1</v>
      </c>
      <c r="BQ2639" s="9">
        <f t="shared" ca="1" si="500"/>
        <v>0</v>
      </c>
      <c r="BR2639">
        <f t="shared" ca="1" si="501"/>
        <v>1059.8930429884454</v>
      </c>
      <c r="BS2639">
        <f t="shared" ca="1" si="503"/>
        <v>-1.8006567100942172E-3</v>
      </c>
      <c r="BT2639">
        <f t="shared" ca="1" si="504"/>
        <v>1.8055555555555558E-5</v>
      </c>
      <c r="BU2639">
        <f t="shared" ref="BU2639:BV2639" ca="1" si="513">ABS($BB2637*BN2639-$BB2638*BP2639)*0.02%</f>
        <v>0</v>
      </c>
      <c r="BV2639">
        <f t="shared" ca="1" si="513"/>
        <v>0</v>
      </c>
      <c r="BW2639" s="35">
        <f ca="1">IFERROR(VLOOKUP($B2639,OFFSET(Input!$A$1,0,MATCH(Index!BW$6&amp;" Index",Input!$1:$1,0)-1,10000,2),2,0)/100,BW2638)</f>
        <v>1.5E-3</v>
      </c>
      <c r="BX2639">
        <f t="shared" ca="1" si="510"/>
        <v>2.8697355850563235E-2</v>
      </c>
      <c r="CE2639">
        <v>1056.6869595566334</v>
      </c>
    </row>
    <row r="2640" spans="2:83" x14ac:dyDescent="0.25">
      <c r="B2640" s="2">
        <v>41353</v>
      </c>
      <c r="C2640">
        <f t="shared" ca="1" si="478"/>
        <v>0</v>
      </c>
      <c r="D2640">
        <f t="shared" ca="1" si="479"/>
        <v>0</v>
      </c>
      <c r="E2640">
        <f ca="1">IF($B2640&lt;VLOOKUP(E$6&amp;" Equity",Param,4,0),"",IFERROR(VLOOKUP($B2640,OFFSET(Input!$A$1,0,MATCH(Index!E$6&amp;" Equity",Input!$1:$1,0)-1,10000,2),2,0),E2639))</f>
        <v>94.55</v>
      </c>
      <c r="F2640" s="33">
        <v>116.09</v>
      </c>
      <c r="H2640">
        <f ca="1">IFERROR(VLOOKUP($B2640,OFFSET(Input!$A$1,0,MATCH(Index!H$6,Input!$1:$1,0)-1,10000,2),2,0),0)</f>
        <v>0</v>
      </c>
      <c r="I2640">
        <f ca="1">IFERROR(VLOOKUP($B2640,OFFSET(Input!$A$1,0,MATCH(Index!I$6,Input!$1:$1,0)-1,10000,2),2,0),0)</f>
        <v>0</v>
      </c>
      <c r="K2640">
        <f t="shared" ca="1" si="480"/>
        <v>102.26454790322263</v>
      </c>
      <c r="L2640" s="30">
        <f t="shared" ca="1" si="481"/>
        <v>119.73696661907384</v>
      </c>
      <c r="N2640">
        <f t="shared" ca="1" si="491"/>
        <v>3.2840752011900187E-3</v>
      </c>
      <c r="O2640">
        <f t="shared" ca="1" si="492"/>
        <v>-1.147665902704534E-2</v>
      </c>
      <c r="Q2640">
        <f t="shared" ca="1" si="411"/>
        <v>2.8824290602788613E-2</v>
      </c>
      <c r="R2640">
        <f t="shared" ca="1" si="409"/>
        <v>0.111166272285563</v>
      </c>
      <c r="T2640">
        <f t="shared" ca="1" si="429"/>
        <v>3.2459458312063413E-2</v>
      </c>
      <c r="U2640">
        <f t="shared" ca="1" si="421"/>
        <v>0.11761198390832937</v>
      </c>
      <c r="W2640">
        <f t="shared" ca="1" si="422"/>
        <v>-0.68536473105948292</v>
      </c>
      <c r="X2640">
        <f t="shared" ca="1" si="423"/>
        <v>-0.5745743578141429</v>
      </c>
      <c r="Z2640">
        <f t="shared" ca="1" si="446"/>
        <v>101.90437768162799</v>
      </c>
      <c r="AA2640">
        <f t="shared" ca="1" si="446"/>
        <v>101.51041143438849</v>
      </c>
      <c r="AB2640">
        <f t="shared" ca="1" si="446"/>
        <v>101.31334057406777</v>
      </c>
      <c r="AC2640">
        <f t="shared" ca="1" si="447"/>
        <v>101.51041143438849</v>
      </c>
      <c r="AE2640">
        <f ca="1">VLOOKUP($B2640,OFFSET(Input!$A$1,0,MATCH(Index!AE$6&amp;" Index",Input!$1:$1,0)-1,10000,2),2,0)</f>
        <v>12.67</v>
      </c>
      <c r="AF2640">
        <f t="shared" ca="1" si="430"/>
        <v>13.081333333333333</v>
      </c>
      <c r="AG2640">
        <f t="shared" ca="1" si="430"/>
        <v>13.810000000000002</v>
      </c>
      <c r="AH2640">
        <f t="shared" ca="1" si="430"/>
        <v>13.6516</v>
      </c>
      <c r="AI2640">
        <f t="shared" ca="1" si="431"/>
        <v>13.810000000000002</v>
      </c>
      <c r="AK2640">
        <f t="shared" ca="1" si="432"/>
        <v>1</v>
      </c>
      <c r="AL2640">
        <f t="shared" ca="1" si="433"/>
        <v>-1</v>
      </c>
      <c r="AN2640" t="str">
        <f t="shared" ca="1" si="456"/>
        <v>Not Down</v>
      </c>
      <c r="AO2640" t="str">
        <f t="shared" ca="1" si="487"/>
        <v>Not Up</v>
      </c>
      <c r="AQ2640">
        <f t="shared" ca="1" si="424"/>
        <v>1</v>
      </c>
      <c r="AR2640">
        <f t="shared" ca="1" si="425"/>
        <v>0</v>
      </c>
      <c r="AT2640">
        <f t="shared" ca="1" si="482"/>
        <v>1</v>
      </c>
      <c r="AU2640">
        <f t="shared" ca="1" si="483"/>
        <v>0</v>
      </c>
      <c r="AW2640" s="5">
        <f t="shared" ca="1" si="493"/>
        <v>2.8824290602788613E-2</v>
      </c>
      <c r="AX2640" s="5">
        <f t="shared" ca="1" si="494"/>
        <v>3.2459458312063413E-2</v>
      </c>
      <c r="AY2640" s="18">
        <f t="shared" ca="1" si="434"/>
        <v>3.2459458312063413E-2</v>
      </c>
      <c r="BA2640" s="6">
        <f t="shared" ca="1" si="426"/>
        <v>1.5</v>
      </c>
      <c r="BB2640">
        <f t="shared" ca="1" si="427"/>
        <v>1.5</v>
      </c>
      <c r="BC2640" t="str">
        <f t="shared" ca="1" si="511"/>
        <v>HYG UP Equity</v>
      </c>
      <c r="BD2640" t="str">
        <f t="shared" ca="1" si="512"/>
        <v>HYG UP Equity</v>
      </c>
      <c r="BF2640">
        <f t="shared" ca="1" si="495"/>
        <v>1</v>
      </c>
      <c r="BG2640">
        <f t="shared" ca="1" si="496"/>
        <v>0</v>
      </c>
      <c r="BI2640">
        <f t="shared" ca="1" si="488"/>
        <v>1</v>
      </c>
      <c r="BJ2640">
        <f t="shared" ca="1" si="489"/>
        <v>0</v>
      </c>
      <c r="BL2640">
        <f t="shared" ca="1" si="497"/>
        <v>10.398320386335211</v>
      </c>
      <c r="BM2640">
        <f t="shared" ca="1" si="498"/>
        <v>0</v>
      </c>
      <c r="BN2640" s="9">
        <f t="shared" ca="1" si="507"/>
        <v>1</v>
      </c>
      <c r="BO2640" s="9">
        <f t="shared" ca="1" si="508"/>
        <v>0</v>
      </c>
      <c r="BP2640" s="9">
        <f t="shared" ca="1" si="499"/>
        <v>1</v>
      </c>
      <c r="BQ2640" s="9">
        <f t="shared" ca="1" si="500"/>
        <v>0</v>
      </c>
      <c r="BR2640">
        <f t="shared" ca="1" si="501"/>
        <v>1063.3795332614336</v>
      </c>
      <c r="BS2640">
        <f t="shared" ca="1" si="503"/>
        <v>3.2894736842103978E-3</v>
      </c>
      <c r="BT2640">
        <f t="shared" ca="1" si="504"/>
        <v>1.8055555555555558E-5</v>
      </c>
      <c r="BU2640">
        <f t="shared" ref="BU2640:BV2640" ca="1" si="514">ABS($BB2638*BN2640-$BB2639*BP2640)*0.02%</f>
        <v>0</v>
      </c>
      <c r="BV2640">
        <f t="shared" ca="1" si="514"/>
        <v>0</v>
      </c>
      <c r="BW2640" s="35">
        <f ca="1">IFERROR(VLOOKUP($B2640,OFFSET(Input!$A$1,0,MATCH(Index!BW$6&amp;" Index",Input!$1:$1,0)-1,10000,2),2,0)/100,BW2639)</f>
        <v>1.5E-3</v>
      </c>
      <c r="BX2640">
        <f t="shared" ca="1" si="510"/>
        <v>2.8618605154658826E-2</v>
      </c>
      <c r="CE2640">
        <v>1061.8553792314062</v>
      </c>
    </row>
    <row r="2641" spans="2:83" x14ac:dyDescent="0.25">
      <c r="B2641" s="2">
        <v>41354</v>
      </c>
      <c r="C2641">
        <f t="shared" ca="1" si="478"/>
        <v>0</v>
      </c>
      <c r="D2641">
        <f t="shared" ca="1" si="479"/>
        <v>0</v>
      </c>
      <c r="E2641">
        <f ca="1">IF($B2641&lt;VLOOKUP(E$6&amp;" Equity",Param,4,0),"",IFERROR(VLOOKUP($B2641,OFFSET(Input!$A$1,0,MATCH(Index!E$6&amp;" Equity",Input!$1:$1,0)-1,10000,2),2,0),E2640))</f>
        <v>94.38</v>
      </c>
      <c r="F2641" s="33">
        <v>117.24</v>
      </c>
      <c r="H2641">
        <f ca="1">IFERROR(VLOOKUP($B2641,OFFSET(Input!$A$1,0,MATCH(Index!H$6,Input!$1:$1,0)-1,10000,2),2,0),0)</f>
        <v>0</v>
      </c>
      <c r="I2641">
        <f ca="1">IFERROR(VLOOKUP($B2641,OFFSET(Input!$A$1,0,MATCH(Index!I$6,Input!$1:$1,0)-1,10000,2),2,0),0)</f>
        <v>0</v>
      </c>
      <c r="K2641">
        <f t="shared" ca="1" si="480"/>
        <v>102.08067721952567</v>
      </c>
      <c r="L2641" s="30">
        <f t="shared" ca="1" si="481"/>
        <v>120.92309386183319</v>
      </c>
      <c r="N2641">
        <f t="shared" ca="1" si="491"/>
        <v>-1.7996088062250434E-3</v>
      </c>
      <c r="O2641">
        <f t="shared" ca="1" si="492"/>
        <v>9.8573634927471756E-3</v>
      </c>
      <c r="Q2641">
        <f t="shared" ca="1" si="411"/>
        <v>2.9265513489713714E-2</v>
      </c>
      <c r="R2641">
        <f t="shared" ca="1" si="409"/>
        <v>0.11532680310006981</v>
      </c>
      <c r="T2641">
        <f t="shared" ca="1" si="429"/>
        <v>3.2863363638872677E-2</v>
      </c>
      <c r="U2641">
        <f t="shared" ca="1" si="421"/>
        <v>0.12094801309114715</v>
      </c>
      <c r="W2641">
        <f t="shared" ca="1" si="422"/>
        <v>-0.69709126854027015</v>
      </c>
      <c r="X2641">
        <f t="shared" ca="1" si="423"/>
        <v>-0.6278702896538082</v>
      </c>
      <c r="Z2641">
        <f t="shared" ca="1" si="446"/>
        <v>101.94547818739554</v>
      </c>
      <c r="AA2641">
        <f t="shared" ca="1" si="446"/>
        <v>101.58410447997906</v>
      </c>
      <c r="AB2641">
        <f t="shared" ca="1" si="446"/>
        <v>101.37530719066919</v>
      </c>
      <c r="AC2641">
        <f t="shared" ca="1" si="447"/>
        <v>101.58410447997906</v>
      </c>
      <c r="AE2641">
        <f ca="1">VLOOKUP($B2641,OFFSET(Input!$A$1,0,MATCH(Index!AE$6&amp;" Index",Input!$1:$1,0)-1,10000,2),2,0)</f>
        <v>13.99</v>
      </c>
      <c r="AF2641">
        <f t="shared" ca="1" si="430"/>
        <v>12.98</v>
      </c>
      <c r="AG2641">
        <f t="shared" ca="1" si="430"/>
        <v>13.748500000000003</v>
      </c>
      <c r="AH2641">
        <f t="shared" ca="1" si="430"/>
        <v>13.692</v>
      </c>
      <c r="AI2641">
        <f t="shared" ca="1" si="431"/>
        <v>13.748500000000003</v>
      </c>
      <c r="AK2641">
        <f t="shared" ca="1" si="432"/>
        <v>1</v>
      </c>
      <c r="AL2641">
        <f t="shared" ca="1" si="433"/>
        <v>-1</v>
      </c>
      <c r="AN2641" t="str">
        <f t="shared" ca="1" si="456"/>
        <v>Not Down</v>
      </c>
      <c r="AO2641" t="str">
        <f t="shared" ca="1" si="487"/>
        <v>Not Up</v>
      </c>
      <c r="AQ2641">
        <f t="shared" ca="1" si="424"/>
        <v>1</v>
      </c>
      <c r="AR2641">
        <f t="shared" ca="1" si="425"/>
        <v>0</v>
      </c>
      <c r="AT2641">
        <f t="shared" ca="1" si="482"/>
        <v>1</v>
      </c>
      <c r="AU2641">
        <f t="shared" ca="1" si="483"/>
        <v>0</v>
      </c>
      <c r="AW2641" s="5">
        <f t="shared" ca="1" si="493"/>
        <v>2.9265513489713714E-2</v>
      </c>
      <c r="AX2641" s="5">
        <f t="shared" ca="1" si="494"/>
        <v>3.2863363638872677E-2</v>
      </c>
      <c r="AY2641" s="18">
        <f t="shared" ca="1" si="434"/>
        <v>3.2863363638872677E-2</v>
      </c>
      <c r="BA2641" s="6">
        <f t="shared" ca="1" si="426"/>
        <v>1.5</v>
      </c>
      <c r="BB2641">
        <f t="shared" ca="1" si="427"/>
        <v>1.5</v>
      </c>
      <c r="BC2641" t="str">
        <f t="shared" ca="1" si="511"/>
        <v>HYG UP Equity</v>
      </c>
      <c r="BD2641" t="str">
        <f t="shared" ca="1" si="512"/>
        <v>HYG UP Equity</v>
      </c>
      <c r="BF2641">
        <f t="shared" ca="1" si="495"/>
        <v>1</v>
      </c>
      <c r="BG2641">
        <f t="shared" ca="1" si="496"/>
        <v>0</v>
      </c>
      <c r="BI2641">
        <f t="shared" ca="1" si="488"/>
        <v>1</v>
      </c>
      <c r="BJ2641">
        <f t="shared" ca="1" si="489"/>
        <v>0</v>
      </c>
      <c r="BL2641">
        <f t="shared" ca="1" si="497"/>
        <v>10.398320386335211</v>
      </c>
      <c r="BM2641">
        <f t="shared" ca="1" si="498"/>
        <v>0</v>
      </c>
      <c r="BN2641" s="9">
        <f t="shared" ca="1" si="507"/>
        <v>1</v>
      </c>
      <c r="BO2641" s="9">
        <f t="shared" ca="1" si="508"/>
        <v>0</v>
      </c>
      <c r="BP2641" s="9">
        <f t="shared" ca="1" si="499"/>
        <v>1</v>
      </c>
      <c r="BQ2641" s="9">
        <f t="shared" ca="1" si="500"/>
        <v>0</v>
      </c>
      <c r="BR2641">
        <f t="shared" ca="1" si="501"/>
        <v>1061.4675869826981</v>
      </c>
      <c r="BS2641">
        <f t="shared" ca="1" si="503"/>
        <v>-1.7979904812268632E-3</v>
      </c>
      <c r="BT2641">
        <f t="shared" ca="1" si="504"/>
        <v>1.8055555555555558E-5</v>
      </c>
      <c r="BU2641">
        <f t="shared" ref="BU2641:BV2641" ca="1" si="515">ABS($BB2639*BN2641-$BB2640*BP2641)*0.02%</f>
        <v>0</v>
      </c>
      <c r="BV2641">
        <f t="shared" ca="1" si="515"/>
        <v>0</v>
      </c>
      <c r="BW2641" s="35">
        <f ca="1">IFERROR(VLOOKUP($B2641,OFFSET(Input!$A$1,0,MATCH(Index!BW$6&amp;" Index",Input!$1:$1,0)-1,10000,2),2,0)/100,BW2640)</f>
        <v>1.6000000000000001E-3</v>
      </c>
      <c r="BX2641">
        <f t="shared" ca="1" si="510"/>
        <v>2.8758583187517259E-2</v>
      </c>
      <c r="CE2641">
        <v>1058.9458516616874</v>
      </c>
    </row>
    <row r="2642" spans="2:83" x14ac:dyDescent="0.25">
      <c r="B2642" s="2">
        <v>41355</v>
      </c>
      <c r="C2642">
        <f t="shared" ca="1" si="478"/>
        <v>0</v>
      </c>
      <c r="D2642">
        <f t="shared" ca="1" si="479"/>
        <v>0</v>
      </c>
      <c r="E2642">
        <f ca="1">IF($B2642&lt;VLOOKUP(E$6&amp;" Equity",Param,4,0),"",IFERROR(VLOOKUP($B2642,OFFSET(Input!$A$1,0,MATCH(Index!E$6&amp;" Equity",Input!$1:$1,0)-1,10000,2),2,0),E2641))</f>
        <v>94.25</v>
      </c>
      <c r="F2642" s="33">
        <v>117.33</v>
      </c>
      <c r="H2642">
        <f ca="1">IFERROR(VLOOKUP($B2642,OFFSET(Input!$A$1,0,MATCH(Index!H$6,Input!$1:$1,0)-1,10000,2),2,0),0)</f>
        <v>0</v>
      </c>
      <c r="I2642">
        <f ca="1">IFERROR(VLOOKUP($B2642,OFFSET(Input!$A$1,0,MATCH(Index!I$6,Input!$1:$1,0)-1,10000,2),2,0),0)</f>
        <v>0</v>
      </c>
      <c r="K2642">
        <f t="shared" ca="1" si="480"/>
        <v>101.94007022611035</v>
      </c>
      <c r="L2642" s="30">
        <f t="shared" ca="1" si="481"/>
        <v>121.01592121126653</v>
      </c>
      <c r="N2642">
        <f t="shared" ca="1" si="491"/>
        <v>-1.3783599701212709E-3</v>
      </c>
      <c r="O2642">
        <f t="shared" ca="1" si="492"/>
        <v>7.6736159284067915E-4</v>
      </c>
      <c r="Q2642">
        <f t="shared" ca="1" si="411"/>
        <v>2.949370563549731E-2</v>
      </c>
      <c r="R2642">
        <f t="shared" ca="1" si="409"/>
        <v>0.10267613125551797</v>
      </c>
      <c r="T2642">
        <f t="shared" ca="1" si="429"/>
        <v>3.2061116574461604E-2</v>
      </c>
      <c r="U2642">
        <f t="shared" ca="1" si="421"/>
        <v>0.12095432788414891</v>
      </c>
      <c r="W2642">
        <f t="shared" ca="1" si="422"/>
        <v>-0.68363744309259211</v>
      </c>
      <c r="X2642">
        <f t="shared" ca="1" si="423"/>
        <v>-0.65244176223039152</v>
      </c>
      <c r="Z2642">
        <f t="shared" ca="1" si="446"/>
        <v>101.96062047899412</v>
      </c>
      <c r="AA2642">
        <f t="shared" ca="1" si="446"/>
        <v>101.63839572179771</v>
      </c>
      <c r="AB2642">
        <f t="shared" ca="1" si="446"/>
        <v>101.43337077332203</v>
      </c>
      <c r="AC2642">
        <f t="shared" ca="1" si="447"/>
        <v>101.63839572179771</v>
      </c>
      <c r="AE2642">
        <f ca="1">VLOOKUP($B2642,OFFSET(Input!$A$1,0,MATCH(Index!AE$6&amp;" Index",Input!$1:$1,0)-1,10000,2),2,0)</f>
        <v>13.57</v>
      </c>
      <c r="AF2642">
        <f t="shared" ca="1" si="430"/>
        <v>12.860666666666667</v>
      </c>
      <c r="AG2642">
        <f t="shared" ca="1" si="430"/>
        <v>13.718500000000001</v>
      </c>
      <c r="AH2642">
        <f t="shared" ca="1" si="430"/>
        <v>13.728400000000001</v>
      </c>
      <c r="AI2642">
        <f t="shared" ca="1" si="431"/>
        <v>13.728400000000001</v>
      </c>
      <c r="AK2642">
        <f t="shared" ca="1" si="432"/>
        <v>1</v>
      </c>
      <c r="AL2642">
        <f t="shared" ca="1" si="433"/>
        <v>-1</v>
      </c>
      <c r="AN2642" t="str">
        <f t="shared" ca="1" si="456"/>
        <v>Not Down</v>
      </c>
      <c r="AO2642" t="str">
        <f t="shared" ca="1" si="487"/>
        <v>Not Up</v>
      </c>
      <c r="AQ2642">
        <f t="shared" ca="1" si="424"/>
        <v>1</v>
      </c>
      <c r="AR2642">
        <f t="shared" ca="1" si="425"/>
        <v>0</v>
      </c>
      <c r="AT2642">
        <f t="shared" ca="1" si="482"/>
        <v>1</v>
      </c>
      <c r="AU2642">
        <f t="shared" ca="1" si="483"/>
        <v>0</v>
      </c>
      <c r="AW2642" s="5">
        <f t="shared" ca="1" si="493"/>
        <v>2.949370563549731E-2</v>
      </c>
      <c r="AX2642" s="5">
        <f t="shared" ca="1" si="494"/>
        <v>3.2061116574461604E-2</v>
      </c>
      <c r="AY2642" s="18">
        <f t="shared" ca="1" si="434"/>
        <v>3.2061116574461604E-2</v>
      </c>
      <c r="BA2642" s="6">
        <f t="shared" ca="1" si="426"/>
        <v>1.5</v>
      </c>
      <c r="BB2642">
        <f t="shared" ca="1" si="427"/>
        <v>1.5</v>
      </c>
      <c r="BC2642" t="str">
        <f t="shared" ca="1" si="511"/>
        <v>HYG UP Equity</v>
      </c>
      <c r="BD2642" t="str">
        <f t="shared" ca="1" si="512"/>
        <v>HYG UP Equity</v>
      </c>
      <c r="BF2642">
        <f t="shared" ca="1" si="495"/>
        <v>1</v>
      </c>
      <c r="BG2642">
        <f t="shared" ca="1" si="496"/>
        <v>0</v>
      </c>
      <c r="BI2642">
        <f t="shared" ca="1" si="488"/>
        <v>1</v>
      </c>
      <c r="BJ2642">
        <f t="shared" ca="1" si="489"/>
        <v>0</v>
      </c>
      <c r="BL2642">
        <f t="shared" ca="1" si="497"/>
        <v>10.398320386335211</v>
      </c>
      <c r="BM2642">
        <f t="shared" ca="1" si="498"/>
        <v>0</v>
      </c>
      <c r="BN2642" s="9">
        <f t="shared" ca="1" si="507"/>
        <v>1</v>
      </c>
      <c r="BO2642" s="9">
        <f t="shared" ca="1" si="508"/>
        <v>0</v>
      </c>
      <c r="BP2642" s="9">
        <f t="shared" ca="1" si="499"/>
        <v>1</v>
      </c>
      <c r="BQ2642" s="9">
        <f t="shared" ca="1" si="500"/>
        <v>0</v>
      </c>
      <c r="BR2642">
        <f t="shared" ca="1" si="501"/>
        <v>1060.0055104166063</v>
      </c>
      <c r="BS2642">
        <f t="shared" ca="1" si="503"/>
        <v>-1.3774104683195176E-3</v>
      </c>
      <c r="BT2642">
        <f t="shared" ca="1" si="504"/>
        <v>1.8055555555555558E-5</v>
      </c>
      <c r="BU2642">
        <f t="shared" ref="BU2642:BV2642" ca="1" si="516">ABS($BB2640*BN2642-$BB2641*BP2642)*0.02%</f>
        <v>0</v>
      </c>
      <c r="BV2642">
        <f t="shared" ca="1" si="516"/>
        <v>0</v>
      </c>
      <c r="BW2642" s="35">
        <f ca="1">IFERROR(VLOOKUP($B2642,OFFSET(Input!$A$1,0,MATCH(Index!BW$6&amp;" Index",Input!$1:$1,0)-1,10000,2),2,0)/100,BW2641)</f>
        <v>1.5E-3</v>
      </c>
      <c r="BX2642">
        <f t="shared" ca="1" si="510"/>
        <v>2.8679783482504037E-2</v>
      </c>
      <c r="CE2642">
        <v>1056.7122064317346</v>
      </c>
    </row>
    <row r="2643" spans="2:83" x14ac:dyDescent="0.25">
      <c r="B2643" s="2">
        <v>41358</v>
      </c>
      <c r="C2643">
        <f t="shared" ca="1" si="478"/>
        <v>0</v>
      </c>
      <c r="D2643">
        <f t="shared" ca="1" si="479"/>
        <v>0</v>
      </c>
      <c r="E2643">
        <f ca="1">IF($B2643&lt;VLOOKUP(E$6&amp;" Equity",Param,4,0),"",IFERROR(VLOOKUP($B2643,OFFSET(Input!$A$1,0,MATCH(Index!E$6&amp;" Equity",Input!$1:$1,0)-1,10000,2),2,0),E2642))</f>
        <v>94.17</v>
      </c>
      <c r="F2643" s="33">
        <v>117.22</v>
      </c>
      <c r="H2643">
        <f ca="1">IFERROR(VLOOKUP($B2643,OFFSET(Input!$A$1,0,MATCH(Index!H$6,Input!$1:$1,0)-1,10000,2),2,0),0)</f>
        <v>0</v>
      </c>
      <c r="I2643">
        <f ca="1">IFERROR(VLOOKUP($B2643,OFFSET(Input!$A$1,0,MATCH(Index!I$6,Input!$1:$1,0)-1,10000,2),2,0),0)</f>
        <v>0</v>
      </c>
      <c r="K2643">
        <f t="shared" ca="1" si="480"/>
        <v>101.85354284554708</v>
      </c>
      <c r="L2643" s="30">
        <f t="shared" ca="1" si="481"/>
        <v>120.90246556195912</v>
      </c>
      <c r="N2643">
        <f t="shared" ca="1" si="491"/>
        <v>-8.491668061481949E-4</v>
      </c>
      <c r="O2643">
        <f t="shared" ca="1" si="492"/>
        <v>-9.3796638724926351E-4</v>
      </c>
      <c r="Q2643">
        <f t="shared" ca="1" si="411"/>
        <v>2.9627695815226261E-2</v>
      </c>
      <c r="R2643">
        <f t="shared" ca="1" si="409"/>
        <v>0.10267143557371336</v>
      </c>
      <c r="T2643">
        <f t="shared" ca="1" si="429"/>
        <v>3.0266501072121383E-2</v>
      </c>
      <c r="U2643">
        <f t="shared" ca="1" si="421"/>
        <v>9.9339407594732573E-2</v>
      </c>
      <c r="W2643">
        <f t="shared" ca="1" si="422"/>
        <v>-0.66891632788982214</v>
      </c>
      <c r="X2643">
        <f t="shared" ca="1" si="423"/>
        <v>-0.58548229458306622</v>
      </c>
      <c r="Z2643">
        <f t="shared" ca="1" si="446"/>
        <v>101.97359958607862</v>
      </c>
      <c r="AA2643">
        <f t="shared" ca="1" si="446"/>
        <v>101.70395938454183</v>
      </c>
      <c r="AB2643">
        <f t="shared" ca="1" si="446"/>
        <v>101.48754294930529</v>
      </c>
      <c r="AC2643">
        <f t="shared" ca="1" si="447"/>
        <v>101.70395938454183</v>
      </c>
      <c r="AE2643">
        <f ca="1">VLOOKUP($B2643,OFFSET(Input!$A$1,0,MATCH(Index!AE$6&amp;" Index",Input!$1:$1,0)-1,10000,2),2,0)</f>
        <v>13.74</v>
      </c>
      <c r="AF2643">
        <f t="shared" ca="1" si="430"/>
        <v>12.842666666666666</v>
      </c>
      <c r="AG2643">
        <f t="shared" ca="1" si="430"/>
        <v>13.456</v>
      </c>
      <c r="AH2643">
        <f t="shared" ca="1" si="430"/>
        <v>13.779600000000002</v>
      </c>
      <c r="AI2643">
        <f t="shared" ca="1" si="431"/>
        <v>13.779600000000002</v>
      </c>
      <c r="AK2643">
        <f t="shared" ca="1" si="432"/>
        <v>1</v>
      </c>
      <c r="AL2643">
        <f t="shared" ca="1" si="433"/>
        <v>-1</v>
      </c>
      <c r="AN2643" t="str">
        <f t="shared" ca="1" si="456"/>
        <v>Not Down</v>
      </c>
      <c r="AO2643" t="str">
        <f t="shared" ca="1" si="487"/>
        <v>Not Up</v>
      </c>
      <c r="AQ2643">
        <f t="shared" ca="1" si="424"/>
        <v>1</v>
      </c>
      <c r="AR2643">
        <f t="shared" ca="1" si="425"/>
        <v>0</v>
      </c>
      <c r="AT2643">
        <f t="shared" ca="1" si="482"/>
        <v>1</v>
      </c>
      <c r="AU2643">
        <f t="shared" ca="1" si="483"/>
        <v>0</v>
      </c>
      <c r="AW2643" s="5">
        <f t="shared" ca="1" si="493"/>
        <v>2.9627695815226261E-2</v>
      </c>
      <c r="AX2643" s="5">
        <f t="shared" ca="1" si="494"/>
        <v>3.0266501072121383E-2</v>
      </c>
      <c r="AY2643" s="18">
        <f t="shared" ca="1" si="434"/>
        <v>3.0266501072121383E-2</v>
      </c>
      <c r="BA2643" s="6">
        <f t="shared" ca="1" si="426"/>
        <v>1.5</v>
      </c>
      <c r="BB2643">
        <f t="shared" ca="1" si="427"/>
        <v>1.5</v>
      </c>
      <c r="BC2643" t="str">
        <f t="shared" ca="1" si="511"/>
        <v>HYG UP Equity</v>
      </c>
      <c r="BD2643" t="str">
        <f t="shared" ca="1" si="512"/>
        <v>HYG UP Equity</v>
      </c>
      <c r="BF2643">
        <f t="shared" ca="1" si="495"/>
        <v>1</v>
      </c>
      <c r="BG2643">
        <f t="shared" ca="1" si="496"/>
        <v>0</v>
      </c>
      <c r="BI2643">
        <f t="shared" ca="1" si="488"/>
        <v>1</v>
      </c>
      <c r="BJ2643">
        <f t="shared" ca="1" si="489"/>
        <v>0</v>
      </c>
      <c r="BL2643">
        <f t="shared" ca="1" si="497"/>
        <v>10.398320386335211</v>
      </c>
      <c r="BM2643">
        <f t="shared" ca="1" si="498"/>
        <v>0</v>
      </c>
      <c r="BN2643" s="9">
        <f t="shared" ca="1" si="507"/>
        <v>1</v>
      </c>
      <c r="BO2643" s="9">
        <f t="shared" ca="1" si="508"/>
        <v>0</v>
      </c>
      <c r="BP2643" s="9">
        <f t="shared" ca="1" si="499"/>
        <v>1</v>
      </c>
      <c r="BQ2643" s="9">
        <f t="shared" ca="1" si="500"/>
        <v>0</v>
      </c>
      <c r="BR2643">
        <f t="shared" ca="1" si="501"/>
        <v>1059.1057709913191</v>
      </c>
      <c r="BS2643">
        <f t="shared" ca="1" si="503"/>
        <v>-8.488063660476719E-4</v>
      </c>
      <c r="BT2643">
        <f t="shared" ca="1" si="504"/>
        <v>5.4166666666666671E-5</v>
      </c>
      <c r="BU2643">
        <f t="shared" ref="BU2643:BV2643" ca="1" si="517">ABS($BB2641*BN2643-$BB2642*BP2643)*0.02%</f>
        <v>0</v>
      </c>
      <c r="BV2643">
        <f t="shared" ca="1" si="517"/>
        <v>0</v>
      </c>
      <c r="BW2643" s="35">
        <f ca="1">IFERROR(VLOOKUP($B2643,OFFSET(Input!$A$1,0,MATCH(Index!BW$6&amp;" Index",Input!$1:$1,0)-1,10000,2),2,0)/100,BW2642)</f>
        <v>1.5E-3</v>
      </c>
      <c r="BX2643">
        <f t="shared" ca="1" si="510"/>
        <v>8.5857866772578437E-2</v>
      </c>
      <c r="CE2643">
        <v>1055.2302983665541</v>
      </c>
    </row>
    <row r="2644" spans="2:83" x14ac:dyDescent="0.25">
      <c r="B2644" s="2">
        <v>41359</v>
      </c>
      <c r="C2644">
        <f t="shared" ca="1" si="478"/>
        <v>0</v>
      </c>
      <c r="D2644">
        <f t="shared" ca="1" si="479"/>
        <v>0</v>
      </c>
      <c r="E2644">
        <f ca="1">IF($B2644&lt;VLOOKUP(E$6&amp;" Equity",Param,4,0),"",IFERROR(VLOOKUP($B2644,OFFSET(Input!$A$1,0,MATCH(Index!E$6&amp;" Equity",Input!$1:$1,0)-1,10000,2),2,0),E2643))</f>
        <v>94.34</v>
      </c>
      <c r="F2644" s="33">
        <v>117.36</v>
      </c>
      <c r="H2644">
        <f ca="1">IFERROR(VLOOKUP($B2644,OFFSET(Input!$A$1,0,MATCH(Index!H$6,Input!$1:$1,0)-1,10000,2),2,0),0)</f>
        <v>0</v>
      </c>
      <c r="I2644">
        <f ca="1">IFERROR(VLOOKUP($B2644,OFFSET(Input!$A$1,0,MATCH(Index!I$6,Input!$1:$1,0)-1,10000,2),2,0),0)</f>
        <v>0</v>
      </c>
      <c r="K2644">
        <f t="shared" ca="1" si="480"/>
        <v>102.03741352924405</v>
      </c>
      <c r="L2644" s="30">
        <f t="shared" ca="1" si="481"/>
        <v>121.04686366107765</v>
      </c>
      <c r="N2644">
        <f t="shared" ca="1" si="491"/>
        <v>1.8036183341437109E-3</v>
      </c>
      <c r="O2644">
        <f t="shared" ca="1" si="492"/>
        <v>1.1936227864431733E-3</v>
      </c>
      <c r="Q2644">
        <f t="shared" ca="1" si="411"/>
        <v>3.0906580284646205E-2</v>
      </c>
      <c r="R2644">
        <f t="shared" ref="R2644:R2707" ca="1" si="518">SQRT(SUMPRODUCT(OFFSET(O2644,0,0,-R$5,1),OFFSET(O2644,0,0,-R$5,1))*252/R$5)</f>
        <v>9.6285433819228591E-2</v>
      </c>
      <c r="T2644">
        <f t="shared" ca="1" si="429"/>
        <v>2.5559924464774283E-2</v>
      </c>
      <c r="U2644">
        <f t="shared" ca="1" si="421"/>
        <v>9.7275598114631989E-2</v>
      </c>
      <c r="W2644">
        <f t="shared" ca="1" si="422"/>
        <v>-0.63959836306605011</v>
      </c>
      <c r="X2644">
        <f t="shared" ca="1" si="423"/>
        <v>-0.5528033422406442</v>
      </c>
      <c r="Z2644">
        <f t="shared" ca="1" si="446"/>
        <v>102.00929213056098</v>
      </c>
      <c r="AA2644">
        <f t="shared" ca="1" si="446"/>
        <v>101.75397367326852</v>
      </c>
      <c r="AB2644">
        <f t="shared" ca="1" si="446"/>
        <v>101.54476683816648</v>
      </c>
      <c r="AC2644">
        <f t="shared" ca="1" si="447"/>
        <v>101.75397367326852</v>
      </c>
      <c r="AE2644">
        <f ca="1">VLOOKUP($B2644,OFFSET(Input!$A$1,0,MATCH(Index!AE$6&amp;" Index",Input!$1:$1,0)-1,10000,2),2,0)</f>
        <v>12.77</v>
      </c>
      <c r="AF2644">
        <f t="shared" ca="1" si="430"/>
        <v>12.795333333333334</v>
      </c>
      <c r="AG2644">
        <f t="shared" ca="1" si="430"/>
        <v>13.251000000000001</v>
      </c>
      <c r="AH2644">
        <f t="shared" ca="1" si="430"/>
        <v>13.798000000000002</v>
      </c>
      <c r="AI2644">
        <f t="shared" ca="1" si="431"/>
        <v>13.798000000000002</v>
      </c>
      <c r="AK2644">
        <f t="shared" ca="1" si="432"/>
        <v>1</v>
      </c>
      <c r="AL2644">
        <f t="shared" ca="1" si="433"/>
        <v>-1</v>
      </c>
      <c r="AN2644" t="str">
        <f t="shared" ca="1" si="456"/>
        <v>Not Down</v>
      </c>
      <c r="AO2644" t="str">
        <f t="shared" ca="1" si="487"/>
        <v>Not Up</v>
      </c>
      <c r="AQ2644">
        <f t="shared" ca="1" si="424"/>
        <v>1</v>
      </c>
      <c r="AR2644">
        <f t="shared" ca="1" si="425"/>
        <v>0</v>
      </c>
      <c r="AT2644">
        <f t="shared" ca="1" si="482"/>
        <v>1</v>
      </c>
      <c r="AU2644">
        <f t="shared" ca="1" si="483"/>
        <v>0</v>
      </c>
      <c r="AW2644" s="5">
        <f t="shared" ca="1" si="493"/>
        <v>3.0906580284646205E-2</v>
      </c>
      <c r="AX2644" s="5">
        <f t="shared" ca="1" si="494"/>
        <v>2.5559924464774283E-2</v>
      </c>
      <c r="AY2644" s="18">
        <f t="shared" ca="1" si="434"/>
        <v>3.0906580284646205E-2</v>
      </c>
      <c r="BA2644" s="6">
        <f t="shared" ca="1" si="426"/>
        <v>1.5</v>
      </c>
      <c r="BB2644">
        <f t="shared" ca="1" si="427"/>
        <v>1.5</v>
      </c>
      <c r="BC2644" t="str">
        <f t="shared" ca="1" si="511"/>
        <v>HYG UP Equity</v>
      </c>
      <c r="BD2644" t="str">
        <f t="shared" ca="1" si="512"/>
        <v>HYG UP Equity</v>
      </c>
      <c r="BF2644">
        <f t="shared" ca="1" si="495"/>
        <v>1</v>
      </c>
      <c r="BG2644">
        <f t="shared" ca="1" si="496"/>
        <v>0</v>
      </c>
      <c r="BI2644">
        <f t="shared" ca="1" si="488"/>
        <v>1</v>
      </c>
      <c r="BJ2644">
        <f t="shared" ca="1" si="489"/>
        <v>0</v>
      </c>
      <c r="BL2644">
        <f t="shared" ca="1" si="497"/>
        <v>10.398320386335211</v>
      </c>
      <c r="BM2644">
        <f t="shared" ca="1" si="498"/>
        <v>0</v>
      </c>
      <c r="BN2644" s="9">
        <f t="shared" ca="1" si="507"/>
        <v>1</v>
      </c>
      <c r="BO2644" s="9">
        <f t="shared" ca="1" si="508"/>
        <v>0</v>
      </c>
      <c r="BP2644" s="9">
        <f t="shared" ca="1" si="499"/>
        <v>1</v>
      </c>
      <c r="BQ2644" s="9">
        <f t="shared" ca="1" si="500"/>
        <v>0</v>
      </c>
      <c r="BR2644">
        <f t="shared" ca="1" si="501"/>
        <v>1061.0177172700546</v>
      </c>
      <c r="BS2644">
        <f t="shared" ca="1" si="503"/>
        <v>1.8052458320059195E-3</v>
      </c>
      <c r="BT2644">
        <f t="shared" ca="1" si="504"/>
        <v>1.8055555555555558E-5</v>
      </c>
      <c r="BU2644">
        <f t="shared" ref="BU2644:BV2644" ca="1" si="519">ABS($BB2642*BN2644-$BB2643*BP2644)*0.02%</f>
        <v>0</v>
      </c>
      <c r="BV2644">
        <f t="shared" ca="1" si="519"/>
        <v>0</v>
      </c>
      <c r="BW2644" s="35">
        <f ca="1">IFERROR(VLOOKUP($B2644,OFFSET(Input!$A$1,0,MATCH(Index!BW$6&amp;" Index",Input!$1:$1,0)-1,10000,2),2,0)/100,BW2643)</f>
        <v>1.4000000000000002E-3</v>
      </c>
      <c r="BX2644">
        <f t="shared" ca="1" si="510"/>
        <v>2.8579153914094178E-2</v>
      </c>
      <c r="CE2644">
        <v>1058.0422899867176</v>
      </c>
    </row>
    <row r="2645" spans="2:83" x14ac:dyDescent="0.25">
      <c r="B2645" s="2">
        <v>41360</v>
      </c>
      <c r="C2645">
        <f t="shared" ca="1" si="478"/>
        <v>0</v>
      </c>
      <c r="D2645">
        <f t="shared" ca="1" si="479"/>
        <v>0</v>
      </c>
      <c r="E2645">
        <f ca="1">IF($B2645&lt;VLOOKUP(E$6&amp;" Equity",Param,4,0),"",IFERROR(VLOOKUP($B2645,OFFSET(Input!$A$1,0,MATCH(Index!E$6&amp;" Equity",Input!$1:$1,0)-1,10000,2),2,0),E2644))</f>
        <v>94.18</v>
      </c>
      <c r="F2645" s="33">
        <v>118.36</v>
      </c>
      <c r="H2645">
        <f ca="1">IFERROR(VLOOKUP($B2645,OFFSET(Input!$A$1,0,MATCH(Index!H$6,Input!$1:$1,0)-1,10000,2),2,0),0)</f>
        <v>0</v>
      </c>
      <c r="I2645">
        <f ca="1">IFERROR(VLOOKUP($B2645,OFFSET(Input!$A$1,0,MATCH(Index!I$6,Input!$1:$1,0)-1,10000,2),2,0),0)</f>
        <v>0</v>
      </c>
      <c r="K2645">
        <f t="shared" ca="1" si="480"/>
        <v>101.8643587681175</v>
      </c>
      <c r="L2645" s="30">
        <f t="shared" ca="1" si="481"/>
        <v>122.07827865478144</v>
      </c>
      <c r="N2645">
        <f t="shared" ca="1" si="491"/>
        <v>-1.6974330407070483E-3</v>
      </c>
      <c r="O2645">
        <f t="shared" ca="1" si="492"/>
        <v>8.4846936972825509E-3</v>
      </c>
      <c r="Q2645">
        <f t="shared" ref="Q2645:Q2708" ca="1" si="520">SQRT(SUMPRODUCT(OFFSET(N2645,0,0,-Q$5,1),OFFSET(N2645,0,0,-Q$5,1))*252/Q$5)</f>
        <v>3.204191990908576E-2</v>
      </c>
      <c r="R2645">
        <f t="shared" ca="1" si="518"/>
        <v>0.1051565151865213</v>
      </c>
      <c r="T2645">
        <f t="shared" ca="1" si="429"/>
        <v>2.5555990090991267E-2</v>
      </c>
      <c r="U2645">
        <f t="shared" ca="1" si="421"/>
        <v>0.10128984612853331</v>
      </c>
      <c r="W2645">
        <f t="shared" ca="1" si="422"/>
        <v>-0.67095391764875056</v>
      </c>
      <c r="X2645">
        <f t="shared" ca="1" si="423"/>
        <v>-0.57660206070720788</v>
      </c>
      <c r="Z2645">
        <f t="shared" ca="1" si="446"/>
        <v>102.0255160144166</v>
      </c>
      <c r="AA2645">
        <f t="shared" ca="1" si="446"/>
        <v>101.78672899499892</v>
      </c>
      <c r="AB2645">
        <f t="shared" ca="1" si="446"/>
        <v>101.59937165105259</v>
      </c>
      <c r="AC2645">
        <f t="shared" ca="1" si="447"/>
        <v>101.78672899499892</v>
      </c>
      <c r="AE2645">
        <f ca="1">VLOOKUP($B2645,OFFSET(Input!$A$1,0,MATCH(Index!AE$6&amp;" Index",Input!$1:$1,0)-1,10000,2),2,0)</f>
        <v>13.15</v>
      </c>
      <c r="AF2645">
        <f t="shared" ca="1" si="430"/>
        <v>12.770000000000001</v>
      </c>
      <c r="AG2645">
        <f t="shared" ca="1" si="430"/>
        <v>13.172000000000001</v>
      </c>
      <c r="AH2645">
        <f t="shared" ca="1" si="430"/>
        <v>13.736800000000001</v>
      </c>
      <c r="AI2645">
        <f t="shared" ca="1" si="431"/>
        <v>13.736800000000001</v>
      </c>
      <c r="AK2645">
        <f t="shared" ca="1" si="432"/>
        <v>1</v>
      </c>
      <c r="AL2645">
        <f t="shared" ca="1" si="433"/>
        <v>-1</v>
      </c>
      <c r="AN2645" t="str">
        <f t="shared" ca="1" si="456"/>
        <v>Not Down</v>
      </c>
      <c r="AO2645" t="str">
        <f t="shared" ca="1" si="487"/>
        <v>Not Up</v>
      </c>
      <c r="AQ2645">
        <f t="shared" ca="1" si="424"/>
        <v>1</v>
      </c>
      <c r="AR2645">
        <f t="shared" ca="1" si="425"/>
        <v>0</v>
      </c>
      <c r="AT2645">
        <f t="shared" ca="1" si="482"/>
        <v>1</v>
      </c>
      <c r="AU2645">
        <f t="shared" ca="1" si="483"/>
        <v>0</v>
      </c>
      <c r="AW2645" s="5">
        <f t="shared" ca="1" si="493"/>
        <v>3.204191990908576E-2</v>
      </c>
      <c r="AX2645" s="5">
        <f t="shared" ca="1" si="494"/>
        <v>2.5555990090991267E-2</v>
      </c>
      <c r="AY2645" s="18">
        <f t="shared" ca="1" si="434"/>
        <v>3.204191990908576E-2</v>
      </c>
      <c r="BA2645" s="6">
        <f t="shared" ca="1" si="426"/>
        <v>1.5</v>
      </c>
      <c r="BB2645">
        <f t="shared" ca="1" si="427"/>
        <v>1.5</v>
      </c>
      <c r="BC2645" t="str">
        <f t="shared" ca="1" si="511"/>
        <v>HYG UP Equity</v>
      </c>
      <c r="BD2645" t="str">
        <f t="shared" ca="1" si="512"/>
        <v>HYG UP Equity</v>
      </c>
      <c r="BF2645">
        <f t="shared" ca="1" si="495"/>
        <v>1</v>
      </c>
      <c r="BG2645">
        <f t="shared" ca="1" si="496"/>
        <v>0</v>
      </c>
      <c r="BI2645">
        <f t="shared" ca="1" si="488"/>
        <v>1</v>
      </c>
      <c r="BJ2645">
        <f t="shared" ca="1" si="489"/>
        <v>0</v>
      </c>
      <c r="BL2645">
        <f t="shared" ca="1" si="497"/>
        <v>10.398320386335211</v>
      </c>
      <c r="BM2645">
        <f t="shared" ca="1" si="498"/>
        <v>0</v>
      </c>
      <c r="BN2645" s="9">
        <f t="shared" ca="1" si="507"/>
        <v>1</v>
      </c>
      <c r="BO2645" s="9">
        <f t="shared" ca="1" si="508"/>
        <v>0</v>
      </c>
      <c r="BP2645" s="9">
        <f t="shared" ca="1" si="499"/>
        <v>1</v>
      </c>
      <c r="BQ2645" s="9">
        <f t="shared" ca="1" si="500"/>
        <v>0</v>
      </c>
      <c r="BR2645">
        <f t="shared" ca="1" si="501"/>
        <v>1059.21823841948</v>
      </c>
      <c r="BS2645">
        <f t="shared" ca="1" si="503"/>
        <v>-1.6959932160270919E-3</v>
      </c>
      <c r="BT2645">
        <f t="shared" ca="1" si="504"/>
        <v>1.8055555555555558E-5</v>
      </c>
      <c r="BU2645">
        <f t="shared" ref="BU2645:BV2645" ca="1" si="521">ABS($BB2643*BN2645-$BB2644*BP2645)*0.02%</f>
        <v>0</v>
      </c>
      <c r="BV2645">
        <f t="shared" ca="1" si="521"/>
        <v>0</v>
      </c>
      <c r="BW2645" s="35">
        <f ca="1">IFERROR(VLOOKUP($B2645,OFFSET(Input!$A$1,0,MATCH(Index!BW$6&amp;" Index",Input!$1:$1,0)-1,10000,2),2,0)/100,BW2644)</f>
        <v>1.1999999999999999E-3</v>
      </c>
      <c r="BX2645">
        <f t="shared" ca="1" si="510"/>
        <v>2.8655312020473608E-2</v>
      </c>
      <c r="CE2645">
        <v>1055.3052335193081</v>
      </c>
    </row>
    <row r="2646" spans="2:83" x14ac:dyDescent="0.25">
      <c r="B2646" s="2">
        <v>41361</v>
      </c>
      <c r="C2646">
        <f t="shared" ca="1" si="478"/>
        <v>0</v>
      </c>
      <c r="D2646">
        <f t="shared" ca="1" si="479"/>
        <v>0</v>
      </c>
      <c r="E2646">
        <f ca="1">IF($B2646&lt;VLOOKUP(E$6&amp;" Equity",Param,4,0),"",IFERROR(VLOOKUP($B2646,OFFSET(Input!$A$1,0,MATCH(Index!E$6&amp;" Equity",Input!$1:$1,0)-1,10000,2),2,0),E2645))</f>
        <v>94.35</v>
      </c>
      <c r="F2646" s="33">
        <v>117.76</v>
      </c>
      <c r="H2646">
        <f ca="1">IFERROR(VLOOKUP($B2646,OFFSET(Input!$A$1,0,MATCH(Index!H$6,Input!$1:$1,0)-1,10000,2),2,0),0)</f>
        <v>0</v>
      </c>
      <c r="I2646">
        <f ca="1">IFERROR(VLOOKUP($B2646,OFFSET(Input!$A$1,0,MATCH(Index!I$6,Input!$1:$1,0)-1,10000,2),2,0),0)</f>
        <v>0</v>
      </c>
      <c r="K2646">
        <f t="shared" ca="1" si="480"/>
        <v>102.04822945181444</v>
      </c>
      <c r="L2646" s="30">
        <f t="shared" ca="1" si="481"/>
        <v>121.45942965855916</v>
      </c>
      <c r="N2646">
        <f t="shared" ca="1" si="491"/>
        <v>1.8034269991505051E-3</v>
      </c>
      <c r="O2646">
        <f t="shared" ca="1" si="492"/>
        <v>-5.0821725514427997E-3</v>
      </c>
      <c r="Q2646">
        <f t="shared" ca="1" si="520"/>
        <v>2.7215320560865189E-2</v>
      </c>
      <c r="R2646">
        <f t="shared" ca="1" si="518"/>
        <v>0.10713049847250482</v>
      </c>
      <c r="T2646">
        <f t="shared" ca="1" si="429"/>
        <v>2.6302272917215874E-2</v>
      </c>
      <c r="U2646">
        <f t="shared" ca="1" si="421"/>
        <v>0.10265246596594646</v>
      </c>
      <c r="W2646">
        <f t="shared" ca="1" si="422"/>
        <v>-0.75443331121916468</v>
      </c>
      <c r="X2646">
        <f t="shared" ca="1" si="423"/>
        <v>-0.5917219003688019</v>
      </c>
      <c r="Z2646">
        <f t="shared" ca="1" si="446"/>
        <v>102.02118964538843</v>
      </c>
      <c r="AA2646">
        <f t="shared" ca="1" si="446"/>
        <v>101.83082940814919</v>
      </c>
      <c r="AB2646">
        <f t="shared" ca="1" si="446"/>
        <v>101.65702817681658</v>
      </c>
      <c r="AC2646">
        <f t="shared" ca="1" si="447"/>
        <v>101.83082940814919</v>
      </c>
      <c r="AE2646">
        <f ca="1">VLOOKUP($B2646,OFFSET(Input!$A$1,0,MATCH(Index!AE$6&amp;" Index",Input!$1:$1,0)-1,10000,2),2,0)</f>
        <v>12.7</v>
      </c>
      <c r="AF2646">
        <f t="shared" ca="1" si="430"/>
        <v>12.746</v>
      </c>
      <c r="AG2646">
        <f t="shared" ca="1" si="430"/>
        <v>13.031500000000003</v>
      </c>
      <c r="AH2646">
        <f t="shared" ca="1" si="430"/>
        <v>13.636000000000001</v>
      </c>
      <c r="AI2646">
        <f t="shared" ca="1" si="431"/>
        <v>13.636000000000001</v>
      </c>
      <c r="AK2646">
        <f t="shared" ca="1" si="432"/>
        <v>1</v>
      </c>
      <c r="AL2646">
        <f t="shared" ca="1" si="433"/>
        <v>-1</v>
      </c>
      <c r="AN2646" t="str">
        <f t="shared" ca="1" si="456"/>
        <v>Not Down</v>
      </c>
      <c r="AO2646" t="str">
        <f t="shared" ca="1" si="487"/>
        <v>Not Up</v>
      </c>
      <c r="AQ2646">
        <f t="shared" ca="1" si="424"/>
        <v>1</v>
      </c>
      <c r="AR2646">
        <f t="shared" ca="1" si="425"/>
        <v>0</v>
      </c>
      <c r="AT2646">
        <f t="shared" ca="1" si="482"/>
        <v>1</v>
      </c>
      <c r="AU2646">
        <f t="shared" ca="1" si="483"/>
        <v>0</v>
      </c>
      <c r="AW2646" s="5">
        <f t="shared" ca="1" si="493"/>
        <v>2.7215320560865189E-2</v>
      </c>
      <c r="AX2646" s="5">
        <f t="shared" ca="1" si="494"/>
        <v>2.6302272917215874E-2</v>
      </c>
      <c r="AY2646" s="18">
        <f t="shared" ca="1" si="434"/>
        <v>2.7215320560865189E-2</v>
      </c>
      <c r="BA2646" s="6">
        <f t="shared" ca="1" si="426"/>
        <v>1.5</v>
      </c>
      <c r="BB2646">
        <f t="shared" ca="1" si="427"/>
        <v>1.5</v>
      </c>
      <c r="BC2646" t="str">
        <f t="shared" ca="1" si="511"/>
        <v>HYG UP Equity</v>
      </c>
      <c r="BD2646" t="str">
        <f t="shared" ca="1" si="512"/>
        <v>HYG UP Equity</v>
      </c>
      <c r="BF2646">
        <f t="shared" ca="1" si="495"/>
        <v>1</v>
      </c>
      <c r="BG2646">
        <f t="shared" ca="1" si="496"/>
        <v>0</v>
      </c>
      <c r="BI2646">
        <f t="shared" ca="1" si="488"/>
        <v>1</v>
      </c>
      <c r="BJ2646">
        <f t="shared" ca="1" si="489"/>
        <v>0</v>
      </c>
      <c r="BL2646">
        <f t="shared" ca="1" si="497"/>
        <v>10.398320386335211</v>
      </c>
      <c r="BM2646">
        <f t="shared" ca="1" si="498"/>
        <v>0</v>
      </c>
      <c r="BN2646" s="9">
        <f t="shared" ca="1" si="507"/>
        <v>1</v>
      </c>
      <c r="BO2646" s="9">
        <f t="shared" ca="1" si="508"/>
        <v>0</v>
      </c>
      <c r="BP2646" s="9">
        <f t="shared" ca="1" si="499"/>
        <v>1</v>
      </c>
      <c r="BQ2646" s="9">
        <f t="shared" ca="1" si="500"/>
        <v>0</v>
      </c>
      <c r="BR2646">
        <f t="shared" ca="1" si="501"/>
        <v>1061.1301846982153</v>
      </c>
      <c r="BS2646">
        <f t="shared" ca="1" si="503"/>
        <v>1.8050541516243523E-3</v>
      </c>
      <c r="BT2646">
        <f t="shared" ca="1" si="504"/>
        <v>1.8055555555555558E-5</v>
      </c>
      <c r="BU2646">
        <f t="shared" ref="BU2646:BV2646" ca="1" si="522">ABS($BB2644*BN2646-$BB2645*BP2646)*0.02%</f>
        <v>0</v>
      </c>
      <c r="BV2646">
        <f t="shared" ca="1" si="522"/>
        <v>0</v>
      </c>
      <c r="BW2646" s="35">
        <f ca="1">IFERROR(VLOOKUP($B2646,OFFSET(Input!$A$1,0,MATCH(Index!BW$6&amp;" Index",Input!$1:$1,0)-1,10000,2),2,0)/100,BW2645)</f>
        <v>1.2999999999999999E-3</v>
      </c>
      <c r="BX2646">
        <f t="shared" ca="1" si="510"/>
        <v>2.8581183407814601E-2</v>
      </c>
      <c r="CE2646">
        <v>1058.1175611162048</v>
      </c>
    </row>
    <row r="2647" spans="2:83" x14ac:dyDescent="0.25">
      <c r="B2647" s="2">
        <v>41365</v>
      </c>
      <c r="C2647">
        <f t="shared" ca="1" si="478"/>
        <v>1</v>
      </c>
      <c r="D2647">
        <f t="shared" ca="1" si="479"/>
        <v>0</v>
      </c>
      <c r="E2647">
        <f ca="1">IF($B2647&lt;VLOOKUP(E$6&amp;" Equity",Param,4,0),"",IFERROR(VLOOKUP($B2647,OFFSET(Input!$A$1,0,MATCH(Index!E$6&amp;" Equity",Input!$1:$1,0)-1,10000,2),2,0),E2646))</f>
        <v>94.03</v>
      </c>
      <c r="F2647" s="33">
        <v>118.39</v>
      </c>
      <c r="H2647">
        <f ca="1">IFERROR(VLOOKUP($B2647,OFFSET(Input!$A$1,0,MATCH(Index!H$6,Input!$1:$1,0)-1,10000,2),2,0),0)</f>
        <v>0.48840299999999998</v>
      </c>
      <c r="I2647">
        <f ca="1">IFERROR(VLOOKUP($B2647,OFFSET(Input!$A$1,0,MATCH(Index!I$6,Input!$1:$1,0)-1,10000,2),2,0),0)</f>
        <v>0.25512899999999999</v>
      </c>
      <c r="K2647">
        <f t="shared" ca="1" si="480"/>
        <v>102.23037283267692</v>
      </c>
      <c r="L2647" s="30">
        <f t="shared" ca="1" si="481"/>
        <v>122.3723649805212</v>
      </c>
      <c r="N2647">
        <f t="shared" ca="1" si="491"/>
        <v>1.7832844663620612E-3</v>
      </c>
      <c r="O2647">
        <f t="shared" ca="1" si="492"/>
        <v>7.4882735397350311E-3</v>
      </c>
      <c r="Q2647">
        <f t="shared" ca="1" si="520"/>
        <v>2.8644884466831517E-2</v>
      </c>
      <c r="R2647">
        <f t="shared" ca="1" si="518"/>
        <v>0.111261156155313</v>
      </c>
      <c r="T2647">
        <f t="shared" ca="1" si="429"/>
        <v>2.6809789949463002E-2</v>
      </c>
      <c r="U2647">
        <f t="shared" ca="1" si="421"/>
        <v>0.10433407448110693</v>
      </c>
      <c r="W2647">
        <f t="shared" ca="1" si="422"/>
        <v>-0.58081142182021051</v>
      </c>
      <c r="X2647">
        <f t="shared" ca="1" si="423"/>
        <v>-0.53552304160786535</v>
      </c>
      <c r="Z2647">
        <f t="shared" ca="1" si="446"/>
        <v>102.03615920670356</v>
      </c>
      <c r="AA2647">
        <f t="shared" ca="1" si="446"/>
        <v>101.87887389844579</v>
      </c>
      <c r="AB2647">
        <f t="shared" ca="1" si="446"/>
        <v>101.71207327453418</v>
      </c>
      <c r="AC2647">
        <f t="shared" ca="1" si="447"/>
        <v>101.87887389844579</v>
      </c>
      <c r="AE2647">
        <f ca="1">VLOOKUP($B2647,OFFSET(Input!$A$1,0,MATCH(Index!AE$6&amp;" Index",Input!$1:$1,0)-1,10000,2),2,0)</f>
        <v>13.58</v>
      </c>
      <c r="AF2647">
        <f t="shared" ca="1" si="430"/>
        <v>12.812000000000001</v>
      </c>
      <c r="AG2647">
        <f t="shared" ca="1" si="430"/>
        <v>12.942500000000001</v>
      </c>
      <c r="AH2647">
        <f t="shared" ca="1" si="430"/>
        <v>13.612399999999997</v>
      </c>
      <c r="AI2647">
        <f t="shared" ca="1" si="431"/>
        <v>13.612399999999997</v>
      </c>
      <c r="AK2647">
        <f t="shared" ca="1" si="432"/>
        <v>1</v>
      </c>
      <c r="AL2647">
        <f t="shared" ca="1" si="433"/>
        <v>-1</v>
      </c>
      <c r="AN2647" t="str">
        <f t="shared" ca="1" si="456"/>
        <v>Not Down</v>
      </c>
      <c r="AO2647" t="str">
        <f t="shared" ca="1" si="487"/>
        <v>Not Up</v>
      </c>
      <c r="AQ2647">
        <f t="shared" ca="1" si="424"/>
        <v>1</v>
      </c>
      <c r="AR2647">
        <f t="shared" ca="1" si="425"/>
        <v>0</v>
      </c>
      <c r="AT2647">
        <f t="shared" ca="1" si="482"/>
        <v>1</v>
      </c>
      <c r="AU2647">
        <f t="shared" ca="1" si="483"/>
        <v>0</v>
      </c>
      <c r="AW2647" s="5">
        <f t="shared" ca="1" si="493"/>
        <v>2.8644884466831517E-2</v>
      </c>
      <c r="AX2647" s="5">
        <f t="shared" ca="1" si="494"/>
        <v>2.6809789949463002E-2</v>
      </c>
      <c r="AY2647" s="18">
        <f t="shared" ca="1" si="434"/>
        <v>2.8644884466831517E-2</v>
      </c>
      <c r="BA2647" s="6">
        <f t="shared" ca="1" si="426"/>
        <v>1.5</v>
      </c>
      <c r="BB2647">
        <f t="shared" ca="1" si="427"/>
        <v>1.5</v>
      </c>
      <c r="BC2647" t="str">
        <f t="shared" ca="1" si="511"/>
        <v>HYG UP Equity</v>
      </c>
      <c r="BD2647" t="str">
        <f t="shared" ca="1" si="512"/>
        <v>HYG UP Equity</v>
      </c>
      <c r="BF2647">
        <f t="shared" ca="1" si="495"/>
        <v>1</v>
      </c>
      <c r="BG2647">
        <f t="shared" ca="1" si="496"/>
        <v>0</v>
      </c>
      <c r="BI2647">
        <f t="shared" ca="1" si="488"/>
        <v>1</v>
      </c>
      <c r="BJ2647">
        <f t="shared" ca="1" si="489"/>
        <v>0</v>
      </c>
      <c r="BL2647">
        <f t="shared" ca="1" si="497"/>
        <v>10.398320386335211</v>
      </c>
      <c r="BM2647">
        <f t="shared" ca="1" si="498"/>
        <v>0</v>
      </c>
      <c r="BN2647" s="9">
        <f t="shared" ca="1" si="507"/>
        <v>1</v>
      </c>
      <c r="BO2647" s="9">
        <f t="shared" ca="1" si="508"/>
        <v>0</v>
      </c>
      <c r="BP2647" s="9">
        <f t="shared" ca="1" si="499"/>
        <v>1</v>
      </c>
      <c r="BQ2647" s="9">
        <f t="shared" ca="1" si="500"/>
        <v>0</v>
      </c>
      <c r="BR2647">
        <f t="shared" ca="1" si="501"/>
        <v>1063.0241699286737</v>
      </c>
      <c r="BS2647">
        <f t="shared" ca="1" si="503"/>
        <v>1.7848754636990982E-3</v>
      </c>
      <c r="BT2647">
        <f t="shared" ca="1" si="504"/>
        <v>7.2222222222222232E-5</v>
      </c>
      <c r="BU2647">
        <f t="shared" ref="BU2647:BV2647" ca="1" si="523">ABS($BB2645*BN2647-$BB2646*BP2647)*0.02%</f>
        <v>0</v>
      </c>
      <c r="BV2647">
        <f t="shared" ca="1" si="523"/>
        <v>0</v>
      </c>
      <c r="BW2647" s="35">
        <f ca="1">IFERROR(VLOOKUP($B2647,OFFSET(Input!$A$1,0,MATCH(Index!BW$6&amp;" Index",Input!$1:$1,0)-1,10000,2),2,0)/100,BW2646)</f>
        <v>1.6000000000000001E-3</v>
      </c>
      <c r="BX2647">
        <f t="shared" ca="1" si="510"/>
        <v>0.11462940245425554</v>
      </c>
      <c r="CE2647">
        <v>1060.7694175534539</v>
      </c>
    </row>
    <row r="2648" spans="2:83" x14ac:dyDescent="0.25">
      <c r="B2648" s="2">
        <v>41366</v>
      </c>
      <c r="C2648">
        <f t="shared" ca="1" si="478"/>
        <v>0</v>
      </c>
      <c r="D2648">
        <f t="shared" ca="1" si="479"/>
        <v>1</v>
      </c>
      <c r="E2648">
        <f ca="1">IF($B2648&lt;VLOOKUP(E$6&amp;" Equity",Param,4,0),"",IFERROR(VLOOKUP($B2648,OFFSET(Input!$A$1,0,MATCH(Index!E$6&amp;" Equity",Input!$1:$1,0)-1,10000,2),2,0),E2647))</f>
        <v>93.96</v>
      </c>
      <c r="F2648" s="33">
        <v>117.91</v>
      </c>
      <c r="H2648">
        <f ca="1">IFERROR(VLOOKUP($B2648,OFFSET(Input!$A$1,0,MATCH(Index!H$6,Input!$1:$1,0)-1,10000,2),2,0),0)</f>
        <v>0</v>
      </c>
      <c r="I2648">
        <f ca="1">IFERROR(VLOOKUP($B2648,OFFSET(Input!$A$1,0,MATCH(Index!I$6,Input!$1:$1,0)-1,10000,2),2,0),0)</f>
        <v>0</v>
      </c>
      <c r="K2648">
        <f t="shared" ca="1" si="480"/>
        <v>102.15426812036927</v>
      </c>
      <c r="L2648" s="30">
        <f t="shared" ca="1" si="481"/>
        <v>121.87621889393743</v>
      </c>
      <c r="N2648">
        <f t="shared" ca="1" si="491"/>
        <v>-7.4472049827357294E-4</v>
      </c>
      <c r="O2648">
        <f t="shared" ca="1" si="492"/>
        <v>-4.0626378349629495E-3</v>
      </c>
      <c r="Q2648">
        <f t="shared" ca="1" si="520"/>
        <v>2.8843720419083622E-2</v>
      </c>
      <c r="R2648">
        <f t="shared" ca="1" si="518"/>
        <v>0.10622132277409616</v>
      </c>
      <c r="T2648">
        <f t="shared" ca="1" si="429"/>
        <v>2.6671997874148437E-2</v>
      </c>
      <c r="U2648">
        <f t="shared" ca="1" si="421"/>
        <v>0.10362401209262533</v>
      </c>
      <c r="W2648">
        <f t="shared" ca="1" si="422"/>
        <v>-0.59953817388111796</v>
      </c>
      <c r="X2648">
        <f t="shared" ca="1" si="423"/>
        <v>-0.50233173799818809</v>
      </c>
      <c r="Z2648">
        <f t="shared" ca="1" si="446"/>
        <v>102.04027352001678</v>
      </c>
      <c r="AA2648">
        <f t="shared" ca="1" si="446"/>
        <v>101.9177051918418</v>
      </c>
      <c r="AB2648">
        <f t="shared" ca="1" si="446"/>
        <v>101.77655321572234</v>
      </c>
      <c r="AC2648">
        <f t="shared" ca="1" si="447"/>
        <v>101.9177051918418</v>
      </c>
      <c r="AE2648">
        <f ca="1">VLOOKUP($B2648,OFFSET(Input!$A$1,0,MATCH(Index!AE$6&amp;" Index",Input!$1:$1,0)-1,10000,2),2,0)</f>
        <v>12.78</v>
      </c>
      <c r="AF2648">
        <f t="shared" ca="1" si="430"/>
        <v>12.893333333333336</v>
      </c>
      <c r="AG2648">
        <f t="shared" ca="1" si="430"/>
        <v>12.881</v>
      </c>
      <c r="AH2648">
        <f t="shared" ca="1" si="430"/>
        <v>13.363999999999997</v>
      </c>
      <c r="AI2648">
        <f t="shared" ca="1" si="431"/>
        <v>13.363999999999997</v>
      </c>
      <c r="AK2648">
        <f t="shared" ca="1" si="432"/>
        <v>1</v>
      </c>
      <c r="AL2648">
        <f t="shared" ca="1" si="433"/>
        <v>-1</v>
      </c>
      <c r="AN2648" t="str">
        <f t="shared" ca="1" si="456"/>
        <v>Not Down</v>
      </c>
      <c r="AO2648" t="str">
        <f t="shared" ca="1" si="487"/>
        <v>Not Up</v>
      </c>
      <c r="AQ2648">
        <f t="shared" ca="1" si="424"/>
        <v>1</v>
      </c>
      <c r="AR2648">
        <f t="shared" ca="1" si="425"/>
        <v>0</v>
      </c>
      <c r="AT2648">
        <f t="shared" ca="1" si="482"/>
        <v>1</v>
      </c>
      <c r="AU2648">
        <f t="shared" ca="1" si="483"/>
        <v>0</v>
      </c>
      <c r="AW2648" s="5">
        <f t="shared" ca="1" si="493"/>
        <v>2.8843720419083622E-2</v>
      </c>
      <c r="AX2648" s="5">
        <f t="shared" ca="1" si="494"/>
        <v>2.6671997874148437E-2</v>
      </c>
      <c r="AY2648" s="18">
        <f t="shared" ca="1" si="434"/>
        <v>2.8843720419083622E-2</v>
      </c>
      <c r="BA2648" s="6">
        <f t="shared" ca="1" si="426"/>
        <v>1.5</v>
      </c>
      <c r="BB2648">
        <f t="shared" ca="1" si="427"/>
        <v>1.5</v>
      </c>
      <c r="BC2648" t="str">
        <f t="shared" ca="1" si="511"/>
        <v>HYG UP Equity</v>
      </c>
      <c r="BD2648" t="str">
        <f t="shared" ca="1" si="512"/>
        <v>HYG UP Equity</v>
      </c>
      <c r="BF2648">
        <f t="shared" ca="1" si="495"/>
        <v>1</v>
      </c>
      <c r="BG2648">
        <f t="shared" ca="1" si="496"/>
        <v>0</v>
      </c>
      <c r="BI2648">
        <f t="shared" ca="1" si="488"/>
        <v>1</v>
      </c>
      <c r="BJ2648">
        <f t="shared" ca="1" si="489"/>
        <v>0</v>
      </c>
      <c r="BL2648">
        <f t="shared" ca="1" si="497"/>
        <v>10.398320386335213</v>
      </c>
      <c r="BM2648">
        <f t="shared" ca="1" si="498"/>
        <v>0</v>
      </c>
      <c r="BN2648" s="9">
        <f t="shared" ca="1" si="507"/>
        <v>1</v>
      </c>
      <c r="BO2648" s="9">
        <f t="shared" ca="1" si="508"/>
        <v>0</v>
      </c>
      <c r="BP2648" s="9">
        <f t="shared" ca="1" si="499"/>
        <v>1.0000000000000002</v>
      </c>
      <c r="BQ2648" s="9">
        <f t="shared" ca="1" si="500"/>
        <v>0</v>
      </c>
      <c r="BR2648">
        <f t="shared" ca="1" si="501"/>
        <v>1062.232808747189</v>
      </c>
      <c r="BS2648">
        <f t="shared" ca="1" si="503"/>
        <v>-7.444432627884412E-4</v>
      </c>
      <c r="BT2648">
        <f t="shared" ca="1" si="504"/>
        <v>1.8055555555555558E-5</v>
      </c>
      <c r="BU2648">
        <f t="shared" ref="BU2648:BV2648" ca="1" si="524">ABS($BB2646*BN2648-$BB2647*BP2648)*0.02%</f>
        <v>8.8817841970012527E-20</v>
      </c>
      <c r="BV2648">
        <f t="shared" ca="1" si="524"/>
        <v>0</v>
      </c>
      <c r="BW2648" s="35">
        <f ca="1">IFERROR(VLOOKUP($B2648,OFFSET(Input!$A$1,0,MATCH(Index!BW$6&amp;" Index",Input!$1:$1,0)-1,10000,2),2,0)/100,BW2647)</f>
        <v>1.5E-3</v>
      </c>
      <c r="BX2648">
        <f t="shared" ca="1" si="510"/>
        <v>2.8729171725406049E-2</v>
      </c>
      <c r="CE2648">
        <v>1059.5390742383745</v>
      </c>
    </row>
    <row r="2649" spans="2:83" x14ac:dyDescent="0.25">
      <c r="B2649" s="2">
        <v>41367</v>
      </c>
      <c r="C2649">
        <f t="shared" ca="1" si="478"/>
        <v>0</v>
      </c>
      <c r="D2649">
        <f t="shared" ca="1" si="479"/>
        <v>2</v>
      </c>
      <c r="E2649">
        <f ca="1">IF($B2649&lt;VLOOKUP(E$6&amp;" Equity",Param,4,0),"",IFERROR(VLOOKUP($B2649,OFFSET(Input!$A$1,0,MATCH(Index!E$6&amp;" Equity",Input!$1:$1,0)-1,10000,2),2,0),E2648))</f>
        <v>93.96</v>
      </c>
      <c r="F2649" s="33">
        <v>118.99</v>
      </c>
      <c r="H2649">
        <f ca="1">IFERROR(VLOOKUP($B2649,OFFSET(Input!$A$1,0,MATCH(Index!H$6,Input!$1:$1,0)-1,10000,2),2,0),0)</f>
        <v>0</v>
      </c>
      <c r="I2649">
        <f ca="1">IFERROR(VLOOKUP($B2649,OFFSET(Input!$A$1,0,MATCH(Index!I$6,Input!$1:$1,0)-1,10000,2),2,0),0)</f>
        <v>0</v>
      </c>
      <c r="K2649">
        <f t="shared" ca="1" si="480"/>
        <v>102.15426812036927</v>
      </c>
      <c r="L2649" s="30">
        <f t="shared" ca="1" si="481"/>
        <v>122.99254758875087</v>
      </c>
      <c r="N2649">
        <f t="shared" ca="1" si="491"/>
        <v>0</v>
      </c>
      <c r="O2649">
        <f t="shared" ca="1" si="492"/>
        <v>9.1178343784800442E-3</v>
      </c>
      <c r="Q2649">
        <f t="shared" ca="1" si="520"/>
        <v>2.738804939099948E-2</v>
      </c>
      <c r="R2649">
        <f t="shared" ca="1" si="518"/>
        <v>0.1105881788333026</v>
      </c>
      <c r="T2649">
        <f t="shared" ca="1" si="429"/>
        <v>2.5685115938218712E-2</v>
      </c>
      <c r="U2649">
        <f t="shared" ca="1" si="421"/>
        <v>0.10807869693077905</v>
      </c>
      <c r="W2649">
        <f t="shared" ca="1" si="422"/>
        <v>-0.50525105872281662</v>
      </c>
      <c r="X2649">
        <f t="shared" ca="1" si="423"/>
        <v>-0.47367090494735897</v>
      </c>
      <c r="Z2649">
        <f t="shared" ca="1" si="446"/>
        <v>102.06277490169973</v>
      </c>
      <c r="AA2649">
        <f t="shared" ca="1" si="446"/>
        <v>101.94626135879594</v>
      </c>
      <c r="AB2649">
        <f t="shared" ca="1" si="446"/>
        <v>101.82123883034869</v>
      </c>
      <c r="AC2649">
        <f t="shared" ca="1" si="447"/>
        <v>101.94626135879594</v>
      </c>
      <c r="AE2649">
        <f ca="1">VLOOKUP($B2649,OFFSET(Input!$A$1,0,MATCH(Index!AE$6&amp;" Index",Input!$1:$1,0)-1,10000,2),2,0)</f>
        <v>14.21</v>
      </c>
      <c r="AF2649">
        <f t="shared" ca="1" si="430"/>
        <v>13.022666666666668</v>
      </c>
      <c r="AG2649">
        <f t="shared" ca="1" si="430"/>
        <v>12.9175</v>
      </c>
      <c r="AH2649">
        <f t="shared" ca="1" si="430"/>
        <v>13.257599999999998</v>
      </c>
      <c r="AI2649">
        <f t="shared" ca="1" si="431"/>
        <v>13.257599999999998</v>
      </c>
      <c r="AK2649">
        <f t="shared" ca="1" si="432"/>
        <v>1</v>
      </c>
      <c r="AL2649">
        <f t="shared" ca="1" si="433"/>
        <v>-1</v>
      </c>
      <c r="AN2649" t="str">
        <f t="shared" ca="1" si="456"/>
        <v>Not Down</v>
      </c>
      <c r="AO2649" t="str">
        <f t="shared" ca="1" si="487"/>
        <v>Not Up</v>
      </c>
      <c r="AQ2649">
        <f t="shared" ca="1" si="424"/>
        <v>1</v>
      </c>
      <c r="AR2649">
        <f t="shared" ca="1" si="425"/>
        <v>0</v>
      </c>
      <c r="AT2649">
        <f t="shared" ca="1" si="482"/>
        <v>1</v>
      </c>
      <c r="AU2649">
        <f t="shared" ca="1" si="483"/>
        <v>0</v>
      </c>
      <c r="AW2649" s="5">
        <f t="shared" ca="1" si="493"/>
        <v>2.738804939099948E-2</v>
      </c>
      <c r="AX2649" s="5">
        <f t="shared" ca="1" si="494"/>
        <v>2.5685115938218712E-2</v>
      </c>
      <c r="AY2649" s="18">
        <f t="shared" ca="1" si="434"/>
        <v>2.738804939099948E-2</v>
      </c>
      <c r="BA2649" s="6">
        <f t="shared" ca="1" si="426"/>
        <v>1.5</v>
      </c>
      <c r="BB2649">
        <f t="shared" ca="1" si="427"/>
        <v>1.5</v>
      </c>
      <c r="BC2649" t="str">
        <f t="shared" ca="1" si="511"/>
        <v>HYG UP Equity</v>
      </c>
      <c r="BD2649" t="str">
        <f t="shared" ca="1" si="512"/>
        <v>HYG UP Equity</v>
      </c>
      <c r="BF2649">
        <f t="shared" ca="1" si="495"/>
        <v>1</v>
      </c>
      <c r="BG2649">
        <f t="shared" ca="1" si="496"/>
        <v>0</v>
      </c>
      <c r="BI2649">
        <f t="shared" ca="1" si="488"/>
        <v>1</v>
      </c>
      <c r="BJ2649">
        <f t="shared" ca="1" si="489"/>
        <v>0</v>
      </c>
      <c r="BL2649">
        <f t="shared" ca="1" si="497"/>
        <v>10.398320386335213</v>
      </c>
      <c r="BM2649">
        <f t="shared" ca="1" si="498"/>
        <v>0</v>
      </c>
      <c r="BN2649" s="9">
        <f t="shared" ca="1" si="507"/>
        <v>1.0000000000000002</v>
      </c>
      <c r="BO2649" s="9">
        <f t="shared" ca="1" si="508"/>
        <v>0</v>
      </c>
      <c r="BP2649" s="9">
        <f t="shared" ca="1" si="499"/>
        <v>1.0000000000000002</v>
      </c>
      <c r="BQ2649" s="9">
        <f t="shared" ca="1" si="500"/>
        <v>0</v>
      </c>
      <c r="BR2649">
        <f t="shared" ca="1" si="501"/>
        <v>1062.232808747189</v>
      </c>
      <c r="BS2649">
        <f t="shared" ca="1" si="503"/>
        <v>0</v>
      </c>
      <c r="BT2649">
        <f t="shared" ca="1" si="504"/>
        <v>1.8055555555555562E-5</v>
      </c>
      <c r="BU2649">
        <f t="shared" ref="BU2649:BV2649" ca="1" si="525">ABS($BB2647*BN2649-$BB2648*BP2649)*0.02%</f>
        <v>0</v>
      </c>
      <c r="BV2649">
        <f t="shared" ca="1" si="525"/>
        <v>0</v>
      </c>
      <c r="BW2649" s="35">
        <f ca="1">IFERROR(VLOOKUP($B2649,OFFSET(Input!$A$1,0,MATCH(Index!BW$6&amp;" Index",Input!$1:$1,0)-1,10000,2),2,0)/100,BW2648)</f>
        <v>1.4000000000000002E-3</v>
      </c>
      <c r="BX2649">
        <f t="shared" ca="1" si="510"/>
        <v>2.8695849927289317E-2</v>
      </c>
      <c r="CE2649">
        <v>1059.4934551949004</v>
      </c>
    </row>
    <row r="2650" spans="2:83" x14ac:dyDescent="0.25">
      <c r="B2650" s="2">
        <v>41368</v>
      </c>
      <c r="C2650">
        <f t="shared" ca="1" si="478"/>
        <v>0</v>
      </c>
      <c r="D2650">
        <f t="shared" ca="1" si="479"/>
        <v>3</v>
      </c>
      <c r="E2650">
        <f ca="1">IF($B2650&lt;VLOOKUP(E$6&amp;" Equity",Param,4,0),"",IFERROR(VLOOKUP($B2650,OFFSET(Input!$A$1,0,MATCH(Index!E$6&amp;" Equity",Input!$1:$1,0)-1,10000,2),2,0),E2649))</f>
        <v>93.93</v>
      </c>
      <c r="F2650" s="33">
        <v>120.39</v>
      </c>
      <c r="H2650">
        <f ca="1">IFERROR(VLOOKUP($B2650,OFFSET(Input!$A$1,0,MATCH(Index!H$6,Input!$1:$1,0)-1,10000,2),2,0),0)</f>
        <v>0</v>
      </c>
      <c r="I2650">
        <f ca="1">IFERROR(VLOOKUP($B2650,OFFSET(Input!$A$1,0,MATCH(Index!I$6,Input!$1:$1,0)-1,10000,2),2,0),0)</f>
        <v>0</v>
      </c>
      <c r="K2650">
        <f t="shared" ca="1" si="480"/>
        <v>102.12165181509458</v>
      </c>
      <c r="L2650" s="30">
        <f t="shared" ca="1" si="481"/>
        <v>124.4396403412868</v>
      </c>
      <c r="N2650">
        <f t="shared" ca="1" si="491"/>
        <v>-3.1933578428784102E-4</v>
      </c>
      <c r="O2650">
        <f t="shared" ca="1" si="492"/>
        <v>1.1697016979872995E-2</v>
      </c>
      <c r="Q2650">
        <f t="shared" ca="1" si="520"/>
        <v>2.1929187169806925E-2</v>
      </c>
      <c r="R2650">
        <f t="shared" ca="1" si="518"/>
        <v>0.11116847212018698</v>
      </c>
      <c r="T2650">
        <f t="shared" ca="1" si="429"/>
        <v>2.5609851411931627E-2</v>
      </c>
      <c r="U2650">
        <f t="shared" ca="1" si="421"/>
        <v>0.11116737220831641</v>
      </c>
      <c r="W2650">
        <f t="shared" ca="1" si="422"/>
        <v>-0.27673631514069907</v>
      </c>
      <c r="X2650">
        <f t="shared" ca="1" si="423"/>
        <v>-0.5041735462194149</v>
      </c>
      <c r="Z2650">
        <f t="shared" ca="1" si="446"/>
        <v>102.04848529288691</v>
      </c>
      <c r="AA2650">
        <f t="shared" ca="1" si="446"/>
        <v>101.97643148725744</v>
      </c>
      <c r="AB2650">
        <f t="shared" ca="1" si="446"/>
        <v>101.8577348096121</v>
      </c>
      <c r="AC2650">
        <f t="shared" ca="1" si="447"/>
        <v>101.97643148725744</v>
      </c>
      <c r="AE2650">
        <f ca="1">VLOOKUP($B2650,OFFSET(Input!$A$1,0,MATCH(Index!AE$6&amp;" Index",Input!$1:$1,0)-1,10000,2),2,0)</f>
        <v>13.89</v>
      </c>
      <c r="AF2650">
        <f t="shared" ca="1" si="430"/>
        <v>13.160000000000002</v>
      </c>
      <c r="AG2650">
        <f t="shared" ca="1" si="430"/>
        <v>12.935500000000001</v>
      </c>
      <c r="AH2650">
        <f t="shared" ca="1" si="430"/>
        <v>13.223999999999997</v>
      </c>
      <c r="AI2650">
        <f t="shared" ca="1" si="431"/>
        <v>13.223999999999997</v>
      </c>
      <c r="AK2650">
        <f t="shared" ca="1" si="432"/>
        <v>1</v>
      </c>
      <c r="AL2650">
        <f t="shared" ca="1" si="433"/>
        <v>-1</v>
      </c>
      <c r="AN2650" t="str">
        <f t="shared" ca="1" si="456"/>
        <v>Not Down</v>
      </c>
      <c r="AO2650" t="str">
        <f t="shared" ca="1" si="487"/>
        <v>Not Up</v>
      </c>
      <c r="AQ2650">
        <f t="shared" ca="1" si="424"/>
        <v>1</v>
      </c>
      <c r="AR2650">
        <f t="shared" ca="1" si="425"/>
        <v>0</v>
      </c>
      <c r="AT2650">
        <f t="shared" ca="1" si="482"/>
        <v>1</v>
      </c>
      <c r="AU2650">
        <f t="shared" ca="1" si="483"/>
        <v>0</v>
      </c>
      <c r="AW2650" s="5">
        <f t="shared" ca="1" si="493"/>
        <v>2.1929187169806925E-2</v>
      </c>
      <c r="AX2650" s="5">
        <f t="shared" ca="1" si="494"/>
        <v>2.5609851411931627E-2</v>
      </c>
      <c r="AY2650" s="18">
        <f t="shared" ca="1" si="434"/>
        <v>2.5609851411931627E-2</v>
      </c>
      <c r="BA2650" s="6">
        <f t="shared" ca="1" si="426"/>
        <v>1.5</v>
      </c>
      <c r="BB2650">
        <f t="shared" ca="1" si="427"/>
        <v>1.5</v>
      </c>
      <c r="BC2650" t="str">
        <f t="shared" ca="1" si="511"/>
        <v>HYG UP Equity</v>
      </c>
      <c r="BD2650" t="str">
        <f t="shared" ca="1" si="512"/>
        <v>HYG UP Equity</v>
      </c>
      <c r="BF2650">
        <f t="shared" ca="1" si="495"/>
        <v>1</v>
      </c>
      <c r="BG2650">
        <f t="shared" ca="1" si="496"/>
        <v>0</v>
      </c>
      <c r="BI2650">
        <f t="shared" ca="1" si="488"/>
        <v>1</v>
      </c>
      <c r="BJ2650">
        <f t="shared" ca="1" si="489"/>
        <v>0</v>
      </c>
      <c r="BL2650">
        <f t="shared" ca="1" si="497"/>
        <v>10.398320386335213</v>
      </c>
      <c r="BM2650">
        <f t="shared" ca="1" si="498"/>
        <v>0</v>
      </c>
      <c r="BN2650" s="9">
        <f t="shared" ca="1" si="507"/>
        <v>1</v>
      </c>
      <c r="BO2650" s="9">
        <f t="shared" ca="1" si="508"/>
        <v>0</v>
      </c>
      <c r="BP2650" s="9">
        <f t="shared" ca="1" si="499"/>
        <v>1</v>
      </c>
      <c r="BQ2650" s="9">
        <f t="shared" ca="1" si="500"/>
        <v>0</v>
      </c>
      <c r="BR2650">
        <f t="shared" ca="1" si="501"/>
        <v>1061.8936539551244</v>
      </c>
      <c r="BS2650">
        <f t="shared" ca="1" si="503"/>
        <v>-3.1928480204312937E-4</v>
      </c>
      <c r="BT2650">
        <f t="shared" ca="1" si="504"/>
        <v>1.8055555555555558E-5</v>
      </c>
      <c r="BU2650">
        <f t="shared" ref="BU2650:BV2650" ca="1" si="526">ABS($BB2648*BN2650-$BB2649*BP2650)*0.02%</f>
        <v>0</v>
      </c>
      <c r="BV2650">
        <f t="shared" ca="1" si="526"/>
        <v>0</v>
      </c>
      <c r="BW2650" s="35">
        <f ca="1">IFERROR(VLOOKUP($B2650,OFFSET(Input!$A$1,0,MATCH(Index!BW$6&amp;" Index",Input!$1:$1,0)-1,10000,2),2,0)/100,BW2649)</f>
        <v>1.4000000000000002E-3</v>
      </c>
      <c r="BX2650">
        <f t="shared" ca="1" si="510"/>
        <v>2.8694614411528558E-2</v>
      </c>
      <c r="CE2650">
        <v>1058.9405650302865</v>
      </c>
    </row>
    <row r="2651" spans="2:83" x14ac:dyDescent="0.25">
      <c r="B2651" s="2">
        <v>41369</v>
      </c>
      <c r="C2651">
        <f t="shared" ca="1" si="478"/>
        <v>0</v>
      </c>
      <c r="D2651">
        <f t="shared" ca="1" si="479"/>
        <v>4</v>
      </c>
      <c r="E2651">
        <f ca="1">IF($B2651&lt;VLOOKUP(E$6&amp;" Equity",Param,4,0),"",IFERROR(VLOOKUP($B2651,OFFSET(Input!$A$1,0,MATCH(Index!E$6&amp;" Equity",Input!$1:$1,0)-1,10000,2),2,0),E2650))</f>
        <v>94.02</v>
      </c>
      <c r="F2651" s="33">
        <v>122.84</v>
      </c>
      <c r="H2651">
        <f ca="1">IFERROR(VLOOKUP($B2651,OFFSET(Input!$A$1,0,MATCH(Index!H$6,Input!$1:$1,0)-1,10000,2),2,0),0)</f>
        <v>0</v>
      </c>
      <c r="I2651">
        <f ca="1">IFERROR(VLOOKUP($B2651,OFFSET(Input!$A$1,0,MATCH(Index!I$6,Input!$1:$1,0)-1,10000,2),2,0),0)</f>
        <v>0</v>
      </c>
      <c r="K2651">
        <f t="shared" ca="1" si="480"/>
        <v>102.21950073091868</v>
      </c>
      <c r="L2651" s="30">
        <f t="shared" ca="1" si="481"/>
        <v>126.9720526582247</v>
      </c>
      <c r="N2651">
        <f t="shared" ca="1" si="491"/>
        <v>9.5770158956041994E-4</v>
      </c>
      <c r="O2651">
        <f t="shared" ca="1" si="492"/>
        <v>2.0146222625686609E-2</v>
      </c>
      <c r="Q2651">
        <f t="shared" ca="1" si="520"/>
        <v>2.0552128405699525E-2</v>
      </c>
      <c r="R2651">
        <f t="shared" ca="1" si="518"/>
        <v>0.14190749276954145</v>
      </c>
      <c r="T2651">
        <f t="shared" ca="1" si="429"/>
        <v>2.5286955746204175E-2</v>
      </c>
      <c r="U2651">
        <f t="shared" ca="1" si="421"/>
        <v>0.12930198764408019</v>
      </c>
      <c r="W2651">
        <f t="shared" ca="1" si="422"/>
        <v>8.8669991686474214E-2</v>
      </c>
      <c r="X2651">
        <f t="shared" ca="1" si="423"/>
        <v>-0.320239623913328</v>
      </c>
      <c r="Z2651">
        <f t="shared" ca="1" si="446"/>
        <v>102.0623676440262</v>
      </c>
      <c r="AA2651">
        <f t="shared" ca="1" si="446"/>
        <v>102.00392291571089</v>
      </c>
      <c r="AB2651">
        <f t="shared" ca="1" si="446"/>
        <v>101.89986599129648</v>
      </c>
      <c r="AC2651">
        <f t="shared" ca="1" si="447"/>
        <v>102.00392291571089</v>
      </c>
      <c r="AE2651">
        <f ca="1">VLOOKUP($B2651,OFFSET(Input!$A$1,0,MATCH(Index!AE$6&amp;" Index",Input!$1:$1,0)-1,10000,2),2,0)</f>
        <v>13.92</v>
      </c>
      <c r="AF2651">
        <f t="shared" ca="1" si="430"/>
        <v>13.334666666666667</v>
      </c>
      <c r="AG2651">
        <f t="shared" ca="1" si="430"/>
        <v>12.978500000000002</v>
      </c>
      <c r="AH2651">
        <f t="shared" ca="1" si="430"/>
        <v>13.160399999999999</v>
      </c>
      <c r="AI2651">
        <f t="shared" ca="1" si="431"/>
        <v>13.160399999999999</v>
      </c>
      <c r="AK2651">
        <f t="shared" ca="1" si="432"/>
        <v>1</v>
      </c>
      <c r="AL2651">
        <f t="shared" ca="1" si="433"/>
        <v>1</v>
      </c>
      <c r="AN2651" t="str">
        <f t="shared" ca="1" si="456"/>
        <v>Not Down</v>
      </c>
      <c r="AO2651" t="str">
        <f t="shared" ca="1" si="487"/>
        <v>Not Up</v>
      </c>
      <c r="AQ2651">
        <f t="shared" ca="1" si="424"/>
        <v>1</v>
      </c>
      <c r="AR2651">
        <f t="shared" ca="1" si="425"/>
        <v>0</v>
      </c>
      <c r="AT2651">
        <f t="shared" ca="1" si="482"/>
        <v>1</v>
      </c>
      <c r="AU2651">
        <f t="shared" ca="1" si="483"/>
        <v>0</v>
      </c>
      <c r="AW2651" s="5">
        <f t="shared" ca="1" si="493"/>
        <v>2.0552128405699525E-2</v>
      </c>
      <c r="AX2651" s="5">
        <f t="shared" ca="1" si="494"/>
        <v>2.5286955746204175E-2</v>
      </c>
      <c r="AY2651" s="18">
        <f t="shared" ca="1" si="434"/>
        <v>2.5286955746204175E-2</v>
      </c>
      <c r="BA2651" s="6">
        <f t="shared" ca="1" si="426"/>
        <v>1.5</v>
      </c>
      <c r="BB2651">
        <f t="shared" ca="1" si="427"/>
        <v>1.5</v>
      </c>
      <c r="BC2651" t="str">
        <f t="shared" ca="1" si="511"/>
        <v>HYG UP Equity</v>
      </c>
      <c r="BD2651" t="str">
        <f t="shared" ca="1" si="512"/>
        <v>HYG UP Equity</v>
      </c>
      <c r="BF2651">
        <f t="shared" ca="1" si="495"/>
        <v>1</v>
      </c>
      <c r="BG2651">
        <f t="shared" ca="1" si="496"/>
        <v>0</v>
      </c>
      <c r="BI2651">
        <f t="shared" ca="1" si="488"/>
        <v>1</v>
      </c>
      <c r="BJ2651">
        <f t="shared" ca="1" si="489"/>
        <v>0</v>
      </c>
      <c r="BL2651">
        <f t="shared" ca="1" si="497"/>
        <v>10.398320386335213</v>
      </c>
      <c r="BM2651">
        <f t="shared" ca="1" si="498"/>
        <v>0</v>
      </c>
      <c r="BN2651" s="9">
        <f t="shared" ca="1" si="507"/>
        <v>1</v>
      </c>
      <c r="BO2651" s="9">
        <f t="shared" ca="1" si="508"/>
        <v>0</v>
      </c>
      <c r="BP2651" s="9">
        <f t="shared" ca="1" si="499"/>
        <v>1</v>
      </c>
      <c r="BQ2651" s="9">
        <f t="shared" ca="1" si="500"/>
        <v>0</v>
      </c>
      <c r="BR2651">
        <f t="shared" ca="1" si="501"/>
        <v>1062.9111183313189</v>
      </c>
      <c r="BS2651">
        <f t="shared" ca="1" si="503"/>
        <v>9.5816033216222785E-4</v>
      </c>
      <c r="BT2651">
        <f t="shared" ca="1" si="504"/>
        <v>1.8055555555555558E-5</v>
      </c>
      <c r="BU2651">
        <f t="shared" ref="BU2651:BV2651" ca="1" si="527">ABS($BB2649*BN2651-$BB2650*BP2651)*0.02%</f>
        <v>0</v>
      </c>
      <c r="BV2651">
        <f t="shared" ca="1" si="527"/>
        <v>0</v>
      </c>
      <c r="BW2651" s="35">
        <f ca="1">IFERROR(VLOOKUP($B2651,OFFSET(Input!$A$1,0,MATCH(Index!BW$6&amp;" Index",Input!$1:$1,0)-1,10000,2),2,0)/100,BW2650)</f>
        <v>1.5E-3</v>
      </c>
      <c r="BX2651">
        <f t="shared" ca="1" si="510"/>
        <v>2.8679640302903597E-2</v>
      </c>
      <c r="CE2651">
        <v>1060.4170710963317</v>
      </c>
    </row>
    <row r="2652" spans="2:83" x14ac:dyDescent="0.25">
      <c r="B2652" s="2">
        <v>41372</v>
      </c>
      <c r="C2652">
        <f t="shared" ca="1" si="478"/>
        <v>0</v>
      </c>
      <c r="D2652">
        <f t="shared" ca="1" si="479"/>
        <v>5</v>
      </c>
      <c r="E2652">
        <f ca="1">IF($B2652&lt;VLOOKUP(E$6&amp;" Equity",Param,4,0),"",IFERROR(VLOOKUP($B2652,OFFSET(Input!$A$1,0,MATCH(Index!E$6&amp;" Equity",Input!$1:$1,0)-1,10000,2),2,0),E2651))</f>
        <v>94.12</v>
      </c>
      <c r="F2652" s="33">
        <v>121.88</v>
      </c>
      <c r="H2652">
        <f ca="1">IFERROR(VLOOKUP($B2652,OFFSET(Input!$A$1,0,MATCH(Index!H$6,Input!$1:$1,0)-1,10000,2),2,0),0)</f>
        <v>0</v>
      </c>
      <c r="I2652">
        <f ca="1">IFERROR(VLOOKUP($B2652,OFFSET(Input!$A$1,0,MATCH(Index!I$6,Input!$1:$1,0)-1,10000,2),2,0),0)</f>
        <v>0</v>
      </c>
      <c r="K2652">
        <f t="shared" ca="1" si="480"/>
        <v>102.32822174850104</v>
      </c>
      <c r="L2652" s="30">
        <f t="shared" ca="1" si="481"/>
        <v>125.9797604850572</v>
      </c>
      <c r="N2652">
        <f t="shared" ca="1" si="491"/>
        <v>1.063038263177388E-3</v>
      </c>
      <c r="O2652">
        <f t="shared" ca="1" si="492"/>
        <v>-7.8457414551133427E-3</v>
      </c>
      <c r="Q2652">
        <f t="shared" ca="1" si="520"/>
        <v>2.0074620055591904E-2</v>
      </c>
      <c r="R2652">
        <f t="shared" ca="1" si="518"/>
        <v>0.14722126288796958</v>
      </c>
      <c r="T2652">
        <f t="shared" ca="1" si="429"/>
        <v>2.5227653898943304E-2</v>
      </c>
      <c r="U2652">
        <f t="shared" ca="1" si="421"/>
        <v>0.12691825750444458</v>
      </c>
      <c r="W2652">
        <f t="shared" ca="1" si="422"/>
        <v>2.540561243211829E-2</v>
      </c>
      <c r="X2652">
        <f t="shared" ca="1" si="423"/>
        <v>-0.31156597649268958</v>
      </c>
      <c r="Z2652">
        <f t="shared" ca="1" si="446"/>
        <v>102.10118279626526</v>
      </c>
      <c r="AA2652">
        <f t="shared" ca="1" si="446"/>
        <v>102.03090163762971</v>
      </c>
      <c r="AB2652">
        <f t="shared" ca="1" si="446"/>
        <v>101.94221554016674</v>
      </c>
      <c r="AC2652">
        <f t="shared" ca="1" si="447"/>
        <v>102.03090163762971</v>
      </c>
      <c r="AE2652">
        <f ca="1">VLOOKUP($B2652,OFFSET(Input!$A$1,0,MATCH(Index!AE$6&amp;" Index",Input!$1:$1,0)-1,10000,2),2,0)</f>
        <v>13.19</v>
      </c>
      <c r="AF2652">
        <f t="shared" ca="1" si="430"/>
        <v>13.460666666666667</v>
      </c>
      <c r="AG2652">
        <f t="shared" ca="1" si="430"/>
        <v>13.008500000000002</v>
      </c>
      <c r="AH2652">
        <f t="shared" ca="1" si="430"/>
        <v>13.073599999999999</v>
      </c>
      <c r="AI2652">
        <f t="shared" ca="1" si="431"/>
        <v>13.073599999999999</v>
      </c>
      <c r="AK2652">
        <f t="shared" ca="1" si="432"/>
        <v>1</v>
      </c>
      <c r="AL2652">
        <f t="shared" ca="1" si="433"/>
        <v>1</v>
      </c>
      <c r="AN2652" t="str">
        <f t="shared" ca="1" si="456"/>
        <v>Not Down</v>
      </c>
      <c r="AO2652" t="str">
        <f t="shared" ca="1" si="487"/>
        <v>Not Up</v>
      </c>
      <c r="AQ2652">
        <f t="shared" ca="1" si="424"/>
        <v>1</v>
      </c>
      <c r="AR2652">
        <f t="shared" ca="1" si="425"/>
        <v>0</v>
      </c>
      <c r="AT2652">
        <f t="shared" ca="1" si="482"/>
        <v>1</v>
      </c>
      <c r="AU2652">
        <f t="shared" ca="1" si="483"/>
        <v>0</v>
      </c>
      <c r="AW2652" s="5">
        <f t="shared" ca="1" si="493"/>
        <v>2.0074620055591904E-2</v>
      </c>
      <c r="AX2652" s="5">
        <f t="shared" ca="1" si="494"/>
        <v>2.5227653898943304E-2</v>
      </c>
      <c r="AY2652" s="18">
        <f t="shared" ca="1" si="434"/>
        <v>2.5227653898943304E-2</v>
      </c>
      <c r="BA2652" s="6">
        <f t="shared" ca="1" si="426"/>
        <v>1.5</v>
      </c>
      <c r="BB2652">
        <f t="shared" ca="1" si="427"/>
        <v>1.5</v>
      </c>
      <c r="BC2652" t="str">
        <f t="shared" ca="1" si="511"/>
        <v>HYG UP Equity</v>
      </c>
      <c r="BD2652" t="str">
        <f t="shared" ca="1" si="512"/>
        <v>HYG UP Equity</v>
      </c>
      <c r="BF2652">
        <f t="shared" ca="1" si="495"/>
        <v>1</v>
      </c>
      <c r="BG2652">
        <f t="shared" ca="1" si="496"/>
        <v>0</v>
      </c>
      <c r="BI2652">
        <f t="shared" ca="1" si="488"/>
        <v>1</v>
      </c>
      <c r="BJ2652">
        <f t="shared" ca="1" si="489"/>
        <v>0</v>
      </c>
      <c r="BL2652">
        <f t="shared" ca="1" si="497"/>
        <v>10.398320386335213</v>
      </c>
      <c r="BM2652">
        <f t="shared" ca="1" si="498"/>
        <v>0</v>
      </c>
      <c r="BN2652" s="9">
        <f t="shared" ca="1" si="507"/>
        <v>1</v>
      </c>
      <c r="BO2652" s="9">
        <f t="shared" ca="1" si="508"/>
        <v>0</v>
      </c>
      <c r="BP2652" s="9">
        <f t="shared" ca="1" si="499"/>
        <v>1</v>
      </c>
      <c r="BQ2652" s="9">
        <f t="shared" ca="1" si="500"/>
        <v>0</v>
      </c>
      <c r="BR2652">
        <f t="shared" ca="1" si="501"/>
        <v>1064.0416343048687</v>
      </c>
      <c r="BS2652">
        <f t="shared" ca="1" si="503"/>
        <v>1.0636034886195578E-3</v>
      </c>
      <c r="BT2652">
        <f t="shared" ca="1" si="504"/>
        <v>5.4166666666666671E-5</v>
      </c>
      <c r="BU2652">
        <f t="shared" ref="BU2652:BV2652" ca="1" si="528">ABS($BB2650*BN2652-$BB2651*BP2652)*0.02%</f>
        <v>0</v>
      </c>
      <c r="BV2652">
        <f t="shared" ca="1" si="528"/>
        <v>0</v>
      </c>
      <c r="BW2652" s="35">
        <f ca="1">IFERROR(VLOOKUP($B2652,OFFSET(Input!$A$1,0,MATCH(Index!BW$6&amp;" Index",Input!$1:$1,0)-1,10000,2),2,0)/100,BW2651)</f>
        <v>1.5E-3</v>
      </c>
      <c r="BX2652">
        <f t="shared" ca="1" si="510"/>
        <v>8.6158887026576966E-2</v>
      </c>
      <c r="CE2652">
        <v>1061.9718955022965</v>
      </c>
    </row>
    <row r="2653" spans="2:83" x14ac:dyDescent="0.25">
      <c r="B2653" s="2">
        <v>41373</v>
      </c>
      <c r="C2653">
        <f t="shared" ca="1" si="478"/>
        <v>0</v>
      </c>
      <c r="D2653">
        <f t="shared" ca="1" si="479"/>
        <v>0</v>
      </c>
      <c r="E2653">
        <f ca="1">IF($B2653&lt;VLOOKUP(E$6&amp;" Equity",Param,4,0),"",IFERROR(VLOOKUP($B2653,OFFSET(Input!$A$1,0,MATCH(Index!E$6&amp;" Equity",Input!$1:$1,0)-1,10000,2),2,0),E2652))</f>
        <v>94.42</v>
      </c>
      <c r="F2653" s="33">
        <v>121.58</v>
      </c>
      <c r="H2653">
        <f ca="1">IFERROR(VLOOKUP($B2653,OFFSET(Input!$A$1,0,MATCH(Index!H$6,Input!$1:$1,0)-1,10000,2),2,0),0)</f>
        <v>0</v>
      </c>
      <c r="I2653">
        <f ca="1">IFERROR(VLOOKUP($B2653,OFFSET(Input!$A$1,0,MATCH(Index!I$6,Input!$1:$1,0)-1,10000,2),2,0),0)</f>
        <v>0</v>
      </c>
      <c r="K2653">
        <f t="shared" ca="1" si="480"/>
        <v>102.65438480124807</v>
      </c>
      <c r="L2653" s="30">
        <f t="shared" ca="1" si="481"/>
        <v>125.66966918094235</v>
      </c>
      <c r="N2653">
        <f t="shared" ca="1" si="491"/>
        <v>3.1823512589789636E-3</v>
      </c>
      <c r="O2653">
        <f t="shared" ca="1" si="492"/>
        <v>-2.4644717969318566E-3</v>
      </c>
      <c r="Q2653">
        <f t="shared" ca="1" si="520"/>
        <v>2.5298784698124764E-2</v>
      </c>
      <c r="R2653">
        <f t="shared" ca="1" si="518"/>
        <v>0.14766511105113517</v>
      </c>
      <c r="T2653">
        <f t="shared" ca="1" si="429"/>
        <v>2.7548401646208507E-2</v>
      </c>
      <c r="U2653">
        <f t="shared" ca="1" si="421"/>
        <v>0.12717391380411167</v>
      </c>
      <c r="W2653">
        <f t="shared" ca="1" si="422"/>
        <v>-3.8178823484504368E-2</v>
      </c>
      <c r="X2653">
        <f t="shared" ca="1" si="423"/>
        <v>-0.31075404825280062</v>
      </c>
      <c r="Z2653">
        <f t="shared" ca="1" si="446"/>
        <v>102.18126699183537</v>
      </c>
      <c r="AA2653">
        <f t="shared" ca="1" si="446"/>
        <v>102.077433288957</v>
      </c>
      <c r="AB2653">
        <f t="shared" ca="1" si="446"/>
        <v>101.9932852421187</v>
      </c>
      <c r="AC2653">
        <f t="shared" ca="1" si="447"/>
        <v>102.077433288957</v>
      </c>
      <c r="AE2653">
        <f ca="1">VLOOKUP($B2653,OFFSET(Input!$A$1,0,MATCH(Index!AE$6&amp;" Index",Input!$1:$1,0)-1,10000,2),2,0)</f>
        <v>12.84</v>
      </c>
      <c r="AF2653">
        <f t="shared" ca="1" si="430"/>
        <v>13.425999999999998</v>
      </c>
      <c r="AG2653">
        <f t="shared" ca="1" si="430"/>
        <v>13.072500000000002</v>
      </c>
      <c r="AH2653">
        <f t="shared" ca="1" si="430"/>
        <v>13.026799999999998</v>
      </c>
      <c r="AI2653">
        <f t="shared" ca="1" si="431"/>
        <v>13.072500000000002</v>
      </c>
      <c r="AK2653">
        <f t="shared" ca="1" si="432"/>
        <v>1</v>
      </c>
      <c r="AL2653">
        <f t="shared" ca="1" si="433"/>
        <v>1</v>
      </c>
      <c r="AN2653" t="str">
        <f t="shared" ca="1" si="456"/>
        <v>Not Down</v>
      </c>
      <c r="AO2653" t="str">
        <f t="shared" ca="1" si="487"/>
        <v>Not Up</v>
      </c>
      <c r="AQ2653">
        <f t="shared" ca="1" si="424"/>
        <v>1</v>
      </c>
      <c r="AR2653">
        <f t="shared" ca="1" si="425"/>
        <v>0</v>
      </c>
      <c r="AT2653">
        <f t="shared" ca="1" si="482"/>
        <v>1</v>
      </c>
      <c r="AU2653">
        <f t="shared" ca="1" si="483"/>
        <v>0</v>
      </c>
      <c r="AW2653" s="5">
        <f t="shared" ca="1" si="493"/>
        <v>2.5298784698124764E-2</v>
      </c>
      <c r="AX2653" s="5">
        <f t="shared" ca="1" si="494"/>
        <v>2.7548401646208507E-2</v>
      </c>
      <c r="AY2653" s="18">
        <f t="shared" ca="1" si="434"/>
        <v>2.7548401646208507E-2</v>
      </c>
      <c r="BA2653" s="6">
        <f t="shared" ca="1" si="426"/>
        <v>1.5</v>
      </c>
      <c r="BB2653">
        <f t="shared" ca="1" si="427"/>
        <v>1.5</v>
      </c>
      <c r="BC2653" t="str">
        <f t="shared" ca="1" si="511"/>
        <v>HYG UP Equity</v>
      </c>
      <c r="BD2653" t="str">
        <f t="shared" ca="1" si="512"/>
        <v>HYG UP Equity</v>
      </c>
      <c r="BF2653">
        <f t="shared" ca="1" si="495"/>
        <v>1</v>
      </c>
      <c r="BG2653">
        <f t="shared" ca="1" si="496"/>
        <v>0</v>
      </c>
      <c r="BI2653">
        <f t="shared" ca="1" si="488"/>
        <v>1</v>
      </c>
      <c r="BJ2653">
        <f t="shared" ca="1" si="489"/>
        <v>0</v>
      </c>
      <c r="BL2653">
        <f t="shared" ca="1" si="497"/>
        <v>10.398320386335213</v>
      </c>
      <c r="BM2653">
        <f t="shared" ca="1" si="498"/>
        <v>0</v>
      </c>
      <c r="BN2653" s="9">
        <f t="shared" ca="1" si="507"/>
        <v>1</v>
      </c>
      <c r="BO2653" s="9">
        <f t="shared" ca="1" si="508"/>
        <v>0</v>
      </c>
      <c r="BP2653" s="9">
        <f t="shared" ca="1" si="499"/>
        <v>1</v>
      </c>
      <c r="BQ2653" s="9">
        <f t="shared" ca="1" si="500"/>
        <v>0</v>
      </c>
      <c r="BR2653">
        <f t="shared" ca="1" si="501"/>
        <v>1067.4331822255174</v>
      </c>
      <c r="BS2653">
        <f t="shared" ca="1" si="503"/>
        <v>3.1874203144921509E-3</v>
      </c>
      <c r="BT2653">
        <f t="shared" ca="1" si="504"/>
        <v>1.8055555555555558E-5</v>
      </c>
      <c r="BU2653">
        <f t="shared" ref="BU2653:BV2653" ca="1" si="529">ABS($BB2651*BN2653-$BB2652*BP2653)*0.02%</f>
        <v>0</v>
      </c>
      <c r="BV2653">
        <f t="shared" ca="1" si="529"/>
        <v>0</v>
      </c>
      <c r="BW2653" s="35">
        <f ca="1">IFERROR(VLOOKUP($B2653,OFFSET(Input!$A$1,0,MATCH(Index!BW$6&amp;" Index",Input!$1:$1,0)-1,10000,2),2,0)/100,BW2652)</f>
        <v>1.5E-3</v>
      </c>
      <c r="BX2653">
        <f t="shared" ca="1" si="510"/>
        <v>2.8761738836520539E-2</v>
      </c>
      <c r="CE2653">
        <v>1067.0035979020668</v>
      </c>
    </row>
    <row r="2654" spans="2:83" x14ac:dyDescent="0.25">
      <c r="B2654" s="2">
        <v>41374</v>
      </c>
      <c r="C2654">
        <f t="shared" ca="1" si="478"/>
        <v>0</v>
      </c>
      <c r="D2654">
        <f t="shared" ca="1" si="479"/>
        <v>0</v>
      </c>
      <c r="E2654">
        <f ca="1">IF($B2654&lt;VLOOKUP(E$6&amp;" Equity",Param,4,0),"",IFERROR(VLOOKUP($B2654,OFFSET(Input!$A$1,0,MATCH(Index!E$6&amp;" Equity",Input!$1:$1,0)-1,10000,2),2,0),E2653))</f>
        <v>94.72</v>
      </c>
      <c r="F2654" s="33">
        <v>119.91</v>
      </c>
      <c r="H2654">
        <f ca="1">IFERROR(VLOOKUP($B2654,OFFSET(Input!$A$1,0,MATCH(Index!H$6,Input!$1:$1,0)-1,10000,2),2,0),0)</f>
        <v>0</v>
      </c>
      <c r="I2654">
        <f ca="1">IFERROR(VLOOKUP($B2654,OFFSET(Input!$A$1,0,MATCH(Index!I$6,Input!$1:$1,0)-1,10000,2),2,0),0)</f>
        <v>0</v>
      </c>
      <c r="K2654">
        <f t="shared" ca="1" si="480"/>
        <v>102.98054785399509</v>
      </c>
      <c r="L2654" s="30">
        <f t="shared" ca="1" si="481"/>
        <v>123.94349425470305</v>
      </c>
      <c r="N2654">
        <f t="shared" ca="1" si="491"/>
        <v>3.1722560175547689E-3</v>
      </c>
      <c r="O2654">
        <f t="shared" ca="1" si="492"/>
        <v>-1.3831020929234569E-2</v>
      </c>
      <c r="Q2654">
        <f t="shared" ca="1" si="520"/>
        <v>2.8489379945385439E-2</v>
      </c>
      <c r="R2654">
        <f t="shared" ca="1" si="518"/>
        <v>0.16306369803661699</v>
      </c>
      <c r="T2654">
        <f t="shared" ca="1" si="429"/>
        <v>2.9722562764369864E-2</v>
      </c>
      <c r="U2654">
        <f t="shared" ref="U2654:U2717" ca="1" si="530">SQRT(SUMPRODUCT(OFFSET(O2654,0,0,-U$5,1),OFFSET(O2654,0,0,-U$5,1))*252/U$5)</f>
        <v>0.13390417167350324</v>
      </c>
      <c r="W2654">
        <f t="shared" ref="W2654:W2717" ca="1" si="531">(SUMPRODUCT(OFFSET(N2654,0,0,-W$5,1),OFFSET(O2654,0,0,-W$5,1))*252/W$5)/(Q2654*R2654)</f>
        <v>-0.28038277104146131</v>
      </c>
      <c r="X2654">
        <f t="shared" ref="X2654:X2717" ca="1" si="532">(SUMPRODUCT(OFFSET(N2654,0,0,-X$5,1),OFFSET(O2654,0,0,-X$5,1))*252/X$5)/(T2654*U2654)</f>
        <v>-0.40275284636508862</v>
      </c>
      <c r="Z2654">
        <f t="shared" ca="1" si="446"/>
        <v>102.27558042431046</v>
      </c>
      <c r="AA2654">
        <f t="shared" ca="1" si="446"/>
        <v>102.14243627743575</v>
      </c>
      <c r="AB2654">
        <f t="shared" ca="1" si="446"/>
        <v>102.04918136502705</v>
      </c>
      <c r="AC2654">
        <f t="shared" ca="1" si="447"/>
        <v>102.14243627743575</v>
      </c>
      <c r="AE2654">
        <f ca="1">VLOOKUP($B2654,OFFSET(Input!$A$1,0,MATCH(Index!AE$6&amp;" Index",Input!$1:$1,0)-1,10000,2),2,0)</f>
        <v>12.36</v>
      </c>
      <c r="AF2654">
        <f t="shared" ca="1" si="430"/>
        <v>13.290666666666668</v>
      </c>
      <c r="AG2654">
        <f t="shared" ca="1" si="430"/>
        <v>13.077000000000002</v>
      </c>
      <c r="AH2654">
        <f t="shared" ca="1" si="430"/>
        <v>12.982000000000001</v>
      </c>
      <c r="AI2654">
        <f t="shared" ca="1" si="431"/>
        <v>13.077000000000002</v>
      </c>
      <c r="AK2654">
        <f t="shared" ca="1" si="432"/>
        <v>1</v>
      </c>
      <c r="AL2654">
        <f t="shared" ca="1" si="433"/>
        <v>1</v>
      </c>
      <c r="AN2654" t="str">
        <f t="shared" ca="1" si="456"/>
        <v>Not Down</v>
      </c>
      <c r="AO2654" t="str">
        <f t="shared" ca="1" si="487"/>
        <v>Not Up</v>
      </c>
      <c r="AQ2654">
        <f t="shared" ref="AQ2654:AQ2717" ca="1" si="533">IF($C2654=1,IF(AND(AN2654="Not Down",AO2654="Not Up"),1,0),AQ2653)</f>
        <v>1</v>
      </c>
      <c r="AR2654">
        <f t="shared" ref="AR2654:AR2717" ca="1" si="534">IF($C2654=1,IF(AND(AN2654="Not Down",AO2654="Not Up"),0,1),AR2653)</f>
        <v>0</v>
      </c>
      <c r="AT2654">
        <f t="shared" ca="1" si="482"/>
        <v>1</v>
      </c>
      <c r="AU2654">
        <f t="shared" ca="1" si="483"/>
        <v>0</v>
      </c>
      <c r="AW2654" s="5">
        <f t="shared" ca="1" si="493"/>
        <v>2.8489379945385439E-2</v>
      </c>
      <c r="AX2654" s="5">
        <f t="shared" ca="1" si="494"/>
        <v>2.9722562764369864E-2</v>
      </c>
      <c r="AY2654" s="18">
        <f t="shared" ca="1" si="434"/>
        <v>2.9722562764369864E-2</v>
      </c>
      <c r="BA2654" s="6">
        <f t="shared" ref="BA2654:BA2717" ca="1" si="535">MAX(0,MIN(150%,VT/AY2654))</f>
        <v>1.5</v>
      </c>
      <c r="BB2654">
        <f t="shared" ref="BB2654:BB2717" ca="1" si="536">IF($D2654&lt;&gt;0,BA2654,IF(AND(AY2654*BB2653&gt;4.5%,AY2654*BB2653&lt;5.5%),BB2653,BA2654))</f>
        <v>1.5</v>
      </c>
      <c r="BC2654" t="str">
        <f t="shared" ca="1" si="511"/>
        <v>HYG UP Equity</v>
      </c>
      <c r="BD2654" t="str">
        <f t="shared" ca="1" si="512"/>
        <v>HYG UP Equity</v>
      </c>
      <c r="BF2654">
        <f t="shared" ca="1" si="495"/>
        <v>1</v>
      </c>
      <c r="BG2654">
        <f t="shared" ca="1" si="496"/>
        <v>0</v>
      </c>
      <c r="BI2654">
        <f t="shared" ca="1" si="488"/>
        <v>1</v>
      </c>
      <c r="BJ2654">
        <f t="shared" ca="1" si="489"/>
        <v>0</v>
      </c>
      <c r="BL2654">
        <f t="shared" ca="1" si="497"/>
        <v>10.398320386335213</v>
      </c>
      <c r="BM2654">
        <f t="shared" ca="1" si="498"/>
        <v>0</v>
      </c>
      <c r="BN2654" s="9">
        <f t="shared" ca="1" si="507"/>
        <v>1</v>
      </c>
      <c r="BO2654" s="9">
        <f t="shared" ca="1" si="508"/>
        <v>0</v>
      </c>
      <c r="BP2654" s="9">
        <f t="shared" ca="1" si="499"/>
        <v>1</v>
      </c>
      <c r="BQ2654" s="9">
        <f t="shared" ca="1" si="500"/>
        <v>0</v>
      </c>
      <c r="BR2654">
        <f t="shared" ca="1" si="501"/>
        <v>1070.8247301461661</v>
      </c>
      <c r="BS2654">
        <f t="shared" ca="1" si="503"/>
        <v>3.1772929464095601E-3</v>
      </c>
      <c r="BT2654">
        <f t="shared" ca="1" si="504"/>
        <v>1.8055555555555558E-5</v>
      </c>
      <c r="BU2654">
        <f t="shared" ref="BU2654:BV2654" ca="1" si="537">ABS($BB2652*BN2654-$BB2653*BP2654)*0.02%</f>
        <v>0</v>
      </c>
      <c r="BV2654">
        <f t="shared" ca="1" si="537"/>
        <v>0</v>
      </c>
      <c r="BW2654" s="35">
        <f ca="1">IFERROR(VLOOKUP($B2654,OFFSET(Input!$A$1,0,MATCH(Index!BW$6&amp;" Index",Input!$1:$1,0)-1,10000,2),2,0)/100,BW2653)</f>
        <v>1.5E-3</v>
      </c>
      <c r="BX2654">
        <f t="shared" ca="1" si="510"/>
        <v>2.8898014109847648E-2</v>
      </c>
      <c r="CE2654">
        <v>1072.042931977491</v>
      </c>
    </row>
    <row r="2655" spans="2:83" x14ac:dyDescent="0.25">
      <c r="B2655" s="2">
        <v>41375</v>
      </c>
      <c r="C2655">
        <f t="shared" ca="1" si="478"/>
        <v>0</v>
      </c>
      <c r="D2655">
        <f t="shared" ca="1" si="479"/>
        <v>0</v>
      </c>
      <c r="E2655">
        <f ca="1">IF($B2655&lt;VLOOKUP(E$6&amp;" Equity",Param,4,0),"",IFERROR(VLOOKUP($B2655,OFFSET(Input!$A$1,0,MATCH(Index!E$6&amp;" Equity",Input!$1:$1,0)-1,10000,2),2,0),E2654))</f>
        <v>94.7</v>
      </c>
      <c r="F2655" s="33">
        <v>120.14</v>
      </c>
      <c r="H2655">
        <f ca="1">IFERROR(VLOOKUP($B2655,OFFSET(Input!$A$1,0,MATCH(Index!H$6,Input!$1:$1,0)-1,10000,2),2,0),0)</f>
        <v>0</v>
      </c>
      <c r="I2655">
        <f ca="1">IFERROR(VLOOKUP($B2655,OFFSET(Input!$A$1,0,MATCH(Index!I$6,Input!$1:$1,0)-1,10000,2),2,0),0)</f>
        <v>0</v>
      </c>
      <c r="K2655">
        <f t="shared" ca="1" si="480"/>
        <v>102.95880365047863</v>
      </c>
      <c r="L2655" s="30">
        <f t="shared" ca="1" si="481"/>
        <v>124.18123092119112</v>
      </c>
      <c r="N2655">
        <f t="shared" ca="1" si="491"/>
        <v>-2.1117094366291669E-4</v>
      </c>
      <c r="O2655">
        <f t="shared" ca="1" si="492"/>
        <v>1.9162680306736436E-3</v>
      </c>
      <c r="Q2655">
        <f t="shared" ca="1" si="520"/>
        <v>2.7205887019440673E-2</v>
      </c>
      <c r="R2655">
        <f t="shared" ca="1" si="518"/>
        <v>0.15769640905645135</v>
      </c>
      <c r="T2655">
        <f t="shared" ref="T2655:T2718" ca="1" si="538">SQRT(SUMPRODUCT(OFFSET(N2655,0,0,-T$5,1),OFFSET(N2655,0,0,-T$5,1))*252/T$5)</f>
        <v>2.9722423521432742E-2</v>
      </c>
      <c r="U2655">
        <f t="shared" ca="1" si="530"/>
        <v>0.13402621033863621</v>
      </c>
      <c r="W2655">
        <f t="shared" ca="1" si="531"/>
        <v>-0.22138547782946702</v>
      </c>
      <c r="X2655">
        <f t="shared" ca="1" si="532"/>
        <v>-0.40296967396642525</v>
      </c>
      <c r="Z2655">
        <f t="shared" ca="1" si="446"/>
        <v>102.3850249125466</v>
      </c>
      <c r="AA2655">
        <f t="shared" ca="1" si="446"/>
        <v>102.20527046348161</v>
      </c>
      <c r="AB2655">
        <f t="shared" ca="1" si="446"/>
        <v>102.10680354121163</v>
      </c>
      <c r="AC2655">
        <f t="shared" ca="1" si="447"/>
        <v>102.20527046348161</v>
      </c>
      <c r="AE2655">
        <f ca="1">VLOOKUP($B2655,OFFSET(Input!$A$1,0,MATCH(Index!AE$6&amp;" Index",Input!$1:$1,0)-1,10000,2),2,0)</f>
        <v>12.24</v>
      </c>
      <c r="AF2655">
        <f t="shared" ref="AF2655:AH2718" ca="1" si="539">AVERAGE(OFFSET($AE2655,0,0,-AF$5,1))</f>
        <v>13.262</v>
      </c>
      <c r="AG2655">
        <f t="shared" ca="1" si="539"/>
        <v>13.097500000000002</v>
      </c>
      <c r="AH2655">
        <f t="shared" ca="1" si="539"/>
        <v>12.930400000000002</v>
      </c>
      <c r="AI2655">
        <f t="shared" ref="AI2655:AI2718" ca="1" si="540">MAX(AH2655,AG2655)</f>
        <v>13.097500000000002</v>
      </c>
      <c r="AK2655">
        <f t="shared" ref="AK2655:AK2718" ca="1" si="541">IF(Z2655&gt;AC2655,1,-1)</f>
        <v>1</v>
      </c>
      <c r="AL2655">
        <f t="shared" ref="AL2655:AL2718" ca="1" si="542">IF(AF2655&gt;AI2655,1,-1)</f>
        <v>1</v>
      </c>
      <c r="AN2655" t="str">
        <f t="shared" ca="1" si="456"/>
        <v>Not Down</v>
      </c>
      <c r="AO2655" t="str">
        <f t="shared" ca="1" si="487"/>
        <v>Not Up</v>
      </c>
      <c r="AQ2655">
        <f t="shared" ca="1" si="533"/>
        <v>1</v>
      </c>
      <c r="AR2655">
        <f t="shared" ca="1" si="534"/>
        <v>0</v>
      </c>
      <c r="AT2655">
        <f t="shared" ca="1" si="482"/>
        <v>1</v>
      </c>
      <c r="AU2655">
        <f t="shared" ca="1" si="483"/>
        <v>0</v>
      </c>
      <c r="AW2655" s="5">
        <f t="shared" ca="1" si="493"/>
        <v>2.7205887019440673E-2</v>
      </c>
      <c r="AX2655" s="5">
        <f t="shared" ca="1" si="494"/>
        <v>2.9722423521432742E-2</v>
      </c>
      <c r="AY2655" s="18">
        <f t="shared" ref="AY2655:AY2718" ca="1" si="543">MAX(AW2655,AX2655)</f>
        <v>2.9722423521432742E-2</v>
      </c>
      <c r="BA2655" s="6">
        <f t="shared" ca="1" si="535"/>
        <v>1.5</v>
      </c>
      <c r="BB2655">
        <f t="shared" ca="1" si="536"/>
        <v>1.5</v>
      </c>
      <c r="BC2655" t="str">
        <f t="shared" ca="1" si="511"/>
        <v>HYG UP Equity</v>
      </c>
      <c r="BD2655" t="str">
        <f t="shared" ca="1" si="512"/>
        <v>HYG UP Equity</v>
      </c>
      <c r="BF2655">
        <f t="shared" ca="1" si="495"/>
        <v>1</v>
      </c>
      <c r="BG2655">
        <f t="shared" ca="1" si="496"/>
        <v>0</v>
      </c>
      <c r="BI2655">
        <f t="shared" ca="1" si="488"/>
        <v>1</v>
      </c>
      <c r="BJ2655">
        <f t="shared" ca="1" si="489"/>
        <v>0</v>
      </c>
      <c r="BL2655">
        <f t="shared" ca="1" si="497"/>
        <v>10.398320386335213</v>
      </c>
      <c r="BM2655">
        <f t="shared" ca="1" si="498"/>
        <v>0</v>
      </c>
      <c r="BN2655" s="9">
        <f t="shared" ca="1" si="507"/>
        <v>1</v>
      </c>
      <c r="BO2655" s="9">
        <f t="shared" ca="1" si="508"/>
        <v>0</v>
      </c>
      <c r="BP2655" s="9">
        <f t="shared" ca="1" si="499"/>
        <v>1</v>
      </c>
      <c r="BQ2655" s="9">
        <f t="shared" ca="1" si="500"/>
        <v>0</v>
      </c>
      <c r="BR2655">
        <f t="shared" ca="1" si="501"/>
        <v>1070.5986269514563</v>
      </c>
      <c r="BS2655">
        <f t="shared" ca="1" si="503"/>
        <v>-2.1114864864857363E-4</v>
      </c>
      <c r="BT2655">
        <f t="shared" ca="1" si="504"/>
        <v>1.8055555555555558E-5</v>
      </c>
      <c r="BU2655">
        <f t="shared" ref="BU2655:BV2655" ca="1" si="544">ABS($BB2653*BN2655-$BB2654*BP2655)*0.02%</f>
        <v>0</v>
      </c>
      <c r="BV2655">
        <f t="shared" ca="1" si="544"/>
        <v>0</v>
      </c>
      <c r="BW2655" s="35">
        <f ca="1">IFERROR(VLOOKUP($B2655,OFFSET(Input!$A$1,0,MATCH(Index!BW$6&amp;" Index",Input!$1:$1,0)-1,10000,2),2,0)/100,BW2654)</f>
        <v>1.5E-3</v>
      </c>
      <c r="BX2655">
        <f t="shared" ca="1" si="510"/>
        <v>2.9034496074390386E-2</v>
      </c>
      <c r="CE2655">
        <v>1071.6572339489048</v>
      </c>
    </row>
    <row r="2656" spans="2:83" x14ac:dyDescent="0.25">
      <c r="B2656" s="2">
        <v>41376</v>
      </c>
      <c r="C2656">
        <f t="shared" ca="1" si="478"/>
        <v>0</v>
      </c>
      <c r="D2656">
        <f t="shared" ca="1" si="479"/>
        <v>0</v>
      </c>
      <c r="E2656">
        <f ca="1">IF($B2656&lt;VLOOKUP(E$6&amp;" Equity",Param,4,0),"",IFERROR(VLOOKUP($B2656,OFFSET(Input!$A$1,0,MATCH(Index!E$6&amp;" Equity",Input!$1:$1,0)-1,10000,2),2,0),E2655))</f>
        <v>94.75</v>
      </c>
      <c r="F2656" s="33">
        <v>121.94</v>
      </c>
      <c r="H2656">
        <f ca="1">IFERROR(VLOOKUP($B2656,OFFSET(Input!$A$1,0,MATCH(Index!H$6,Input!$1:$1,0)-1,10000,2),2,0),0)</f>
        <v>0</v>
      </c>
      <c r="I2656">
        <f ca="1">IFERROR(VLOOKUP($B2656,OFFSET(Input!$A$1,0,MATCH(Index!I$6,Input!$1:$1,0)-1,10000,2),2,0),0)</f>
        <v>0</v>
      </c>
      <c r="K2656">
        <f t="shared" ca="1" si="480"/>
        <v>103.01316415926979</v>
      </c>
      <c r="L2656" s="30">
        <f t="shared" ca="1" si="481"/>
        <v>126.04177874588019</v>
      </c>
      <c r="N2656">
        <f t="shared" ca="1" si="491"/>
        <v>5.2784377050312241E-4</v>
      </c>
      <c r="O2656">
        <f t="shared" ca="1" si="492"/>
        <v>1.4871391057654757E-2</v>
      </c>
      <c r="Q2656">
        <f t="shared" ca="1" si="520"/>
        <v>2.5791903674513408E-2</v>
      </c>
      <c r="R2656">
        <f t="shared" ca="1" si="518"/>
        <v>0.17259915481196722</v>
      </c>
      <c r="T2656">
        <f t="shared" ca="1" si="538"/>
        <v>2.6513166242322226E-2</v>
      </c>
      <c r="U2656">
        <f t="shared" ca="1" si="530"/>
        <v>0.14364437327088864</v>
      </c>
      <c r="W2656">
        <f t="shared" ca="1" si="531"/>
        <v>-0.117040173298969</v>
      </c>
      <c r="X2656">
        <f t="shared" ca="1" si="532"/>
        <v>-0.35718333750114151</v>
      </c>
      <c r="Z2656">
        <f t="shared" ca="1" si="446"/>
        <v>102.48151838329213</v>
      </c>
      <c r="AA2656">
        <f t="shared" ca="1" si="446"/>
        <v>102.25135401434029</v>
      </c>
      <c r="AB2656">
        <f t="shared" ca="1" si="446"/>
        <v>102.16054322110841</v>
      </c>
      <c r="AC2656">
        <f t="shared" ca="1" si="447"/>
        <v>102.25135401434029</v>
      </c>
      <c r="AE2656">
        <f ca="1">VLOOKUP($B2656,OFFSET(Input!$A$1,0,MATCH(Index!AE$6&amp;" Index",Input!$1:$1,0)-1,10000,2),2,0)</f>
        <v>12.06</v>
      </c>
      <c r="AF2656">
        <f t="shared" ca="1" si="539"/>
        <v>13.133333333333333</v>
      </c>
      <c r="AG2656">
        <f t="shared" ca="1" si="539"/>
        <v>13.135500000000002</v>
      </c>
      <c r="AH2656">
        <f t="shared" ca="1" si="539"/>
        <v>12.890400000000001</v>
      </c>
      <c r="AI2656">
        <f t="shared" ca="1" si="540"/>
        <v>13.135500000000002</v>
      </c>
      <c r="AK2656">
        <f t="shared" ca="1" si="541"/>
        <v>1</v>
      </c>
      <c r="AL2656">
        <f t="shared" ca="1" si="542"/>
        <v>-1</v>
      </c>
      <c r="AN2656" t="str">
        <f t="shared" ca="1" si="456"/>
        <v>Not Down</v>
      </c>
      <c r="AO2656" t="str">
        <f t="shared" ca="1" si="487"/>
        <v>Not Up</v>
      </c>
      <c r="AQ2656">
        <f t="shared" ca="1" si="533"/>
        <v>1</v>
      </c>
      <c r="AR2656">
        <f t="shared" ca="1" si="534"/>
        <v>0</v>
      </c>
      <c r="AT2656">
        <f t="shared" ca="1" si="482"/>
        <v>1</v>
      </c>
      <c r="AU2656">
        <f t="shared" ca="1" si="483"/>
        <v>0</v>
      </c>
      <c r="AW2656" s="5">
        <f t="shared" ca="1" si="493"/>
        <v>2.5791903674513408E-2</v>
      </c>
      <c r="AX2656" s="5">
        <f t="shared" ca="1" si="494"/>
        <v>2.6513166242322226E-2</v>
      </c>
      <c r="AY2656" s="18">
        <f t="shared" ca="1" si="543"/>
        <v>2.6513166242322226E-2</v>
      </c>
      <c r="BA2656" s="6">
        <f t="shared" ca="1" si="535"/>
        <v>1.5</v>
      </c>
      <c r="BB2656">
        <f t="shared" ca="1" si="536"/>
        <v>1.5</v>
      </c>
      <c r="BC2656" t="str">
        <f t="shared" ca="1" si="511"/>
        <v>HYG UP Equity</v>
      </c>
      <c r="BD2656" t="str">
        <f t="shared" ca="1" si="512"/>
        <v>HYG UP Equity</v>
      </c>
      <c r="BF2656">
        <f t="shared" ca="1" si="495"/>
        <v>1</v>
      </c>
      <c r="BG2656">
        <f t="shared" ca="1" si="496"/>
        <v>0</v>
      </c>
      <c r="BI2656">
        <f t="shared" ca="1" si="488"/>
        <v>1</v>
      </c>
      <c r="BJ2656">
        <f t="shared" ca="1" si="489"/>
        <v>0</v>
      </c>
      <c r="BL2656">
        <f t="shared" ca="1" si="497"/>
        <v>10.398320386335213</v>
      </c>
      <c r="BM2656">
        <f t="shared" ca="1" si="498"/>
        <v>0</v>
      </c>
      <c r="BN2656" s="9">
        <f t="shared" ca="1" si="507"/>
        <v>1</v>
      </c>
      <c r="BO2656" s="9">
        <f t="shared" ca="1" si="508"/>
        <v>0</v>
      </c>
      <c r="BP2656" s="9">
        <f t="shared" ca="1" si="499"/>
        <v>1</v>
      </c>
      <c r="BQ2656" s="9">
        <f t="shared" ca="1" si="500"/>
        <v>0</v>
      </c>
      <c r="BR2656">
        <f t="shared" ca="1" si="501"/>
        <v>1071.1638849382309</v>
      </c>
      <c r="BS2656">
        <f t="shared" ca="1" si="503"/>
        <v>5.2798310454060804E-4</v>
      </c>
      <c r="BT2656">
        <f t="shared" ca="1" si="504"/>
        <v>1.8055555555555558E-5</v>
      </c>
      <c r="BU2656">
        <f t="shared" ref="BU2656:BV2656" ca="1" si="545">ABS($BB2654*BN2656-$BB2655*BP2656)*0.02%</f>
        <v>0</v>
      </c>
      <c r="BV2656">
        <f t="shared" ca="1" si="545"/>
        <v>0</v>
      </c>
      <c r="BW2656" s="35">
        <f ca="1">IFERROR(VLOOKUP($B2656,OFFSET(Input!$A$1,0,MATCH(Index!BW$6&amp;" Index",Input!$1:$1,0)-1,10000,2),2,0)/100,BW2655)</f>
        <v>1.5E-3</v>
      </c>
      <c r="BX2656">
        <f t="shared" ca="1" si="510"/>
        <v>2.9024050086116179E-2</v>
      </c>
      <c r="CE2656">
        <v>1072.4598185214077</v>
      </c>
    </row>
    <row r="2657" spans="2:83" x14ac:dyDescent="0.25">
      <c r="B2657" s="2">
        <v>41379</v>
      </c>
      <c r="C2657">
        <f t="shared" ca="1" si="478"/>
        <v>0</v>
      </c>
      <c r="D2657">
        <f t="shared" ca="1" si="479"/>
        <v>0</v>
      </c>
      <c r="E2657">
        <f ca="1">IF($B2657&lt;VLOOKUP(E$6&amp;" Equity",Param,4,0),"",IFERROR(VLOOKUP($B2657,OFFSET(Input!$A$1,0,MATCH(Index!E$6&amp;" Equity",Input!$1:$1,0)-1,10000,2),2,0),E2656))</f>
        <v>94.15</v>
      </c>
      <c r="F2657" s="33">
        <v>122.99</v>
      </c>
      <c r="H2657">
        <f ca="1">IFERROR(VLOOKUP($B2657,OFFSET(Input!$A$1,0,MATCH(Index!H$6,Input!$1:$1,0)-1,10000,2),2,0),0)</f>
        <v>0</v>
      </c>
      <c r="I2657">
        <f ca="1">IFERROR(VLOOKUP($B2657,OFFSET(Input!$A$1,0,MATCH(Index!I$6,Input!$1:$1,0)-1,10000,2),2,0),0)</f>
        <v>0</v>
      </c>
      <c r="K2657">
        <f t="shared" ca="1" si="480"/>
        <v>102.36083805377574</v>
      </c>
      <c r="L2657" s="30">
        <f t="shared" ca="1" si="481"/>
        <v>127.12709831028215</v>
      </c>
      <c r="N2657">
        <f t="shared" ca="1" si="491"/>
        <v>-6.3525888593742447E-3</v>
      </c>
      <c r="O2657">
        <f t="shared" ca="1" si="492"/>
        <v>8.5739307746490849E-3</v>
      </c>
      <c r="Q2657">
        <f t="shared" ca="1" si="520"/>
        <v>4.0025484315720304E-2</v>
      </c>
      <c r="R2657">
        <f t="shared" ca="1" si="518"/>
        <v>0.17386749857156861</v>
      </c>
      <c r="T2657">
        <f t="shared" ca="1" si="538"/>
        <v>3.4803511323041082E-2</v>
      </c>
      <c r="U2657">
        <f t="shared" ca="1" si="530"/>
        <v>0.14596052878869575</v>
      </c>
      <c r="W2657">
        <f t="shared" ca="1" si="531"/>
        <v>-0.32045621093918081</v>
      </c>
      <c r="X2657">
        <f t="shared" ca="1" si="532"/>
        <v>-0.40169570323793358</v>
      </c>
      <c r="Z2657">
        <f t="shared" ca="1" si="446"/>
        <v>102.49456490540202</v>
      </c>
      <c r="AA2657">
        <f t="shared" ca="1" si="446"/>
        <v>102.26536205605279</v>
      </c>
      <c r="AB2657">
        <f t="shared" ca="1" si="446"/>
        <v>102.18343085085448</v>
      </c>
      <c r="AC2657">
        <f t="shared" ca="1" si="447"/>
        <v>102.26536205605279</v>
      </c>
      <c r="AE2657">
        <f ca="1">VLOOKUP($B2657,OFFSET(Input!$A$1,0,MATCH(Index!AE$6&amp;" Index",Input!$1:$1,0)-1,10000,2),2,0)</f>
        <v>17.27</v>
      </c>
      <c r="AF2657">
        <f t="shared" ca="1" si="539"/>
        <v>13.38</v>
      </c>
      <c r="AG2657">
        <f t="shared" ca="1" si="539"/>
        <v>13.434000000000001</v>
      </c>
      <c r="AH2657">
        <f t="shared" ca="1" si="539"/>
        <v>13.0776</v>
      </c>
      <c r="AI2657">
        <f t="shared" ca="1" si="540"/>
        <v>13.434000000000001</v>
      </c>
      <c r="AK2657">
        <f t="shared" ca="1" si="541"/>
        <v>1</v>
      </c>
      <c r="AL2657">
        <f t="shared" ca="1" si="542"/>
        <v>-1</v>
      </c>
      <c r="AN2657" t="str">
        <f t="shared" ca="1" si="456"/>
        <v>Not Down</v>
      </c>
      <c r="AO2657" t="str">
        <f t="shared" ca="1" si="487"/>
        <v>Not Up</v>
      </c>
      <c r="AQ2657">
        <f t="shared" ca="1" si="533"/>
        <v>1</v>
      </c>
      <c r="AR2657">
        <f t="shared" ca="1" si="534"/>
        <v>0</v>
      </c>
      <c r="AT2657">
        <f t="shared" ca="1" si="482"/>
        <v>1</v>
      </c>
      <c r="AU2657">
        <f t="shared" ca="1" si="483"/>
        <v>0</v>
      </c>
      <c r="AW2657" s="5">
        <f t="shared" ca="1" si="493"/>
        <v>4.0025484315720304E-2</v>
      </c>
      <c r="AX2657" s="5">
        <f t="shared" ca="1" si="494"/>
        <v>3.4803511323041082E-2</v>
      </c>
      <c r="AY2657" s="18">
        <f t="shared" ca="1" si="543"/>
        <v>4.0025484315720304E-2</v>
      </c>
      <c r="BA2657" s="6">
        <f t="shared" ca="1" si="535"/>
        <v>1.2492041221937729</v>
      </c>
      <c r="BB2657">
        <f t="shared" ca="1" si="536"/>
        <v>1.2492041221937729</v>
      </c>
      <c r="BC2657" t="str">
        <f t="shared" ca="1" si="511"/>
        <v>HYG UP Equity</v>
      </c>
      <c r="BD2657" t="str">
        <f t="shared" ca="1" si="512"/>
        <v>HYG UP Equity</v>
      </c>
      <c r="BF2657">
        <f t="shared" ca="1" si="495"/>
        <v>1</v>
      </c>
      <c r="BG2657">
        <f t="shared" ca="1" si="496"/>
        <v>0</v>
      </c>
      <c r="BI2657">
        <f t="shared" ca="1" si="488"/>
        <v>1</v>
      </c>
      <c r="BJ2657">
        <f t="shared" ca="1" si="489"/>
        <v>0</v>
      </c>
      <c r="BL2657">
        <f t="shared" ca="1" si="497"/>
        <v>10.398320386335213</v>
      </c>
      <c r="BM2657">
        <f t="shared" ca="1" si="498"/>
        <v>0</v>
      </c>
      <c r="BN2657" s="9">
        <f t="shared" ca="1" si="507"/>
        <v>1</v>
      </c>
      <c r="BO2657" s="9">
        <f t="shared" ca="1" si="508"/>
        <v>0</v>
      </c>
      <c r="BP2657" s="9">
        <f t="shared" ca="1" si="499"/>
        <v>1</v>
      </c>
      <c r="BQ2657" s="9">
        <f t="shared" ca="1" si="500"/>
        <v>0</v>
      </c>
      <c r="BR2657">
        <f t="shared" ca="1" si="501"/>
        <v>1064.3807890969335</v>
      </c>
      <c r="BS2657">
        <f t="shared" ca="1" si="503"/>
        <v>-6.3324538258574536E-3</v>
      </c>
      <c r="BT2657">
        <f t="shared" ca="1" si="504"/>
        <v>5.4166666666666671E-5</v>
      </c>
      <c r="BU2657">
        <f t="shared" ref="BU2657:BV2657" ca="1" si="546">ABS($BB2655*BN2657-$BB2656*BP2657)*0.02%</f>
        <v>0</v>
      </c>
      <c r="BV2657">
        <f t="shared" ca="1" si="546"/>
        <v>0</v>
      </c>
      <c r="BW2657" s="35">
        <f ca="1">IFERROR(VLOOKUP($B2657,OFFSET(Input!$A$1,0,MATCH(Index!BW$6&amp;" Index",Input!$1:$1,0)-1,10000,2),2,0)/100,BW2656)</f>
        <v>1.5E-3</v>
      </c>
      <c r="BX2657">
        <f t="shared" ca="1" si="510"/>
        <v>8.7137360254864391E-2</v>
      </c>
      <c r="CE2657">
        <v>1062.1343390402039</v>
      </c>
    </row>
    <row r="2658" spans="2:83" x14ac:dyDescent="0.25">
      <c r="B2658" s="2">
        <v>41380</v>
      </c>
      <c r="C2658">
        <f t="shared" ca="1" si="478"/>
        <v>0</v>
      </c>
      <c r="D2658">
        <f t="shared" ca="1" si="479"/>
        <v>0</v>
      </c>
      <c r="E2658">
        <f ca="1">IF($B2658&lt;VLOOKUP(E$6&amp;" Equity",Param,4,0),"",IFERROR(VLOOKUP($B2658,OFFSET(Input!$A$1,0,MATCH(Index!E$6&amp;" Equity",Input!$1:$1,0)-1,10000,2),2,0),E2657))</f>
        <v>94.8</v>
      </c>
      <c r="F2658" s="33">
        <v>121.98</v>
      </c>
      <c r="H2658">
        <f ca="1">IFERROR(VLOOKUP($B2658,OFFSET(Input!$A$1,0,MATCH(Index!H$6,Input!$1:$1,0)-1,10000,2),2,0),0)</f>
        <v>0</v>
      </c>
      <c r="I2658">
        <f ca="1">IFERROR(VLOOKUP($B2658,OFFSET(Input!$A$1,0,MATCH(Index!I$6,Input!$1:$1,0)-1,10000,2),2,0),0)</f>
        <v>0</v>
      </c>
      <c r="K2658">
        <f t="shared" ca="1" si="480"/>
        <v>103.06752466806097</v>
      </c>
      <c r="L2658" s="30">
        <f t="shared" ca="1" si="481"/>
        <v>126.08312425309552</v>
      </c>
      <c r="N2658">
        <f t="shared" ca="1" si="491"/>
        <v>6.8801541578146774E-3</v>
      </c>
      <c r="O2658">
        <f t="shared" ca="1" si="492"/>
        <v>-8.2459543860087629E-3</v>
      </c>
      <c r="Q2658">
        <f t="shared" ca="1" si="520"/>
        <v>5.2734652673546316E-2</v>
      </c>
      <c r="R2658">
        <f t="shared" ca="1" si="518"/>
        <v>0.17755977485342125</v>
      </c>
      <c r="T2658">
        <f t="shared" ca="1" si="538"/>
        <v>4.2502375229002361E-2</v>
      </c>
      <c r="U2658">
        <f t="shared" ca="1" si="530"/>
        <v>0.14630523411326807</v>
      </c>
      <c r="W2658">
        <f t="shared" ca="1" si="531"/>
        <v>-0.3989962620321531</v>
      </c>
      <c r="X2658">
        <f t="shared" ca="1" si="532"/>
        <v>-0.44810323662359686</v>
      </c>
      <c r="Z2658">
        <f t="shared" ca="1" si="446"/>
        <v>102.58589056017118</v>
      </c>
      <c r="AA2658">
        <f t="shared" ca="1" si="446"/>
        <v>102.31308204009399</v>
      </c>
      <c r="AB2658">
        <f t="shared" ca="1" si="446"/>
        <v>102.2371817665888</v>
      </c>
      <c r="AC2658">
        <f t="shared" ca="1" si="447"/>
        <v>102.31308204009399</v>
      </c>
      <c r="AE2658">
        <f ca="1">VLOOKUP($B2658,OFFSET(Input!$A$1,0,MATCH(Index!AE$6&amp;" Index",Input!$1:$1,0)-1,10000,2),2,0)</f>
        <v>13.96</v>
      </c>
      <c r="AF2658">
        <f t="shared" ca="1" si="539"/>
        <v>13.394666666666668</v>
      </c>
      <c r="AG2658">
        <f t="shared" ca="1" si="539"/>
        <v>13.464000000000002</v>
      </c>
      <c r="AH2658">
        <f t="shared" ca="1" si="539"/>
        <v>13.1736</v>
      </c>
      <c r="AI2658">
        <f t="shared" ca="1" si="540"/>
        <v>13.464000000000002</v>
      </c>
      <c r="AK2658">
        <f t="shared" ca="1" si="541"/>
        <v>1</v>
      </c>
      <c r="AL2658">
        <f t="shared" ca="1" si="542"/>
        <v>-1</v>
      </c>
      <c r="AN2658" t="str">
        <f t="shared" ca="1" si="456"/>
        <v>Not Down</v>
      </c>
      <c r="AO2658" t="str">
        <f t="shared" ca="1" si="487"/>
        <v>Not Up</v>
      </c>
      <c r="AQ2658">
        <f t="shared" ca="1" si="533"/>
        <v>1</v>
      </c>
      <c r="AR2658">
        <f t="shared" ca="1" si="534"/>
        <v>0</v>
      </c>
      <c r="AT2658">
        <f t="shared" ca="1" si="482"/>
        <v>1</v>
      </c>
      <c r="AU2658">
        <f t="shared" ca="1" si="483"/>
        <v>0</v>
      </c>
      <c r="AW2658" s="5">
        <f t="shared" ca="1" si="493"/>
        <v>5.2734652673546316E-2</v>
      </c>
      <c r="AX2658" s="5">
        <f t="shared" ca="1" si="494"/>
        <v>4.2502375229002361E-2</v>
      </c>
      <c r="AY2658" s="18">
        <f t="shared" ca="1" si="543"/>
        <v>5.2734652673546316E-2</v>
      </c>
      <c r="BA2658" s="6">
        <f t="shared" ca="1" si="535"/>
        <v>0.94814315568787055</v>
      </c>
      <c r="BB2658">
        <f t="shared" ca="1" si="536"/>
        <v>0.94814315568787055</v>
      </c>
      <c r="BC2658" t="str">
        <f t="shared" ca="1" si="511"/>
        <v>HYG UP Equity</v>
      </c>
      <c r="BD2658" t="str">
        <f t="shared" ca="1" si="512"/>
        <v>HYG UP Equity</v>
      </c>
      <c r="BF2658">
        <f t="shared" ca="1" si="495"/>
        <v>1</v>
      </c>
      <c r="BG2658">
        <f t="shared" ca="1" si="496"/>
        <v>0</v>
      </c>
      <c r="BI2658">
        <f t="shared" ca="1" si="488"/>
        <v>1</v>
      </c>
      <c r="BJ2658">
        <f t="shared" ca="1" si="489"/>
        <v>0</v>
      </c>
      <c r="BL2658">
        <f t="shared" ca="1" si="497"/>
        <v>10.398320386335213</v>
      </c>
      <c r="BM2658">
        <f t="shared" ca="1" si="498"/>
        <v>0</v>
      </c>
      <c r="BN2658" s="9">
        <f t="shared" ca="1" si="507"/>
        <v>1</v>
      </c>
      <c r="BO2658" s="9">
        <f t="shared" ca="1" si="508"/>
        <v>0</v>
      </c>
      <c r="BP2658" s="9">
        <f t="shared" ca="1" si="499"/>
        <v>1</v>
      </c>
      <c r="BQ2658" s="9">
        <f t="shared" ca="1" si="500"/>
        <v>0</v>
      </c>
      <c r="BR2658">
        <f t="shared" ca="1" si="501"/>
        <v>1071.7291429250058</v>
      </c>
      <c r="BS2658">
        <f t="shared" ca="1" si="503"/>
        <v>6.9038767923526034E-3</v>
      </c>
      <c r="BT2658">
        <f t="shared" ca="1" si="504"/>
        <v>1.8055555555555558E-5</v>
      </c>
      <c r="BU2658">
        <f t="shared" ref="BU2658:BV2658" ca="1" si="547">ABS($BB2656*BN2658-$BB2657*BP2658)*0.02%</f>
        <v>5.0159175561245431E-5</v>
      </c>
      <c r="BV2658">
        <f t="shared" ca="1" si="547"/>
        <v>0</v>
      </c>
      <c r="BW2658" s="35">
        <f ca="1">IFERROR(VLOOKUP($B2658,OFFSET(Input!$A$1,0,MATCH(Index!BW$6&amp;" Index",Input!$1:$1,0)-1,10000,2),2,0)/100,BW2657)</f>
        <v>1.5E-3</v>
      </c>
      <c r="BX2658">
        <f t="shared" ca="1" si="510"/>
        <v>2.3956519070116051E-2</v>
      </c>
      <c r="CE2658">
        <v>1073.0345993938708</v>
      </c>
    </row>
    <row r="2659" spans="2:83" x14ac:dyDescent="0.25">
      <c r="B2659" s="2">
        <v>41381</v>
      </c>
      <c r="C2659">
        <f t="shared" ca="1" si="478"/>
        <v>0</v>
      </c>
      <c r="D2659">
        <f t="shared" ca="1" si="479"/>
        <v>0</v>
      </c>
      <c r="E2659">
        <f ca="1">IF($B2659&lt;VLOOKUP(E$6&amp;" Equity",Param,4,0),"",IFERROR(VLOOKUP($B2659,OFFSET(Input!$A$1,0,MATCH(Index!E$6&amp;" Equity",Input!$1:$1,0)-1,10000,2),2,0),E2658))</f>
        <v>94.58</v>
      </c>
      <c r="F2659" s="33">
        <v>122.79</v>
      </c>
      <c r="H2659">
        <f ca="1">IFERROR(VLOOKUP($B2659,OFFSET(Input!$A$1,0,MATCH(Index!H$6,Input!$1:$1,0)-1,10000,2),2,0),0)</f>
        <v>0</v>
      </c>
      <c r="I2659">
        <f ca="1">IFERROR(VLOOKUP($B2659,OFFSET(Input!$A$1,0,MATCH(Index!I$6,Input!$1:$1,0)-1,10000,2),2,0),0)</f>
        <v>0</v>
      </c>
      <c r="K2659">
        <f t="shared" ca="1" si="480"/>
        <v>102.82833842937983</v>
      </c>
      <c r="L2659" s="30">
        <f t="shared" ca="1" si="481"/>
        <v>126.92037077420559</v>
      </c>
      <c r="N2659">
        <f t="shared" ca="1" si="491"/>
        <v>-2.3233720452463373E-3</v>
      </c>
      <c r="O2659">
        <f t="shared" ca="1" si="492"/>
        <v>6.6184823041110568E-3</v>
      </c>
      <c r="Q2659">
        <f t="shared" ca="1" si="520"/>
        <v>5.4009023742773721E-2</v>
      </c>
      <c r="R2659">
        <f t="shared" ca="1" si="518"/>
        <v>0.17474650964542868</v>
      </c>
      <c r="T2659">
        <f t="shared" ca="1" si="538"/>
        <v>4.2819854595101806E-2</v>
      </c>
      <c r="U2659">
        <f t="shared" ca="1" si="530"/>
        <v>0.14622942236589462</v>
      </c>
      <c r="W2659">
        <f t="shared" ca="1" si="531"/>
        <v>-0.4369121415083978</v>
      </c>
      <c r="X2659">
        <f t="shared" ca="1" si="532"/>
        <v>-0.45147402757515226</v>
      </c>
      <c r="Z2659">
        <f t="shared" ca="1" si="446"/>
        <v>102.65329759107223</v>
      </c>
      <c r="AA2659">
        <f t="shared" ca="1" si="446"/>
        <v>102.35803624638598</v>
      </c>
      <c r="AB2659">
        <f t="shared" ca="1" si="446"/>
        <v>102.2830957803872</v>
      </c>
      <c r="AC2659">
        <f t="shared" ca="1" si="447"/>
        <v>102.35803624638598</v>
      </c>
      <c r="AE2659">
        <f ca="1">VLOOKUP($B2659,OFFSET(Input!$A$1,0,MATCH(Index!AE$6&amp;" Index",Input!$1:$1,0)-1,10000,2),2,0)</f>
        <v>16.510000000000002</v>
      </c>
      <c r="AF2659">
        <f t="shared" ca="1" si="539"/>
        <v>13.644000000000002</v>
      </c>
      <c r="AG2659">
        <f t="shared" ca="1" si="539"/>
        <v>13.570000000000002</v>
      </c>
      <c r="AH2659">
        <f t="shared" ca="1" si="539"/>
        <v>13.3432</v>
      </c>
      <c r="AI2659">
        <f t="shared" ca="1" si="540"/>
        <v>13.570000000000002</v>
      </c>
      <c r="AK2659">
        <f t="shared" ca="1" si="541"/>
        <v>1</v>
      </c>
      <c r="AL2659">
        <f t="shared" ca="1" si="542"/>
        <v>1</v>
      </c>
      <c r="AN2659" t="str">
        <f t="shared" ca="1" si="456"/>
        <v>Not Down</v>
      </c>
      <c r="AO2659" t="str">
        <f t="shared" ca="1" si="487"/>
        <v>Not Up</v>
      </c>
      <c r="AQ2659">
        <f t="shared" ca="1" si="533"/>
        <v>1</v>
      </c>
      <c r="AR2659">
        <f t="shared" ca="1" si="534"/>
        <v>0</v>
      </c>
      <c r="AT2659">
        <f t="shared" ca="1" si="482"/>
        <v>1</v>
      </c>
      <c r="AU2659">
        <f t="shared" ca="1" si="483"/>
        <v>0</v>
      </c>
      <c r="AW2659" s="5">
        <f t="shared" ca="1" si="493"/>
        <v>5.4009023742773721E-2</v>
      </c>
      <c r="AX2659" s="5">
        <f t="shared" ca="1" si="494"/>
        <v>4.2819854595101806E-2</v>
      </c>
      <c r="AY2659" s="18">
        <f t="shared" ca="1" si="543"/>
        <v>5.4009023742773721E-2</v>
      </c>
      <c r="BA2659" s="6">
        <f t="shared" ca="1" si="535"/>
        <v>0.92577122367796705</v>
      </c>
      <c r="BB2659">
        <f t="shared" ca="1" si="536"/>
        <v>0.94814315568787055</v>
      </c>
      <c r="BC2659" t="str">
        <f t="shared" ca="1" si="511"/>
        <v>HYG UP Equity</v>
      </c>
      <c r="BD2659" t="str">
        <f t="shared" ca="1" si="512"/>
        <v>HYG UP Equity</v>
      </c>
      <c r="BF2659">
        <f t="shared" ca="1" si="495"/>
        <v>1</v>
      </c>
      <c r="BG2659">
        <f t="shared" ca="1" si="496"/>
        <v>0</v>
      </c>
      <c r="BI2659">
        <f t="shared" ca="1" si="488"/>
        <v>1</v>
      </c>
      <c r="BJ2659">
        <f t="shared" ca="1" si="489"/>
        <v>0</v>
      </c>
      <c r="BL2659">
        <f t="shared" ca="1" si="497"/>
        <v>10.398320386335213</v>
      </c>
      <c r="BM2659">
        <f t="shared" ca="1" si="498"/>
        <v>0</v>
      </c>
      <c r="BN2659" s="9">
        <f t="shared" ca="1" si="507"/>
        <v>1</v>
      </c>
      <c r="BO2659" s="9">
        <f t="shared" ca="1" si="508"/>
        <v>0</v>
      </c>
      <c r="BP2659" s="9">
        <f t="shared" ca="1" si="499"/>
        <v>1</v>
      </c>
      <c r="BQ2659" s="9">
        <f t="shared" ca="1" si="500"/>
        <v>0</v>
      </c>
      <c r="BR2659">
        <f t="shared" ca="1" si="501"/>
        <v>1069.2420077831969</v>
      </c>
      <c r="BS2659">
        <f t="shared" ca="1" si="503"/>
        <v>-2.3206751054850594E-3</v>
      </c>
      <c r="BT2659">
        <f t="shared" ca="1" si="504"/>
        <v>1.8055555555555558E-5</v>
      </c>
      <c r="BU2659">
        <f t="shared" ref="BU2659:BV2659" ca="1" si="548">ABS($BB2657*BN2659-$BB2658*BP2659)*0.02%</f>
        <v>6.0212193301180461E-5</v>
      </c>
      <c r="BV2659">
        <f t="shared" ca="1" si="548"/>
        <v>0</v>
      </c>
      <c r="BW2659" s="35">
        <f ca="1">IFERROR(VLOOKUP($B2659,OFFSET(Input!$A$1,0,MATCH(Index!BW$6&amp;" Index",Input!$1:$1,0)-1,10000,2),2,0)/100,BW2658)</f>
        <v>1.5E-3</v>
      </c>
      <c r="BX2659">
        <f t="shared" ca="1" si="510"/>
        <v>1.836954909168121E-2</v>
      </c>
      <c r="CE2659">
        <v>1069.8190458216845</v>
      </c>
    </row>
    <row r="2660" spans="2:83" x14ac:dyDescent="0.25">
      <c r="B2660" s="2">
        <v>41382</v>
      </c>
      <c r="C2660">
        <f t="shared" ca="1" si="478"/>
        <v>0</v>
      </c>
      <c r="D2660">
        <f t="shared" ca="1" si="479"/>
        <v>0</v>
      </c>
      <c r="E2660">
        <f ca="1">IF($B2660&lt;VLOOKUP(E$6&amp;" Equity",Param,4,0),"",IFERROR(VLOOKUP($B2660,OFFSET(Input!$A$1,0,MATCH(Index!E$6&amp;" Equity",Input!$1:$1,0)-1,10000,2),2,0),E2659))</f>
        <v>94.5</v>
      </c>
      <c r="F2660" s="33">
        <v>123.09</v>
      </c>
      <c r="H2660">
        <f ca="1">IFERROR(VLOOKUP($B2660,OFFSET(Input!$A$1,0,MATCH(Index!H$6,Input!$1:$1,0)-1,10000,2),2,0),0)</f>
        <v>0</v>
      </c>
      <c r="I2660">
        <f ca="1">IFERROR(VLOOKUP($B2660,OFFSET(Input!$A$1,0,MATCH(Index!I$6,Input!$1:$1,0)-1,10000,2),2,0),0)</f>
        <v>0</v>
      </c>
      <c r="K2660">
        <f t="shared" ca="1" si="480"/>
        <v>102.74136161531395</v>
      </c>
      <c r="L2660" s="30">
        <f t="shared" ca="1" si="481"/>
        <v>127.23046207832043</v>
      </c>
      <c r="N2660">
        <f t="shared" ca="1" si="491"/>
        <v>-8.4620271603266307E-4</v>
      </c>
      <c r="O2660">
        <f t="shared" ca="1" si="492"/>
        <v>2.4402159497830464E-3</v>
      </c>
      <c r="Q2660">
        <f t="shared" ca="1" si="520"/>
        <v>5.4152096494259137E-2</v>
      </c>
      <c r="R2660">
        <f t="shared" ca="1" si="518"/>
        <v>0.1650409970708617</v>
      </c>
      <c r="T2660">
        <f t="shared" ca="1" si="538"/>
        <v>4.1311855469416868E-2</v>
      </c>
      <c r="U2660">
        <f t="shared" ca="1" si="530"/>
        <v>0.1407070714422004</v>
      </c>
      <c r="W2660">
        <f t="shared" ca="1" si="531"/>
        <v>-0.45667345629163414</v>
      </c>
      <c r="X2660">
        <f t="shared" ca="1" si="532"/>
        <v>-0.40909843905288412</v>
      </c>
      <c r="Z2660">
        <f t="shared" ca="1" si="446"/>
        <v>102.71526857109419</v>
      </c>
      <c r="AA2660">
        <f t="shared" ca="1" si="446"/>
        <v>102.38187693199055</v>
      </c>
      <c r="AB2660">
        <f t="shared" ca="1" si="446"/>
        <v>102.3246654478173</v>
      </c>
      <c r="AC2660">
        <f t="shared" ca="1" si="447"/>
        <v>102.38187693199055</v>
      </c>
      <c r="AE2660">
        <f ca="1">VLOOKUP($B2660,OFFSET(Input!$A$1,0,MATCH(Index!AE$6&amp;" Index",Input!$1:$1,0)-1,10000,2),2,0)</f>
        <v>17.559999999999999</v>
      </c>
      <c r="AF2660">
        <f t="shared" ca="1" si="539"/>
        <v>13.938000000000001</v>
      </c>
      <c r="AG2660">
        <f t="shared" ca="1" si="539"/>
        <v>13.814500000000001</v>
      </c>
      <c r="AH2660">
        <f t="shared" ca="1" si="539"/>
        <v>13.5724</v>
      </c>
      <c r="AI2660">
        <f t="shared" ca="1" si="540"/>
        <v>13.814500000000001</v>
      </c>
      <c r="AK2660">
        <f t="shared" ca="1" si="541"/>
        <v>1</v>
      </c>
      <c r="AL2660">
        <f t="shared" ca="1" si="542"/>
        <v>1</v>
      </c>
      <c r="AN2660" t="str">
        <f t="shared" ca="1" si="456"/>
        <v>Not Down</v>
      </c>
      <c r="AO2660" t="str">
        <f t="shared" ca="1" si="487"/>
        <v>Not Up</v>
      </c>
      <c r="AQ2660">
        <f t="shared" ca="1" si="533"/>
        <v>1</v>
      </c>
      <c r="AR2660">
        <f t="shared" ca="1" si="534"/>
        <v>0</v>
      </c>
      <c r="AT2660">
        <f t="shared" ca="1" si="482"/>
        <v>1</v>
      </c>
      <c r="AU2660">
        <f t="shared" ca="1" si="483"/>
        <v>0</v>
      </c>
      <c r="AW2660" s="5">
        <f t="shared" ca="1" si="493"/>
        <v>5.4152096494259137E-2</v>
      </c>
      <c r="AX2660" s="5">
        <f t="shared" ca="1" si="494"/>
        <v>4.1311855469416868E-2</v>
      </c>
      <c r="AY2660" s="18">
        <f t="shared" ca="1" si="543"/>
        <v>5.4152096494259137E-2</v>
      </c>
      <c r="BA2660" s="6">
        <f t="shared" ca="1" si="535"/>
        <v>0.92332528631279653</v>
      </c>
      <c r="BB2660">
        <f t="shared" ca="1" si="536"/>
        <v>0.94814315568787055</v>
      </c>
      <c r="BC2660" t="str">
        <f t="shared" ca="1" si="511"/>
        <v>HYG UP Equity</v>
      </c>
      <c r="BD2660" t="str">
        <f t="shared" ca="1" si="512"/>
        <v>HYG UP Equity</v>
      </c>
      <c r="BF2660">
        <f t="shared" ca="1" si="495"/>
        <v>1</v>
      </c>
      <c r="BG2660">
        <f t="shared" ca="1" si="496"/>
        <v>0</v>
      </c>
      <c r="BI2660">
        <f t="shared" ca="1" si="488"/>
        <v>1</v>
      </c>
      <c r="BJ2660">
        <f t="shared" ca="1" si="489"/>
        <v>0</v>
      </c>
      <c r="BL2660">
        <f t="shared" ca="1" si="497"/>
        <v>10.398320386335213</v>
      </c>
      <c r="BM2660">
        <f t="shared" ca="1" si="498"/>
        <v>0</v>
      </c>
      <c r="BN2660" s="9">
        <f t="shared" ca="1" si="507"/>
        <v>1</v>
      </c>
      <c r="BO2660" s="9">
        <f t="shared" ca="1" si="508"/>
        <v>0</v>
      </c>
      <c r="BP2660" s="9">
        <f t="shared" ca="1" si="499"/>
        <v>1</v>
      </c>
      <c r="BQ2660" s="9">
        <f t="shared" ca="1" si="500"/>
        <v>0</v>
      </c>
      <c r="BR2660">
        <f t="shared" ca="1" si="501"/>
        <v>1068.3375950043571</v>
      </c>
      <c r="BS2660">
        <f t="shared" ca="1" si="503"/>
        <v>-8.4584478748161995E-4</v>
      </c>
      <c r="BT2660">
        <f t="shared" ca="1" si="504"/>
        <v>1.8055555555555558E-5</v>
      </c>
      <c r="BU2660">
        <f t="shared" ref="BU2660:BV2660" ca="1" si="549">ABS($BB2658*BN2660-$BB2659*BP2660)*0.02%</f>
        <v>0</v>
      </c>
      <c r="BV2660">
        <f t="shared" ca="1" si="549"/>
        <v>0</v>
      </c>
      <c r="BW2660" s="35">
        <f ca="1">IFERROR(VLOOKUP($B2660,OFFSET(Input!$A$1,0,MATCH(Index!BW$6&amp;" Index",Input!$1:$1,0)-1,10000,2),2,0)/100,BW2659)</f>
        <v>1.5E-3</v>
      </c>
      <c r="BX2660">
        <f t="shared" ca="1" si="510"/>
        <v>1.8314501221617586E-2</v>
      </c>
      <c r="CE2660">
        <v>1068.9281283183404</v>
      </c>
    </row>
    <row r="2661" spans="2:83" x14ac:dyDescent="0.25">
      <c r="B2661" s="2">
        <v>41383</v>
      </c>
      <c r="C2661">
        <f t="shared" ca="1" si="478"/>
        <v>0</v>
      </c>
      <c r="D2661">
        <f t="shared" ca="1" si="479"/>
        <v>0</v>
      </c>
      <c r="E2661">
        <f ca="1">IF($B2661&lt;VLOOKUP(E$6&amp;" Equity",Param,4,0),"",IFERROR(VLOOKUP($B2661,OFFSET(Input!$A$1,0,MATCH(Index!E$6&amp;" Equity",Input!$1:$1,0)-1,10000,2),2,0),E2660))</f>
        <v>94.44</v>
      </c>
      <c r="F2661" s="33">
        <v>122.78</v>
      </c>
      <c r="H2661">
        <f ca="1">IFERROR(VLOOKUP($B2661,OFFSET(Input!$A$1,0,MATCH(Index!H$6,Input!$1:$1,0)-1,10000,2),2,0),0)</f>
        <v>0</v>
      </c>
      <c r="I2661">
        <f ca="1">IFERROR(VLOOKUP($B2661,OFFSET(Input!$A$1,0,MATCH(Index!I$6,Input!$1:$1,0)-1,10000,2),2,0),0)</f>
        <v>0</v>
      </c>
      <c r="K2661">
        <f t="shared" ca="1" si="480"/>
        <v>102.67612900476455</v>
      </c>
      <c r="L2661" s="30">
        <f t="shared" ca="1" si="481"/>
        <v>126.91003439740174</v>
      </c>
      <c r="N2661">
        <f t="shared" ca="1" si="491"/>
        <v>-6.3512228238480945E-4</v>
      </c>
      <c r="O2661">
        <f t="shared" ca="1" si="492"/>
        <v>-2.5216591228541777E-3</v>
      </c>
      <c r="Q2661">
        <f t="shared" ca="1" si="520"/>
        <v>5.403241149340568E-2</v>
      </c>
      <c r="R2661">
        <f t="shared" ca="1" si="518"/>
        <v>0.13103755330468239</v>
      </c>
      <c r="T2661">
        <f t="shared" ca="1" si="538"/>
        <v>4.0877203144277612E-2</v>
      </c>
      <c r="U2661">
        <f t="shared" ca="1" si="530"/>
        <v>0.13658070302977457</v>
      </c>
      <c r="W2661">
        <f t="shared" ca="1" si="531"/>
        <v>-0.63942236371633232</v>
      </c>
      <c r="X2661">
        <f t="shared" ca="1" si="532"/>
        <v>-0.38229013589551974</v>
      </c>
      <c r="Z2661">
        <f t="shared" ca="1" si="446"/>
        <v>102.76093139847876</v>
      </c>
      <c r="AA2661">
        <f t="shared" ca="1" si="446"/>
        <v>102.41164952125249</v>
      </c>
      <c r="AB2661">
        <f t="shared" ca="1" si="446"/>
        <v>102.34805088232405</v>
      </c>
      <c r="AC2661">
        <f t="shared" ca="1" si="447"/>
        <v>102.41164952125249</v>
      </c>
      <c r="AE2661">
        <f ca="1">VLOOKUP($B2661,OFFSET(Input!$A$1,0,MATCH(Index!AE$6&amp;" Index",Input!$1:$1,0)-1,10000,2),2,0)</f>
        <v>14.97</v>
      </c>
      <c r="AF2661">
        <f t="shared" ca="1" si="539"/>
        <v>14.089333333333334</v>
      </c>
      <c r="AG2661">
        <f t="shared" ca="1" si="539"/>
        <v>13.863500000000002</v>
      </c>
      <c r="AH2661">
        <f t="shared" ca="1" si="539"/>
        <v>13.719200000000001</v>
      </c>
      <c r="AI2661">
        <f t="shared" ca="1" si="540"/>
        <v>13.863500000000002</v>
      </c>
      <c r="AK2661">
        <f t="shared" ca="1" si="541"/>
        <v>1</v>
      </c>
      <c r="AL2661">
        <f t="shared" ca="1" si="542"/>
        <v>1</v>
      </c>
      <c r="AN2661" t="str">
        <f t="shared" ca="1" si="456"/>
        <v>Not Down</v>
      </c>
      <c r="AO2661" t="str">
        <f t="shared" ca="1" si="487"/>
        <v>Not Up</v>
      </c>
      <c r="AQ2661">
        <f t="shared" ca="1" si="533"/>
        <v>1</v>
      </c>
      <c r="AR2661">
        <f t="shared" ca="1" si="534"/>
        <v>0</v>
      </c>
      <c r="AT2661">
        <f t="shared" ca="1" si="482"/>
        <v>1</v>
      </c>
      <c r="AU2661">
        <f t="shared" ca="1" si="483"/>
        <v>0</v>
      </c>
      <c r="AW2661" s="5">
        <f t="shared" ca="1" si="493"/>
        <v>5.403241149340568E-2</v>
      </c>
      <c r="AX2661" s="5">
        <f t="shared" ca="1" si="494"/>
        <v>4.0877203144277612E-2</v>
      </c>
      <c r="AY2661" s="18">
        <f t="shared" ca="1" si="543"/>
        <v>5.403241149340568E-2</v>
      </c>
      <c r="BA2661" s="6">
        <f t="shared" ca="1" si="535"/>
        <v>0.92537050666528542</v>
      </c>
      <c r="BB2661">
        <f t="shared" ca="1" si="536"/>
        <v>0.94814315568787055</v>
      </c>
      <c r="BC2661" t="str">
        <f t="shared" ca="1" si="511"/>
        <v>HYG UP Equity</v>
      </c>
      <c r="BD2661" t="str">
        <f t="shared" ca="1" si="512"/>
        <v>HYG UP Equity</v>
      </c>
      <c r="BF2661">
        <f t="shared" ca="1" si="495"/>
        <v>1</v>
      </c>
      <c r="BG2661">
        <f t="shared" ca="1" si="496"/>
        <v>0</v>
      </c>
      <c r="BI2661">
        <f t="shared" ca="1" si="488"/>
        <v>1</v>
      </c>
      <c r="BJ2661">
        <f t="shared" ca="1" si="489"/>
        <v>0</v>
      </c>
      <c r="BL2661">
        <f t="shared" ca="1" si="497"/>
        <v>10.398320386335213</v>
      </c>
      <c r="BM2661">
        <f t="shared" ca="1" si="498"/>
        <v>0</v>
      </c>
      <c r="BN2661" s="9">
        <f t="shared" ca="1" si="507"/>
        <v>1</v>
      </c>
      <c r="BO2661" s="9">
        <f t="shared" ca="1" si="508"/>
        <v>0</v>
      </c>
      <c r="BP2661" s="9">
        <f t="shared" ca="1" si="499"/>
        <v>1</v>
      </c>
      <c r="BQ2661" s="9">
        <f t="shared" ca="1" si="500"/>
        <v>0</v>
      </c>
      <c r="BR2661">
        <f t="shared" ca="1" si="501"/>
        <v>1067.6592854202274</v>
      </c>
      <c r="BS2661">
        <f t="shared" ca="1" si="503"/>
        <v>-6.3492063492054385E-4</v>
      </c>
      <c r="BT2661">
        <f t="shared" ca="1" si="504"/>
        <v>1.8055555555555558E-5</v>
      </c>
      <c r="BU2661">
        <f t="shared" ref="BU2661:BV2661" ca="1" si="550">ABS($BB2659*BN2661-$BB2660*BP2661)*0.02%</f>
        <v>0</v>
      </c>
      <c r="BV2661">
        <f t="shared" ca="1" si="550"/>
        <v>0</v>
      </c>
      <c r="BW2661" s="35">
        <f ca="1">IFERROR(VLOOKUP($B2661,OFFSET(Input!$A$1,0,MATCH(Index!BW$6&amp;" Index",Input!$1:$1,0)-1,10000,2),2,0)/100,BW2660)</f>
        <v>1.5E-3</v>
      </c>
      <c r="BX2661">
        <f t="shared" ca="1" si="510"/>
        <v>1.8299249380881451E-2</v>
      </c>
      <c r="CE2661">
        <v>1068.2517237203344</v>
      </c>
    </row>
    <row r="2662" spans="2:83" x14ac:dyDescent="0.25">
      <c r="B2662" s="2">
        <v>41386</v>
      </c>
      <c r="C2662">
        <f t="shared" ca="1" si="478"/>
        <v>0</v>
      </c>
      <c r="D2662">
        <f t="shared" ca="1" si="479"/>
        <v>0</v>
      </c>
      <c r="E2662">
        <f ca="1">IF($B2662&lt;VLOOKUP(E$6&amp;" Equity",Param,4,0),"",IFERROR(VLOOKUP($B2662,OFFSET(Input!$A$1,0,MATCH(Index!E$6&amp;" Equity",Input!$1:$1,0)-1,10000,2),2,0),E2661))</f>
        <v>94.67</v>
      </c>
      <c r="F2662" s="33">
        <v>122.92</v>
      </c>
      <c r="H2662">
        <f ca="1">IFERROR(VLOOKUP($B2662,OFFSET(Input!$A$1,0,MATCH(Index!H$6,Input!$1:$1,0)-1,10000,2),2,0),0)</f>
        <v>0</v>
      </c>
      <c r="I2662">
        <f ca="1">IFERROR(VLOOKUP($B2662,OFFSET(Input!$A$1,0,MATCH(Index!I$6,Input!$1:$1,0)-1,10000,2),2,0),0)</f>
        <v>0</v>
      </c>
      <c r="K2662">
        <f t="shared" ca="1" si="480"/>
        <v>102.92618734520394</v>
      </c>
      <c r="L2662" s="30">
        <f t="shared" ca="1" si="481"/>
        <v>127.05474367265533</v>
      </c>
      <c r="N2662">
        <f t="shared" ca="1" si="491"/>
        <v>2.4324479234878109E-3</v>
      </c>
      <c r="O2662">
        <f t="shared" ca="1" si="492"/>
        <v>1.1396012629335743E-3</v>
      </c>
      <c r="Q2662">
        <f t="shared" ca="1" si="520"/>
        <v>5.5137352639481545E-2</v>
      </c>
      <c r="R2662">
        <f t="shared" ca="1" si="518"/>
        <v>0.12510941125246722</v>
      </c>
      <c r="T2662">
        <f t="shared" ca="1" si="538"/>
        <v>4.1491674023030903E-2</v>
      </c>
      <c r="U2662">
        <f t="shared" ca="1" si="530"/>
        <v>0.13661344192697075</v>
      </c>
      <c r="W2662">
        <f t="shared" ca="1" si="531"/>
        <v>-0.6157046827708712</v>
      </c>
      <c r="X2662">
        <f t="shared" ca="1" si="532"/>
        <v>-0.3680253397308515</v>
      </c>
      <c r="Z2662">
        <f t="shared" ca="1" si="446"/>
        <v>102.82072795814906</v>
      </c>
      <c r="AA2662">
        <f t="shared" ca="1" si="446"/>
        <v>102.46095537720717</v>
      </c>
      <c r="AB2662">
        <f t="shared" ca="1" si="446"/>
        <v>102.38187128735115</v>
      </c>
      <c r="AC2662">
        <f t="shared" ca="1" si="447"/>
        <v>102.46095537720717</v>
      </c>
      <c r="AE2662">
        <f ca="1">VLOOKUP($B2662,OFFSET(Input!$A$1,0,MATCH(Index!AE$6&amp;" Index",Input!$1:$1,0)-1,10000,2),2,0)</f>
        <v>14.39</v>
      </c>
      <c r="AF2662">
        <f t="shared" ca="1" si="539"/>
        <v>14.143333333333336</v>
      </c>
      <c r="AG2662">
        <f t="shared" ca="1" si="539"/>
        <v>13.904500000000002</v>
      </c>
      <c r="AH2662">
        <f t="shared" ca="1" si="539"/>
        <v>13.8428</v>
      </c>
      <c r="AI2662">
        <f t="shared" ca="1" si="540"/>
        <v>13.904500000000002</v>
      </c>
      <c r="AK2662">
        <f t="shared" ca="1" si="541"/>
        <v>1</v>
      </c>
      <c r="AL2662">
        <f t="shared" ca="1" si="542"/>
        <v>1</v>
      </c>
      <c r="AN2662" t="str">
        <f t="shared" ca="1" si="456"/>
        <v>Not Down</v>
      </c>
      <c r="AO2662" t="str">
        <f t="shared" ca="1" si="487"/>
        <v>Not Up</v>
      </c>
      <c r="AQ2662">
        <f t="shared" ca="1" si="533"/>
        <v>1</v>
      </c>
      <c r="AR2662">
        <f t="shared" ca="1" si="534"/>
        <v>0</v>
      </c>
      <c r="AT2662">
        <f t="shared" ca="1" si="482"/>
        <v>1</v>
      </c>
      <c r="AU2662">
        <f t="shared" ca="1" si="483"/>
        <v>0</v>
      </c>
      <c r="AW2662" s="5">
        <f t="shared" ca="1" si="493"/>
        <v>5.5137352639481545E-2</v>
      </c>
      <c r="AX2662" s="5">
        <f t="shared" ca="1" si="494"/>
        <v>4.1491674023030903E-2</v>
      </c>
      <c r="AY2662" s="18">
        <f t="shared" ca="1" si="543"/>
        <v>5.5137352639481545E-2</v>
      </c>
      <c r="BA2662" s="6">
        <f t="shared" ca="1" si="535"/>
        <v>0.90682627305172969</v>
      </c>
      <c r="BB2662">
        <f t="shared" ca="1" si="536"/>
        <v>0.94814315568787055</v>
      </c>
      <c r="BC2662" t="str">
        <f t="shared" ca="1" si="511"/>
        <v>HYG UP Equity</v>
      </c>
      <c r="BD2662" t="str">
        <f t="shared" ca="1" si="512"/>
        <v>HYG UP Equity</v>
      </c>
      <c r="BF2662">
        <f t="shared" ca="1" si="495"/>
        <v>1</v>
      </c>
      <c r="BG2662">
        <f t="shared" ca="1" si="496"/>
        <v>0</v>
      </c>
      <c r="BI2662">
        <f t="shared" ca="1" si="488"/>
        <v>1</v>
      </c>
      <c r="BJ2662">
        <f t="shared" ca="1" si="489"/>
        <v>0</v>
      </c>
      <c r="BL2662">
        <f t="shared" ca="1" si="497"/>
        <v>10.398320386335214</v>
      </c>
      <c r="BM2662">
        <f t="shared" ca="1" si="498"/>
        <v>0</v>
      </c>
      <c r="BN2662" s="9">
        <f t="shared" ca="1" si="507"/>
        <v>1</v>
      </c>
      <c r="BO2662" s="9">
        <f t="shared" ca="1" si="508"/>
        <v>0</v>
      </c>
      <c r="BP2662" s="9">
        <f t="shared" ca="1" si="499"/>
        <v>1.0000000000000002</v>
      </c>
      <c r="BQ2662" s="9">
        <f t="shared" ca="1" si="500"/>
        <v>0</v>
      </c>
      <c r="BR2662">
        <f t="shared" ca="1" si="501"/>
        <v>1070.2594721593916</v>
      </c>
      <c r="BS2662">
        <f t="shared" ca="1" si="503"/>
        <v>2.4354087251166057E-3</v>
      </c>
      <c r="BT2662">
        <f t="shared" ca="1" si="504"/>
        <v>5.4166666666666671E-5</v>
      </c>
      <c r="BU2662">
        <f t="shared" ref="BU2662:BV2662" ca="1" si="551">ABS($BB2660*BN2662-$BB2661*BP2662)*0.02%</f>
        <v>4.4408920985006264E-20</v>
      </c>
      <c r="BV2662">
        <f t="shared" ca="1" si="551"/>
        <v>0</v>
      </c>
      <c r="BW2662" s="35">
        <f ca="1">IFERROR(VLOOKUP($B2662,OFFSET(Input!$A$1,0,MATCH(Index!BW$6&amp;" Index",Input!$1:$1,0)-1,10000,2),2,0)/100,BW2661)</f>
        <v>1.5E-3</v>
      </c>
      <c r="BX2662">
        <f t="shared" ca="1" si="510"/>
        <v>5.486300952151528E-2</v>
      </c>
      <c r="CE2662">
        <v>1070.6197599434402</v>
      </c>
    </row>
    <row r="2663" spans="2:83" x14ac:dyDescent="0.25">
      <c r="B2663" s="2">
        <v>41387</v>
      </c>
      <c r="C2663">
        <f t="shared" ca="1" si="478"/>
        <v>0</v>
      </c>
      <c r="D2663">
        <f t="shared" ca="1" si="479"/>
        <v>0</v>
      </c>
      <c r="E2663">
        <f ca="1">IF($B2663&lt;VLOOKUP(E$6&amp;" Equity",Param,4,0),"",IFERROR(VLOOKUP($B2663,OFFSET(Input!$A$1,0,MATCH(Index!E$6&amp;" Equity",Input!$1:$1,0)-1,10000,2),2,0),E2662))</f>
        <v>95.04</v>
      </c>
      <c r="F2663" s="33">
        <v>122.49</v>
      </c>
      <c r="H2663">
        <f ca="1">IFERROR(VLOOKUP($B2663,OFFSET(Input!$A$1,0,MATCH(Index!H$6,Input!$1:$1,0)-1,10000,2),2,0),0)</f>
        <v>0</v>
      </c>
      <c r="I2663">
        <f ca="1">IFERROR(VLOOKUP($B2663,OFFSET(Input!$A$1,0,MATCH(Index!I$6,Input!$1:$1,0)-1,10000,2),2,0),0)</f>
        <v>0</v>
      </c>
      <c r="K2663">
        <f t="shared" ca="1" si="480"/>
        <v>103.32845511025862</v>
      </c>
      <c r="L2663" s="30">
        <f t="shared" ca="1" si="481"/>
        <v>126.61027947009073</v>
      </c>
      <c r="N2663">
        <f t="shared" ca="1" si="491"/>
        <v>3.9006954735350567E-3</v>
      </c>
      <c r="O2663">
        <f t="shared" ca="1" si="492"/>
        <v>-3.50434326268982E-3</v>
      </c>
      <c r="Q2663">
        <f t="shared" ca="1" si="520"/>
        <v>5.6288070763370335E-2</v>
      </c>
      <c r="R2663">
        <f t="shared" ca="1" si="518"/>
        <v>0.12573295572623006</v>
      </c>
      <c r="T2663">
        <f t="shared" ca="1" si="538"/>
        <v>4.3636999309440705E-2</v>
      </c>
      <c r="U2663">
        <f t="shared" ca="1" si="530"/>
        <v>0.1371381806379941</v>
      </c>
      <c r="W2663">
        <f t="shared" ca="1" si="531"/>
        <v>-0.62087319413903108</v>
      </c>
      <c r="X2663">
        <f t="shared" ca="1" si="532"/>
        <v>-0.37905117478450973</v>
      </c>
      <c r="Z2663">
        <f t="shared" ca="1" si="446"/>
        <v>102.88813498905013</v>
      </c>
      <c r="AA2663">
        <f t="shared" ca="1" si="446"/>
        <v>102.53470099044273</v>
      </c>
      <c r="AB2663">
        <f t="shared" ca="1" si="446"/>
        <v>102.43048449227203</v>
      </c>
      <c r="AC2663">
        <f t="shared" ca="1" si="447"/>
        <v>102.53470099044273</v>
      </c>
      <c r="AE2663">
        <f ca="1">VLOOKUP($B2663,OFFSET(Input!$A$1,0,MATCH(Index!AE$6&amp;" Index",Input!$1:$1,0)-1,10000,2),2,0)</f>
        <v>13.48</v>
      </c>
      <c r="AF2663">
        <f t="shared" ca="1" si="539"/>
        <v>14.19</v>
      </c>
      <c r="AG2663">
        <f t="shared" ca="1" si="539"/>
        <v>13.891500000000002</v>
      </c>
      <c r="AH2663">
        <f t="shared" ca="1" si="539"/>
        <v>13.847600000000002</v>
      </c>
      <c r="AI2663">
        <f t="shared" ca="1" si="540"/>
        <v>13.891500000000002</v>
      </c>
      <c r="AK2663">
        <f t="shared" ca="1" si="541"/>
        <v>1</v>
      </c>
      <c r="AL2663">
        <f t="shared" ca="1" si="542"/>
        <v>1</v>
      </c>
      <c r="AN2663" t="str">
        <f t="shared" ca="1" si="456"/>
        <v>Not Down</v>
      </c>
      <c r="AO2663" t="str">
        <f t="shared" ca="1" si="487"/>
        <v>Not Up</v>
      </c>
      <c r="AQ2663">
        <f t="shared" ca="1" si="533"/>
        <v>1</v>
      </c>
      <c r="AR2663">
        <f t="shared" ca="1" si="534"/>
        <v>0</v>
      </c>
      <c r="AT2663">
        <f t="shared" ca="1" si="482"/>
        <v>1</v>
      </c>
      <c r="AU2663">
        <f t="shared" ca="1" si="483"/>
        <v>0</v>
      </c>
      <c r="AW2663" s="5">
        <f t="shared" ca="1" si="493"/>
        <v>5.6288070763370335E-2</v>
      </c>
      <c r="AX2663" s="5">
        <f t="shared" ca="1" si="494"/>
        <v>4.3636999309440705E-2</v>
      </c>
      <c r="AY2663" s="18">
        <f t="shared" ca="1" si="543"/>
        <v>5.6288070763370335E-2</v>
      </c>
      <c r="BA2663" s="6">
        <f t="shared" ca="1" si="535"/>
        <v>0.88828768372956357</v>
      </c>
      <c r="BB2663">
        <f t="shared" ca="1" si="536"/>
        <v>0.94814315568787055</v>
      </c>
      <c r="BC2663" t="str">
        <f t="shared" ca="1" si="511"/>
        <v>HYG UP Equity</v>
      </c>
      <c r="BD2663" t="str">
        <f t="shared" ca="1" si="512"/>
        <v>HYG UP Equity</v>
      </c>
      <c r="BF2663">
        <f t="shared" ca="1" si="495"/>
        <v>1</v>
      </c>
      <c r="BG2663">
        <f t="shared" ca="1" si="496"/>
        <v>0</v>
      </c>
      <c r="BI2663">
        <f t="shared" ca="1" si="488"/>
        <v>1</v>
      </c>
      <c r="BJ2663">
        <f t="shared" ca="1" si="489"/>
        <v>0</v>
      </c>
      <c r="BL2663">
        <f t="shared" ca="1" si="497"/>
        <v>10.398320386335214</v>
      </c>
      <c r="BM2663">
        <f t="shared" ca="1" si="498"/>
        <v>0</v>
      </c>
      <c r="BN2663" s="9">
        <f t="shared" ca="1" si="507"/>
        <v>1</v>
      </c>
      <c r="BO2663" s="9">
        <f t="shared" ca="1" si="508"/>
        <v>0</v>
      </c>
      <c r="BP2663" s="9">
        <f t="shared" ca="1" si="499"/>
        <v>1</v>
      </c>
      <c r="BQ2663" s="9">
        <f t="shared" ca="1" si="500"/>
        <v>0</v>
      </c>
      <c r="BR2663">
        <f t="shared" ca="1" si="501"/>
        <v>1074.4423812615253</v>
      </c>
      <c r="BS2663">
        <f t="shared" ca="1" si="503"/>
        <v>3.9083130875674499E-3</v>
      </c>
      <c r="BT2663">
        <f t="shared" ca="1" si="504"/>
        <v>1.8055555555555558E-5</v>
      </c>
      <c r="BU2663">
        <f t="shared" ref="BU2663:BV2663" ca="1" si="552">ABS($BB2661*BN2663-$BB2662*BP2663)*0.02%</f>
        <v>0</v>
      </c>
      <c r="BV2663">
        <f t="shared" ca="1" si="552"/>
        <v>0</v>
      </c>
      <c r="BW2663" s="35">
        <f ca="1">IFERROR(VLOOKUP($B2663,OFFSET(Input!$A$1,0,MATCH(Index!BW$6&amp;" Index",Input!$1:$1,0)-1,10000,2),2,0)/100,BW2662)</f>
        <v>1.4000000000000002E-3</v>
      </c>
      <c r="BX2663">
        <f t="shared" ca="1" si="510"/>
        <v>1.8328208847985181E-2</v>
      </c>
      <c r="CE2663">
        <v>1074.5541250776994</v>
      </c>
    </row>
    <row r="2664" spans="2:83" x14ac:dyDescent="0.25">
      <c r="B2664" s="2">
        <v>41388</v>
      </c>
      <c r="C2664">
        <f t="shared" ca="1" si="478"/>
        <v>0</v>
      </c>
      <c r="D2664">
        <f t="shared" ca="1" si="479"/>
        <v>0</v>
      </c>
      <c r="E2664">
        <f ca="1">IF($B2664&lt;VLOOKUP(E$6&amp;" Equity",Param,4,0),"",IFERROR(VLOOKUP($B2664,OFFSET(Input!$A$1,0,MATCH(Index!E$6&amp;" Equity",Input!$1:$1,0)-1,10000,2),2,0),E2663))</f>
        <v>95.21</v>
      </c>
      <c r="F2664" s="33">
        <v>122.8</v>
      </c>
      <c r="H2664">
        <f ca="1">IFERROR(VLOOKUP($B2664,OFFSET(Input!$A$1,0,MATCH(Index!H$6,Input!$1:$1,0)-1,10000,2),2,0),0)</f>
        <v>0</v>
      </c>
      <c r="I2664">
        <f ca="1">IFERROR(VLOOKUP($B2664,OFFSET(Input!$A$1,0,MATCH(Index!I$6,Input!$1:$1,0)-1,10000,2),2,0),0)</f>
        <v>0</v>
      </c>
      <c r="K2664">
        <f t="shared" ca="1" si="480"/>
        <v>103.51328084014858</v>
      </c>
      <c r="L2664" s="30">
        <f t="shared" ca="1" si="481"/>
        <v>126.9307071510094</v>
      </c>
      <c r="N2664">
        <f t="shared" ca="1" si="491"/>
        <v>1.7871226832650447E-3</v>
      </c>
      <c r="O2664">
        <f t="shared" ca="1" si="492"/>
        <v>2.5276217134480336E-3</v>
      </c>
      <c r="Q2664">
        <f t="shared" ca="1" si="520"/>
        <v>5.4728767674909438E-2</v>
      </c>
      <c r="R2664">
        <f t="shared" ca="1" si="518"/>
        <v>0.10558924088894964</v>
      </c>
      <c r="T2664">
        <f t="shared" ca="1" si="538"/>
        <v>4.3628447032221657E-2</v>
      </c>
      <c r="U2664">
        <f t="shared" ca="1" si="530"/>
        <v>0.13736603912336126</v>
      </c>
      <c r="W2664">
        <f t="shared" ca="1" si="531"/>
        <v>-0.54935370238293857</v>
      </c>
      <c r="X2664">
        <f t="shared" ca="1" si="532"/>
        <v>-0.37352575974699753</v>
      </c>
      <c r="Z2664">
        <f t="shared" ca="1" si="446"/>
        <v>102.94140828766547</v>
      </c>
      <c r="AA2664">
        <f t="shared" ca="1" si="446"/>
        <v>102.60849435598796</v>
      </c>
      <c r="AB2664">
        <f t="shared" ca="1" si="446"/>
        <v>102.49384555373635</v>
      </c>
      <c r="AC2664">
        <f t="shared" ca="1" si="447"/>
        <v>102.60849435598796</v>
      </c>
      <c r="AE2664">
        <f ca="1">VLOOKUP($B2664,OFFSET(Input!$A$1,0,MATCH(Index!AE$6&amp;" Index",Input!$1:$1,0)-1,10000,2),2,0)</f>
        <v>13.61</v>
      </c>
      <c r="AF2664">
        <f t="shared" ca="1" si="539"/>
        <v>14.149999999999997</v>
      </c>
      <c r="AG2664">
        <f t="shared" ca="1" si="539"/>
        <v>13.933500000000004</v>
      </c>
      <c r="AH2664">
        <f t="shared" ca="1" si="539"/>
        <v>13.816400000000003</v>
      </c>
      <c r="AI2664">
        <f t="shared" ca="1" si="540"/>
        <v>13.933500000000004</v>
      </c>
      <c r="AK2664">
        <f t="shared" ca="1" si="541"/>
        <v>1</v>
      </c>
      <c r="AL2664">
        <f t="shared" ca="1" si="542"/>
        <v>1</v>
      </c>
      <c r="AN2664" t="str">
        <f t="shared" ca="1" si="456"/>
        <v>Not Down</v>
      </c>
      <c r="AO2664" t="str">
        <f t="shared" ca="1" si="487"/>
        <v>Not Up</v>
      </c>
      <c r="AQ2664">
        <f t="shared" ca="1" si="533"/>
        <v>1</v>
      </c>
      <c r="AR2664">
        <f t="shared" ca="1" si="534"/>
        <v>0</v>
      </c>
      <c r="AT2664">
        <f t="shared" ca="1" si="482"/>
        <v>1</v>
      </c>
      <c r="AU2664">
        <f t="shared" ca="1" si="483"/>
        <v>0</v>
      </c>
      <c r="AW2664" s="5">
        <f t="shared" ca="1" si="493"/>
        <v>5.4728767674909438E-2</v>
      </c>
      <c r="AX2664" s="5">
        <f t="shared" ca="1" si="494"/>
        <v>4.3628447032221657E-2</v>
      </c>
      <c r="AY2664" s="18">
        <f t="shared" ca="1" si="543"/>
        <v>5.4728767674909438E-2</v>
      </c>
      <c r="BA2664" s="6">
        <f t="shared" ca="1" si="535"/>
        <v>0.91359630637038169</v>
      </c>
      <c r="BB2664">
        <f t="shared" ca="1" si="536"/>
        <v>0.94814315568787055</v>
      </c>
      <c r="BC2664" t="str">
        <f t="shared" ca="1" si="511"/>
        <v>HYG UP Equity</v>
      </c>
      <c r="BD2664" t="str">
        <f t="shared" ca="1" si="512"/>
        <v>HYG UP Equity</v>
      </c>
      <c r="BF2664">
        <f t="shared" ca="1" si="495"/>
        <v>1</v>
      </c>
      <c r="BG2664">
        <f t="shared" ca="1" si="496"/>
        <v>0</v>
      </c>
      <c r="BI2664">
        <f t="shared" ca="1" si="488"/>
        <v>1</v>
      </c>
      <c r="BJ2664">
        <f t="shared" ca="1" si="489"/>
        <v>0</v>
      </c>
      <c r="BL2664">
        <f t="shared" ca="1" si="497"/>
        <v>10.398320386335214</v>
      </c>
      <c r="BM2664">
        <f t="shared" ca="1" si="498"/>
        <v>0</v>
      </c>
      <c r="BN2664" s="9">
        <f t="shared" ca="1" si="507"/>
        <v>1</v>
      </c>
      <c r="BO2664" s="9">
        <f t="shared" ca="1" si="508"/>
        <v>0</v>
      </c>
      <c r="BP2664" s="9">
        <f t="shared" ca="1" si="499"/>
        <v>1</v>
      </c>
      <c r="BQ2664" s="9">
        <f t="shared" ca="1" si="500"/>
        <v>0</v>
      </c>
      <c r="BR2664">
        <f t="shared" ca="1" si="501"/>
        <v>1076.3642584165593</v>
      </c>
      <c r="BS2664">
        <f t="shared" ca="1" si="503"/>
        <v>1.7887205387203675E-3</v>
      </c>
      <c r="BT2664">
        <f t="shared" ca="1" si="504"/>
        <v>1.8055555555555558E-5</v>
      </c>
      <c r="BU2664">
        <f t="shared" ref="BU2664:BV2664" ca="1" si="553">ABS($BB2662*BN2664-$BB2663*BP2664)*0.02%</f>
        <v>0</v>
      </c>
      <c r="BV2664">
        <f t="shared" ca="1" si="553"/>
        <v>0</v>
      </c>
      <c r="BW2664" s="35">
        <f ca="1">IFERROR(VLOOKUP($B2664,OFFSET(Input!$A$1,0,MATCH(Index!BW$6&amp;" Index",Input!$1:$1,0)-1,10000,2),2,0)/100,BW2663)</f>
        <v>1.2999999999999999E-3</v>
      </c>
      <c r="BX2664">
        <f t="shared" ca="1" si="510"/>
        <v>1.8395562233905073E-2</v>
      </c>
      <c r="CE2664">
        <v>1076.3434260371293</v>
      </c>
    </row>
    <row r="2665" spans="2:83" x14ac:dyDescent="0.25">
      <c r="B2665" s="2">
        <v>41389</v>
      </c>
      <c r="C2665">
        <f t="shared" ca="1" si="478"/>
        <v>0</v>
      </c>
      <c r="D2665">
        <f t="shared" ca="1" si="479"/>
        <v>0</v>
      </c>
      <c r="E2665">
        <f ca="1">IF($B2665&lt;VLOOKUP(E$6&amp;" Equity",Param,4,0),"",IFERROR(VLOOKUP($B2665,OFFSET(Input!$A$1,0,MATCH(Index!E$6&amp;" Equity",Input!$1:$1,0)-1,10000,2),2,0),E2664))</f>
        <v>95.47</v>
      </c>
      <c r="F2665" s="33">
        <v>122.27</v>
      </c>
      <c r="H2665">
        <f ca="1">IFERROR(VLOOKUP($B2665,OFFSET(Input!$A$1,0,MATCH(Index!H$6,Input!$1:$1,0)-1,10000,2),2,0),0)</f>
        <v>0</v>
      </c>
      <c r="I2665">
        <f ca="1">IFERROR(VLOOKUP($B2665,OFFSET(Input!$A$1,0,MATCH(Index!I$6,Input!$1:$1,0)-1,10000,2),2,0),0)</f>
        <v>0</v>
      </c>
      <c r="K2665">
        <f t="shared" ca="1" si="480"/>
        <v>103.79595548586269</v>
      </c>
      <c r="L2665" s="30">
        <f t="shared" ca="1" si="481"/>
        <v>126.3828791804065</v>
      </c>
      <c r="N2665">
        <f t="shared" ca="1" si="491"/>
        <v>2.7270837123419341E-3</v>
      </c>
      <c r="O2665">
        <f t="shared" ca="1" si="492"/>
        <v>-4.325301556943377E-3</v>
      </c>
      <c r="Q2665">
        <f t="shared" ca="1" si="520"/>
        <v>5.6405020165428324E-2</v>
      </c>
      <c r="R2665">
        <f t="shared" ca="1" si="518"/>
        <v>0.10736851857696059</v>
      </c>
      <c r="T2665">
        <f t="shared" ca="1" si="538"/>
        <v>4.42814102551903E-2</v>
      </c>
      <c r="U2665">
        <f t="shared" ca="1" si="530"/>
        <v>0.13490025242880527</v>
      </c>
      <c r="W2665">
        <f t="shared" ca="1" si="531"/>
        <v>-0.57159275757718875</v>
      </c>
      <c r="X2665">
        <f t="shared" ca="1" si="532"/>
        <v>-0.36924631383141493</v>
      </c>
      <c r="Z2665">
        <f t="shared" ca="1" si="446"/>
        <v>103.02512347120387</v>
      </c>
      <c r="AA2665">
        <f t="shared" ca="1" si="446"/>
        <v>102.70507419187523</v>
      </c>
      <c r="AB2665">
        <f t="shared" ca="1" si="446"/>
        <v>102.55510185704196</v>
      </c>
      <c r="AC2665">
        <f t="shared" ca="1" si="447"/>
        <v>102.70507419187523</v>
      </c>
      <c r="AE2665">
        <f ca="1">VLOOKUP($B2665,OFFSET(Input!$A$1,0,MATCH(Index!AE$6&amp;" Index",Input!$1:$1,0)-1,10000,2),2,0)</f>
        <v>13.62</v>
      </c>
      <c r="AF2665">
        <f t="shared" ca="1" si="539"/>
        <v>14.131999999999998</v>
      </c>
      <c r="AG2665">
        <f t="shared" ca="1" si="539"/>
        <v>13.956999999999999</v>
      </c>
      <c r="AH2665">
        <f t="shared" ca="1" si="539"/>
        <v>13.854400000000004</v>
      </c>
      <c r="AI2665">
        <f t="shared" ca="1" si="540"/>
        <v>13.956999999999999</v>
      </c>
      <c r="AK2665">
        <f t="shared" ca="1" si="541"/>
        <v>1</v>
      </c>
      <c r="AL2665">
        <f t="shared" ca="1" si="542"/>
        <v>1</v>
      </c>
      <c r="AN2665" t="str">
        <f t="shared" ca="1" si="456"/>
        <v>Not Down</v>
      </c>
      <c r="AO2665" t="str">
        <f t="shared" ca="1" si="487"/>
        <v>Not Up</v>
      </c>
      <c r="AQ2665">
        <f t="shared" ca="1" si="533"/>
        <v>1</v>
      </c>
      <c r="AR2665">
        <f t="shared" ca="1" si="534"/>
        <v>0</v>
      </c>
      <c r="AT2665">
        <f t="shared" ca="1" si="482"/>
        <v>1</v>
      </c>
      <c r="AU2665">
        <f t="shared" ca="1" si="483"/>
        <v>0</v>
      </c>
      <c r="AW2665" s="5">
        <f t="shared" ca="1" si="493"/>
        <v>5.6405020165428324E-2</v>
      </c>
      <c r="AX2665" s="5">
        <f t="shared" ca="1" si="494"/>
        <v>4.42814102551903E-2</v>
      </c>
      <c r="AY2665" s="18">
        <f t="shared" ca="1" si="543"/>
        <v>5.6405020165428324E-2</v>
      </c>
      <c r="BA2665" s="6">
        <f t="shared" ca="1" si="535"/>
        <v>0.88644592012123635</v>
      </c>
      <c r="BB2665">
        <f t="shared" ca="1" si="536"/>
        <v>0.94814315568787055</v>
      </c>
      <c r="BC2665" t="str">
        <f t="shared" ca="1" si="511"/>
        <v>HYG UP Equity</v>
      </c>
      <c r="BD2665" t="str">
        <f t="shared" ca="1" si="512"/>
        <v>HYG UP Equity</v>
      </c>
      <c r="BF2665">
        <f t="shared" ca="1" si="495"/>
        <v>1</v>
      </c>
      <c r="BG2665">
        <f t="shared" ca="1" si="496"/>
        <v>0</v>
      </c>
      <c r="BI2665">
        <f t="shared" ca="1" si="488"/>
        <v>1</v>
      </c>
      <c r="BJ2665">
        <f t="shared" ca="1" si="489"/>
        <v>0</v>
      </c>
      <c r="BL2665">
        <f t="shared" ca="1" si="497"/>
        <v>10.398320386335213</v>
      </c>
      <c r="BM2665">
        <f t="shared" ca="1" si="498"/>
        <v>0</v>
      </c>
      <c r="BN2665" s="9">
        <f t="shared" ca="1" si="507"/>
        <v>1.0000000000000002</v>
      </c>
      <c r="BO2665" s="9">
        <f t="shared" ca="1" si="508"/>
        <v>0</v>
      </c>
      <c r="BP2665" s="9">
        <f t="shared" ca="1" si="499"/>
        <v>1</v>
      </c>
      <c r="BQ2665" s="9">
        <f t="shared" ca="1" si="500"/>
        <v>0</v>
      </c>
      <c r="BR2665">
        <f t="shared" ca="1" si="501"/>
        <v>1079.3035999477884</v>
      </c>
      <c r="BS2665">
        <f t="shared" ca="1" si="503"/>
        <v>2.7308055876484882E-3</v>
      </c>
      <c r="BT2665">
        <f t="shared" ca="1" si="504"/>
        <v>1.8055555555555562E-5</v>
      </c>
      <c r="BU2665">
        <f t="shared" ref="BU2665:BV2665" ca="1" si="554">ABS($BB2663*BN2665-$BB2664*BP2665)*0.02%</f>
        <v>4.4408920985006264E-20</v>
      </c>
      <c r="BV2665">
        <f t="shared" ca="1" si="554"/>
        <v>0</v>
      </c>
      <c r="BW2665" s="35">
        <f ca="1">IFERROR(VLOOKUP($B2665,OFFSET(Input!$A$1,0,MATCH(Index!BW$6&amp;" Index",Input!$1:$1,0)-1,10000,2),2,0)/100,BW2664)</f>
        <v>1.2999999999999999E-3</v>
      </c>
      <c r="BX2665">
        <f t="shared" ca="1" si="510"/>
        <v>1.842619372689944E-2</v>
      </c>
      <c r="CE2665">
        <v>1079.0971148020906</v>
      </c>
    </row>
    <row r="2666" spans="2:83" x14ac:dyDescent="0.25">
      <c r="B2666" s="2">
        <v>41390</v>
      </c>
      <c r="C2666">
        <f t="shared" ca="1" si="478"/>
        <v>0</v>
      </c>
      <c r="D2666">
        <f t="shared" ca="1" si="479"/>
        <v>0</v>
      </c>
      <c r="E2666">
        <f ca="1">IF($B2666&lt;VLOOKUP(E$6&amp;" Equity",Param,4,0),"",IFERROR(VLOOKUP($B2666,OFFSET(Input!$A$1,0,MATCH(Index!E$6&amp;" Equity",Input!$1:$1,0)-1,10000,2),2,0),E2665))</f>
        <v>95.37</v>
      </c>
      <c r="F2666" s="33">
        <v>123.42</v>
      </c>
      <c r="H2666">
        <f ca="1">IFERROR(VLOOKUP($B2666,OFFSET(Input!$A$1,0,MATCH(Index!H$6,Input!$1:$1,0)-1,10000,2),2,0),0)</f>
        <v>0</v>
      </c>
      <c r="I2666">
        <f ca="1">IFERROR(VLOOKUP($B2666,OFFSET(Input!$A$1,0,MATCH(Index!I$6,Input!$1:$1,0)-1,10000,2),2,0),0)</f>
        <v>0</v>
      </c>
      <c r="K2666">
        <f t="shared" ca="1" si="480"/>
        <v>103.68723446828035</v>
      </c>
      <c r="L2666" s="30">
        <f t="shared" ca="1" si="481"/>
        <v>127.57156251284675</v>
      </c>
      <c r="N2666">
        <f t="shared" ca="1" si="491"/>
        <v>-1.0479984191207141E-3</v>
      </c>
      <c r="O2666">
        <f t="shared" ca="1" si="492"/>
        <v>9.3614587368221862E-3</v>
      </c>
      <c r="Q2666">
        <f t="shared" ca="1" si="520"/>
        <v>5.6587827995081892E-2</v>
      </c>
      <c r="R2666">
        <f t="shared" ca="1" si="518"/>
        <v>9.0350763423657374E-2</v>
      </c>
      <c r="T2666">
        <f t="shared" ca="1" si="538"/>
        <v>4.3973881863876609E-2</v>
      </c>
      <c r="U2666">
        <f t="shared" ca="1" si="530"/>
        <v>0.13775654012249861</v>
      </c>
      <c r="W2666">
        <f t="shared" ca="1" si="531"/>
        <v>-0.76410540366812463</v>
      </c>
      <c r="X2666">
        <f t="shared" ca="1" si="532"/>
        <v>-0.36546157243821864</v>
      </c>
      <c r="Z2666">
        <f t="shared" ref="Z2666:AB2729" ca="1" si="555">AVERAGE(OFFSET($K2666,0,0,-Z$5,1))</f>
        <v>103.09253050210491</v>
      </c>
      <c r="AA2666">
        <f t="shared" ca="1" si="555"/>
        <v>102.78702444269852</v>
      </c>
      <c r="AB2666">
        <f t="shared" ca="1" si="555"/>
        <v>102.61936414699214</v>
      </c>
      <c r="AC2666">
        <f t="shared" ref="AC2666:AC2729" ca="1" si="556">MAX(AB2666,AA2666)</f>
        <v>102.78702444269852</v>
      </c>
      <c r="AE2666">
        <f ca="1">VLOOKUP($B2666,OFFSET(Input!$A$1,0,MATCH(Index!AE$6&amp;" Index",Input!$1:$1,0)-1,10000,2),2,0)</f>
        <v>13.61</v>
      </c>
      <c r="AF2666">
        <f t="shared" ca="1" si="539"/>
        <v>14.111333333333334</v>
      </c>
      <c r="AG2666">
        <f t="shared" ca="1" si="539"/>
        <v>14.002500000000001</v>
      </c>
      <c r="AH2666">
        <f t="shared" ca="1" si="539"/>
        <v>13.839200000000003</v>
      </c>
      <c r="AI2666">
        <f t="shared" ca="1" si="540"/>
        <v>14.002500000000001</v>
      </c>
      <c r="AK2666">
        <f t="shared" ca="1" si="541"/>
        <v>1</v>
      </c>
      <c r="AL2666">
        <f t="shared" ca="1" si="542"/>
        <v>1</v>
      </c>
      <c r="AN2666" t="str">
        <f t="shared" ca="1" si="456"/>
        <v>Not Down</v>
      </c>
      <c r="AO2666" t="str">
        <f t="shared" ca="1" si="487"/>
        <v>Not Up</v>
      </c>
      <c r="AQ2666">
        <f t="shared" ca="1" si="533"/>
        <v>1</v>
      </c>
      <c r="AR2666">
        <f t="shared" ca="1" si="534"/>
        <v>0</v>
      </c>
      <c r="AT2666">
        <f t="shared" ca="1" si="482"/>
        <v>1</v>
      </c>
      <c r="AU2666">
        <f t="shared" ca="1" si="483"/>
        <v>0</v>
      </c>
      <c r="AW2666" s="5">
        <f t="shared" ca="1" si="493"/>
        <v>5.6587827995081892E-2</v>
      </c>
      <c r="AX2666" s="5">
        <f t="shared" ca="1" si="494"/>
        <v>4.3973881863876609E-2</v>
      </c>
      <c r="AY2666" s="18">
        <f t="shared" ca="1" si="543"/>
        <v>5.6587827995081892E-2</v>
      </c>
      <c r="BA2666" s="6">
        <f t="shared" ca="1" si="535"/>
        <v>0.8835822432404643</v>
      </c>
      <c r="BB2666">
        <f t="shared" ca="1" si="536"/>
        <v>0.94814315568787055</v>
      </c>
      <c r="BC2666" t="str">
        <f t="shared" ca="1" si="511"/>
        <v>HYG UP Equity</v>
      </c>
      <c r="BD2666" t="str">
        <f t="shared" ca="1" si="512"/>
        <v>HYG UP Equity</v>
      </c>
      <c r="BF2666">
        <f t="shared" ca="1" si="495"/>
        <v>1</v>
      </c>
      <c r="BG2666">
        <f t="shared" ca="1" si="496"/>
        <v>0</v>
      </c>
      <c r="BI2666">
        <f t="shared" ca="1" si="488"/>
        <v>1</v>
      </c>
      <c r="BJ2666">
        <f t="shared" ca="1" si="489"/>
        <v>0</v>
      </c>
      <c r="BL2666">
        <f t="shared" ca="1" si="497"/>
        <v>10.398320386335213</v>
      </c>
      <c r="BM2666">
        <f t="shared" ca="1" si="498"/>
        <v>0</v>
      </c>
      <c r="BN2666" s="9">
        <f t="shared" ca="1" si="507"/>
        <v>1</v>
      </c>
      <c r="BO2666" s="9">
        <f t="shared" ca="1" si="508"/>
        <v>0</v>
      </c>
      <c r="BP2666" s="9">
        <f t="shared" ca="1" si="499"/>
        <v>1</v>
      </c>
      <c r="BQ2666" s="9">
        <f t="shared" ca="1" si="500"/>
        <v>0</v>
      </c>
      <c r="BR2666">
        <f t="shared" ca="1" si="501"/>
        <v>1078.1730839742388</v>
      </c>
      <c r="BS2666">
        <f t="shared" ca="1" si="503"/>
        <v>-1.0474494605634543E-3</v>
      </c>
      <c r="BT2666">
        <f t="shared" ca="1" si="504"/>
        <v>1.8055555555555558E-5</v>
      </c>
      <c r="BU2666">
        <f t="shared" ref="BU2666:BV2666" ca="1" si="557">ABS($BB2664*BN2666-$BB2665*BP2666)*0.02%</f>
        <v>0</v>
      </c>
      <c r="BV2666">
        <f t="shared" ca="1" si="557"/>
        <v>0</v>
      </c>
      <c r="BW2666" s="35">
        <f ca="1">IFERROR(VLOOKUP($B2666,OFFSET(Input!$A$1,0,MATCH(Index!BW$6&amp;" Index",Input!$1:$1,0)-1,10000,2),2,0)/100,BW2665)</f>
        <v>1.2999999999999999E-3</v>
      </c>
      <c r="BX2666">
        <f t="shared" ca="1" si="510"/>
        <v>1.8473334817205134E-2</v>
      </c>
      <c r="CE2666">
        <v>1077.99217016426</v>
      </c>
    </row>
    <row r="2667" spans="2:83" x14ac:dyDescent="0.25">
      <c r="B2667" s="2">
        <v>41393</v>
      </c>
      <c r="C2667">
        <f t="shared" ca="1" si="478"/>
        <v>0</v>
      </c>
      <c r="D2667">
        <f t="shared" ca="1" si="479"/>
        <v>0</v>
      </c>
      <c r="E2667">
        <f ca="1">IF($B2667&lt;VLOOKUP(E$6&amp;" Equity",Param,4,0),"",IFERROR(VLOOKUP($B2667,OFFSET(Input!$A$1,0,MATCH(Index!E$6&amp;" Equity",Input!$1:$1,0)-1,10000,2),2,0),E2666))</f>
        <v>95.55</v>
      </c>
      <c r="F2667" s="33">
        <v>122.94</v>
      </c>
      <c r="H2667">
        <f ca="1">IFERROR(VLOOKUP($B2667,OFFSET(Input!$A$1,0,MATCH(Index!H$6,Input!$1:$1,0)-1,10000,2),2,0),0)</f>
        <v>0</v>
      </c>
      <c r="I2667">
        <f ca="1">IFERROR(VLOOKUP($B2667,OFFSET(Input!$A$1,0,MATCH(Index!I$6,Input!$1:$1,0)-1,10000,2),2,0),0)</f>
        <v>0</v>
      </c>
      <c r="K2667">
        <f t="shared" ca="1" si="480"/>
        <v>103.88293229992857</v>
      </c>
      <c r="L2667" s="30">
        <f t="shared" ca="1" si="481"/>
        <v>127.075416426263</v>
      </c>
      <c r="N2667">
        <f t="shared" ca="1" si="491"/>
        <v>1.8856070954609847E-3</v>
      </c>
      <c r="O2667">
        <f t="shared" ca="1" si="492"/>
        <v>-3.8967414140574598E-3</v>
      </c>
      <c r="Q2667">
        <f t="shared" ca="1" si="520"/>
        <v>4.769513104643483E-2</v>
      </c>
      <c r="R2667">
        <f t="shared" ca="1" si="518"/>
        <v>8.1813217331739921E-2</v>
      </c>
      <c r="T2667">
        <f t="shared" ca="1" si="538"/>
        <v>4.4027632915275859E-2</v>
      </c>
      <c r="U2667">
        <f t="shared" ca="1" si="530"/>
        <v>0.13587367219168128</v>
      </c>
      <c r="W2667">
        <f t="shared" ca="1" si="531"/>
        <v>-0.69687883525184169</v>
      </c>
      <c r="X2667">
        <f t="shared" ca="1" si="532"/>
        <v>-0.41367601281933103</v>
      </c>
      <c r="Z2667">
        <f t="shared" ca="1" si="555"/>
        <v>103.2447399267202</v>
      </c>
      <c r="AA2667">
        <f t="shared" ca="1" si="555"/>
        <v>102.8696524160611</v>
      </c>
      <c r="AB2667">
        <f t="shared" ca="1" si="555"/>
        <v>102.69707862994488</v>
      </c>
      <c r="AC2667">
        <f t="shared" ca="1" si="556"/>
        <v>102.8696524160611</v>
      </c>
      <c r="AE2667">
        <f ca="1">VLOOKUP($B2667,OFFSET(Input!$A$1,0,MATCH(Index!AE$6&amp;" Index",Input!$1:$1,0)-1,10000,2),2,0)</f>
        <v>13.71</v>
      </c>
      <c r="AF2667">
        <f t="shared" ca="1" si="539"/>
        <v>14.146000000000003</v>
      </c>
      <c r="AG2667">
        <f t="shared" ca="1" si="539"/>
        <v>14.009</v>
      </c>
      <c r="AH2667">
        <f t="shared" ca="1" si="539"/>
        <v>13.844800000000003</v>
      </c>
      <c r="AI2667">
        <f t="shared" ca="1" si="540"/>
        <v>14.009</v>
      </c>
      <c r="AK2667">
        <f t="shared" ca="1" si="541"/>
        <v>1</v>
      </c>
      <c r="AL2667">
        <f t="shared" ca="1" si="542"/>
        <v>1</v>
      </c>
      <c r="AN2667" t="str">
        <f t="shared" ca="1" si="456"/>
        <v>Not Down</v>
      </c>
      <c r="AO2667" t="str">
        <f t="shared" ca="1" si="487"/>
        <v>Not Up</v>
      </c>
      <c r="AQ2667">
        <f t="shared" ca="1" si="533"/>
        <v>1</v>
      </c>
      <c r="AR2667">
        <f t="shared" ca="1" si="534"/>
        <v>0</v>
      </c>
      <c r="AT2667">
        <f t="shared" ca="1" si="482"/>
        <v>1</v>
      </c>
      <c r="AU2667">
        <f t="shared" ca="1" si="483"/>
        <v>0</v>
      </c>
      <c r="AW2667" s="5">
        <f t="shared" ca="1" si="493"/>
        <v>4.769513104643483E-2</v>
      </c>
      <c r="AX2667" s="5">
        <f t="shared" ca="1" si="494"/>
        <v>4.4027632915275859E-2</v>
      </c>
      <c r="AY2667" s="18">
        <f t="shared" ca="1" si="543"/>
        <v>4.769513104643483E-2</v>
      </c>
      <c r="BA2667" s="6">
        <f t="shared" ca="1" si="535"/>
        <v>1.0483250366021892</v>
      </c>
      <c r="BB2667">
        <f t="shared" ca="1" si="536"/>
        <v>0.94814315568787055</v>
      </c>
      <c r="BC2667" t="str">
        <f t="shared" ca="1" si="511"/>
        <v>HYG UP Equity</v>
      </c>
      <c r="BD2667" t="str">
        <f t="shared" ca="1" si="512"/>
        <v>HYG UP Equity</v>
      </c>
      <c r="BF2667">
        <f t="shared" ca="1" si="495"/>
        <v>1</v>
      </c>
      <c r="BG2667">
        <f t="shared" ca="1" si="496"/>
        <v>0</v>
      </c>
      <c r="BI2667">
        <f t="shared" ca="1" si="488"/>
        <v>1</v>
      </c>
      <c r="BJ2667">
        <f t="shared" ca="1" si="489"/>
        <v>0</v>
      </c>
      <c r="BL2667">
        <f t="shared" ca="1" si="497"/>
        <v>10.398320386335211</v>
      </c>
      <c r="BM2667">
        <f t="shared" ca="1" si="498"/>
        <v>0</v>
      </c>
      <c r="BN2667" s="9">
        <f t="shared" ca="1" si="507"/>
        <v>1.0000000000000002</v>
      </c>
      <c r="BO2667" s="9">
        <f t="shared" ca="1" si="508"/>
        <v>0</v>
      </c>
      <c r="BP2667" s="9">
        <f t="shared" ca="1" si="499"/>
        <v>1</v>
      </c>
      <c r="BQ2667" s="9">
        <f t="shared" ca="1" si="500"/>
        <v>0</v>
      </c>
      <c r="BR2667">
        <f t="shared" ca="1" si="501"/>
        <v>1080.2080127266279</v>
      </c>
      <c r="BS2667">
        <f t="shared" ca="1" si="503"/>
        <v>1.8873859704306994E-3</v>
      </c>
      <c r="BT2667">
        <f t="shared" ca="1" si="504"/>
        <v>5.4166666666666685E-5</v>
      </c>
      <c r="BU2667">
        <f t="shared" ref="BU2667:BV2667" ca="1" si="558">ABS($BB2665*BN2667-$BB2666*BP2667)*0.02%</f>
        <v>4.4408920985006264E-20</v>
      </c>
      <c r="BV2667">
        <f t="shared" ca="1" si="558"/>
        <v>0</v>
      </c>
      <c r="BW2667" s="35">
        <f ca="1">IFERROR(VLOOKUP($B2667,OFFSET(Input!$A$1,0,MATCH(Index!BW$6&amp;" Index",Input!$1:$1,0)-1,10000,2),2,0)/100,BW2666)</f>
        <v>1.2999999999999999E-3</v>
      </c>
      <c r="BX2667">
        <f t="shared" ca="1" si="510"/>
        <v>5.5363256976427709E-2</v>
      </c>
      <c r="CE2667">
        <v>1079.8215761854149</v>
      </c>
    </row>
    <row r="2668" spans="2:83" x14ac:dyDescent="0.25">
      <c r="B2668" s="2">
        <v>41394</v>
      </c>
      <c r="C2668">
        <f t="shared" ca="1" si="478"/>
        <v>0</v>
      </c>
      <c r="D2668">
        <f t="shared" ca="1" si="479"/>
        <v>0</v>
      </c>
      <c r="E2668">
        <f ca="1">IF($B2668&lt;VLOOKUP(E$6&amp;" Equity",Param,4,0),"",IFERROR(VLOOKUP($B2668,OFFSET(Input!$A$1,0,MATCH(Index!E$6&amp;" Equity",Input!$1:$1,0)-1,10000,2),2,0),E2667))</f>
        <v>95.85</v>
      </c>
      <c r="F2668" s="33">
        <v>123.01</v>
      </c>
      <c r="H2668">
        <f ca="1">IFERROR(VLOOKUP($B2668,OFFSET(Input!$A$1,0,MATCH(Index!H$6,Input!$1:$1,0)-1,10000,2),2,0),0)</f>
        <v>0</v>
      </c>
      <c r="I2668">
        <f ca="1">IFERROR(VLOOKUP($B2668,OFFSET(Input!$A$1,0,MATCH(Index!I$6,Input!$1:$1,0)-1,10000,2),2,0),0)</f>
        <v>0</v>
      </c>
      <c r="K2668">
        <f t="shared" ca="1" si="480"/>
        <v>104.2090953526756</v>
      </c>
      <c r="L2668" s="30">
        <f t="shared" ca="1" si="481"/>
        <v>127.14777106388982</v>
      </c>
      <c r="N2668">
        <f t="shared" ca="1" si="491"/>
        <v>3.1347988053714785E-3</v>
      </c>
      <c r="O2668">
        <f t="shared" ca="1" si="492"/>
        <v>5.6922140183037254E-4</v>
      </c>
      <c r="Q2668">
        <f t="shared" ca="1" si="520"/>
        <v>3.6463470376133435E-2</v>
      </c>
      <c r="R2668">
        <f t="shared" ca="1" si="518"/>
        <v>7.0626301132993341E-2</v>
      </c>
      <c r="T2668">
        <f t="shared" ca="1" si="538"/>
        <v>4.5335021034905928E-2</v>
      </c>
      <c r="U2668">
        <f t="shared" ca="1" si="530"/>
        <v>0.13512133076928656</v>
      </c>
      <c r="W2668">
        <f t="shared" ca="1" si="531"/>
        <v>-0.48330124475362923</v>
      </c>
      <c r="X2668">
        <f t="shared" ca="1" si="532"/>
        <v>-0.40653604061757243</v>
      </c>
      <c r="Z2668">
        <f t="shared" ca="1" si="555"/>
        <v>103.35889699518165</v>
      </c>
      <c r="AA2668">
        <f t="shared" ca="1" si="555"/>
        <v>102.97239377767642</v>
      </c>
      <c r="AB2668">
        <f t="shared" ca="1" si="555"/>
        <v>102.79130073022999</v>
      </c>
      <c r="AC2668">
        <f t="shared" ca="1" si="556"/>
        <v>102.97239377767642</v>
      </c>
      <c r="AE2668">
        <f ca="1">VLOOKUP($B2668,OFFSET(Input!$A$1,0,MATCH(Index!AE$6&amp;" Index",Input!$1:$1,0)-1,10000,2),2,0)</f>
        <v>13.52</v>
      </c>
      <c r="AF2668">
        <f t="shared" ca="1" si="539"/>
        <v>14.191333333333338</v>
      </c>
      <c r="AG2668">
        <f t="shared" ca="1" si="539"/>
        <v>14.045999999999998</v>
      </c>
      <c r="AH2668">
        <f t="shared" ca="1" si="539"/>
        <v>13.836000000000002</v>
      </c>
      <c r="AI2668">
        <f t="shared" ca="1" si="540"/>
        <v>14.045999999999998</v>
      </c>
      <c r="AK2668">
        <f t="shared" ca="1" si="541"/>
        <v>1</v>
      </c>
      <c r="AL2668">
        <f t="shared" ca="1" si="542"/>
        <v>1</v>
      </c>
      <c r="AN2668" t="str">
        <f t="shared" ca="1" si="456"/>
        <v>Not Down</v>
      </c>
      <c r="AO2668" t="str">
        <f t="shared" ca="1" si="487"/>
        <v>Not Up</v>
      </c>
      <c r="AQ2668">
        <f t="shared" ca="1" si="533"/>
        <v>1</v>
      </c>
      <c r="AR2668">
        <f t="shared" ca="1" si="534"/>
        <v>0</v>
      </c>
      <c r="AT2668">
        <f t="shared" ca="1" si="482"/>
        <v>1</v>
      </c>
      <c r="AU2668">
        <f t="shared" ca="1" si="483"/>
        <v>0</v>
      </c>
      <c r="AW2668" s="5">
        <f t="shared" ca="1" si="493"/>
        <v>3.6463470376133435E-2</v>
      </c>
      <c r="AX2668" s="5">
        <f t="shared" ca="1" si="494"/>
        <v>4.5335021034905928E-2</v>
      </c>
      <c r="AY2668" s="18">
        <f t="shared" ca="1" si="543"/>
        <v>4.5335021034905928E-2</v>
      </c>
      <c r="BA2668" s="6">
        <f t="shared" ca="1" si="535"/>
        <v>1.1029001169206969</v>
      </c>
      <c r="BB2668">
        <f t="shared" ca="1" si="536"/>
        <v>1.1029001169206969</v>
      </c>
      <c r="BC2668" t="str">
        <f t="shared" ca="1" si="511"/>
        <v>HYG UP Equity</v>
      </c>
      <c r="BD2668" t="str">
        <f t="shared" ca="1" si="512"/>
        <v>HYG UP Equity</v>
      </c>
      <c r="BF2668">
        <f t="shared" ca="1" si="495"/>
        <v>1</v>
      </c>
      <c r="BG2668">
        <f t="shared" ca="1" si="496"/>
        <v>0</v>
      </c>
      <c r="BI2668">
        <f t="shared" ca="1" si="488"/>
        <v>1</v>
      </c>
      <c r="BJ2668">
        <f t="shared" ca="1" si="489"/>
        <v>0</v>
      </c>
      <c r="BL2668">
        <f t="shared" ca="1" si="497"/>
        <v>10.398320386335211</v>
      </c>
      <c r="BM2668">
        <f t="shared" ca="1" si="498"/>
        <v>0</v>
      </c>
      <c r="BN2668" s="9">
        <f t="shared" ca="1" si="507"/>
        <v>1</v>
      </c>
      <c r="BO2668" s="9">
        <f t="shared" ca="1" si="508"/>
        <v>0</v>
      </c>
      <c r="BP2668" s="9">
        <f t="shared" ca="1" si="499"/>
        <v>1</v>
      </c>
      <c r="BQ2668" s="9">
        <f t="shared" ca="1" si="500"/>
        <v>0</v>
      </c>
      <c r="BR2668">
        <f t="shared" ca="1" si="501"/>
        <v>1083.5995606472766</v>
      </c>
      <c r="BS2668">
        <f t="shared" ca="1" si="503"/>
        <v>3.1397174254317317E-3</v>
      </c>
      <c r="BT2668">
        <f t="shared" ca="1" si="504"/>
        <v>1.8055555555555558E-5</v>
      </c>
      <c r="BU2668">
        <f t="shared" ref="BU2668:BV2668" ca="1" si="559">ABS($BB2666*BN2668-$BB2667*BP2668)*0.02%</f>
        <v>0</v>
      </c>
      <c r="BV2668">
        <f t="shared" ca="1" si="559"/>
        <v>0</v>
      </c>
      <c r="BW2668" s="35">
        <f ca="1">IFERROR(VLOOKUP($B2668,OFFSET(Input!$A$1,0,MATCH(Index!BW$6&amp;" Index",Input!$1:$1,0)-1,10000,2),2,0)/100,BW2667)</f>
        <v>1.4000000000000002E-3</v>
      </c>
      <c r="BX2668">
        <f t="shared" ca="1" si="510"/>
        <v>1.8485737053771895E-2</v>
      </c>
      <c r="CE2668">
        <v>1083.0028176993478</v>
      </c>
    </row>
    <row r="2669" spans="2:83" x14ac:dyDescent="0.25">
      <c r="B2669" s="2">
        <v>41395</v>
      </c>
      <c r="C2669">
        <f t="shared" ca="1" si="478"/>
        <v>1</v>
      </c>
      <c r="D2669">
        <f t="shared" ca="1" si="479"/>
        <v>0</v>
      </c>
      <c r="E2669">
        <f ca="1">IF($B2669&lt;VLOOKUP(E$6&amp;" Equity",Param,4,0),"",IFERROR(VLOOKUP($B2669,OFFSET(Input!$A$1,0,MATCH(Index!E$6&amp;" Equity",Input!$1:$1,0)-1,10000,2),2,0),E2668))</f>
        <v>95.2</v>
      </c>
      <c r="F2669" s="33">
        <v>124</v>
      </c>
      <c r="H2669">
        <f ca="1">IFERROR(VLOOKUP($B2669,OFFSET(Input!$A$1,0,MATCH(Index!H$6,Input!$1:$1,0)-1,10000,2),2,0),0)</f>
        <v>0.468136</v>
      </c>
      <c r="I2669">
        <f ca="1">IFERROR(VLOOKUP($B2669,OFFSET(Input!$A$1,0,MATCH(Index!I$6,Input!$1:$1,0)-1,10000,2),2,0),0)</f>
        <v>0.26056699999999999</v>
      </c>
      <c r="K2669">
        <f t="shared" ca="1" si="480"/>
        <v>104.01137096125966</v>
      </c>
      <c r="L2669" s="30">
        <f t="shared" ca="1" si="481"/>
        <v>128.44040423693309</v>
      </c>
      <c r="N2669">
        <f t="shared" ca="1" si="491"/>
        <v>-1.8991836330710173E-3</v>
      </c>
      <c r="O2669">
        <f t="shared" ca="1" si="492"/>
        <v>1.0115054757480748E-2</v>
      </c>
      <c r="Q2669">
        <f t="shared" ca="1" si="520"/>
        <v>3.583918889038612E-2</v>
      </c>
      <c r="R2669">
        <f t="shared" ca="1" si="518"/>
        <v>8.0389844104219566E-2</v>
      </c>
      <c r="T2669">
        <f t="shared" ca="1" si="538"/>
        <v>4.5833514517044573E-2</v>
      </c>
      <c r="U2669">
        <f t="shared" ca="1" si="530"/>
        <v>0.13601262748061413</v>
      </c>
      <c r="W2669">
        <f t="shared" ca="1" si="531"/>
        <v>-0.46552644863379999</v>
      </c>
      <c r="X2669">
        <f t="shared" ca="1" si="532"/>
        <v>-0.43830725901923634</v>
      </c>
      <c r="Z2669">
        <f t="shared" ca="1" si="555"/>
        <v>103.47720024836966</v>
      </c>
      <c r="AA2669">
        <f t="shared" ca="1" si="555"/>
        <v>103.06524891972094</v>
      </c>
      <c r="AB2669">
        <f t="shared" ca="1" si="555"/>
        <v>102.87025902751061</v>
      </c>
      <c r="AC2669">
        <f t="shared" ca="1" si="556"/>
        <v>103.06524891972094</v>
      </c>
      <c r="AE2669">
        <f ca="1">VLOOKUP($B2669,OFFSET(Input!$A$1,0,MATCH(Index!AE$6&amp;" Index",Input!$1:$1,0)-1,10000,2),2,0)</f>
        <v>14.49</v>
      </c>
      <c r="AF2669">
        <f t="shared" ca="1" si="539"/>
        <v>14.333333333333337</v>
      </c>
      <c r="AG2669">
        <f t="shared" ca="1" si="539"/>
        <v>14.059999999999999</v>
      </c>
      <c r="AH2669">
        <f t="shared" ca="1" si="539"/>
        <v>13.904800000000002</v>
      </c>
      <c r="AI2669">
        <f t="shared" ca="1" si="540"/>
        <v>14.059999999999999</v>
      </c>
      <c r="AK2669">
        <f t="shared" ca="1" si="541"/>
        <v>1</v>
      </c>
      <c r="AL2669">
        <f t="shared" ca="1" si="542"/>
        <v>1</v>
      </c>
      <c r="AN2669" t="str">
        <f t="shared" ca="1" si="456"/>
        <v>Not Down</v>
      </c>
      <c r="AO2669" t="str">
        <f t="shared" ca="1" si="487"/>
        <v>Not Up</v>
      </c>
      <c r="AQ2669">
        <f t="shared" ca="1" si="533"/>
        <v>1</v>
      </c>
      <c r="AR2669">
        <f t="shared" ca="1" si="534"/>
        <v>0</v>
      </c>
      <c r="AT2669">
        <f t="shared" ca="1" si="482"/>
        <v>1</v>
      </c>
      <c r="AU2669">
        <f t="shared" ca="1" si="483"/>
        <v>0</v>
      </c>
      <c r="AW2669" s="5">
        <f t="shared" ca="1" si="493"/>
        <v>3.583918889038612E-2</v>
      </c>
      <c r="AX2669" s="5">
        <f t="shared" ca="1" si="494"/>
        <v>4.5833514517044573E-2</v>
      </c>
      <c r="AY2669" s="18">
        <f t="shared" ca="1" si="543"/>
        <v>4.5833514517044573E-2</v>
      </c>
      <c r="BA2669" s="6">
        <f t="shared" ca="1" si="535"/>
        <v>1.0909047784543338</v>
      </c>
      <c r="BB2669">
        <f t="shared" ca="1" si="536"/>
        <v>1.1029001169206969</v>
      </c>
      <c r="BC2669" t="str">
        <f t="shared" ca="1" si="511"/>
        <v>HYG UP Equity</v>
      </c>
      <c r="BD2669" t="str">
        <f t="shared" ca="1" si="512"/>
        <v>HYG UP Equity</v>
      </c>
      <c r="BF2669">
        <f t="shared" ca="1" si="495"/>
        <v>1</v>
      </c>
      <c r="BG2669">
        <f t="shared" ca="1" si="496"/>
        <v>0</v>
      </c>
      <c r="BI2669">
        <f t="shared" ca="1" si="488"/>
        <v>1</v>
      </c>
      <c r="BJ2669">
        <f t="shared" ca="1" si="489"/>
        <v>0</v>
      </c>
      <c r="BL2669">
        <f t="shared" ca="1" si="497"/>
        <v>10.398320386335213</v>
      </c>
      <c r="BM2669">
        <f t="shared" ca="1" si="498"/>
        <v>0</v>
      </c>
      <c r="BN2669" s="9">
        <f t="shared" ca="1" si="507"/>
        <v>1</v>
      </c>
      <c r="BO2669" s="9">
        <f t="shared" ca="1" si="508"/>
        <v>0</v>
      </c>
      <c r="BP2669" s="9">
        <f t="shared" ca="1" si="499"/>
        <v>1.0000000000000002</v>
      </c>
      <c r="BQ2669" s="9">
        <f t="shared" ca="1" si="500"/>
        <v>0</v>
      </c>
      <c r="BR2669">
        <f t="shared" ca="1" si="501"/>
        <v>1081.5435590771406</v>
      </c>
      <c r="BS2669">
        <f t="shared" ca="1" si="503"/>
        <v>-1.8973813249867355E-3</v>
      </c>
      <c r="BT2669">
        <f t="shared" ca="1" si="504"/>
        <v>1.8055555555555558E-5</v>
      </c>
      <c r="BU2669">
        <f t="shared" ref="BU2669:BV2669" ca="1" si="560">ABS($BB2667*BN2669-$BB2668*BP2669)*0.02%</f>
        <v>3.0951392246565316E-5</v>
      </c>
      <c r="BV2669">
        <f t="shared" ca="1" si="560"/>
        <v>0</v>
      </c>
      <c r="BW2669" s="35">
        <f ca="1">IFERROR(VLOOKUP($B2669,OFFSET(Input!$A$1,0,MATCH(Index!BW$6&amp;" Index",Input!$1:$1,0)-1,10000,2),2,0)/100,BW2668)</f>
        <v>1.4000000000000002E-3</v>
      </c>
      <c r="BX2669">
        <f t="shared" ca="1" si="510"/>
        <v>2.1566348813137105E-2</v>
      </c>
      <c r="CE2669">
        <v>1080.9876234725766</v>
      </c>
    </row>
    <row r="2670" spans="2:83" x14ac:dyDescent="0.25">
      <c r="B2670" s="2">
        <v>41396</v>
      </c>
      <c r="C2670">
        <f t="shared" ca="1" si="478"/>
        <v>0</v>
      </c>
      <c r="D2670">
        <f t="shared" ca="1" si="479"/>
        <v>1</v>
      </c>
      <c r="E2670">
        <f ca="1">IF($B2670&lt;VLOOKUP(E$6&amp;" Equity",Param,4,0),"",IFERROR(VLOOKUP($B2670,OFFSET(Input!$A$1,0,MATCH(Index!E$6&amp;" Equity",Input!$1:$1,0)-1,10000,2),2,0),E2669))</f>
        <v>95.8</v>
      </c>
      <c r="F2670" s="33">
        <v>123.85</v>
      </c>
      <c r="H2670">
        <f ca="1">IFERROR(VLOOKUP($B2670,OFFSET(Input!$A$1,0,MATCH(Index!H$6,Input!$1:$1,0)-1,10000,2),2,0),0)</f>
        <v>0</v>
      </c>
      <c r="I2670">
        <f ca="1">IFERROR(VLOOKUP($B2670,OFFSET(Input!$A$1,0,MATCH(Index!I$6,Input!$1:$1,0)-1,10000,2),2,0),0)</f>
        <v>0</v>
      </c>
      <c r="K2670">
        <f t="shared" ca="1" si="480"/>
        <v>104.66690481185583</v>
      </c>
      <c r="L2670" s="30">
        <f t="shared" ca="1" si="481"/>
        <v>128.28503278019485</v>
      </c>
      <c r="N2670">
        <f t="shared" ca="1" si="491"/>
        <v>6.282743179495209E-3</v>
      </c>
      <c r="O2670">
        <f t="shared" ca="1" si="492"/>
        <v>-1.2104096696684218E-3</v>
      </c>
      <c r="Q2670">
        <f t="shared" ca="1" si="520"/>
        <v>4.7551223869183049E-2</v>
      </c>
      <c r="R2670">
        <f t="shared" ca="1" si="518"/>
        <v>7.9683060086880295E-2</v>
      </c>
      <c r="T2670">
        <f t="shared" ca="1" si="538"/>
        <v>5.095865209255792E-2</v>
      </c>
      <c r="U2670">
        <f t="shared" ca="1" si="530"/>
        <v>0.12959151357043708</v>
      </c>
      <c r="W2670">
        <f t="shared" ca="1" si="531"/>
        <v>-0.3908216430065411</v>
      </c>
      <c r="X2670">
        <f t="shared" ca="1" si="532"/>
        <v>-0.42114095658907447</v>
      </c>
      <c r="Z2670">
        <f t="shared" ca="1" si="555"/>
        <v>103.66975456802383</v>
      </c>
      <c r="AA2670">
        <f t="shared" ca="1" si="555"/>
        <v>103.19251156955902</v>
      </c>
      <c r="AB2670">
        <f t="shared" ca="1" si="555"/>
        <v>102.98236086926016</v>
      </c>
      <c r="AC2670">
        <f t="shared" ca="1" si="556"/>
        <v>103.19251156955902</v>
      </c>
      <c r="AE2670">
        <f ca="1">VLOOKUP($B2670,OFFSET(Input!$A$1,0,MATCH(Index!AE$6&amp;" Index",Input!$1:$1,0)-1,10000,2),2,0)</f>
        <v>13.59</v>
      </c>
      <c r="AF2670">
        <f t="shared" ca="1" si="539"/>
        <v>14.423333333333337</v>
      </c>
      <c r="AG2670">
        <f t="shared" ca="1" si="539"/>
        <v>14.044999999999998</v>
      </c>
      <c r="AH2670">
        <f t="shared" ca="1" si="539"/>
        <v>13.922399999999998</v>
      </c>
      <c r="AI2670">
        <f t="shared" ca="1" si="540"/>
        <v>14.044999999999998</v>
      </c>
      <c r="AK2670">
        <f t="shared" ca="1" si="541"/>
        <v>1</v>
      </c>
      <c r="AL2670">
        <f t="shared" ca="1" si="542"/>
        <v>1</v>
      </c>
      <c r="AN2670" t="str">
        <f t="shared" ca="1" si="456"/>
        <v>Not Down</v>
      </c>
      <c r="AO2670" t="str">
        <f t="shared" ca="1" si="487"/>
        <v>Not Up</v>
      </c>
      <c r="AQ2670">
        <f t="shared" ca="1" si="533"/>
        <v>1</v>
      </c>
      <c r="AR2670">
        <f t="shared" ca="1" si="534"/>
        <v>0</v>
      </c>
      <c r="AT2670">
        <f t="shared" ca="1" si="482"/>
        <v>1</v>
      </c>
      <c r="AU2670">
        <f t="shared" ca="1" si="483"/>
        <v>0</v>
      </c>
      <c r="AW2670" s="5">
        <f t="shared" ca="1" si="493"/>
        <v>4.7551223869183049E-2</v>
      </c>
      <c r="AX2670" s="5">
        <f t="shared" ca="1" si="494"/>
        <v>5.095865209255792E-2</v>
      </c>
      <c r="AY2670" s="18">
        <f t="shared" ca="1" si="543"/>
        <v>5.095865209255792E-2</v>
      </c>
      <c r="BA2670" s="6">
        <f t="shared" ca="1" si="535"/>
        <v>0.9811876481580265</v>
      </c>
      <c r="BB2670">
        <f t="shared" ca="1" si="536"/>
        <v>0.9811876481580265</v>
      </c>
      <c r="BC2670" t="str">
        <f t="shared" ca="1" si="511"/>
        <v>HYG UP Equity</v>
      </c>
      <c r="BD2670" t="str">
        <f t="shared" ca="1" si="512"/>
        <v>HYG UP Equity</v>
      </c>
      <c r="BF2670">
        <f t="shared" ca="1" si="495"/>
        <v>1</v>
      </c>
      <c r="BG2670">
        <f t="shared" ca="1" si="496"/>
        <v>0</v>
      </c>
      <c r="BI2670">
        <f t="shared" ca="1" si="488"/>
        <v>1</v>
      </c>
      <c r="BJ2670">
        <f t="shared" ca="1" si="489"/>
        <v>0</v>
      </c>
      <c r="BL2670">
        <f t="shared" ca="1" si="497"/>
        <v>10.398320386335211</v>
      </c>
      <c r="BM2670">
        <f t="shared" ca="1" si="498"/>
        <v>0</v>
      </c>
      <c r="BN2670" s="9">
        <f t="shared" ca="1" si="507"/>
        <v>1.0000000000000002</v>
      </c>
      <c r="BO2670" s="9">
        <f t="shared" ca="1" si="508"/>
        <v>0</v>
      </c>
      <c r="BP2670" s="9">
        <f t="shared" ca="1" si="499"/>
        <v>1</v>
      </c>
      <c r="BQ2670" s="9">
        <f t="shared" ca="1" si="500"/>
        <v>0</v>
      </c>
      <c r="BR2670">
        <f t="shared" ca="1" si="501"/>
        <v>1088.3600100797275</v>
      </c>
      <c r="BS2670">
        <f t="shared" ca="1" si="503"/>
        <v>6.302521008403339E-3</v>
      </c>
      <c r="BT2670">
        <f t="shared" ca="1" si="504"/>
        <v>1.8055555555555562E-5</v>
      </c>
      <c r="BU2670">
        <f t="shared" ref="BU2670:BV2670" ca="1" si="561">ABS($BB2668*BN2670-$BB2669*BP2670)*0.02%</f>
        <v>4.4408920985006264E-20</v>
      </c>
      <c r="BV2670">
        <f t="shared" ca="1" si="561"/>
        <v>0</v>
      </c>
      <c r="BW2670" s="35">
        <f ca="1">IFERROR(VLOOKUP($B2670,OFFSET(Input!$A$1,0,MATCH(Index!BW$6&amp;" Index",Input!$1:$1,0)-1,10000,2),2,0)/100,BW2669)</f>
        <v>1.5E-3</v>
      </c>
      <c r="BX2670">
        <f t="shared" ca="1" si="510"/>
        <v>2.1526219294625708E-2</v>
      </c>
      <c r="CE2670">
        <v>1088.4620578690094</v>
      </c>
    </row>
    <row r="2671" spans="2:83" x14ac:dyDescent="0.25">
      <c r="B2671" s="2">
        <v>41397</v>
      </c>
      <c r="C2671">
        <f t="shared" ca="1" si="478"/>
        <v>0</v>
      </c>
      <c r="D2671">
        <f t="shared" ca="1" si="479"/>
        <v>2</v>
      </c>
      <c r="E2671">
        <f ca="1">IF($B2671&lt;VLOOKUP(E$6&amp;" Equity",Param,4,0),"",IFERROR(VLOOKUP($B2671,OFFSET(Input!$A$1,0,MATCH(Index!E$6&amp;" Equity",Input!$1:$1,0)-1,10000,2),2,0),E2670))</f>
        <v>95.96</v>
      </c>
      <c r="F2671" s="33">
        <v>120.89</v>
      </c>
      <c r="H2671">
        <f ca="1">IFERROR(VLOOKUP($B2671,OFFSET(Input!$A$1,0,MATCH(Index!H$6,Input!$1:$1,0)-1,10000,2),2,0),0)</f>
        <v>0</v>
      </c>
      <c r="I2671">
        <f ca="1">IFERROR(VLOOKUP($B2671,OFFSET(Input!$A$1,0,MATCH(Index!I$6,Input!$1:$1,0)-1,10000,2),2,0),0)</f>
        <v>0</v>
      </c>
      <c r="K2671">
        <f t="shared" ca="1" si="480"/>
        <v>104.84171383868147</v>
      </c>
      <c r="L2671" s="30">
        <f t="shared" ca="1" si="481"/>
        <v>125.21903603389387</v>
      </c>
      <c r="N2671">
        <f t="shared" ca="1" si="491"/>
        <v>1.6687529946789504E-3</v>
      </c>
      <c r="O2671">
        <f t="shared" ca="1" si="492"/>
        <v>-2.4190114721467985E-2</v>
      </c>
      <c r="Q2671">
        <f t="shared" ca="1" si="520"/>
        <v>4.8178097397028913E-2</v>
      </c>
      <c r="R2671">
        <f t="shared" ca="1" si="518"/>
        <v>0.1446900921955552</v>
      </c>
      <c r="T2671">
        <f t="shared" ca="1" si="538"/>
        <v>5.1189015230761768E-2</v>
      </c>
      <c r="U2671">
        <f t="shared" ca="1" si="530"/>
        <v>0.13803271922923879</v>
      </c>
      <c r="W2671">
        <f t="shared" ca="1" si="531"/>
        <v>-0.36414984772772918</v>
      </c>
      <c r="X2671">
        <f t="shared" ca="1" si="532"/>
        <v>-0.49999836985256568</v>
      </c>
      <c r="Z2671">
        <f t="shared" ca="1" si="555"/>
        <v>103.88631305141553</v>
      </c>
      <c r="AA2671">
        <f t="shared" ca="1" si="555"/>
        <v>103.32362222494714</v>
      </c>
      <c r="AB2671">
        <f t="shared" ca="1" si="555"/>
        <v>103.09410024473483</v>
      </c>
      <c r="AC2671">
        <f t="shared" ca="1" si="556"/>
        <v>103.32362222494714</v>
      </c>
      <c r="AE2671">
        <f ca="1">VLOOKUP($B2671,OFFSET(Input!$A$1,0,MATCH(Index!AE$6&amp;" Index",Input!$1:$1,0)-1,10000,2),2,0)</f>
        <v>12.85</v>
      </c>
      <c r="AF2671">
        <f t="shared" ca="1" si="539"/>
        <v>14.476000000000003</v>
      </c>
      <c r="AG2671">
        <f t="shared" ca="1" si="539"/>
        <v>13.991500000000002</v>
      </c>
      <c r="AH2671">
        <f t="shared" ca="1" si="539"/>
        <v>13.9284</v>
      </c>
      <c r="AI2671">
        <f t="shared" ca="1" si="540"/>
        <v>13.991500000000002</v>
      </c>
      <c r="AK2671">
        <f t="shared" ca="1" si="541"/>
        <v>1</v>
      </c>
      <c r="AL2671">
        <f t="shared" ca="1" si="542"/>
        <v>1</v>
      </c>
      <c r="AN2671" t="str">
        <f t="shared" ca="1" si="456"/>
        <v>Not Down</v>
      </c>
      <c r="AO2671" t="str">
        <f t="shared" ca="1" si="487"/>
        <v>Not Up</v>
      </c>
      <c r="AQ2671">
        <f t="shared" ca="1" si="533"/>
        <v>1</v>
      </c>
      <c r="AR2671">
        <f t="shared" ca="1" si="534"/>
        <v>0</v>
      </c>
      <c r="AT2671">
        <f t="shared" ca="1" si="482"/>
        <v>1</v>
      </c>
      <c r="AU2671">
        <f t="shared" ca="1" si="483"/>
        <v>0</v>
      </c>
      <c r="AW2671" s="5">
        <f t="shared" ca="1" si="493"/>
        <v>4.8178097397028913E-2</v>
      </c>
      <c r="AX2671" s="5">
        <f t="shared" ca="1" si="494"/>
        <v>5.1189015230761768E-2</v>
      </c>
      <c r="AY2671" s="18">
        <f t="shared" ca="1" si="543"/>
        <v>5.1189015230761768E-2</v>
      </c>
      <c r="BA2671" s="6">
        <f t="shared" ca="1" si="535"/>
        <v>0.97677206280680251</v>
      </c>
      <c r="BB2671">
        <f t="shared" ca="1" si="536"/>
        <v>0.97677206280680251</v>
      </c>
      <c r="BC2671" t="str">
        <f t="shared" ca="1" si="511"/>
        <v>HYG UP Equity</v>
      </c>
      <c r="BD2671" t="str">
        <f t="shared" ca="1" si="512"/>
        <v>HYG UP Equity</v>
      </c>
      <c r="BF2671">
        <f t="shared" ca="1" si="495"/>
        <v>1</v>
      </c>
      <c r="BG2671">
        <f t="shared" ca="1" si="496"/>
        <v>0</v>
      </c>
      <c r="BI2671">
        <f t="shared" ca="1" si="488"/>
        <v>1</v>
      </c>
      <c r="BJ2671">
        <f t="shared" ca="1" si="489"/>
        <v>0</v>
      </c>
      <c r="BL2671">
        <f t="shared" ca="1" si="497"/>
        <v>10.398320386335211</v>
      </c>
      <c r="BM2671">
        <f t="shared" ca="1" si="498"/>
        <v>0</v>
      </c>
      <c r="BN2671" s="9">
        <f t="shared" ca="1" si="507"/>
        <v>1</v>
      </c>
      <c r="BO2671" s="9">
        <f t="shared" ca="1" si="508"/>
        <v>0</v>
      </c>
      <c r="BP2671" s="9">
        <f t="shared" ca="1" si="499"/>
        <v>1</v>
      </c>
      <c r="BQ2671" s="9">
        <f t="shared" ca="1" si="500"/>
        <v>0</v>
      </c>
      <c r="BR2671">
        <f t="shared" ca="1" si="501"/>
        <v>1090.177730347084</v>
      </c>
      <c r="BS2671">
        <f t="shared" ca="1" si="503"/>
        <v>1.670146137787043E-3</v>
      </c>
      <c r="BT2671">
        <f t="shared" ca="1" si="504"/>
        <v>1.8055555555555558E-5</v>
      </c>
      <c r="BU2671">
        <f t="shared" ref="BU2671:BV2671" ca="1" si="562">ABS($BB2669*BN2671-$BB2670*BP2671)*0.02%</f>
        <v>2.4342493752534079E-5</v>
      </c>
      <c r="BV2671">
        <f t="shared" ca="1" si="562"/>
        <v>0</v>
      </c>
      <c r="BW2671" s="35">
        <f ca="1">IFERROR(VLOOKUP($B2671,OFFSET(Input!$A$1,0,MATCH(Index!BW$6&amp;" Index",Input!$1:$1,0)-1,10000,2),2,0)/100,BW2670)</f>
        <v>1.4000000000000002E-3</v>
      </c>
      <c r="BX2671">
        <f t="shared" ca="1" si="510"/>
        <v>1.9283072009314735E-2</v>
      </c>
      <c r="CE2671">
        <v>1090.3843498112524</v>
      </c>
    </row>
    <row r="2672" spans="2:83" x14ac:dyDescent="0.25">
      <c r="B2672" s="2">
        <v>41400</v>
      </c>
      <c r="C2672">
        <f t="shared" ca="1" si="478"/>
        <v>0</v>
      </c>
      <c r="D2672">
        <f t="shared" ca="1" si="479"/>
        <v>3</v>
      </c>
      <c r="E2672">
        <f ca="1">IF($B2672&lt;VLOOKUP(E$6&amp;" Equity",Param,4,0),"",IFERROR(VLOOKUP($B2672,OFFSET(Input!$A$1,0,MATCH(Index!E$6&amp;" Equity",Input!$1:$1,0)-1,10000,2),2,0),E2671))</f>
        <v>96.02</v>
      </c>
      <c r="F2672" s="33">
        <v>120.63</v>
      </c>
      <c r="H2672">
        <f ca="1">IFERROR(VLOOKUP($B2672,OFFSET(Input!$A$1,0,MATCH(Index!H$6,Input!$1:$1,0)-1,10000,2),2,0),0)</f>
        <v>0</v>
      </c>
      <c r="I2672">
        <f ca="1">IFERROR(VLOOKUP($B2672,OFFSET(Input!$A$1,0,MATCH(Index!I$6,Input!$1:$1,0)-1,10000,2),2,0),0)</f>
        <v>0</v>
      </c>
      <c r="K2672">
        <f t="shared" ca="1" si="480"/>
        <v>104.90726722374109</v>
      </c>
      <c r="L2672" s="30">
        <f t="shared" ca="1" si="481"/>
        <v>124.94972550888095</v>
      </c>
      <c r="N2672">
        <f t="shared" ca="1" si="491"/>
        <v>6.2506513130045765E-4</v>
      </c>
      <c r="O2672">
        <f t="shared" ca="1" si="492"/>
        <v>-2.1530316366081821E-3</v>
      </c>
      <c r="Q2672">
        <f t="shared" ca="1" si="520"/>
        <v>4.6710506713675978E-2</v>
      </c>
      <c r="R2672">
        <f t="shared" ca="1" si="518"/>
        <v>0.14498038317351805</v>
      </c>
      <c r="T2672">
        <f t="shared" ca="1" si="538"/>
        <v>5.10979407292452E-2</v>
      </c>
      <c r="U2672">
        <f t="shared" ca="1" si="530"/>
        <v>0.13540988938973234</v>
      </c>
      <c r="W2672">
        <f t="shared" ca="1" si="531"/>
        <v>-0.39016193848714187</v>
      </c>
      <c r="X2672">
        <f t="shared" ca="1" si="532"/>
        <v>-0.49785429801972841</v>
      </c>
      <c r="Z2672">
        <f t="shared" ca="1" si="555"/>
        <v>104.08442103926924</v>
      </c>
      <c r="AA2672">
        <f t="shared" ca="1" si="555"/>
        <v>103.45257449870917</v>
      </c>
      <c r="AB2672">
        <f t="shared" ca="1" si="555"/>
        <v>103.2011760203774</v>
      </c>
      <c r="AC2672">
        <f t="shared" ca="1" si="556"/>
        <v>103.45257449870917</v>
      </c>
      <c r="AE2672">
        <f ca="1">VLOOKUP($B2672,OFFSET(Input!$A$1,0,MATCH(Index!AE$6&amp;" Index",Input!$1:$1,0)-1,10000,2),2,0)</f>
        <v>12.66</v>
      </c>
      <c r="AF2672">
        <f t="shared" ca="1" si="539"/>
        <v>14.168666666666669</v>
      </c>
      <c r="AG2672">
        <f t="shared" ca="1" si="539"/>
        <v>13.965000000000003</v>
      </c>
      <c r="AH2672">
        <f t="shared" ca="1" si="539"/>
        <v>13.8916</v>
      </c>
      <c r="AI2672">
        <f t="shared" ca="1" si="540"/>
        <v>13.965000000000003</v>
      </c>
      <c r="AK2672">
        <f t="shared" ca="1" si="541"/>
        <v>1</v>
      </c>
      <c r="AL2672">
        <f t="shared" ca="1" si="542"/>
        <v>1</v>
      </c>
      <c r="AN2672" t="str">
        <f t="shared" ca="1" si="456"/>
        <v>Not Down</v>
      </c>
      <c r="AO2672" t="str">
        <f t="shared" ca="1" si="487"/>
        <v>Not Up</v>
      </c>
      <c r="AQ2672">
        <f t="shared" ca="1" si="533"/>
        <v>1</v>
      </c>
      <c r="AR2672">
        <f t="shared" ca="1" si="534"/>
        <v>0</v>
      </c>
      <c r="AT2672">
        <f t="shared" ca="1" si="482"/>
        <v>1</v>
      </c>
      <c r="AU2672">
        <f t="shared" ca="1" si="483"/>
        <v>0</v>
      </c>
      <c r="AW2672" s="5">
        <f t="shared" ca="1" si="493"/>
        <v>4.6710506713675978E-2</v>
      </c>
      <c r="AX2672" s="5">
        <f t="shared" ca="1" si="494"/>
        <v>5.10979407292452E-2</v>
      </c>
      <c r="AY2672" s="18">
        <f t="shared" ca="1" si="543"/>
        <v>5.10979407292452E-2</v>
      </c>
      <c r="BA2672" s="6">
        <f t="shared" ca="1" si="535"/>
        <v>0.97851301415329239</v>
      </c>
      <c r="BB2672">
        <f t="shared" ca="1" si="536"/>
        <v>0.97851301415329239</v>
      </c>
      <c r="BC2672" t="str">
        <f t="shared" ca="1" si="511"/>
        <v>HYG UP Equity</v>
      </c>
      <c r="BD2672" t="str">
        <f t="shared" ca="1" si="512"/>
        <v>HYG UP Equity</v>
      </c>
      <c r="BF2672">
        <f t="shared" ca="1" si="495"/>
        <v>1</v>
      </c>
      <c r="BG2672">
        <f t="shared" ca="1" si="496"/>
        <v>0</v>
      </c>
      <c r="BI2672">
        <f t="shared" ca="1" si="488"/>
        <v>1</v>
      </c>
      <c r="BJ2672">
        <f t="shared" ca="1" si="489"/>
        <v>0</v>
      </c>
      <c r="BL2672">
        <f t="shared" ca="1" si="497"/>
        <v>10.398320386335211</v>
      </c>
      <c r="BM2672">
        <f t="shared" ca="1" si="498"/>
        <v>0</v>
      </c>
      <c r="BN2672" s="9">
        <f t="shared" ca="1" si="507"/>
        <v>1</v>
      </c>
      <c r="BO2672" s="9">
        <f t="shared" ca="1" si="508"/>
        <v>0</v>
      </c>
      <c r="BP2672" s="9">
        <f t="shared" ca="1" si="499"/>
        <v>1</v>
      </c>
      <c r="BQ2672" s="9">
        <f t="shared" ca="1" si="500"/>
        <v>0</v>
      </c>
      <c r="BR2672">
        <f t="shared" ca="1" si="501"/>
        <v>1090.8593754473427</v>
      </c>
      <c r="BS2672">
        <f t="shared" ca="1" si="503"/>
        <v>6.2526052521882924E-4</v>
      </c>
      <c r="BT2672">
        <f t="shared" ca="1" si="504"/>
        <v>5.4166666666666671E-5</v>
      </c>
      <c r="BU2672">
        <f t="shared" ref="BU2672:BV2672" ca="1" si="563">ABS($BB2670*BN2672-$BB2671*BP2672)*0.02%</f>
        <v>8.8311707024479882E-7</v>
      </c>
      <c r="BV2672">
        <f t="shared" ca="1" si="563"/>
        <v>0</v>
      </c>
      <c r="BW2672" s="35">
        <f ca="1">IFERROR(VLOOKUP($B2672,OFFSET(Input!$A$1,0,MATCH(Index!BW$6&amp;" Index",Input!$1:$1,0)-1,10000,2),2,0)/100,BW2671)</f>
        <v>1.4000000000000002E-3</v>
      </c>
      <c r="BX2672">
        <f t="shared" ca="1" si="510"/>
        <v>5.7690585908442019E-2</v>
      </c>
      <c r="CE2672">
        <v>1090.9491906397964</v>
      </c>
    </row>
    <row r="2673" spans="2:83" x14ac:dyDescent="0.25">
      <c r="B2673" s="2">
        <v>41401</v>
      </c>
      <c r="C2673">
        <f t="shared" ca="1" si="478"/>
        <v>0</v>
      </c>
      <c r="D2673">
        <f t="shared" ca="1" si="479"/>
        <v>4</v>
      </c>
      <c r="E2673">
        <f ca="1">IF($B2673&lt;VLOOKUP(E$6&amp;" Equity",Param,4,0),"",IFERROR(VLOOKUP($B2673,OFFSET(Input!$A$1,0,MATCH(Index!E$6&amp;" Equity",Input!$1:$1,0)-1,10000,2),2,0),E2672))</f>
        <v>95.95</v>
      </c>
      <c r="F2673" s="33">
        <v>120.16</v>
      </c>
      <c r="H2673">
        <f ca="1">IFERROR(VLOOKUP($B2673,OFFSET(Input!$A$1,0,MATCH(Index!H$6,Input!$1:$1,0)-1,10000,2),2,0),0)</f>
        <v>0</v>
      </c>
      <c r="I2673">
        <f ca="1">IFERROR(VLOOKUP($B2673,OFFSET(Input!$A$1,0,MATCH(Index!I$6,Input!$1:$1,0)-1,10000,2),2,0),0)</f>
        <v>0</v>
      </c>
      <c r="K2673">
        <f t="shared" ca="1" si="480"/>
        <v>104.83078827450487</v>
      </c>
      <c r="L2673" s="30">
        <f t="shared" ca="1" si="481"/>
        <v>124.46289494443451</v>
      </c>
      <c r="N2673">
        <f t="shared" ca="1" si="491"/>
        <v>-7.292806490853341E-4</v>
      </c>
      <c r="O2673">
        <f t="shared" ca="1" si="492"/>
        <v>-3.903821561467671E-3</v>
      </c>
      <c r="Q2673">
        <f t="shared" ca="1" si="520"/>
        <v>4.2565776742152617E-2</v>
      </c>
      <c r="R2673">
        <f t="shared" ca="1" si="518"/>
        <v>0.14523735198764068</v>
      </c>
      <c r="T2673">
        <f t="shared" ca="1" si="538"/>
        <v>4.9900863018213247E-2</v>
      </c>
      <c r="U2673">
        <f t="shared" ca="1" si="530"/>
        <v>0.13583568118877301</v>
      </c>
      <c r="W2673">
        <f t="shared" ca="1" si="531"/>
        <v>-0.3600704608587218</v>
      </c>
      <c r="X2673">
        <f t="shared" ca="1" si="532"/>
        <v>-0.48832844421343136</v>
      </c>
      <c r="Z2673">
        <f t="shared" ca="1" si="555"/>
        <v>104.23465435569388</v>
      </c>
      <c r="AA2673">
        <f t="shared" ca="1" si="555"/>
        <v>103.56139467237202</v>
      </c>
      <c r="AB2673">
        <f t="shared" ca="1" si="555"/>
        <v>103.30823682654284</v>
      </c>
      <c r="AC2673">
        <f t="shared" ca="1" si="556"/>
        <v>103.56139467237202</v>
      </c>
      <c r="AE2673">
        <f ca="1">VLOOKUP($B2673,OFFSET(Input!$A$1,0,MATCH(Index!AE$6&amp;" Index",Input!$1:$1,0)-1,10000,2),2,0)</f>
        <v>12.83</v>
      </c>
      <c r="AF2673">
        <f t="shared" ca="1" si="539"/>
        <v>14.093333333333335</v>
      </c>
      <c r="AG2673">
        <f t="shared" ca="1" si="539"/>
        <v>13.964500000000005</v>
      </c>
      <c r="AH2673">
        <f t="shared" ca="1" si="539"/>
        <v>13.893599999999999</v>
      </c>
      <c r="AI2673">
        <f t="shared" ca="1" si="540"/>
        <v>13.964500000000005</v>
      </c>
      <c r="AK2673">
        <f t="shared" ca="1" si="541"/>
        <v>1</v>
      </c>
      <c r="AL2673">
        <f t="shared" ca="1" si="542"/>
        <v>1</v>
      </c>
      <c r="AN2673" t="str">
        <f t="shared" ca="1" si="456"/>
        <v>Not Down</v>
      </c>
      <c r="AO2673" t="str">
        <f t="shared" ca="1" si="487"/>
        <v>Not Up</v>
      </c>
      <c r="AQ2673">
        <f t="shared" ca="1" si="533"/>
        <v>1</v>
      </c>
      <c r="AR2673">
        <f t="shared" ca="1" si="534"/>
        <v>0</v>
      </c>
      <c r="AT2673">
        <f t="shared" ca="1" si="482"/>
        <v>1</v>
      </c>
      <c r="AU2673">
        <f t="shared" ca="1" si="483"/>
        <v>0</v>
      </c>
      <c r="AW2673" s="5">
        <f t="shared" ca="1" si="493"/>
        <v>4.2565776742152617E-2</v>
      </c>
      <c r="AX2673" s="5">
        <f t="shared" ca="1" si="494"/>
        <v>4.9900863018213247E-2</v>
      </c>
      <c r="AY2673" s="18">
        <f t="shared" ca="1" si="543"/>
        <v>4.9900863018213247E-2</v>
      </c>
      <c r="BA2673" s="6">
        <f t="shared" ca="1" si="535"/>
        <v>1.0019866787023417</v>
      </c>
      <c r="BB2673">
        <f t="shared" ca="1" si="536"/>
        <v>1.0019866787023417</v>
      </c>
      <c r="BC2673" t="str">
        <f t="shared" ca="1" si="511"/>
        <v>HYG UP Equity</v>
      </c>
      <c r="BD2673" t="str">
        <f t="shared" ca="1" si="512"/>
        <v>HYG UP Equity</v>
      </c>
      <c r="BF2673">
        <f t="shared" ca="1" si="495"/>
        <v>1</v>
      </c>
      <c r="BG2673">
        <f t="shared" ca="1" si="496"/>
        <v>0</v>
      </c>
      <c r="BI2673">
        <f t="shared" ca="1" si="488"/>
        <v>1</v>
      </c>
      <c r="BJ2673">
        <f t="shared" ca="1" si="489"/>
        <v>0</v>
      </c>
      <c r="BL2673">
        <f t="shared" ca="1" si="497"/>
        <v>10.398320386335211</v>
      </c>
      <c r="BM2673">
        <f t="shared" ca="1" si="498"/>
        <v>0</v>
      </c>
      <c r="BN2673" s="9">
        <f t="shared" ca="1" si="507"/>
        <v>1</v>
      </c>
      <c r="BO2673" s="9">
        <f t="shared" ca="1" si="508"/>
        <v>0</v>
      </c>
      <c r="BP2673" s="9">
        <f t="shared" ca="1" si="499"/>
        <v>1</v>
      </c>
      <c r="BQ2673" s="9">
        <f t="shared" ca="1" si="500"/>
        <v>0</v>
      </c>
      <c r="BR2673">
        <f t="shared" ca="1" si="501"/>
        <v>1090.0641228303741</v>
      </c>
      <c r="BS2673">
        <f t="shared" ca="1" si="503"/>
        <v>-7.2901478858578006E-4</v>
      </c>
      <c r="BT2673">
        <f t="shared" ca="1" si="504"/>
        <v>1.8055555555555558E-5</v>
      </c>
      <c r="BU2673">
        <f t="shared" ref="BU2673:BV2673" ca="1" si="564">ABS($BB2671*BN2673-$BB2672*BP2673)*0.02%</f>
        <v>3.4819026929797658E-7</v>
      </c>
      <c r="BV2673">
        <f t="shared" ca="1" si="564"/>
        <v>0</v>
      </c>
      <c r="BW2673" s="35">
        <f ca="1">IFERROR(VLOOKUP($B2673,OFFSET(Input!$A$1,0,MATCH(Index!BW$6&amp;" Index",Input!$1:$1,0)-1,10000,2),2,0)/100,BW2672)</f>
        <v>1.1999999999999999E-3</v>
      </c>
      <c r="BX2673">
        <f t="shared" ca="1" si="510"/>
        <v>1.927444965371326E-2</v>
      </c>
      <c r="CE2673">
        <v>1090.1376726044246</v>
      </c>
    </row>
    <row r="2674" spans="2:83" x14ac:dyDescent="0.25">
      <c r="B2674" s="2">
        <v>41402</v>
      </c>
      <c r="C2674">
        <f t="shared" ca="1" si="478"/>
        <v>0</v>
      </c>
      <c r="D2674">
        <f t="shared" ca="1" si="479"/>
        <v>5</v>
      </c>
      <c r="E2674">
        <f ca="1">IF($B2674&lt;VLOOKUP(E$6&amp;" Equity",Param,4,0),"",IFERROR(VLOOKUP($B2674,OFFSET(Input!$A$1,0,MATCH(Index!E$6&amp;" Equity",Input!$1:$1,0)-1,10000,2),2,0),E2673))</f>
        <v>96.29</v>
      </c>
      <c r="F2674" s="33">
        <v>120.35</v>
      </c>
      <c r="H2674">
        <f ca="1">IFERROR(VLOOKUP($B2674,OFFSET(Input!$A$1,0,MATCH(Index!H$6,Input!$1:$1,0)-1,10000,2),2,0),0)</f>
        <v>0</v>
      </c>
      <c r="I2674">
        <f ca="1">IFERROR(VLOOKUP($B2674,OFFSET(Input!$A$1,0,MATCH(Index!I$6,Input!$1:$1,0)-1,10000,2),2,0),0)</f>
        <v>0</v>
      </c>
      <c r="K2674">
        <f t="shared" ca="1" si="480"/>
        <v>105.20225745650937</v>
      </c>
      <c r="L2674" s="30">
        <f t="shared" ca="1" si="481"/>
        <v>124.65969878963627</v>
      </c>
      <c r="N2674">
        <f t="shared" ca="1" si="491"/>
        <v>3.5372487984837225E-3</v>
      </c>
      <c r="O2674">
        <f t="shared" ca="1" si="492"/>
        <v>1.5799762132563419E-3</v>
      </c>
      <c r="Q2674">
        <f t="shared" ca="1" si="520"/>
        <v>4.524010448055573E-2</v>
      </c>
      <c r="R2674">
        <f t="shared" ca="1" si="518"/>
        <v>0.14489926237130232</v>
      </c>
      <c r="T2674">
        <f t="shared" ca="1" si="538"/>
        <v>5.0209088144606895E-2</v>
      </c>
      <c r="U2674">
        <f t="shared" ca="1" si="530"/>
        <v>0.12677713521619768</v>
      </c>
      <c r="W2674">
        <f t="shared" ca="1" si="531"/>
        <v>-0.33545621497964467</v>
      </c>
      <c r="X2674">
        <f t="shared" ca="1" si="532"/>
        <v>-0.42209603582470001</v>
      </c>
      <c r="Z2674">
        <f t="shared" ca="1" si="555"/>
        <v>104.40355201732996</v>
      </c>
      <c r="AA2674">
        <f t="shared" ca="1" si="555"/>
        <v>103.67248015249773</v>
      </c>
      <c r="AB2674">
        <f t="shared" ca="1" si="555"/>
        <v>103.43015639998845</v>
      </c>
      <c r="AC2674">
        <f t="shared" ca="1" si="556"/>
        <v>103.67248015249773</v>
      </c>
      <c r="AE2674">
        <f ca="1">VLOOKUP($B2674,OFFSET(Input!$A$1,0,MATCH(Index!AE$6&amp;" Index",Input!$1:$1,0)-1,10000,2),2,0)</f>
        <v>12.66</v>
      </c>
      <c r="AF2674">
        <f t="shared" ca="1" si="539"/>
        <v>13.83666666666667</v>
      </c>
      <c r="AG2674">
        <f t="shared" ca="1" si="539"/>
        <v>13.979500000000005</v>
      </c>
      <c r="AH2674">
        <f t="shared" ca="1" si="539"/>
        <v>13.831600000000002</v>
      </c>
      <c r="AI2674">
        <f t="shared" ca="1" si="540"/>
        <v>13.979500000000005</v>
      </c>
      <c r="AK2674">
        <f t="shared" ca="1" si="541"/>
        <v>1</v>
      </c>
      <c r="AL2674">
        <f t="shared" ca="1" si="542"/>
        <v>-1</v>
      </c>
      <c r="AN2674" t="str">
        <f t="shared" ref="AN2674:AN2737" ca="1" si="565">IF($C2674=1,IF(SUM(AK2660:AK2674)=-15,"Down","Not Down"),AN2673)</f>
        <v>Not Down</v>
      </c>
      <c r="AO2674" t="str">
        <f t="shared" ca="1" si="487"/>
        <v>Not Up</v>
      </c>
      <c r="AQ2674">
        <f t="shared" ca="1" si="533"/>
        <v>1</v>
      </c>
      <c r="AR2674">
        <f t="shared" ca="1" si="534"/>
        <v>0</v>
      </c>
      <c r="AT2674">
        <f t="shared" ca="1" si="482"/>
        <v>1</v>
      </c>
      <c r="AU2674">
        <f t="shared" ca="1" si="483"/>
        <v>0</v>
      </c>
      <c r="AW2674" s="5">
        <f t="shared" ca="1" si="493"/>
        <v>4.524010448055573E-2</v>
      </c>
      <c r="AX2674" s="5">
        <f t="shared" ca="1" si="494"/>
        <v>5.0209088144606895E-2</v>
      </c>
      <c r="AY2674" s="18">
        <f t="shared" ca="1" si="543"/>
        <v>5.0209088144606895E-2</v>
      </c>
      <c r="BA2674" s="6">
        <f t="shared" ca="1" si="535"/>
        <v>0.99583565142619801</v>
      </c>
      <c r="BB2674">
        <f t="shared" ca="1" si="536"/>
        <v>0.99583565142619801</v>
      </c>
      <c r="BC2674" t="str">
        <f t="shared" ca="1" si="511"/>
        <v>HYG UP Equity</v>
      </c>
      <c r="BD2674" t="str">
        <f t="shared" ca="1" si="512"/>
        <v>HYG UP Equity</v>
      </c>
      <c r="BF2674">
        <f t="shared" ca="1" si="495"/>
        <v>1</v>
      </c>
      <c r="BG2674">
        <f t="shared" ca="1" si="496"/>
        <v>0</v>
      </c>
      <c r="BI2674">
        <f t="shared" ca="1" si="488"/>
        <v>1</v>
      </c>
      <c r="BJ2674">
        <f t="shared" ca="1" si="489"/>
        <v>0</v>
      </c>
      <c r="BL2674">
        <f t="shared" ca="1" si="497"/>
        <v>10.398320386335211</v>
      </c>
      <c r="BM2674">
        <f t="shared" ca="1" si="498"/>
        <v>0</v>
      </c>
      <c r="BN2674" s="9">
        <f t="shared" ca="1" si="507"/>
        <v>1</v>
      </c>
      <c r="BO2674" s="9">
        <f t="shared" ca="1" si="508"/>
        <v>0</v>
      </c>
      <c r="BP2674" s="9">
        <f t="shared" ca="1" si="499"/>
        <v>1</v>
      </c>
      <c r="BQ2674" s="9">
        <f t="shared" ca="1" si="500"/>
        <v>0</v>
      </c>
      <c r="BR2674">
        <f t="shared" ca="1" si="501"/>
        <v>1093.9267783985069</v>
      </c>
      <c r="BS2674">
        <f t="shared" ca="1" si="503"/>
        <v>3.5435122459614998E-3</v>
      </c>
      <c r="BT2674">
        <f t="shared" ca="1" si="504"/>
        <v>1.8055555555555558E-5</v>
      </c>
      <c r="BU2674">
        <f t="shared" ref="BU2674:BV2674" ca="1" si="566">ABS($BB2672*BN2674-$BB2673*BP2674)*0.02%</f>
        <v>4.6947329098098626E-6</v>
      </c>
      <c r="BV2674">
        <f t="shared" ca="1" si="566"/>
        <v>0</v>
      </c>
      <c r="BW2674" s="35">
        <f ca="1">IFERROR(VLOOKUP($B2674,OFFSET(Input!$A$1,0,MATCH(Index!BW$6&amp;" Index",Input!$1:$1,0)-1,10000,2),2,0)/100,BW2673)</f>
        <v>1.1999999999999999E-3</v>
      </c>
      <c r="BX2674">
        <f t="shared" ca="1" si="510"/>
        <v>1.9722145189882929E-2</v>
      </c>
      <c r="CE2674">
        <v>1093.8781456324691</v>
      </c>
    </row>
    <row r="2675" spans="2:83" x14ac:dyDescent="0.25">
      <c r="B2675" s="2">
        <v>41403</v>
      </c>
      <c r="C2675">
        <f t="shared" ca="1" si="478"/>
        <v>0</v>
      </c>
      <c r="D2675">
        <f t="shared" ca="1" si="479"/>
        <v>0</v>
      </c>
      <c r="E2675">
        <f ca="1">IF($B2675&lt;VLOOKUP(E$6&amp;" Equity",Param,4,0),"",IFERROR(VLOOKUP($B2675,OFFSET(Input!$A$1,0,MATCH(Index!E$6&amp;" Equity",Input!$1:$1,0)-1,10000,2),2,0),E2674))</f>
        <v>96.01</v>
      </c>
      <c r="F2675" s="33">
        <v>120.04</v>
      </c>
      <c r="H2675">
        <f ca="1">IFERROR(VLOOKUP($B2675,OFFSET(Input!$A$1,0,MATCH(Index!H$6,Input!$1:$1,0)-1,10000,2),2,0),0)</f>
        <v>0</v>
      </c>
      <c r="I2675">
        <f ca="1">IFERROR(VLOOKUP($B2675,OFFSET(Input!$A$1,0,MATCH(Index!I$6,Input!$1:$1,0)-1,10000,2),2,0),0)</f>
        <v>0</v>
      </c>
      <c r="K2675">
        <f t="shared" ca="1" si="480"/>
        <v>104.89634165956448</v>
      </c>
      <c r="L2675" s="30">
        <f t="shared" ca="1" si="481"/>
        <v>124.33859777904395</v>
      </c>
      <c r="N2675">
        <f t="shared" ca="1" si="491"/>
        <v>-2.9121185426602141E-3</v>
      </c>
      <c r="O2675">
        <f t="shared" ca="1" si="492"/>
        <v>-2.5791436569144372E-3</v>
      </c>
      <c r="Q2675">
        <f t="shared" ca="1" si="520"/>
        <v>4.5529792048588306E-2</v>
      </c>
      <c r="R2675">
        <f t="shared" ca="1" si="518"/>
        <v>0.14384706704187278</v>
      </c>
      <c r="T2675">
        <f t="shared" ca="1" si="538"/>
        <v>5.12566496361695E-2</v>
      </c>
      <c r="U2675">
        <f t="shared" ca="1" si="530"/>
        <v>0.12692513044696896</v>
      </c>
      <c r="W2675">
        <f t="shared" ca="1" si="531"/>
        <v>-0.26147494434486107</v>
      </c>
      <c r="X2675">
        <f t="shared" ca="1" si="532"/>
        <v>-0.39765712725485497</v>
      </c>
      <c r="Z2675">
        <f t="shared" ca="1" si="555"/>
        <v>104.51359063470015</v>
      </c>
      <c r="AA2675">
        <f t="shared" ca="1" si="555"/>
        <v>103.769357052952</v>
      </c>
      <c r="AB2675">
        <f t="shared" ca="1" si="555"/>
        <v>103.54114399376725</v>
      </c>
      <c r="AC2675">
        <f t="shared" ca="1" si="556"/>
        <v>103.769357052952</v>
      </c>
      <c r="AE2675">
        <f ca="1">VLOOKUP($B2675,OFFSET(Input!$A$1,0,MATCH(Index!AE$6&amp;" Index",Input!$1:$1,0)-1,10000,2),2,0)</f>
        <v>13.13</v>
      </c>
      <c r="AF2675">
        <f t="shared" ca="1" si="539"/>
        <v>13.541333333333334</v>
      </c>
      <c r="AG2675">
        <f t="shared" ca="1" si="539"/>
        <v>14.024000000000004</v>
      </c>
      <c r="AH2675">
        <f t="shared" ca="1" si="539"/>
        <v>13.801200000000001</v>
      </c>
      <c r="AI2675">
        <f t="shared" ca="1" si="540"/>
        <v>14.024000000000004</v>
      </c>
      <c r="AK2675">
        <f t="shared" ca="1" si="541"/>
        <v>1</v>
      </c>
      <c r="AL2675">
        <f t="shared" ca="1" si="542"/>
        <v>-1</v>
      </c>
      <c r="AN2675" t="str">
        <f t="shared" ca="1" si="565"/>
        <v>Not Down</v>
      </c>
      <c r="AO2675" t="str">
        <f t="shared" ca="1" si="487"/>
        <v>Not Up</v>
      </c>
      <c r="AQ2675">
        <f t="shared" ca="1" si="533"/>
        <v>1</v>
      </c>
      <c r="AR2675">
        <f t="shared" ca="1" si="534"/>
        <v>0</v>
      </c>
      <c r="AT2675">
        <f t="shared" ca="1" si="482"/>
        <v>1</v>
      </c>
      <c r="AU2675">
        <f t="shared" ca="1" si="483"/>
        <v>0</v>
      </c>
      <c r="AW2675" s="5">
        <f t="shared" ca="1" si="493"/>
        <v>4.5529792048588306E-2</v>
      </c>
      <c r="AX2675" s="5">
        <f t="shared" ca="1" si="494"/>
        <v>5.12566496361695E-2</v>
      </c>
      <c r="AY2675" s="18">
        <f t="shared" ca="1" si="543"/>
        <v>5.12566496361695E-2</v>
      </c>
      <c r="BA2675" s="6">
        <f t="shared" ca="1" si="535"/>
        <v>0.9754831881309165</v>
      </c>
      <c r="BB2675">
        <f t="shared" ca="1" si="536"/>
        <v>0.99583565142619801</v>
      </c>
      <c r="BC2675" t="str">
        <f t="shared" ca="1" si="511"/>
        <v>HYG UP Equity</v>
      </c>
      <c r="BD2675" t="str">
        <f t="shared" ca="1" si="512"/>
        <v>HYG UP Equity</v>
      </c>
      <c r="BF2675">
        <f t="shared" ca="1" si="495"/>
        <v>1</v>
      </c>
      <c r="BG2675">
        <f t="shared" ca="1" si="496"/>
        <v>0</v>
      </c>
      <c r="BI2675">
        <f t="shared" ca="1" si="488"/>
        <v>1</v>
      </c>
      <c r="BJ2675">
        <f t="shared" ca="1" si="489"/>
        <v>0</v>
      </c>
      <c r="BL2675">
        <f t="shared" ca="1" si="497"/>
        <v>10.398320386335211</v>
      </c>
      <c r="BM2675">
        <f t="shared" ca="1" si="498"/>
        <v>0</v>
      </c>
      <c r="BN2675" s="9">
        <f t="shared" ca="1" si="507"/>
        <v>1</v>
      </c>
      <c r="BO2675" s="9">
        <f t="shared" ca="1" si="508"/>
        <v>0</v>
      </c>
      <c r="BP2675" s="9">
        <f t="shared" ca="1" si="499"/>
        <v>1</v>
      </c>
      <c r="BQ2675" s="9">
        <f t="shared" ca="1" si="500"/>
        <v>0</v>
      </c>
      <c r="BR2675">
        <f t="shared" ca="1" si="501"/>
        <v>1090.7457679306328</v>
      </c>
      <c r="BS2675">
        <f t="shared" ca="1" si="503"/>
        <v>-2.9078824384672908E-3</v>
      </c>
      <c r="BT2675">
        <f t="shared" ca="1" si="504"/>
        <v>1.8055555555555558E-5</v>
      </c>
      <c r="BU2675">
        <f t="shared" ref="BU2675:BV2675" ca="1" si="567">ABS($BB2673*BN2675-$BB2674*BP2675)*0.02%</f>
        <v>1.230205455228739E-6</v>
      </c>
      <c r="BV2675">
        <f t="shared" ca="1" si="567"/>
        <v>0</v>
      </c>
      <c r="BW2675" s="35">
        <f ca="1">IFERROR(VLOOKUP($B2675,OFFSET(Input!$A$1,0,MATCH(Index!BW$6&amp;" Index",Input!$1:$1,0)-1,10000,2),2,0)/100,BW2674)</f>
        <v>1.1999999999999999E-3</v>
      </c>
      <c r="BX2675">
        <f t="shared" ca="1" si="510"/>
        <v>1.9668329339692071E-2</v>
      </c>
      <c r="CE2675">
        <v>1090.6559674065136</v>
      </c>
    </row>
    <row r="2676" spans="2:83" x14ac:dyDescent="0.25">
      <c r="B2676" s="2">
        <v>41404</v>
      </c>
      <c r="C2676">
        <f t="shared" ca="1" si="478"/>
        <v>0</v>
      </c>
      <c r="D2676">
        <f t="shared" ca="1" si="479"/>
        <v>0</v>
      </c>
      <c r="E2676">
        <f ca="1">IF($B2676&lt;VLOOKUP(E$6&amp;" Equity",Param,4,0),"",IFERROR(VLOOKUP($B2676,OFFSET(Input!$A$1,0,MATCH(Index!E$6&amp;" Equity",Input!$1:$1,0)-1,10000,2),2,0),E2675))</f>
        <v>95.51</v>
      </c>
      <c r="F2676" s="33">
        <v>118.74</v>
      </c>
      <c r="H2676">
        <f ca="1">IFERROR(VLOOKUP($B2676,OFFSET(Input!$A$1,0,MATCH(Index!H$6,Input!$1:$1,0)-1,10000,2),2,0),0)</f>
        <v>0</v>
      </c>
      <c r="I2676">
        <f ca="1">IFERROR(VLOOKUP($B2676,OFFSET(Input!$A$1,0,MATCH(Index!I$6,Input!$1:$1,0)-1,10000,2),2,0),0)</f>
        <v>0</v>
      </c>
      <c r="K2676">
        <f t="shared" ca="1" si="480"/>
        <v>104.35006345073434</v>
      </c>
      <c r="L2676" s="30">
        <f t="shared" ca="1" si="481"/>
        <v>122.99204515397932</v>
      </c>
      <c r="N2676">
        <f t="shared" ca="1" si="491"/>
        <v>-5.2213986628861968E-3</v>
      </c>
      <c r="O2676">
        <f t="shared" ca="1" si="492"/>
        <v>-1.0888791729637087E-2</v>
      </c>
      <c r="Q2676">
        <f t="shared" ca="1" si="520"/>
        <v>5.2271526545601417E-2</v>
      </c>
      <c r="R2676">
        <f t="shared" ca="1" si="518"/>
        <v>0.14653117880824473</v>
      </c>
      <c r="T2676">
        <f t="shared" ca="1" si="538"/>
        <v>5.4472446083357072E-2</v>
      </c>
      <c r="U2676">
        <f t="shared" ca="1" si="530"/>
        <v>0.12172642854814128</v>
      </c>
      <c r="W2676">
        <f t="shared" ca="1" si="531"/>
        <v>-4.2449634896623342E-3</v>
      </c>
      <c r="X2676">
        <f t="shared" ca="1" si="532"/>
        <v>-0.29704065035738286</v>
      </c>
      <c r="Z2676">
        <f t="shared" ca="1" si="555"/>
        <v>104.57987353294554</v>
      </c>
      <c r="AA2676">
        <f t="shared" ca="1" si="555"/>
        <v>103.83620201752521</v>
      </c>
      <c r="AB2676">
        <f t="shared" ca="1" si="555"/>
        <v>103.62636650255989</v>
      </c>
      <c r="AC2676">
        <f t="shared" ca="1" si="556"/>
        <v>103.83620201752521</v>
      </c>
      <c r="AE2676">
        <f ca="1">VLOOKUP($B2676,OFFSET(Input!$A$1,0,MATCH(Index!AE$6&amp;" Index",Input!$1:$1,0)-1,10000,2),2,0)</f>
        <v>12.59</v>
      </c>
      <c r="AF2676">
        <f t="shared" ca="1" si="539"/>
        <v>13.382666666666667</v>
      </c>
      <c r="AG2676">
        <f t="shared" ca="1" si="539"/>
        <v>14.050500000000003</v>
      </c>
      <c r="AH2676">
        <f t="shared" ca="1" si="539"/>
        <v>13.748000000000001</v>
      </c>
      <c r="AI2676">
        <f t="shared" ca="1" si="540"/>
        <v>14.050500000000003</v>
      </c>
      <c r="AK2676">
        <f t="shared" ca="1" si="541"/>
        <v>1</v>
      </c>
      <c r="AL2676">
        <f t="shared" ca="1" si="542"/>
        <v>-1</v>
      </c>
      <c r="AN2676" t="str">
        <f t="shared" ca="1" si="565"/>
        <v>Not Down</v>
      </c>
      <c r="AO2676" t="str">
        <f t="shared" ca="1" si="487"/>
        <v>Not Up</v>
      </c>
      <c r="AQ2676">
        <f t="shared" ca="1" si="533"/>
        <v>1</v>
      </c>
      <c r="AR2676">
        <f t="shared" ca="1" si="534"/>
        <v>0</v>
      </c>
      <c r="AT2676">
        <f t="shared" ca="1" si="482"/>
        <v>1</v>
      </c>
      <c r="AU2676">
        <f t="shared" ca="1" si="483"/>
        <v>0</v>
      </c>
      <c r="AW2676" s="5">
        <f t="shared" ca="1" si="493"/>
        <v>5.2271526545601417E-2</v>
      </c>
      <c r="AX2676" s="5">
        <f t="shared" ca="1" si="494"/>
        <v>5.4472446083357072E-2</v>
      </c>
      <c r="AY2676" s="18">
        <f t="shared" ca="1" si="543"/>
        <v>5.4472446083357072E-2</v>
      </c>
      <c r="BA2676" s="6">
        <f t="shared" ca="1" si="535"/>
        <v>0.91789525888899759</v>
      </c>
      <c r="BB2676">
        <f t="shared" ca="1" si="536"/>
        <v>0.99583565142619801</v>
      </c>
      <c r="BC2676" t="str">
        <f t="shared" ca="1" si="511"/>
        <v>HYG UP Equity</v>
      </c>
      <c r="BD2676" t="str">
        <f t="shared" ca="1" si="512"/>
        <v>HYG UP Equity</v>
      </c>
      <c r="BF2676">
        <f t="shared" ca="1" si="495"/>
        <v>1</v>
      </c>
      <c r="BG2676">
        <f t="shared" ca="1" si="496"/>
        <v>0</v>
      </c>
      <c r="BI2676">
        <f t="shared" ca="1" si="488"/>
        <v>1</v>
      </c>
      <c r="BJ2676">
        <f t="shared" ca="1" si="489"/>
        <v>0</v>
      </c>
      <c r="BL2676">
        <f t="shared" ca="1" si="497"/>
        <v>10.398320386335211</v>
      </c>
      <c r="BM2676">
        <f t="shared" ca="1" si="498"/>
        <v>0</v>
      </c>
      <c r="BN2676" s="9">
        <f t="shared" ca="1" si="507"/>
        <v>1</v>
      </c>
      <c r="BO2676" s="9">
        <f t="shared" ca="1" si="508"/>
        <v>0</v>
      </c>
      <c r="BP2676" s="9">
        <f t="shared" ca="1" si="499"/>
        <v>1</v>
      </c>
      <c r="BQ2676" s="9">
        <f t="shared" ca="1" si="500"/>
        <v>0</v>
      </c>
      <c r="BR2676">
        <f t="shared" ca="1" si="501"/>
        <v>1085.0653920951436</v>
      </c>
      <c r="BS2676">
        <f t="shared" ca="1" si="503"/>
        <v>-5.2077908551193541E-3</v>
      </c>
      <c r="BT2676">
        <f t="shared" ca="1" si="504"/>
        <v>1.8055555555555558E-5</v>
      </c>
      <c r="BU2676">
        <f t="shared" ref="BU2676:BV2676" ca="1" si="568">ABS($BB2674*BN2676-$BB2675*BP2676)*0.02%</f>
        <v>0</v>
      </c>
      <c r="BV2676">
        <f t="shared" ca="1" si="568"/>
        <v>0</v>
      </c>
      <c r="BW2676" s="35">
        <f ca="1">IFERROR(VLOOKUP($B2676,OFFSET(Input!$A$1,0,MATCH(Index!BW$6&amp;" Index",Input!$1:$1,0)-1,10000,2),2,0)/100,BW2675)</f>
        <v>1.1999999999999999E-3</v>
      </c>
      <c r="BX2676">
        <f t="shared" ca="1" si="510"/>
        <v>1.9610393396102453E-2</v>
      </c>
      <c r="CE2676">
        <v>1084.9298883367348</v>
      </c>
    </row>
    <row r="2677" spans="2:83" x14ac:dyDescent="0.25">
      <c r="B2677" s="2">
        <v>41407</v>
      </c>
      <c r="C2677">
        <f t="shared" ca="1" si="478"/>
        <v>0</v>
      </c>
      <c r="D2677">
        <f t="shared" ca="1" si="479"/>
        <v>0</v>
      </c>
      <c r="E2677">
        <f ca="1">IF($B2677&lt;VLOOKUP(E$6&amp;" Equity",Param,4,0),"",IFERROR(VLOOKUP($B2677,OFFSET(Input!$A$1,0,MATCH(Index!E$6&amp;" Equity",Input!$1:$1,0)-1,10000,2),2,0),E2676))</f>
        <v>95.12</v>
      </c>
      <c r="F2677" s="33">
        <v>117.84</v>
      </c>
      <c r="H2677">
        <f ca="1">IFERROR(VLOOKUP($B2677,OFFSET(Input!$A$1,0,MATCH(Index!H$6,Input!$1:$1,0)-1,10000,2),2,0),0)</f>
        <v>0</v>
      </c>
      <c r="I2677">
        <f ca="1">IFERROR(VLOOKUP($B2677,OFFSET(Input!$A$1,0,MATCH(Index!I$6,Input!$1:$1,0)-1,10000,2),2,0),0)</f>
        <v>0</v>
      </c>
      <c r="K2677">
        <f t="shared" ca="1" si="480"/>
        <v>103.92396644784682</v>
      </c>
      <c r="L2677" s="30">
        <f t="shared" ca="1" si="481"/>
        <v>122.05981641354998</v>
      </c>
      <c r="N2677">
        <f t="shared" ca="1" si="491"/>
        <v>-4.0917016641198092E-3</v>
      </c>
      <c r="O2677">
        <f t="shared" ca="1" si="492"/>
        <v>-7.6084566881544019E-3</v>
      </c>
      <c r="Q2677">
        <f t="shared" ca="1" si="520"/>
        <v>5.5358942356480721E-2</v>
      </c>
      <c r="R2677">
        <f t="shared" ca="1" si="518"/>
        <v>0.15015834194285232</v>
      </c>
      <c r="T2677">
        <f t="shared" ca="1" si="538"/>
        <v>5.1669323705486735E-2</v>
      </c>
      <c r="U2677">
        <f t="shared" ca="1" si="530"/>
        <v>0.12091511523626208</v>
      </c>
      <c r="W2677">
        <f t="shared" ca="1" si="531"/>
        <v>0.11274001006654166</v>
      </c>
      <c r="X2677">
        <f t="shared" ca="1" si="532"/>
        <v>-0.14262447823846916</v>
      </c>
      <c r="Z2677">
        <f t="shared" ca="1" si="555"/>
        <v>104.58397694773737</v>
      </c>
      <c r="AA2677">
        <f t="shared" ca="1" si="555"/>
        <v>103.91435843722877</v>
      </c>
      <c r="AB2677">
        <f t="shared" ca="1" si="555"/>
        <v>103.69019629053373</v>
      </c>
      <c r="AC2677">
        <f t="shared" ca="1" si="556"/>
        <v>103.91435843722877</v>
      </c>
      <c r="AE2677">
        <f ca="1">VLOOKUP($B2677,OFFSET(Input!$A$1,0,MATCH(Index!AE$6&amp;" Index",Input!$1:$1,0)-1,10000,2),2,0)</f>
        <v>12.55</v>
      </c>
      <c r="AF2677">
        <f t="shared" ca="1" si="539"/>
        <v>13.26</v>
      </c>
      <c r="AG2677">
        <f t="shared" ca="1" si="539"/>
        <v>13.814500000000001</v>
      </c>
      <c r="AH2677">
        <f t="shared" ca="1" si="539"/>
        <v>13.722400000000002</v>
      </c>
      <c r="AI2677">
        <f t="shared" ca="1" si="540"/>
        <v>13.814500000000001</v>
      </c>
      <c r="AK2677">
        <f t="shared" ca="1" si="541"/>
        <v>1</v>
      </c>
      <c r="AL2677">
        <f t="shared" ca="1" si="542"/>
        <v>-1</v>
      </c>
      <c r="AN2677" t="str">
        <f t="shared" ca="1" si="565"/>
        <v>Not Down</v>
      </c>
      <c r="AO2677" t="str">
        <f t="shared" ca="1" si="487"/>
        <v>Not Up</v>
      </c>
      <c r="AQ2677">
        <f t="shared" ca="1" si="533"/>
        <v>1</v>
      </c>
      <c r="AR2677">
        <f t="shared" ca="1" si="534"/>
        <v>0</v>
      </c>
      <c r="AT2677">
        <f t="shared" ca="1" si="482"/>
        <v>1</v>
      </c>
      <c r="AU2677">
        <f t="shared" ca="1" si="483"/>
        <v>0</v>
      </c>
      <c r="AW2677" s="5">
        <f t="shared" ca="1" si="493"/>
        <v>5.5358942356480721E-2</v>
      </c>
      <c r="AX2677" s="5">
        <f t="shared" ca="1" si="494"/>
        <v>5.1669323705486735E-2</v>
      </c>
      <c r="AY2677" s="18">
        <f t="shared" ca="1" si="543"/>
        <v>5.5358942356480721E-2</v>
      </c>
      <c r="BA2677" s="6">
        <f t="shared" ca="1" si="535"/>
        <v>0.90319644616813455</v>
      </c>
      <c r="BB2677">
        <f t="shared" ca="1" si="536"/>
        <v>0.90319644616813455</v>
      </c>
      <c r="BC2677" t="str">
        <f t="shared" ca="1" si="511"/>
        <v>HYG UP Equity</v>
      </c>
      <c r="BD2677" t="str">
        <f t="shared" ca="1" si="512"/>
        <v>HYG UP Equity</v>
      </c>
      <c r="BF2677">
        <f t="shared" ca="1" si="495"/>
        <v>1</v>
      </c>
      <c r="BG2677">
        <f t="shared" ca="1" si="496"/>
        <v>0</v>
      </c>
      <c r="BI2677">
        <f t="shared" ca="1" si="488"/>
        <v>1</v>
      </c>
      <c r="BJ2677">
        <f t="shared" ca="1" si="489"/>
        <v>0</v>
      </c>
      <c r="BL2677">
        <f t="shared" ca="1" si="497"/>
        <v>10.398320386335211</v>
      </c>
      <c r="BM2677">
        <f t="shared" ca="1" si="498"/>
        <v>0</v>
      </c>
      <c r="BN2677" s="9">
        <f t="shared" ca="1" si="507"/>
        <v>1</v>
      </c>
      <c r="BO2677" s="9">
        <f t="shared" ca="1" si="508"/>
        <v>0</v>
      </c>
      <c r="BP2677" s="9">
        <f t="shared" ca="1" si="499"/>
        <v>1</v>
      </c>
      <c r="BQ2677" s="9">
        <f t="shared" ca="1" si="500"/>
        <v>0</v>
      </c>
      <c r="BR2677">
        <f t="shared" ca="1" si="501"/>
        <v>1080.6346989434621</v>
      </c>
      <c r="BS2677">
        <f t="shared" ca="1" si="503"/>
        <v>-4.0833420584230895E-3</v>
      </c>
      <c r="BT2677">
        <f t="shared" ca="1" si="504"/>
        <v>5.4166666666666671E-5</v>
      </c>
      <c r="BU2677">
        <f t="shared" ref="BU2677:BV2677" ca="1" si="569">ABS($BB2675*BN2677-$BB2676*BP2677)*0.02%</f>
        <v>0</v>
      </c>
      <c r="BV2677">
        <f t="shared" ca="1" si="569"/>
        <v>0</v>
      </c>
      <c r="BW2677" s="35">
        <f ca="1">IFERROR(VLOOKUP($B2677,OFFSET(Input!$A$1,0,MATCH(Index!BW$6&amp;" Index",Input!$1:$1,0)-1,10000,2),2,0)/100,BW2676)</f>
        <v>1.1999999999999999E-3</v>
      </c>
      <c r="BX2677">
        <f t="shared" ca="1" si="510"/>
        <v>5.8522309197276426E-2</v>
      </c>
      <c r="CE2677">
        <v>1080.3868364758523</v>
      </c>
    </row>
    <row r="2678" spans="2:83" x14ac:dyDescent="0.25">
      <c r="B2678" s="2">
        <v>41408</v>
      </c>
      <c r="C2678">
        <f t="shared" ca="1" si="478"/>
        <v>0</v>
      </c>
      <c r="D2678">
        <f t="shared" ca="1" si="479"/>
        <v>0</v>
      </c>
      <c r="E2678">
        <f ca="1">IF($B2678&lt;VLOOKUP(E$6&amp;" Equity",Param,4,0),"",IFERROR(VLOOKUP($B2678,OFFSET(Input!$A$1,0,MATCH(Index!E$6&amp;" Equity",Input!$1:$1,0)-1,10000,2),2,0),E2677))</f>
        <v>95.22</v>
      </c>
      <c r="F2678" s="33">
        <v>116.56</v>
      </c>
      <c r="H2678">
        <f ca="1">IFERROR(VLOOKUP($B2678,OFFSET(Input!$A$1,0,MATCH(Index!H$6,Input!$1:$1,0)-1,10000,2),2,0),0)</f>
        <v>0</v>
      </c>
      <c r="I2678">
        <f ca="1">IFERROR(VLOOKUP($B2678,OFFSET(Input!$A$1,0,MATCH(Index!I$6,Input!$1:$1,0)-1,10000,2),2,0),0)</f>
        <v>0</v>
      </c>
      <c r="K2678">
        <f t="shared" ca="1" si="480"/>
        <v>104.03322208961283</v>
      </c>
      <c r="L2678" s="30">
        <f t="shared" ca="1" si="481"/>
        <v>120.73397998271713</v>
      </c>
      <c r="N2678">
        <f t="shared" ca="1" si="491"/>
        <v>1.0507513838461855E-3</v>
      </c>
      <c r="O2678">
        <f t="shared" ca="1" si="492"/>
        <v>-1.0921610267425424E-2</v>
      </c>
      <c r="Q2678">
        <f t="shared" ca="1" si="520"/>
        <v>5.3336627141436867E-2</v>
      </c>
      <c r="R2678">
        <f t="shared" ca="1" si="518"/>
        <v>0.1598288400518604</v>
      </c>
      <c r="T2678">
        <f t="shared" ca="1" si="538"/>
        <v>4.5685777145058074E-2</v>
      </c>
      <c r="U2678">
        <f t="shared" ca="1" si="530"/>
        <v>0.12355835164822214</v>
      </c>
      <c r="W2678">
        <f t="shared" ca="1" si="531"/>
        <v>7.0735842419704306E-2</v>
      </c>
      <c r="X2678">
        <f t="shared" ca="1" si="532"/>
        <v>-5.6833303199488365E-2</v>
      </c>
      <c r="Z2678">
        <f t="shared" ca="1" si="555"/>
        <v>104.56638962143109</v>
      </c>
      <c r="AA2678">
        <f t="shared" ca="1" si="555"/>
        <v>103.96264330830638</v>
      </c>
      <c r="AB2678">
        <f t="shared" ca="1" si="555"/>
        <v>103.74534978206833</v>
      </c>
      <c r="AC2678">
        <f t="shared" ca="1" si="556"/>
        <v>103.96264330830638</v>
      </c>
      <c r="AE2678">
        <f ca="1">VLOOKUP($B2678,OFFSET(Input!$A$1,0,MATCH(Index!AE$6&amp;" Index",Input!$1:$1,0)-1,10000,2),2,0)</f>
        <v>12.77</v>
      </c>
      <c r="AF2678">
        <f t="shared" ca="1" si="539"/>
        <v>13.212666666666667</v>
      </c>
      <c r="AG2678">
        <f t="shared" ca="1" si="539"/>
        <v>13.755000000000001</v>
      </c>
      <c r="AH2678">
        <f t="shared" ca="1" si="539"/>
        <v>13.719600000000003</v>
      </c>
      <c r="AI2678">
        <f t="shared" ca="1" si="540"/>
        <v>13.755000000000001</v>
      </c>
      <c r="AK2678">
        <f t="shared" ca="1" si="541"/>
        <v>1</v>
      </c>
      <c r="AL2678">
        <f t="shared" ca="1" si="542"/>
        <v>-1</v>
      </c>
      <c r="AN2678" t="str">
        <f t="shared" ca="1" si="565"/>
        <v>Not Down</v>
      </c>
      <c r="AO2678" t="str">
        <f t="shared" ca="1" si="487"/>
        <v>Not Up</v>
      </c>
      <c r="AQ2678">
        <f t="shared" ca="1" si="533"/>
        <v>1</v>
      </c>
      <c r="AR2678">
        <f t="shared" ca="1" si="534"/>
        <v>0</v>
      </c>
      <c r="AT2678">
        <f t="shared" ca="1" si="482"/>
        <v>1</v>
      </c>
      <c r="AU2678">
        <f t="shared" ca="1" si="483"/>
        <v>0</v>
      </c>
      <c r="AW2678" s="5">
        <f t="shared" ca="1" si="493"/>
        <v>5.3336627141436867E-2</v>
      </c>
      <c r="AX2678" s="5">
        <f t="shared" ca="1" si="494"/>
        <v>4.5685777145058074E-2</v>
      </c>
      <c r="AY2678" s="18">
        <f t="shared" ca="1" si="543"/>
        <v>5.3336627141436867E-2</v>
      </c>
      <c r="BA2678" s="6">
        <f t="shared" ca="1" si="535"/>
        <v>0.93744210460498612</v>
      </c>
      <c r="BB2678">
        <f t="shared" ca="1" si="536"/>
        <v>0.90319644616813455</v>
      </c>
      <c r="BC2678" t="str">
        <f t="shared" ca="1" si="511"/>
        <v>HYG UP Equity</v>
      </c>
      <c r="BD2678" t="str">
        <f t="shared" ca="1" si="512"/>
        <v>HYG UP Equity</v>
      </c>
      <c r="BF2678">
        <f t="shared" ca="1" si="495"/>
        <v>1</v>
      </c>
      <c r="BG2678">
        <f t="shared" ca="1" si="496"/>
        <v>0</v>
      </c>
      <c r="BI2678">
        <f t="shared" ca="1" si="488"/>
        <v>1</v>
      </c>
      <c r="BJ2678">
        <f t="shared" ca="1" si="489"/>
        <v>0</v>
      </c>
      <c r="BL2678">
        <f t="shared" ca="1" si="497"/>
        <v>10.398320386335213</v>
      </c>
      <c r="BM2678">
        <f t="shared" ca="1" si="498"/>
        <v>0</v>
      </c>
      <c r="BN2678" s="9">
        <f t="shared" ca="1" si="507"/>
        <v>1</v>
      </c>
      <c r="BO2678" s="9">
        <f t="shared" ca="1" si="508"/>
        <v>0</v>
      </c>
      <c r="BP2678" s="9">
        <f t="shared" ca="1" si="499"/>
        <v>1.0000000000000002</v>
      </c>
      <c r="BQ2678" s="9">
        <f t="shared" ca="1" si="500"/>
        <v>0</v>
      </c>
      <c r="BR2678">
        <f t="shared" ca="1" si="501"/>
        <v>1081.7707741105598</v>
      </c>
      <c r="BS2678">
        <f t="shared" ca="1" si="503"/>
        <v>1.0513036164843115E-3</v>
      </c>
      <c r="BT2678">
        <f t="shared" ca="1" si="504"/>
        <v>1.8055555555555558E-5</v>
      </c>
      <c r="BU2678">
        <f t="shared" ref="BU2678:BV2678" ca="1" si="570">ABS($BB2676*BN2678-$BB2677*BP2678)*0.02%</f>
        <v>1.8527841051612649E-5</v>
      </c>
      <c r="BV2678">
        <f t="shared" ca="1" si="570"/>
        <v>0</v>
      </c>
      <c r="BW2678" s="35">
        <f ca="1">IFERROR(VLOOKUP($B2678,OFFSET(Input!$A$1,0,MATCH(Index!BW$6&amp;" Index",Input!$1:$1,0)-1,10000,2),2,0)/100,BW2677)</f>
        <v>1.1000000000000001E-3</v>
      </c>
      <c r="BX2678">
        <f t="shared" ca="1" si="510"/>
        <v>1.7618639118741258E-2</v>
      </c>
      <c r="CE2678">
        <v>1081.4690029635412</v>
      </c>
    </row>
    <row r="2679" spans="2:83" x14ac:dyDescent="0.25">
      <c r="B2679" s="2">
        <v>41409</v>
      </c>
      <c r="C2679">
        <f t="shared" ca="1" si="478"/>
        <v>0</v>
      </c>
      <c r="D2679">
        <f t="shared" ca="1" si="479"/>
        <v>0</v>
      </c>
      <c r="E2679">
        <f ca="1">IF($B2679&lt;VLOOKUP(E$6&amp;" Equity",Param,4,0),"",IFERROR(VLOOKUP($B2679,OFFSET(Input!$A$1,0,MATCH(Index!E$6&amp;" Equity",Input!$1:$1,0)-1,10000,2),2,0),E2678))</f>
        <v>95.23</v>
      </c>
      <c r="F2679" s="33">
        <v>117.35</v>
      </c>
      <c r="H2679">
        <f ca="1">IFERROR(VLOOKUP($B2679,OFFSET(Input!$A$1,0,MATCH(Index!H$6,Input!$1:$1,0)-1,10000,2),2,0),0)</f>
        <v>0</v>
      </c>
      <c r="I2679">
        <f ca="1">IFERROR(VLOOKUP($B2679,OFFSET(Input!$A$1,0,MATCH(Index!I$6,Input!$1:$1,0)-1,10000,2),2,0),0)</f>
        <v>0</v>
      </c>
      <c r="K2679">
        <f t="shared" ca="1" si="480"/>
        <v>104.04414765378945</v>
      </c>
      <c r="L2679" s="30">
        <f t="shared" ca="1" si="481"/>
        <v>121.55226965487178</v>
      </c>
      <c r="N2679">
        <f t="shared" ca="1" si="491"/>
        <v>1.0501443958202514E-4</v>
      </c>
      <c r="O2679">
        <f t="shared" ca="1" si="492"/>
        <v>6.7547604100830815E-3</v>
      </c>
      <c r="Q2679">
        <f t="shared" ca="1" si="520"/>
        <v>5.24802806751892E-2</v>
      </c>
      <c r="R2679">
        <f t="shared" ca="1" si="518"/>
        <v>0.15529562772236422</v>
      </c>
      <c r="T2679">
        <f t="shared" ca="1" si="538"/>
        <v>4.493677402789064E-2</v>
      </c>
      <c r="U2679">
        <f t="shared" ca="1" si="530"/>
        <v>0.12365124145107452</v>
      </c>
      <c r="W2679">
        <f t="shared" ca="1" si="531"/>
        <v>0.13558110518739397</v>
      </c>
      <c r="X2679">
        <f t="shared" ca="1" si="532"/>
        <v>-2.1259030363934853E-2</v>
      </c>
      <c r="Z2679">
        <f t="shared" ca="1" si="555"/>
        <v>104.56966729068407</v>
      </c>
      <c r="AA2679">
        <f t="shared" ca="1" si="555"/>
        <v>104.02343376952686</v>
      </c>
      <c r="AB2679">
        <f t="shared" ca="1" si="555"/>
        <v>103.78789377406011</v>
      </c>
      <c r="AC2679">
        <f t="shared" ca="1" si="556"/>
        <v>104.02343376952686</v>
      </c>
      <c r="AE2679">
        <f ca="1">VLOOKUP($B2679,OFFSET(Input!$A$1,0,MATCH(Index!AE$6&amp;" Index",Input!$1:$1,0)-1,10000,2),2,0)</f>
        <v>12.81</v>
      </c>
      <c r="AF2679">
        <f t="shared" ca="1" si="539"/>
        <v>13.159333333333334</v>
      </c>
      <c r="AG2679">
        <f t="shared" ca="1" si="539"/>
        <v>13.570000000000002</v>
      </c>
      <c r="AH2679">
        <f t="shared" ca="1" si="539"/>
        <v>13.737600000000002</v>
      </c>
      <c r="AI2679">
        <f t="shared" ca="1" si="540"/>
        <v>13.737600000000002</v>
      </c>
      <c r="AK2679">
        <f t="shared" ca="1" si="541"/>
        <v>1</v>
      </c>
      <c r="AL2679">
        <f t="shared" ca="1" si="542"/>
        <v>-1</v>
      </c>
      <c r="AN2679" t="str">
        <f t="shared" ca="1" si="565"/>
        <v>Not Down</v>
      </c>
      <c r="AO2679" t="str">
        <f t="shared" ca="1" si="487"/>
        <v>Not Up</v>
      </c>
      <c r="AQ2679">
        <f t="shared" ca="1" si="533"/>
        <v>1</v>
      </c>
      <c r="AR2679">
        <f t="shared" ca="1" si="534"/>
        <v>0</v>
      </c>
      <c r="AT2679">
        <f t="shared" ca="1" si="482"/>
        <v>1</v>
      </c>
      <c r="AU2679">
        <f t="shared" ca="1" si="483"/>
        <v>0</v>
      </c>
      <c r="AW2679" s="5">
        <f t="shared" ca="1" si="493"/>
        <v>5.24802806751892E-2</v>
      </c>
      <c r="AX2679" s="5">
        <f t="shared" ca="1" si="494"/>
        <v>4.493677402789064E-2</v>
      </c>
      <c r="AY2679" s="18">
        <f t="shared" ca="1" si="543"/>
        <v>5.24802806751892E-2</v>
      </c>
      <c r="BA2679" s="6">
        <f t="shared" ca="1" si="535"/>
        <v>0.95273880697132429</v>
      </c>
      <c r="BB2679">
        <f t="shared" ca="1" si="536"/>
        <v>0.90319644616813455</v>
      </c>
      <c r="BC2679" t="str">
        <f t="shared" ca="1" si="511"/>
        <v>HYG UP Equity</v>
      </c>
      <c r="BD2679" t="str">
        <f t="shared" ca="1" si="512"/>
        <v>HYG UP Equity</v>
      </c>
      <c r="BF2679">
        <f t="shared" ca="1" si="495"/>
        <v>1</v>
      </c>
      <c r="BG2679">
        <f t="shared" ca="1" si="496"/>
        <v>0</v>
      </c>
      <c r="BI2679">
        <f t="shared" ca="1" si="488"/>
        <v>1</v>
      </c>
      <c r="BJ2679">
        <f t="shared" ca="1" si="489"/>
        <v>0</v>
      </c>
      <c r="BL2679">
        <f t="shared" ca="1" si="497"/>
        <v>10.398320386335213</v>
      </c>
      <c r="BM2679">
        <f t="shared" ca="1" si="498"/>
        <v>0</v>
      </c>
      <c r="BN2679" s="9">
        <f t="shared" ca="1" si="507"/>
        <v>1</v>
      </c>
      <c r="BO2679" s="9">
        <f t="shared" ca="1" si="508"/>
        <v>0</v>
      </c>
      <c r="BP2679" s="9">
        <f t="shared" ca="1" si="499"/>
        <v>1</v>
      </c>
      <c r="BQ2679" s="9">
        <f t="shared" ca="1" si="500"/>
        <v>0</v>
      </c>
      <c r="BR2679">
        <f t="shared" ca="1" si="501"/>
        <v>1081.8843816272699</v>
      </c>
      <c r="BS2679">
        <f t="shared" ca="1" si="503"/>
        <v>1.0501995379152973E-4</v>
      </c>
      <c r="BT2679">
        <f t="shared" ca="1" si="504"/>
        <v>1.8055555555555558E-5</v>
      </c>
      <c r="BU2679">
        <f t="shared" ref="BU2679:BV2679" ca="1" si="571">ABS($BB2677*BN2679-$BB2678*BP2679)*0.02%</f>
        <v>0</v>
      </c>
      <c r="BV2679">
        <f t="shared" ca="1" si="571"/>
        <v>0</v>
      </c>
      <c r="BW2679" s="35">
        <f ca="1">IFERROR(VLOOKUP($B2679,OFFSET(Input!$A$1,0,MATCH(Index!BW$6&amp;" Index",Input!$1:$1,0)-1,10000,2),2,0)/100,BW2678)</f>
        <v>1.1999999999999999E-3</v>
      </c>
      <c r="BX2679">
        <f t="shared" ca="1" si="510"/>
        <v>1.763628677990231E-2</v>
      </c>
      <c r="CE2679">
        <v>1081.5392474414402</v>
      </c>
    </row>
    <row r="2680" spans="2:83" x14ac:dyDescent="0.25">
      <c r="B2680" s="2">
        <v>41410</v>
      </c>
      <c r="C2680">
        <f t="shared" ca="1" si="478"/>
        <v>0</v>
      </c>
      <c r="D2680">
        <f t="shared" ca="1" si="479"/>
        <v>0</v>
      </c>
      <c r="E2680">
        <f ca="1">IF($B2680&lt;VLOOKUP(E$6&amp;" Equity",Param,4,0),"",IFERROR(VLOOKUP($B2680,OFFSET(Input!$A$1,0,MATCH(Index!E$6&amp;" Equity",Input!$1:$1,0)-1,10000,2),2,0),E2679))</f>
        <v>95.46</v>
      </c>
      <c r="F2680" s="33">
        <v>118.56</v>
      </c>
      <c r="H2680">
        <f ca="1">IFERROR(VLOOKUP($B2680,OFFSET(Input!$A$1,0,MATCH(Index!H$6,Input!$1:$1,0)-1,10000,2),2,0),0)</f>
        <v>0</v>
      </c>
      <c r="I2680">
        <f ca="1">IFERROR(VLOOKUP($B2680,OFFSET(Input!$A$1,0,MATCH(Index!I$6,Input!$1:$1,0)-1,10000,2),2,0),0)</f>
        <v>0</v>
      </c>
      <c r="K2680">
        <f t="shared" ca="1" si="480"/>
        <v>104.29543562985131</v>
      </c>
      <c r="L2680" s="30">
        <f t="shared" ca="1" si="481"/>
        <v>122.80559940589349</v>
      </c>
      <c r="N2680">
        <f t="shared" ca="1" si="491"/>
        <v>2.4122933717957615E-3</v>
      </c>
      <c r="O2680">
        <f t="shared" ca="1" si="492"/>
        <v>1.0258239250744398E-2</v>
      </c>
      <c r="Q2680">
        <f t="shared" ca="1" si="520"/>
        <v>4.3658980239350123E-2</v>
      </c>
      <c r="R2680">
        <f t="shared" ca="1" si="518"/>
        <v>0.16349814919381106</v>
      </c>
      <c r="T2680">
        <f t="shared" ca="1" si="538"/>
        <v>4.5646606922076526E-2</v>
      </c>
      <c r="U2680">
        <f t="shared" ca="1" si="530"/>
        <v>0.1286099429566219</v>
      </c>
      <c r="W2680">
        <f t="shared" ca="1" si="531"/>
        <v>0.2690068832617214</v>
      </c>
      <c r="X2680">
        <f t="shared" ca="1" si="532"/>
        <v>3.7422112376589697E-2</v>
      </c>
      <c r="Z2680">
        <f t="shared" ca="1" si="555"/>
        <v>104.5325203724836</v>
      </c>
      <c r="AA2680">
        <f t="shared" ca="1" si="555"/>
        <v>104.1011374702537</v>
      </c>
      <c r="AB2680">
        <f t="shared" ca="1" si="555"/>
        <v>103.84135905323501</v>
      </c>
      <c r="AC2680">
        <f t="shared" ca="1" si="556"/>
        <v>104.1011374702537</v>
      </c>
      <c r="AE2680">
        <f ca="1">VLOOKUP($B2680,OFFSET(Input!$A$1,0,MATCH(Index!AE$6&amp;" Index",Input!$1:$1,0)-1,10000,2),2,0)</f>
        <v>13.07</v>
      </c>
      <c r="AF2680">
        <f t="shared" ca="1" si="539"/>
        <v>13.122666666666667</v>
      </c>
      <c r="AG2680">
        <f t="shared" ca="1" si="539"/>
        <v>13.345500000000001</v>
      </c>
      <c r="AH2680">
        <f t="shared" ca="1" si="539"/>
        <v>13.770800000000001</v>
      </c>
      <c r="AI2680">
        <f t="shared" ca="1" si="540"/>
        <v>13.770800000000001</v>
      </c>
      <c r="AK2680">
        <f t="shared" ca="1" si="541"/>
        <v>1</v>
      </c>
      <c r="AL2680">
        <f t="shared" ca="1" si="542"/>
        <v>-1</v>
      </c>
      <c r="AN2680" t="str">
        <f t="shared" ca="1" si="565"/>
        <v>Not Down</v>
      </c>
      <c r="AO2680" t="str">
        <f t="shared" ca="1" si="487"/>
        <v>Not Up</v>
      </c>
      <c r="AQ2680">
        <f t="shared" ca="1" si="533"/>
        <v>1</v>
      </c>
      <c r="AR2680">
        <f t="shared" ca="1" si="534"/>
        <v>0</v>
      </c>
      <c r="AT2680">
        <f t="shared" ca="1" si="482"/>
        <v>1</v>
      </c>
      <c r="AU2680">
        <f t="shared" ca="1" si="483"/>
        <v>0</v>
      </c>
      <c r="AW2680" s="5">
        <f t="shared" ca="1" si="493"/>
        <v>4.3658980239350123E-2</v>
      </c>
      <c r="AX2680" s="5">
        <f t="shared" ca="1" si="494"/>
        <v>4.5646606922076526E-2</v>
      </c>
      <c r="AY2680" s="18">
        <f t="shared" ca="1" si="543"/>
        <v>4.5646606922076526E-2</v>
      </c>
      <c r="BA2680" s="6">
        <f t="shared" ca="1" si="535"/>
        <v>1.0953716688154975</v>
      </c>
      <c r="BB2680">
        <f t="shared" ca="1" si="536"/>
        <v>1.0953716688154975</v>
      </c>
      <c r="BC2680" t="str">
        <f t="shared" ca="1" si="511"/>
        <v>HYG UP Equity</v>
      </c>
      <c r="BD2680" t="str">
        <f t="shared" ca="1" si="512"/>
        <v>HYG UP Equity</v>
      </c>
      <c r="BF2680">
        <f t="shared" ca="1" si="495"/>
        <v>1</v>
      </c>
      <c r="BG2680">
        <f t="shared" ca="1" si="496"/>
        <v>0</v>
      </c>
      <c r="BI2680">
        <f t="shared" ca="1" si="488"/>
        <v>1</v>
      </c>
      <c r="BJ2680">
        <f t="shared" ca="1" si="489"/>
        <v>0</v>
      </c>
      <c r="BL2680">
        <f t="shared" ca="1" si="497"/>
        <v>10.398320386335213</v>
      </c>
      <c r="BM2680">
        <f t="shared" ca="1" si="498"/>
        <v>0</v>
      </c>
      <c r="BN2680" s="9">
        <f t="shared" ca="1" si="507"/>
        <v>1.0000000000000002</v>
      </c>
      <c r="BO2680" s="9">
        <f t="shared" ca="1" si="508"/>
        <v>0</v>
      </c>
      <c r="BP2680" s="9">
        <f t="shared" ca="1" si="499"/>
        <v>1.0000000000000002</v>
      </c>
      <c r="BQ2680" s="9">
        <f t="shared" ca="1" si="500"/>
        <v>0</v>
      </c>
      <c r="BR2680">
        <f t="shared" ca="1" si="501"/>
        <v>1084.4973545115947</v>
      </c>
      <c r="BS2680">
        <f t="shared" ca="1" si="503"/>
        <v>2.4152052924495404E-3</v>
      </c>
      <c r="BT2680">
        <f t="shared" ca="1" si="504"/>
        <v>1.8055555555555562E-5</v>
      </c>
      <c r="BU2680">
        <f t="shared" ref="BU2680:BV2680" ca="1" si="572">ABS($BB2678*BN2680-$BB2679*BP2680)*0.02%</f>
        <v>0</v>
      </c>
      <c r="BV2680">
        <f t="shared" ca="1" si="572"/>
        <v>0</v>
      </c>
      <c r="BW2680" s="35">
        <f ca="1">IFERROR(VLOOKUP($B2680,OFFSET(Input!$A$1,0,MATCH(Index!BW$6&amp;" Index",Input!$1:$1,0)-1,10000,2),2,0)/100,BW2679)</f>
        <v>1.1000000000000001E-3</v>
      </c>
      <c r="BX2680">
        <f t="shared" ca="1" si="510"/>
        <v>1.763743230673067E-2</v>
      </c>
      <c r="CE2680">
        <v>1083.8662125658461</v>
      </c>
    </row>
    <row r="2681" spans="2:83" x14ac:dyDescent="0.25">
      <c r="B2681" s="2">
        <v>41411</v>
      </c>
      <c r="C2681">
        <f t="shared" ca="1" si="478"/>
        <v>0</v>
      </c>
      <c r="D2681">
        <f t="shared" ca="1" si="479"/>
        <v>0</v>
      </c>
      <c r="E2681">
        <f ca="1">IF($B2681&lt;VLOOKUP(E$6&amp;" Equity",Param,4,0),"",IFERROR(VLOOKUP($B2681,OFFSET(Input!$A$1,0,MATCH(Index!E$6&amp;" Equity",Input!$1:$1,0)-1,10000,2),2,0),E2680))</f>
        <v>95.46</v>
      </c>
      <c r="F2681" s="33">
        <v>117.06</v>
      </c>
      <c r="H2681">
        <f ca="1">IFERROR(VLOOKUP($B2681,OFFSET(Input!$A$1,0,MATCH(Index!H$6,Input!$1:$1,0)-1,10000,2),2,0),0)</f>
        <v>0</v>
      </c>
      <c r="I2681">
        <f ca="1">IFERROR(VLOOKUP($B2681,OFFSET(Input!$A$1,0,MATCH(Index!I$6,Input!$1:$1,0)-1,10000,2),2,0),0)</f>
        <v>0</v>
      </c>
      <c r="K2681">
        <f t="shared" ca="1" si="480"/>
        <v>104.29543562985131</v>
      </c>
      <c r="L2681" s="30">
        <f t="shared" ca="1" si="481"/>
        <v>121.25188483851123</v>
      </c>
      <c r="N2681">
        <f t="shared" ca="1" si="491"/>
        <v>0</v>
      </c>
      <c r="O2681">
        <f t="shared" ca="1" si="492"/>
        <v>-1.2732537684701879E-2</v>
      </c>
      <c r="Q2681">
        <f t="shared" ca="1" si="520"/>
        <v>4.2847767669941292E-2</v>
      </c>
      <c r="R2681">
        <f t="shared" ca="1" si="518"/>
        <v>0.12677118207343852</v>
      </c>
      <c r="T2681">
        <f t="shared" ca="1" si="538"/>
        <v>4.5590899657140298E-2</v>
      </c>
      <c r="U2681">
        <f t="shared" ca="1" si="530"/>
        <v>0.13602601843738418</v>
      </c>
      <c r="W2681">
        <f t="shared" ca="1" si="531"/>
        <v>0.54078534708281534</v>
      </c>
      <c r="X2681">
        <f t="shared" ca="1" si="532"/>
        <v>3.2171134724675497E-2</v>
      </c>
      <c r="Z2681">
        <f t="shared" ca="1" si="555"/>
        <v>104.4778925516006</v>
      </c>
      <c r="AA2681">
        <f t="shared" ca="1" si="555"/>
        <v>104.18210280150807</v>
      </c>
      <c r="AB2681">
        <f t="shared" ca="1" si="555"/>
        <v>103.89264991205826</v>
      </c>
      <c r="AC2681">
        <f t="shared" ca="1" si="556"/>
        <v>104.18210280150807</v>
      </c>
      <c r="AE2681">
        <f ca="1">VLOOKUP($B2681,OFFSET(Input!$A$1,0,MATCH(Index!AE$6&amp;" Index",Input!$1:$1,0)-1,10000,2),2,0)</f>
        <v>12.45</v>
      </c>
      <c r="AF2681">
        <f t="shared" ca="1" si="539"/>
        <v>13.045333333333332</v>
      </c>
      <c r="AG2681">
        <f t="shared" ca="1" si="539"/>
        <v>13.219500000000002</v>
      </c>
      <c r="AH2681">
        <f t="shared" ca="1" si="539"/>
        <v>13.7864</v>
      </c>
      <c r="AI2681">
        <f t="shared" ca="1" si="540"/>
        <v>13.7864</v>
      </c>
      <c r="AK2681">
        <f t="shared" ca="1" si="541"/>
        <v>1</v>
      </c>
      <c r="AL2681">
        <f t="shared" ca="1" si="542"/>
        <v>-1</v>
      </c>
      <c r="AN2681" t="str">
        <f t="shared" ca="1" si="565"/>
        <v>Not Down</v>
      </c>
      <c r="AO2681" t="str">
        <f t="shared" ca="1" si="487"/>
        <v>Not Up</v>
      </c>
      <c r="AQ2681">
        <f t="shared" ca="1" si="533"/>
        <v>1</v>
      </c>
      <c r="AR2681">
        <f t="shared" ca="1" si="534"/>
        <v>0</v>
      </c>
      <c r="AT2681">
        <f t="shared" ca="1" si="482"/>
        <v>1</v>
      </c>
      <c r="AU2681">
        <f t="shared" ca="1" si="483"/>
        <v>0</v>
      </c>
      <c r="AW2681" s="5">
        <f t="shared" ca="1" si="493"/>
        <v>4.2847767669941292E-2</v>
      </c>
      <c r="AX2681" s="5">
        <f t="shared" ca="1" si="494"/>
        <v>4.5590899657140298E-2</v>
      </c>
      <c r="AY2681" s="18">
        <f t="shared" ca="1" si="543"/>
        <v>4.5590899657140298E-2</v>
      </c>
      <c r="BA2681" s="6">
        <f t="shared" ca="1" si="535"/>
        <v>1.0967100973224415</v>
      </c>
      <c r="BB2681">
        <f t="shared" ca="1" si="536"/>
        <v>1.0953716688154975</v>
      </c>
      <c r="BC2681" t="str">
        <f t="shared" ca="1" si="511"/>
        <v>HYG UP Equity</v>
      </c>
      <c r="BD2681" t="str">
        <f t="shared" ca="1" si="512"/>
        <v>HYG UP Equity</v>
      </c>
      <c r="BF2681">
        <f t="shared" ca="1" si="495"/>
        <v>1</v>
      </c>
      <c r="BG2681">
        <f t="shared" ca="1" si="496"/>
        <v>0</v>
      </c>
      <c r="BI2681">
        <f t="shared" ca="1" si="488"/>
        <v>1</v>
      </c>
      <c r="BJ2681">
        <f t="shared" ca="1" si="489"/>
        <v>0</v>
      </c>
      <c r="BL2681">
        <f t="shared" ca="1" si="497"/>
        <v>10.398320386335213</v>
      </c>
      <c r="BM2681">
        <f t="shared" ca="1" si="498"/>
        <v>0</v>
      </c>
      <c r="BN2681" s="9">
        <f t="shared" ca="1" si="507"/>
        <v>1.0000000000000002</v>
      </c>
      <c r="BO2681" s="9">
        <f t="shared" ca="1" si="508"/>
        <v>0</v>
      </c>
      <c r="BP2681" s="9">
        <f t="shared" ca="1" si="499"/>
        <v>1.0000000000000002</v>
      </c>
      <c r="BQ2681" s="9">
        <f t="shared" ca="1" si="500"/>
        <v>0</v>
      </c>
      <c r="BR2681">
        <f t="shared" ca="1" si="501"/>
        <v>1084.4973545115947</v>
      </c>
      <c r="BS2681">
        <f t="shared" ca="1" si="503"/>
        <v>0</v>
      </c>
      <c r="BT2681">
        <f t="shared" ca="1" si="504"/>
        <v>1.8055555555555562E-5</v>
      </c>
      <c r="BU2681">
        <f t="shared" ref="BU2681:BV2681" ca="1" si="573">ABS($BB2679*BN2681-$BB2680*BP2681)*0.02%</f>
        <v>3.8435044529472598E-5</v>
      </c>
      <c r="BV2681">
        <f t="shared" ca="1" si="573"/>
        <v>0</v>
      </c>
      <c r="BW2681" s="35">
        <f ca="1">IFERROR(VLOOKUP($B2681,OFFSET(Input!$A$1,0,MATCH(Index!BW$6&amp;" Index",Input!$1:$1,0)-1,10000,2),2,0)/100,BW2680)</f>
        <v>1E-3</v>
      </c>
      <c r="BX2681">
        <f t="shared" ca="1" si="510"/>
        <v>2.1436211731114992E-2</v>
      </c>
      <c r="CE2681">
        <v>1083.7921456378272</v>
      </c>
    </row>
    <row r="2682" spans="2:83" x14ac:dyDescent="0.25">
      <c r="B2682" s="2">
        <v>41414</v>
      </c>
      <c r="C2682">
        <f t="shared" ca="1" si="478"/>
        <v>0</v>
      </c>
      <c r="D2682">
        <f t="shared" ca="1" si="479"/>
        <v>0</v>
      </c>
      <c r="E2682">
        <f ca="1">IF($B2682&lt;VLOOKUP(E$6&amp;" Equity",Param,4,0),"",IFERROR(VLOOKUP($B2682,OFFSET(Input!$A$1,0,MATCH(Index!E$6&amp;" Equity",Input!$1:$1,0)-1,10000,2),2,0),E2681))</f>
        <v>95.56</v>
      </c>
      <c r="F2682" s="33">
        <v>116.94</v>
      </c>
      <c r="H2682">
        <f ca="1">IFERROR(VLOOKUP($B2682,OFFSET(Input!$A$1,0,MATCH(Index!H$6,Input!$1:$1,0)-1,10000,2),2,0),0)</f>
        <v>0</v>
      </c>
      <c r="I2682">
        <f ca="1">IFERROR(VLOOKUP($B2682,OFFSET(Input!$A$1,0,MATCH(Index!I$6,Input!$1:$1,0)-1,10000,2),2,0),0)</f>
        <v>0</v>
      </c>
      <c r="K2682">
        <f t="shared" ca="1" si="480"/>
        <v>104.40469127161735</v>
      </c>
      <c r="L2682" s="30">
        <f t="shared" ca="1" si="481"/>
        <v>121.12758767312064</v>
      </c>
      <c r="N2682">
        <f t="shared" ca="1" si="491"/>
        <v>1.0470108798584176E-3</v>
      </c>
      <c r="O2682">
        <f t="shared" ca="1" si="492"/>
        <v>-1.0256411155505083E-3</v>
      </c>
      <c r="Q2682">
        <f t="shared" ca="1" si="520"/>
        <v>4.3054737642615554E-2</v>
      </c>
      <c r="R2682">
        <f t="shared" ca="1" si="518"/>
        <v>0.12641449974165397</v>
      </c>
      <c r="T2682">
        <f t="shared" ca="1" si="538"/>
        <v>4.4919827865447272E-2</v>
      </c>
      <c r="U2682">
        <f t="shared" ca="1" si="530"/>
        <v>0.1360145897506454</v>
      </c>
      <c r="W2682">
        <f t="shared" ca="1" si="531"/>
        <v>0.54096325545890278</v>
      </c>
      <c r="X2682">
        <f t="shared" ca="1" si="532"/>
        <v>2.4723227831495158E-2</v>
      </c>
      <c r="Z2682">
        <f t="shared" ca="1" si="555"/>
        <v>104.42763495638822</v>
      </c>
      <c r="AA2682">
        <f t="shared" ca="1" si="555"/>
        <v>104.25602799782871</v>
      </c>
      <c r="AB2682">
        <f t="shared" ca="1" si="555"/>
        <v>103.97440404077192</v>
      </c>
      <c r="AC2682">
        <f t="shared" ca="1" si="556"/>
        <v>104.25602799782871</v>
      </c>
      <c r="AE2682">
        <f ca="1">VLOOKUP($B2682,OFFSET(Input!$A$1,0,MATCH(Index!AE$6&amp;" Index",Input!$1:$1,0)-1,10000,2),2,0)</f>
        <v>13.02</v>
      </c>
      <c r="AF2682">
        <f t="shared" ca="1" si="539"/>
        <v>12.999333333333334</v>
      </c>
      <c r="AG2682">
        <f t="shared" ca="1" si="539"/>
        <v>13.151</v>
      </c>
      <c r="AH2682">
        <f t="shared" ca="1" si="539"/>
        <v>13.616399999999999</v>
      </c>
      <c r="AI2682">
        <f t="shared" ca="1" si="540"/>
        <v>13.616399999999999</v>
      </c>
      <c r="AK2682">
        <f t="shared" ca="1" si="541"/>
        <v>1</v>
      </c>
      <c r="AL2682">
        <f t="shared" ca="1" si="542"/>
        <v>-1</v>
      </c>
      <c r="AN2682" t="str">
        <f t="shared" ca="1" si="565"/>
        <v>Not Down</v>
      </c>
      <c r="AO2682" t="str">
        <f t="shared" ca="1" si="487"/>
        <v>Not Up</v>
      </c>
      <c r="AQ2682">
        <f t="shared" ca="1" si="533"/>
        <v>1</v>
      </c>
      <c r="AR2682">
        <f t="shared" ca="1" si="534"/>
        <v>0</v>
      </c>
      <c r="AT2682">
        <f t="shared" ca="1" si="482"/>
        <v>1</v>
      </c>
      <c r="AU2682">
        <f t="shared" ca="1" si="483"/>
        <v>0</v>
      </c>
      <c r="AW2682" s="5">
        <f t="shared" ca="1" si="493"/>
        <v>4.3054737642615554E-2</v>
      </c>
      <c r="AX2682" s="5">
        <f t="shared" ca="1" si="494"/>
        <v>4.4919827865447272E-2</v>
      </c>
      <c r="AY2682" s="18">
        <f t="shared" ca="1" si="543"/>
        <v>4.4919827865447272E-2</v>
      </c>
      <c r="BA2682" s="6">
        <f t="shared" ca="1" si="535"/>
        <v>1.1130942030715225</v>
      </c>
      <c r="BB2682">
        <f t="shared" ca="1" si="536"/>
        <v>1.0953716688154975</v>
      </c>
      <c r="BC2682" t="str">
        <f t="shared" ca="1" si="511"/>
        <v>HYG UP Equity</v>
      </c>
      <c r="BD2682" t="str">
        <f t="shared" ca="1" si="512"/>
        <v>HYG UP Equity</v>
      </c>
      <c r="BF2682">
        <f t="shared" ca="1" si="495"/>
        <v>1</v>
      </c>
      <c r="BG2682">
        <f t="shared" ca="1" si="496"/>
        <v>0</v>
      </c>
      <c r="BI2682">
        <f t="shared" ca="1" si="488"/>
        <v>1</v>
      </c>
      <c r="BJ2682">
        <f t="shared" ca="1" si="489"/>
        <v>0</v>
      </c>
      <c r="BL2682">
        <f t="shared" ca="1" si="497"/>
        <v>10.398320386335211</v>
      </c>
      <c r="BM2682">
        <f t="shared" ca="1" si="498"/>
        <v>0</v>
      </c>
      <c r="BN2682" s="9">
        <f t="shared" ca="1" si="507"/>
        <v>1.0000000000000002</v>
      </c>
      <c r="BO2682" s="9">
        <f t="shared" ca="1" si="508"/>
        <v>0</v>
      </c>
      <c r="BP2682" s="9">
        <f t="shared" ca="1" si="499"/>
        <v>1</v>
      </c>
      <c r="BQ2682" s="9">
        <f t="shared" ca="1" si="500"/>
        <v>0</v>
      </c>
      <c r="BR2682">
        <f t="shared" ca="1" si="501"/>
        <v>1085.6334296786927</v>
      </c>
      <c r="BS2682">
        <f t="shared" ca="1" si="503"/>
        <v>1.0475591870942047E-3</v>
      </c>
      <c r="BT2682">
        <f t="shared" ca="1" si="504"/>
        <v>5.4166666666666685E-5</v>
      </c>
      <c r="BU2682">
        <f t="shared" ref="BU2682:BV2682" ca="1" si="574">ABS($BB2680*BN2682-$BB2681*BP2682)*0.02%</f>
        <v>4.4408920985006264E-20</v>
      </c>
      <c r="BV2682">
        <f t="shared" ca="1" si="574"/>
        <v>0</v>
      </c>
      <c r="BW2682" s="35">
        <f ca="1">IFERROR(VLOOKUP($B2682,OFFSET(Input!$A$1,0,MATCH(Index!BW$6&amp;" Index",Input!$1:$1,0)-1,10000,2),2,0)/100,BW2681)</f>
        <v>1E-3</v>
      </c>
      <c r="BX2682">
        <f t="shared" ca="1" si="510"/>
        <v>6.4304240607556934E-2</v>
      </c>
      <c r="CE2682">
        <v>1084.9254373802883</v>
      </c>
    </row>
    <row r="2683" spans="2:83" x14ac:dyDescent="0.25">
      <c r="B2683" s="2">
        <v>41415</v>
      </c>
      <c r="C2683">
        <f t="shared" ca="1" si="478"/>
        <v>0</v>
      </c>
      <c r="D2683">
        <f t="shared" ca="1" si="479"/>
        <v>0</v>
      </c>
      <c r="E2683">
        <f ca="1">IF($B2683&lt;VLOOKUP(E$6&amp;" Equity",Param,4,0),"",IFERROR(VLOOKUP($B2683,OFFSET(Input!$A$1,0,MATCH(Index!E$6&amp;" Equity",Input!$1:$1,0)-1,10000,2),2,0),E2682))</f>
        <v>95.74</v>
      </c>
      <c r="F2683" s="33">
        <v>117.84</v>
      </c>
      <c r="H2683">
        <f ca="1">IFERROR(VLOOKUP($B2683,OFFSET(Input!$A$1,0,MATCH(Index!H$6,Input!$1:$1,0)-1,10000,2),2,0),0)</f>
        <v>0</v>
      </c>
      <c r="I2683">
        <f ca="1">IFERROR(VLOOKUP($B2683,OFFSET(Input!$A$1,0,MATCH(Index!I$6,Input!$1:$1,0)-1,10000,2),2,0),0)</f>
        <v>0</v>
      </c>
      <c r="K2683">
        <f t="shared" ca="1" si="480"/>
        <v>104.60135142679619</v>
      </c>
      <c r="L2683" s="30">
        <f t="shared" ca="1" si="481"/>
        <v>122.05981641355001</v>
      </c>
      <c r="N2683">
        <f t="shared" ca="1" si="491"/>
        <v>1.8818615067540429E-3</v>
      </c>
      <c r="O2683">
        <f t="shared" ca="1" si="492"/>
        <v>7.6667894068504581E-3</v>
      </c>
      <c r="Q2683">
        <f t="shared" ca="1" si="520"/>
        <v>4.3926656549347777E-2</v>
      </c>
      <c r="R2683">
        <f t="shared" ca="1" si="518"/>
        <v>0.13068217031396456</v>
      </c>
      <c r="T2683">
        <f t="shared" ca="1" si="538"/>
        <v>4.3251569366134793E-2</v>
      </c>
      <c r="U2683">
        <f t="shared" ca="1" si="530"/>
        <v>0.13815157988664095</v>
      </c>
      <c r="W2683">
        <f t="shared" ca="1" si="531"/>
        <v>0.56374890183102366</v>
      </c>
      <c r="X2683">
        <f t="shared" ca="1" si="532"/>
        <v>8.4527968568178749E-2</v>
      </c>
      <c r="Z2683">
        <f t="shared" ca="1" si="555"/>
        <v>104.40469127161734</v>
      </c>
      <c r="AA2683">
        <f t="shared" ca="1" si="555"/>
        <v>104.3196728136556</v>
      </c>
      <c r="AB2683">
        <f t="shared" ca="1" si="555"/>
        <v>104.03575711112133</v>
      </c>
      <c r="AC2683">
        <f t="shared" ca="1" si="556"/>
        <v>104.3196728136556</v>
      </c>
      <c r="AE2683">
        <f ca="1">VLOOKUP($B2683,OFFSET(Input!$A$1,0,MATCH(Index!AE$6&amp;" Index",Input!$1:$1,0)-1,10000,2),2,0)</f>
        <v>13.37</v>
      </c>
      <c r="AF2683">
        <f t="shared" ca="1" si="539"/>
        <v>12.989333333333333</v>
      </c>
      <c r="AG2683">
        <f t="shared" ca="1" si="539"/>
        <v>13.145499999999998</v>
      </c>
      <c r="AH2683">
        <f t="shared" ca="1" si="539"/>
        <v>13.5928</v>
      </c>
      <c r="AI2683">
        <f t="shared" ca="1" si="540"/>
        <v>13.5928</v>
      </c>
      <c r="AK2683">
        <f t="shared" ca="1" si="541"/>
        <v>1</v>
      </c>
      <c r="AL2683">
        <f t="shared" ca="1" si="542"/>
        <v>-1</v>
      </c>
      <c r="AN2683" t="str">
        <f t="shared" ca="1" si="565"/>
        <v>Not Down</v>
      </c>
      <c r="AO2683" t="str">
        <f t="shared" ca="1" si="487"/>
        <v>Not Up</v>
      </c>
      <c r="AQ2683">
        <f t="shared" ca="1" si="533"/>
        <v>1</v>
      </c>
      <c r="AR2683">
        <f t="shared" ca="1" si="534"/>
        <v>0</v>
      </c>
      <c r="AT2683">
        <f t="shared" ca="1" si="482"/>
        <v>1</v>
      </c>
      <c r="AU2683">
        <f t="shared" ca="1" si="483"/>
        <v>0</v>
      </c>
      <c r="AW2683" s="5">
        <f t="shared" ca="1" si="493"/>
        <v>4.3926656549347777E-2</v>
      </c>
      <c r="AX2683" s="5">
        <f t="shared" ca="1" si="494"/>
        <v>4.3251569366134793E-2</v>
      </c>
      <c r="AY2683" s="18">
        <f t="shared" ca="1" si="543"/>
        <v>4.3926656549347777E-2</v>
      </c>
      <c r="BA2683" s="6">
        <f t="shared" ca="1" si="535"/>
        <v>1.1382609997605748</v>
      </c>
      <c r="BB2683">
        <f t="shared" ca="1" si="536"/>
        <v>1.0953716688154975</v>
      </c>
      <c r="BC2683" t="str">
        <f t="shared" ca="1" si="511"/>
        <v>HYG UP Equity</v>
      </c>
      <c r="BD2683" t="str">
        <f t="shared" ca="1" si="512"/>
        <v>HYG UP Equity</v>
      </c>
      <c r="BF2683">
        <f t="shared" ca="1" si="495"/>
        <v>1</v>
      </c>
      <c r="BG2683">
        <f t="shared" ca="1" si="496"/>
        <v>0</v>
      </c>
      <c r="BI2683">
        <f t="shared" ca="1" si="488"/>
        <v>1</v>
      </c>
      <c r="BJ2683">
        <f t="shared" ca="1" si="489"/>
        <v>0</v>
      </c>
      <c r="BL2683">
        <f t="shared" ca="1" si="497"/>
        <v>10.398320386335209</v>
      </c>
      <c r="BM2683">
        <f t="shared" ca="1" si="498"/>
        <v>0</v>
      </c>
      <c r="BN2683" s="9">
        <f t="shared" ca="1" si="507"/>
        <v>1</v>
      </c>
      <c r="BO2683" s="9">
        <f t="shared" ca="1" si="508"/>
        <v>0</v>
      </c>
      <c r="BP2683" s="9">
        <f t="shared" ca="1" si="499"/>
        <v>0.99999999999999989</v>
      </c>
      <c r="BQ2683" s="9">
        <f t="shared" ca="1" si="500"/>
        <v>0</v>
      </c>
      <c r="BR2683">
        <f t="shared" ca="1" si="501"/>
        <v>1087.6783649794684</v>
      </c>
      <c r="BS2683">
        <f t="shared" ca="1" si="503"/>
        <v>1.8836333193801291E-3</v>
      </c>
      <c r="BT2683">
        <f t="shared" ca="1" si="504"/>
        <v>1.8055555555555558E-5</v>
      </c>
      <c r="BU2683">
        <f t="shared" ref="BU2683:BV2683" ca="1" si="575">ABS($BB2681*BN2683-$BB2682*BP2683)*0.02%</f>
        <v>4.4408920985006264E-20</v>
      </c>
      <c r="BV2683">
        <f t="shared" ca="1" si="575"/>
        <v>0</v>
      </c>
      <c r="BW2683" s="35">
        <f ca="1">IFERROR(VLOOKUP($B2683,OFFSET(Input!$A$1,0,MATCH(Index!BW$6&amp;" Index",Input!$1:$1,0)-1,10000,2),2,0)/100,BW2682)</f>
        <v>8.9999999999999998E-4</v>
      </c>
      <c r="BX2683">
        <f t="shared" ca="1" si="510"/>
        <v>2.145716059650999E-2</v>
      </c>
      <c r="CE2683">
        <v>1087.1271277986716</v>
      </c>
    </row>
    <row r="2684" spans="2:83" x14ac:dyDescent="0.25">
      <c r="B2684" s="2">
        <v>41416</v>
      </c>
      <c r="C2684">
        <f t="shared" ca="1" si="478"/>
        <v>0</v>
      </c>
      <c r="D2684">
        <f t="shared" ca="1" si="479"/>
        <v>0</v>
      </c>
      <c r="E2684">
        <f ca="1">IF($B2684&lt;VLOOKUP(E$6&amp;" Equity",Param,4,0),"",IFERROR(VLOOKUP($B2684,OFFSET(Input!$A$1,0,MATCH(Index!E$6&amp;" Equity",Input!$1:$1,0)-1,10000,2),2,0),E2683))</f>
        <v>95.15</v>
      </c>
      <c r="F2684" s="33">
        <v>116.09</v>
      </c>
      <c r="H2684">
        <f ca="1">IFERROR(VLOOKUP($B2684,OFFSET(Input!$A$1,0,MATCH(Index!H$6,Input!$1:$1,0)-1,10000,2),2,0),0)</f>
        <v>0</v>
      </c>
      <c r="I2684">
        <f ca="1">IFERROR(VLOOKUP($B2684,OFFSET(Input!$A$1,0,MATCH(Index!I$6,Input!$1:$1,0)-1,10000,2),2,0),0)</f>
        <v>0</v>
      </c>
      <c r="K2684">
        <f t="shared" ca="1" si="480"/>
        <v>103.95674314037662</v>
      </c>
      <c r="L2684" s="30">
        <f t="shared" ca="1" si="481"/>
        <v>120.24714941827071</v>
      </c>
      <c r="N2684">
        <f t="shared" ca="1" si="491"/>
        <v>-6.1815902222044023E-3</v>
      </c>
      <c r="O2684">
        <f t="shared" ca="1" si="492"/>
        <v>-1.4962019804430491E-2</v>
      </c>
      <c r="Q2684">
        <f t="shared" ca="1" si="520"/>
        <v>5.0766025614074783E-2</v>
      </c>
      <c r="R2684">
        <f t="shared" ca="1" si="518"/>
        <v>0.15051991753641655</v>
      </c>
      <c r="T2684">
        <f t="shared" ca="1" si="538"/>
        <v>4.8082514545625087E-2</v>
      </c>
      <c r="U2684">
        <f t="shared" ca="1" si="530"/>
        <v>0.14773632222801059</v>
      </c>
      <c r="W2684">
        <f t="shared" ca="1" si="531"/>
        <v>0.71009523444190792</v>
      </c>
      <c r="X2684">
        <f t="shared" ca="1" si="532"/>
        <v>0.22714379843458152</v>
      </c>
      <c r="Z2684">
        <f t="shared" ca="1" si="555"/>
        <v>104.28013984000408</v>
      </c>
      <c r="AA2684">
        <f t="shared" ca="1" si="555"/>
        <v>104.341845928667</v>
      </c>
      <c r="AB2684">
        <f t="shared" ca="1" si="555"/>
        <v>104.0808932995612</v>
      </c>
      <c r="AC2684">
        <f t="shared" ca="1" si="556"/>
        <v>104.341845928667</v>
      </c>
      <c r="AE2684">
        <f ca="1">VLOOKUP($B2684,OFFSET(Input!$A$1,0,MATCH(Index!AE$6&amp;" Index",Input!$1:$1,0)-1,10000,2),2,0)</f>
        <v>13.82</v>
      </c>
      <c r="AF2684">
        <f t="shared" ca="1" si="539"/>
        <v>12.944666666666665</v>
      </c>
      <c r="AG2684">
        <f t="shared" ca="1" si="539"/>
        <v>13.156000000000001</v>
      </c>
      <c r="AH2684">
        <f t="shared" ca="1" si="539"/>
        <v>13.485199999999999</v>
      </c>
      <c r="AI2684">
        <f t="shared" ca="1" si="540"/>
        <v>13.485199999999999</v>
      </c>
      <c r="AK2684">
        <f t="shared" ca="1" si="541"/>
        <v>-1</v>
      </c>
      <c r="AL2684">
        <f t="shared" ca="1" si="542"/>
        <v>-1</v>
      </c>
      <c r="AN2684" t="str">
        <f t="shared" ca="1" si="565"/>
        <v>Not Down</v>
      </c>
      <c r="AO2684" t="str">
        <f t="shared" ca="1" si="487"/>
        <v>Not Up</v>
      </c>
      <c r="AQ2684">
        <f t="shared" ca="1" si="533"/>
        <v>1</v>
      </c>
      <c r="AR2684">
        <f t="shared" ca="1" si="534"/>
        <v>0</v>
      </c>
      <c r="AT2684">
        <f t="shared" ca="1" si="482"/>
        <v>1</v>
      </c>
      <c r="AU2684">
        <f t="shared" ca="1" si="483"/>
        <v>0</v>
      </c>
      <c r="AW2684" s="5">
        <f t="shared" ca="1" si="493"/>
        <v>5.0766025614074783E-2</v>
      </c>
      <c r="AX2684" s="5">
        <f t="shared" ca="1" si="494"/>
        <v>4.8082514545625087E-2</v>
      </c>
      <c r="AY2684" s="18">
        <f t="shared" ca="1" si="543"/>
        <v>5.0766025614074783E-2</v>
      </c>
      <c r="BA2684" s="6">
        <f t="shared" ca="1" si="535"/>
        <v>0.98491066407486505</v>
      </c>
      <c r="BB2684">
        <f t="shared" ca="1" si="536"/>
        <v>0.98491066407486505</v>
      </c>
      <c r="BC2684" t="str">
        <f t="shared" ca="1" si="511"/>
        <v>HYG UP Equity</v>
      </c>
      <c r="BD2684" t="str">
        <f t="shared" ca="1" si="512"/>
        <v>HYG UP Equity</v>
      </c>
      <c r="BF2684">
        <f t="shared" ca="1" si="495"/>
        <v>1</v>
      </c>
      <c r="BG2684">
        <f t="shared" ca="1" si="496"/>
        <v>0</v>
      </c>
      <c r="BI2684">
        <f t="shared" ca="1" si="488"/>
        <v>1</v>
      </c>
      <c r="BJ2684">
        <f t="shared" ca="1" si="489"/>
        <v>0</v>
      </c>
      <c r="BL2684">
        <f t="shared" ca="1" si="497"/>
        <v>10.398320386335209</v>
      </c>
      <c r="BM2684">
        <f t="shared" ca="1" si="498"/>
        <v>0</v>
      </c>
      <c r="BN2684" s="9">
        <f t="shared" ca="1" si="507"/>
        <v>1</v>
      </c>
      <c r="BO2684" s="9">
        <f t="shared" ca="1" si="508"/>
        <v>0</v>
      </c>
      <c r="BP2684" s="9">
        <f t="shared" ca="1" si="499"/>
        <v>1</v>
      </c>
      <c r="BQ2684" s="9">
        <f t="shared" ca="1" si="500"/>
        <v>0</v>
      </c>
      <c r="BR2684">
        <f t="shared" ca="1" si="501"/>
        <v>1080.975521493591</v>
      </c>
      <c r="BS2684">
        <f t="shared" ca="1" si="503"/>
        <v>-6.1625235011489865E-3</v>
      </c>
      <c r="BT2684">
        <f t="shared" ca="1" si="504"/>
        <v>1.8055555555555558E-5</v>
      </c>
      <c r="BU2684">
        <f t="shared" ref="BU2684:BV2684" ca="1" si="576">ABS($BB2682*BN2684-$BB2683*BP2684)*0.02%</f>
        <v>0</v>
      </c>
      <c r="BV2684">
        <f t="shared" ca="1" si="576"/>
        <v>0</v>
      </c>
      <c r="BW2684" s="35">
        <f ca="1">IFERROR(VLOOKUP($B2684,OFFSET(Input!$A$1,0,MATCH(Index!BW$6&amp;" Index",Input!$1:$1,0)-1,10000,2),2,0)/100,BW2683)</f>
        <v>8.0000000000000004E-4</v>
      </c>
      <c r="BX2684">
        <f t="shared" ca="1" si="510"/>
        <v>2.1500704625678595E-2</v>
      </c>
      <c r="CE2684">
        <v>1079.7518850391968</v>
      </c>
    </row>
    <row r="2685" spans="2:83" x14ac:dyDescent="0.25">
      <c r="B2685" s="2">
        <v>41417</v>
      </c>
      <c r="C2685">
        <f t="shared" ca="1" si="478"/>
        <v>0</v>
      </c>
      <c r="D2685">
        <f t="shared" ca="1" si="479"/>
        <v>0</v>
      </c>
      <c r="E2685">
        <f ca="1">IF($B2685&lt;VLOOKUP(E$6&amp;" Equity",Param,4,0),"",IFERROR(VLOOKUP($B2685,OFFSET(Input!$A$1,0,MATCH(Index!E$6&amp;" Equity",Input!$1:$1,0)-1,10000,2),2,0),E2684))</f>
        <v>94.89</v>
      </c>
      <c r="F2685" s="33">
        <v>116.64</v>
      </c>
      <c r="H2685">
        <f ca="1">IFERROR(VLOOKUP($B2685,OFFSET(Input!$A$1,0,MATCH(Index!H$6,Input!$1:$1,0)-1,10000,2),2,0),0)</f>
        <v>0</v>
      </c>
      <c r="I2685">
        <f ca="1">IFERROR(VLOOKUP($B2685,OFFSET(Input!$A$1,0,MATCH(Index!I$6,Input!$1:$1,0)-1,10000,2),2,0),0)</f>
        <v>0</v>
      </c>
      <c r="K2685">
        <f t="shared" ca="1" si="480"/>
        <v>103.67267847178493</v>
      </c>
      <c r="L2685" s="30">
        <f t="shared" ca="1" si="481"/>
        <v>120.81684475964421</v>
      </c>
      <c r="N2685">
        <f t="shared" ca="1" si="491"/>
        <v>-2.7362677564914234E-3</v>
      </c>
      <c r="O2685">
        <f t="shared" ca="1" si="492"/>
        <v>4.7265159104036454E-3</v>
      </c>
      <c r="Q2685">
        <f t="shared" ca="1" si="520"/>
        <v>5.0518896194714773E-2</v>
      </c>
      <c r="R2685">
        <f t="shared" ca="1" si="518"/>
        <v>0.15182747589124546</v>
      </c>
      <c r="T2685">
        <f t="shared" ca="1" si="538"/>
        <v>4.8089088350269558E-2</v>
      </c>
      <c r="U2685">
        <f t="shared" ca="1" si="530"/>
        <v>0.14789111050373474</v>
      </c>
      <c r="W2685">
        <f t="shared" ca="1" si="531"/>
        <v>0.64025628485304731</v>
      </c>
      <c r="X2685">
        <f t="shared" ca="1" si="532"/>
        <v>0.22485967768401108</v>
      </c>
      <c r="Z2685">
        <f t="shared" ca="1" si="555"/>
        <v>104.15777352122613</v>
      </c>
      <c r="AA2685">
        <f t="shared" ca="1" si="555"/>
        <v>104.33568207796311</v>
      </c>
      <c r="AB2685">
        <f t="shared" ca="1" si="555"/>
        <v>104.11814597382001</v>
      </c>
      <c r="AC2685">
        <f t="shared" ca="1" si="556"/>
        <v>104.33568207796311</v>
      </c>
      <c r="AE2685">
        <f ca="1">VLOOKUP($B2685,OFFSET(Input!$A$1,0,MATCH(Index!AE$6&amp;" Index",Input!$1:$1,0)-1,10000,2),2,0)</f>
        <v>14.07</v>
      </c>
      <c r="AF2685">
        <f t="shared" ca="1" si="539"/>
        <v>12.976666666666665</v>
      </c>
      <c r="AG2685">
        <f t="shared" ca="1" si="539"/>
        <v>13.1785</v>
      </c>
      <c r="AH2685">
        <f t="shared" ca="1" si="539"/>
        <v>13.345599999999999</v>
      </c>
      <c r="AI2685">
        <f t="shared" ca="1" si="540"/>
        <v>13.345599999999999</v>
      </c>
      <c r="AK2685">
        <f t="shared" ca="1" si="541"/>
        <v>-1</v>
      </c>
      <c r="AL2685">
        <f t="shared" ca="1" si="542"/>
        <v>-1</v>
      </c>
      <c r="AN2685" t="str">
        <f t="shared" ca="1" si="565"/>
        <v>Not Down</v>
      </c>
      <c r="AO2685" t="str">
        <f t="shared" ca="1" si="487"/>
        <v>Not Up</v>
      </c>
      <c r="AQ2685">
        <f t="shared" ca="1" si="533"/>
        <v>1</v>
      </c>
      <c r="AR2685">
        <f t="shared" ca="1" si="534"/>
        <v>0</v>
      </c>
      <c r="AT2685">
        <f t="shared" ca="1" si="482"/>
        <v>1</v>
      </c>
      <c r="AU2685">
        <f t="shared" ca="1" si="483"/>
        <v>0</v>
      </c>
      <c r="AW2685" s="5">
        <f t="shared" ca="1" si="493"/>
        <v>5.0518896194714773E-2</v>
      </c>
      <c r="AX2685" s="5">
        <f t="shared" ca="1" si="494"/>
        <v>4.8089088350269558E-2</v>
      </c>
      <c r="AY2685" s="18">
        <f t="shared" ca="1" si="543"/>
        <v>5.0518896194714773E-2</v>
      </c>
      <c r="BA2685" s="6">
        <f t="shared" ca="1" si="535"/>
        <v>0.98972867117454844</v>
      </c>
      <c r="BB2685">
        <f t="shared" ca="1" si="536"/>
        <v>0.98491066407486505</v>
      </c>
      <c r="BC2685" t="str">
        <f t="shared" ca="1" si="511"/>
        <v>HYG UP Equity</v>
      </c>
      <c r="BD2685" t="str">
        <f t="shared" ca="1" si="512"/>
        <v>HYG UP Equity</v>
      </c>
      <c r="BF2685">
        <f t="shared" ca="1" si="495"/>
        <v>1</v>
      </c>
      <c r="BG2685">
        <f t="shared" ca="1" si="496"/>
        <v>0</v>
      </c>
      <c r="BI2685">
        <f t="shared" ca="1" si="488"/>
        <v>1</v>
      </c>
      <c r="BJ2685">
        <f t="shared" ca="1" si="489"/>
        <v>0</v>
      </c>
      <c r="BL2685">
        <f t="shared" ca="1" si="497"/>
        <v>10.398320386335209</v>
      </c>
      <c r="BM2685">
        <f t="shared" ca="1" si="498"/>
        <v>0</v>
      </c>
      <c r="BN2685" s="9">
        <f t="shared" ca="1" si="507"/>
        <v>0.99999999999999989</v>
      </c>
      <c r="BO2685" s="9">
        <f t="shared" ca="1" si="508"/>
        <v>0</v>
      </c>
      <c r="BP2685" s="9">
        <f t="shared" ca="1" si="499"/>
        <v>0.99999999999999989</v>
      </c>
      <c r="BQ2685" s="9">
        <f t="shared" ca="1" si="500"/>
        <v>0</v>
      </c>
      <c r="BR2685">
        <f t="shared" ca="1" si="501"/>
        <v>1078.0217260591367</v>
      </c>
      <c r="BS2685">
        <f t="shared" ca="1" si="503"/>
        <v>-2.7325275880188959E-3</v>
      </c>
      <c r="BT2685">
        <f t="shared" ca="1" si="504"/>
        <v>1.8055555555555555E-5</v>
      </c>
      <c r="BU2685">
        <f t="shared" ref="BU2685:BV2685" ca="1" si="577">ABS($BB2683*BN2685-$BB2684*BP2685)*0.02%</f>
        <v>2.2092200948126474E-5</v>
      </c>
      <c r="BV2685">
        <f t="shared" ca="1" si="577"/>
        <v>0</v>
      </c>
      <c r="BW2685" s="35">
        <f ca="1">IFERROR(VLOOKUP($B2685,OFFSET(Input!$A$1,0,MATCH(Index!BW$6&amp;" Index",Input!$1:$1,0)-1,10000,2),2,0)/100,BW2684)</f>
        <v>8.0000000000000004E-4</v>
      </c>
      <c r="BX2685">
        <f t="shared" ca="1" si="510"/>
        <v>1.920134569401466E-2</v>
      </c>
      <c r="CE2685">
        <v>1076.4596093824077</v>
      </c>
    </row>
    <row r="2686" spans="2:83" x14ac:dyDescent="0.25">
      <c r="B2686" s="2">
        <v>41418</v>
      </c>
      <c r="C2686">
        <f t="shared" ca="1" si="478"/>
        <v>0</v>
      </c>
      <c r="D2686">
        <f t="shared" ca="1" si="479"/>
        <v>0</v>
      </c>
      <c r="E2686">
        <f ca="1">IF($B2686&lt;VLOOKUP(E$6&amp;" Equity",Param,4,0),"",IFERROR(VLOOKUP($B2686,OFFSET(Input!$A$1,0,MATCH(Index!E$6&amp;" Equity",Input!$1:$1,0)-1,10000,2),2,0),E2685))</f>
        <v>94.71</v>
      </c>
      <c r="F2686" s="33">
        <v>116.8</v>
      </c>
      <c r="H2686">
        <f ca="1">IFERROR(VLOOKUP($B2686,OFFSET(Input!$A$1,0,MATCH(Index!H$6,Input!$1:$1,0)-1,10000,2),2,0),0)</f>
        <v>0</v>
      </c>
      <c r="I2686">
        <f ca="1">IFERROR(VLOOKUP($B2686,OFFSET(Input!$A$1,0,MATCH(Index!I$6,Input!$1:$1,0)-1,10000,2),2,0),0)</f>
        <v>0</v>
      </c>
      <c r="K2686">
        <f t="shared" ca="1" si="480"/>
        <v>103.47601831660607</v>
      </c>
      <c r="L2686" s="30">
        <f t="shared" ca="1" si="481"/>
        <v>120.98257431349832</v>
      </c>
      <c r="N2686">
        <f t="shared" ca="1" si="491"/>
        <v>-1.8987347476572755E-3</v>
      </c>
      <c r="O2686">
        <f t="shared" ca="1" si="492"/>
        <v>1.3708021337786216E-3</v>
      </c>
      <c r="Q2686">
        <f t="shared" ca="1" si="520"/>
        <v>4.4226485863006183E-2</v>
      </c>
      <c r="R2686">
        <f t="shared" ca="1" si="518"/>
        <v>0.14181353224252757</v>
      </c>
      <c r="T2686">
        <f t="shared" ca="1" si="538"/>
        <v>4.8416394636518534E-2</v>
      </c>
      <c r="U2686">
        <f t="shared" ca="1" si="530"/>
        <v>0.14419165074656057</v>
      </c>
      <c r="W2686">
        <f t="shared" ca="1" si="531"/>
        <v>0.54409810080456888</v>
      </c>
      <c r="X2686">
        <f t="shared" ca="1" si="532"/>
        <v>0.24207896799755332</v>
      </c>
      <c r="Z2686">
        <f t="shared" ca="1" si="555"/>
        <v>104.0703690078133</v>
      </c>
      <c r="AA2686">
        <f t="shared" ca="1" si="555"/>
        <v>104.3251212703794</v>
      </c>
      <c r="AB2686">
        <f t="shared" ca="1" si="555"/>
        <v>104.15014154629367</v>
      </c>
      <c r="AC2686">
        <f t="shared" ca="1" si="556"/>
        <v>104.3251212703794</v>
      </c>
      <c r="AE2686">
        <f ca="1">VLOOKUP($B2686,OFFSET(Input!$A$1,0,MATCH(Index!AE$6&amp;" Index",Input!$1:$1,0)-1,10000,2),2,0)</f>
        <v>13.99</v>
      </c>
      <c r="AF2686">
        <f t="shared" ca="1" si="539"/>
        <v>13.052666666666665</v>
      </c>
      <c r="AG2686">
        <f t="shared" ca="1" si="539"/>
        <v>13.1975</v>
      </c>
      <c r="AH2686">
        <f t="shared" ca="1" si="539"/>
        <v>13.306400000000002</v>
      </c>
      <c r="AI2686">
        <f t="shared" ca="1" si="540"/>
        <v>13.306400000000002</v>
      </c>
      <c r="AK2686">
        <f t="shared" ca="1" si="541"/>
        <v>-1</v>
      </c>
      <c r="AL2686">
        <f t="shared" ca="1" si="542"/>
        <v>-1</v>
      </c>
      <c r="AN2686" t="str">
        <f t="shared" ca="1" si="565"/>
        <v>Not Down</v>
      </c>
      <c r="AO2686" t="str">
        <f t="shared" ca="1" si="487"/>
        <v>Not Up</v>
      </c>
      <c r="AQ2686">
        <f t="shared" ca="1" si="533"/>
        <v>1</v>
      </c>
      <c r="AR2686">
        <f t="shared" ca="1" si="534"/>
        <v>0</v>
      </c>
      <c r="AT2686">
        <f t="shared" ca="1" si="482"/>
        <v>1</v>
      </c>
      <c r="AU2686">
        <f t="shared" ca="1" si="483"/>
        <v>0</v>
      </c>
      <c r="AW2686" s="5">
        <f t="shared" ca="1" si="493"/>
        <v>4.4226485863006183E-2</v>
      </c>
      <c r="AX2686" s="5">
        <f t="shared" ca="1" si="494"/>
        <v>4.8416394636518534E-2</v>
      </c>
      <c r="AY2686" s="18">
        <f t="shared" ca="1" si="543"/>
        <v>4.8416394636518534E-2</v>
      </c>
      <c r="BA2686" s="6">
        <f t="shared" ca="1" si="535"/>
        <v>1.0327080398152368</v>
      </c>
      <c r="BB2686">
        <f t="shared" ca="1" si="536"/>
        <v>0.98491066407486505</v>
      </c>
      <c r="BC2686" t="str">
        <f t="shared" ca="1" si="511"/>
        <v>HYG UP Equity</v>
      </c>
      <c r="BD2686" t="str">
        <f t="shared" ca="1" si="512"/>
        <v>HYG UP Equity</v>
      </c>
      <c r="BF2686">
        <f t="shared" ca="1" si="495"/>
        <v>1</v>
      </c>
      <c r="BG2686">
        <f t="shared" ca="1" si="496"/>
        <v>0</v>
      </c>
      <c r="BI2686">
        <f t="shared" ca="1" si="488"/>
        <v>1</v>
      </c>
      <c r="BJ2686">
        <f t="shared" ca="1" si="489"/>
        <v>0</v>
      </c>
      <c r="BL2686">
        <f t="shared" ca="1" si="497"/>
        <v>10.398320386335209</v>
      </c>
      <c r="BM2686">
        <f t="shared" ca="1" si="498"/>
        <v>0</v>
      </c>
      <c r="BN2686" s="9">
        <f t="shared" ca="1" si="507"/>
        <v>0.99999999999999989</v>
      </c>
      <c r="BO2686" s="9">
        <f t="shared" ca="1" si="508"/>
        <v>0</v>
      </c>
      <c r="BP2686" s="9">
        <f t="shared" ca="1" si="499"/>
        <v>0.99999999999999989</v>
      </c>
      <c r="BQ2686" s="9">
        <f t="shared" ca="1" si="500"/>
        <v>0</v>
      </c>
      <c r="BR2686">
        <f t="shared" ca="1" si="501"/>
        <v>1075.9767907583605</v>
      </c>
      <c r="BS2686">
        <f t="shared" ca="1" si="503"/>
        <v>-1.8969332911793479E-3</v>
      </c>
      <c r="BT2686">
        <f t="shared" ca="1" si="504"/>
        <v>1.8055555555555555E-5</v>
      </c>
      <c r="BU2686">
        <f t="shared" ref="BU2686:BV2686" ca="1" si="578">ABS($BB2684*BN2686-$BB2685*BP2686)*0.02%</f>
        <v>0</v>
      </c>
      <c r="BV2686">
        <f t="shared" ca="1" si="578"/>
        <v>0</v>
      </c>
      <c r="BW2686" s="35">
        <f ca="1">IFERROR(VLOOKUP($B2686,OFFSET(Input!$A$1,0,MATCH(Index!BW$6&amp;" Index",Input!$1:$1,0)-1,10000,2),2,0)/100,BW2685)</f>
        <v>8.9999999999999998E-4</v>
      </c>
      <c r="BX2686">
        <f t="shared" ca="1" si="510"/>
        <v>1.9142798796452445E-2</v>
      </c>
      <c r="CE2686">
        <v>1074.4143917842548</v>
      </c>
    </row>
    <row r="2687" spans="2:83" x14ac:dyDescent="0.25">
      <c r="B2687" s="2">
        <v>41422</v>
      </c>
      <c r="C2687">
        <f t="shared" ca="1" si="478"/>
        <v>0</v>
      </c>
      <c r="D2687">
        <f t="shared" ca="1" si="479"/>
        <v>0</v>
      </c>
      <c r="E2687">
        <f ca="1">IF($B2687&lt;VLOOKUP(E$6&amp;" Equity",Param,4,0),"",IFERROR(VLOOKUP($B2687,OFFSET(Input!$A$1,0,MATCH(Index!E$6&amp;" Equity",Input!$1:$1,0)-1,10000,2),2,0),E2686))</f>
        <v>94.36</v>
      </c>
      <c r="F2687" s="33">
        <v>113.82</v>
      </c>
      <c r="H2687">
        <f ca="1">IFERROR(VLOOKUP($B2687,OFFSET(Input!$A$1,0,MATCH(Index!H$6,Input!$1:$1,0)-1,10000,2),2,0),0)</f>
        <v>0</v>
      </c>
      <c r="I2687">
        <f ca="1">IFERROR(VLOOKUP($B2687,OFFSET(Input!$A$1,0,MATCH(Index!I$6,Input!$1:$1,0)-1,10000,2),2,0),0)</f>
        <v>0</v>
      </c>
      <c r="K2687">
        <f t="shared" ca="1" si="480"/>
        <v>103.09362357042498</v>
      </c>
      <c r="L2687" s="30">
        <f t="shared" ca="1" si="481"/>
        <v>117.89586137296557</v>
      </c>
      <c r="N2687">
        <f t="shared" ca="1" si="491"/>
        <v>-3.7023366985355541E-3</v>
      </c>
      <c r="O2687">
        <f t="shared" ca="1" si="492"/>
        <v>-2.584481721914883E-2</v>
      </c>
      <c r="Q2687">
        <f t="shared" ca="1" si="520"/>
        <v>4.3353280956854659E-2</v>
      </c>
      <c r="R2687">
        <f t="shared" ca="1" si="518"/>
        <v>0.18837393720410955</v>
      </c>
      <c r="T2687">
        <f t="shared" ca="1" si="538"/>
        <v>4.9719812291239257E-2</v>
      </c>
      <c r="U2687">
        <f t="shared" ca="1" si="530"/>
        <v>0.17034122794086634</v>
      </c>
      <c r="W2687">
        <f t="shared" ca="1" si="531"/>
        <v>0.61706182769515006</v>
      </c>
      <c r="X2687">
        <f t="shared" ca="1" si="532"/>
        <v>0.35283045989023654</v>
      </c>
      <c r="Z2687">
        <f t="shared" ca="1" si="555"/>
        <v>103.98733472007112</v>
      </c>
      <c r="AA2687">
        <f t="shared" ca="1" si="555"/>
        <v>104.28565583390423</v>
      </c>
      <c r="AB2687">
        <f t="shared" ca="1" si="555"/>
        <v>104.15683899530249</v>
      </c>
      <c r="AC2687">
        <f t="shared" ca="1" si="556"/>
        <v>104.28565583390423</v>
      </c>
      <c r="AE2687">
        <f ca="1">VLOOKUP($B2687,OFFSET(Input!$A$1,0,MATCH(Index!AE$6&amp;" Index",Input!$1:$1,0)-1,10000,2),2,0)</f>
        <v>14.48</v>
      </c>
      <c r="AF2687">
        <f t="shared" ca="1" si="539"/>
        <v>13.173999999999999</v>
      </c>
      <c r="AG2687">
        <f t="shared" ca="1" si="539"/>
        <v>13.236000000000001</v>
      </c>
      <c r="AH2687">
        <f t="shared" ca="1" si="539"/>
        <v>13.31</v>
      </c>
      <c r="AI2687">
        <f t="shared" ca="1" si="540"/>
        <v>13.31</v>
      </c>
      <c r="AK2687">
        <f t="shared" ca="1" si="541"/>
        <v>-1</v>
      </c>
      <c r="AL2687">
        <f t="shared" ca="1" si="542"/>
        <v>-1</v>
      </c>
      <c r="AN2687" t="str">
        <f t="shared" ca="1" si="565"/>
        <v>Not Down</v>
      </c>
      <c r="AO2687" t="str">
        <f t="shared" ca="1" si="487"/>
        <v>Not Up</v>
      </c>
      <c r="AQ2687">
        <f t="shared" ca="1" si="533"/>
        <v>1</v>
      </c>
      <c r="AR2687">
        <f t="shared" ca="1" si="534"/>
        <v>0</v>
      </c>
      <c r="AT2687">
        <f t="shared" ca="1" si="482"/>
        <v>1</v>
      </c>
      <c r="AU2687">
        <f t="shared" ca="1" si="483"/>
        <v>0</v>
      </c>
      <c r="AW2687" s="5">
        <f t="shared" ca="1" si="493"/>
        <v>4.3353280956854659E-2</v>
      </c>
      <c r="AX2687" s="5">
        <f t="shared" ca="1" si="494"/>
        <v>4.9719812291239257E-2</v>
      </c>
      <c r="AY2687" s="18">
        <f t="shared" ca="1" si="543"/>
        <v>4.9719812291239257E-2</v>
      </c>
      <c r="BA2687" s="6">
        <f t="shared" ca="1" si="535"/>
        <v>1.0056353331971473</v>
      </c>
      <c r="BB2687">
        <f t="shared" ca="1" si="536"/>
        <v>0.98491066407486505</v>
      </c>
      <c r="BC2687" t="str">
        <f t="shared" ca="1" si="511"/>
        <v>HYG UP Equity</v>
      </c>
      <c r="BD2687" t="str">
        <f t="shared" ca="1" si="512"/>
        <v>HYG UP Equity</v>
      </c>
      <c r="BF2687">
        <f t="shared" ca="1" si="495"/>
        <v>1</v>
      </c>
      <c r="BG2687">
        <f t="shared" ca="1" si="496"/>
        <v>0</v>
      </c>
      <c r="BI2687">
        <f t="shared" ca="1" si="488"/>
        <v>1</v>
      </c>
      <c r="BJ2687">
        <f t="shared" ca="1" si="489"/>
        <v>0</v>
      </c>
      <c r="BL2687">
        <f t="shared" ca="1" si="497"/>
        <v>10.398320386335209</v>
      </c>
      <c r="BM2687">
        <f t="shared" ca="1" si="498"/>
        <v>0</v>
      </c>
      <c r="BN2687" s="9">
        <f t="shared" ca="1" si="507"/>
        <v>1</v>
      </c>
      <c r="BO2687" s="9">
        <f t="shared" ca="1" si="508"/>
        <v>0</v>
      </c>
      <c r="BP2687" s="9">
        <f t="shared" ca="1" si="499"/>
        <v>1</v>
      </c>
      <c r="BQ2687" s="9">
        <f t="shared" ca="1" si="500"/>
        <v>0</v>
      </c>
      <c r="BR2687">
        <f t="shared" ca="1" si="501"/>
        <v>1072.000527673518</v>
      </c>
      <c r="BS2687">
        <f t="shared" ca="1" si="503"/>
        <v>-3.6954915003696298E-3</v>
      </c>
      <c r="BT2687">
        <f t="shared" ca="1" si="504"/>
        <v>7.2222222222222232E-5</v>
      </c>
      <c r="BU2687">
        <f t="shared" ref="BU2687:BV2687" ca="1" si="579">ABS($BB2685*BN2687-$BB2686*BP2687)*0.02%</f>
        <v>0</v>
      </c>
      <c r="BV2687">
        <f t="shared" ca="1" si="579"/>
        <v>0</v>
      </c>
      <c r="BW2687" s="35">
        <f ca="1">IFERROR(VLOOKUP($B2687,OFFSET(Input!$A$1,0,MATCH(Index!BW$6&amp;" Index",Input!$1:$1,0)-1,10000,2),2,0)/100,BW2686)</f>
        <v>8.9999999999999998E-4</v>
      </c>
      <c r="BX2687">
        <f t="shared" ca="1" si="510"/>
        <v>7.6425713874164983E-2</v>
      </c>
      <c r="CE2687">
        <v>1070.3678612973529</v>
      </c>
    </row>
    <row r="2688" spans="2:83" x14ac:dyDescent="0.25">
      <c r="B2688" s="2">
        <v>41423</v>
      </c>
      <c r="C2688">
        <f t="shared" ca="1" si="478"/>
        <v>0</v>
      </c>
      <c r="D2688">
        <f t="shared" ca="1" si="479"/>
        <v>0</v>
      </c>
      <c r="E2688">
        <f ca="1">IF($B2688&lt;VLOOKUP(E$6&amp;" Equity",Param,4,0),"",IFERROR(VLOOKUP($B2688,OFFSET(Input!$A$1,0,MATCH(Index!E$6&amp;" Equity",Input!$1:$1,0)-1,10000,2),2,0),E2687))</f>
        <v>93.98</v>
      </c>
      <c r="F2688" s="33">
        <v>115.12</v>
      </c>
      <c r="H2688">
        <f ca="1">IFERROR(VLOOKUP($B2688,OFFSET(Input!$A$1,0,MATCH(Index!H$6,Input!$1:$1,0)-1,10000,2),2,0),0)</f>
        <v>0</v>
      </c>
      <c r="I2688">
        <f ca="1">IFERROR(VLOOKUP($B2688,OFFSET(Input!$A$1,0,MATCH(Index!I$6,Input!$1:$1,0)-1,10000,2),2,0),0)</f>
        <v>0</v>
      </c>
      <c r="K2688">
        <f t="shared" ca="1" si="480"/>
        <v>102.67845213171407</v>
      </c>
      <c r="L2688" s="30">
        <f t="shared" ca="1" si="481"/>
        <v>119.2424139980302</v>
      </c>
      <c r="N2688">
        <f t="shared" ca="1" si="491"/>
        <v>-4.0352608648047059E-3</v>
      </c>
      <c r="O2688">
        <f t="shared" ca="1" si="492"/>
        <v>1.1356809404134574E-2</v>
      </c>
      <c r="Q2688">
        <f t="shared" ca="1" si="520"/>
        <v>4.7560741315590259E-2</v>
      </c>
      <c r="R2688">
        <f t="shared" ca="1" si="518"/>
        <v>0.18902134284992039</v>
      </c>
      <c r="T2688">
        <f t="shared" ca="1" si="538"/>
        <v>5.0531276994120952E-2</v>
      </c>
      <c r="U2688">
        <f t="shared" ca="1" si="530"/>
        <v>0.17503474821461926</v>
      </c>
      <c r="W2688">
        <f t="shared" ca="1" si="531"/>
        <v>0.46425490846060258</v>
      </c>
      <c r="X2688">
        <f t="shared" ca="1" si="532"/>
        <v>0.27002824245806378</v>
      </c>
      <c r="Z2688">
        <f t="shared" ca="1" si="555"/>
        <v>103.85185772428125</v>
      </c>
      <c r="AA2688">
        <f t="shared" ca="1" si="555"/>
        <v>104.20912367285614</v>
      </c>
      <c r="AB2688">
        <f t="shared" ca="1" si="555"/>
        <v>104.13083887616072</v>
      </c>
      <c r="AC2688">
        <f t="shared" ca="1" si="556"/>
        <v>104.20912367285614</v>
      </c>
      <c r="AE2688">
        <f ca="1">VLOOKUP($B2688,OFFSET(Input!$A$1,0,MATCH(Index!AE$6&amp;" Index",Input!$1:$1,0)-1,10000,2),2,0)</f>
        <v>14.83</v>
      </c>
      <c r="AF2688">
        <f t="shared" ca="1" si="539"/>
        <v>13.307333333333332</v>
      </c>
      <c r="AG2688">
        <f t="shared" ca="1" si="539"/>
        <v>13.301499999999999</v>
      </c>
      <c r="AH2688">
        <f t="shared" ca="1" si="539"/>
        <v>13.363999999999999</v>
      </c>
      <c r="AI2688">
        <f t="shared" ca="1" si="540"/>
        <v>13.363999999999999</v>
      </c>
      <c r="AK2688">
        <f t="shared" ca="1" si="541"/>
        <v>-1</v>
      </c>
      <c r="AL2688">
        <f t="shared" ca="1" si="542"/>
        <v>-1</v>
      </c>
      <c r="AN2688" t="str">
        <f t="shared" ca="1" si="565"/>
        <v>Not Down</v>
      </c>
      <c r="AO2688" t="str">
        <f t="shared" ca="1" si="487"/>
        <v>Not Up</v>
      </c>
      <c r="AQ2688">
        <f t="shared" ca="1" si="533"/>
        <v>1</v>
      </c>
      <c r="AR2688">
        <f t="shared" ca="1" si="534"/>
        <v>0</v>
      </c>
      <c r="AT2688">
        <f t="shared" ca="1" si="482"/>
        <v>1</v>
      </c>
      <c r="AU2688">
        <f t="shared" ca="1" si="483"/>
        <v>0</v>
      </c>
      <c r="AW2688" s="5">
        <f t="shared" ca="1" si="493"/>
        <v>4.7560741315590259E-2</v>
      </c>
      <c r="AX2688" s="5">
        <f t="shared" ca="1" si="494"/>
        <v>5.0531276994120952E-2</v>
      </c>
      <c r="AY2688" s="18">
        <f t="shared" ca="1" si="543"/>
        <v>5.0531276994120952E-2</v>
      </c>
      <c r="BA2688" s="6">
        <f t="shared" ca="1" si="535"/>
        <v>0.98948617518249615</v>
      </c>
      <c r="BB2688">
        <f t="shared" ca="1" si="536"/>
        <v>0.98491066407486505</v>
      </c>
      <c r="BC2688" t="str">
        <f t="shared" ca="1" si="511"/>
        <v>HYG UP Equity</v>
      </c>
      <c r="BD2688" t="str">
        <f t="shared" ca="1" si="512"/>
        <v>HYG UP Equity</v>
      </c>
      <c r="BF2688">
        <f t="shared" ca="1" si="495"/>
        <v>1</v>
      </c>
      <c r="BG2688">
        <f t="shared" ca="1" si="496"/>
        <v>0</v>
      </c>
      <c r="BI2688">
        <f t="shared" ca="1" si="488"/>
        <v>1</v>
      </c>
      <c r="BJ2688">
        <f t="shared" ca="1" si="489"/>
        <v>0</v>
      </c>
      <c r="BL2688">
        <f t="shared" ca="1" si="497"/>
        <v>10.398320386335209</v>
      </c>
      <c r="BM2688">
        <f t="shared" ca="1" si="498"/>
        <v>0</v>
      </c>
      <c r="BN2688" s="9">
        <f t="shared" ca="1" si="507"/>
        <v>1</v>
      </c>
      <c r="BO2688" s="9">
        <f t="shared" ca="1" si="508"/>
        <v>0</v>
      </c>
      <c r="BP2688" s="9">
        <f t="shared" ca="1" si="499"/>
        <v>1</v>
      </c>
      <c r="BQ2688" s="9">
        <f t="shared" ca="1" si="500"/>
        <v>0</v>
      </c>
      <c r="BR2688">
        <f t="shared" ca="1" si="501"/>
        <v>1067.6834420385462</v>
      </c>
      <c r="BS2688">
        <f t="shared" ca="1" si="503"/>
        <v>-4.0271301398898673E-3</v>
      </c>
      <c r="BT2688">
        <f t="shared" ca="1" si="504"/>
        <v>1.8055555555555558E-5</v>
      </c>
      <c r="BU2688">
        <f t="shared" ref="BU2688:BV2688" ca="1" si="580">ABS($BB2686*BN2688-$BB2687*BP2688)*0.02%</f>
        <v>0</v>
      </c>
      <c r="BV2688">
        <f t="shared" ca="1" si="580"/>
        <v>0</v>
      </c>
      <c r="BW2688" s="35">
        <f ca="1">IFERROR(VLOOKUP($B2688,OFFSET(Input!$A$1,0,MATCH(Index!BW$6&amp;" Index",Input!$1:$1,0)-1,10000,2),2,0)/100,BW2687)</f>
        <v>8.0000000000000004E-4</v>
      </c>
      <c r="BX2688">
        <f t="shared" ca="1" si="510"/>
        <v>1.9034468574961105E-2</v>
      </c>
      <c r="CE2688">
        <v>1066.0885330549168</v>
      </c>
    </row>
    <row r="2689" spans="2:83" x14ac:dyDescent="0.25">
      <c r="B2689" s="2">
        <v>41424</v>
      </c>
      <c r="C2689">
        <f t="shared" ca="1" si="478"/>
        <v>0</v>
      </c>
      <c r="D2689">
        <f t="shared" ca="1" si="479"/>
        <v>0</v>
      </c>
      <c r="E2689">
        <f ca="1">IF($B2689&lt;VLOOKUP(E$6&amp;" Equity",Param,4,0),"",IFERROR(VLOOKUP($B2689,OFFSET(Input!$A$1,0,MATCH(Index!E$6&amp;" Equity",Input!$1:$1,0)-1,10000,2),2,0),E2688))</f>
        <v>94.17</v>
      </c>
      <c r="F2689" s="33">
        <v>114.84</v>
      </c>
      <c r="H2689">
        <f ca="1">IFERROR(VLOOKUP($B2689,OFFSET(Input!$A$1,0,MATCH(Index!H$6,Input!$1:$1,0)-1,10000,2),2,0),0)</f>
        <v>0</v>
      </c>
      <c r="I2689">
        <f ca="1">IFERROR(VLOOKUP($B2689,OFFSET(Input!$A$1,0,MATCH(Index!I$6,Input!$1:$1,0)-1,10000,2),2,0),0)</f>
        <v>0</v>
      </c>
      <c r="K2689">
        <f t="shared" ca="1" si="480"/>
        <v>102.88603785106952</v>
      </c>
      <c r="L2689" s="30">
        <f t="shared" ca="1" si="481"/>
        <v>118.95238727878552</v>
      </c>
      <c r="N2689">
        <f t="shared" ca="1" si="491"/>
        <v>2.0196658473021476E-3</v>
      </c>
      <c r="O2689">
        <f t="shared" ca="1" si="492"/>
        <v>-2.4352073262491349E-3</v>
      </c>
      <c r="Q2689">
        <f t="shared" ca="1" si="520"/>
        <v>4.8626518191876453E-2</v>
      </c>
      <c r="R2689">
        <f t="shared" ca="1" si="518"/>
        <v>0.18635641900722599</v>
      </c>
      <c r="T2689">
        <f t="shared" ca="1" si="538"/>
        <v>5.0590108377090513E-2</v>
      </c>
      <c r="U2689">
        <f t="shared" ca="1" si="530"/>
        <v>0.17153053211437302</v>
      </c>
      <c r="W2689">
        <f t="shared" ca="1" si="531"/>
        <v>0.44492310212783687</v>
      </c>
      <c r="X2689">
        <f t="shared" ca="1" si="532"/>
        <v>0.29597614259984195</v>
      </c>
      <c r="Z2689">
        <f t="shared" ca="1" si="555"/>
        <v>103.73604674400922</v>
      </c>
      <c r="AA2689">
        <f t="shared" ca="1" si="555"/>
        <v>104.15285701734663</v>
      </c>
      <c r="AB2689">
        <f t="shared" ca="1" si="555"/>
        <v>104.10574915659755</v>
      </c>
      <c r="AC2689">
        <f t="shared" ca="1" si="556"/>
        <v>104.15285701734663</v>
      </c>
      <c r="AE2689">
        <f ca="1">VLOOKUP($B2689,OFFSET(Input!$A$1,0,MATCH(Index!AE$6&amp;" Index",Input!$1:$1,0)-1,10000,2),2,0)</f>
        <v>14.53</v>
      </c>
      <c r="AF2689">
        <f t="shared" ca="1" si="539"/>
        <v>13.431999999999999</v>
      </c>
      <c r="AG2689">
        <f t="shared" ca="1" si="539"/>
        <v>13.303499999999996</v>
      </c>
      <c r="AH2689">
        <f t="shared" ca="1" si="539"/>
        <v>13.400799999999998</v>
      </c>
      <c r="AI2689">
        <f t="shared" ca="1" si="540"/>
        <v>13.400799999999998</v>
      </c>
      <c r="AK2689">
        <f t="shared" ca="1" si="541"/>
        <v>-1</v>
      </c>
      <c r="AL2689">
        <f t="shared" ca="1" si="542"/>
        <v>1</v>
      </c>
      <c r="AN2689" t="str">
        <f t="shared" ca="1" si="565"/>
        <v>Not Down</v>
      </c>
      <c r="AO2689" t="str">
        <f t="shared" ca="1" si="487"/>
        <v>Not Up</v>
      </c>
      <c r="AQ2689">
        <f t="shared" ca="1" si="533"/>
        <v>1</v>
      </c>
      <c r="AR2689">
        <f t="shared" ca="1" si="534"/>
        <v>0</v>
      </c>
      <c r="AT2689">
        <f t="shared" ca="1" si="482"/>
        <v>1</v>
      </c>
      <c r="AU2689">
        <f t="shared" ca="1" si="483"/>
        <v>0</v>
      </c>
      <c r="AW2689" s="5">
        <f t="shared" ca="1" si="493"/>
        <v>4.8626518191876453E-2</v>
      </c>
      <c r="AX2689" s="5">
        <f t="shared" ca="1" si="494"/>
        <v>5.0590108377090513E-2</v>
      </c>
      <c r="AY2689" s="18">
        <f t="shared" ca="1" si="543"/>
        <v>5.0590108377090513E-2</v>
      </c>
      <c r="BA2689" s="6">
        <f t="shared" ca="1" si="535"/>
        <v>0.98833549885499483</v>
      </c>
      <c r="BB2689">
        <f t="shared" ca="1" si="536"/>
        <v>0.98491066407486505</v>
      </c>
      <c r="BC2689" t="str">
        <f t="shared" ca="1" si="511"/>
        <v>HYG UP Equity</v>
      </c>
      <c r="BD2689" t="str">
        <f t="shared" ca="1" si="512"/>
        <v>HYG UP Equity</v>
      </c>
      <c r="BF2689">
        <f t="shared" ca="1" si="495"/>
        <v>1</v>
      </c>
      <c r="BG2689">
        <f t="shared" ca="1" si="496"/>
        <v>0</v>
      </c>
      <c r="BI2689">
        <f t="shared" ca="1" si="488"/>
        <v>1</v>
      </c>
      <c r="BJ2689">
        <f t="shared" ca="1" si="489"/>
        <v>0</v>
      </c>
      <c r="BL2689">
        <f t="shared" ca="1" si="497"/>
        <v>10.398320386335211</v>
      </c>
      <c r="BM2689">
        <f t="shared" ca="1" si="498"/>
        <v>0</v>
      </c>
      <c r="BN2689" s="9">
        <f t="shared" ca="1" si="507"/>
        <v>0.99999999999999989</v>
      </c>
      <c r="BO2689" s="9">
        <f t="shared" ca="1" si="508"/>
        <v>0</v>
      </c>
      <c r="BP2689" s="9">
        <f t="shared" ca="1" si="499"/>
        <v>1</v>
      </c>
      <c r="BQ2689" s="9">
        <f t="shared" ca="1" si="500"/>
        <v>0</v>
      </c>
      <c r="BR2689">
        <f t="shared" ca="1" si="501"/>
        <v>1069.8419848560322</v>
      </c>
      <c r="BS2689">
        <f t="shared" ca="1" si="503"/>
        <v>2.0217067461163474E-3</v>
      </c>
      <c r="BT2689">
        <f t="shared" ca="1" si="504"/>
        <v>1.8055555555555555E-5</v>
      </c>
      <c r="BU2689">
        <f t="shared" ref="BU2689:BV2689" ca="1" si="581">ABS($BB2687*BN2689-$BB2688*BP2689)*0.02%</f>
        <v>2.2204460492503132E-20</v>
      </c>
      <c r="BV2689">
        <f t="shared" ca="1" si="581"/>
        <v>0</v>
      </c>
      <c r="BW2689" s="35">
        <f ca="1">IFERROR(VLOOKUP($B2689,OFFSET(Input!$A$1,0,MATCH(Index!BW$6&amp;" Index",Input!$1:$1,0)-1,10000,2),2,0)/100,BW2688)</f>
        <v>8.0000000000000004E-4</v>
      </c>
      <c r="BX2689">
        <f t="shared" ca="1" si="510"/>
        <v>1.8958368813469885E-2</v>
      </c>
      <c r="CE2689">
        <v>1068.1775997050349</v>
      </c>
    </row>
    <row r="2690" spans="2:83" x14ac:dyDescent="0.25">
      <c r="B2690" s="2">
        <v>41425</v>
      </c>
      <c r="C2690">
        <f t="shared" ca="1" si="478"/>
        <v>0</v>
      </c>
      <c r="D2690">
        <f t="shared" ca="1" si="479"/>
        <v>0</v>
      </c>
      <c r="E2690">
        <f ca="1">IF($B2690&lt;VLOOKUP(E$6&amp;" Equity",Param,4,0),"",IFERROR(VLOOKUP($B2690,OFFSET(Input!$A$1,0,MATCH(Index!E$6&amp;" Equity",Input!$1:$1,0)-1,10000,2),2,0),E2689))</f>
        <v>92.92</v>
      </c>
      <c r="F2690" s="33">
        <v>114.49</v>
      </c>
      <c r="H2690">
        <f ca="1">IFERROR(VLOOKUP($B2690,OFFSET(Input!$A$1,0,MATCH(Index!H$6,Input!$1:$1,0)-1,10000,2),2,0),0)</f>
        <v>0</v>
      </c>
      <c r="I2690">
        <f ca="1">IFERROR(VLOOKUP($B2690,OFFSET(Input!$A$1,0,MATCH(Index!I$6,Input!$1:$1,0)-1,10000,2),2,0),0)</f>
        <v>0</v>
      </c>
      <c r="K2690">
        <f t="shared" ca="1" si="480"/>
        <v>101.52034232899416</v>
      </c>
      <c r="L2690" s="30">
        <f t="shared" ca="1" si="481"/>
        <v>118.58985387972966</v>
      </c>
      <c r="N2690">
        <f t="shared" ca="1" si="491"/>
        <v>-1.3362751619763439E-2</v>
      </c>
      <c r="O2690">
        <f t="shared" ca="1" si="492"/>
        <v>-3.0523723171422823E-3</v>
      </c>
      <c r="Q2690">
        <f t="shared" ca="1" si="520"/>
        <v>8.1961493118841378E-2</v>
      </c>
      <c r="R2690">
        <f t="shared" ca="1" si="518"/>
        <v>0.17975447035322309</v>
      </c>
      <c r="T2690">
        <f t="shared" ca="1" si="538"/>
        <v>6.5665032208207477E-2</v>
      </c>
      <c r="U2690">
        <f t="shared" ca="1" si="530"/>
        <v>0.17181867535540113</v>
      </c>
      <c r="W2690">
        <f t="shared" ca="1" si="531"/>
        <v>0.30110044690641319</v>
      </c>
      <c r="X2690">
        <f t="shared" ca="1" si="532"/>
        <v>0.28168947532317978</v>
      </c>
      <c r="Z2690">
        <f t="shared" ca="1" si="555"/>
        <v>103.45853741392352</v>
      </c>
      <c r="AA2690">
        <f t="shared" ca="1" si="555"/>
        <v>103.99552889320356</v>
      </c>
      <c r="AB2690">
        <f t="shared" ca="1" si="555"/>
        <v>104.01472463032282</v>
      </c>
      <c r="AC2690">
        <f t="shared" ca="1" si="556"/>
        <v>104.01472463032282</v>
      </c>
      <c r="AE2690">
        <f ca="1">VLOOKUP($B2690,OFFSET(Input!$A$1,0,MATCH(Index!AE$6&amp;" Index",Input!$1:$1,0)-1,10000,2),2,0)</f>
        <v>16.3</v>
      </c>
      <c r="AF2690">
        <f t="shared" ca="1" si="539"/>
        <v>13.643333333333334</v>
      </c>
      <c r="AG2690">
        <f t="shared" ca="1" si="539"/>
        <v>13.438999999999998</v>
      </c>
      <c r="AH2690">
        <f t="shared" ca="1" si="539"/>
        <v>13.507999999999999</v>
      </c>
      <c r="AI2690">
        <f t="shared" ca="1" si="540"/>
        <v>13.507999999999999</v>
      </c>
      <c r="AK2690">
        <f t="shared" ca="1" si="541"/>
        <v>-1</v>
      </c>
      <c r="AL2690">
        <f t="shared" ca="1" si="542"/>
        <v>1</v>
      </c>
      <c r="AN2690" t="str">
        <f t="shared" ca="1" si="565"/>
        <v>Not Down</v>
      </c>
      <c r="AO2690" t="str">
        <f t="shared" ca="1" si="487"/>
        <v>Not Up</v>
      </c>
      <c r="AQ2690">
        <f t="shared" ca="1" si="533"/>
        <v>1</v>
      </c>
      <c r="AR2690">
        <f t="shared" ca="1" si="534"/>
        <v>0</v>
      </c>
      <c r="AT2690">
        <f t="shared" ca="1" si="482"/>
        <v>1</v>
      </c>
      <c r="AU2690">
        <f t="shared" ca="1" si="483"/>
        <v>0</v>
      </c>
      <c r="AW2690" s="5">
        <f t="shared" ca="1" si="493"/>
        <v>8.1961493118841378E-2</v>
      </c>
      <c r="AX2690" s="5">
        <f t="shared" ca="1" si="494"/>
        <v>6.5665032208207477E-2</v>
      </c>
      <c r="AY2690" s="18">
        <f t="shared" ca="1" si="543"/>
        <v>8.1961493118841378E-2</v>
      </c>
      <c r="BA2690" s="6">
        <f t="shared" ca="1" si="535"/>
        <v>0.61004257118036764</v>
      </c>
      <c r="BB2690">
        <f t="shared" ca="1" si="536"/>
        <v>0.61004257118036764</v>
      </c>
      <c r="BC2690" t="str">
        <f t="shared" ca="1" si="511"/>
        <v>HYG UP Equity</v>
      </c>
      <c r="BD2690" t="str">
        <f t="shared" ca="1" si="512"/>
        <v>HYG UP Equity</v>
      </c>
      <c r="BF2690">
        <f t="shared" ca="1" si="495"/>
        <v>1</v>
      </c>
      <c r="BG2690">
        <f t="shared" ca="1" si="496"/>
        <v>0</v>
      </c>
      <c r="BI2690">
        <f t="shared" ca="1" si="488"/>
        <v>1</v>
      </c>
      <c r="BJ2690">
        <f t="shared" ca="1" si="489"/>
        <v>0</v>
      </c>
      <c r="BL2690">
        <f t="shared" ca="1" si="497"/>
        <v>10.398320386335211</v>
      </c>
      <c r="BM2690">
        <f t="shared" ca="1" si="498"/>
        <v>0</v>
      </c>
      <c r="BN2690" s="9">
        <f t="shared" ca="1" si="507"/>
        <v>1</v>
      </c>
      <c r="BO2690" s="9">
        <f t="shared" ca="1" si="508"/>
        <v>0</v>
      </c>
      <c r="BP2690" s="9">
        <f t="shared" ca="1" si="499"/>
        <v>1</v>
      </c>
      <c r="BQ2690" s="9">
        <f t="shared" ca="1" si="500"/>
        <v>0</v>
      </c>
      <c r="BR2690">
        <f t="shared" ca="1" si="501"/>
        <v>1055.6410452673094</v>
      </c>
      <c r="BS2690">
        <f t="shared" ca="1" si="503"/>
        <v>-1.3273866411808277E-2</v>
      </c>
      <c r="BT2690">
        <f t="shared" ca="1" si="504"/>
        <v>1.8055555555555558E-5</v>
      </c>
      <c r="BU2690">
        <f t="shared" ref="BU2690:BV2690" ca="1" si="582">ABS($BB2688*BN2690-$BB2689*BP2690)*0.02%</f>
        <v>0</v>
      </c>
      <c r="BV2690">
        <f t="shared" ca="1" si="582"/>
        <v>0</v>
      </c>
      <c r="BW2690" s="35">
        <f ca="1">IFERROR(VLOOKUP($B2690,OFFSET(Input!$A$1,0,MATCH(Index!BW$6&amp;" Index",Input!$1:$1,0)-1,10000,2),2,0)/100,BW2689)</f>
        <v>8.9999999999999998E-4</v>
      </c>
      <c r="BX2690">
        <f t="shared" ca="1" si="510"/>
        <v>1.8995518913861056E-2</v>
      </c>
      <c r="CE2690">
        <v>1054.1789068233652</v>
      </c>
    </row>
    <row r="2691" spans="2:83" x14ac:dyDescent="0.25">
      <c r="B2691" s="2">
        <v>41428</v>
      </c>
      <c r="C2691">
        <f t="shared" ca="1" si="478"/>
        <v>1</v>
      </c>
      <c r="D2691">
        <f t="shared" ca="1" si="479"/>
        <v>0</v>
      </c>
      <c r="E2691">
        <f ca="1">IF($B2691&lt;VLOOKUP(E$6&amp;" Equity",Param,4,0),"",IFERROR(VLOOKUP($B2691,OFFSET(Input!$A$1,0,MATCH(Index!E$6&amp;" Equity",Input!$1:$1,0)-1,10000,2),2,0),E2690))</f>
        <v>92.36</v>
      </c>
      <c r="F2691" s="33">
        <v>114.78</v>
      </c>
      <c r="H2691">
        <f ca="1">IFERROR(VLOOKUP($B2691,OFFSET(Input!$A$1,0,MATCH(Index!H$6,Input!$1:$1,0)-1,10000,2),2,0),0)</f>
        <v>0.47908800000000001</v>
      </c>
      <c r="I2691">
        <f ca="1">IFERROR(VLOOKUP($B2691,OFFSET(Input!$A$1,0,MATCH(Index!I$6,Input!$1:$1,0)-1,10000,2),2,0),0)</f>
        <v>0.27507999999999999</v>
      </c>
      <c r="K2691">
        <f t="shared" ca="1" si="480"/>
        <v>101.43194140412844</v>
      </c>
      <c r="L2691" s="30">
        <f t="shared" ca="1" si="481"/>
        <v>119.17516923155392</v>
      </c>
      <c r="N2691">
        <f t="shared" ca="1" si="491"/>
        <v>-8.7114989622495492E-4</v>
      </c>
      <c r="O2691">
        <f t="shared" ca="1" si="492"/>
        <v>4.9234872862044558E-3</v>
      </c>
      <c r="Q2691">
        <f t="shared" ca="1" si="520"/>
        <v>8.2078076782052714E-2</v>
      </c>
      <c r="R2691">
        <f t="shared" ca="1" si="518"/>
        <v>0.1698151186830176</v>
      </c>
      <c r="T2691">
        <f t="shared" ca="1" si="538"/>
        <v>6.5470382168343139E-2</v>
      </c>
      <c r="U2691">
        <f t="shared" ca="1" si="530"/>
        <v>0.14984676696149346</v>
      </c>
      <c r="W2691">
        <f t="shared" ca="1" si="531"/>
        <v>0.31051661031919625</v>
      </c>
      <c r="X2691">
        <f t="shared" ca="1" si="532"/>
        <v>0.37029019557406956</v>
      </c>
      <c r="Z2691">
        <f t="shared" ca="1" si="555"/>
        <v>103.17218799135121</v>
      </c>
      <c r="AA2691">
        <f t="shared" ca="1" si="555"/>
        <v>103.8250402714759</v>
      </c>
      <c r="AB2691">
        <f t="shared" ca="1" si="555"/>
        <v>103.92451290775675</v>
      </c>
      <c r="AC2691">
        <f t="shared" ca="1" si="556"/>
        <v>103.92451290775675</v>
      </c>
      <c r="AE2691">
        <f ca="1">VLOOKUP($B2691,OFFSET(Input!$A$1,0,MATCH(Index!AE$6&amp;" Index",Input!$1:$1,0)-1,10000,2),2,0)</f>
        <v>16.28</v>
      </c>
      <c r="AF2691">
        <f t="shared" ca="1" si="539"/>
        <v>13.889333333333335</v>
      </c>
      <c r="AG2691">
        <f t="shared" ca="1" si="539"/>
        <v>13.610500000000002</v>
      </c>
      <c r="AH2691">
        <f t="shared" ca="1" si="539"/>
        <v>13.614800000000001</v>
      </c>
      <c r="AI2691">
        <f t="shared" ca="1" si="540"/>
        <v>13.614800000000001</v>
      </c>
      <c r="AK2691">
        <f t="shared" ca="1" si="541"/>
        <v>-1</v>
      </c>
      <c r="AL2691">
        <f t="shared" ca="1" si="542"/>
        <v>1</v>
      </c>
      <c r="AN2691" t="str">
        <f t="shared" ca="1" si="565"/>
        <v>Not Down</v>
      </c>
      <c r="AO2691" t="str">
        <f t="shared" ca="1" si="487"/>
        <v>Not Up</v>
      </c>
      <c r="AQ2691">
        <f t="shared" ca="1" si="533"/>
        <v>1</v>
      </c>
      <c r="AR2691">
        <f t="shared" ca="1" si="534"/>
        <v>0</v>
      </c>
      <c r="AT2691">
        <f t="shared" ca="1" si="482"/>
        <v>1</v>
      </c>
      <c r="AU2691">
        <f t="shared" ca="1" si="483"/>
        <v>0</v>
      </c>
      <c r="AW2691" s="5">
        <f t="shared" ca="1" si="493"/>
        <v>8.2078076782052714E-2</v>
      </c>
      <c r="AX2691" s="5">
        <f t="shared" ca="1" si="494"/>
        <v>6.5470382168343139E-2</v>
      </c>
      <c r="AY2691" s="18">
        <f t="shared" ca="1" si="543"/>
        <v>8.2078076782052714E-2</v>
      </c>
      <c r="BA2691" s="6">
        <f t="shared" ca="1" si="535"/>
        <v>0.60917606698763516</v>
      </c>
      <c r="BB2691">
        <f t="shared" ca="1" si="536"/>
        <v>0.61004257118036764</v>
      </c>
      <c r="BC2691" t="str">
        <f t="shared" ca="1" si="511"/>
        <v>HYG UP Equity</v>
      </c>
      <c r="BD2691" t="str">
        <f t="shared" ca="1" si="512"/>
        <v>HYG UP Equity</v>
      </c>
      <c r="BF2691">
        <f t="shared" ca="1" si="495"/>
        <v>1</v>
      </c>
      <c r="BG2691">
        <f t="shared" ca="1" si="496"/>
        <v>0</v>
      </c>
      <c r="BI2691">
        <f t="shared" ca="1" si="488"/>
        <v>1</v>
      </c>
      <c r="BJ2691">
        <f t="shared" ca="1" si="489"/>
        <v>0</v>
      </c>
      <c r="BL2691">
        <f t="shared" ca="1" si="497"/>
        <v>10.398320386335211</v>
      </c>
      <c r="BM2691">
        <f t="shared" ca="1" si="498"/>
        <v>0</v>
      </c>
      <c r="BN2691" s="9">
        <f t="shared" ca="1" si="507"/>
        <v>1</v>
      </c>
      <c r="BO2691" s="9">
        <f t="shared" ca="1" si="508"/>
        <v>0</v>
      </c>
      <c r="BP2691" s="9">
        <f t="shared" ca="1" si="499"/>
        <v>1</v>
      </c>
      <c r="BQ2691" s="9">
        <f t="shared" ca="1" si="500"/>
        <v>0</v>
      </c>
      <c r="BR2691">
        <f t="shared" ca="1" si="501"/>
        <v>1054.7218241281073</v>
      </c>
      <c r="BS2691">
        <f t="shared" ca="1" si="503"/>
        <v>-8.7077055531636915E-4</v>
      </c>
      <c r="BT2691">
        <f t="shared" ca="1" si="504"/>
        <v>5.4166666666666671E-5</v>
      </c>
      <c r="BU2691">
        <f t="shared" ref="BU2691:BV2691" ca="1" si="583">ABS($BB2689*BN2691-$BB2690*BP2691)*0.02%</f>
        <v>7.497361857889949E-5</v>
      </c>
      <c r="BV2691">
        <f t="shared" ca="1" si="583"/>
        <v>0</v>
      </c>
      <c r="BW2691" s="35">
        <f ca="1">IFERROR(VLOOKUP($B2691,OFFSET(Input!$A$1,0,MATCH(Index!BW$6&amp;" Index",Input!$1:$1,0)-1,10000,2),2,0)/100,BW2690)</f>
        <v>1E-3</v>
      </c>
      <c r="BX2691">
        <f t="shared" ca="1" si="510"/>
        <v>3.4834258918476059E-2</v>
      </c>
      <c r="CE2691">
        <v>1053.0957299334459</v>
      </c>
    </row>
    <row r="2692" spans="2:83" x14ac:dyDescent="0.25">
      <c r="B2692" s="2">
        <v>41429</v>
      </c>
      <c r="C2692">
        <f t="shared" ca="1" si="478"/>
        <v>0</v>
      </c>
      <c r="D2692">
        <f t="shared" ca="1" si="479"/>
        <v>1</v>
      </c>
      <c r="E2692">
        <f ca="1">IF($B2692&lt;VLOOKUP(E$6&amp;" Equity",Param,4,0),"",IFERROR(VLOOKUP($B2692,OFFSET(Input!$A$1,0,MATCH(Index!E$6&amp;" Equity",Input!$1:$1,0)-1,10000,2),2,0),E2691))</f>
        <v>92.36</v>
      </c>
      <c r="F2692" s="33">
        <v>113.72</v>
      </c>
      <c r="H2692">
        <f ca="1">IFERROR(VLOOKUP($B2692,OFFSET(Input!$A$1,0,MATCH(Index!H$6,Input!$1:$1,0)-1,10000,2),2,0),0)</f>
        <v>0</v>
      </c>
      <c r="I2692">
        <f ca="1">IFERROR(VLOOKUP($B2692,OFFSET(Input!$A$1,0,MATCH(Index!I$6,Input!$1:$1,0)-1,10000,2),2,0),0)</f>
        <v>0</v>
      </c>
      <c r="K2692">
        <f t="shared" ca="1" si="480"/>
        <v>101.43194140412844</v>
      </c>
      <c r="L2692" s="30">
        <f t="shared" ca="1" si="481"/>
        <v>118.07457958714333</v>
      </c>
      <c r="N2692">
        <f t="shared" ca="1" si="491"/>
        <v>0</v>
      </c>
      <c r="O2692">
        <f t="shared" ca="1" si="492"/>
        <v>-9.2779658974175006E-3</v>
      </c>
      <c r="Q2692">
        <f t="shared" ca="1" si="520"/>
        <v>8.1909618771671036E-2</v>
      </c>
      <c r="R2692">
        <f t="shared" ca="1" si="518"/>
        <v>0.17601107369429872</v>
      </c>
      <c r="T2692">
        <f t="shared" ca="1" si="538"/>
        <v>6.5432774970938468E-2</v>
      </c>
      <c r="U2692">
        <f t="shared" ca="1" si="530"/>
        <v>0.15323270507295839</v>
      </c>
      <c r="W2692">
        <f t="shared" ca="1" si="531"/>
        <v>0.30207895380034622</v>
      </c>
      <c r="X2692">
        <f t="shared" ca="1" si="532"/>
        <v>0.36400733910576788</v>
      </c>
      <c r="Z2692">
        <f t="shared" ca="1" si="555"/>
        <v>102.87491300460233</v>
      </c>
      <c r="AA2692">
        <f t="shared" ca="1" si="555"/>
        <v>103.65127398049526</v>
      </c>
      <c r="AB2692">
        <f t="shared" ca="1" si="555"/>
        <v>103.82647327192475</v>
      </c>
      <c r="AC2692">
        <f t="shared" ca="1" si="556"/>
        <v>103.82647327192475</v>
      </c>
      <c r="AE2692">
        <f ca="1">VLOOKUP($B2692,OFFSET(Input!$A$1,0,MATCH(Index!AE$6&amp;" Index",Input!$1:$1,0)-1,10000,2),2,0)</f>
        <v>16.27</v>
      </c>
      <c r="AF2692">
        <f t="shared" ca="1" si="539"/>
        <v>14.137333333333336</v>
      </c>
      <c r="AG2692">
        <f t="shared" ca="1" si="539"/>
        <v>13.791</v>
      </c>
      <c r="AH2692">
        <f t="shared" ca="1" si="539"/>
        <v>13.717199999999998</v>
      </c>
      <c r="AI2692">
        <f t="shared" ca="1" si="540"/>
        <v>13.791</v>
      </c>
      <c r="AK2692">
        <f t="shared" ca="1" si="541"/>
        <v>-1</v>
      </c>
      <c r="AL2692">
        <f t="shared" ca="1" si="542"/>
        <v>1</v>
      </c>
      <c r="AN2692" t="str">
        <f t="shared" ca="1" si="565"/>
        <v>Not Down</v>
      </c>
      <c r="AO2692" t="str">
        <f t="shared" ca="1" si="487"/>
        <v>Not Up</v>
      </c>
      <c r="AQ2692">
        <f t="shared" ca="1" si="533"/>
        <v>1</v>
      </c>
      <c r="AR2692">
        <f t="shared" ca="1" si="534"/>
        <v>0</v>
      </c>
      <c r="AT2692">
        <f t="shared" ca="1" si="482"/>
        <v>1</v>
      </c>
      <c r="AU2692">
        <f t="shared" ca="1" si="483"/>
        <v>0</v>
      </c>
      <c r="AW2692" s="5">
        <f t="shared" ca="1" si="493"/>
        <v>8.1909618771671036E-2</v>
      </c>
      <c r="AX2692" s="5">
        <f t="shared" ca="1" si="494"/>
        <v>6.5432774970938468E-2</v>
      </c>
      <c r="AY2692" s="18">
        <f t="shared" ca="1" si="543"/>
        <v>8.1909618771671036E-2</v>
      </c>
      <c r="BA2692" s="6">
        <f t="shared" ca="1" si="535"/>
        <v>0.61042891848121772</v>
      </c>
      <c r="BB2692">
        <f t="shared" ca="1" si="536"/>
        <v>0.61042891848121772</v>
      </c>
      <c r="BC2692" t="str">
        <f t="shared" ca="1" si="511"/>
        <v>HYG UP Equity</v>
      </c>
      <c r="BD2692" t="str">
        <f t="shared" ca="1" si="512"/>
        <v>HYG UP Equity</v>
      </c>
      <c r="BF2692">
        <f t="shared" ca="1" si="495"/>
        <v>1</v>
      </c>
      <c r="BG2692">
        <f t="shared" ca="1" si="496"/>
        <v>0</v>
      </c>
      <c r="BI2692">
        <f t="shared" ca="1" si="488"/>
        <v>1</v>
      </c>
      <c r="BJ2692">
        <f t="shared" ca="1" si="489"/>
        <v>0</v>
      </c>
      <c r="BL2692">
        <f t="shared" ca="1" si="497"/>
        <v>10.398320386335211</v>
      </c>
      <c r="BM2692">
        <f t="shared" ca="1" si="498"/>
        <v>0</v>
      </c>
      <c r="BN2692" s="9">
        <f t="shared" ca="1" si="507"/>
        <v>1</v>
      </c>
      <c r="BO2692" s="9">
        <f t="shared" ca="1" si="508"/>
        <v>0</v>
      </c>
      <c r="BP2692" s="9">
        <f t="shared" ca="1" si="499"/>
        <v>1</v>
      </c>
      <c r="BQ2692" s="9">
        <f t="shared" ca="1" si="500"/>
        <v>0</v>
      </c>
      <c r="BR2692">
        <f t="shared" ca="1" si="501"/>
        <v>1054.7218241281073</v>
      </c>
      <c r="BS2692">
        <f t="shared" ca="1" si="503"/>
        <v>0</v>
      </c>
      <c r="BT2692">
        <f t="shared" ca="1" si="504"/>
        <v>1.8055555555555558E-5</v>
      </c>
      <c r="BU2692">
        <f t="shared" ref="BU2692:BV2692" ca="1" si="584">ABS($BB2690*BN2692-$BB2691*BP2692)*0.02%</f>
        <v>0</v>
      </c>
      <c r="BV2692">
        <f t="shared" ca="1" si="584"/>
        <v>0</v>
      </c>
      <c r="BW2692" s="35">
        <f ca="1">IFERROR(VLOOKUP($B2692,OFFSET(Input!$A$1,0,MATCH(Index!BW$6&amp;" Index",Input!$1:$1,0)-1,10000,2),2,0)/100,BW2691)</f>
        <v>1.1000000000000001E-3</v>
      </c>
      <c r="BX2692">
        <f t="shared" ca="1" si="510"/>
        <v>1.1599488816999515E-2</v>
      </c>
      <c r="CE2692">
        <v>1053.070462341849</v>
      </c>
    </row>
    <row r="2693" spans="2:83" x14ac:dyDescent="0.25">
      <c r="B2693" s="2">
        <v>41430</v>
      </c>
      <c r="C2693">
        <f t="shared" ca="1" si="478"/>
        <v>0</v>
      </c>
      <c r="D2693">
        <f t="shared" ca="1" si="479"/>
        <v>2</v>
      </c>
      <c r="E2693">
        <f ca="1">IF($B2693&lt;VLOOKUP(E$6&amp;" Equity",Param,4,0),"",IFERROR(VLOOKUP($B2693,OFFSET(Input!$A$1,0,MATCH(Index!E$6&amp;" Equity",Input!$1:$1,0)-1,10000,2),2,0),E2692))</f>
        <v>91.56</v>
      </c>
      <c r="F2693" s="33">
        <v>115.29</v>
      </c>
      <c r="H2693">
        <f ca="1">IFERROR(VLOOKUP($B2693,OFFSET(Input!$A$1,0,MATCH(Index!H$6,Input!$1:$1,0)-1,10000,2),2,0),0)</f>
        <v>0</v>
      </c>
      <c r="I2693">
        <f ca="1">IFERROR(VLOOKUP($B2693,OFFSET(Input!$A$1,0,MATCH(Index!I$6,Input!$1:$1,0)-1,10000,2),2,0),0)</f>
        <v>0</v>
      </c>
      <c r="K2693">
        <f t="shared" ca="1" si="480"/>
        <v>100.55336244003898</v>
      </c>
      <c r="L2693" s="30">
        <f t="shared" ca="1" si="481"/>
        <v>119.70469821141184</v>
      </c>
      <c r="N2693">
        <f t="shared" ca="1" si="491"/>
        <v>-8.6994894019286426E-3</v>
      </c>
      <c r="O2693">
        <f t="shared" ca="1" si="492"/>
        <v>1.3711406462063218E-2</v>
      </c>
      <c r="Q2693">
        <f t="shared" ca="1" si="520"/>
        <v>9.234233275176057E-2</v>
      </c>
      <c r="R2693">
        <f t="shared" ca="1" si="518"/>
        <v>0.18503058625120472</v>
      </c>
      <c r="T2693">
        <f t="shared" ca="1" si="538"/>
        <v>7.2307183507730508E-2</v>
      </c>
      <c r="U2693">
        <f t="shared" ca="1" si="530"/>
        <v>0.16017825614987907</v>
      </c>
      <c r="W2693">
        <f t="shared" ca="1" si="531"/>
        <v>5.7682867446798555E-2</v>
      </c>
      <c r="X2693">
        <f t="shared" ca="1" si="532"/>
        <v>0.18225375498063159</v>
      </c>
      <c r="Z2693">
        <f t="shared" ca="1" si="555"/>
        <v>102.47011410592663</v>
      </c>
      <c r="AA2693">
        <f t="shared" ca="1" si="555"/>
        <v>103.43740268877198</v>
      </c>
      <c r="AB2693">
        <f t="shared" ca="1" si="555"/>
        <v>103.68024395541929</v>
      </c>
      <c r="AC2693">
        <f t="shared" ca="1" si="556"/>
        <v>103.68024395541929</v>
      </c>
      <c r="AE2693">
        <f ca="1">VLOOKUP($B2693,OFFSET(Input!$A$1,0,MATCH(Index!AE$6&amp;" Index",Input!$1:$1,0)-1,10000,2),2,0)</f>
        <v>17.5</v>
      </c>
      <c r="AF2693">
        <f t="shared" ca="1" si="539"/>
        <v>14.452666666666667</v>
      </c>
      <c r="AG2693">
        <f t="shared" ca="1" si="539"/>
        <v>14.0245</v>
      </c>
      <c r="AH2693">
        <f t="shared" ca="1" si="539"/>
        <v>13.876399999999999</v>
      </c>
      <c r="AI2693">
        <f t="shared" ca="1" si="540"/>
        <v>14.0245</v>
      </c>
      <c r="AK2693">
        <f t="shared" ca="1" si="541"/>
        <v>-1</v>
      </c>
      <c r="AL2693">
        <f t="shared" ca="1" si="542"/>
        <v>1</v>
      </c>
      <c r="AN2693" t="str">
        <f t="shared" ca="1" si="565"/>
        <v>Not Down</v>
      </c>
      <c r="AO2693" t="str">
        <f t="shared" ca="1" si="487"/>
        <v>Not Up</v>
      </c>
      <c r="AQ2693">
        <f t="shared" ca="1" si="533"/>
        <v>1</v>
      </c>
      <c r="AR2693">
        <f t="shared" ca="1" si="534"/>
        <v>0</v>
      </c>
      <c r="AT2693">
        <f t="shared" ca="1" si="482"/>
        <v>1</v>
      </c>
      <c r="AU2693">
        <f t="shared" ca="1" si="483"/>
        <v>0</v>
      </c>
      <c r="AW2693" s="5">
        <f t="shared" ca="1" si="493"/>
        <v>9.234233275176057E-2</v>
      </c>
      <c r="AX2693" s="5">
        <f t="shared" ca="1" si="494"/>
        <v>7.2307183507730508E-2</v>
      </c>
      <c r="AY2693" s="18">
        <f t="shared" ca="1" si="543"/>
        <v>9.234233275176057E-2</v>
      </c>
      <c r="BA2693" s="6">
        <f t="shared" ca="1" si="535"/>
        <v>0.5414634708699918</v>
      </c>
      <c r="BB2693">
        <f t="shared" ca="1" si="536"/>
        <v>0.5414634708699918</v>
      </c>
      <c r="BC2693" t="str">
        <f t="shared" ca="1" si="511"/>
        <v>HYG UP Equity</v>
      </c>
      <c r="BD2693" t="str">
        <f t="shared" ca="1" si="512"/>
        <v>HYG UP Equity</v>
      </c>
      <c r="BF2693">
        <f t="shared" ca="1" si="495"/>
        <v>1</v>
      </c>
      <c r="BG2693">
        <f t="shared" ca="1" si="496"/>
        <v>0</v>
      </c>
      <c r="BI2693">
        <f t="shared" ca="1" si="488"/>
        <v>1</v>
      </c>
      <c r="BJ2693">
        <f t="shared" ca="1" si="489"/>
        <v>0</v>
      </c>
      <c r="BL2693">
        <f t="shared" ca="1" si="497"/>
        <v>10.398320386335211</v>
      </c>
      <c r="BM2693">
        <f t="shared" ca="1" si="498"/>
        <v>0</v>
      </c>
      <c r="BN2693" s="9">
        <f t="shared" ca="1" si="507"/>
        <v>1</v>
      </c>
      <c r="BO2693" s="9">
        <f t="shared" ca="1" si="508"/>
        <v>0</v>
      </c>
      <c r="BP2693" s="9">
        <f t="shared" ca="1" si="499"/>
        <v>1</v>
      </c>
      <c r="BQ2693" s="9">
        <f t="shared" ca="1" si="500"/>
        <v>0</v>
      </c>
      <c r="BR2693">
        <f t="shared" ca="1" si="501"/>
        <v>1045.5860785748107</v>
      </c>
      <c r="BS2693">
        <f t="shared" ca="1" si="503"/>
        <v>-8.6617583369422713E-3</v>
      </c>
      <c r="BT2693">
        <f t="shared" ca="1" si="504"/>
        <v>1.8055555555555558E-5</v>
      </c>
      <c r="BU2693">
        <f t="shared" ref="BU2693:BV2693" ca="1" si="585">ABS($BB2691*BN2693-$BB2692*BP2693)*0.02%</f>
        <v>7.7269460170015239E-8</v>
      </c>
      <c r="BV2693">
        <f t="shared" ca="1" si="585"/>
        <v>0</v>
      </c>
      <c r="BW2693" s="35">
        <f ca="1">IFERROR(VLOOKUP($B2693,OFFSET(Input!$A$1,0,MATCH(Index!BW$6&amp;" Index",Input!$1:$1,0)-1,10000,2),2,0)/100,BW2692)</f>
        <v>8.9999999999999998E-4</v>
      </c>
      <c r="BX2693">
        <f t="shared" ca="1" si="510"/>
        <v>1.1606556422713974E-2</v>
      </c>
      <c r="CE2693">
        <v>1047.4886832447385</v>
      </c>
    </row>
    <row r="2694" spans="2:83" x14ac:dyDescent="0.25">
      <c r="B2694" s="2">
        <v>41431</v>
      </c>
      <c r="C2694">
        <f t="shared" ca="1" si="478"/>
        <v>0</v>
      </c>
      <c r="D2694">
        <f t="shared" ca="1" si="479"/>
        <v>3</v>
      </c>
      <c r="E2694">
        <f ca="1">IF($B2694&lt;VLOOKUP(E$6&amp;" Equity",Param,4,0),"",IFERROR(VLOOKUP($B2694,OFFSET(Input!$A$1,0,MATCH(Index!E$6&amp;" Equity",Input!$1:$1,0)-1,10000,2),2,0),E2693))</f>
        <v>92.28</v>
      </c>
      <c r="F2694" s="33">
        <v>115.22</v>
      </c>
      <c r="H2694">
        <f ca="1">IFERROR(VLOOKUP($B2694,OFFSET(Input!$A$1,0,MATCH(Index!H$6,Input!$1:$1,0)-1,10000,2),2,0),0)</f>
        <v>0</v>
      </c>
      <c r="I2694">
        <f ca="1">IFERROR(VLOOKUP($B2694,OFFSET(Input!$A$1,0,MATCH(Index!I$6,Input!$1:$1,0)-1,10000,2),2,0),0)</f>
        <v>0</v>
      </c>
      <c r="K2694">
        <f t="shared" ca="1" si="480"/>
        <v>101.34408350771949</v>
      </c>
      <c r="L2694" s="30">
        <f t="shared" ca="1" si="481"/>
        <v>119.63201776319603</v>
      </c>
      <c r="N2694">
        <f t="shared" ca="1" si="491"/>
        <v>7.8329382211868911E-3</v>
      </c>
      <c r="O2694">
        <f t="shared" ca="1" si="492"/>
        <v>-6.0734894062525169E-4</v>
      </c>
      <c r="Q2694">
        <f t="shared" ca="1" si="520"/>
        <v>9.5447926003026082E-2</v>
      </c>
      <c r="R2694">
        <f t="shared" ca="1" si="518"/>
        <v>0.16912802877812336</v>
      </c>
      <c r="T2694">
        <f t="shared" ca="1" si="538"/>
        <v>7.6444410962895254E-2</v>
      </c>
      <c r="U2694">
        <f t="shared" ca="1" si="530"/>
        <v>0.16009455907922565</v>
      </c>
      <c r="W2694">
        <f t="shared" ca="1" si="531"/>
        <v>-9.0753773212102679E-2</v>
      </c>
      <c r="X2694">
        <f t="shared" ca="1" si="532"/>
        <v>0.1618283313054065</v>
      </c>
      <c r="Z2694">
        <f t="shared" ca="1" si="555"/>
        <v>102.20884814266091</v>
      </c>
      <c r="AA2694">
        <f t="shared" ca="1" si="555"/>
        <v>103.24449399133248</v>
      </c>
      <c r="AB2694">
        <f t="shared" ca="1" si="555"/>
        <v>103.57355245727767</v>
      </c>
      <c r="AC2694">
        <f t="shared" ca="1" si="556"/>
        <v>103.57355245727767</v>
      </c>
      <c r="AE2694">
        <f ca="1">VLOOKUP($B2694,OFFSET(Input!$A$1,0,MATCH(Index!AE$6&amp;" Index",Input!$1:$1,0)-1,10000,2),2,0)</f>
        <v>16.63</v>
      </c>
      <c r="AF2694">
        <f t="shared" ca="1" si="539"/>
        <v>14.707333333333333</v>
      </c>
      <c r="AG2694">
        <f t="shared" ca="1" si="539"/>
        <v>14.223000000000003</v>
      </c>
      <c r="AH2694">
        <f t="shared" ca="1" si="539"/>
        <v>13.961999999999998</v>
      </c>
      <c r="AI2694">
        <f t="shared" ca="1" si="540"/>
        <v>14.223000000000003</v>
      </c>
      <c r="AK2694">
        <f t="shared" ca="1" si="541"/>
        <v>-1</v>
      </c>
      <c r="AL2694">
        <f t="shared" ca="1" si="542"/>
        <v>1</v>
      </c>
      <c r="AN2694" t="str">
        <f t="shared" ca="1" si="565"/>
        <v>Not Down</v>
      </c>
      <c r="AO2694" t="str">
        <f t="shared" ca="1" si="487"/>
        <v>Not Up</v>
      </c>
      <c r="AQ2694">
        <f t="shared" ca="1" si="533"/>
        <v>1</v>
      </c>
      <c r="AR2694">
        <f t="shared" ca="1" si="534"/>
        <v>0</v>
      </c>
      <c r="AT2694">
        <f t="shared" ca="1" si="482"/>
        <v>1</v>
      </c>
      <c r="AU2694">
        <f t="shared" ca="1" si="483"/>
        <v>0</v>
      </c>
      <c r="AW2694" s="5">
        <f t="shared" ca="1" si="493"/>
        <v>9.5447926003026082E-2</v>
      </c>
      <c r="AX2694" s="5">
        <f t="shared" ca="1" si="494"/>
        <v>7.6444410962895254E-2</v>
      </c>
      <c r="AY2694" s="18">
        <f t="shared" ca="1" si="543"/>
        <v>9.5447926003026082E-2</v>
      </c>
      <c r="BA2694" s="6">
        <f t="shared" ca="1" si="535"/>
        <v>0.52384585075651413</v>
      </c>
      <c r="BB2694">
        <f t="shared" ca="1" si="536"/>
        <v>0.52384585075651413</v>
      </c>
      <c r="BC2694" t="str">
        <f t="shared" ca="1" si="511"/>
        <v>HYG UP Equity</v>
      </c>
      <c r="BD2694" t="str">
        <f t="shared" ca="1" si="512"/>
        <v>HYG UP Equity</v>
      </c>
      <c r="BF2694">
        <f t="shared" ca="1" si="495"/>
        <v>1</v>
      </c>
      <c r="BG2694">
        <f t="shared" ca="1" si="496"/>
        <v>0</v>
      </c>
      <c r="BI2694">
        <f t="shared" ca="1" si="488"/>
        <v>1</v>
      </c>
      <c r="BJ2694">
        <f t="shared" ca="1" si="489"/>
        <v>0</v>
      </c>
      <c r="BL2694">
        <f t="shared" ca="1" si="497"/>
        <v>10.398320386335211</v>
      </c>
      <c r="BM2694">
        <f t="shared" ca="1" si="498"/>
        <v>0</v>
      </c>
      <c r="BN2694" s="9">
        <f t="shared" ca="1" si="507"/>
        <v>1</v>
      </c>
      <c r="BO2694" s="9">
        <f t="shared" ca="1" si="508"/>
        <v>0</v>
      </c>
      <c r="BP2694" s="9">
        <f t="shared" ca="1" si="499"/>
        <v>1</v>
      </c>
      <c r="BQ2694" s="9">
        <f t="shared" ca="1" si="500"/>
        <v>0</v>
      </c>
      <c r="BR2694">
        <f t="shared" ca="1" si="501"/>
        <v>1053.8082495727776</v>
      </c>
      <c r="BS2694">
        <f t="shared" ca="1" si="503"/>
        <v>7.8636959370903536E-3</v>
      </c>
      <c r="BT2694">
        <f t="shared" ca="1" si="504"/>
        <v>1.8055555555555558E-5</v>
      </c>
      <c r="BU2694">
        <f t="shared" ref="BU2694:BV2694" ca="1" si="586">ABS($BB2692*BN2694-$BB2693*BP2694)*0.02%</f>
        <v>1.3793089522245184E-5</v>
      </c>
      <c r="BV2694">
        <f t="shared" ca="1" si="586"/>
        <v>0</v>
      </c>
      <c r="BW2694" s="35">
        <f ca="1">IFERROR(VLOOKUP($B2694,OFFSET(Input!$A$1,0,MATCH(Index!BW$6&amp;" Index",Input!$1:$1,0)-1,10000,2),2,0)/100,BW2693)</f>
        <v>1E-3</v>
      </c>
      <c r="BX2694">
        <f t="shared" ca="1" si="510"/>
        <v>1.0240693271732691E-2</v>
      </c>
      <c r="CE2694">
        <v>1052.4773457127064</v>
      </c>
    </row>
    <row r="2695" spans="2:83" x14ac:dyDescent="0.25">
      <c r="B2695" s="2">
        <v>41432</v>
      </c>
      <c r="C2695">
        <f t="shared" ref="C2695:C2758" ca="1" si="587">IF(MONTH(B2695)&lt;&gt;MONTH(B2694),1,0)</f>
        <v>0</v>
      </c>
      <c r="D2695">
        <f t="shared" ref="D2695:D2758" ca="1" si="588">IF(D2694=5,0,IF(D2694&lt;&gt;0,D2694+1,IF(C2694=1,1,0)))</f>
        <v>4</v>
      </c>
      <c r="E2695">
        <f ca="1">IF($B2695&lt;VLOOKUP(E$6&amp;" Equity",Param,4,0),"",IFERROR(VLOOKUP($B2695,OFFSET(Input!$A$1,0,MATCH(Index!E$6&amp;" Equity",Input!$1:$1,0)-1,10000,2),2,0),E2694))</f>
        <v>92.34</v>
      </c>
      <c r="F2695" s="33">
        <v>113.16</v>
      </c>
      <c r="H2695">
        <f ca="1">IFERROR(VLOOKUP($B2695,OFFSET(Input!$A$1,0,MATCH(Index!H$6,Input!$1:$1,0)-1,10000,2),2,0),0)</f>
        <v>0</v>
      </c>
      <c r="I2695">
        <f ca="1">IFERROR(VLOOKUP($B2695,OFFSET(Input!$A$1,0,MATCH(Index!I$6,Input!$1:$1,0)-1,10000,2),2,0),0)</f>
        <v>0</v>
      </c>
      <c r="K2695">
        <f t="shared" ref="K2695:K2758" ca="1" si="589">IF($B2695&lt;=L_date,IF($B2695=L_date,1,K2696/((E2696+H2696)/E2695)),K2694*((E2695+H2695)/E2694))</f>
        <v>101.4099769300262</v>
      </c>
      <c r="L2695" s="30">
        <f t="shared" ref="L2695:L2758" ca="1" si="590">IF($B2695&lt;=L_date,IF($B2695=L_date,1,L2696/((F2696+I2696)/F2695)),L2694*((F2695+I2695)/F2694))</f>
        <v>117.49313600141697</v>
      </c>
      <c r="N2695">
        <f t="shared" ca="1" si="491"/>
        <v>6.4998377328998611E-4</v>
      </c>
      <c r="O2695">
        <f t="shared" ca="1" si="492"/>
        <v>-1.8040597870870631E-2</v>
      </c>
      <c r="Q2695">
        <f t="shared" ca="1" si="520"/>
        <v>9.4510722056131549E-2</v>
      </c>
      <c r="R2695">
        <f t="shared" ca="1" si="518"/>
        <v>0.19037593134199035</v>
      </c>
      <c r="T2695">
        <f t="shared" ca="1" si="538"/>
        <v>7.5777422284951448E-2</v>
      </c>
      <c r="U2695">
        <f t="shared" ca="1" si="530"/>
        <v>0.17218388088005937</v>
      </c>
      <c r="W2695">
        <f t="shared" ca="1" si="531"/>
        <v>-7.9733846190724947E-2</v>
      </c>
      <c r="X2695">
        <f t="shared" ca="1" si="532"/>
        <v>0.13321361237084825</v>
      </c>
      <c r="Z2695">
        <f t="shared" ca="1" si="555"/>
        <v>101.98257798848503</v>
      </c>
      <c r="AA2695">
        <f t="shared" ca="1" si="555"/>
        <v>103.07017575485557</v>
      </c>
      <c r="AB2695">
        <f t="shared" ca="1" si="555"/>
        <v>103.44327534200448</v>
      </c>
      <c r="AC2695">
        <f t="shared" ca="1" si="556"/>
        <v>103.44327534200448</v>
      </c>
      <c r="AE2695">
        <f ca="1">VLOOKUP($B2695,OFFSET(Input!$A$1,0,MATCH(Index!AE$6&amp;" Index",Input!$1:$1,0)-1,10000,2),2,0)</f>
        <v>15.14</v>
      </c>
      <c r="AF2695">
        <f t="shared" ca="1" si="539"/>
        <v>14.845333333333334</v>
      </c>
      <c r="AG2695">
        <f t="shared" ca="1" si="539"/>
        <v>14.323500000000001</v>
      </c>
      <c r="AH2695">
        <f t="shared" ca="1" si="539"/>
        <v>14.023999999999996</v>
      </c>
      <c r="AI2695">
        <f t="shared" ca="1" si="540"/>
        <v>14.323500000000001</v>
      </c>
      <c r="AK2695">
        <f t="shared" ca="1" si="541"/>
        <v>-1</v>
      </c>
      <c r="AL2695">
        <f t="shared" ca="1" si="542"/>
        <v>1</v>
      </c>
      <c r="AN2695" t="str">
        <f t="shared" ca="1" si="565"/>
        <v>Not Down</v>
      </c>
      <c r="AO2695" t="str">
        <f t="shared" ca="1" si="487"/>
        <v>Not Up</v>
      </c>
      <c r="AQ2695">
        <f t="shared" ca="1" si="533"/>
        <v>1</v>
      </c>
      <c r="AR2695">
        <f t="shared" ca="1" si="534"/>
        <v>0</v>
      </c>
      <c r="AT2695">
        <f t="shared" ref="AT2695:AT2710" ca="1" si="591">IF($C2695=1,AQ2694,AT2694)</f>
        <v>1</v>
      </c>
      <c r="AU2695">
        <f t="shared" ref="AU2695:AU2710" ca="1" si="592">IF($C2695=1,AR2694,AU2694)</f>
        <v>0</v>
      </c>
      <c r="AW2695" s="5">
        <f t="shared" ca="1" si="493"/>
        <v>9.4510722056131549E-2</v>
      </c>
      <c r="AX2695" s="5">
        <f t="shared" ca="1" si="494"/>
        <v>7.5777422284951448E-2</v>
      </c>
      <c r="AY2695" s="18">
        <f t="shared" ca="1" si="543"/>
        <v>9.4510722056131549E-2</v>
      </c>
      <c r="BA2695" s="6">
        <f t="shared" ca="1" si="535"/>
        <v>0.52904050368278999</v>
      </c>
      <c r="BB2695">
        <f t="shared" ca="1" si="536"/>
        <v>0.52904050368278999</v>
      </c>
      <c r="BC2695" t="str">
        <f t="shared" ca="1" si="511"/>
        <v>HYG UP Equity</v>
      </c>
      <c r="BD2695" t="str">
        <f t="shared" ca="1" si="512"/>
        <v>HYG UP Equity</v>
      </c>
      <c r="BF2695">
        <f t="shared" ca="1" si="495"/>
        <v>1</v>
      </c>
      <c r="BG2695">
        <f t="shared" ca="1" si="496"/>
        <v>0</v>
      </c>
      <c r="BI2695">
        <f t="shared" ca="1" si="488"/>
        <v>1</v>
      </c>
      <c r="BJ2695">
        <f t="shared" ca="1" si="489"/>
        <v>0</v>
      </c>
      <c r="BL2695">
        <f t="shared" ca="1" si="497"/>
        <v>10.398320386335211</v>
      </c>
      <c r="BM2695">
        <f t="shared" ca="1" si="498"/>
        <v>0</v>
      </c>
      <c r="BN2695" s="9">
        <f t="shared" ca="1" si="507"/>
        <v>1</v>
      </c>
      <c r="BO2695" s="9">
        <f t="shared" ca="1" si="508"/>
        <v>0</v>
      </c>
      <c r="BP2695" s="9">
        <f t="shared" ca="1" si="499"/>
        <v>1</v>
      </c>
      <c r="BQ2695" s="9">
        <f t="shared" ca="1" si="500"/>
        <v>0</v>
      </c>
      <c r="BR2695">
        <f t="shared" ca="1" si="501"/>
        <v>1054.4934304892749</v>
      </c>
      <c r="BS2695">
        <f t="shared" ca="1" si="503"/>
        <v>6.5019505851759973E-4</v>
      </c>
      <c r="BT2695">
        <f t="shared" ca="1" si="504"/>
        <v>1.8055555555555558E-5</v>
      </c>
      <c r="BU2695">
        <f t="shared" ref="BU2695:BV2695" ca="1" si="593">ABS($BB2693*BN2695-$BB2694*BP2695)*0.02%</f>
        <v>3.5235240226955347E-6</v>
      </c>
      <c r="BV2695">
        <f t="shared" ca="1" si="593"/>
        <v>0</v>
      </c>
      <c r="BW2695" s="35">
        <f ca="1">IFERROR(VLOOKUP($B2695,OFFSET(Input!$A$1,0,MATCH(Index!BW$6&amp;" Index",Input!$1:$1,0)-1,10000,2),2,0)/100,BW2694)</f>
        <v>8.9999999999999998E-4</v>
      </c>
      <c r="BX2695">
        <f t="shared" ca="1" si="510"/>
        <v>9.9546758019011094E-3</v>
      </c>
      <c r="CE2695">
        <v>1052.820602515038</v>
      </c>
    </row>
    <row r="2696" spans="2:83" x14ac:dyDescent="0.25">
      <c r="B2696" s="2">
        <v>41435</v>
      </c>
      <c r="C2696">
        <f t="shared" ca="1" si="587"/>
        <v>0</v>
      </c>
      <c r="D2696">
        <f t="shared" ca="1" si="588"/>
        <v>5</v>
      </c>
      <c r="E2696">
        <f ca="1">IF($B2696&lt;VLOOKUP(E$6&amp;" Equity",Param,4,0),"",IFERROR(VLOOKUP($B2696,OFFSET(Input!$A$1,0,MATCH(Index!E$6&amp;" Equity",Input!$1:$1,0)-1,10000,2),2,0),E2695))</f>
        <v>92.15</v>
      </c>
      <c r="F2696" s="33">
        <v>112.62</v>
      </c>
      <c r="H2696">
        <f ca="1">IFERROR(VLOOKUP($B2696,OFFSET(Input!$A$1,0,MATCH(Index!H$6,Input!$1:$1,0)-1,10000,2),2,0),0)</f>
        <v>0</v>
      </c>
      <c r="I2696">
        <f ca="1">IFERROR(VLOOKUP($B2696,OFFSET(Input!$A$1,0,MATCH(Index!I$6,Input!$1:$1,0)-1,10000,2),2,0),0)</f>
        <v>0</v>
      </c>
      <c r="K2696">
        <f t="shared" ca="1" si="589"/>
        <v>101.20131442605496</v>
      </c>
      <c r="L2696" s="30">
        <f t="shared" ca="1" si="590"/>
        <v>116.932458258038</v>
      </c>
      <c r="N2696">
        <f t="shared" ca="1" si="491"/>
        <v>-2.0597329630105046E-3</v>
      </c>
      <c r="O2696">
        <f t="shared" ca="1" si="492"/>
        <v>-4.7834266068939165E-3</v>
      </c>
      <c r="Q2696">
        <f t="shared" ca="1" si="520"/>
        <v>9.4595648423923359E-2</v>
      </c>
      <c r="R2696">
        <f t="shared" ca="1" si="518"/>
        <v>0.19176091217709659</v>
      </c>
      <c r="T2696">
        <f t="shared" ca="1" si="538"/>
        <v>7.3838738994288083E-2</v>
      </c>
      <c r="U2696">
        <f t="shared" ca="1" si="530"/>
        <v>0.16864656143262241</v>
      </c>
      <c r="W2696">
        <f t="shared" ca="1" si="531"/>
        <v>-6.1783725288479356E-2</v>
      </c>
      <c r="X2696">
        <f t="shared" ca="1" si="532"/>
        <v>9.2020393289335381E-2</v>
      </c>
      <c r="Z2696">
        <f t="shared" ca="1" si="555"/>
        <v>101.75510759942992</v>
      </c>
      <c r="AA2696">
        <f t="shared" ca="1" si="555"/>
        <v>102.91273830362158</v>
      </c>
      <c r="AB2696">
        <f t="shared" ca="1" si="555"/>
        <v>103.29765936549944</v>
      </c>
      <c r="AC2696">
        <f t="shared" ca="1" si="556"/>
        <v>103.29765936549944</v>
      </c>
      <c r="AE2696">
        <f ca="1">VLOOKUP($B2696,OFFSET(Input!$A$1,0,MATCH(Index!AE$6&amp;" Index",Input!$1:$1,0)-1,10000,2),2,0)</f>
        <v>15.44</v>
      </c>
      <c r="AF2696">
        <f t="shared" ca="1" si="539"/>
        <v>15.044666666666668</v>
      </c>
      <c r="AG2696">
        <f t="shared" ca="1" si="539"/>
        <v>14.466000000000003</v>
      </c>
      <c r="AH2696">
        <f t="shared" ca="1" si="539"/>
        <v>14.127599999999999</v>
      </c>
      <c r="AI2696">
        <f t="shared" ca="1" si="540"/>
        <v>14.466000000000003</v>
      </c>
      <c r="AK2696">
        <f t="shared" ca="1" si="541"/>
        <v>-1</v>
      </c>
      <c r="AL2696">
        <f t="shared" ca="1" si="542"/>
        <v>1</v>
      </c>
      <c r="AN2696" t="str">
        <f t="shared" ca="1" si="565"/>
        <v>Not Down</v>
      </c>
      <c r="AO2696" t="str">
        <f t="shared" ca="1" si="487"/>
        <v>Not Up</v>
      </c>
      <c r="AQ2696">
        <f t="shared" ca="1" si="533"/>
        <v>1</v>
      </c>
      <c r="AR2696">
        <f t="shared" ca="1" si="534"/>
        <v>0</v>
      </c>
      <c r="AT2696">
        <f t="shared" ca="1" si="591"/>
        <v>1</v>
      </c>
      <c r="AU2696">
        <f t="shared" ca="1" si="592"/>
        <v>0</v>
      </c>
      <c r="AW2696" s="5">
        <f t="shared" ca="1" si="493"/>
        <v>9.4595648423923359E-2</v>
      </c>
      <c r="AX2696" s="5">
        <f t="shared" ca="1" si="494"/>
        <v>7.3838738994288083E-2</v>
      </c>
      <c r="AY2696" s="18">
        <f t="shared" ca="1" si="543"/>
        <v>9.4595648423923359E-2</v>
      </c>
      <c r="BA2696" s="6">
        <f t="shared" ca="1" si="535"/>
        <v>0.52856554009682055</v>
      </c>
      <c r="BB2696">
        <f t="shared" ca="1" si="536"/>
        <v>0.52856554009682055</v>
      </c>
      <c r="BC2696" t="str">
        <f t="shared" ca="1" si="511"/>
        <v>HYG UP Equity</v>
      </c>
      <c r="BD2696" t="str">
        <f t="shared" ca="1" si="512"/>
        <v>HYG UP Equity</v>
      </c>
      <c r="BF2696">
        <f t="shared" ca="1" si="495"/>
        <v>1</v>
      </c>
      <c r="BG2696">
        <f t="shared" ca="1" si="496"/>
        <v>0</v>
      </c>
      <c r="BI2696">
        <f t="shared" ca="1" si="488"/>
        <v>1</v>
      </c>
      <c r="BJ2696">
        <f t="shared" ca="1" si="489"/>
        <v>0</v>
      </c>
      <c r="BL2696">
        <f t="shared" ca="1" si="497"/>
        <v>10.398320386335211</v>
      </c>
      <c r="BM2696">
        <f t="shared" ca="1" si="498"/>
        <v>0</v>
      </c>
      <c r="BN2696" s="9">
        <f t="shared" ca="1" si="507"/>
        <v>1</v>
      </c>
      <c r="BO2696" s="9">
        <f t="shared" ca="1" si="508"/>
        <v>0</v>
      </c>
      <c r="BP2696" s="9">
        <f t="shared" ca="1" si="499"/>
        <v>1</v>
      </c>
      <c r="BQ2696" s="9">
        <f t="shared" ca="1" si="500"/>
        <v>0</v>
      </c>
      <c r="BR2696">
        <f t="shared" ca="1" si="501"/>
        <v>1052.323690920367</v>
      </c>
      <c r="BS2696">
        <f t="shared" ca="1" si="503"/>
        <v>-2.057613168724326E-3</v>
      </c>
      <c r="BT2696">
        <f t="shared" ca="1" si="504"/>
        <v>5.4166666666666671E-5</v>
      </c>
      <c r="BU2696">
        <f t="shared" ref="BU2696:BV2696" ca="1" si="594">ABS($BB2694*BN2696-$BB2695*BP2696)*0.02%</f>
        <v>1.0389305852551712E-6</v>
      </c>
      <c r="BV2696">
        <f t="shared" ca="1" si="594"/>
        <v>0</v>
      </c>
      <c r="BW2696" s="35">
        <f ca="1">IFERROR(VLOOKUP($B2696,OFFSET(Input!$A$1,0,MATCH(Index!BW$6&amp;" Index",Input!$1:$1,0)-1,10000,2),2,0)/100,BW2695)</f>
        <v>8.9999999999999998E-4</v>
      </c>
      <c r="BX2696">
        <f t="shared" ca="1" si="510"/>
        <v>3.0170006849784433E-2</v>
      </c>
      <c r="CE2696">
        <v>1051.6147212260757</v>
      </c>
    </row>
    <row r="2697" spans="2:83" x14ac:dyDescent="0.25">
      <c r="B2697" s="2">
        <v>41436</v>
      </c>
      <c r="C2697">
        <f t="shared" ca="1" si="587"/>
        <v>0</v>
      </c>
      <c r="D2697">
        <f t="shared" ca="1" si="588"/>
        <v>0</v>
      </c>
      <c r="E2697">
        <f ca="1">IF($B2697&lt;VLOOKUP(E$6&amp;" Equity",Param,4,0),"",IFERROR(VLOOKUP($B2697,OFFSET(Input!$A$1,0,MATCH(Index!E$6&amp;" Equity",Input!$1:$1,0)-1,10000,2),2,0),E2696))</f>
        <v>91.58</v>
      </c>
      <c r="F2697" s="33">
        <v>113.95</v>
      </c>
      <c r="H2697">
        <f ca="1">IFERROR(VLOOKUP($B2697,OFFSET(Input!$A$1,0,MATCH(Index!H$6,Input!$1:$1,0)-1,10000,2),2,0),0)</f>
        <v>0</v>
      </c>
      <c r="I2697">
        <f ca="1">IFERROR(VLOOKUP($B2697,OFFSET(Input!$A$1,0,MATCH(Index!I$6,Input!$1:$1,0)-1,10000,2),2,0),0)</f>
        <v>0</v>
      </c>
      <c r="K2697">
        <f t="shared" ca="1" si="589"/>
        <v>100.57532691414121</v>
      </c>
      <c r="L2697" s="30">
        <f t="shared" ca="1" si="590"/>
        <v>118.31338677413808</v>
      </c>
      <c r="N2697">
        <f t="shared" ca="1" si="491"/>
        <v>-6.2047768868829815E-3</v>
      </c>
      <c r="O2697">
        <f t="shared" ca="1" si="492"/>
        <v>1.1740435865220836E-2</v>
      </c>
      <c r="Q2697">
        <f t="shared" ca="1" si="520"/>
        <v>9.7842189633341209E-2</v>
      </c>
      <c r="R2697">
        <f t="shared" ca="1" si="518"/>
        <v>0.1530140696824602</v>
      </c>
      <c r="T2697">
        <f t="shared" ca="1" si="538"/>
        <v>7.567232334866783E-2</v>
      </c>
      <c r="U2697">
        <f t="shared" ca="1" si="530"/>
        <v>0.17160717604250497</v>
      </c>
      <c r="W2697">
        <f t="shared" ca="1" si="531"/>
        <v>-0.35853915970664479</v>
      </c>
      <c r="X2697">
        <f t="shared" ca="1" si="532"/>
        <v>-1.2646713760510311E-2</v>
      </c>
      <c r="Z2697">
        <f t="shared" ca="1" si="555"/>
        <v>101.50327793380156</v>
      </c>
      <c r="AA2697">
        <f t="shared" ca="1" si="555"/>
        <v>102.74530632693632</v>
      </c>
      <c r="AB2697">
        <f t="shared" ca="1" si="555"/>
        <v>103.12438175311544</v>
      </c>
      <c r="AC2697">
        <f t="shared" ca="1" si="556"/>
        <v>103.12438175311544</v>
      </c>
      <c r="AE2697">
        <f ca="1">VLOOKUP($B2697,OFFSET(Input!$A$1,0,MATCH(Index!AE$6&amp;" Index",Input!$1:$1,0)-1,10000,2),2,0)</f>
        <v>17.07</v>
      </c>
      <c r="AF2697">
        <f t="shared" ca="1" si="539"/>
        <v>15.314666666666669</v>
      </c>
      <c r="AG2697">
        <f t="shared" ca="1" si="539"/>
        <v>14.692000000000002</v>
      </c>
      <c r="AH2697">
        <f t="shared" ca="1" si="539"/>
        <v>14.303999999999998</v>
      </c>
      <c r="AI2697">
        <f t="shared" ca="1" si="540"/>
        <v>14.692000000000002</v>
      </c>
      <c r="AK2697">
        <f t="shared" ca="1" si="541"/>
        <v>-1</v>
      </c>
      <c r="AL2697">
        <f t="shared" ca="1" si="542"/>
        <v>1</v>
      </c>
      <c r="AN2697" t="str">
        <f t="shared" ca="1" si="565"/>
        <v>Not Down</v>
      </c>
      <c r="AO2697" t="str">
        <f t="shared" ca="1" si="487"/>
        <v>Not Up</v>
      </c>
      <c r="AQ2697">
        <f t="shared" ca="1" si="533"/>
        <v>1</v>
      </c>
      <c r="AR2697">
        <f t="shared" ca="1" si="534"/>
        <v>0</v>
      </c>
      <c r="AT2697">
        <f t="shared" ca="1" si="591"/>
        <v>1</v>
      </c>
      <c r="AU2697">
        <f t="shared" ca="1" si="592"/>
        <v>0</v>
      </c>
      <c r="AW2697" s="5">
        <f t="shared" ca="1" si="493"/>
        <v>9.7842189633341209E-2</v>
      </c>
      <c r="AX2697" s="5">
        <f t="shared" ca="1" si="494"/>
        <v>7.567232334866783E-2</v>
      </c>
      <c r="AY2697" s="18">
        <f t="shared" ca="1" si="543"/>
        <v>9.7842189633341209E-2</v>
      </c>
      <c r="BA2697" s="6">
        <f t="shared" ca="1" si="535"/>
        <v>0.51102699344089231</v>
      </c>
      <c r="BB2697">
        <f t="shared" ca="1" si="536"/>
        <v>0.52856554009682055</v>
      </c>
      <c r="BC2697" t="str">
        <f t="shared" ca="1" si="511"/>
        <v>HYG UP Equity</v>
      </c>
      <c r="BD2697" t="str">
        <f t="shared" ca="1" si="512"/>
        <v>HYG UP Equity</v>
      </c>
      <c r="BF2697">
        <f t="shared" ca="1" si="495"/>
        <v>1</v>
      </c>
      <c r="BG2697">
        <f t="shared" ca="1" si="496"/>
        <v>0</v>
      </c>
      <c r="BI2697">
        <f t="shared" ca="1" si="488"/>
        <v>1</v>
      </c>
      <c r="BJ2697">
        <f t="shared" ca="1" si="489"/>
        <v>0</v>
      </c>
      <c r="BL2697">
        <f t="shared" ca="1" si="497"/>
        <v>10.398320386335211</v>
      </c>
      <c r="BM2697">
        <f t="shared" ca="1" si="498"/>
        <v>0</v>
      </c>
      <c r="BN2697" s="9">
        <f t="shared" ca="1" si="507"/>
        <v>1</v>
      </c>
      <c r="BO2697" s="9">
        <f t="shared" ca="1" si="508"/>
        <v>0</v>
      </c>
      <c r="BP2697" s="9">
        <f t="shared" ca="1" si="499"/>
        <v>1</v>
      </c>
      <c r="BQ2697" s="9">
        <f t="shared" ca="1" si="500"/>
        <v>0</v>
      </c>
      <c r="BR2697">
        <f t="shared" ca="1" si="501"/>
        <v>1045.8144722136431</v>
      </c>
      <c r="BS2697">
        <f t="shared" ca="1" si="503"/>
        <v>-6.1855670103092564E-3</v>
      </c>
      <c r="BT2697">
        <f t="shared" ca="1" si="504"/>
        <v>1.8055555555555558E-5</v>
      </c>
      <c r="BU2697">
        <f t="shared" ref="BU2697:BV2697" ca="1" si="595">ABS($BB2695*BN2697-$BB2696*BP2697)*0.02%</f>
        <v>9.4992717193886915E-8</v>
      </c>
      <c r="BV2697">
        <f t="shared" ca="1" si="595"/>
        <v>0</v>
      </c>
      <c r="BW2697" s="35">
        <f ca="1">IFERROR(VLOOKUP($B2697,OFFSET(Input!$A$1,0,MATCH(Index!BW$6&amp;" Index",Input!$1:$1,0)-1,10000,2),2,0)/100,BW2696)</f>
        <v>8.9999999999999998E-4</v>
      </c>
      <c r="BX2697">
        <f t="shared" ca="1" si="510"/>
        <v>1.0036131861503008E-2</v>
      </c>
      <c r="CE2697">
        <v>1048.1499881859011</v>
      </c>
    </row>
    <row r="2698" spans="2:83" x14ac:dyDescent="0.25">
      <c r="B2698" s="2">
        <v>41437</v>
      </c>
      <c r="C2698">
        <f t="shared" ca="1" si="587"/>
        <v>0</v>
      </c>
      <c r="D2698">
        <f t="shared" ca="1" si="588"/>
        <v>0</v>
      </c>
      <c r="E2698">
        <f ca="1">IF($B2698&lt;VLOOKUP(E$6&amp;" Equity",Param,4,0),"",IFERROR(VLOOKUP($B2698,OFFSET(Input!$A$1,0,MATCH(Index!E$6&amp;" Equity",Input!$1:$1,0)-1,10000,2),2,0),E2697))</f>
        <v>91.65</v>
      </c>
      <c r="F2698" s="33">
        <v>112.33</v>
      </c>
      <c r="H2698">
        <f ca="1">IFERROR(VLOOKUP($B2698,OFFSET(Input!$A$1,0,MATCH(Index!H$6,Input!$1:$1,0)-1,10000,2),2,0),0)</f>
        <v>0</v>
      </c>
      <c r="I2698">
        <f ca="1">IFERROR(VLOOKUP($B2698,OFFSET(Input!$A$1,0,MATCH(Index!I$6,Input!$1:$1,0)-1,10000,2),2,0),0)</f>
        <v>0</v>
      </c>
      <c r="K2698">
        <f t="shared" ca="1" si="589"/>
        <v>100.65220257349905</v>
      </c>
      <c r="L2698" s="30">
        <f t="shared" ca="1" si="590"/>
        <v>116.63135354400114</v>
      </c>
      <c r="N2698">
        <f t="shared" ca="1" si="491"/>
        <v>7.6406705676474969E-4</v>
      </c>
      <c r="O2698">
        <f t="shared" ca="1" si="492"/>
        <v>-1.4318788038215388E-2</v>
      </c>
      <c r="Q2698">
        <f t="shared" ca="1" si="520"/>
        <v>9.5799091182515714E-2</v>
      </c>
      <c r="R2698">
        <f t="shared" ca="1" si="518"/>
        <v>0.15915332202324461</v>
      </c>
      <c r="T2698">
        <f t="shared" ca="1" si="538"/>
        <v>7.5628995715547001E-2</v>
      </c>
      <c r="U2698">
        <f t="shared" ca="1" si="530"/>
        <v>0.17472671227351264</v>
      </c>
      <c r="W2698">
        <f t="shared" ca="1" si="531"/>
        <v>-0.29439834029213496</v>
      </c>
      <c r="X2698">
        <f t="shared" ca="1" si="532"/>
        <v>-1.1917547576743952E-2</v>
      </c>
      <c r="Z2698">
        <f t="shared" ca="1" si="555"/>
        <v>101.30065297798005</v>
      </c>
      <c r="AA2698">
        <f t="shared" ca="1" si="555"/>
        <v>102.57625535113064</v>
      </c>
      <c r="AB2698">
        <f t="shared" ca="1" si="555"/>
        <v>102.95723832507521</v>
      </c>
      <c r="AC2698">
        <f t="shared" ca="1" si="556"/>
        <v>102.95723832507521</v>
      </c>
      <c r="AE2698">
        <f ca="1">VLOOKUP($B2698,OFFSET(Input!$A$1,0,MATCH(Index!AE$6&amp;" Index",Input!$1:$1,0)-1,10000,2),2,0)</f>
        <v>18.59</v>
      </c>
      <c r="AF2698">
        <f t="shared" ca="1" si="539"/>
        <v>15.662666666666665</v>
      </c>
      <c r="AG2698">
        <f t="shared" ca="1" si="539"/>
        <v>14.982999999999999</v>
      </c>
      <c r="AH2698">
        <f t="shared" ca="1" si="539"/>
        <v>14.534399999999998</v>
      </c>
      <c r="AI2698">
        <f t="shared" ca="1" si="540"/>
        <v>14.982999999999999</v>
      </c>
      <c r="AK2698">
        <f t="shared" ca="1" si="541"/>
        <v>-1</v>
      </c>
      <c r="AL2698">
        <f t="shared" ca="1" si="542"/>
        <v>1</v>
      </c>
      <c r="AN2698" t="str">
        <f t="shared" ca="1" si="565"/>
        <v>Not Down</v>
      </c>
      <c r="AO2698" t="str">
        <f t="shared" ref="AO2698:AO2761" ca="1" si="596">IF($C2698=1,IF(SUM(AL2684:AL2698)=15,"Up","Not Up"),AO2697)</f>
        <v>Not Up</v>
      </c>
      <c r="AQ2698">
        <f t="shared" ca="1" si="533"/>
        <v>1</v>
      </c>
      <c r="AR2698">
        <f t="shared" ca="1" si="534"/>
        <v>0</v>
      </c>
      <c r="AT2698">
        <f t="shared" ca="1" si="591"/>
        <v>1</v>
      </c>
      <c r="AU2698">
        <f t="shared" ca="1" si="592"/>
        <v>0</v>
      </c>
      <c r="AW2698" s="5">
        <f t="shared" ca="1" si="493"/>
        <v>9.5799091182515714E-2</v>
      </c>
      <c r="AX2698" s="5">
        <f t="shared" ca="1" si="494"/>
        <v>7.5628995715547001E-2</v>
      </c>
      <c r="AY2698" s="18">
        <f t="shared" ca="1" si="543"/>
        <v>9.5799091182515714E-2</v>
      </c>
      <c r="BA2698" s="6">
        <f t="shared" ca="1" si="535"/>
        <v>0.5219256193645968</v>
      </c>
      <c r="BB2698">
        <f t="shared" ca="1" si="536"/>
        <v>0.52856554009682055</v>
      </c>
      <c r="BC2698" t="str">
        <f t="shared" ca="1" si="511"/>
        <v>HYG UP Equity</v>
      </c>
      <c r="BD2698" t="str">
        <f t="shared" ca="1" si="512"/>
        <v>HYG UP Equity</v>
      </c>
      <c r="BF2698">
        <f t="shared" ca="1" si="495"/>
        <v>1</v>
      </c>
      <c r="BG2698">
        <f t="shared" ca="1" si="496"/>
        <v>0</v>
      </c>
      <c r="BI2698">
        <f t="shared" ref="BI2698:BI2761" ca="1" si="597">IF($D2698=0,AQ2697,($D2698/5)*AQ2697+AT2697*(5-$D2698)/5)</f>
        <v>1</v>
      </c>
      <c r="BJ2698">
        <f t="shared" ref="BJ2698:BJ2761" ca="1" si="598">IF($D2698=0,AR2697,($D2698/5)*AR2697+AU2697*(5-$D2698)/5)</f>
        <v>0</v>
      </c>
      <c r="BL2698">
        <f t="shared" ca="1" si="497"/>
        <v>10.398320386335211</v>
      </c>
      <c r="BM2698">
        <f t="shared" ca="1" si="498"/>
        <v>0</v>
      </c>
      <c r="BN2698" s="9">
        <f t="shared" ca="1" si="507"/>
        <v>1</v>
      </c>
      <c r="BO2698" s="9">
        <f t="shared" ca="1" si="508"/>
        <v>0</v>
      </c>
      <c r="BP2698" s="9">
        <f t="shared" ca="1" si="499"/>
        <v>1</v>
      </c>
      <c r="BQ2698" s="9">
        <f t="shared" ca="1" si="500"/>
        <v>0</v>
      </c>
      <c r="BR2698">
        <f t="shared" ca="1" si="501"/>
        <v>1046.6138499495567</v>
      </c>
      <c r="BS2698">
        <f t="shared" ca="1" si="503"/>
        <v>7.6435903035609876E-4</v>
      </c>
      <c r="BT2698">
        <f t="shared" ca="1" si="504"/>
        <v>1.8055555555555558E-5</v>
      </c>
      <c r="BU2698">
        <f t="shared" ref="BU2698:BV2698" ca="1" si="599">ABS($BB2696*BN2698-$BB2697*BP2698)*0.02%</f>
        <v>0</v>
      </c>
      <c r="BV2698">
        <f t="shared" ca="1" si="599"/>
        <v>0</v>
      </c>
      <c r="BW2698" s="35">
        <f ca="1">IFERROR(VLOOKUP($B2698,OFFSET(Input!$A$1,0,MATCH(Index!BW$6&amp;" Index",Input!$1:$1,0)-1,10000,2),2,0)/100,BW2697)</f>
        <v>8.0000000000000004E-4</v>
      </c>
      <c r="BX2698">
        <f t="shared" ca="1" si="510"/>
        <v>1.0003066027643667E-2</v>
      </c>
      <c r="CE2698">
        <v>1048.5505002116895</v>
      </c>
    </row>
    <row r="2699" spans="2:83" x14ac:dyDescent="0.25">
      <c r="B2699" s="2">
        <v>41438</v>
      </c>
      <c r="C2699">
        <f t="shared" ca="1" si="587"/>
        <v>0</v>
      </c>
      <c r="D2699">
        <f t="shared" ca="1" si="588"/>
        <v>0</v>
      </c>
      <c r="E2699">
        <f ca="1">IF($B2699&lt;VLOOKUP(E$6&amp;" Equity",Param,4,0),"",IFERROR(VLOOKUP($B2699,OFFSET(Input!$A$1,0,MATCH(Index!E$6&amp;" Equity",Input!$1:$1,0)-1,10000,2),2,0),E2698))</f>
        <v>92.81</v>
      </c>
      <c r="F2699" s="33">
        <v>114.09</v>
      </c>
      <c r="H2699">
        <f ca="1">IFERROR(VLOOKUP($B2699,OFFSET(Input!$A$1,0,MATCH(Index!H$6,Input!$1:$1,0)-1,10000,2),2,0),0)</f>
        <v>0</v>
      </c>
      <c r="I2699">
        <f ca="1">IFERROR(VLOOKUP($B2699,OFFSET(Input!$A$1,0,MATCH(Index!I$6,Input!$1:$1,0)-1,10000,2),2,0),0)</f>
        <v>0</v>
      </c>
      <c r="K2699">
        <f t="shared" ca="1" si="589"/>
        <v>101.92614207142877</v>
      </c>
      <c r="L2699" s="30">
        <f t="shared" ca="1" si="590"/>
        <v>118.45874767056968</v>
      </c>
      <c r="N2699">
        <f t="shared" ref="N2699:N2762" ca="1" si="600">LN(K2699/K2698)</f>
        <v>1.2577418321587455E-2</v>
      </c>
      <c r="O2699">
        <f t="shared" ref="O2699:O2762" ca="1" si="601">LN(L2699/L2698)</f>
        <v>1.5546642954800153E-2</v>
      </c>
      <c r="Q2699">
        <f t="shared" ca="1" si="520"/>
        <v>0.11428516259441719</v>
      </c>
      <c r="R2699">
        <f t="shared" ca="1" si="518"/>
        <v>0.17683645070114515</v>
      </c>
      <c r="T2699">
        <f t="shared" ca="1" si="538"/>
        <v>8.782265271755707E-2</v>
      </c>
      <c r="U2699">
        <f t="shared" ca="1" si="530"/>
        <v>0.18165880821167923</v>
      </c>
      <c r="W2699">
        <f t="shared" ca="1" si="531"/>
        <v>2.785029471658446E-2</v>
      </c>
      <c r="X2699">
        <f t="shared" ca="1" si="532"/>
        <v>0.14399995377306729</v>
      </c>
      <c r="Z2699">
        <f t="shared" ca="1" si="555"/>
        <v>101.20466340001597</v>
      </c>
      <c r="AA2699">
        <f t="shared" ca="1" si="555"/>
        <v>102.47035507201258</v>
      </c>
      <c r="AB2699">
        <f t="shared" ca="1" si="555"/>
        <v>102.82619370967197</v>
      </c>
      <c r="AC2699">
        <f t="shared" ca="1" si="556"/>
        <v>102.82619370967197</v>
      </c>
      <c r="AE2699">
        <f ca="1">VLOOKUP($B2699,OFFSET(Input!$A$1,0,MATCH(Index!AE$6&amp;" Index",Input!$1:$1,0)-1,10000,2),2,0)</f>
        <v>16.41</v>
      </c>
      <c r="AF2699">
        <f t="shared" ca="1" si="539"/>
        <v>15.835333333333331</v>
      </c>
      <c r="AG2699">
        <f t="shared" ca="1" si="539"/>
        <v>15.163</v>
      </c>
      <c r="AH2699">
        <f t="shared" ca="1" si="539"/>
        <v>14.6844</v>
      </c>
      <c r="AI2699">
        <f t="shared" ca="1" si="540"/>
        <v>15.163</v>
      </c>
      <c r="AK2699">
        <f t="shared" ca="1" si="541"/>
        <v>-1</v>
      </c>
      <c r="AL2699">
        <f t="shared" ca="1" si="542"/>
        <v>1</v>
      </c>
      <c r="AN2699" t="str">
        <f t="shared" ca="1" si="565"/>
        <v>Not Down</v>
      </c>
      <c r="AO2699" t="str">
        <f t="shared" ca="1" si="596"/>
        <v>Not Up</v>
      </c>
      <c r="AQ2699">
        <f t="shared" ca="1" si="533"/>
        <v>1</v>
      </c>
      <c r="AR2699">
        <f t="shared" ca="1" si="534"/>
        <v>0</v>
      </c>
      <c r="AT2699">
        <f t="shared" ca="1" si="591"/>
        <v>1</v>
      </c>
      <c r="AU2699">
        <f t="shared" ca="1" si="592"/>
        <v>0</v>
      </c>
      <c r="AW2699" s="5">
        <f t="shared" ref="AW2699:AW2762" ca="1" si="602">SQRT(2*W2699*R2699*Q2699*BG2699*BF2699+(Q2699*BF2699)^2+(R2699*BG2699)^2)</f>
        <v>0.11428516259441719</v>
      </c>
      <c r="AX2699" s="5">
        <f t="shared" ref="AX2699:AX2762" ca="1" si="603">SQRT(2*X2699*U2699*T2699*BG2699*BF2699+(T2699*BF2699)^2+(U2699*BG2699)^2)</f>
        <v>8.782265271755707E-2</v>
      </c>
      <c r="AY2699" s="18">
        <f t="shared" ca="1" si="543"/>
        <v>0.11428516259441719</v>
      </c>
      <c r="BA2699" s="6">
        <f t="shared" ca="1" si="535"/>
        <v>0.43750211195344174</v>
      </c>
      <c r="BB2699">
        <f t="shared" ca="1" si="536"/>
        <v>0.43750211195344174</v>
      </c>
      <c r="BC2699" t="str">
        <f t="shared" ca="1" si="511"/>
        <v>HYG UP Equity</v>
      </c>
      <c r="BD2699" t="str">
        <f t="shared" ca="1" si="512"/>
        <v>HYG UP Equity</v>
      </c>
      <c r="BF2699">
        <f t="shared" ref="BF2699:BF2762" ca="1" si="604">BI2700</f>
        <v>1</v>
      </c>
      <c r="BG2699">
        <f t="shared" ref="BG2699:BG2762" ca="1" si="605">BJ2700</f>
        <v>0</v>
      </c>
      <c r="BI2699">
        <f t="shared" ca="1" si="597"/>
        <v>1</v>
      </c>
      <c r="BJ2699">
        <f t="shared" ca="1" si="598"/>
        <v>0</v>
      </c>
      <c r="BL2699">
        <f t="shared" ref="BL2699:BL2733" ca="1" si="606">($BR2699/K2699)*BI2699</f>
        <v>10.398320386335211</v>
      </c>
      <c r="BM2699">
        <f t="shared" ref="BM2699:BM2733" ca="1" si="607">($BR2699/L2699)*BJ2699</f>
        <v>0</v>
      </c>
      <c r="BN2699" s="9">
        <f t="shared" ca="1" si="507"/>
        <v>1</v>
      </c>
      <c r="BO2699" s="9">
        <f t="shared" ca="1" si="508"/>
        <v>0</v>
      </c>
      <c r="BP2699" s="9">
        <f t="shared" ref="BP2699:BP2762" ca="1" si="608">(K2699/$BR2699)*BL2699</f>
        <v>1</v>
      </c>
      <c r="BQ2699" s="9">
        <f t="shared" ref="BQ2699:BQ2762" ca="1" si="609">(L2699/$BR2699)*BM2699</f>
        <v>0</v>
      </c>
      <c r="BR2699">
        <f t="shared" ref="BR2699:BR2762" ca="1" si="610">SUMPRODUCT(BL2698:BM2698,K2699:L2699)</f>
        <v>1059.8606810018368</v>
      </c>
      <c r="BS2699">
        <f t="shared" ca="1" si="503"/>
        <v>1.2656846699399926E-2</v>
      </c>
      <c r="BT2699">
        <f t="shared" ca="1" si="504"/>
        <v>1.8055555555555558E-5</v>
      </c>
      <c r="BU2699">
        <f t="shared" ref="BU2699:BV2699" ca="1" si="611">ABS($BB2697*BN2699-$BB2698*BP2699)*0.02%</f>
        <v>0</v>
      </c>
      <c r="BV2699">
        <f t="shared" ca="1" si="611"/>
        <v>0</v>
      </c>
      <c r="BW2699" s="35">
        <f ca="1">IFERROR(VLOOKUP($B2699,OFFSET(Input!$A$1,0,MATCH(Index!BW$6&amp;" Index",Input!$1:$1,0)-1,10000,2),2,0)/100,BW2698)</f>
        <v>8.9999999999999998E-4</v>
      </c>
      <c r="BX2699">
        <f t="shared" ca="1" si="510"/>
        <v>1.0006888331974139E-2</v>
      </c>
      <c r="CE2699">
        <v>1055.5480964706958</v>
      </c>
    </row>
    <row r="2700" spans="2:83" x14ac:dyDescent="0.25">
      <c r="B2700" s="2">
        <v>41439</v>
      </c>
      <c r="C2700">
        <f t="shared" ca="1" si="587"/>
        <v>0</v>
      </c>
      <c r="D2700">
        <f t="shared" ca="1" si="588"/>
        <v>0</v>
      </c>
      <c r="E2700">
        <f ca="1">IF($B2700&lt;VLOOKUP(E$6&amp;" Equity",Param,4,0),"",IFERROR(VLOOKUP($B2700,OFFSET(Input!$A$1,0,MATCH(Index!E$6&amp;" Equity",Input!$1:$1,0)-1,10000,2),2,0),E2699))</f>
        <v>92.81</v>
      </c>
      <c r="F2700" s="33">
        <v>113.82</v>
      </c>
      <c r="H2700">
        <f ca="1">IFERROR(VLOOKUP($B2700,OFFSET(Input!$A$1,0,MATCH(Index!H$6,Input!$1:$1,0)-1,10000,2),2,0),0)</f>
        <v>0</v>
      </c>
      <c r="I2700">
        <f ca="1">IFERROR(VLOOKUP($B2700,OFFSET(Input!$A$1,0,MATCH(Index!I$6,Input!$1:$1,0)-1,10000,2),2,0),0)</f>
        <v>0</v>
      </c>
      <c r="K2700">
        <f t="shared" ca="1" si="589"/>
        <v>101.92614207142877</v>
      </c>
      <c r="L2700" s="30">
        <f t="shared" ca="1" si="590"/>
        <v>118.17840879888017</v>
      </c>
      <c r="N2700">
        <f t="shared" ca="1" si="600"/>
        <v>0</v>
      </c>
      <c r="O2700">
        <f t="shared" ca="1" si="601"/>
        <v>-2.3693574333002549E-3</v>
      </c>
      <c r="Q2700">
        <f t="shared" ca="1" si="520"/>
        <v>9.2527333754814409E-2</v>
      </c>
      <c r="R2700">
        <f t="shared" ca="1" si="518"/>
        <v>0.17657239767093372</v>
      </c>
      <c r="T2700">
        <f t="shared" ca="1" si="538"/>
        <v>8.7404215705092575E-2</v>
      </c>
      <c r="U2700">
        <f t="shared" ca="1" si="530"/>
        <v>0.17817053801236349</v>
      </c>
      <c r="W2700">
        <f t="shared" ca="1" si="531"/>
        <v>-2.8462357905821141E-2</v>
      </c>
      <c r="X2700">
        <f t="shared" ca="1" si="532"/>
        <v>0.12750020538122808</v>
      </c>
      <c r="Z2700">
        <f t="shared" ca="1" si="555"/>
        <v>101.24524337425945</v>
      </c>
      <c r="AA2700">
        <f t="shared" ca="1" si="555"/>
        <v>102.35189039409147</v>
      </c>
      <c r="AB2700">
        <f t="shared" ca="1" si="555"/>
        <v>102.70738572614655</v>
      </c>
      <c r="AC2700">
        <f t="shared" ca="1" si="556"/>
        <v>102.70738572614655</v>
      </c>
      <c r="AE2700">
        <f ca="1">VLOOKUP($B2700,OFFSET(Input!$A$1,0,MATCH(Index!AE$6&amp;" Index",Input!$1:$1,0)-1,10000,2),2,0)</f>
        <v>17.149999999999999</v>
      </c>
      <c r="AF2700">
        <f t="shared" ca="1" si="539"/>
        <v>16.040666666666667</v>
      </c>
      <c r="AG2700">
        <f t="shared" ca="1" si="539"/>
        <v>15.366999999999999</v>
      </c>
      <c r="AH2700">
        <f t="shared" ca="1" si="539"/>
        <v>14.8452</v>
      </c>
      <c r="AI2700">
        <f t="shared" ca="1" si="540"/>
        <v>15.366999999999999</v>
      </c>
      <c r="AK2700">
        <f t="shared" ca="1" si="541"/>
        <v>-1</v>
      </c>
      <c r="AL2700">
        <f t="shared" ca="1" si="542"/>
        <v>1</v>
      </c>
      <c r="AN2700" t="str">
        <f t="shared" ca="1" si="565"/>
        <v>Not Down</v>
      </c>
      <c r="AO2700" t="str">
        <f t="shared" ca="1" si="596"/>
        <v>Not Up</v>
      </c>
      <c r="AQ2700">
        <f t="shared" ca="1" si="533"/>
        <v>1</v>
      </c>
      <c r="AR2700">
        <f t="shared" ca="1" si="534"/>
        <v>0</v>
      </c>
      <c r="AT2700">
        <f t="shared" ca="1" si="591"/>
        <v>1</v>
      </c>
      <c r="AU2700">
        <f t="shared" ca="1" si="592"/>
        <v>0</v>
      </c>
      <c r="AW2700" s="5">
        <f t="shared" ca="1" si="602"/>
        <v>9.2527333754814409E-2</v>
      </c>
      <c r="AX2700" s="5">
        <f t="shared" ca="1" si="603"/>
        <v>8.7404215705092575E-2</v>
      </c>
      <c r="AY2700" s="18">
        <f t="shared" ca="1" si="543"/>
        <v>9.2527333754814409E-2</v>
      </c>
      <c r="BA2700" s="6">
        <f t="shared" ca="1" si="535"/>
        <v>0.54038085796888524</v>
      </c>
      <c r="BB2700">
        <f t="shared" ca="1" si="536"/>
        <v>0.54038085796888524</v>
      </c>
      <c r="BC2700" t="str">
        <f t="shared" ca="1" si="511"/>
        <v>HYG UP Equity</v>
      </c>
      <c r="BD2700" t="str">
        <f t="shared" ca="1" si="512"/>
        <v>HYG UP Equity</v>
      </c>
      <c r="BF2700">
        <f t="shared" ca="1" si="604"/>
        <v>1</v>
      </c>
      <c r="BG2700">
        <f t="shared" ca="1" si="605"/>
        <v>0</v>
      </c>
      <c r="BI2700">
        <f t="shared" ca="1" si="597"/>
        <v>1</v>
      </c>
      <c r="BJ2700">
        <f t="shared" ca="1" si="598"/>
        <v>0</v>
      </c>
      <c r="BL2700">
        <f t="shared" ca="1" si="606"/>
        <v>10.398320386335211</v>
      </c>
      <c r="BM2700">
        <f t="shared" ca="1" si="607"/>
        <v>0</v>
      </c>
      <c r="BN2700" s="9">
        <f t="shared" ca="1" si="507"/>
        <v>1</v>
      </c>
      <c r="BO2700" s="9">
        <f t="shared" ca="1" si="508"/>
        <v>0</v>
      </c>
      <c r="BP2700" s="9">
        <f t="shared" ca="1" si="608"/>
        <v>1</v>
      </c>
      <c r="BQ2700" s="9">
        <f t="shared" ca="1" si="609"/>
        <v>0</v>
      </c>
      <c r="BR2700">
        <f t="shared" ca="1" si="610"/>
        <v>1059.8606810018368</v>
      </c>
      <c r="BS2700">
        <f t="shared" ref="BS2700:BS2763" ca="1" si="612">BR2700/BR2699-1</f>
        <v>0</v>
      </c>
      <c r="BT2700">
        <f t="shared" ref="BT2700:BT2763" ca="1" si="613">(($B2700-$B2699)/360)*0.65%*SUM(BN2700:BO2700)</f>
        <v>1.8055555555555558E-5</v>
      </c>
      <c r="BU2700">
        <f t="shared" ref="BU2700:BV2700" ca="1" si="614">ABS($BB2698*BN2700-$BB2699*BP2700)*0.02%</f>
        <v>1.8212685628675763E-5</v>
      </c>
      <c r="BV2700">
        <f t="shared" ca="1" si="614"/>
        <v>0</v>
      </c>
      <c r="BW2700" s="35">
        <f ca="1">IFERROR(VLOOKUP($B2700,OFFSET(Input!$A$1,0,MATCH(Index!BW$6&amp;" Index",Input!$1:$1,0)-1,10000,2),2,0)/100,BW2699)</f>
        <v>1E-3</v>
      </c>
      <c r="BX2700">
        <f t="shared" ca="1" si="510"/>
        <v>8.3381371932871404E-3</v>
      </c>
      <c r="CE2700">
        <v>1055.5052715241379</v>
      </c>
    </row>
    <row r="2701" spans="2:83" x14ac:dyDescent="0.25">
      <c r="B2701" s="2">
        <v>41442</v>
      </c>
      <c r="C2701">
        <f t="shared" ca="1" si="587"/>
        <v>0</v>
      </c>
      <c r="D2701">
        <f t="shared" ca="1" si="588"/>
        <v>0</v>
      </c>
      <c r="E2701">
        <f ca="1">IF($B2701&lt;VLOOKUP(E$6&amp;" Equity",Param,4,0),"",IFERROR(VLOOKUP($B2701,OFFSET(Input!$A$1,0,MATCH(Index!E$6&amp;" Equity",Input!$1:$1,0)-1,10000,2),2,0),E2700))</f>
        <v>92.8</v>
      </c>
      <c r="F2701" s="33">
        <v>113.22</v>
      </c>
      <c r="H2701">
        <f ca="1">IFERROR(VLOOKUP($B2701,OFFSET(Input!$A$1,0,MATCH(Index!H$6,Input!$1:$1,0)-1,10000,2),2,0),0)</f>
        <v>0</v>
      </c>
      <c r="I2701">
        <f ca="1">IFERROR(VLOOKUP($B2701,OFFSET(Input!$A$1,0,MATCH(Index!I$6,Input!$1:$1,0)-1,10000,2),2,0),0)</f>
        <v>0</v>
      </c>
      <c r="K2701">
        <f t="shared" ca="1" si="589"/>
        <v>101.91515983437765</v>
      </c>
      <c r="L2701" s="30">
        <f t="shared" ca="1" si="590"/>
        <v>117.55543352845909</v>
      </c>
      <c r="N2701">
        <f t="shared" ca="1" si="600"/>
        <v>-1.0775281514655373E-4</v>
      </c>
      <c r="O2701">
        <f t="shared" ca="1" si="601"/>
        <v>-5.2854245664638857E-3</v>
      </c>
      <c r="Q2701">
        <f t="shared" ca="1" si="520"/>
        <v>9.2425514586975913E-2</v>
      </c>
      <c r="R2701">
        <f t="shared" ca="1" si="518"/>
        <v>0.17683587096847603</v>
      </c>
      <c r="T2701">
        <f t="shared" ca="1" si="538"/>
        <v>8.7405052585385015E-2</v>
      </c>
      <c r="U2701">
        <f t="shared" ca="1" si="530"/>
        <v>0.1733610391560152</v>
      </c>
      <c r="W2701">
        <f t="shared" ca="1" si="531"/>
        <v>-2.0960070123003011E-2</v>
      </c>
      <c r="X2701">
        <f t="shared" ca="1" si="532"/>
        <v>0.13150972485592477</v>
      </c>
      <c r="Z2701">
        <f t="shared" ca="1" si="555"/>
        <v>101.29356521728435</v>
      </c>
      <c r="AA2701">
        <f t="shared" ca="1" si="555"/>
        <v>102.23287660431778</v>
      </c>
      <c r="AB2701">
        <f t="shared" ca="1" si="555"/>
        <v>102.60998958149229</v>
      </c>
      <c r="AC2701">
        <f t="shared" ca="1" si="556"/>
        <v>102.60998958149229</v>
      </c>
      <c r="AE2701">
        <f ca="1">VLOOKUP($B2701,OFFSET(Input!$A$1,0,MATCH(Index!AE$6&amp;" Index",Input!$1:$1,0)-1,10000,2),2,0)</f>
        <v>16.8</v>
      </c>
      <c r="AF2701">
        <f t="shared" ca="1" si="539"/>
        <v>16.227999999999998</v>
      </c>
      <c r="AG2701">
        <f t="shared" ca="1" si="539"/>
        <v>15.5845</v>
      </c>
      <c r="AH2701">
        <f t="shared" ca="1" si="539"/>
        <v>15.013600000000002</v>
      </c>
      <c r="AI2701">
        <f t="shared" ca="1" si="540"/>
        <v>15.5845</v>
      </c>
      <c r="AK2701">
        <f t="shared" ca="1" si="541"/>
        <v>-1</v>
      </c>
      <c r="AL2701">
        <f t="shared" ca="1" si="542"/>
        <v>1</v>
      </c>
      <c r="AN2701" t="str">
        <f t="shared" ca="1" si="565"/>
        <v>Not Down</v>
      </c>
      <c r="AO2701" t="str">
        <f t="shared" ca="1" si="596"/>
        <v>Not Up</v>
      </c>
      <c r="AQ2701">
        <f t="shared" ca="1" si="533"/>
        <v>1</v>
      </c>
      <c r="AR2701">
        <f t="shared" ca="1" si="534"/>
        <v>0</v>
      </c>
      <c r="AT2701">
        <f t="shared" ca="1" si="591"/>
        <v>1</v>
      </c>
      <c r="AU2701">
        <f t="shared" ca="1" si="592"/>
        <v>0</v>
      </c>
      <c r="AW2701" s="5">
        <f t="shared" ca="1" si="602"/>
        <v>9.2425514586975913E-2</v>
      </c>
      <c r="AX2701" s="5">
        <f t="shared" ca="1" si="603"/>
        <v>8.7405052585385015E-2</v>
      </c>
      <c r="AY2701" s="18">
        <f t="shared" ca="1" si="543"/>
        <v>9.2425514586975913E-2</v>
      </c>
      <c r="BA2701" s="6">
        <f t="shared" ca="1" si="535"/>
        <v>0.54097616035394758</v>
      </c>
      <c r="BB2701">
        <f t="shared" ca="1" si="536"/>
        <v>0.54038085796888524</v>
      </c>
      <c r="BC2701" t="str">
        <f t="shared" ca="1" si="511"/>
        <v>HYG UP Equity</v>
      </c>
      <c r="BD2701" t="str">
        <f t="shared" ca="1" si="512"/>
        <v>HYG UP Equity</v>
      </c>
      <c r="BF2701">
        <f t="shared" ca="1" si="604"/>
        <v>1</v>
      </c>
      <c r="BG2701">
        <f t="shared" ca="1" si="605"/>
        <v>0</v>
      </c>
      <c r="BI2701">
        <f t="shared" ca="1" si="597"/>
        <v>1</v>
      </c>
      <c r="BJ2701">
        <f t="shared" ca="1" si="598"/>
        <v>0</v>
      </c>
      <c r="BL2701">
        <f t="shared" ca="1" si="606"/>
        <v>10.398320386335211</v>
      </c>
      <c r="BM2701">
        <f t="shared" ca="1" si="607"/>
        <v>0</v>
      </c>
      <c r="BN2701" s="9">
        <f t="shared" ca="1" si="507"/>
        <v>1</v>
      </c>
      <c r="BO2701" s="9">
        <f t="shared" ca="1" si="508"/>
        <v>0</v>
      </c>
      <c r="BP2701" s="9">
        <f t="shared" ca="1" si="608"/>
        <v>1</v>
      </c>
      <c r="BQ2701" s="9">
        <f t="shared" ca="1" si="609"/>
        <v>0</v>
      </c>
      <c r="BR2701">
        <f t="shared" ca="1" si="610"/>
        <v>1059.7464841824205</v>
      </c>
      <c r="BS2701">
        <f t="shared" ca="1" si="612"/>
        <v>-1.0774701002058684E-4</v>
      </c>
      <c r="BT2701">
        <f t="shared" ca="1" si="613"/>
        <v>5.4166666666666671E-5</v>
      </c>
      <c r="BU2701">
        <f t="shared" ref="BU2701:BV2701" ca="1" si="615">ABS($BB2699*BN2701-$BB2700*BP2701)*0.02%</f>
        <v>2.05757492030887E-5</v>
      </c>
      <c r="BV2701">
        <f t="shared" ca="1" si="615"/>
        <v>0</v>
      </c>
      <c r="BW2701" s="35">
        <f ca="1">IFERROR(VLOOKUP($B2701,OFFSET(Input!$A$1,0,MATCH(Index!BW$6&amp;" Index",Input!$1:$1,0)-1,10000,2),2,0)/100,BW2700)</f>
        <v>1.1000000000000001E-3</v>
      </c>
      <c r="BX2701">
        <f t="shared" ca="1" si="510"/>
        <v>3.0895304061748473E-2</v>
      </c>
      <c r="CE2701">
        <v>1055.3697525540913</v>
      </c>
    </row>
    <row r="2702" spans="2:83" x14ac:dyDescent="0.25">
      <c r="B2702" s="2">
        <v>41443</v>
      </c>
      <c r="C2702">
        <f t="shared" ca="1" si="587"/>
        <v>0</v>
      </c>
      <c r="D2702">
        <f t="shared" ca="1" si="588"/>
        <v>0</v>
      </c>
      <c r="E2702">
        <f ca="1">IF($B2702&lt;VLOOKUP(E$6&amp;" Equity",Param,4,0),"",IFERROR(VLOOKUP($B2702,OFFSET(Input!$A$1,0,MATCH(Index!E$6&amp;" Equity",Input!$1:$1,0)-1,10000,2),2,0),E2701))</f>
        <v>93.03</v>
      </c>
      <c r="F2702" s="33">
        <v>113.28</v>
      </c>
      <c r="H2702">
        <f ca="1">IFERROR(VLOOKUP($B2702,OFFSET(Input!$A$1,0,MATCH(Index!H$6,Input!$1:$1,0)-1,10000,2),2,0),0)</f>
        <v>0</v>
      </c>
      <c r="I2702">
        <f ca="1">IFERROR(VLOOKUP($B2702,OFFSET(Input!$A$1,0,MATCH(Index!I$6,Input!$1:$1,0)-1,10000,2),2,0),0)</f>
        <v>0</v>
      </c>
      <c r="K2702">
        <f t="shared" ca="1" si="589"/>
        <v>102.16775128655338</v>
      </c>
      <c r="L2702" s="30">
        <f t="shared" ca="1" si="590"/>
        <v>117.61773105550121</v>
      </c>
      <c r="N2702">
        <f t="shared" ca="1" si="600"/>
        <v>2.4753819883124952E-3</v>
      </c>
      <c r="O2702">
        <f t="shared" ca="1" si="601"/>
        <v>5.2980133689589377E-4</v>
      </c>
      <c r="Q2702">
        <f t="shared" ca="1" si="520"/>
        <v>9.325711313120548E-2</v>
      </c>
      <c r="R2702">
        <f t="shared" ca="1" si="518"/>
        <v>0.17061291341925283</v>
      </c>
      <c r="T2702">
        <f t="shared" ca="1" si="538"/>
        <v>8.7766949351355886E-2</v>
      </c>
      <c r="U2702">
        <f t="shared" ca="1" si="530"/>
        <v>0.17333300939005433</v>
      </c>
      <c r="W2702">
        <f t="shared" ca="1" si="531"/>
        <v>-1.9453724916293377E-2</v>
      </c>
      <c r="X2702">
        <f t="shared" ca="1" si="532"/>
        <v>0.13296426392122523</v>
      </c>
      <c r="Z2702">
        <f t="shared" ca="1" si="555"/>
        <v>101.36714620552685</v>
      </c>
      <c r="AA2702">
        <f t="shared" ca="1" si="555"/>
        <v>102.12102960506459</v>
      </c>
      <c r="AB2702">
        <f t="shared" ca="1" si="555"/>
        <v>102.53974097504057</v>
      </c>
      <c r="AC2702">
        <f t="shared" ca="1" si="556"/>
        <v>102.53974097504057</v>
      </c>
      <c r="AE2702">
        <f ca="1">VLOOKUP($B2702,OFFSET(Input!$A$1,0,MATCH(Index!AE$6&amp;" Index",Input!$1:$1,0)-1,10000,2),2,0)</f>
        <v>16.61</v>
      </c>
      <c r="AF2702">
        <f t="shared" ca="1" si="539"/>
        <v>16.37</v>
      </c>
      <c r="AG2702">
        <f t="shared" ca="1" si="539"/>
        <v>15.764000000000001</v>
      </c>
      <c r="AH2702">
        <f t="shared" ca="1" si="539"/>
        <v>15.176000000000002</v>
      </c>
      <c r="AI2702">
        <f t="shared" ca="1" si="540"/>
        <v>15.764000000000001</v>
      </c>
      <c r="AK2702">
        <f t="shared" ca="1" si="541"/>
        <v>-1</v>
      </c>
      <c r="AL2702">
        <f t="shared" ca="1" si="542"/>
        <v>1</v>
      </c>
      <c r="AN2702" t="str">
        <f t="shared" ca="1" si="565"/>
        <v>Not Down</v>
      </c>
      <c r="AO2702" t="str">
        <f t="shared" ca="1" si="596"/>
        <v>Not Up</v>
      </c>
      <c r="AQ2702">
        <f t="shared" ca="1" si="533"/>
        <v>1</v>
      </c>
      <c r="AR2702">
        <f t="shared" ca="1" si="534"/>
        <v>0</v>
      </c>
      <c r="AT2702">
        <f t="shared" ca="1" si="591"/>
        <v>1</v>
      </c>
      <c r="AU2702">
        <f t="shared" ca="1" si="592"/>
        <v>0</v>
      </c>
      <c r="AW2702" s="5">
        <f t="shared" ca="1" si="602"/>
        <v>9.325711313120548E-2</v>
      </c>
      <c r="AX2702" s="5">
        <f t="shared" ca="1" si="603"/>
        <v>8.7766949351355886E-2</v>
      </c>
      <c r="AY2702" s="18">
        <f t="shared" ca="1" si="543"/>
        <v>9.325711313120548E-2</v>
      </c>
      <c r="BA2702" s="6">
        <f t="shared" ca="1" si="535"/>
        <v>0.53615213168408837</v>
      </c>
      <c r="BB2702">
        <f t="shared" ca="1" si="536"/>
        <v>0.54038085796888524</v>
      </c>
      <c r="BC2702" t="str">
        <f t="shared" ca="1" si="511"/>
        <v>HYG UP Equity</v>
      </c>
      <c r="BD2702" t="str">
        <f t="shared" ca="1" si="512"/>
        <v>HYG UP Equity</v>
      </c>
      <c r="BF2702">
        <f t="shared" ca="1" si="604"/>
        <v>1</v>
      </c>
      <c r="BG2702">
        <f t="shared" ca="1" si="605"/>
        <v>0</v>
      </c>
      <c r="BI2702">
        <f t="shared" ca="1" si="597"/>
        <v>1</v>
      </c>
      <c r="BJ2702">
        <f t="shared" ca="1" si="598"/>
        <v>0</v>
      </c>
      <c r="BL2702">
        <f t="shared" ca="1" si="606"/>
        <v>10.398320386335211</v>
      </c>
      <c r="BM2702">
        <f t="shared" ca="1" si="607"/>
        <v>0</v>
      </c>
      <c r="BN2702" s="9">
        <f t="shared" ref="BN2702:BN2765" ca="1" si="616">(K2702/$BR2702)*BL2701</f>
        <v>1</v>
      </c>
      <c r="BO2702" s="9">
        <f t="shared" ref="BO2702:BO2765" ca="1" si="617">(L2702/$BR2702)*BM2701</f>
        <v>0</v>
      </c>
      <c r="BP2702" s="9">
        <f t="shared" ca="1" si="608"/>
        <v>1</v>
      </c>
      <c r="BQ2702" s="9">
        <f t="shared" ca="1" si="609"/>
        <v>0</v>
      </c>
      <c r="BR2702">
        <f t="shared" ca="1" si="610"/>
        <v>1062.3730110289935</v>
      </c>
      <c r="BS2702">
        <f t="shared" ca="1" si="612"/>
        <v>2.4784482758621884E-3</v>
      </c>
      <c r="BT2702">
        <f t="shared" ca="1" si="613"/>
        <v>1.8055555555555558E-5</v>
      </c>
      <c r="BU2702">
        <f t="shared" ref="BU2702:BV2702" ca="1" si="618">ABS($BB2700*BN2702-$BB2701*BP2702)*0.02%</f>
        <v>0</v>
      </c>
      <c r="BV2702">
        <f t="shared" ca="1" si="618"/>
        <v>0</v>
      </c>
      <c r="BW2702" s="35">
        <f ca="1">IFERROR(VLOOKUP($B2702,OFFSET(Input!$A$1,0,MATCH(Index!BW$6&amp;" Index",Input!$1:$1,0)-1,10000,2),2,0)/100,BW2701)</f>
        <v>1.1999999999999999E-3</v>
      </c>
      <c r="BX2702">
        <f t="shared" ref="BX2702:BX2765" ca="1" si="619">BT2702*BB2701*CE2701</f>
        <v>1.0297112445381486E-2</v>
      </c>
      <c r="CE2702">
        <v>1056.7597427289404</v>
      </c>
    </row>
    <row r="2703" spans="2:83" x14ac:dyDescent="0.25">
      <c r="B2703" s="2">
        <v>41444</v>
      </c>
      <c r="C2703">
        <f t="shared" ca="1" si="587"/>
        <v>0</v>
      </c>
      <c r="D2703">
        <f t="shared" ca="1" si="588"/>
        <v>0</v>
      </c>
      <c r="E2703">
        <f ca="1">IF($B2703&lt;VLOOKUP(E$6&amp;" Equity",Param,4,0),"",IFERROR(VLOOKUP($B2703,OFFSET(Input!$A$1,0,MATCH(Index!E$6&amp;" Equity",Input!$1:$1,0)-1,10000,2),2,0),E2702))</f>
        <v>91.64</v>
      </c>
      <c r="F2703" s="33">
        <v>112.11</v>
      </c>
      <c r="H2703">
        <f ca="1">IFERROR(VLOOKUP($B2703,OFFSET(Input!$A$1,0,MATCH(Index!H$6,Input!$1:$1,0)-1,10000,2),2,0),0)</f>
        <v>0</v>
      </c>
      <c r="I2703">
        <f ca="1">IFERROR(VLOOKUP($B2703,OFFSET(Input!$A$1,0,MATCH(Index!I$6,Input!$1:$1,0)-1,10000,2),2,0),0)</f>
        <v>0</v>
      </c>
      <c r="K2703">
        <f t="shared" ca="1" si="589"/>
        <v>100.64122033644794</v>
      </c>
      <c r="L2703" s="30">
        <f t="shared" ca="1" si="590"/>
        <v>116.40292927818008</v>
      </c>
      <c r="N2703">
        <f t="shared" ca="1" si="600"/>
        <v>-1.5054164195172446E-2</v>
      </c>
      <c r="O2703">
        <f t="shared" ca="1" si="601"/>
        <v>-1.0382097779907482E-2</v>
      </c>
      <c r="Q2703">
        <f t="shared" ca="1" si="520"/>
        <v>0.11180673992359418</v>
      </c>
      <c r="R2703">
        <f t="shared" ca="1" si="518"/>
        <v>0.1645823667998047</v>
      </c>
      <c r="T2703">
        <f t="shared" ca="1" si="538"/>
        <v>0.10253744074819475</v>
      </c>
      <c r="U2703">
        <f t="shared" ca="1" si="530"/>
        <v>0.17510521595585035</v>
      </c>
      <c r="W2703">
        <f t="shared" ca="1" si="531"/>
        <v>0.36056952801099934</v>
      </c>
      <c r="X2703">
        <f t="shared" ca="1" si="532"/>
        <v>0.21221488830190058</v>
      </c>
      <c r="Z2703">
        <f t="shared" ca="1" si="555"/>
        <v>101.37593199516775</v>
      </c>
      <c r="AA2703">
        <f t="shared" ca="1" si="555"/>
        <v>101.92302305054719</v>
      </c>
      <c r="AB2703">
        <f t="shared" ca="1" si="555"/>
        <v>102.40406090491399</v>
      </c>
      <c r="AC2703">
        <f t="shared" ca="1" si="556"/>
        <v>102.40406090491399</v>
      </c>
      <c r="AE2703">
        <f ca="1">VLOOKUP($B2703,OFFSET(Input!$A$1,0,MATCH(Index!AE$6&amp;" Index",Input!$1:$1,0)-1,10000,2),2,0)</f>
        <v>16.64</v>
      </c>
      <c r="AF2703">
        <f t="shared" ca="1" si="539"/>
        <v>16.490666666666666</v>
      </c>
      <c r="AG2703">
        <f t="shared" ca="1" si="539"/>
        <v>15.927499999999998</v>
      </c>
      <c r="AH2703">
        <f t="shared" ca="1" si="539"/>
        <v>15.3308</v>
      </c>
      <c r="AI2703">
        <f t="shared" ca="1" si="540"/>
        <v>15.927499999999998</v>
      </c>
      <c r="AK2703">
        <f t="shared" ca="1" si="541"/>
        <v>-1</v>
      </c>
      <c r="AL2703">
        <f t="shared" ca="1" si="542"/>
        <v>1</v>
      </c>
      <c r="AN2703" t="str">
        <f t="shared" ca="1" si="565"/>
        <v>Not Down</v>
      </c>
      <c r="AO2703" t="str">
        <f t="shared" ca="1" si="596"/>
        <v>Not Up</v>
      </c>
      <c r="AQ2703">
        <f t="shared" ca="1" si="533"/>
        <v>1</v>
      </c>
      <c r="AR2703">
        <f t="shared" ca="1" si="534"/>
        <v>0</v>
      </c>
      <c r="AT2703">
        <f t="shared" ca="1" si="591"/>
        <v>1</v>
      </c>
      <c r="AU2703">
        <f t="shared" ca="1" si="592"/>
        <v>0</v>
      </c>
      <c r="AW2703" s="5">
        <f t="shared" ca="1" si="602"/>
        <v>0.11180673992359418</v>
      </c>
      <c r="AX2703" s="5">
        <f t="shared" ca="1" si="603"/>
        <v>0.10253744074819475</v>
      </c>
      <c r="AY2703" s="18">
        <f t="shared" ca="1" si="543"/>
        <v>0.11180673992359418</v>
      </c>
      <c r="BA2703" s="6">
        <f t="shared" ca="1" si="535"/>
        <v>0.44720023170489281</v>
      </c>
      <c r="BB2703">
        <f t="shared" ca="1" si="536"/>
        <v>0.44720023170489281</v>
      </c>
      <c r="BC2703" t="str">
        <f t="shared" ref="BC2703:BC2766" ca="1" si="620">IF($D2703=1,BD2702,BC2702)</f>
        <v>HYG UP Equity</v>
      </c>
      <c r="BD2703" t="str">
        <f t="shared" ref="BD2703:BD2766" ca="1" si="621">IF($D2703=1,IF(AO2703="Up","TLT UP Equity",IF(AN2703="Down","TLT UP equity","HYG UP Equity")),BD2702)</f>
        <v>HYG UP Equity</v>
      </c>
      <c r="BF2703">
        <f t="shared" ca="1" si="604"/>
        <v>1</v>
      </c>
      <c r="BG2703">
        <f t="shared" ca="1" si="605"/>
        <v>0</v>
      </c>
      <c r="BI2703">
        <f t="shared" ca="1" si="597"/>
        <v>1</v>
      </c>
      <c r="BJ2703">
        <f t="shared" ca="1" si="598"/>
        <v>0</v>
      </c>
      <c r="BL2703">
        <f t="shared" ca="1" si="606"/>
        <v>10.398320386335209</v>
      </c>
      <c r="BM2703">
        <f t="shared" ca="1" si="607"/>
        <v>0</v>
      </c>
      <c r="BN2703" s="9">
        <f t="shared" ca="1" si="616"/>
        <v>1</v>
      </c>
      <c r="BO2703" s="9">
        <f t="shared" ca="1" si="617"/>
        <v>0</v>
      </c>
      <c r="BP2703" s="9">
        <f t="shared" ca="1" si="608"/>
        <v>0.99999999999999989</v>
      </c>
      <c r="BQ2703" s="9">
        <f t="shared" ca="1" si="609"/>
        <v>0</v>
      </c>
      <c r="BR2703">
        <f t="shared" ca="1" si="610"/>
        <v>1046.4996531301404</v>
      </c>
      <c r="BS2703">
        <f t="shared" ca="1" si="612"/>
        <v>-1.4941416747285885E-2</v>
      </c>
      <c r="BT2703">
        <f t="shared" ca="1" si="613"/>
        <v>1.8055555555555558E-5</v>
      </c>
      <c r="BU2703">
        <f t="shared" ref="BU2703:BV2703" ca="1" si="622">ABS($BB2701*BN2703-$BB2702*BP2703)*0.02%</f>
        <v>2.2204460492503132E-20</v>
      </c>
      <c r="BV2703">
        <f t="shared" ca="1" si="622"/>
        <v>0</v>
      </c>
      <c r="BW2703" s="35">
        <f ca="1">IFERROR(VLOOKUP($B2703,OFFSET(Input!$A$1,0,MATCH(Index!BW$6&amp;" Index",Input!$1:$1,0)-1,10000,2),2,0)/100,BW2702)</f>
        <v>1E-3</v>
      </c>
      <c r="BX2703">
        <f t="shared" ca="1" si="619"/>
        <v>1.0310674407995782E-2</v>
      </c>
      <c r="CE2703">
        <v>1048.2040369393674</v>
      </c>
    </row>
    <row r="2704" spans="2:83" x14ac:dyDescent="0.25">
      <c r="B2704" s="2">
        <v>41445</v>
      </c>
      <c r="C2704">
        <f t="shared" ca="1" si="587"/>
        <v>0</v>
      </c>
      <c r="D2704">
        <f t="shared" ca="1" si="588"/>
        <v>0</v>
      </c>
      <c r="E2704">
        <f ca="1">IF($B2704&lt;VLOOKUP(E$6&amp;" Equity",Param,4,0),"",IFERROR(VLOOKUP($B2704,OFFSET(Input!$A$1,0,MATCH(Index!E$6&amp;" Equity",Input!$1:$1,0)-1,10000,2),2,0),E2703))</f>
        <v>90.54</v>
      </c>
      <c r="F2704" s="33">
        <v>110.27</v>
      </c>
      <c r="H2704">
        <f ca="1">IFERROR(VLOOKUP($B2704,OFFSET(Input!$A$1,0,MATCH(Index!H$6,Input!$1:$1,0)-1,10000,2),2,0),0)</f>
        <v>0</v>
      </c>
      <c r="I2704">
        <f ca="1">IFERROR(VLOOKUP($B2704,OFFSET(Input!$A$1,0,MATCH(Index!I$6,Input!$1:$1,0)-1,10000,2),2,0),0)</f>
        <v>0</v>
      </c>
      <c r="K2704">
        <f t="shared" ca="1" si="589"/>
        <v>99.433174260824941</v>
      </c>
      <c r="L2704" s="30">
        <f t="shared" ca="1" si="590"/>
        <v>114.49247178222207</v>
      </c>
      <c r="N2704">
        <f t="shared" ca="1" si="600"/>
        <v>-1.2076115577482185E-2</v>
      </c>
      <c r="O2704">
        <f t="shared" ca="1" si="601"/>
        <v>-1.6548628394915173E-2</v>
      </c>
      <c r="Q2704">
        <f t="shared" ca="1" si="520"/>
        <v>0.12095281633012693</v>
      </c>
      <c r="R2704">
        <f t="shared" ca="1" si="518"/>
        <v>0.18433463817921411</v>
      </c>
      <c r="T2704">
        <f t="shared" ca="1" si="538"/>
        <v>0.10894927800694358</v>
      </c>
      <c r="U2704">
        <f t="shared" ca="1" si="530"/>
        <v>0.17689481189542486</v>
      </c>
      <c r="W2704">
        <f t="shared" ca="1" si="531"/>
        <v>0.52884067484385477</v>
      </c>
      <c r="X2704">
        <f t="shared" ca="1" si="532"/>
        <v>0.26789099624992679</v>
      </c>
      <c r="Z2704">
        <f t="shared" ca="1" si="555"/>
        <v>101.18484107047829</v>
      </c>
      <c r="AA2704">
        <f t="shared" ca="1" si="555"/>
        <v>101.69684460656961</v>
      </c>
      <c r="AB2704">
        <f t="shared" ca="1" si="555"/>
        <v>102.2196219691954</v>
      </c>
      <c r="AC2704">
        <f t="shared" ca="1" si="556"/>
        <v>102.2196219691954</v>
      </c>
      <c r="AE2704">
        <f ca="1">VLOOKUP($B2704,OFFSET(Input!$A$1,0,MATCH(Index!AE$6&amp;" Index",Input!$1:$1,0)-1,10000,2),2,0)</f>
        <v>20.49</v>
      </c>
      <c r="AF2704">
        <f t="shared" ca="1" si="539"/>
        <v>16.887999999999998</v>
      </c>
      <c r="AG2704">
        <f t="shared" ca="1" si="539"/>
        <v>16.260999999999999</v>
      </c>
      <c r="AH2704">
        <f t="shared" ca="1" si="539"/>
        <v>15.638</v>
      </c>
      <c r="AI2704">
        <f t="shared" ca="1" si="540"/>
        <v>16.260999999999999</v>
      </c>
      <c r="AK2704">
        <f t="shared" ca="1" si="541"/>
        <v>-1</v>
      </c>
      <c r="AL2704">
        <f t="shared" ca="1" si="542"/>
        <v>1</v>
      </c>
      <c r="AN2704" t="str">
        <f t="shared" ca="1" si="565"/>
        <v>Not Down</v>
      </c>
      <c r="AO2704" t="str">
        <f t="shared" ca="1" si="596"/>
        <v>Not Up</v>
      </c>
      <c r="AQ2704">
        <f t="shared" ca="1" si="533"/>
        <v>1</v>
      </c>
      <c r="AR2704">
        <f t="shared" ca="1" si="534"/>
        <v>0</v>
      </c>
      <c r="AT2704">
        <f t="shared" ca="1" si="591"/>
        <v>1</v>
      </c>
      <c r="AU2704">
        <f t="shared" ca="1" si="592"/>
        <v>0</v>
      </c>
      <c r="AW2704" s="5">
        <f t="shared" ca="1" si="602"/>
        <v>0.12095281633012693</v>
      </c>
      <c r="AX2704" s="5">
        <f t="shared" ca="1" si="603"/>
        <v>0.10894927800694358</v>
      </c>
      <c r="AY2704" s="18">
        <f t="shared" ca="1" si="543"/>
        <v>0.12095281633012693</v>
      </c>
      <c r="BA2704" s="6">
        <f t="shared" ca="1" si="535"/>
        <v>0.41338433876174241</v>
      </c>
      <c r="BB2704">
        <f t="shared" ca="1" si="536"/>
        <v>0.44720023170489281</v>
      </c>
      <c r="BC2704" t="str">
        <f t="shared" ca="1" si="620"/>
        <v>HYG UP Equity</v>
      </c>
      <c r="BD2704" t="str">
        <f t="shared" ca="1" si="621"/>
        <v>HYG UP Equity</v>
      </c>
      <c r="BF2704">
        <f t="shared" ca="1" si="604"/>
        <v>1</v>
      </c>
      <c r="BG2704">
        <f t="shared" ca="1" si="605"/>
        <v>0</v>
      </c>
      <c r="BI2704">
        <f t="shared" ca="1" si="597"/>
        <v>1</v>
      </c>
      <c r="BJ2704">
        <f t="shared" ca="1" si="598"/>
        <v>0</v>
      </c>
      <c r="BL2704">
        <f t="shared" ca="1" si="606"/>
        <v>10.398320386335211</v>
      </c>
      <c r="BM2704">
        <f t="shared" ca="1" si="607"/>
        <v>0</v>
      </c>
      <c r="BN2704" s="9">
        <f t="shared" ca="1" si="616"/>
        <v>0.99999999999999989</v>
      </c>
      <c r="BO2704" s="9">
        <f t="shared" ca="1" si="617"/>
        <v>0</v>
      </c>
      <c r="BP2704" s="9">
        <f t="shared" ca="1" si="608"/>
        <v>1</v>
      </c>
      <c r="BQ2704" s="9">
        <f t="shared" ca="1" si="609"/>
        <v>0</v>
      </c>
      <c r="BR2704">
        <f t="shared" ca="1" si="610"/>
        <v>1033.9380029943575</v>
      </c>
      <c r="BS2704">
        <f t="shared" ca="1" si="612"/>
        <v>-1.2003491924923448E-2</v>
      </c>
      <c r="BT2704">
        <f t="shared" ca="1" si="613"/>
        <v>1.8055555555555555E-5</v>
      </c>
      <c r="BU2704">
        <f t="shared" ref="BU2704:BV2704" ca="1" si="623">ABS($BB2702*BN2704-$BB2703*BP2704)*0.02%</f>
        <v>1.8636125252798465E-5</v>
      </c>
      <c r="BV2704">
        <f t="shared" ca="1" si="623"/>
        <v>0</v>
      </c>
      <c r="BW2704" s="35">
        <f ca="1">IFERROR(VLOOKUP($B2704,OFFSET(Input!$A$1,0,MATCH(Index!BW$6&amp;" Index",Input!$1:$1,0)-1,10000,2),2,0)/100,BW2703)</f>
        <v>1E-3</v>
      </c>
      <c r="BX2704">
        <f t="shared" ca="1" si="619"/>
        <v>8.4636696479343868E-3</v>
      </c>
      <c r="CE2704">
        <v>1041.3619244630684</v>
      </c>
    </row>
    <row r="2705" spans="2:83" x14ac:dyDescent="0.25">
      <c r="B2705" s="2">
        <v>41446</v>
      </c>
      <c r="C2705">
        <f t="shared" ca="1" si="587"/>
        <v>0</v>
      </c>
      <c r="D2705">
        <f t="shared" ca="1" si="588"/>
        <v>0</v>
      </c>
      <c r="E2705">
        <f ca="1">IF($B2705&lt;VLOOKUP(E$6&amp;" Equity",Param,4,0),"",IFERROR(VLOOKUP($B2705,OFFSET(Input!$A$1,0,MATCH(Index!E$6&amp;" Equity",Input!$1:$1,0)-1,10000,2),2,0),E2704))</f>
        <v>90.15</v>
      </c>
      <c r="F2705" s="33">
        <v>108.38</v>
      </c>
      <c r="H2705">
        <f ca="1">IFERROR(VLOOKUP($B2705,OFFSET(Input!$A$1,0,MATCH(Index!H$6,Input!$1:$1,0)-1,10000,2),2,0),0)</f>
        <v>0</v>
      </c>
      <c r="I2705">
        <f ca="1">IFERROR(VLOOKUP($B2705,OFFSET(Input!$A$1,0,MATCH(Index!I$6,Input!$1:$1,0)-1,10000,2),2,0),0)</f>
        <v>0</v>
      </c>
      <c r="K2705">
        <f t="shared" ca="1" si="589"/>
        <v>99.004867015831323</v>
      </c>
      <c r="L2705" s="30">
        <f t="shared" ca="1" si="590"/>
        <v>112.53009968039565</v>
      </c>
      <c r="N2705">
        <f t="shared" ca="1" si="600"/>
        <v>-4.3167923584862527E-3</v>
      </c>
      <c r="O2705">
        <f t="shared" ca="1" si="601"/>
        <v>-1.7288333632618964E-2</v>
      </c>
      <c r="Q2705">
        <f t="shared" ca="1" si="520"/>
        <v>0.12283538437958418</v>
      </c>
      <c r="R2705">
        <f t="shared" ca="1" si="518"/>
        <v>0.18250897567152605</v>
      </c>
      <c r="T2705">
        <f t="shared" ca="1" si="538"/>
        <v>0.10959198930408086</v>
      </c>
      <c r="U2705">
        <f t="shared" ca="1" si="530"/>
        <v>0.18648394225106876</v>
      </c>
      <c r="W2705">
        <f t="shared" ca="1" si="531"/>
        <v>0.62301502632934336</v>
      </c>
      <c r="X2705">
        <f t="shared" ca="1" si="532"/>
        <v>0.3066104040766961</v>
      </c>
      <c r="Z2705">
        <f t="shared" ca="1" si="555"/>
        <v>100.9443300790588</v>
      </c>
      <c r="AA2705">
        <f t="shared" ca="1" si="555"/>
        <v>101.46345403377191</v>
      </c>
      <c r="AB2705">
        <f t="shared" ca="1" si="555"/>
        <v>102.0079992246346</v>
      </c>
      <c r="AC2705">
        <f t="shared" ca="1" si="556"/>
        <v>102.0079992246346</v>
      </c>
      <c r="AE2705">
        <f ca="1">VLOOKUP($B2705,OFFSET(Input!$A$1,0,MATCH(Index!AE$6&amp;" Index",Input!$1:$1,0)-1,10000,2),2,0)</f>
        <v>18.899999999999999</v>
      </c>
      <c r="AF2705">
        <f t="shared" ca="1" si="539"/>
        <v>17.061333333333334</v>
      </c>
      <c r="AG2705">
        <f t="shared" ca="1" si="539"/>
        <v>16.502499999999998</v>
      </c>
      <c r="AH2705">
        <f t="shared" ca="1" si="539"/>
        <v>15.871199999999998</v>
      </c>
      <c r="AI2705">
        <f t="shared" ca="1" si="540"/>
        <v>16.502499999999998</v>
      </c>
      <c r="AK2705">
        <f t="shared" ca="1" si="541"/>
        <v>-1</v>
      </c>
      <c r="AL2705">
        <f t="shared" ca="1" si="542"/>
        <v>1</v>
      </c>
      <c r="AN2705" t="str">
        <f t="shared" ca="1" si="565"/>
        <v>Not Down</v>
      </c>
      <c r="AO2705" t="str">
        <f t="shared" ca="1" si="596"/>
        <v>Not Up</v>
      </c>
      <c r="AQ2705">
        <f t="shared" ca="1" si="533"/>
        <v>1</v>
      </c>
      <c r="AR2705">
        <f t="shared" ca="1" si="534"/>
        <v>0</v>
      </c>
      <c r="AT2705">
        <f t="shared" ca="1" si="591"/>
        <v>1</v>
      </c>
      <c r="AU2705">
        <f t="shared" ca="1" si="592"/>
        <v>0</v>
      </c>
      <c r="AW2705" s="5">
        <f t="shared" ca="1" si="602"/>
        <v>0.12283538437958418</v>
      </c>
      <c r="AX2705" s="5">
        <f t="shared" ca="1" si="603"/>
        <v>0.10959198930408086</v>
      </c>
      <c r="AY2705" s="18">
        <f t="shared" ca="1" si="543"/>
        <v>0.12283538437958418</v>
      </c>
      <c r="BA2705" s="6">
        <f t="shared" ca="1" si="535"/>
        <v>0.40704883411681042</v>
      </c>
      <c r="BB2705">
        <f t="shared" ca="1" si="536"/>
        <v>0.44720023170489281</v>
      </c>
      <c r="BC2705" t="str">
        <f t="shared" ca="1" si="620"/>
        <v>HYG UP Equity</v>
      </c>
      <c r="BD2705" t="str">
        <f t="shared" ca="1" si="621"/>
        <v>HYG UP Equity</v>
      </c>
      <c r="BF2705">
        <f t="shared" ca="1" si="604"/>
        <v>1</v>
      </c>
      <c r="BG2705">
        <f t="shared" ca="1" si="605"/>
        <v>0</v>
      </c>
      <c r="BI2705">
        <f t="shared" ca="1" si="597"/>
        <v>1</v>
      </c>
      <c r="BJ2705">
        <f t="shared" ca="1" si="598"/>
        <v>0</v>
      </c>
      <c r="BL2705">
        <f t="shared" ca="1" si="606"/>
        <v>10.398320386335209</v>
      </c>
      <c r="BM2705">
        <f t="shared" ca="1" si="607"/>
        <v>0</v>
      </c>
      <c r="BN2705" s="9">
        <f t="shared" ca="1" si="616"/>
        <v>1</v>
      </c>
      <c r="BO2705" s="9">
        <f t="shared" ca="1" si="617"/>
        <v>0</v>
      </c>
      <c r="BP2705" s="9">
        <f t="shared" ca="1" si="608"/>
        <v>0.99999999999999989</v>
      </c>
      <c r="BQ2705" s="9">
        <f t="shared" ca="1" si="609"/>
        <v>0</v>
      </c>
      <c r="BR2705">
        <f t="shared" ca="1" si="610"/>
        <v>1029.4843270371252</v>
      </c>
      <c r="BS2705">
        <f t="shared" ca="1" si="612"/>
        <v>-4.3074884029159488E-3</v>
      </c>
      <c r="BT2705">
        <f t="shared" ca="1" si="613"/>
        <v>1.8055555555555558E-5</v>
      </c>
      <c r="BU2705">
        <f t="shared" ref="BU2705:BV2705" ca="1" si="624">ABS($BB2703*BN2705-$BB2704*BP2705)*0.02%</f>
        <v>1.1102230246251566E-20</v>
      </c>
      <c r="BV2705">
        <f t="shared" ca="1" si="624"/>
        <v>0</v>
      </c>
      <c r="BW2705" s="35">
        <f ca="1">IFERROR(VLOOKUP($B2705,OFFSET(Input!$A$1,0,MATCH(Index!BW$6&amp;" Index",Input!$1:$1,0)-1,10000,2),2,0)/100,BW2704)</f>
        <v>1E-3</v>
      </c>
      <c r="BX2705">
        <f t="shared" ca="1" si="619"/>
        <v>8.4084233622374795E-3</v>
      </c>
      <c r="CE2705">
        <v>1039.334666055282</v>
      </c>
    </row>
    <row r="2706" spans="2:83" x14ac:dyDescent="0.25">
      <c r="B2706" s="2">
        <v>41449</v>
      </c>
      <c r="C2706">
        <f t="shared" ca="1" si="587"/>
        <v>0</v>
      </c>
      <c r="D2706">
        <f t="shared" ca="1" si="588"/>
        <v>0</v>
      </c>
      <c r="E2706">
        <f ca="1">IF($B2706&lt;VLOOKUP(E$6&amp;" Equity",Param,4,0),"",IFERROR(VLOOKUP($B2706,OFFSET(Input!$A$1,0,MATCH(Index!E$6&amp;" Equity",Input!$1:$1,0)-1,10000,2),2,0),E2705))</f>
        <v>89.04</v>
      </c>
      <c r="F2706" s="33">
        <v>108.85</v>
      </c>
      <c r="H2706">
        <f ca="1">IFERROR(VLOOKUP($B2706,OFFSET(Input!$A$1,0,MATCH(Index!H$6,Input!$1:$1,0)-1,10000,2),2,0),0)</f>
        <v>0</v>
      </c>
      <c r="I2706">
        <f ca="1">IFERROR(VLOOKUP($B2706,OFFSET(Input!$A$1,0,MATCH(Index!I$6,Input!$1:$1,0)-1,10000,2),2,0),0)</f>
        <v>0</v>
      </c>
      <c r="K2706">
        <f t="shared" ca="1" si="589"/>
        <v>97.785838703157197</v>
      </c>
      <c r="L2706" s="30">
        <f t="shared" ca="1" si="590"/>
        <v>113.01809697555882</v>
      </c>
      <c r="N2706">
        <f t="shared" ca="1" si="600"/>
        <v>-1.2389242682036807E-2</v>
      </c>
      <c r="O2706">
        <f t="shared" ca="1" si="601"/>
        <v>4.3272175425881996E-3</v>
      </c>
      <c r="Q2706">
        <f t="shared" ca="1" si="520"/>
        <v>0.13729403731203535</v>
      </c>
      <c r="R2706">
        <f t="shared" ca="1" si="518"/>
        <v>0.18222180431527593</v>
      </c>
      <c r="T2706">
        <f t="shared" ca="1" si="538"/>
        <v>0.11789399768898556</v>
      </c>
      <c r="U2706">
        <f t="shared" ca="1" si="530"/>
        <v>0.18705217641998562</v>
      </c>
      <c r="W2706">
        <f t="shared" ca="1" si="531"/>
        <v>0.49435746765239091</v>
      </c>
      <c r="X2706">
        <f t="shared" ca="1" si="532"/>
        <v>0.25500884257201495</v>
      </c>
      <c r="Z2706">
        <f t="shared" ca="1" si="555"/>
        <v>100.60278250676903</v>
      </c>
      <c r="AA2706">
        <f t="shared" ca="1" si="555"/>
        <v>101.17894505309947</v>
      </c>
      <c r="AB2706">
        <f t="shared" ca="1" si="555"/>
        <v>101.74761534756682</v>
      </c>
      <c r="AC2706">
        <f t="shared" ca="1" si="556"/>
        <v>101.74761534756682</v>
      </c>
      <c r="AE2706">
        <f ca="1">VLOOKUP($B2706,OFFSET(Input!$A$1,0,MATCH(Index!AE$6&amp;" Index",Input!$1:$1,0)-1,10000,2),2,0)</f>
        <v>20.11</v>
      </c>
      <c r="AF2706">
        <f t="shared" ca="1" si="539"/>
        <v>17.316666666666666</v>
      </c>
      <c r="AG2706">
        <f t="shared" ca="1" si="539"/>
        <v>16.808499999999999</v>
      </c>
      <c r="AH2706">
        <f t="shared" ca="1" si="539"/>
        <v>16.177599999999998</v>
      </c>
      <c r="AI2706">
        <f t="shared" ca="1" si="540"/>
        <v>16.808499999999999</v>
      </c>
      <c r="AK2706">
        <f t="shared" ca="1" si="541"/>
        <v>-1</v>
      </c>
      <c r="AL2706">
        <f t="shared" ca="1" si="542"/>
        <v>1</v>
      </c>
      <c r="AN2706" t="str">
        <f t="shared" ca="1" si="565"/>
        <v>Not Down</v>
      </c>
      <c r="AO2706" t="str">
        <f t="shared" ca="1" si="596"/>
        <v>Not Up</v>
      </c>
      <c r="AQ2706">
        <f t="shared" ca="1" si="533"/>
        <v>1</v>
      </c>
      <c r="AR2706">
        <f t="shared" ca="1" si="534"/>
        <v>0</v>
      </c>
      <c r="AT2706">
        <f t="shared" ca="1" si="591"/>
        <v>1</v>
      </c>
      <c r="AU2706">
        <f t="shared" ca="1" si="592"/>
        <v>0</v>
      </c>
      <c r="AW2706" s="5">
        <f t="shared" ca="1" si="602"/>
        <v>0.13729403731203535</v>
      </c>
      <c r="AX2706" s="5">
        <f t="shared" ca="1" si="603"/>
        <v>0.11789399768898556</v>
      </c>
      <c r="AY2706" s="18">
        <f t="shared" ca="1" si="543"/>
        <v>0.13729403731203535</v>
      </c>
      <c r="BA2706" s="6">
        <f t="shared" ca="1" si="535"/>
        <v>0.36418187547622616</v>
      </c>
      <c r="BB2706">
        <f t="shared" ca="1" si="536"/>
        <v>0.36418187547622616</v>
      </c>
      <c r="BC2706" t="str">
        <f t="shared" ca="1" si="620"/>
        <v>HYG UP Equity</v>
      </c>
      <c r="BD2706" t="str">
        <f t="shared" ca="1" si="621"/>
        <v>HYG UP Equity</v>
      </c>
      <c r="BF2706">
        <f t="shared" ca="1" si="604"/>
        <v>1</v>
      </c>
      <c r="BG2706">
        <f t="shared" ca="1" si="605"/>
        <v>0</v>
      </c>
      <c r="BI2706">
        <f t="shared" ca="1" si="597"/>
        <v>1</v>
      </c>
      <c r="BJ2706">
        <f t="shared" ca="1" si="598"/>
        <v>0</v>
      </c>
      <c r="BL2706">
        <f t="shared" ca="1" si="606"/>
        <v>10.398320386335209</v>
      </c>
      <c r="BM2706">
        <f t="shared" ca="1" si="607"/>
        <v>0</v>
      </c>
      <c r="BN2706" s="9">
        <f t="shared" ca="1" si="616"/>
        <v>1</v>
      </c>
      <c r="BO2706" s="9">
        <f t="shared" ca="1" si="617"/>
        <v>0</v>
      </c>
      <c r="BP2706" s="9">
        <f t="shared" ca="1" si="608"/>
        <v>1</v>
      </c>
      <c r="BQ2706" s="9">
        <f t="shared" ca="1" si="609"/>
        <v>0</v>
      </c>
      <c r="BR2706">
        <f t="shared" ca="1" si="610"/>
        <v>1016.8084800819259</v>
      </c>
      <c r="BS2706">
        <f t="shared" ca="1" si="612"/>
        <v>-1.2312811980033311E-2</v>
      </c>
      <c r="BT2706">
        <f t="shared" ca="1" si="613"/>
        <v>5.4166666666666671E-5</v>
      </c>
      <c r="BU2706">
        <f t="shared" ref="BU2706:BV2706" ca="1" si="625">ABS($BB2704*BN2706-$BB2705*BP2706)*0.02%</f>
        <v>0</v>
      </c>
      <c r="BV2706">
        <f t="shared" ca="1" si="625"/>
        <v>0</v>
      </c>
      <c r="BW2706" s="35">
        <f ca="1">IFERROR(VLOOKUP($B2706,OFFSET(Input!$A$1,0,MATCH(Index!BW$6&amp;" Index",Input!$1:$1,0)-1,10000,2),2,0)/100,BW2705)</f>
        <v>1E-3</v>
      </c>
      <c r="BX2706">
        <f t="shared" ca="1" si="619"/>
        <v>2.517616310510435E-2</v>
      </c>
      <c r="CE2706">
        <v>1033.5480916054437</v>
      </c>
    </row>
    <row r="2707" spans="2:83" x14ac:dyDescent="0.25">
      <c r="B2707" s="2">
        <v>41450</v>
      </c>
      <c r="C2707">
        <f t="shared" ca="1" si="587"/>
        <v>0</v>
      </c>
      <c r="D2707">
        <f t="shared" ca="1" si="588"/>
        <v>0</v>
      </c>
      <c r="E2707">
        <f ca="1">IF($B2707&lt;VLOOKUP(E$6&amp;" Equity",Param,4,0),"",IFERROR(VLOOKUP($B2707,OFFSET(Input!$A$1,0,MATCH(Index!E$6&amp;" Equity",Input!$1:$1,0)-1,10000,2),2,0),E2706))</f>
        <v>90.31</v>
      </c>
      <c r="F2707" s="33">
        <v>107.88</v>
      </c>
      <c r="H2707">
        <f ca="1">IFERROR(VLOOKUP($B2707,OFFSET(Input!$A$1,0,MATCH(Index!H$6,Input!$1:$1,0)-1,10000,2),2,0),0)</f>
        <v>0</v>
      </c>
      <c r="I2707">
        <f ca="1">IFERROR(VLOOKUP($B2707,OFFSET(Input!$A$1,0,MATCH(Index!I$6,Input!$1:$1,0)-1,10000,2),2,0),0)</f>
        <v>0</v>
      </c>
      <c r="K2707">
        <f t="shared" ca="1" si="589"/>
        <v>99.180582808649206</v>
      </c>
      <c r="L2707" s="30">
        <f t="shared" ca="1" si="590"/>
        <v>112.01095362171141</v>
      </c>
      <c r="N2707">
        <f t="shared" ca="1" si="600"/>
        <v>1.4162489295417883E-2</v>
      </c>
      <c r="O2707">
        <f t="shared" ca="1" si="601"/>
        <v>-8.9512894090270634E-3</v>
      </c>
      <c r="Q2707">
        <f t="shared" ca="1" si="520"/>
        <v>0.15143972141243078</v>
      </c>
      <c r="R2707">
        <f t="shared" ca="1" si="518"/>
        <v>0.17818652365412035</v>
      </c>
      <c r="T2707">
        <f t="shared" ca="1" si="538"/>
        <v>0.12748937856488543</v>
      </c>
      <c r="U2707">
        <f t="shared" ca="1" si="530"/>
        <v>0.16607790752043025</v>
      </c>
      <c r="W2707">
        <f t="shared" ca="1" si="531"/>
        <v>0.40797060299496701</v>
      </c>
      <c r="X2707">
        <f t="shared" ca="1" si="532"/>
        <v>0.13321380969317828</v>
      </c>
      <c r="Z2707">
        <f t="shared" ca="1" si="555"/>
        <v>100.46330809621982</v>
      </c>
      <c r="AA2707">
        <f t="shared" ca="1" si="555"/>
        <v>100.98329301501067</v>
      </c>
      <c r="AB2707">
        <f t="shared" ca="1" si="555"/>
        <v>101.53865100904808</v>
      </c>
      <c r="AC2707">
        <f t="shared" ca="1" si="556"/>
        <v>101.53865100904808</v>
      </c>
      <c r="AE2707">
        <f ca="1">VLOOKUP($B2707,OFFSET(Input!$A$1,0,MATCH(Index!AE$6&amp;" Index",Input!$1:$1,0)-1,10000,2),2,0)</f>
        <v>18.47</v>
      </c>
      <c r="AF2707">
        <f t="shared" ca="1" si="539"/>
        <v>17.463333333333335</v>
      </c>
      <c r="AG2707">
        <f t="shared" ca="1" si="539"/>
        <v>17.007999999999999</v>
      </c>
      <c r="AH2707">
        <f t="shared" ca="1" si="539"/>
        <v>16.395599999999998</v>
      </c>
      <c r="AI2707">
        <f t="shared" ca="1" si="540"/>
        <v>17.007999999999999</v>
      </c>
      <c r="AK2707">
        <f t="shared" ca="1" si="541"/>
        <v>-1</v>
      </c>
      <c r="AL2707">
        <f t="shared" ca="1" si="542"/>
        <v>1</v>
      </c>
      <c r="AN2707" t="str">
        <f t="shared" ca="1" si="565"/>
        <v>Not Down</v>
      </c>
      <c r="AO2707" t="str">
        <f t="shared" ca="1" si="596"/>
        <v>Not Up</v>
      </c>
      <c r="AQ2707">
        <f t="shared" ca="1" si="533"/>
        <v>1</v>
      </c>
      <c r="AR2707">
        <f t="shared" ca="1" si="534"/>
        <v>0</v>
      </c>
      <c r="AT2707">
        <f t="shared" ca="1" si="591"/>
        <v>1</v>
      </c>
      <c r="AU2707">
        <f t="shared" ca="1" si="592"/>
        <v>0</v>
      </c>
      <c r="AW2707" s="5">
        <f t="shared" ca="1" si="602"/>
        <v>0.15143972141243078</v>
      </c>
      <c r="AX2707" s="5">
        <f t="shared" ca="1" si="603"/>
        <v>0.12748937856488543</v>
      </c>
      <c r="AY2707" s="18">
        <f t="shared" ca="1" si="543"/>
        <v>0.15143972141243078</v>
      </c>
      <c r="BA2707" s="6">
        <f t="shared" ca="1" si="535"/>
        <v>0.33016436859276871</v>
      </c>
      <c r="BB2707">
        <f t="shared" ca="1" si="536"/>
        <v>0.33016436859276871</v>
      </c>
      <c r="BC2707" t="str">
        <f t="shared" ca="1" si="620"/>
        <v>HYG UP Equity</v>
      </c>
      <c r="BD2707" t="str">
        <f t="shared" ca="1" si="621"/>
        <v>HYG UP Equity</v>
      </c>
      <c r="BF2707">
        <f t="shared" ca="1" si="604"/>
        <v>1</v>
      </c>
      <c r="BG2707">
        <f t="shared" ca="1" si="605"/>
        <v>0</v>
      </c>
      <c r="BI2707">
        <f t="shared" ca="1" si="597"/>
        <v>1</v>
      </c>
      <c r="BJ2707">
        <f t="shared" ca="1" si="598"/>
        <v>0</v>
      </c>
      <c r="BL2707">
        <f t="shared" ca="1" si="606"/>
        <v>10.398320386335209</v>
      </c>
      <c r="BM2707">
        <f t="shared" ca="1" si="607"/>
        <v>0</v>
      </c>
      <c r="BN2707" s="9">
        <f t="shared" ca="1" si="616"/>
        <v>1</v>
      </c>
      <c r="BO2707" s="9">
        <f t="shared" ca="1" si="617"/>
        <v>0</v>
      </c>
      <c r="BP2707" s="9">
        <f t="shared" ca="1" si="608"/>
        <v>1</v>
      </c>
      <c r="BQ2707" s="9">
        <f t="shared" ca="1" si="609"/>
        <v>0</v>
      </c>
      <c r="BR2707">
        <f t="shared" ca="1" si="610"/>
        <v>1031.3114761477843</v>
      </c>
      <c r="BS2707">
        <f t="shared" ca="1" si="612"/>
        <v>1.4263252470799515E-2</v>
      </c>
      <c r="BT2707">
        <f t="shared" ca="1" si="613"/>
        <v>1.8055555555555558E-5</v>
      </c>
      <c r="BU2707">
        <f t="shared" ref="BU2707:BV2707" ca="1" si="626">ABS($BB2705*BN2707-$BB2706*BP2707)*0.02%</f>
        <v>1.6603671245733334E-5</v>
      </c>
      <c r="BV2707">
        <f t="shared" ca="1" si="626"/>
        <v>0</v>
      </c>
      <c r="BW2707" s="35">
        <f ca="1">IFERROR(VLOOKUP($B2707,OFFSET(Input!$A$1,0,MATCH(Index!BW$6&amp;" Index",Input!$1:$1,0)-1,10000,2),2,0)/100,BW2706)</f>
        <v>8.9999999999999998E-4</v>
      </c>
      <c r="BX2707">
        <f t="shared" ca="1" si="619"/>
        <v>6.7961017654787279E-3</v>
      </c>
      <c r="CE2707">
        <v>1040.1023351291612</v>
      </c>
    </row>
    <row r="2708" spans="2:83" x14ac:dyDescent="0.25">
      <c r="B2708" s="2">
        <v>41451</v>
      </c>
      <c r="C2708">
        <f t="shared" ca="1" si="587"/>
        <v>0</v>
      </c>
      <c r="D2708">
        <f t="shared" ca="1" si="588"/>
        <v>0</v>
      </c>
      <c r="E2708">
        <f ca="1">IF($B2708&lt;VLOOKUP(E$6&amp;" Equity",Param,4,0),"",IFERROR(VLOOKUP($B2708,OFFSET(Input!$A$1,0,MATCH(Index!E$6&amp;" Equity",Input!$1:$1,0)-1,10000,2),2,0),E2707))</f>
        <v>91.06</v>
      </c>
      <c r="F2708" s="33">
        <v>108.54</v>
      </c>
      <c r="H2708">
        <f ca="1">IFERROR(VLOOKUP($B2708,OFFSET(Input!$A$1,0,MATCH(Index!H$6,Input!$1:$1,0)-1,10000,2),2,0),0)</f>
        <v>0</v>
      </c>
      <c r="I2708">
        <f ca="1">IFERROR(VLOOKUP($B2708,OFFSET(Input!$A$1,0,MATCH(Index!I$6,Input!$1:$1,0)-1,10000,2),2,0),0)</f>
        <v>0</v>
      </c>
      <c r="K2708">
        <f t="shared" ca="1" si="589"/>
        <v>100.00425058748307</v>
      </c>
      <c r="L2708" s="30">
        <f t="shared" ca="1" si="590"/>
        <v>112.69622641917462</v>
      </c>
      <c r="N2708">
        <f t="shared" ca="1" si="600"/>
        <v>8.2704336439285535E-3</v>
      </c>
      <c r="O2708">
        <f t="shared" ca="1" si="601"/>
        <v>6.0992703637296527E-3</v>
      </c>
      <c r="Q2708">
        <f t="shared" ca="1" si="520"/>
        <v>0.15698076102216385</v>
      </c>
      <c r="R2708">
        <f t="shared" ref="R2708:R2771" ca="1" si="627">SQRT(SUMPRODUCT(OFFSET(O2708,0,0,-R$5,1),OFFSET(O2708,0,0,-R$5,1))*252/R$5)</f>
        <v>0.16589516899452184</v>
      </c>
      <c r="T2708">
        <f t="shared" ca="1" si="538"/>
        <v>0.13003927330328649</v>
      </c>
      <c r="U2708">
        <f t="shared" ca="1" si="530"/>
        <v>0.16255919999611762</v>
      </c>
      <c r="W2708">
        <f t="shared" ca="1" si="531"/>
        <v>0.48212891257854495</v>
      </c>
      <c r="X2708">
        <f t="shared" ca="1" si="532"/>
        <v>0.19081137222204722</v>
      </c>
      <c r="Z2708">
        <f t="shared" ca="1" si="555"/>
        <v>100.39851289761822</v>
      </c>
      <c r="AA2708">
        <f t="shared" ca="1" si="555"/>
        <v>100.84958293779913</v>
      </c>
      <c r="AB2708">
        <f t="shared" ca="1" si="555"/>
        <v>101.35476697547556</v>
      </c>
      <c r="AC2708">
        <f t="shared" ca="1" si="556"/>
        <v>101.35476697547556</v>
      </c>
      <c r="AE2708">
        <f ca="1">VLOOKUP($B2708,OFFSET(Input!$A$1,0,MATCH(Index!AE$6&amp;" Index",Input!$1:$1,0)-1,10000,2),2,0)</f>
        <v>17.21</v>
      </c>
      <c r="AF2708">
        <f t="shared" ca="1" si="539"/>
        <v>17.444000000000003</v>
      </c>
      <c r="AG2708">
        <f t="shared" ca="1" si="539"/>
        <v>17.127000000000002</v>
      </c>
      <c r="AH2708">
        <f t="shared" ca="1" si="539"/>
        <v>16.549199999999999</v>
      </c>
      <c r="AI2708">
        <f t="shared" ca="1" si="540"/>
        <v>17.127000000000002</v>
      </c>
      <c r="AK2708">
        <f t="shared" ca="1" si="541"/>
        <v>-1</v>
      </c>
      <c r="AL2708">
        <f t="shared" ca="1" si="542"/>
        <v>1</v>
      </c>
      <c r="AN2708" t="str">
        <f t="shared" ca="1" si="565"/>
        <v>Not Down</v>
      </c>
      <c r="AO2708" t="str">
        <f t="shared" ca="1" si="596"/>
        <v>Not Up</v>
      </c>
      <c r="AQ2708">
        <f t="shared" ca="1" si="533"/>
        <v>1</v>
      </c>
      <c r="AR2708">
        <f t="shared" ca="1" si="534"/>
        <v>0</v>
      </c>
      <c r="AT2708">
        <f t="shared" ca="1" si="591"/>
        <v>1</v>
      </c>
      <c r="AU2708">
        <f t="shared" ca="1" si="592"/>
        <v>0</v>
      </c>
      <c r="AW2708" s="5">
        <f t="shared" ca="1" si="602"/>
        <v>0.15698076102216385</v>
      </c>
      <c r="AX2708" s="5">
        <f t="shared" ca="1" si="603"/>
        <v>0.13003927330328649</v>
      </c>
      <c r="AY2708" s="18">
        <f t="shared" ca="1" si="543"/>
        <v>0.15698076102216385</v>
      </c>
      <c r="BA2708" s="6">
        <f t="shared" ca="1" si="535"/>
        <v>0.31851036824149798</v>
      </c>
      <c r="BB2708">
        <f t="shared" ca="1" si="536"/>
        <v>0.33016436859276871</v>
      </c>
      <c r="BC2708" t="str">
        <f t="shared" ca="1" si="620"/>
        <v>HYG UP Equity</v>
      </c>
      <c r="BD2708" t="str">
        <f t="shared" ca="1" si="621"/>
        <v>HYG UP Equity</v>
      </c>
      <c r="BF2708">
        <f t="shared" ca="1" si="604"/>
        <v>1</v>
      </c>
      <c r="BG2708">
        <f t="shared" ca="1" si="605"/>
        <v>0</v>
      </c>
      <c r="BI2708">
        <f t="shared" ca="1" si="597"/>
        <v>1</v>
      </c>
      <c r="BJ2708">
        <f t="shared" ca="1" si="598"/>
        <v>0</v>
      </c>
      <c r="BL2708">
        <f t="shared" ca="1" si="606"/>
        <v>10.398320386335207</v>
      </c>
      <c r="BM2708">
        <f t="shared" ca="1" si="607"/>
        <v>0</v>
      </c>
      <c r="BN2708" s="9">
        <f t="shared" ca="1" si="616"/>
        <v>1</v>
      </c>
      <c r="BO2708" s="9">
        <f t="shared" ca="1" si="617"/>
        <v>0</v>
      </c>
      <c r="BP2708" s="9">
        <f t="shared" ca="1" si="608"/>
        <v>0.99999999999999989</v>
      </c>
      <c r="BQ2708" s="9">
        <f t="shared" ca="1" si="609"/>
        <v>0</v>
      </c>
      <c r="BR2708">
        <f t="shared" ca="1" si="610"/>
        <v>1039.8762376039999</v>
      </c>
      <c r="BS2708">
        <f t="shared" ca="1" si="612"/>
        <v>8.3047281585648669E-3</v>
      </c>
      <c r="BT2708">
        <f t="shared" ca="1" si="613"/>
        <v>1.8055555555555558E-5</v>
      </c>
      <c r="BU2708">
        <f t="shared" ref="BU2708:BV2708" ca="1" si="628">ABS($BB2706*BN2708-$BB2707*BP2708)*0.02%</f>
        <v>6.8035013766915008E-6</v>
      </c>
      <c r="BV2708">
        <f t="shared" ca="1" si="628"/>
        <v>0</v>
      </c>
      <c r="BW2708" s="35">
        <f ca="1">IFERROR(VLOOKUP($B2708,OFFSET(Input!$A$1,0,MATCH(Index!BW$6&amp;" Index",Input!$1:$1,0)-1,10000,2),2,0)/100,BW2707)</f>
        <v>8.9999999999999998E-4</v>
      </c>
      <c r="BX2708">
        <f t="shared" ca="1" si="619"/>
        <v>6.2003631940933208E-3</v>
      </c>
      <c r="CE2708">
        <v>1043.2213452570193</v>
      </c>
    </row>
    <row r="2709" spans="2:83" x14ac:dyDescent="0.25">
      <c r="B2709" s="2">
        <v>41452</v>
      </c>
      <c r="C2709">
        <f t="shared" ca="1" si="587"/>
        <v>0</v>
      </c>
      <c r="D2709">
        <f t="shared" ca="1" si="588"/>
        <v>0</v>
      </c>
      <c r="E2709">
        <f ca="1">IF($B2709&lt;VLOOKUP(E$6&amp;" Equity",Param,4,0),"",IFERROR(VLOOKUP($B2709,OFFSET(Input!$A$1,0,MATCH(Index!E$6&amp;" Equity",Input!$1:$1,0)-1,10000,2),2,0),E2708))</f>
        <v>91.5</v>
      </c>
      <c r="F2709" s="33">
        <v>109.69</v>
      </c>
      <c r="H2709">
        <f ca="1">IFERROR(VLOOKUP($B2709,OFFSET(Input!$A$1,0,MATCH(Index!H$6,Input!$1:$1,0)-1,10000,2),2,0),0)</f>
        <v>0</v>
      </c>
      <c r="I2709">
        <f ca="1">IFERROR(VLOOKUP($B2709,OFFSET(Input!$A$1,0,MATCH(Index!I$6,Input!$1:$1,0)-1,10000,2),2,0),0)</f>
        <v>0</v>
      </c>
      <c r="K2709">
        <f t="shared" ca="1" si="589"/>
        <v>100.48746901773228</v>
      </c>
      <c r="L2709" s="30">
        <f t="shared" ca="1" si="590"/>
        <v>113.89026235414838</v>
      </c>
      <c r="N2709">
        <f t="shared" ca="1" si="600"/>
        <v>4.820342374839596E-3</v>
      </c>
      <c r="O2709">
        <f t="shared" ca="1" si="601"/>
        <v>1.0539436787984005E-2</v>
      </c>
      <c r="Q2709">
        <f t="shared" ref="Q2709:Q2772" ca="1" si="629">SQRT(SUMPRODUCT(OFFSET(N2709,0,0,-Q$5,1),OFFSET(N2709,0,0,-Q$5,1))*252/Q$5)</f>
        <v>0.1457466102702028</v>
      </c>
      <c r="R2709">
        <f t="shared" ca="1" si="627"/>
        <v>0.15565867767633956</v>
      </c>
      <c r="T2709">
        <f t="shared" ca="1" si="538"/>
        <v>0.13096406528984728</v>
      </c>
      <c r="U2709">
        <f t="shared" ca="1" si="530"/>
        <v>0.1665844444006179</v>
      </c>
      <c r="W2709">
        <f t="shared" ca="1" si="531"/>
        <v>0.39267456765518771</v>
      </c>
      <c r="X2709">
        <f t="shared" ca="1" si="532"/>
        <v>0.21706770490122887</v>
      </c>
      <c r="Z2709">
        <f t="shared" ca="1" si="555"/>
        <v>100.25464559224856</v>
      </c>
      <c r="AA2709">
        <f t="shared" ca="1" si="555"/>
        <v>100.72965449613227</v>
      </c>
      <c r="AB2709">
        <f t="shared" ca="1" si="555"/>
        <v>101.21599601056978</v>
      </c>
      <c r="AC2709">
        <f t="shared" ca="1" si="556"/>
        <v>101.21599601056978</v>
      </c>
      <c r="AE2709">
        <f ca="1">VLOOKUP($B2709,OFFSET(Input!$A$1,0,MATCH(Index!AE$6&amp;" Index",Input!$1:$1,0)-1,10000,2),2,0)</f>
        <v>16.86</v>
      </c>
      <c r="AF2709">
        <f t="shared" ca="1" si="539"/>
        <v>17.459333333333333</v>
      </c>
      <c r="AG2709">
        <f t="shared" ca="1" si="539"/>
        <v>17.243499999999997</v>
      </c>
      <c r="AH2709">
        <f t="shared" ca="1" si="539"/>
        <v>16.670799999999996</v>
      </c>
      <c r="AI2709">
        <f t="shared" ca="1" si="540"/>
        <v>17.243499999999997</v>
      </c>
      <c r="AK2709">
        <f t="shared" ca="1" si="541"/>
        <v>-1</v>
      </c>
      <c r="AL2709">
        <f t="shared" ca="1" si="542"/>
        <v>1</v>
      </c>
      <c r="AN2709" t="str">
        <f t="shared" ca="1" si="565"/>
        <v>Not Down</v>
      </c>
      <c r="AO2709" t="str">
        <f t="shared" ca="1" si="596"/>
        <v>Not Up</v>
      </c>
      <c r="AQ2709">
        <f t="shared" ca="1" si="533"/>
        <v>1</v>
      </c>
      <c r="AR2709">
        <f t="shared" ca="1" si="534"/>
        <v>0</v>
      </c>
      <c r="AT2709">
        <f t="shared" ca="1" si="591"/>
        <v>1</v>
      </c>
      <c r="AU2709">
        <f t="shared" ca="1" si="592"/>
        <v>0</v>
      </c>
      <c r="AW2709" s="5">
        <f t="shared" ca="1" si="602"/>
        <v>0.1457466102702028</v>
      </c>
      <c r="AX2709" s="5">
        <f t="shared" ca="1" si="603"/>
        <v>0.13096406528984728</v>
      </c>
      <c r="AY2709" s="18">
        <f t="shared" ca="1" si="543"/>
        <v>0.1457466102702028</v>
      </c>
      <c r="BA2709" s="6">
        <f t="shared" ca="1" si="535"/>
        <v>0.3430611518669554</v>
      </c>
      <c r="BB2709">
        <f t="shared" ca="1" si="536"/>
        <v>0.33016436859276871</v>
      </c>
      <c r="BC2709" t="str">
        <f t="shared" ca="1" si="620"/>
        <v>HYG UP Equity</v>
      </c>
      <c r="BD2709" t="str">
        <f t="shared" ca="1" si="621"/>
        <v>HYG UP Equity</v>
      </c>
      <c r="BF2709">
        <f t="shared" ca="1" si="604"/>
        <v>1</v>
      </c>
      <c r="BG2709">
        <f t="shared" ca="1" si="605"/>
        <v>0</v>
      </c>
      <c r="BI2709">
        <f t="shared" ca="1" si="597"/>
        <v>1</v>
      </c>
      <c r="BJ2709">
        <f t="shared" ca="1" si="598"/>
        <v>0</v>
      </c>
      <c r="BL2709">
        <f t="shared" ca="1" si="606"/>
        <v>10.398320386335207</v>
      </c>
      <c r="BM2709">
        <f t="shared" ca="1" si="607"/>
        <v>0</v>
      </c>
      <c r="BN2709" s="9">
        <f t="shared" ca="1" si="616"/>
        <v>0.99999999999999989</v>
      </c>
      <c r="BO2709" s="9">
        <f t="shared" ca="1" si="617"/>
        <v>0</v>
      </c>
      <c r="BP2709" s="9">
        <f t="shared" ca="1" si="608"/>
        <v>0.99999999999999989</v>
      </c>
      <c r="BQ2709" s="9">
        <f t="shared" ca="1" si="609"/>
        <v>0</v>
      </c>
      <c r="BR2709">
        <f t="shared" ca="1" si="610"/>
        <v>1044.9008976583132</v>
      </c>
      <c r="BS2709">
        <f t="shared" ca="1" si="612"/>
        <v>4.8319789150010894E-3</v>
      </c>
      <c r="BT2709">
        <f t="shared" ca="1" si="613"/>
        <v>1.8055555555555555E-5</v>
      </c>
      <c r="BU2709">
        <f t="shared" ref="BU2709:BV2709" ca="1" si="630">ABS($BB2707*BN2709-$BB2708*BP2709)*0.02%</f>
        <v>0</v>
      </c>
      <c r="BV2709">
        <f t="shared" ca="1" si="630"/>
        <v>0</v>
      </c>
      <c r="BW2709" s="35">
        <f ca="1">IFERROR(VLOOKUP($B2709,OFFSET(Input!$A$1,0,MATCH(Index!BW$6&amp;" Index",Input!$1:$1,0)-1,10000,2),2,0)/100,BW2708)</f>
        <v>8.9999999999999998E-4</v>
      </c>
      <c r="BX2709">
        <f t="shared" ca="1" si="619"/>
        <v>6.2189565525981559E-3</v>
      </c>
      <c r="CE2709">
        <v>1044.8666844047664</v>
      </c>
    </row>
    <row r="2710" spans="2:83" x14ac:dyDescent="0.25">
      <c r="B2710" s="2">
        <v>41453</v>
      </c>
      <c r="C2710">
        <f t="shared" ca="1" si="587"/>
        <v>0</v>
      </c>
      <c r="D2710">
        <f t="shared" ca="1" si="588"/>
        <v>0</v>
      </c>
      <c r="E2710">
        <f ca="1">IF($B2710&lt;VLOOKUP(E$6&amp;" Equity",Param,4,0),"",IFERROR(VLOOKUP($B2710,OFFSET(Input!$A$1,0,MATCH(Index!E$6&amp;" Equity",Input!$1:$1,0)-1,10000,2),2,0),E2709))</f>
        <v>90.86</v>
      </c>
      <c r="F2710" s="33">
        <v>110.44</v>
      </c>
      <c r="H2710">
        <f ca="1">IFERROR(VLOOKUP($B2710,OFFSET(Input!$A$1,0,MATCH(Index!H$6,Input!$1:$1,0)-1,10000,2),2,0),0)</f>
        <v>0</v>
      </c>
      <c r="I2710">
        <f ca="1">IFERROR(VLOOKUP($B2710,OFFSET(Input!$A$1,0,MATCH(Index!I$6,Input!$1:$1,0)-1,10000,2),2,0),0)</f>
        <v>0</v>
      </c>
      <c r="K2710">
        <f t="shared" ca="1" si="589"/>
        <v>99.784605846460707</v>
      </c>
      <c r="L2710" s="30">
        <f t="shared" ca="1" si="590"/>
        <v>114.66898144217473</v>
      </c>
      <c r="N2710">
        <f t="shared" ca="1" si="600"/>
        <v>-7.0191119502184731E-3</v>
      </c>
      <c r="O2710">
        <f t="shared" ca="1" si="601"/>
        <v>6.8141816387108948E-3</v>
      </c>
      <c r="Q2710">
        <f t="shared" ca="1" si="629"/>
        <v>0.14994541108687126</v>
      </c>
      <c r="R2710">
        <f t="shared" ca="1" si="627"/>
        <v>0.15892850027060448</v>
      </c>
      <c r="T2710">
        <f t="shared" ca="1" si="538"/>
        <v>0.12458919254450931</v>
      </c>
      <c r="U2710">
        <f t="shared" ca="1" si="530"/>
        <v>0.16798226069666683</v>
      </c>
      <c r="W2710">
        <f t="shared" ca="1" si="531"/>
        <v>0.32324811439579271</v>
      </c>
      <c r="X2710">
        <f t="shared" ca="1" si="532"/>
        <v>0.17292423977118754</v>
      </c>
      <c r="Z2710">
        <f t="shared" ca="1" si="555"/>
        <v>100.04049196975178</v>
      </c>
      <c r="AA2710">
        <f t="shared" ca="1" si="555"/>
        <v>100.64286767200559</v>
      </c>
      <c r="AB2710">
        <f t="shared" ca="1" si="555"/>
        <v>101.06047310555681</v>
      </c>
      <c r="AC2710">
        <f t="shared" ca="1" si="556"/>
        <v>101.06047310555681</v>
      </c>
      <c r="AE2710">
        <f ca="1">VLOOKUP($B2710,OFFSET(Input!$A$1,0,MATCH(Index!AE$6&amp;" Index",Input!$1:$1,0)-1,10000,2),2,0)</f>
        <v>16.86</v>
      </c>
      <c r="AF2710">
        <f t="shared" ca="1" si="539"/>
        <v>17.574000000000002</v>
      </c>
      <c r="AG2710">
        <f t="shared" ca="1" si="539"/>
        <v>17.2715</v>
      </c>
      <c r="AH2710">
        <f t="shared" ca="1" si="539"/>
        <v>16.782399999999999</v>
      </c>
      <c r="AI2710">
        <f t="shared" ca="1" si="540"/>
        <v>17.2715</v>
      </c>
      <c r="AK2710">
        <f t="shared" ca="1" si="541"/>
        <v>-1</v>
      </c>
      <c r="AL2710">
        <f t="shared" ca="1" si="542"/>
        <v>1</v>
      </c>
      <c r="AN2710" t="str">
        <f t="shared" ca="1" si="565"/>
        <v>Not Down</v>
      </c>
      <c r="AO2710" t="str">
        <f t="shared" ca="1" si="596"/>
        <v>Not Up</v>
      </c>
      <c r="AQ2710">
        <f t="shared" ca="1" si="533"/>
        <v>1</v>
      </c>
      <c r="AR2710">
        <f t="shared" ca="1" si="534"/>
        <v>0</v>
      </c>
      <c r="AT2710">
        <f t="shared" ca="1" si="591"/>
        <v>1</v>
      </c>
      <c r="AU2710">
        <f t="shared" ca="1" si="592"/>
        <v>0</v>
      </c>
      <c r="AW2710" s="5">
        <f t="shared" ca="1" si="602"/>
        <v>0.14994541108687126</v>
      </c>
      <c r="AX2710" s="5">
        <f t="shared" ca="1" si="603"/>
        <v>0.12458919254450931</v>
      </c>
      <c r="AY2710" s="18">
        <f t="shared" ca="1" si="543"/>
        <v>0.14994541108687126</v>
      </c>
      <c r="BA2710" s="6">
        <f t="shared" ca="1" si="535"/>
        <v>0.33345468619264629</v>
      </c>
      <c r="BB2710">
        <f t="shared" ca="1" si="536"/>
        <v>0.33016436859276871</v>
      </c>
      <c r="BC2710" t="str">
        <f t="shared" ca="1" si="620"/>
        <v>HYG UP Equity</v>
      </c>
      <c r="BD2710" t="str">
        <f t="shared" ca="1" si="621"/>
        <v>HYG UP Equity</v>
      </c>
      <c r="BF2710">
        <f t="shared" ca="1" si="604"/>
        <v>1</v>
      </c>
      <c r="BG2710">
        <f t="shared" ca="1" si="605"/>
        <v>0</v>
      </c>
      <c r="BI2710">
        <f t="shared" ca="1" si="597"/>
        <v>1</v>
      </c>
      <c r="BJ2710">
        <f t="shared" ca="1" si="598"/>
        <v>0</v>
      </c>
      <c r="BL2710">
        <f t="shared" ca="1" si="606"/>
        <v>10.398320386335207</v>
      </c>
      <c r="BM2710">
        <f t="shared" ca="1" si="607"/>
        <v>0</v>
      </c>
      <c r="BN2710" s="9">
        <f t="shared" ca="1" si="616"/>
        <v>1</v>
      </c>
      <c r="BO2710" s="9">
        <f t="shared" ca="1" si="617"/>
        <v>0</v>
      </c>
      <c r="BP2710" s="9">
        <f t="shared" ca="1" si="608"/>
        <v>1</v>
      </c>
      <c r="BQ2710" s="9">
        <f t="shared" ca="1" si="609"/>
        <v>0</v>
      </c>
      <c r="BR2710">
        <f t="shared" ca="1" si="610"/>
        <v>1037.5923012156757</v>
      </c>
      <c r="BS2710">
        <f t="shared" ca="1" si="612"/>
        <v>-6.9945355191257663E-3</v>
      </c>
      <c r="BT2710">
        <f t="shared" ca="1" si="613"/>
        <v>1.8055555555555558E-5</v>
      </c>
      <c r="BU2710">
        <f t="shared" ref="BU2710:BV2710" ca="1" si="631">ABS($BB2708*BN2710-$BB2709*BP2710)*0.02%</f>
        <v>0</v>
      </c>
      <c r="BV2710">
        <f t="shared" ca="1" si="631"/>
        <v>0</v>
      </c>
      <c r="BW2710" s="35">
        <f ca="1">IFERROR(VLOOKUP($B2710,OFFSET(Input!$A$1,0,MATCH(Index!BW$6&amp;" Index",Input!$1:$1,0)-1,10000,2),2,0)/100,BW2709)</f>
        <v>7.000000000000001E-4</v>
      </c>
      <c r="BX2710">
        <f t="shared" ca="1" si="619"/>
        <v>6.2287649146688237E-3</v>
      </c>
      <c r="CE2710">
        <v>1042.4347342053779</v>
      </c>
    </row>
    <row r="2711" spans="2:83" x14ac:dyDescent="0.25">
      <c r="B2711" s="2">
        <v>41456</v>
      </c>
      <c r="C2711">
        <f t="shared" ca="1" si="587"/>
        <v>1</v>
      </c>
      <c r="D2711">
        <f t="shared" ca="1" si="588"/>
        <v>0</v>
      </c>
      <c r="E2711">
        <f ca="1">IF($B2711&lt;VLOOKUP(E$6&amp;" Equity",Param,4,0),"",IFERROR(VLOOKUP($B2711,OFFSET(Input!$A$1,0,MATCH(Index!E$6&amp;" Equity",Input!$1:$1,0)-1,10000,2),2,0),E2710))</f>
        <v>90.89</v>
      </c>
      <c r="F2711" s="33">
        <v>110.41</v>
      </c>
      <c r="H2711">
        <f ca="1">IFERROR(VLOOKUP($B2711,OFFSET(Input!$A$1,0,MATCH(Index!H$6,Input!$1:$1,0)-1,10000,2),2,0),0)</f>
        <v>0.47970499999999999</v>
      </c>
      <c r="I2711">
        <f ca="1">IFERROR(VLOOKUP($B2711,OFFSET(Input!$A$1,0,MATCH(Index!I$6,Input!$1:$1,0)-1,10000,2),2,0),0)</f>
        <v>0.25160700000000003</v>
      </c>
      <c r="K2711">
        <f t="shared" ca="1" si="589"/>
        <v>100.34437596007471</v>
      </c>
      <c r="L2711" s="30">
        <f t="shared" ca="1" si="590"/>
        <v>114.8990742434284</v>
      </c>
      <c r="N2711">
        <f t="shared" ca="1" si="600"/>
        <v>5.5941080432181977E-3</v>
      </c>
      <c r="O2711">
        <f t="shared" ca="1" si="601"/>
        <v>2.0045722617215824E-3</v>
      </c>
      <c r="Q2711">
        <f t="shared" ca="1" si="629"/>
        <v>0.15255144589969472</v>
      </c>
      <c r="R2711">
        <f t="shared" ca="1" si="627"/>
        <v>0.15702085735755475</v>
      </c>
      <c r="T2711">
        <f t="shared" ca="1" si="538"/>
        <v>0.12612378719487211</v>
      </c>
      <c r="U2711">
        <f t="shared" ca="1" si="530"/>
        <v>0.16722212010748019</v>
      </c>
      <c r="W2711">
        <f t="shared" ca="1" si="531"/>
        <v>0.33278418073515775</v>
      </c>
      <c r="X2711">
        <f t="shared" ca="1" si="532"/>
        <v>0.18085844049736732</v>
      </c>
      <c r="Z2711">
        <f t="shared" ca="1" si="555"/>
        <v>99.883413582321481</v>
      </c>
      <c r="AA2711">
        <f t="shared" ca="1" si="555"/>
        <v>100.58848939980291</v>
      </c>
      <c r="AB2711">
        <f t="shared" ca="1" si="555"/>
        <v>100.93520741129556</v>
      </c>
      <c r="AC2711">
        <f t="shared" ca="1" si="556"/>
        <v>100.93520741129556</v>
      </c>
      <c r="AE2711">
        <f ca="1">VLOOKUP($B2711,OFFSET(Input!$A$1,0,MATCH(Index!AE$6&amp;" Index",Input!$1:$1,0)-1,10000,2),2,0)</f>
        <v>16.37</v>
      </c>
      <c r="AF2711">
        <f t="shared" ca="1" si="539"/>
        <v>17.636000000000003</v>
      </c>
      <c r="AG2711">
        <f t="shared" ca="1" si="539"/>
        <v>17.276000000000003</v>
      </c>
      <c r="AH2711">
        <f t="shared" ca="1" si="539"/>
        <v>16.877600000000001</v>
      </c>
      <c r="AI2711">
        <f t="shared" ca="1" si="540"/>
        <v>17.276000000000003</v>
      </c>
      <c r="AK2711">
        <f t="shared" ca="1" si="541"/>
        <v>-1</v>
      </c>
      <c r="AL2711">
        <f t="shared" ca="1" si="542"/>
        <v>1</v>
      </c>
      <c r="AN2711" t="str">
        <f t="shared" ca="1" si="565"/>
        <v>Down</v>
      </c>
      <c r="AO2711" t="str">
        <f t="shared" ca="1" si="596"/>
        <v>Up</v>
      </c>
      <c r="AQ2711">
        <f t="shared" ca="1" si="533"/>
        <v>0</v>
      </c>
      <c r="AR2711">
        <f t="shared" ca="1" si="534"/>
        <v>1</v>
      </c>
      <c r="AT2711">
        <f ca="1">IF($C2711=1,AQ2710,AT2710)</f>
        <v>1</v>
      </c>
      <c r="AU2711">
        <f ca="1">IF($C2711=1,AR2710,AU2710)</f>
        <v>0</v>
      </c>
      <c r="AW2711" s="5">
        <f t="shared" ca="1" si="602"/>
        <v>0.13576127636922339</v>
      </c>
      <c r="AX2711" s="5">
        <f t="shared" ca="1" si="603"/>
        <v>0.11189173746175016</v>
      </c>
      <c r="AY2711" s="18">
        <f t="shared" ca="1" si="543"/>
        <v>0.13576127636922339</v>
      </c>
      <c r="BA2711" s="6">
        <f t="shared" ca="1" si="535"/>
        <v>0.36829353212632898</v>
      </c>
      <c r="BB2711">
        <f t="shared" ca="1" si="536"/>
        <v>0.36829353212632898</v>
      </c>
      <c r="BC2711" t="str">
        <f t="shared" ca="1" si="620"/>
        <v>HYG UP Equity</v>
      </c>
      <c r="BD2711" t="str">
        <f t="shared" ca="1" si="621"/>
        <v>HYG UP Equity</v>
      </c>
      <c r="BF2711">
        <f t="shared" ca="1" si="604"/>
        <v>0.8</v>
      </c>
      <c r="BG2711">
        <f t="shared" ca="1" si="605"/>
        <v>0.2</v>
      </c>
      <c r="BI2711">
        <f t="shared" ca="1" si="597"/>
        <v>1</v>
      </c>
      <c r="BJ2711">
        <f t="shared" ca="1" si="598"/>
        <v>0</v>
      </c>
      <c r="BL2711">
        <f t="shared" ca="1" si="606"/>
        <v>10.398320386335207</v>
      </c>
      <c r="BM2711">
        <f t="shared" ca="1" si="607"/>
        <v>0</v>
      </c>
      <c r="BN2711" s="9">
        <f t="shared" ca="1" si="616"/>
        <v>0.99999999999999989</v>
      </c>
      <c r="BO2711" s="9">
        <f t="shared" ca="1" si="617"/>
        <v>0</v>
      </c>
      <c r="BP2711" s="9">
        <f t="shared" ca="1" si="608"/>
        <v>0.99999999999999989</v>
      </c>
      <c r="BQ2711" s="9">
        <f t="shared" ca="1" si="609"/>
        <v>0</v>
      </c>
      <c r="BR2711">
        <f t="shared" ca="1" si="610"/>
        <v>1043.4129701997294</v>
      </c>
      <c r="BS2711">
        <f t="shared" ca="1" si="612"/>
        <v>5.6097842835129974E-3</v>
      </c>
      <c r="BT2711">
        <f t="shared" ca="1" si="613"/>
        <v>5.4166666666666664E-5</v>
      </c>
      <c r="BU2711">
        <f t="shared" ref="BU2711:BV2711" ca="1" si="632">ABS($BB2709*BN2711-$BB2710*BP2711)*0.02%</f>
        <v>0</v>
      </c>
      <c r="BV2711">
        <f t="shared" ca="1" si="632"/>
        <v>0</v>
      </c>
      <c r="BW2711" s="35">
        <f ca="1">IFERROR(VLOOKUP($B2711,OFFSET(Input!$A$1,0,MATCH(Index!BW$6&amp;" Index",Input!$1:$1,0)-1,10000,2),2,0)/100,BW2710)</f>
        <v>1E-3</v>
      </c>
      <c r="BX2711">
        <f t="shared" ca="1" si="619"/>
        <v>1.8642801981813166E-2</v>
      </c>
      <c r="CE2711">
        <v>1044.3074762221795</v>
      </c>
    </row>
    <row r="2712" spans="2:83" x14ac:dyDescent="0.25">
      <c r="B2712" s="2">
        <v>41457</v>
      </c>
      <c r="C2712">
        <f t="shared" ca="1" si="587"/>
        <v>0</v>
      </c>
      <c r="D2712">
        <f t="shared" ca="1" si="588"/>
        <v>1</v>
      </c>
      <c r="E2712">
        <f ca="1">IF($B2712&lt;VLOOKUP(E$6&amp;" Equity",Param,4,0),"",IFERROR(VLOOKUP($B2712,OFFSET(Input!$A$1,0,MATCH(Index!E$6&amp;" Equity",Input!$1:$1,0)-1,10000,2),2,0),E2711))</f>
        <v>90.61</v>
      </c>
      <c r="F2712" s="33">
        <v>110.34</v>
      </c>
      <c r="H2712">
        <f ca="1">IFERROR(VLOOKUP($B2712,OFFSET(Input!$A$1,0,MATCH(Index!H$6,Input!$1:$1,0)-1,10000,2),2,0),0)</f>
        <v>0</v>
      </c>
      <c r="I2712">
        <f ca="1">IFERROR(VLOOKUP($B2712,OFFSET(Input!$A$1,0,MATCH(Index!I$6,Input!$1:$1,0)-1,10000,2),2,0),0)</f>
        <v>0</v>
      </c>
      <c r="K2712">
        <f t="shared" ca="1" si="589"/>
        <v>100.03525036574287</v>
      </c>
      <c r="L2712" s="30">
        <f t="shared" ca="1" si="590"/>
        <v>114.82622816791859</v>
      </c>
      <c r="N2712">
        <f t="shared" ca="1" si="600"/>
        <v>-3.0854018967098745E-3</v>
      </c>
      <c r="O2712">
        <f t="shared" ca="1" si="601"/>
        <v>-6.3420160676085861E-4</v>
      </c>
      <c r="Q2712">
        <f t="shared" ca="1" si="629"/>
        <v>0.15283136721814239</v>
      </c>
      <c r="R2712">
        <f t="shared" ca="1" si="627"/>
        <v>0.15703060849809464</v>
      </c>
      <c r="T2712">
        <f t="shared" ca="1" si="538"/>
        <v>0.1265984122241135</v>
      </c>
      <c r="U2712">
        <f t="shared" ca="1" si="530"/>
        <v>0.16396246251915</v>
      </c>
      <c r="W2712">
        <f t="shared" ca="1" si="531"/>
        <v>0.33283163017760586</v>
      </c>
      <c r="X2712">
        <f t="shared" ca="1" si="532"/>
        <v>0.18495025221079187</v>
      </c>
      <c r="Z2712">
        <f t="shared" ca="1" si="555"/>
        <v>99.670163490240412</v>
      </c>
      <c r="AA2712">
        <f t="shared" ca="1" si="555"/>
        <v>100.51865484788364</v>
      </c>
      <c r="AB2712">
        <f t="shared" ca="1" si="555"/>
        <v>100.81287248310828</v>
      </c>
      <c r="AC2712">
        <f t="shared" ca="1" si="556"/>
        <v>100.81287248310828</v>
      </c>
      <c r="AE2712">
        <f ca="1">VLOOKUP($B2712,OFFSET(Input!$A$1,0,MATCH(Index!AE$6&amp;" Index",Input!$1:$1,0)-1,10000,2),2,0)</f>
        <v>16.440000000000001</v>
      </c>
      <c r="AF2712">
        <f t="shared" ca="1" si="539"/>
        <v>17.594000000000001</v>
      </c>
      <c r="AG2712">
        <f t="shared" ca="1" si="539"/>
        <v>17.284500000000001</v>
      </c>
      <c r="AH2712">
        <f t="shared" ca="1" si="539"/>
        <v>16.956</v>
      </c>
      <c r="AI2712">
        <f t="shared" ca="1" si="540"/>
        <v>17.284500000000001</v>
      </c>
      <c r="AK2712">
        <f t="shared" ca="1" si="541"/>
        <v>-1</v>
      </c>
      <c r="AL2712">
        <f t="shared" ca="1" si="542"/>
        <v>1</v>
      </c>
      <c r="AN2712" t="str">
        <f t="shared" ca="1" si="565"/>
        <v>Down</v>
      </c>
      <c r="AO2712" t="str">
        <f t="shared" ca="1" si="596"/>
        <v>Up</v>
      </c>
      <c r="AQ2712">
        <f t="shared" ca="1" si="533"/>
        <v>0</v>
      </c>
      <c r="AR2712">
        <f t="shared" ca="1" si="534"/>
        <v>1</v>
      </c>
      <c r="AT2712">
        <f t="shared" ref="AT2712:AT2775" ca="1" si="633">IF($C2712=1,AQ2711,AT2711)</f>
        <v>1</v>
      </c>
      <c r="AU2712">
        <f t="shared" ref="AU2712:AU2775" ca="1" si="634">IF($C2712=1,AR2711,AU2711)</f>
        <v>0</v>
      </c>
      <c r="AW2712" s="5">
        <f t="shared" ca="1" si="602"/>
        <v>0.12723263951240923</v>
      </c>
      <c r="AX2712" s="5">
        <f t="shared" ca="1" si="603"/>
        <v>0.10915093892799448</v>
      </c>
      <c r="AY2712" s="18">
        <f t="shared" ca="1" si="543"/>
        <v>0.12723263951240923</v>
      </c>
      <c r="BA2712" s="6">
        <f t="shared" ca="1" si="535"/>
        <v>0.39298092212512348</v>
      </c>
      <c r="BB2712">
        <f t="shared" ca="1" si="536"/>
        <v>0.39298092212512348</v>
      </c>
      <c r="BC2712" t="str">
        <f t="shared" ca="1" si="620"/>
        <v>HYG UP Equity</v>
      </c>
      <c r="BD2712" t="str">
        <f t="shared" ca="1" si="621"/>
        <v>TLT UP Equity</v>
      </c>
      <c r="BF2712">
        <f t="shared" ca="1" si="604"/>
        <v>0.6</v>
      </c>
      <c r="BG2712">
        <f t="shared" ca="1" si="605"/>
        <v>0.4</v>
      </c>
      <c r="BI2712">
        <f t="shared" ca="1" si="597"/>
        <v>0.8</v>
      </c>
      <c r="BJ2712">
        <f t="shared" ca="1" si="598"/>
        <v>0.2</v>
      </c>
      <c r="BL2712">
        <f t="shared" ca="1" si="606"/>
        <v>8.3186563090681656</v>
      </c>
      <c r="BM2712">
        <f t="shared" ca="1" si="607"/>
        <v>1.8117787195954813</v>
      </c>
      <c r="BN2712" s="9">
        <f t="shared" ca="1" si="616"/>
        <v>1</v>
      </c>
      <c r="BO2712" s="9">
        <f t="shared" ca="1" si="617"/>
        <v>0</v>
      </c>
      <c r="BP2712" s="9">
        <f t="shared" ca="1" si="608"/>
        <v>0.8</v>
      </c>
      <c r="BQ2712" s="9">
        <f t="shared" ca="1" si="609"/>
        <v>0.20000000000000004</v>
      </c>
      <c r="BR2712">
        <f t="shared" ca="1" si="610"/>
        <v>1040.1985832302505</v>
      </c>
      <c r="BS2712">
        <f t="shared" ca="1" si="612"/>
        <v>-3.0806469358567456E-3</v>
      </c>
      <c r="BT2712">
        <f t="shared" ca="1" si="613"/>
        <v>1.8055555555555558E-5</v>
      </c>
      <c r="BU2712">
        <f t="shared" ref="BU2712:BV2712" ca="1" si="635">ABS($BB2710*BN2712-$BB2711*BP2712)*0.02%</f>
        <v>7.1059085783411031E-6</v>
      </c>
      <c r="BV2712">
        <f t="shared" ca="1" si="635"/>
        <v>1.4731741285053164E-5</v>
      </c>
      <c r="BW2712" s="35">
        <f ca="1">IFERROR(VLOOKUP($B2712,OFFSET(Input!$A$1,0,MATCH(Index!BW$6&amp;" Index",Input!$1:$1,0)-1,10000,2),2,0)/100,BW2711)</f>
        <v>1E-3</v>
      </c>
      <c r="BX2712">
        <f t="shared" ca="1" si="619"/>
        <v>6.9443777188463686E-3</v>
      </c>
      <c r="CE2712">
        <v>1043.2036985307702</v>
      </c>
    </row>
    <row r="2713" spans="2:83" x14ac:dyDescent="0.25">
      <c r="B2713" s="2">
        <v>41458</v>
      </c>
      <c r="C2713">
        <f t="shared" ca="1" si="587"/>
        <v>0</v>
      </c>
      <c r="D2713">
        <f t="shared" ca="1" si="588"/>
        <v>2</v>
      </c>
      <c r="E2713">
        <f ca="1">IF($B2713&lt;VLOOKUP(E$6&amp;" Equity",Param,4,0),"",IFERROR(VLOOKUP($B2713,OFFSET(Input!$A$1,0,MATCH(Index!E$6&amp;" Equity",Input!$1:$1,0)-1,10000,2),2,0),E2712))</f>
        <v>90.82</v>
      </c>
      <c r="F2713" s="33">
        <v>110.01</v>
      </c>
      <c r="H2713">
        <f ca="1">IFERROR(VLOOKUP($B2713,OFFSET(Input!$A$1,0,MATCH(Index!H$6,Input!$1:$1,0)-1,10000,2),2,0),0)</f>
        <v>0</v>
      </c>
      <c r="I2713">
        <f ca="1">IFERROR(VLOOKUP($B2713,OFFSET(Input!$A$1,0,MATCH(Index!I$6,Input!$1:$1,0)-1,10000,2),2,0),0)</f>
        <v>0</v>
      </c>
      <c r="K2713">
        <f t="shared" ca="1" si="589"/>
        <v>100.26709456149173</v>
      </c>
      <c r="L2713" s="30">
        <f t="shared" ca="1" si="590"/>
        <v>114.48281095480084</v>
      </c>
      <c r="N2713">
        <f t="shared" ca="1" si="600"/>
        <v>2.314943435835673E-3</v>
      </c>
      <c r="O2713">
        <f t="shared" ca="1" si="601"/>
        <v>-2.9952370929403273E-3</v>
      </c>
      <c r="Q2713">
        <f t="shared" ca="1" si="629"/>
        <v>0.1333471057573562</v>
      </c>
      <c r="R2713">
        <f t="shared" ca="1" si="627"/>
        <v>0.14889068465405178</v>
      </c>
      <c r="T2713">
        <f t="shared" ca="1" si="538"/>
        <v>0.12304917250068316</v>
      </c>
      <c r="U2713">
        <f t="shared" ca="1" si="530"/>
        <v>0.15693277452173232</v>
      </c>
      <c r="W2713">
        <f t="shared" ca="1" si="531"/>
        <v>0.19514104395432183</v>
      </c>
      <c r="X2713">
        <f t="shared" ca="1" si="532"/>
        <v>0.27211560571823223</v>
      </c>
      <c r="Z2713">
        <f t="shared" ca="1" si="555"/>
        <v>99.632750912744797</v>
      </c>
      <c r="AA2713">
        <f t="shared" ca="1" si="555"/>
        <v>100.50434145395629</v>
      </c>
      <c r="AB2713">
        <f t="shared" ca="1" si="555"/>
        <v>100.71641818029939</v>
      </c>
      <c r="AC2713">
        <f t="shared" ca="1" si="556"/>
        <v>100.71641818029939</v>
      </c>
      <c r="AE2713">
        <f ca="1">VLOOKUP($B2713,OFFSET(Input!$A$1,0,MATCH(Index!AE$6&amp;" Index",Input!$1:$1,0)-1,10000,2),2,0)</f>
        <v>16.2</v>
      </c>
      <c r="AF2713">
        <f t="shared" ca="1" si="539"/>
        <v>17.434666666666669</v>
      </c>
      <c r="AG2713">
        <f t="shared" ca="1" si="539"/>
        <v>17.219500000000004</v>
      </c>
      <c r="AH2713">
        <f t="shared" ca="1" si="539"/>
        <v>17.010800000000003</v>
      </c>
      <c r="AI2713">
        <f t="shared" ca="1" si="540"/>
        <v>17.219500000000004</v>
      </c>
      <c r="AK2713">
        <f t="shared" ca="1" si="541"/>
        <v>-1</v>
      </c>
      <c r="AL2713">
        <f t="shared" ca="1" si="542"/>
        <v>1</v>
      </c>
      <c r="AN2713" t="str">
        <f t="shared" ca="1" si="565"/>
        <v>Down</v>
      </c>
      <c r="AO2713" t="str">
        <f t="shared" ca="1" si="596"/>
        <v>Up</v>
      </c>
      <c r="AQ2713">
        <f t="shared" ca="1" si="533"/>
        <v>0</v>
      </c>
      <c r="AR2713">
        <f t="shared" ca="1" si="534"/>
        <v>1</v>
      </c>
      <c r="AT2713">
        <f t="shared" ca="1" si="633"/>
        <v>1</v>
      </c>
      <c r="AU2713">
        <f t="shared" ca="1" si="634"/>
        <v>0</v>
      </c>
      <c r="AW2713" s="5">
        <f t="shared" ca="1" si="602"/>
        <v>0.11262930735982432</v>
      </c>
      <c r="AX2713" s="5">
        <f t="shared" ca="1" si="603"/>
        <v>0.11751962356569912</v>
      </c>
      <c r="AY2713" s="18">
        <f t="shared" ca="1" si="543"/>
        <v>0.11751962356569912</v>
      </c>
      <c r="BA2713" s="6">
        <f t="shared" ca="1" si="535"/>
        <v>0.42546085907131587</v>
      </c>
      <c r="BB2713">
        <f t="shared" ca="1" si="536"/>
        <v>0.42546085907131587</v>
      </c>
      <c r="BC2713" t="str">
        <f t="shared" ca="1" si="620"/>
        <v>HYG UP Equity</v>
      </c>
      <c r="BD2713" t="str">
        <f t="shared" ca="1" si="621"/>
        <v>TLT UP Equity</v>
      </c>
      <c r="BF2713">
        <f t="shared" ca="1" si="604"/>
        <v>0.4</v>
      </c>
      <c r="BG2713">
        <f t="shared" ca="1" si="605"/>
        <v>0.6</v>
      </c>
      <c r="BI2713">
        <f t="shared" ca="1" si="597"/>
        <v>0.6</v>
      </c>
      <c r="BJ2713">
        <f t="shared" ca="1" si="598"/>
        <v>0.4</v>
      </c>
      <c r="BL2713">
        <f t="shared" ca="1" si="606"/>
        <v>6.2323837584096031</v>
      </c>
      <c r="BM2713">
        <f t="shared" ca="1" si="607"/>
        <v>3.6389917778118384</v>
      </c>
      <c r="BN2713" s="9">
        <f t="shared" ca="1" si="616"/>
        <v>0.80084827554241711</v>
      </c>
      <c r="BO2713" s="9">
        <f t="shared" ca="1" si="617"/>
        <v>0.19915172445758281</v>
      </c>
      <c r="BP2713" s="9">
        <f t="shared" ca="1" si="608"/>
        <v>0.6</v>
      </c>
      <c r="BQ2713" s="9">
        <f t="shared" ca="1" si="609"/>
        <v>0.4</v>
      </c>
      <c r="BR2713">
        <f t="shared" ca="1" si="610"/>
        <v>1041.5050194132682</v>
      </c>
      <c r="BS2713">
        <f t="shared" ca="1" si="612"/>
        <v>1.2559488198500279E-3</v>
      </c>
      <c r="BT2713">
        <f t="shared" ca="1" si="613"/>
        <v>1.8055555555555555E-5</v>
      </c>
      <c r="BU2713">
        <f t="shared" ref="BU2713:BV2713" ca="1" si="636">ABS($BB2711*BN2713-$BB2712*BP2713)*0.02%</f>
        <v>1.1831737364344453E-5</v>
      </c>
      <c r="BV2713">
        <f t="shared" ca="1" si="636"/>
        <v>1.676921536410336E-5</v>
      </c>
      <c r="BW2713" s="35">
        <f ca="1">IFERROR(VLOOKUP($B2713,OFFSET(Input!$A$1,0,MATCH(Index!BW$6&amp;" Index",Input!$1:$1,0)-1,10000,2),2,0)/100,BW2712)</f>
        <v>1E-3</v>
      </c>
      <c r="BX2713">
        <f t="shared" ca="1" si="619"/>
        <v>7.4020402338451355E-3</v>
      </c>
      <c r="CE2713">
        <v>1043.6368085203649</v>
      </c>
    </row>
    <row r="2714" spans="2:83" x14ac:dyDescent="0.25">
      <c r="B2714" s="2">
        <v>41460</v>
      </c>
      <c r="C2714">
        <f t="shared" ca="1" si="587"/>
        <v>0</v>
      </c>
      <c r="D2714">
        <f t="shared" ca="1" si="588"/>
        <v>3</v>
      </c>
      <c r="E2714">
        <f ca="1">IF($B2714&lt;VLOOKUP(E$6&amp;" Equity",Param,4,0),"",IFERROR(VLOOKUP($B2714,OFFSET(Input!$A$1,0,MATCH(Index!E$6&amp;" Equity",Input!$1:$1,0)-1,10000,2),2,0),E2713))</f>
        <v>89.85</v>
      </c>
      <c r="F2714" s="33">
        <v>106.26</v>
      </c>
      <c r="H2714">
        <f ca="1">IFERROR(VLOOKUP($B2714,OFFSET(Input!$A$1,0,MATCH(Index!H$6,Input!$1:$1,0)-1,10000,2),2,0),0)</f>
        <v>0</v>
      </c>
      <c r="I2714">
        <f ca="1">IFERROR(VLOOKUP($B2714,OFFSET(Input!$A$1,0,MATCH(Index!I$6,Input!$1:$1,0)-1,10000,2),2,0),0)</f>
        <v>0</v>
      </c>
      <c r="K2714">
        <f t="shared" ca="1" si="589"/>
        <v>99.196195181127862</v>
      </c>
      <c r="L2714" s="30">
        <f t="shared" ca="1" si="590"/>
        <v>110.58034262391726</v>
      </c>
      <c r="N2714">
        <f t="shared" ca="1" si="600"/>
        <v>-1.0737912440236983E-2</v>
      </c>
      <c r="O2714">
        <f t="shared" ca="1" si="601"/>
        <v>-3.4682349728547161E-2</v>
      </c>
      <c r="Q2714">
        <f t="shared" ca="1" si="629"/>
        <v>0.13043043953168079</v>
      </c>
      <c r="R2714">
        <f t="shared" ca="1" si="627"/>
        <v>0.21349343000768645</v>
      </c>
      <c r="T2714">
        <f t="shared" ca="1" si="538"/>
        <v>0.1257809272795698</v>
      </c>
      <c r="U2714">
        <f t="shared" ca="1" si="530"/>
        <v>0.19944761654267606</v>
      </c>
      <c r="W2714">
        <f t="shared" ca="1" si="531"/>
        <v>0.29530928349479779</v>
      </c>
      <c r="X2714">
        <f t="shared" ca="1" si="532"/>
        <v>0.39889886531905289</v>
      </c>
      <c r="Z2714">
        <f t="shared" ca="1" si="555"/>
        <v>99.609053004775092</v>
      </c>
      <c r="AA2714">
        <f t="shared" ca="1" si="555"/>
        <v>100.3969470376267</v>
      </c>
      <c r="AB2714">
        <f t="shared" ca="1" si="555"/>
        <v>100.56882447350172</v>
      </c>
      <c r="AC2714">
        <f t="shared" ca="1" si="556"/>
        <v>100.56882447350172</v>
      </c>
      <c r="AE2714">
        <f ca="1">VLOOKUP($B2714,OFFSET(Input!$A$1,0,MATCH(Index!AE$6&amp;" Index",Input!$1:$1,0)-1,10000,2),2,0)</f>
        <v>14.89</v>
      </c>
      <c r="AF2714">
        <f t="shared" ca="1" si="539"/>
        <v>17.333333333333332</v>
      </c>
      <c r="AG2714">
        <f t="shared" ca="1" si="539"/>
        <v>17.1325</v>
      </c>
      <c r="AH2714">
        <f t="shared" ca="1" si="539"/>
        <v>17.025199999999998</v>
      </c>
      <c r="AI2714">
        <f t="shared" ca="1" si="540"/>
        <v>17.1325</v>
      </c>
      <c r="AK2714">
        <f t="shared" ca="1" si="541"/>
        <v>-1</v>
      </c>
      <c r="AL2714">
        <f t="shared" ca="1" si="542"/>
        <v>1</v>
      </c>
      <c r="AN2714" t="str">
        <f t="shared" ca="1" si="565"/>
        <v>Down</v>
      </c>
      <c r="AO2714" t="str">
        <f t="shared" ca="1" si="596"/>
        <v>Up</v>
      </c>
      <c r="AQ2714">
        <f t="shared" ca="1" si="533"/>
        <v>0</v>
      </c>
      <c r="AR2714">
        <f t="shared" ca="1" si="534"/>
        <v>1</v>
      </c>
      <c r="AT2714">
        <f t="shared" ca="1" si="633"/>
        <v>1</v>
      </c>
      <c r="AU2714">
        <f t="shared" ca="1" si="634"/>
        <v>0</v>
      </c>
      <c r="AW2714" s="5">
        <f t="shared" ca="1" si="602"/>
        <v>0.18022971692188822</v>
      </c>
      <c r="AX2714" s="5">
        <f t="shared" ca="1" si="603"/>
        <v>0.17115454285885348</v>
      </c>
      <c r="AY2714" s="18">
        <f t="shared" ca="1" si="543"/>
        <v>0.18022971692188822</v>
      </c>
      <c r="BA2714" s="6">
        <f t="shared" ca="1" si="535"/>
        <v>0.27742372819500161</v>
      </c>
      <c r="BB2714">
        <f t="shared" ca="1" si="536"/>
        <v>0.27742372819500161</v>
      </c>
      <c r="BC2714" t="str">
        <f t="shared" ca="1" si="620"/>
        <v>HYG UP Equity</v>
      </c>
      <c r="BD2714" t="str">
        <f t="shared" ca="1" si="621"/>
        <v>TLT UP Equity</v>
      </c>
      <c r="BF2714">
        <f t="shared" ca="1" si="604"/>
        <v>0.2</v>
      </c>
      <c r="BG2714">
        <f t="shared" ca="1" si="605"/>
        <v>0.8</v>
      </c>
      <c r="BI2714">
        <f t="shared" ca="1" si="597"/>
        <v>0.4</v>
      </c>
      <c r="BJ2714">
        <f t="shared" ca="1" si="598"/>
        <v>0.6</v>
      </c>
      <c r="BL2714">
        <f t="shared" ca="1" si="606"/>
        <v>4.1156002464623427</v>
      </c>
      <c r="BM2714">
        <f t="shared" ca="1" si="607"/>
        <v>5.5378543190633449</v>
      </c>
      <c r="BN2714" s="9">
        <f t="shared" ca="1" si="616"/>
        <v>0.6057326645139347</v>
      </c>
      <c r="BO2714" s="9">
        <f t="shared" ca="1" si="617"/>
        <v>0.39426733548606518</v>
      </c>
      <c r="BP2714" s="9">
        <f t="shared" ca="1" si="608"/>
        <v>0.4</v>
      </c>
      <c r="BQ2714" s="9">
        <f t="shared" ca="1" si="609"/>
        <v>0.6</v>
      </c>
      <c r="BR2714">
        <f t="shared" ca="1" si="610"/>
        <v>1020.6297133389412</v>
      </c>
      <c r="BS2714">
        <f t="shared" ca="1" si="612"/>
        <v>-2.004340419414119E-2</v>
      </c>
      <c r="BT2714">
        <f t="shared" ca="1" si="613"/>
        <v>3.6111111111111109E-5</v>
      </c>
      <c r="BU2714">
        <f t="shared" ref="BU2714:BV2714" ca="1" si="637">ABS($BB2712*BN2714-$BB2713*BP2714)*0.02%</f>
        <v>1.3571407486693555E-5</v>
      </c>
      <c r="BV2714">
        <f t="shared" ca="1" si="637"/>
        <v>2.0067394875932038E-5</v>
      </c>
      <c r="BW2714" s="35">
        <f ca="1">IFERROR(VLOOKUP($B2714,OFFSET(Input!$A$1,0,MATCH(Index!BW$6&amp;" Index",Input!$1:$1,0)-1,10000,2),2,0)/100,BW2713)</f>
        <v>1E-3</v>
      </c>
      <c r="BX2714">
        <f t="shared" ca="1" si="619"/>
        <v>1.6034294362360473E-2</v>
      </c>
      <c r="CE2714">
        <v>1035.341032734121</v>
      </c>
    </row>
    <row r="2715" spans="2:83" x14ac:dyDescent="0.25">
      <c r="B2715" s="2">
        <v>41463</v>
      </c>
      <c r="C2715">
        <f t="shared" ca="1" si="587"/>
        <v>0</v>
      </c>
      <c r="D2715">
        <f t="shared" ca="1" si="588"/>
        <v>4</v>
      </c>
      <c r="E2715">
        <f ca="1">IF($B2715&lt;VLOOKUP(E$6&amp;" Equity",Param,4,0),"",IFERROR(VLOOKUP($B2715,OFFSET(Input!$A$1,0,MATCH(Index!E$6&amp;" Equity",Input!$1:$1,0)-1,10000,2),2,0),E2714))</f>
        <v>91.03</v>
      </c>
      <c r="F2715" s="33">
        <v>107.29</v>
      </c>
      <c r="H2715">
        <f ca="1">IFERROR(VLOOKUP($B2715,OFFSET(Input!$A$1,0,MATCH(Index!H$6,Input!$1:$1,0)-1,10000,2),2,0),0)</f>
        <v>0</v>
      </c>
      <c r="I2715">
        <f ca="1">IFERROR(VLOOKUP($B2715,OFFSET(Input!$A$1,0,MATCH(Index!I$6,Input!$1:$1,0)-1,10000,2),2,0),0)</f>
        <v>0</v>
      </c>
      <c r="K2715">
        <f t="shared" ca="1" si="589"/>
        <v>100.49893875724062</v>
      </c>
      <c r="L2715" s="30">
        <f t="shared" ca="1" si="590"/>
        <v>111.65222059213329</v>
      </c>
      <c r="N2715">
        <f t="shared" ca="1" si="600"/>
        <v>1.3047509287629381E-2</v>
      </c>
      <c r="O2715">
        <f t="shared" ca="1" si="601"/>
        <v>9.6465276258577374E-3</v>
      </c>
      <c r="Q2715">
        <f t="shared" ca="1" si="629"/>
        <v>0.14433464648347111</v>
      </c>
      <c r="R2715">
        <f t="shared" ca="1" si="627"/>
        <v>0.20097886417638042</v>
      </c>
      <c r="T2715">
        <f t="shared" ca="1" si="538"/>
        <v>0.13401683071761689</v>
      </c>
      <c r="U2715">
        <f t="shared" ca="1" si="530"/>
        <v>0.19196618197783905</v>
      </c>
      <c r="W2715">
        <f t="shared" ca="1" si="531"/>
        <v>0.32798526722974231</v>
      </c>
      <c r="X2715">
        <f t="shared" ca="1" si="532"/>
        <v>0.45636181635626072</v>
      </c>
      <c r="Z2715">
        <f t="shared" ca="1" si="555"/>
        <v>99.75846017891601</v>
      </c>
      <c r="AA2715">
        <f t="shared" ca="1" si="555"/>
        <v>100.35139512898743</v>
      </c>
      <c r="AB2715">
        <f t="shared" ca="1" si="555"/>
        <v>100.52796833063158</v>
      </c>
      <c r="AC2715">
        <f t="shared" ca="1" si="556"/>
        <v>100.52796833063158</v>
      </c>
      <c r="AE2715">
        <f ca="1">VLOOKUP($B2715,OFFSET(Input!$A$1,0,MATCH(Index!AE$6&amp;" Index",Input!$1:$1,0)-1,10000,2),2,0)</f>
        <v>14.78</v>
      </c>
      <c r="AF2715">
        <f t="shared" ca="1" si="539"/>
        <v>17.175333333333331</v>
      </c>
      <c r="AG2715">
        <f t="shared" ca="1" si="539"/>
        <v>17.1145</v>
      </c>
      <c r="AH2715">
        <f t="shared" ca="1" si="539"/>
        <v>16.964399999999998</v>
      </c>
      <c r="AI2715">
        <f t="shared" ca="1" si="540"/>
        <v>17.1145</v>
      </c>
      <c r="AK2715">
        <f t="shared" ca="1" si="541"/>
        <v>-1</v>
      </c>
      <c r="AL2715">
        <f t="shared" ca="1" si="542"/>
        <v>1</v>
      </c>
      <c r="AN2715" t="str">
        <f t="shared" ca="1" si="565"/>
        <v>Down</v>
      </c>
      <c r="AO2715" t="str">
        <f t="shared" ca="1" si="596"/>
        <v>Up</v>
      </c>
      <c r="AQ2715">
        <f t="shared" ca="1" si="533"/>
        <v>0</v>
      </c>
      <c r="AR2715">
        <f t="shared" ca="1" si="534"/>
        <v>1</v>
      </c>
      <c r="AT2715">
        <f t="shared" ca="1" si="633"/>
        <v>1</v>
      </c>
      <c r="AU2715">
        <f t="shared" ca="1" si="634"/>
        <v>0</v>
      </c>
      <c r="AW2715" s="5">
        <f t="shared" ca="1" si="602"/>
        <v>0.20097886417638042</v>
      </c>
      <c r="AX2715" s="5">
        <f t="shared" ca="1" si="603"/>
        <v>0.19196618197783905</v>
      </c>
      <c r="AY2715" s="18">
        <f t="shared" ca="1" si="543"/>
        <v>0.20097886417638042</v>
      </c>
      <c r="BA2715" s="6">
        <f t="shared" ca="1" si="535"/>
        <v>0.24878237920640084</v>
      </c>
      <c r="BB2715">
        <f t="shared" ca="1" si="536"/>
        <v>0.24878237920640084</v>
      </c>
      <c r="BC2715" t="str">
        <f t="shared" ca="1" si="620"/>
        <v>HYG UP Equity</v>
      </c>
      <c r="BD2715" t="str">
        <f t="shared" ca="1" si="621"/>
        <v>TLT UP Equity</v>
      </c>
      <c r="BF2715">
        <f t="shared" ca="1" si="604"/>
        <v>0</v>
      </c>
      <c r="BG2715">
        <f t="shared" ca="1" si="605"/>
        <v>1</v>
      </c>
      <c r="BI2715">
        <f t="shared" ca="1" si="597"/>
        <v>0.2</v>
      </c>
      <c r="BJ2715">
        <f t="shared" ca="1" si="598"/>
        <v>0.8</v>
      </c>
      <c r="BL2715">
        <f t="shared" ca="1" si="606"/>
        <v>2.0536081314257961</v>
      </c>
      <c r="BM2715">
        <f t="shared" ca="1" si="607"/>
        <v>7.3938677345419057</v>
      </c>
      <c r="BN2715" s="9">
        <f t="shared" ca="1" si="616"/>
        <v>0.40081651250620343</v>
      </c>
      <c r="BO2715" s="9">
        <f t="shared" ca="1" si="617"/>
        <v>0.59918348749379657</v>
      </c>
      <c r="BP2715" s="9">
        <f t="shared" ca="1" si="608"/>
        <v>0.20000000000000004</v>
      </c>
      <c r="BQ2715" s="9">
        <f t="shared" ca="1" si="609"/>
        <v>0.8</v>
      </c>
      <c r="BR2715">
        <f t="shared" ca="1" si="610"/>
        <v>1031.927189157662</v>
      </c>
      <c r="BS2715">
        <f t="shared" ca="1" si="612"/>
        <v>1.106912298463425E-2</v>
      </c>
      <c r="BT2715">
        <f t="shared" ca="1" si="613"/>
        <v>5.4166666666666671E-5</v>
      </c>
      <c r="BU2715">
        <f t="shared" ref="BU2715:BV2715" ca="1" si="638">ABS($BB2713*BN2715-$BB2714*BP2715)*0.02%</f>
        <v>2.3009398420371564E-5</v>
      </c>
      <c r="BV2715">
        <f t="shared" ca="1" si="638"/>
        <v>6.5980277548912894E-6</v>
      </c>
      <c r="BW2715" s="35">
        <f ca="1">IFERROR(VLOOKUP($B2715,OFFSET(Input!$A$1,0,MATCH(Index!BW$6&amp;" Index",Input!$1:$1,0)-1,10000,2),2,0)/100,BW2714)</f>
        <v>1E-3</v>
      </c>
      <c r="BX2715">
        <f t="shared" ca="1" si="619"/>
        <v>1.5558192501277998E-2</v>
      </c>
      <c r="CE2715">
        <v>1040.1242529260044</v>
      </c>
    </row>
    <row r="2716" spans="2:83" x14ac:dyDescent="0.25">
      <c r="B2716" s="2">
        <v>41464</v>
      </c>
      <c r="C2716">
        <f t="shared" ca="1" si="587"/>
        <v>0</v>
      </c>
      <c r="D2716">
        <f t="shared" ca="1" si="588"/>
        <v>5</v>
      </c>
      <c r="E2716">
        <f ca="1">IF($B2716&lt;VLOOKUP(E$6&amp;" Equity",Param,4,0),"",IFERROR(VLOOKUP($B2716,OFFSET(Input!$A$1,0,MATCH(Index!E$6&amp;" Equity",Input!$1:$1,0)-1,10000,2),2,0),E2715))</f>
        <v>91.16</v>
      </c>
      <c r="F2716" s="33">
        <v>107.43</v>
      </c>
      <c r="H2716">
        <f ca="1">IFERROR(VLOOKUP($B2716,OFFSET(Input!$A$1,0,MATCH(Index!H$6,Input!$1:$1,0)-1,10000,2),2,0),0)</f>
        <v>0</v>
      </c>
      <c r="I2716">
        <f ca="1">IFERROR(VLOOKUP($B2716,OFFSET(Input!$A$1,0,MATCH(Index!I$6,Input!$1:$1,0)-1,10000,2),2,0),0)</f>
        <v>0</v>
      </c>
      <c r="K2716">
        <f t="shared" ca="1" si="589"/>
        <v>100.64246135460897</v>
      </c>
      <c r="L2716" s="30">
        <f t="shared" ca="1" si="590"/>
        <v>111.79791274315295</v>
      </c>
      <c r="N2716">
        <f t="shared" ca="1" si="600"/>
        <v>1.4270818602860513E-3</v>
      </c>
      <c r="O2716">
        <f t="shared" ca="1" si="601"/>
        <v>1.3040240297961673E-3</v>
      </c>
      <c r="Q2716">
        <f t="shared" ca="1" si="629"/>
        <v>0.13044454580866063</v>
      </c>
      <c r="R2716">
        <f t="shared" ca="1" si="627"/>
        <v>0.19990870579908449</v>
      </c>
      <c r="T2716">
        <f t="shared" ca="1" si="538"/>
        <v>0.13391309161666443</v>
      </c>
      <c r="U2716">
        <f t="shared" ca="1" si="530"/>
        <v>0.19126980501660426</v>
      </c>
      <c r="W2716">
        <f t="shared" ca="1" si="531"/>
        <v>0.41845911218759524</v>
      </c>
      <c r="X2716">
        <f t="shared" ca="1" si="532"/>
        <v>0.45444685835235377</v>
      </c>
      <c r="Z2716">
        <f t="shared" ca="1" si="555"/>
        <v>100.0441224440612</v>
      </c>
      <c r="AA2716">
        <f t="shared" ca="1" si="555"/>
        <v>100.32345247541514</v>
      </c>
      <c r="AB2716">
        <f t="shared" ca="1" si="555"/>
        <v>100.4963891286508</v>
      </c>
      <c r="AC2716">
        <f t="shared" ca="1" si="556"/>
        <v>100.4963891286508</v>
      </c>
      <c r="AE2716">
        <f ca="1">VLOOKUP($B2716,OFFSET(Input!$A$1,0,MATCH(Index!AE$6&amp;" Index",Input!$1:$1,0)-1,10000,2),2,0)</f>
        <v>14.35</v>
      </c>
      <c r="AF2716">
        <f t="shared" ca="1" si="539"/>
        <v>17.011999999999997</v>
      </c>
      <c r="AG2716">
        <f t="shared" ca="1" si="539"/>
        <v>17.059999999999999</v>
      </c>
      <c r="AH2716">
        <f t="shared" ca="1" si="539"/>
        <v>16.8872</v>
      </c>
      <c r="AI2716">
        <f t="shared" ca="1" si="540"/>
        <v>17.059999999999999</v>
      </c>
      <c r="AK2716">
        <f t="shared" ca="1" si="541"/>
        <v>-1</v>
      </c>
      <c r="AL2716">
        <f t="shared" ca="1" si="542"/>
        <v>-1</v>
      </c>
      <c r="AN2716" t="str">
        <f t="shared" ca="1" si="565"/>
        <v>Down</v>
      </c>
      <c r="AO2716" t="str">
        <f t="shared" ca="1" si="596"/>
        <v>Up</v>
      </c>
      <c r="AQ2716">
        <f t="shared" ca="1" si="533"/>
        <v>0</v>
      </c>
      <c r="AR2716">
        <f t="shared" ca="1" si="534"/>
        <v>1</v>
      </c>
      <c r="AT2716">
        <f t="shared" ca="1" si="633"/>
        <v>1</v>
      </c>
      <c r="AU2716">
        <f t="shared" ca="1" si="634"/>
        <v>0</v>
      </c>
      <c r="AW2716" s="5">
        <f t="shared" ca="1" si="602"/>
        <v>0.19990870579908449</v>
      </c>
      <c r="AX2716" s="5">
        <f t="shared" ca="1" si="603"/>
        <v>0.19126980501660426</v>
      </c>
      <c r="AY2716" s="18">
        <f t="shared" ca="1" si="543"/>
        <v>0.19990870579908449</v>
      </c>
      <c r="BA2716" s="6">
        <f t="shared" ca="1" si="535"/>
        <v>0.25011416986637802</v>
      </c>
      <c r="BB2716">
        <f t="shared" ca="1" si="536"/>
        <v>0.25011416986637802</v>
      </c>
      <c r="BC2716" t="str">
        <f t="shared" ca="1" si="620"/>
        <v>HYG UP Equity</v>
      </c>
      <c r="BD2716" t="str">
        <f t="shared" ca="1" si="621"/>
        <v>TLT UP Equity</v>
      </c>
      <c r="BF2716">
        <f t="shared" ca="1" si="604"/>
        <v>0</v>
      </c>
      <c r="BG2716">
        <f t="shared" ca="1" si="605"/>
        <v>1</v>
      </c>
      <c r="BI2716">
        <f t="shared" ca="1" si="597"/>
        <v>0</v>
      </c>
      <c r="BJ2716">
        <f t="shared" ca="1" si="598"/>
        <v>1</v>
      </c>
      <c r="BL2716">
        <f t="shared" ca="1" si="606"/>
        <v>0</v>
      </c>
      <c r="BM2716">
        <f t="shared" ca="1" si="607"/>
        <v>9.2425621505044226</v>
      </c>
      <c r="BN2716" s="9">
        <f t="shared" ca="1" si="616"/>
        <v>0.20001968997975539</v>
      </c>
      <c r="BO2716" s="9">
        <f t="shared" ca="1" si="617"/>
        <v>0.79998031002024461</v>
      </c>
      <c r="BP2716" s="9">
        <f t="shared" ca="1" si="608"/>
        <v>0</v>
      </c>
      <c r="BQ2716" s="9">
        <f t="shared" ca="1" si="609"/>
        <v>1</v>
      </c>
      <c r="BR2716">
        <f t="shared" ca="1" si="610"/>
        <v>1033.2991568252614</v>
      </c>
      <c r="BS2716">
        <f t="shared" ca="1" si="612"/>
        <v>1.3295198362970329E-3</v>
      </c>
      <c r="BT2716">
        <f t="shared" ca="1" si="613"/>
        <v>1.8055555555555558E-5</v>
      </c>
      <c r="BU2716">
        <f t="shared" ref="BU2716:BV2716" ca="1" si="639">ABS($BB2714*BN2716-$BB2715*BP2716)*0.02%</f>
        <v>1.109804162131843E-5</v>
      </c>
      <c r="BV2716">
        <f t="shared" ca="1" si="639"/>
        <v>5.3697718235982744E-6</v>
      </c>
      <c r="BW2716" s="35">
        <f ca="1">IFERROR(VLOOKUP($B2716,OFFSET(Input!$A$1,0,MATCH(Index!BW$6&amp;" Index",Input!$1:$1,0)-1,10000,2),2,0)/100,BW2715)</f>
        <v>1E-3</v>
      </c>
      <c r="BX2716">
        <f t="shared" ca="1" si="619"/>
        <v>4.6721383639885435E-3</v>
      </c>
      <c r="CE2716">
        <v>1040.4731956452952</v>
      </c>
    </row>
    <row r="2717" spans="2:83" x14ac:dyDescent="0.25">
      <c r="B2717" s="2">
        <v>41465</v>
      </c>
      <c r="C2717">
        <f t="shared" ca="1" si="587"/>
        <v>0</v>
      </c>
      <c r="D2717">
        <f t="shared" ca="1" si="588"/>
        <v>0</v>
      </c>
      <c r="E2717">
        <f ca="1">IF($B2717&lt;VLOOKUP(E$6&amp;" Equity",Param,4,0),"",IFERROR(VLOOKUP($B2717,OFFSET(Input!$A$1,0,MATCH(Index!E$6&amp;" Equity",Input!$1:$1,0)-1,10000,2),2,0),E2716))</f>
        <v>91.5</v>
      </c>
      <c r="F2717" s="33">
        <v>106.47</v>
      </c>
      <c r="H2717">
        <f ca="1">IFERROR(VLOOKUP($B2717,OFFSET(Input!$A$1,0,MATCH(Index!H$6,Input!$1:$1,0)-1,10000,2),2,0),0)</f>
        <v>0</v>
      </c>
      <c r="I2717">
        <f ca="1">IFERROR(VLOOKUP($B2717,OFFSET(Input!$A$1,0,MATCH(Index!I$6,Input!$1:$1,0)-1,10000,2),2,0),0)</f>
        <v>0</v>
      </c>
      <c r="K2717">
        <f t="shared" ca="1" si="589"/>
        <v>101.01782814772621</v>
      </c>
      <c r="L2717" s="30">
        <f t="shared" ca="1" si="590"/>
        <v>110.79888085044675</v>
      </c>
      <c r="N2717">
        <f t="shared" ca="1" si="600"/>
        <v>3.7227679039921499E-3</v>
      </c>
      <c r="O2717">
        <f t="shared" ca="1" si="601"/>
        <v>-8.9762173519362578E-3</v>
      </c>
      <c r="Q2717">
        <f t="shared" ca="1" si="629"/>
        <v>0.11095273118043016</v>
      </c>
      <c r="R2717">
        <f t="shared" ca="1" si="627"/>
        <v>0.19993687111201866</v>
      </c>
      <c r="T2717">
        <f t="shared" ca="1" si="538"/>
        <v>0.1327488187854631</v>
      </c>
      <c r="U2717">
        <f t="shared" ca="1" si="530"/>
        <v>0.18937421899773521</v>
      </c>
      <c r="W2717">
        <f t="shared" ca="1" si="531"/>
        <v>0.59795382795788132</v>
      </c>
      <c r="X2717">
        <f t="shared" ca="1" si="532"/>
        <v>0.4827842559583469</v>
      </c>
      <c r="Z2717">
        <f t="shared" ca="1" si="555"/>
        <v>100.22784697796889</v>
      </c>
      <c r="AA2717">
        <f t="shared" ca="1" si="555"/>
        <v>100.34557753709439</v>
      </c>
      <c r="AB2717">
        <f t="shared" ca="1" si="555"/>
        <v>100.47982459839471</v>
      </c>
      <c r="AC2717">
        <f t="shared" ca="1" si="556"/>
        <v>100.47982459839471</v>
      </c>
      <c r="AE2717">
        <f ca="1">VLOOKUP($B2717,OFFSET(Input!$A$1,0,MATCH(Index!AE$6&amp;" Index",Input!$1:$1,0)-1,10000,2),2,0)</f>
        <v>14.21</v>
      </c>
      <c r="AF2717">
        <f t="shared" ca="1" si="539"/>
        <v>16.852</v>
      </c>
      <c r="AG2717">
        <f t="shared" ca="1" si="539"/>
        <v>16.916999999999998</v>
      </c>
      <c r="AH2717">
        <f t="shared" ca="1" si="539"/>
        <v>16.8048</v>
      </c>
      <c r="AI2717">
        <f t="shared" ca="1" si="540"/>
        <v>16.916999999999998</v>
      </c>
      <c r="AK2717">
        <f t="shared" ca="1" si="541"/>
        <v>-1</v>
      </c>
      <c r="AL2717">
        <f t="shared" ca="1" si="542"/>
        <v>-1</v>
      </c>
      <c r="AN2717" t="str">
        <f t="shared" ca="1" si="565"/>
        <v>Down</v>
      </c>
      <c r="AO2717" t="str">
        <f t="shared" ca="1" si="596"/>
        <v>Up</v>
      </c>
      <c r="AQ2717">
        <f t="shared" ca="1" si="533"/>
        <v>0</v>
      </c>
      <c r="AR2717">
        <f t="shared" ca="1" si="534"/>
        <v>1</v>
      </c>
      <c r="AT2717">
        <f t="shared" ca="1" si="633"/>
        <v>1</v>
      </c>
      <c r="AU2717">
        <f t="shared" ca="1" si="634"/>
        <v>0</v>
      </c>
      <c r="AW2717" s="5">
        <f t="shared" ca="1" si="602"/>
        <v>0.19993687111201866</v>
      </c>
      <c r="AX2717" s="5">
        <f t="shared" ca="1" si="603"/>
        <v>0.18937421899773521</v>
      </c>
      <c r="AY2717" s="18">
        <f t="shared" ca="1" si="543"/>
        <v>0.19993687111201866</v>
      </c>
      <c r="BA2717" s="6">
        <f t="shared" ca="1" si="535"/>
        <v>0.25007893602569431</v>
      </c>
      <c r="BB2717">
        <f t="shared" ca="1" si="536"/>
        <v>0.25011416986637802</v>
      </c>
      <c r="BC2717" t="str">
        <f t="shared" ca="1" si="620"/>
        <v>HYG UP Equity</v>
      </c>
      <c r="BD2717" t="str">
        <f t="shared" ca="1" si="621"/>
        <v>TLT UP Equity</v>
      </c>
      <c r="BF2717">
        <f t="shared" ca="1" si="604"/>
        <v>0</v>
      </c>
      <c r="BG2717">
        <f t="shared" ca="1" si="605"/>
        <v>1</v>
      </c>
      <c r="BI2717">
        <f t="shared" ca="1" si="597"/>
        <v>0</v>
      </c>
      <c r="BJ2717">
        <f t="shared" ca="1" si="598"/>
        <v>1</v>
      </c>
      <c r="BL2717">
        <f t="shared" ca="1" si="606"/>
        <v>0</v>
      </c>
      <c r="BM2717">
        <f t="shared" ca="1" si="607"/>
        <v>9.2425621505044226</v>
      </c>
      <c r="BN2717" s="9">
        <f t="shared" ca="1" si="616"/>
        <v>0</v>
      </c>
      <c r="BO2717" s="9">
        <f t="shared" ca="1" si="617"/>
        <v>1</v>
      </c>
      <c r="BP2717" s="9">
        <f t="shared" ca="1" si="608"/>
        <v>0</v>
      </c>
      <c r="BQ2717" s="9">
        <f t="shared" ca="1" si="609"/>
        <v>1</v>
      </c>
      <c r="BR2717">
        <f t="shared" ca="1" si="610"/>
        <v>1024.0655424665883</v>
      </c>
      <c r="BS2717">
        <f t="shared" ca="1" si="612"/>
        <v>-8.9360513822954735E-3</v>
      </c>
      <c r="BT2717">
        <f t="shared" ca="1" si="613"/>
        <v>1.8055555555555558E-5</v>
      </c>
      <c r="BU2717">
        <f t="shared" ref="BU2717:BV2717" ca="1" si="640">ABS($BB2715*BN2717-$BB2716*BP2717)*0.02%</f>
        <v>0</v>
      </c>
      <c r="BV2717">
        <f t="shared" ca="1" si="640"/>
        <v>2.6635813199543667E-7</v>
      </c>
      <c r="BW2717" s="35">
        <f ca="1">IFERROR(VLOOKUP($B2717,OFFSET(Input!$A$1,0,MATCH(Index!BW$6&amp;" Index",Input!$1:$1,0)-1,10000,2),2,0)/100,BW2716)</f>
        <v>8.9999999999999998E-4</v>
      </c>
      <c r="BX2717">
        <f t="shared" ca="1" si="619"/>
        <v>4.6987252288354549E-3</v>
      </c>
      <c r="CE2717">
        <v>1038.1431327095886</v>
      </c>
    </row>
    <row r="2718" spans="2:83" x14ac:dyDescent="0.25">
      <c r="B2718" s="2">
        <v>41466</v>
      </c>
      <c r="C2718">
        <f t="shared" ca="1" si="587"/>
        <v>0</v>
      </c>
      <c r="D2718">
        <f t="shared" ca="1" si="588"/>
        <v>0</v>
      </c>
      <c r="E2718">
        <f ca="1">IF($B2718&lt;VLOOKUP(E$6&amp;" Equity",Param,4,0),"",IFERROR(VLOOKUP($B2718,OFFSET(Input!$A$1,0,MATCH(Index!E$6&amp;" Equity",Input!$1:$1,0)-1,10000,2),2,0),E2717))</f>
        <v>92.66</v>
      </c>
      <c r="F2718" s="33">
        <v>107.82</v>
      </c>
      <c r="H2718">
        <f ca="1">IFERROR(VLOOKUP($B2718,OFFSET(Input!$A$1,0,MATCH(Index!H$6,Input!$1:$1,0)-1,10000,2),2,0),0)</f>
        <v>0</v>
      </c>
      <c r="I2718">
        <f ca="1">IFERROR(VLOOKUP($B2718,OFFSET(Input!$A$1,0,MATCH(Index!I$6,Input!$1:$1,0)-1,10000,2),2,0),0)</f>
        <v>0</v>
      </c>
      <c r="K2718">
        <f t="shared" ca="1" si="589"/>
        <v>102.29849132424383</v>
      </c>
      <c r="L2718" s="30">
        <f t="shared" ca="1" si="590"/>
        <v>112.20376944956483</v>
      </c>
      <c r="N2718">
        <f t="shared" ca="1" si="600"/>
        <v>1.2597907707026687E-2</v>
      </c>
      <c r="O2718">
        <f t="shared" ca="1" si="601"/>
        <v>1.259991469700782E-2</v>
      </c>
      <c r="Q2718">
        <f t="shared" ca="1" si="629"/>
        <v>0.12077354903283852</v>
      </c>
      <c r="R2718">
        <f t="shared" ca="1" si="627"/>
        <v>0.20745597741543731</v>
      </c>
      <c r="T2718">
        <f t="shared" ca="1" si="538"/>
        <v>0.14005215006754659</v>
      </c>
      <c r="U2718">
        <f t="shared" ref="U2718:U2781" ca="1" si="641">SQRT(SUMPRODUCT(OFFSET(O2718,0,0,-U$5,1),OFFSET(O2718,0,0,-U$5,1))*252/U$5)</f>
        <v>0.18782863155162927</v>
      </c>
      <c r="W2718">
        <f t="shared" ref="W2718:W2781" ca="1" si="642">(SUMPRODUCT(OFFSET(N2718,0,0,-W$5,1),OFFSET(O2718,0,0,-W$5,1))*252/W$5)/(Q2718*R2718)</f>
        <v>0.63833530743356526</v>
      </c>
      <c r="X2718">
        <f t="shared" ref="X2718:X2781" ca="1" si="643">(SUMPRODUCT(OFFSET(N2718,0,0,-X$5,1),OFFSET(O2718,0,0,-X$5,1))*252/X$5)/(T2718*U2718)</f>
        <v>0.54264423067167933</v>
      </c>
      <c r="Z2718">
        <f t="shared" ca="1" si="555"/>
        <v>100.45727105164497</v>
      </c>
      <c r="AA2718">
        <f t="shared" ca="1" si="555"/>
        <v>100.42789197463161</v>
      </c>
      <c r="AB2718">
        <f t="shared" ca="1" si="555"/>
        <v>100.54962975376293</v>
      </c>
      <c r="AC2718">
        <f t="shared" ca="1" si="556"/>
        <v>100.54962975376293</v>
      </c>
      <c r="AE2718">
        <f ca="1">VLOOKUP($B2718,OFFSET(Input!$A$1,0,MATCH(Index!AE$6&amp;" Index",Input!$1:$1,0)-1,10000,2),2,0)</f>
        <v>14.01</v>
      </c>
      <c r="AF2718">
        <f t="shared" ca="1" si="539"/>
        <v>16.676666666666666</v>
      </c>
      <c r="AG2718">
        <f t="shared" ca="1" si="539"/>
        <v>16.687999999999999</v>
      </c>
      <c r="AH2718">
        <f t="shared" ca="1" si="539"/>
        <v>16.665199999999999</v>
      </c>
      <c r="AI2718">
        <f t="shared" ca="1" si="540"/>
        <v>16.687999999999999</v>
      </c>
      <c r="AK2718">
        <f t="shared" ca="1" si="541"/>
        <v>-1</v>
      </c>
      <c r="AL2718">
        <f t="shared" ca="1" si="542"/>
        <v>-1</v>
      </c>
      <c r="AN2718" t="str">
        <f t="shared" ca="1" si="565"/>
        <v>Down</v>
      </c>
      <c r="AO2718" t="str">
        <f t="shared" ca="1" si="596"/>
        <v>Up</v>
      </c>
      <c r="AQ2718">
        <f t="shared" ref="AQ2718:AQ2781" ca="1" si="644">IF($C2718=1,IF(AND(AN2718="Not Down",AO2718="Not Up"),1,0),AQ2717)</f>
        <v>0</v>
      </c>
      <c r="AR2718">
        <f t="shared" ref="AR2718:AR2781" ca="1" si="645">IF($C2718=1,IF(AND(AN2718="Not Down",AO2718="Not Up"),0,1),AR2717)</f>
        <v>1</v>
      </c>
      <c r="AT2718">
        <f t="shared" ca="1" si="633"/>
        <v>1</v>
      </c>
      <c r="AU2718">
        <f t="shared" ca="1" si="634"/>
        <v>0</v>
      </c>
      <c r="AW2718" s="5">
        <f t="shared" ca="1" si="602"/>
        <v>0.20745597741543731</v>
      </c>
      <c r="AX2718" s="5">
        <f t="shared" ca="1" si="603"/>
        <v>0.18782863155162927</v>
      </c>
      <c r="AY2718" s="18">
        <f t="shared" ca="1" si="543"/>
        <v>0.20745597741543731</v>
      </c>
      <c r="BA2718" s="6">
        <f t="shared" ref="BA2718:BA2781" ca="1" si="646">MAX(0,MIN(150%,VT/AY2718))</f>
        <v>0.24101498844679412</v>
      </c>
      <c r="BB2718">
        <f t="shared" ref="BB2718:BB2781" ca="1" si="647">IF($D2718&lt;&gt;0,BA2718,IF(AND(AY2718*BB2717&gt;4.5%,AY2718*BB2717&lt;5.5%),BB2717,BA2718))</f>
        <v>0.25011416986637802</v>
      </c>
      <c r="BC2718" t="str">
        <f t="shared" ca="1" si="620"/>
        <v>HYG UP Equity</v>
      </c>
      <c r="BD2718" t="str">
        <f t="shared" ca="1" si="621"/>
        <v>TLT UP Equity</v>
      </c>
      <c r="BF2718">
        <f t="shared" ca="1" si="604"/>
        <v>0</v>
      </c>
      <c r="BG2718">
        <f t="shared" ca="1" si="605"/>
        <v>1</v>
      </c>
      <c r="BI2718">
        <f t="shared" ca="1" si="597"/>
        <v>0</v>
      </c>
      <c r="BJ2718">
        <f t="shared" ca="1" si="598"/>
        <v>1</v>
      </c>
      <c r="BL2718">
        <f t="shared" ca="1" si="606"/>
        <v>0</v>
      </c>
      <c r="BM2718">
        <f t="shared" ca="1" si="607"/>
        <v>9.2425621505044226</v>
      </c>
      <c r="BN2718" s="9">
        <f t="shared" ca="1" si="616"/>
        <v>0</v>
      </c>
      <c r="BO2718" s="9">
        <f t="shared" ca="1" si="617"/>
        <v>1</v>
      </c>
      <c r="BP2718" s="9">
        <f t="shared" ca="1" si="608"/>
        <v>0</v>
      </c>
      <c r="BQ2718" s="9">
        <f t="shared" ca="1" si="609"/>
        <v>1</v>
      </c>
      <c r="BR2718">
        <f t="shared" ca="1" si="610"/>
        <v>1037.0503126584724</v>
      </c>
      <c r="BS2718">
        <f t="shared" ca="1" si="612"/>
        <v>1.2679628064243387E-2</v>
      </c>
      <c r="BT2718">
        <f t="shared" ca="1" si="613"/>
        <v>1.8055555555555558E-5</v>
      </c>
      <c r="BU2718">
        <f t="shared" ref="BU2718:BV2718" ca="1" si="648">ABS($BB2716*BN2718-$BB2717*BP2718)*0.02%</f>
        <v>0</v>
      </c>
      <c r="BV2718">
        <f t="shared" ca="1" si="648"/>
        <v>0</v>
      </c>
      <c r="BW2718" s="35">
        <f ca="1">IFERROR(VLOOKUP($B2718,OFFSET(Input!$A$1,0,MATCH(Index!BW$6&amp;" Index",Input!$1:$1,0)-1,10000,2),2,0)/100,BW2717)</f>
        <v>8.9999999999999998E-4</v>
      </c>
      <c r="BX2718">
        <f t="shared" ca="1" si="619"/>
        <v>4.6882027804469699E-3</v>
      </c>
      <c r="CE2718">
        <v>1041.4007898243897</v>
      </c>
    </row>
    <row r="2719" spans="2:83" x14ac:dyDescent="0.25">
      <c r="B2719" s="2">
        <v>41467</v>
      </c>
      <c r="C2719">
        <f t="shared" ca="1" si="587"/>
        <v>0</v>
      </c>
      <c r="D2719">
        <f t="shared" ca="1" si="588"/>
        <v>0</v>
      </c>
      <c r="E2719">
        <f ca="1">IF($B2719&lt;VLOOKUP(E$6&amp;" Equity",Param,4,0),"",IFERROR(VLOOKUP($B2719,OFFSET(Input!$A$1,0,MATCH(Index!E$6&amp;" Equity",Input!$1:$1,0)-1,10000,2),2,0),E2718))</f>
        <v>92.56</v>
      </c>
      <c r="F2719" s="33">
        <v>107.72</v>
      </c>
      <c r="H2719">
        <f ca="1">IFERROR(VLOOKUP($B2719,OFFSET(Input!$A$1,0,MATCH(Index!H$6,Input!$1:$1,0)-1,10000,2),2,0),0)</f>
        <v>0</v>
      </c>
      <c r="I2719">
        <f ca="1">IFERROR(VLOOKUP($B2719,OFFSET(Input!$A$1,0,MATCH(Index!I$6,Input!$1:$1,0)-1,10000,2),2,0),0)</f>
        <v>0</v>
      </c>
      <c r="K2719">
        <f t="shared" ca="1" si="589"/>
        <v>102.18808932626818</v>
      </c>
      <c r="L2719" s="30">
        <f t="shared" ca="1" si="590"/>
        <v>112.09970362740795</v>
      </c>
      <c r="N2719">
        <f t="shared" ca="1" si="600"/>
        <v>-1.0797971030810779E-3</v>
      </c>
      <c r="O2719">
        <f t="shared" ca="1" si="601"/>
        <v>-9.2790208012444807E-4</v>
      </c>
      <c r="Q2719">
        <f t="shared" ca="1" si="629"/>
        <v>0.11844869238430107</v>
      </c>
      <c r="R2719">
        <f t="shared" ca="1" si="627"/>
        <v>0.20065012006437133</v>
      </c>
      <c r="T2719">
        <f t="shared" ref="T2719:T2782" ca="1" si="649">SQRT(SUMPRODUCT(OFFSET(N2719,0,0,-T$5,1),OFFSET(N2719,0,0,-T$5,1))*252/T$5)</f>
        <v>0.13280091703901212</v>
      </c>
      <c r="U2719">
        <f t="shared" ca="1" si="641"/>
        <v>0.17956905999892239</v>
      </c>
      <c r="W2719">
        <f t="shared" ca="1" si="642"/>
        <v>0.62013589772312194</v>
      </c>
      <c r="X2719">
        <f t="shared" ca="1" si="643"/>
        <v>0.49581026441269338</v>
      </c>
      <c r="Z2719">
        <f t="shared" ca="1" si="555"/>
        <v>100.62733308249855</v>
      </c>
      <c r="AA2719">
        <f t="shared" ca="1" si="555"/>
        <v>100.44098933737358</v>
      </c>
      <c r="AB2719">
        <f t="shared" ca="1" si="555"/>
        <v>100.58338998650488</v>
      </c>
      <c r="AC2719">
        <f t="shared" ca="1" si="556"/>
        <v>100.58338998650488</v>
      </c>
      <c r="AE2719">
        <f ca="1">VLOOKUP($B2719,OFFSET(Input!$A$1,0,MATCH(Index!AE$6&amp;" Index",Input!$1:$1,0)-1,10000,2),2,0)</f>
        <v>13.84</v>
      </c>
      <c r="AF2719">
        <f t="shared" ref="AF2719:AH2782" ca="1" si="650">AVERAGE(OFFSET($AE2719,0,0,-AF$5,1))</f>
        <v>16.233333333333334</v>
      </c>
      <c r="AG2719">
        <f t="shared" ca="1" si="650"/>
        <v>16.559499999999996</v>
      </c>
      <c r="AH2719">
        <f t="shared" ca="1" si="650"/>
        <v>16.553599999999996</v>
      </c>
      <c r="AI2719">
        <f t="shared" ref="AI2719:AI2782" ca="1" si="651">MAX(AH2719,AG2719)</f>
        <v>16.559499999999996</v>
      </c>
      <c r="AK2719">
        <f t="shared" ref="AK2719:AK2782" ca="1" si="652">IF(Z2719&gt;AC2719,1,-1)</f>
        <v>1</v>
      </c>
      <c r="AL2719">
        <f t="shared" ref="AL2719:AL2782" ca="1" si="653">IF(AF2719&gt;AI2719,1,-1)</f>
        <v>-1</v>
      </c>
      <c r="AN2719" t="str">
        <f t="shared" ca="1" si="565"/>
        <v>Down</v>
      </c>
      <c r="AO2719" t="str">
        <f t="shared" ca="1" si="596"/>
        <v>Up</v>
      </c>
      <c r="AQ2719">
        <f t="shared" ca="1" si="644"/>
        <v>0</v>
      </c>
      <c r="AR2719">
        <f t="shared" ca="1" si="645"/>
        <v>1</v>
      </c>
      <c r="AT2719">
        <f t="shared" ca="1" si="633"/>
        <v>1</v>
      </c>
      <c r="AU2719">
        <f t="shared" ca="1" si="634"/>
        <v>0</v>
      </c>
      <c r="AW2719" s="5">
        <f t="shared" ca="1" si="602"/>
        <v>0.20065012006437133</v>
      </c>
      <c r="AX2719" s="5">
        <f t="shared" ca="1" si="603"/>
        <v>0.17956905999892239</v>
      </c>
      <c r="AY2719" s="18">
        <f t="shared" ref="AY2719:AY2782" ca="1" si="654">MAX(AW2719,AX2719)</f>
        <v>0.20065012006437133</v>
      </c>
      <c r="BA2719" s="6">
        <f t="shared" ca="1" si="646"/>
        <v>0.24918998296118294</v>
      </c>
      <c r="BB2719">
        <f t="shared" ca="1" si="647"/>
        <v>0.25011416986637802</v>
      </c>
      <c r="BC2719" t="str">
        <f t="shared" ca="1" si="620"/>
        <v>HYG UP Equity</v>
      </c>
      <c r="BD2719" t="str">
        <f t="shared" ca="1" si="621"/>
        <v>TLT UP Equity</v>
      </c>
      <c r="BF2719">
        <f t="shared" ca="1" si="604"/>
        <v>0</v>
      </c>
      <c r="BG2719">
        <f t="shared" ca="1" si="605"/>
        <v>1</v>
      </c>
      <c r="BI2719">
        <f t="shared" ca="1" si="597"/>
        <v>0</v>
      </c>
      <c r="BJ2719">
        <f t="shared" ca="1" si="598"/>
        <v>1</v>
      </c>
      <c r="BL2719">
        <f t="shared" ca="1" si="606"/>
        <v>0</v>
      </c>
      <c r="BM2719">
        <f t="shared" ca="1" si="607"/>
        <v>9.2425621505044226</v>
      </c>
      <c r="BN2719" s="9">
        <f t="shared" ca="1" si="616"/>
        <v>0</v>
      </c>
      <c r="BO2719" s="9">
        <f t="shared" ca="1" si="617"/>
        <v>1</v>
      </c>
      <c r="BP2719" s="9">
        <f t="shared" ca="1" si="608"/>
        <v>0</v>
      </c>
      <c r="BQ2719" s="9">
        <f t="shared" ca="1" si="609"/>
        <v>1</v>
      </c>
      <c r="BR2719">
        <f t="shared" ca="1" si="610"/>
        <v>1036.0884778294439</v>
      </c>
      <c r="BS2719">
        <f t="shared" ca="1" si="612"/>
        <v>-9.274717121128262E-4</v>
      </c>
      <c r="BT2719">
        <f t="shared" ca="1" si="613"/>
        <v>1.8055555555555558E-5</v>
      </c>
      <c r="BU2719">
        <f t="shared" ref="BU2719:BV2719" ca="1" si="655">ABS($BB2717*BN2719-$BB2718*BP2719)*0.02%</f>
        <v>0</v>
      </c>
      <c r="BV2719">
        <f t="shared" ca="1" si="655"/>
        <v>0</v>
      </c>
      <c r="BW2719" s="35">
        <f ca="1">IFERROR(VLOOKUP($B2719,OFFSET(Input!$A$1,0,MATCH(Index!BW$6&amp;" Index",Input!$1:$1,0)-1,10000,2),2,0)/100,BW2718)</f>
        <v>8.9999999999999998E-4</v>
      </c>
      <c r="BX2719">
        <f t="shared" ca="1" si="619"/>
        <v>4.7029141980368463E-3</v>
      </c>
      <c r="CE2719">
        <v>1041.1433124683815</v>
      </c>
    </row>
    <row r="2720" spans="2:83" x14ac:dyDescent="0.25">
      <c r="B2720" s="2">
        <v>41470</v>
      </c>
      <c r="C2720">
        <f t="shared" ca="1" si="587"/>
        <v>0</v>
      </c>
      <c r="D2720">
        <f t="shared" ca="1" si="588"/>
        <v>0</v>
      </c>
      <c r="E2720">
        <f ca="1">IF($B2720&lt;VLOOKUP(E$6&amp;" Equity",Param,4,0),"",IFERROR(VLOOKUP($B2720,OFFSET(Input!$A$1,0,MATCH(Index!E$6&amp;" Equity",Input!$1:$1,0)-1,10000,2),2,0),E2719))</f>
        <v>92.95</v>
      </c>
      <c r="F2720" s="33">
        <v>108.29</v>
      </c>
      <c r="H2720">
        <f ca="1">IFERROR(VLOOKUP($B2720,OFFSET(Input!$A$1,0,MATCH(Index!H$6,Input!$1:$1,0)-1,10000,2),2,0),0)</f>
        <v>0</v>
      </c>
      <c r="I2720">
        <f ca="1">IFERROR(VLOOKUP($B2720,OFFSET(Input!$A$1,0,MATCH(Index!I$6,Input!$1:$1,0)-1,10000,2),2,0),0)</f>
        <v>0</v>
      </c>
      <c r="K2720">
        <f t="shared" ca="1" si="589"/>
        <v>102.61865711837325</v>
      </c>
      <c r="L2720" s="30">
        <f t="shared" ca="1" si="590"/>
        <v>112.69287881370227</v>
      </c>
      <c r="N2720">
        <f t="shared" ca="1" si="600"/>
        <v>4.2046312820318704E-3</v>
      </c>
      <c r="O2720">
        <f t="shared" ca="1" si="601"/>
        <v>5.2775456968900568E-3</v>
      </c>
      <c r="Q2720">
        <f t="shared" ca="1" si="629"/>
        <v>0.11503933986721213</v>
      </c>
      <c r="R2720">
        <f t="shared" ca="1" si="627"/>
        <v>0.1994799237886298</v>
      </c>
      <c r="T2720">
        <f t="shared" ca="1" si="649"/>
        <v>0.13363696349269308</v>
      </c>
      <c r="U2720">
        <f t="shared" ca="1" si="641"/>
        <v>0.18034759243330792</v>
      </c>
      <c r="W2720">
        <f t="shared" ca="1" si="642"/>
        <v>0.71915105197750218</v>
      </c>
      <c r="X2720">
        <f t="shared" ca="1" si="643"/>
        <v>0.50218242843698313</v>
      </c>
      <c r="Z2720">
        <f t="shared" ca="1" si="555"/>
        <v>100.91073820968981</v>
      </c>
      <c r="AA2720">
        <f t="shared" ca="1" si="555"/>
        <v>100.47561508972082</v>
      </c>
      <c r="AB2720">
        <f t="shared" ca="1" si="555"/>
        <v>100.63173719403878</v>
      </c>
      <c r="AC2720">
        <f t="shared" ca="1" si="556"/>
        <v>100.63173719403878</v>
      </c>
      <c r="AE2720">
        <f ca="1">VLOOKUP($B2720,OFFSET(Input!$A$1,0,MATCH(Index!AE$6&amp;" Index",Input!$1:$1,0)-1,10000,2),2,0)</f>
        <v>13.79</v>
      </c>
      <c r="AF2720">
        <f t="shared" ca="1" si="650"/>
        <v>15.892666666666667</v>
      </c>
      <c r="AG2720">
        <f t="shared" ca="1" si="650"/>
        <v>16.391499999999997</v>
      </c>
      <c r="AH2720">
        <f t="shared" ca="1" si="650"/>
        <v>16.499599999999997</v>
      </c>
      <c r="AI2720">
        <f t="shared" ca="1" si="651"/>
        <v>16.499599999999997</v>
      </c>
      <c r="AK2720">
        <f t="shared" ca="1" si="652"/>
        <v>1</v>
      </c>
      <c r="AL2720">
        <f t="shared" ca="1" si="653"/>
        <v>-1</v>
      </c>
      <c r="AN2720" t="str">
        <f t="shared" ca="1" si="565"/>
        <v>Down</v>
      </c>
      <c r="AO2720" t="str">
        <f t="shared" ca="1" si="596"/>
        <v>Up</v>
      </c>
      <c r="AQ2720">
        <f t="shared" ca="1" si="644"/>
        <v>0</v>
      </c>
      <c r="AR2720">
        <f t="shared" ca="1" si="645"/>
        <v>1</v>
      </c>
      <c r="AT2720">
        <f t="shared" ca="1" si="633"/>
        <v>1</v>
      </c>
      <c r="AU2720">
        <f t="shared" ca="1" si="634"/>
        <v>0</v>
      </c>
      <c r="AW2720" s="5">
        <f t="shared" ca="1" si="602"/>
        <v>0.1994799237886298</v>
      </c>
      <c r="AX2720" s="5">
        <f t="shared" ca="1" si="603"/>
        <v>0.18034759243330792</v>
      </c>
      <c r="AY2720" s="18">
        <f t="shared" ca="1" si="654"/>
        <v>0.1994799237886298</v>
      </c>
      <c r="BA2720" s="6">
        <f t="shared" ca="1" si="646"/>
        <v>0.25065179016701611</v>
      </c>
      <c r="BB2720">
        <f t="shared" ca="1" si="647"/>
        <v>0.25011416986637802</v>
      </c>
      <c r="BC2720" t="str">
        <f t="shared" ca="1" si="620"/>
        <v>HYG UP Equity</v>
      </c>
      <c r="BD2720" t="str">
        <f t="shared" ca="1" si="621"/>
        <v>TLT UP Equity</v>
      </c>
      <c r="BF2720">
        <f t="shared" ca="1" si="604"/>
        <v>0</v>
      </c>
      <c r="BG2720">
        <f t="shared" ca="1" si="605"/>
        <v>1</v>
      </c>
      <c r="BI2720">
        <f t="shared" ca="1" si="597"/>
        <v>0</v>
      </c>
      <c r="BJ2720">
        <f t="shared" ca="1" si="598"/>
        <v>1</v>
      </c>
      <c r="BL2720">
        <f t="shared" ca="1" si="606"/>
        <v>0</v>
      </c>
      <c r="BM2720">
        <f t="shared" ca="1" si="607"/>
        <v>9.2425621505044226</v>
      </c>
      <c r="BN2720" s="9">
        <f t="shared" ca="1" si="616"/>
        <v>0</v>
      </c>
      <c r="BO2720" s="9">
        <f t="shared" ca="1" si="617"/>
        <v>1</v>
      </c>
      <c r="BP2720" s="9">
        <f t="shared" ca="1" si="608"/>
        <v>0</v>
      </c>
      <c r="BQ2720" s="9">
        <f t="shared" ca="1" si="609"/>
        <v>1</v>
      </c>
      <c r="BR2720">
        <f t="shared" ca="1" si="610"/>
        <v>1041.5709363549063</v>
      </c>
      <c r="BS2720">
        <f t="shared" ca="1" si="612"/>
        <v>5.2914964723358437E-3</v>
      </c>
      <c r="BT2720">
        <f t="shared" ca="1" si="613"/>
        <v>5.4166666666666671E-5</v>
      </c>
      <c r="BU2720">
        <f t="shared" ref="BU2720:BV2720" ca="1" si="656">ABS($BB2718*BN2720-$BB2719*BP2720)*0.02%</f>
        <v>0</v>
      </c>
      <c r="BV2720">
        <f t="shared" ca="1" si="656"/>
        <v>0</v>
      </c>
      <c r="BW2720" s="35">
        <f ca="1">IFERROR(VLOOKUP($B2720,OFFSET(Input!$A$1,0,MATCH(Index!BW$6&amp;" Index",Input!$1:$1,0)-1,10000,2),2,0)/100,BW2719)</f>
        <v>8.9999999999999998E-4</v>
      </c>
      <c r="BX2720">
        <f t="shared" ca="1" si="619"/>
        <v>1.4105254329289515E-2</v>
      </c>
      <c r="CE2720">
        <v>1042.4623607056969</v>
      </c>
    </row>
    <row r="2721" spans="2:83" x14ac:dyDescent="0.25">
      <c r="B2721" s="2">
        <v>41471</v>
      </c>
      <c r="C2721">
        <f t="shared" ca="1" si="587"/>
        <v>0</v>
      </c>
      <c r="D2721">
        <f t="shared" ca="1" si="588"/>
        <v>0</v>
      </c>
      <c r="E2721">
        <f ca="1">IF($B2721&lt;VLOOKUP(E$6&amp;" Equity",Param,4,0),"",IFERROR(VLOOKUP($B2721,OFFSET(Input!$A$1,0,MATCH(Index!E$6&amp;" Equity",Input!$1:$1,0)-1,10000,2),2,0),E2720))</f>
        <v>92.72</v>
      </c>
      <c r="F2721" s="33">
        <v>108.66</v>
      </c>
      <c r="H2721">
        <f ca="1">IFERROR(VLOOKUP($B2721,OFFSET(Input!$A$1,0,MATCH(Index!H$6,Input!$1:$1,0)-1,10000,2),2,0),0)</f>
        <v>0</v>
      </c>
      <c r="I2721">
        <f ca="1">IFERROR(VLOOKUP($B2721,OFFSET(Input!$A$1,0,MATCH(Index!I$6,Input!$1:$1,0)-1,10000,2),2,0),0)</f>
        <v>0</v>
      </c>
      <c r="K2721">
        <f t="shared" ca="1" si="589"/>
        <v>102.36473252302923</v>
      </c>
      <c r="L2721" s="30">
        <f t="shared" ca="1" si="590"/>
        <v>113.07792235568277</v>
      </c>
      <c r="N2721">
        <f t="shared" ca="1" si="600"/>
        <v>-2.4775151359567949E-3</v>
      </c>
      <c r="O2721">
        <f t="shared" ca="1" si="601"/>
        <v>3.4109274830888808E-3</v>
      </c>
      <c r="Q2721">
        <f t="shared" ca="1" si="629"/>
        <v>0.11225025361047648</v>
      </c>
      <c r="R2721">
        <f t="shared" ca="1" si="627"/>
        <v>0.19996041139822335</v>
      </c>
      <c r="T2721">
        <f t="shared" ca="1" si="649"/>
        <v>0.13392547009755795</v>
      </c>
      <c r="U2721">
        <f t="shared" ca="1" si="641"/>
        <v>0.17977724518393354</v>
      </c>
      <c r="W2721">
        <f t="shared" ca="1" si="642"/>
        <v>0.7131713098330057</v>
      </c>
      <c r="X2721">
        <f t="shared" ca="1" si="643"/>
        <v>0.49796988396835912</v>
      </c>
      <c r="Z2721">
        <f t="shared" ca="1" si="555"/>
        <v>101.11277386598528</v>
      </c>
      <c r="AA2721">
        <f t="shared" ca="1" si="555"/>
        <v>100.49809372415339</v>
      </c>
      <c r="AB2721">
        <f t="shared" ca="1" si="555"/>
        <v>100.67827391791774</v>
      </c>
      <c r="AC2721">
        <f t="shared" ca="1" si="556"/>
        <v>100.67827391791774</v>
      </c>
      <c r="AE2721">
        <f ca="1">VLOOKUP($B2721,OFFSET(Input!$A$1,0,MATCH(Index!AE$6&amp;" Index",Input!$1:$1,0)-1,10000,2),2,0)</f>
        <v>14.42</v>
      </c>
      <c r="AF2721">
        <f t="shared" ca="1" si="650"/>
        <v>15.513333333333332</v>
      </c>
      <c r="AG2721">
        <f t="shared" ca="1" si="650"/>
        <v>16.272499999999997</v>
      </c>
      <c r="AH2721">
        <f t="shared" ca="1" si="650"/>
        <v>16.4588</v>
      </c>
      <c r="AI2721">
        <f t="shared" ca="1" si="651"/>
        <v>16.4588</v>
      </c>
      <c r="AK2721">
        <f t="shared" ca="1" si="652"/>
        <v>1</v>
      </c>
      <c r="AL2721">
        <f t="shared" ca="1" si="653"/>
        <v>-1</v>
      </c>
      <c r="AN2721" t="str">
        <f t="shared" ca="1" si="565"/>
        <v>Down</v>
      </c>
      <c r="AO2721" t="str">
        <f t="shared" ca="1" si="596"/>
        <v>Up</v>
      </c>
      <c r="AQ2721">
        <f t="shared" ca="1" si="644"/>
        <v>0</v>
      </c>
      <c r="AR2721">
        <f t="shared" ca="1" si="645"/>
        <v>1</v>
      </c>
      <c r="AT2721">
        <f t="shared" ca="1" si="633"/>
        <v>1</v>
      </c>
      <c r="AU2721">
        <f t="shared" ca="1" si="634"/>
        <v>0</v>
      </c>
      <c r="AW2721" s="5">
        <f t="shared" ca="1" si="602"/>
        <v>0.19996041139822335</v>
      </c>
      <c r="AX2721" s="5">
        <f t="shared" ca="1" si="603"/>
        <v>0.17977724518393354</v>
      </c>
      <c r="AY2721" s="18">
        <f t="shared" ca="1" si="654"/>
        <v>0.19996041139822335</v>
      </c>
      <c r="BA2721" s="6">
        <f t="shared" ca="1" si="646"/>
        <v>0.25004949554951883</v>
      </c>
      <c r="BB2721">
        <f t="shared" ca="1" si="647"/>
        <v>0.25011416986637802</v>
      </c>
      <c r="BC2721" t="str">
        <f t="shared" ca="1" si="620"/>
        <v>HYG UP Equity</v>
      </c>
      <c r="BD2721" t="str">
        <f t="shared" ca="1" si="621"/>
        <v>TLT UP Equity</v>
      </c>
      <c r="BF2721">
        <f t="shared" ca="1" si="604"/>
        <v>0</v>
      </c>
      <c r="BG2721">
        <f t="shared" ca="1" si="605"/>
        <v>1</v>
      </c>
      <c r="BI2721">
        <f t="shared" ca="1" si="597"/>
        <v>0</v>
      </c>
      <c r="BJ2721">
        <f t="shared" ca="1" si="598"/>
        <v>1</v>
      </c>
      <c r="BL2721">
        <f t="shared" ca="1" si="606"/>
        <v>0</v>
      </c>
      <c r="BM2721">
        <f t="shared" ca="1" si="607"/>
        <v>9.2425621505044226</v>
      </c>
      <c r="BN2721" s="9">
        <f t="shared" ca="1" si="616"/>
        <v>0</v>
      </c>
      <c r="BO2721" s="9">
        <f t="shared" ca="1" si="617"/>
        <v>1</v>
      </c>
      <c r="BP2721" s="9">
        <f t="shared" ca="1" si="608"/>
        <v>0</v>
      </c>
      <c r="BQ2721" s="9">
        <f t="shared" ca="1" si="609"/>
        <v>1</v>
      </c>
      <c r="BR2721">
        <f t="shared" ca="1" si="610"/>
        <v>1045.1297252223114</v>
      </c>
      <c r="BS2721">
        <f t="shared" ca="1" si="612"/>
        <v>3.4167513159109042E-3</v>
      </c>
      <c r="BT2721">
        <f t="shared" ca="1" si="613"/>
        <v>1.8055555555555558E-5</v>
      </c>
      <c r="BU2721">
        <f t="shared" ref="BU2721:BV2721" ca="1" si="657">ABS($BB2719*BN2721-$BB2720*BP2721)*0.02%</f>
        <v>0</v>
      </c>
      <c r="BV2721">
        <f t="shared" ca="1" si="657"/>
        <v>0</v>
      </c>
      <c r="BW2721" s="35">
        <f ca="1">IFERROR(VLOOKUP($B2721,OFFSET(Input!$A$1,0,MATCH(Index!BW$6&amp;" Index",Input!$1:$1,0)-1,10000,2),2,0)/100,BW2720)</f>
        <v>8.9999999999999998E-4</v>
      </c>
      <c r="BX2721">
        <f t="shared" ca="1" si="619"/>
        <v>4.7077081993653503E-3</v>
      </c>
      <c r="CE2721">
        <v>1043.3312789078723</v>
      </c>
    </row>
    <row r="2722" spans="2:83" x14ac:dyDescent="0.25">
      <c r="B2722" s="2">
        <v>41472</v>
      </c>
      <c r="C2722">
        <f t="shared" ca="1" si="587"/>
        <v>0</v>
      </c>
      <c r="D2722">
        <f t="shared" ca="1" si="588"/>
        <v>0</v>
      </c>
      <c r="E2722">
        <f ca="1">IF($B2722&lt;VLOOKUP(E$6&amp;" Equity",Param,4,0),"",IFERROR(VLOOKUP($B2722,OFFSET(Input!$A$1,0,MATCH(Index!E$6&amp;" Equity",Input!$1:$1,0)-1,10000,2),2,0),E2721))</f>
        <v>93.4</v>
      </c>
      <c r="F2722" s="33">
        <v>108.86</v>
      </c>
      <c r="H2722">
        <f ca="1">IFERROR(VLOOKUP($B2722,OFFSET(Input!$A$1,0,MATCH(Index!H$6,Input!$1:$1,0)-1,10000,2),2,0),0)</f>
        <v>0</v>
      </c>
      <c r="I2722">
        <f ca="1">IFERROR(VLOOKUP($B2722,OFFSET(Input!$A$1,0,MATCH(Index!I$6,Input!$1:$1,0)-1,10000,2),2,0),0)</f>
        <v>0</v>
      </c>
      <c r="K2722">
        <f t="shared" ca="1" si="589"/>
        <v>103.11546610926371</v>
      </c>
      <c r="L2722" s="30">
        <f t="shared" ca="1" si="590"/>
        <v>113.28605399999658</v>
      </c>
      <c r="N2722">
        <f t="shared" ca="1" si="600"/>
        <v>7.3071462033007049E-3</v>
      </c>
      <c r="O2722">
        <f t="shared" ca="1" si="601"/>
        <v>1.838911882677082E-3</v>
      </c>
      <c r="Q2722">
        <f t="shared" ca="1" si="629"/>
        <v>0.11707160796314155</v>
      </c>
      <c r="R2722">
        <f t="shared" ca="1" si="627"/>
        <v>0.20014806178039646</v>
      </c>
      <c r="T2722">
        <f t="shared" ca="1" si="649"/>
        <v>0.13613079775870374</v>
      </c>
      <c r="U2722">
        <f t="shared" ca="1" si="641"/>
        <v>0.17988587860047728</v>
      </c>
      <c r="W2722">
        <f t="shared" ca="1" si="642"/>
        <v>0.69550654604376783</v>
      </c>
      <c r="X2722">
        <f t="shared" ca="1" si="643"/>
        <v>0.49584603400776073</v>
      </c>
      <c r="Z2722">
        <f t="shared" ca="1" si="555"/>
        <v>101.42079544033734</v>
      </c>
      <c r="AA2722">
        <f t="shared" ca="1" si="555"/>
        <v>100.54547946528889</v>
      </c>
      <c r="AB2722">
        <f t="shared" ca="1" si="555"/>
        <v>100.77987948572263</v>
      </c>
      <c r="AC2722">
        <f t="shared" ca="1" si="556"/>
        <v>100.77987948572263</v>
      </c>
      <c r="AE2722">
        <f ca="1">VLOOKUP($B2722,OFFSET(Input!$A$1,0,MATCH(Index!AE$6&amp;" Index",Input!$1:$1,0)-1,10000,2),2,0)</f>
        <v>13.78</v>
      </c>
      <c r="AF2722">
        <f t="shared" ca="1" si="650"/>
        <v>15.200666666666665</v>
      </c>
      <c r="AG2722">
        <f t="shared" ca="1" si="650"/>
        <v>16.131</v>
      </c>
      <c r="AH2722">
        <f t="shared" ca="1" si="650"/>
        <v>16.327199999999998</v>
      </c>
      <c r="AI2722">
        <f t="shared" ca="1" si="651"/>
        <v>16.327199999999998</v>
      </c>
      <c r="AK2722">
        <f t="shared" ca="1" si="652"/>
        <v>1</v>
      </c>
      <c r="AL2722">
        <f t="shared" ca="1" si="653"/>
        <v>-1</v>
      </c>
      <c r="AN2722" t="str">
        <f t="shared" ca="1" si="565"/>
        <v>Down</v>
      </c>
      <c r="AO2722" t="str">
        <f t="shared" ca="1" si="596"/>
        <v>Up</v>
      </c>
      <c r="AQ2722">
        <f t="shared" ca="1" si="644"/>
        <v>0</v>
      </c>
      <c r="AR2722">
        <f t="shared" ca="1" si="645"/>
        <v>1</v>
      </c>
      <c r="AT2722">
        <f t="shared" ca="1" si="633"/>
        <v>1</v>
      </c>
      <c r="AU2722">
        <f t="shared" ca="1" si="634"/>
        <v>0</v>
      </c>
      <c r="AW2722" s="5">
        <f t="shared" ca="1" si="602"/>
        <v>0.20014806178039646</v>
      </c>
      <c r="AX2722" s="5">
        <f t="shared" ca="1" si="603"/>
        <v>0.17988587860047728</v>
      </c>
      <c r="AY2722" s="18">
        <f t="shared" ca="1" si="654"/>
        <v>0.20014806178039646</v>
      </c>
      <c r="BA2722" s="6">
        <f t="shared" ca="1" si="646"/>
        <v>0.24981505968746415</v>
      </c>
      <c r="BB2722">
        <f t="shared" ca="1" si="647"/>
        <v>0.25011416986637802</v>
      </c>
      <c r="BC2722" t="str">
        <f t="shared" ca="1" si="620"/>
        <v>HYG UP Equity</v>
      </c>
      <c r="BD2722" t="str">
        <f t="shared" ca="1" si="621"/>
        <v>TLT UP Equity</v>
      </c>
      <c r="BF2722">
        <f t="shared" ca="1" si="604"/>
        <v>0</v>
      </c>
      <c r="BG2722">
        <f t="shared" ca="1" si="605"/>
        <v>1</v>
      </c>
      <c r="BI2722">
        <f t="shared" ca="1" si="597"/>
        <v>0</v>
      </c>
      <c r="BJ2722">
        <f t="shared" ca="1" si="598"/>
        <v>1</v>
      </c>
      <c r="BL2722">
        <f t="shared" ca="1" si="606"/>
        <v>0</v>
      </c>
      <c r="BM2722">
        <f t="shared" ca="1" si="607"/>
        <v>9.2425621505044226</v>
      </c>
      <c r="BN2722" s="9">
        <f t="shared" ca="1" si="616"/>
        <v>0</v>
      </c>
      <c r="BO2722" s="9">
        <f t="shared" ca="1" si="617"/>
        <v>1</v>
      </c>
      <c r="BP2722" s="9">
        <f t="shared" ca="1" si="608"/>
        <v>0</v>
      </c>
      <c r="BQ2722" s="9">
        <f t="shared" ca="1" si="609"/>
        <v>1</v>
      </c>
      <c r="BR2722">
        <f t="shared" ca="1" si="610"/>
        <v>1047.0533948803686</v>
      </c>
      <c r="BS2722">
        <f t="shared" ca="1" si="612"/>
        <v>1.840603718019862E-3</v>
      </c>
      <c r="BT2722">
        <f t="shared" ca="1" si="613"/>
        <v>1.8055555555555558E-5</v>
      </c>
      <c r="BU2722">
        <f t="shared" ref="BU2722:BV2722" ca="1" si="658">ABS($BB2720*BN2722-$BB2721*BP2722)*0.02%</f>
        <v>0</v>
      </c>
      <c r="BV2722">
        <f t="shared" ca="1" si="658"/>
        <v>0</v>
      </c>
      <c r="BW2722" s="35">
        <f ca="1">IFERROR(VLOOKUP($B2722,OFFSET(Input!$A$1,0,MATCH(Index!BW$6&amp;" Index",Input!$1:$1,0)-1,10000,2),2,0)/100,BW2721)</f>
        <v>8.9999999999999998E-4</v>
      </c>
      <c r="BX2722">
        <f t="shared" ca="1" si="619"/>
        <v>4.7116321907718015E-3</v>
      </c>
      <c r="CE2722">
        <v>1043.7918126619475</v>
      </c>
    </row>
    <row r="2723" spans="2:83" x14ac:dyDescent="0.25">
      <c r="B2723" s="2">
        <v>41473</v>
      </c>
      <c r="C2723">
        <f t="shared" ca="1" si="587"/>
        <v>0</v>
      </c>
      <c r="D2723">
        <f t="shared" ca="1" si="588"/>
        <v>0</v>
      </c>
      <c r="E2723">
        <f ca="1">IF($B2723&lt;VLOOKUP(E$6&amp;" Equity",Param,4,0),"",IFERROR(VLOOKUP($B2723,OFFSET(Input!$A$1,0,MATCH(Index!E$6&amp;" Equity",Input!$1:$1,0)-1,10000,2),2,0),E2722))</f>
        <v>93.96</v>
      </c>
      <c r="F2723" s="33">
        <v>107.5</v>
      </c>
      <c r="H2723">
        <f ca="1">IFERROR(VLOOKUP($B2723,OFFSET(Input!$A$1,0,MATCH(Index!H$6,Input!$1:$1,0)-1,10000,2),2,0),0)</f>
        <v>0</v>
      </c>
      <c r="I2723">
        <f ca="1">IFERROR(VLOOKUP($B2723,OFFSET(Input!$A$1,0,MATCH(Index!I$6,Input!$1:$1,0)-1,10000,2),2,0),0)</f>
        <v>0</v>
      </c>
      <c r="K2723">
        <f t="shared" ca="1" si="589"/>
        <v>103.73371729792737</v>
      </c>
      <c r="L2723" s="30">
        <f t="shared" ca="1" si="590"/>
        <v>111.87075881866281</v>
      </c>
      <c r="N2723">
        <f t="shared" ca="1" si="600"/>
        <v>5.977814555914931E-3</v>
      </c>
      <c r="O2723">
        <f t="shared" ca="1" si="601"/>
        <v>-1.2571805438336426E-2</v>
      </c>
      <c r="Q2723">
        <f t="shared" ca="1" si="629"/>
        <v>0.12029638001898064</v>
      </c>
      <c r="R2723">
        <f t="shared" ca="1" si="627"/>
        <v>0.20932279754534189</v>
      </c>
      <c r="T2723">
        <f t="shared" ca="1" si="649"/>
        <v>0.12698950677031259</v>
      </c>
      <c r="U2723">
        <f t="shared" ca="1" si="641"/>
        <v>0.18163764690856421</v>
      </c>
      <c r="W2723">
        <f t="shared" ca="1" si="642"/>
        <v>0.57892472715565213</v>
      </c>
      <c r="X2723">
        <f t="shared" ca="1" si="643"/>
        <v>0.39998419755344444</v>
      </c>
      <c r="Z2723">
        <f t="shared" ca="1" si="555"/>
        <v>101.76745771398092</v>
      </c>
      <c r="AA2723">
        <f t="shared" ca="1" si="555"/>
        <v>100.70010431336286</v>
      </c>
      <c r="AB2723">
        <f t="shared" ca="1" si="555"/>
        <v>100.90314007469975</v>
      </c>
      <c r="AC2723">
        <f t="shared" ca="1" si="556"/>
        <v>100.90314007469975</v>
      </c>
      <c r="AE2723">
        <f ca="1">VLOOKUP($B2723,OFFSET(Input!$A$1,0,MATCH(Index!AE$6&amp;" Index",Input!$1:$1,0)-1,10000,2),2,0)</f>
        <v>13.77</v>
      </c>
      <c r="AF2723">
        <f t="shared" ca="1" si="650"/>
        <v>14.971333333333332</v>
      </c>
      <c r="AG2723">
        <f t="shared" ca="1" si="650"/>
        <v>15.987500000000001</v>
      </c>
      <c r="AH2723">
        <f t="shared" ca="1" si="650"/>
        <v>16.134399999999999</v>
      </c>
      <c r="AI2723">
        <f t="shared" ca="1" si="651"/>
        <v>16.134399999999999</v>
      </c>
      <c r="AK2723">
        <f t="shared" ca="1" si="652"/>
        <v>1</v>
      </c>
      <c r="AL2723">
        <f t="shared" ca="1" si="653"/>
        <v>-1</v>
      </c>
      <c r="AN2723" t="str">
        <f t="shared" ca="1" si="565"/>
        <v>Down</v>
      </c>
      <c r="AO2723" t="str">
        <f t="shared" ca="1" si="596"/>
        <v>Up</v>
      </c>
      <c r="AQ2723">
        <f t="shared" ca="1" si="644"/>
        <v>0</v>
      </c>
      <c r="AR2723">
        <f t="shared" ca="1" si="645"/>
        <v>1</v>
      </c>
      <c r="AT2723">
        <f t="shared" ca="1" si="633"/>
        <v>1</v>
      </c>
      <c r="AU2723">
        <f t="shared" ca="1" si="634"/>
        <v>0</v>
      </c>
      <c r="AW2723" s="5">
        <f t="shared" ca="1" si="602"/>
        <v>0.20932279754534189</v>
      </c>
      <c r="AX2723" s="5">
        <f t="shared" ca="1" si="603"/>
        <v>0.18163764690856421</v>
      </c>
      <c r="AY2723" s="18">
        <f t="shared" ca="1" si="654"/>
        <v>0.20932279754534189</v>
      </c>
      <c r="BA2723" s="6">
        <f t="shared" ca="1" si="646"/>
        <v>0.23886552533375821</v>
      </c>
      <c r="BB2723">
        <f t="shared" ca="1" si="647"/>
        <v>0.25011416986637802</v>
      </c>
      <c r="BC2723" t="str">
        <f t="shared" ca="1" si="620"/>
        <v>HYG UP Equity</v>
      </c>
      <c r="BD2723" t="str">
        <f t="shared" ca="1" si="621"/>
        <v>TLT UP Equity</v>
      </c>
      <c r="BF2723">
        <f t="shared" ca="1" si="604"/>
        <v>0</v>
      </c>
      <c r="BG2723">
        <f t="shared" ca="1" si="605"/>
        <v>1</v>
      </c>
      <c r="BI2723">
        <f t="shared" ca="1" si="597"/>
        <v>0</v>
      </c>
      <c r="BJ2723">
        <f t="shared" ca="1" si="598"/>
        <v>1</v>
      </c>
      <c r="BL2723">
        <f t="shared" ca="1" si="606"/>
        <v>0</v>
      </c>
      <c r="BM2723">
        <f t="shared" ca="1" si="607"/>
        <v>9.2425621505044209</v>
      </c>
      <c r="BN2723" s="9">
        <f t="shared" ca="1" si="616"/>
        <v>0</v>
      </c>
      <c r="BO2723" s="9">
        <f t="shared" ca="1" si="617"/>
        <v>1</v>
      </c>
      <c r="BP2723" s="9">
        <f t="shared" ca="1" si="608"/>
        <v>0</v>
      </c>
      <c r="BQ2723" s="9">
        <f t="shared" ca="1" si="609"/>
        <v>0.99999999999999989</v>
      </c>
      <c r="BR2723">
        <f t="shared" ca="1" si="610"/>
        <v>1033.9724412055816</v>
      </c>
      <c r="BS2723">
        <f t="shared" ca="1" si="612"/>
        <v>-1.249311041704948E-2</v>
      </c>
      <c r="BT2723">
        <f t="shared" ca="1" si="613"/>
        <v>1.8055555555555558E-5</v>
      </c>
      <c r="BU2723">
        <f t="shared" ref="BU2723:BV2723" ca="1" si="659">ABS($BB2721*BN2723-$BB2722*BP2723)*0.02%</f>
        <v>0</v>
      </c>
      <c r="BV2723">
        <f t="shared" ca="1" si="659"/>
        <v>0</v>
      </c>
      <c r="BW2723" s="35">
        <f ca="1">IFERROR(VLOOKUP($B2723,OFFSET(Input!$A$1,0,MATCH(Index!BW$6&amp;" Index",Input!$1:$1,0)-1,10000,2),2,0)/100,BW2722)</f>
        <v>8.9999999999999998E-4</v>
      </c>
      <c r="BX2723">
        <f t="shared" ca="1" si="619"/>
        <v>4.7137119383117284E-3</v>
      </c>
      <c r="CE2723">
        <v>1040.5304136621801</v>
      </c>
    </row>
    <row r="2724" spans="2:83" x14ac:dyDescent="0.25">
      <c r="B2724" s="2">
        <v>41474</v>
      </c>
      <c r="C2724">
        <f t="shared" ca="1" si="587"/>
        <v>0</v>
      </c>
      <c r="D2724">
        <f t="shared" ca="1" si="588"/>
        <v>0</v>
      </c>
      <c r="E2724">
        <f ca="1">IF($B2724&lt;VLOOKUP(E$6&amp;" Equity",Param,4,0),"",IFERROR(VLOOKUP($B2724,OFFSET(Input!$A$1,0,MATCH(Index!E$6&amp;" Equity",Input!$1:$1,0)-1,10000,2),2,0),E2723))</f>
        <v>93.91</v>
      </c>
      <c r="F2724" s="33">
        <v>109.2</v>
      </c>
      <c r="H2724">
        <f ca="1">IFERROR(VLOOKUP($B2724,OFFSET(Input!$A$1,0,MATCH(Index!H$6,Input!$1:$1,0)-1,10000,2),2,0),0)</f>
        <v>0</v>
      </c>
      <c r="I2724">
        <f ca="1">IFERROR(VLOOKUP($B2724,OFFSET(Input!$A$1,0,MATCH(Index!I$6,Input!$1:$1,0)-1,10000,2),2,0),0)</f>
        <v>0</v>
      </c>
      <c r="K2724">
        <f t="shared" ca="1" si="589"/>
        <v>103.67851629893956</v>
      </c>
      <c r="L2724" s="30">
        <f t="shared" ca="1" si="590"/>
        <v>113.63987779533004</v>
      </c>
      <c r="N2724">
        <f t="shared" ca="1" si="600"/>
        <v>-5.3228297418974637E-4</v>
      </c>
      <c r="O2724">
        <f t="shared" ca="1" si="601"/>
        <v>1.5690215743087196E-2</v>
      </c>
      <c r="Q2724">
        <f t="shared" ca="1" si="629"/>
        <v>0.10757662012607336</v>
      </c>
      <c r="R2724">
        <f t="shared" ca="1" si="627"/>
        <v>0.14038388174561425</v>
      </c>
      <c r="T2724">
        <f t="shared" ca="1" si="649"/>
        <v>0.11955088614095868</v>
      </c>
      <c r="U2724">
        <f t="shared" ca="1" si="641"/>
        <v>0.1806752319915676</v>
      </c>
      <c r="W2724">
        <f t="shared" ca="1" si="642"/>
        <v>0.329917901936566</v>
      </c>
      <c r="X2724">
        <f t="shared" ca="1" si="643"/>
        <v>0.30568734873036241</v>
      </c>
      <c r="Z2724">
        <f t="shared" ca="1" si="555"/>
        <v>102.2156898257621</v>
      </c>
      <c r="AA2724">
        <f t="shared" ca="1" si="555"/>
        <v>100.91237141526859</v>
      </c>
      <c r="AB2724">
        <f t="shared" ca="1" si="555"/>
        <v>100.97323504380017</v>
      </c>
      <c r="AC2724">
        <f t="shared" ca="1" si="556"/>
        <v>100.97323504380017</v>
      </c>
      <c r="AE2724">
        <f ca="1">VLOOKUP($B2724,OFFSET(Input!$A$1,0,MATCH(Index!AE$6&amp;" Index",Input!$1:$1,0)-1,10000,2),2,0)</f>
        <v>12.54</v>
      </c>
      <c r="AF2724">
        <f t="shared" ca="1" si="650"/>
        <v>14.683333333333332</v>
      </c>
      <c r="AG2724">
        <f t="shared" ca="1" si="650"/>
        <v>15.59</v>
      </c>
      <c r="AH2724">
        <f t="shared" ca="1" si="650"/>
        <v>15.979599999999998</v>
      </c>
      <c r="AI2724">
        <f t="shared" ca="1" si="651"/>
        <v>15.979599999999998</v>
      </c>
      <c r="AK2724">
        <f t="shared" ca="1" si="652"/>
        <v>1</v>
      </c>
      <c r="AL2724">
        <f t="shared" ca="1" si="653"/>
        <v>-1</v>
      </c>
      <c r="AN2724" t="str">
        <f t="shared" ca="1" si="565"/>
        <v>Down</v>
      </c>
      <c r="AO2724" t="str">
        <f t="shared" ca="1" si="596"/>
        <v>Up</v>
      </c>
      <c r="AQ2724">
        <f t="shared" ca="1" si="644"/>
        <v>0</v>
      </c>
      <c r="AR2724">
        <f t="shared" ca="1" si="645"/>
        <v>1</v>
      </c>
      <c r="AT2724">
        <f t="shared" ca="1" si="633"/>
        <v>1</v>
      </c>
      <c r="AU2724">
        <f t="shared" ca="1" si="634"/>
        <v>0</v>
      </c>
      <c r="AW2724" s="5">
        <f t="shared" ca="1" si="602"/>
        <v>0.14038388174561425</v>
      </c>
      <c r="AX2724" s="5">
        <f t="shared" ca="1" si="603"/>
        <v>0.1806752319915676</v>
      </c>
      <c r="AY2724" s="18">
        <f t="shared" ca="1" si="654"/>
        <v>0.1806752319915676</v>
      </c>
      <c r="BA2724" s="6">
        <f t="shared" ca="1" si="646"/>
        <v>0.27673964742623708</v>
      </c>
      <c r="BB2724">
        <f t="shared" ca="1" si="647"/>
        <v>0.25011416986637802</v>
      </c>
      <c r="BC2724" t="str">
        <f t="shared" ca="1" si="620"/>
        <v>HYG UP Equity</v>
      </c>
      <c r="BD2724" t="str">
        <f t="shared" ca="1" si="621"/>
        <v>TLT UP Equity</v>
      </c>
      <c r="BF2724">
        <f t="shared" ca="1" si="604"/>
        <v>0</v>
      </c>
      <c r="BG2724">
        <f t="shared" ca="1" si="605"/>
        <v>1</v>
      </c>
      <c r="BI2724">
        <f t="shared" ca="1" si="597"/>
        <v>0</v>
      </c>
      <c r="BJ2724">
        <f t="shared" ca="1" si="598"/>
        <v>1</v>
      </c>
      <c r="BL2724">
        <f t="shared" ca="1" si="606"/>
        <v>0</v>
      </c>
      <c r="BM2724">
        <f t="shared" ca="1" si="607"/>
        <v>9.2425621505044209</v>
      </c>
      <c r="BN2724" s="9">
        <f t="shared" ca="1" si="616"/>
        <v>0</v>
      </c>
      <c r="BO2724" s="9">
        <f t="shared" ca="1" si="617"/>
        <v>0.99999999999999989</v>
      </c>
      <c r="BP2724" s="9">
        <f t="shared" ca="1" si="608"/>
        <v>0</v>
      </c>
      <c r="BQ2724" s="9">
        <f t="shared" ca="1" si="609"/>
        <v>0.99999999999999989</v>
      </c>
      <c r="BR2724">
        <f t="shared" ca="1" si="610"/>
        <v>1050.3236332990652</v>
      </c>
      <c r="BS2724">
        <f t="shared" ca="1" si="612"/>
        <v>1.5813953488372112E-2</v>
      </c>
      <c r="BT2724">
        <f t="shared" ca="1" si="613"/>
        <v>1.8055555555555555E-5</v>
      </c>
      <c r="BU2724">
        <f t="shared" ref="BU2724:BV2724" ca="1" si="660">ABS($BB2722*BN2724-$BB2723*BP2724)*0.02%</f>
        <v>0</v>
      </c>
      <c r="BV2724">
        <f t="shared" ca="1" si="660"/>
        <v>0</v>
      </c>
      <c r="BW2724" s="35">
        <f ca="1">IFERROR(VLOOKUP($B2724,OFFSET(Input!$A$1,0,MATCH(Index!BW$6&amp;" Index",Input!$1:$1,0)-1,10000,2),2,0)/100,BW2723)</f>
        <v>8.9999999999999998E-4</v>
      </c>
      <c r="BX2724">
        <f t="shared" ca="1" si="619"/>
        <v>4.6989836225553557E-3</v>
      </c>
      <c r="CE2724">
        <v>1044.6069311133904</v>
      </c>
    </row>
    <row r="2725" spans="2:83" x14ac:dyDescent="0.25">
      <c r="B2725" s="2">
        <v>41477</v>
      </c>
      <c r="C2725">
        <f t="shared" ca="1" si="587"/>
        <v>0</v>
      </c>
      <c r="D2725">
        <f t="shared" ca="1" si="588"/>
        <v>0</v>
      </c>
      <c r="E2725">
        <f ca="1">IF($B2725&lt;VLOOKUP(E$6&amp;" Equity",Param,4,0),"",IFERROR(VLOOKUP($B2725,OFFSET(Input!$A$1,0,MATCH(Index!E$6&amp;" Equity",Input!$1:$1,0)-1,10000,2),2,0),E2724))</f>
        <v>93.97</v>
      </c>
      <c r="F2725" s="33">
        <v>109.36</v>
      </c>
      <c r="H2725">
        <f ca="1">IFERROR(VLOOKUP($B2725,OFFSET(Input!$A$1,0,MATCH(Index!H$6,Input!$1:$1,0)-1,10000,2),2,0),0)</f>
        <v>0</v>
      </c>
      <c r="I2725">
        <f ca="1">IFERROR(VLOOKUP($B2725,OFFSET(Input!$A$1,0,MATCH(Index!I$6,Input!$1:$1,0)-1,10000,2),2,0),0)</f>
        <v>0</v>
      </c>
      <c r="K2725">
        <f t="shared" ca="1" si="589"/>
        <v>103.74475749772496</v>
      </c>
      <c r="L2725" s="30">
        <f t="shared" ca="1" si="590"/>
        <v>113.80638311078107</v>
      </c>
      <c r="N2725">
        <f t="shared" ca="1" si="600"/>
        <v>6.3870557845145692E-4</v>
      </c>
      <c r="O2725">
        <f t="shared" ca="1" si="601"/>
        <v>1.464129104889448E-3</v>
      </c>
      <c r="Q2725">
        <f t="shared" ca="1" si="629"/>
        <v>8.5399206331907881E-2</v>
      </c>
      <c r="R2725">
        <f t="shared" ca="1" si="627"/>
        <v>0.13197218024913498</v>
      </c>
      <c r="T2725">
        <f t="shared" ca="1" si="649"/>
        <v>0.11858649716057128</v>
      </c>
      <c r="U2725">
        <f t="shared" ca="1" si="641"/>
        <v>0.17001347035652517</v>
      </c>
      <c r="W2725">
        <f t="shared" ca="1" si="642"/>
        <v>0.16274978147071581</v>
      </c>
      <c r="X2725">
        <f t="shared" ca="1" si="643"/>
        <v>0.28144285195052465</v>
      </c>
      <c r="Z2725">
        <f t="shared" ca="1" si="555"/>
        <v>102.54027169981052</v>
      </c>
      <c r="AA2725">
        <f t="shared" ca="1" si="555"/>
        <v>101.14936593936326</v>
      </c>
      <c r="AB2725">
        <f t="shared" ca="1" si="555"/>
        <v>101.04597966085204</v>
      </c>
      <c r="AC2725">
        <f t="shared" ca="1" si="556"/>
        <v>101.14936593936326</v>
      </c>
      <c r="AE2725">
        <f ca="1">VLOOKUP($B2725,OFFSET(Input!$A$1,0,MATCH(Index!AE$6&amp;" Index",Input!$1:$1,0)-1,10000,2),2,0)</f>
        <v>12.29</v>
      </c>
      <c r="AF2725">
        <f t="shared" ca="1" si="650"/>
        <v>14.378666666666666</v>
      </c>
      <c r="AG2725">
        <f t="shared" ca="1" si="650"/>
        <v>15.259499999999999</v>
      </c>
      <c r="AH2725">
        <f t="shared" ca="1" si="650"/>
        <v>15.785199999999998</v>
      </c>
      <c r="AI2725">
        <f t="shared" ca="1" si="651"/>
        <v>15.785199999999998</v>
      </c>
      <c r="AK2725">
        <f t="shared" ca="1" si="652"/>
        <v>1</v>
      </c>
      <c r="AL2725">
        <f t="shared" ca="1" si="653"/>
        <v>-1</v>
      </c>
      <c r="AN2725" t="str">
        <f t="shared" ca="1" si="565"/>
        <v>Down</v>
      </c>
      <c r="AO2725" t="str">
        <f t="shared" ca="1" si="596"/>
        <v>Up</v>
      </c>
      <c r="AQ2725">
        <f t="shared" ca="1" si="644"/>
        <v>0</v>
      </c>
      <c r="AR2725">
        <f t="shared" ca="1" si="645"/>
        <v>1</v>
      </c>
      <c r="AT2725">
        <f t="shared" ca="1" si="633"/>
        <v>1</v>
      </c>
      <c r="AU2725">
        <f t="shared" ca="1" si="634"/>
        <v>0</v>
      </c>
      <c r="AW2725" s="5">
        <f t="shared" ca="1" si="602"/>
        <v>0.13197218024913498</v>
      </c>
      <c r="AX2725" s="5">
        <f t="shared" ca="1" si="603"/>
        <v>0.17001347035652517</v>
      </c>
      <c r="AY2725" s="18">
        <f t="shared" ca="1" si="654"/>
        <v>0.17001347035652517</v>
      </c>
      <c r="BA2725" s="6">
        <f t="shared" ca="1" si="646"/>
        <v>0.29409434379021832</v>
      </c>
      <c r="BB2725">
        <f t="shared" ca="1" si="647"/>
        <v>0.29409434379021832</v>
      </c>
      <c r="BC2725" t="str">
        <f t="shared" ca="1" si="620"/>
        <v>HYG UP Equity</v>
      </c>
      <c r="BD2725" t="str">
        <f t="shared" ca="1" si="621"/>
        <v>TLT UP Equity</v>
      </c>
      <c r="BF2725">
        <f t="shared" ca="1" si="604"/>
        <v>0</v>
      </c>
      <c r="BG2725">
        <f t="shared" ca="1" si="605"/>
        <v>1</v>
      </c>
      <c r="BI2725">
        <f t="shared" ca="1" si="597"/>
        <v>0</v>
      </c>
      <c r="BJ2725">
        <f t="shared" ca="1" si="598"/>
        <v>1</v>
      </c>
      <c r="BL2725">
        <f t="shared" ca="1" si="606"/>
        <v>0</v>
      </c>
      <c r="BM2725">
        <f t="shared" ca="1" si="607"/>
        <v>9.2425621505044209</v>
      </c>
      <c r="BN2725" s="9">
        <f t="shared" ca="1" si="616"/>
        <v>0</v>
      </c>
      <c r="BO2725" s="9">
        <f t="shared" ca="1" si="617"/>
        <v>0.99999999999999989</v>
      </c>
      <c r="BP2725" s="9">
        <f t="shared" ca="1" si="608"/>
        <v>0</v>
      </c>
      <c r="BQ2725" s="9">
        <f t="shared" ca="1" si="609"/>
        <v>0.99999999999999989</v>
      </c>
      <c r="BR2725">
        <f t="shared" ca="1" si="610"/>
        <v>1051.8625690255108</v>
      </c>
      <c r="BS2725">
        <f t="shared" ca="1" si="612"/>
        <v>1.46520146520146E-3</v>
      </c>
      <c r="BT2725">
        <f t="shared" ca="1" si="613"/>
        <v>5.4166666666666664E-5</v>
      </c>
      <c r="BU2725">
        <f t="shared" ref="BU2725:BV2725" ca="1" si="661">ABS($BB2723*BN2725-$BB2724*BP2725)*0.02%</f>
        <v>0</v>
      </c>
      <c r="BV2725">
        <f t="shared" ca="1" si="661"/>
        <v>0</v>
      </c>
      <c r="BW2725" s="35">
        <f ca="1">IFERROR(VLOOKUP($B2725,OFFSET(Input!$A$1,0,MATCH(Index!BW$6&amp;" Index",Input!$1:$1,0)-1,10000,2),2,0)/100,BW2724)</f>
        <v>8.9999999999999998E-4</v>
      </c>
      <c r="BX2725">
        <f t="shared" ca="1" si="619"/>
        <v>1.4152178918154894E-2</v>
      </c>
      <c r="CE2725">
        <v>1044.9301498447949</v>
      </c>
    </row>
    <row r="2726" spans="2:83" x14ac:dyDescent="0.25">
      <c r="B2726" s="2">
        <v>41478</v>
      </c>
      <c r="C2726">
        <f t="shared" ca="1" si="587"/>
        <v>0</v>
      </c>
      <c r="D2726">
        <f t="shared" ca="1" si="588"/>
        <v>0</v>
      </c>
      <c r="E2726">
        <f ca="1">IF($B2726&lt;VLOOKUP(E$6&amp;" Equity",Param,4,0),"",IFERROR(VLOOKUP($B2726,OFFSET(Input!$A$1,0,MATCH(Index!E$6&amp;" Equity",Input!$1:$1,0)-1,10000,2),2,0),E2725))</f>
        <v>93.74</v>
      </c>
      <c r="F2726" s="33">
        <v>108.9</v>
      </c>
      <c r="H2726">
        <f ca="1">IFERROR(VLOOKUP($B2726,OFFSET(Input!$A$1,0,MATCH(Index!H$6,Input!$1:$1,0)-1,10000,2),2,0),0)</f>
        <v>0</v>
      </c>
      <c r="I2726">
        <f ca="1">IFERROR(VLOOKUP($B2726,OFFSET(Input!$A$1,0,MATCH(Index!I$6,Input!$1:$1,0)-1,10000,2),2,0),0)</f>
        <v>0</v>
      </c>
      <c r="K2726">
        <f t="shared" ca="1" si="589"/>
        <v>103.49083290238094</v>
      </c>
      <c r="L2726" s="30">
        <f t="shared" ca="1" si="590"/>
        <v>113.32768032885936</v>
      </c>
      <c r="N2726">
        <f t="shared" ca="1" si="600"/>
        <v>-2.4505899004136078E-3</v>
      </c>
      <c r="O2726">
        <f t="shared" ca="1" si="601"/>
        <v>-4.2151624767792079E-3</v>
      </c>
      <c r="Q2726">
        <f t="shared" ca="1" si="629"/>
        <v>8.5982782656563742E-2</v>
      </c>
      <c r="R2726">
        <f t="shared" ca="1" si="627"/>
        <v>0.13349736957633768</v>
      </c>
      <c r="T2726">
        <f t="shared" ca="1" si="649"/>
        <v>0.11047356798029483</v>
      </c>
      <c r="U2726">
        <f t="shared" ca="1" si="641"/>
        <v>0.16997799613194967</v>
      </c>
      <c r="W2726">
        <f t="shared" ca="1" si="642"/>
        <v>0.17839067017743387</v>
      </c>
      <c r="X2726">
        <f t="shared" ca="1" si="643"/>
        <v>0.34507825802950232</v>
      </c>
      <c r="Z2726">
        <f t="shared" ca="1" si="555"/>
        <v>102.82510885458774</v>
      </c>
      <c r="AA2726">
        <f t="shared" ca="1" si="555"/>
        <v>101.43461564932446</v>
      </c>
      <c r="AB2726">
        <f t="shared" ca="1" si="555"/>
        <v>101.1090065835722</v>
      </c>
      <c r="AC2726">
        <f t="shared" ca="1" si="556"/>
        <v>101.43461564932446</v>
      </c>
      <c r="AE2726">
        <f ca="1">VLOOKUP($B2726,OFFSET(Input!$A$1,0,MATCH(Index!AE$6&amp;" Index",Input!$1:$1,0)-1,10000,2),2,0)</f>
        <v>12.66</v>
      </c>
      <c r="AF2726">
        <f t="shared" ca="1" si="650"/>
        <v>14.131333333333334</v>
      </c>
      <c r="AG2726">
        <f t="shared" ca="1" si="650"/>
        <v>14.887000000000004</v>
      </c>
      <c r="AH2726">
        <f t="shared" ca="1" si="650"/>
        <v>15.619599999999998</v>
      </c>
      <c r="AI2726">
        <f t="shared" ca="1" si="651"/>
        <v>15.619599999999998</v>
      </c>
      <c r="AK2726">
        <f t="shared" ca="1" si="652"/>
        <v>1</v>
      </c>
      <c r="AL2726">
        <f t="shared" ca="1" si="653"/>
        <v>-1</v>
      </c>
      <c r="AN2726" t="str">
        <f t="shared" ca="1" si="565"/>
        <v>Down</v>
      </c>
      <c r="AO2726" t="str">
        <f t="shared" ca="1" si="596"/>
        <v>Up</v>
      </c>
      <c r="AQ2726">
        <f t="shared" ca="1" si="644"/>
        <v>0</v>
      </c>
      <c r="AR2726">
        <f t="shared" ca="1" si="645"/>
        <v>1</v>
      </c>
      <c r="AT2726">
        <f t="shared" ca="1" si="633"/>
        <v>1</v>
      </c>
      <c r="AU2726">
        <f t="shared" ca="1" si="634"/>
        <v>0</v>
      </c>
      <c r="AW2726" s="5">
        <f t="shared" ca="1" si="602"/>
        <v>0.13349736957633768</v>
      </c>
      <c r="AX2726" s="5">
        <f t="shared" ca="1" si="603"/>
        <v>0.16997799613194967</v>
      </c>
      <c r="AY2726" s="18">
        <f t="shared" ca="1" si="654"/>
        <v>0.16997799613194967</v>
      </c>
      <c r="BA2726" s="6">
        <f t="shared" ca="1" si="646"/>
        <v>0.2941557209627666</v>
      </c>
      <c r="BB2726">
        <f t="shared" ca="1" si="647"/>
        <v>0.29409434379021832</v>
      </c>
      <c r="BC2726" t="str">
        <f t="shared" ca="1" si="620"/>
        <v>HYG UP Equity</v>
      </c>
      <c r="BD2726" t="str">
        <f t="shared" ca="1" si="621"/>
        <v>TLT UP Equity</v>
      </c>
      <c r="BF2726">
        <f t="shared" ca="1" si="604"/>
        <v>0</v>
      </c>
      <c r="BG2726">
        <f t="shared" ca="1" si="605"/>
        <v>1</v>
      </c>
      <c r="BI2726">
        <f t="shared" ca="1" si="597"/>
        <v>0</v>
      </c>
      <c r="BJ2726">
        <f t="shared" ca="1" si="598"/>
        <v>1</v>
      </c>
      <c r="BL2726">
        <f t="shared" ca="1" si="606"/>
        <v>0</v>
      </c>
      <c r="BM2726">
        <f t="shared" ca="1" si="607"/>
        <v>9.2425621505044209</v>
      </c>
      <c r="BN2726" s="9">
        <f t="shared" ca="1" si="616"/>
        <v>0</v>
      </c>
      <c r="BO2726" s="9">
        <f t="shared" ca="1" si="617"/>
        <v>1</v>
      </c>
      <c r="BP2726" s="9">
        <f t="shared" ca="1" si="608"/>
        <v>0</v>
      </c>
      <c r="BQ2726" s="9">
        <f t="shared" ca="1" si="609"/>
        <v>1</v>
      </c>
      <c r="BR2726">
        <f t="shared" ca="1" si="610"/>
        <v>1047.4381288119798</v>
      </c>
      <c r="BS2726">
        <f t="shared" ca="1" si="612"/>
        <v>-4.2062911485004628E-3</v>
      </c>
      <c r="BT2726">
        <f t="shared" ca="1" si="613"/>
        <v>1.8055555555555558E-5</v>
      </c>
      <c r="BU2726">
        <f t="shared" ref="BU2726:BV2726" ca="1" si="662">ABS($BB2724*BN2726-$BB2725*BP2726)*0.02%</f>
        <v>0</v>
      </c>
      <c r="BV2726">
        <f t="shared" ca="1" si="662"/>
        <v>8.7960347847680583E-6</v>
      </c>
      <c r="BW2726" s="35">
        <f ca="1">IFERROR(VLOOKUP($B2726,OFFSET(Input!$A$1,0,MATCH(Index!BW$6&amp;" Index",Input!$1:$1,0)-1,10000,2),2,0)/100,BW2725)</f>
        <v>8.9999999999999998E-4</v>
      </c>
      <c r="BX2726">
        <f t="shared" ca="1" si="619"/>
        <v>5.5486175103164632E-3</v>
      </c>
      <c r="CE2726">
        <v>1043.6959567680651</v>
      </c>
    </row>
    <row r="2727" spans="2:83" x14ac:dyDescent="0.25">
      <c r="B2727" s="2">
        <v>41479</v>
      </c>
      <c r="C2727">
        <f t="shared" ca="1" si="587"/>
        <v>0</v>
      </c>
      <c r="D2727">
        <f t="shared" ca="1" si="588"/>
        <v>0</v>
      </c>
      <c r="E2727">
        <f ca="1">IF($B2727&lt;VLOOKUP(E$6&amp;" Equity",Param,4,0),"",IFERROR(VLOOKUP($B2727,OFFSET(Input!$A$1,0,MATCH(Index!E$6&amp;" Equity",Input!$1:$1,0)-1,10000,2),2,0),E2726))</f>
        <v>92.96</v>
      </c>
      <c r="F2727" s="33">
        <v>107.52</v>
      </c>
      <c r="H2727">
        <f ca="1">IFERROR(VLOOKUP($B2727,OFFSET(Input!$A$1,0,MATCH(Index!H$6,Input!$1:$1,0)-1,10000,2),2,0),0)</f>
        <v>0</v>
      </c>
      <c r="I2727">
        <f ca="1">IFERROR(VLOOKUP($B2727,OFFSET(Input!$A$1,0,MATCH(Index!I$6,Input!$1:$1,0)-1,10000,2),2,0),0)</f>
        <v>0</v>
      </c>
      <c r="K2727">
        <f t="shared" ca="1" si="589"/>
        <v>102.62969731817083</v>
      </c>
      <c r="L2727" s="30">
        <f t="shared" ca="1" si="590"/>
        <v>111.8915719830942</v>
      </c>
      <c r="N2727">
        <f t="shared" ca="1" si="600"/>
        <v>-8.3556993909588411E-3</v>
      </c>
      <c r="O2727">
        <f t="shared" ca="1" si="601"/>
        <v>-1.2753153164075435E-2</v>
      </c>
      <c r="Q2727">
        <f t="shared" ca="1" si="629"/>
        <v>9.3825361399686544E-2</v>
      </c>
      <c r="R2727">
        <f t="shared" ca="1" si="627"/>
        <v>0.14103092821528851</v>
      </c>
      <c r="T2727">
        <f t="shared" ca="1" si="649"/>
        <v>0.10274654981598795</v>
      </c>
      <c r="U2727">
        <f t="shared" ca="1" si="641"/>
        <v>0.17300935689050148</v>
      </c>
      <c r="W2727">
        <f t="shared" ca="1" si="642"/>
        <v>0.42132547107271445</v>
      </c>
      <c r="X2727">
        <f t="shared" ca="1" si="643"/>
        <v>0.52991978306246723</v>
      </c>
      <c r="Z2727">
        <f t="shared" ca="1" si="555"/>
        <v>102.9862957716322</v>
      </c>
      <c r="AA2727">
        <f t="shared" ca="1" si="555"/>
        <v>101.60707137480054</v>
      </c>
      <c r="AB2727">
        <f t="shared" ca="1" si="555"/>
        <v>101.12748442483685</v>
      </c>
      <c r="AC2727">
        <f t="shared" ca="1" si="556"/>
        <v>101.60707137480054</v>
      </c>
      <c r="AE2727">
        <f ca="1">VLOOKUP($B2727,OFFSET(Input!$A$1,0,MATCH(Index!AE$6&amp;" Index",Input!$1:$1,0)-1,10000,2),2,0)</f>
        <v>13.18</v>
      </c>
      <c r="AF2727">
        <f t="shared" ca="1" si="650"/>
        <v>13.914</v>
      </c>
      <c r="AG2727">
        <f t="shared" ca="1" si="650"/>
        <v>14.622499999999999</v>
      </c>
      <c r="AH2727">
        <f t="shared" ca="1" si="650"/>
        <v>15.482400000000002</v>
      </c>
      <c r="AI2727">
        <f t="shared" ca="1" si="651"/>
        <v>15.482400000000002</v>
      </c>
      <c r="AK2727">
        <f t="shared" ca="1" si="652"/>
        <v>1</v>
      </c>
      <c r="AL2727">
        <f t="shared" ca="1" si="653"/>
        <v>-1</v>
      </c>
      <c r="AN2727" t="str">
        <f t="shared" ca="1" si="565"/>
        <v>Down</v>
      </c>
      <c r="AO2727" t="str">
        <f t="shared" ca="1" si="596"/>
        <v>Up</v>
      </c>
      <c r="AQ2727">
        <f t="shared" ca="1" si="644"/>
        <v>0</v>
      </c>
      <c r="AR2727">
        <f t="shared" ca="1" si="645"/>
        <v>1</v>
      </c>
      <c r="AT2727">
        <f t="shared" ca="1" si="633"/>
        <v>1</v>
      </c>
      <c r="AU2727">
        <f t="shared" ca="1" si="634"/>
        <v>0</v>
      </c>
      <c r="AW2727" s="5">
        <f t="shared" ca="1" si="602"/>
        <v>0.14103092821528851</v>
      </c>
      <c r="AX2727" s="5">
        <f t="shared" ca="1" si="603"/>
        <v>0.17300935689050148</v>
      </c>
      <c r="AY2727" s="18">
        <f t="shared" ca="1" si="654"/>
        <v>0.17300935689050148</v>
      </c>
      <c r="BA2727" s="6">
        <f t="shared" ca="1" si="646"/>
        <v>0.28900171007308734</v>
      </c>
      <c r="BB2727">
        <f t="shared" ca="1" si="647"/>
        <v>0.29409434379021832</v>
      </c>
      <c r="BC2727" t="str">
        <f t="shared" ca="1" si="620"/>
        <v>HYG UP Equity</v>
      </c>
      <c r="BD2727" t="str">
        <f t="shared" ca="1" si="621"/>
        <v>TLT UP Equity</v>
      </c>
      <c r="BF2727">
        <f t="shared" ca="1" si="604"/>
        <v>0</v>
      </c>
      <c r="BG2727">
        <f t="shared" ca="1" si="605"/>
        <v>1</v>
      </c>
      <c r="BI2727">
        <f t="shared" ca="1" si="597"/>
        <v>0</v>
      </c>
      <c r="BJ2727">
        <f t="shared" ca="1" si="598"/>
        <v>1</v>
      </c>
      <c r="BL2727">
        <f t="shared" ca="1" si="606"/>
        <v>0</v>
      </c>
      <c r="BM2727">
        <f t="shared" ca="1" si="607"/>
        <v>9.2425621505044209</v>
      </c>
      <c r="BN2727" s="9">
        <f t="shared" ca="1" si="616"/>
        <v>0</v>
      </c>
      <c r="BO2727" s="9">
        <f t="shared" ca="1" si="617"/>
        <v>1</v>
      </c>
      <c r="BP2727" s="9">
        <f t="shared" ca="1" si="608"/>
        <v>0</v>
      </c>
      <c r="BQ2727" s="9">
        <f t="shared" ca="1" si="609"/>
        <v>1</v>
      </c>
      <c r="BR2727">
        <f t="shared" ca="1" si="610"/>
        <v>1034.1648081713872</v>
      </c>
      <c r="BS2727">
        <f t="shared" ca="1" si="612"/>
        <v>-1.2672176308540006E-2</v>
      </c>
      <c r="BT2727">
        <f t="shared" ca="1" si="613"/>
        <v>1.8055555555555558E-5</v>
      </c>
      <c r="BU2727">
        <f t="shared" ref="BU2727:BV2727" ca="1" si="663">ABS($BB2725*BN2727-$BB2726*BP2727)*0.02%</f>
        <v>0</v>
      </c>
      <c r="BV2727">
        <f t="shared" ca="1" si="663"/>
        <v>0</v>
      </c>
      <c r="BW2727" s="35">
        <f ca="1">IFERROR(VLOOKUP($B2727,OFFSET(Input!$A$1,0,MATCH(Index!BW$6&amp;" Index",Input!$1:$1,0)-1,10000,2),2,0)/100,BW2726)</f>
        <v>8.9999999999999998E-4</v>
      </c>
      <c r="BX2727">
        <f t="shared" ca="1" si="619"/>
        <v>5.5420638997065374E-3</v>
      </c>
      <c r="CE2727">
        <v>1040.0180024524591</v>
      </c>
    </row>
    <row r="2728" spans="2:83" x14ac:dyDescent="0.25">
      <c r="B2728" s="2">
        <v>41480</v>
      </c>
      <c r="C2728">
        <f t="shared" ca="1" si="587"/>
        <v>0</v>
      </c>
      <c r="D2728">
        <f t="shared" ca="1" si="588"/>
        <v>0</v>
      </c>
      <c r="E2728">
        <f ca="1">IF($B2728&lt;VLOOKUP(E$6&amp;" Equity",Param,4,0),"",IFERROR(VLOOKUP($B2728,OFFSET(Input!$A$1,0,MATCH(Index!E$6&amp;" Equity",Input!$1:$1,0)-1,10000,2),2,0),E2727))</f>
        <v>92.74</v>
      </c>
      <c r="F2728" s="33">
        <v>107.48</v>
      </c>
      <c r="H2728">
        <f ca="1">IFERROR(VLOOKUP($B2728,OFFSET(Input!$A$1,0,MATCH(Index!H$6,Input!$1:$1,0)-1,10000,2),2,0),0)</f>
        <v>0</v>
      </c>
      <c r="I2728">
        <f ca="1">IFERROR(VLOOKUP($B2728,OFFSET(Input!$A$1,0,MATCH(Index!I$6,Input!$1:$1,0)-1,10000,2),2,0),0)</f>
        <v>0</v>
      </c>
      <c r="K2728">
        <f t="shared" ca="1" si="589"/>
        <v>102.38681292262439</v>
      </c>
      <c r="L2728" s="30">
        <f t="shared" ca="1" si="590"/>
        <v>111.84994565423145</v>
      </c>
      <c r="N2728">
        <f t="shared" ca="1" si="600"/>
        <v>-2.3694141402862768E-3</v>
      </c>
      <c r="O2728">
        <f t="shared" ca="1" si="601"/>
        <v>-3.7209302754885246E-4</v>
      </c>
      <c r="Q2728">
        <f t="shared" ca="1" si="629"/>
        <v>7.032247812806465E-2</v>
      </c>
      <c r="R2728">
        <f t="shared" ca="1" si="627"/>
        <v>0.12606551433706062</v>
      </c>
      <c r="T2728">
        <f t="shared" ca="1" si="649"/>
        <v>9.8821812055991914E-2</v>
      </c>
      <c r="U2728">
        <f t="shared" ca="1" si="641"/>
        <v>0.17165444426297571</v>
      </c>
      <c r="W2728">
        <f t="shared" ca="1" si="642"/>
        <v>0.18017026159701874</v>
      </c>
      <c r="X2728">
        <f t="shared" ca="1" si="643"/>
        <v>0.51850077033426356</v>
      </c>
      <c r="Z2728">
        <f t="shared" ca="1" si="555"/>
        <v>102.99512793147024</v>
      </c>
      <c r="AA2728">
        <f t="shared" ca="1" si="555"/>
        <v>101.72619949155761</v>
      </c>
      <c r="AB2728">
        <f t="shared" ca="1" si="555"/>
        <v>101.19730812828391</v>
      </c>
      <c r="AC2728">
        <f t="shared" ca="1" si="556"/>
        <v>101.72619949155761</v>
      </c>
      <c r="AE2728">
        <f ca="1">VLOOKUP($B2728,OFFSET(Input!$A$1,0,MATCH(Index!AE$6&amp;" Index",Input!$1:$1,0)-1,10000,2),2,0)</f>
        <v>12.97</v>
      </c>
      <c r="AF2728">
        <f t="shared" ca="1" si="650"/>
        <v>13.698666666666666</v>
      </c>
      <c r="AG2728">
        <f t="shared" ca="1" si="650"/>
        <v>14.410500000000003</v>
      </c>
      <c r="AH2728">
        <f t="shared" ca="1" si="650"/>
        <v>15.335600000000005</v>
      </c>
      <c r="AI2728">
        <f t="shared" ca="1" si="651"/>
        <v>15.335600000000005</v>
      </c>
      <c r="AK2728">
        <f t="shared" ca="1" si="652"/>
        <v>1</v>
      </c>
      <c r="AL2728">
        <f t="shared" ca="1" si="653"/>
        <v>-1</v>
      </c>
      <c r="AN2728" t="str">
        <f t="shared" ca="1" si="565"/>
        <v>Down</v>
      </c>
      <c r="AO2728" t="str">
        <f t="shared" ca="1" si="596"/>
        <v>Up</v>
      </c>
      <c r="AQ2728">
        <f t="shared" ca="1" si="644"/>
        <v>0</v>
      </c>
      <c r="AR2728">
        <f t="shared" ca="1" si="645"/>
        <v>1</v>
      </c>
      <c r="AT2728">
        <f t="shared" ca="1" si="633"/>
        <v>1</v>
      </c>
      <c r="AU2728">
        <f t="shared" ca="1" si="634"/>
        <v>0</v>
      </c>
      <c r="AW2728" s="5">
        <f t="shared" ca="1" si="602"/>
        <v>0.12606551433706062</v>
      </c>
      <c r="AX2728" s="5">
        <f t="shared" ca="1" si="603"/>
        <v>0.17165444426297571</v>
      </c>
      <c r="AY2728" s="18">
        <f t="shared" ca="1" si="654"/>
        <v>0.17165444426297571</v>
      </c>
      <c r="BA2728" s="6">
        <f t="shared" ca="1" si="646"/>
        <v>0.2912828748168016</v>
      </c>
      <c r="BB2728">
        <f t="shared" ca="1" si="647"/>
        <v>0.29409434379021832</v>
      </c>
      <c r="BC2728" t="str">
        <f t="shared" ca="1" si="620"/>
        <v>HYG UP Equity</v>
      </c>
      <c r="BD2728" t="str">
        <f t="shared" ca="1" si="621"/>
        <v>TLT UP Equity</v>
      </c>
      <c r="BF2728">
        <f t="shared" ca="1" si="604"/>
        <v>0</v>
      </c>
      <c r="BG2728">
        <f t="shared" ca="1" si="605"/>
        <v>1</v>
      </c>
      <c r="BI2728">
        <f t="shared" ca="1" si="597"/>
        <v>0</v>
      </c>
      <c r="BJ2728">
        <f t="shared" ca="1" si="598"/>
        <v>1</v>
      </c>
      <c r="BL2728">
        <f t="shared" ca="1" si="606"/>
        <v>0</v>
      </c>
      <c r="BM2728">
        <f t="shared" ca="1" si="607"/>
        <v>9.2425621505044209</v>
      </c>
      <c r="BN2728" s="9">
        <f t="shared" ca="1" si="616"/>
        <v>0</v>
      </c>
      <c r="BO2728" s="9">
        <f t="shared" ca="1" si="617"/>
        <v>1</v>
      </c>
      <c r="BP2728" s="9">
        <f t="shared" ca="1" si="608"/>
        <v>0</v>
      </c>
      <c r="BQ2728" s="9">
        <f t="shared" ca="1" si="609"/>
        <v>1</v>
      </c>
      <c r="BR2728">
        <f t="shared" ca="1" si="610"/>
        <v>1033.780074239776</v>
      </c>
      <c r="BS2728">
        <f t="shared" ca="1" si="612"/>
        <v>-3.7202380952361391E-4</v>
      </c>
      <c r="BT2728">
        <f t="shared" ca="1" si="613"/>
        <v>1.8055555555555558E-5</v>
      </c>
      <c r="BU2728">
        <f t="shared" ref="BU2728:BV2728" ca="1" si="664">ABS($BB2726*BN2728-$BB2727*BP2728)*0.02%</f>
        <v>0</v>
      </c>
      <c r="BV2728">
        <f t="shared" ca="1" si="664"/>
        <v>0</v>
      </c>
      <c r="BW2728" s="35">
        <f ca="1">IFERROR(VLOOKUP($B2728,OFFSET(Input!$A$1,0,MATCH(Index!BW$6&amp;" Index",Input!$1:$1,0)-1,10000,2),2,0)/100,BW2727)</f>
        <v>8.9999999999999998E-4</v>
      </c>
      <c r="BX2728">
        <f t="shared" ca="1" si="619"/>
        <v>5.52253382707848E-3</v>
      </c>
      <c r="CE2728">
        <v>1039.8931678810773</v>
      </c>
    </row>
    <row r="2729" spans="2:83" x14ac:dyDescent="0.25">
      <c r="B2729" s="2">
        <v>41481</v>
      </c>
      <c r="C2729">
        <f t="shared" ca="1" si="587"/>
        <v>0</v>
      </c>
      <c r="D2729">
        <f t="shared" ca="1" si="588"/>
        <v>0</v>
      </c>
      <c r="E2729">
        <f ca="1">IF($B2729&lt;VLOOKUP(E$6&amp;" Equity",Param,4,0),"",IFERROR(VLOOKUP($B2729,OFFSET(Input!$A$1,0,MATCH(Index!E$6&amp;" Equity",Input!$1:$1,0)-1,10000,2),2,0),E2728))</f>
        <v>92.78</v>
      </c>
      <c r="F2729" s="33">
        <v>108.14</v>
      </c>
      <c r="H2729">
        <f ca="1">IFERROR(VLOOKUP($B2729,OFFSET(Input!$A$1,0,MATCH(Index!H$6,Input!$1:$1,0)-1,10000,2),2,0),0)</f>
        <v>0</v>
      </c>
      <c r="I2729">
        <f ca="1">IFERROR(VLOOKUP($B2729,OFFSET(Input!$A$1,0,MATCH(Index!I$6,Input!$1:$1,0)-1,10000,2),2,0),0)</f>
        <v>0</v>
      </c>
      <c r="K2729">
        <f t="shared" ca="1" si="589"/>
        <v>102.43097372181467</v>
      </c>
      <c r="L2729" s="30">
        <f t="shared" ca="1" si="590"/>
        <v>112.53678008046694</v>
      </c>
      <c r="N2729">
        <f t="shared" ca="1" si="600"/>
        <v>4.3122036028294297E-4</v>
      </c>
      <c r="O2729">
        <f t="shared" ca="1" si="601"/>
        <v>6.1219002065682074E-3</v>
      </c>
      <c r="Q2729">
        <f t="shared" ca="1" si="629"/>
        <v>7.0146665339827066E-2</v>
      </c>
      <c r="R2729">
        <f t="shared" ca="1" si="627"/>
        <v>0.12967364317301891</v>
      </c>
      <c r="T2729">
        <f t="shared" ca="1" si="649"/>
        <v>9.7341274354326365E-2</v>
      </c>
      <c r="U2729">
        <f t="shared" ca="1" si="641"/>
        <v>0.16893153112372192</v>
      </c>
      <c r="W2729">
        <f t="shared" ca="1" si="642"/>
        <v>0.18013383422353188</v>
      </c>
      <c r="X2729">
        <f t="shared" ca="1" si="643"/>
        <v>0.49796672049157403</v>
      </c>
      <c r="Z2729">
        <f t="shared" ca="1" si="555"/>
        <v>103.0194163710249</v>
      </c>
      <c r="AA2729">
        <f t="shared" ca="1" si="555"/>
        <v>101.82337472676173</v>
      </c>
      <c r="AB2729">
        <f t="shared" ca="1" si="555"/>
        <v>101.31722010672348</v>
      </c>
      <c r="AC2729">
        <f t="shared" ca="1" si="556"/>
        <v>101.82337472676173</v>
      </c>
      <c r="AE2729">
        <f ca="1">VLOOKUP($B2729,OFFSET(Input!$A$1,0,MATCH(Index!AE$6&amp;" Index",Input!$1:$1,0)-1,10000,2),2,0)</f>
        <v>12.72</v>
      </c>
      <c r="AF2729">
        <f t="shared" ca="1" si="650"/>
        <v>13.553999999999998</v>
      </c>
      <c r="AG2729">
        <f t="shared" ca="1" si="650"/>
        <v>14.2035</v>
      </c>
      <c r="AH2729">
        <f t="shared" ca="1" si="650"/>
        <v>15.024800000000004</v>
      </c>
      <c r="AI2729">
        <f t="shared" ca="1" si="651"/>
        <v>15.024800000000004</v>
      </c>
      <c r="AK2729">
        <f t="shared" ca="1" si="652"/>
        <v>1</v>
      </c>
      <c r="AL2729">
        <f t="shared" ca="1" si="653"/>
        <v>-1</v>
      </c>
      <c r="AN2729" t="str">
        <f t="shared" ca="1" si="565"/>
        <v>Down</v>
      </c>
      <c r="AO2729" t="str">
        <f t="shared" ca="1" si="596"/>
        <v>Up</v>
      </c>
      <c r="AQ2729">
        <f t="shared" ca="1" si="644"/>
        <v>0</v>
      </c>
      <c r="AR2729">
        <f t="shared" ca="1" si="645"/>
        <v>1</v>
      </c>
      <c r="AT2729">
        <f t="shared" ca="1" si="633"/>
        <v>1</v>
      </c>
      <c r="AU2729">
        <f t="shared" ca="1" si="634"/>
        <v>0</v>
      </c>
      <c r="AW2729" s="5">
        <f t="shared" ca="1" si="602"/>
        <v>0.12967364317301891</v>
      </c>
      <c r="AX2729" s="5">
        <f t="shared" ca="1" si="603"/>
        <v>0.16893153112372192</v>
      </c>
      <c r="AY2729" s="18">
        <f t="shared" ca="1" si="654"/>
        <v>0.16893153112372192</v>
      </c>
      <c r="BA2729" s="6">
        <f t="shared" ca="1" si="646"/>
        <v>0.29597790103128263</v>
      </c>
      <c r="BB2729">
        <f t="shared" ca="1" si="647"/>
        <v>0.29409434379021832</v>
      </c>
      <c r="BC2729" t="str">
        <f t="shared" ca="1" si="620"/>
        <v>HYG UP Equity</v>
      </c>
      <c r="BD2729" t="str">
        <f t="shared" ca="1" si="621"/>
        <v>TLT UP Equity</v>
      </c>
      <c r="BF2729">
        <f t="shared" ca="1" si="604"/>
        <v>0</v>
      </c>
      <c r="BG2729">
        <f t="shared" ca="1" si="605"/>
        <v>1</v>
      </c>
      <c r="BI2729">
        <f t="shared" ca="1" si="597"/>
        <v>0</v>
      </c>
      <c r="BJ2729">
        <f t="shared" ca="1" si="598"/>
        <v>1</v>
      </c>
      <c r="BL2729">
        <f t="shared" ca="1" si="606"/>
        <v>0</v>
      </c>
      <c r="BM2729">
        <f t="shared" ca="1" si="607"/>
        <v>9.2425621505044209</v>
      </c>
      <c r="BN2729" s="9">
        <f t="shared" ca="1" si="616"/>
        <v>0</v>
      </c>
      <c r="BO2729" s="9">
        <f t="shared" ca="1" si="617"/>
        <v>0.99999999999999989</v>
      </c>
      <c r="BP2729" s="9">
        <f t="shared" ca="1" si="608"/>
        <v>0</v>
      </c>
      <c r="BQ2729" s="9">
        <f t="shared" ca="1" si="609"/>
        <v>0.99999999999999989</v>
      </c>
      <c r="BR2729">
        <f t="shared" ca="1" si="610"/>
        <v>1040.1281841113637</v>
      </c>
      <c r="BS2729">
        <f t="shared" ca="1" si="612"/>
        <v>6.1406773353180899E-3</v>
      </c>
      <c r="BT2729">
        <f t="shared" ca="1" si="613"/>
        <v>1.8055555555555555E-5</v>
      </c>
      <c r="BU2729">
        <f t="shared" ref="BU2729:BV2729" ca="1" si="665">ABS($BB2727*BN2729-$BB2728*BP2729)*0.02%</f>
        <v>0</v>
      </c>
      <c r="BV2729">
        <f t="shared" ca="1" si="665"/>
        <v>0</v>
      </c>
      <c r="BW2729" s="35">
        <f ca="1">IFERROR(VLOOKUP($B2729,OFFSET(Input!$A$1,0,MATCH(Index!BW$6&amp;" Index",Input!$1:$1,0)-1,10000,2),2,0)/100,BW2728)</f>
        <v>8.9999999999999998E-4</v>
      </c>
      <c r="BX2729">
        <f t="shared" ca="1" si="619"/>
        <v>5.5218709509151634E-3</v>
      </c>
      <c r="CE2729">
        <v>1041.6425712711507</v>
      </c>
    </row>
    <row r="2730" spans="2:83" x14ac:dyDescent="0.25">
      <c r="B2730" s="2">
        <v>41484</v>
      </c>
      <c r="C2730">
        <f t="shared" ca="1" si="587"/>
        <v>0</v>
      </c>
      <c r="D2730">
        <f t="shared" ca="1" si="588"/>
        <v>0</v>
      </c>
      <c r="E2730">
        <f ca="1">IF($B2730&lt;VLOOKUP(E$6&amp;" Equity",Param,4,0),"",IFERROR(VLOOKUP($B2730,OFFSET(Input!$A$1,0,MATCH(Index!E$6&amp;" Equity",Input!$1:$1,0)-1,10000,2),2,0),E2729))</f>
        <v>92.58</v>
      </c>
      <c r="F2730" s="33">
        <v>107.35</v>
      </c>
      <c r="H2730">
        <f ca="1">IFERROR(VLOOKUP($B2730,OFFSET(Input!$A$1,0,MATCH(Index!H$6,Input!$1:$1,0)-1,10000,2),2,0),0)</f>
        <v>0</v>
      </c>
      <c r="I2730">
        <f ca="1">IFERROR(VLOOKUP($B2730,OFFSET(Input!$A$1,0,MATCH(Index!I$6,Input!$1:$1,0)-1,10000,2),2,0),0)</f>
        <v>0</v>
      </c>
      <c r="K2730">
        <f t="shared" ca="1" si="589"/>
        <v>102.21016972586334</v>
      </c>
      <c r="L2730" s="30">
        <f t="shared" ca="1" si="590"/>
        <v>111.71466008542745</v>
      </c>
      <c r="N2730">
        <f t="shared" ca="1" si="600"/>
        <v>-2.1579637204732298E-3</v>
      </c>
      <c r="O2730">
        <f t="shared" ca="1" si="601"/>
        <v>-7.3321596290688634E-3</v>
      </c>
      <c r="Q2730">
        <f t="shared" ca="1" si="629"/>
        <v>6.7767228916075992E-2</v>
      </c>
      <c r="R2730">
        <f t="shared" ca="1" si="627"/>
        <v>0.13216708082989773</v>
      </c>
      <c r="T2730">
        <f t="shared" ca="1" si="649"/>
        <v>9.4409869801964516E-2</v>
      </c>
      <c r="U2730">
        <f t="shared" ca="1" si="641"/>
        <v>0.16920457625285179</v>
      </c>
      <c r="W2730">
        <f t="shared" ca="1" si="642"/>
        <v>0.1650253064481251</v>
      </c>
      <c r="X2730">
        <f t="shared" ca="1" si="643"/>
        <v>0.56280569116057411</v>
      </c>
      <c r="Z2730">
        <f t="shared" ref="Z2730:AB2793" ca="1" si="666">AVERAGE(OFFSET($K2730,0,0,-Z$5,1))</f>
        <v>102.97856763177387</v>
      </c>
      <c r="AA2730">
        <f t="shared" ca="1" si="666"/>
        <v>101.94465292073185</v>
      </c>
      <c r="AB2730">
        <f t="shared" ca="1" si="666"/>
        <v>101.44543221512477</v>
      </c>
      <c r="AC2730">
        <f t="shared" ref="AC2730:AC2793" ca="1" si="667">MAX(AB2730,AA2730)</f>
        <v>101.94465292073185</v>
      </c>
      <c r="AE2730">
        <f ca="1">VLOOKUP($B2730,OFFSET(Input!$A$1,0,MATCH(Index!AE$6&amp;" Index",Input!$1:$1,0)-1,10000,2),2,0)</f>
        <v>13.39</v>
      </c>
      <c r="AF2730">
        <f t="shared" ca="1" si="650"/>
        <v>13.46133333333333</v>
      </c>
      <c r="AG2730">
        <f t="shared" ca="1" si="650"/>
        <v>14.029999999999998</v>
      </c>
      <c r="AH2730">
        <f t="shared" ca="1" si="650"/>
        <v>14.804400000000003</v>
      </c>
      <c r="AI2730">
        <f t="shared" ca="1" si="651"/>
        <v>14.804400000000003</v>
      </c>
      <c r="AK2730">
        <f t="shared" ca="1" si="652"/>
        <v>1</v>
      </c>
      <c r="AL2730">
        <f t="shared" ca="1" si="653"/>
        <v>-1</v>
      </c>
      <c r="AN2730" t="str">
        <f t="shared" ca="1" si="565"/>
        <v>Down</v>
      </c>
      <c r="AO2730" t="str">
        <f t="shared" ca="1" si="596"/>
        <v>Up</v>
      </c>
      <c r="AQ2730">
        <f t="shared" ca="1" si="644"/>
        <v>0</v>
      </c>
      <c r="AR2730">
        <f t="shared" ca="1" si="645"/>
        <v>1</v>
      </c>
      <c r="AT2730">
        <f t="shared" ca="1" si="633"/>
        <v>1</v>
      </c>
      <c r="AU2730">
        <f t="shared" ca="1" si="634"/>
        <v>0</v>
      </c>
      <c r="AW2730" s="5">
        <f t="shared" ca="1" si="602"/>
        <v>0.13216708082989773</v>
      </c>
      <c r="AX2730" s="5">
        <f t="shared" ca="1" si="603"/>
        <v>0.16920457625285179</v>
      </c>
      <c r="AY2730" s="18">
        <f t="shared" ca="1" si="654"/>
        <v>0.16920457625285179</v>
      </c>
      <c r="BA2730" s="6">
        <f t="shared" ca="1" si="646"/>
        <v>0.29550028200940753</v>
      </c>
      <c r="BB2730">
        <f t="shared" ca="1" si="647"/>
        <v>0.29409434379021832</v>
      </c>
      <c r="BC2730" t="str">
        <f t="shared" ca="1" si="620"/>
        <v>HYG UP Equity</v>
      </c>
      <c r="BD2730" t="str">
        <f t="shared" ca="1" si="621"/>
        <v>TLT UP Equity</v>
      </c>
      <c r="BF2730">
        <f t="shared" ca="1" si="604"/>
        <v>0</v>
      </c>
      <c r="BG2730">
        <f t="shared" ca="1" si="605"/>
        <v>1</v>
      </c>
      <c r="BI2730">
        <f t="shared" ca="1" si="597"/>
        <v>0</v>
      </c>
      <c r="BJ2730">
        <f t="shared" ca="1" si="598"/>
        <v>1</v>
      </c>
      <c r="BL2730">
        <f t="shared" ca="1" si="606"/>
        <v>0</v>
      </c>
      <c r="BM2730">
        <f t="shared" ca="1" si="607"/>
        <v>9.2425621505044209</v>
      </c>
      <c r="BN2730" s="9">
        <f t="shared" ca="1" si="616"/>
        <v>0</v>
      </c>
      <c r="BO2730" s="9">
        <f t="shared" ca="1" si="617"/>
        <v>0.99999999999999989</v>
      </c>
      <c r="BP2730" s="9">
        <f t="shared" ca="1" si="608"/>
        <v>0</v>
      </c>
      <c r="BQ2730" s="9">
        <f t="shared" ca="1" si="609"/>
        <v>0.99999999999999989</v>
      </c>
      <c r="BR2730">
        <f t="shared" ca="1" si="610"/>
        <v>1032.5296889620388</v>
      </c>
      <c r="BS2730">
        <f t="shared" ca="1" si="612"/>
        <v>-7.3053449232477474E-3</v>
      </c>
      <c r="BT2730">
        <f t="shared" ca="1" si="613"/>
        <v>5.4166666666666664E-5</v>
      </c>
      <c r="BU2730">
        <f t="shared" ref="BU2730:BV2730" ca="1" si="668">ABS($BB2728*BN2730-$BB2729*BP2730)*0.02%</f>
        <v>0</v>
      </c>
      <c r="BV2730">
        <f t="shared" ca="1" si="668"/>
        <v>0</v>
      </c>
      <c r="BW2730" s="35">
        <f ca="1">IFERROR(VLOOKUP($B2730,OFFSET(Input!$A$1,0,MATCH(Index!BW$6&amp;" Index",Input!$1:$1,0)-1,10000,2),2,0)/100,BW2729)</f>
        <v>8.0000000000000004E-4</v>
      </c>
      <c r="BX2730">
        <f t="shared" ca="1" si="619"/>
        <v>1.6593481041688674E-2</v>
      </c>
      <c r="CE2730">
        <v>1039.4833390764195</v>
      </c>
    </row>
    <row r="2731" spans="2:83" x14ac:dyDescent="0.25">
      <c r="B2731" s="2">
        <v>41485</v>
      </c>
      <c r="C2731">
        <f t="shared" ca="1" si="587"/>
        <v>0</v>
      </c>
      <c r="D2731">
        <f t="shared" ca="1" si="588"/>
        <v>0</v>
      </c>
      <c r="E2731">
        <f ca="1">IF($B2731&lt;VLOOKUP(E$6&amp;" Equity",Param,4,0),"",IFERROR(VLOOKUP($B2731,OFFSET(Input!$A$1,0,MATCH(Index!E$6&amp;" Equity",Input!$1:$1,0)-1,10000,2),2,0),E2730))</f>
        <v>92.71</v>
      </c>
      <c r="F2731" s="33">
        <v>107.31</v>
      </c>
      <c r="H2731">
        <f ca="1">IFERROR(VLOOKUP($B2731,OFFSET(Input!$A$1,0,MATCH(Index!H$6,Input!$1:$1,0)-1,10000,2),2,0),0)</f>
        <v>0</v>
      </c>
      <c r="I2731">
        <f ca="1">IFERROR(VLOOKUP($B2731,OFFSET(Input!$A$1,0,MATCH(Index!I$6,Input!$1:$1,0)-1,10000,2),2,0),0)</f>
        <v>0</v>
      </c>
      <c r="K2731">
        <f t="shared" ca="1" si="589"/>
        <v>102.35369232323168</v>
      </c>
      <c r="L2731" s="30">
        <f t="shared" ca="1" si="590"/>
        <v>111.67303375656469</v>
      </c>
      <c r="N2731">
        <f t="shared" ca="1" si="600"/>
        <v>1.4032060157664428E-3</v>
      </c>
      <c r="O2731">
        <f t="shared" ca="1" si="601"/>
        <v>-3.7268238575395205E-4</v>
      </c>
      <c r="Q2731">
        <f t="shared" ca="1" si="629"/>
        <v>6.6987582005796478E-2</v>
      </c>
      <c r="R2731">
        <f t="shared" ca="1" si="627"/>
        <v>0.1310665853484933</v>
      </c>
      <c r="T2731">
        <f t="shared" ca="1" si="649"/>
        <v>9.2432287590970053E-2</v>
      </c>
      <c r="U2731">
        <f t="shared" ca="1" si="641"/>
        <v>0.1690600720475722</v>
      </c>
      <c r="W2731">
        <f t="shared" ca="1" si="642"/>
        <v>0.19110185882031047</v>
      </c>
      <c r="X2731">
        <f t="shared" ca="1" si="643"/>
        <v>0.56587469387937239</v>
      </c>
      <c r="Z2731">
        <f t="shared" ca="1" si="666"/>
        <v>102.97746361179415</v>
      </c>
      <c r="AA2731">
        <f t="shared" ca="1" si="666"/>
        <v>102.04511873888971</v>
      </c>
      <c r="AB2731">
        <f t="shared" ca="1" si="666"/>
        <v>101.62814635992775</v>
      </c>
      <c r="AC2731">
        <f t="shared" ca="1" si="667"/>
        <v>102.04511873888971</v>
      </c>
      <c r="AE2731">
        <f ca="1">VLOOKUP($B2731,OFFSET(Input!$A$1,0,MATCH(Index!AE$6&amp;" Index",Input!$1:$1,0)-1,10000,2),2,0)</f>
        <v>13.39</v>
      </c>
      <c r="AF2731">
        <f t="shared" ca="1" si="650"/>
        <v>13.397333333333332</v>
      </c>
      <c r="AG2731">
        <f t="shared" ca="1" si="650"/>
        <v>13.881</v>
      </c>
      <c r="AH2731">
        <f t="shared" ca="1" si="650"/>
        <v>14.535600000000004</v>
      </c>
      <c r="AI2731">
        <f t="shared" ca="1" si="651"/>
        <v>14.535600000000004</v>
      </c>
      <c r="AK2731">
        <f t="shared" ca="1" si="652"/>
        <v>1</v>
      </c>
      <c r="AL2731">
        <f t="shared" ca="1" si="653"/>
        <v>-1</v>
      </c>
      <c r="AN2731" t="str">
        <f t="shared" ca="1" si="565"/>
        <v>Down</v>
      </c>
      <c r="AO2731" t="str">
        <f t="shared" ca="1" si="596"/>
        <v>Up</v>
      </c>
      <c r="AQ2731">
        <f t="shared" ca="1" si="644"/>
        <v>0</v>
      </c>
      <c r="AR2731">
        <f t="shared" ca="1" si="645"/>
        <v>1</v>
      </c>
      <c r="AT2731">
        <f t="shared" ca="1" si="633"/>
        <v>1</v>
      </c>
      <c r="AU2731">
        <f t="shared" ca="1" si="634"/>
        <v>0</v>
      </c>
      <c r="AW2731" s="5">
        <f t="shared" ca="1" si="602"/>
        <v>0.1310665853484933</v>
      </c>
      <c r="AX2731" s="5">
        <f t="shared" ca="1" si="603"/>
        <v>0.1690600720475722</v>
      </c>
      <c r="AY2731" s="18">
        <f t="shared" ca="1" si="654"/>
        <v>0.1690600720475722</v>
      </c>
      <c r="BA2731" s="6">
        <f t="shared" ca="1" si="646"/>
        <v>0.29575286106544652</v>
      </c>
      <c r="BB2731">
        <f t="shared" ca="1" si="647"/>
        <v>0.29409434379021832</v>
      </c>
      <c r="BC2731" t="str">
        <f t="shared" ca="1" si="620"/>
        <v>HYG UP Equity</v>
      </c>
      <c r="BD2731" t="str">
        <f t="shared" ca="1" si="621"/>
        <v>TLT UP Equity</v>
      </c>
      <c r="BF2731">
        <f t="shared" ca="1" si="604"/>
        <v>0</v>
      </c>
      <c r="BG2731">
        <f t="shared" ca="1" si="605"/>
        <v>1</v>
      </c>
      <c r="BI2731">
        <f t="shared" ca="1" si="597"/>
        <v>0</v>
      </c>
      <c r="BJ2731">
        <f t="shared" ca="1" si="598"/>
        <v>1</v>
      </c>
      <c r="BL2731">
        <f t="shared" ca="1" si="606"/>
        <v>0</v>
      </c>
      <c r="BM2731">
        <f t="shared" ca="1" si="607"/>
        <v>9.2425621505044209</v>
      </c>
      <c r="BN2731" s="9">
        <f t="shared" ca="1" si="616"/>
        <v>0</v>
      </c>
      <c r="BO2731" s="9">
        <f t="shared" ca="1" si="617"/>
        <v>1</v>
      </c>
      <c r="BP2731" s="9">
        <f t="shared" ca="1" si="608"/>
        <v>0</v>
      </c>
      <c r="BQ2731" s="9">
        <f t="shared" ca="1" si="609"/>
        <v>1</v>
      </c>
      <c r="BR2731">
        <f t="shared" ca="1" si="610"/>
        <v>1032.1449550304274</v>
      </c>
      <c r="BS2731">
        <f t="shared" ca="1" si="612"/>
        <v>-3.7261294830004399E-4</v>
      </c>
      <c r="BT2731">
        <f t="shared" ca="1" si="613"/>
        <v>1.8055555555555558E-5</v>
      </c>
      <c r="BU2731">
        <f t="shared" ref="BU2731:BV2731" ca="1" si="669">ABS($BB2729*BN2731-$BB2730*BP2731)*0.02%</f>
        <v>0</v>
      </c>
      <c r="BV2731">
        <f t="shared" ca="1" si="669"/>
        <v>0</v>
      </c>
      <c r="BW2731" s="35">
        <f ca="1">IFERROR(VLOOKUP($B2731,OFFSET(Input!$A$1,0,MATCH(Index!BW$6&amp;" Index",Input!$1:$1,0)-1,10000,2),2,0)/100,BW2730)</f>
        <v>8.9999999999999998E-4</v>
      </c>
      <c r="BX2731">
        <f t="shared" ca="1" si="619"/>
        <v>5.5196947448959447E-3</v>
      </c>
      <c r="CE2731">
        <v>1039.3581903678814</v>
      </c>
    </row>
    <row r="2732" spans="2:83" x14ac:dyDescent="0.25">
      <c r="B2732" s="2">
        <v>41486</v>
      </c>
      <c r="C2732">
        <f t="shared" ca="1" si="587"/>
        <v>0</v>
      </c>
      <c r="D2732">
        <f t="shared" ca="1" si="588"/>
        <v>0</v>
      </c>
      <c r="E2732">
        <f ca="1">IF($B2732&lt;VLOOKUP(E$6&amp;" Equity",Param,4,0),"",IFERROR(VLOOKUP($B2732,OFFSET(Input!$A$1,0,MATCH(Index!E$6&amp;" Equity",Input!$1:$1,0)-1,10000,2),2,0),E2731))</f>
        <v>92.98</v>
      </c>
      <c r="F2732" s="33">
        <v>107.7</v>
      </c>
      <c r="H2732">
        <f ca="1">IFERROR(VLOOKUP($B2732,OFFSET(Input!$A$1,0,MATCH(Index!H$6,Input!$1:$1,0)-1,10000,2),2,0),0)</f>
        <v>0</v>
      </c>
      <c r="I2732">
        <f ca="1">IFERROR(VLOOKUP($B2732,OFFSET(Input!$A$1,0,MATCH(Index!I$6,Input!$1:$1,0)-1,10000,2),2,0),0)</f>
        <v>0</v>
      </c>
      <c r="K2732">
        <f t="shared" ca="1" si="589"/>
        <v>102.65177771776597</v>
      </c>
      <c r="L2732" s="30">
        <f t="shared" ca="1" si="590"/>
        <v>112.07889046297659</v>
      </c>
      <c r="N2732">
        <f t="shared" ca="1" si="600"/>
        <v>2.9080746435476801E-3</v>
      </c>
      <c r="O2732">
        <f t="shared" ca="1" si="601"/>
        <v>3.6277422233068094E-3</v>
      </c>
      <c r="Q2732">
        <f t="shared" ca="1" si="629"/>
        <v>5.7921597508039609E-2</v>
      </c>
      <c r="R2732">
        <f t="shared" ca="1" si="627"/>
        <v>0.13200332759601927</v>
      </c>
      <c r="T2732">
        <f t="shared" ca="1" si="649"/>
        <v>9.2359820400861645E-2</v>
      </c>
      <c r="U2732">
        <f t="shared" ca="1" si="641"/>
        <v>0.16953484174480385</v>
      </c>
      <c r="W2732">
        <f t="shared" ca="1" si="642"/>
        <v>0.20992826934139514</v>
      </c>
      <c r="X2732">
        <f t="shared" ca="1" si="643"/>
        <v>0.57164743819310704</v>
      </c>
      <c r="Z2732">
        <f t="shared" ca="1" si="666"/>
        <v>102.93109477264436</v>
      </c>
      <c r="AA2732">
        <f t="shared" ca="1" si="666"/>
        <v>102.17594510649087</v>
      </c>
      <c r="AB2732">
        <f t="shared" ca="1" si="666"/>
        <v>101.76699415629244</v>
      </c>
      <c r="AC2732">
        <f t="shared" ca="1" si="667"/>
        <v>102.17594510649087</v>
      </c>
      <c r="AE2732">
        <f ca="1">VLOOKUP($B2732,OFFSET(Input!$A$1,0,MATCH(Index!AE$6&amp;" Index",Input!$1:$1,0)-1,10000,2),2,0)</f>
        <v>13.45</v>
      </c>
      <c r="AF2732">
        <f t="shared" ca="1" si="650"/>
        <v>13.346666666666666</v>
      </c>
      <c r="AG2732">
        <f t="shared" ca="1" si="650"/>
        <v>13.7315</v>
      </c>
      <c r="AH2732">
        <f t="shared" ca="1" si="650"/>
        <v>14.3348</v>
      </c>
      <c r="AI2732">
        <f t="shared" ca="1" si="651"/>
        <v>14.3348</v>
      </c>
      <c r="AK2732">
        <f t="shared" ca="1" si="652"/>
        <v>1</v>
      </c>
      <c r="AL2732">
        <f t="shared" ca="1" si="653"/>
        <v>-1</v>
      </c>
      <c r="AN2732" t="str">
        <f t="shared" ca="1" si="565"/>
        <v>Down</v>
      </c>
      <c r="AO2732" t="str">
        <f t="shared" ca="1" si="596"/>
        <v>Up</v>
      </c>
      <c r="AQ2732">
        <f t="shared" ca="1" si="644"/>
        <v>0</v>
      </c>
      <c r="AR2732">
        <f t="shared" ca="1" si="645"/>
        <v>1</v>
      </c>
      <c r="AT2732">
        <f t="shared" ca="1" si="633"/>
        <v>1</v>
      </c>
      <c r="AU2732">
        <f t="shared" ca="1" si="634"/>
        <v>0</v>
      </c>
      <c r="AW2732" s="5">
        <f t="shared" ca="1" si="602"/>
        <v>0.13200332759601927</v>
      </c>
      <c r="AX2732" s="5">
        <f t="shared" ca="1" si="603"/>
        <v>0.16953484174480385</v>
      </c>
      <c r="AY2732" s="18">
        <f t="shared" ca="1" si="654"/>
        <v>0.16953484174480385</v>
      </c>
      <c r="BA2732" s="6">
        <f t="shared" ca="1" si="646"/>
        <v>0.29492462720591461</v>
      </c>
      <c r="BB2732">
        <f t="shared" ca="1" si="647"/>
        <v>0.29409434379021832</v>
      </c>
      <c r="BC2732" t="str">
        <f t="shared" ca="1" si="620"/>
        <v>HYG UP Equity</v>
      </c>
      <c r="BD2732" t="str">
        <f t="shared" ca="1" si="621"/>
        <v>TLT UP Equity</v>
      </c>
      <c r="BF2732">
        <f t="shared" ca="1" si="604"/>
        <v>0</v>
      </c>
      <c r="BG2732">
        <f t="shared" ca="1" si="605"/>
        <v>1</v>
      </c>
      <c r="BI2732">
        <f t="shared" ca="1" si="597"/>
        <v>0</v>
      </c>
      <c r="BJ2732">
        <f t="shared" ca="1" si="598"/>
        <v>1</v>
      </c>
      <c r="BL2732">
        <f t="shared" ca="1" si="606"/>
        <v>0</v>
      </c>
      <c r="BM2732">
        <f t="shared" ca="1" si="607"/>
        <v>9.2425621505044209</v>
      </c>
      <c r="BN2732" s="9">
        <f t="shared" ca="1" si="616"/>
        <v>0</v>
      </c>
      <c r="BO2732" s="9">
        <f t="shared" ca="1" si="617"/>
        <v>1</v>
      </c>
      <c r="BP2732" s="9">
        <f t="shared" ca="1" si="608"/>
        <v>0</v>
      </c>
      <c r="BQ2732" s="9">
        <f t="shared" ca="1" si="609"/>
        <v>1</v>
      </c>
      <c r="BR2732">
        <f t="shared" ca="1" si="610"/>
        <v>1035.8961108636383</v>
      </c>
      <c r="BS2732">
        <f t="shared" ca="1" si="612"/>
        <v>3.6343304445065616E-3</v>
      </c>
      <c r="BT2732">
        <f t="shared" ca="1" si="613"/>
        <v>1.8055555555555558E-5</v>
      </c>
      <c r="BU2732">
        <f t="shared" ref="BU2732:BV2732" ca="1" si="670">ABS($BB2730*BN2732-$BB2731*BP2732)*0.02%</f>
        <v>0</v>
      </c>
      <c r="BV2732">
        <f t="shared" ca="1" si="670"/>
        <v>0</v>
      </c>
      <c r="BW2732" s="35">
        <f ca="1">IFERROR(VLOOKUP($B2732,OFFSET(Input!$A$1,0,MATCH(Index!BW$6&amp;" Index",Input!$1:$1,0)-1,10000,2),2,0)/100,BW2731)</f>
        <v>8.9999999999999998E-4</v>
      </c>
      <c r="BX2732">
        <f t="shared" ca="1" si="619"/>
        <v>5.5190302006527811E-3</v>
      </c>
      <c r="CE2732">
        <v>1040.3857891554953</v>
      </c>
    </row>
    <row r="2733" spans="2:83" x14ac:dyDescent="0.25">
      <c r="B2733" s="2">
        <v>41487</v>
      </c>
      <c r="C2733">
        <f t="shared" ca="1" si="587"/>
        <v>1</v>
      </c>
      <c r="D2733">
        <f t="shared" ca="1" si="588"/>
        <v>0</v>
      </c>
      <c r="E2733">
        <f ca="1">IF($B2733&lt;VLOOKUP(E$6&amp;" Equity",Param,4,0),"",IFERROR(VLOOKUP($B2733,OFFSET(Input!$A$1,0,MATCH(Index!E$6&amp;" Equity",Input!$1:$1,0)-1,10000,2),2,0),E2732))</f>
        <v>91.65</v>
      </c>
      <c r="F2733" s="33">
        <v>105.34</v>
      </c>
      <c r="H2733">
        <f ca="1">IFERROR(VLOOKUP($B2733,OFFSET(Input!$A$1,0,MATCH(Index!H$6,Input!$1:$1,0)-1,10000,2),2,0),0)</f>
        <v>0.453073</v>
      </c>
      <c r="I2733">
        <f ca="1">IFERROR(VLOOKUP($B2733,OFFSET(Input!$A$1,0,MATCH(Index!I$6,Input!$1:$1,0)-1,10000,2),2,0),0)</f>
        <v>0.26997599999999999</v>
      </c>
      <c r="K2733">
        <f t="shared" ca="1" si="589"/>
        <v>101.68363278897797</v>
      </c>
      <c r="L2733" s="30">
        <f t="shared" ca="1" si="590"/>
        <v>109.90388980410015</v>
      </c>
      <c r="N2733">
        <f t="shared" ca="1" si="600"/>
        <v>-9.4761076511837468E-3</v>
      </c>
      <c r="O2733">
        <f t="shared" ca="1" si="601"/>
        <v>-1.9596747655192946E-2</v>
      </c>
      <c r="Q2733">
        <f t="shared" ca="1" si="629"/>
        <v>6.8682477106985523E-2</v>
      </c>
      <c r="R2733">
        <f t="shared" ca="1" si="627"/>
        <v>0.15205140778304713</v>
      </c>
      <c r="T2733">
        <f t="shared" ca="1" si="649"/>
        <v>9.7950246827720133E-2</v>
      </c>
      <c r="U2733">
        <f t="shared" ca="1" si="641"/>
        <v>0.18294215503952974</v>
      </c>
      <c r="W2733">
        <f t="shared" ca="1" si="642"/>
        <v>0.78314279583103064</v>
      </c>
      <c r="X2733">
        <f t="shared" ca="1" si="643"/>
        <v>0.6349699100323879</v>
      </c>
      <c r="Z2733">
        <f t="shared" ca="1" si="666"/>
        <v>102.72608632174942</v>
      </c>
      <c r="AA2733">
        <f t="shared" ca="1" si="666"/>
        <v>102.24677201786518</v>
      </c>
      <c r="AB2733">
        <f t="shared" ca="1" si="666"/>
        <v>101.83416944435223</v>
      </c>
      <c r="AC2733">
        <f t="shared" ca="1" si="667"/>
        <v>102.24677201786518</v>
      </c>
      <c r="AE2733">
        <f ca="1">VLOOKUP($B2733,OFFSET(Input!$A$1,0,MATCH(Index!AE$6&amp;" Index",Input!$1:$1,0)-1,10000,2),2,0)</f>
        <v>12.94</v>
      </c>
      <c r="AF2733">
        <f t="shared" ca="1" si="650"/>
        <v>13.275333333333329</v>
      </c>
      <c r="AG2733">
        <f t="shared" ca="1" si="650"/>
        <v>13.568499999999997</v>
      </c>
      <c r="AH2733">
        <f t="shared" ca="1" si="650"/>
        <v>14.164000000000001</v>
      </c>
      <c r="AI2733">
        <f t="shared" ca="1" si="651"/>
        <v>14.164000000000001</v>
      </c>
      <c r="AK2733">
        <f t="shared" ca="1" si="652"/>
        <v>1</v>
      </c>
      <c r="AL2733">
        <f t="shared" ca="1" si="653"/>
        <v>-1</v>
      </c>
      <c r="AN2733" t="str">
        <f t="shared" ca="1" si="565"/>
        <v>Not Down</v>
      </c>
      <c r="AO2733" t="str">
        <f t="shared" ca="1" si="596"/>
        <v>Not Up</v>
      </c>
      <c r="AQ2733">
        <f t="shared" ca="1" si="644"/>
        <v>1</v>
      </c>
      <c r="AR2733">
        <f t="shared" ca="1" si="645"/>
        <v>0</v>
      </c>
      <c r="AT2733">
        <f t="shared" ca="1" si="633"/>
        <v>0</v>
      </c>
      <c r="AU2733">
        <f t="shared" ca="1" si="634"/>
        <v>1</v>
      </c>
      <c r="AW2733" s="5">
        <f t="shared" ca="1" si="602"/>
        <v>0.13267402594688005</v>
      </c>
      <c r="AX2733" s="5">
        <f t="shared" ca="1" si="603"/>
        <v>0.15951237385675121</v>
      </c>
      <c r="AY2733" s="18">
        <f t="shared" ca="1" si="654"/>
        <v>0.15951237385675121</v>
      </c>
      <c r="BA2733" s="6">
        <f t="shared" ca="1" si="646"/>
        <v>0.31345530626296175</v>
      </c>
      <c r="BB2733">
        <f t="shared" ca="1" si="647"/>
        <v>0.29409434379021832</v>
      </c>
      <c r="BC2733" t="str">
        <f t="shared" ca="1" si="620"/>
        <v>HYG UP Equity</v>
      </c>
      <c r="BD2733" t="str">
        <f t="shared" ca="1" si="621"/>
        <v>TLT UP Equity</v>
      </c>
      <c r="BF2733">
        <f t="shared" ca="1" si="604"/>
        <v>0.2</v>
      </c>
      <c r="BG2733">
        <f t="shared" ca="1" si="605"/>
        <v>0.8</v>
      </c>
      <c r="BI2733">
        <f t="shared" ca="1" si="597"/>
        <v>0</v>
      </c>
      <c r="BJ2733">
        <f t="shared" ca="1" si="598"/>
        <v>1</v>
      </c>
      <c r="BL2733">
        <f t="shared" ca="1" si="606"/>
        <v>0</v>
      </c>
      <c r="BM2733">
        <f t="shared" ca="1" si="607"/>
        <v>9.2425621505044209</v>
      </c>
      <c r="BN2733" s="9">
        <f t="shared" ca="1" si="616"/>
        <v>0</v>
      </c>
      <c r="BO2733" s="9">
        <f t="shared" ca="1" si="617"/>
        <v>1</v>
      </c>
      <c r="BP2733" s="9">
        <f t="shared" ca="1" si="608"/>
        <v>0</v>
      </c>
      <c r="BQ2733" s="9">
        <f t="shared" ca="1" si="609"/>
        <v>1</v>
      </c>
      <c r="BR2733">
        <f t="shared" ca="1" si="610"/>
        <v>1015.7935320965847</v>
      </c>
      <c r="BS2733">
        <f t="shared" ca="1" si="612"/>
        <v>-1.9405979572887699E-2</v>
      </c>
      <c r="BT2733">
        <f t="shared" ca="1" si="613"/>
        <v>1.8055555555555558E-5</v>
      </c>
      <c r="BU2733">
        <f t="shared" ref="BU2733:BV2733" ca="1" si="671">ABS($BB2731*BN2733-$BB2732*BP2733)*0.02%</f>
        <v>0</v>
      </c>
      <c r="BV2733">
        <f t="shared" ca="1" si="671"/>
        <v>0</v>
      </c>
      <c r="BW2733" s="35">
        <f ca="1">IFERROR(VLOOKUP($B2733,OFFSET(Input!$A$1,0,MATCH(Index!BW$6&amp;" Index",Input!$1:$1,0)-1,10000,2),2,0)/100,BW2732)</f>
        <v>8.0000000000000004E-4</v>
      </c>
      <c r="BX2733">
        <f t="shared" ca="1" si="619"/>
        <v>5.5244867879925006E-3</v>
      </c>
      <c r="CE2733">
        <v>1034.7807300977174</v>
      </c>
    </row>
    <row r="2734" spans="2:83" x14ac:dyDescent="0.25">
      <c r="B2734" s="2">
        <v>41488</v>
      </c>
      <c r="C2734">
        <f t="shared" ca="1" si="587"/>
        <v>0</v>
      </c>
      <c r="D2734">
        <f t="shared" ca="1" si="588"/>
        <v>1</v>
      </c>
      <c r="E2734">
        <f ca="1">IF($B2734&lt;VLOOKUP(E$6&amp;" Equity",Param,4,0),"",IFERROR(VLOOKUP($B2734,OFFSET(Input!$A$1,0,MATCH(Index!E$6&amp;" Equity",Input!$1:$1,0)-1,10000,2),2,0),E2733))</f>
        <v>92.21</v>
      </c>
      <c r="F2734" s="33">
        <v>106.52</v>
      </c>
      <c r="H2734">
        <f ca="1">IFERROR(VLOOKUP($B2734,OFFSET(Input!$A$1,0,MATCH(Index!H$6,Input!$1:$1,0)-1,10000,2),2,0),0)</f>
        <v>0</v>
      </c>
      <c r="I2734">
        <f ca="1">IFERROR(VLOOKUP($B2734,OFFSET(Input!$A$1,0,MATCH(Index!I$6,Input!$1:$1,0)-1,10000,2),2,0),0)</f>
        <v>0</v>
      </c>
      <c r="K2734">
        <f t="shared" ca="1" si="589"/>
        <v>102.30494031065639</v>
      </c>
      <c r="L2734" s="30">
        <f t="shared" ca="1" si="590"/>
        <v>111.13501368836859</v>
      </c>
      <c r="N2734">
        <f t="shared" ca="1" si="600"/>
        <v>6.0916102653357923E-3</v>
      </c>
      <c r="O2734">
        <f t="shared" ca="1" si="601"/>
        <v>1.1139546890488145E-2</v>
      </c>
      <c r="Q2734">
        <f t="shared" ca="1" si="629"/>
        <v>7.5134927305128343E-2</v>
      </c>
      <c r="R2734">
        <f t="shared" ca="1" si="627"/>
        <v>0.14157287101453339</v>
      </c>
      <c r="T2734">
        <f t="shared" ca="1" si="649"/>
        <v>9.2784660636595573E-2</v>
      </c>
      <c r="U2734">
        <f t="shared" ca="1" si="641"/>
        <v>0.14097962984286827</v>
      </c>
      <c r="W2734">
        <f t="shared" ca="1" si="642"/>
        <v>0.94942021417005196</v>
      </c>
      <c r="X2734">
        <f t="shared" ca="1" si="643"/>
        <v>0.57647604406599728</v>
      </c>
      <c r="Z2734">
        <f t="shared" ca="1" si="666"/>
        <v>102.5887287229211</v>
      </c>
      <c r="AA2734">
        <f t="shared" ca="1" si="666"/>
        <v>102.40220927434162</v>
      </c>
      <c r="AB2734">
        <f t="shared" ca="1" si="666"/>
        <v>101.90686829606919</v>
      </c>
      <c r="AC2734">
        <f t="shared" ca="1" si="667"/>
        <v>102.40220927434162</v>
      </c>
      <c r="AE2734">
        <f ca="1">VLOOKUP($B2734,OFFSET(Input!$A$1,0,MATCH(Index!AE$6&amp;" Index",Input!$1:$1,0)-1,10000,2),2,0)</f>
        <v>11.98</v>
      </c>
      <c r="AF2734">
        <f t="shared" ca="1" si="650"/>
        <v>13.15133333333333</v>
      </c>
      <c r="AG2734">
        <f t="shared" ca="1" si="650"/>
        <v>13.422999999999998</v>
      </c>
      <c r="AH2734">
        <f t="shared" ca="1" si="650"/>
        <v>13.968799999999998</v>
      </c>
      <c r="AI2734">
        <f t="shared" ca="1" si="651"/>
        <v>13.968799999999998</v>
      </c>
      <c r="AK2734">
        <f t="shared" ca="1" si="652"/>
        <v>1</v>
      </c>
      <c r="AL2734">
        <f t="shared" ca="1" si="653"/>
        <v>-1</v>
      </c>
      <c r="AN2734" t="str">
        <f t="shared" ca="1" si="565"/>
        <v>Not Down</v>
      </c>
      <c r="AO2734" t="str">
        <f t="shared" ca="1" si="596"/>
        <v>Not Up</v>
      </c>
      <c r="AQ2734">
        <f t="shared" ca="1" si="644"/>
        <v>1</v>
      </c>
      <c r="AR2734">
        <f t="shared" ca="1" si="645"/>
        <v>0</v>
      </c>
      <c r="AT2734">
        <f t="shared" ca="1" si="633"/>
        <v>0</v>
      </c>
      <c r="AU2734">
        <f t="shared" ca="1" si="634"/>
        <v>1</v>
      </c>
      <c r="AW2734" s="5">
        <f t="shared" ca="1" si="602"/>
        <v>0.11386930944911944</v>
      </c>
      <c r="AX2734" s="5">
        <f t="shared" ca="1" si="603"/>
        <v>0.11023649585389715</v>
      </c>
      <c r="AY2734" s="18">
        <f t="shared" ca="1" si="654"/>
        <v>0.11386930944911944</v>
      </c>
      <c r="BA2734" s="6">
        <f t="shared" ca="1" si="646"/>
        <v>0.43909987899190389</v>
      </c>
      <c r="BB2734">
        <f t="shared" ca="1" si="647"/>
        <v>0.43909987899190389</v>
      </c>
      <c r="BC2734" t="str">
        <f t="shared" ca="1" si="620"/>
        <v>TLT UP Equity</v>
      </c>
      <c r="BD2734" t="str">
        <f t="shared" ca="1" si="621"/>
        <v>HYG UP Equity</v>
      </c>
      <c r="BF2734">
        <f t="shared" ca="1" si="604"/>
        <v>0.4</v>
      </c>
      <c r="BG2734">
        <f t="shared" ca="1" si="605"/>
        <v>0.6</v>
      </c>
      <c r="BI2734">
        <f t="shared" ca="1" si="597"/>
        <v>0.2</v>
      </c>
      <c r="BJ2734">
        <f t="shared" ca="1" si="598"/>
        <v>0.8</v>
      </c>
      <c r="BL2734">
        <f t="shared" ref="BL2734:BL2776" ca="1" si="672">($BR2734/K2734)*BI2734</f>
        <v>2.0080599587719283</v>
      </c>
      <c r="BM2734">
        <f t="shared" ref="BM2734:BM2776" ca="1" si="673">($BR2734/L2734)*BJ2734</f>
        <v>7.3940497204035367</v>
      </c>
      <c r="BN2734" s="9">
        <f t="shared" ca="1" si="616"/>
        <v>0</v>
      </c>
      <c r="BO2734" s="9">
        <f t="shared" ca="1" si="617"/>
        <v>1</v>
      </c>
      <c r="BP2734" s="9">
        <f t="shared" ca="1" si="608"/>
        <v>0.2</v>
      </c>
      <c r="BQ2734" s="9">
        <f t="shared" ca="1" si="609"/>
        <v>0.8</v>
      </c>
      <c r="BR2734">
        <f t="shared" ca="1" si="610"/>
        <v>1027.1722711119062</v>
      </c>
      <c r="BS2734">
        <f t="shared" ca="1" si="612"/>
        <v>1.1201822669451245E-2</v>
      </c>
      <c r="BT2734">
        <f t="shared" ca="1" si="613"/>
        <v>1.8055555555555558E-5</v>
      </c>
      <c r="BU2734">
        <f t="shared" ref="BU2734:BV2734" ca="1" si="674">ABS($BB2732*BN2734-$BB2733*BP2734)*0.02%</f>
        <v>1.1763773751608733E-5</v>
      </c>
      <c r="BV2734">
        <f t="shared" ca="1" si="674"/>
        <v>1.1763773751608731E-5</v>
      </c>
      <c r="BW2734" s="35">
        <f ca="1">IFERROR(VLOOKUP($B2734,OFFSET(Input!$A$1,0,MATCH(Index!BW$6&amp;" Index",Input!$1:$1,0)-1,10000,2),2,0)/100,BW2733)</f>
        <v>8.9999999999999998E-4</v>
      </c>
      <c r="BX2734">
        <f t="shared" ca="1" si="619"/>
        <v>5.4947237183375925E-3</v>
      </c>
      <c r="CE2734">
        <v>1037.9523090612552</v>
      </c>
    </row>
    <row r="2735" spans="2:83" x14ac:dyDescent="0.25">
      <c r="B2735" s="2">
        <v>41491</v>
      </c>
      <c r="C2735">
        <f t="shared" ca="1" si="587"/>
        <v>0</v>
      </c>
      <c r="D2735">
        <f t="shared" ca="1" si="588"/>
        <v>2</v>
      </c>
      <c r="E2735">
        <f ca="1">IF($B2735&lt;VLOOKUP(E$6&amp;" Equity",Param,4,0),"",IFERROR(VLOOKUP($B2735,OFFSET(Input!$A$1,0,MATCH(Index!E$6&amp;" Equity",Input!$1:$1,0)-1,10000,2),2,0),E2734))</f>
        <v>91.7</v>
      </c>
      <c r="F2735" s="33">
        <v>105.7</v>
      </c>
      <c r="H2735">
        <f ca="1">IFERROR(VLOOKUP($B2735,OFFSET(Input!$A$1,0,MATCH(Index!H$6,Input!$1:$1,0)-1,10000,2),2,0),0)</f>
        <v>0</v>
      </c>
      <c r="I2735">
        <f ca="1">IFERROR(VLOOKUP($B2735,OFFSET(Input!$A$1,0,MATCH(Index!I$6,Input!$1:$1,0)-1,10000,2),2,0),0)</f>
        <v>0</v>
      </c>
      <c r="K2735">
        <f t="shared" ca="1" si="589"/>
        <v>101.73910667484212</v>
      </c>
      <c r="L2735" s="30">
        <f t="shared" ca="1" si="590"/>
        <v>110.27948692133458</v>
      </c>
      <c r="N2735">
        <f t="shared" ca="1" si="600"/>
        <v>-5.5462052886305832E-3</v>
      </c>
      <c r="O2735">
        <f t="shared" ca="1" si="601"/>
        <v>-7.7278680695395986E-3</v>
      </c>
      <c r="Q2735">
        <f t="shared" ca="1" si="629"/>
        <v>8.0063343659858968E-2</v>
      </c>
      <c r="R2735">
        <f t="shared" ca="1" si="627"/>
        <v>0.14660763906795998</v>
      </c>
      <c r="T2735">
        <f t="shared" ca="1" si="649"/>
        <v>8.277428175501271E-2</v>
      </c>
      <c r="U2735">
        <f t="shared" ca="1" si="641"/>
        <v>0.1394819991841087</v>
      </c>
      <c r="W2735">
        <f t="shared" ca="1" si="642"/>
        <v>0.95038838338485254</v>
      </c>
      <c r="X2735">
        <f t="shared" ca="1" si="643"/>
        <v>0.56254725402842798</v>
      </c>
      <c r="Z2735">
        <f t="shared" ca="1" si="666"/>
        <v>102.38816364063284</v>
      </c>
      <c r="AA2735">
        <f t="shared" ca="1" si="666"/>
        <v>102.46421767022169</v>
      </c>
      <c r="AB2735">
        <f t="shared" ca="1" si="666"/>
        <v>101.98504832920446</v>
      </c>
      <c r="AC2735">
        <f t="shared" ca="1" si="667"/>
        <v>102.46421767022169</v>
      </c>
      <c r="AE2735">
        <f ca="1">VLOOKUP($B2735,OFFSET(Input!$A$1,0,MATCH(Index!AE$6&amp;" Index",Input!$1:$1,0)-1,10000,2),2,0)</f>
        <v>11.84</v>
      </c>
      <c r="AF2735">
        <f t="shared" ca="1" si="650"/>
        <v>13.021333333333329</v>
      </c>
      <c r="AG2735">
        <f t="shared" ca="1" si="650"/>
        <v>13.275999999999996</v>
      </c>
      <c r="AH2735">
        <f t="shared" ca="1" si="650"/>
        <v>13.767999999999997</v>
      </c>
      <c r="AI2735">
        <f t="shared" ca="1" si="651"/>
        <v>13.767999999999997</v>
      </c>
      <c r="AK2735">
        <f t="shared" ca="1" si="652"/>
        <v>-1</v>
      </c>
      <c r="AL2735">
        <f t="shared" ca="1" si="653"/>
        <v>-1</v>
      </c>
      <c r="AN2735" t="str">
        <f t="shared" ca="1" si="565"/>
        <v>Not Down</v>
      </c>
      <c r="AO2735" t="str">
        <f t="shared" ca="1" si="596"/>
        <v>Not Up</v>
      </c>
      <c r="AQ2735">
        <f t="shared" ca="1" si="644"/>
        <v>1</v>
      </c>
      <c r="AR2735">
        <f t="shared" ca="1" si="645"/>
        <v>0</v>
      </c>
      <c r="AT2735">
        <f t="shared" ca="1" si="633"/>
        <v>0</v>
      </c>
      <c r="AU2735">
        <f t="shared" ca="1" si="634"/>
        <v>1</v>
      </c>
      <c r="AW2735" s="5">
        <f t="shared" ca="1" si="602"/>
        <v>0.10536283799753682</v>
      </c>
      <c r="AX2735" s="5">
        <f t="shared" ca="1" si="603"/>
        <v>9.3257486618897323E-2</v>
      </c>
      <c r="AY2735" s="18">
        <f t="shared" ca="1" si="654"/>
        <v>0.10536283799753682</v>
      </c>
      <c r="BA2735" s="6">
        <f t="shared" ca="1" si="646"/>
        <v>0.47455061908230783</v>
      </c>
      <c r="BB2735">
        <f t="shared" ca="1" si="647"/>
        <v>0.47455061908230783</v>
      </c>
      <c r="BC2735" t="str">
        <f t="shared" ca="1" si="620"/>
        <v>TLT UP Equity</v>
      </c>
      <c r="BD2735" t="str">
        <f t="shared" ca="1" si="621"/>
        <v>HYG UP Equity</v>
      </c>
      <c r="BF2735">
        <f t="shared" ca="1" si="604"/>
        <v>0.6</v>
      </c>
      <c r="BG2735">
        <f t="shared" ca="1" si="605"/>
        <v>0.4</v>
      </c>
      <c r="BI2735">
        <f t="shared" ca="1" si="597"/>
        <v>0.4</v>
      </c>
      <c r="BJ2735">
        <f t="shared" ca="1" si="598"/>
        <v>0.6</v>
      </c>
      <c r="BL2735">
        <f t="shared" ca="1" si="672"/>
        <v>4.0091181026423071</v>
      </c>
      <c r="BM2735">
        <f t="shared" ca="1" si="673"/>
        <v>5.5479596301675027</v>
      </c>
      <c r="BN2735" s="9">
        <f t="shared" ca="1" si="616"/>
        <v>0.20034929451925776</v>
      </c>
      <c r="BO2735" s="9">
        <f t="shared" ca="1" si="617"/>
        <v>0.79965070548074224</v>
      </c>
      <c r="BP2735" s="9">
        <f t="shared" ca="1" si="608"/>
        <v>0.4</v>
      </c>
      <c r="BQ2735" s="9">
        <f t="shared" ca="1" si="609"/>
        <v>0.6</v>
      </c>
      <c r="BR2735">
        <f t="shared" ca="1" si="610"/>
        <v>1019.7102357919157</v>
      </c>
      <c r="BS2735">
        <f t="shared" ca="1" si="612"/>
        <v>-7.2646385906746103E-3</v>
      </c>
      <c r="BT2735">
        <f t="shared" ca="1" si="613"/>
        <v>5.4166666666666671E-5</v>
      </c>
      <c r="BU2735">
        <f t="shared" ref="BU2735:BV2735" ca="1" si="675">ABS($BB2733*BN2735-$BB2734*BP2735)*0.02%</f>
        <v>2.3343671459257458E-5</v>
      </c>
      <c r="BV2735">
        <f t="shared" ca="1" si="675"/>
        <v>5.6574355810796673E-6</v>
      </c>
      <c r="BW2735" s="35">
        <f ca="1">IFERROR(VLOOKUP($B2735,OFFSET(Input!$A$1,0,MATCH(Index!BW$6&amp;" Index",Input!$1:$1,0)-1,10000,2),2,0)/100,BW2734)</f>
        <v>8.0000000000000004E-4</v>
      </c>
      <c r="BX2735">
        <f t="shared" ca="1" si="619"/>
        <v>2.4687256387525572E-2</v>
      </c>
      <c r="CE2735">
        <v>1035.5071375065652</v>
      </c>
    </row>
    <row r="2736" spans="2:83" x14ac:dyDescent="0.25">
      <c r="B2736" s="2">
        <v>41492</v>
      </c>
      <c r="C2736">
        <f t="shared" ca="1" si="587"/>
        <v>0</v>
      </c>
      <c r="D2736">
        <f t="shared" ca="1" si="588"/>
        <v>3</v>
      </c>
      <c r="E2736">
        <f ca="1">IF($B2736&lt;VLOOKUP(E$6&amp;" Equity",Param,4,0),"",IFERROR(VLOOKUP($B2736,OFFSET(Input!$A$1,0,MATCH(Index!E$6&amp;" Equity",Input!$1:$1,0)-1,10000,2),2,0),E2735))</f>
        <v>91.65</v>
      </c>
      <c r="F2736" s="33">
        <v>106.01</v>
      </c>
      <c r="H2736">
        <f ca="1">IFERROR(VLOOKUP($B2736,OFFSET(Input!$A$1,0,MATCH(Index!H$6,Input!$1:$1,0)-1,10000,2),2,0),0)</f>
        <v>0</v>
      </c>
      <c r="I2736">
        <f ca="1">IFERROR(VLOOKUP($B2736,OFFSET(Input!$A$1,0,MATCH(Index!I$6,Input!$1:$1,0)-1,10000,2),2,0),0)</f>
        <v>0</v>
      </c>
      <c r="K2736">
        <f t="shared" ca="1" si="589"/>
        <v>101.68363278897797</v>
      </c>
      <c r="L2736" s="30">
        <f t="shared" ca="1" si="590"/>
        <v>110.60291777228646</v>
      </c>
      <c r="N2736">
        <f t="shared" ca="1" si="600"/>
        <v>-5.4540497670513732E-4</v>
      </c>
      <c r="O2736">
        <f t="shared" ca="1" si="601"/>
        <v>2.9285364088144062E-3</v>
      </c>
      <c r="Q2736">
        <f t="shared" ca="1" si="629"/>
        <v>7.9159960247321623E-2</v>
      </c>
      <c r="R2736">
        <f t="shared" ca="1" si="627"/>
        <v>0.14581556792414949</v>
      </c>
      <c r="T2736">
        <f t="shared" ca="1" si="649"/>
        <v>8.2641812116275082E-2</v>
      </c>
      <c r="U2736">
        <f t="shared" ca="1" si="641"/>
        <v>0.13979221640142117</v>
      </c>
      <c r="W2736">
        <f t="shared" ca="1" si="642"/>
        <v>0.94041716389116881</v>
      </c>
      <c r="X2736">
        <f t="shared" ca="1" si="643"/>
        <v>0.55842692277056938</v>
      </c>
      <c r="Z2736">
        <f t="shared" ca="1" si="666"/>
        <v>102.20744362929256</v>
      </c>
      <c r="AA2736">
        <f t="shared" ca="1" si="666"/>
        <v>102.51627624194013</v>
      </c>
      <c r="AB2736">
        <f t="shared" ca="1" si="666"/>
        <v>102.03861860236059</v>
      </c>
      <c r="AC2736">
        <f t="shared" ca="1" si="667"/>
        <v>102.51627624194013</v>
      </c>
      <c r="AE2736">
        <f ca="1">VLOOKUP($B2736,OFFSET(Input!$A$1,0,MATCH(Index!AE$6&amp;" Index",Input!$1:$1,0)-1,10000,2),2,0)</f>
        <v>12.72</v>
      </c>
      <c r="AF2736">
        <f t="shared" ca="1" si="650"/>
        <v>12.907999999999998</v>
      </c>
      <c r="AG2736">
        <f t="shared" ca="1" si="650"/>
        <v>13.1945</v>
      </c>
      <c r="AH2736">
        <f t="shared" ca="1" si="650"/>
        <v>13.622</v>
      </c>
      <c r="AI2736">
        <f t="shared" ca="1" si="651"/>
        <v>13.622</v>
      </c>
      <c r="AK2736">
        <f t="shared" ca="1" si="652"/>
        <v>-1</v>
      </c>
      <c r="AL2736">
        <f t="shared" ca="1" si="653"/>
        <v>-1</v>
      </c>
      <c r="AN2736" t="str">
        <f t="shared" ca="1" si="565"/>
        <v>Not Down</v>
      </c>
      <c r="AO2736" t="str">
        <f t="shared" ca="1" si="596"/>
        <v>Not Up</v>
      </c>
      <c r="AQ2736">
        <f t="shared" ca="1" si="644"/>
        <v>1</v>
      </c>
      <c r="AR2736">
        <f t="shared" ca="1" si="645"/>
        <v>0</v>
      </c>
      <c r="AT2736">
        <f t="shared" ca="1" si="633"/>
        <v>0</v>
      </c>
      <c r="AU2736">
        <f t="shared" ca="1" si="634"/>
        <v>1</v>
      </c>
      <c r="AW2736" s="5">
        <f t="shared" ca="1" si="602"/>
        <v>9.1293593380389837E-2</v>
      </c>
      <c r="AX2736" s="5">
        <f t="shared" ca="1" si="603"/>
        <v>8.4953445878973619E-2</v>
      </c>
      <c r="AY2736" s="18">
        <f t="shared" ca="1" si="654"/>
        <v>9.1293593380389837E-2</v>
      </c>
      <c r="BA2736" s="6">
        <f t="shared" ca="1" si="646"/>
        <v>0.5476835575051443</v>
      </c>
      <c r="BB2736">
        <f t="shared" ca="1" si="647"/>
        <v>0.5476835575051443</v>
      </c>
      <c r="BC2736" t="str">
        <f t="shared" ca="1" si="620"/>
        <v>TLT UP Equity</v>
      </c>
      <c r="BD2736" t="str">
        <f t="shared" ca="1" si="621"/>
        <v>HYG UP Equity</v>
      </c>
      <c r="BF2736">
        <f t="shared" ca="1" si="604"/>
        <v>0.8</v>
      </c>
      <c r="BG2736">
        <f t="shared" ca="1" si="605"/>
        <v>0.2</v>
      </c>
      <c r="BI2736">
        <f t="shared" ca="1" si="597"/>
        <v>0.6</v>
      </c>
      <c r="BJ2736">
        <f t="shared" ca="1" si="598"/>
        <v>0.4</v>
      </c>
      <c r="BL2736">
        <f t="shared" ca="1" si="672"/>
        <v>6.026233648765591</v>
      </c>
      <c r="BM2736">
        <f t="shared" ca="1" si="673"/>
        <v>3.6935091272682721</v>
      </c>
      <c r="BN2736" s="9">
        <f t="shared" ca="1" si="616"/>
        <v>0.39916654444324751</v>
      </c>
      <c r="BO2736" s="9">
        <f t="shared" ca="1" si="617"/>
        <v>0.60083345555675249</v>
      </c>
      <c r="BP2736" s="9">
        <f t="shared" ca="1" si="608"/>
        <v>0.59999999999999987</v>
      </c>
      <c r="BQ2736" s="9">
        <f t="shared" ca="1" si="609"/>
        <v>0.4</v>
      </c>
      <c r="BR2736">
        <f t="shared" ca="1" si="610"/>
        <v>1021.2822157361055</v>
      </c>
      <c r="BS2736">
        <f t="shared" ca="1" si="612"/>
        <v>1.5415947482071424E-3</v>
      </c>
      <c r="BT2736">
        <f t="shared" ca="1" si="613"/>
        <v>1.8055555555555558E-5</v>
      </c>
      <c r="BU2736">
        <f t="shared" ref="BU2736:BV2736" ca="1" si="676">ABS($BB2734*BN2736-$BB2735*BP2736)*0.02%</f>
        <v>2.1891278017347643E-5</v>
      </c>
      <c r="BV2736">
        <f t="shared" ca="1" si="676"/>
        <v>1.4801129999266871E-5</v>
      </c>
      <c r="BW2736" s="35">
        <f ca="1">IFERROR(VLOOKUP($B2736,OFFSET(Input!$A$1,0,MATCH(Index!BW$6&amp;" Index",Input!$1:$1,0)-1,10000,2),2,0)/100,BW2735)</f>
        <v>8.9999999999999998E-4</v>
      </c>
      <c r="BX2736">
        <f t="shared" ca="1" si="619"/>
        <v>8.8725099877535532E-3</v>
      </c>
      <c r="CE2736">
        <v>1036.1487905635834</v>
      </c>
    </row>
    <row r="2737" spans="2:83" x14ac:dyDescent="0.25">
      <c r="B2737" s="2">
        <v>41493</v>
      </c>
      <c r="C2737">
        <f t="shared" ca="1" si="587"/>
        <v>0</v>
      </c>
      <c r="D2737">
        <f t="shared" ca="1" si="588"/>
        <v>4</v>
      </c>
      <c r="E2737">
        <f ca="1">IF($B2737&lt;VLOOKUP(E$6&amp;" Equity",Param,4,0),"",IFERROR(VLOOKUP($B2737,OFFSET(Input!$A$1,0,MATCH(Index!E$6&amp;" Equity",Input!$1:$1,0)-1,10000,2),2,0),E2736))</f>
        <v>91.36</v>
      </c>
      <c r="F2737" s="33">
        <v>106.8</v>
      </c>
      <c r="H2737">
        <f ca="1">IFERROR(VLOOKUP($B2737,OFFSET(Input!$A$1,0,MATCH(Index!H$6,Input!$1:$1,0)-1,10000,2),2,0),0)</f>
        <v>0</v>
      </c>
      <c r="I2737">
        <f ca="1">IFERROR(VLOOKUP($B2737,OFFSET(Input!$A$1,0,MATCH(Index!I$6,Input!$1:$1,0)-1,10000,2),2,0),0)</f>
        <v>0</v>
      </c>
      <c r="K2737">
        <f t="shared" ca="1" si="589"/>
        <v>101.36188425096593</v>
      </c>
      <c r="L2737" s="30">
        <f t="shared" ca="1" si="590"/>
        <v>111.42714477955091</v>
      </c>
      <c r="N2737">
        <f t="shared" ca="1" si="600"/>
        <v>-3.1692283780139991E-3</v>
      </c>
      <c r="O2737">
        <f t="shared" ca="1" si="601"/>
        <v>7.4244972410880388E-3</v>
      </c>
      <c r="Q2737">
        <f t="shared" ca="1" si="629"/>
        <v>6.8992767523821011E-2</v>
      </c>
      <c r="R2737">
        <f t="shared" ca="1" si="627"/>
        <v>0.13620823025495735</v>
      </c>
      <c r="T2737">
        <f t="shared" ca="1" si="649"/>
        <v>8.2350471803074102E-2</v>
      </c>
      <c r="U2737">
        <f t="shared" ca="1" si="641"/>
        <v>0.1386405508905193</v>
      </c>
      <c r="W2737">
        <f t="shared" ca="1" si="642"/>
        <v>0.80625641963955097</v>
      </c>
      <c r="X2737">
        <f t="shared" ca="1" si="643"/>
        <v>0.57596845262261875</v>
      </c>
      <c r="Z2737">
        <f t="shared" ca="1" si="666"/>
        <v>102.08066232257205</v>
      </c>
      <c r="AA2737">
        <f t="shared" ca="1" si="666"/>
        <v>102.53347904710211</v>
      </c>
      <c r="AB2737">
        <f t="shared" ca="1" si="666"/>
        <v>102.0916839577695</v>
      </c>
      <c r="AC2737">
        <f t="shared" ca="1" si="667"/>
        <v>102.53347904710211</v>
      </c>
      <c r="AE2737">
        <f ca="1">VLOOKUP($B2737,OFFSET(Input!$A$1,0,MATCH(Index!AE$6&amp;" Index",Input!$1:$1,0)-1,10000,2),2,0)</f>
        <v>12.98</v>
      </c>
      <c r="AF2737">
        <f t="shared" ca="1" si="650"/>
        <v>12.854666666666665</v>
      </c>
      <c r="AG2737">
        <f t="shared" ca="1" si="650"/>
        <v>13.132999999999999</v>
      </c>
      <c r="AH2737">
        <f t="shared" ca="1" si="650"/>
        <v>13.483600000000001</v>
      </c>
      <c r="AI2737">
        <f t="shared" ca="1" si="651"/>
        <v>13.483600000000001</v>
      </c>
      <c r="AK2737">
        <f t="shared" ca="1" si="652"/>
        <v>-1</v>
      </c>
      <c r="AL2737">
        <f t="shared" ca="1" si="653"/>
        <v>-1</v>
      </c>
      <c r="AN2737" t="str">
        <f t="shared" ca="1" si="565"/>
        <v>Not Down</v>
      </c>
      <c r="AO2737" t="str">
        <f t="shared" ca="1" si="596"/>
        <v>Not Up</v>
      </c>
      <c r="AQ2737">
        <f t="shared" ca="1" si="644"/>
        <v>1</v>
      </c>
      <c r="AR2737">
        <f t="shared" ca="1" si="645"/>
        <v>0</v>
      </c>
      <c r="AT2737">
        <f t="shared" ca="1" si="633"/>
        <v>0</v>
      </c>
      <c r="AU2737">
        <f t="shared" ca="1" si="634"/>
        <v>1</v>
      </c>
      <c r="AW2737" s="5">
        <f t="shared" ca="1" si="602"/>
        <v>6.8992767523821011E-2</v>
      </c>
      <c r="AX2737" s="5">
        <f t="shared" ca="1" si="603"/>
        <v>8.2350471803074102E-2</v>
      </c>
      <c r="AY2737" s="18">
        <f t="shared" ca="1" si="654"/>
        <v>8.2350471803074102E-2</v>
      </c>
      <c r="BA2737" s="6">
        <f t="shared" ca="1" si="646"/>
        <v>0.60716106301814199</v>
      </c>
      <c r="BB2737">
        <f t="shared" ca="1" si="647"/>
        <v>0.60716106301814199</v>
      </c>
      <c r="BC2737" t="str">
        <f t="shared" ca="1" si="620"/>
        <v>TLT UP Equity</v>
      </c>
      <c r="BD2737" t="str">
        <f t="shared" ca="1" si="621"/>
        <v>HYG UP Equity</v>
      </c>
      <c r="BF2737">
        <f t="shared" ca="1" si="604"/>
        <v>1</v>
      </c>
      <c r="BG2737">
        <f t="shared" ca="1" si="605"/>
        <v>0</v>
      </c>
      <c r="BI2737">
        <f t="shared" ca="1" si="597"/>
        <v>0.8</v>
      </c>
      <c r="BJ2737">
        <f t="shared" ca="1" si="598"/>
        <v>0.2</v>
      </c>
      <c r="BL2737">
        <f t="shared" ca="1" si="672"/>
        <v>8.0692073269892912</v>
      </c>
      <c r="BM2737">
        <f t="shared" ca="1" si="673"/>
        <v>1.8350781147033335</v>
      </c>
      <c r="BN2737" s="9">
        <f t="shared" ca="1" si="616"/>
        <v>0.59745483337472194</v>
      </c>
      <c r="BO2737" s="9">
        <f t="shared" ca="1" si="617"/>
        <v>0.40254516662527801</v>
      </c>
      <c r="BP2737" s="9">
        <f t="shared" ca="1" si="608"/>
        <v>0.79999999999999993</v>
      </c>
      <c r="BQ2737" s="9">
        <f t="shared" ca="1" si="609"/>
        <v>0.2</v>
      </c>
      <c r="BR2737">
        <f t="shared" ca="1" si="610"/>
        <v>1022.3875738441684</v>
      </c>
      <c r="BS2737">
        <f t="shared" ca="1" si="612"/>
        <v>1.0823238582160499E-3</v>
      </c>
      <c r="BT2737">
        <f t="shared" ca="1" si="613"/>
        <v>1.8055555555555558E-5</v>
      </c>
      <c r="BU2737">
        <f t="shared" ref="BU2737:BV2737" ca="1" si="677">ABS($BB2735*BN2737-$BB2736*BP2737)*0.02%</f>
        <v>3.0924856990484806E-5</v>
      </c>
      <c r="BV2737">
        <f t="shared" ca="1" si="677"/>
        <v>1.6298269305917514E-5</v>
      </c>
      <c r="BW2737" s="35">
        <f ca="1">IFERROR(VLOOKUP($B2737,OFFSET(Input!$A$1,0,MATCH(Index!BW$6&amp;" Index",Input!$1:$1,0)-1,10000,2),2,0)/100,BW2736)</f>
        <v>8.9999999999999998E-4</v>
      </c>
      <c r="BX2737">
        <f t="shared" ca="1" si="619"/>
        <v>1.024619656162043E-2</v>
      </c>
      <c r="CE2737">
        <v>1036.6101366313092</v>
      </c>
    </row>
    <row r="2738" spans="2:83" x14ac:dyDescent="0.25">
      <c r="B2738" s="2">
        <v>41494</v>
      </c>
      <c r="C2738">
        <f t="shared" ca="1" si="587"/>
        <v>0</v>
      </c>
      <c r="D2738">
        <f t="shared" ca="1" si="588"/>
        <v>5</v>
      </c>
      <c r="E2738">
        <f ca="1">IF($B2738&lt;VLOOKUP(E$6&amp;" Equity",Param,4,0),"",IFERROR(VLOOKUP($B2738,OFFSET(Input!$A$1,0,MATCH(Index!E$6&amp;" Equity",Input!$1:$1,0)-1,10000,2),2,0),E2737))</f>
        <v>91.56</v>
      </c>
      <c r="F2738" s="33">
        <v>107.09</v>
      </c>
      <c r="H2738">
        <f ca="1">IFERROR(VLOOKUP($B2738,OFFSET(Input!$A$1,0,MATCH(Index!H$6,Input!$1:$1,0)-1,10000,2),2,0),0)</f>
        <v>0</v>
      </c>
      <c r="I2738">
        <f ca="1">IFERROR(VLOOKUP($B2738,OFFSET(Input!$A$1,0,MATCH(Index!I$6,Input!$1:$1,0)-1,10000,2),2,0),0)</f>
        <v>0</v>
      </c>
      <c r="K2738">
        <f t="shared" ca="1" si="589"/>
        <v>101.58377979442253</v>
      </c>
      <c r="L2738" s="30">
        <f t="shared" ca="1" si="590"/>
        <v>111.72970912398978</v>
      </c>
      <c r="N2738">
        <f t="shared" ca="1" si="600"/>
        <v>2.1867491766659739E-3</v>
      </c>
      <c r="O2738">
        <f t="shared" ca="1" si="601"/>
        <v>2.7116758866892626E-3</v>
      </c>
      <c r="Q2738">
        <f t="shared" ca="1" si="629"/>
        <v>6.8840607457744174E-2</v>
      </c>
      <c r="R2738">
        <f t="shared" ca="1" si="627"/>
        <v>0.1368740050487991</v>
      </c>
      <c r="T2738">
        <f t="shared" ca="1" si="649"/>
        <v>6.9585487586217826E-2</v>
      </c>
      <c r="U2738">
        <f t="shared" ca="1" si="641"/>
        <v>0.13158078728136247</v>
      </c>
      <c r="W2738">
        <f t="shared" ca="1" si="642"/>
        <v>0.81760902921248002</v>
      </c>
      <c r="X2738">
        <f t="shared" ca="1" si="643"/>
        <v>0.50792103981446901</v>
      </c>
      <c r="Z2738">
        <f t="shared" ca="1" si="666"/>
        <v>102.00035900975186</v>
      </c>
      <c r="AA2738">
        <f t="shared" ca="1" si="666"/>
        <v>102.49774347061103</v>
      </c>
      <c r="AB2738">
        <f t="shared" ca="1" si="666"/>
        <v>102.14435136708674</v>
      </c>
      <c r="AC2738">
        <f t="shared" ca="1" si="667"/>
        <v>102.49774347061103</v>
      </c>
      <c r="AE2738">
        <f ca="1">VLOOKUP($B2738,OFFSET(Input!$A$1,0,MATCH(Index!AE$6&amp;" Index",Input!$1:$1,0)-1,10000,2),2,0)</f>
        <v>12.73</v>
      </c>
      <c r="AF2738">
        <f t="shared" ca="1" si="650"/>
        <v>12.785333333333332</v>
      </c>
      <c r="AG2738">
        <f t="shared" ca="1" si="650"/>
        <v>13.068999999999997</v>
      </c>
      <c r="AH2738">
        <f t="shared" ca="1" si="650"/>
        <v>13.344799999999999</v>
      </c>
      <c r="AI2738">
        <f t="shared" ca="1" si="651"/>
        <v>13.344799999999999</v>
      </c>
      <c r="AK2738">
        <f t="shared" ca="1" si="652"/>
        <v>-1</v>
      </c>
      <c r="AL2738">
        <f t="shared" ca="1" si="653"/>
        <v>-1</v>
      </c>
      <c r="AN2738" t="str">
        <f t="shared" ref="AN2738:AN2801" ca="1" si="678">IF($C2738=1,IF(SUM(AK2724:AK2738)=-15,"Down","Not Down"),AN2737)</f>
        <v>Not Down</v>
      </c>
      <c r="AO2738" t="str">
        <f t="shared" ca="1" si="596"/>
        <v>Not Up</v>
      </c>
      <c r="AQ2738">
        <f t="shared" ca="1" si="644"/>
        <v>1</v>
      </c>
      <c r="AR2738">
        <f t="shared" ca="1" si="645"/>
        <v>0</v>
      </c>
      <c r="AT2738">
        <f t="shared" ca="1" si="633"/>
        <v>0</v>
      </c>
      <c r="AU2738">
        <f t="shared" ca="1" si="634"/>
        <v>1</v>
      </c>
      <c r="AW2738" s="5">
        <f t="shared" ca="1" si="602"/>
        <v>6.8840607457744174E-2</v>
      </c>
      <c r="AX2738" s="5">
        <f t="shared" ca="1" si="603"/>
        <v>6.9585487586217826E-2</v>
      </c>
      <c r="AY2738" s="18">
        <f t="shared" ca="1" si="654"/>
        <v>6.9585487586217826E-2</v>
      </c>
      <c r="BA2738" s="6">
        <f t="shared" ca="1" si="646"/>
        <v>0.71854062872016222</v>
      </c>
      <c r="BB2738">
        <f t="shared" ca="1" si="647"/>
        <v>0.71854062872016222</v>
      </c>
      <c r="BC2738" t="str">
        <f t="shared" ca="1" si="620"/>
        <v>TLT UP Equity</v>
      </c>
      <c r="BD2738" t="str">
        <f t="shared" ca="1" si="621"/>
        <v>HYG UP Equity</v>
      </c>
      <c r="BF2738">
        <f t="shared" ca="1" si="604"/>
        <v>1</v>
      </c>
      <c r="BG2738">
        <f t="shared" ca="1" si="605"/>
        <v>0</v>
      </c>
      <c r="BI2738">
        <f t="shared" ca="1" si="597"/>
        <v>1</v>
      </c>
      <c r="BJ2738">
        <f t="shared" ca="1" si="598"/>
        <v>0</v>
      </c>
      <c r="BL2738">
        <f t="shared" ca="1" si="672"/>
        <v>10.087568372330709</v>
      </c>
      <c r="BM2738">
        <f t="shared" ca="1" si="673"/>
        <v>0</v>
      </c>
      <c r="BN2738" s="9">
        <f t="shared" ca="1" si="616"/>
        <v>0.79991599849993578</v>
      </c>
      <c r="BO2738" s="9">
        <f t="shared" ca="1" si="617"/>
        <v>0.20008400150006414</v>
      </c>
      <c r="BP2738" s="9">
        <f t="shared" ca="1" si="608"/>
        <v>1</v>
      </c>
      <c r="BQ2738" s="9">
        <f t="shared" ca="1" si="609"/>
        <v>0</v>
      </c>
      <c r="BR2738">
        <f t="shared" ca="1" si="610"/>
        <v>1024.7333241960241</v>
      </c>
      <c r="BS2738">
        <f t="shared" ca="1" si="612"/>
        <v>2.2943846461627171E-3</v>
      </c>
      <c r="BT2738">
        <f t="shared" ca="1" si="613"/>
        <v>1.8055555555555555E-5</v>
      </c>
      <c r="BU2738">
        <f t="shared" ref="BU2738:BV2738" ca="1" si="679">ABS($BB2736*BN2738-$BB2737*BP2738)*0.02%</f>
        <v>3.3812044650883503E-5</v>
      </c>
      <c r="BV2738">
        <f t="shared" ca="1" si="679"/>
        <v>2.1916543548283953E-5</v>
      </c>
      <c r="BW2738" s="35">
        <f ca="1">IFERROR(VLOOKUP($B2738,OFFSET(Input!$A$1,0,MATCH(Index!BW$6&amp;" Index",Input!$1:$1,0)-1,10000,2),2,0)/100,BW2737)</f>
        <v>8.9999999999999998E-4</v>
      </c>
      <c r="BX2738">
        <f t="shared" ca="1" si="619"/>
        <v>1.1363973697780293E-2</v>
      </c>
      <c r="CE2738">
        <v>1037.8314928035388</v>
      </c>
    </row>
    <row r="2739" spans="2:83" x14ac:dyDescent="0.25">
      <c r="B2739" s="2">
        <v>41495</v>
      </c>
      <c r="C2739">
        <f t="shared" ca="1" si="587"/>
        <v>0</v>
      </c>
      <c r="D2739">
        <f t="shared" ca="1" si="588"/>
        <v>0</v>
      </c>
      <c r="E2739">
        <f ca="1">IF($B2739&lt;VLOOKUP(E$6&amp;" Equity",Param,4,0),"",IFERROR(VLOOKUP($B2739,OFFSET(Input!$A$1,0,MATCH(Index!E$6&amp;" Equity",Input!$1:$1,0)-1,10000,2),2,0),E2738))</f>
        <v>91.57</v>
      </c>
      <c r="F2739" s="33">
        <v>107.26</v>
      </c>
      <c r="H2739">
        <f ca="1">IFERROR(VLOOKUP($B2739,OFFSET(Input!$A$1,0,MATCH(Index!H$6,Input!$1:$1,0)-1,10000,2),2,0),0)</f>
        <v>0</v>
      </c>
      <c r="I2739">
        <f ca="1">IFERROR(VLOOKUP($B2739,OFFSET(Input!$A$1,0,MATCH(Index!I$6,Input!$1:$1,0)-1,10000,2),2,0),0)</f>
        <v>0</v>
      </c>
      <c r="K2739">
        <f t="shared" ca="1" si="589"/>
        <v>101.59487457159535</v>
      </c>
      <c r="L2739" s="30">
        <f t="shared" ca="1" si="590"/>
        <v>111.90707442935049</v>
      </c>
      <c r="N2739">
        <f t="shared" ca="1" si="600"/>
        <v>1.0921203527479041E-4</v>
      </c>
      <c r="O2739">
        <f t="shared" ca="1" si="601"/>
        <v>1.5861911419954178E-3</v>
      </c>
      <c r="Q2739">
        <f t="shared" ca="1" si="629"/>
        <v>6.8808748260256014E-2</v>
      </c>
      <c r="R2739">
        <f t="shared" ca="1" si="627"/>
        <v>0.13361683812728375</v>
      </c>
      <c r="T2739">
        <f t="shared" ca="1" si="649"/>
        <v>6.9480927222659389E-2</v>
      </c>
      <c r="U2739">
        <f t="shared" ca="1" si="641"/>
        <v>0.13166000373100439</v>
      </c>
      <c r="W2739">
        <f t="shared" ca="1" si="642"/>
        <v>0.83116671010968768</v>
      </c>
      <c r="X2739">
        <f t="shared" ca="1" si="643"/>
        <v>0.50723788824754834</v>
      </c>
      <c r="Z2739">
        <f t="shared" ca="1" si="666"/>
        <v>101.91674909472992</v>
      </c>
      <c r="AA2739">
        <f t="shared" ca="1" si="666"/>
        <v>102.46808273287741</v>
      </c>
      <c r="AB2739">
        <f t="shared" ca="1" si="666"/>
        <v>102.24029854270545</v>
      </c>
      <c r="AC2739">
        <f t="shared" ca="1" si="667"/>
        <v>102.46808273287741</v>
      </c>
      <c r="AE2739">
        <f ca="1">VLOOKUP($B2739,OFFSET(Input!$A$1,0,MATCH(Index!AE$6&amp;" Index",Input!$1:$1,0)-1,10000,2),2,0)</f>
        <v>13.41</v>
      </c>
      <c r="AF2739">
        <f t="shared" ca="1" si="650"/>
        <v>12.843333333333332</v>
      </c>
      <c r="AG2739">
        <f t="shared" ca="1" si="650"/>
        <v>13.047499999999996</v>
      </c>
      <c r="AH2739">
        <f t="shared" ca="1" si="650"/>
        <v>13.285600000000002</v>
      </c>
      <c r="AI2739">
        <f t="shared" ca="1" si="651"/>
        <v>13.285600000000002</v>
      </c>
      <c r="AK2739">
        <f t="shared" ca="1" si="652"/>
        <v>-1</v>
      </c>
      <c r="AL2739">
        <f t="shared" ca="1" si="653"/>
        <v>-1</v>
      </c>
      <c r="AN2739" t="str">
        <f t="shared" ca="1" si="678"/>
        <v>Not Down</v>
      </c>
      <c r="AO2739" t="str">
        <f t="shared" ca="1" si="596"/>
        <v>Not Up</v>
      </c>
      <c r="AQ2739">
        <f t="shared" ca="1" si="644"/>
        <v>1</v>
      </c>
      <c r="AR2739">
        <f t="shared" ca="1" si="645"/>
        <v>0</v>
      </c>
      <c r="AT2739">
        <f t="shared" ca="1" si="633"/>
        <v>0</v>
      </c>
      <c r="AU2739">
        <f t="shared" ca="1" si="634"/>
        <v>1</v>
      </c>
      <c r="AW2739" s="5">
        <f t="shared" ca="1" si="602"/>
        <v>6.8808748260256014E-2</v>
      </c>
      <c r="AX2739" s="5">
        <f t="shared" ca="1" si="603"/>
        <v>6.9480927222659389E-2</v>
      </c>
      <c r="AY2739" s="18">
        <f t="shared" ca="1" si="654"/>
        <v>6.9480927222659389E-2</v>
      </c>
      <c r="BA2739" s="6">
        <f t="shared" ca="1" si="646"/>
        <v>0.71962194516733236</v>
      </c>
      <c r="BB2739">
        <f t="shared" ca="1" si="647"/>
        <v>0.71854062872016222</v>
      </c>
      <c r="BC2739" t="str">
        <f t="shared" ca="1" si="620"/>
        <v>TLT UP Equity</v>
      </c>
      <c r="BD2739" t="str">
        <f t="shared" ca="1" si="621"/>
        <v>HYG UP Equity</v>
      </c>
      <c r="BF2739">
        <f t="shared" ca="1" si="604"/>
        <v>1</v>
      </c>
      <c r="BG2739">
        <f t="shared" ca="1" si="605"/>
        <v>0</v>
      </c>
      <c r="BI2739">
        <f t="shared" ca="1" si="597"/>
        <v>1</v>
      </c>
      <c r="BJ2739">
        <f t="shared" ca="1" si="598"/>
        <v>0</v>
      </c>
      <c r="BL2739">
        <f t="shared" ca="1" si="672"/>
        <v>10.087568372330709</v>
      </c>
      <c r="BM2739">
        <f t="shared" ca="1" si="673"/>
        <v>0</v>
      </c>
      <c r="BN2739" s="9">
        <f t="shared" ca="1" si="616"/>
        <v>1</v>
      </c>
      <c r="BO2739" s="9">
        <f t="shared" ca="1" si="617"/>
        <v>0</v>
      </c>
      <c r="BP2739" s="9">
        <f t="shared" ca="1" si="608"/>
        <v>1</v>
      </c>
      <c r="BQ2739" s="9">
        <f t="shared" ca="1" si="609"/>
        <v>0</v>
      </c>
      <c r="BR2739">
        <f t="shared" ca="1" si="610"/>
        <v>1024.8452435193308</v>
      </c>
      <c r="BS2739">
        <f t="shared" ca="1" si="612"/>
        <v>1.0921799912622099E-4</v>
      </c>
      <c r="BT2739">
        <f t="shared" ca="1" si="613"/>
        <v>1.8055555555555558E-5</v>
      </c>
      <c r="BU2739">
        <f t="shared" ref="BU2739:BV2739" ca="1" si="680">ABS($BB2737*BN2739-$BB2738*BP2739)*0.02%</f>
        <v>2.2275913140404049E-5</v>
      </c>
      <c r="BV2739">
        <f t="shared" ca="1" si="680"/>
        <v>0</v>
      </c>
      <c r="BW2739" s="35">
        <f ca="1">IFERROR(VLOOKUP($B2739,OFFSET(Input!$A$1,0,MATCH(Index!BW$6&amp;" Index",Input!$1:$1,0)-1,10000,2),2,0)/100,BW2738)</f>
        <v>8.0000000000000004E-4</v>
      </c>
      <c r="BX2739">
        <f t="shared" ca="1" si="619"/>
        <v>1.3464462796500433E-2</v>
      </c>
      <c r="CE2739">
        <v>1037.8524233547107</v>
      </c>
    </row>
    <row r="2740" spans="2:83" x14ac:dyDescent="0.25">
      <c r="B2740" s="2">
        <v>41498</v>
      </c>
      <c r="C2740">
        <f t="shared" ca="1" si="587"/>
        <v>0</v>
      </c>
      <c r="D2740">
        <f t="shared" ca="1" si="588"/>
        <v>0</v>
      </c>
      <c r="E2740">
        <f ca="1">IF($B2740&lt;VLOOKUP(E$6&amp;" Equity",Param,4,0),"",IFERROR(VLOOKUP($B2740,OFFSET(Input!$A$1,0,MATCH(Index!E$6&amp;" Equity",Input!$1:$1,0)-1,10000,2),2,0),E2739))</f>
        <v>91.49</v>
      </c>
      <c r="F2740" s="33">
        <v>106.53</v>
      </c>
      <c r="H2740">
        <f ca="1">IFERROR(VLOOKUP($B2740,OFFSET(Input!$A$1,0,MATCH(Index!H$6,Input!$1:$1,0)-1,10000,2),2,0),0)</f>
        <v>0</v>
      </c>
      <c r="I2740">
        <f ca="1">IFERROR(VLOOKUP($B2740,OFFSET(Input!$A$1,0,MATCH(Index!I$6,Input!$1:$1,0)-1,10000,2),2,0),0)</f>
        <v>0</v>
      </c>
      <c r="K2740">
        <f t="shared" ca="1" si="589"/>
        <v>101.50611635421272</v>
      </c>
      <c r="L2740" s="30">
        <f t="shared" ca="1" si="590"/>
        <v>111.1454469416251</v>
      </c>
      <c r="N2740">
        <f t="shared" ca="1" si="600"/>
        <v>-8.7403042819684531E-4</v>
      </c>
      <c r="O2740">
        <f t="shared" ca="1" si="601"/>
        <v>-6.8291579316729365E-3</v>
      </c>
      <c r="Q2740">
        <f t="shared" ca="1" si="629"/>
        <v>6.8092167726991726E-2</v>
      </c>
      <c r="R2740">
        <f t="shared" ca="1" si="627"/>
        <v>0.13294343018185695</v>
      </c>
      <c r="T2740">
        <f t="shared" ca="1" si="649"/>
        <v>6.7929892612621653E-2</v>
      </c>
      <c r="U2740">
        <f t="shared" ca="1" si="641"/>
        <v>0.13255582386982284</v>
      </c>
      <c r="W2740">
        <f t="shared" ca="1" si="642"/>
        <v>0.81673764829594364</v>
      </c>
      <c r="X2740">
        <f t="shared" ca="1" si="643"/>
        <v>0.49261499071058146</v>
      </c>
      <c r="Z2740">
        <f t="shared" ca="1" si="666"/>
        <v>101.84634375756485</v>
      </c>
      <c r="AA2740">
        <f t="shared" ca="1" si="666"/>
        <v>102.41245569466935</v>
      </c>
      <c r="AB2740">
        <f t="shared" ca="1" si="666"/>
        <v>102.28058564658433</v>
      </c>
      <c r="AC2740">
        <f t="shared" ca="1" si="667"/>
        <v>102.41245569466935</v>
      </c>
      <c r="AE2740">
        <f ca="1">VLOOKUP($B2740,OFFSET(Input!$A$1,0,MATCH(Index!AE$6&amp;" Index",Input!$1:$1,0)-1,10000,2),2,0)</f>
        <v>12.81</v>
      </c>
      <c r="AF2740">
        <f t="shared" ca="1" si="650"/>
        <v>12.877999999999998</v>
      </c>
      <c r="AG2740">
        <f t="shared" ca="1" si="650"/>
        <v>12.998499999999996</v>
      </c>
      <c r="AH2740">
        <f t="shared" ca="1" si="650"/>
        <v>13.206800000000001</v>
      </c>
      <c r="AI2740">
        <f t="shared" ca="1" si="651"/>
        <v>13.206800000000001</v>
      </c>
      <c r="AK2740">
        <f t="shared" ca="1" si="652"/>
        <v>-1</v>
      </c>
      <c r="AL2740">
        <f t="shared" ca="1" si="653"/>
        <v>-1</v>
      </c>
      <c r="AN2740" t="str">
        <f t="shared" ca="1" si="678"/>
        <v>Not Down</v>
      </c>
      <c r="AO2740" t="str">
        <f t="shared" ca="1" si="596"/>
        <v>Not Up</v>
      </c>
      <c r="AQ2740">
        <f t="shared" ca="1" si="644"/>
        <v>1</v>
      </c>
      <c r="AR2740">
        <f t="shared" ca="1" si="645"/>
        <v>0</v>
      </c>
      <c r="AT2740">
        <f t="shared" ca="1" si="633"/>
        <v>0</v>
      </c>
      <c r="AU2740">
        <f t="shared" ca="1" si="634"/>
        <v>1</v>
      </c>
      <c r="AW2740" s="5">
        <f t="shared" ca="1" si="602"/>
        <v>6.8092167726991726E-2</v>
      </c>
      <c r="AX2740" s="5">
        <f t="shared" ca="1" si="603"/>
        <v>6.7929892612621653E-2</v>
      </c>
      <c r="AY2740" s="18">
        <f t="shared" ca="1" si="654"/>
        <v>6.8092167726991726E-2</v>
      </c>
      <c r="BA2740" s="6">
        <f t="shared" ca="1" si="646"/>
        <v>0.73429884330411777</v>
      </c>
      <c r="BB2740">
        <f t="shared" ca="1" si="647"/>
        <v>0.71854062872016222</v>
      </c>
      <c r="BC2740" t="str">
        <f t="shared" ca="1" si="620"/>
        <v>TLT UP Equity</v>
      </c>
      <c r="BD2740" t="str">
        <f t="shared" ca="1" si="621"/>
        <v>HYG UP Equity</v>
      </c>
      <c r="BF2740">
        <f t="shared" ca="1" si="604"/>
        <v>1</v>
      </c>
      <c r="BG2740">
        <f t="shared" ca="1" si="605"/>
        <v>0</v>
      </c>
      <c r="BI2740">
        <f t="shared" ca="1" si="597"/>
        <v>1</v>
      </c>
      <c r="BJ2740">
        <f t="shared" ca="1" si="598"/>
        <v>0</v>
      </c>
      <c r="BL2740">
        <f t="shared" ca="1" si="672"/>
        <v>10.087568372330709</v>
      </c>
      <c r="BM2740">
        <f t="shared" ca="1" si="673"/>
        <v>0</v>
      </c>
      <c r="BN2740" s="9">
        <f t="shared" ca="1" si="616"/>
        <v>1</v>
      </c>
      <c r="BO2740" s="9">
        <f t="shared" ca="1" si="617"/>
        <v>0</v>
      </c>
      <c r="BP2740" s="9">
        <f t="shared" ca="1" si="608"/>
        <v>1</v>
      </c>
      <c r="BQ2740" s="9">
        <f t="shared" ca="1" si="609"/>
        <v>0</v>
      </c>
      <c r="BR2740">
        <f t="shared" ca="1" si="610"/>
        <v>1023.9498889328772</v>
      </c>
      <c r="BS2740">
        <f t="shared" ca="1" si="612"/>
        <v>-8.7364857486083025E-4</v>
      </c>
      <c r="BT2740">
        <f t="shared" ca="1" si="613"/>
        <v>5.4166666666666671E-5</v>
      </c>
      <c r="BU2740">
        <f t="shared" ref="BU2740:BV2755" ca="1" si="681">ABS($BB2738*BN2740-$BB2739*BP2740)*0.02%</f>
        <v>0</v>
      </c>
      <c r="BV2740">
        <f t="shared" ca="1" si="681"/>
        <v>0</v>
      </c>
      <c r="BW2740" s="35">
        <f ca="1">IFERROR(VLOOKUP($B2740,OFFSET(Input!$A$1,0,MATCH(Index!BW$6&amp;" Index",Input!$1:$1,0)-1,10000,2),2,0)/100,BW2739)</f>
        <v>8.0000000000000004E-4</v>
      </c>
      <c r="BX2740">
        <f t="shared" ca="1" si="619"/>
        <v>4.0394203026452045E-2</v>
      </c>
      <c r="CE2740">
        <v>1037.1192187920628</v>
      </c>
    </row>
    <row r="2741" spans="2:83" x14ac:dyDescent="0.25">
      <c r="B2741" s="2">
        <v>41499</v>
      </c>
      <c r="C2741">
        <f t="shared" ca="1" si="587"/>
        <v>0</v>
      </c>
      <c r="D2741">
        <f t="shared" ca="1" si="588"/>
        <v>0</v>
      </c>
      <c r="E2741">
        <f ca="1">IF($B2741&lt;VLOOKUP(E$6&amp;" Equity",Param,4,0),"",IFERROR(VLOOKUP($B2741,OFFSET(Input!$A$1,0,MATCH(Index!E$6&amp;" Equity",Input!$1:$1,0)-1,10000,2),2,0),E2740))</f>
        <v>91.49</v>
      </c>
      <c r="F2741" s="33">
        <v>104.99</v>
      </c>
      <c r="H2741">
        <f ca="1">IFERROR(VLOOKUP($B2741,OFFSET(Input!$A$1,0,MATCH(Index!H$6,Input!$1:$1,0)-1,10000,2),2,0),0)</f>
        <v>0</v>
      </c>
      <c r="I2741">
        <f ca="1">IFERROR(VLOOKUP($B2741,OFFSET(Input!$A$1,0,MATCH(Index!I$6,Input!$1:$1,0)-1,10000,2),2,0),0)</f>
        <v>0</v>
      </c>
      <c r="K2741">
        <f t="shared" ca="1" si="589"/>
        <v>101.50611635421272</v>
      </c>
      <c r="L2741" s="30">
        <f t="shared" ca="1" si="590"/>
        <v>109.53872594012221</v>
      </c>
      <c r="N2741">
        <f t="shared" ca="1" si="600"/>
        <v>0</v>
      </c>
      <c r="O2741">
        <f t="shared" ca="1" si="601"/>
        <v>-1.4561528096256313E-2</v>
      </c>
      <c r="Q2741">
        <f t="shared" ca="1" si="629"/>
        <v>6.7726839807192823E-2</v>
      </c>
      <c r="R2741">
        <f t="shared" ca="1" si="627"/>
        <v>0.1517030509865277</v>
      </c>
      <c r="T2741">
        <f t="shared" ca="1" si="649"/>
        <v>6.7358225085183424E-2</v>
      </c>
      <c r="U2741">
        <f t="shared" ca="1" si="641"/>
        <v>0.14176082934565334</v>
      </c>
      <c r="W2741">
        <f t="shared" ca="1" si="642"/>
        <v>0.72088319662984335</v>
      </c>
      <c r="X2741">
        <f t="shared" ca="1" si="643"/>
        <v>0.47568815147618437</v>
      </c>
      <c r="Z2741">
        <f t="shared" ca="1" si="666"/>
        <v>101.76158616066297</v>
      </c>
      <c r="AA2741">
        <f t="shared" ca="1" si="666"/>
        <v>102.36952488622856</v>
      </c>
      <c r="AB2741">
        <f t="shared" ca="1" si="666"/>
        <v>102.31513184656849</v>
      </c>
      <c r="AC2741">
        <f t="shared" ca="1" si="667"/>
        <v>102.36952488622856</v>
      </c>
      <c r="AE2741">
        <f ca="1">VLOOKUP($B2741,OFFSET(Input!$A$1,0,MATCH(Index!AE$6&amp;" Index",Input!$1:$1,0)-1,10000,2),2,0)</f>
        <v>12.31</v>
      </c>
      <c r="AF2741">
        <f t="shared" ca="1" si="650"/>
        <v>12.854666666666667</v>
      </c>
      <c r="AG2741">
        <f t="shared" ca="1" si="650"/>
        <v>12.892999999999997</v>
      </c>
      <c r="AH2741">
        <f t="shared" ca="1" si="650"/>
        <v>13.125200000000001</v>
      </c>
      <c r="AI2741">
        <f t="shared" ca="1" si="651"/>
        <v>13.125200000000001</v>
      </c>
      <c r="AK2741">
        <f t="shared" ca="1" si="652"/>
        <v>-1</v>
      </c>
      <c r="AL2741">
        <f t="shared" ca="1" si="653"/>
        <v>-1</v>
      </c>
      <c r="AN2741" t="str">
        <f t="shared" ca="1" si="678"/>
        <v>Not Down</v>
      </c>
      <c r="AO2741" t="str">
        <f t="shared" ca="1" si="596"/>
        <v>Not Up</v>
      </c>
      <c r="AQ2741">
        <f t="shared" ca="1" si="644"/>
        <v>1</v>
      </c>
      <c r="AR2741">
        <f t="shared" ca="1" si="645"/>
        <v>0</v>
      </c>
      <c r="AT2741">
        <f t="shared" ca="1" si="633"/>
        <v>0</v>
      </c>
      <c r="AU2741">
        <f t="shared" ca="1" si="634"/>
        <v>1</v>
      </c>
      <c r="AW2741" s="5">
        <f t="shared" ca="1" si="602"/>
        <v>6.7726839807192823E-2</v>
      </c>
      <c r="AX2741" s="5">
        <f t="shared" ca="1" si="603"/>
        <v>6.7358225085183424E-2</v>
      </c>
      <c r="AY2741" s="18">
        <f t="shared" ca="1" si="654"/>
        <v>6.7726839807192823E-2</v>
      </c>
      <c r="BA2741" s="6">
        <f t="shared" ca="1" si="646"/>
        <v>0.73825975259353283</v>
      </c>
      <c r="BB2741">
        <f t="shared" ca="1" si="647"/>
        <v>0.71854062872016222</v>
      </c>
      <c r="BC2741" t="str">
        <f t="shared" ca="1" si="620"/>
        <v>TLT UP Equity</v>
      </c>
      <c r="BD2741" t="str">
        <f t="shared" ca="1" si="621"/>
        <v>HYG UP Equity</v>
      </c>
      <c r="BF2741">
        <f t="shared" ca="1" si="604"/>
        <v>1</v>
      </c>
      <c r="BG2741">
        <f t="shared" ca="1" si="605"/>
        <v>0</v>
      </c>
      <c r="BI2741">
        <f t="shared" ca="1" si="597"/>
        <v>1</v>
      </c>
      <c r="BJ2741">
        <f t="shared" ca="1" si="598"/>
        <v>0</v>
      </c>
      <c r="BL2741">
        <f t="shared" ca="1" si="672"/>
        <v>10.087568372330709</v>
      </c>
      <c r="BM2741">
        <f t="shared" ca="1" si="673"/>
        <v>0</v>
      </c>
      <c r="BN2741" s="9">
        <f t="shared" ca="1" si="616"/>
        <v>1</v>
      </c>
      <c r="BO2741" s="9">
        <f t="shared" ca="1" si="617"/>
        <v>0</v>
      </c>
      <c r="BP2741" s="9">
        <f t="shared" ca="1" si="608"/>
        <v>1</v>
      </c>
      <c r="BQ2741" s="9">
        <f t="shared" ca="1" si="609"/>
        <v>0</v>
      </c>
      <c r="BR2741">
        <f t="shared" ca="1" si="610"/>
        <v>1023.9498889328772</v>
      </c>
      <c r="BS2741">
        <f t="shared" ca="1" si="612"/>
        <v>0</v>
      </c>
      <c r="BT2741">
        <f t="shared" ca="1" si="613"/>
        <v>1.8055555555555558E-5</v>
      </c>
      <c r="BU2741">
        <f t="shared" ca="1" si="681"/>
        <v>0</v>
      </c>
      <c r="BV2741">
        <f t="shared" ca="1" si="681"/>
        <v>0</v>
      </c>
      <c r="BW2741" s="35">
        <f ca="1">IFERROR(VLOOKUP($B2741,OFFSET(Input!$A$1,0,MATCH(Index!BW$6&amp;" Index",Input!$1:$1,0)-1,10000,2),2,0)/100,BW2740)</f>
        <v>8.0000000000000004E-4</v>
      </c>
      <c r="BX2741">
        <f t="shared" ca="1" si="619"/>
        <v>1.3455222002599946E-2</v>
      </c>
      <c r="CE2741">
        <v>1037.0920078185177</v>
      </c>
    </row>
    <row r="2742" spans="2:83" x14ac:dyDescent="0.25">
      <c r="B2742" s="2">
        <v>41500</v>
      </c>
      <c r="C2742">
        <f t="shared" ca="1" si="587"/>
        <v>0</v>
      </c>
      <c r="D2742">
        <f t="shared" ca="1" si="588"/>
        <v>0</v>
      </c>
      <c r="E2742">
        <f ca="1">IF($B2742&lt;VLOOKUP(E$6&amp;" Equity",Param,4,0),"",IFERROR(VLOOKUP($B2742,OFFSET(Input!$A$1,0,MATCH(Index!E$6&amp;" Equity",Input!$1:$1,0)-1,10000,2),2,0),E2741))</f>
        <v>91.31</v>
      </c>
      <c r="F2742" s="33">
        <v>105.15</v>
      </c>
      <c r="H2742">
        <f ca="1">IFERROR(VLOOKUP($B2742,OFFSET(Input!$A$1,0,MATCH(Index!H$6,Input!$1:$1,0)-1,10000,2),2,0),0)</f>
        <v>0</v>
      </c>
      <c r="I2742">
        <f ca="1">IFERROR(VLOOKUP($B2742,OFFSET(Input!$A$1,0,MATCH(Index!I$6,Input!$1:$1,0)-1,10000,2),2,0),0)</f>
        <v>0</v>
      </c>
      <c r="K2742">
        <f t="shared" ca="1" si="589"/>
        <v>101.30641036510181</v>
      </c>
      <c r="L2742" s="30">
        <f t="shared" ca="1" si="590"/>
        <v>109.70565799222641</v>
      </c>
      <c r="N2742">
        <f t="shared" ca="1" si="600"/>
        <v>-1.969366063195067E-3</v>
      </c>
      <c r="O2742">
        <f t="shared" ca="1" si="601"/>
        <v>1.522794621858968E-3</v>
      </c>
      <c r="Q2742">
        <f t="shared" ca="1" si="629"/>
        <v>6.6869624981312173E-2</v>
      </c>
      <c r="R2742">
        <f t="shared" ca="1" si="627"/>
        <v>0.15079989092212676</v>
      </c>
      <c r="T2742">
        <f t="shared" ca="1" si="649"/>
        <v>6.2555807895928697E-2</v>
      </c>
      <c r="U2742">
        <f t="shared" ca="1" si="641"/>
        <v>0.14171359426418362</v>
      </c>
      <c r="W2742">
        <f t="shared" ca="1" si="642"/>
        <v>0.70063864371667706</v>
      </c>
      <c r="X2742">
        <f t="shared" ca="1" si="643"/>
        <v>0.48901652955589137</v>
      </c>
      <c r="Z2742">
        <f t="shared" ca="1" si="666"/>
        <v>101.62704942539655</v>
      </c>
      <c r="AA2742">
        <f t="shared" ca="1" si="666"/>
        <v>102.27907209902045</v>
      </c>
      <c r="AB2742">
        <f t="shared" ca="1" si="666"/>
        <v>102.3266751352635</v>
      </c>
      <c r="AC2742">
        <f t="shared" ca="1" si="667"/>
        <v>102.3266751352635</v>
      </c>
      <c r="AE2742">
        <f ca="1">VLOOKUP($B2742,OFFSET(Input!$A$1,0,MATCH(Index!AE$6&amp;" Index",Input!$1:$1,0)-1,10000,2),2,0)</f>
        <v>13.04</v>
      </c>
      <c r="AF2742">
        <f t="shared" ca="1" si="650"/>
        <v>12.845333333333333</v>
      </c>
      <c r="AG2742">
        <f t="shared" ca="1" si="650"/>
        <v>12.855999999999998</v>
      </c>
      <c r="AH2742">
        <f t="shared" ca="1" si="650"/>
        <v>13.078400000000002</v>
      </c>
      <c r="AI2742">
        <f t="shared" ca="1" si="651"/>
        <v>13.078400000000002</v>
      </c>
      <c r="AK2742">
        <f t="shared" ca="1" si="652"/>
        <v>-1</v>
      </c>
      <c r="AL2742">
        <f t="shared" ca="1" si="653"/>
        <v>-1</v>
      </c>
      <c r="AN2742" t="str">
        <f t="shared" ca="1" si="678"/>
        <v>Not Down</v>
      </c>
      <c r="AO2742" t="str">
        <f t="shared" ca="1" si="596"/>
        <v>Not Up</v>
      </c>
      <c r="AQ2742">
        <f t="shared" ca="1" si="644"/>
        <v>1</v>
      </c>
      <c r="AR2742">
        <f t="shared" ca="1" si="645"/>
        <v>0</v>
      </c>
      <c r="AT2742">
        <f t="shared" ca="1" si="633"/>
        <v>0</v>
      </c>
      <c r="AU2742">
        <f t="shared" ca="1" si="634"/>
        <v>1</v>
      </c>
      <c r="AW2742" s="5">
        <f t="shared" ca="1" si="602"/>
        <v>6.6869624981312173E-2</v>
      </c>
      <c r="AX2742" s="5">
        <f t="shared" ca="1" si="603"/>
        <v>6.2555807895928697E-2</v>
      </c>
      <c r="AY2742" s="18">
        <f t="shared" ca="1" si="654"/>
        <v>6.6869624981312173E-2</v>
      </c>
      <c r="BA2742" s="6">
        <f t="shared" ca="1" si="646"/>
        <v>0.74772364902559774</v>
      </c>
      <c r="BB2742">
        <f t="shared" ca="1" si="647"/>
        <v>0.71854062872016222</v>
      </c>
      <c r="BC2742" t="str">
        <f t="shared" ca="1" si="620"/>
        <v>TLT UP Equity</v>
      </c>
      <c r="BD2742" t="str">
        <f t="shared" ca="1" si="621"/>
        <v>HYG UP Equity</v>
      </c>
      <c r="BF2742">
        <f t="shared" ca="1" si="604"/>
        <v>1</v>
      </c>
      <c r="BG2742">
        <f t="shared" ca="1" si="605"/>
        <v>0</v>
      </c>
      <c r="BI2742">
        <f t="shared" ca="1" si="597"/>
        <v>1</v>
      </c>
      <c r="BJ2742">
        <f t="shared" ca="1" si="598"/>
        <v>0</v>
      </c>
      <c r="BL2742">
        <f t="shared" ca="1" si="672"/>
        <v>10.087568372330709</v>
      </c>
      <c r="BM2742">
        <f t="shared" ca="1" si="673"/>
        <v>0</v>
      </c>
      <c r="BN2742" s="9">
        <f t="shared" ca="1" si="616"/>
        <v>1</v>
      </c>
      <c r="BO2742" s="9">
        <f t="shared" ca="1" si="617"/>
        <v>0</v>
      </c>
      <c r="BP2742" s="9">
        <f t="shared" ca="1" si="608"/>
        <v>1</v>
      </c>
      <c r="BQ2742" s="9">
        <f t="shared" ca="1" si="609"/>
        <v>0</v>
      </c>
      <c r="BR2742">
        <f t="shared" ca="1" si="610"/>
        <v>1021.935341113357</v>
      </c>
      <c r="BS2742">
        <f t="shared" ca="1" si="612"/>
        <v>-1.9674281342221267E-3</v>
      </c>
      <c r="BT2742">
        <f t="shared" ca="1" si="613"/>
        <v>1.8055555555555558E-5</v>
      </c>
      <c r="BU2742">
        <f t="shared" ca="1" si="681"/>
        <v>0</v>
      </c>
      <c r="BV2742">
        <f t="shared" ca="1" si="681"/>
        <v>0</v>
      </c>
      <c r="BW2742" s="35">
        <f ca="1">IFERROR(VLOOKUP($B2742,OFFSET(Input!$A$1,0,MATCH(Index!BW$6&amp;" Index",Input!$1:$1,0)-1,10000,2),2,0)/100,BW2741)</f>
        <v>8.9999999999999998E-4</v>
      </c>
      <c r="BX2742">
        <f t="shared" ca="1" si="619"/>
        <v>1.345486897694646E-2</v>
      </c>
      <c r="CE2742">
        <v>1035.5986843902463</v>
      </c>
    </row>
    <row r="2743" spans="2:83" x14ac:dyDescent="0.25">
      <c r="B2743" s="2">
        <v>41501</v>
      </c>
      <c r="C2743">
        <f t="shared" ca="1" si="587"/>
        <v>0</v>
      </c>
      <c r="D2743">
        <f t="shared" ca="1" si="588"/>
        <v>0</v>
      </c>
      <c r="E2743">
        <f ca="1">IF($B2743&lt;VLOOKUP(E$6&amp;" Equity",Param,4,0),"",IFERROR(VLOOKUP($B2743,OFFSET(Input!$A$1,0,MATCH(Index!E$6&amp;" Equity",Input!$1:$1,0)-1,10000,2),2,0),E2742))</f>
        <v>90.83</v>
      </c>
      <c r="F2743" s="33">
        <v>103.73</v>
      </c>
      <c r="H2743">
        <f ca="1">IFERROR(VLOOKUP($B2743,OFFSET(Input!$A$1,0,MATCH(Index!H$6,Input!$1:$1,0)-1,10000,2),2,0),0)</f>
        <v>0</v>
      </c>
      <c r="I2743">
        <f ca="1">IFERROR(VLOOKUP($B2743,OFFSET(Input!$A$1,0,MATCH(Index!I$6,Input!$1:$1,0)-1,10000,2),2,0),0)</f>
        <v>0</v>
      </c>
      <c r="K2743">
        <f t="shared" ca="1" si="589"/>
        <v>100.77386106080601</v>
      </c>
      <c r="L2743" s="30">
        <f t="shared" ca="1" si="590"/>
        <v>108.22413602980167</v>
      </c>
      <c r="N2743">
        <f t="shared" ca="1" si="600"/>
        <v>-5.2706831141265866E-3</v>
      </c>
      <c r="O2743">
        <f t="shared" ca="1" si="601"/>
        <v>-1.3596532704972122E-2</v>
      </c>
      <c r="Q2743">
        <f t="shared" ca="1" si="629"/>
        <v>5.3932648264421172E-2</v>
      </c>
      <c r="R2743">
        <f t="shared" ca="1" si="627"/>
        <v>0.13312251241662398</v>
      </c>
      <c r="T2743">
        <f t="shared" ca="1" si="649"/>
        <v>6.174954740872747E-2</v>
      </c>
      <c r="U2743">
        <f t="shared" ca="1" si="641"/>
        <v>0.1429007241425331</v>
      </c>
      <c r="W2743">
        <f t="shared" ca="1" si="642"/>
        <v>0.58379423884827952</v>
      </c>
      <c r="X2743">
        <f t="shared" ca="1" si="643"/>
        <v>0.70092534651583804</v>
      </c>
      <c r="Z2743">
        <f t="shared" ca="1" si="666"/>
        <v>101.53607225257936</v>
      </c>
      <c r="AA2743">
        <f t="shared" ca="1" si="666"/>
        <v>102.13107928716438</v>
      </c>
      <c r="AB2743">
        <f t="shared" ca="1" si="666"/>
        <v>102.26568992472598</v>
      </c>
      <c r="AC2743">
        <f t="shared" ca="1" si="667"/>
        <v>102.26568992472598</v>
      </c>
      <c r="AE2743">
        <f ca="1">VLOOKUP($B2743,OFFSET(Input!$A$1,0,MATCH(Index!AE$6&amp;" Index",Input!$1:$1,0)-1,10000,2),2,0)</f>
        <v>14.73</v>
      </c>
      <c r="AF2743">
        <f t="shared" ca="1" si="650"/>
        <v>12.962666666666667</v>
      </c>
      <c r="AG2743">
        <f t="shared" ca="1" si="650"/>
        <v>12.904</v>
      </c>
      <c r="AH2743">
        <f t="shared" ca="1" si="650"/>
        <v>13.107200000000001</v>
      </c>
      <c r="AI2743">
        <f t="shared" ca="1" si="651"/>
        <v>13.107200000000001</v>
      </c>
      <c r="AK2743">
        <f t="shared" ca="1" si="652"/>
        <v>-1</v>
      </c>
      <c r="AL2743">
        <f t="shared" ca="1" si="653"/>
        <v>-1</v>
      </c>
      <c r="AN2743" t="str">
        <f t="shared" ca="1" si="678"/>
        <v>Not Down</v>
      </c>
      <c r="AO2743" t="str">
        <f t="shared" ca="1" si="596"/>
        <v>Not Up</v>
      </c>
      <c r="AQ2743">
        <f t="shared" ca="1" si="644"/>
        <v>1</v>
      </c>
      <c r="AR2743">
        <f t="shared" ca="1" si="645"/>
        <v>0</v>
      </c>
      <c r="AT2743">
        <f t="shared" ca="1" si="633"/>
        <v>0</v>
      </c>
      <c r="AU2743">
        <f t="shared" ca="1" si="634"/>
        <v>1</v>
      </c>
      <c r="AW2743" s="5">
        <f t="shared" ca="1" si="602"/>
        <v>5.3932648264421172E-2</v>
      </c>
      <c r="AX2743" s="5">
        <f t="shared" ca="1" si="603"/>
        <v>6.174954740872747E-2</v>
      </c>
      <c r="AY2743" s="18">
        <f t="shared" ca="1" si="654"/>
        <v>6.174954740872747E-2</v>
      </c>
      <c r="BA2743" s="6">
        <f t="shared" ca="1" si="646"/>
        <v>0.80972253398140981</v>
      </c>
      <c r="BB2743">
        <f t="shared" ca="1" si="647"/>
        <v>0.80972253398140981</v>
      </c>
      <c r="BC2743" t="str">
        <f t="shared" ca="1" si="620"/>
        <v>TLT UP Equity</v>
      </c>
      <c r="BD2743" t="str">
        <f t="shared" ca="1" si="621"/>
        <v>HYG UP Equity</v>
      </c>
      <c r="BF2743">
        <f t="shared" ca="1" si="604"/>
        <v>1</v>
      </c>
      <c r="BG2743">
        <f t="shared" ca="1" si="605"/>
        <v>0</v>
      </c>
      <c r="BI2743">
        <f t="shared" ca="1" si="597"/>
        <v>1</v>
      </c>
      <c r="BJ2743">
        <f t="shared" ca="1" si="598"/>
        <v>0</v>
      </c>
      <c r="BL2743">
        <f t="shared" ca="1" si="672"/>
        <v>10.087568372330709</v>
      </c>
      <c r="BM2743">
        <f t="shared" ca="1" si="673"/>
        <v>0</v>
      </c>
      <c r="BN2743" s="9">
        <f t="shared" ca="1" si="616"/>
        <v>1</v>
      </c>
      <c r="BO2743" s="9">
        <f t="shared" ca="1" si="617"/>
        <v>0</v>
      </c>
      <c r="BP2743" s="9">
        <f t="shared" ca="1" si="608"/>
        <v>1</v>
      </c>
      <c r="BQ2743" s="9">
        <f t="shared" ca="1" si="609"/>
        <v>0</v>
      </c>
      <c r="BR2743">
        <f t="shared" ca="1" si="610"/>
        <v>1016.563213594636</v>
      </c>
      <c r="BS2743">
        <f t="shared" ca="1" si="612"/>
        <v>-5.2568174351113051E-3</v>
      </c>
      <c r="BT2743">
        <f t="shared" ca="1" si="613"/>
        <v>1.8055555555555558E-5</v>
      </c>
      <c r="BU2743">
        <f t="shared" ca="1" si="681"/>
        <v>0</v>
      </c>
      <c r="BV2743">
        <f t="shared" ca="1" si="681"/>
        <v>0</v>
      </c>
      <c r="BW2743" s="35">
        <f ca="1">IFERROR(VLOOKUP($B2743,OFFSET(Input!$A$1,0,MATCH(Index!BW$6&amp;" Index",Input!$1:$1,0)-1,10000,2),2,0)/100,BW2742)</f>
        <v>8.0000000000000004E-4</v>
      </c>
      <c r="BX2743">
        <f t="shared" ca="1" si="619"/>
        <v>1.3435495121091703E-2</v>
      </c>
      <c r="CE2743">
        <v>1031.6598927081143</v>
      </c>
    </row>
    <row r="2744" spans="2:83" x14ac:dyDescent="0.25">
      <c r="B2744" s="2">
        <v>41502</v>
      </c>
      <c r="C2744">
        <f t="shared" ca="1" si="587"/>
        <v>0</v>
      </c>
      <c r="D2744">
        <f t="shared" ca="1" si="588"/>
        <v>0</v>
      </c>
      <c r="E2744">
        <f ca="1">IF($B2744&lt;VLOOKUP(E$6&amp;" Equity",Param,4,0),"",IFERROR(VLOOKUP($B2744,OFFSET(Input!$A$1,0,MATCH(Index!E$6&amp;" Equity",Input!$1:$1,0)-1,10000,2),2,0),E2743))</f>
        <v>90.53</v>
      </c>
      <c r="F2744" s="33">
        <v>103.37</v>
      </c>
      <c r="H2744">
        <f ca="1">IFERROR(VLOOKUP($B2744,OFFSET(Input!$A$1,0,MATCH(Index!H$6,Input!$1:$1,0)-1,10000,2),2,0),0)</f>
        <v>0</v>
      </c>
      <c r="I2744">
        <f ca="1">IFERROR(VLOOKUP($B2744,OFFSET(Input!$A$1,0,MATCH(Index!I$6,Input!$1:$1,0)-1,10000,2),2,0),0)</f>
        <v>0</v>
      </c>
      <c r="K2744">
        <f t="shared" ca="1" si="589"/>
        <v>100.44101774562114</v>
      </c>
      <c r="L2744" s="30">
        <f t="shared" ca="1" si="590"/>
        <v>107.84853891256724</v>
      </c>
      <c r="N2744">
        <f t="shared" ca="1" si="600"/>
        <v>-3.308340026773202E-3</v>
      </c>
      <c r="O2744">
        <f t="shared" ca="1" si="601"/>
        <v>-3.4765848633432675E-3</v>
      </c>
      <c r="Q2744">
        <f t="shared" ca="1" si="629"/>
        <v>4.7428187622293838E-2</v>
      </c>
      <c r="R2744">
        <f t="shared" ca="1" si="627"/>
        <v>0.12206199725654834</v>
      </c>
      <c r="T2744">
        <f t="shared" ca="1" si="649"/>
        <v>6.2827900976725415E-2</v>
      </c>
      <c r="U2744">
        <f t="shared" ca="1" si="641"/>
        <v>0.13217792739628526</v>
      </c>
      <c r="W2744">
        <f t="shared" ca="1" si="642"/>
        <v>0.47869748105644444</v>
      </c>
      <c r="X2744">
        <f t="shared" ca="1" si="643"/>
        <v>0.77490346436578328</v>
      </c>
      <c r="Z2744">
        <f t="shared" ca="1" si="666"/>
        <v>101.34967999607582</v>
      </c>
      <c r="AA2744">
        <f t="shared" ca="1" si="666"/>
        <v>101.96920435949846</v>
      </c>
      <c r="AB2744">
        <f t="shared" ca="1" si="666"/>
        <v>102.1958070615001</v>
      </c>
      <c r="AC2744">
        <f t="shared" ca="1" si="667"/>
        <v>102.1958070615001</v>
      </c>
      <c r="AE2744">
        <f ca="1">VLOOKUP($B2744,OFFSET(Input!$A$1,0,MATCH(Index!AE$6&amp;" Index",Input!$1:$1,0)-1,10000,2),2,0)</f>
        <v>14.37</v>
      </c>
      <c r="AF2744">
        <f t="shared" ca="1" si="650"/>
        <v>13.072666666666667</v>
      </c>
      <c r="AG2744">
        <f t="shared" ca="1" si="650"/>
        <v>12.995499999999998</v>
      </c>
      <c r="AH2744">
        <f t="shared" ca="1" si="650"/>
        <v>13.128399999999999</v>
      </c>
      <c r="AI2744">
        <f t="shared" ca="1" si="651"/>
        <v>13.128399999999999</v>
      </c>
      <c r="AK2744">
        <f t="shared" ca="1" si="652"/>
        <v>-1</v>
      </c>
      <c r="AL2744">
        <f t="shared" ca="1" si="653"/>
        <v>-1</v>
      </c>
      <c r="AN2744" t="str">
        <f t="shared" ca="1" si="678"/>
        <v>Not Down</v>
      </c>
      <c r="AO2744" t="str">
        <f t="shared" ca="1" si="596"/>
        <v>Not Up</v>
      </c>
      <c r="AQ2744">
        <f t="shared" ca="1" si="644"/>
        <v>1</v>
      </c>
      <c r="AR2744">
        <f t="shared" ca="1" si="645"/>
        <v>0</v>
      </c>
      <c r="AT2744">
        <f t="shared" ca="1" si="633"/>
        <v>0</v>
      </c>
      <c r="AU2744">
        <f t="shared" ca="1" si="634"/>
        <v>1</v>
      </c>
      <c r="AW2744" s="5">
        <f t="shared" ca="1" si="602"/>
        <v>4.7428187622293838E-2</v>
      </c>
      <c r="AX2744" s="5">
        <f t="shared" ca="1" si="603"/>
        <v>6.2827900976725415E-2</v>
      </c>
      <c r="AY2744" s="18">
        <f t="shared" ca="1" si="654"/>
        <v>6.2827900976725415E-2</v>
      </c>
      <c r="BA2744" s="6">
        <f t="shared" ca="1" si="646"/>
        <v>0.79582477247684102</v>
      </c>
      <c r="BB2744">
        <f t="shared" ca="1" si="647"/>
        <v>0.80972253398140981</v>
      </c>
      <c r="BC2744" t="str">
        <f t="shared" ca="1" si="620"/>
        <v>TLT UP Equity</v>
      </c>
      <c r="BD2744" t="str">
        <f t="shared" ca="1" si="621"/>
        <v>HYG UP Equity</v>
      </c>
      <c r="BF2744">
        <f t="shared" ca="1" si="604"/>
        <v>1</v>
      </c>
      <c r="BG2744">
        <f t="shared" ca="1" si="605"/>
        <v>0</v>
      </c>
      <c r="BI2744">
        <f t="shared" ca="1" si="597"/>
        <v>1</v>
      </c>
      <c r="BJ2744">
        <f t="shared" ca="1" si="598"/>
        <v>0</v>
      </c>
      <c r="BL2744">
        <f t="shared" ca="1" si="672"/>
        <v>10.087568372330709</v>
      </c>
      <c r="BM2744">
        <f t="shared" ca="1" si="673"/>
        <v>0</v>
      </c>
      <c r="BN2744" s="9">
        <f t="shared" ca="1" si="616"/>
        <v>1</v>
      </c>
      <c r="BO2744" s="9">
        <f t="shared" ca="1" si="617"/>
        <v>0</v>
      </c>
      <c r="BP2744" s="9">
        <f t="shared" ca="1" si="608"/>
        <v>1</v>
      </c>
      <c r="BQ2744" s="9">
        <f t="shared" ca="1" si="609"/>
        <v>0</v>
      </c>
      <c r="BR2744">
        <f t="shared" ca="1" si="610"/>
        <v>1013.2056338954353</v>
      </c>
      <c r="BS2744">
        <f t="shared" ca="1" si="612"/>
        <v>-3.3028734999449583E-3</v>
      </c>
      <c r="BT2744">
        <f t="shared" ca="1" si="613"/>
        <v>1.8055555555555558E-5</v>
      </c>
      <c r="BU2744">
        <f t="shared" ca="1" si="681"/>
        <v>1.8236381052249517E-5</v>
      </c>
      <c r="BV2744">
        <f t="shared" ca="1" si="681"/>
        <v>0</v>
      </c>
      <c r="BW2744" s="35">
        <f ca="1">IFERROR(VLOOKUP($B2744,OFFSET(Input!$A$1,0,MATCH(Index!BW$6&amp;" Index",Input!$1:$1,0)-1,10000,2),2,0)/100,BW2743)</f>
        <v>8.9999999999999998E-4</v>
      </c>
      <c r="BX2744">
        <f t="shared" ca="1" si="619"/>
        <v>1.5082857517913679E-2</v>
      </c>
      <c r="CE2744">
        <v>1029.1656256247406</v>
      </c>
    </row>
    <row r="2745" spans="2:83" x14ac:dyDescent="0.25">
      <c r="B2745" s="2">
        <v>41505</v>
      </c>
      <c r="C2745">
        <f t="shared" ca="1" si="587"/>
        <v>0</v>
      </c>
      <c r="D2745">
        <f t="shared" ca="1" si="588"/>
        <v>0</v>
      </c>
      <c r="E2745">
        <f ca="1">IF($B2745&lt;VLOOKUP(E$6&amp;" Equity",Param,4,0),"",IFERROR(VLOOKUP($B2745,OFFSET(Input!$A$1,0,MATCH(Index!E$6&amp;" Equity",Input!$1:$1,0)-1,10000,2),2,0),E2744))</f>
        <v>89.93</v>
      </c>
      <c r="F2745" s="33">
        <v>102.47</v>
      </c>
      <c r="H2745">
        <f ca="1">IFERROR(VLOOKUP($B2745,OFFSET(Input!$A$1,0,MATCH(Index!H$6,Input!$1:$1,0)-1,10000,2),2,0),0)</f>
        <v>0</v>
      </c>
      <c r="I2745">
        <f ca="1">IFERROR(VLOOKUP($B2745,OFFSET(Input!$A$1,0,MATCH(Index!I$6,Input!$1:$1,0)-1,10000,2),2,0),0)</f>
        <v>0</v>
      </c>
      <c r="K2745">
        <f t="shared" ca="1" si="589"/>
        <v>99.775331115251404</v>
      </c>
      <c r="L2745" s="30">
        <f t="shared" ca="1" si="590"/>
        <v>106.90954611948112</v>
      </c>
      <c r="N2745">
        <f t="shared" ca="1" si="600"/>
        <v>-6.6496975609248582E-3</v>
      </c>
      <c r="O2745">
        <f t="shared" ca="1" si="601"/>
        <v>-8.7447117687669135E-3</v>
      </c>
      <c r="Q2745">
        <f t="shared" ca="1" si="629"/>
        <v>5.0878057271760452E-2</v>
      </c>
      <c r="R2745">
        <f t="shared" ca="1" si="627"/>
        <v>0.123778964923473</v>
      </c>
      <c r="T2745">
        <f t="shared" ca="1" si="649"/>
        <v>6.7077252887045163E-2</v>
      </c>
      <c r="U2745">
        <f t="shared" ca="1" si="641"/>
        <v>0.13567430116018209</v>
      </c>
      <c r="W2745">
        <f t="shared" ca="1" si="642"/>
        <v>0.50122910171753432</v>
      </c>
      <c r="X2745">
        <f t="shared" ca="1" si="643"/>
        <v>0.78632317321162681</v>
      </c>
      <c r="Z2745">
        <f t="shared" ca="1" si="666"/>
        <v>101.15330244011676</v>
      </c>
      <c r="AA2745">
        <f t="shared" ca="1" si="666"/>
        <v>101.77073304037479</v>
      </c>
      <c r="AB2745">
        <f t="shared" ca="1" si="666"/>
        <v>102.08207402137521</v>
      </c>
      <c r="AC2745">
        <f t="shared" ca="1" si="667"/>
        <v>102.08207402137521</v>
      </c>
      <c r="AE2745">
        <f ca="1">VLOOKUP($B2745,OFFSET(Input!$A$1,0,MATCH(Index!AE$6&amp;" Index",Input!$1:$1,0)-1,10000,2),2,0)</f>
        <v>15.1</v>
      </c>
      <c r="AF2745">
        <f t="shared" ca="1" si="650"/>
        <v>13.186666666666666</v>
      </c>
      <c r="AG2745">
        <f t="shared" ca="1" si="650"/>
        <v>13.135999999999999</v>
      </c>
      <c r="AH2745">
        <f t="shared" ca="1" si="650"/>
        <v>13.1808</v>
      </c>
      <c r="AI2745">
        <f t="shared" ca="1" si="651"/>
        <v>13.1808</v>
      </c>
      <c r="AK2745">
        <f t="shared" ca="1" si="652"/>
        <v>-1</v>
      </c>
      <c r="AL2745">
        <f t="shared" ca="1" si="653"/>
        <v>1</v>
      </c>
      <c r="AN2745" t="str">
        <f t="shared" ca="1" si="678"/>
        <v>Not Down</v>
      </c>
      <c r="AO2745" t="str">
        <f t="shared" ca="1" si="596"/>
        <v>Not Up</v>
      </c>
      <c r="AQ2745">
        <f t="shared" ca="1" si="644"/>
        <v>1</v>
      </c>
      <c r="AR2745">
        <f t="shared" ca="1" si="645"/>
        <v>0</v>
      </c>
      <c r="AT2745">
        <f t="shared" ca="1" si="633"/>
        <v>0</v>
      </c>
      <c r="AU2745">
        <f t="shared" ca="1" si="634"/>
        <v>1</v>
      </c>
      <c r="AW2745" s="5">
        <f t="shared" ca="1" si="602"/>
        <v>5.0878057271760452E-2</v>
      </c>
      <c r="AX2745" s="5">
        <f t="shared" ca="1" si="603"/>
        <v>6.7077252887045163E-2</v>
      </c>
      <c r="AY2745" s="18">
        <f t="shared" ca="1" si="654"/>
        <v>6.7077252887045163E-2</v>
      </c>
      <c r="BA2745" s="6">
        <f t="shared" ca="1" si="646"/>
        <v>0.74540917893876146</v>
      </c>
      <c r="BB2745">
        <f t="shared" ca="1" si="647"/>
        <v>0.80972253398140981</v>
      </c>
      <c r="BC2745" t="str">
        <f t="shared" ca="1" si="620"/>
        <v>TLT UP Equity</v>
      </c>
      <c r="BD2745" t="str">
        <f t="shared" ca="1" si="621"/>
        <v>HYG UP Equity</v>
      </c>
      <c r="BF2745">
        <f t="shared" ca="1" si="604"/>
        <v>1</v>
      </c>
      <c r="BG2745">
        <f t="shared" ca="1" si="605"/>
        <v>0</v>
      </c>
      <c r="BI2745">
        <f t="shared" ca="1" si="597"/>
        <v>1</v>
      </c>
      <c r="BJ2745">
        <f t="shared" ca="1" si="598"/>
        <v>0</v>
      </c>
      <c r="BL2745">
        <f t="shared" ca="1" si="672"/>
        <v>10.087568372330709</v>
      </c>
      <c r="BM2745">
        <f t="shared" ca="1" si="673"/>
        <v>0</v>
      </c>
      <c r="BN2745" s="9">
        <f t="shared" ca="1" si="616"/>
        <v>1</v>
      </c>
      <c r="BO2745" s="9">
        <f t="shared" ca="1" si="617"/>
        <v>0</v>
      </c>
      <c r="BP2745" s="9">
        <f t="shared" ca="1" si="608"/>
        <v>1</v>
      </c>
      <c r="BQ2745" s="9">
        <f t="shared" ca="1" si="609"/>
        <v>0</v>
      </c>
      <c r="BR2745">
        <f t="shared" ca="1" si="610"/>
        <v>1006.4904744970343</v>
      </c>
      <c r="BS2745">
        <f t="shared" ca="1" si="612"/>
        <v>-6.6276372473211831E-3</v>
      </c>
      <c r="BT2745">
        <f t="shared" ca="1" si="613"/>
        <v>5.4166666666666671E-5</v>
      </c>
      <c r="BU2745">
        <f t="shared" ca="1" si="681"/>
        <v>0</v>
      </c>
      <c r="BV2745">
        <f t="shared" ca="1" si="681"/>
        <v>0</v>
      </c>
      <c r="BW2745" s="35">
        <f ca="1">IFERROR(VLOOKUP($B2745,OFFSET(Input!$A$1,0,MATCH(Index!BW$6&amp;" Index",Input!$1:$1,0)-1,10000,2),2,0)/100,BW2744)</f>
        <v>8.9999999999999998E-4</v>
      </c>
      <c r="BX2745">
        <f t="shared" ca="1" si="619"/>
        <v>4.5139174072819019E-2</v>
      </c>
      <c r="CE2745">
        <v>1023.5560073187975</v>
      </c>
    </row>
    <row r="2746" spans="2:83" x14ac:dyDescent="0.25">
      <c r="B2746" s="2">
        <v>41506</v>
      </c>
      <c r="C2746">
        <f t="shared" ca="1" si="587"/>
        <v>0</v>
      </c>
      <c r="D2746">
        <f t="shared" ca="1" si="588"/>
        <v>0</v>
      </c>
      <c r="E2746">
        <f ca="1">IF($B2746&lt;VLOOKUP(E$6&amp;" Equity",Param,4,0),"",IFERROR(VLOOKUP($B2746,OFFSET(Input!$A$1,0,MATCH(Index!E$6&amp;" Equity",Input!$1:$1,0)-1,10000,2),2,0),E2745))</f>
        <v>90.76</v>
      </c>
      <c r="F2746" s="33">
        <v>103.26</v>
      </c>
      <c r="H2746">
        <f ca="1">IFERROR(VLOOKUP($B2746,OFFSET(Input!$A$1,0,MATCH(Index!H$6,Input!$1:$1,0)-1,10000,2),2,0),0)</f>
        <v>0</v>
      </c>
      <c r="I2746">
        <f ca="1">IFERROR(VLOOKUP($B2746,OFFSET(Input!$A$1,0,MATCH(Index!I$6,Input!$1:$1,0)-1,10000,2),2,0),0)</f>
        <v>0</v>
      </c>
      <c r="K2746">
        <f t="shared" ca="1" si="589"/>
        <v>100.69619762059621</v>
      </c>
      <c r="L2746" s="30">
        <f t="shared" ca="1" si="590"/>
        <v>107.73377312674559</v>
      </c>
      <c r="N2746">
        <f t="shared" ca="1" si="600"/>
        <v>9.1870699852168551E-3</v>
      </c>
      <c r="O2746">
        <f t="shared" ca="1" si="601"/>
        <v>7.6800066398764744E-3</v>
      </c>
      <c r="Q2746">
        <f t="shared" ca="1" si="629"/>
        <v>6.8614993824454365E-2</v>
      </c>
      <c r="R2746">
        <f t="shared" ca="1" si="627"/>
        <v>0.12880787167364577</v>
      </c>
      <c r="T2746">
        <f t="shared" ca="1" si="649"/>
        <v>7.4075355834067547E-2</v>
      </c>
      <c r="U2746">
        <f t="shared" ca="1" si="641"/>
        <v>0.13757479357450739</v>
      </c>
      <c r="W2746">
        <f t="shared" ca="1" si="642"/>
        <v>0.56288216903263777</v>
      </c>
      <c r="X2746">
        <f t="shared" ca="1" si="643"/>
        <v>0.7766654326375213</v>
      </c>
      <c r="Z2746">
        <f t="shared" ca="1" si="666"/>
        <v>101.05455892327859</v>
      </c>
      <c r="AA2746">
        <f t="shared" ca="1" si="666"/>
        <v>101.63100127628556</v>
      </c>
      <c r="AB2746">
        <f t="shared" ca="1" si="666"/>
        <v>102.01533262527792</v>
      </c>
      <c r="AC2746">
        <f t="shared" ca="1" si="667"/>
        <v>102.01533262527792</v>
      </c>
      <c r="AE2746">
        <f ca="1">VLOOKUP($B2746,OFFSET(Input!$A$1,0,MATCH(Index!AE$6&amp;" Index",Input!$1:$1,0)-1,10000,2),2,0)</f>
        <v>14.91</v>
      </c>
      <c r="AF2746">
        <f t="shared" ca="1" si="650"/>
        <v>13.288</v>
      </c>
      <c r="AG2746">
        <f t="shared" ca="1" si="650"/>
        <v>13.248499999999998</v>
      </c>
      <c r="AH2746">
        <f t="shared" ca="1" si="650"/>
        <v>13.200400000000002</v>
      </c>
      <c r="AI2746">
        <f t="shared" ca="1" si="651"/>
        <v>13.248499999999998</v>
      </c>
      <c r="AK2746">
        <f t="shared" ca="1" si="652"/>
        <v>-1</v>
      </c>
      <c r="AL2746">
        <f t="shared" ca="1" si="653"/>
        <v>1</v>
      </c>
      <c r="AN2746" t="str">
        <f t="shared" ca="1" si="678"/>
        <v>Not Down</v>
      </c>
      <c r="AO2746" t="str">
        <f t="shared" ca="1" si="596"/>
        <v>Not Up</v>
      </c>
      <c r="AQ2746">
        <f t="shared" ca="1" si="644"/>
        <v>1</v>
      </c>
      <c r="AR2746">
        <f t="shared" ca="1" si="645"/>
        <v>0</v>
      </c>
      <c r="AT2746">
        <f t="shared" ca="1" si="633"/>
        <v>0</v>
      </c>
      <c r="AU2746">
        <f t="shared" ca="1" si="634"/>
        <v>1</v>
      </c>
      <c r="AW2746" s="5">
        <f t="shared" ca="1" si="602"/>
        <v>6.8614993824454365E-2</v>
      </c>
      <c r="AX2746" s="5">
        <f t="shared" ca="1" si="603"/>
        <v>7.4075355834067547E-2</v>
      </c>
      <c r="AY2746" s="18">
        <f t="shared" ca="1" si="654"/>
        <v>7.4075355834067547E-2</v>
      </c>
      <c r="BA2746" s="6">
        <f t="shared" ca="1" si="646"/>
        <v>0.67498832016416455</v>
      </c>
      <c r="BB2746">
        <f t="shared" ca="1" si="647"/>
        <v>0.67498832016416455</v>
      </c>
      <c r="BC2746" t="str">
        <f t="shared" ca="1" si="620"/>
        <v>TLT UP Equity</v>
      </c>
      <c r="BD2746" t="str">
        <f t="shared" ca="1" si="621"/>
        <v>HYG UP Equity</v>
      </c>
      <c r="BF2746">
        <f t="shared" ca="1" si="604"/>
        <v>1</v>
      </c>
      <c r="BG2746">
        <f t="shared" ca="1" si="605"/>
        <v>0</v>
      </c>
      <c r="BI2746">
        <f t="shared" ca="1" si="597"/>
        <v>1</v>
      </c>
      <c r="BJ2746">
        <f t="shared" ca="1" si="598"/>
        <v>0</v>
      </c>
      <c r="BL2746">
        <f t="shared" ca="1" si="672"/>
        <v>10.087568372330709</v>
      </c>
      <c r="BM2746">
        <f t="shared" ca="1" si="673"/>
        <v>0</v>
      </c>
      <c r="BN2746" s="9">
        <f t="shared" ca="1" si="616"/>
        <v>1</v>
      </c>
      <c r="BO2746" s="9">
        <f t="shared" ca="1" si="617"/>
        <v>0</v>
      </c>
      <c r="BP2746" s="9">
        <f t="shared" ca="1" si="608"/>
        <v>1</v>
      </c>
      <c r="BQ2746" s="9">
        <f t="shared" ca="1" si="609"/>
        <v>0</v>
      </c>
      <c r="BR2746">
        <f t="shared" ca="1" si="610"/>
        <v>1015.7797783314892</v>
      </c>
      <c r="BS2746">
        <f t="shared" ca="1" si="612"/>
        <v>9.2294006449460397E-3</v>
      </c>
      <c r="BT2746">
        <f t="shared" ca="1" si="613"/>
        <v>1.8055555555555558E-5</v>
      </c>
      <c r="BU2746">
        <f t="shared" ca="1" si="681"/>
        <v>0</v>
      </c>
      <c r="BV2746">
        <f t="shared" ca="1" si="681"/>
        <v>0</v>
      </c>
      <c r="BW2746" s="35">
        <f ca="1">IFERROR(VLOOKUP($B2746,OFFSET(Input!$A$1,0,MATCH(Index!BW$6&amp;" Index",Input!$1:$1,0)-1,10000,2),2,0)/100,BW2745)</f>
        <v>8.9999999999999998E-4</v>
      </c>
      <c r="BX2746">
        <f t="shared" ca="1" si="619"/>
        <v>1.4964378792965175E-2</v>
      </c>
      <c r="CE2746">
        <v>1031.1766074791301</v>
      </c>
    </row>
    <row r="2747" spans="2:83" x14ac:dyDescent="0.25">
      <c r="B2747" s="2">
        <v>41507</v>
      </c>
      <c r="C2747">
        <f t="shared" ca="1" si="587"/>
        <v>0</v>
      </c>
      <c r="D2747">
        <f t="shared" ca="1" si="588"/>
        <v>0</v>
      </c>
      <c r="E2747">
        <f ca="1">IF($B2747&lt;VLOOKUP(E$6&amp;" Equity",Param,4,0),"",IFERROR(VLOOKUP($B2747,OFFSET(Input!$A$1,0,MATCH(Index!E$6&amp;" Equity",Input!$1:$1,0)-1,10000,2),2,0),E2746))</f>
        <v>90.43</v>
      </c>
      <c r="F2747" s="33">
        <v>102.13</v>
      </c>
      <c r="H2747">
        <f ca="1">IFERROR(VLOOKUP($B2747,OFFSET(Input!$A$1,0,MATCH(Index!H$6,Input!$1:$1,0)-1,10000,2),2,0),0)</f>
        <v>0</v>
      </c>
      <c r="I2747">
        <f ca="1">IFERROR(VLOOKUP($B2747,OFFSET(Input!$A$1,0,MATCH(Index!I$6,Input!$1:$1,0)-1,10000,2),2,0),0)</f>
        <v>0</v>
      </c>
      <c r="K2747">
        <f t="shared" ca="1" si="589"/>
        <v>100.33006997389285</v>
      </c>
      <c r="L2747" s="30">
        <f t="shared" ca="1" si="590"/>
        <v>106.55481550875969</v>
      </c>
      <c r="N2747">
        <f t="shared" ca="1" si="600"/>
        <v>-3.6425891592522077E-3</v>
      </c>
      <c r="O2747">
        <f t="shared" ca="1" si="601"/>
        <v>-1.1003567861495568E-2</v>
      </c>
      <c r="Q2747">
        <f t="shared" ca="1" si="629"/>
        <v>6.9204576790566685E-2</v>
      </c>
      <c r="R2747">
        <f t="shared" ca="1" si="627"/>
        <v>0.13510567173277616</v>
      </c>
      <c r="T2747">
        <f t="shared" ca="1" si="649"/>
        <v>6.9098753314938505E-2</v>
      </c>
      <c r="U2747">
        <f t="shared" ca="1" si="641"/>
        <v>0.13565807112654993</v>
      </c>
      <c r="W2747">
        <f t="shared" ca="1" si="642"/>
        <v>0.70351805711080095</v>
      </c>
      <c r="X2747">
        <f t="shared" ca="1" si="643"/>
        <v>0.75500543710646983</v>
      </c>
      <c r="Z2747">
        <f t="shared" ca="1" si="666"/>
        <v>100.95137749557128</v>
      </c>
      <c r="AA2747">
        <f t="shared" ca="1" si="666"/>
        <v>101.51601990907166</v>
      </c>
      <c r="AB2747">
        <f t="shared" ca="1" si="666"/>
        <v>101.90391677986307</v>
      </c>
      <c r="AC2747">
        <f t="shared" ca="1" si="667"/>
        <v>101.90391677986307</v>
      </c>
      <c r="AE2747">
        <f ca="1">VLOOKUP($B2747,OFFSET(Input!$A$1,0,MATCH(Index!AE$6&amp;" Index",Input!$1:$1,0)-1,10000,2),2,0)</f>
        <v>15.94</v>
      </c>
      <c r="AF2747">
        <f t="shared" ca="1" si="650"/>
        <v>13.454000000000001</v>
      </c>
      <c r="AG2747">
        <f t="shared" ca="1" si="650"/>
        <v>13.386499999999998</v>
      </c>
      <c r="AH2747">
        <f t="shared" ca="1" si="650"/>
        <v>13.286800000000001</v>
      </c>
      <c r="AI2747">
        <f t="shared" ca="1" si="651"/>
        <v>13.386499999999998</v>
      </c>
      <c r="AK2747">
        <f t="shared" ca="1" si="652"/>
        <v>-1</v>
      </c>
      <c r="AL2747">
        <f t="shared" ca="1" si="653"/>
        <v>1</v>
      </c>
      <c r="AN2747" t="str">
        <f t="shared" ca="1" si="678"/>
        <v>Not Down</v>
      </c>
      <c r="AO2747" t="str">
        <f t="shared" ca="1" si="596"/>
        <v>Not Up</v>
      </c>
      <c r="AQ2747">
        <f t="shared" ca="1" si="644"/>
        <v>1</v>
      </c>
      <c r="AR2747">
        <f t="shared" ca="1" si="645"/>
        <v>0</v>
      </c>
      <c r="AT2747">
        <f t="shared" ca="1" si="633"/>
        <v>0</v>
      </c>
      <c r="AU2747">
        <f t="shared" ca="1" si="634"/>
        <v>1</v>
      </c>
      <c r="AW2747" s="5">
        <f t="shared" ca="1" si="602"/>
        <v>6.9204576790566685E-2</v>
      </c>
      <c r="AX2747" s="5">
        <f t="shared" ca="1" si="603"/>
        <v>6.9098753314938505E-2</v>
      </c>
      <c r="AY2747" s="18">
        <f t="shared" ca="1" si="654"/>
        <v>6.9204576790566685E-2</v>
      </c>
      <c r="BA2747" s="6">
        <f t="shared" ca="1" si="646"/>
        <v>0.72249556776157509</v>
      </c>
      <c r="BB2747">
        <f t="shared" ca="1" si="647"/>
        <v>0.67498832016416455</v>
      </c>
      <c r="BC2747" t="str">
        <f t="shared" ca="1" si="620"/>
        <v>TLT UP Equity</v>
      </c>
      <c r="BD2747" t="str">
        <f t="shared" ca="1" si="621"/>
        <v>HYG UP Equity</v>
      </c>
      <c r="BF2747">
        <f t="shared" ca="1" si="604"/>
        <v>1</v>
      </c>
      <c r="BG2747">
        <f t="shared" ca="1" si="605"/>
        <v>0</v>
      </c>
      <c r="BI2747">
        <f t="shared" ca="1" si="597"/>
        <v>1</v>
      </c>
      <c r="BJ2747">
        <f t="shared" ca="1" si="598"/>
        <v>0</v>
      </c>
      <c r="BL2747">
        <f t="shared" ca="1" si="672"/>
        <v>10.087568372330709</v>
      </c>
      <c r="BM2747">
        <f t="shared" ca="1" si="673"/>
        <v>0</v>
      </c>
      <c r="BN2747" s="9">
        <f t="shared" ca="1" si="616"/>
        <v>1</v>
      </c>
      <c r="BO2747" s="9">
        <f t="shared" ca="1" si="617"/>
        <v>0</v>
      </c>
      <c r="BP2747" s="9">
        <f t="shared" ca="1" si="608"/>
        <v>1</v>
      </c>
      <c r="BQ2747" s="9">
        <f t="shared" ca="1" si="609"/>
        <v>0</v>
      </c>
      <c r="BR2747">
        <f t="shared" ca="1" si="610"/>
        <v>1012.0864406623684</v>
      </c>
      <c r="BS2747">
        <f t="shared" ca="1" si="612"/>
        <v>-3.6359629792861448E-3</v>
      </c>
      <c r="BT2747">
        <f t="shared" ca="1" si="613"/>
        <v>1.8055555555555558E-5</v>
      </c>
      <c r="BU2747">
        <f t="shared" ca="1" si="681"/>
        <v>2.6946842763449053E-5</v>
      </c>
      <c r="BV2747">
        <f t="shared" ca="1" si="681"/>
        <v>0</v>
      </c>
      <c r="BW2747" s="35">
        <f ca="1">IFERROR(VLOOKUP($B2747,OFFSET(Input!$A$1,0,MATCH(Index!BW$6&amp;" Index",Input!$1:$1,0)-1,10000,2),2,0)/100,BW2746)</f>
        <v>8.0000000000000004E-4</v>
      </c>
      <c r="BX2747">
        <f t="shared" ca="1" si="619"/>
        <v>1.2567247443019392E-2</v>
      </c>
      <c r="CE2747">
        <v>1028.0840044934534</v>
      </c>
    </row>
    <row r="2748" spans="2:83" x14ac:dyDescent="0.25">
      <c r="B2748" s="2">
        <v>41508</v>
      </c>
      <c r="C2748">
        <f t="shared" ca="1" si="587"/>
        <v>0</v>
      </c>
      <c r="D2748">
        <f t="shared" ca="1" si="588"/>
        <v>0</v>
      </c>
      <c r="E2748">
        <f ca="1">IF($B2748&lt;VLOOKUP(E$6&amp;" Equity",Param,4,0),"",IFERROR(VLOOKUP($B2748,OFFSET(Input!$A$1,0,MATCH(Index!E$6&amp;" Equity",Input!$1:$1,0)-1,10000,2),2,0),E2747))</f>
        <v>90.92</v>
      </c>
      <c r="F2748" s="33">
        <v>103.17</v>
      </c>
      <c r="H2748">
        <f ca="1">IFERROR(VLOOKUP($B2748,OFFSET(Input!$A$1,0,MATCH(Index!H$6,Input!$1:$1,0)-1,10000,2),2,0),0)</f>
        <v>0</v>
      </c>
      <c r="I2748">
        <f ca="1">IFERROR(VLOOKUP($B2748,OFFSET(Input!$A$1,0,MATCH(Index!I$6,Input!$1:$1,0)-1,10000,2),2,0),0)</f>
        <v>0</v>
      </c>
      <c r="K2748">
        <f t="shared" ca="1" si="589"/>
        <v>100.87371405536148</v>
      </c>
      <c r="L2748" s="30">
        <f t="shared" ca="1" si="590"/>
        <v>107.63987384743697</v>
      </c>
      <c r="N2748">
        <f t="shared" ca="1" si="600"/>
        <v>5.4039282319536808E-3</v>
      </c>
      <c r="O2748">
        <f t="shared" ca="1" si="601"/>
        <v>1.0131601522277102E-2</v>
      </c>
      <c r="Q2748">
        <f t="shared" ca="1" si="629"/>
        <v>7.3516472792141976E-2</v>
      </c>
      <c r="R2748">
        <f t="shared" ca="1" si="627"/>
        <v>0.14371849515395338</v>
      </c>
      <c r="T2748">
        <f t="shared" ca="1" si="649"/>
        <v>7.1216925681150303E-2</v>
      </c>
      <c r="U2748">
        <f t="shared" ca="1" si="641"/>
        <v>0.14033798328929983</v>
      </c>
      <c r="W2748">
        <f t="shared" ca="1" si="642"/>
        <v>0.73900865458511</v>
      </c>
      <c r="X2748">
        <f t="shared" ca="1" si="643"/>
        <v>0.77603345800855439</v>
      </c>
      <c r="Z2748">
        <f t="shared" ca="1" si="666"/>
        <v>100.88037092166516</v>
      </c>
      <c r="AA2748">
        <f t="shared" ca="1" si="666"/>
        <v>101.44036496570853</v>
      </c>
      <c r="AB2748">
        <f t="shared" ca="1" si="666"/>
        <v>101.78951665016044</v>
      </c>
      <c r="AC2748">
        <f t="shared" ca="1" si="667"/>
        <v>101.78951665016044</v>
      </c>
      <c r="AE2748">
        <f ca="1">VLOOKUP($B2748,OFFSET(Input!$A$1,0,MATCH(Index!AE$6&amp;" Index",Input!$1:$1,0)-1,10000,2),2,0)</f>
        <v>14.76</v>
      </c>
      <c r="AF2748">
        <f t="shared" ca="1" si="650"/>
        <v>13.575333333333331</v>
      </c>
      <c r="AG2748">
        <f t="shared" ca="1" si="650"/>
        <v>13.475999999999999</v>
      </c>
      <c r="AH2748">
        <f t="shared" ca="1" si="650"/>
        <v>13.326400000000001</v>
      </c>
      <c r="AI2748">
        <f t="shared" ca="1" si="651"/>
        <v>13.475999999999999</v>
      </c>
      <c r="AK2748">
        <f t="shared" ca="1" si="652"/>
        <v>-1</v>
      </c>
      <c r="AL2748">
        <f t="shared" ca="1" si="653"/>
        <v>1</v>
      </c>
      <c r="AN2748" t="str">
        <f t="shared" ca="1" si="678"/>
        <v>Not Down</v>
      </c>
      <c r="AO2748" t="str">
        <f t="shared" ca="1" si="596"/>
        <v>Not Up</v>
      </c>
      <c r="AQ2748">
        <f t="shared" ca="1" si="644"/>
        <v>1</v>
      </c>
      <c r="AR2748">
        <f t="shared" ca="1" si="645"/>
        <v>0</v>
      </c>
      <c r="AT2748">
        <f t="shared" ca="1" si="633"/>
        <v>0</v>
      </c>
      <c r="AU2748">
        <f t="shared" ca="1" si="634"/>
        <v>1</v>
      </c>
      <c r="AW2748" s="5">
        <f t="shared" ca="1" si="602"/>
        <v>7.3516472792141976E-2</v>
      </c>
      <c r="AX2748" s="5">
        <f t="shared" ca="1" si="603"/>
        <v>7.1216925681150303E-2</v>
      </c>
      <c r="AY2748" s="18">
        <f t="shared" ca="1" si="654"/>
        <v>7.3516472792141976E-2</v>
      </c>
      <c r="BA2748" s="6">
        <f t="shared" ca="1" si="646"/>
        <v>0.68011968067848327</v>
      </c>
      <c r="BB2748">
        <f t="shared" ca="1" si="647"/>
        <v>0.67498832016416455</v>
      </c>
      <c r="BC2748" t="str">
        <f t="shared" ca="1" si="620"/>
        <v>TLT UP Equity</v>
      </c>
      <c r="BD2748" t="str">
        <f t="shared" ca="1" si="621"/>
        <v>HYG UP Equity</v>
      </c>
      <c r="BF2748">
        <f t="shared" ca="1" si="604"/>
        <v>1</v>
      </c>
      <c r="BG2748">
        <f t="shared" ca="1" si="605"/>
        <v>0</v>
      </c>
      <c r="BI2748">
        <f t="shared" ca="1" si="597"/>
        <v>1</v>
      </c>
      <c r="BJ2748">
        <f t="shared" ca="1" si="598"/>
        <v>0</v>
      </c>
      <c r="BL2748">
        <f t="shared" ca="1" si="672"/>
        <v>10.087568372330709</v>
      </c>
      <c r="BM2748">
        <f t="shared" ca="1" si="673"/>
        <v>0</v>
      </c>
      <c r="BN2748" s="9">
        <f t="shared" ca="1" si="616"/>
        <v>1</v>
      </c>
      <c r="BO2748" s="9">
        <f t="shared" ca="1" si="617"/>
        <v>0</v>
      </c>
      <c r="BP2748" s="9">
        <f t="shared" ca="1" si="608"/>
        <v>1</v>
      </c>
      <c r="BQ2748" s="9">
        <f t="shared" ca="1" si="609"/>
        <v>0</v>
      </c>
      <c r="BR2748">
        <f t="shared" ca="1" si="610"/>
        <v>1017.5704875043962</v>
      </c>
      <c r="BS2748">
        <f t="shared" ca="1" si="612"/>
        <v>5.4185557890080727E-3</v>
      </c>
      <c r="BT2748">
        <f t="shared" ca="1" si="613"/>
        <v>1.8055555555555558E-5</v>
      </c>
      <c r="BU2748">
        <f t="shared" ca="1" si="681"/>
        <v>0</v>
      </c>
      <c r="BV2748">
        <f t="shared" ca="1" si="681"/>
        <v>0</v>
      </c>
      <c r="BW2748" s="35">
        <f ca="1">IFERROR(VLOOKUP($B2748,OFFSET(Input!$A$1,0,MATCH(Index!BW$6&amp;" Index",Input!$1:$1,0)-1,10000,2),2,0)/100,BW2747)</f>
        <v>8.9999999999999998E-4</v>
      </c>
      <c r="BX2748">
        <f t="shared" ca="1" si="619"/>
        <v>1.2529556996317899E-2</v>
      </c>
      <c r="CE2748">
        <v>1031.8181165690714</v>
      </c>
    </row>
    <row r="2749" spans="2:83" x14ac:dyDescent="0.25">
      <c r="B2749" s="2">
        <v>41509</v>
      </c>
      <c r="C2749">
        <f t="shared" ca="1" si="587"/>
        <v>0</v>
      </c>
      <c r="D2749">
        <f t="shared" ca="1" si="588"/>
        <v>0</v>
      </c>
      <c r="E2749">
        <f ca="1">IF($B2749&lt;VLOOKUP(E$6&amp;" Equity",Param,4,0),"",IFERROR(VLOOKUP($B2749,OFFSET(Input!$A$1,0,MATCH(Index!E$6&amp;" Equity",Input!$1:$1,0)-1,10000,2),2,0),E2748))</f>
        <v>91.3</v>
      </c>
      <c r="F2749" s="33">
        <v>104.29</v>
      </c>
      <c r="H2749">
        <f ca="1">IFERROR(VLOOKUP($B2749,OFFSET(Input!$A$1,0,MATCH(Index!H$6,Input!$1:$1,0)-1,10000,2),2,0),0)</f>
        <v>0</v>
      </c>
      <c r="I2749">
        <f ca="1">IFERROR(VLOOKUP($B2749,OFFSET(Input!$A$1,0,MATCH(Index!I$6,Input!$1:$1,0)-1,10000,2),2,0),0)</f>
        <v>0</v>
      </c>
      <c r="K2749">
        <f t="shared" ca="1" si="589"/>
        <v>101.29531558792898</v>
      </c>
      <c r="L2749" s="30">
        <f t="shared" ca="1" si="590"/>
        <v>108.80839821216635</v>
      </c>
      <c r="N2749">
        <f t="shared" ca="1" si="600"/>
        <v>4.1707886165803874E-3</v>
      </c>
      <c r="O2749">
        <f t="shared" ca="1" si="601"/>
        <v>1.0797367020836985E-2</v>
      </c>
      <c r="Q2749">
        <f t="shared" ca="1" si="629"/>
        <v>7.6437799826195627E-2</v>
      </c>
      <c r="R2749">
        <f t="shared" ca="1" si="627"/>
        <v>0.15339327749891291</v>
      </c>
      <c r="T2749">
        <f t="shared" ca="1" si="649"/>
        <v>7.272338372013791E-2</v>
      </c>
      <c r="U2749">
        <f t="shared" ca="1" si="641"/>
        <v>0.14384532841387526</v>
      </c>
      <c r="W2749">
        <f t="shared" ca="1" si="642"/>
        <v>0.76235157886114557</v>
      </c>
      <c r="X2749">
        <f t="shared" ca="1" si="643"/>
        <v>0.79249056108876259</v>
      </c>
      <c r="Z2749">
        <f t="shared" ca="1" si="666"/>
        <v>100.85041502329852</v>
      </c>
      <c r="AA2749">
        <f t="shared" ca="1" si="666"/>
        <v>101.38358205901423</v>
      </c>
      <c r="AB2749">
        <f t="shared" ca="1" si="666"/>
        <v>101.69418862172002</v>
      </c>
      <c r="AC2749">
        <f t="shared" ca="1" si="667"/>
        <v>101.69418862172002</v>
      </c>
      <c r="AE2749">
        <f ca="1">VLOOKUP($B2749,OFFSET(Input!$A$1,0,MATCH(Index!AE$6&amp;" Index",Input!$1:$1,0)-1,10000,2),2,0)</f>
        <v>13.98</v>
      </c>
      <c r="AF2749">
        <f t="shared" ca="1" si="650"/>
        <v>13.708666666666664</v>
      </c>
      <c r="AG2749">
        <f t="shared" ca="1" si="650"/>
        <v>13.539000000000001</v>
      </c>
      <c r="AH2749">
        <f t="shared" ca="1" si="650"/>
        <v>13.384</v>
      </c>
      <c r="AI2749">
        <f t="shared" ca="1" si="651"/>
        <v>13.539000000000001</v>
      </c>
      <c r="AK2749">
        <f t="shared" ca="1" si="652"/>
        <v>-1</v>
      </c>
      <c r="AL2749">
        <f t="shared" ca="1" si="653"/>
        <v>1</v>
      </c>
      <c r="AN2749" t="str">
        <f t="shared" ca="1" si="678"/>
        <v>Not Down</v>
      </c>
      <c r="AO2749" t="str">
        <f t="shared" ca="1" si="596"/>
        <v>Not Up</v>
      </c>
      <c r="AQ2749">
        <f t="shared" ca="1" si="644"/>
        <v>1</v>
      </c>
      <c r="AR2749">
        <f t="shared" ca="1" si="645"/>
        <v>0</v>
      </c>
      <c r="AT2749">
        <f t="shared" ca="1" si="633"/>
        <v>0</v>
      </c>
      <c r="AU2749">
        <f t="shared" ca="1" si="634"/>
        <v>1</v>
      </c>
      <c r="AW2749" s="5">
        <f t="shared" ca="1" si="602"/>
        <v>7.6437799826195627E-2</v>
      </c>
      <c r="AX2749" s="5">
        <f t="shared" ca="1" si="603"/>
        <v>7.272338372013791E-2</v>
      </c>
      <c r="AY2749" s="18">
        <f t="shared" ca="1" si="654"/>
        <v>7.6437799826195627E-2</v>
      </c>
      <c r="BA2749" s="6">
        <f t="shared" ca="1" si="646"/>
        <v>0.65412662470256955</v>
      </c>
      <c r="BB2749">
        <f t="shared" ca="1" si="647"/>
        <v>0.67498832016416455</v>
      </c>
      <c r="BC2749" t="str">
        <f t="shared" ca="1" si="620"/>
        <v>TLT UP Equity</v>
      </c>
      <c r="BD2749" t="str">
        <f t="shared" ca="1" si="621"/>
        <v>HYG UP Equity</v>
      </c>
      <c r="BF2749">
        <f t="shared" ca="1" si="604"/>
        <v>1</v>
      </c>
      <c r="BG2749">
        <f t="shared" ca="1" si="605"/>
        <v>0</v>
      </c>
      <c r="BI2749">
        <f t="shared" ca="1" si="597"/>
        <v>1</v>
      </c>
      <c r="BJ2749">
        <f t="shared" ca="1" si="598"/>
        <v>0</v>
      </c>
      <c r="BL2749">
        <f t="shared" ca="1" si="672"/>
        <v>10.087568372330709</v>
      </c>
      <c r="BM2749">
        <f t="shared" ca="1" si="673"/>
        <v>0</v>
      </c>
      <c r="BN2749" s="9">
        <f t="shared" ca="1" si="616"/>
        <v>1</v>
      </c>
      <c r="BO2749" s="9">
        <f t="shared" ca="1" si="617"/>
        <v>0</v>
      </c>
      <c r="BP2749" s="9">
        <f t="shared" ca="1" si="608"/>
        <v>1</v>
      </c>
      <c r="BQ2749" s="9">
        <f t="shared" ca="1" si="609"/>
        <v>0</v>
      </c>
      <c r="BR2749">
        <f t="shared" ca="1" si="610"/>
        <v>1021.8234217900504</v>
      </c>
      <c r="BS2749">
        <f t="shared" ca="1" si="612"/>
        <v>4.1794984601848384E-3</v>
      </c>
      <c r="BT2749">
        <f t="shared" ca="1" si="613"/>
        <v>1.8055555555555558E-5</v>
      </c>
      <c r="BU2749">
        <f t="shared" ca="1" si="681"/>
        <v>0</v>
      </c>
      <c r="BV2749">
        <f t="shared" ca="1" si="681"/>
        <v>0</v>
      </c>
      <c r="BW2749" s="35">
        <f ca="1">IFERROR(VLOOKUP($B2749,OFFSET(Input!$A$1,0,MATCH(Index!BW$6&amp;" Index",Input!$1:$1,0)-1,10000,2),2,0)/100,BW2748)</f>
        <v>8.0000000000000004E-4</v>
      </c>
      <c r="BX2749">
        <f t="shared" ca="1" si="619"/>
        <v>1.2575065699767815E-2</v>
      </c>
      <c r="CE2749">
        <v>1034.7029242143001</v>
      </c>
    </row>
    <row r="2750" spans="2:83" x14ac:dyDescent="0.25">
      <c r="B2750" s="2">
        <v>41512</v>
      </c>
      <c r="C2750">
        <f t="shared" ca="1" si="587"/>
        <v>0</v>
      </c>
      <c r="D2750">
        <f t="shared" ca="1" si="588"/>
        <v>0</v>
      </c>
      <c r="E2750">
        <f ca="1">IF($B2750&lt;VLOOKUP(E$6&amp;" Equity",Param,4,0),"",IFERROR(VLOOKUP($B2750,OFFSET(Input!$A$1,0,MATCH(Index!E$6&amp;" Equity",Input!$1:$1,0)-1,10000,2),2,0),E2749))</f>
        <v>91.31</v>
      </c>
      <c r="F2750" s="33">
        <v>104.85</v>
      </c>
      <c r="H2750">
        <f ca="1">IFERROR(VLOOKUP($B2750,OFFSET(Input!$A$1,0,MATCH(Index!H$6,Input!$1:$1,0)-1,10000,2),2,0),0)</f>
        <v>0</v>
      </c>
      <c r="I2750">
        <f ca="1">IFERROR(VLOOKUP($B2750,OFFSET(Input!$A$1,0,MATCH(Index!I$6,Input!$1:$1,0)-1,10000,2),2,0),0)</f>
        <v>0</v>
      </c>
      <c r="K2750">
        <f t="shared" ca="1" si="589"/>
        <v>101.30641036510183</v>
      </c>
      <c r="L2750" s="30">
        <f t="shared" ca="1" si="590"/>
        <v>109.39266039453103</v>
      </c>
      <c r="N2750">
        <f t="shared" ca="1" si="600"/>
        <v>1.0952302732606673E-4</v>
      </c>
      <c r="O2750">
        <f t="shared" ca="1" si="601"/>
        <v>5.3552772148073849E-3</v>
      </c>
      <c r="Q2750">
        <f t="shared" ca="1" si="629"/>
        <v>7.6313750452280144E-2</v>
      </c>
      <c r="R2750">
        <f t="shared" ca="1" si="627"/>
        <v>0.15191097985612967</v>
      </c>
      <c r="T2750">
        <f t="shared" ca="1" si="649"/>
        <v>7.2319885971472833E-2</v>
      </c>
      <c r="U2750">
        <f t="shared" ca="1" si="641"/>
        <v>0.14274260301214858</v>
      </c>
      <c r="W2750">
        <f t="shared" ca="1" si="642"/>
        <v>0.75934177427148142</v>
      </c>
      <c r="X2750">
        <f t="shared" ca="1" si="643"/>
        <v>0.78447203873872773</v>
      </c>
      <c r="Z2750">
        <f t="shared" ca="1" si="666"/>
        <v>100.83044442438742</v>
      </c>
      <c r="AA2750">
        <f t="shared" ca="1" si="666"/>
        <v>101.33839409097615</v>
      </c>
      <c r="AB2750">
        <f t="shared" ca="1" si="666"/>
        <v>101.59665473641512</v>
      </c>
      <c r="AC2750">
        <f t="shared" ca="1" si="667"/>
        <v>101.59665473641512</v>
      </c>
      <c r="AE2750">
        <f ca="1">VLOOKUP($B2750,OFFSET(Input!$A$1,0,MATCH(Index!AE$6&amp;" Index",Input!$1:$1,0)-1,10000,2),2,0)</f>
        <v>14.99</v>
      </c>
      <c r="AF2750">
        <f t="shared" ca="1" si="650"/>
        <v>13.918666666666667</v>
      </c>
      <c r="AG2750">
        <f t="shared" ca="1" si="650"/>
        <v>13.619</v>
      </c>
      <c r="AH2750">
        <f t="shared" ca="1" si="650"/>
        <v>13.492000000000001</v>
      </c>
      <c r="AI2750">
        <f t="shared" ca="1" si="651"/>
        <v>13.619</v>
      </c>
      <c r="AK2750">
        <f t="shared" ca="1" si="652"/>
        <v>-1</v>
      </c>
      <c r="AL2750">
        <f t="shared" ca="1" si="653"/>
        <v>1</v>
      </c>
      <c r="AN2750" t="str">
        <f t="shared" ca="1" si="678"/>
        <v>Not Down</v>
      </c>
      <c r="AO2750" t="str">
        <f t="shared" ca="1" si="596"/>
        <v>Not Up</v>
      </c>
      <c r="AQ2750">
        <f t="shared" ca="1" si="644"/>
        <v>1</v>
      </c>
      <c r="AR2750">
        <f t="shared" ca="1" si="645"/>
        <v>0</v>
      </c>
      <c r="AT2750">
        <f t="shared" ca="1" si="633"/>
        <v>0</v>
      </c>
      <c r="AU2750">
        <f t="shared" ca="1" si="634"/>
        <v>1</v>
      </c>
      <c r="AW2750" s="5">
        <f t="shared" ca="1" si="602"/>
        <v>7.6313750452280144E-2</v>
      </c>
      <c r="AX2750" s="5">
        <f t="shared" ca="1" si="603"/>
        <v>7.2319885971472833E-2</v>
      </c>
      <c r="AY2750" s="18">
        <f t="shared" ca="1" si="654"/>
        <v>7.6313750452280144E-2</v>
      </c>
      <c r="BA2750" s="6">
        <f t="shared" ca="1" si="646"/>
        <v>0.65518991929594095</v>
      </c>
      <c r="BB2750">
        <f t="shared" ca="1" si="647"/>
        <v>0.67498832016416455</v>
      </c>
      <c r="BC2750" t="str">
        <f t="shared" ca="1" si="620"/>
        <v>TLT UP Equity</v>
      </c>
      <c r="BD2750" t="str">
        <f t="shared" ca="1" si="621"/>
        <v>HYG UP Equity</v>
      </c>
      <c r="BF2750">
        <f t="shared" ca="1" si="604"/>
        <v>1</v>
      </c>
      <c r="BG2750">
        <f t="shared" ca="1" si="605"/>
        <v>0</v>
      </c>
      <c r="BI2750">
        <f t="shared" ca="1" si="597"/>
        <v>1</v>
      </c>
      <c r="BJ2750">
        <f t="shared" ca="1" si="598"/>
        <v>0</v>
      </c>
      <c r="BL2750">
        <f t="shared" ca="1" si="672"/>
        <v>10.087568372330709</v>
      </c>
      <c r="BM2750">
        <f t="shared" ca="1" si="673"/>
        <v>0</v>
      </c>
      <c r="BN2750" s="9">
        <f t="shared" ca="1" si="616"/>
        <v>1</v>
      </c>
      <c r="BO2750" s="9">
        <f t="shared" ca="1" si="617"/>
        <v>0</v>
      </c>
      <c r="BP2750" s="9">
        <f t="shared" ca="1" si="608"/>
        <v>1</v>
      </c>
      <c r="BQ2750" s="9">
        <f t="shared" ca="1" si="609"/>
        <v>0</v>
      </c>
      <c r="BR2750">
        <f t="shared" ca="1" si="610"/>
        <v>1021.9353411133571</v>
      </c>
      <c r="BS2750">
        <f t="shared" ca="1" si="612"/>
        <v>1.095290251917902E-4</v>
      </c>
      <c r="BT2750">
        <f t="shared" ca="1" si="613"/>
        <v>5.4166666666666671E-5</v>
      </c>
      <c r="BU2750">
        <f t="shared" ca="1" si="681"/>
        <v>0</v>
      </c>
      <c r="BV2750">
        <f t="shared" ca="1" si="681"/>
        <v>0</v>
      </c>
      <c r="BW2750" s="35">
        <f ca="1">IFERROR(VLOOKUP($B2750,OFFSET(Input!$A$1,0,MATCH(Index!BW$6&amp;" Index",Input!$1:$1,0)-1,10000,2),2,0)/100,BW2749)</f>
        <v>8.0000000000000004E-4</v>
      </c>
      <c r="BX2750">
        <f t="shared" ca="1" si="619"/>
        <v>3.783067105373613E-2</v>
      </c>
      <c r="CE2750">
        <v>1034.7007192864221</v>
      </c>
    </row>
    <row r="2751" spans="2:83" x14ac:dyDescent="0.25">
      <c r="B2751" s="2">
        <v>41513</v>
      </c>
      <c r="C2751">
        <f t="shared" ca="1" si="587"/>
        <v>0</v>
      </c>
      <c r="D2751">
        <f t="shared" ca="1" si="588"/>
        <v>0</v>
      </c>
      <c r="E2751">
        <f ca="1">IF($B2751&lt;VLOOKUP(E$6&amp;" Equity",Param,4,0),"",IFERROR(VLOOKUP($B2751,OFFSET(Input!$A$1,0,MATCH(Index!E$6&amp;" Equity",Input!$1:$1,0)-1,10000,2),2,0),E2750))</f>
        <v>90.72</v>
      </c>
      <c r="F2751" s="33">
        <v>106.14</v>
      </c>
      <c r="H2751">
        <f ca="1">IFERROR(VLOOKUP($B2751,OFFSET(Input!$A$1,0,MATCH(Index!H$6,Input!$1:$1,0)-1,10000,2),2,0),0)</f>
        <v>0</v>
      </c>
      <c r="I2751">
        <f ca="1">IFERROR(VLOOKUP($B2751,OFFSET(Input!$A$1,0,MATCH(Index!I$6,Input!$1:$1,0)-1,10000,2),2,0),0)</f>
        <v>0</v>
      </c>
      <c r="K2751">
        <f t="shared" ca="1" si="589"/>
        <v>100.65181851190491</v>
      </c>
      <c r="L2751" s="30">
        <f t="shared" ca="1" si="590"/>
        <v>110.73855006462114</v>
      </c>
      <c r="N2751">
        <f t="shared" ca="1" si="600"/>
        <v>-6.4824706488068725E-3</v>
      </c>
      <c r="O2751">
        <f t="shared" ca="1" si="601"/>
        <v>1.2228220051820097E-2</v>
      </c>
      <c r="Q2751">
        <f t="shared" ca="1" si="629"/>
        <v>8.2962362768013553E-2</v>
      </c>
      <c r="R2751">
        <f t="shared" ca="1" si="627"/>
        <v>0.14663466739594289</v>
      </c>
      <c r="T2751">
        <f t="shared" ca="1" si="649"/>
        <v>7.5728721322628451E-2</v>
      </c>
      <c r="U2751">
        <f t="shared" ca="1" si="641"/>
        <v>0.14919038400805162</v>
      </c>
      <c r="W2751">
        <f t="shared" ca="1" si="642"/>
        <v>0.55941646304838832</v>
      </c>
      <c r="X2751">
        <f t="shared" ca="1" si="643"/>
        <v>0.62896145753195964</v>
      </c>
      <c r="Z2751">
        <f t="shared" ca="1" si="666"/>
        <v>100.74501464015665</v>
      </c>
      <c r="AA2751">
        <f t="shared" ca="1" si="666"/>
        <v>101.25330040040981</v>
      </c>
      <c r="AB2751">
        <f t="shared" ca="1" si="666"/>
        <v>101.48309416079606</v>
      </c>
      <c r="AC2751">
        <f t="shared" ca="1" si="667"/>
        <v>101.48309416079606</v>
      </c>
      <c r="AE2751">
        <f ca="1">VLOOKUP($B2751,OFFSET(Input!$A$1,0,MATCH(Index!AE$6&amp;" Index",Input!$1:$1,0)-1,10000,2),2,0)</f>
        <v>16.77</v>
      </c>
      <c r="AF2751">
        <f t="shared" ca="1" si="650"/>
        <v>14.188666666666668</v>
      </c>
      <c r="AG2751">
        <f t="shared" ca="1" si="650"/>
        <v>13.787999999999997</v>
      </c>
      <c r="AH2751">
        <f t="shared" ca="1" si="650"/>
        <v>13.656399999999998</v>
      </c>
      <c r="AI2751">
        <f t="shared" ca="1" si="651"/>
        <v>13.787999999999997</v>
      </c>
      <c r="AK2751">
        <f t="shared" ca="1" si="652"/>
        <v>-1</v>
      </c>
      <c r="AL2751">
        <f t="shared" ca="1" si="653"/>
        <v>1</v>
      </c>
      <c r="AN2751" t="str">
        <f t="shared" ca="1" si="678"/>
        <v>Not Down</v>
      </c>
      <c r="AO2751" t="str">
        <f t="shared" ca="1" si="596"/>
        <v>Not Up</v>
      </c>
      <c r="AQ2751">
        <f t="shared" ca="1" si="644"/>
        <v>1</v>
      </c>
      <c r="AR2751">
        <f t="shared" ca="1" si="645"/>
        <v>0</v>
      </c>
      <c r="AT2751">
        <f t="shared" ca="1" si="633"/>
        <v>0</v>
      </c>
      <c r="AU2751">
        <f t="shared" ca="1" si="634"/>
        <v>1</v>
      </c>
      <c r="AW2751" s="5">
        <f t="shared" ca="1" si="602"/>
        <v>8.2962362768013553E-2</v>
      </c>
      <c r="AX2751" s="5">
        <f t="shared" ca="1" si="603"/>
        <v>7.5728721322628451E-2</v>
      </c>
      <c r="AY2751" s="18">
        <f t="shared" ca="1" si="654"/>
        <v>8.2962362768013553E-2</v>
      </c>
      <c r="BA2751" s="6">
        <f t="shared" ca="1" si="646"/>
        <v>0.60268293153383634</v>
      </c>
      <c r="BB2751">
        <f t="shared" ca="1" si="647"/>
        <v>0.60268293153383634</v>
      </c>
      <c r="BC2751" t="str">
        <f t="shared" ca="1" si="620"/>
        <v>TLT UP Equity</v>
      </c>
      <c r="BD2751" t="str">
        <f t="shared" ca="1" si="621"/>
        <v>HYG UP Equity</v>
      </c>
      <c r="BF2751">
        <f t="shared" ca="1" si="604"/>
        <v>1</v>
      </c>
      <c r="BG2751">
        <f t="shared" ca="1" si="605"/>
        <v>0</v>
      </c>
      <c r="BI2751">
        <f t="shared" ca="1" si="597"/>
        <v>1</v>
      </c>
      <c r="BJ2751">
        <f t="shared" ca="1" si="598"/>
        <v>0</v>
      </c>
      <c r="BL2751">
        <f t="shared" ca="1" si="672"/>
        <v>10.087568372330709</v>
      </c>
      <c r="BM2751">
        <f t="shared" ca="1" si="673"/>
        <v>0</v>
      </c>
      <c r="BN2751" s="9">
        <f t="shared" ca="1" si="616"/>
        <v>1</v>
      </c>
      <c r="BO2751" s="9">
        <f t="shared" ca="1" si="617"/>
        <v>0</v>
      </c>
      <c r="BP2751" s="9">
        <f t="shared" ca="1" si="608"/>
        <v>1</v>
      </c>
      <c r="BQ2751" s="9">
        <f t="shared" ca="1" si="609"/>
        <v>0</v>
      </c>
      <c r="BR2751">
        <f t="shared" ca="1" si="610"/>
        <v>1015.3321010382625</v>
      </c>
      <c r="BS2751">
        <f t="shared" ca="1" si="612"/>
        <v>-6.4615047639908774E-3</v>
      </c>
      <c r="BT2751">
        <f t="shared" ca="1" si="613"/>
        <v>1.8055555555555558E-5</v>
      </c>
      <c r="BU2751">
        <f t="shared" ca="1" si="681"/>
        <v>0</v>
      </c>
      <c r="BV2751">
        <f t="shared" ca="1" si="681"/>
        <v>0</v>
      </c>
      <c r="BW2751" s="35">
        <f ca="1">IFERROR(VLOOKUP($B2751,OFFSET(Input!$A$1,0,MATCH(Index!BW$6&amp;" Index",Input!$1:$1,0)-1,10000,2),2,0)/100,BW2750)</f>
        <v>7.000000000000001E-4</v>
      </c>
      <c r="BX2751">
        <f t="shared" ca="1" si="619"/>
        <v>1.2610196812485186E-2</v>
      </c>
      <c r="CE2751">
        <v>1030.1617001969416</v>
      </c>
    </row>
    <row r="2752" spans="2:83" x14ac:dyDescent="0.25">
      <c r="B2752" s="2">
        <v>41514</v>
      </c>
      <c r="C2752">
        <f t="shared" ca="1" si="587"/>
        <v>0</v>
      </c>
      <c r="D2752">
        <f t="shared" ca="1" si="588"/>
        <v>0</v>
      </c>
      <c r="E2752">
        <f ca="1">IF($B2752&lt;VLOOKUP(E$6&amp;" Equity",Param,4,0),"",IFERROR(VLOOKUP($B2752,OFFSET(Input!$A$1,0,MATCH(Index!E$6&amp;" Equity",Input!$1:$1,0)-1,10000,2),2,0),E2751))</f>
        <v>91.06</v>
      </c>
      <c r="F2752" s="33">
        <v>105.27</v>
      </c>
      <c r="H2752">
        <f ca="1">IFERROR(VLOOKUP($B2752,OFFSET(Input!$A$1,0,MATCH(Index!H$6,Input!$1:$1,0)-1,10000,2),2,0),0)</f>
        <v>0</v>
      </c>
      <c r="I2752">
        <f ca="1">IFERROR(VLOOKUP($B2752,OFFSET(Input!$A$1,0,MATCH(Index!I$6,Input!$1:$1,0)-1,10000,2),2,0),0)</f>
        <v>0</v>
      </c>
      <c r="K2752">
        <f t="shared" ca="1" si="589"/>
        <v>101.02904093578108</v>
      </c>
      <c r="L2752" s="30">
        <f t="shared" ca="1" si="590"/>
        <v>109.83085703130457</v>
      </c>
      <c r="N2752">
        <f t="shared" ca="1" si="600"/>
        <v>3.7407899271940234E-3</v>
      </c>
      <c r="O2752">
        <f t="shared" ca="1" si="601"/>
        <v>-8.23049913651548E-3</v>
      </c>
      <c r="Q2752">
        <f t="shared" ca="1" si="629"/>
        <v>8.4484639562955377E-2</v>
      </c>
      <c r="R2752">
        <f t="shared" ca="1" si="627"/>
        <v>0.15215244145011095</v>
      </c>
      <c r="T2752">
        <f t="shared" ca="1" si="649"/>
        <v>7.6187929054489387E-2</v>
      </c>
      <c r="U2752">
        <f t="shared" ca="1" si="641"/>
        <v>0.1514776758161987</v>
      </c>
      <c r="W2752">
        <f t="shared" ca="1" si="642"/>
        <v>0.47493642794766944</v>
      </c>
      <c r="X2752">
        <f t="shared" ca="1" si="643"/>
        <v>0.57059812138987631</v>
      </c>
      <c r="Z2752">
        <f t="shared" ca="1" si="666"/>
        <v>100.71727769722457</v>
      </c>
      <c r="AA2752">
        <f t="shared" ca="1" si="666"/>
        <v>101.17216356131057</v>
      </c>
      <c r="AB2752">
        <f t="shared" ca="1" si="666"/>
        <v>101.41906790550047</v>
      </c>
      <c r="AC2752">
        <f t="shared" ca="1" si="667"/>
        <v>101.41906790550047</v>
      </c>
      <c r="AE2752">
        <f ca="1">VLOOKUP($B2752,OFFSET(Input!$A$1,0,MATCH(Index!AE$6&amp;" Index",Input!$1:$1,0)-1,10000,2),2,0)</f>
        <v>16.489999999999998</v>
      </c>
      <c r="AF2752">
        <f t="shared" ca="1" si="650"/>
        <v>14.422666666666668</v>
      </c>
      <c r="AG2752">
        <f t="shared" ca="1" si="650"/>
        <v>13.940000000000001</v>
      </c>
      <c r="AH2752">
        <f t="shared" ca="1" si="650"/>
        <v>13.788799999999998</v>
      </c>
      <c r="AI2752">
        <f t="shared" ca="1" si="651"/>
        <v>13.940000000000001</v>
      </c>
      <c r="AK2752">
        <f t="shared" ca="1" si="652"/>
        <v>-1</v>
      </c>
      <c r="AL2752">
        <f t="shared" ca="1" si="653"/>
        <v>1</v>
      </c>
      <c r="AN2752" t="str">
        <f t="shared" ca="1" si="678"/>
        <v>Not Down</v>
      </c>
      <c r="AO2752" t="str">
        <f t="shared" ca="1" si="596"/>
        <v>Not Up</v>
      </c>
      <c r="AQ2752">
        <f t="shared" ca="1" si="644"/>
        <v>1</v>
      </c>
      <c r="AR2752">
        <f t="shared" ca="1" si="645"/>
        <v>0</v>
      </c>
      <c r="AT2752">
        <f t="shared" ca="1" si="633"/>
        <v>0</v>
      </c>
      <c r="AU2752">
        <f t="shared" ca="1" si="634"/>
        <v>1</v>
      </c>
      <c r="AW2752" s="5">
        <f t="shared" ca="1" si="602"/>
        <v>8.4484639562955377E-2</v>
      </c>
      <c r="AX2752" s="5">
        <f t="shared" ca="1" si="603"/>
        <v>7.6187929054489387E-2</v>
      </c>
      <c r="AY2752" s="18">
        <f t="shared" ca="1" si="654"/>
        <v>8.4484639562955377E-2</v>
      </c>
      <c r="BA2752" s="6">
        <f t="shared" ca="1" si="646"/>
        <v>0.59182355820718779</v>
      </c>
      <c r="BB2752">
        <f t="shared" ca="1" si="647"/>
        <v>0.60268293153383634</v>
      </c>
      <c r="BC2752" t="str">
        <f t="shared" ca="1" si="620"/>
        <v>TLT UP Equity</v>
      </c>
      <c r="BD2752" t="str">
        <f t="shared" ca="1" si="621"/>
        <v>HYG UP Equity</v>
      </c>
      <c r="BF2752">
        <f t="shared" ca="1" si="604"/>
        <v>1</v>
      </c>
      <c r="BG2752">
        <f t="shared" ca="1" si="605"/>
        <v>0</v>
      </c>
      <c r="BI2752">
        <f t="shared" ca="1" si="597"/>
        <v>1</v>
      </c>
      <c r="BJ2752">
        <f t="shared" ca="1" si="598"/>
        <v>0</v>
      </c>
      <c r="BL2752">
        <f t="shared" ca="1" si="672"/>
        <v>10.087568372330709</v>
      </c>
      <c r="BM2752">
        <f t="shared" ca="1" si="673"/>
        <v>0</v>
      </c>
      <c r="BN2752" s="9">
        <f t="shared" ca="1" si="616"/>
        <v>1</v>
      </c>
      <c r="BO2752" s="9">
        <f t="shared" ca="1" si="617"/>
        <v>0</v>
      </c>
      <c r="BP2752" s="9">
        <f t="shared" ca="1" si="608"/>
        <v>1</v>
      </c>
      <c r="BQ2752" s="9">
        <f t="shared" ca="1" si="609"/>
        <v>0</v>
      </c>
      <c r="BR2752">
        <f t="shared" ca="1" si="610"/>
        <v>1019.1373580306898</v>
      </c>
      <c r="BS2752">
        <f t="shared" ca="1" si="612"/>
        <v>3.7477954144620185E-3</v>
      </c>
      <c r="BT2752">
        <f t="shared" ca="1" si="613"/>
        <v>1.8055555555555558E-5</v>
      </c>
      <c r="BU2752">
        <f t="shared" ca="1" si="681"/>
        <v>1.4461077726065641E-5</v>
      </c>
      <c r="BV2752">
        <f t="shared" ca="1" si="681"/>
        <v>0</v>
      </c>
      <c r="BW2752" s="35">
        <f ca="1">IFERROR(VLOOKUP($B2752,OFFSET(Input!$A$1,0,MATCH(Index!BW$6&amp;" Index",Input!$1:$1,0)-1,10000,2),2,0)/100,BW2751)</f>
        <v>7.000000000000001E-4</v>
      </c>
      <c r="BX2752">
        <f t="shared" ca="1" si="619"/>
        <v>1.1209987992460362E-2</v>
      </c>
      <c r="CE2752">
        <v>1032.7266100279983</v>
      </c>
    </row>
    <row r="2753" spans="2:83" x14ac:dyDescent="0.25">
      <c r="B2753" s="2">
        <v>41515</v>
      </c>
      <c r="C2753">
        <f t="shared" ca="1" si="587"/>
        <v>0</v>
      </c>
      <c r="D2753">
        <f t="shared" ca="1" si="588"/>
        <v>0</v>
      </c>
      <c r="E2753">
        <f ca="1">IF($B2753&lt;VLOOKUP(E$6&amp;" Equity",Param,4,0),"",IFERROR(VLOOKUP($B2753,OFFSET(Input!$A$1,0,MATCH(Index!E$6&amp;" Equity",Input!$1:$1,0)-1,10000,2),2,0),E2752))</f>
        <v>91.43</v>
      </c>
      <c r="F2753" s="33">
        <v>106.11</v>
      </c>
      <c r="H2753">
        <f ca="1">IFERROR(VLOOKUP($B2753,OFFSET(Input!$A$1,0,MATCH(Index!H$6,Input!$1:$1,0)-1,10000,2),2,0),0)</f>
        <v>0</v>
      </c>
      <c r="I2753">
        <f ca="1">IFERROR(VLOOKUP($B2753,OFFSET(Input!$A$1,0,MATCH(Index!I$6,Input!$1:$1,0)-1,10000,2),2,0),0)</f>
        <v>0</v>
      </c>
      <c r="K2753">
        <f t="shared" ca="1" si="589"/>
        <v>101.43954769117576</v>
      </c>
      <c r="L2753" s="30">
        <f t="shared" ca="1" si="590"/>
        <v>110.7072503048516</v>
      </c>
      <c r="N2753">
        <f t="shared" ca="1" si="600"/>
        <v>4.0550222696991564E-3</v>
      </c>
      <c r="O2753">
        <f t="shared" ca="1" si="601"/>
        <v>7.9478136222654837E-3</v>
      </c>
      <c r="Q2753">
        <f t="shared" ca="1" si="629"/>
        <v>8.2776594343217283E-2</v>
      </c>
      <c r="R2753">
        <f t="shared" ca="1" si="627"/>
        <v>0.14171653693767403</v>
      </c>
      <c r="T2753">
        <f t="shared" ca="1" si="649"/>
        <v>6.9859484395017282E-2</v>
      </c>
      <c r="U2753">
        <f t="shared" ca="1" si="641"/>
        <v>0.13748669054443294</v>
      </c>
      <c r="W2753">
        <f t="shared" ca="1" si="642"/>
        <v>0.43571944750491487</v>
      </c>
      <c r="X2753">
        <f t="shared" ca="1" si="643"/>
        <v>0.48428026816077641</v>
      </c>
      <c r="Z2753">
        <f t="shared" ca="1" si="666"/>
        <v>100.78384636026155</v>
      </c>
      <c r="AA2753">
        <f t="shared" ca="1" si="666"/>
        <v>101.15995930642046</v>
      </c>
      <c r="AB2753">
        <f t="shared" ca="1" si="666"/>
        <v>101.38117729624253</v>
      </c>
      <c r="AC2753">
        <f t="shared" ca="1" si="667"/>
        <v>101.38117729624253</v>
      </c>
      <c r="AE2753">
        <f ca="1">VLOOKUP($B2753,OFFSET(Input!$A$1,0,MATCH(Index!AE$6&amp;" Index",Input!$1:$1,0)-1,10000,2),2,0)</f>
        <v>16.809999999999999</v>
      </c>
      <c r="AF2753">
        <f t="shared" ca="1" si="650"/>
        <v>14.694666666666668</v>
      </c>
      <c r="AG2753">
        <f t="shared" ca="1" si="650"/>
        <v>14.133499999999998</v>
      </c>
      <c r="AH2753">
        <f t="shared" ca="1" si="650"/>
        <v>13.942399999999999</v>
      </c>
      <c r="AI2753">
        <f t="shared" ca="1" si="651"/>
        <v>14.133499999999998</v>
      </c>
      <c r="AK2753">
        <f t="shared" ca="1" si="652"/>
        <v>-1</v>
      </c>
      <c r="AL2753">
        <f t="shared" ca="1" si="653"/>
        <v>1</v>
      </c>
      <c r="AN2753" t="str">
        <f t="shared" ca="1" si="678"/>
        <v>Not Down</v>
      </c>
      <c r="AO2753" t="str">
        <f t="shared" ca="1" si="596"/>
        <v>Not Up</v>
      </c>
      <c r="AQ2753">
        <f t="shared" ca="1" si="644"/>
        <v>1</v>
      </c>
      <c r="AR2753">
        <f t="shared" ca="1" si="645"/>
        <v>0</v>
      </c>
      <c r="AT2753">
        <f t="shared" ca="1" si="633"/>
        <v>0</v>
      </c>
      <c r="AU2753">
        <f t="shared" ca="1" si="634"/>
        <v>1</v>
      </c>
      <c r="AW2753" s="5">
        <f t="shared" ca="1" si="602"/>
        <v>8.2776594343217283E-2</v>
      </c>
      <c r="AX2753" s="5">
        <f t="shared" ca="1" si="603"/>
        <v>6.9859484395017282E-2</v>
      </c>
      <c r="AY2753" s="18">
        <f t="shared" ca="1" si="654"/>
        <v>8.2776594343217283E-2</v>
      </c>
      <c r="BA2753" s="6">
        <f t="shared" ca="1" si="646"/>
        <v>0.60403548124587714</v>
      </c>
      <c r="BB2753">
        <f t="shared" ca="1" si="647"/>
        <v>0.60268293153383634</v>
      </c>
      <c r="BC2753" t="str">
        <f t="shared" ca="1" si="620"/>
        <v>TLT UP Equity</v>
      </c>
      <c r="BD2753" t="str">
        <f t="shared" ca="1" si="621"/>
        <v>HYG UP Equity</v>
      </c>
      <c r="BF2753">
        <f t="shared" ca="1" si="604"/>
        <v>1</v>
      </c>
      <c r="BG2753">
        <f t="shared" ca="1" si="605"/>
        <v>0</v>
      </c>
      <c r="BI2753">
        <f t="shared" ca="1" si="597"/>
        <v>1</v>
      </c>
      <c r="BJ2753">
        <f t="shared" ca="1" si="598"/>
        <v>0</v>
      </c>
      <c r="BL2753">
        <f t="shared" ca="1" si="672"/>
        <v>10.087568372330709</v>
      </c>
      <c r="BM2753">
        <f t="shared" ca="1" si="673"/>
        <v>0</v>
      </c>
      <c r="BN2753" s="9">
        <f t="shared" ca="1" si="616"/>
        <v>1</v>
      </c>
      <c r="BO2753" s="9">
        <f t="shared" ca="1" si="617"/>
        <v>0</v>
      </c>
      <c r="BP2753" s="9">
        <f t="shared" ca="1" si="608"/>
        <v>1</v>
      </c>
      <c r="BQ2753" s="9">
        <f t="shared" ca="1" si="609"/>
        <v>0</v>
      </c>
      <c r="BR2753">
        <f t="shared" ca="1" si="610"/>
        <v>1023.2783729930372</v>
      </c>
      <c r="BS2753">
        <f t="shared" ca="1" si="612"/>
        <v>4.0632549967054565E-3</v>
      </c>
      <c r="BT2753">
        <f t="shared" ca="1" si="613"/>
        <v>1.8055555555555558E-5</v>
      </c>
      <c r="BU2753">
        <f t="shared" ca="1" si="681"/>
        <v>0</v>
      </c>
      <c r="BV2753">
        <f t="shared" ca="1" si="681"/>
        <v>0</v>
      </c>
      <c r="BW2753" s="35">
        <f ca="1">IFERROR(VLOOKUP($B2753,OFFSET(Input!$A$1,0,MATCH(Index!BW$6&amp;" Index",Input!$1:$1,0)-1,10000,2),2,0)/100,BW2752)</f>
        <v>8.0000000000000004E-4</v>
      </c>
      <c r="BX2753">
        <f t="shared" ca="1" si="619"/>
        <v>1.1237898764528855E-2</v>
      </c>
      <c r="CE2753">
        <v>1035.2308236853899</v>
      </c>
    </row>
    <row r="2754" spans="2:83" x14ac:dyDescent="0.25">
      <c r="B2754" s="2">
        <v>41516</v>
      </c>
      <c r="C2754">
        <f t="shared" ca="1" si="587"/>
        <v>0</v>
      </c>
      <c r="D2754">
        <f t="shared" ca="1" si="588"/>
        <v>0</v>
      </c>
      <c r="E2754">
        <f ca="1">IF($B2754&lt;VLOOKUP(E$6&amp;" Equity",Param,4,0),"",IFERROR(VLOOKUP($B2754,OFFSET(Input!$A$1,0,MATCH(Index!E$6&amp;" Equity",Input!$1:$1,0)-1,10000,2),2,0),E2753))</f>
        <v>91.35</v>
      </c>
      <c r="F2754" s="33">
        <v>105.99</v>
      </c>
      <c r="H2754">
        <f ca="1">IFERROR(VLOOKUP($B2754,OFFSET(Input!$A$1,0,MATCH(Index!H$6,Input!$1:$1,0)-1,10000,2),2,0),0)</f>
        <v>0</v>
      </c>
      <c r="I2754">
        <f ca="1">IFERROR(VLOOKUP($B2754,OFFSET(Input!$A$1,0,MATCH(Index!I$6,Input!$1:$1,0)-1,10000,2),2,0),0)</f>
        <v>0</v>
      </c>
      <c r="K2754">
        <f t="shared" ca="1" si="589"/>
        <v>101.35078947379311</v>
      </c>
      <c r="L2754" s="30">
        <f t="shared" ca="1" si="590"/>
        <v>110.58205126577344</v>
      </c>
      <c r="N2754">
        <f t="shared" ca="1" si="600"/>
        <v>-8.753693523196759E-4</v>
      </c>
      <c r="O2754">
        <f t="shared" ca="1" si="601"/>
        <v>-1.1315418463354106E-3</v>
      </c>
      <c r="Q2754">
        <f t="shared" ca="1" si="629"/>
        <v>8.1212423599295258E-2</v>
      </c>
      <c r="R2754">
        <f t="shared" ca="1" si="627"/>
        <v>0.14075247495686974</v>
      </c>
      <c r="T2754">
        <f t="shared" ca="1" si="649"/>
        <v>6.6501468886058734E-2</v>
      </c>
      <c r="U2754">
        <f t="shared" ca="1" si="641"/>
        <v>0.13173911792011866</v>
      </c>
      <c r="W2754">
        <f t="shared" ca="1" si="642"/>
        <v>0.42398078660594563</v>
      </c>
      <c r="X2754">
        <f t="shared" ca="1" si="643"/>
        <v>0.43475979166397288</v>
      </c>
      <c r="Z2754">
        <f t="shared" ca="1" si="666"/>
        <v>100.87482353307877</v>
      </c>
      <c r="AA2754">
        <f t="shared" ca="1" si="666"/>
        <v>101.11225176457728</v>
      </c>
      <c r="AB2754">
        <f t="shared" ca="1" si="666"/>
        <v>101.33796992632168</v>
      </c>
      <c r="AC2754">
        <f t="shared" ca="1" si="667"/>
        <v>101.33796992632168</v>
      </c>
      <c r="AE2754">
        <f ca="1">VLOOKUP($B2754,OFFSET(Input!$A$1,0,MATCH(Index!AE$6&amp;" Index",Input!$1:$1,0)-1,10000,2),2,0)</f>
        <v>17.010000000000002</v>
      </c>
      <c r="AF2754">
        <f t="shared" ca="1" si="650"/>
        <v>14.934666666666667</v>
      </c>
      <c r="AG2754">
        <f t="shared" ca="1" si="650"/>
        <v>14.385</v>
      </c>
      <c r="AH2754">
        <f t="shared" ca="1" si="650"/>
        <v>14.114000000000001</v>
      </c>
      <c r="AI2754">
        <f t="shared" ca="1" si="651"/>
        <v>14.385</v>
      </c>
      <c r="AK2754">
        <f t="shared" ca="1" si="652"/>
        <v>-1</v>
      </c>
      <c r="AL2754">
        <f t="shared" ca="1" si="653"/>
        <v>1</v>
      </c>
      <c r="AN2754" t="str">
        <f t="shared" ca="1" si="678"/>
        <v>Not Down</v>
      </c>
      <c r="AO2754" t="str">
        <f t="shared" ca="1" si="596"/>
        <v>Not Up</v>
      </c>
      <c r="AQ2754">
        <f t="shared" ca="1" si="644"/>
        <v>1</v>
      </c>
      <c r="AR2754">
        <f t="shared" ca="1" si="645"/>
        <v>0</v>
      </c>
      <c r="AT2754">
        <f t="shared" ca="1" si="633"/>
        <v>0</v>
      </c>
      <c r="AU2754">
        <f t="shared" ca="1" si="634"/>
        <v>1</v>
      </c>
      <c r="AW2754" s="5">
        <f t="shared" ca="1" si="602"/>
        <v>8.1212423599295258E-2</v>
      </c>
      <c r="AX2754" s="5">
        <f t="shared" ca="1" si="603"/>
        <v>6.6501468886058734E-2</v>
      </c>
      <c r="AY2754" s="18">
        <f t="shared" ca="1" si="654"/>
        <v>8.1212423599295258E-2</v>
      </c>
      <c r="BA2754" s="6">
        <f t="shared" ca="1" si="646"/>
        <v>0.61566934939291595</v>
      </c>
      <c r="BB2754">
        <f t="shared" ca="1" si="647"/>
        <v>0.60268293153383634</v>
      </c>
      <c r="BC2754" t="str">
        <f t="shared" ca="1" si="620"/>
        <v>TLT UP Equity</v>
      </c>
      <c r="BD2754" t="str">
        <f t="shared" ca="1" si="621"/>
        <v>HYG UP Equity</v>
      </c>
      <c r="BF2754">
        <f t="shared" ca="1" si="604"/>
        <v>1</v>
      </c>
      <c r="BG2754">
        <f t="shared" ca="1" si="605"/>
        <v>0</v>
      </c>
      <c r="BI2754">
        <f t="shared" ca="1" si="597"/>
        <v>1</v>
      </c>
      <c r="BJ2754">
        <f t="shared" ca="1" si="598"/>
        <v>0</v>
      </c>
      <c r="BL2754">
        <f t="shared" ca="1" si="672"/>
        <v>10.087568372330709</v>
      </c>
      <c r="BM2754">
        <f t="shared" ca="1" si="673"/>
        <v>0</v>
      </c>
      <c r="BN2754" s="9">
        <f t="shared" ca="1" si="616"/>
        <v>1</v>
      </c>
      <c r="BO2754" s="9">
        <f t="shared" ca="1" si="617"/>
        <v>0</v>
      </c>
      <c r="BP2754" s="9">
        <f t="shared" ca="1" si="608"/>
        <v>1</v>
      </c>
      <c r="BQ2754" s="9">
        <f t="shared" ca="1" si="609"/>
        <v>0</v>
      </c>
      <c r="BR2754">
        <f t="shared" ca="1" si="610"/>
        <v>1022.3830184065836</v>
      </c>
      <c r="BS2754">
        <f t="shared" ca="1" si="612"/>
        <v>-8.7498632833882262E-4</v>
      </c>
      <c r="BT2754">
        <f t="shared" ca="1" si="613"/>
        <v>1.8055555555555558E-5</v>
      </c>
      <c r="BU2754">
        <f t="shared" ca="1" si="681"/>
        <v>0</v>
      </c>
      <c r="BV2754">
        <f t="shared" ca="1" si="681"/>
        <v>0</v>
      </c>
      <c r="BW2754" s="35">
        <f ca="1">IFERROR(VLOOKUP($B2754,OFFSET(Input!$A$1,0,MATCH(Index!BW$6&amp;" Index",Input!$1:$1,0)-1,10000,2),2,0)/100,BW2753)</f>
        <v>7.000000000000001E-4</v>
      </c>
      <c r="BX2754">
        <f t="shared" ca="1" si="619"/>
        <v>1.1265149054482896E-2</v>
      </c>
      <c r="CE2754">
        <v>1034.6601764392974</v>
      </c>
    </row>
    <row r="2755" spans="2:83" x14ac:dyDescent="0.25">
      <c r="B2755" s="2">
        <v>41520</v>
      </c>
      <c r="C2755">
        <f t="shared" ca="1" si="587"/>
        <v>1</v>
      </c>
      <c r="D2755">
        <f t="shared" ca="1" si="588"/>
        <v>0</v>
      </c>
      <c r="E2755">
        <f ca="1">IF($B2755&lt;VLOOKUP(E$6&amp;" Equity",Param,4,0),"",IFERROR(VLOOKUP($B2755,OFFSET(Input!$A$1,0,MATCH(Index!E$6&amp;" Equity",Input!$1:$1,0)-1,10000,2),2,0),E2754))</f>
        <v>90.33</v>
      </c>
      <c r="F2755" s="33">
        <v>104.22</v>
      </c>
      <c r="H2755">
        <f ca="1">IFERROR(VLOOKUP($B2755,OFFSET(Input!$A$1,0,MATCH(Index!H$6,Input!$1:$1,0)-1,10000,2),2,0),0)</f>
        <v>0.479987</v>
      </c>
      <c r="I2755">
        <f ca="1">IFERROR(VLOOKUP($B2755,OFFSET(Input!$A$1,0,MATCH(Index!I$6,Input!$1:$1,0)-1,10000,2),2,0),0)</f>
        <v>0.279034</v>
      </c>
      <c r="K2755">
        <f t="shared" ca="1" si="589"/>
        <v>100.75165708325002</v>
      </c>
      <c r="L2755" s="30">
        <f t="shared" ca="1" si="590"/>
        <v>109.02648867828854</v>
      </c>
      <c r="N2755">
        <f t="shared" ca="1" si="600"/>
        <v>-5.9290142783290489E-3</v>
      </c>
      <c r="O2755">
        <f t="shared" ca="1" si="601"/>
        <v>-1.4166922696162787E-2</v>
      </c>
      <c r="Q2755">
        <f t="shared" ca="1" si="629"/>
        <v>7.9793564965635139E-2</v>
      </c>
      <c r="R2755">
        <f t="shared" ca="1" si="627"/>
        <v>0.1514658325116339</v>
      </c>
      <c r="T2755">
        <f t="shared" ca="1" si="649"/>
        <v>6.691632731132803E-2</v>
      </c>
      <c r="U2755">
        <f t="shared" ca="1" si="641"/>
        <v>0.13831690167143113</v>
      </c>
      <c r="W2755">
        <f t="shared" ca="1" si="642"/>
        <v>0.45488874594273565</v>
      </c>
      <c r="X2755">
        <f t="shared" ca="1" si="643"/>
        <v>0.46751624155873944</v>
      </c>
      <c r="Z2755">
        <f t="shared" ca="1" si="666"/>
        <v>100.97245612987862</v>
      </c>
      <c r="AA2755">
        <f t="shared" ca="1" si="666"/>
        <v>101.06287928499769</v>
      </c>
      <c r="AB2755">
        <f t="shared" ca="1" si="666"/>
        <v>101.27962942061713</v>
      </c>
      <c r="AC2755">
        <f t="shared" ca="1" si="667"/>
        <v>101.27962942061713</v>
      </c>
      <c r="AE2755">
        <f ca="1">VLOOKUP($B2755,OFFSET(Input!$A$1,0,MATCH(Index!AE$6&amp;" Index",Input!$1:$1,0)-1,10000,2),2,0)</f>
        <v>16.61</v>
      </c>
      <c r="AF2755">
        <f t="shared" ca="1" si="650"/>
        <v>15.187999999999999</v>
      </c>
      <c r="AG2755">
        <f t="shared" ca="1" si="650"/>
        <v>14.623500000000002</v>
      </c>
      <c r="AH2755">
        <f t="shared" ca="1" si="650"/>
        <v>14.242799999999999</v>
      </c>
      <c r="AI2755">
        <f t="shared" ca="1" si="651"/>
        <v>14.623500000000002</v>
      </c>
      <c r="AK2755">
        <f t="shared" ca="1" si="652"/>
        <v>-1</v>
      </c>
      <c r="AL2755">
        <f t="shared" ca="1" si="653"/>
        <v>1</v>
      </c>
      <c r="AN2755" t="str">
        <f t="shared" ca="1" si="678"/>
        <v>Down</v>
      </c>
      <c r="AO2755" t="str">
        <f t="shared" ca="1" si="596"/>
        <v>Not Up</v>
      </c>
      <c r="AQ2755">
        <f t="shared" ca="1" si="644"/>
        <v>0</v>
      </c>
      <c r="AR2755">
        <f t="shared" ca="1" si="645"/>
        <v>1</v>
      </c>
      <c r="AT2755">
        <f t="shared" ca="1" si="633"/>
        <v>1</v>
      </c>
      <c r="AU2755">
        <f t="shared" ca="1" si="634"/>
        <v>0</v>
      </c>
      <c r="AW2755" s="5">
        <f t="shared" ca="1" si="602"/>
        <v>8.2169674475115501E-2</v>
      </c>
      <c r="AX2755" s="5">
        <f t="shared" ca="1" si="603"/>
        <v>7.0821931793723342E-2</v>
      </c>
      <c r="AY2755" s="18">
        <f t="shared" ca="1" si="654"/>
        <v>8.2169674475115501E-2</v>
      </c>
      <c r="BA2755" s="6">
        <f t="shared" ca="1" si="646"/>
        <v>0.60849699502146803</v>
      </c>
      <c r="BB2755">
        <f t="shared" ca="1" si="647"/>
        <v>0.60268293153383634</v>
      </c>
      <c r="BC2755" t="str">
        <f t="shared" ca="1" si="620"/>
        <v>TLT UP Equity</v>
      </c>
      <c r="BD2755" t="str">
        <f t="shared" ca="1" si="621"/>
        <v>HYG UP Equity</v>
      </c>
      <c r="BF2755">
        <f t="shared" ca="1" si="604"/>
        <v>0.8</v>
      </c>
      <c r="BG2755">
        <f t="shared" ca="1" si="605"/>
        <v>0.2</v>
      </c>
      <c r="BI2755">
        <f t="shared" ca="1" si="597"/>
        <v>1</v>
      </c>
      <c r="BJ2755">
        <f t="shared" ca="1" si="598"/>
        <v>0</v>
      </c>
      <c r="BL2755">
        <f t="shared" ca="1" si="672"/>
        <v>10.087568372330709</v>
      </c>
      <c r="BM2755">
        <f t="shared" ca="1" si="673"/>
        <v>0</v>
      </c>
      <c r="BN2755" s="9">
        <f t="shared" ca="1" si="616"/>
        <v>1</v>
      </c>
      <c r="BO2755" s="9">
        <f t="shared" ca="1" si="617"/>
        <v>0</v>
      </c>
      <c r="BP2755" s="9">
        <f t="shared" ca="1" si="608"/>
        <v>1</v>
      </c>
      <c r="BQ2755" s="9">
        <f t="shared" ca="1" si="609"/>
        <v>0</v>
      </c>
      <c r="BR2755">
        <f t="shared" ca="1" si="610"/>
        <v>1016.3392294529023</v>
      </c>
      <c r="BS2755">
        <f t="shared" ca="1" si="612"/>
        <v>-5.9114723590585339E-3</v>
      </c>
      <c r="BT2755">
        <f t="shared" ca="1" si="613"/>
        <v>7.2222222222222232E-5</v>
      </c>
      <c r="BU2755">
        <f t="shared" ca="1" si="681"/>
        <v>0</v>
      </c>
      <c r="BV2755">
        <f t="shared" ca="1" si="681"/>
        <v>0</v>
      </c>
      <c r="BW2755" s="35">
        <f ca="1">IFERROR(VLOOKUP($B2755,OFFSET(Input!$A$1,0,MATCH(Index!BW$6&amp;" Index",Input!$1:$1,0)-1,10000,2),2,0)/100,BW2754)</f>
        <v>8.9999999999999998E-4</v>
      </c>
      <c r="BX2755">
        <f t="shared" ca="1" si="619"/>
        <v>4.5035757597837657E-2</v>
      </c>
      <c r="CE2755">
        <v>1030.8746281040035</v>
      </c>
    </row>
    <row r="2756" spans="2:83" x14ac:dyDescent="0.25">
      <c r="B2756" s="2">
        <v>41521</v>
      </c>
      <c r="C2756">
        <f t="shared" ca="1" si="587"/>
        <v>0</v>
      </c>
      <c r="D2756">
        <f t="shared" ca="1" si="588"/>
        <v>1</v>
      </c>
      <c r="E2756">
        <f ca="1">IF($B2756&lt;VLOOKUP(E$6&amp;" Equity",Param,4,0),"",IFERROR(VLOOKUP($B2756,OFFSET(Input!$A$1,0,MATCH(Index!E$6&amp;" Equity",Input!$1:$1,0)-1,10000,2),2,0),E2755))</f>
        <v>90.73</v>
      </c>
      <c r="F2756" s="33">
        <v>104.03</v>
      </c>
      <c r="H2756">
        <f ca="1">IFERROR(VLOOKUP($B2756,OFFSET(Input!$A$1,0,MATCH(Index!H$6,Input!$1:$1,0)-1,10000,2),2,0),0)</f>
        <v>0</v>
      </c>
      <c r="I2756">
        <f ca="1">IFERROR(VLOOKUP($B2756,OFFSET(Input!$A$1,0,MATCH(Index!I$6,Input!$1:$1,0)-1,10000,2),2,0),0)</f>
        <v>0</v>
      </c>
      <c r="K2756">
        <f t="shared" ca="1" si="589"/>
        <v>101.19780634521506</v>
      </c>
      <c r="L2756" s="30">
        <f t="shared" ca="1" si="590"/>
        <v>108.82772612936439</v>
      </c>
      <c r="N2756">
        <f t="shared" ca="1" si="600"/>
        <v>4.4184320197855663E-3</v>
      </c>
      <c r="O2756">
        <f t="shared" ca="1" si="601"/>
        <v>-1.8247303982646874E-3</v>
      </c>
      <c r="Q2756">
        <f t="shared" ca="1" si="629"/>
        <v>6.8789855591140189E-2</v>
      </c>
      <c r="R2756">
        <f t="shared" ca="1" si="627"/>
        <v>0.14676323218774859</v>
      </c>
      <c r="T2756">
        <f t="shared" ca="1" si="649"/>
        <v>6.870248034015887E-2</v>
      </c>
      <c r="U2756">
        <f t="shared" ca="1" si="641"/>
        <v>0.13807772109810004</v>
      </c>
      <c r="W2756">
        <f t="shared" ca="1" si="642"/>
        <v>0.34832042272899572</v>
      </c>
      <c r="X2756">
        <f t="shared" ca="1" si="643"/>
        <v>0.44756305403838775</v>
      </c>
      <c r="Z2756">
        <f t="shared" ca="1" si="666"/>
        <v>101.02261700234052</v>
      </c>
      <c r="AA2756">
        <f t="shared" ca="1" si="666"/>
        <v>101.03858796280954</v>
      </c>
      <c r="AB2756">
        <f t="shared" ca="1" si="666"/>
        <v>101.23339398149646</v>
      </c>
      <c r="AC2756">
        <f t="shared" ca="1" si="667"/>
        <v>101.23339398149646</v>
      </c>
      <c r="AE2756">
        <f ca="1">VLOOKUP($B2756,OFFSET(Input!$A$1,0,MATCH(Index!AE$6&amp;" Index",Input!$1:$1,0)-1,10000,2),2,0)</f>
        <v>15.88</v>
      </c>
      <c r="AF2756">
        <f t="shared" ca="1" si="650"/>
        <v>15.426000000000004</v>
      </c>
      <c r="AG2756">
        <f t="shared" ca="1" si="650"/>
        <v>14.781500000000003</v>
      </c>
      <c r="AH2756">
        <f t="shared" ca="1" si="650"/>
        <v>14.342399999999998</v>
      </c>
      <c r="AI2756">
        <f t="shared" ca="1" si="651"/>
        <v>14.781500000000003</v>
      </c>
      <c r="AK2756">
        <f t="shared" ca="1" si="652"/>
        <v>-1</v>
      </c>
      <c r="AL2756">
        <f t="shared" ca="1" si="653"/>
        <v>1</v>
      </c>
      <c r="AN2756" t="str">
        <f t="shared" ca="1" si="678"/>
        <v>Down</v>
      </c>
      <c r="AO2756" t="str">
        <f t="shared" ca="1" si="596"/>
        <v>Not Up</v>
      </c>
      <c r="AQ2756">
        <f t="shared" ca="1" si="644"/>
        <v>0</v>
      </c>
      <c r="AR2756">
        <f t="shared" ca="1" si="645"/>
        <v>1</v>
      </c>
      <c r="AT2756">
        <f t="shared" ca="1" si="633"/>
        <v>1</v>
      </c>
      <c r="AU2756">
        <f t="shared" ca="1" si="634"/>
        <v>0</v>
      </c>
      <c r="AW2756" s="5">
        <f t="shared" ca="1" si="602"/>
        <v>8.2691028130739211E-2</v>
      </c>
      <c r="AX2756" s="5">
        <f t="shared" ca="1" si="603"/>
        <v>8.2387041987212542E-2</v>
      </c>
      <c r="AY2756" s="18">
        <f t="shared" ca="1" si="654"/>
        <v>8.2691028130739211E-2</v>
      </c>
      <c r="BA2756" s="6">
        <f t="shared" ca="1" si="646"/>
        <v>0.60466051916717212</v>
      </c>
      <c r="BB2756">
        <f t="shared" ca="1" si="647"/>
        <v>0.60466051916717212</v>
      </c>
      <c r="BC2756" t="str">
        <f t="shared" ca="1" si="620"/>
        <v>HYG UP Equity</v>
      </c>
      <c r="BD2756" t="str">
        <f t="shared" ca="1" si="621"/>
        <v>TLT UP equity</v>
      </c>
      <c r="BF2756">
        <f t="shared" ca="1" si="604"/>
        <v>0.6</v>
      </c>
      <c r="BG2756">
        <f t="shared" ca="1" si="605"/>
        <v>0.4</v>
      </c>
      <c r="BI2756">
        <f t="shared" ca="1" si="597"/>
        <v>0.8</v>
      </c>
      <c r="BJ2756">
        <f t="shared" ca="1" si="598"/>
        <v>0.2</v>
      </c>
      <c r="BL2756">
        <f t="shared" ca="1" si="672"/>
        <v>8.0700546978645686</v>
      </c>
      <c r="BM2756">
        <f t="shared" ca="1" si="673"/>
        <v>1.8760656441976176</v>
      </c>
      <c r="BN2756" s="9">
        <f t="shared" ca="1" si="616"/>
        <v>1</v>
      </c>
      <c r="BO2756" s="9">
        <f t="shared" ca="1" si="617"/>
        <v>0</v>
      </c>
      <c r="BP2756" s="9">
        <f t="shared" ca="1" si="608"/>
        <v>0.80000000000000016</v>
      </c>
      <c r="BQ2756" s="9">
        <f t="shared" ca="1" si="609"/>
        <v>0.20000000000000004</v>
      </c>
      <c r="BR2756">
        <f t="shared" ca="1" si="610"/>
        <v>1020.8397906372394</v>
      </c>
      <c r="BS2756">
        <f t="shared" ca="1" si="612"/>
        <v>4.4282076829404993E-3</v>
      </c>
      <c r="BT2756">
        <f t="shared" ca="1" si="613"/>
        <v>1.8055555555555558E-5</v>
      </c>
      <c r="BU2756">
        <f t="shared" ref="BU2756:BU2819" ca="1" si="682">ABS($BB2754*BN2756-$BB2755*BP2756)*0.02%</f>
        <v>2.4107317261353434E-5</v>
      </c>
      <c r="BV2756">
        <f t="shared" ref="BV2756:BV2819" ca="1" si="683">ABS($BB2754*BO2756-$BB2755*BQ2756)*0.02%</f>
        <v>2.4107317261353461E-5</v>
      </c>
      <c r="BW2756" s="35">
        <f ca="1">IFERROR(VLOOKUP($B2756,OFFSET(Input!$A$1,0,MATCH(Index!BW$6&amp;" Index",Input!$1:$1,0)-1,10000,2),2,0)/100,BW2755)</f>
        <v>8.0000000000000004E-4</v>
      </c>
      <c r="BX2756">
        <f t="shared" ca="1" si="619"/>
        <v>1.121774591364509E-2</v>
      </c>
      <c r="CE2756">
        <v>1033.5523361556168</v>
      </c>
    </row>
    <row r="2757" spans="2:83" x14ac:dyDescent="0.25">
      <c r="B2757" s="2">
        <v>41522</v>
      </c>
      <c r="C2757">
        <f t="shared" ca="1" si="587"/>
        <v>0</v>
      </c>
      <c r="D2757">
        <f t="shared" ca="1" si="588"/>
        <v>2</v>
      </c>
      <c r="E2757">
        <f ca="1">IF($B2757&lt;VLOOKUP(E$6&amp;" Equity",Param,4,0),"",IFERROR(VLOOKUP($B2757,OFFSET(Input!$A$1,0,MATCH(Index!E$6&amp;" Equity",Input!$1:$1,0)-1,10000,2),2,0),E2756))</f>
        <v>90.27</v>
      </c>
      <c r="F2757" s="33">
        <v>102.54</v>
      </c>
      <c r="H2757">
        <f ca="1">IFERROR(VLOOKUP($B2757,OFFSET(Input!$A$1,0,MATCH(Index!H$6,Input!$1:$1,0)-1,10000,2),2,0),0)</f>
        <v>0</v>
      </c>
      <c r="I2757">
        <f ca="1">IFERROR(VLOOKUP($B2757,OFFSET(Input!$A$1,0,MATCH(Index!I$6,Input!$1:$1,0)-1,10000,2),2,0),0)</f>
        <v>0</v>
      </c>
      <c r="K2757">
        <f t="shared" ca="1" si="589"/>
        <v>100.68473469395528</v>
      </c>
      <c r="L2757" s="30">
        <f t="shared" ca="1" si="590"/>
        <v>107.26900929832765</v>
      </c>
      <c r="N2757">
        <f t="shared" ca="1" si="600"/>
        <v>-5.082883871474069E-3</v>
      </c>
      <c r="O2757">
        <f t="shared" ca="1" si="601"/>
        <v>-1.4426352727249308E-2</v>
      </c>
      <c r="Q2757">
        <f t="shared" ca="1" si="629"/>
        <v>7.1054479095115586E-2</v>
      </c>
      <c r="R2757">
        <f t="shared" ca="1" si="627"/>
        <v>0.15405480594539264</v>
      </c>
      <c r="T2757">
        <f t="shared" ca="1" si="649"/>
        <v>7.0135627352436433E-2</v>
      </c>
      <c r="U2757">
        <f t="shared" ca="1" si="641"/>
        <v>0.14489034779659626</v>
      </c>
      <c r="W2757">
        <f t="shared" ca="1" si="642"/>
        <v>0.39779526994485415</v>
      </c>
      <c r="X2757">
        <f t="shared" ca="1" si="643"/>
        <v>0.53789862184198811</v>
      </c>
      <c r="Z2757">
        <f t="shared" ca="1" si="666"/>
        <v>101.05808347434677</v>
      </c>
      <c r="AA2757">
        <f t="shared" ca="1" si="666"/>
        <v>101.004730484959</v>
      </c>
      <c r="AB2757">
        <f t="shared" ca="1" si="666"/>
        <v>101.15471226054404</v>
      </c>
      <c r="AC2757">
        <f t="shared" ca="1" si="667"/>
        <v>101.15471226054404</v>
      </c>
      <c r="AE2757">
        <f ca="1">VLOOKUP($B2757,OFFSET(Input!$A$1,0,MATCH(Index!AE$6&amp;" Index",Input!$1:$1,0)-1,10000,2),2,0)</f>
        <v>15.77</v>
      </c>
      <c r="AF2757">
        <f t="shared" ca="1" si="650"/>
        <v>15.608000000000002</v>
      </c>
      <c r="AG2757">
        <f t="shared" ca="1" si="650"/>
        <v>14.921000000000001</v>
      </c>
      <c r="AH2757">
        <f t="shared" ca="1" si="650"/>
        <v>14.4352</v>
      </c>
      <c r="AI2757">
        <f t="shared" ca="1" si="651"/>
        <v>14.921000000000001</v>
      </c>
      <c r="AK2757">
        <f t="shared" ca="1" si="652"/>
        <v>-1</v>
      </c>
      <c r="AL2757">
        <f t="shared" ca="1" si="653"/>
        <v>1</v>
      </c>
      <c r="AN2757" t="str">
        <f t="shared" ca="1" si="678"/>
        <v>Down</v>
      </c>
      <c r="AO2757" t="str">
        <f t="shared" ca="1" si="596"/>
        <v>Not Up</v>
      </c>
      <c r="AQ2757">
        <f t="shared" ca="1" si="644"/>
        <v>0</v>
      </c>
      <c r="AR2757">
        <f t="shared" ca="1" si="645"/>
        <v>1</v>
      </c>
      <c r="AT2757">
        <f t="shared" ca="1" si="633"/>
        <v>1</v>
      </c>
      <c r="AU2757">
        <f t="shared" ca="1" si="634"/>
        <v>0</v>
      </c>
      <c r="AW2757" s="5">
        <f t="shared" ca="1" si="602"/>
        <v>0.10696606285007983</v>
      </c>
      <c r="AX2757" s="5">
        <f t="shared" ca="1" si="603"/>
        <v>0.10472980318336109</v>
      </c>
      <c r="AY2757" s="18">
        <f t="shared" ca="1" si="654"/>
        <v>0.10696606285007983</v>
      </c>
      <c r="BA2757" s="6">
        <f t="shared" ca="1" si="646"/>
        <v>0.46743797675416349</v>
      </c>
      <c r="BB2757">
        <f t="shared" ca="1" si="647"/>
        <v>0.46743797675416349</v>
      </c>
      <c r="BC2757" t="str">
        <f t="shared" ca="1" si="620"/>
        <v>HYG UP Equity</v>
      </c>
      <c r="BD2757" t="str">
        <f t="shared" ca="1" si="621"/>
        <v>TLT UP equity</v>
      </c>
      <c r="BF2757">
        <f t="shared" ca="1" si="604"/>
        <v>0.4</v>
      </c>
      <c r="BG2757">
        <f t="shared" ca="1" si="605"/>
        <v>0.6</v>
      </c>
      <c r="BI2757">
        <f t="shared" ca="1" si="597"/>
        <v>0.6</v>
      </c>
      <c r="BJ2757">
        <f t="shared" ca="1" si="598"/>
        <v>0.4</v>
      </c>
      <c r="BL2757">
        <f t="shared" ca="1" si="672"/>
        <v>6.0412833524371701</v>
      </c>
      <c r="BM2757">
        <f t="shared" ca="1" si="673"/>
        <v>3.7803090599354081</v>
      </c>
      <c r="BN2757" s="9">
        <f t="shared" ca="1" si="616"/>
        <v>0.80149076549527698</v>
      </c>
      <c r="BO2757" s="9">
        <f t="shared" ca="1" si="617"/>
        <v>0.19850923450472305</v>
      </c>
      <c r="BP2757" s="9">
        <f t="shared" ca="1" si="608"/>
        <v>0.6</v>
      </c>
      <c r="BQ2757" s="9">
        <f t="shared" ca="1" si="609"/>
        <v>0.4</v>
      </c>
      <c r="BR2757">
        <f t="shared" ca="1" si="610"/>
        <v>1013.7750192519087</v>
      </c>
      <c r="BS2757">
        <f t="shared" ca="1" si="612"/>
        <v>-6.9205486013830253E-3</v>
      </c>
      <c r="BT2757">
        <f t="shared" ca="1" si="613"/>
        <v>1.8055555555555558E-5</v>
      </c>
      <c r="BU2757">
        <f t="shared" ca="1" si="682"/>
        <v>2.4049698529137764E-5</v>
      </c>
      <c r="BV2757">
        <f t="shared" ca="1" si="683"/>
        <v>2.4445216055804921E-5</v>
      </c>
      <c r="BW2757" s="35">
        <f ca="1">IFERROR(VLOOKUP($B2757,OFFSET(Input!$A$1,0,MATCH(Index!BW$6&amp;" Index",Input!$1:$1,0)-1,10000,2),2,0)/100,BW2756)</f>
        <v>8.0000000000000004E-4</v>
      </c>
      <c r="BX2757">
        <f t="shared" ca="1" si="619"/>
        <v>1.1283788608558176E-2</v>
      </c>
      <c r="CE2757">
        <v>1029.124251986018</v>
      </c>
    </row>
    <row r="2758" spans="2:83" x14ac:dyDescent="0.25">
      <c r="B2758" s="2">
        <v>41523</v>
      </c>
      <c r="C2758">
        <f t="shared" ca="1" si="587"/>
        <v>0</v>
      </c>
      <c r="D2758">
        <f t="shared" ca="1" si="588"/>
        <v>3</v>
      </c>
      <c r="E2758">
        <f ca="1">IF($B2758&lt;VLOOKUP(E$6&amp;" Equity",Param,4,0),"",IFERROR(VLOOKUP($B2758,OFFSET(Input!$A$1,0,MATCH(Index!E$6&amp;" Equity",Input!$1:$1,0)-1,10000,2),2,0),E2757))</f>
        <v>90.57</v>
      </c>
      <c r="F2758" s="33">
        <v>103.05</v>
      </c>
      <c r="H2758">
        <f ca="1">IFERROR(VLOOKUP($B2758,OFFSET(Input!$A$1,0,MATCH(Index!H$6,Input!$1:$1,0)-1,10000,2),2,0),0)</f>
        <v>0</v>
      </c>
      <c r="I2758">
        <f ca="1">IFERROR(VLOOKUP($B2758,OFFSET(Input!$A$1,0,MATCH(Index!I$6,Input!$1:$1,0)-1,10000,2),2,0),0)</f>
        <v>0</v>
      </c>
      <c r="K2758">
        <f t="shared" ca="1" si="589"/>
        <v>101.01934664042903</v>
      </c>
      <c r="L2758" s="30">
        <f t="shared" ca="1" si="590"/>
        <v>107.80252982438721</v>
      </c>
      <c r="N2758">
        <f t="shared" ca="1" si="600"/>
        <v>3.3178530767935493E-3</v>
      </c>
      <c r="O2758">
        <f t="shared" ca="1" si="601"/>
        <v>4.9613409809135282E-3</v>
      </c>
      <c r="Q2758">
        <f t="shared" ca="1" si="629"/>
        <v>6.7751331048149122E-2</v>
      </c>
      <c r="R2758">
        <f t="shared" ca="1" si="627"/>
        <v>0.14753445434516044</v>
      </c>
      <c r="T2758">
        <f t="shared" ca="1" si="649"/>
        <v>7.0692696336303526E-2</v>
      </c>
      <c r="U2758">
        <f t="shared" ca="1" si="641"/>
        <v>0.14563897326650094</v>
      </c>
      <c r="W2758">
        <f t="shared" ca="1" si="642"/>
        <v>0.33909590769558129</v>
      </c>
      <c r="X2758">
        <f t="shared" ca="1" si="643"/>
        <v>0.54380511167686341</v>
      </c>
      <c r="Z2758">
        <f t="shared" ca="1" si="666"/>
        <v>101.07264673285353</v>
      </c>
      <c r="AA2758">
        <f t="shared" ca="1" si="666"/>
        <v>100.97650882725932</v>
      </c>
      <c r="AB2758">
        <f t="shared" ca="1" si="666"/>
        <v>101.12814081460206</v>
      </c>
      <c r="AC2758">
        <f t="shared" ca="1" si="667"/>
        <v>101.12814081460206</v>
      </c>
      <c r="AE2758">
        <f ca="1">VLOOKUP($B2758,OFFSET(Input!$A$1,0,MATCH(Index!AE$6&amp;" Index",Input!$1:$1,0)-1,10000,2),2,0)</f>
        <v>15.85</v>
      </c>
      <c r="AF2758">
        <f t="shared" ca="1" si="650"/>
        <v>15.682666666666668</v>
      </c>
      <c r="AG2758">
        <f t="shared" ca="1" si="650"/>
        <v>15.077000000000002</v>
      </c>
      <c r="AH2758">
        <f t="shared" ca="1" si="650"/>
        <v>14.551599999999999</v>
      </c>
      <c r="AI2758">
        <f t="shared" ca="1" si="651"/>
        <v>15.077000000000002</v>
      </c>
      <c r="AK2758">
        <f t="shared" ca="1" si="652"/>
        <v>-1</v>
      </c>
      <c r="AL2758">
        <f t="shared" ca="1" si="653"/>
        <v>1</v>
      </c>
      <c r="AN2758" t="str">
        <f t="shared" ca="1" si="678"/>
        <v>Down</v>
      </c>
      <c r="AO2758" t="str">
        <f t="shared" ca="1" si="596"/>
        <v>Not Up</v>
      </c>
      <c r="AQ2758">
        <f t="shared" ca="1" si="644"/>
        <v>0</v>
      </c>
      <c r="AR2758">
        <f t="shared" ca="1" si="645"/>
        <v>1</v>
      </c>
      <c r="AT2758">
        <f t="shared" ca="1" si="633"/>
        <v>1</v>
      </c>
      <c r="AU2758">
        <f t="shared" ca="1" si="634"/>
        <v>0</v>
      </c>
      <c r="AW2758" s="5">
        <f t="shared" ca="1" si="602"/>
        <v>0.12328321439461384</v>
      </c>
      <c r="AX2758" s="5">
        <f t="shared" ca="1" si="603"/>
        <v>0.12476526376764045</v>
      </c>
      <c r="AY2758" s="18">
        <f t="shared" ca="1" si="654"/>
        <v>0.12476526376764045</v>
      </c>
      <c r="BA2758" s="6">
        <f t="shared" ca="1" si="646"/>
        <v>0.40075256918559232</v>
      </c>
      <c r="BB2758">
        <f t="shared" ca="1" si="647"/>
        <v>0.40075256918559232</v>
      </c>
      <c r="BC2758" t="str">
        <f t="shared" ca="1" si="620"/>
        <v>HYG UP Equity</v>
      </c>
      <c r="BD2758" t="str">
        <f t="shared" ca="1" si="621"/>
        <v>TLT UP equity</v>
      </c>
      <c r="BF2758">
        <f t="shared" ca="1" si="604"/>
        <v>0.2</v>
      </c>
      <c r="BG2758">
        <f t="shared" ca="1" si="605"/>
        <v>0.8</v>
      </c>
      <c r="BI2758">
        <f t="shared" ca="1" si="597"/>
        <v>0.4</v>
      </c>
      <c r="BJ2758">
        <f t="shared" ca="1" si="598"/>
        <v>0.6</v>
      </c>
      <c r="BL2758">
        <f t="shared" ca="1" si="672"/>
        <v>4.0301720854910057</v>
      </c>
      <c r="BM2758">
        <f t="shared" ca="1" si="673"/>
        <v>5.6648765792604285</v>
      </c>
      <c r="BN2758" s="9">
        <f t="shared" ca="1" si="616"/>
        <v>0.5996054981559078</v>
      </c>
      <c r="BO2758" s="9">
        <f t="shared" ca="1" si="617"/>
        <v>0.40039450184409225</v>
      </c>
      <c r="BP2758" s="9">
        <f t="shared" ca="1" si="608"/>
        <v>0.40000000000000008</v>
      </c>
      <c r="BQ2758" s="9">
        <f t="shared" ca="1" si="609"/>
        <v>0.6</v>
      </c>
      <c r="BR2758">
        <f t="shared" ca="1" si="610"/>
        <v>1017.8133773119916</v>
      </c>
      <c r="BS2758">
        <f t="shared" ca="1" si="612"/>
        <v>3.9834854710298906E-3</v>
      </c>
      <c r="BT2758">
        <f t="shared" ca="1" si="613"/>
        <v>1.8055555555555558E-5</v>
      </c>
      <c r="BU2758">
        <f t="shared" ca="1" si="682"/>
        <v>3.5116516221755332E-5</v>
      </c>
      <c r="BV2758">
        <f t="shared" ca="1" si="683"/>
        <v>7.6720077391536024E-6</v>
      </c>
      <c r="BW2758" s="35">
        <f ca="1">IFERROR(VLOOKUP($B2758,OFFSET(Input!$A$1,0,MATCH(Index!BW$6&amp;" Index",Input!$1:$1,0)-1,10000,2),2,0)/100,BW2757)</f>
        <v>8.0000000000000004E-4</v>
      </c>
      <c r="BX2758">
        <f t="shared" ca="1" si="619"/>
        <v>8.6856567448622517E-3</v>
      </c>
      <c r="CE2758">
        <v>1031.5343992683511</v>
      </c>
    </row>
    <row r="2759" spans="2:83" x14ac:dyDescent="0.25">
      <c r="B2759" s="2">
        <v>41526</v>
      </c>
      <c r="C2759">
        <f t="shared" ref="C2759:C2822" ca="1" si="684">IF(MONTH(B2759)&lt;&gt;MONTH(B2758),1,0)</f>
        <v>0</v>
      </c>
      <c r="D2759">
        <f t="shared" ref="D2759:D2822" ca="1" si="685">IF(D2758=5,0,IF(D2758&lt;&gt;0,D2758+1,IF(C2758=1,1,0)))</f>
        <v>4</v>
      </c>
      <c r="E2759">
        <f ca="1">IF($B2759&lt;VLOOKUP(E$6&amp;" Equity",Param,4,0),"",IFERROR(VLOOKUP($B2759,OFFSET(Input!$A$1,0,MATCH(Index!E$6&amp;" Equity",Input!$1:$1,0)-1,10000,2),2,0),E2758))</f>
        <v>90.84</v>
      </c>
      <c r="F2759" s="33">
        <v>103.1</v>
      </c>
      <c r="H2759">
        <f ca="1">IFERROR(VLOOKUP($B2759,OFFSET(Input!$A$1,0,MATCH(Index!H$6,Input!$1:$1,0)-1,10000,2),2,0),0)</f>
        <v>0</v>
      </c>
      <c r="I2759">
        <f ca="1">IFERROR(VLOOKUP($B2759,OFFSET(Input!$A$1,0,MATCH(Index!I$6,Input!$1:$1,0)-1,10000,2),2,0),0)</f>
        <v>0</v>
      </c>
      <c r="K2759">
        <f t="shared" ref="K2759:K2822" ca="1" si="686">IF($B2759&lt;=L_date,IF($B2759=L_date,1,K2760/((E2760+H2760)/E2759)),K2758*((E2759+H2759)/E2758))</f>
        <v>101.32049739225545</v>
      </c>
      <c r="L2759" s="30">
        <f t="shared" ref="L2759:L2822" ca="1" si="687">IF($B2759&lt;=L_date,IF($B2759=L_date,1,L2760/((F2760+I2760)/F2759)),L2758*((F2759+I2759)/F2758))</f>
        <v>107.85483575831461</v>
      </c>
      <c r="N2759">
        <f t="shared" ca="1" si="600"/>
        <v>2.9766848505008081E-3</v>
      </c>
      <c r="O2759">
        <f t="shared" ca="1" si="601"/>
        <v>4.8508368644606902E-4</v>
      </c>
      <c r="Q2759">
        <f t="shared" ca="1" si="629"/>
        <v>6.6145032082341654E-2</v>
      </c>
      <c r="R2759">
        <f t="shared" ca="1" si="627"/>
        <v>0.13723866052701483</v>
      </c>
      <c r="T2759">
        <f t="shared" ca="1" si="649"/>
        <v>7.1476928135740275E-2</v>
      </c>
      <c r="U2759">
        <f t="shared" ca="1" si="641"/>
        <v>0.14554028226767274</v>
      </c>
      <c r="W2759">
        <f t="shared" ca="1" si="642"/>
        <v>0.2523810391579791</v>
      </c>
      <c r="X2759">
        <f t="shared" ca="1" si="643"/>
        <v>0.53974239404133539</v>
      </c>
      <c r="Z2759">
        <f t="shared" ca="1" si="666"/>
        <v>101.07516491328616</v>
      </c>
      <c r="AA2759">
        <f t="shared" ca="1" si="666"/>
        <v>100.96278996829231</v>
      </c>
      <c r="AB2759">
        <f t="shared" ca="1" si="666"/>
        <v>101.08876309786604</v>
      </c>
      <c r="AC2759">
        <f t="shared" ca="1" si="667"/>
        <v>101.08876309786604</v>
      </c>
      <c r="AE2759">
        <f ca="1">VLOOKUP($B2759,OFFSET(Input!$A$1,0,MATCH(Index!AE$6&amp;" Index",Input!$1:$1,0)-1,10000,2),2,0)</f>
        <v>15.63</v>
      </c>
      <c r="AF2759">
        <f t="shared" ca="1" si="650"/>
        <v>15.766666666666662</v>
      </c>
      <c r="AG2759">
        <f t="shared" ca="1" si="650"/>
        <v>15.187999999999999</v>
      </c>
      <c r="AH2759">
        <f t="shared" ca="1" si="650"/>
        <v>14.6976</v>
      </c>
      <c r="AI2759">
        <f t="shared" ca="1" si="651"/>
        <v>15.187999999999999</v>
      </c>
      <c r="AK2759">
        <f t="shared" ca="1" si="652"/>
        <v>-1</v>
      </c>
      <c r="AL2759">
        <f t="shared" ca="1" si="653"/>
        <v>1</v>
      </c>
      <c r="AN2759" t="str">
        <f t="shared" ca="1" si="678"/>
        <v>Down</v>
      </c>
      <c r="AO2759" t="str">
        <f t="shared" ca="1" si="596"/>
        <v>Not Up</v>
      </c>
      <c r="AQ2759">
        <f t="shared" ca="1" si="644"/>
        <v>0</v>
      </c>
      <c r="AR2759">
        <f t="shared" ca="1" si="645"/>
        <v>1</v>
      </c>
      <c r="AT2759">
        <f t="shared" ca="1" si="633"/>
        <v>1</v>
      </c>
      <c r="AU2759">
        <f t="shared" ca="1" si="634"/>
        <v>0</v>
      </c>
      <c r="AW2759" s="5">
        <f t="shared" ca="1" si="602"/>
        <v>0.13723866052701483</v>
      </c>
      <c r="AX2759" s="5">
        <f t="shared" ca="1" si="603"/>
        <v>0.14554028226767274</v>
      </c>
      <c r="AY2759" s="18">
        <f t="shared" ca="1" si="654"/>
        <v>0.14554028226767274</v>
      </c>
      <c r="BA2759" s="6">
        <f t="shared" ca="1" si="646"/>
        <v>0.34354749915931659</v>
      </c>
      <c r="BB2759">
        <f t="shared" ca="1" si="647"/>
        <v>0.34354749915931659</v>
      </c>
      <c r="BC2759" t="str">
        <f t="shared" ca="1" si="620"/>
        <v>HYG UP Equity</v>
      </c>
      <c r="BD2759" t="str">
        <f t="shared" ca="1" si="621"/>
        <v>TLT UP equity</v>
      </c>
      <c r="BF2759">
        <f t="shared" ca="1" si="604"/>
        <v>0</v>
      </c>
      <c r="BG2759">
        <f t="shared" ca="1" si="605"/>
        <v>1</v>
      </c>
      <c r="BI2759">
        <f t="shared" ca="1" si="597"/>
        <v>0.2</v>
      </c>
      <c r="BJ2759">
        <f t="shared" ca="1" si="598"/>
        <v>0.8</v>
      </c>
      <c r="BL2759">
        <f t="shared" ca="1" si="672"/>
        <v>2.0120773181350411</v>
      </c>
      <c r="BM2759">
        <f t="shared" ca="1" si="673"/>
        <v>7.5607059519128406</v>
      </c>
      <c r="BN2759" s="9">
        <f t="shared" ca="1" si="616"/>
        <v>0.40059813300082336</v>
      </c>
      <c r="BO2759" s="9">
        <f t="shared" ca="1" si="617"/>
        <v>0.59940186699917664</v>
      </c>
      <c r="BP2759" s="9">
        <f t="shared" ca="1" si="608"/>
        <v>0.2</v>
      </c>
      <c r="BQ2759" s="9">
        <f t="shared" ca="1" si="609"/>
        <v>0.8</v>
      </c>
      <c r="BR2759">
        <f t="shared" ca="1" si="610"/>
        <v>1019.3233733255888</v>
      </c>
      <c r="BS2759">
        <f t="shared" ca="1" si="612"/>
        <v>1.4835686455458852E-3</v>
      </c>
      <c r="BT2759">
        <f t="shared" ca="1" si="613"/>
        <v>5.4166666666666671E-5</v>
      </c>
      <c r="BU2759">
        <f t="shared" ca="1" si="682"/>
        <v>2.1420853388856344E-5</v>
      </c>
      <c r="BV2759">
        <f t="shared" ca="1" si="683"/>
        <v>8.0837718751421094E-6</v>
      </c>
      <c r="BW2759" s="35">
        <f ca="1">IFERROR(VLOOKUP($B2759,OFFSET(Input!$A$1,0,MATCH(Index!BW$6&amp;" Index",Input!$1:$1,0)-1,10000,2),2,0)/100,BW2758)</f>
        <v>8.0000000000000004E-4</v>
      </c>
      <c r="BX2759">
        <f t="shared" ca="1" si="619"/>
        <v>2.2391961621797535E-2</v>
      </c>
      <c r="CE2759">
        <v>1032.1538726974313</v>
      </c>
    </row>
    <row r="2760" spans="2:83" x14ac:dyDescent="0.25">
      <c r="B2760" s="2">
        <v>41527</v>
      </c>
      <c r="C2760">
        <f t="shared" ca="1" si="684"/>
        <v>0</v>
      </c>
      <c r="D2760">
        <f t="shared" ca="1" si="685"/>
        <v>5</v>
      </c>
      <c r="E2760">
        <f ca="1">IF($B2760&lt;VLOOKUP(E$6&amp;" Equity",Param,4,0),"",IFERROR(VLOOKUP($B2760,OFFSET(Input!$A$1,0,MATCH(Index!E$6&amp;" Equity",Input!$1:$1,0)-1,10000,2),2,0),E2759))</f>
        <v>91.12</v>
      </c>
      <c r="F2760" s="33">
        <v>102.39</v>
      </c>
      <c r="H2760">
        <f ca="1">IFERROR(VLOOKUP($B2760,OFFSET(Input!$A$1,0,MATCH(Index!H$6,Input!$1:$1,0)-1,10000,2),2,0),0)</f>
        <v>0</v>
      </c>
      <c r="I2760">
        <f ca="1">IFERROR(VLOOKUP($B2760,OFFSET(Input!$A$1,0,MATCH(Index!I$6,Input!$1:$1,0)-1,10000,2),2,0),0)</f>
        <v>0</v>
      </c>
      <c r="K2760">
        <f t="shared" ca="1" si="686"/>
        <v>101.63280187563095</v>
      </c>
      <c r="L2760" s="30">
        <f t="shared" ca="1" si="687"/>
        <v>107.11209149654543</v>
      </c>
      <c r="N2760">
        <f t="shared" ca="1" si="600"/>
        <v>3.0776019015689047E-3</v>
      </c>
      <c r="O2760">
        <f t="shared" ca="1" si="601"/>
        <v>-6.9103394361887801E-3</v>
      </c>
      <c r="Q2760">
        <f t="shared" ca="1" si="629"/>
        <v>6.7923104692614422E-2</v>
      </c>
      <c r="R2760">
        <f t="shared" ca="1" si="627"/>
        <v>0.13897881000196458</v>
      </c>
      <c r="T2760">
        <f t="shared" ca="1" si="649"/>
        <v>7.224035111756015E-2</v>
      </c>
      <c r="U2760">
        <f t="shared" ca="1" si="641"/>
        <v>0.14558855626458353</v>
      </c>
      <c r="W2760">
        <f t="shared" ca="1" si="642"/>
        <v>0.18435762127042257</v>
      </c>
      <c r="X2760">
        <f t="shared" ca="1" si="643"/>
        <v>0.50123199311979583</v>
      </c>
      <c r="Z2760">
        <f t="shared" ca="1" si="666"/>
        <v>101.10780406433908</v>
      </c>
      <c r="AA2760">
        <f t="shared" ca="1" si="666"/>
        <v>100.96912424436323</v>
      </c>
      <c r="AB2760">
        <f t="shared" ca="1" si="666"/>
        <v>101.08451090589757</v>
      </c>
      <c r="AC2760">
        <f t="shared" ca="1" si="667"/>
        <v>101.08451090589757</v>
      </c>
      <c r="AE2760">
        <f ca="1">VLOOKUP($B2760,OFFSET(Input!$A$1,0,MATCH(Index!AE$6&amp;" Index",Input!$1:$1,0)-1,10000,2),2,0)</f>
        <v>14.53</v>
      </c>
      <c r="AF2760">
        <f t="shared" ca="1" si="650"/>
        <v>15.728666666666665</v>
      </c>
      <c r="AG2760">
        <f t="shared" ca="1" si="650"/>
        <v>15.273999999999997</v>
      </c>
      <c r="AH2760">
        <f t="shared" ca="1" si="650"/>
        <v>14.805199999999999</v>
      </c>
      <c r="AI2760">
        <f t="shared" ca="1" si="651"/>
        <v>15.273999999999997</v>
      </c>
      <c r="AK2760">
        <f t="shared" ca="1" si="652"/>
        <v>1</v>
      </c>
      <c r="AL2760">
        <f t="shared" ca="1" si="653"/>
        <v>1</v>
      </c>
      <c r="AN2760" t="str">
        <f t="shared" ca="1" si="678"/>
        <v>Down</v>
      </c>
      <c r="AO2760" t="str">
        <f t="shared" ca="1" si="596"/>
        <v>Not Up</v>
      </c>
      <c r="AQ2760">
        <f t="shared" ca="1" si="644"/>
        <v>0</v>
      </c>
      <c r="AR2760">
        <f t="shared" ca="1" si="645"/>
        <v>1</v>
      </c>
      <c r="AT2760">
        <f t="shared" ca="1" si="633"/>
        <v>1</v>
      </c>
      <c r="AU2760">
        <f t="shared" ca="1" si="634"/>
        <v>0</v>
      </c>
      <c r="AW2760" s="5">
        <f t="shared" ca="1" si="602"/>
        <v>0.13897881000196458</v>
      </c>
      <c r="AX2760" s="5">
        <f t="shared" ca="1" si="603"/>
        <v>0.14558855626458353</v>
      </c>
      <c r="AY2760" s="18">
        <f t="shared" ca="1" si="654"/>
        <v>0.14558855626458353</v>
      </c>
      <c r="BA2760" s="6">
        <f t="shared" ca="1" si="646"/>
        <v>0.34343358628499021</v>
      </c>
      <c r="BB2760">
        <f t="shared" ca="1" si="647"/>
        <v>0.34343358628499021</v>
      </c>
      <c r="BC2760" t="str">
        <f t="shared" ca="1" si="620"/>
        <v>HYG UP Equity</v>
      </c>
      <c r="BD2760" t="str">
        <f t="shared" ca="1" si="621"/>
        <v>TLT UP equity</v>
      </c>
      <c r="BF2760">
        <f t="shared" ca="1" si="604"/>
        <v>0</v>
      </c>
      <c r="BG2760">
        <f t="shared" ca="1" si="605"/>
        <v>1</v>
      </c>
      <c r="BI2760">
        <f t="shared" ca="1" si="597"/>
        <v>0</v>
      </c>
      <c r="BJ2760">
        <f t="shared" ca="1" si="598"/>
        <v>1</v>
      </c>
      <c r="BL2760">
        <f t="shared" ca="1" si="672"/>
        <v>0</v>
      </c>
      <c r="BM2760">
        <f t="shared" ca="1" si="673"/>
        <v>9.469856007479299</v>
      </c>
      <c r="BN2760" s="9">
        <f t="shared" ca="1" si="616"/>
        <v>0.20160286007079853</v>
      </c>
      <c r="BO2760" s="9">
        <f t="shared" ca="1" si="617"/>
        <v>0.79839713992920158</v>
      </c>
      <c r="BP2760" s="9">
        <f t="shared" ca="1" si="608"/>
        <v>0</v>
      </c>
      <c r="BQ2760" s="9">
        <f t="shared" ca="1" si="609"/>
        <v>0.99999999999999989</v>
      </c>
      <c r="BR2760">
        <f t="shared" ca="1" si="610"/>
        <v>1014.3360831322332</v>
      </c>
      <c r="BS2760">
        <f t="shared" ca="1" si="612"/>
        <v>-4.8927458389229628E-3</v>
      </c>
      <c r="BT2760">
        <f t="shared" ca="1" si="613"/>
        <v>1.8055555555555558E-5</v>
      </c>
      <c r="BU2760">
        <f t="shared" ca="1" si="682"/>
        <v>1.6158572825707197E-5</v>
      </c>
      <c r="BV2760">
        <f t="shared" ca="1" si="683"/>
        <v>4.7175588204520281E-6</v>
      </c>
      <c r="BW2760" s="35">
        <f ca="1">IFERROR(VLOOKUP($B2760,OFFSET(Input!$A$1,0,MATCH(Index!BW$6&amp;" Index",Input!$1:$1,0)-1,10000,2),2,0)/100,BW2759)</f>
        <v>8.0000000000000004E-4</v>
      </c>
      <c r="BX2760">
        <f t="shared" ca="1" si="619"/>
        <v>6.4023895309256677E-3</v>
      </c>
      <c r="CE2760">
        <v>1030.0880687054766</v>
      </c>
    </row>
    <row r="2761" spans="2:83" x14ac:dyDescent="0.25">
      <c r="B2761" s="2">
        <v>41528</v>
      </c>
      <c r="C2761">
        <f t="shared" ca="1" si="684"/>
        <v>0</v>
      </c>
      <c r="D2761">
        <f t="shared" ca="1" si="685"/>
        <v>0</v>
      </c>
      <c r="E2761">
        <f ca="1">IF($B2761&lt;VLOOKUP(E$6&amp;" Equity",Param,4,0),"",IFERROR(VLOOKUP($B2761,OFFSET(Input!$A$1,0,MATCH(Index!E$6&amp;" Equity",Input!$1:$1,0)-1,10000,2),2,0),E2760))</f>
        <v>91.24</v>
      </c>
      <c r="F2761" s="33">
        <v>103.29</v>
      </c>
      <c r="H2761">
        <f ca="1">IFERROR(VLOOKUP($B2761,OFFSET(Input!$A$1,0,MATCH(Index!H$6,Input!$1:$1,0)-1,10000,2),2,0),0)</f>
        <v>0</v>
      </c>
      <c r="I2761">
        <f ca="1">IFERROR(VLOOKUP($B2761,OFFSET(Input!$A$1,0,MATCH(Index!I$6,Input!$1:$1,0)-1,10000,2),2,0),0)</f>
        <v>0</v>
      </c>
      <c r="K2761">
        <f t="shared" ca="1" si="686"/>
        <v>101.76664665422044</v>
      </c>
      <c r="L2761" s="30">
        <f t="shared" ca="1" si="687"/>
        <v>108.05359830723877</v>
      </c>
      <c r="N2761">
        <f t="shared" ca="1" si="600"/>
        <v>1.3160782772604874E-3</v>
      </c>
      <c r="O2761">
        <f t="shared" ca="1" si="601"/>
        <v>8.7515144318168012E-3</v>
      </c>
      <c r="Q2761">
        <f t="shared" ca="1" si="629"/>
        <v>5.9985256407958813E-2</v>
      </c>
      <c r="R2761">
        <f t="shared" ca="1" si="627"/>
        <v>0.13220065256181282</v>
      </c>
      <c r="T2761">
        <f t="shared" ca="1" si="649"/>
        <v>7.2391244713639391E-2</v>
      </c>
      <c r="U2761">
        <f t="shared" ca="1" si="641"/>
        <v>0.1396043305561972</v>
      </c>
      <c r="W2761">
        <f t="shared" ca="1" si="642"/>
        <v>0.50795622946494101</v>
      </c>
      <c r="X2761">
        <f t="shared" ca="1" si="643"/>
        <v>0.53598792089781133</v>
      </c>
      <c r="Z2761">
        <f t="shared" ca="1" si="666"/>
        <v>101.21928687857061</v>
      </c>
      <c r="AA2761">
        <f t="shared" ca="1" si="666"/>
        <v>100.98215075936363</v>
      </c>
      <c r="AB2761">
        <f t="shared" ca="1" si="666"/>
        <v>101.08783146050727</v>
      </c>
      <c r="AC2761">
        <f t="shared" ca="1" si="667"/>
        <v>101.08783146050727</v>
      </c>
      <c r="AE2761">
        <f ca="1">VLOOKUP($B2761,OFFSET(Input!$A$1,0,MATCH(Index!AE$6&amp;" Index",Input!$1:$1,0)-1,10000,2),2,0)</f>
        <v>13.82</v>
      </c>
      <c r="AF2761">
        <f t="shared" ca="1" si="650"/>
        <v>15.656000000000001</v>
      </c>
      <c r="AG2761">
        <f t="shared" ca="1" si="650"/>
        <v>15.349500000000001</v>
      </c>
      <c r="AH2761">
        <f t="shared" ca="1" si="650"/>
        <v>14.849200000000002</v>
      </c>
      <c r="AI2761">
        <f t="shared" ca="1" si="651"/>
        <v>15.349500000000001</v>
      </c>
      <c r="AK2761">
        <f t="shared" ca="1" si="652"/>
        <v>1</v>
      </c>
      <c r="AL2761">
        <f t="shared" ca="1" si="653"/>
        <v>1</v>
      </c>
      <c r="AN2761" t="str">
        <f t="shared" ca="1" si="678"/>
        <v>Down</v>
      </c>
      <c r="AO2761" t="str">
        <f t="shared" ca="1" si="596"/>
        <v>Not Up</v>
      </c>
      <c r="AQ2761">
        <f t="shared" ca="1" si="644"/>
        <v>0</v>
      </c>
      <c r="AR2761">
        <f t="shared" ca="1" si="645"/>
        <v>1</v>
      </c>
      <c r="AT2761">
        <f t="shared" ca="1" si="633"/>
        <v>1</v>
      </c>
      <c r="AU2761">
        <f t="shared" ca="1" si="634"/>
        <v>0</v>
      </c>
      <c r="AW2761" s="5">
        <f t="shared" ca="1" si="602"/>
        <v>0.13220065256181282</v>
      </c>
      <c r="AX2761" s="5">
        <f t="shared" ca="1" si="603"/>
        <v>0.1396043305561972</v>
      </c>
      <c r="AY2761" s="18">
        <f t="shared" ca="1" si="654"/>
        <v>0.1396043305561972</v>
      </c>
      <c r="BA2761" s="6">
        <f t="shared" ca="1" si="646"/>
        <v>0.35815507871994479</v>
      </c>
      <c r="BB2761">
        <f t="shared" ca="1" si="647"/>
        <v>0.34343358628499021</v>
      </c>
      <c r="BC2761" t="str">
        <f t="shared" ca="1" si="620"/>
        <v>HYG UP Equity</v>
      </c>
      <c r="BD2761" t="str">
        <f t="shared" ca="1" si="621"/>
        <v>TLT UP equity</v>
      </c>
      <c r="BF2761">
        <f t="shared" ca="1" si="604"/>
        <v>0</v>
      </c>
      <c r="BG2761">
        <f t="shared" ca="1" si="605"/>
        <v>1</v>
      </c>
      <c r="BI2761">
        <f t="shared" ca="1" si="597"/>
        <v>0</v>
      </c>
      <c r="BJ2761">
        <f t="shared" ca="1" si="598"/>
        <v>1</v>
      </c>
      <c r="BL2761">
        <f t="shared" ca="1" si="672"/>
        <v>0</v>
      </c>
      <c r="BM2761">
        <f t="shared" ca="1" si="673"/>
        <v>9.469856007479299</v>
      </c>
      <c r="BN2761" s="9">
        <f t="shared" ca="1" si="616"/>
        <v>0</v>
      </c>
      <c r="BO2761" s="9">
        <f t="shared" ca="1" si="617"/>
        <v>1</v>
      </c>
      <c r="BP2761" s="9">
        <f t="shared" ca="1" si="608"/>
        <v>0</v>
      </c>
      <c r="BQ2761" s="9">
        <f t="shared" ca="1" si="609"/>
        <v>1</v>
      </c>
      <c r="BR2761">
        <f t="shared" ca="1" si="610"/>
        <v>1023.2520170595601</v>
      </c>
      <c r="BS2761">
        <f t="shared" ca="1" si="612"/>
        <v>8.7899208907118442E-3</v>
      </c>
      <c r="BT2761">
        <f t="shared" ca="1" si="613"/>
        <v>1.8055555555555558E-5</v>
      </c>
      <c r="BU2761">
        <f t="shared" ca="1" si="682"/>
        <v>0</v>
      </c>
      <c r="BV2761">
        <f t="shared" ca="1" si="683"/>
        <v>2.2782574865276574E-8</v>
      </c>
      <c r="BW2761" s="35">
        <f ca="1">IFERROR(VLOOKUP($B2761,OFFSET(Input!$A$1,0,MATCH(Index!BW$6&amp;" Index",Input!$1:$1,0)-1,10000,2),2,0)/100,BW2760)</f>
        <v>8.0000000000000004E-4</v>
      </c>
      <c r="BX2761">
        <f t="shared" ca="1" si="619"/>
        <v>6.387456826560718E-3</v>
      </c>
      <c r="CE2761">
        <v>1033.1794889725325</v>
      </c>
    </row>
    <row r="2762" spans="2:83" x14ac:dyDescent="0.25">
      <c r="B2762" s="2">
        <v>41529</v>
      </c>
      <c r="C2762">
        <f t="shared" ca="1" si="684"/>
        <v>0</v>
      </c>
      <c r="D2762">
        <f t="shared" ca="1" si="685"/>
        <v>0</v>
      </c>
      <c r="E2762">
        <f ca="1">IF($B2762&lt;VLOOKUP(E$6&amp;" Equity",Param,4,0),"",IFERROR(VLOOKUP($B2762,OFFSET(Input!$A$1,0,MATCH(Index!E$6&amp;" Equity",Input!$1:$1,0)-1,10000,2),2,0),E2761))</f>
        <v>91.13</v>
      </c>
      <c r="F2762" s="33">
        <v>103.15</v>
      </c>
      <c r="H2762">
        <f ca="1">IFERROR(VLOOKUP($B2762,OFFSET(Input!$A$1,0,MATCH(Index!H$6,Input!$1:$1,0)-1,10000,2),2,0),0)</f>
        <v>0</v>
      </c>
      <c r="I2762">
        <f ca="1">IFERROR(VLOOKUP($B2762,OFFSET(Input!$A$1,0,MATCH(Index!I$6,Input!$1:$1,0)-1,10000,2),2,0),0)</f>
        <v>0</v>
      </c>
      <c r="K2762">
        <f t="shared" ca="1" si="686"/>
        <v>101.64395560718006</v>
      </c>
      <c r="L2762" s="30">
        <f t="shared" ca="1" si="687"/>
        <v>107.90714169224202</v>
      </c>
      <c r="N2762">
        <f t="shared" ca="1" si="600"/>
        <v>-1.2063389081518265E-3</v>
      </c>
      <c r="O2762">
        <f t="shared" ca="1" si="601"/>
        <v>-1.35632650128139E-3</v>
      </c>
      <c r="Q2762">
        <f t="shared" ca="1" si="629"/>
        <v>5.7291072098827632E-2</v>
      </c>
      <c r="R2762">
        <f t="shared" ca="1" si="627"/>
        <v>0.12576285173859936</v>
      </c>
      <c r="T2762">
        <f t="shared" ca="1" si="649"/>
        <v>7.2180057025176797E-2</v>
      </c>
      <c r="U2762">
        <f t="shared" ca="1" si="641"/>
        <v>0.13958270006819323</v>
      </c>
      <c r="W2762">
        <f t="shared" ca="1" si="642"/>
        <v>0.67247507912102555</v>
      </c>
      <c r="X2762">
        <f t="shared" ca="1" si="643"/>
        <v>0.54343617833411073</v>
      </c>
      <c r="Z2762">
        <f t="shared" ca="1" si="666"/>
        <v>101.28077834571052</v>
      </c>
      <c r="AA2762">
        <f t="shared" ca="1" si="666"/>
        <v>100.99902802146755</v>
      </c>
      <c r="AB2762">
        <f t="shared" ca="1" si="666"/>
        <v>101.09911431475584</v>
      </c>
      <c r="AC2762">
        <f t="shared" ca="1" si="667"/>
        <v>101.09911431475584</v>
      </c>
      <c r="AE2762">
        <f ca="1">VLOOKUP($B2762,OFFSET(Input!$A$1,0,MATCH(Index!AE$6&amp;" Index",Input!$1:$1,0)-1,10000,2),2,0)</f>
        <v>14.29</v>
      </c>
      <c r="AF2762">
        <f t="shared" ca="1" si="650"/>
        <v>15.545999999999999</v>
      </c>
      <c r="AG2762">
        <f t="shared" ca="1" si="650"/>
        <v>15.412000000000001</v>
      </c>
      <c r="AH2762">
        <f t="shared" ca="1" si="650"/>
        <v>14.9016</v>
      </c>
      <c r="AI2762">
        <f t="shared" ca="1" si="651"/>
        <v>15.412000000000001</v>
      </c>
      <c r="AK2762">
        <f t="shared" ca="1" si="652"/>
        <v>1</v>
      </c>
      <c r="AL2762">
        <f t="shared" ca="1" si="653"/>
        <v>1</v>
      </c>
      <c r="AN2762" t="str">
        <f t="shared" ca="1" si="678"/>
        <v>Down</v>
      </c>
      <c r="AO2762" t="str">
        <f t="shared" ref="AO2762:AO2825" ca="1" si="688">IF($C2762=1,IF(SUM(AL2748:AL2762)=15,"Up","Not Up"),AO2761)</f>
        <v>Not Up</v>
      </c>
      <c r="AQ2762">
        <f t="shared" ca="1" si="644"/>
        <v>0</v>
      </c>
      <c r="AR2762">
        <f t="shared" ca="1" si="645"/>
        <v>1</v>
      </c>
      <c r="AT2762">
        <f t="shared" ca="1" si="633"/>
        <v>1</v>
      </c>
      <c r="AU2762">
        <f t="shared" ca="1" si="634"/>
        <v>0</v>
      </c>
      <c r="AW2762" s="5">
        <f t="shared" ca="1" si="602"/>
        <v>0.12576285173859936</v>
      </c>
      <c r="AX2762" s="5">
        <f t="shared" ca="1" si="603"/>
        <v>0.13958270006819323</v>
      </c>
      <c r="AY2762" s="18">
        <f t="shared" ca="1" si="654"/>
        <v>0.13958270006819323</v>
      </c>
      <c r="BA2762" s="6">
        <f t="shared" ca="1" si="646"/>
        <v>0.35821058036255543</v>
      </c>
      <c r="BB2762">
        <f t="shared" ca="1" si="647"/>
        <v>0.34343358628499021</v>
      </c>
      <c r="BC2762" t="str">
        <f t="shared" ca="1" si="620"/>
        <v>HYG UP Equity</v>
      </c>
      <c r="BD2762" t="str">
        <f t="shared" ca="1" si="621"/>
        <v>TLT UP equity</v>
      </c>
      <c r="BF2762">
        <f t="shared" ca="1" si="604"/>
        <v>0</v>
      </c>
      <c r="BG2762">
        <f t="shared" ca="1" si="605"/>
        <v>1</v>
      </c>
      <c r="BI2762">
        <f t="shared" ref="BI2762:BI2825" ca="1" si="689">IF($D2762=0,AQ2761,($D2762/5)*AQ2761+AT2761*(5-$D2762)/5)</f>
        <v>0</v>
      </c>
      <c r="BJ2762">
        <f t="shared" ref="BJ2762:BJ2825" ca="1" si="690">IF($D2762=0,AR2761,($D2762/5)*AR2761+AU2761*(5-$D2762)/5)</f>
        <v>1</v>
      </c>
      <c r="BL2762">
        <f t="shared" ca="1" si="672"/>
        <v>0</v>
      </c>
      <c r="BM2762">
        <f t="shared" ca="1" si="673"/>
        <v>9.469856007479299</v>
      </c>
      <c r="BN2762" s="9">
        <f t="shared" ca="1" si="616"/>
        <v>0</v>
      </c>
      <c r="BO2762" s="9">
        <f t="shared" ca="1" si="617"/>
        <v>1</v>
      </c>
      <c r="BP2762" s="9">
        <f t="shared" ca="1" si="608"/>
        <v>0</v>
      </c>
      <c r="BQ2762" s="9">
        <f t="shared" ca="1" si="609"/>
        <v>1</v>
      </c>
      <c r="BR2762">
        <f t="shared" ca="1" si="610"/>
        <v>1021.865094004198</v>
      </c>
      <c r="BS2762">
        <f t="shared" ca="1" si="612"/>
        <v>-1.3554071062059636E-3</v>
      </c>
      <c r="BT2762">
        <f t="shared" ca="1" si="613"/>
        <v>1.8055555555555558E-5</v>
      </c>
      <c r="BU2762">
        <f t="shared" ca="1" si="682"/>
        <v>0</v>
      </c>
      <c r="BV2762">
        <f t="shared" ca="1" si="683"/>
        <v>0</v>
      </c>
      <c r="BW2762" s="35">
        <f ca="1">IFERROR(VLOOKUP($B2762,OFFSET(Input!$A$1,0,MATCH(Index!BW$6&amp;" Index",Input!$1:$1,0)-1,10000,2),2,0)/100,BW2761)</f>
        <v>8.0000000000000004E-4</v>
      </c>
      <c r="BX2762">
        <f t="shared" ca="1" si="619"/>
        <v>6.4066263656404098E-3</v>
      </c>
      <c r="CE2762">
        <v>1032.6791410491137</v>
      </c>
    </row>
    <row r="2763" spans="2:83" x14ac:dyDescent="0.25">
      <c r="B2763" s="2">
        <v>41530</v>
      </c>
      <c r="C2763">
        <f t="shared" ca="1" si="684"/>
        <v>0</v>
      </c>
      <c r="D2763">
        <f t="shared" ca="1" si="685"/>
        <v>0</v>
      </c>
      <c r="E2763">
        <f ca="1">IF($B2763&lt;VLOOKUP(E$6&amp;" Equity",Param,4,0),"",IFERROR(VLOOKUP($B2763,OFFSET(Input!$A$1,0,MATCH(Index!E$6&amp;" Equity",Input!$1:$1,0)-1,10000,2),2,0),E2762))</f>
        <v>91.06</v>
      </c>
      <c r="F2763" s="33">
        <v>103.57</v>
      </c>
      <c r="H2763">
        <f ca="1">IFERROR(VLOOKUP($B2763,OFFSET(Input!$A$1,0,MATCH(Index!H$6,Input!$1:$1,0)-1,10000,2),2,0),0)</f>
        <v>0</v>
      </c>
      <c r="I2763">
        <f ca="1">IFERROR(VLOOKUP($B2763,OFFSET(Input!$A$1,0,MATCH(Index!I$6,Input!$1:$1,0)-1,10000,2),2,0),0)</f>
        <v>0</v>
      </c>
      <c r="K2763">
        <f t="shared" ca="1" si="686"/>
        <v>101.5658794863362</v>
      </c>
      <c r="L2763" s="30">
        <f t="shared" ca="1" si="687"/>
        <v>108.34651153723223</v>
      </c>
      <c r="N2763">
        <f t="shared" ref="N2763:N2826" ca="1" si="691">LN(K2763/K2762)</f>
        <v>-7.6842860139930268E-4</v>
      </c>
      <c r="O2763">
        <f t="shared" ref="O2763:O2826" ca="1" si="692">LN(L2763/L2762)</f>
        <v>4.063473083526517E-3</v>
      </c>
      <c r="Q2763">
        <f t="shared" ca="1" si="629"/>
        <v>5.3691510691234186E-2</v>
      </c>
      <c r="R2763">
        <f t="shared" ca="1" si="627"/>
        <v>0.12099820451150123</v>
      </c>
      <c r="T2763">
        <f t="shared" ca="1" si="649"/>
        <v>6.9766549618597545E-2</v>
      </c>
      <c r="U2763">
        <f t="shared" ca="1" si="641"/>
        <v>0.13176521228422586</v>
      </c>
      <c r="W2763">
        <f t="shared" ca="1" si="642"/>
        <v>0.60868922770657541</v>
      </c>
      <c r="X2763">
        <f t="shared" ca="1" si="643"/>
        <v>0.49308888224896658</v>
      </c>
      <c r="Z2763">
        <f t="shared" ca="1" si="666"/>
        <v>101.29341152522656</v>
      </c>
      <c r="AA2763">
        <f t="shared" ca="1" si="666"/>
        <v>101.03862894274405</v>
      </c>
      <c r="AB2763">
        <f t="shared" ca="1" si="666"/>
        <v>101.09839830243236</v>
      </c>
      <c r="AC2763">
        <f t="shared" ca="1" si="667"/>
        <v>101.09839830243236</v>
      </c>
      <c r="AE2763">
        <f ca="1">VLOOKUP($B2763,OFFSET(Input!$A$1,0,MATCH(Index!AE$6&amp;" Index",Input!$1:$1,0)-1,10000,2),2,0)</f>
        <v>14.16</v>
      </c>
      <c r="AF2763">
        <f t="shared" ca="1" si="650"/>
        <v>15.505999999999998</v>
      </c>
      <c r="AG2763">
        <f t="shared" ca="1" si="650"/>
        <v>15.383500000000002</v>
      </c>
      <c r="AH2763">
        <f t="shared" ca="1" si="650"/>
        <v>14.958800000000002</v>
      </c>
      <c r="AI2763">
        <f t="shared" ca="1" si="651"/>
        <v>15.383500000000002</v>
      </c>
      <c r="AK2763">
        <f t="shared" ca="1" si="652"/>
        <v>1</v>
      </c>
      <c r="AL2763">
        <f t="shared" ca="1" si="653"/>
        <v>1</v>
      </c>
      <c r="AN2763" t="str">
        <f t="shared" ca="1" si="678"/>
        <v>Down</v>
      </c>
      <c r="AO2763" t="str">
        <f t="shared" ca="1" si="688"/>
        <v>Not Up</v>
      </c>
      <c r="AQ2763">
        <f t="shared" ca="1" si="644"/>
        <v>0</v>
      </c>
      <c r="AR2763">
        <f t="shared" ca="1" si="645"/>
        <v>1</v>
      </c>
      <c r="AT2763">
        <f t="shared" ca="1" si="633"/>
        <v>1</v>
      </c>
      <c r="AU2763">
        <f t="shared" ca="1" si="634"/>
        <v>0</v>
      </c>
      <c r="AW2763" s="5">
        <f t="shared" ref="AW2763:AW2826" ca="1" si="693">SQRT(2*W2763*R2763*Q2763*BG2763*BF2763+(Q2763*BF2763)^2+(R2763*BG2763)^2)</f>
        <v>0.12099820451150123</v>
      </c>
      <c r="AX2763" s="5">
        <f t="shared" ref="AX2763:AX2826" ca="1" si="694">SQRT(2*X2763*U2763*T2763*BG2763*BF2763+(T2763*BF2763)^2+(U2763*BG2763)^2)</f>
        <v>0.13176521228422586</v>
      </c>
      <c r="AY2763" s="18">
        <f t="shared" ca="1" si="654"/>
        <v>0.13176521228422586</v>
      </c>
      <c r="BA2763" s="6">
        <f t="shared" ca="1" si="646"/>
        <v>0.37946282735193304</v>
      </c>
      <c r="BB2763">
        <f t="shared" ca="1" si="647"/>
        <v>0.34343358628499021</v>
      </c>
      <c r="BC2763" t="str">
        <f t="shared" ca="1" si="620"/>
        <v>HYG UP Equity</v>
      </c>
      <c r="BD2763" t="str">
        <f t="shared" ca="1" si="621"/>
        <v>TLT UP equity</v>
      </c>
      <c r="BF2763">
        <f t="shared" ref="BF2763:BF2826" ca="1" si="695">BI2764</f>
        <v>0</v>
      </c>
      <c r="BG2763">
        <f t="shared" ref="BG2763:BG2826" ca="1" si="696">BJ2764</f>
        <v>1</v>
      </c>
      <c r="BI2763">
        <f t="shared" ca="1" si="689"/>
        <v>0</v>
      </c>
      <c r="BJ2763">
        <f t="shared" ca="1" si="690"/>
        <v>1</v>
      </c>
      <c r="BL2763">
        <f t="shared" ca="1" si="672"/>
        <v>0</v>
      </c>
      <c r="BM2763">
        <f t="shared" ca="1" si="673"/>
        <v>9.469856007479299</v>
      </c>
      <c r="BN2763" s="9">
        <f t="shared" ca="1" si="616"/>
        <v>0</v>
      </c>
      <c r="BO2763" s="9">
        <f t="shared" ca="1" si="617"/>
        <v>1</v>
      </c>
      <c r="BP2763" s="9">
        <f t="shared" ref="BP2763:BP2826" ca="1" si="697">(K2763/$BR2763)*BL2763</f>
        <v>0</v>
      </c>
      <c r="BQ2763" s="9">
        <f t="shared" ref="BQ2763:BQ2826" ca="1" si="698">(L2763/$BR2763)*BM2763</f>
        <v>1</v>
      </c>
      <c r="BR2763">
        <f t="shared" ref="BR2763:BR2826" ca="1" si="699">SUMPRODUCT(BL2762:BM2762,K2763:L2763)</f>
        <v>1026.0258631702839</v>
      </c>
      <c r="BS2763">
        <f t="shared" ca="1" si="612"/>
        <v>4.0717401841976475E-3</v>
      </c>
      <c r="BT2763">
        <f t="shared" ca="1" si="613"/>
        <v>1.8055555555555558E-5</v>
      </c>
      <c r="BU2763">
        <f t="shared" ca="1" si="682"/>
        <v>0</v>
      </c>
      <c r="BV2763">
        <f t="shared" ca="1" si="683"/>
        <v>0</v>
      </c>
      <c r="BW2763" s="35">
        <f ca="1">IFERROR(VLOOKUP($B2763,OFFSET(Input!$A$1,0,MATCH(Index!BW$6&amp;" Index",Input!$1:$1,0)-1,10000,2),2,0)/100,BW2762)</f>
        <v>8.0000000000000004E-4</v>
      </c>
      <c r="BX2763">
        <f t="shared" ca="1" si="619"/>
        <v>6.4035237661091739E-3</v>
      </c>
      <c r="CE2763">
        <v>1034.1044480122512</v>
      </c>
    </row>
    <row r="2764" spans="2:83" x14ac:dyDescent="0.25">
      <c r="B2764" s="2">
        <v>41533</v>
      </c>
      <c r="C2764">
        <f t="shared" ca="1" si="684"/>
        <v>0</v>
      </c>
      <c r="D2764">
        <f t="shared" ca="1" si="685"/>
        <v>0</v>
      </c>
      <c r="E2764">
        <f ca="1">IF($B2764&lt;VLOOKUP(E$6&amp;" Equity",Param,4,0),"",IFERROR(VLOOKUP($B2764,OFFSET(Input!$A$1,0,MATCH(Index!E$6&amp;" Equity",Input!$1:$1,0)-1,10000,2),2,0),E2763))</f>
        <v>91.56</v>
      </c>
      <c r="F2764" s="33">
        <v>102.86</v>
      </c>
      <c r="H2764">
        <f ca="1">IFERROR(VLOOKUP($B2764,OFFSET(Input!$A$1,0,MATCH(Index!H$6,Input!$1:$1,0)-1,10000,2),2,0),0)</f>
        <v>0</v>
      </c>
      <c r="I2764">
        <f ca="1">IFERROR(VLOOKUP($B2764,OFFSET(Input!$A$1,0,MATCH(Index!I$6,Input!$1:$1,0)-1,10000,2),2,0),0)</f>
        <v>0</v>
      </c>
      <c r="K2764">
        <f t="shared" ca="1" si="686"/>
        <v>102.12356606379247</v>
      </c>
      <c r="L2764" s="30">
        <f t="shared" ca="1" si="687"/>
        <v>107.60376727546306</v>
      </c>
      <c r="N2764">
        <f t="shared" ca="1" si="691"/>
        <v>5.4758651777298212E-3</v>
      </c>
      <c r="O2764">
        <f t="shared" ca="1" si="692"/>
        <v>-6.8788722540172199E-3</v>
      </c>
      <c r="Q2764">
        <f t="shared" ca="1" si="629"/>
        <v>6.0158896137126633E-2</v>
      </c>
      <c r="R2764">
        <f t="shared" ca="1" si="627"/>
        <v>0.12570097695619348</v>
      </c>
      <c r="T2764">
        <f t="shared" ca="1" si="649"/>
        <v>7.1465203180670248E-2</v>
      </c>
      <c r="U2764">
        <f t="shared" ca="1" si="641"/>
        <v>0.13343911498175065</v>
      </c>
      <c r="W2764">
        <f t="shared" ca="1" si="642"/>
        <v>0.39410135377055971</v>
      </c>
      <c r="X2764">
        <f t="shared" ca="1" si="643"/>
        <v>0.41036386550271398</v>
      </c>
      <c r="Z2764">
        <f t="shared" ca="1" si="666"/>
        <v>101.37068918422651</v>
      </c>
      <c r="AA2764">
        <f t="shared" ca="1" si="666"/>
        <v>101.12275635865264</v>
      </c>
      <c r="AB2764">
        <f t="shared" ca="1" si="666"/>
        <v>101.11954596212027</v>
      </c>
      <c r="AC2764">
        <f t="shared" ca="1" si="667"/>
        <v>101.12275635865264</v>
      </c>
      <c r="AE2764">
        <f ca="1">VLOOKUP($B2764,OFFSET(Input!$A$1,0,MATCH(Index!AE$6&amp;" Index",Input!$1:$1,0)-1,10000,2),2,0)</f>
        <v>14.38</v>
      </c>
      <c r="AF2764">
        <f t="shared" ca="1" si="650"/>
        <v>15.532666666666666</v>
      </c>
      <c r="AG2764">
        <f t="shared" ca="1" si="650"/>
        <v>15.384</v>
      </c>
      <c r="AH2764">
        <f t="shared" ca="1" si="650"/>
        <v>14.9976</v>
      </c>
      <c r="AI2764">
        <f t="shared" ca="1" si="651"/>
        <v>15.384</v>
      </c>
      <c r="AK2764">
        <f t="shared" ca="1" si="652"/>
        <v>1</v>
      </c>
      <c r="AL2764">
        <f t="shared" ca="1" si="653"/>
        <v>1</v>
      </c>
      <c r="AN2764" t="str">
        <f t="shared" ca="1" si="678"/>
        <v>Down</v>
      </c>
      <c r="AO2764" t="str">
        <f t="shared" ca="1" si="688"/>
        <v>Not Up</v>
      </c>
      <c r="AQ2764">
        <f t="shared" ca="1" si="644"/>
        <v>0</v>
      </c>
      <c r="AR2764">
        <f t="shared" ca="1" si="645"/>
        <v>1</v>
      </c>
      <c r="AT2764">
        <f t="shared" ca="1" si="633"/>
        <v>1</v>
      </c>
      <c r="AU2764">
        <f t="shared" ca="1" si="634"/>
        <v>0</v>
      </c>
      <c r="AW2764" s="5">
        <f t="shared" ca="1" si="693"/>
        <v>0.12570097695619348</v>
      </c>
      <c r="AX2764" s="5">
        <f t="shared" ca="1" si="694"/>
        <v>0.13343911498175065</v>
      </c>
      <c r="AY2764" s="18">
        <f t="shared" ca="1" si="654"/>
        <v>0.13343911498175065</v>
      </c>
      <c r="BA2764" s="6">
        <f t="shared" ca="1" si="646"/>
        <v>0.37470272496065404</v>
      </c>
      <c r="BB2764">
        <f t="shared" ca="1" si="647"/>
        <v>0.34343358628499021</v>
      </c>
      <c r="BC2764" t="str">
        <f t="shared" ca="1" si="620"/>
        <v>HYG UP Equity</v>
      </c>
      <c r="BD2764" t="str">
        <f t="shared" ca="1" si="621"/>
        <v>TLT UP equity</v>
      </c>
      <c r="BF2764">
        <f t="shared" ca="1" si="695"/>
        <v>0</v>
      </c>
      <c r="BG2764">
        <f t="shared" ca="1" si="696"/>
        <v>1</v>
      </c>
      <c r="BI2764">
        <f t="shared" ca="1" si="689"/>
        <v>0</v>
      </c>
      <c r="BJ2764">
        <f t="shared" ca="1" si="690"/>
        <v>1</v>
      </c>
      <c r="BL2764">
        <f t="shared" ca="1" si="672"/>
        <v>0</v>
      </c>
      <c r="BM2764">
        <f t="shared" ca="1" si="673"/>
        <v>9.469856007479299</v>
      </c>
      <c r="BN2764" s="9">
        <f t="shared" ca="1" si="616"/>
        <v>0</v>
      </c>
      <c r="BO2764" s="9">
        <f t="shared" ca="1" si="617"/>
        <v>1</v>
      </c>
      <c r="BP2764" s="9">
        <f t="shared" ca="1" si="697"/>
        <v>0</v>
      </c>
      <c r="BQ2764" s="9">
        <f t="shared" ca="1" si="698"/>
        <v>1</v>
      </c>
      <c r="BR2764">
        <f t="shared" ca="1" si="699"/>
        <v>1018.9921819609482</v>
      </c>
      <c r="BS2764">
        <f t="shared" ref="BS2764:BS2827" ca="1" si="700">BR2764/BR2763-1</f>
        <v>-6.8552669691994694E-3</v>
      </c>
      <c r="BT2764">
        <f t="shared" ref="BT2764:BT2827" ca="1" si="701">(($B2764-$B2763)/360)*0.65%*SUM(BN2764:BO2764)</f>
        <v>5.4166666666666671E-5</v>
      </c>
      <c r="BU2764">
        <f t="shared" ca="1" si="682"/>
        <v>0</v>
      </c>
      <c r="BV2764">
        <f t="shared" ca="1" si="683"/>
        <v>0</v>
      </c>
      <c r="BW2764" s="35">
        <f ca="1">IFERROR(VLOOKUP($B2764,OFFSET(Input!$A$1,0,MATCH(Index!BW$6&amp;" Index",Input!$1:$1,0)-1,10000,2),2,0)/100,BW2763)</f>
        <v>8.0000000000000004E-4</v>
      </c>
      <c r="BX2764">
        <f t="shared" ca="1" si="619"/>
        <v>1.9237085788597497E-2</v>
      </c>
      <c r="CE2764">
        <v>1031.6112129195496</v>
      </c>
    </row>
    <row r="2765" spans="2:83" x14ac:dyDescent="0.25">
      <c r="B2765" s="2">
        <v>41534</v>
      </c>
      <c r="C2765">
        <f t="shared" ca="1" si="684"/>
        <v>0</v>
      </c>
      <c r="D2765">
        <f t="shared" ca="1" si="685"/>
        <v>0</v>
      </c>
      <c r="E2765">
        <f ca="1">IF($B2765&lt;VLOOKUP(E$6&amp;" Equity",Param,4,0),"",IFERROR(VLOOKUP($B2765,OFFSET(Input!$A$1,0,MATCH(Index!E$6&amp;" Equity",Input!$1:$1,0)-1,10000,2),2,0),E2764))</f>
        <v>91.86</v>
      </c>
      <c r="F2765" s="33">
        <v>103.71</v>
      </c>
      <c r="H2765">
        <f ca="1">IFERROR(VLOOKUP($B2765,OFFSET(Input!$A$1,0,MATCH(Index!H$6,Input!$1:$1,0)-1,10000,2),2,0),0)</f>
        <v>0</v>
      </c>
      <c r="I2765">
        <f ca="1">IFERROR(VLOOKUP($B2765,OFFSET(Input!$A$1,0,MATCH(Index!I$6,Input!$1:$1,0)-1,10000,2),2,0),0)</f>
        <v>0</v>
      </c>
      <c r="K2765">
        <f t="shared" ca="1" si="686"/>
        <v>102.45817801026624</v>
      </c>
      <c r="L2765" s="30">
        <f t="shared" ca="1" si="687"/>
        <v>108.49296815222898</v>
      </c>
      <c r="N2765">
        <f t="shared" ca="1" si="691"/>
        <v>3.2711838132814986E-3</v>
      </c>
      <c r="O2765">
        <f t="shared" ca="1" si="692"/>
        <v>8.229702254872729E-3</v>
      </c>
      <c r="Q2765">
        <f t="shared" ca="1" si="629"/>
        <v>5.4798614049757208E-2</v>
      </c>
      <c r="R2765">
        <f t="shared" ca="1" si="627"/>
        <v>0.11157866454195703</v>
      </c>
      <c r="T2765">
        <f t="shared" ca="1" si="649"/>
        <v>6.8446698648288673E-2</v>
      </c>
      <c r="U2765">
        <f t="shared" ca="1" si="641"/>
        <v>0.13302574337211748</v>
      </c>
      <c r="W2765">
        <f t="shared" ca="1" si="642"/>
        <v>0.25217971508811893</v>
      </c>
      <c r="X2765">
        <f t="shared" ca="1" si="643"/>
        <v>0.38657702798397481</v>
      </c>
      <c r="Z2765">
        <f t="shared" ca="1" si="666"/>
        <v>101.54134127692811</v>
      </c>
      <c r="AA2765">
        <f t="shared" ca="1" si="666"/>
        <v>101.25689870340338</v>
      </c>
      <c r="AB2765">
        <f t="shared" ca="1" si="666"/>
        <v>101.1576284283624</v>
      </c>
      <c r="AC2765">
        <f t="shared" ca="1" si="667"/>
        <v>101.25689870340338</v>
      </c>
      <c r="AE2765">
        <f ca="1">VLOOKUP($B2765,OFFSET(Input!$A$1,0,MATCH(Index!AE$6&amp;" Index",Input!$1:$1,0)-1,10000,2),2,0)</f>
        <v>14.53</v>
      </c>
      <c r="AF2765">
        <f t="shared" ca="1" si="650"/>
        <v>15.501999999999999</v>
      </c>
      <c r="AG2765">
        <f t="shared" ca="1" si="650"/>
        <v>15.355499999999997</v>
      </c>
      <c r="AH2765">
        <f t="shared" ca="1" si="650"/>
        <v>15.066399999999998</v>
      </c>
      <c r="AI2765">
        <f t="shared" ca="1" si="651"/>
        <v>15.355499999999997</v>
      </c>
      <c r="AK2765">
        <f t="shared" ca="1" si="652"/>
        <v>1</v>
      </c>
      <c r="AL2765">
        <f t="shared" ca="1" si="653"/>
        <v>1</v>
      </c>
      <c r="AN2765" t="str">
        <f t="shared" ca="1" si="678"/>
        <v>Down</v>
      </c>
      <c r="AO2765" t="str">
        <f t="shared" ca="1" si="688"/>
        <v>Not Up</v>
      </c>
      <c r="AQ2765">
        <f t="shared" ca="1" si="644"/>
        <v>0</v>
      </c>
      <c r="AR2765">
        <f t="shared" ca="1" si="645"/>
        <v>1</v>
      </c>
      <c r="AT2765">
        <f t="shared" ca="1" si="633"/>
        <v>1</v>
      </c>
      <c r="AU2765">
        <f t="shared" ca="1" si="634"/>
        <v>0</v>
      </c>
      <c r="AW2765" s="5">
        <f t="shared" ca="1" si="693"/>
        <v>0.11157866454195703</v>
      </c>
      <c r="AX2765" s="5">
        <f t="shared" ca="1" si="694"/>
        <v>0.13302574337211748</v>
      </c>
      <c r="AY2765" s="18">
        <f t="shared" ca="1" si="654"/>
        <v>0.13302574337211748</v>
      </c>
      <c r="BA2765" s="6">
        <f t="shared" ca="1" si="646"/>
        <v>0.37586709709363014</v>
      </c>
      <c r="BB2765">
        <f t="shared" ca="1" si="647"/>
        <v>0.34343358628499021</v>
      </c>
      <c r="BC2765" t="str">
        <f t="shared" ca="1" si="620"/>
        <v>HYG UP Equity</v>
      </c>
      <c r="BD2765" t="str">
        <f t="shared" ca="1" si="621"/>
        <v>TLT UP equity</v>
      </c>
      <c r="BF2765">
        <f t="shared" ca="1" si="695"/>
        <v>0</v>
      </c>
      <c r="BG2765">
        <f t="shared" ca="1" si="696"/>
        <v>1</v>
      </c>
      <c r="BI2765">
        <f t="shared" ca="1" si="689"/>
        <v>0</v>
      </c>
      <c r="BJ2765">
        <f t="shared" ca="1" si="690"/>
        <v>1</v>
      </c>
      <c r="BL2765">
        <f t="shared" ca="1" si="672"/>
        <v>0</v>
      </c>
      <c r="BM2765">
        <f t="shared" ca="1" si="673"/>
        <v>9.469856007479299</v>
      </c>
      <c r="BN2765" s="9">
        <f t="shared" ca="1" si="616"/>
        <v>0</v>
      </c>
      <c r="BO2765" s="9">
        <f t="shared" ca="1" si="617"/>
        <v>0.99999999999999989</v>
      </c>
      <c r="BP2765" s="9">
        <f t="shared" ca="1" si="697"/>
        <v>0</v>
      </c>
      <c r="BQ2765" s="9">
        <f t="shared" ca="1" si="698"/>
        <v>0.99999999999999989</v>
      </c>
      <c r="BR2765">
        <f t="shared" ca="1" si="699"/>
        <v>1027.412786225646</v>
      </c>
      <c r="BS2765">
        <f t="shared" ca="1" si="700"/>
        <v>8.2636593427960481E-3</v>
      </c>
      <c r="BT2765">
        <f t="shared" ca="1" si="701"/>
        <v>1.8055555555555555E-5</v>
      </c>
      <c r="BU2765">
        <f t="shared" ca="1" si="682"/>
        <v>0</v>
      </c>
      <c r="BV2765">
        <f t="shared" ca="1" si="683"/>
        <v>0</v>
      </c>
      <c r="BW2765" s="35">
        <f ca="1">IFERROR(VLOOKUP($B2765,OFFSET(Input!$A$1,0,MATCH(Index!BW$6&amp;" Index",Input!$1:$1,0)-1,10000,2),2,0)/100,BW2764)</f>
        <v>8.0000000000000004E-4</v>
      </c>
      <c r="BX2765">
        <f t="shared" ca="1" si="619"/>
        <v>6.3969016674472285E-3</v>
      </c>
      <c r="CE2765">
        <v>1034.5206933142204</v>
      </c>
    </row>
    <row r="2766" spans="2:83" x14ac:dyDescent="0.25">
      <c r="B2766" s="2">
        <v>41535</v>
      </c>
      <c r="C2766">
        <f t="shared" ca="1" si="684"/>
        <v>0</v>
      </c>
      <c r="D2766">
        <f t="shared" ca="1" si="685"/>
        <v>0</v>
      </c>
      <c r="E2766">
        <f ca="1">IF($B2766&lt;VLOOKUP(E$6&amp;" Equity",Param,4,0),"",IFERROR(VLOOKUP($B2766,OFFSET(Input!$A$1,0,MATCH(Index!E$6&amp;" Equity",Input!$1:$1,0)-1,10000,2),2,0),E2765))</f>
        <v>92.74</v>
      </c>
      <c r="F2766" s="33">
        <v>104.98</v>
      </c>
      <c r="H2766">
        <f ca="1">IFERROR(VLOOKUP($B2766,OFFSET(Input!$A$1,0,MATCH(Index!H$6,Input!$1:$1,0)-1,10000,2),2,0),0)</f>
        <v>0</v>
      </c>
      <c r="I2766">
        <f ca="1">IFERROR(VLOOKUP($B2766,OFFSET(Input!$A$1,0,MATCH(Index!I$6,Input!$1:$1,0)-1,10000,2),2,0),0)</f>
        <v>0</v>
      </c>
      <c r="K2766">
        <f t="shared" ca="1" si="686"/>
        <v>103.43970638658928</v>
      </c>
      <c r="L2766" s="30">
        <f t="shared" ca="1" si="687"/>
        <v>109.82153887398516</v>
      </c>
      <c r="N2766">
        <f t="shared" ca="1" si="691"/>
        <v>9.5342000656674225E-3</v>
      </c>
      <c r="O2766">
        <f t="shared" ca="1" si="692"/>
        <v>1.2171313222511049E-2</v>
      </c>
      <c r="Q2766">
        <f t="shared" ca="1" si="629"/>
        <v>6.9293755289475012E-2</v>
      </c>
      <c r="R2766">
        <f t="shared" ca="1" si="627"/>
        <v>0.12688199730153379</v>
      </c>
      <c r="T2766">
        <f t="shared" ca="1" si="649"/>
        <v>6.9042265151020243E-2</v>
      </c>
      <c r="U2766">
        <f t="shared" ca="1" si="641"/>
        <v>0.13718324890711225</v>
      </c>
      <c r="W2766">
        <f t="shared" ca="1" si="642"/>
        <v>0.53108772960369943</v>
      </c>
      <c r="X2766">
        <f t="shared" ca="1" si="643"/>
        <v>0.43213974258625237</v>
      </c>
      <c r="Z2766">
        <f t="shared" ca="1" si="666"/>
        <v>101.76553128106553</v>
      </c>
      <c r="AA2766">
        <f t="shared" ca="1" si="666"/>
        <v>101.39407414170303</v>
      </c>
      <c r="AB2766">
        <f t="shared" ca="1" si="666"/>
        <v>101.2349720296575</v>
      </c>
      <c r="AC2766">
        <f t="shared" ca="1" si="667"/>
        <v>101.39407414170303</v>
      </c>
      <c r="AE2766">
        <f ca="1">VLOOKUP($B2766,OFFSET(Input!$A$1,0,MATCH(Index!AE$6&amp;" Index",Input!$1:$1,0)-1,10000,2),2,0)</f>
        <v>13.59</v>
      </c>
      <c r="AF2766">
        <f t="shared" ca="1" si="650"/>
        <v>15.289999999999997</v>
      </c>
      <c r="AG2766">
        <f t="shared" ca="1" si="650"/>
        <v>15.289499999999999</v>
      </c>
      <c r="AH2766">
        <f t="shared" ca="1" si="650"/>
        <v>15.117599999999999</v>
      </c>
      <c r="AI2766">
        <f t="shared" ca="1" si="651"/>
        <v>15.289499999999999</v>
      </c>
      <c r="AK2766">
        <f t="shared" ca="1" si="652"/>
        <v>1</v>
      </c>
      <c r="AL2766">
        <f t="shared" ca="1" si="653"/>
        <v>1</v>
      </c>
      <c r="AN2766" t="str">
        <f t="shared" ca="1" si="678"/>
        <v>Down</v>
      </c>
      <c r="AO2766" t="str">
        <f t="shared" ca="1" si="688"/>
        <v>Not Up</v>
      </c>
      <c r="AQ2766">
        <f t="shared" ca="1" si="644"/>
        <v>0</v>
      </c>
      <c r="AR2766">
        <f t="shared" ca="1" si="645"/>
        <v>1</v>
      </c>
      <c r="AT2766">
        <f t="shared" ca="1" si="633"/>
        <v>1</v>
      </c>
      <c r="AU2766">
        <f t="shared" ca="1" si="634"/>
        <v>0</v>
      </c>
      <c r="AW2766" s="5">
        <f t="shared" ca="1" si="693"/>
        <v>0.12688199730153379</v>
      </c>
      <c r="AX2766" s="5">
        <f t="shared" ca="1" si="694"/>
        <v>0.13718324890711225</v>
      </c>
      <c r="AY2766" s="18">
        <f t="shared" ca="1" si="654"/>
        <v>0.13718324890711225</v>
      </c>
      <c r="BA2766" s="6">
        <f t="shared" ca="1" si="646"/>
        <v>0.36447598666988384</v>
      </c>
      <c r="BB2766">
        <f t="shared" ca="1" si="647"/>
        <v>0.34343358628499021</v>
      </c>
      <c r="BC2766" t="str">
        <f t="shared" ca="1" si="620"/>
        <v>HYG UP Equity</v>
      </c>
      <c r="BD2766" t="str">
        <f t="shared" ca="1" si="621"/>
        <v>TLT UP equity</v>
      </c>
      <c r="BF2766">
        <f t="shared" ca="1" si="695"/>
        <v>0</v>
      </c>
      <c r="BG2766">
        <f t="shared" ca="1" si="696"/>
        <v>1</v>
      </c>
      <c r="BI2766">
        <f t="shared" ca="1" si="689"/>
        <v>0</v>
      </c>
      <c r="BJ2766">
        <f t="shared" ca="1" si="690"/>
        <v>1</v>
      </c>
      <c r="BL2766">
        <f t="shared" ca="1" si="672"/>
        <v>0</v>
      </c>
      <c r="BM2766">
        <f t="shared" ca="1" si="673"/>
        <v>9.469856007479299</v>
      </c>
      <c r="BN2766" s="9">
        <f t="shared" ref="BN2766:BN2829" ca="1" si="702">(K2766/$BR2766)*BL2765</f>
        <v>0</v>
      </c>
      <c r="BO2766" s="9">
        <f t="shared" ref="BO2766:BO2829" ca="1" si="703">(L2766/$BR2766)*BM2765</f>
        <v>1</v>
      </c>
      <c r="BP2766" s="9">
        <f t="shared" ca="1" si="697"/>
        <v>0</v>
      </c>
      <c r="BQ2766" s="9">
        <f t="shared" ca="1" si="698"/>
        <v>1</v>
      </c>
      <c r="BR2766">
        <f t="shared" ca="1" si="699"/>
        <v>1039.9941596564297</v>
      </c>
      <c r="BS2766">
        <f t="shared" ca="1" si="700"/>
        <v>1.2245685083405844E-2</v>
      </c>
      <c r="BT2766">
        <f t="shared" ca="1" si="701"/>
        <v>1.8055555555555558E-5</v>
      </c>
      <c r="BU2766">
        <f t="shared" ca="1" si="682"/>
        <v>0</v>
      </c>
      <c r="BV2766">
        <f t="shared" ca="1" si="683"/>
        <v>0</v>
      </c>
      <c r="BW2766" s="35">
        <f ca="1">IFERROR(VLOOKUP($B2766,OFFSET(Input!$A$1,0,MATCH(Index!BW$6&amp;" Index",Input!$1:$1,0)-1,10000,2),2,0)/100,BW2765)</f>
        <v>8.0000000000000004E-4</v>
      </c>
      <c r="BX2766">
        <f t="shared" ref="BX2766:BX2829" ca="1" si="704">BT2766*BB2765*CE2765</f>
        <v>6.4149430184474781E-3</v>
      </c>
      <c r="CE2766">
        <v>1038.8536192039303</v>
      </c>
    </row>
    <row r="2767" spans="2:83" x14ac:dyDescent="0.25">
      <c r="B2767" s="2">
        <v>41536</v>
      </c>
      <c r="C2767">
        <f t="shared" ca="1" si="684"/>
        <v>0</v>
      </c>
      <c r="D2767">
        <f t="shared" ca="1" si="685"/>
        <v>0</v>
      </c>
      <c r="E2767">
        <f ca="1">IF($B2767&lt;VLOOKUP(E$6&amp;" Equity",Param,4,0),"",IFERROR(VLOOKUP($B2767,OFFSET(Input!$A$1,0,MATCH(Index!E$6&amp;" Equity",Input!$1:$1,0)-1,10000,2),2,0),E2766))</f>
        <v>92.47</v>
      </c>
      <c r="F2767" s="33">
        <v>104.37</v>
      </c>
      <c r="H2767">
        <f ca="1">IFERROR(VLOOKUP($B2767,OFFSET(Input!$A$1,0,MATCH(Index!H$6,Input!$1:$1,0)-1,10000,2),2,0),0)</f>
        <v>0</v>
      </c>
      <c r="I2767">
        <f ca="1">IFERROR(VLOOKUP($B2767,OFFSET(Input!$A$1,0,MATCH(Index!I$6,Input!$1:$1,0)-1,10000,2),2,0),0)</f>
        <v>0</v>
      </c>
      <c r="K2767">
        <f t="shared" ca="1" si="686"/>
        <v>103.13855563476289</v>
      </c>
      <c r="L2767" s="30">
        <f t="shared" ca="1" si="687"/>
        <v>109.18340648007079</v>
      </c>
      <c r="N2767">
        <f t="shared" ca="1" si="691"/>
        <v>-2.9156113737675137E-3</v>
      </c>
      <c r="O2767">
        <f t="shared" ca="1" si="692"/>
        <v>-5.8275779921933479E-3</v>
      </c>
      <c r="Q2767">
        <f t="shared" ca="1" si="629"/>
        <v>6.6066516248117851E-2</v>
      </c>
      <c r="R2767">
        <f t="shared" ca="1" si="627"/>
        <v>0.10821383806046855</v>
      </c>
      <c r="T2767">
        <f t="shared" ca="1" si="649"/>
        <v>6.8605843660146895E-2</v>
      </c>
      <c r="U2767">
        <f t="shared" ca="1" si="641"/>
        <v>0.13312234595035105</v>
      </c>
      <c r="W2767">
        <f t="shared" ca="1" si="642"/>
        <v>0.4545489612014787</v>
      </c>
      <c r="X2767">
        <f t="shared" ca="1" si="643"/>
        <v>0.41629893142797153</v>
      </c>
      <c r="Z2767">
        <f t="shared" ca="1" si="666"/>
        <v>102.01091337514629</v>
      </c>
      <c r="AA2767">
        <f t="shared" ca="1" si="666"/>
        <v>101.53449842474653</v>
      </c>
      <c r="AB2767">
        <f t="shared" ca="1" si="666"/>
        <v>101.30825784044393</v>
      </c>
      <c r="AC2767">
        <f t="shared" ca="1" si="667"/>
        <v>101.53449842474653</v>
      </c>
      <c r="AE2767">
        <f ca="1">VLOOKUP($B2767,OFFSET(Input!$A$1,0,MATCH(Index!AE$6&amp;" Index",Input!$1:$1,0)-1,10000,2),2,0)</f>
        <v>13.16</v>
      </c>
      <c r="AF2767">
        <f t="shared" ca="1" si="650"/>
        <v>15.067999999999996</v>
      </c>
      <c r="AG2767">
        <f t="shared" ca="1" si="650"/>
        <v>15.150499999999999</v>
      </c>
      <c r="AH2767">
        <f t="shared" ca="1" si="650"/>
        <v>15.122400000000001</v>
      </c>
      <c r="AI2767">
        <f t="shared" ca="1" si="651"/>
        <v>15.150499999999999</v>
      </c>
      <c r="AK2767">
        <f t="shared" ca="1" si="652"/>
        <v>1</v>
      </c>
      <c r="AL2767">
        <f t="shared" ca="1" si="653"/>
        <v>-1</v>
      </c>
      <c r="AN2767" t="str">
        <f t="shared" ca="1" si="678"/>
        <v>Down</v>
      </c>
      <c r="AO2767" t="str">
        <f t="shared" ca="1" si="688"/>
        <v>Not Up</v>
      </c>
      <c r="AQ2767">
        <f t="shared" ca="1" si="644"/>
        <v>0</v>
      </c>
      <c r="AR2767">
        <f t="shared" ca="1" si="645"/>
        <v>1</v>
      </c>
      <c r="AT2767">
        <f t="shared" ca="1" si="633"/>
        <v>1</v>
      </c>
      <c r="AU2767">
        <f t="shared" ca="1" si="634"/>
        <v>0</v>
      </c>
      <c r="AW2767" s="5">
        <f t="shared" ca="1" si="693"/>
        <v>0.10821383806046855</v>
      </c>
      <c r="AX2767" s="5">
        <f t="shared" ca="1" si="694"/>
        <v>0.13312234595035105</v>
      </c>
      <c r="AY2767" s="18">
        <f t="shared" ca="1" si="654"/>
        <v>0.13312234595035105</v>
      </c>
      <c r="BA2767" s="6">
        <f t="shared" ca="1" si="646"/>
        <v>0.37559434250541129</v>
      </c>
      <c r="BB2767">
        <f t="shared" ca="1" si="647"/>
        <v>0.34343358628499021</v>
      </c>
      <c r="BC2767" t="str">
        <f t="shared" ref="BC2767:BC2830" ca="1" si="705">IF($D2767=1,BD2766,BC2766)</f>
        <v>HYG UP Equity</v>
      </c>
      <c r="BD2767" t="str">
        <f t="shared" ref="BD2767:BD2830" ca="1" si="706">IF($D2767=1,IF(AO2767="Up","TLT UP Equity",IF(AN2767="Down","TLT UP equity","HYG UP Equity")),BD2766)</f>
        <v>TLT UP equity</v>
      </c>
      <c r="BF2767">
        <f t="shared" ca="1" si="695"/>
        <v>0</v>
      </c>
      <c r="BG2767">
        <f t="shared" ca="1" si="696"/>
        <v>1</v>
      </c>
      <c r="BI2767">
        <f t="shared" ca="1" si="689"/>
        <v>0</v>
      </c>
      <c r="BJ2767">
        <f t="shared" ca="1" si="690"/>
        <v>1</v>
      </c>
      <c r="BL2767">
        <f t="shared" ca="1" si="672"/>
        <v>0</v>
      </c>
      <c r="BM2767">
        <f t="shared" ca="1" si="673"/>
        <v>9.469856007479299</v>
      </c>
      <c r="BN2767" s="9">
        <f t="shared" ca="1" si="702"/>
        <v>0</v>
      </c>
      <c r="BO2767" s="9">
        <f t="shared" ca="1" si="703"/>
        <v>1.0000000000000002</v>
      </c>
      <c r="BP2767" s="9">
        <f t="shared" ca="1" si="697"/>
        <v>0</v>
      </c>
      <c r="BQ2767" s="9">
        <f t="shared" ca="1" si="698"/>
        <v>1.0000000000000002</v>
      </c>
      <c r="BR2767">
        <f t="shared" ca="1" si="699"/>
        <v>1033.9511377723525</v>
      </c>
      <c r="BS2767">
        <f t="shared" ca="1" si="700"/>
        <v>-5.810630596304156E-3</v>
      </c>
      <c r="BT2767">
        <f t="shared" ca="1" si="701"/>
        <v>1.8055555555555562E-5</v>
      </c>
      <c r="BU2767">
        <f t="shared" ca="1" si="682"/>
        <v>0</v>
      </c>
      <c r="BV2767">
        <f t="shared" ca="1" si="683"/>
        <v>0</v>
      </c>
      <c r="BW2767" s="35">
        <f ca="1">IFERROR(VLOOKUP($B2767,OFFSET(Input!$A$1,0,MATCH(Index!BW$6&amp;" Index",Input!$1:$1,0)-1,10000,2),2,0)/100,BW2766)</f>
        <v>8.9999999999999998E-4</v>
      </c>
      <c r="BX2767">
        <f t="shared" ca="1" si="704"/>
        <v>6.4418109901229403E-3</v>
      </c>
      <c r="CE2767">
        <v>1036.7604739188275</v>
      </c>
    </row>
    <row r="2768" spans="2:83" x14ac:dyDescent="0.25">
      <c r="B2768" s="2">
        <v>41537</v>
      </c>
      <c r="C2768">
        <f t="shared" ca="1" si="684"/>
        <v>0</v>
      </c>
      <c r="D2768">
        <f t="shared" ca="1" si="685"/>
        <v>0</v>
      </c>
      <c r="E2768">
        <f ca="1">IF($B2768&lt;VLOOKUP(E$6&amp;" Equity",Param,4,0),"",IFERROR(VLOOKUP($B2768,OFFSET(Input!$A$1,0,MATCH(Index!E$6&amp;" Equity",Input!$1:$1,0)-1,10000,2),2,0),E2767))</f>
        <v>92.35</v>
      </c>
      <c r="F2768" s="33">
        <v>104.95</v>
      </c>
      <c r="H2768">
        <f ca="1">IFERROR(VLOOKUP($B2768,OFFSET(Input!$A$1,0,MATCH(Index!H$6,Input!$1:$1,0)-1,10000,2),2,0),0)</f>
        <v>0</v>
      </c>
      <c r="I2768">
        <f ca="1">IFERROR(VLOOKUP($B2768,OFFSET(Input!$A$1,0,MATCH(Index!I$6,Input!$1:$1,0)-1,10000,2),2,0),0)</f>
        <v>0</v>
      </c>
      <c r="K2768">
        <f t="shared" ca="1" si="686"/>
        <v>103.00471085617338</v>
      </c>
      <c r="L2768" s="30">
        <f t="shared" ca="1" si="687"/>
        <v>109.79015531362872</v>
      </c>
      <c r="N2768">
        <f t="shared" ca="1" si="691"/>
        <v>-1.2985609442983887E-3</v>
      </c>
      <c r="O2768">
        <f t="shared" ca="1" si="692"/>
        <v>5.5417684346816022E-3</v>
      </c>
      <c r="Q2768">
        <f t="shared" ca="1" si="629"/>
        <v>6.4264087783395096E-2</v>
      </c>
      <c r="R2768">
        <f t="shared" ca="1" si="627"/>
        <v>0.10892135388782492</v>
      </c>
      <c r="T2768">
        <f t="shared" ca="1" si="649"/>
        <v>6.603073465223526E-2</v>
      </c>
      <c r="U2768">
        <f t="shared" ca="1" si="641"/>
        <v>0.12967319798570756</v>
      </c>
      <c r="W2768">
        <f t="shared" ca="1" si="642"/>
        <v>0.37909274992351927</v>
      </c>
      <c r="X2768">
        <f t="shared" ca="1" si="643"/>
        <v>0.35288130119795091</v>
      </c>
      <c r="Z2768">
        <f t="shared" ca="1" si="666"/>
        <v>102.20944979672073</v>
      </c>
      <c r="AA2768">
        <f t="shared" ca="1" si="666"/>
        <v>101.64104826478713</v>
      </c>
      <c r="AB2768">
        <f t="shared" ca="1" si="666"/>
        <v>101.39749183225862</v>
      </c>
      <c r="AC2768">
        <f t="shared" ca="1" si="667"/>
        <v>101.64104826478713</v>
      </c>
      <c r="AE2768">
        <f ca="1">VLOOKUP($B2768,OFFSET(Input!$A$1,0,MATCH(Index!AE$6&amp;" Index",Input!$1:$1,0)-1,10000,2),2,0)</f>
        <v>13.12</v>
      </c>
      <c r="AF2768">
        <f t="shared" ca="1" si="650"/>
        <v>14.821999999999999</v>
      </c>
      <c r="AG2768">
        <f t="shared" ca="1" si="650"/>
        <v>15.068499999999997</v>
      </c>
      <c r="AH2768">
        <f t="shared" ca="1" si="650"/>
        <v>15.058</v>
      </c>
      <c r="AI2768">
        <f t="shared" ca="1" si="651"/>
        <v>15.068499999999997</v>
      </c>
      <c r="AK2768">
        <f t="shared" ca="1" si="652"/>
        <v>1</v>
      </c>
      <c r="AL2768">
        <f t="shared" ca="1" si="653"/>
        <v>-1</v>
      </c>
      <c r="AN2768" t="str">
        <f t="shared" ca="1" si="678"/>
        <v>Down</v>
      </c>
      <c r="AO2768" t="str">
        <f t="shared" ca="1" si="688"/>
        <v>Not Up</v>
      </c>
      <c r="AQ2768">
        <f t="shared" ca="1" si="644"/>
        <v>0</v>
      </c>
      <c r="AR2768">
        <f t="shared" ca="1" si="645"/>
        <v>1</v>
      </c>
      <c r="AT2768">
        <f t="shared" ca="1" si="633"/>
        <v>1</v>
      </c>
      <c r="AU2768">
        <f t="shared" ca="1" si="634"/>
        <v>0</v>
      </c>
      <c r="AW2768" s="5">
        <f t="shared" ca="1" si="693"/>
        <v>0.10892135388782492</v>
      </c>
      <c r="AX2768" s="5">
        <f t="shared" ca="1" si="694"/>
        <v>0.12967319798570756</v>
      </c>
      <c r="AY2768" s="18">
        <f t="shared" ca="1" si="654"/>
        <v>0.12967319798570756</v>
      </c>
      <c r="BA2768" s="6">
        <f t="shared" ca="1" si="646"/>
        <v>0.38558469118276045</v>
      </c>
      <c r="BB2768">
        <f t="shared" ca="1" si="647"/>
        <v>0.38558469118276045</v>
      </c>
      <c r="BC2768" t="str">
        <f t="shared" ca="1" si="705"/>
        <v>HYG UP Equity</v>
      </c>
      <c r="BD2768" t="str">
        <f t="shared" ca="1" si="706"/>
        <v>TLT UP equity</v>
      </c>
      <c r="BF2768">
        <f t="shared" ca="1" si="695"/>
        <v>0</v>
      </c>
      <c r="BG2768">
        <f t="shared" ca="1" si="696"/>
        <v>1</v>
      </c>
      <c r="BI2768">
        <f t="shared" ca="1" si="689"/>
        <v>0</v>
      </c>
      <c r="BJ2768">
        <f t="shared" ca="1" si="690"/>
        <v>1</v>
      </c>
      <c r="BL2768">
        <f t="shared" ca="1" si="672"/>
        <v>0</v>
      </c>
      <c r="BM2768">
        <f t="shared" ca="1" si="673"/>
        <v>9.469856007479299</v>
      </c>
      <c r="BN2768" s="9">
        <f t="shared" ca="1" si="702"/>
        <v>0</v>
      </c>
      <c r="BO2768" s="9">
        <f t="shared" ca="1" si="703"/>
        <v>1.0000000000000002</v>
      </c>
      <c r="BP2768" s="9">
        <f t="shared" ca="1" si="697"/>
        <v>0</v>
      </c>
      <c r="BQ2768" s="9">
        <f t="shared" ca="1" si="698"/>
        <v>1.0000000000000002</v>
      </c>
      <c r="BR2768">
        <f t="shared" ca="1" si="699"/>
        <v>1039.6969618588521</v>
      </c>
      <c r="BS2768">
        <f t="shared" ca="1" si="700"/>
        <v>5.5571524384401272E-3</v>
      </c>
      <c r="BT2768">
        <f t="shared" ca="1" si="701"/>
        <v>1.8055555555555562E-5</v>
      </c>
      <c r="BU2768">
        <f t="shared" ca="1" si="682"/>
        <v>0</v>
      </c>
      <c r="BV2768">
        <f t="shared" ca="1" si="683"/>
        <v>0</v>
      </c>
      <c r="BW2768" s="35">
        <f ca="1">IFERROR(VLOOKUP($B2768,OFFSET(Input!$A$1,0,MATCH(Index!BW$6&amp;" Index",Input!$1:$1,0)-1,10000,2),2,0)/100,BW2767)</f>
        <v>8.0000000000000004E-4</v>
      </c>
      <c r="BX2768">
        <f t="shared" ca="1" si="704"/>
        <v>6.4288316386029139E-3</v>
      </c>
      <c r="CE2768">
        <v>1038.7206718917039</v>
      </c>
    </row>
    <row r="2769" spans="2:83" x14ac:dyDescent="0.25">
      <c r="B2769" s="2">
        <v>41540</v>
      </c>
      <c r="C2769">
        <f t="shared" ca="1" si="684"/>
        <v>0</v>
      </c>
      <c r="D2769">
        <f t="shared" ca="1" si="685"/>
        <v>0</v>
      </c>
      <c r="E2769">
        <f ca="1">IF($B2769&lt;VLOOKUP(E$6&amp;" Equity",Param,4,0),"",IFERROR(VLOOKUP($B2769,OFFSET(Input!$A$1,0,MATCH(Index!E$6&amp;" Equity",Input!$1:$1,0)-1,10000,2),2,0),E2768))</f>
        <v>92.35</v>
      </c>
      <c r="F2769" s="33">
        <v>105.69</v>
      </c>
      <c r="H2769">
        <f ca="1">IFERROR(VLOOKUP($B2769,OFFSET(Input!$A$1,0,MATCH(Index!H$6,Input!$1:$1,0)-1,10000,2),2,0),0)</f>
        <v>0</v>
      </c>
      <c r="I2769">
        <f ca="1">IFERROR(VLOOKUP($B2769,OFFSET(Input!$A$1,0,MATCH(Index!I$6,Input!$1:$1,0)-1,10000,2),2,0),0)</f>
        <v>0</v>
      </c>
      <c r="K2769">
        <f t="shared" ca="1" si="686"/>
        <v>103.00471085617338</v>
      </c>
      <c r="L2769" s="30">
        <f t="shared" ca="1" si="687"/>
        <v>110.56428313575435</v>
      </c>
      <c r="N2769">
        <f t="shared" ca="1" si="691"/>
        <v>0</v>
      </c>
      <c r="O2769">
        <f t="shared" ca="1" si="692"/>
        <v>7.0262347546139149E-3</v>
      </c>
      <c r="Q2769">
        <f t="shared" ca="1" si="629"/>
        <v>6.2502676187600525E-2</v>
      </c>
      <c r="R2769">
        <f t="shared" ca="1" si="627"/>
        <v>0.11446398814731129</v>
      </c>
      <c r="T2769">
        <f t="shared" ca="1" si="649"/>
        <v>6.4349630145736081E-2</v>
      </c>
      <c r="U2769">
        <f t="shared" ca="1" si="641"/>
        <v>0.12636545122349904</v>
      </c>
      <c r="W2769">
        <f t="shared" ca="1" si="642"/>
        <v>0.36581609380588354</v>
      </c>
      <c r="X2769">
        <f t="shared" ca="1" si="643"/>
        <v>0.30179831496075465</v>
      </c>
      <c r="Z2769">
        <f t="shared" ca="1" si="666"/>
        <v>102.37787114311251</v>
      </c>
      <c r="AA2769">
        <f t="shared" ca="1" si="666"/>
        <v>101.72651802819935</v>
      </c>
      <c r="AB2769">
        <f t="shared" ca="1" si="666"/>
        <v>101.50003955668072</v>
      </c>
      <c r="AC2769">
        <f t="shared" ca="1" si="667"/>
        <v>101.72651802819935</v>
      </c>
      <c r="AE2769">
        <f ca="1">VLOOKUP($B2769,OFFSET(Input!$A$1,0,MATCH(Index!AE$6&amp;" Index",Input!$1:$1,0)-1,10000,2),2,0)</f>
        <v>14.31</v>
      </c>
      <c r="AF2769">
        <f t="shared" ca="1" si="650"/>
        <v>14.641999999999999</v>
      </c>
      <c r="AG2769">
        <f t="shared" ca="1" si="650"/>
        <v>15.084999999999999</v>
      </c>
      <c r="AH2769">
        <f t="shared" ca="1" si="650"/>
        <v>15.0556</v>
      </c>
      <c r="AI2769">
        <f t="shared" ca="1" si="651"/>
        <v>15.084999999999999</v>
      </c>
      <c r="AK2769">
        <f t="shared" ca="1" si="652"/>
        <v>1</v>
      </c>
      <c r="AL2769">
        <f t="shared" ca="1" si="653"/>
        <v>-1</v>
      </c>
      <c r="AN2769" t="str">
        <f t="shared" ca="1" si="678"/>
        <v>Down</v>
      </c>
      <c r="AO2769" t="str">
        <f t="shared" ca="1" si="688"/>
        <v>Not Up</v>
      </c>
      <c r="AQ2769">
        <f t="shared" ca="1" si="644"/>
        <v>0</v>
      </c>
      <c r="AR2769">
        <f t="shared" ca="1" si="645"/>
        <v>1</v>
      </c>
      <c r="AT2769">
        <f t="shared" ca="1" si="633"/>
        <v>1</v>
      </c>
      <c r="AU2769">
        <f t="shared" ca="1" si="634"/>
        <v>0</v>
      </c>
      <c r="AW2769" s="5">
        <f t="shared" ca="1" si="693"/>
        <v>0.11446398814731129</v>
      </c>
      <c r="AX2769" s="5">
        <f t="shared" ca="1" si="694"/>
        <v>0.12636545122349904</v>
      </c>
      <c r="AY2769" s="18">
        <f t="shared" ca="1" si="654"/>
        <v>0.12636545122349904</v>
      </c>
      <c r="BA2769" s="6">
        <f t="shared" ca="1" si="646"/>
        <v>0.39567777043399621</v>
      </c>
      <c r="BB2769">
        <f t="shared" ca="1" si="647"/>
        <v>0.38558469118276045</v>
      </c>
      <c r="BC2769" t="str">
        <f t="shared" ca="1" si="705"/>
        <v>HYG UP Equity</v>
      </c>
      <c r="BD2769" t="str">
        <f t="shared" ca="1" si="706"/>
        <v>TLT UP equity</v>
      </c>
      <c r="BF2769">
        <f t="shared" ca="1" si="695"/>
        <v>0</v>
      </c>
      <c r="BG2769">
        <f t="shared" ca="1" si="696"/>
        <v>1</v>
      </c>
      <c r="BI2769">
        <f t="shared" ca="1" si="689"/>
        <v>0</v>
      </c>
      <c r="BJ2769">
        <f t="shared" ca="1" si="690"/>
        <v>1</v>
      </c>
      <c r="BL2769">
        <f t="shared" ca="1" si="672"/>
        <v>0</v>
      </c>
      <c r="BM2769">
        <f t="shared" ca="1" si="673"/>
        <v>9.469856007479299</v>
      </c>
      <c r="BN2769" s="9">
        <f t="shared" ca="1" si="702"/>
        <v>0</v>
      </c>
      <c r="BO2769" s="9">
        <f t="shared" ca="1" si="703"/>
        <v>1</v>
      </c>
      <c r="BP2769" s="9">
        <f t="shared" ca="1" si="697"/>
        <v>0</v>
      </c>
      <c r="BQ2769" s="9">
        <f t="shared" ca="1" si="698"/>
        <v>1</v>
      </c>
      <c r="BR2769">
        <f t="shared" ca="1" si="699"/>
        <v>1047.0278408657655</v>
      </c>
      <c r="BS2769">
        <f t="shared" ca="1" si="700"/>
        <v>7.0509766555504338E-3</v>
      </c>
      <c r="BT2769">
        <f t="shared" ca="1" si="701"/>
        <v>5.4166666666666671E-5</v>
      </c>
      <c r="BU2769">
        <f t="shared" ca="1" si="682"/>
        <v>0</v>
      </c>
      <c r="BV2769">
        <f t="shared" ca="1" si="683"/>
        <v>8.4302209795540495E-6</v>
      </c>
      <c r="BW2769" s="35">
        <f ca="1">IFERROR(VLOOKUP($B2769,OFFSET(Input!$A$1,0,MATCH(Index!BW$6&amp;" Index",Input!$1:$1,0)-1,10000,2),2,0)/100,BW2768)</f>
        <v>8.9999999999999998E-4</v>
      </c>
      <c r="BX2769">
        <f t="shared" ca="1" si="704"/>
        <v>2.1694551097727739E-2</v>
      </c>
      <c r="CE2769">
        <v>1041.1700155578192</v>
      </c>
    </row>
    <row r="2770" spans="2:83" x14ac:dyDescent="0.25">
      <c r="B2770" s="2">
        <v>41541</v>
      </c>
      <c r="C2770">
        <f t="shared" ca="1" si="684"/>
        <v>0</v>
      </c>
      <c r="D2770">
        <f t="shared" ca="1" si="685"/>
        <v>0</v>
      </c>
      <c r="E2770">
        <f ca="1">IF($B2770&lt;VLOOKUP(E$6&amp;" Equity",Param,4,0),"",IFERROR(VLOOKUP($B2770,OFFSET(Input!$A$1,0,MATCH(Index!E$6&amp;" Equity",Input!$1:$1,0)-1,10000,2),2,0),E2769))</f>
        <v>92.15</v>
      </c>
      <c r="F2770" s="33">
        <v>106.83</v>
      </c>
      <c r="H2770">
        <f ca="1">IFERROR(VLOOKUP($B2770,OFFSET(Input!$A$1,0,MATCH(Index!H$6,Input!$1:$1,0)-1,10000,2),2,0),0)</f>
        <v>0</v>
      </c>
      <c r="I2770">
        <f ca="1">IFERROR(VLOOKUP($B2770,OFFSET(Input!$A$1,0,MATCH(Index!I$6,Input!$1:$1,0)-1,10000,2),2,0),0)</f>
        <v>0</v>
      </c>
      <c r="K2770">
        <f t="shared" ca="1" si="686"/>
        <v>102.78163622519088</v>
      </c>
      <c r="L2770" s="30">
        <f t="shared" ca="1" si="687"/>
        <v>111.75685842929924</v>
      </c>
      <c r="N2770">
        <f t="shared" ca="1" si="691"/>
        <v>-2.1680225294165674E-3</v>
      </c>
      <c r="O2770">
        <f t="shared" ca="1" si="692"/>
        <v>1.0728504936539998E-2</v>
      </c>
      <c r="Q2770">
        <f t="shared" ca="1" si="629"/>
        <v>6.1533303778073541E-2</v>
      </c>
      <c r="R2770">
        <f t="shared" ca="1" si="627"/>
        <v>0.12165185927164555</v>
      </c>
      <c r="T2770">
        <f t="shared" ca="1" si="649"/>
        <v>6.4807004347248384E-2</v>
      </c>
      <c r="U2770">
        <f t="shared" ca="1" si="641"/>
        <v>0.13060299478536169</v>
      </c>
      <c r="W2770">
        <f t="shared" ca="1" si="642"/>
        <v>0.34291686566504503</v>
      </c>
      <c r="X2770">
        <f t="shared" ca="1" si="643"/>
        <v>0.25444651191391715</v>
      </c>
      <c r="Z2770">
        <f t="shared" ca="1" si="666"/>
        <v>102.4927545780685</v>
      </c>
      <c r="AA2770">
        <f t="shared" ca="1" si="666"/>
        <v>101.8002793212038</v>
      </c>
      <c r="AB2770">
        <f t="shared" ca="1" si="666"/>
        <v>101.62029176107829</v>
      </c>
      <c r="AC2770">
        <f t="shared" ca="1" si="667"/>
        <v>101.8002793212038</v>
      </c>
      <c r="AE2770">
        <f ca="1">VLOOKUP($B2770,OFFSET(Input!$A$1,0,MATCH(Index!AE$6&amp;" Index",Input!$1:$1,0)-1,10000,2),2,0)</f>
        <v>14.08</v>
      </c>
      <c r="AF2770">
        <f t="shared" ca="1" si="650"/>
        <v>14.473333333333333</v>
      </c>
      <c r="AG2770">
        <f t="shared" ca="1" si="650"/>
        <v>15.039499999999999</v>
      </c>
      <c r="AH2770">
        <f t="shared" ca="1" si="650"/>
        <v>15.014799999999997</v>
      </c>
      <c r="AI2770">
        <f t="shared" ca="1" si="651"/>
        <v>15.039499999999999</v>
      </c>
      <c r="AK2770">
        <f t="shared" ca="1" si="652"/>
        <v>1</v>
      </c>
      <c r="AL2770">
        <f t="shared" ca="1" si="653"/>
        <v>-1</v>
      </c>
      <c r="AN2770" t="str">
        <f t="shared" ca="1" si="678"/>
        <v>Down</v>
      </c>
      <c r="AO2770" t="str">
        <f t="shared" ca="1" si="688"/>
        <v>Not Up</v>
      </c>
      <c r="AQ2770">
        <f t="shared" ca="1" si="644"/>
        <v>0</v>
      </c>
      <c r="AR2770">
        <f t="shared" ca="1" si="645"/>
        <v>1</v>
      </c>
      <c r="AT2770">
        <f t="shared" ca="1" si="633"/>
        <v>1</v>
      </c>
      <c r="AU2770">
        <f t="shared" ca="1" si="634"/>
        <v>0</v>
      </c>
      <c r="AW2770" s="5">
        <f t="shared" ca="1" si="693"/>
        <v>0.12165185927164555</v>
      </c>
      <c r="AX2770" s="5">
        <f t="shared" ca="1" si="694"/>
        <v>0.13060299478536169</v>
      </c>
      <c r="AY2770" s="18">
        <f t="shared" ca="1" si="654"/>
        <v>0.13060299478536169</v>
      </c>
      <c r="BA2770" s="6">
        <f t="shared" ca="1" si="646"/>
        <v>0.38283961315107706</v>
      </c>
      <c r="BB2770">
        <f t="shared" ca="1" si="647"/>
        <v>0.38558469118276045</v>
      </c>
      <c r="BC2770" t="str">
        <f t="shared" ca="1" si="705"/>
        <v>HYG UP Equity</v>
      </c>
      <c r="BD2770" t="str">
        <f t="shared" ca="1" si="706"/>
        <v>TLT UP equity</v>
      </c>
      <c r="BF2770">
        <f t="shared" ca="1" si="695"/>
        <v>0</v>
      </c>
      <c r="BG2770">
        <f t="shared" ca="1" si="696"/>
        <v>1</v>
      </c>
      <c r="BI2770">
        <f t="shared" ca="1" si="689"/>
        <v>0</v>
      </c>
      <c r="BJ2770">
        <f t="shared" ca="1" si="690"/>
        <v>1</v>
      </c>
      <c r="BL2770">
        <f t="shared" ca="1" si="672"/>
        <v>0</v>
      </c>
      <c r="BM2770">
        <f t="shared" ca="1" si="673"/>
        <v>9.469856007479299</v>
      </c>
      <c r="BN2770" s="9">
        <f t="shared" ca="1" si="702"/>
        <v>0</v>
      </c>
      <c r="BO2770" s="9">
        <f t="shared" ca="1" si="703"/>
        <v>0.99999999999999989</v>
      </c>
      <c r="BP2770" s="9">
        <f t="shared" ca="1" si="697"/>
        <v>0</v>
      </c>
      <c r="BQ2770" s="9">
        <f t="shared" ca="1" si="698"/>
        <v>0.99999999999999989</v>
      </c>
      <c r="BR2770">
        <f t="shared" ca="1" si="699"/>
        <v>1058.3213571737131</v>
      </c>
      <c r="BS2770">
        <f t="shared" ca="1" si="700"/>
        <v>1.0786261708771061E-2</v>
      </c>
      <c r="BT2770">
        <f t="shared" ca="1" si="701"/>
        <v>1.8055555555555555E-5</v>
      </c>
      <c r="BU2770">
        <f t="shared" ca="1" si="682"/>
        <v>0</v>
      </c>
      <c r="BV2770">
        <f t="shared" ca="1" si="683"/>
        <v>0</v>
      </c>
      <c r="BW2770" s="35">
        <f ca="1">IFERROR(VLOOKUP($B2770,OFFSET(Input!$A$1,0,MATCH(Index!BW$6&amp;" Index",Input!$1:$1,0)-1,10000,2),2,0)/100,BW2769)</f>
        <v>8.9999999999999998E-4</v>
      </c>
      <c r="BX2770">
        <f t="shared" ca="1" si="704"/>
        <v>7.2485692304568765E-3</v>
      </c>
      <c r="CE2770">
        <v>1045.4801497715639</v>
      </c>
    </row>
    <row r="2771" spans="2:83" x14ac:dyDescent="0.25">
      <c r="B2771" s="2">
        <v>41542</v>
      </c>
      <c r="C2771">
        <f t="shared" ca="1" si="684"/>
        <v>0</v>
      </c>
      <c r="D2771">
        <f t="shared" ca="1" si="685"/>
        <v>0</v>
      </c>
      <c r="E2771">
        <f ca="1">IF($B2771&lt;VLOOKUP(E$6&amp;" Equity",Param,4,0),"",IFERROR(VLOOKUP($B2771,OFFSET(Input!$A$1,0,MATCH(Index!E$6&amp;" Equity",Input!$1:$1,0)-1,10000,2),2,0),E2770))</f>
        <v>91.99</v>
      </c>
      <c r="F2771" s="33">
        <v>107.05</v>
      </c>
      <c r="H2771">
        <f ca="1">IFERROR(VLOOKUP($B2771,OFFSET(Input!$A$1,0,MATCH(Index!H$6,Input!$1:$1,0)-1,10000,2),2,0),0)</f>
        <v>0</v>
      </c>
      <c r="I2771">
        <f ca="1">IFERROR(VLOOKUP($B2771,OFFSET(Input!$A$1,0,MATCH(Index!I$6,Input!$1:$1,0)-1,10000,2),2,0),0)</f>
        <v>0</v>
      </c>
      <c r="K2771">
        <f t="shared" ca="1" si="686"/>
        <v>102.60317652040486</v>
      </c>
      <c r="L2771" s="30">
        <f t="shared" ca="1" si="687"/>
        <v>111.98700453857982</v>
      </c>
      <c r="N2771">
        <f t="shared" ca="1" si="691"/>
        <v>-1.7378086267665091E-3</v>
      </c>
      <c r="O2771">
        <f t="shared" ca="1" si="692"/>
        <v>2.0572290778957027E-3</v>
      </c>
      <c r="Q2771">
        <f t="shared" ca="1" si="629"/>
        <v>6.1796464113957499E-2</v>
      </c>
      <c r="R2771">
        <f t="shared" ca="1" si="627"/>
        <v>0.11391129516992611</v>
      </c>
      <c r="T2771">
        <f t="shared" ca="1" si="649"/>
        <v>6.0897594218968128E-2</v>
      </c>
      <c r="U2771">
        <f t="shared" ca="1" si="641"/>
        <v>0.12339529104682069</v>
      </c>
      <c r="W2771">
        <f t="shared" ca="1" si="642"/>
        <v>0.31062896617297953</v>
      </c>
      <c r="X2771">
        <f t="shared" ca="1" si="643"/>
        <v>0.41351875764555662</v>
      </c>
      <c r="Z2771">
        <f t="shared" ca="1" si="666"/>
        <v>102.57640756468695</v>
      </c>
      <c r="AA2771">
        <f t="shared" ca="1" si="666"/>
        <v>101.89784722162878</v>
      </c>
      <c r="AB2771">
        <f t="shared" ca="1" si="666"/>
        <v>101.69657091707064</v>
      </c>
      <c r="AC2771">
        <f t="shared" ca="1" si="667"/>
        <v>101.89784722162878</v>
      </c>
      <c r="AE2771">
        <f ca="1">VLOOKUP($B2771,OFFSET(Input!$A$1,0,MATCH(Index!AE$6&amp;" Index",Input!$1:$1,0)-1,10000,2),2,0)</f>
        <v>14.01</v>
      </c>
      <c r="AF2771">
        <f t="shared" ca="1" si="650"/>
        <v>14.348666666666666</v>
      </c>
      <c r="AG2771">
        <f t="shared" ca="1" si="650"/>
        <v>14.901499999999995</v>
      </c>
      <c r="AH2771">
        <f t="shared" ca="1" si="650"/>
        <v>14.9788</v>
      </c>
      <c r="AI2771">
        <f t="shared" ca="1" si="651"/>
        <v>14.9788</v>
      </c>
      <c r="AK2771">
        <f t="shared" ca="1" si="652"/>
        <v>1</v>
      </c>
      <c r="AL2771">
        <f t="shared" ca="1" si="653"/>
        <v>-1</v>
      </c>
      <c r="AN2771" t="str">
        <f t="shared" ca="1" si="678"/>
        <v>Down</v>
      </c>
      <c r="AO2771" t="str">
        <f t="shared" ca="1" si="688"/>
        <v>Not Up</v>
      </c>
      <c r="AQ2771">
        <f t="shared" ca="1" si="644"/>
        <v>0</v>
      </c>
      <c r="AR2771">
        <f t="shared" ca="1" si="645"/>
        <v>1</v>
      </c>
      <c r="AT2771">
        <f t="shared" ca="1" si="633"/>
        <v>1</v>
      </c>
      <c r="AU2771">
        <f t="shared" ca="1" si="634"/>
        <v>0</v>
      </c>
      <c r="AW2771" s="5">
        <f t="shared" ca="1" si="693"/>
        <v>0.11391129516992611</v>
      </c>
      <c r="AX2771" s="5">
        <f t="shared" ca="1" si="694"/>
        <v>0.12339529104682069</v>
      </c>
      <c r="AY2771" s="18">
        <f t="shared" ca="1" si="654"/>
        <v>0.12339529104682069</v>
      </c>
      <c r="BA2771" s="6">
        <f t="shared" ca="1" si="646"/>
        <v>0.40520184827011085</v>
      </c>
      <c r="BB2771">
        <f t="shared" ca="1" si="647"/>
        <v>0.38558469118276045</v>
      </c>
      <c r="BC2771" t="str">
        <f t="shared" ca="1" si="705"/>
        <v>HYG UP Equity</v>
      </c>
      <c r="BD2771" t="str">
        <f t="shared" ca="1" si="706"/>
        <v>TLT UP equity</v>
      </c>
      <c r="BF2771">
        <f t="shared" ca="1" si="695"/>
        <v>0</v>
      </c>
      <c r="BG2771">
        <f t="shared" ca="1" si="696"/>
        <v>1</v>
      </c>
      <c r="BI2771">
        <f t="shared" ca="1" si="689"/>
        <v>0</v>
      </c>
      <c r="BJ2771">
        <f t="shared" ca="1" si="690"/>
        <v>1</v>
      </c>
      <c r="BL2771">
        <f t="shared" ca="1" si="672"/>
        <v>0</v>
      </c>
      <c r="BM2771">
        <f t="shared" ca="1" si="673"/>
        <v>9.469856007479299</v>
      </c>
      <c r="BN2771" s="9">
        <f t="shared" ca="1" si="702"/>
        <v>0</v>
      </c>
      <c r="BO2771" s="9">
        <f t="shared" ca="1" si="703"/>
        <v>1.0000000000000002</v>
      </c>
      <c r="BP2771" s="9">
        <f t="shared" ca="1" si="697"/>
        <v>0</v>
      </c>
      <c r="BQ2771" s="9">
        <f t="shared" ca="1" si="698"/>
        <v>1.0000000000000002</v>
      </c>
      <c r="BR2771">
        <f t="shared" ca="1" si="699"/>
        <v>1060.5008076892816</v>
      </c>
      <c r="BS2771">
        <f t="shared" ca="1" si="700"/>
        <v>2.0593466254794635E-3</v>
      </c>
      <c r="BT2771">
        <f t="shared" ca="1" si="701"/>
        <v>1.8055555555555562E-5</v>
      </c>
      <c r="BU2771">
        <f t="shared" ca="1" si="682"/>
        <v>0</v>
      </c>
      <c r="BV2771">
        <f t="shared" ca="1" si="683"/>
        <v>0</v>
      </c>
      <c r="BW2771" s="35">
        <f ca="1">IFERROR(VLOOKUP($B2771,OFFSET(Input!$A$1,0,MATCH(Index!BW$6&amp;" Index",Input!$1:$1,0)-1,10000,2),2,0)/100,BW2770)</f>
        <v>8.0000000000000004E-4</v>
      </c>
      <c r="BX2771">
        <f t="shared" ca="1" si="704"/>
        <v>7.2785761512998218E-3</v>
      </c>
      <c r="CE2771">
        <v>1046.2901226960337</v>
      </c>
    </row>
    <row r="2772" spans="2:83" x14ac:dyDescent="0.25">
      <c r="B2772" s="2">
        <v>41543</v>
      </c>
      <c r="C2772">
        <f t="shared" ca="1" si="684"/>
        <v>0</v>
      </c>
      <c r="D2772">
        <f t="shared" ca="1" si="685"/>
        <v>0</v>
      </c>
      <c r="E2772">
        <f ca="1">IF($B2772&lt;VLOOKUP(E$6&amp;" Equity",Param,4,0),"",IFERROR(VLOOKUP($B2772,OFFSET(Input!$A$1,0,MATCH(Index!E$6&amp;" Equity",Input!$1:$1,0)-1,10000,2),2,0),E2771))</f>
        <v>91.94</v>
      </c>
      <c r="F2772" s="33">
        <v>106.3</v>
      </c>
      <c r="H2772">
        <f ca="1">IFERROR(VLOOKUP($B2772,OFFSET(Input!$A$1,0,MATCH(Index!H$6,Input!$1:$1,0)-1,10000,2),2,0),0)</f>
        <v>0</v>
      </c>
      <c r="I2772">
        <f ca="1">IFERROR(VLOOKUP($B2772,OFFSET(Input!$A$1,0,MATCH(Index!I$6,Input!$1:$1,0)-1,10000,2),2,0),0)</f>
        <v>0</v>
      </c>
      <c r="K2772">
        <f t="shared" ca="1" si="686"/>
        <v>102.54740786265923</v>
      </c>
      <c r="L2772" s="30">
        <f t="shared" ca="1" si="687"/>
        <v>111.20241552966871</v>
      </c>
      <c r="N2772">
        <f t="shared" ca="1" si="691"/>
        <v>-5.4368511098393886E-4</v>
      </c>
      <c r="O2772">
        <f t="shared" ca="1" si="692"/>
        <v>-7.0307296877895739E-3</v>
      </c>
      <c r="Q2772">
        <f t="shared" ca="1" si="629"/>
        <v>6.1559560942553597E-2</v>
      </c>
      <c r="R2772">
        <f t="shared" ref="R2772:R2835" ca="1" si="707">SQRT(SUMPRODUCT(OFFSET(O2772,0,0,-R$5,1),OFFSET(O2772,0,0,-R$5,1))*252/R$5)</f>
        <v>0.11905918668494318</v>
      </c>
      <c r="T2772">
        <f t="shared" ca="1" si="649"/>
        <v>5.9463629580076241E-2</v>
      </c>
      <c r="U2772">
        <f t="shared" ca="1" si="641"/>
        <v>0.12245690019656932</v>
      </c>
      <c r="W2772">
        <f t="shared" ca="1" si="642"/>
        <v>0.30585886121255823</v>
      </c>
      <c r="X2772">
        <f t="shared" ca="1" si="643"/>
        <v>0.48662551007551741</v>
      </c>
      <c r="Z2772">
        <f t="shared" ca="1" si="666"/>
        <v>102.66675279023487</v>
      </c>
      <c r="AA2772">
        <f t="shared" ca="1" si="666"/>
        <v>101.97376556797269</v>
      </c>
      <c r="AB2772">
        <f t="shared" ca="1" si="666"/>
        <v>101.7852644326213</v>
      </c>
      <c r="AC2772">
        <f t="shared" ca="1" si="667"/>
        <v>101.97376556797269</v>
      </c>
      <c r="AE2772">
        <f ca="1">VLOOKUP($B2772,OFFSET(Input!$A$1,0,MATCH(Index!AE$6&amp;" Index",Input!$1:$1,0)-1,10000,2),2,0)</f>
        <v>14.06</v>
      </c>
      <c r="AF2772">
        <f t="shared" ca="1" si="650"/>
        <v>14.234666666666667</v>
      </c>
      <c r="AG2772">
        <f t="shared" ca="1" si="650"/>
        <v>14.779999999999998</v>
      </c>
      <c r="AH2772">
        <f t="shared" ca="1" si="650"/>
        <v>14.903599999999999</v>
      </c>
      <c r="AI2772">
        <f t="shared" ca="1" si="651"/>
        <v>14.903599999999999</v>
      </c>
      <c r="AK2772">
        <f t="shared" ca="1" si="652"/>
        <v>1</v>
      </c>
      <c r="AL2772">
        <f t="shared" ca="1" si="653"/>
        <v>-1</v>
      </c>
      <c r="AN2772" t="str">
        <f t="shared" ca="1" si="678"/>
        <v>Down</v>
      </c>
      <c r="AO2772" t="str">
        <f t="shared" ca="1" si="688"/>
        <v>Not Up</v>
      </c>
      <c r="AQ2772">
        <f t="shared" ca="1" si="644"/>
        <v>0</v>
      </c>
      <c r="AR2772">
        <f t="shared" ca="1" si="645"/>
        <v>1</v>
      </c>
      <c r="AT2772">
        <f t="shared" ca="1" si="633"/>
        <v>1</v>
      </c>
      <c r="AU2772">
        <f t="shared" ca="1" si="634"/>
        <v>0</v>
      </c>
      <c r="AW2772" s="5">
        <f t="shared" ca="1" si="693"/>
        <v>0.11905918668494318</v>
      </c>
      <c r="AX2772" s="5">
        <f t="shared" ca="1" si="694"/>
        <v>0.12245690019656932</v>
      </c>
      <c r="AY2772" s="18">
        <f t="shared" ca="1" si="654"/>
        <v>0.12245690019656932</v>
      </c>
      <c r="BA2772" s="6">
        <f t="shared" ca="1" si="646"/>
        <v>0.40830692202513202</v>
      </c>
      <c r="BB2772">
        <f t="shared" ca="1" si="647"/>
        <v>0.38558469118276045</v>
      </c>
      <c r="BC2772" t="str">
        <f t="shared" ca="1" si="705"/>
        <v>HYG UP Equity</v>
      </c>
      <c r="BD2772" t="str">
        <f t="shared" ca="1" si="706"/>
        <v>TLT UP equity</v>
      </c>
      <c r="BF2772">
        <f t="shared" ca="1" si="695"/>
        <v>0</v>
      </c>
      <c r="BG2772">
        <f t="shared" ca="1" si="696"/>
        <v>1</v>
      </c>
      <c r="BI2772">
        <f t="shared" ca="1" si="689"/>
        <v>0</v>
      </c>
      <c r="BJ2772">
        <f t="shared" ca="1" si="690"/>
        <v>1</v>
      </c>
      <c r="BL2772">
        <f t="shared" ca="1" si="672"/>
        <v>0</v>
      </c>
      <c r="BM2772">
        <f t="shared" ca="1" si="673"/>
        <v>9.469856007479299</v>
      </c>
      <c r="BN2772" s="9">
        <f t="shared" ca="1" si="702"/>
        <v>0</v>
      </c>
      <c r="BO2772" s="9">
        <f t="shared" ca="1" si="703"/>
        <v>1</v>
      </c>
      <c r="BP2772" s="9">
        <f t="shared" ca="1" si="697"/>
        <v>0</v>
      </c>
      <c r="BQ2772" s="9">
        <f t="shared" ca="1" si="698"/>
        <v>1</v>
      </c>
      <c r="BR2772">
        <f t="shared" ca="1" si="699"/>
        <v>1053.0708627498425</v>
      </c>
      <c r="BS2772">
        <f t="shared" ca="1" si="700"/>
        <v>-7.0060719290051532E-3</v>
      </c>
      <c r="BT2772">
        <f t="shared" ca="1" si="701"/>
        <v>1.8055555555555558E-5</v>
      </c>
      <c r="BU2772">
        <f t="shared" ca="1" si="682"/>
        <v>0</v>
      </c>
      <c r="BV2772">
        <f t="shared" ca="1" si="683"/>
        <v>0</v>
      </c>
      <c r="BW2772" s="35">
        <f ca="1">IFERROR(VLOOKUP($B2772,OFFSET(Input!$A$1,0,MATCH(Index!BW$6&amp;" Index",Input!$1:$1,0)-1,10000,2),2,0)/100,BW2771)</f>
        <v>8.0000000000000004E-4</v>
      </c>
      <c r="BX2772">
        <f t="shared" ca="1" si="704"/>
        <v>7.2842151389099939E-3</v>
      </c>
      <c r="CE2772">
        <v>1043.443251447789</v>
      </c>
    </row>
    <row r="2773" spans="2:83" x14ac:dyDescent="0.25">
      <c r="B2773" s="2">
        <v>41544</v>
      </c>
      <c r="C2773">
        <f t="shared" ca="1" si="684"/>
        <v>0</v>
      </c>
      <c r="D2773">
        <f t="shared" ca="1" si="685"/>
        <v>0</v>
      </c>
      <c r="E2773">
        <f ca="1">IF($B2773&lt;VLOOKUP(E$6&amp;" Equity",Param,4,0),"",IFERROR(VLOOKUP($B2773,OFFSET(Input!$A$1,0,MATCH(Index!E$6&amp;" Equity",Input!$1:$1,0)-1,10000,2),2,0),E2772))</f>
        <v>91.84</v>
      </c>
      <c r="F2773" s="33">
        <v>106.56</v>
      </c>
      <c r="H2773">
        <f ca="1">IFERROR(VLOOKUP($B2773,OFFSET(Input!$A$1,0,MATCH(Index!H$6,Input!$1:$1,0)-1,10000,2),2,0),0)</f>
        <v>0</v>
      </c>
      <c r="I2773">
        <f ca="1">IFERROR(VLOOKUP($B2773,OFFSET(Input!$A$1,0,MATCH(Index!I$6,Input!$1:$1,0)-1,10000,2),2,0),0)</f>
        <v>0</v>
      </c>
      <c r="K2773">
        <f t="shared" ca="1" si="686"/>
        <v>102.43587054716798</v>
      </c>
      <c r="L2773" s="30">
        <f t="shared" ca="1" si="687"/>
        <v>111.47440638609123</v>
      </c>
      <c r="N2773">
        <f t="shared" ca="1" si="691"/>
        <v>-1.0882578068255788E-3</v>
      </c>
      <c r="O2773">
        <f t="shared" ca="1" si="692"/>
        <v>2.4429214441767377E-3</v>
      </c>
      <c r="Q2773">
        <f t="shared" ref="Q2773:Q2836" ca="1" si="708">SQRT(SUMPRODUCT(OFFSET(N2773,0,0,-Q$5,1),OFFSET(N2773,0,0,-Q$5,1))*252/Q$5)</f>
        <v>6.1680984682594135E-2</v>
      </c>
      <c r="R2773">
        <f t="shared" ca="1" si="707"/>
        <v>0.11793804490690603</v>
      </c>
      <c r="T2773">
        <f t="shared" ca="1" si="649"/>
        <v>5.782439879376753E-2</v>
      </c>
      <c r="U2773">
        <f t="shared" ca="1" si="641"/>
        <v>0.11947792250342833</v>
      </c>
      <c r="W2773">
        <f t="shared" ca="1" si="642"/>
        <v>0.30976580821303401</v>
      </c>
      <c r="X2773">
        <f t="shared" ca="1" si="643"/>
        <v>0.4492714347555658</v>
      </c>
      <c r="Z2773">
        <f t="shared" ca="1" si="666"/>
        <v>102.75375189631806</v>
      </c>
      <c r="AA2773">
        <f t="shared" ca="1" si="666"/>
        <v>102.02358171077231</v>
      </c>
      <c r="AB2773">
        <f t="shared" ca="1" si="666"/>
        <v>101.84775069229357</v>
      </c>
      <c r="AC2773">
        <f t="shared" ca="1" si="667"/>
        <v>102.02358171077231</v>
      </c>
      <c r="AE2773">
        <f ca="1">VLOOKUP($B2773,OFFSET(Input!$A$1,0,MATCH(Index!AE$6&amp;" Index",Input!$1:$1,0)-1,10000,2),2,0)</f>
        <v>15.46</v>
      </c>
      <c r="AF2773">
        <f t="shared" ca="1" si="650"/>
        <v>14.208666666666668</v>
      </c>
      <c r="AG2773">
        <f t="shared" ca="1" si="650"/>
        <v>14.7125</v>
      </c>
      <c r="AH2773">
        <f t="shared" ca="1" si="650"/>
        <v>14.931599999999996</v>
      </c>
      <c r="AI2773">
        <f t="shared" ca="1" si="651"/>
        <v>14.931599999999996</v>
      </c>
      <c r="AK2773">
        <f t="shared" ca="1" si="652"/>
        <v>1</v>
      </c>
      <c r="AL2773">
        <f t="shared" ca="1" si="653"/>
        <v>-1</v>
      </c>
      <c r="AN2773" t="str">
        <f t="shared" ca="1" si="678"/>
        <v>Down</v>
      </c>
      <c r="AO2773" t="str">
        <f t="shared" ca="1" si="688"/>
        <v>Not Up</v>
      </c>
      <c r="AQ2773">
        <f t="shared" ca="1" si="644"/>
        <v>0</v>
      </c>
      <c r="AR2773">
        <f t="shared" ca="1" si="645"/>
        <v>1</v>
      </c>
      <c r="AT2773">
        <f t="shared" ca="1" si="633"/>
        <v>1</v>
      </c>
      <c r="AU2773">
        <f t="shared" ca="1" si="634"/>
        <v>0</v>
      </c>
      <c r="AW2773" s="5">
        <f t="shared" ca="1" si="693"/>
        <v>0.11793804490690603</v>
      </c>
      <c r="AX2773" s="5">
        <f t="shared" ca="1" si="694"/>
        <v>0.11947792250342833</v>
      </c>
      <c r="AY2773" s="18">
        <f t="shared" ca="1" si="654"/>
        <v>0.11947792250342833</v>
      </c>
      <c r="BA2773" s="6">
        <f t="shared" ca="1" si="646"/>
        <v>0.41848735693044287</v>
      </c>
      <c r="BB2773">
        <f t="shared" ca="1" si="647"/>
        <v>0.38558469118276045</v>
      </c>
      <c r="BC2773" t="str">
        <f t="shared" ca="1" si="705"/>
        <v>HYG UP Equity</v>
      </c>
      <c r="BD2773" t="str">
        <f t="shared" ca="1" si="706"/>
        <v>TLT UP equity</v>
      </c>
      <c r="BF2773">
        <f t="shared" ca="1" si="695"/>
        <v>0</v>
      </c>
      <c r="BG2773">
        <f t="shared" ca="1" si="696"/>
        <v>1</v>
      </c>
      <c r="BI2773">
        <f t="shared" ca="1" si="689"/>
        <v>0</v>
      </c>
      <c r="BJ2773">
        <f t="shared" ca="1" si="690"/>
        <v>1</v>
      </c>
      <c r="BL2773">
        <f t="shared" ca="1" si="672"/>
        <v>0</v>
      </c>
      <c r="BM2773">
        <f t="shared" ca="1" si="673"/>
        <v>9.469856007479299</v>
      </c>
      <c r="BN2773" s="9">
        <f t="shared" ca="1" si="702"/>
        <v>0</v>
      </c>
      <c r="BO2773" s="9">
        <f t="shared" ca="1" si="703"/>
        <v>1</v>
      </c>
      <c r="BP2773" s="9">
        <f t="shared" ca="1" si="697"/>
        <v>0</v>
      </c>
      <c r="BQ2773" s="9">
        <f t="shared" ca="1" si="698"/>
        <v>1</v>
      </c>
      <c r="BR2773">
        <f t="shared" ca="1" si="699"/>
        <v>1055.6465769955148</v>
      </c>
      <c r="BS2773">
        <f t="shared" ca="1" si="700"/>
        <v>2.4459078080902863E-3</v>
      </c>
      <c r="BT2773">
        <f t="shared" ca="1" si="701"/>
        <v>1.8055555555555558E-5</v>
      </c>
      <c r="BU2773">
        <f t="shared" ca="1" si="682"/>
        <v>0</v>
      </c>
      <c r="BV2773">
        <f t="shared" ca="1" si="683"/>
        <v>0</v>
      </c>
      <c r="BW2773" s="35">
        <f ca="1">IFERROR(VLOOKUP($B2773,OFFSET(Input!$A$1,0,MATCH(Index!BW$6&amp;" Index",Input!$1:$1,0)-1,10000,2),2,0)/100,BW2772)</f>
        <v>8.0000000000000004E-4</v>
      </c>
      <c r="BX2773">
        <f t="shared" ca="1" si="704"/>
        <v>7.2643953755430635E-3</v>
      </c>
      <c r="CE2773">
        <v>1044.4069956058029</v>
      </c>
    </row>
    <row r="2774" spans="2:83" x14ac:dyDescent="0.25">
      <c r="B2774" s="2">
        <v>41547</v>
      </c>
      <c r="C2774">
        <f t="shared" ca="1" si="684"/>
        <v>0</v>
      </c>
      <c r="D2774">
        <f t="shared" ca="1" si="685"/>
        <v>0</v>
      </c>
      <c r="E2774">
        <f ca="1">IF($B2774&lt;VLOOKUP(E$6&amp;" Equity",Param,4,0),"",IFERROR(VLOOKUP($B2774,OFFSET(Input!$A$1,0,MATCH(Index!E$6&amp;" Equity",Input!$1:$1,0)-1,10000,2),2,0),E2773))</f>
        <v>91.56</v>
      </c>
      <c r="F2774" s="33">
        <v>106.4</v>
      </c>
      <c r="H2774">
        <f ca="1">IFERROR(VLOOKUP($B2774,OFFSET(Input!$A$1,0,MATCH(Index!H$6,Input!$1:$1,0)-1,10000,2),2,0),0)</f>
        <v>0</v>
      </c>
      <c r="I2774">
        <f ca="1">IFERROR(VLOOKUP($B2774,OFFSET(Input!$A$1,0,MATCH(Index!I$6,Input!$1:$1,0)-1,10000,2),2,0),0)</f>
        <v>0</v>
      </c>
      <c r="K2774">
        <f t="shared" ca="1" si="686"/>
        <v>102.12356606379247</v>
      </c>
      <c r="L2774" s="30">
        <f t="shared" ca="1" si="687"/>
        <v>111.30702739752353</v>
      </c>
      <c r="N2774">
        <f t="shared" ca="1" si="691"/>
        <v>-3.0534374868903431E-3</v>
      </c>
      <c r="O2774">
        <f t="shared" ca="1" si="692"/>
        <v>-1.5026298845350185E-3</v>
      </c>
      <c r="Q2774">
        <f t="shared" ca="1" si="708"/>
        <v>5.7305070226504183E-2</v>
      </c>
      <c r="R2774">
        <f t="shared" ca="1" si="707"/>
        <v>0.11302143852451262</v>
      </c>
      <c r="T2774">
        <f t="shared" ca="1" si="649"/>
        <v>5.8749314285794718E-2</v>
      </c>
      <c r="U2774">
        <f t="shared" ca="1" si="641"/>
        <v>0.11952945489269928</v>
      </c>
      <c r="W2774">
        <f t="shared" ca="1" si="642"/>
        <v>0.51233678549389672</v>
      </c>
      <c r="X2774">
        <f t="shared" ca="1" si="643"/>
        <v>0.44846298404195856</v>
      </c>
      <c r="Z2774">
        <f t="shared" ca="1" si="666"/>
        <v>102.75375189631805</v>
      </c>
      <c r="AA2774">
        <f t="shared" ca="1" si="666"/>
        <v>102.06222054027228</v>
      </c>
      <c r="AB2774">
        <f t="shared" ca="1" si="666"/>
        <v>101.88088071132812</v>
      </c>
      <c r="AC2774">
        <f t="shared" ca="1" si="667"/>
        <v>102.06222054027228</v>
      </c>
      <c r="AE2774">
        <f ca="1">VLOOKUP($B2774,OFFSET(Input!$A$1,0,MATCH(Index!AE$6&amp;" Index",Input!$1:$1,0)-1,10000,2),2,0)</f>
        <v>16.600000000000001</v>
      </c>
      <c r="AF2774">
        <f t="shared" ca="1" si="650"/>
        <v>14.273333333333333</v>
      </c>
      <c r="AG2774">
        <f t="shared" ca="1" si="650"/>
        <v>14.691999999999998</v>
      </c>
      <c r="AH2774">
        <f t="shared" ca="1" si="650"/>
        <v>15.036399999999999</v>
      </c>
      <c r="AI2774">
        <f t="shared" ca="1" si="651"/>
        <v>15.036399999999999</v>
      </c>
      <c r="AK2774">
        <f t="shared" ca="1" si="652"/>
        <v>1</v>
      </c>
      <c r="AL2774">
        <f t="shared" ca="1" si="653"/>
        <v>-1</v>
      </c>
      <c r="AN2774" t="str">
        <f t="shared" ca="1" si="678"/>
        <v>Down</v>
      </c>
      <c r="AO2774" t="str">
        <f t="shared" ca="1" si="688"/>
        <v>Not Up</v>
      </c>
      <c r="AQ2774">
        <f t="shared" ca="1" si="644"/>
        <v>0</v>
      </c>
      <c r="AR2774">
        <f t="shared" ca="1" si="645"/>
        <v>1</v>
      </c>
      <c r="AT2774">
        <f t="shared" ca="1" si="633"/>
        <v>1</v>
      </c>
      <c r="AU2774">
        <f t="shared" ca="1" si="634"/>
        <v>0</v>
      </c>
      <c r="AW2774" s="5">
        <f t="shared" ca="1" si="693"/>
        <v>0.11302143852451262</v>
      </c>
      <c r="AX2774" s="5">
        <f t="shared" ca="1" si="694"/>
        <v>0.11952945489269928</v>
      </c>
      <c r="AY2774" s="18">
        <f t="shared" ca="1" si="654"/>
        <v>0.11952945489269928</v>
      </c>
      <c r="BA2774" s="6">
        <f t="shared" ca="1" si="646"/>
        <v>0.41830693568279581</v>
      </c>
      <c r="BB2774">
        <f t="shared" ca="1" si="647"/>
        <v>0.38558469118276045</v>
      </c>
      <c r="BC2774" t="str">
        <f t="shared" ca="1" si="705"/>
        <v>HYG UP Equity</v>
      </c>
      <c r="BD2774" t="str">
        <f t="shared" ca="1" si="706"/>
        <v>TLT UP equity</v>
      </c>
      <c r="BF2774">
        <f t="shared" ca="1" si="695"/>
        <v>0</v>
      </c>
      <c r="BG2774">
        <f t="shared" ca="1" si="696"/>
        <v>1</v>
      </c>
      <c r="BI2774">
        <f t="shared" ca="1" si="689"/>
        <v>0</v>
      </c>
      <c r="BJ2774">
        <f t="shared" ca="1" si="690"/>
        <v>1</v>
      </c>
      <c r="BL2774">
        <f t="shared" ca="1" si="672"/>
        <v>0</v>
      </c>
      <c r="BM2774">
        <f t="shared" ca="1" si="673"/>
        <v>9.469856007479299</v>
      </c>
      <c r="BN2774" s="9">
        <f t="shared" ca="1" si="702"/>
        <v>0</v>
      </c>
      <c r="BO2774" s="9">
        <f t="shared" ca="1" si="703"/>
        <v>1</v>
      </c>
      <c r="BP2774" s="9">
        <f t="shared" ca="1" si="697"/>
        <v>0</v>
      </c>
      <c r="BQ2774" s="9">
        <f t="shared" ca="1" si="698"/>
        <v>1</v>
      </c>
      <c r="BR2774">
        <f t="shared" ca="1" si="699"/>
        <v>1054.061522075101</v>
      </c>
      <c r="BS2774">
        <f t="shared" ca="1" si="700"/>
        <v>-1.5015015015016342E-3</v>
      </c>
      <c r="BT2774">
        <f t="shared" ca="1" si="701"/>
        <v>5.4166666666666671E-5</v>
      </c>
      <c r="BU2774">
        <f t="shared" ca="1" si="682"/>
        <v>0</v>
      </c>
      <c r="BV2774">
        <f t="shared" ca="1" si="683"/>
        <v>0</v>
      </c>
      <c r="BW2774" s="35">
        <f ca="1">IFERROR(VLOOKUP($B2774,OFFSET(Input!$A$1,0,MATCH(Index!BW$6&amp;" Index",Input!$1:$1,0)-1,10000,2),2,0)/100,BW2773)</f>
        <v>5.9999999999999995E-4</v>
      </c>
      <c r="BX2774">
        <f t="shared" ca="1" si="704"/>
        <v>2.1813314730446318E-2</v>
      </c>
      <c r="CE2774">
        <v>1043.7412776415733</v>
      </c>
    </row>
    <row r="2775" spans="2:83" x14ac:dyDescent="0.25">
      <c r="B2775" s="2">
        <v>41548</v>
      </c>
      <c r="C2775">
        <f t="shared" ca="1" si="684"/>
        <v>1</v>
      </c>
      <c r="D2775">
        <f t="shared" ca="1" si="685"/>
        <v>0</v>
      </c>
      <c r="E2775">
        <f ca="1">IF($B2775&lt;VLOOKUP(E$6&amp;" Equity",Param,4,0),"",IFERROR(VLOOKUP($B2775,OFFSET(Input!$A$1,0,MATCH(Index!E$6&amp;" Equity",Input!$1:$1,0)-1,10000,2),2,0),E2774))</f>
        <v>91.53</v>
      </c>
      <c r="F2775" s="33">
        <v>105.8</v>
      </c>
      <c r="H2775">
        <f ca="1">IFERROR(VLOOKUP($B2775,OFFSET(Input!$A$1,0,MATCH(Index!H$6,Input!$1:$1,0)-1,10000,2),2,0),0)</f>
        <v>0.444772</v>
      </c>
      <c r="I2775">
        <f ca="1">IFERROR(VLOOKUP($B2775,OFFSET(Input!$A$1,0,MATCH(Index!I$6,Input!$1:$1,0)-1,10000,2),2,0),0)</f>
        <v>0.27772400000000003</v>
      </c>
      <c r="K2775">
        <f t="shared" ca="1" si="686"/>
        <v>102.58619161800185</v>
      </c>
      <c r="L2775" s="30">
        <f t="shared" ca="1" si="687"/>
        <v>110.96988845427573</v>
      </c>
      <c r="N2775">
        <f t="shared" ca="1" si="691"/>
        <v>4.5198269689064267E-3</v>
      </c>
      <c r="O2775">
        <f t="shared" ca="1" si="692"/>
        <v>-3.0335062054433729E-3</v>
      </c>
      <c r="Q2775">
        <f t="shared" ca="1" si="708"/>
        <v>5.9405568083612893E-2</v>
      </c>
      <c r="R2775">
        <f t="shared" ca="1" si="707"/>
        <v>0.1062967281512195</v>
      </c>
      <c r="T2775">
        <f t="shared" ca="1" si="649"/>
        <v>5.7148532881916639E-2</v>
      </c>
      <c r="U2775">
        <f t="shared" ca="1" si="641"/>
        <v>0.10896970403883099</v>
      </c>
      <c r="W2775">
        <f t="shared" ca="1" si="642"/>
        <v>0.36333653581950803</v>
      </c>
      <c r="X2775">
        <f t="shared" ca="1" si="643"/>
        <v>0.30801070140713632</v>
      </c>
      <c r="Z2775">
        <f t="shared" ca="1" si="666"/>
        <v>102.76655325709162</v>
      </c>
      <c r="AA2775">
        <f t="shared" ca="1" si="666"/>
        <v>102.15394726700985</v>
      </c>
      <c r="AB2775">
        <f t="shared" ca="1" si="666"/>
        <v>101.93207196144412</v>
      </c>
      <c r="AC2775">
        <f t="shared" ca="1" si="667"/>
        <v>102.15394726700985</v>
      </c>
      <c r="AE2775">
        <f ca="1">VLOOKUP($B2775,OFFSET(Input!$A$1,0,MATCH(Index!AE$6&amp;" Index",Input!$1:$1,0)-1,10000,2),2,0)</f>
        <v>15.54</v>
      </c>
      <c r="AF2775">
        <f t="shared" ca="1" si="650"/>
        <v>14.340666666666666</v>
      </c>
      <c r="AG2775">
        <f t="shared" ca="1" si="650"/>
        <v>14.638500000000002</v>
      </c>
      <c r="AH2775">
        <f t="shared" ca="1" si="650"/>
        <v>15.058399999999999</v>
      </c>
      <c r="AI2775">
        <f t="shared" ca="1" si="651"/>
        <v>15.058399999999999</v>
      </c>
      <c r="AK2775">
        <f t="shared" ca="1" si="652"/>
        <v>1</v>
      </c>
      <c r="AL2775">
        <f t="shared" ca="1" si="653"/>
        <v>-1</v>
      </c>
      <c r="AN2775" t="str">
        <f t="shared" ca="1" si="678"/>
        <v>Not Down</v>
      </c>
      <c r="AO2775" t="str">
        <f t="shared" ca="1" si="688"/>
        <v>Not Up</v>
      </c>
      <c r="AQ2775">
        <f t="shared" ca="1" si="644"/>
        <v>1</v>
      </c>
      <c r="AR2775">
        <f t="shared" ca="1" si="645"/>
        <v>0</v>
      </c>
      <c r="AT2775">
        <f t="shared" ca="1" si="633"/>
        <v>0</v>
      </c>
      <c r="AU2775">
        <f t="shared" ca="1" si="634"/>
        <v>1</v>
      </c>
      <c r="AW2775" s="5">
        <f t="shared" ca="1" si="693"/>
        <v>9.0037232789859006E-2</v>
      </c>
      <c r="AX2775" s="5">
        <f t="shared" ca="1" si="694"/>
        <v>9.1345780109726493E-2</v>
      </c>
      <c r="AY2775" s="18">
        <f t="shared" ca="1" si="654"/>
        <v>9.1345780109726493E-2</v>
      </c>
      <c r="BA2775" s="6">
        <f t="shared" ca="1" si="646"/>
        <v>0.54737066058157191</v>
      </c>
      <c r="BB2775">
        <f t="shared" ca="1" si="647"/>
        <v>0.54737066058157191</v>
      </c>
      <c r="BC2775" t="str">
        <f t="shared" ca="1" si="705"/>
        <v>HYG UP Equity</v>
      </c>
      <c r="BD2775" t="str">
        <f t="shared" ca="1" si="706"/>
        <v>TLT UP equity</v>
      </c>
      <c r="BF2775">
        <f t="shared" ca="1" si="695"/>
        <v>0.2</v>
      </c>
      <c r="BG2775">
        <f t="shared" ca="1" si="696"/>
        <v>0.8</v>
      </c>
      <c r="BI2775">
        <f t="shared" ca="1" si="689"/>
        <v>0</v>
      </c>
      <c r="BJ2775">
        <f t="shared" ca="1" si="690"/>
        <v>1</v>
      </c>
      <c r="BL2775">
        <f t="shared" ca="1" si="672"/>
        <v>0</v>
      </c>
      <c r="BM2775">
        <f t="shared" ca="1" si="673"/>
        <v>9.469856007479299</v>
      </c>
      <c r="BN2775" s="9">
        <f t="shared" ca="1" si="702"/>
        <v>0</v>
      </c>
      <c r="BO2775" s="9">
        <f t="shared" ca="1" si="703"/>
        <v>0.99999999999999989</v>
      </c>
      <c r="BP2775" s="9">
        <f t="shared" ca="1" si="697"/>
        <v>0</v>
      </c>
      <c r="BQ2775" s="9">
        <f t="shared" ca="1" si="698"/>
        <v>0.99999999999999989</v>
      </c>
      <c r="BR2775">
        <f t="shared" ca="1" si="699"/>
        <v>1050.8688648280308</v>
      </c>
      <c r="BS2775">
        <f t="shared" ca="1" si="700"/>
        <v>-3.0289097744360394E-3</v>
      </c>
      <c r="BT2775">
        <f t="shared" ca="1" si="701"/>
        <v>1.8055555555555555E-5</v>
      </c>
      <c r="BU2775">
        <f t="shared" ca="1" si="682"/>
        <v>0</v>
      </c>
      <c r="BV2775">
        <f t="shared" ca="1" si="683"/>
        <v>0</v>
      </c>
      <c r="BW2775" s="35">
        <f ca="1">IFERROR(VLOOKUP($B2775,OFFSET(Input!$A$1,0,MATCH(Index!BW$6&amp;" Index",Input!$1:$1,0)-1,10000,2),2,0)/100,BW2774)</f>
        <v>8.0000000000000004E-4</v>
      </c>
      <c r="BX2775">
        <f t="shared" ca="1" si="704"/>
        <v>7.2664702177550507E-3</v>
      </c>
      <c r="CE2775">
        <v>1042.5015968500277</v>
      </c>
    </row>
    <row r="2776" spans="2:83" x14ac:dyDescent="0.25">
      <c r="B2776" s="2">
        <v>41549</v>
      </c>
      <c r="C2776">
        <f t="shared" ca="1" si="684"/>
        <v>0</v>
      </c>
      <c r="D2776">
        <f t="shared" ca="1" si="685"/>
        <v>1</v>
      </c>
      <c r="E2776">
        <f ca="1">IF($B2776&lt;VLOOKUP(E$6&amp;" Equity",Param,4,0),"",IFERROR(VLOOKUP($B2776,OFFSET(Input!$A$1,0,MATCH(Index!E$6&amp;" Equity",Input!$1:$1,0)-1,10000,2),2,0),E2775))</f>
        <v>91.57</v>
      </c>
      <c r="F2776" s="33">
        <v>105.96</v>
      </c>
      <c r="H2776">
        <f ca="1">IFERROR(VLOOKUP($B2776,OFFSET(Input!$A$1,0,MATCH(Index!H$6,Input!$1:$1,0)-1,10000,2),2,0),0)</f>
        <v>0</v>
      </c>
      <c r="I2776">
        <f ca="1">IFERROR(VLOOKUP($B2776,OFFSET(Input!$A$1,0,MATCH(Index!I$6,Input!$1:$1,0)-1,10000,2),2,0),0)</f>
        <v>0</v>
      </c>
      <c r="K2776">
        <f t="shared" ca="1" si="686"/>
        <v>102.6310233416413</v>
      </c>
      <c r="L2776" s="30">
        <f t="shared" ca="1" si="687"/>
        <v>111.1377068111064</v>
      </c>
      <c r="N2776">
        <f t="shared" ca="1" si="691"/>
        <v>4.3691972295267339E-4</v>
      </c>
      <c r="O2776">
        <f t="shared" ca="1" si="692"/>
        <v>1.5111449796700075E-3</v>
      </c>
      <c r="Q2776">
        <f t="shared" ca="1" si="708"/>
        <v>3.5258016162718259E-2</v>
      </c>
      <c r="R2776">
        <f t="shared" ca="1" si="707"/>
        <v>8.7312028347186058E-2</v>
      </c>
      <c r="T2776">
        <f t="shared" ca="1" si="649"/>
        <v>5.4976141306243696E-2</v>
      </c>
      <c r="U2776">
        <f t="shared" ca="1" si="641"/>
        <v>0.10890920882397009</v>
      </c>
      <c r="W2776">
        <f t="shared" ca="1" si="642"/>
        <v>-0.19923429546535062</v>
      </c>
      <c r="X2776">
        <f t="shared" ca="1" si="643"/>
        <v>0.3387158318427464</v>
      </c>
      <c r="Z2776">
        <f t="shared" ca="1" si="666"/>
        <v>102.68568495259683</v>
      </c>
      <c r="AA2776">
        <f t="shared" ca="1" si="666"/>
        <v>102.22560811683117</v>
      </c>
      <c r="AB2776">
        <f t="shared" ca="1" si="666"/>
        <v>102.01124015463355</v>
      </c>
      <c r="AC2776">
        <f t="shared" ca="1" si="667"/>
        <v>102.22560811683117</v>
      </c>
      <c r="AE2776">
        <f ca="1">VLOOKUP($B2776,OFFSET(Input!$A$1,0,MATCH(Index!AE$6&amp;" Index",Input!$1:$1,0)-1,10000,2),2,0)</f>
        <v>16.600000000000001</v>
      </c>
      <c r="AF2776">
        <f t="shared" ca="1" si="650"/>
        <v>14.526</v>
      </c>
      <c r="AG2776">
        <f t="shared" ca="1" si="650"/>
        <v>14.674500000000004</v>
      </c>
      <c r="AH2776">
        <f t="shared" ca="1" si="650"/>
        <v>15.051599999999999</v>
      </c>
      <c r="AI2776">
        <f t="shared" ca="1" si="651"/>
        <v>15.051599999999999</v>
      </c>
      <c r="AK2776">
        <f t="shared" ca="1" si="652"/>
        <v>1</v>
      </c>
      <c r="AL2776">
        <f t="shared" ca="1" si="653"/>
        <v>-1</v>
      </c>
      <c r="AN2776" t="str">
        <f t="shared" ca="1" si="678"/>
        <v>Not Down</v>
      </c>
      <c r="AO2776" t="str">
        <f t="shared" ca="1" si="688"/>
        <v>Not Up</v>
      </c>
      <c r="AQ2776">
        <f t="shared" ca="1" si="644"/>
        <v>1</v>
      </c>
      <c r="AR2776">
        <f t="shared" ca="1" si="645"/>
        <v>0</v>
      </c>
      <c r="AT2776">
        <f t="shared" ref="AT2776:AT2839" ca="1" si="709">IF($C2776=1,AQ2775,AT2775)</f>
        <v>0</v>
      </c>
      <c r="AU2776">
        <f t="shared" ref="AU2776:AU2839" ca="1" si="710">IF($C2776=1,AR2775,AU2775)</f>
        <v>1</v>
      </c>
      <c r="AW2776" s="5">
        <f t="shared" ca="1" si="693"/>
        <v>5.1467672289807365E-2</v>
      </c>
      <c r="AX2776" s="5">
        <f t="shared" ca="1" si="694"/>
        <v>7.5677422034896816E-2</v>
      </c>
      <c r="AY2776" s="18">
        <f t="shared" ca="1" si="654"/>
        <v>7.5677422034896816E-2</v>
      </c>
      <c r="BA2776" s="6">
        <f t="shared" ca="1" si="646"/>
        <v>0.66069903883543646</v>
      </c>
      <c r="BB2776">
        <f t="shared" ca="1" si="647"/>
        <v>0.66069903883543646</v>
      </c>
      <c r="BC2776" t="str">
        <f t="shared" ca="1" si="705"/>
        <v>TLT UP equity</v>
      </c>
      <c r="BD2776" t="str">
        <f t="shared" ca="1" si="706"/>
        <v>HYG UP Equity</v>
      </c>
      <c r="BF2776">
        <f t="shared" ca="1" si="695"/>
        <v>0.4</v>
      </c>
      <c r="BG2776">
        <f t="shared" ca="1" si="696"/>
        <v>0.6</v>
      </c>
      <c r="BI2776">
        <f t="shared" ca="1" si="689"/>
        <v>0.2</v>
      </c>
      <c r="BJ2776">
        <f t="shared" ca="1" si="690"/>
        <v>0.8</v>
      </c>
      <c r="BL2776">
        <f t="shared" ca="1" si="672"/>
        <v>2.0509550547872339</v>
      </c>
      <c r="BM2776">
        <f t="shared" ca="1" si="673"/>
        <v>7.5758848059834394</v>
      </c>
      <c r="BN2776" s="9">
        <f t="shared" ca="1" si="702"/>
        <v>0</v>
      </c>
      <c r="BO2776" s="9">
        <f t="shared" ca="1" si="703"/>
        <v>1</v>
      </c>
      <c r="BP2776" s="9">
        <f t="shared" ca="1" si="697"/>
        <v>0.2</v>
      </c>
      <c r="BQ2776" s="9">
        <f t="shared" ca="1" si="698"/>
        <v>0.8</v>
      </c>
      <c r="BR2776">
        <f t="shared" ca="1" si="699"/>
        <v>1052.4580805026289</v>
      </c>
      <c r="BS2776">
        <f t="shared" ca="1" si="700"/>
        <v>1.5122873345936316E-3</v>
      </c>
      <c r="BT2776">
        <f t="shared" ca="1" si="701"/>
        <v>1.8055555555555558E-5</v>
      </c>
      <c r="BU2776">
        <f t="shared" ca="1" si="682"/>
        <v>2.1894826423262879E-5</v>
      </c>
      <c r="BV2776">
        <f t="shared" ca="1" si="683"/>
        <v>1.0462367456499423E-5</v>
      </c>
      <c r="BW2776" s="35">
        <f ca="1">IFERROR(VLOOKUP($B2776,OFFSET(Input!$A$1,0,MATCH(Index!BW$6&amp;" Index",Input!$1:$1,0)-1,10000,2),2,0)/100,BW2775)</f>
        <v>7.000000000000001E-4</v>
      </c>
      <c r="BX2776">
        <f t="shared" ca="1" si="704"/>
        <v>1.0303128111703976E-2</v>
      </c>
      <c r="CE2776">
        <v>1043.0554489498552</v>
      </c>
    </row>
    <row r="2777" spans="2:83" x14ac:dyDescent="0.25">
      <c r="B2777" s="2">
        <v>41550</v>
      </c>
      <c r="C2777">
        <f t="shared" ca="1" si="684"/>
        <v>0</v>
      </c>
      <c r="D2777">
        <f t="shared" ca="1" si="685"/>
        <v>2</v>
      </c>
      <c r="E2777">
        <f ca="1">IF($B2777&lt;VLOOKUP(E$6&amp;" Equity",Param,4,0),"",IFERROR(VLOOKUP($B2777,OFFSET(Input!$A$1,0,MATCH(Index!E$6&amp;" Equity",Input!$1:$1,0)-1,10000,2),2,0),E2776))</f>
        <v>91.64</v>
      </c>
      <c r="F2777" s="33">
        <v>105.79</v>
      </c>
      <c r="H2777">
        <f ca="1">IFERROR(VLOOKUP($B2777,OFFSET(Input!$A$1,0,MATCH(Index!H$6,Input!$1:$1,0)-1,10000,2),2,0),0)</f>
        <v>0</v>
      </c>
      <c r="I2777">
        <f ca="1">IFERROR(VLOOKUP($B2777,OFFSET(Input!$A$1,0,MATCH(Index!I$6,Input!$1:$1,0)-1,10000,2),2,0),0)</f>
        <v>0</v>
      </c>
      <c r="K2777">
        <f t="shared" ca="1" si="686"/>
        <v>102.70947885801037</v>
      </c>
      <c r="L2777" s="30">
        <f t="shared" ca="1" si="687"/>
        <v>110.95939980697382</v>
      </c>
      <c r="N2777">
        <f t="shared" ca="1" si="691"/>
        <v>7.6415046565416942E-4</v>
      </c>
      <c r="O2777">
        <f t="shared" ca="1" si="692"/>
        <v>-1.6056674051856882E-3</v>
      </c>
      <c r="Q2777">
        <f t="shared" ca="1" si="708"/>
        <v>3.2305150321019868E-2</v>
      </c>
      <c r="R2777">
        <f t="shared" ca="1" si="707"/>
        <v>8.2659248476117331E-2</v>
      </c>
      <c r="T2777">
        <f t="shared" ca="1" si="649"/>
        <v>5.2001958167104199E-2</v>
      </c>
      <c r="U2777">
        <f t="shared" ca="1" si="641"/>
        <v>9.6288073265627813E-2</v>
      </c>
      <c r="W2777">
        <f t="shared" ca="1" si="642"/>
        <v>-0.40160898696191549</v>
      </c>
      <c r="X2777">
        <f t="shared" ca="1" si="643"/>
        <v>0.21741706855034498</v>
      </c>
      <c r="Z2777">
        <f t="shared" ca="1" si="666"/>
        <v>102.64277727492158</v>
      </c>
      <c r="AA2777">
        <f t="shared" ca="1" si="666"/>
        <v>102.32684532503393</v>
      </c>
      <c r="AB2777">
        <f t="shared" ca="1" si="666"/>
        <v>102.07845767152271</v>
      </c>
      <c r="AC2777">
        <f t="shared" ca="1" si="667"/>
        <v>102.32684532503393</v>
      </c>
      <c r="AE2777">
        <f ca="1">VLOOKUP($B2777,OFFSET(Input!$A$1,0,MATCH(Index!AE$6&amp;" Index",Input!$1:$1,0)-1,10000,2),2,0)</f>
        <v>17.670000000000002</v>
      </c>
      <c r="AF2777">
        <f t="shared" ca="1" si="650"/>
        <v>14.751333333333331</v>
      </c>
      <c r="AG2777">
        <f t="shared" ca="1" si="650"/>
        <v>14.769500000000003</v>
      </c>
      <c r="AH2777">
        <f t="shared" ca="1" si="650"/>
        <v>15.098800000000001</v>
      </c>
      <c r="AI2777">
        <f t="shared" ca="1" si="651"/>
        <v>15.098800000000001</v>
      </c>
      <c r="AK2777">
        <f t="shared" ca="1" si="652"/>
        <v>1</v>
      </c>
      <c r="AL2777">
        <f t="shared" ca="1" si="653"/>
        <v>-1</v>
      </c>
      <c r="AN2777" t="str">
        <f t="shared" ca="1" si="678"/>
        <v>Not Down</v>
      </c>
      <c r="AO2777" t="str">
        <f t="shared" ca="1" si="688"/>
        <v>Not Up</v>
      </c>
      <c r="AQ2777">
        <f t="shared" ca="1" si="644"/>
        <v>1</v>
      </c>
      <c r="AR2777">
        <f t="shared" ca="1" si="645"/>
        <v>0</v>
      </c>
      <c r="AT2777">
        <f t="shared" ca="1" si="709"/>
        <v>0</v>
      </c>
      <c r="AU2777">
        <f t="shared" ca="1" si="710"/>
        <v>1</v>
      </c>
      <c r="AW2777" s="5">
        <f t="shared" ca="1" si="693"/>
        <v>3.0889298219344115E-2</v>
      </c>
      <c r="AX2777" s="5">
        <f t="shared" ca="1" si="694"/>
        <v>5.4584661393189925E-2</v>
      </c>
      <c r="AY2777" s="18">
        <f t="shared" ca="1" si="654"/>
        <v>5.4584661393189925E-2</v>
      </c>
      <c r="BA2777" s="6">
        <f t="shared" ca="1" si="646"/>
        <v>0.91600824707576345</v>
      </c>
      <c r="BB2777">
        <f t="shared" ca="1" si="647"/>
        <v>0.91600824707576345</v>
      </c>
      <c r="BC2777" t="str">
        <f t="shared" ca="1" si="705"/>
        <v>TLT UP equity</v>
      </c>
      <c r="BD2777" t="str">
        <f t="shared" ca="1" si="706"/>
        <v>HYG UP Equity</v>
      </c>
      <c r="BF2777">
        <f t="shared" ca="1" si="695"/>
        <v>0.6</v>
      </c>
      <c r="BG2777">
        <f t="shared" ca="1" si="696"/>
        <v>0.4</v>
      </c>
      <c r="BI2777">
        <f t="shared" ca="1" si="689"/>
        <v>0.4</v>
      </c>
      <c r="BJ2777">
        <f t="shared" ca="1" si="690"/>
        <v>0.6</v>
      </c>
      <c r="BL2777">
        <f t="shared" ref="BL2777:BL2840" ca="1" si="711">($BR2777/K2777)*BI2777</f>
        <v>4.094142692985165</v>
      </c>
      <c r="BM2777">
        <f t="shared" ref="BM2777:BM2840" ca="1" si="712">($BR2777/L2777)*BJ2777</f>
        <v>5.6846098180734108</v>
      </c>
      <c r="BN2777" s="9">
        <f t="shared" ca="1" si="702"/>
        <v>0.20037944044317804</v>
      </c>
      <c r="BO2777" s="9">
        <f t="shared" ca="1" si="703"/>
        <v>0.79962055955682187</v>
      </c>
      <c r="BP2777" s="9">
        <f t="shared" ca="1" si="697"/>
        <v>0.39999999999999997</v>
      </c>
      <c r="BQ2777" s="9">
        <f t="shared" ca="1" si="698"/>
        <v>0.60000000000000009</v>
      </c>
      <c r="BR2777">
        <f t="shared" ca="1" si="699"/>
        <v>1051.2681559170937</v>
      </c>
      <c r="BS2777">
        <f t="shared" ca="1" si="700"/>
        <v>-1.1306147081572293E-3</v>
      </c>
      <c r="BT2777">
        <f t="shared" ca="1" si="701"/>
        <v>1.8055555555555555E-5</v>
      </c>
      <c r="BU2777">
        <f t="shared" ca="1" si="682"/>
        <v>3.0919557770365295E-5</v>
      </c>
      <c r="BV2777">
        <f t="shared" ca="1" si="683"/>
        <v>8.2538821195923597E-6</v>
      </c>
      <c r="BW2777" s="35">
        <f ca="1">IFERROR(VLOOKUP($B2777,OFFSET(Input!$A$1,0,MATCH(Index!BW$6&amp;" Index",Input!$1:$1,0)-1,10000,2),2,0)/100,BW2776)</f>
        <v>8.0000000000000004E-4</v>
      </c>
      <c r="BX2777">
        <f t="shared" ca="1" si="704"/>
        <v>1.2442909060350059E-2</v>
      </c>
      <c r="CE2777">
        <v>1042.3452005592142</v>
      </c>
    </row>
    <row r="2778" spans="2:83" x14ac:dyDescent="0.25">
      <c r="B2778" s="2">
        <v>41551</v>
      </c>
      <c r="C2778">
        <f t="shared" ca="1" si="684"/>
        <v>0</v>
      </c>
      <c r="D2778">
        <f t="shared" ca="1" si="685"/>
        <v>3</v>
      </c>
      <c r="E2778">
        <f ca="1">IF($B2778&lt;VLOOKUP(E$6&amp;" Equity",Param,4,0),"",IFERROR(VLOOKUP($B2778,OFFSET(Input!$A$1,0,MATCH(Index!E$6&amp;" Equity",Input!$1:$1,0)-1,10000,2),2,0),E2777))</f>
        <v>91.79</v>
      </c>
      <c r="F2778" s="33">
        <v>105.71</v>
      </c>
      <c r="H2778">
        <f ca="1">IFERROR(VLOOKUP($B2778,OFFSET(Input!$A$1,0,MATCH(Index!H$6,Input!$1:$1,0)-1,10000,2),2,0),0)</f>
        <v>0</v>
      </c>
      <c r="I2778">
        <f ca="1">IFERROR(VLOOKUP($B2778,OFFSET(Input!$A$1,0,MATCH(Index!I$6,Input!$1:$1,0)-1,10000,2),2,0),0)</f>
        <v>0</v>
      </c>
      <c r="K2778">
        <f t="shared" ca="1" si="686"/>
        <v>102.87759782165837</v>
      </c>
      <c r="L2778" s="30">
        <f t="shared" ca="1" si="687"/>
        <v>110.87549062855848</v>
      </c>
      <c r="N2778">
        <f t="shared" ca="1" si="691"/>
        <v>1.6355016457049734E-3</v>
      </c>
      <c r="O2778">
        <f t="shared" ca="1" si="692"/>
        <v>-7.5650121811162232E-4</v>
      </c>
      <c r="Q2778">
        <f t="shared" ca="1" si="708"/>
        <v>3.2688462581792727E-2</v>
      </c>
      <c r="R2778">
        <f t="shared" ca="1" si="707"/>
        <v>7.7929782469301517E-2</v>
      </c>
      <c r="T2778">
        <f t="shared" ca="1" si="649"/>
        <v>5.098239188481242E-2</v>
      </c>
      <c r="U2778">
        <f t="shared" ca="1" si="641"/>
        <v>9.470193326556077E-2</v>
      </c>
      <c r="W2778">
        <f t="shared" ca="1" si="642"/>
        <v>-0.36203741800341599</v>
      </c>
      <c r="X2778">
        <f t="shared" ca="1" si="643"/>
        <v>0.17929210787624125</v>
      </c>
      <c r="Z2778">
        <f t="shared" ca="1" si="666"/>
        <v>102.63006597147007</v>
      </c>
      <c r="AA2778">
        <f t="shared" ca="1" si="666"/>
        <v>102.41975788409539</v>
      </c>
      <c r="AB2778">
        <f t="shared" ca="1" si="666"/>
        <v>102.13597967674202</v>
      </c>
      <c r="AC2778">
        <f t="shared" ca="1" si="667"/>
        <v>102.41975788409539</v>
      </c>
      <c r="AE2778">
        <f ca="1">VLOOKUP($B2778,OFFSET(Input!$A$1,0,MATCH(Index!AE$6&amp;" Index",Input!$1:$1,0)-1,10000,2),2,0)</f>
        <v>16.739999999999998</v>
      </c>
      <c r="AF2778">
        <f t="shared" ca="1" si="650"/>
        <v>14.923333333333336</v>
      </c>
      <c r="AG2778">
        <f t="shared" ca="1" si="650"/>
        <v>14.814000000000002</v>
      </c>
      <c r="AH2778">
        <f t="shared" ca="1" si="650"/>
        <v>15.096000000000004</v>
      </c>
      <c r="AI2778">
        <f t="shared" ca="1" si="651"/>
        <v>15.096000000000004</v>
      </c>
      <c r="AK2778">
        <f t="shared" ca="1" si="652"/>
        <v>1</v>
      </c>
      <c r="AL2778">
        <f t="shared" ca="1" si="653"/>
        <v>-1</v>
      </c>
      <c r="AN2778" t="str">
        <f t="shared" ca="1" si="678"/>
        <v>Not Down</v>
      </c>
      <c r="AO2778" t="str">
        <f t="shared" ca="1" si="688"/>
        <v>Not Up</v>
      </c>
      <c r="AQ2778">
        <f t="shared" ca="1" si="644"/>
        <v>1</v>
      </c>
      <c r="AR2778">
        <f t="shared" ca="1" si="645"/>
        <v>0</v>
      </c>
      <c r="AT2778">
        <f t="shared" ca="1" si="709"/>
        <v>0</v>
      </c>
      <c r="AU2778">
        <f t="shared" ca="1" si="710"/>
        <v>1</v>
      </c>
      <c r="AW2778" s="5">
        <f t="shared" ca="1" si="693"/>
        <v>2.5132905588380189E-2</v>
      </c>
      <c r="AX2778" s="5">
        <f t="shared" ca="1" si="694"/>
        <v>4.7950345592019952E-2</v>
      </c>
      <c r="AY2778" s="18">
        <f t="shared" ca="1" si="654"/>
        <v>4.7950345592019952E-2</v>
      </c>
      <c r="BA2778" s="6">
        <f t="shared" ca="1" si="646"/>
        <v>1.0427453521486436</v>
      </c>
      <c r="BB2778">
        <f t="shared" ca="1" si="647"/>
        <v>1.0427453521486436</v>
      </c>
      <c r="BC2778" t="str">
        <f t="shared" ca="1" si="705"/>
        <v>TLT UP equity</v>
      </c>
      <c r="BD2778" t="str">
        <f t="shared" ca="1" si="706"/>
        <v>HYG UP Equity</v>
      </c>
      <c r="BF2778">
        <f t="shared" ca="1" si="695"/>
        <v>0.8</v>
      </c>
      <c r="BG2778">
        <f t="shared" ca="1" si="696"/>
        <v>0.2</v>
      </c>
      <c r="BI2778">
        <f t="shared" ca="1" si="689"/>
        <v>0.6</v>
      </c>
      <c r="BJ2778">
        <f t="shared" ca="1" si="690"/>
        <v>0.4</v>
      </c>
      <c r="BL2778">
        <f t="shared" ca="1" si="711"/>
        <v>6.132410691550124</v>
      </c>
      <c r="BM2778">
        <f t="shared" ca="1" si="712"/>
        <v>3.7933702463667367</v>
      </c>
      <c r="BN2778" s="9">
        <f t="shared" ca="1" si="702"/>
        <v>0.40057421776657942</v>
      </c>
      <c r="BO2778" s="9">
        <f t="shared" ca="1" si="703"/>
        <v>0.59942578223342058</v>
      </c>
      <c r="BP2778" s="9">
        <f t="shared" ca="1" si="697"/>
        <v>0.60000000000000009</v>
      </c>
      <c r="BQ2778" s="9">
        <f t="shared" ca="1" si="698"/>
        <v>0.4</v>
      </c>
      <c r="BR2778">
        <f t="shared" ca="1" si="699"/>
        <v>1051.4794680042191</v>
      </c>
      <c r="BS2778">
        <f t="shared" ca="1" si="700"/>
        <v>2.0100683725265966E-4</v>
      </c>
      <c r="BT2778">
        <f t="shared" ca="1" si="701"/>
        <v>1.8055555555555558E-5</v>
      </c>
      <c r="BU2778">
        <f t="shared" ca="1" si="682"/>
        <v>5.6989189516964458E-5</v>
      </c>
      <c r="BV2778">
        <f t="shared" ca="1" si="683"/>
        <v>5.9273478688990361E-6</v>
      </c>
      <c r="BW2778" s="35">
        <f ca="1">IFERROR(VLOOKUP($B2778,OFFSET(Input!$A$1,0,MATCH(Index!BW$6&amp;" Index",Input!$1:$1,0)-1,10000,2),2,0)/100,BW2777)</f>
        <v>8.0000000000000004E-4</v>
      </c>
      <c r="BX2778">
        <f t="shared" ca="1" si="704"/>
        <v>1.7239386666884796E-2</v>
      </c>
      <c r="CE2778">
        <v>1042.3919229655205</v>
      </c>
    </row>
    <row r="2779" spans="2:83" x14ac:dyDescent="0.25">
      <c r="B2779" s="2">
        <v>41554</v>
      </c>
      <c r="C2779">
        <f t="shared" ca="1" si="684"/>
        <v>0</v>
      </c>
      <c r="D2779">
        <f t="shared" ca="1" si="685"/>
        <v>4</v>
      </c>
      <c r="E2779">
        <f ca="1">IF($B2779&lt;VLOOKUP(E$6&amp;" Equity",Param,4,0),"",IFERROR(VLOOKUP($B2779,OFFSET(Input!$A$1,0,MATCH(Index!E$6&amp;" Equity",Input!$1:$1,0)-1,10000,2),2,0),E2778))</f>
        <v>91.55</v>
      </c>
      <c r="F2779" s="33">
        <v>106.14</v>
      </c>
      <c r="H2779">
        <f ca="1">IFERROR(VLOOKUP($B2779,OFFSET(Input!$A$1,0,MATCH(Index!H$6,Input!$1:$1,0)-1,10000,2),2,0),0)</f>
        <v>0</v>
      </c>
      <c r="I2779">
        <f ca="1">IFERROR(VLOOKUP($B2779,OFFSET(Input!$A$1,0,MATCH(Index!I$6,Input!$1:$1,0)-1,10000,2),2,0),0)</f>
        <v>0</v>
      </c>
      <c r="K2779">
        <f t="shared" ca="1" si="686"/>
        <v>102.60860747982157</v>
      </c>
      <c r="L2779" s="30">
        <f t="shared" ca="1" si="687"/>
        <v>111.3265024625409</v>
      </c>
      <c r="N2779">
        <f t="shared" ca="1" si="691"/>
        <v>-2.6180881104800437E-3</v>
      </c>
      <c r="O2779">
        <f t="shared" ca="1" si="692"/>
        <v>4.0594816191774083E-3</v>
      </c>
      <c r="Q2779">
        <f t="shared" ca="1" si="708"/>
        <v>3.5231606504501529E-2</v>
      </c>
      <c r="R2779">
        <f t="shared" ca="1" si="707"/>
        <v>7.2417254046863194E-2</v>
      </c>
      <c r="T2779">
        <f t="shared" ca="1" si="649"/>
        <v>5.0733867522100462E-2</v>
      </c>
      <c r="U2779">
        <f t="shared" ca="1" si="641"/>
        <v>9.5776467011149835E-2</v>
      </c>
      <c r="W2779">
        <f t="shared" ca="1" si="642"/>
        <v>-0.46644766823783324</v>
      </c>
      <c r="X2779">
        <f t="shared" ca="1" si="643"/>
        <v>0.14684545850815611</v>
      </c>
      <c r="Z2779">
        <f t="shared" ca="1" si="666"/>
        <v>102.59045563383488</v>
      </c>
      <c r="AA2779">
        <f t="shared" ca="1" si="666"/>
        <v>102.48416338847369</v>
      </c>
      <c r="AB2779">
        <f t="shared" ca="1" si="666"/>
        <v>102.18629239698318</v>
      </c>
      <c r="AC2779">
        <f t="shared" ca="1" si="667"/>
        <v>102.48416338847369</v>
      </c>
      <c r="AE2779">
        <f ca="1">VLOOKUP($B2779,OFFSET(Input!$A$1,0,MATCH(Index!AE$6&amp;" Index",Input!$1:$1,0)-1,10000,2),2,0)</f>
        <v>19.41</v>
      </c>
      <c r="AF2779">
        <f t="shared" ca="1" si="650"/>
        <v>15.258666666666665</v>
      </c>
      <c r="AG2779">
        <f t="shared" ca="1" si="650"/>
        <v>15.003</v>
      </c>
      <c r="AH2779">
        <f t="shared" ca="1" si="650"/>
        <v>15.192000000000002</v>
      </c>
      <c r="AI2779">
        <f t="shared" ca="1" si="651"/>
        <v>15.192000000000002</v>
      </c>
      <c r="AK2779">
        <f t="shared" ca="1" si="652"/>
        <v>1</v>
      </c>
      <c r="AL2779">
        <f t="shared" ca="1" si="653"/>
        <v>1</v>
      </c>
      <c r="AN2779" t="str">
        <f t="shared" ca="1" si="678"/>
        <v>Not Down</v>
      </c>
      <c r="AO2779" t="str">
        <f t="shared" ca="1" si="688"/>
        <v>Not Up</v>
      </c>
      <c r="AQ2779">
        <f t="shared" ca="1" si="644"/>
        <v>1</v>
      </c>
      <c r="AR2779">
        <f t="shared" ca="1" si="645"/>
        <v>0</v>
      </c>
      <c r="AT2779">
        <f t="shared" ca="1" si="709"/>
        <v>0</v>
      </c>
      <c r="AU2779">
        <f t="shared" ca="1" si="710"/>
        <v>1</v>
      </c>
      <c r="AW2779" s="5">
        <f t="shared" ca="1" si="693"/>
        <v>3.5231606504501529E-2</v>
      </c>
      <c r="AX2779" s="5">
        <f t="shared" ca="1" si="694"/>
        <v>5.0733867522100462E-2</v>
      </c>
      <c r="AY2779" s="18">
        <f t="shared" ca="1" si="654"/>
        <v>5.0733867522100462E-2</v>
      </c>
      <c r="BA2779" s="6">
        <f t="shared" ca="1" si="646"/>
        <v>0.98553495804788049</v>
      </c>
      <c r="BB2779">
        <f t="shared" ca="1" si="647"/>
        <v>0.98553495804788049</v>
      </c>
      <c r="BC2779" t="str">
        <f t="shared" ca="1" si="705"/>
        <v>TLT UP equity</v>
      </c>
      <c r="BD2779" t="str">
        <f t="shared" ca="1" si="706"/>
        <v>HYG UP Equity</v>
      </c>
      <c r="BF2779">
        <f t="shared" ca="1" si="695"/>
        <v>1</v>
      </c>
      <c r="BG2779">
        <f t="shared" ca="1" si="696"/>
        <v>0</v>
      </c>
      <c r="BI2779">
        <f t="shared" ca="1" si="689"/>
        <v>0.8</v>
      </c>
      <c r="BJ2779">
        <f t="shared" ca="1" si="690"/>
        <v>0.2</v>
      </c>
      <c r="BL2779">
        <f t="shared" ca="1" si="711"/>
        <v>8.1984604563284318</v>
      </c>
      <c r="BM2779">
        <f t="shared" ca="1" si="712"/>
        <v>1.8891112904254326</v>
      </c>
      <c r="BN2779" s="9">
        <f t="shared" ca="1" si="702"/>
        <v>0.59839631835428186</v>
      </c>
      <c r="BO2779" s="9">
        <f t="shared" ca="1" si="703"/>
        <v>0.40160368164571825</v>
      </c>
      <c r="BP2779" s="9">
        <f t="shared" ca="1" si="697"/>
        <v>0.79999999999999993</v>
      </c>
      <c r="BQ2779" s="9">
        <f t="shared" ca="1" si="698"/>
        <v>0.2</v>
      </c>
      <c r="BR2779">
        <f t="shared" ca="1" si="699"/>
        <v>1051.5407636278037</v>
      </c>
      <c r="BS2779">
        <f t="shared" ca="1" si="700"/>
        <v>5.8294646210210743E-5</v>
      </c>
      <c r="BT2779">
        <f t="shared" ca="1" si="701"/>
        <v>5.4166666666666671E-5</v>
      </c>
      <c r="BU2779">
        <f t="shared" ca="1" si="682"/>
        <v>5.7212063817323713E-5</v>
      </c>
      <c r="BV2779">
        <f t="shared" ca="1" si="683"/>
        <v>3.1864642802747722E-5</v>
      </c>
      <c r="BW2779" s="35">
        <f ca="1">IFERROR(VLOOKUP($B2779,OFFSET(Input!$A$1,0,MATCH(Index!BW$6&amp;" Index",Input!$1:$1,0)-1,10000,2),2,0)/100,BW2778)</f>
        <v>8.0000000000000004E-4</v>
      </c>
      <c r="BX2779">
        <f t="shared" ca="1" si="704"/>
        <v>5.8876422192769111E-2</v>
      </c>
      <c r="CE2779">
        <v>1042.260162369719</v>
      </c>
    </row>
    <row r="2780" spans="2:83" x14ac:dyDescent="0.25">
      <c r="B2780" s="2">
        <v>41555</v>
      </c>
      <c r="C2780">
        <f t="shared" ca="1" si="684"/>
        <v>0</v>
      </c>
      <c r="D2780">
        <f t="shared" ca="1" si="685"/>
        <v>5</v>
      </c>
      <c r="E2780">
        <f ca="1">IF($B2780&lt;VLOOKUP(E$6&amp;" Equity",Param,4,0),"",IFERROR(VLOOKUP($B2780,OFFSET(Input!$A$1,0,MATCH(Index!E$6&amp;" Equity",Input!$1:$1,0)-1,10000,2),2,0),E2779))</f>
        <v>91.51</v>
      </c>
      <c r="F2780" s="33">
        <v>106.17</v>
      </c>
      <c r="H2780">
        <f ca="1">IFERROR(VLOOKUP($B2780,OFFSET(Input!$A$1,0,MATCH(Index!H$6,Input!$1:$1,0)-1,10000,2),2,0),0)</f>
        <v>0</v>
      </c>
      <c r="I2780">
        <f ca="1">IFERROR(VLOOKUP($B2780,OFFSET(Input!$A$1,0,MATCH(Index!I$6,Input!$1:$1,0)-1,10000,2),2,0),0)</f>
        <v>0</v>
      </c>
      <c r="K2780">
        <f t="shared" ca="1" si="686"/>
        <v>102.56377575618211</v>
      </c>
      <c r="L2780" s="30">
        <f t="shared" ca="1" si="687"/>
        <v>111.35796840444665</v>
      </c>
      <c r="N2780">
        <f t="shared" ca="1" si="691"/>
        <v>-4.3701519323284473E-4</v>
      </c>
      <c r="O2780">
        <f t="shared" ca="1" si="692"/>
        <v>2.8260562573283735E-4</v>
      </c>
      <c r="Q2780">
        <f t="shared" ca="1" si="708"/>
        <v>3.3580213575597005E-2</v>
      </c>
      <c r="R2780">
        <f t="shared" ca="1" si="707"/>
        <v>4.8432743959015041E-2</v>
      </c>
      <c r="T2780">
        <f t="shared" ca="1" si="649"/>
        <v>4.9568025064689589E-2</v>
      </c>
      <c r="U2780">
        <f t="shared" ca="1" si="641"/>
        <v>9.2587541147952951E-2</v>
      </c>
      <c r="W2780">
        <f t="shared" ca="1" si="642"/>
        <v>-0.3732535512836434</v>
      </c>
      <c r="X2780">
        <f t="shared" ca="1" si="643"/>
        <v>0.21352546570116207</v>
      </c>
      <c r="Z2780">
        <f t="shared" ca="1" si="666"/>
        <v>102.56866958693399</v>
      </c>
      <c r="AA2780">
        <f t="shared" ca="1" si="666"/>
        <v>102.53071208250124</v>
      </c>
      <c r="AB2780">
        <f t="shared" ca="1" si="666"/>
        <v>102.25877714390045</v>
      </c>
      <c r="AC2780">
        <f t="shared" ca="1" si="667"/>
        <v>102.53071208250124</v>
      </c>
      <c r="AE2780">
        <f ca="1">VLOOKUP($B2780,OFFSET(Input!$A$1,0,MATCH(Index!AE$6&amp;" Index",Input!$1:$1,0)-1,10000,2),2,0)</f>
        <v>20.34</v>
      </c>
      <c r="AF2780">
        <f t="shared" ca="1" si="650"/>
        <v>15.645999999999999</v>
      </c>
      <c r="AG2780">
        <f t="shared" ca="1" si="650"/>
        <v>15.2935</v>
      </c>
      <c r="AH2780">
        <f t="shared" ca="1" si="650"/>
        <v>15.341200000000004</v>
      </c>
      <c r="AI2780">
        <f t="shared" ca="1" si="651"/>
        <v>15.341200000000004</v>
      </c>
      <c r="AK2780">
        <f t="shared" ca="1" si="652"/>
        <v>1</v>
      </c>
      <c r="AL2780">
        <f t="shared" ca="1" si="653"/>
        <v>1</v>
      </c>
      <c r="AN2780" t="str">
        <f t="shared" ca="1" si="678"/>
        <v>Not Down</v>
      </c>
      <c r="AO2780" t="str">
        <f t="shared" ca="1" si="688"/>
        <v>Not Up</v>
      </c>
      <c r="AQ2780">
        <f t="shared" ca="1" si="644"/>
        <v>1</v>
      </c>
      <c r="AR2780">
        <f t="shared" ca="1" si="645"/>
        <v>0</v>
      </c>
      <c r="AT2780">
        <f t="shared" ca="1" si="709"/>
        <v>0</v>
      </c>
      <c r="AU2780">
        <f t="shared" ca="1" si="710"/>
        <v>1</v>
      </c>
      <c r="AW2780" s="5">
        <f t="shared" ca="1" si="693"/>
        <v>3.3580213575597005E-2</v>
      </c>
      <c r="AX2780" s="5">
        <f t="shared" ca="1" si="694"/>
        <v>4.9568025064689589E-2</v>
      </c>
      <c r="AY2780" s="18">
        <f t="shared" ca="1" si="654"/>
        <v>4.9568025064689589E-2</v>
      </c>
      <c r="BA2780" s="6">
        <f t="shared" ca="1" si="646"/>
        <v>1.0087147901242113</v>
      </c>
      <c r="BB2780">
        <f t="shared" ca="1" si="647"/>
        <v>1.0087147901242113</v>
      </c>
      <c r="BC2780" t="str">
        <f t="shared" ca="1" si="705"/>
        <v>TLT UP equity</v>
      </c>
      <c r="BD2780" t="str">
        <f t="shared" ca="1" si="706"/>
        <v>HYG UP Equity</v>
      </c>
      <c r="BF2780">
        <f t="shared" ca="1" si="695"/>
        <v>1</v>
      </c>
      <c r="BG2780">
        <f t="shared" ca="1" si="696"/>
        <v>0</v>
      </c>
      <c r="BI2780">
        <f t="shared" ca="1" si="689"/>
        <v>1</v>
      </c>
      <c r="BJ2780">
        <f t="shared" ca="1" si="690"/>
        <v>0</v>
      </c>
      <c r="BL2780">
        <f t="shared" ca="1" si="711"/>
        <v>10.249551046945642</v>
      </c>
      <c r="BM2780">
        <f t="shared" ca="1" si="712"/>
        <v>0</v>
      </c>
      <c r="BN2780" s="9">
        <f t="shared" ca="1" si="702"/>
        <v>0.7998848358115711</v>
      </c>
      <c r="BO2780" s="9">
        <f t="shared" ca="1" si="703"/>
        <v>0.20011516418842895</v>
      </c>
      <c r="BP2780" s="9">
        <f t="shared" ca="1" si="697"/>
        <v>1</v>
      </c>
      <c r="BQ2780" s="9">
        <f t="shared" ca="1" si="698"/>
        <v>0</v>
      </c>
      <c r="BR2780">
        <f t="shared" ca="1" si="699"/>
        <v>1051.2326551804745</v>
      </c>
      <c r="BS2780">
        <f t="shared" ca="1" si="700"/>
        <v>-2.930066603088477E-4</v>
      </c>
      <c r="BT2780">
        <f t="shared" ca="1" si="701"/>
        <v>1.8055555555555558E-5</v>
      </c>
      <c r="BU2780">
        <f t="shared" ca="1" si="682"/>
        <v>3.029175265023676E-5</v>
      </c>
      <c r="BV2780">
        <f t="shared" ca="1" si="683"/>
        <v>4.1733831470389402E-5</v>
      </c>
      <c r="BW2780" s="35">
        <f ca="1">IFERROR(VLOOKUP($B2780,OFFSET(Input!$A$1,0,MATCH(Index!BW$6&amp;" Index",Input!$1:$1,0)-1,10000,2),2,0)/100,BW2779)</f>
        <v>8.0000000000000004E-4</v>
      </c>
      <c r="BX2780">
        <f t="shared" ca="1" si="704"/>
        <v>1.8546374625205884E-2</v>
      </c>
      <c r="CE2780">
        <v>1041.832452002883</v>
      </c>
    </row>
    <row r="2781" spans="2:83" x14ac:dyDescent="0.25">
      <c r="B2781" s="2">
        <v>41556</v>
      </c>
      <c r="C2781">
        <f t="shared" ca="1" si="684"/>
        <v>0</v>
      </c>
      <c r="D2781">
        <f t="shared" ca="1" si="685"/>
        <v>0</v>
      </c>
      <c r="E2781">
        <f ca="1">IF($B2781&lt;VLOOKUP(E$6&amp;" Equity",Param,4,0),"",IFERROR(VLOOKUP($B2781,OFFSET(Input!$A$1,0,MATCH(Index!E$6&amp;" Equity",Input!$1:$1,0)-1,10000,2),2,0),E2780))</f>
        <v>91.59</v>
      </c>
      <c r="F2781" s="33">
        <v>105.32</v>
      </c>
      <c r="H2781">
        <f ca="1">IFERROR(VLOOKUP($B2781,OFFSET(Input!$A$1,0,MATCH(Index!H$6,Input!$1:$1,0)-1,10000,2),2,0),0)</f>
        <v>0</v>
      </c>
      <c r="I2781">
        <f ca="1">IFERROR(VLOOKUP($B2781,OFFSET(Input!$A$1,0,MATCH(Index!I$6,Input!$1:$1,0)-1,10000,2),2,0),0)</f>
        <v>0</v>
      </c>
      <c r="K2781">
        <f t="shared" ca="1" si="686"/>
        <v>102.65343920346103</v>
      </c>
      <c r="L2781" s="30">
        <f t="shared" ca="1" si="687"/>
        <v>110.46643338378375</v>
      </c>
      <c r="N2781">
        <f t="shared" ca="1" si="691"/>
        <v>8.7383948760934717E-4</v>
      </c>
      <c r="O2781">
        <f t="shared" ca="1" si="692"/>
        <v>-8.0382483973730351E-3</v>
      </c>
      <c r="Q2781">
        <f t="shared" ca="1" si="708"/>
        <v>3.2722620353191609E-2</v>
      </c>
      <c r="R2781">
        <f t="shared" ca="1" si="707"/>
        <v>6.2187925532506377E-2</v>
      </c>
      <c r="T2781">
        <f t="shared" ca="1" si="649"/>
        <v>4.9444781624387563E-2</v>
      </c>
      <c r="U2781">
        <f t="shared" ca="1" si="641"/>
        <v>9.176906136963206E-2</v>
      </c>
      <c r="W2781">
        <f t="shared" ca="1" si="642"/>
        <v>-0.34102493851976023</v>
      </c>
      <c r="X2781">
        <f t="shared" ca="1" si="643"/>
        <v>0.16447884182338768</v>
      </c>
      <c r="Z2781">
        <f t="shared" ca="1" si="666"/>
        <v>102.57369585523961</v>
      </c>
      <c r="AA2781">
        <f t="shared" ca="1" si="666"/>
        <v>102.57505170996328</v>
      </c>
      <c r="AB2781">
        <f t="shared" ca="1" si="666"/>
        <v>102.31700245823029</v>
      </c>
      <c r="AC2781">
        <f t="shared" ca="1" si="667"/>
        <v>102.57505170996328</v>
      </c>
      <c r="AE2781">
        <f ca="1">VLOOKUP($B2781,OFFSET(Input!$A$1,0,MATCH(Index!AE$6&amp;" Index",Input!$1:$1,0)-1,10000,2),2,0)</f>
        <v>19.600000000000001</v>
      </c>
      <c r="AF2781">
        <f t="shared" ca="1" si="650"/>
        <v>16.046666666666667</v>
      </c>
      <c r="AG2781">
        <f t="shared" ca="1" si="650"/>
        <v>15.582500000000001</v>
      </c>
      <c r="AH2781">
        <f t="shared" ca="1" si="650"/>
        <v>15.490000000000004</v>
      </c>
      <c r="AI2781">
        <f t="shared" ca="1" si="651"/>
        <v>15.582500000000001</v>
      </c>
      <c r="AK2781">
        <f t="shared" ca="1" si="652"/>
        <v>-1</v>
      </c>
      <c r="AL2781">
        <f t="shared" ca="1" si="653"/>
        <v>1</v>
      </c>
      <c r="AN2781" t="str">
        <f t="shared" ca="1" si="678"/>
        <v>Not Down</v>
      </c>
      <c r="AO2781" t="str">
        <f t="shared" ca="1" si="688"/>
        <v>Not Up</v>
      </c>
      <c r="AQ2781">
        <f t="shared" ca="1" si="644"/>
        <v>1</v>
      </c>
      <c r="AR2781">
        <f t="shared" ca="1" si="645"/>
        <v>0</v>
      </c>
      <c r="AT2781">
        <f t="shared" ca="1" si="709"/>
        <v>0</v>
      </c>
      <c r="AU2781">
        <f t="shared" ca="1" si="710"/>
        <v>1</v>
      </c>
      <c r="AW2781" s="5">
        <f t="shared" ca="1" si="693"/>
        <v>3.2722620353191609E-2</v>
      </c>
      <c r="AX2781" s="5">
        <f t="shared" ca="1" si="694"/>
        <v>4.9444781624387563E-2</v>
      </c>
      <c r="AY2781" s="18">
        <f t="shared" ca="1" si="654"/>
        <v>4.9444781624387563E-2</v>
      </c>
      <c r="BA2781" s="6">
        <f t="shared" ca="1" si="646"/>
        <v>1.011229059111439</v>
      </c>
      <c r="BB2781">
        <f t="shared" ca="1" si="647"/>
        <v>1.0087147901242113</v>
      </c>
      <c r="BC2781" t="str">
        <f t="shared" ca="1" si="705"/>
        <v>TLT UP equity</v>
      </c>
      <c r="BD2781" t="str">
        <f t="shared" ca="1" si="706"/>
        <v>HYG UP Equity</v>
      </c>
      <c r="BF2781">
        <f t="shared" ca="1" si="695"/>
        <v>1</v>
      </c>
      <c r="BG2781">
        <f t="shared" ca="1" si="696"/>
        <v>0</v>
      </c>
      <c r="BI2781">
        <f t="shared" ca="1" si="689"/>
        <v>1</v>
      </c>
      <c r="BJ2781">
        <f t="shared" ca="1" si="690"/>
        <v>0</v>
      </c>
      <c r="BL2781">
        <f t="shared" ca="1" si="711"/>
        <v>10.249551046945642</v>
      </c>
      <c r="BM2781">
        <f t="shared" ca="1" si="712"/>
        <v>0</v>
      </c>
      <c r="BN2781" s="9">
        <f t="shared" ca="1" si="702"/>
        <v>1.0000000000000002</v>
      </c>
      <c r="BO2781" s="9">
        <f t="shared" ca="1" si="703"/>
        <v>0</v>
      </c>
      <c r="BP2781" s="9">
        <f t="shared" ca="1" si="697"/>
        <v>1.0000000000000002</v>
      </c>
      <c r="BQ2781" s="9">
        <f t="shared" ca="1" si="698"/>
        <v>0</v>
      </c>
      <c r="BR2781">
        <f t="shared" ca="1" si="699"/>
        <v>1052.1516652604048</v>
      </c>
      <c r="BS2781">
        <f t="shared" ca="1" si="700"/>
        <v>8.742213965684531E-4</v>
      </c>
      <c r="BT2781">
        <f t="shared" ca="1" si="701"/>
        <v>1.8055555555555562E-5</v>
      </c>
      <c r="BU2781">
        <f t="shared" ca="1" si="682"/>
        <v>4.6359664152661572E-6</v>
      </c>
      <c r="BV2781">
        <f t="shared" ca="1" si="683"/>
        <v>0</v>
      </c>
      <c r="BW2781" s="35">
        <f ca="1">IFERROR(VLOOKUP($B2781,OFFSET(Input!$A$1,0,MATCH(Index!BW$6&amp;" Index",Input!$1:$1,0)-1,10000,2),2,0)/100,BW2780)</f>
        <v>8.9999999999999998E-4</v>
      </c>
      <c r="BX2781">
        <f t="shared" ca="1" si="704"/>
        <v>1.8974796446065072E-2</v>
      </c>
      <c r="CE2781">
        <v>1042.6970944066463</v>
      </c>
    </row>
    <row r="2782" spans="2:83" x14ac:dyDescent="0.25">
      <c r="B2782" s="2">
        <v>41557</v>
      </c>
      <c r="C2782">
        <f t="shared" ca="1" si="684"/>
        <v>0</v>
      </c>
      <c r="D2782">
        <f t="shared" ca="1" si="685"/>
        <v>0</v>
      </c>
      <c r="E2782">
        <f ca="1">IF($B2782&lt;VLOOKUP(E$6&amp;" Equity",Param,4,0),"",IFERROR(VLOOKUP($B2782,OFFSET(Input!$A$1,0,MATCH(Index!E$6&amp;" Equity",Input!$1:$1,0)-1,10000,2),2,0),E2781))</f>
        <v>92.01</v>
      </c>
      <c r="F2782" s="33">
        <v>105.51</v>
      </c>
      <c r="H2782">
        <f ca="1">IFERROR(VLOOKUP($B2782,OFFSET(Input!$A$1,0,MATCH(Index!H$6,Input!$1:$1,0)-1,10000,2),2,0),0)</f>
        <v>0</v>
      </c>
      <c r="I2782">
        <f ca="1">IFERROR(VLOOKUP($B2782,OFFSET(Input!$A$1,0,MATCH(Index!I$6,Input!$1:$1,0)-1,10000,2),2,0),0)</f>
        <v>0</v>
      </c>
      <c r="K2782">
        <f t="shared" ca="1" si="686"/>
        <v>103.1241723016754</v>
      </c>
      <c r="L2782" s="30">
        <f t="shared" ca="1" si="687"/>
        <v>110.66571768252018</v>
      </c>
      <c r="N2782">
        <f t="shared" ca="1" si="691"/>
        <v>4.5751713793737193E-3</v>
      </c>
      <c r="O2782">
        <f t="shared" ca="1" si="692"/>
        <v>1.8024005258922954E-3</v>
      </c>
      <c r="Q2782">
        <f t="shared" ca="1" si="708"/>
        <v>3.9884987075059039E-2</v>
      </c>
      <c r="R2782">
        <f t="shared" ca="1" si="707"/>
        <v>5.1995564930130647E-2</v>
      </c>
      <c r="T2782">
        <f t="shared" ca="1" si="649"/>
        <v>5.1867098132716068E-2</v>
      </c>
      <c r="U2782">
        <f t="shared" ref="U2782:U2845" ca="1" si="713">SQRT(SUMPRODUCT(OFFSET(O2782,0,0,-U$5,1),OFFSET(O2782,0,0,-U$5,1))*252/U$5)</f>
        <v>9.1865740911624902E-2</v>
      </c>
      <c r="W2782">
        <f t="shared" ref="W2782:W2845" ca="1" si="714">(SUMPRODUCT(OFFSET(N2782,0,0,-W$5,1),OFFSET(O2782,0,0,-W$5,1))*252/W$5)/(Q2782*R2782)</f>
        <v>-0.28087470158016947</v>
      </c>
      <c r="X2782">
        <f t="shared" ref="X2782:X2845" ca="1" si="715">(SUMPRODUCT(OFFSET(N2782,0,0,-X$5,1),OFFSET(O2782,0,0,-X$5,1))*252/X$5)/(T2782*U2782)</f>
        <v>0.17411194365530713</v>
      </c>
      <c r="Z2782">
        <f t="shared" ca="1" si="666"/>
        <v>102.63137229914125</v>
      </c>
      <c r="AA2782">
        <f t="shared" ca="1" si="666"/>
        <v>102.64906254468806</v>
      </c>
      <c r="AB2782">
        <f t="shared" ca="1" si="666"/>
        <v>102.41457996253911</v>
      </c>
      <c r="AC2782">
        <f t="shared" ca="1" si="667"/>
        <v>102.64906254468806</v>
      </c>
      <c r="AE2782">
        <f ca="1">VLOOKUP($B2782,OFFSET(Input!$A$1,0,MATCH(Index!AE$6&amp;" Index",Input!$1:$1,0)-1,10000,2),2,0)</f>
        <v>16.48</v>
      </c>
      <c r="AF2782">
        <f t="shared" ca="1" si="650"/>
        <v>16.267999999999997</v>
      </c>
      <c r="AG2782">
        <f t="shared" ca="1" si="650"/>
        <v>15.692000000000002</v>
      </c>
      <c r="AH2782">
        <f t="shared" ca="1" si="650"/>
        <v>15.518400000000003</v>
      </c>
      <c r="AI2782">
        <f t="shared" ca="1" si="651"/>
        <v>15.692000000000002</v>
      </c>
      <c r="AK2782">
        <f t="shared" ca="1" si="652"/>
        <v>-1</v>
      </c>
      <c r="AL2782">
        <f t="shared" ca="1" si="653"/>
        <v>1</v>
      </c>
      <c r="AN2782" t="str">
        <f t="shared" ca="1" si="678"/>
        <v>Not Down</v>
      </c>
      <c r="AO2782" t="str">
        <f t="shared" ca="1" si="688"/>
        <v>Not Up</v>
      </c>
      <c r="AQ2782">
        <f t="shared" ref="AQ2782:AQ2845" ca="1" si="716">IF($C2782=1,IF(AND(AN2782="Not Down",AO2782="Not Up"),1,0),AQ2781)</f>
        <v>1</v>
      </c>
      <c r="AR2782">
        <f t="shared" ref="AR2782:AR2845" ca="1" si="717">IF($C2782=1,IF(AND(AN2782="Not Down",AO2782="Not Up"),0,1),AR2781)</f>
        <v>0</v>
      </c>
      <c r="AT2782">
        <f t="shared" ca="1" si="709"/>
        <v>0</v>
      </c>
      <c r="AU2782">
        <f t="shared" ca="1" si="710"/>
        <v>1</v>
      </c>
      <c r="AW2782" s="5">
        <f t="shared" ca="1" si="693"/>
        <v>3.9884987075059039E-2</v>
      </c>
      <c r="AX2782" s="5">
        <f t="shared" ca="1" si="694"/>
        <v>5.1867098132716068E-2</v>
      </c>
      <c r="AY2782" s="18">
        <f t="shared" ca="1" si="654"/>
        <v>5.1867098132716068E-2</v>
      </c>
      <c r="BA2782" s="6">
        <f t="shared" ref="BA2782:BA2845" ca="1" si="718">MAX(0,MIN(150%,VT/AY2782))</f>
        <v>0.96400226347850448</v>
      </c>
      <c r="BB2782">
        <f t="shared" ref="BB2782:BB2845" ca="1" si="719">IF($D2782&lt;&gt;0,BA2782,IF(AND(AY2782*BB2781&gt;4.5%,AY2782*BB2781&lt;5.5%),BB2781,BA2782))</f>
        <v>1.0087147901242113</v>
      </c>
      <c r="BC2782" t="str">
        <f t="shared" ca="1" si="705"/>
        <v>TLT UP equity</v>
      </c>
      <c r="BD2782" t="str">
        <f t="shared" ca="1" si="706"/>
        <v>HYG UP Equity</v>
      </c>
      <c r="BF2782">
        <f t="shared" ca="1" si="695"/>
        <v>1</v>
      </c>
      <c r="BG2782">
        <f t="shared" ca="1" si="696"/>
        <v>0</v>
      </c>
      <c r="BI2782">
        <f t="shared" ca="1" si="689"/>
        <v>1</v>
      </c>
      <c r="BJ2782">
        <f t="shared" ca="1" si="690"/>
        <v>0</v>
      </c>
      <c r="BL2782">
        <f t="shared" ca="1" si="711"/>
        <v>10.249551046945642</v>
      </c>
      <c r="BM2782">
        <f t="shared" ca="1" si="712"/>
        <v>0</v>
      </c>
      <c r="BN2782" s="9">
        <f t="shared" ca="1" si="702"/>
        <v>0.99999999999999989</v>
      </c>
      <c r="BO2782" s="9">
        <f t="shared" ca="1" si="703"/>
        <v>0</v>
      </c>
      <c r="BP2782" s="9">
        <f t="shared" ca="1" si="697"/>
        <v>0.99999999999999989</v>
      </c>
      <c r="BQ2782" s="9">
        <f t="shared" ca="1" si="698"/>
        <v>0</v>
      </c>
      <c r="BR2782">
        <f t="shared" ca="1" si="699"/>
        <v>1056.97646818004</v>
      </c>
      <c r="BS2782">
        <f t="shared" ca="1" si="700"/>
        <v>4.5856534556176776E-3</v>
      </c>
      <c r="BT2782">
        <f t="shared" ca="1" si="701"/>
        <v>1.8055555555555555E-5</v>
      </c>
      <c r="BU2782">
        <f t="shared" ca="1" si="682"/>
        <v>0</v>
      </c>
      <c r="BV2782">
        <f t="shared" ca="1" si="683"/>
        <v>0</v>
      </c>
      <c r="BW2782" s="35">
        <f ca="1">IFERROR(VLOOKUP($B2782,OFFSET(Input!$A$1,0,MATCH(Index!BW$6&amp;" Index",Input!$1:$1,0)-1,10000,2),2,0)/100,BW2781)</f>
        <v>8.9999999999999998E-4</v>
      </c>
      <c r="BX2782">
        <f t="shared" ca="1" si="704"/>
        <v>1.8990544096830316E-2</v>
      </c>
      <c r="CE2782">
        <v>1047.3763797545948</v>
      </c>
    </row>
    <row r="2783" spans="2:83" x14ac:dyDescent="0.25">
      <c r="B2783" s="2">
        <v>41558</v>
      </c>
      <c r="C2783">
        <f t="shared" ca="1" si="684"/>
        <v>0</v>
      </c>
      <c r="D2783">
        <f t="shared" ca="1" si="685"/>
        <v>0</v>
      </c>
      <c r="E2783">
        <f ca="1">IF($B2783&lt;VLOOKUP(E$6&amp;" Equity",Param,4,0),"",IFERROR(VLOOKUP($B2783,OFFSET(Input!$A$1,0,MATCH(Index!E$6&amp;" Equity",Input!$1:$1,0)-1,10000,2),2,0),E2782))</f>
        <v>92.18</v>
      </c>
      <c r="F2783" s="33">
        <v>105.44</v>
      </c>
      <c r="H2783">
        <f ca="1">IFERROR(VLOOKUP($B2783,OFFSET(Input!$A$1,0,MATCH(Index!H$6,Input!$1:$1,0)-1,10000,2),2,0),0)</f>
        <v>0</v>
      </c>
      <c r="I2783">
        <f ca="1">IFERROR(VLOOKUP($B2783,OFFSET(Input!$A$1,0,MATCH(Index!I$6,Input!$1:$1,0)-1,10000,2),2,0),0)</f>
        <v>0</v>
      </c>
      <c r="K2783">
        <f t="shared" ca="1" si="686"/>
        <v>103.31470712714312</v>
      </c>
      <c r="L2783" s="30">
        <f t="shared" ca="1" si="687"/>
        <v>110.59229715140675</v>
      </c>
      <c r="N2783">
        <f t="shared" ca="1" si="691"/>
        <v>1.8459204980923391E-3</v>
      </c>
      <c r="O2783">
        <f t="shared" ca="1" si="692"/>
        <v>-6.6366439980376985E-4</v>
      </c>
      <c r="Q2783">
        <f t="shared" ca="1" si="708"/>
        <v>4.0581211825706669E-2</v>
      </c>
      <c r="R2783">
        <f t="shared" ca="1" si="707"/>
        <v>5.0638403616057731E-2</v>
      </c>
      <c r="T2783">
        <f t="shared" ref="T2783:T2846" ca="1" si="720">SQRT(SUMPRODUCT(OFFSET(N2783,0,0,-T$5,1),OFFSET(N2783,0,0,-T$5,1))*252/T$5)</f>
        <v>5.2208134541742099E-2</v>
      </c>
      <c r="U2783">
        <f t="shared" ca="1" si="713"/>
        <v>9.0756901548163682E-2</v>
      </c>
      <c r="W2783">
        <f t="shared" ca="1" si="714"/>
        <v>-0.26587607493987342</v>
      </c>
      <c r="X2783">
        <f t="shared" ca="1" si="715"/>
        <v>0.18013358264200077</v>
      </c>
      <c r="Z2783">
        <f t="shared" ca="1" si="666"/>
        <v>102.71925595713876</v>
      </c>
      <c r="AA2783">
        <f t="shared" ca="1" si="666"/>
        <v>102.73650392672842</v>
      </c>
      <c r="AB2783">
        <f t="shared" ca="1" si="666"/>
        <v>102.50639438200766</v>
      </c>
      <c r="AC2783">
        <f t="shared" ca="1" si="667"/>
        <v>102.73650392672842</v>
      </c>
      <c r="AE2783">
        <f ca="1">VLOOKUP($B2783,OFFSET(Input!$A$1,0,MATCH(Index!AE$6&amp;" Index",Input!$1:$1,0)-1,10000,2),2,0)</f>
        <v>15.72</v>
      </c>
      <c r="AF2783">
        <f t="shared" ref="AF2783:AH2846" ca="1" si="721">AVERAGE(OFFSET($AE2783,0,0,-AF$5,1))</f>
        <v>16.441333333333333</v>
      </c>
      <c r="AG2783">
        <f t="shared" ca="1" si="721"/>
        <v>15.770000000000005</v>
      </c>
      <c r="AH2783">
        <f t="shared" ca="1" si="721"/>
        <v>15.513200000000005</v>
      </c>
      <c r="AI2783">
        <f t="shared" ref="AI2783:AI2846" ca="1" si="722">MAX(AH2783,AG2783)</f>
        <v>15.770000000000005</v>
      </c>
      <c r="AK2783">
        <f t="shared" ref="AK2783:AK2846" ca="1" si="723">IF(Z2783&gt;AC2783,1,-1)</f>
        <v>-1</v>
      </c>
      <c r="AL2783">
        <f t="shared" ref="AL2783:AL2846" ca="1" si="724">IF(AF2783&gt;AI2783,1,-1)</f>
        <v>1</v>
      </c>
      <c r="AN2783" t="str">
        <f t="shared" ca="1" si="678"/>
        <v>Not Down</v>
      </c>
      <c r="AO2783" t="str">
        <f t="shared" ca="1" si="688"/>
        <v>Not Up</v>
      </c>
      <c r="AQ2783">
        <f t="shared" ca="1" si="716"/>
        <v>1</v>
      </c>
      <c r="AR2783">
        <f t="shared" ca="1" si="717"/>
        <v>0</v>
      </c>
      <c r="AT2783">
        <f t="shared" ca="1" si="709"/>
        <v>0</v>
      </c>
      <c r="AU2783">
        <f t="shared" ca="1" si="710"/>
        <v>1</v>
      </c>
      <c r="AW2783" s="5">
        <f t="shared" ca="1" si="693"/>
        <v>4.0581211825706669E-2</v>
      </c>
      <c r="AX2783" s="5">
        <f t="shared" ca="1" si="694"/>
        <v>5.2208134541742099E-2</v>
      </c>
      <c r="AY2783" s="18">
        <f t="shared" ref="AY2783:AY2846" ca="1" si="725">MAX(AW2783,AX2783)</f>
        <v>5.2208134541742099E-2</v>
      </c>
      <c r="BA2783" s="6">
        <f t="shared" ca="1" si="718"/>
        <v>0.95770516297653541</v>
      </c>
      <c r="BB2783">
        <f t="shared" ca="1" si="719"/>
        <v>1.0087147901242113</v>
      </c>
      <c r="BC2783" t="str">
        <f t="shared" ca="1" si="705"/>
        <v>TLT UP equity</v>
      </c>
      <c r="BD2783" t="str">
        <f t="shared" ca="1" si="706"/>
        <v>HYG UP Equity</v>
      </c>
      <c r="BF2783">
        <f t="shared" ca="1" si="695"/>
        <v>1</v>
      </c>
      <c r="BG2783">
        <f t="shared" ca="1" si="696"/>
        <v>0</v>
      </c>
      <c r="BI2783">
        <f t="shared" ca="1" si="689"/>
        <v>1</v>
      </c>
      <c r="BJ2783">
        <f t="shared" ca="1" si="690"/>
        <v>0</v>
      </c>
      <c r="BL2783">
        <f t="shared" ca="1" si="711"/>
        <v>10.249551046945644</v>
      </c>
      <c r="BM2783">
        <f t="shared" ca="1" si="712"/>
        <v>0</v>
      </c>
      <c r="BN2783" s="9">
        <f t="shared" ca="1" si="702"/>
        <v>0.99999999999999989</v>
      </c>
      <c r="BO2783" s="9">
        <f t="shared" ca="1" si="703"/>
        <v>0</v>
      </c>
      <c r="BP2783" s="9">
        <f t="shared" ca="1" si="697"/>
        <v>1</v>
      </c>
      <c r="BQ2783" s="9">
        <f t="shared" ca="1" si="698"/>
        <v>0</v>
      </c>
      <c r="BR2783">
        <f t="shared" ca="1" si="699"/>
        <v>1058.9293645998923</v>
      </c>
      <c r="BS2783">
        <f t="shared" ca="1" si="700"/>
        <v>1.8476252581240971E-3</v>
      </c>
      <c r="BT2783">
        <f t="shared" ca="1" si="701"/>
        <v>1.8055555555555555E-5</v>
      </c>
      <c r="BU2783">
        <f t="shared" ca="1" si="682"/>
        <v>4.4408920985006264E-20</v>
      </c>
      <c r="BV2783">
        <f t="shared" ca="1" si="683"/>
        <v>0</v>
      </c>
      <c r="BW2783" s="35">
        <f ca="1">IFERROR(VLOOKUP($B2783,OFFSET(Input!$A$1,0,MATCH(Index!BW$6&amp;" Index",Input!$1:$1,0)-1,10000,2),2,0)/100,BW2782)</f>
        <v>1E-3</v>
      </c>
      <c r="BX2783">
        <f t="shared" ca="1" si="704"/>
        <v>1.9075767480705223E-2</v>
      </c>
      <c r="CE2783">
        <v>1049.2504002188393</v>
      </c>
    </row>
    <row r="2784" spans="2:83" x14ac:dyDescent="0.25">
      <c r="B2784" s="2">
        <v>41561</v>
      </c>
      <c r="C2784">
        <f t="shared" ca="1" si="684"/>
        <v>0</v>
      </c>
      <c r="D2784">
        <f t="shared" ca="1" si="685"/>
        <v>0</v>
      </c>
      <c r="E2784">
        <f ca="1">IF($B2784&lt;VLOOKUP(E$6&amp;" Equity",Param,4,0),"",IFERROR(VLOOKUP($B2784,OFFSET(Input!$A$1,0,MATCH(Index!E$6&amp;" Equity",Input!$1:$1,0)-1,10000,2),2,0),E2783))</f>
        <v>92.32</v>
      </c>
      <c r="F2784" s="33">
        <v>104.63</v>
      </c>
      <c r="H2784">
        <f ca="1">IFERROR(VLOOKUP($B2784,OFFSET(Input!$A$1,0,MATCH(Index!H$6,Input!$1:$1,0)-1,10000,2),2,0),0)</f>
        <v>0</v>
      </c>
      <c r="I2784">
        <f ca="1">IFERROR(VLOOKUP($B2784,OFFSET(Input!$A$1,0,MATCH(Index!I$6,Input!$1:$1,0)-1,10000,2),2,0),0)</f>
        <v>0</v>
      </c>
      <c r="K2784">
        <f t="shared" ca="1" si="686"/>
        <v>103.47161815988122</v>
      </c>
      <c r="L2784" s="30">
        <f t="shared" ca="1" si="687"/>
        <v>109.74271671995153</v>
      </c>
      <c r="N2784">
        <f t="shared" ca="1" si="691"/>
        <v>1.5176154674270143E-3</v>
      </c>
      <c r="O2784">
        <f t="shared" ca="1" si="692"/>
        <v>-7.7117533612411316E-3</v>
      </c>
      <c r="Q2784">
        <f t="shared" ca="1" si="708"/>
        <v>3.8339569559433802E-2</v>
      </c>
      <c r="R2784">
        <f t="shared" ca="1" si="707"/>
        <v>6.3293140645867912E-2</v>
      </c>
      <c r="T2784">
        <f t="shared" ca="1" si="720"/>
        <v>4.8753428944368828E-2</v>
      </c>
      <c r="U2784">
        <f t="shared" ca="1" si="713"/>
        <v>9.1596580773978142E-2</v>
      </c>
      <c r="W2784">
        <f t="shared" ca="1" si="714"/>
        <v>-0.39433946197631708</v>
      </c>
      <c r="X2784">
        <f t="shared" ca="1" si="715"/>
        <v>0.26438896079526891</v>
      </c>
      <c r="Z2784">
        <f t="shared" ca="1" si="666"/>
        <v>102.85406116674764</v>
      </c>
      <c r="AA2784">
        <f t="shared" ca="1" si="666"/>
        <v>102.80390653153283</v>
      </c>
      <c r="AB2784">
        <f t="shared" ca="1" si="666"/>
        <v>102.59243921271268</v>
      </c>
      <c r="AC2784">
        <f t="shared" ca="1" si="667"/>
        <v>102.80390653153283</v>
      </c>
      <c r="AE2784">
        <f ca="1">VLOOKUP($B2784,OFFSET(Input!$A$1,0,MATCH(Index!AE$6&amp;" Index",Input!$1:$1,0)-1,10000,2),2,0)</f>
        <v>16.07</v>
      </c>
      <c r="AF2784">
        <f t="shared" ca="1" si="721"/>
        <v>16.558666666666664</v>
      </c>
      <c r="AG2784">
        <f t="shared" ca="1" si="721"/>
        <v>15.854500000000002</v>
      </c>
      <c r="AH2784">
        <f t="shared" ca="1" si="721"/>
        <v>15.530800000000001</v>
      </c>
      <c r="AI2784">
        <f t="shared" ca="1" si="722"/>
        <v>15.854500000000002</v>
      </c>
      <c r="AK2784">
        <f t="shared" ca="1" si="723"/>
        <v>1</v>
      </c>
      <c r="AL2784">
        <f t="shared" ca="1" si="724"/>
        <v>1</v>
      </c>
      <c r="AN2784" t="str">
        <f t="shared" ca="1" si="678"/>
        <v>Not Down</v>
      </c>
      <c r="AO2784" t="str">
        <f t="shared" ca="1" si="688"/>
        <v>Not Up</v>
      </c>
      <c r="AQ2784">
        <f t="shared" ca="1" si="716"/>
        <v>1</v>
      </c>
      <c r="AR2784">
        <f t="shared" ca="1" si="717"/>
        <v>0</v>
      </c>
      <c r="AT2784">
        <f t="shared" ca="1" si="709"/>
        <v>0</v>
      </c>
      <c r="AU2784">
        <f t="shared" ca="1" si="710"/>
        <v>1</v>
      </c>
      <c r="AW2784" s="5">
        <f t="shared" ca="1" si="693"/>
        <v>3.8339569559433802E-2</v>
      </c>
      <c r="AX2784" s="5">
        <f t="shared" ca="1" si="694"/>
        <v>4.8753428944368828E-2</v>
      </c>
      <c r="AY2784" s="18">
        <f t="shared" ca="1" si="725"/>
        <v>4.8753428944368828E-2</v>
      </c>
      <c r="BA2784" s="6">
        <f t="shared" ca="1" si="718"/>
        <v>1.0255688898734405</v>
      </c>
      <c r="BB2784">
        <f t="shared" ca="1" si="719"/>
        <v>1.0087147901242113</v>
      </c>
      <c r="BC2784" t="str">
        <f t="shared" ca="1" si="705"/>
        <v>TLT UP equity</v>
      </c>
      <c r="BD2784" t="str">
        <f t="shared" ca="1" si="706"/>
        <v>HYG UP Equity</v>
      </c>
      <c r="BF2784">
        <f t="shared" ca="1" si="695"/>
        <v>1</v>
      </c>
      <c r="BG2784">
        <f t="shared" ca="1" si="696"/>
        <v>0</v>
      </c>
      <c r="BI2784">
        <f t="shared" ca="1" si="689"/>
        <v>1</v>
      </c>
      <c r="BJ2784">
        <f t="shared" ca="1" si="690"/>
        <v>0</v>
      </c>
      <c r="BL2784">
        <f t="shared" ca="1" si="711"/>
        <v>10.249551046945642</v>
      </c>
      <c r="BM2784">
        <f t="shared" ca="1" si="712"/>
        <v>0</v>
      </c>
      <c r="BN2784" s="9">
        <f t="shared" ca="1" si="702"/>
        <v>1.0000000000000002</v>
      </c>
      <c r="BO2784" s="9">
        <f t="shared" ca="1" si="703"/>
        <v>0</v>
      </c>
      <c r="BP2784" s="9">
        <f t="shared" ca="1" si="697"/>
        <v>1</v>
      </c>
      <c r="BQ2784" s="9">
        <f t="shared" ca="1" si="698"/>
        <v>0</v>
      </c>
      <c r="BR2784">
        <f t="shared" ca="1" si="699"/>
        <v>1060.5376322397703</v>
      </c>
      <c r="BS2784">
        <f t="shared" ca="1" si="700"/>
        <v>1.5187676285526308E-3</v>
      </c>
      <c r="BT2784">
        <f t="shared" ca="1" si="701"/>
        <v>5.4166666666666685E-5</v>
      </c>
      <c r="BU2784">
        <f t="shared" ca="1" si="682"/>
        <v>4.4408920985006264E-20</v>
      </c>
      <c r="BV2784">
        <f t="shared" ca="1" si="683"/>
        <v>0</v>
      </c>
      <c r="BW2784" s="35">
        <f ca="1">IFERROR(VLOOKUP($B2784,OFFSET(Input!$A$1,0,MATCH(Index!BW$6&amp;" Index",Input!$1:$1,0)-1,10000,2),2,0)/100,BW2783)</f>
        <v>1E-3</v>
      </c>
      <c r="BX2784">
        <f t="shared" ca="1" si="704"/>
        <v>5.7329696517409955E-2</v>
      </c>
      <c r="CE2784">
        <v>1050.7213121669245</v>
      </c>
    </row>
    <row r="2785" spans="2:83" x14ac:dyDescent="0.25">
      <c r="B2785" s="2">
        <v>41562</v>
      </c>
      <c r="C2785">
        <f t="shared" ca="1" si="684"/>
        <v>0</v>
      </c>
      <c r="D2785">
        <f t="shared" ca="1" si="685"/>
        <v>0</v>
      </c>
      <c r="E2785">
        <f ca="1">IF($B2785&lt;VLOOKUP(E$6&amp;" Equity",Param,4,0),"",IFERROR(VLOOKUP($B2785,OFFSET(Input!$A$1,0,MATCH(Index!E$6&amp;" Equity",Input!$1:$1,0)-1,10000,2),2,0),E2784))</f>
        <v>92.29</v>
      </c>
      <c r="F2785" s="33">
        <v>104.54</v>
      </c>
      <c r="H2785">
        <f ca="1">IFERROR(VLOOKUP($B2785,OFFSET(Input!$A$1,0,MATCH(Index!H$6,Input!$1:$1,0)-1,10000,2),2,0),0)</f>
        <v>0</v>
      </c>
      <c r="I2785">
        <f ca="1">IFERROR(VLOOKUP($B2785,OFFSET(Input!$A$1,0,MATCH(Index!I$6,Input!$1:$1,0)-1,10000,2),2,0),0)</f>
        <v>0</v>
      </c>
      <c r="K2785">
        <f t="shared" ca="1" si="686"/>
        <v>103.43799436715165</v>
      </c>
      <c r="L2785" s="30">
        <f t="shared" ca="1" si="687"/>
        <v>109.64831889423429</v>
      </c>
      <c r="N2785">
        <f t="shared" ca="1" si="691"/>
        <v>-3.2500948230376975E-4</v>
      </c>
      <c r="O2785">
        <f t="shared" ca="1" si="692"/>
        <v>-8.6054410818002644E-4</v>
      </c>
      <c r="Q2785">
        <f t="shared" ca="1" si="708"/>
        <v>3.0947985983549031E-2</v>
      </c>
      <c r="R2785">
        <f t="shared" ca="1" si="707"/>
        <v>6.1585621168109089E-2</v>
      </c>
      <c r="T2785">
        <f t="shared" ca="1" si="720"/>
        <v>4.7364540300602068E-2</v>
      </c>
      <c r="U2785">
        <f t="shared" ca="1" si="713"/>
        <v>8.6867091439497696E-2</v>
      </c>
      <c r="W2785">
        <f t="shared" ca="1" si="714"/>
        <v>-0.31708756380892583</v>
      </c>
      <c r="X2785">
        <f t="shared" ca="1" si="715"/>
        <v>0.20537256465494461</v>
      </c>
      <c r="Z2785">
        <f t="shared" ca="1" si="666"/>
        <v>102.93924144166263</v>
      </c>
      <c r="AA2785">
        <f t="shared" ca="1" si="666"/>
        <v>102.85289734937712</v>
      </c>
      <c r="AB2785">
        <f t="shared" ca="1" si="666"/>
        <v>102.66464691237348</v>
      </c>
      <c r="AC2785">
        <f t="shared" ca="1" si="667"/>
        <v>102.85289734937712</v>
      </c>
      <c r="AE2785">
        <f ca="1">VLOOKUP($B2785,OFFSET(Input!$A$1,0,MATCH(Index!AE$6&amp;" Index",Input!$1:$1,0)-1,10000,2),2,0)</f>
        <v>18.66</v>
      </c>
      <c r="AF2785">
        <f t="shared" ca="1" si="721"/>
        <v>16.863999999999997</v>
      </c>
      <c r="AG2785">
        <f t="shared" ca="1" si="721"/>
        <v>16.061</v>
      </c>
      <c r="AH2785">
        <f t="shared" ca="1" si="721"/>
        <v>15.696000000000003</v>
      </c>
      <c r="AI2785">
        <f t="shared" ca="1" si="722"/>
        <v>16.061</v>
      </c>
      <c r="AK2785">
        <f t="shared" ca="1" si="723"/>
        <v>1</v>
      </c>
      <c r="AL2785">
        <f t="shared" ca="1" si="724"/>
        <v>1</v>
      </c>
      <c r="AN2785" t="str">
        <f t="shared" ca="1" si="678"/>
        <v>Not Down</v>
      </c>
      <c r="AO2785" t="str">
        <f t="shared" ca="1" si="688"/>
        <v>Not Up</v>
      </c>
      <c r="AQ2785">
        <f t="shared" ca="1" si="716"/>
        <v>1</v>
      </c>
      <c r="AR2785">
        <f t="shared" ca="1" si="717"/>
        <v>0</v>
      </c>
      <c r="AT2785">
        <f t="shared" ca="1" si="709"/>
        <v>0</v>
      </c>
      <c r="AU2785">
        <f t="shared" ca="1" si="710"/>
        <v>1</v>
      </c>
      <c r="AW2785" s="5">
        <f t="shared" ca="1" si="693"/>
        <v>3.0947985983549031E-2</v>
      </c>
      <c r="AX2785" s="5">
        <f t="shared" ca="1" si="694"/>
        <v>4.7364540300602068E-2</v>
      </c>
      <c r="AY2785" s="18">
        <f t="shared" ca="1" si="725"/>
        <v>4.7364540300602068E-2</v>
      </c>
      <c r="BA2785" s="6">
        <f t="shared" ca="1" si="718"/>
        <v>1.0556420411276415</v>
      </c>
      <c r="BB2785">
        <f t="shared" ca="1" si="719"/>
        <v>1.0087147901242113</v>
      </c>
      <c r="BC2785" t="str">
        <f t="shared" ca="1" si="705"/>
        <v>TLT UP equity</v>
      </c>
      <c r="BD2785" t="str">
        <f t="shared" ca="1" si="706"/>
        <v>HYG UP Equity</v>
      </c>
      <c r="BF2785">
        <f t="shared" ca="1" si="695"/>
        <v>1</v>
      </c>
      <c r="BG2785">
        <f t="shared" ca="1" si="696"/>
        <v>0</v>
      </c>
      <c r="BI2785">
        <f t="shared" ca="1" si="689"/>
        <v>1</v>
      </c>
      <c r="BJ2785">
        <f t="shared" ca="1" si="690"/>
        <v>0</v>
      </c>
      <c r="BL2785">
        <f t="shared" ca="1" si="711"/>
        <v>10.249551046945641</v>
      </c>
      <c r="BM2785">
        <f t="shared" ca="1" si="712"/>
        <v>0</v>
      </c>
      <c r="BN2785" s="9">
        <f t="shared" ca="1" si="702"/>
        <v>1.0000000000000002</v>
      </c>
      <c r="BO2785" s="9">
        <f t="shared" ca="1" si="703"/>
        <v>0</v>
      </c>
      <c r="BP2785" s="9">
        <f t="shared" ca="1" si="697"/>
        <v>1</v>
      </c>
      <c r="BQ2785" s="9">
        <f t="shared" ca="1" si="698"/>
        <v>0</v>
      </c>
      <c r="BR2785">
        <f t="shared" ca="1" si="699"/>
        <v>1060.1930034597965</v>
      </c>
      <c r="BS2785">
        <f t="shared" ca="1" si="700"/>
        <v>-3.2495667244358817E-4</v>
      </c>
      <c r="BT2785">
        <f t="shared" ca="1" si="701"/>
        <v>1.8055555555555562E-5</v>
      </c>
      <c r="BU2785">
        <f t="shared" ca="1" si="682"/>
        <v>4.4408920985006264E-20</v>
      </c>
      <c r="BV2785">
        <f t="shared" ca="1" si="683"/>
        <v>0</v>
      </c>
      <c r="BW2785" s="35">
        <f ca="1">IFERROR(VLOOKUP($B2785,OFFSET(Input!$A$1,0,MATCH(Index!BW$6&amp;" Index",Input!$1:$1,0)-1,10000,2),2,0)/100,BW2784)</f>
        <v>1E-3</v>
      </c>
      <c r="BX2785">
        <f t="shared" ca="1" si="704"/>
        <v>1.9136688420082558E-2</v>
      </c>
      <c r="CE2785">
        <v>1050.3515641252689</v>
      </c>
    </row>
    <row r="2786" spans="2:83" x14ac:dyDescent="0.25">
      <c r="B2786" s="2">
        <v>41563</v>
      </c>
      <c r="C2786">
        <f t="shared" ca="1" si="684"/>
        <v>0</v>
      </c>
      <c r="D2786">
        <f t="shared" ca="1" si="685"/>
        <v>0</v>
      </c>
      <c r="E2786">
        <f ca="1">IF($B2786&lt;VLOOKUP(E$6&amp;" Equity",Param,4,0),"",IFERROR(VLOOKUP($B2786,OFFSET(Input!$A$1,0,MATCH(Index!E$6&amp;" Equity",Input!$1:$1,0)-1,10000,2),2,0),E2785))</f>
        <v>92.78</v>
      </c>
      <c r="F2786" s="33">
        <v>105.86</v>
      </c>
      <c r="H2786">
        <f ca="1">IFERROR(VLOOKUP($B2786,OFFSET(Input!$A$1,0,MATCH(Index!H$6,Input!$1:$1,0)-1,10000,2),2,0),0)</f>
        <v>0</v>
      </c>
      <c r="I2786">
        <f ca="1">IFERROR(VLOOKUP($B2786,OFFSET(Input!$A$1,0,MATCH(Index!I$6,Input!$1:$1,0)-1,10000,2),2,0),0)</f>
        <v>0</v>
      </c>
      <c r="K2786">
        <f t="shared" ca="1" si="686"/>
        <v>103.98718298173506</v>
      </c>
      <c r="L2786" s="30">
        <f t="shared" ca="1" si="687"/>
        <v>111.03282033808725</v>
      </c>
      <c r="N2786">
        <f t="shared" ca="1" si="691"/>
        <v>5.2953060461121684E-3</v>
      </c>
      <c r="O2786">
        <f t="shared" ca="1" si="692"/>
        <v>1.2547693145065606E-2</v>
      </c>
      <c r="Q2786">
        <f t="shared" ca="1" si="708"/>
        <v>4.0737966221151257E-2</v>
      </c>
      <c r="R2786">
        <f t="shared" ca="1" si="707"/>
        <v>8.776586492659369E-2</v>
      </c>
      <c r="T2786">
        <f t="shared" ca="1" si="720"/>
        <v>3.809665074233011E-2</v>
      </c>
      <c r="U2786">
        <f t="shared" ca="1" si="713"/>
        <v>8.7539240744973656E-2</v>
      </c>
      <c r="W2786">
        <f t="shared" ca="1" si="714"/>
        <v>0.29462247749649001</v>
      </c>
      <c r="X2786">
        <f t="shared" ca="1" si="715"/>
        <v>6.5977180429983226E-2</v>
      </c>
      <c r="Z2786">
        <f t="shared" ca="1" si="666"/>
        <v>103.07485740567199</v>
      </c>
      <c r="AA2786">
        <f t="shared" ca="1" si="666"/>
        <v>102.88027117913441</v>
      </c>
      <c r="AB2786">
        <f t="shared" ca="1" si="666"/>
        <v>102.75346836547409</v>
      </c>
      <c r="AC2786">
        <f t="shared" ca="1" si="667"/>
        <v>102.88027117913441</v>
      </c>
      <c r="AE2786">
        <f ca="1">VLOOKUP($B2786,OFFSET(Input!$A$1,0,MATCH(Index!AE$6&amp;" Index",Input!$1:$1,0)-1,10000,2),2,0)</f>
        <v>14.71</v>
      </c>
      <c r="AF2786">
        <f t="shared" ca="1" si="721"/>
        <v>16.910666666666668</v>
      </c>
      <c r="AG2786">
        <f t="shared" ca="1" si="721"/>
        <v>16.117000000000001</v>
      </c>
      <c r="AH2786">
        <f t="shared" ca="1" si="721"/>
        <v>15.731600000000004</v>
      </c>
      <c r="AI2786">
        <f t="shared" ca="1" si="722"/>
        <v>16.117000000000001</v>
      </c>
      <c r="AK2786">
        <f t="shared" ca="1" si="723"/>
        <v>1</v>
      </c>
      <c r="AL2786">
        <f t="shared" ca="1" si="724"/>
        <v>1</v>
      </c>
      <c r="AN2786" t="str">
        <f t="shared" ca="1" si="678"/>
        <v>Not Down</v>
      </c>
      <c r="AO2786" t="str">
        <f t="shared" ca="1" si="688"/>
        <v>Not Up</v>
      </c>
      <c r="AQ2786">
        <f t="shared" ca="1" si="716"/>
        <v>1</v>
      </c>
      <c r="AR2786">
        <f t="shared" ca="1" si="717"/>
        <v>0</v>
      </c>
      <c r="AT2786">
        <f t="shared" ca="1" si="709"/>
        <v>0</v>
      </c>
      <c r="AU2786">
        <f t="shared" ca="1" si="710"/>
        <v>1</v>
      </c>
      <c r="AW2786" s="5">
        <f t="shared" ca="1" si="693"/>
        <v>4.0737966221151257E-2</v>
      </c>
      <c r="AX2786" s="5">
        <f t="shared" ca="1" si="694"/>
        <v>3.809665074233011E-2</v>
      </c>
      <c r="AY2786" s="18">
        <f t="shared" ca="1" si="725"/>
        <v>4.0737966221151257E-2</v>
      </c>
      <c r="BA2786" s="6">
        <f t="shared" ca="1" si="718"/>
        <v>1.2273563125014295</v>
      </c>
      <c r="BB2786">
        <f t="shared" ca="1" si="719"/>
        <v>1.2273563125014295</v>
      </c>
      <c r="BC2786" t="str">
        <f t="shared" ca="1" si="705"/>
        <v>TLT UP equity</v>
      </c>
      <c r="BD2786" t="str">
        <f t="shared" ca="1" si="706"/>
        <v>HYG UP Equity</v>
      </c>
      <c r="BF2786">
        <f t="shared" ca="1" si="695"/>
        <v>1</v>
      </c>
      <c r="BG2786">
        <f t="shared" ca="1" si="696"/>
        <v>0</v>
      </c>
      <c r="BI2786">
        <f t="shared" ca="1" si="689"/>
        <v>1</v>
      </c>
      <c r="BJ2786">
        <f t="shared" ca="1" si="690"/>
        <v>0</v>
      </c>
      <c r="BL2786">
        <f t="shared" ca="1" si="711"/>
        <v>10.249551046945639</v>
      </c>
      <c r="BM2786">
        <f t="shared" ca="1" si="712"/>
        <v>0</v>
      </c>
      <c r="BN2786" s="9">
        <f t="shared" ca="1" si="702"/>
        <v>1</v>
      </c>
      <c r="BO2786" s="9">
        <f t="shared" ca="1" si="703"/>
        <v>0</v>
      </c>
      <c r="BP2786" s="9">
        <f t="shared" ca="1" si="697"/>
        <v>0.99999999999999989</v>
      </c>
      <c r="BQ2786" s="9">
        <f t="shared" ca="1" si="698"/>
        <v>0</v>
      </c>
      <c r="BR2786">
        <f t="shared" ca="1" si="699"/>
        <v>1065.8219401993704</v>
      </c>
      <c r="BS2786">
        <f t="shared" ca="1" si="700"/>
        <v>5.3093509589334786E-3</v>
      </c>
      <c r="BT2786">
        <f t="shared" ca="1" si="701"/>
        <v>1.8055555555555558E-5</v>
      </c>
      <c r="BU2786">
        <f t="shared" ca="1" si="682"/>
        <v>4.4408920985006264E-20</v>
      </c>
      <c r="BV2786">
        <f t="shared" ca="1" si="683"/>
        <v>0</v>
      </c>
      <c r="BW2786" s="35">
        <f ca="1">IFERROR(VLOOKUP($B2786,OFFSET(Input!$A$1,0,MATCH(Index!BW$6&amp;" Index",Input!$1:$1,0)-1,10000,2),2,0)/100,BW2785)</f>
        <v>1.1000000000000001E-3</v>
      </c>
      <c r="BX2786">
        <f t="shared" ca="1" si="704"/>
        <v>1.9129954233781044E-2</v>
      </c>
      <c r="CE2786">
        <v>1055.814345857329</v>
      </c>
    </row>
    <row r="2787" spans="2:83" x14ac:dyDescent="0.25">
      <c r="B2787" s="2">
        <v>41564</v>
      </c>
      <c r="C2787">
        <f t="shared" ca="1" si="684"/>
        <v>0</v>
      </c>
      <c r="D2787">
        <f t="shared" ca="1" si="685"/>
        <v>0</v>
      </c>
      <c r="E2787">
        <f ca="1">IF($B2787&lt;VLOOKUP(E$6&amp;" Equity",Param,4,0),"",IFERROR(VLOOKUP($B2787,OFFSET(Input!$A$1,0,MATCH(Index!E$6&amp;" Equity",Input!$1:$1,0)-1,10000,2),2,0),E2786))</f>
        <v>93.22</v>
      </c>
      <c r="F2787" s="33">
        <v>106.83</v>
      </c>
      <c r="H2787">
        <f ca="1">IFERROR(VLOOKUP($B2787,OFFSET(Input!$A$1,0,MATCH(Index!H$6,Input!$1:$1,0)-1,10000,2),2,0),0)</f>
        <v>0</v>
      </c>
      <c r="I2787">
        <f ca="1">IFERROR(VLOOKUP($B2787,OFFSET(Input!$A$1,0,MATCH(Index!I$6,Input!$1:$1,0)-1,10000,2),2,0),0)</f>
        <v>0</v>
      </c>
      <c r="K2787">
        <f t="shared" ca="1" si="686"/>
        <v>104.48033194176915</v>
      </c>
      <c r="L2787" s="30">
        <f t="shared" ca="1" si="687"/>
        <v>112.05021912637315</v>
      </c>
      <c r="N2787">
        <f t="shared" ca="1" si="691"/>
        <v>4.7311916209971713E-3</v>
      </c>
      <c r="O2787">
        <f t="shared" ca="1" si="692"/>
        <v>9.1213195279546151E-3</v>
      </c>
      <c r="Q2787">
        <f t="shared" ca="1" si="708"/>
        <v>4.6999448369003299E-2</v>
      </c>
      <c r="R2787">
        <f t="shared" ca="1" si="707"/>
        <v>9.8663461623897747E-2</v>
      </c>
      <c r="T2787">
        <f t="shared" ca="1" si="720"/>
        <v>4.0327229536966068E-2</v>
      </c>
      <c r="U2787">
        <f t="shared" ca="1" si="713"/>
        <v>9.1013817682390544E-2</v>
      </c>
      <c r="W2787">
        <f t="shared" ca="1" si="714"/>
        <v>0.4683528906610947</v>
      </c>
      <c r="X2787">
        <f t="shared" ca="1" si="715"/>
        <v>0.14976672520937392</v>
      </c>
      <c r="Z2787">
        <f t="shared" ca="1" si="666"/>
        <v>103.25194271404789</v>
      </c>
      <c r="AA2787">
        <f t="shared" ca="1" si="666"/>
        <v>102.94735999448471</v>
      </c>
      <c r="AB2787">
        <f t="shared" ca="1" si="666"/>
        <v>102.86692341885765</v>
      </c>
      <c r="AC2787">
        <f t="shared" ca="1" si="667"/>
        <v>102.94735999448471</v>
      </c>
      <c r="AE2787">
        <f ca="1">VLOOKUP($B2787,OFFSET(Input!$A$1,0,MATCH(Index!AE$6&amp;" Index",Input!$1:$1,0)-1,10000,2),2,0)</f>
        <v>13.48</v>
      </c>
      <c r="AF2787">
        <f t="shared" ca="1" si="721"/>
        <v>16.871999999999996</v>
      </c>
      <c r="AG2787">
        <f t="shared" ca="1" si="721"/>
        <v>16.133000000000003</v>
      </c>
      <c r="AH2787">
        <f t="shared" ca="1" si="721"/>
        <v>15.699200000000003</v>
      </c>
      <c r="AI2787">
        <f t="shared" ca="1" si="722"/>
        <v>16.133000000000003</v>
      </c>
      <c r="AK2787">
        <f t="shared" ca="1" si="723"/>
        <v>1</v>
      </c>
      <c r="AL2787">
        <f t="shared" ca="1" si="724"/>
        <v>1</v>
      </c>
      <c r="AN2787" t="str">
        <f t="shared" ca="1" si="678"/>
        <v>Not Down</v>
      </c>
      <c r="AO2787" t="str">
        <f t="shared" ca="1" si="688"/>
        <v>Not Up</v>
      </c>
      <c r="AQ2787">
        <f t="shared" ca="1" si="716"/>
        <v>1</v>
      </c>
      <c r="AR2787">
        <f t="shared" ca="1" si="717"/>
        <v>0</v>
      </c>
      <c r="AT2787">
        <f t="shared" ca="1" si="709"/>
        <v>0</v>
      </c>
      <c r="AU2787">
        <f t="shared" ca="1" si="710"/>
        <v>1</v>
      </c>
      <c r="AW2787" s="5">
        <f t="shared" ca="1" si="693"/>
        <v>4.6999448369003299E-2</v>
      </c>
      <c r="AX2787" s="5">
        <f t="shared" ca="1" si="694"/>
        <v>4.0327229536966068E-2</v>
      </c>
      <c r="AY2787" s="18">
        <f t="shared" ca="1" si="725"/>
        <v>4.6999448369003299E-2</v>
      </c>
      <c r="BA2787" s="6">
        <f t="shared" ca="1" si="718"/>
        <v>1.0638422733696509</v>
      </c>
      <c r="BB2787">
        <f t="shared" ca="1" si="719"/>
        <v>1.0638422733696509</v>
      </c>
      <c r="BC2787" t="str">
        <f t="shared" ca="1" si="705"/>
        <v>TLT UP equity</v>
      </c>
      <c r="BD2787" t="str">
        <f t="shared" ca="1" si="706"/>
        <v>HYG UP Equity</v>
      </c>
      <c r="BF2787">
        <f t="shared" ca="1" si="695"/>
        <v>1</v>
      </c>
      <c r="BG2787">
        <f t="shared" ca="1" si="696"/>
        <v>0</v>
      </c>
      <c r="BI2787">
        <f t="shared" ca="1" si="689"/>
        <v>1</v>
      </c>
      <c r="BJ2787">
        <f t="shared" ca="1" si="690"/>
        <v>0</v>
      </c>
      <c r="BL2787">
        <f t="shared" ca="1" si="711"/>
        <v>10.249551046945637</v>
      </c>
      <c r="BM2787">
        <f t="shared" ca="1" si="712"/>
        <v>0</v>
      </c>
      <c r="BN2787" s="9">
        <f t="shared" ca="1" si="702"/>
        <v>1</v>
      </c>
      <c r="BO2787" s="9">
        <f t="shared" ca="1" si="703"/>
        <v>0</v>
      </c>
      <c r="BP2787" s="9">
        <f t="shared" ca="1" si="697"/>
        <v>0.99999999999999989</v>
      </c>
      <c r="BQ2787" s="9">
        <f t="shared" ca="1" si="698"/>
        <v>0</v>
      </c>
      <c r="BR2787">
        <f t="shared" ca="1" si="699"/>
        <v>1070.8764956389878</v>
      </c>
      <c r="BS2787">
        <f t="shared" ca="1" si="700"/>
        <v>4.7424013796073528E-3</v>
      </c>
      <c r="BT2787">
        <f t="shared" ca="1" si="701"/>
        <v>1.8055555555555558E-5</v>
      </c>
      <c r="BU2787">
        <f t="shared" ca="1" si="682"/>
        <v>4.3728304475443602E-5</v>
      </c>
      <c r="BV2787">
        <f t="shared" ca="1" si="683"/>
        <v>0</v>
      </c>
      <c r="BW2787" s="35">
        <f ca="1">IFERROR(VLOOKUP($B2787,OFFSET(Input!$A$1,0,MATCH(Index!BW$6&amp;" Index",Input!$1:$1,0)-1,10000,2),2,0)/100,BW2786)</f>
        <v>1E-3</v>
      </c>
      <c r="BX2787">
        <f t="shared" ca="1" si="704"/>
        <v>2.3397479484483733E-2</v>
      </c>
      <c r="CE2787">
        <v>1060.6645447461221</v>
      </c>
    </row>
    <row r="2788" spans="2:83" x14ac:dyDescent="0.25">
      <c r="B2788" s="2">
        <v>41565</v>
      </c>
      <c r="C2788">
        <f t="shared" ca="1" si="684"/>
        <v>0</v>
      </c>
      <c r="D2788">
        <f t="shared" ca="1" si="685"/>
        <v>0</v>
      </c>
      <c r="E2788">
        <f ca="1">IF($B2788&lt;VLOOKUP(E$6&amp;" Equity",Param,4,0),"",IFERROR(VLOOKUP($B2788,OFFSET(Input!$A$1,0,MATCH(Index!E$6&amp;" Equity",Input!$1:$1,0)-1,10000,2),2,0),E2787))</f>
        <v>93.42</v>
      </c>
      <c r="F2788" s="33">
        <v>107.04</v>
      </c>
      <c r="H2788">
        <f ca="1">IFERROR(VLOOKUP($B2788,OFFSET(Input!$A$1,0,MATCH(Index!H$6,Input!$1:$1,0)-1,10000,2),2,0),0)</f>
        <v>0</v>
      </c>
      <c r="I2788">
        <f ca="1">IFERROR(VLOOKUP($B2788,OFFSET(Input!$A$1,0,MATCH(Index!I$6,Input!$1:$1,0)-1,10000,2),2,0),0)</f>
        <v>0</v>
      </c>
      <c r="K2788">
        <f t="shared" ca="1" si="686"/>
        <v>104.70449055996646</v>
      </c>
      <c r="L2788" s="30">
        <f t="shared" ca="1" si="687"/>
        <v>112.27048071971339</v>
      </c>
      <c r="N2788">
        <f t="shared" ca="1" si="691"/>
        <v>2.1431641293670201E-3</v>
      </c>
      <c r="O2788">
        <f t="shared" ca="1" si="692"/>
        <v>1.9638104221222316E-3</v>
      </c>
      <c r="Q2788">
        <f t="shared" ca="1" si="708"/>
        <v>4.7510935327234015E-2</v>
      </c>
      <c r="R2788">
        <f t="shared" ca="1" si="707"/>
        <v>9.908199605928586E-2</v>
      </c>
      <c r="T2788">
        <f t="shared" ca="1" si="720"/>
        <v>4.0778821474080608E-2</v>
      </c>
      <c r="U2788">
        <f t="shared" ca="1" si="713"/>
        <v>8.9135551097205307E-2</v>
      </c>
      <c r="W2788">
        <f t="shared" ca="1" si="714"/>
        <v>0.49050726541092965</v>
      </c>
      <c r="X2788">
        <f t="shared" ca="1" si="715"/>
        <v>0.1907643009068376</v>
      </c>
      <c r="Z2788">
        <f t="shared" ca="1" si="666"/>
        <v>103.43463198787867</v>
      </c>
      <c r="AA2788">
        <f t="shared" ca="1" si="666"/>
        <v>103.03234897967438</v>
      </c>
      <c r="AB2788">
        <f t="shared" ca="1" si="666"/>
        <v>102.99246786180287</v>
      </c>
      <c r="AC2788">
        <f t="shared" ca="1" si="667"/>
        <v>103.03234897967438</v>
      </c>
      <c r="AE2788">
        <f ca="1">VLOOKUP($B2788,OFFSET(Input!$A$1,0,MATCH(Index!AE$6&amp;" Index",Input!$1:$1,0)-1,10000,2),2,0)</f>
        <v>13.04</v>
      </c>
      <c r="AF2788">
        <f t="shared" ca="1" si="721"/>
        <v>16.710666666666665</v>
      </c>
      <c r="AG2788">
        <f t="shared" ca="1" si="721"/>
        <v>16.129000000000001</v>
      </c>
      <c r="AH2788">
        <f t="shared" ca="1" si="721"/>
        <v>15.654400000000004</v>
      </c>
      <c r="AI2788">
        <f t="shared" ca="1" si="722"/>
        <v>16.129000000000001</v>
      </c>
      <c r="AK2788">
        <f t="shared" ca="1" si="723"/>
        <v>1</v>
      </c>
      <c r="AL2788">
        <f t="shared" ca="1" si="724"/>
        <v>1</v>
      </c>
      <c r="AN2788" t="str">
        <f t="shared" ca="1" si="678"/>
        <v>Not Down</v>
      </c>
      <c r="AO2788" t="str">
        <f t="shared" ca="1" si="688"/>
        <v>Not Up</v>
      </c>
      <c r="AQ2788">
        <f t="shared" ca="1" si="716"/>
        <v>1</v>
      </c>
      <c r="AR2788">
        <f t="shared" ca="1" si="717"/>
        <v>0</v>
      </c>
      <c r="AT2788">
        <f t="shared" ca="1" si="709"/>
        <v>0</v>
      </c>
      <c r="AU2788">
        <f t="shared" ca="1" si="710"/>
        <v>1</v>
      </c>
      <c r="AW2788" s="5">
        <f t="shared" ca="1" si="693"/>
        <v>4.7510935327234015E-2</v>
      </c>
      <c r="AX2788" s="5">
        <f t="shared" ca="1" si="694"/>
        <v>4.0778821474080608E-2</v>
      </c>
      <c r="AY2788" s="18">
        <f t="shared" ca="1" si="725"/>
        <v>4.7510935327234015E-2</v>
      </c>
      <c r="BA2788" s="6">
        <f t="shared" ca="1" si="718"/>
        <v>1.0523893006025333</v>
      </c>
      <c r="BB2788">
        <f t="shared" ca="1" si="719"/>
        <v>1.0638422733696509</v>
      </c>
      <c r="BC2788" t="str">
        <f t="shared" ca="1" si="705"/>
        <v>TLT UP equity</v>
      </c>
      <c r="BD2788" t="str">
        <f t="shared" ca="1" si="706"/>
        <v>HYG UP Equity</v>
      </c>
      <c r="BF2788">
        <f t="shared" ca="1" si="695"/>
        <v>1</v>
      </c>
      <c r="BG2788">
        <f t="shared" ca="1" si="696"/>
        <v>0</v>
      </c>
      <c r="BI2788">
        <f t="shared" ca="1" si="689"/>
        <v>1</v>
      </c>
      <c r="BJ2788">
        <f t="shared" ca="1" si="690"/>
        <v>0</v>
      </c>
      <c r="BL2788">
        <f t="shared" ca="1" si="711"/>
        <v>10.249551046945637</v>
      </c>
      <c r="BM2788">
        <f t="shared" ca="1" si="712"/>
        <v>0</v>
      </c>
      <c r="BN2788" s="9">
        <f t="shared" ca="1" si="702"/>
        <v>1</v>
      </c>
      <c r="BO2788" s="9">
        <f t="shared" ca="1" si="703"/>
        <v>0</v>
      </c>
      <c r="BP2788" s="9">
        <f t="shared" ca="1" si="697"/>
        <v>1</v>
      </c>
      <c r="BQ2788" s="9">
        <f t="shared" ca="1" si="698"/>
        <v>0</v>
      </c>
      <c r="BR2788">
        <f t="shared" ca="1" si="699"/>
        <v>1073.1740208388137</v>
      </c>
      <c r="BS2788">
        <f t="shared" ca="1" si="700"/>
        <v>2.1454623471355294E-3</v>
      </c>
      <c r="BT2788">
        <f t="shared" ca="1" si="701"/>
        <v>1.8055555555555558E-5</v>
      </c>
      <c r="BU2788">
        <f t="shared" ca="1" si="682"/>
        <v>3.2702807826355728E-5</v>
      </c>
      <c r="BV2788">
        <f t="shared" ca="1" si="683"/>
        <v>0</v>
      </c>
      <c r="BW2788" s="35">
        <f ca="1">IFERROR(VLOOKUP($B2788,OFFSET(Input!$A$1,0,MATCH(Index!BW$6&amp;" Index",Input!$1:$1,0)-1,10000,2),2,0)/100,BW2787)</f>
        <v>1E-3</v>
      </c>
      <c r="BX2788">
        <f t="shared" ca="1" si="704"/>
        <v>2.0373523815762372E-2</v>
      </c>
      <c r="CE2788">
        <v>1063.3839432353998</v>
      </c>
    </row>
    <row r="2789" spans="2:83" x14ac:dyDescent="0.25">
      <c r="B2789" s="2">
        <v>41568</v>
      </c>
      <c r="C2789">
        <f t="shared" ca="1" si="684"/>
        <v>0</v>
      </c>
      <c r="D2789">
        <f t="shared" ca="1" si="685"/>
        <v>0</v>
      </c>
      <c r="E2789">
        <f ca="1">IF($B2789&lt;VLOOKUP(E$6&amp;" Equity",Param,4,0),"",IFERROR(VLOOKUP($B2789,OFFSET(Input!$A$1,0,MATCH(Index!E$6&amp;" Equity",Input!$1:$1,0)-1,10000,2),2,0),E2788))</f>
        <v>93.21</v>
      </c>
      <c r="F2789" s="33">
        <v>106.7</v>
      </c>
      <c r="H2789">
        <f ca="1">IFERROR(VLOOKUP($B2789,OFFSET(Input!$A$1,0,MATCH(Index!H$6,Input!$1:$1,0)-1,10000,2),2,0),0)</f>
        <v>0</v>
      </c>
      <c r="I2789">
        <f ca="1">IFERROR(VLOOKUP($B2789,OFFSET(Input!$A$1,0,MATCH(Index!I$6,Input!$1:$1,0)-1,10000,2),2,0),0)</f>
        <v>0</v>
      </c>
      <c r="K2789">
        <f t="shared" ca="1" si="686"/>
        <v>104.46912401085928</v>
      </c>
      <c r="L2789" s="30">
        <f t="shared" ca="1" si="687"/>
        <v>111.91386671144822</v>
      </c>
      <c r="N2789">
        <f t="shared" ca="1" si="691"/>
        <v>-2.2504430008962939E-3</v>
      </c>
      <c r="O2789">
        <f t="shared" ca="1" si="692"/>
        <v>-3.1814380722106931E-3</v>
      </c>
      <c r="Q2789">
        <f t="shared" ca="1" si="708"/>
        <v>4.703385701799264E-2</v>
      </c>
      <c r="R2789">
        <f t="shared" ca="1" si="707"/>
        <v>9.8270159785676159E-2</v>
      </c>
      <c r="T2789">
        <f t="shared" ca="1" si="720"/>
        <v>4.15538794992538E-2</v>
      </c>
      <c r="U2789">
        <f t="shared" ca="1" si="713"/>
        <v>8.6317098503107273E-2</v>
      </c>
      <c r="W2789">
        <f t="shared" ca="1" si="714"/>
        <v>0.59655739823757659</v>
      </c>
      <c r="X2789">
        <f t="shared" ca="1" si="715"/>
        <v>0.21846980776840455</v>
      </c>
      <c r="Z2789">
        <f t="shared" ca="1" si="666"/>
        <v>103.62068364098245</v>
      </c>
      <c r="AA2789">
        <f t="shared" ca="1" si="666"/>
        <v>103.10556963740866</v>
      </c>
      <c r="AB2789">
        <f t="shared" ca="1" si="666"/>
        <v>103.08629017968553</v>
      </c>
      <c r="AC2789">
        <f t="shared" ca="1" si="667"/>
        <v>103.10556963740866</v>
      </c>
      <c r="AE2789">
        <f ca="1">VLOOKUP($B2789,OFFSET(Input!$A$1,0,MATCH(Index!AE$6&amp;" Index",Input!$1:$1,0)-1,10000,2),2,0)</f>
        <v>13.16</v>
      </c>
      <c r="AF2789">
        <f t="shared" ca="1" si="721"/>
        <v>16.481333333333332</v>
      </c>
      <c r="AG2789">
        <f t="shared" ca="1" si="721"/>
        <v>16.0715</v>
      </c>
      <c r="AH2789">
        <f t="shared" ca="1" si="721"/>
        <v>15.605600000000004</v>
      </c>
      <c r="AI2789">
        <f t="shared" ca="1" si="722"/>
        <v>16.0715</v>
      </c>
      <c r="AK2789">
        <f t="shared" ca="1" si="723"/>
        <v>1</v>
      </c>
      <c r="AL2789">
        <f t="shared" ca="1" si="724"/>
        <v>1</v>
      </c>
      <c r="AN2789" t="str">
        <f t="shared" ca="1" si="678"/>
        <v>Not Down</v>
      </c>
      <c r="AO2789" t="str">
        <f t="shared" ca="1" si="688"/>
        <v>Not Up</v>
      </c>
      <c r="AQ2789">
        <f t="shared" ca="1" si="716"/>
        <v>1</v>
      </c>
      <c r="AR2789">
        <f t="shared" ca="1" si="717"/>
        <v>0</v>
      </c>
      <c r="AT2789">
        <f t="shared" ca="1" si="709"/>
        <v>0</v>
      </c>
      <c r="AU2789">
        <f t="shared" ca="1" si="710"/>
        <v>1</v>
      </c>
      <c r="AW2789" s="5">
        <f t="shared" ca="1" si="693"/>
        <v>4.703385701799264E-2</v>
      </c>
      <c r="AX2789" s="5">
        <f t="shared" ca="1" si="694"/>
        <v>4.15538794992538E-2</v>
      </c>
      <c r="AY2789" s="18">
        <f t="shared" ca="1" si="725"/>
        <v>4.703385701799264E-2</v>
      </c>
      <c r="BA2789" s="6">
        <f t="shared" ca="1" si="718"/>
        <v>1.0630639962372781</v>
      </c>
      <c r="BB2789">
        <f t="shared" ca="1" si="719"/>
        <v>1.0638422733696509</v>
      </c>
      <c r="BC2789" t="str">
        <f t="shared" ca="1" si="705"/>
        <v>TLT UP equity</v>
      </c>
      <c r="BD2789" t="str">
        <f t="shared" ca="1" si="706"/>
        <v>HYG UP Equity</v>
      </c>
      <c r="BF2789">
        <f t="shared" ca="1" si="695"/>
        <v>1</v>
      </c>
      <c r="BG2789">
        <f t="shared" ca="1" si="696"/>
        <v>0</v>
      </c>
      <c r="BI2789">
        <f t="shared" ca="1" si="689"/>
        <v>1</v>
      </c>
      <c r="BJ2789">
        <f t="shared" ca="1" si="690"/>
        <v>0</v>
      </c>
      <c r="BL2789">
        <f t="shared" ca="1" si="711"/>
        <v>10.249551046945637</v>
      </c>
      <c r="BM2789">
        <f t="shared" ca="1" si="712"/>
        <v>0</v>
      </c>
      <c r="BN2789" s="9">
        <f t="shared" ca="1" si="702"/>
        <v>0.99999999999999989</v>
      </c>
      <c r="BO2789" s="9">
        <f t="shared" ca="1" si="703"/>
        <v>0</v>
      </c>
      <c r="BP2789" s="9">
        <f t="shared" ca="1" si="697"/>
        <v>0.99999999999999989</v>
      </c>
      <c r="BQ2789" s="9">
        <f t="shared" ca="1" si="698"/>
        <v>0</v>
      </c>
      <c r="BR2789">
        <f t="shared" ca="1" si="699"/>
        <v>1070.7616193789963</v>
      </c>
      <c r="BS2789">
        <f t="shared" ca="1" si="700"/>
        <v>-2.2479126525367654E-3</v>
      </c>
      <c r="BT2789">
        <f t="shared" ca="1" si="701"/>
        <v>5.4166666666666664E-5</v>
      </c>
      <c r="BU2789">
        <f t="shared" ca="1" si="682"/>
        <v>0</v>
      </c>
      <c r="BV2789">
        <f t="shared" ca="1" si="683"/>
        <v>0</v>
      </c>
      <c r="BW2789" s="35">
        <f ca="1">IFERROR(VLOOKUP($B2789,OFFSET(Input!$A$1,0,MATCH(Index!BW$6&amp;" Index",Input!$1:$1,0)-1,10000,2),2,0)/100,BW2788)</f>
        <v>8.9999999999999998E-4</v>
      </c>
      <c r="BX2789">
        <f t="shared" ca="1" si="704"/>
        <v>6.1277276213634616E-2</v>
      </c>
      <c r="CE2789">
        <v>1060.7347901326912</v>
      </c>
    </row>
    <row r="2790" spans="2:83" x14ac:dyDescent="0.25">
      <c r="B2790" s="2">
        <v>41569</v>
      </c>
      <c r="C2790">
        <f t="shared" ca="1" si="684"/>
        <v>0</v>
      </c>
      <c r="D2790">
        <f t="shared" ca="1" si="685"/>
        <v>0</v>
      </c>
      <c r="E2790">
        <f ca="1">IF($B2790&lt;VLOOKUP(E$6&amp;" Equity",Param,4,0),"",IFERROR(VLOOKUP($B2790,OFFSET(Input!$A$1,0,MATCH(Index!E$6&amp;" Equity",Input!$1:$1,0)-1,10000,2),2,0),E2789))</f>
        <v>93.49</v>
      </c>
      <c r="F2790" s="33">
        <v>107.89</v>
      </c>
      <c r="H2790">
        <f ca="1">IFERROR(VLOOKUP($B2790,OFFSET(Input!$A$1,0,MATCH(Index!H$6,Input!$1:$1,0)-1,10000,2),2,0),0)</f>
        <v>0</v>
      </c>
      <c r="I2790">
        <f ca="1">IFERROR(VLOOKUP($B2790,OFFSET(Input!$A$1,0,MATCH(Index!I$6,Input!$1:$1,0)-1,10000,2),2,0),0)</f>
        <v>0</v>
      </c>
      <c r="K2790">
        <f t="shared" ca="1" si="686"/>
        <v>104.78294607633551</v>
      </c>
      <c r="L2790" s="30">
        <f t="shared" ca="1" si="687"/>
        <v>113.16201574037628</v>
      </c>
      <c r="N2790">
        <f t="shared" ca="1" si="691"/>
        <v>2.9994666301585019E-3</v>
      </c>
      <c r="O2790">
        <f t="shared" ca="1" si="692"/>
        <v>1.1091031255540987E-2</v>
      </c>
      <c r="Q2790">
        <f t="shared" ca="1" si="708"/>
        <v>4.9336500830563484E-2</v>
      </c>
      <c r="R2790">
        <f t="shared" ca="1" si="707"/>
        <v>0.11293754130168118</v>
      </c>
      <c r="T2790">
        <f t="shared" ca="1" si="720"/>
        <v>4.2200243233818567E-2</v>
      </c>
      <c r="U2790">
        <f t="shared" ca="1" si="713"/>
        <v>8.6892516716540247E-2</v>
      </c>
      <c r="W2790">
        <f t="shared" ca="1" si="714"/>
        <v>0.64586951004734772</v>
      </c>
      <c r="X2790">
        <f t="shared" ca="1" si="715"/>
        <v>0.4079341276694004</v>
      </c>
      <c r="Z2790">
        <f t="shared" ca="1" si="666"/>
        <v>103.84260067299779</v>
      </c>
      <c r="AA2790">
        <f t="shared" ca="1" si="666"/>
        <v>103.20563512996588</v>
      </c>
      <c r="AB2790">
        <f t="shared" ca="1" si="666"/>
        <v>103.17928090232832</v>
      </c>
      <c r="AC2790">
        <f t="shared" ca="1" si="667"/>
        <v>103.20563512996588</v>
      </c>
      <c r="AE2790">
        <f ca="1">VLOOKUP($B2790,OFFSET(Input!$A$1,0,MATCH(Index!AE$6&amp;" Index",Input!$1:$1,0)-1,10000,2),2,0)</f>
        <v>13.33</v>
      </c>
      <c r="AF2790">
        <f t="shared" ca="1" si="721"/>
        <v>16.334</v>
      </c>
      <c r="AG2790">
        <f t="shared" ca="1" si="721"/>
        <v>16.033999999999999</v>
      </c>
      <c r="AH2790">
        <f t="shared" ca="1" si="721"/>
        <v>15.557600000000003</v>
      </c>
      <c r="AI2790">
        <f t="shared" ca="1" si="722"/>
        <v>16.033999999999999</v>
      </c>
      <c r="AK2790">
        <f t="shared" ca="1" si="723"/>
        <v>1</v>
      </c>
      <c r="AL2790">
        <f t="shared" ca="1" si="724"/>
        <v>1</v>
      </c>
      <c r="AN2790" t="str">
        <f t="shared" ca="1" si="678"/>
        <v>Not Down</v>
      </c>
      <c r="AO2790" t="str">
        <f t="shared" ca="1" si="688"/>
        <v>Not Up</v>
      </c>
      <c r="AQ2790">
        <f t="shared" ca="1" si="716"/>
        <v>1</v>
      </c>
      <c r="AR2790">
        <f t="shared" ca="1" si="717"/>
        <v>0</v>
      </c>
      <c r="AT2790">
        <f t="shared" ca="1" si="709"/>
        <v>0</v>
      </c>
      <c r="AU2790">
        <f t="shared" ca="1" si="710"/>
        <v>1</v>
      </c>
      <c r="AW2790" s="5">
        <f t="shared" ca="1" si="693"/>
        <v>4.9336500830563484E-2</v>
      </c>
      <c r="AX2790" s="5">
        <f t="shared" ca="1" si="694"/>
        <v>4.2200243233818567E-2</v>
      </c>
      <c r="AY2790" s="18">
        <f t="shared" ca="1" si="725"/>
        <v>4.9336500830563484E-2</v>
      </c>
      <c r="BA2790" s="6">
        <f t="shared" ca="1" si="718"/>
        <v>1.013448444017446</v>
      </c>
      <c r="BB2790">
        <f t="shared" ca="1" si="719"/>
        <v>1.0638422733696509</v>
      </c>
      <c r="BC2790" t="str">
        <f t="shared" ca="1" si="705"/>
        <v>TLT UP equity</v>
      </c>
      <c r="BD2790" t="str">
        <f t="shared" ca="1" si="706"/>
        <v>HYG UP Equity</v>
      </c>
      <c r="BF2790">
        <f t="shared" ca="1" si="695"/>
        <v>1</v>
      </c>
      <c r="BG2790">
        <f t="shared" ca="1" si="696"/>
        <v>0</v>
      </c>
      <c r="BI2790">
        <f t="shared" ca="1" si="689"/>
        <v>1</v>
      </c>
      <c r="BJ2790">
        <f t="shared" ca="1" si="690"/>
        <v>0</v>
      </c>
      <c r="BL2790">
        <f t="shared" ca="1" si="711"/>
        <v>10.249551046945637</v>
      </c>
      <c r="BM2790">
        <f t="shared" ca="1" si="712"/>
        <v>0</v>
      </c>
      <c r="BN2790" s="9">
        <f t="shared" ca="1" si="702"/>
        <v>1</v>
      </c>
      <c r="BO2790" s="9">
        <f t="shared" ca="1" si="703"/>
        <v>0</v>
      </c>
      <c r="BP2790" s="9">
        <f t="shared" ca="1" si="697"/>
        <v>1</v>
      </c>
      <c r="BQ2790" s="9">
        <f t="shared" ca="1" si="698"/>
        <v>0</v>
      </c>
      <c r="BR2790">
        <f t="shared" ca="1" si="699"/>
        <v>1073.9781546587528</v>
      </c>
      <c r="BS2790">
        <f t="shared" ca="1" si="700"/>
        <v>3.0039695311661063E-3</v>
      </c>
      <c r="BT2790">
        <f t="shared" ca="1" si="701"/>
        <v>1.8055555555555558E-5</v>
      </c>
      <c r="BU2790">
        <f t="shared" ca="1" si="682"/>
        <v>0</v>
      </c>
      <c r="BV2790">
        <f t="shared" ca="1" si="683"/>
        <v>0</v>
      </c>
      <c r="BW2790" s="35">
        <f ca="1">IFERROR(VLOOKUP($B2790,OFFSET(Input!$A$1,0,MATCH(Index!BW$6&amp;" Index",Input!$1:$1,0)-1,10000,2),2,0)/100,BW2789)</f>
        <v>8.0000000000000004E-4</v>
      </c>
      <c r="BX2790">
        <f t="shared" ca="1" si="704"/>
        <v>2.0374873107641033E-2</v>
      </c>
      <c r="CE2790">
        <v>1064.0893564997225</v>
      </c>
    </row>
    <row r="2791" spans="2:83" x14ac:dyDescent="0.25">
      <c r="B2791" s="2">
        <v>41570</v>
      </c>
      <c r="C2791">
        <f t="shared" ca="1" si="684"/>
        <v>0</v>
      </c>
      <c r="D2791">
        <f t="shared" ca="1" si="685"/>
        <v>0</v>
      </c>
      <c r="E2791">
        <f ca="1">IF($B2791&lt;VLOOKUP(E$6&amp;" Equity",Param,4,0),"",IFERROR(VLOOKUP($B2791,OFFSET(Input!$A$1,0,MATCH(Index!E$6&amp;" Equity",Input!$1:$1,0)-1,10000,2),2,0),E2790))</f>
        <v>93.57</v>
      </c>
      <c r="F2791" s="33">
        <v>108.31</v>
      </c>
      <c r="H2791">
        <f ca="1">IFERROR(VLOOKUP($B2791,OFFSET(Input!$A$1,0,MATCH(Index!H$6,Input!$1:$1,0)-1,10000,2),2,0),0)</f>
        <v>0</v>
      </c>
      <c r="I2791">
        <f ca="1">IFERROR(VLOOKUP($B2791,OFFSET(Input!$A$1,0,MATCH(Index!I$6,Input!$1:$1,0)-1,10000,2),2,0),0)</f>
        <v>0</v>
      </c>
      <c r="K2791">
        <f t="shared" ca="1" si="686"/>
        <v>104.87260952361444</v>
      </c>
      <c r="L2791" s="30">
        <f t="shared" ca="1" si="687"/>
        <v>113.60253892705677</v>
      </c>
      <c r="N2791">
        <f t="shared" ca="1" si="691"/>
        <v>8.5534058459734504E-4</v>
      </c>
      <c r="O2791">
        <f t="shared" ca="1" si="692"/>
        <v>3.8852962843970418E-3</v>
      </c>
      <c r="Q2791">
        <f t="shared" ca="1" si="708"/>
        <v>4.9328330787247916E-2</v>
      </c>
      <c r="R2791">
        <f t="shared" ca="1" si="707"/>
        <v>0.10727085765129718</v>
      </c>
      <c r="T2791">
        <f t="shared" ca="1" si="720"/>
        <v>4.1857222202597605E-2</v>
      </c>
      <c r="U2791">
        <f t="shared" ca="1" si="713"/>
        <v>8.7676607436879717E-2</v>
      </c>
      <c r="W2791">
        <f t="shared" ca="1" si="714"/>
        <v>0.72937881118007519</v>
      </c>
      <c r="X2791">
        <f t="shared" ca="1" si="715"/>
        <v>0.43128337511522657</v>
      </c>
      <c r="Z2791">
        <f t="shared" ca="1" si="666"/>
        <v>104.06451770501312</v>
      </c>
      <c r="AA2791">
        <f t="shared" ca="1" si="666"/>
        <v>103.31910678012636</v>
      </c>
      <c r="AB2791">
        <f t="shared" ca="1" si="666"/>
        <v>103.23659702780931</v>
      </c>
      <c r="AC2791">
        <f t="shared" ca="1" si="667"/>
        <v>103.31910678012636</v>
      </c>
      <c r="AE2791">
        <f ca="1">VLOOKUP($B2791,OFFSET(Input!$A$1,0,MATCH(Index!AE$6&amp;" Index",Input!$1:$1,0)-1,10000,2),2,0)</f>
        <v>13.42</v>
      </c>
      <c r="AF2791">
        <f t="shared" ca="1" si="721"/>
        <v>16.122</v>
      </c>
      <c r="AG2791">
        <f t="shared" ca="1" si="721"/>
        <v>16.0045</v>
      </c>
      <c r="AH2791">
        <f t="shared" ca="1" si="721"/>
        <v>15.550800000000004</v>
      </c>
      <c r="AI2791">
        <f t="shared" ca="1" si="722"/>
        <v>16.0045</v>
      </c>
      <c r="AK2791">
        <f t="shared" ca="1" si="723"/>
        <v>1</v>
      </c>
      <c r="AL2791">
        <f t="shared" ca="1" si="724"/>
        <v>1</v>
      </c>
      <c r="AN2791" t="str">
        <f t="shared" ca="1" si="678"/>
        <v>Not Down</v>
      </c>
      <c r="AO2791" t="str">
        <f t="shared" ca="1" si="688"/>
        <v>Not Up</v>
      </c>
      <c r="AQ2791">
        <f t="shared" ca="1" si="716"/>
        <v>1</v>
      </c>
      <c r="AR2791">
        <f t="shared" ca="1" si="717"/>
        <v>0</v>
      </c>
      <c r="AT2791">
        <f t="shared" ca="1" si="709"/>
        <v>0</v>
      </c>
      <c r="AU2791">
        <f t="shared" ca="1" si="710"/>
        <v>1</v>
      </c>
      <c r="AW2791" s="5">
        <f t="shared" ca="1" si="693"/>
        <v>4.9328330787247916E-2</v>
      </c>
      <c r="AX2791" s="5">
        <f t="shared" ca="1" si="694"/>
        <v>4.1857222202597605E-2</v>
      </c>
      <c r="AY2791" s="18">
        <f t="shared" ca="1" si="725"/>
        <v>4.9328330787247916E-2</v>
      </c>
      <c r="BA2791" s="6">
        <f t="shared" ca="1" si="718"/>
        <v>1.0136162972075617</v>
      </c>
      <c r="BB2791">
        <f t="shared" ca="1" si="719"/>
        <v>1.0638422733696509</v>
      </c>
      <c r="BC2791" t="str">
        <f t="shared" ca="1" si="705"/>
        <v>TLT UP equity</v>
      </c>
      <c r="BD2791" t="str">
        <f t="shared" ca="1" si="706"/>
        <v>HYG UP Equity</v>
      </c>
      <c r="BF2791">
        <f t="shared" ca="1" si="695"/>
        <v>1</v>
      </c>
      <c r="BG2791">
        <f t="shared" ca="1" si="696"/>
        <v>0</v>
      </c>
      <c r="BI2791">
        <f t="shared" ca="1" si="689"/>
        <v>1</v>
      </c>
      <c r="BJ2791">
        <f t="shared" ca="1" si="690"/>
        <v>0</v>
      </c>
      <c r="BL2791">
        <f t="shared" ca="1" si="711"/>
        <v>10.249551046945637</v>
      </c>
      <c r="BM2791">
        <f t="shared" ca="1" si="712"/>
        <v>0</v>
      </c>
      <c r="BN2791" s="9">
        <f t="shared" ca="1" si="702"/>
        <v>1</v>
      </c>
      <c r="BO2791" s="9">
        <f t="shared" ca="1" si="703"/>
        <v>0</v>
      </c>
      <c r="BP2791" s="9">
        <f t="shared" ca="1" si="697"/>
        <v>1</v>
      </c>
      <c r="BQ2791" s="9">
        <f t="shared" ca="1" si="698"/>
        <v>0</v>
      </c>
      <c r="BR2791">
        <f t="shared" ca="1" si="699"/>
        <v>1074.8971647386834</v>
      </c>
      <c r="BS2791">
        <f t="shared" ca="1" si="700"/>
        <v>8.5570649267308063E-4</v>
      </c>
      <c r="BT2791">
        <f t="shared" ca="1" si="701"/>
        <v>1.8055555555555558E-5</v>
      </c>
      <c r="BU2791">
        <f t="shared" ca="1" si="682"/>
        <v>0</v>
      </c>
      <c r="BV2791">
        <f t="shared" ca="1" si="683"/>
        <v>0</v>
      </c>
      <c r="BW2791" s="35">
        <f ca="1">IFERROR(VLOOKUP($B2791,OFFSET(Input!$A$1,0,MATCH(Index!BW$6&amp;" Index",Input!$1:$1,0)-1,10000,2),2,0)/100,BW2790)</f>
        <v>8.0000000000000004E-4</v>
      </c>
      <c r="BX2791">
        <f t="shared" ca="1" si="704"/>
        <v>2.0439308501572891E-2</v>
      </c>
      <c r="CE2791">
        <v>1065.0226668445941</v>
      </c>
    </row>
    <row r="2792" spans="2:83" x14ac:dyDescent="0.25">
      <c r="B2792" s="2">
        <v>41571</v>
      </c>
      <c r="C2792">
        <f t="shared" ca="1" si="684"/>
        <v>0</v>
      </c>
      <c r="D2792">
        <f t="shared" ca="1" si="685"/>
        <v>0</v>
      </c>
      <c r="E2792">
        <f ca="1">IF($B2792&lt;VLOOKUP(E$6&amp;" Equity",Param,4,0),"",IFERROR(VLOOKUP($B2792,OFFSET(Input!$A$1,0,MATCH(Index!E$6&amp;" Equity",Input!$1:$1,0)-1,10000,2),2,0),E2791))</f>
        <v>93.61</v>
      </c>
      <c r="F2792" s="33">
        <v>107.89</v>
      </c>
      <c r="H2792">
        <f ca="1">IFERROR(VLOOKUP($B2792,OFFSET(Input!$A$1,0,MATCH(Index!H$6,Input!$1:$1,0)-1,10000,2),2,0),0)</f>
        <v>0</v>
      </c>
      <c r="I2792">
        <f ca="1">IFERROR(VLOOKUP($B2792,OFFSET(Input!$A$1,0,MATCH(Index!I$6,Input!$1:$1,0)-1,10000,2),2,0),0)</f>
        <v>0</v>
      </c>
      <c r="K2792">
        <f t="shared" ca="1" si="686"/>
        <v>104.91744124725392</v>
      </c>
      <c r="L2792" s="30">
        <f t="shared" ca="1" si="687"/>
        <v>113.16201574037628</v>
      </c>
      <c r="N2792">
        <f t="shared" ca="1" si="691"/>
        <v>4.273960958318485E-4</v>
      </c>
      <c r="O2792">
        <f t="shared" ca="1" si="692"/>
        <v>-3.885296284397024E-3</v>
      </c>
      <c r="Q2792">
        <f t="shared" ca="1" si="708"/>
        <v>4.3708079000487607E-2</v>
      </c>
      <c r="R2792">
        <f t="shared" ca="1" si="707"/>
        <v>0.10865347792962053</v>
      </c>
      <c r="T2792">
        <f t="shared" ca="1" si="720"/>
        <v>4.1840222058985847E-2</v>
      </c>
      <c r="U2792">
        <f t="shared" ca="1" si="713"/>
        <v>8.5173696170255442E-2</v>
      </c>
      <c r="W2792">
        <f t="shared" ca="1" si="714"/>
        <v>0.76012282274210996</v>
      </c>
      <c r="X2792">
        <f t="shared" ca="1" si="715"/>
        <v>0.42475116398286017</v>
      </c>
      <c r="Z2792">
        <f t="shared" ca="1" si="666"/>
        <v>104.24384459957096</v>
      </c>
      <c r="AA2792">
        <f t="shared" ca="1" si="666"/>
        <v>103.43760844935613</v>
      </c>
      <c r="AB2792">
        <f t="shared" ca="1" si="666"/>
        <v>103.30775245230895</v>
      </c>
      <c r="AC2792">
        <f t="shared" ca="1" si="667"/>
        <v>103.43760844935613</v>
      </c>
      <c r="AE2792">
        <f ca="1">VLOOKUP($B2792,OFFSET(Input!$A$1,0,MATCH(Index!AE$6&amp;" Index",Input!$1:$1,0)-1,10000,2),2,0)</f>
        <v>13.2</v>
      </c>
      <c r="AF2792">
        <f t="shared" ca="1" si="721"/>
        <v>15.824</v>
      </c>
      <c r="AG2792">
        <f t="shared" ca="1" si="721"/>
        <v>15.961499999999997</v>
      </c>
      <c r="AH2792">
        <f t="shared" ca="1" si="721"/>
        <v>15.552400000000002</v>
      </c>
      <c r="AI2792">
        <f t="shared" ca="1" si="722"/>
        <v>15.961499999999997</v>
      </c>
      <c r="AK2792">
        <f t="shared" ca="1" si="723"/>
        <v>1</v>
      </c>
      <c r="AL2792">
        <f t="shared" ca="1" si="724"/>
        <v>-1</v>
      </c>
      <c r="AN2792" t="str">
        <f t="shared" ca="1" si="678"/>
        <v>Not Down</v>
      </c>
      <c r="AO2792" t="str">
        <f t="shared" ca="1" si="688"/>
        <v>Not Up</v>
      </c>
      <c r="AQ2792">
        <f t="shared" ca="1" si="716"/>
        <v>1</v>
      </c>
      <c r="AR2792">
        <f t="shared" ca="1" si="717"/>
        <v>0</v>
      </c>
      <c r="AT2792">
        <f t="shared" ca="1" si="709"/>
        <v>0</v>
      </c>
      <c r="AU2792">
        <f t="shared" ca="1" si="710"/>
        <v>1</v>
      </c>
      <c r="AW2792" s="5">
        <f t="shared" ca="1" si="693"/>
        <v>4.3708079000487607E-2</v>
      </c>
      <c r="AX2792" s="5">
        <f t="shared" ca="1" si="694"/>
        <v>4.1840222058985847E-2</v>
      </c>
      <c r="AY2792" s="18">
        <f t="shared" ca="1" si="725"/>
        <v>4.3708079000487607E-2</v>
      </c>
      <c r="BA2792" s="6">
        <f t="shared" ca="1" si="718"/>
        <v>1.143953272333067</v>
      </c>
      <c r="BB2792">
        <f t="shared" ca="1" si="719"/>
        <v>1.0638422733696509</v>
      </c>
      <c r="BC2792" t="str">
        <f t="shared" ca="1" si="705"/>
        <v>TLT UP equity</v>
      </c>
      <c r="BD2792" t="str">
        <f t="shared" ca="1" si="706"/>
        <v>HYG UP Equity</v>
      </c>
      <c r="BF2792">
        <f t="shared" ca="1" si="695"/>
        <v>1</v>
      </c>
      <c r="BG2792">
        <f t="shared" ca="1" si="696"/>
        <v>0</v>
      </c>
      <c r="BI2792">
        <f t="shared" ca="1" si="689"/>
        <v>1</v>
      </c>
      <c r="BJ2792">
        <f t="shared" ca="1" si="690"/>
        <v>0</v>
      </c>
      <c r="BL2792">
        <f t="shared" ca="1" si="711"/>
        <v>10.249551046945635</v>
      </c>
      <c r="BM2792">
        <f t="shared" ca="1" si="712"/>
        <v>0</v>
      </c>
      <c r="BN2792" s="9">
        <f t="shared" ca="1" si="702"/>
        <v>1</v>
      </c>
      <c r="BO2792" s="9">
        <f t="shared" ca="1" si="703"/>
        <v>0</v>
      </c>
      <c r="BP2792" s="9">
        <f t="shared" ca="1" si="697"/>
        <v>0.99999999999999989</v>
      </c>
      <c r="BQ2792" s="9">
        <f t="shared" ca="1" si="698"/>
        <v>0</v>
      </c>
      <c r="BR2792">
        <f t="shared" ca="1" si="699"/>
        <v>1075.3566697786487</v>
      </c>
      <c r="BS2792">
        <f t="shared" ca="1" si="700"/>
        <v>4.2748744255649562E-4</v>
      </c>
      <c r="BT2792">
        <f t="shared" ca="1" si="701"/>
        <v>1.8055555555555558E-5</v>
      </c>
      <c r="BU2792">
        <f t="shared" ca="1" si="682"/>
        <v>4.4408920985006264E-20</v>
      </c>
      <c r="BV2792">
        <f t="shared" ca="1" si="683"/>
        <v>0</v>
      </c>
      <c r="BW2792" s="35">
        <f ca="1">IFERROR(VLOOKUP($B2792,OFFSET(Input!$A$1,0,MATCH(Index!BW$6&amp;" Index",Input!$1:$1,0)-1,10000,2),2,0)/100,BW2791)</f>
        <v>8.0000000000000004E-4</v>
      </c>
      <c r="BX2792">
        <f t="shared" ca="1" si="704"/>
        <v>2.0457235772389028E-2</v>
      </c>
      <c r="CE2792">
        <v>1065.4716167007048</v>
      </c>
    </row>
    <row r="2793" spans="2:83" x14ac:dyDescent="0.25">
      <c r="B2793" s="2">
        <v>41572</v>
      </c>
      <c r="C2793">
        <f t="shared" ca="1" si="684"/>
        <v>0</v>
      </c>
      <c r="D2793">
        <f t="shared" ca="1" si="685"/>
        <v>0</v>
      </c>
      <c r="E2793">
        <f ca="1">IF($B2793&lt;VLOOKUP(E$6&amp;" Equity",Param,4,0),"",IFERROR(VLOOKUP($B2793,OFFSET(Input!$A$1,0,MATCH(Index!E$6&amp;" Equity",Input!$1:$1,0)-1,10000,2),2,0),E2792))</f>
        <v>93.63</v>
      </c>
      <c r="F2793" s="33">
        <v>108.29</v>
      </c>
      <c r="H2793">
        <f ca="1">IFERROR(VLOOKUP($B2793,OFFSET(Input!$A$1,0,MATCH(Index!H$6,Input!$1:$1,0)-1,10000,2),2,0),0)</f>
        <v>0</v>
      </c>
      <c r="I2793">
        <f ca="1">IFERROR(VLOOKUP($B2793,OFFSET(Input!$A$1,0,MATCH(Index!I$6,Input!$1:$1,0)-1,10000,2),2,0),0)</f>
        <v>0</v>
      </c>
      <c r="K2793">
        <f t="shared" ca="1" si="686"/>
        <v>104.93985710907364</v>
      </c>
      <c r="L2793" s="30">
        <f t="shared" ca="1" si="687"/>
        <v>113.58156163245295</v>
      </c>
      <c r="N2793">
        <f t="shared" ca="1" si="691"/>
        <v>2.136295671443327E-4</v>
      </c>
      <c r="O2793">
        <f t="shared" ca="1" si="692"/>
        <v>3.7006240770394712E-3</v>
      </c>
      <c r="Q2793">
        <f t="shared" ca="1" si="708"/>
        <v>4.2727967311834786E-2</v>
      </c>
      <c r="R2793">
        <f t="shared" ca="1" si="707"/>
        <v>0.11017977719585055</v>
      </c>
      <c r="T2793">
        <f t="shared" ca="1" si="720"/>
        <v>4.1668416959635607E-2</v>
      </c>
      <c r="U2793">
        <f t="shared" ca="1" si="713"/>
        <v>8.5743312344783024E-2</v>
      </c>
      <c r="W2793">
        <f t="shared" ca="1" si="714"/>
        <v>0.77757688192448049</v>
      </c>
      <c r="X2793">
        <f t="shared" ca="1" si="715"/>
        <v>0.43583286720900311</v>
      </c>
      <c r="Z2793">
        <f t="shared" ca="1" si="666"/>
        <v>104.40635959776402</v>
      </c>
      <c r="AA2793">
        <f t="shared" ca="1" si="666"/>
        <v>103.5628077774514</v>
      </c>
      <c r="AB2793">
        <f t="shared" ca="1" si="666"/>
        <v>103.38515830242497</v>
      </c>
      <c r="AC2793">
        <f t="shared" ca="1" si="667"/>
        <v>103.5628077774514</v>
      </c>
      <c r="AE2793">
        <f ca="1">VLOOKUP($B2793,OFFSET(Input!$A$1,0,MATCH(Index!AE$6&amp;" Index",Input!$1:$1,0)-1,10000,2),2,0)</f>
        <v>13.09</v>
      </c>
      <c r="AF2793">
        <f t="shared" ca="1" si="721"/>
        <v>15.580666666666666</v>
      </c>
      <c r="AG2793">
        <f t="shared" ca="1" si="721"/>
        <v>15.842999999999998</v>
      </c>
      <c r="AH2793">
        <f t="shared" ca="1" si="721"/>
        <v>15.551200000000001</v>
      </c>
      <c r="AI2793">
        <f t="shared" ca="1" si="722"/>
        <v>15.842999999999998</v>
      </c>
      <c r="AK2793">
        <f t="shared" ca="1" si="723"/>
        <v>1</v>
      </c>
      <c r="AL2793">
        <f t="shared" ca="1" si="724"/>
        <v>-1</v>
      </c>
      <c r="AN2793" t="str">
        <f t="shared" ca="1" si="678"/>
        <v>Not Down</v>
      </c>
      <c r="AO2793" t="str">
        <f t="shared" ca="1" si="688"/>
        <v>Not Up</v>
      </c>
      <c r="AQ2793">
        <f t="shared" ca="1" si="716"/>
        <v>1</v>
      </c>
      <c r="AR2793">
        <f t="shared" ca="1" si="717"/>
        <v>0</v>
      </c>
      <c r="AT2793">
        <f t="shared" ca="1" si="709"/>
        <v>0</v>
      </c>
      <c r="AU2793">
        <f t="shared" ca="1" si="710"/>
        <v>1</v>
      </c>
      <c r="AW2793" s="5">
        <f t="shared" ca="1" si="693"/>
        <v>4.2727967311834786E-2</v>
      </c>
      <c r="AX2793" s="5">
        <f t="shared" ca="1" si="694"/>
        <v>4.1668416959635607E-2</v>
      </c>
      <c r="AY2793" s="18">
        <f t="shared" ca="1" si="725"/>
        <v>4.2727967311834786E-2</v>
      </c>
      <c r="BA2793" s="6">
        <f t="shared" ca="1" si="718"/>
        <v>1.1701937430136307</v>
      </c>
      <c r="BB2793">
        <f t="shared" ca="1" si="719"/>
        <v>1.0638422733696509</v>
      </c>
      <c r="BC2793" t="str">
        <f t="shared" ca="1" si="705"/>
        <v>TLT UP equity</v>
      </c>
      <c r="BD2793" t="str">
        <f t="shared" ca="1" si="706"/>
        <v>HYG UP Equity</v>
      </c>
      <c r="BF2793">
        <f t="shared" ca="1" si="695"/>
        <v>1</v>
      </c>
      <c r="BG2793">
        <f t="shared" ca="1" si="696"/>
        <v>0</v>
      </c>
      <c r="BI2793">
        <f t="shared" ca="1" si="689"/>
        <v>1</v>
      </c>
      <c r="BJ2793">
        <f t="shared" ca="1" si="690"/>
        <v>0</v>
      </c>
      <c r="BL2793">
        <f t="shared" ca="1" si="711"/>
        <v>10.249551046945635</v>
      </c>
      <c r="BM2793">
        <f t="shared" ca="1" si="712"/>
        <v>0</v>
      </c>
      <c r="BN2793" s="9">
        <f t="shared" ca="1" si="702"/>
        <v>1</v>
      </c>
      <c r="BO2793" s="9">
        <f t="shared" ca="1" si="703"/>
        <v>0</v>
      </c>
      <c r="BP2793" s="9">
        <f t="shared" ca="1" si="697"/>
        <v>1</v>
      </c>
      <c r="BQ2793" s="9">
        <f t="shared" ca="1" si="698"/>
        <v>0</v>
      </c>
      <c r="BR2793">
        <f t="shared" ca="1" si="699"/>
        <v>1075.5864222986311</v>
      </c>
      <c r="BS2793">
        <f t="shared" ca="1" si="700"/>
        <v>2.1365238756532179E-4</v>
      </c>
      <c r="BT2793">
        <f t="shared" ca="1" si="701"/>
        <v>1.8055555555555558E-5</v>
      </c>
      <c r="BU2793">
        <f t="shared" ca="1" si="682"/>
        <v>0</v>
      </c>
      <c r="BV2793">
        <f t="shared" ca="1" si="683"/>
        <v>0</v>
      </c>
      <c r="BW2793" s="35">
        <f ca="1">IFERROR(VLOOKUP($B2793,OFFSET(Input!$A$1,0,MATCH(Index!BW$6&amp;" Index",Input!$1:$1,0)-1,10000,2),2,0)/100,BW2792)</f>
        <v>8.0000000000000004E-4</v>
      </c>
      <c r="BX2793">
        <f t="shared" ca="1" si="704"/>
        <v>2.0465859319419858E-2</v>
      </c>
      <c r="CE2793">
        <v>1065.6783751095174</v>
      </c>
    </row>
    <row r="2794" spans="2:83" x14ac:dyDescent="0.25">
      <c r="B2794" s="2">
        <v>41575</v>
      </c>
      <c r="C2794">
        <f t="shared" ca="1" si="684"/>
        <v>0</v>
      </c>
      <c r="D2794">
        <f t="shared" ca="1" si="685"/>
        <v>0</v>
      </c>
      <c r="E2794">
        <f ca="1">IF($B2794&lt;VLOOKUP(E$6&amp;" Equity",Param,4,0),"",IFERROR(VLOOKUP($B2794,OFFSET(Input!$A$1,0,MATCH(Index!E$6&amp;" Equity",Input!$1:$1,0)-1,10000,2),2,0),E2793))</f>
        <v>93.61</v>
      </c>
      <c r="F2794" s="33">
        <v>107.92</v>
      </c>
      <c r="H2794">
        <f ca="1">IFERROR(VLOOKUP($B2794,OFFSET(Input!$A$1,0,MATCH(Index!H$6,Input!$1:$1,0)-1,10000,2),2,0),0)</f>
        <v>0</v>
      </c>
      <c r="I2794">
        <f ca="1">IFERROR(VLOOKUP($B2794,OFFSET(Input!$A$1,0,MATCH(Index!I$6,Input!$1:$1,0)-1,10000,2),2,0),0)</f>
        <v>0</v>
      </c>
      <c r="K2794">
        <f t="shared" ca="1" si="686"/>
        <v>104.91744124725392</v>
      </c>
      <c r="L2794" s="30">
        <f t="shared" ca="1" si="687"/>
        <v>113.19348168228204</v>
      </c>
      <c r="N2794">
        <f t="shared" ca="1" si="691"/>
        <v>-2.136295671443147E-4</v>
      </c>
      <c r="O2794">
        <f t="shared" ca="1" si="692"/>
        <v>-3.4226017407875411E-3</v>
      </c>
      <c r="Q2794">
        <f t="shared" ca="1" si="708"/>
        <v>4.2056981690354725E-2</v>
      </c>
      <c r="R2794">
        <f t="shared" ca="1" si="707"/>
        <v>0.1045758503898833</v>
      </c>
      <c r="T2794">
        <f t="shared" ca="1" si="720"/>
        <v>4.0241224527252498E-2</v>
      </c>
      <c r="U2794">
        <f t="shared" ca="1" si="713"/>
        <v>8.6435323038630663E-2</v>
      </c>
      <c r="W2794">
        <f t="shared" ca="1" si="714"/>
        <v>0.90356209688632094</v>
      </c>
      <c r="X2794">
        <f t="shared" ca="1" si="715"/>
        <v>0.4337049706166658</v>
      </c>
      <c r="Z2794">
        <f t="shared" ref="Z2794:AB2857" ca="1" si="726">AVERAGE(OFFSET($K2794,0,0,-Z$5,1))</f>
        <v>104.55094190650129</v>
      </c>
      <c r="AA2794">
        <f t="shared" ca="1" si="726"/>
        <v>103.70250153662451</v>
      </c>
      <c r="AB2794">
        <f t="shared" ca="1" si="726"/>
        <v>103.46166751806818</v>
      </c>
      <c r="AC2794">
        <f t="shared" ref="AC2794:AC2857" ca="1" si="727">MAX(AB2794,AA2794)</f>
        <v>103.70250153662451</v>
      </c>
      <c r="AE2794">
        <f ca="1">VLOOKUP($B2794,OFFSET(Input!$A$1,0,MATCH(Index!AE$6&amp;" Index",Input!$1:$1,0)-1,10000,2),2,0)</f>
        <v>13.31</v>
      </c>
      <c r="AF2794">
        <f t="shared" ca="1" si="721"/>
        <v>15.173999999999999</v>
      </c>
      <c r="AG2794">
        <f t="shared" ca="1" si="721"/>
        <v>15.678499999999996</v>
      </c>
      <c r="AH2794">
        <f t="shared" ca="1" si="721"/>
        <v>15.511199999999999</v>
      </c>
      <c r="AI2794">
        <f t="shared" ca="1" si="722"/>
        <v>15.678499999999996</v>
      </c>
      <c r="AK2794">
        <f t="shared" ca="1" si="723"/>
        <v>1</v>
      </c>
      <c r="AL2794">
        <f t="shared" ca="1" si="724"/>
        <v>-1</v>
      </c>
      <c r="AN2794" t="str">
        <f t="shared" ca="1" si="678"/>
        <v>Not Down</v>
      </c>
      <c r="AO2794" t="str">
        <f t="shared" ca="1" si="688"/>
        <v>Not Up</v>
      </c>
      <c r="AQ2794">
        <f t="shared" ca="1" si="716"/>
        <v>1</v>
      </c>
      <c r="AR2794">
        <f t="shared" ca="1" si="717"/>
        <v>0</v>
      </c>
      <c r="AT2794">
        <f t="shared" ca="1" si="709"/>
        <v>0</v>
      </c>
      <c r="AU2794">
        <f t="shared" ca="1" si="710"/>
        <v>1</v>
      </c>
      <c r="AW2794" s="5">
        <f t="shared" ca="1" si="693"/>
        <v>4.2056981690354725E-2</v>
      </c>
      <c r="AX2794" s="5">
        <f t="shared" ca="1" si="694"/>
        <v>4.0241224527252498E-2</v>
      </c>
      <c r="AY2794" s="18">
        <f t="shared" ca="1" si="725"/>
        <v>4.2056981690354725E-2</v>
      </c>
      <c r="BA2794" s="6">
        <f t="shared" ca="1" si="718"/>
        <v>1.1888632514840436</v>
      </c>
      <c r="BB2794">
        <f t="shared" ca="1" si="719"/>
        <v>1.1888632514840436</v>
      </c>
      <c r="BC2794" t="str">
        <f t="shared" ca="1" si="705"/>
        <v>TLT UP equity</v>
      </c>
      <c r="BD2794" t="str">
        <f t="shared" ca="1" si="706"/>
        <v>HYG UP Equity</v>
      </c>
      <c r="BF2794">
        <f t="shared" ca="1" si="695"/>
        <v>1</v>
      </c>
      <c r="BG2794">
        <f t="shared" ca="1" si="696"/>
        <v>0</v>
      </c>
      <c r="BI2794">
        <f t="shared" ca="1" si="689"/>
        <v>1</v>
      </c>
      <c r="BJ2794">
        <f t="shared" ca="1" si="690"/>
        <v>0</v>
      </c>
      <c r="BL2794">
        <f t="shared" ca="1" si="711"/>
        <v>10.249551046945635</v>
      </c>
      <c r="BM2794">
        <f t="shared" ca="1" si="712"/>
        <v>0</v>
      </c>
      <c r="BN2794" s="9">
        <f t="shared" ca="1" si="702"/>
        <v>0.99999999999999989</v>
      </c>
      <c r="BO2794" s="9">
        <f t="shared" ca="1" si="703"/>
        <v>0</v>
      </c>
      <c r="BP2794" s="9">
        <f t="shared" ca="1" si="697"/>
        <v>0.99999999999999989</v>
      </c>
      <c r="BQ2794" s="9">
        <f t="shared" ca="1" si="698"/>
        <v>0</v>
      </c>
      <c r="BR2794">
        <f t="shared" ca="1" si="699"/>
        <v>1075.3566697786487</v>
      </c>
      <c r="BS2794">
        <f t="shared" ca="1" si="700"/>
        <v>-2.1360674997306095E-4</v>
      </c>
      <c r="BT2794">
        <f t="shared" ca="1" si="701"/>
        <v>5.4166666666666664E-5</v>
      </c>
      <c r="BU2794">
        <f t="shared" ca="1" si="682"/>
        <v>0</v>
      </c>
      <c r="BV2794">
        <f t="shared" ca="1" si="683"/>
        <v>0</v>
      </c>
      <c r="BW2794" s="35">
        <f ca="1">IFERROR(VLOOKUP($B2794,OFFSET(Input!$A$1,0,MATCH(Index!BW$6&amp;" Index",Input!$1:$1,0)-1,10000,2),2,0)/100,BW2793)</f>
        <v>8.0000000000000004E-4</v>
      </c>
      <c r="BX2794">
        <f t="shared" ca="1" si="704"/>
        <v>6.1409492368108325E-2</v>
      </c>
      <c r="CE2794">
        <v>1065.3299398826719</v>
      </c>
    </row>
    <row r="2795" spans="2:83" x14ac:dyDescent="0.25">
      <c r="B2795" s="2">
        <v>41576</v>
      </c>
      <c r="C2795">
        <f t="shared" ca="1" si="684"/>
        <v>0</v>
      </c>
      <c r="D2795">
        <f t="shared" ca="1" si="685"/>
        <v>0</v>
      </c>
      <c r="E2795">
        <f ca="1">IF($B2795&lt;VLOOKUP(E$6&amp;" Equity",Param,4,0),"",IFERROR(VLOOKUP($B2795,OFFSET(Input!$A$1,0,MATCH(Index!E$6&amp;" Equity",Input!$1:$1,0)-1,10000,2),2,0),E2794))</f>
        <v>93.79</v>
      </c>
      <c r="F2795" s="33">
        <v>108.06</v>
      </c>
      <c r="H2795">
        <f ca="1">IFERROR(VLOOKUP($B2795,OFFSET(Input!$A$1,0,MATCH(Index!H$6,Input!$1:$1,0)-1,10000,2),2,0),0)</f>
        <v>0</v>
      </c>
      <c r="I2795">
        <f ca="1">IFERROR(VLOOKUP($B2795,OFFSET(Input!$A$1,0,MATCH(Index!I$6,Input!$1:$1,0)-1,10000,2),2,0),0)</f>
        <v>0</v>
      </c>
      <c r="K2795">
        <f t="shared" ca="1" si="686"/>
        <v>105.11918400363152</v>
      </c>
      <c r="L2795" s="30">
        <f t="shared" ca="1" si="687"/>
        <v>113.34032274450887</v>
      </c>
      <c r="N2795">
        <f t="shared" ca="1" si="691"/>
        <v>1.9210251371939394E-3</v>
      </c>
      <c r="O2795">
        <f t="shared" ca="1" si="692"/>
        <v>1.2964165164192972E-3</v>
      </c>
      <c r="Q2795">
        <f t="shared" ca="1" si="708"/>
        <v>4.3117563828899842E-2</v>
      </c>
      <c r="R2795">
        <f t="shared" ca="1" si="707"/>
        <v>0.10468906584376265</v>
      </c>
      <c r="T2795">
        <f t="shared" ca="1" si="720"/>
        <v>3.7529336171701733E-2</v>
      </c>
      <c r="U2795">
        <f t="shared" ca="1" si="713"/>
        <v>8.5885357430418599E-2</v>
      </c>
      <c r="W2795">
        <f t="shared" ca="1" si="714"/>
        <v>0.89272570669160489</v>
      </c>
      <c r="X2795">
        <f t="shared" ca="1" si="715"/>
        <v>0.53135594306062117</v>
      </c>
      <c r="Z2795">
        <f t="shared" ca="1" si="726"/>
        <v>104.71906087014926</v>
      </c>
      <c r="AA2795">
        <f t="shared" ca="1" si="726"/>
        <v>103.82915115590598</v>
      </c>
      <c r="AB2795">
        <f t="shared" ca="1" si="726"/>
        <v>103.55516942920582</v>
      </c>
      <c r="AC2795">
        <f t="shared" ca="1" si="727"/>
        <v>103.82915115590598</v>
      </c>
      <c r="AE2795">
        <f ca="1">VLOOKUP($B2795,OFFSET(Input!$A$1,0,MATCH(Index!AE$6&amp;" Index",Input!$1:$1,0)-1,10000,2),2,0)</f>
        <v>13.41</v>
      </c>
      <c r="AF2795">
        <f t="shared" ca="1" si="721"/>
        <v>14.712</v>
      </c>
      <c r="AG2795">
        <f t="shared" ca="1" si="721"/>
        <v>15.571999999999999</v>
      </c>
      <c r="AH2795">
        <f t="shared" ca="1" si="721"/>
        <v>15.484400000000001</v>
      </c>
      <c r="AI2795">
        <f t="shared" ca="1" si="722"/>
        <v>15.571999999999999</v>
      </c>
      <c r="AK2795">
        <f t="shared" ca="1" si="723"/>
        <v>1</v>
      </c>
      <c r="AL2795">
        <f t="shared" ca="1" si="724"/>
        <v>-1</v>
      </c>
      <c r="AN2795" t="str">
        <f t="shared" ca="1" si="678"/>
        <v>Not Down</v>
      </c>
      <c r="AO2795" t="str">
        <f t="shared" ca="1" si="688"/>
        <v>Not Up</v>
      </c>
      <c r="AQ2795">
        <f t="shared" ca="1" si="716"/>
        <v>1</v>
      </c>
      <c r="AR2795">
        <f t="shared" ca="1" si="717"/>
        <v>0</v>
      </c>
      <c r="AT2795">
        <f t="shared" ca="1" si="709"/>
        <v>0</v>
      </c>
      <c r="AU2795">
        <f t="shared" ca="1" si="710"/>
        <v>1</v>
      </c>
      <c r="AW2795" s="5">
        <f t="shared" ca="1" si="693"/>
        <v>4.3117563828899842E-2</v>
      </c>
      <c r="AX2795" s="5">
        <f t="shared" ca="1" si="694"/>
        <v>3.7529336171701733E-2</v>
      </c>
      <c r="AY2795" s="18">
        <f t="shared" ca="1" si="725"/>
        <v>4.3117563828899842E-2</v>
      </c>
      <c r="BA2795" s="6">
        <f t="shared" ca="1" si="718"/>
        <v>1.1596202465986067</v>
      </c>
      <c r="BB2795">
        <f t="shared" ca="1" si="719"/>
        <v>1.1888632514840436</v>
      </c>
      <c r="BC2795" t="str">
        <f t="shared" ca="1" si="705"/>
        <v>TLT UP equity</v>
      </c>
      <c r="BD2795" t="str">
        <f t="shared" ca="1" si="706"/>
        <v>HYG UP Equity</v>
      </c>
      <c r="BF2795">
        <f t="shared" ca="1" si="695"/>
        <v>1</v>
      </c>
      <c r="BG2795">
        <f t="shared" ca="1" si="696"/>
        <v>0</v>
      </c>
      <c r="BI2795">
        <f t="shared" ca="1" si="689"/>
        <v>1</v>
      </c>
      <c r="BJ2795">
        <f t="shared" ca="1" si="690"/>
        <v>0</v>
      </c>
      <c r="BL2795">
        <f t="shared" ca="1" si="711"/>
        <v>10.249551046945635</v>
      </c>
      <c r="BM2795">
        <f t="shared" ca="1" si="712"/>
        <v>0</v>
      </c>
      <c r="BN2795" s="9">
        <f t="shared" ca="1" si="702"/>
        <v>1.0000000000000002</v>
      </c>
      <c r="BO2795" s="9">
        <f t="shared" ca="1" si="703"/>
        <v>0</v>
      </c>
      <c r="BP2795" s="9">
        <f t="shared" ca="1" si="697"/>
        <v>1.0000000000000002</v>
      </c>
      <c r="BQ2795" s="9">
        <f t="shared" ca="1" si="698"/>
        <v>0</v>
      </c>
      <c r="BR2795">
        <f t="shared" ca="1" si="699"/>
        <v>1077.4244424584922</v>
      </c>
      <c r="BS2795">
        <f t="shared" ca="1" si="700"/>
        <v>1.9228714880887843E-3</v>
      </c>
      <c r="BT2795">
        <f t="shared" ca="1" si="701"/>
        <v>1.8055555555555562E-5</v>
      </c>
      <c r="BU2795">
        <f t="shared" ca="1" si="682"/>
        <v>2.5004195622878546E-5</v>
      </c>
      <c r="BV2795">
        <f t="shared" ca="1" si="683"/>
        <v>0</v>
      </c>
      <c r="BW2795" s="35">
        <f ca="1">IFERROR(VLOOKUP($B2795,OFFSET(Input!$A$1,0,MATCH(Index!BW$6&amp;" Index",Input!$1:$1,0)-1,10000,2),2,0)/100,BW2794)</f>
        <v>8.0000000000000004E-4</v>
      </c>
      <c r="BX2795">
        <f t="shared" ca="1" si="704"/>
        <v>2.2867931959748313E-2</v>
      </c>
      <c r="CE2795">
        <v>1067.4471646263976</v>
      </c>
    </row>
    <row r="2796" spans="2:83" x14ac:dyDescent="0.25">
      <c r="B2796" s="2">
        <v>41577</v>
      </c>
      <c r="C2796">
        <f t="shared" ca="1" si="684"/>
        <v>0</v>
      </c>
      <c r="D2796">
        <f t="shared" ca="1" si="685"/>
        <v>0</v>
      </c>
      <c r="E2796">
        <f ca="1">IF($B2796&lt;VLOOKUP(E$6&amp;" Equity",Param,4,0),"",IFERROR(VLOOKUP($B2796,OFFSET(Input!$A$1,0,MATCH(Index!E$6&amp;" Equity",Input!$1:$1,0)-1,10000,2),2,0),E2795))</f>
        <v>93.38</v>
      </c>
      <c r="F2796" s="33">
        <v>107.41</v>
      </c>
      <c r="H2796">
        <f ca="1">IFERROR(VLOOKUP($B2796,OFFSET(Input!$A$1,0,MATCH(Index!H$6,Input!$1:$1,0)-1,10000,2),2,0),0)</f>
        <v>0</v>
      </c>
      <c r="I2796">
        <f ca="1">IFERROR(VLOOKUP($B2796,OFFSET(Input!$A$1,0,MATCH(Index!I$6,Input!$1:$1,0)-1,10000,2),2,0),0)</f>
        <v>0</v>
      </c>
      <c r="K2796">
        <f t="shared" ca="1" si="686"/>
        <v>104.65965883632701</v>
      </c>
      <c r="L2796" s="30">
        <f t="shared" ca="1" si="687"/>
        <v>112.65856066988428</v>
      </c>
      <c r="N2796">
        <f t="shared" ca="1" si="691"/>
        <v>-4.3810509780562498E-3</v>
      </c>
      <c r="O2796">
        <f t="shared" ca="1" si="692"/>
        <v>-6.0333408059642952E-3</v>
      </c>
      <c r="Q2796">
        <f t="shared" ca="1" si="708"/>
        <v>4.0449827164126519E-2</v>
      </c>
      <c r="R2796">
        <f t="shared" ca="1" si="707"/>
        <v>8.8935407894145294E-2</v>
      </c>
      <c r="T2796">
        <f t="shared" ca="1" si="720"/>
        <v>4.0594152346387094E-2</v>
      </c>
      <c r="U2796">
        <f t="shared" ca="1" si="713"/>
        <v>8.8352571619650905E-2</v>
      </c>
      <c r="W2796">
        <f t="shared" ca="1" si="714"/>
        <v>0.83988430722351226</v>
      </c>
      <c r="X2796">
        <f t="shared" ca="1" si="715"/>
        <v>0.56806094605852164</v>
      </c>
      <c r="Z2796">
        <f t="shared" ca="1" si="726"/>
        <v>104.78630845560846</v>
      </c>
      <c r="AA2796">
        <f t="shared" ca="1" si="726"/>
        <v>103.93058293064026</v>
      </c>
      <c r="AB2796">
        <f t="shared" ca="1" si="726"/>
        <v>103.63742872184268</v>
      </c>
      <c r="AC2796">
        <f t="shared" ca="1" si="727"/>
        <v>103.93058293064026</v>
      </c>
      <c r="AE2796">
        <f ca="1">VLOOKUP($B2796,OFFSET(Input!$A$1,0,MATCH(Index!AE$6&amp;" Index",Input!$1:$1,0)-1,10000,2),2,0)</f>
        <v>13.65</v>
      </c>
      <c r="AF2796">
        <f t="shared" ca="1" si="721"/>
        <v>14.315333333333335</v>
      </c>
      <c r="AG2796">
        <f t="shared" ca="1" si="721"/>
        <v>15.424499999999998</v>
      </c>
      <c r="AH2796">
        <f t="shared" ca="1" si="721"/>
        <v>15.47</v>
      </c>
      <c r="AI2796">
        <f t="shared" ca="1" si="722"/>
        <v>15.47</v>
      </c>
      <c r="AK2796">
        <f t="shared" ca="1" si="723"/>
        <v>1</v>
      </c>
      <c r="AL2796">
        <f t="shared" ca="1" si="724"/>
        <v>-1</v>
      </c>
      <c r="AN2796" t="str">
        <f t="shared" ca="1" si="678"/>
        <v>Not Down</v>
      </c>
      <c r="AO2796" t="str">
        <f t="shared" ca="1" si="688"/>
        <v>Not Up</v>
      </c>
      <c r="AQ2796">
        <f t="shared" ca="1" si="716"/>
        <v>1</v>
      </c>
      <c r="AR2796">
        <f t="shared" ca="1" si="717"/>
        <v>0</v>
      </c>
      <c r="AT2796">
        <f t="shared" ca="1" si="709"/>
        <v>0</v>
      </c>
      <c r="AU2796">
        <f t="shared" ca="1" si="710"/>
        <v>1</v>
      </c>
      <c r="AW2796" s="5">
        <f t="shared" ca="1" si="693"/>
        <v>4.0449827164126519E-2</v>
      </c>
      <c r="AX2796" s="5">
        <f t="shared" ca="1" si="694"/>
        <v>4.0594152346387094E-2</v>
      </c>
      <c r="AY2796" s="18">
        <f t="shared" ca="1" si="725"/>
        <v>4.0594152346387094E-2</v>
      </c>
      <c r="BA2796" s="6">
        <f t="shared" ca="1" si="718"/>
        <v>1.2317044970751811</v>
      </c>
      <c r="BB2796">
        <f t="shared" ca="1" si="719"/>
        <v>1.1888632514840436</v>
      </c>
      <c r="BC2796" t="str">
        <f t="shared" ca="1" si="705"/>
        <v>TLT UP equity</v>
      </c>
      <c r="BD2796" t="str">
        <f t="shared" ca="1" si="706"/>
        <v>HYG UP Equity</v>
      </c>
      <c r="BF2796">
        <f t="shared" ca="1" si="695"/>
        <v>1</v>
      </c>
      <c r="BG2796">
        <f t="shared" ca="1" si="696"/>
        <v>0</v>
      </c>
      <c r="BI2796">
        <f t="shared" ca="1" si="689"/>
        <v>1</v>
      </c>
      <c r="BJ2796">
        <f t="shared" ca="1" si="690"/>
        <v>0</v>
      </c>
      <c r="BL2796">
        <f t="shared" ca="1" si="711"/>
        <v>10.249551046945633</v>
      </c>
      <c r="BM2796">
        <f t="shared" ca="1" si="712"/>
        <v>0</v>
      </c>
      <c r="BN2796" s="9">
        <f t="shared" ca="1" si="702"/>
        <v>1.0000000000000002</v>
      </c>
      <c r="BO2796" s="9">
        <f t="shared" ca="1" si="703"/>
        <v>0</v>
      </c>
      <c r="BP2796" s="9">
        <f t="shared" ca="1" si="697"/>
        <v>1</v>
      </c>
      <c r="BQ2796" s="9">
        <f t="shared" ca="1" si="698"/>
        <v>0</v>
      </c>
      <c r="BR2796">
        <f t="shared" ca="1" si="699"/>
        <v>1072.7145157988484</v>
      </c>
      <c r="BS2796">
        <f t="shared" ca="1" si="700"/>
        <v>-4.3714681735793626E-3</v>
      </c>
      <c r="BT2796">
        <f t="shared" ca="1" si="701"/>
        <v>1.8055555555555562E-5</v>
      </c>
      <c r="BU2796">
        <f t="shared" ca="1" si="682"/>
        <v>4.4408920985006264E-20</v>
      </c>
      <c r="BV2796">
        <f t="shared" ca="1" si="683"/>
        <v>0</v>
      </c>
      <c r="BW2796" s="35">
        <f ca="1">IFERROR(VLOOKUP($B2796,OFFSET(Input!$A$1,0,MATCH(Index!BW$6&amp;" Index",Input!$1:$1,0)-1,10000,2),2,0)/100,BW2795)</f>
        <v>8.0000000000000004E-4</v>
      </c>
      <c r="BX2796">
        <f t="shared" ca="1" si="704"/>
        <v>2.2913379430593211E-2</v>
      </c>
      <c r="CE2796">
        <v>1061.86137155543</v>
      </c>
    </row>
    <row r="2797" spans="2:83" x14ac:dyDescent="0.25">
      <c r="B2797" s="2">
        <v>41578</v>
      </c>
      <c r="C2797">
        <f t="shared" ca="1" si="684"/>
        <v>0</v>
      </c>
      <c r="D2797">
        <f t="shared" ca="1" si="685"/>
        <v>0</v>
      </c>
      <c r="E2797">
        <f ca="1">IF($B2797&lt;VLOOKUP(E$6&amp;" Equity",Param,4,0),"",IFERROR(VLOOKUP($B2797,OFFSET(Input!$A$1,0,MATCH(Index!E$6&amp;" Equity",Input!$1:$1,0)-1,10000,2),2,0),E2796))</f>
        <v>93.4</v>
      </c>
      <c r="F2797" s="33">
        <v>107.64</v>
      </c>
      <c r="H2797">
        <f ca="1">IFERROR(VLOOKUP($B2797,OFFSET(Input!$A$1,0,MATCH(Index!H$6,Input!$1:$1,0)-1,10000,2),2,0),0)</f>
        <v>0</v>
      </c>
      <c r="I2797">
        <f ca="1">IFERROR(VLOOKUP($B2797,OFFSET(Input!$A$1,0,MATCH(Index!I$6,Input!$1:$1,0)-1,10000,2),2,0),0)</f>
        <v>0</v>
      </c>
      <c r="K2797">
        <f t="shared" ca="1" si="686"/>
        <v>104.68207469814676</v>
      </c>
      <c r="L2797" s="30">
        <f t="shared" ca="1" si="687"/>
        <v>112.89979955782836</v>
      </c>
      <c r="N2797">
        <f t="shared" ca="1" si="691"/>
        <v>2.1415569200616041E-4</v>
      </c>
      <c r="O2797">
        <f t="shared" ca="1" si="692"/>
        <v>2.1390382487494423E-3</v>
      </c>
      <c r="Q2797">
        <f t="shared" ca="1" si="708"/>
        <v>3.2760693947999527E-2</v>
      </c>
      <c r="R2797">
        <f t="shared" ca="1" si="707"/>
        <v>7.6994854033902063E-2</v>
      </c>
      <c r="T2797">
        <f t="shared" ca="1" si="720"/>
        <v>4.0510561678067977E-2</v>
      </c>
      <c r="U2797">
        <f t="shared" ca="1" si="713"/>
        <v>8.8494876143515297E-2</v>
      </c>
      <c r="W2797">
        <f t="shared" ca="1" si="714"/>
        <v>0.77127320605940708</v>
      </c>
      <c r="X2797">
        <f t="shared" ca="1" si="715"/>
        <v>0.57424016188525528</v>
      </c>
      <c r="Z2797">
        <f t="shared" ca="1" si="726"/>
        <v>104.80648273124625</v>
      </c>
      <c r="AA2797">
        <f t="shared" ca="1" si="726"/>
        <v>104.02921272264707</v>
      </c>
      <c r="AB2797">
        <f t="shared" ca="1" si="726"/>
        <v>103.7228153952622</v>
      </c>
      <c r="AC2797">
        <f t="shared" ca="1" si="727"/>
        <v>104.02921272264707</v>
      </c>
      <c r="AE2797">
        <f ca="1">VLOOKUP($B2797,OFFSET(Input!$A$1,0,MATCH(Index!AE$6&amp;" Index",Input!$1:$1,0)-1,10000,2),2,0)</f>
        <v>13.75</v>
      </c>
      <c r="AF2797">
        <f t="shared" ca="1" si="721"/>
        <v>14.133333333333333</v>
      </c>
      <c r="AG2797">
        <f t="shared" ca="1" si="721"/>
        <v>15.2285</v>
      </c>
      <c r="AH2797">
        <f t="shared" ca="1" si="721"/>
        <v>15.457599999999998</v>
      </c>
      <c r="AI2797">
        <f t="shared" ca="1" si="722"/>
        <v>15.457599999999998</v>
      </c>
      <c r="AK2797">
        <f t="shared" ca="1" si="723"/>
        <v>1</v>
      </c>
      <c r="AL2797">
        <f t="shared" ca="1" si="724"/>
        <v>-1</v>
      </c>
      <c r="AN2797" t="str">
        <f t="shared" ca="1" si="678"/>
        <v>Not Down</v>
      </c>
      <c r="AO2797" t="str">
        <f t="shared" ca="1" si="688"/>
        <v>Not Up</v>
      </c>
      <c r="AQ2797">
        <f t="shared" ca="1" si="716"/>
        <v>1</v>
      </c>
      <c r="AR2797">
        <f t="shared" ca="1" si="717"/>
        <v>0</v>
      </c>
      <c r="AT2797">
        <f t="shared" ca="1" si="709"/>
        <v>0</v>
      </c>
      <c r="AU2797">
        <f t="shared" ca="1" si="710"/>
        <v>1</v>
      </c>
      <c r="AW2797" s="5">
        <f t="shared" ca="1" si="693"/>
        <v>3.2760693947999527E-2</v>
      </c>
      <c r="AX2797" s="5">
        <f t="shared" ca="1" si="694"/>
        <v>4.0510561678067977E-2</v>
      </c>
      <c r="AY2797" s="18">
        <f t="shared" ca="1" si="725"/>
        <v>4.0510561678067977E-2</v>
      </c>
      <c r="BA2797" s="6">
        <f t="shared" ca="1" si="718"/>
        <v>1.2342460318704866</v>
      </c>
      <c r="BB2797">
        <f t="shared" ca="1" si="719"/>
        <v>1.1888632514840436</v>
      </c>
      <c r="BC2797" t="str">
        <f t="shared" ca="1" si="705"/>
        <v>TLT UP equity</v>
      </c>
      <c r="BD2797" t="str">
        <f t="shared" ca="1" si="706"/>
        <v>HYG UP Equity</v>
      </c>
      <c r="BF2797">
        <f t="shared" ca="1" si="695"/>
        <v>1</v>
      </c>
      <c r="BG2797">
        <f t="shared" ca="1" si="696"/>
        <v>0</v>
      </c>
      <c r="BI2797">
        <f t="shared" ca="1" si="689"/>
        <v>1</v>
      </c>
      <c r="BJ2797">
        <f t="shared" ca="1" si="690"/>
        <v>0</v>
      </c>
      <c r="BL2797">
        <f t="shared" ca="1" si="711"/>
        <v>10.249551046945632</v>
      </c>
      <c r="BM2797">
        <f t="shared" ca="1" si="712"/>
        <v>0</v>
      </c>
      <c r="BN2797" s="9">
        <f t="shared" ca="1" si="702"/>
        <v>1.0000000000000002</v>
      </c>
      <c r="BO2797" s="9">
        <f t="shared" ca="1" si="703"/>
        <v>0</v>
      </c>
      <c r="BP2797" s="9">
        <f t="shared" ca="1" si="697"/>
        <v>1</v>
      </c>
      <c r="BQ2797" s="9">
        <f t="shared" ca="1" si="698"/>
        <v>0</v>
      </c>
      <c r="BR2797">
        <f t="shared" ca="1" si="699"/>
        <v>1072.9442683188311</v>
      </c>
      <c r="BS2797">
        <f t="shared" ca="1" si="700"/>
        <v>2.1417862497319362E-4</v>
      </c>
      <c r="BT2797">
        <f t="shared" ca="1" si="701"/>
        <v>1.8055555555555562E-5</v>
      </c>
      <c r="BU2797">
        <f t="shared" ca="1" si="682"/>
        <v>4.4408920985006264E-20</v>
      </c>
      <c r="BV2797">
        <f t="shared" ca="1" si="683"/>
        <v>0</v>
      </c>
      <c r="BW2797" s="35">
        <f ca="1">IFERROR(VLOOKUP($B2797,OFFSET(Input!$A$1,0,MATCH(Index!BW$6&amp;" Index",Input!$1:$1,0)-1,10000,2),2,0)/100,BW2796)</f>
        <v>7.000000000000001E-4</v>
      </c>
      <c r="BX2797">
        <f t="shared" ca="1" si="704"/>
        <v>2.2793477106340325E-2</v>
      </c>
      <c r="CE2797">
        <v>1062.0937651462577</v>
      </c>
    </row>
    <row r="2798" spans="2:83" x14ac:dyDescent="0.25">
      <c r="B2798" s="2">
        <v>41579</v>
      </c>
      <c r="C2798">
        <f t="shared" ca="1" si="684"/>
        <v>1</v>
      </c>
      <c r="D2798">
        <f t="shared" ca="1" si="685"/>
        <v>0</v>
      </c>
      <c r="E2798">
        <f ca="1">IF($B2798&lt;VLOOKUP(E$6&amp;" Equity",Param,4,0),"",IFERROR(VLOOKUP($B2798,OFFSET(Input!$A$1,0,MATCH(Index!E$6&amp;" Equity",Input!$1:$1,0)-1,10000,2),2,0),E2797))</f>
        <v>92.8</v>
      </c>
      <c r="F2798" s="33">
        <v>106.19</v>
      </c>
      <c r="H2798">
        <f ca="1">IFERROR(VLOOKUP($B2798,OFFSET(Input!$A$1,0,MATCH(Index!H$6,Input!$1:$1,0)-1,10000,2),2,0),0)</f>
        <v>0.45016200000000001</v>
      </c>
      <c r="I2798">
        <f ca="1">IFERROR(VLOOKUP($B2798,OFFSET(Input!$A$1,0,MATCH(Index!I$6,Input!$1:$1,0)-1,10000,2),2,0),0)</f>
        <v>0.28786400000000001</v>
      </c>
      <c r="K2798">
        <f t="shared" ca="1" si="686"/>
        <v>104.51413730297952</v>
      </c>
      <c r="L2798" s="30">
        <f t="shared" ca="1" si="687"/>
        <v>111.68087609574236</v>
      </c>
      <c r="N2798">
        <f t="shared" ca="1" si="691"/>
        <v>-1.6055494469654826E-3</v>
      </c>
      <c r="O2798">
        <f t="shared" ca="1" si="692"/>
        <v>-1.0855212078239538E-2</v>
      </c>
      <c r="Q2798">
        <f t="shared" ca="1" si="708"/>
        <v>3.197617720731926E-2</v>
      </c>
      <c r="R2798">
        <f t="shared" ca="1" si="707"/>
        <v>9.3810875225198861E-2</v>
      </c>
      <c r="T2798">
        <f t="shared" ca="1" si="720"/>
        <v>4.0495461995527941E-2</v>
      </c>
      <c r="U2798">
        <f t="shared" ca="1" si="713"/>
        <v>9.6482439473746115E-2</v>
      </c>
      <c r="W2798">
        <f t="shared" ca="1" si="714"/>
        <v>0.75960680238323508</v>
      </c>
      <c r="X2798">
        <f t="shared" ca="1" si="715"/>
        <v>0.58709192396142618</v>
      </c>
      <c r="Z2798">
        <f t="shared" ca="1" si="726"/>
        <v>104.78744740554755</v>
      </c>
      <c r="AA2798">
        <f t="shared" ca="1" si="726"/>
        <v>104.11103969671312</v>
      </c>
      <c r="AB2798">
        <f t="shared" ca="1" si="726"/>
        <v>103.80594606549465</v>
      </c>
      <c r="AC2798">
        <f t="shared" ca="1" si="727"/>
        <v>104.11103969671312</v>
      </c>
      <c r="AE2798">
        <f ca="1">VLOOKUP($B2798,OFFSET(Input!$A$1,0,MATCH(Index!AE$6&amp;" Index",Input!$1:$1,0)-1,10000,2),2,0)</f>
        <v>13.28</v>
      </c>
      <c r="AF2798">
        <f t="shared" ca="1" si="721"/>
        <v>13.970666666666666</v>
      </c>
      <c r="AG2798">
        <f t="shared" ca="1" si="721"/>
        <v>15.055499999999999</v>
      </c>
      <c r="AH2798">
        <f t="shared" ca="1" si="721"/>
        <v>15.370399999999997</v>
      </c>
      <c r="AI2798">
        <f t="shared" ca="1" si="722"/>
        <v>15.370399999999997</v>
      </c>
      <c r="AK2798">
        <f t="shared" ca="1" si="723"/>
        <v>1</v>
      </c>
      <c r="AL2798">
        <f t="shared" ca="1" si="724"/>
        <v>-1</v>
      </c>
      <c r="AN2798" t="str">
        <f t="shared" ca="1" si="678"/>
        <v>Not Down</v>
      </c>
      <c r="AO2798" t="str">
        <f t="shared" ca="1" si="688"/>
        <v>Not Up</v>
      </c>
      <c r="AQ2798">
        <f t="shared" ca="1" si="716"/>
        <v>1</v>
      </c>
      <c r="AR2798">
        <f t="shared" ca="1" si="717"/>
        <v>0</v>
      </c>
      <c r="AT2798">
        <f t="shared" ca="1" si="709"/>
        <v>1</v>
      </c>
      <c r="AU2798">
        <f t="shared" ca="1" si="710"/>
        <v>0</v>
      </c>
      <c r="AW2798" s="5">
        <f t="shared" ca="1" si="693"/>
        <v>3.197617720731926E-2</v>
      </c>
      <c r="AX2798" s="5">
        <f t="shared" ca="1" si="694"/>
        <v>4.0495461995527941E-2</v>
      </c>
      <c r="AY2798" s="18">
        <f t="shared" ca="1" si="725"/>
        <v>4.0495461995527941E-2</v>
      </c>
      <c r="BA2798" s="6">
        <f t="shared" ca="1" si="718"/>
        <v>1.2347062494439915</v>
      </c>
      <c r="BB2798">
        <f t="shared" ca="1" si="719"/>
        <v>1.1888632514840436</v>
      </c>
      <c r="BC2798" t="str">
        <f t="shared" ca="1" si="705"/>
        <v>TLT UP equity</v>
      </c>
      <c r="BD2798" t="str">
        <f t="shared" ca="1" si="706"/>
        <v>HYG UP Equity</v>
      </c>
      <c r="BF2798">
        <f t="shared" ca="1" si="695"/>
        <v>1</v>
      </c>
      <c r="BG2798">
        <f t="shared" ca="1" si="696"/>
        <v>0</v>
      </c>
      <c r="BI2798">
        <f t="shared" ca="1" si="689"/>
        <v>1</v>
      </c>
      <c r="BJ2798">
        <f t="shared" ca="1" si="690"/>
        <v>0</v>
      </c>
      <c r="BL2798">
        <f t="shared" ca="1" si="711"/>
        <v>10.249551046945632</v>
      </c>
      <c r="BM2798">
        <f t="shared" ca="1" si="712"/>
        <v>0</v>
      </c>
      <c r="BN2798" s="9">
        <f t="shared" ca="1" si="702"/>
        <v>1</v>
      </c>
      <c r="BO2798" s="9">
        <f t="shared" ca="1" si="703"/>
        <v>0</v>
      </c>
      <c r="BP2798" s="9">
        <f t="shared" ca="1" si="697"/>
        <v>1</v>
      </c>
      <c r="BQ2798" s="9">
        <f t="shared" ca="1" si="698"/>
        <v>0</v>
      </c>
      <c r="BR2798">
        <f t="shared" ca="1" si="699"/>
        <v>1071.2229854143732</v>
      </c>
      <c r="BS2798">
        <f t="shared" ca="1" si="700"/>
        <v>-1.6042612419701063E-3</v>
      </c>
      <c r="BT2798">
        <f t="shared" ca="1" si="701"/>
        <v>1.8055555555555558E-5</v>
      </c>
      <c r="BU2798">
        <f t="shared" ca="1" si="682"/>
        <v>0</v>
      </c>
      <c r="BV2798">
        <f t="shared" ca="1" si="683"/>
        <v>0</v>
      </c>
      <c r="BW2798" s="35">
        <f ca="1">IFERROR(VLOOKUP($B2798,OFFSET(Input!$A$1,0,MATCH(Index!BW$6&amp;" Index",Input!$1:$1,0)-1,10000,2),2,0)/100,BW2797)</f>
        <v>8.0000000000000004E-4</v>
      </c>
      <c r="BX2798">
        <f t="shared" ca="1" si="704"/>
        <v>2.2798465571062826E-2</v>
      </c>
      <c r="CE2798">
        <v>1060.0301499430166</v>
      </c>
    </row>
    <row r="2799" spans="2:83" x14ac:dyDescent="0.25">
      <c r="B2799" s="2">
        <v>41582</v>
      </c>
      <c r="C2799">
        <f t="shared" ca="1" si="684"/>
        <v>0</v>
      </c>
      <c r="D2799">
        <f t="shared" ca="1" si="685"/>
        <v>1</v>
      </c>
      <c r="E2799">
        <f ca="1">IF($B2799&lt;VLOOKUP(E$6&amp;" Equity",Param,4,0),"",IFERROR(VLOOKUP($B2799,OFFSET(Input!$A$1,0,MATCH(Index!E$6&amp;" Equity",Input!$1:$1,0)-1,10000,2),2,0),E2798))</f>
        <v>92.98</v>
      </c>
      <c r="F2799" s="33">
        <v>106.29</v>
      </c>
      <c r="H2799">
        <f ca="1">IFERROR(VLOOKUP($B2799,OFFSET(Input!$A$1,0,MATCH(Index!H$6,Input!$1:$1,0)-1,10000,2),2,0),0)</f>
        <v>0</v>
      </c>
      <c r="I2799">
        <f ca="1">IFERROR(VLOOKUP($B2799,OFFSET(Input!$A$1,0,MATCH(Index!I$6,Input!$1:$1,0)-1,10000,2),2,0),0)</f>
        <v>0</v>
      </c>
      <c r="K2799">
        <f t="shared" ca="1" si="686"/>
        <v>104.71685868998961</v>
      </c>
      <c r="L2799" s="30">
        <f t="shared" ca="1" si="687"/>
        <v>111.78604689910968</v>
      </c>
      <c r="N2799">
        <f t="shared" ca="1" si="691"/>
        <v>1.9377764702837865E-3</v>
      </c>
      <c r="O2799">
        <f t="shared" ca="1" si="692"/>
        <v>9.4126512973618669E-4</v>
      </c>
      <c r="Q2799">
        <f t="shared" ca="1" si="708"/>
        <v>3.1455939094170174E-2</v>
      </c>
      <c r="R2799">
        <f t="shared" ca="1" si="707"/>
        <v>9.2562108839491647E-2</v>
      </c>
      <c r="T2799">
        <f t="shared" ca="1" si="720"/>
        <v>4.0010372469430462E-2</v>
      </c>
      <c r="U2799">
        <f t="shared" ca="1" si="713"/>
        <v>9.545880864832805E-2</v>
      </c>
      <c r="W2799">
        <f t="shared" ca="1" si="714"/>
        <v>0.73640700639777512</v>
      </c>
      <c r="X2799">
        <f t="shared" ca="1" si="715"/>
        <v>0.64166100735551246</v>
      </c>
      <c r="Z2799">
        <f t="shared" ca="1" si="726"/>
        <v>104.81222087346057</v>
      </c>
      <c r="AA2799">
        <f t="shared" ca="1" si="726"/>
        <v>104.21645225722155</v>
      </c>
      <c r="AB2799">
        <f t="shared" ca="1" si="726"/>
        <v>103.90967777054259</v>
      </c>
      <c r="AC2799">
        <f t="shared" ca="1" si="727"/>
        <v>104.21645225722155</v>
      </c>
      <c r="AE2799">
        <f ca="1">VLOOKUP($B2799,OFFSET(Input!$A$1,0,MATCH(Index!AE$6&amp;" Index",Input!$1:$1,0)-1,10000,2),2,0)</f>
        <v>12.93</v>
      </c>
      <c r="AF2799">
        <f t="shared" ca="1" si="721"/>
        <v>13.761333333333335</v>
      </c>
      <c r="AG2799">
        <f t="shared" ca="1" si="721"/>
        <v>14.731499999999997</v>
      </c>
      <c r="AH2799">
        <f t="shared" ca="1" si="721"/>
        <v>15.223599999999998</v>
      </c>
      <c r="AI2799">
        <f t="shared" ca="1" si="722"/>
        <v>15.223599999999998</v>
      </c>
      <c r="AK2799">
        <f t="shared" ca="1" si="723"/>
        <v>1</v>
      </c>
      <c r="AL2799">
        <f t="shared" ca="1" si="724"/>
        <v>-1</v>
      </c>
      <c r="AN2799" t="str">
        <f t="shared" ca="1" si="678"/>
        <v>Not Down</v>
      </c>
      <c r="AO2799" t="str">
        <f t="shared" ca="1" si="688"/>
        <v>Not Up</v>
      </c>
      <c r="AQ2799">
        <f t="shared" ca="1" si="716"/>
        <v>1</v>
      </c>
      <c r="AR2799">
        <f t="shared" ca="1" si="717"/>
        <v>0</v>
      </c>
      <c r="AT2799">
        <f t="shared" ca="1" si="709"/>
        <v>1</v>
      </c>
      <c r="AU2799">
        <f t="shared" ca="1" si="710"/>
        <v>0</v>
      </c>
      <c r="AW2799" s="5">
        <f t="shared" ca="1" si="693"/>
        <v>3.1455939094170174E-2</v>
      </c>
      <c r="AX2799" s="5">
        <f t="shared" ca="1" si="694"/>
        <v>4.0010372469430462E-2</v>
      </c>
      <c r="AY2799" s="18">
        <f t="shared" ca="1" si="725"/>
        <v>4.0010372469430462E-2</v>
      </c>
      <c r="BA2799" s="6">
        <f t="shared" ca="1" si="718"/>
        <v>1.2496759443617282</v>
      </c>
      <c r="BB2799">
        <f t="shared" ca="1" si="719"/>
        <v>1.2496759443617282</v>
      </c>
      <c r="BC2799" t="str">
        <f t="shared" ca="1" si="705"/>
        <v>HYG UP Equity</v>
      </c>
      <c r="BD2799" t="str">
        <f t="shared" ca="1" si="706"/>
        <v>HYG UP Equity</v>
      </c>
      <c r="BF2799">
        <f t="shared" ca="1" si="695"/>
        <v>1</v>
      </c>
      <c r="BG2799">
        <f t="shared" ca="1" si="696"/>
        <v>0</v>
      </c>
      <c r="BI2799">
        <f t="shared" ca="1" si="689"/>
        <v>1</v>
      </c>
      <c r="BJ2799">
        <f t="shared" ca="1" si="690"/>
        <v>0</v>
      </c>
      <c r="BL2799">
        <f t="shared" ca="1" si="711"/>
        <v>10.249551046945632</v>
      </c>
      <c r="BM2799">
        <f t="shared" ca="1" si="712"/>
        <v>0</v>
      </c>
      <c r="BN2799" s="9">
        <f t="shared" ca="1" si="702"/>
        <v>1</v>
      </c>
      <c r="BO2799" s="9">
        <f t="shared" ca="1" si="703"/>
        <v>0</v>
      </c>
      <c r="BP2799" s="9">
        <f t="shared" ca="1" si="697"/>
        <v>1</v>
      </c>
      <c r="BQ2799" s="9">
        <f t="shared" ca="1" si="698"/>
        <v>0</v>
      </c>
      <c r="BR2799">
        <f t="shared" ca="1" si="699"/>
        <v>1073.3007886188407</v>
      </c>
      <c r="BS2799">
        <f t="shared" ca="1" si="700"/>
        <v>1.93965517241379E-3</v>
      </c>
      <c r="BT2799">
        <f t="shared" ca="1" si="701"/>
        <v>5.4166666666666671E-5</v>
      </c>
      <c r="BU2799">
        <f t="shared" ca="1" si="682"/>
        <v>0</v>
      </c>
      <c r="BV2799">
        <f t="shared" ca="1" si="683"/>
        <v>0</v>
      </c>
      <c r="BW2799" s="35">
        <f ca="1">IFERROR(VLOOKUP($B2799,OFFSET(Input!$A$1,0,MATCH(Index!BW$6&amp;" Index",Input!$1:$1,0)-1,10000,2),2,0)/100,BW2798)</f>
        <v>8.0000000000000004E-4</v>
      </c>
      <c r="BX2799">
        <f t="shared" ca="1" si="704"/>
        <v>6.8262506581336882E-2</v>
      </c>
      <c r="CE2799">
        <v>1062.3510792155603</v>
      </c>
    </row>
    <row r="2800" spans="2:83" x14ac:dyDescent="0.25">
      <c r="B2800" s="2">
        <v>41583</v>
      </c>
      <c r="C2800">
        <f t="shared" ca="1" si="684"/>
        <v>0</v>
      </c>
      <c r="D2800">
        <f t="shared" ca="1" si="685"/>
        <v>2</v>
      </c>
      <c r="E2800">
        <f ca="1">IF($B2800&lt;VLOOKUP(E$6&amp;" Equity",Param,4,0),"",IFERROR(VLOOKUP($B2800,OFFSET(Input!$A$1,0,MATCH(Index!E$6&amp;" Equity",Input!$1:$1,0)-1,10000,2),2,0),E2799))</f>
        <v>92.73</v>
      </c>
      <c r="F2800" s="33">
        <v>104.99</v>
      </c>
      <c r="H2800">
        <f ca="1">IFERROR(VLOOKUP($B2800,OFFSET(Input!$A$1,0,MATCH(Index!H$6,Input!$1:$1,0)-1,10000,2),2,0),0)</f>
        <v>0</v>
      </c>
      <c r="I2800">
        <f ca="1">IFERROR(VLOOKUP($B2800,OFFSET(Input!$A$1,0,MATCH(Index!I$6,Input!$1:$1,0)-1,10000,2),2,0),0)</f>
        <v>0</v>
      </c>
      <c r="K2800">
        <f t="shared" ca="1" si="686"/>
        <v>104.43530120803115</v>
      </c>
      <c r="L2800" s="30">
        <f t="shared" ca="1" si="687"/>
        <v>110.4188264553347</v>
      </c>
      <c r="N2800">
        <f t="shared" ca="1" si="691"/>
        <v>-2.6923714503040712E-3</v>
      </c>
      <c r="O2800">
        <f t="shared" ca="1" si="692"/>
        <v>-1.2306100018640466E-2</v>
      </c>
      <c r="Q2800">
        <f t="shared" ca="1" si="708"/>
        <v>3.074781481850036E-2</v>
      </c>
      <c r="R2800">
        <f t="shared" ca="1" si="707"/>
        <v>9.635433514596152E-2</v>
      </c>
      <c r="T2800">
        <f t="shared" ca="1" si="720"/>
        <v>4.1106680906617725E-2</v>
      </c>
      <c r="U2800">
        <f t="shared" ca="1" si="713"/>
        <v>0.10497391613322143</v>
      </c>
      <c r="W2800">
        <f t="shared" ca="1" si="714"/>
        <v>0.72257143656135192</v>
      </c>
      <c r="X2800">
        <f t="shared" ca="1" si="715"/>
        <v>0.66504379542165915</v>
      </c>
      <c r="Z2800">
        <f t="shared" ca="1" si="726"/>
        <v>104.77745638663013</v>
      </c>
      <c r="AA2800">
        <f t="shared" ca="1" si="726"/>
        <v>104.31002852981399</v>
      </c>
      <c r="AB2800">
        <f t="shared" ca="1" si="726"/>
        <v>103.98364215414372</v>
      </c>
      <c r="AC2800">
        <f t="shared" ca="1" si="727"/>
        <v>104.31002852981399</v>
      </c>
      <c r="AE2800">
        <f ca="1">VLOOKUP($B2800,OFFSET(Input!$A$1,0,MATCH(Index!AE$6&amp;" Index",Input!$1:$1,0)-1,10000,2),2,0)</f>
        <v>13.27</v>
      </c>
      <c r="AF2800">
        <f t="shared" ca="1" si="721"/>
        <v>13.402000000000003</v>
      </c>
      <c r="AG2800">
        <f t="shared" ca="1" si="721"/>
        <v>14.378</v>
      </c>
      <c r="AH2800">
        <f t="shared" ca="1" si="721"/>
        <v>15.132799999999998</v>
      </c>
      <c r="AI2800">
        <f t="shared" ca="1" si="722"/>
        <v>15.132799999999998</v>
      </c>
      <c r="AK2800">
        <f t="shared" ca="1" si="723"/>
        <v>1</v>
      </c>
      <c r="AL2800">
        <f t="shared" ca="1" si="724"/>
        <v>-1</v>
      </c>
      <c r="AN2800" t="str">
        <f t="shared" ca="1" si="678"/>
        <v>Not Down</v>
      </c>
      <c r="AO2800" t="str">
        <f t="shared" ca="1" si="688"/>
        <v>Not Up</v>
      </c>
      <c r="AQ2800">
        <f t="shared" ca="1" si="716"/>
        <v>1</v>
      </c>
      <c r="AR2800">
        <f t="shared" ca="1" si="717"/>
        <v>0</v>
      </c>
      <c r="AT2800">
        <f t="shared" ca="1" si="709"/>
        <v>1</v>
      </c>
      <c r="AU2800">
        <f t="shared" ca="1" si="710"/>
        <v>0</v>
      </c>
      <c r="AW2800" s="5">
        <f t="shared" ca="1" si="693"/>
        <v>3.074781481850036E-2</v>
      </c>
      <c r="AX2800" s="5">
        <f t="shared" ca="1" si="694"/>
        <v>4.1106680906617725E-2</v>
      </c>
      <c r="AY2800" s="18">
        <f t="shared" ca="1" si="725"/>
        <v>4.1106680906617725E-2</v>
      </c>
      <c r="BA2800" s="6">
        <f t="shared" ca="1" si="718"/>
        <v>1.216347291905792</v>
      </c>
      <c r="BB2800">
        <f t="shared" ca="1" si="719"/>
        <v>1.216347291905792</v>
      </c>
      <c r="BC2800" t="str">
        <f t="shared" ca="1" si="705"/>
        <v>HYG UP Equity</v>
      </c>
      <c r="BD2800" t="str">
        <f t="shared" ca="1" si="706"/>
        <v>HYG UP Equity</v>
      </c>
      <c r="BF2800">
        <f t="shared" ca="1" si="695"/>
        <v>1</v>
      </c>
      <c r="BG2800">
        <f t="shared" ca="1" si="696"/>
        <v>0</v>
      </c>
      <c r="BI2800">
        <f t="shared" ca="1" si="689"/>
        <v>1</v>
      </c>
      <c r="BJ2800">
        <f t="shared" ca="1" si="690"/>
        <v>0</v>
      </c>
      <c r="BL2800">
        <f t="shared" ca="1" si="711"/>
        <v>10.249551046945632</v>
      </c>
      <c r="BM2800">
        <f t="shared" ca="1" si="712"/>
        <v>0</v>
      </c>
      <c r="BN2800" s="9">
        <f t="shared" ca="1" si="702"/>
        <v>1</v>
      </c>
      <c r="BO2800" s="9">
        <f t="shared" ca="1" si="703"/>
        <v>0</v>
      </c>
      <c r="BP2800" s="9">
        <f t="shared" ca="1" si="697"/>
        <v>1</v>
      </c>
      <c r="BQ2800" s="9">
        <f t="shared" ca="1" si="698"/>
        <v>0</v>
      </c>
      <c r="BR2800">
        <f t="shared" ca="1" si="699"/>
        <v>1070.414950834858</v>
      </c>
      <c r="BS2800">
        <f t="shared" ca="1" si="700"/>
        <v>-2.6887502688749398E-3</v>
      </c>
      <c r="BT2800">
        <f t="shared" ca="1" si="701"/>
        <v>1.8055555555555558E-5</v>
      </c>
      <c r="BU2800">
        <f t="shared" ca="1" si="682"/>
        <v>1.2162538575536931E-5</v>
      </c>
      <c r="BV2800">
        <f t="shared" ca="1" si="683"/>
        <v>0</v>
      </c>
      <c r="BW2800" s="35">
        <f ca="1">IFERROR(VLOOKUP($B2800,OFFSET(Input!$A$1,0,MATCH(Index!BW$6&amp;" Index",Input!$1:$1,0)-1,10000,2),2,0)/100,BW2799)</f>
        <v>8.0000000000000004E-4</v>
      </c>
      <c r="BX2800">
        <f t="shared" ca="1" si="704"/>
        <v>2.3970457841821231E-2</v>
      </c>
      <c r="CE2800">
        <v>1058.7820953982703</v>
      </c>
    </row>
    <row r="2801" spans="2:83" x14ac:dyDescent="0.25">
      <c r="B2801" s="2">
        <v>41584</v>
      </c>
      <c r="C2801">
        <f t="shared" ca="1" si="684"/>
        <v>0</v>
      </c>
      <c r="D2801">
        <f t="shared" ca="1" si="685"/>
        <v>3</v>
      </c>
      <c r="E2801">
        <f ca="1">IF($B2801&lt;VLOOKUP(E$6&amp;" Equity",Param,4,0),"",IFERROR(VLOOKUP($B2801,OFFSET(Input!$A$1,0,MATCH(Index!E$6&amp;" Equity",Input!$1:$1,0)-1,10000,2),2,0),E2800))</f>
        <v>93</v>
      </c>
      <c r="F2801" s="33">
        <v>105.07</v>
      </c>
      <c r="H2801">
        <f ca="1">IFERROR(VLOOKUP($B2801,OFFSET(Input!$A$1,0,MATCH(Index!H$6,Input!$1:$1,0)-1,10000,2),2,0),0)</f>
        <v>0</v>
      </c>
      <c r="I2801">
        <f ca="1">IFERROR(VLOOKUP($B2801,OFFSET(Input!$A$1,0,MATCH(Index!I$6,Input!$1:$1,0)-1,10000,2),2,0),0)</f>
        <v>0</v>
      </c>
      <c r="K2801">
        <f t="shared" ca="1" si="686"/>
        <v>104.73938328854628</v>
      </c>
      <c r="L2801" s="30">
        <f t="shared" ca="1" si="687"/>
        <v>110.50296309802854</v>
      </c>
      <c r="N2801">
        <f t="shared" ca="1" si="691"/>
        <v>2.907448341121225E-3</v>
      </c>
      <c r="O2801">
        <f t="shared" ca="1" si="692"/>
        <v>7.6168717383402252E-4</v>
      </c>
      <c r="Q2801">
        <f t="shared" ca="1" si="708"/>
        <v>3.3764088234345187E-2</v>
      </c>
      <c r="R2801">
        <f t="shared" ca="1" si="707"/>
        <v>9.4437126347521633E-2</v>
      </c>
      <c r="T2801">
        <f t="shared" ca="1" si="720"/>
        <v>4.2268770224320441E-2</v>
      </c>
      <c r="U2801">
        <f t="shared" ca="1" si="713"/>
        <v>0.10105792332623559</v>
      </c>
      <c r="W2801">
        <f t="shared" ca="1" si="714"/>
        <v>0.66261802081986232</v>
      </c>
      <c r="X2801">
        <f t="shared" ca="1" si="715"/>
        <v>0.69907335167776896</v>
      </c>
      <c r="Z2801">
        <f t="shared" ca="1" si="726"/>
        <v>104.76413376312334</v>
      </c>
      <c r="AA2801">
        <f t="shared" ca="1" si="726"/>
        <v>104.41432573406823</v>
      </c>
      <c r="AB2801">
        <f t="shared" ca="1" si="726"/>
        <v>104.06797655201994</v>
      </c>
      <c r="AC2801">
        <f t="shared" ca="1" si="727"/>
        <v>104.41432573406823</v>
      </c>
      <c r="AE2801">
        <f ca="1">VLOOKUP($B2801,OFFSET(Input!$A$1,0,MATCH(Index!AE$6&amp;" Index",Input!$1:$1,0)-1,10000,2),2,0)</f>
        <v>12.67</v>
      </c>
      <c r="AF2801">
        <f t="shared" ca="1" si="721"/>
        <v>13.266</v>
      </c>
      <c r="AG2801">
        <f t="shared" ca="1" si="721"/>
        <v>14.031500000000003</v>
      </c>
      <c r="AH2801">
        <f t="shared" ca="1" si="721"/>
        <v>14.975599999999996</v>
      </c>
      <c r="AI2801">
        <f t="shared" ca="1" si="722"/>
        <v>14.975599999999996</v>
      </c>
      <c r="AK2801">
        <f t="shared" ca="1" si="723"/>
        <v>1</v>
      </c>
      <c r="AL2801">
        <f t="shared" ca="1" si="724"/>
        <v>-1</v>
      </c>
      <c r="AN2801" t="str">
        <f t="shared" ca="1" si="678"/>
        <v>Not Down</v>
      </c>
      <c r="AO2801" t="str">
        <f t="shared" ca="1" si="688"/>
        <v>Not Up</v>
      </c>
      <c r="AQ2801">
        <f t="shared" ca="1" si="716"/>
        <v>1</v>
      </c>
      <c r="AR2801">
        <f t="shared" ca="1" si="717"/>
        <v>0</v>
      </c>
      <c r="AT2801">
        <f t="shared" ca="1" si="709"/>
        <v>1</v>
      </c>
      <c r="AU2801">
        <f t="shared" ca="1" si="710"/>
        <v>0</v>
      </c>
      <c r="AW2801" s="5">
        <f t="shared" ca="1" si="693"/>
        <v>3.3764088234345187E-2</v>
      </c>
      <c r="AX2801" s="5">
        <f t="shared" ca="1" si="694"/>
        <v>4.2268770224320441E-2</v>
      </c>
      <c r="AY2801" s="18">
        <f t="shared" ca="1" si="725"/>
        <v>4.2268770224320441E-2</v>
      </c>
      <c r="BA2801" s="6">
        <f t="shared" ca="1" si="718"/>
        <v>1.1829064279525974</v>
      </c>
      <c r="BB2801">
        <f t="shared" ca="1" si="719"/>
        <v>1.1829064279525974</v>
      </c>
      <c r="BC2801" t="str">
        <f t="shared" ca="1" si="705"/>
        <v>HYG UP Equity</v>
      </c>
      <c r="BD2801" t="str">
        <f t="shared" ca="1" si="706"/>
        <v>HYG UP Equity</v>
      </c>
      <c r="BF2801">
        <f t="shared" ca="1" si="695"/>
        <v>1</v>
      </c>
      <c r="BG2801">
        <f t="shared" ca="1" si="696"/>
        <v>0</v>
      </c>
      <c r="BI2801">
        <f t="shared" ca="1" si="689"/>
        <v>1</v>
      </c>
      <c r="BJ2801">
        <f t="shared" ca="1" si="690"/>
        <v>0</v>
      </c>
      <c r="BL2801">
        <f t="shared" ca="1" si="711"/>
        <v>10.249551046945632</v>
      </c>
      <c r="BM2801">
        <f t="shared" ca="1" si="712"/>
        <v>0</v>
      </c>
      <c r="BN2801" s="9">
        <f t="shared" ca="1" si="702"/>
        <v>1</v>
      </c>
      <c r="BO2801" s="9">
        <f t="shared" ca="1" si="703"/>
        <v>0</v>
      </c>
      <c r="BP2801" s="9">
        <f t="shared" ca="1" si="697"/>
        <v>1</v>
      </c>
      <c r="BQ2801" s="9">
        <f t="shared" ca="1" si="698"/>
        <v>0</v>
      </c>
      <c r="BR2801">
        <f t="shared" ca="1" si="699"/>
        <v>1073.5316556415594</v>
      </c>
      <c r="BS2801">
        <f t="shared" ca="1" si="700"/>
        <v>2.9116790682628402E-3</v>
      </c>
      <c r="BT2801">
        <f t="shared" ca="1" si="701"/>
        <v>1.8055555555555558E-5</v>
      </c>
      <c r="BU2801">
        <f t="shared" ca="1" si="682"/>
        <v>6.6657304911872385E-6</v>
      </c>
      <c r="BV2801">
        <f t="shared" ca="1" si="683"/>
        <v>0</v>
      </c>
      <c r="BW2801" s="35">
        <f ca="1">IFERROR(VLOOKUP($B2801,OFFSET(Input!$A$1,0,MATCH(Index!BW$6&amp;" Index",Input!$1:$1,0)-1,10000,2),2,0)/100,BW2800)</f>
        <v>8.0000000000000004E-4</v>
      </c>
      <c r="BX2801">
        <f t="shared" ca="1" si="704"/>
        <v>2.3252788261011584E-2</v>
      </c>
      <c r="CE2801">
        <v>1062.5883982283767</v>
      </c>
    </row>
    <row r="2802" spans="2:83" x14ac:dyDescent="0.25">
      <c r="B2802" s="2">
        <v>41585</v>
      </c>
      <c r="C2802">
        <f t="shared" ca="1" si="684"/>
        <v>0</v>
      </c>
      <c r="D2802">
        <f t="shared" ca="1" si="685"/>
        <v>4</v>
      </c>
      <c r="E2802">
        <f ca="1">IF($B2802&lt;VLOOKUP(E$6&amp;" Equity",Param,4,0),"",IFERROR(VLOOKUP($B2802,OFFSET(Input!$A$1,0,MATCH(Index!E$6&amp;" Equity",Input!$1:$1,0)-1,10000,2),2,0),E2801))</f>
        <v>93.06</v>
      </c>
      <c r="F2802" s="33">
        <v>105.96</v>
      </c>
      <c r="H2802">
        <f ca="1">IFERROR(VLOOKUP($B2802,OFFSET(Input!$A$1,0,MATCH(Index!H$6,Input!$1:$1,0)-1,10000,2),2,0),0)</f>
        <v>0</v>
      </c>
      <c r="I2802">
        <f ca="1">IFERROR(VLOOKUP($B2802,OFFSET(Input!$A$1,0,MATCH(Index!I$6,Input!$1:$1,0)-1,10000,2),2,0),0)</f>
        <v>0</v>
      </c>
      <c r="K2802">
        <f t="shared" ca="1" si="686"/>
        <v>104.80695708421632</v>
      </c>
      <c r="L2802" s="30">
        <f t="shared" ca="1" si="687"/>
        <v>111.43898324799757</v>
      </c>
      <c r="N2802">
        <f t="shared" ca="1" si="691"/>
        <v>6.4495326324659702E-4</v>
      </c>
      <c r="O2802">
        <f t="shared" ca="1" si="692"/>
        <v>8.4348697031850477E-3</v>
      </c>
      <c r="Q2802">
        <f t="shared" ca="1" si="708"/>
        <v>3.3851037590899018E-2</v>
      </c>
      <c r="R2802">
        <f t="shared" ca="1" si="707"/>
        <v>0.10164088067810212</v>
      </c>
      <c r="T2802">
        <f t="shared" ca="1" si="720"/>
        <v>3.9091488305597451E-2</v>
      </c>
      <c r="U2802">
        <f t="shared" ca="1" si="713"/>
        <v>0.10520562459113753</v>
      </c>
      <c r="W2802">
        <f t="shared" ca="1" si="714"/>
        <v>0.6660805114959738</v>
      </c>
      <c r="X2802">
        <f t="shared" ca="1" si="715"/>
        <v>0.71749445445988136</v>
      </c>
      <c r="Z2802">
        <f t="shared" ca="1" si="726"/>
        <v>104.75308534681957</v>
      </c>
      <c r="AA2802">
        <f t="shared" ca="1" si="726"/>
        <v>104.49846497319527</v>
      </c>
      <c r="AB2802">
        <f t="shared" ca="1" si="726"/>
        <v>104.15187568106818</v>
      </c>
      <c r="AC2802">
        <f t="shared" ca="1" si="727"/>
        <v>104.49846497319527</v>
      </c>
      <c r="AE2802">
        <f ca="1">VLOOKUP($B2802,OFFSET(Input!$A$1,0,MATCH(Index!AE$6&amp;" Index",Input!$1:$1,0)-1,10000,2),2,0)</f>
        <v>13.91</v>
      </c>
      <c r="AF2802">
        <f t="shared" ca="1" si="721"/>
        <v>13.294666666666668</v>
      </c>
      <c r="AG2802">
        <f t="shared" ca="1" si="721"/>
        <v>13.903000000000002</v>
      </c>
      <c r="AH2802">
        <f t="shared" ca="1" si="721"/>
        <v>14.825200000000001</v>
      </c>
      <c r="AI2802">
        <f t="shared" ca="1" si="722"/>
        <v>14.825200000000001</v>
      </c>
      <c r="AK2802">
        <f t="shared" ca="1" si="723"/>
        <v>1</v>
      </c>
      <c r="AL2802">
        <f t="shared" ca="1" si="724"/>
        <v>-1</v>
      </c>
      <c r="AN2802" t="str">
        <f t="shared" ref="AN2802:AN2865" ca="1" si="728">IF($C2802=1,IF(SUM(AK2788:AK2802)=-15,"Down","Not Down"),AN2801)</f>
        <v>Not Down</v>
      </c>
      <c r="AO2802" t="str">
        <f t="shared" ca="1" si="688"/>
        <v>Not Up</v>
      </c>
      <c r="AQ2802">
        <f t="shared" ca="1" si="716"/>
        <v>1</v>
      </c>
      <c r="AR2802">
        <f t="shared" ca="1" si="717"/>
        <v>0</v>
      </c>
      <c r="AT2802">
        <f t="shared" ca="1" si="709"/>
        <v>1</v>
      </c>
      <c r="AU2802">
        <f t="shared" ca="1" si="710"/>
        <v>0</v>
      </c>
      <c r="AW2802" s="5">
        <f t="shared" ca="1" si="693"/>
        <v>3.3851037590899018E-2</v>
      </c>
      <c r="AX2802" s="5">
        <f t="shared" ca="1" si="694"/>
        <v>3.9091488305597451E-2</v>
      </c>
      <c r="AY2802" s="18">
        <f t="shared" ca="1" si="725"/>
        <v>3.9091488305597451E-2</v>
      </c>
      <c r="BA2802" s="6">
        <f t="shared" ca="1" si="718"/>
        <v>1.2790508155925233</v>
      </c>
      <c r="BB2802">
        <f t="shared" ca="1" si="719"/>
        <v>1.2790508155925233</v>
      </c>
      <c r="BC2802" t="str">
        <f t="shared" ca="1" si="705"/>
        <v>HYG UP Equity</v>
      </c>
      <c r="BD2802" t="str">
        <f t="shared" ca="1" si="706"/>
        <v>HYG UP Equity</v>
      </c>
      <c r="BF2802">
        <f t="shared" ca="1" si="695"/>
        <v>1</v>
      </c>
      <c r="BG2802">
        <f t="shared" ca="1" si="696"/>
        <v>0</v>
      </c>
      <c r="BI2802">
        <f t="shared" ca="1" si="689"/>
        <v>1</v>
      </c>
      <c r="BJ2802">
        <f t="shared" ca="1" si="690"/>
        <v>0</v>
      </c>
      <c r="BL2802">
        <f t="shared" ca="1" si="711"/>
        <v>10.249551046945632</v>
      </c>
      <c r="BM2802">
        <f t="shared" ca="1" si="712"/>
        <v>0</v>
      </c>
      <c r="BN2802" s="9">
        <f t="shared" ca="1" si="702"/>
        <v>1</v>
      </c>
      <c r="BO2802" s="9">
        <f t="shared" ca="1" si="703"/>
        <v>0</v>
      </c>
      <c r="BP2802" s="9">
        <f t="shared" ca="1" si="697"/>
        <v>1</v>
      </c>
      <c r="BQ2802" s="9">
        <f t="shared" ca="1" si="698"/>
        <v>0</v>
      </c>
      <c r="BR2802">
        <f t="shared" ca="1" si="699"/>
        <v>1074.2242567097153</v>
      </c>
      <c r="BS2802">
        <f t="shared" ca="1" si="700"/>
        <v>6.4516129032266001E-4</v>
      </c>
      <c r="BT2802">
        <f t="shared" ca="1" si="701"/>
        <v>1.8055555555555558E-5</v>
      </c>
      <c r="BU2802">
        <f t="shared" ca="1" si="682"/>
        <v>6.688172790638936E-6</v>
      </c>
      <c r="BV2802">
        <f t="shared" ca="1" si="683"/>
        <v>0</v>
      </c>
      <c r="BW2802" s="35">
        <f ca="1">IFERROR(VLOOKUP($B2802,OFFSET(Input!$A$1,0,MATCH(Index!BW$6&amp;" Index",Input!$1:$1,0)-1,10000,2),2,0)/100,BW2801)</f>
        <v>8.0000000000000004E-4</v>
      </c>
      <c r="BX2802">
        <f t="shared" ca="1" si="704"/>
        <v>2.2694797784609189E-2</v>
      </c>
      <c r="CE2802">
        <v>1063.3765418569897</v>
      </c>
    </row>
    <row r="2803" spans="2:83" x14ac:dyDescent="0.25">
      <c r="B2803" s="2">
        <v>41586</v>
      </c>
      <c r="C2803">
        <f t="shared" ca="1" si="684"/>
        <v>0</v>
      </c>
      <c r="D2803">
        <f t="shared" ca="1" si="685"/>
        <v>5</v>
      </c>
      <c r="E2803">
        <f ca="1">IF($B2803&lt;VLOOKUP(E$6&amp;" Equity",Param,4,0),"",IFERROR(VLOOKUP($B2803,OFFSET(Input!$A$1,0,MATCH(Index!E$6&amp;" Equity",Input!$1:$1,0)-1,10000,2),2,0),E2802))</f>
        <v>92.9</v>
      </c>
      <c r="F2803" s="33">
        <v>103.41</v>
      </c>
      <c r="H2803">
        <f ca="1">IFERROR(VLOOKUP($B2803,OFFSET(Input!$A$1,0,MATCH(Index!H$6,Input!$1:$1,0)-1,10000,2),2,0),0)</f>
        <v>0</v>
      </c>
      <c r="I2803">
        <f ca="1">IFERROR(VLOOKUP($B2803,OFFSET(Input!$A$1,0,MATCH(Index!I$6,Input!$1:$1,0)-1,10000,2),2,0),0)</f>
        <v>0</v>
      </c>
      <c r="K2803">
        <f t="shared" ca="1" si="686"/>
        <v>104.62676029576291</v>
      </c>
      <c r="L2803" s="30">
        <f t="shared" ca="1" si="687"/>
        <v>108.75712776213126</v>
      </c>
      <c r="N2803">
        <f t="shared" ca="1" si="691"/>
        <v>-1.7208005967096849E-3</v>
      </c>
      <c r="O2803">
        <f t="shared" ca="1" si="692"/>
        <v>-2.4359995206985275E-2</v>
      </c>
      <c r="Q2803">
        <f t="shared" ca="1" si="708"/>
        <v>3.4919389698887165E-2</v>
      </c>
      <c r="R2803">
        <f t="shared" ca="1" si="707"/>
        <v>0.15792302008486503</v>
      </c>
      <c r="T2803">
        <f t="shared" ca="1" si="720"/>
        <v>3.9019501326541639E-2</v>
      </c>
      <c r="U2803">
        <f t="shared" ca="1" si="713"/>
        <v>0.13616031649429278</v>
      </c>
      <c r="W2803">
        <f t="shared" ca="1" si="714"/>
        <v>0.60352394386537289</v>
      </c>
      <c r="X2803">
        <f t="shared" ca="1" si="715"/>
        <v>0.65772101891194323</v>
      </c>
      <c r="Z2803">
        <f t="shared" ca="1" si="726"/>
        <v>104.72177566548851</v>
      </c>
      <c r="AA2803">
        <f t="shared" ca="1" si="726"/>
        <v>104.56406763162627</v>
      </c>
      <c r="AB2803">
        <f t="shared" ca="1" si="726"/>
        <v>104.22184218003234</v>
      </c>
      <c r="AC2803">
        <f t="shared" ca="1" si="727"/>
        <v>104.56406763162627</v>
      </c>
      <c r="AE2803">
        <f ca="1">VLOOKUP($B2803,OFFSET(Input!$A$1,0,MATCH(Index!AE$6&amp;" Index",Input!$1:$1,0)-1,10000,2),2,0)</f>
        <v>12.9</v>
      </c>
      <c r="AF2803">
        <f t="shared" ca="1" si="721"/>
        <v>13.285333333333334</v>
      </c>
      <c r="AG2803">
        <f t="shared" ca="1" si="721"/>
        <v>13.762</v>
      </c>
      <c r="AH2803">
        <f t="shared" ca="1" si="721"/>
        <v>14.671599999999998</v>
      </c>
      <c r="AI2803">
        <f t="shared" ca="1" si="722"/>
        <v>14.671599999999998</v>
      </c>
      <c r="AK2803">
        <f t="shared" ca="1" si="723"/>
        <v>1</v>
      </c>
      <c r="AL2803">
        <f t="shared" ca="1" si="724"/>
        <v>-1</v>
      </c>
      <c r="AN2803" t="str">
        <f t="shared" ca="1" si="728"/>
        <v>Not Down</v>
      </c>
      <c r="AO2803" t="str">
        <f t="shared" ca="1" si="688"/>
        <v>Not Up</v>
      </c>
      <c r="AQ2803">
        <f t="shared" ca="1" si="716"/>
        <v>1</v>
      </c>
      <c r="AR2803">
        <f t="shared" ca="1" si="717"/>
        <v>0</v>
      </c>
      <c r="AT2803">
        <f t="shared" ca="1" si="709"/>
        <v>1</v>
      </c>
      <c r="AU2803">
        <f t="shared" ca="1" si="710"/>
        <v>0</v>
      </c>
      <c r="AW2803" s="5">
        <f t="shared" ca="1" si="693"/>
        <v>3.4919389698887165E-2</v>
      </c>
      <c r="AX2803" s="5">
        <f t="shared" ca="1" si="694"/>
        <v>3.9019501326541639E-2</v>
      </c>
      <c r="AY2803" s="18">
        <f t="shared" ca="1" si="725"/>
        <v>3.9019501326541639E-2</v>
      </c>
      <c r="BA2803" s="6">
        <f t="shared" ca="1" si="718"/>
        <v>1.2814105331989281</v>
      </c>
      <c r="BB2803">
        <f t="shared" ca="1" si="719"/>
        <v>1.2814105331989281</v>
      </c>
      <c r="BC2803" t="str">
        <f t="shared" ca="1" si="705"/>
        <v>HYG UP Equity</v>
      </c>
      <c r="BD2803" t="str">
        <f t="shared" ca="1" si="706"/>
        <v>HYG UP Equity</v>
      </c>
      <c r="BF2803">
        <f t="shared" ca="1" si="695"/>
        <v>1</v>
      </c>
      <c r="BG2803">
        <f t="shared" ca="1" si="696"/>
        <v>0</v>
      </c>
      <c r="BI2803">
        <f t="shared" ca="1" si="689"/>
        <v>1</v>
      </c>
      <c r="BJ2803">
        <f t="shared" ca="1" si="690"/>
        <v>0</v>
      </c>
      <c r="BL2803">
        <f t="shared" ca="1" si="711"/>
        <v>10.249551046945632</v>
      </c>
      <c r="BM2803">
        <f t="shared" ca="1" si="712"/>
        <v>0</v>
      </c>
      <c r="BN2803" s="9">
        <f t="shared" ca="1" si="702"/>
        <v>1</v>
      </c>
      <c r="BO2803" s="9">
        <f t="shared" ca="1" si="703"/>
        <v>0</v>
      </c>
      <c r="BP2803" s="9">
        <f t="shared" ca="1" si="697"/>
        <v>1</v>
      </c>
      <c r="BQ2803" s="9">
        <f t="shared" ca="1" si="698"/>
        <v>0</v>
      </c>
      <c r="BR2803">
        <f t="shared" ca="1" si="699"/>
        <v>1072.3773205279663</v>
      </c>
      <c r="BS2803">
        <f t="shared" ca="1" si="700"/>
        <v>-1.7193208682571015E-3</v>
      </c>
      <c r="BT2803">
        <f t="shared" ca="1" si="701"/>
        <v>1.8055555555555558E-5</v>
      </c>
      <c r="BU2803">
        <f t="shared" ca="1" si="682"/>
        <v>1.9228877527985189E-5</v>
      </c>
      <c r="BV2803">
        <f t="shared" ca="1" si="683"/>
        <v>0</v>
      </c>
      <c r="BW2803" s="35">
        <f ca="1">IFERROR(VLOOKUP($B2803,OFFSET(Input!$A$1,0,MATCH(Index!BW$6&amp;" Index",Input!$1:$1,0)-1,10000,2),2,0)/100,BW2802)</f>
        <v>8.0000000000000004E-4</v>
      </c>
      <c r="BX2803">
        <f t="shared" ca="1" si="704"/>
        <v>2.4557589209546971E-2</v>
      </c>
      <c r="CE2803">
        <v>1061.1554907058908</v>
      </c>
    </row>
    <row r="2804" spans="2:83" x14ac:dyDescent="0.25">
      <c r="B2804" s="2">
        <v>41589</v>
      </c>
      <c r="C2804">
        <f t="shared" ca="1" si="684"/>
        <v>0</v>
      </c>
      <c r="D2804">
        <f t="shared" ca="1" si="685"/>
        <v>0</v>
      </c>
      <c r="E2804">
        <f ca="1">IF($B2804&lt;VLOOKUP(E$6&amp;" Equity",Param,4,0),"",IFERROR(VLOOKUP($B2804,OFFSET(Input!$A$1,0,MATCH(Index!E$6&amp;" Equity",Input!$1:$1,0)-1,10000,2),2,0),E2803))</f>
        <v>92.54</v>
      </c>
      <c r="F2804" s="33">
        <v>103.02</v>
      </c>
      <c r="H2804">
        <f ca="1">IFERROR(VLOOKUP($B2804,OFFSET(Input!$A$1,0,MATCH(Index!H$6,Input!$1:$1,0)-1,10000,2),2,0),0)</f>
        <v>0</v>
      </c>
      <c r="I2804">
        <f ca="1">IFERROR(VLOOKUP($B2804,OFFSET(Input!$A$1,0,MATCH(Index!I$6,Input!$1:$1,0)-1,10000,2),2,0),0)</f>
        <v>0</v>
      </c>
      <c r="K2804">
        <f t="shared" ca="1" si="686"/>
        <v>104.22131752174272</v>
      </c>
      <c r="L2804" s="30">
        <f t="shared" ca="1" si="687"/>
        <v>108.34696162899877</v>
      </c>
      <c r="N2804">
        <f t="shared" ca="1" si="691"/>
        <v>-3.8826623409393447E-3</v>
      </c>
      <c r="O2804">
        <f t="shared" ca="1" si="692"/>
        <v>-3.7785250594445014E-3</v>
      </c>
      <c r="Q2804">
        <f t="shared" ca="1" si="708"/>
        <v>3.9976310414292407E-2</v>
      </c>
      <c r="R2804">
        <f t="shared" ca="1" si="707"/>
        <v>0.15812738253140932</v>
      </c>
      <c r="T2804">
        <f t="shared" ca="1" si="720"/>
        <v>4.1029837333595998E-2</v>
      </c>
      <c r="U2804">
        <f t="shared" ca="1" si="713"/>
        <v>0.13405293281200883</v>
      </c>
      <c r="W2804">
        <f t="shared" ca="1" si="714"/>
        <v>0.58206804679866009</v>
      </c>
      <c r="X2804">
        <f t="shared" ca="1" si="715"/>
        <v>0.69574687681374681</v>
      </c>
      <c r="Z2804">
        <f t="shared" ca="1" si="726"/>
        <v>104.65216329293737</v>
      </c>
      <c r="AA2804">
        <f t="shared" ca="1" si="726"/>
        <v>104.60155259971934</v>
      </c>
      <c r="AB2804">
        <f t="shared" ca="1" si="726"/>
        <v>104.2863505817092</v>
      </c>
      <c r="AC2804">
        <f t="shared" ca="1" si="727"/>
        <v>104.60155259971934</v>
      </c>
      <c r="AE2804">
        <f ca="1">VLOOKUP($B2804,OFFSET(Input!$A$1,0,MATCH(Index!AE$6&amp;" Index",Input!$1:$1,0)-1,10000,2),2,0)</f>
        <v>12.53</v>
      </c>
      <c r="AF2804">
        <f t="shared" ca="1" si="721"/>
        <v>13.243333333333334</v>
      </c>
      <c r="AG2804">
        <f t="shared" ca="1" si="721"/>
        <v>13.584999999999999</v>
      </c>
      <c r="AH2804">
        <f t="shared" ca="1" si="721"/>
        <v>14.396399999999996</v>
      </c>
      <c r="AI2804">
        <f t="shared" ca="1" si="722"/>
        <v>14.396399999999996</v>
      </c>
      <c r="AK2804">
        <f t="shared" ca="1" si="723"/>
        <v>1</v>
      </c>
      <c r="AL2804">
        <f t="shared" ca="1" si="724"/>
        <v>-1</v>
      </c>
      <c r="AN2804" t="str">
        <f t="shared" ca="1" si="728"/>
        <v>Not Down</v>
      </c>
      <c r="AO2804" t="str">
        <f t="shared" ca="1" si="688"/>
        <v>Not Up</v>
      </c>
      <c r="AQ2804">
        <f t="shared" ca="1" si="716"/>
        <v>1</v>
      </c>
      <c r="AR2804">
        <f t="shared" ca="1" si="717"/>
        <v>0</v>
      </c>
      <c r="AT2804">
        <f t="shared" ca="1" si="709"/>
        <v>1</v>
      </c>
      <c r="AU2804">
        <f t="shared" ca="1" si="710"/>
        <v>0</v>
      </c>
      <c r="AW2804" s="5">
        <f t="shared" ca="1" si="693"/>
        <v>3.9976310414292407E-2</v>
      </c>
      <c r="AX2804" s="5">
        <f t="shared" ca="1" si="694"/>
        <v>4.1029837333595998E-2</v>
      </c>
      <c r="AY2804" s="18">
        <f t="shared" ca="1" si="725"/>
        <v>4.1029837333595998E-2</v>
      </c>
      <c r="BA2804" s="6">
        <f t="shared" ca="1" si="718"/>
        <v>1.2186253528979767</v>
      </c>
      <c r="BB2804">
        <f t="shared" ca="1" si="719"/>
        <v>1.2814105331989281</v>
      </c>
      <c r="BC2804" t="str">
        <f t="shared" ca="1" si="705"/>
        <v>HYG UP Equity</v>
      </c>
      <c r="BD2804" t="str">
        <f t="shared" ca="1" si="706"/>
        <v>HYG UP Equity</v>
      </c>
      <c r="BF2804">
        <f t="shared" ca="1" si="695"/>
        <v>1</v>
      </c>
      <c r="BG2804">
        <f t="shared" ca="1" si="696"/>
        <v>0</v>
      </c>
      <c r="BI2804">
        <f t="shared" ca="1" si="689"/>
        <v>1</v>
      </c>
      <c r="BJ2804">
        <f t="shared" ca="1" si="690"/>
        <v>0</v>
      </c>
      <c r="BL2804">
        <f t="shared" ca="1" si="711"/>
        <v>10.249551046945632</v>
      </c>
      <c r="BM2804">
        <f t="shared" ca="1" si="712"/>
        <v>0</v>
      </c>
      <c r="BN2804" s="9">
        <f t="shared" ca="1" si="702"/>
        <v>1</v>
      </c>
      <c r="BO2804" s="9">
        <f t="shared" ca="1" si="703"/>
        <v>0</v>
      </c>
      <c r="BP2804" s="9">
        <f t="shared" ca="1" si="697"/>
        <v>1</v>
      </c>
      <c r="BQ2804" s="9">
        <f t="shared" ca="1" si="698"/>
        <v>0</v>
      </c>
      <c r="BR2804">
        <f t="shared" ca="1" si="699"/>
        <v>1068.2217141190313</v>
      </c>
      <c r="BS2804">
        <f t="shared" ca="1" si="700"/>
        <v>-3.8751345532830328E-3</v>
      </c>
      <c r="BT2804">
        <f t="shared" ca="1" si="701"/>
        <v>5.4166666666666671E-5</v>
      </c>
      <c r="BU2804">
        <f t="shared" ca="1" si="682"/>
        <v>4.7194352128094864E-7</v>
      </c>
      <c r="BV2804">
        <f t="shared" ca="1" si="683"/>
        <v>0</v>
      </c>
      <c r="BW2804" s="35">
        <f ca="1">IFERROR(VLOOKUP($B2804,OFFSET(Input!$A$1,0,MATCH(Index!BW$6&amp;" Index",Input!$1:$1,0)-1,10000,2),2,0)/100,BW2803)</f>
        <v>8.0000000000000004E-4</v>
      </c>
      <c r="BX2804">
        <f t="shared" ca="1" si="704"/>
        <v>7.3654523754088638E-2</v>
      </c>
      <c r="CE2804">
        <v>1055.7761720618093</v>
      </c>
    </row>
    <row r="2805" spans="2:83" x14ac:dyDescent="0.25">
      <c r="B2805" s="2">
        <v>41590</v>
      </c>
      <c r="C2805">
        <f t="shared" ca="1" si="684"/>
        <v>0</v>
      </c>
      <c r="D2805">
        <f t="shared" ca="1" si="685"/>
        <v>0</v>
      </c>
      <c r="E2805">
        <f ca="1">IF($B2805&lt;VLOOKUP(E$6&amp;" Equity",Param,4,0),"",IFERROR(VLOOKUP($B2805,OFFSET(Input!$A$1,0,MATCH(Index!E$6&amp;" Equity",Input!$1:$1,0)-1,10000,2),2,0),E2804))</f>
        <v>92.42</v>
      </c>
      <c r="F2805" s="33">
        <v>103.5</v>
      </c>
      <c r="H2805">
        <f ca="1">IFERROR(VLOOKUP($B2805,OFFSET(Input!$A$1,0,MATCH(Index!H$6,Input!$1:$1,0)-1,10000,2),2,0),0)</f>
        <v>0</v>
      </c>
      <c r="I2805">
        <f ca="1">IFERROR(VLOOKUP($B2805,OFFSET(Input!$A$1,0,MATCH(Index!I$6,Input!$1:$1,0)-1,10000,2),2,0),0)</f>
        <v>0</v>
      </c>
      <c r="K2805">
        <f t="shared" ca="1" si="686"/>
        <v>104.08616993040265</v>
      </c>
      <c r="L2805" s="30">
        <f t="shared" ca="1" si="687"/>
        <v>108.85178148516185</v>
      </c>
      <c r="N2805">
        <f t="shared" ca="1" si="691"/>
        <v>-1.2975780367333008E-3</v>
      </c>
      <c r="O2805">
        <f t="shared" ca="1" si="692"/>
        <v>4.6484685679846951E-3</v>
      </c>
      <c r="Q2805">
        <f t="shared" ca="1" si="708"/>
        <v>3.933876393798668E-2</v>
      </c>
      <c r="R2805">
        <f t="shared" ca="1" si="707"/>
        <v>0.15970736903840965</v>
      </c>
      <c r="T2805">
        <f t="shared" ca="1" si="720"/>
        <v>4.1271434786713516E-2</v>
      </c>
      <c r="U2805">
        <f t="shared" ca="1" si="713"/>
        <v>0.13503007856105698</v>
      </c>
      <c r="W2805">
        <f t="shared" ca="1" si="714"/>
        <v>0.55146692917677353</v>
      </c>
      <c r="X2805">
        <f t="shared" ca="1" si="715"/>
        <v>0.67239894123870325</v>
      </c>
      <c r="Z2805">
        <f t="shared" ca="1" si="726"/>
        <v>104.54886188561447</v>
      </c>
      <c r="AA2805">
        <f t="shared" ca="1" si="726"/>
        <v>104.6339613778819</v>
      </c>
      <c r="AB2805">
        <f t="shared" ca="1" si="726"/>
        <v>104.34724634867801</v>
      </c>
      <c r="AC2805">
        <f t="shared" ca="1" si="727"/>
        <v>104.6339613778819</v>
      </c>
      <c r="AE2805">
        <f ca="1">VLOOKUP($B2805,OFFSET(Input!$A$1,0,MATCH(Index!AE$6&amp;" Index",Input!$1:$1,0)-1,10000,2),2,0)</f>
        <v>12.82</v>
      </c>
      <c r="AF2805">
        <f t="shared" ca="1" si="721"/>
        <v>13.209333333333332</v>
      </c>
      <c r="AG2805">
        <f t="shared" ca="1" si="721"/>
        <v>13.293000000000001</v>
      </c>
      <c r="AH2805">
        <f t="shared" ca="1" si="721"/>
        <v>14.095599999999999</v>
      </c>
      <c r="AI2805">
        <f t="shared" ca="1" si="722"/>
        <v>14.095599999999999</v>
      </c>
      <c r="AK2805">
        <f t="shared" ca="1" si="723"/>
        <v>-1</v>
      </c>
      <c r="AL2805">
        <f t="shared" ca="1" si="724"/>
        <v>-1</v>
      </c>
      <c r="AN2805" t="str">
        <f t="shared" ca="1" si="728"/>
        <v>Not Down</v>
      </c>
      <c r="AO2805" t="str">
        <f t="shared" ca="1" si="688"/>
        <v>Not Up</v>
      </c>
      <c r="AQ2805">
        <f t="shared" ca="1" si="716"/>
        <v>1</v>
      </c>
      <c r="AR2805">
        <f t="shared" ca="1" si="717"/>
        <v>0</v>
      </c>
      <c r="AT2805">
        <f t="shared" ca="1" si="709"/>
        <v>1</v>
      </c>
      <c r="AU2805">
        <f t="shared" ca="1" si="710"/>
        <v>0</v>
      </c>
      <c r="AW2805" s="5">
        <f t="shared" ca="1" si="693"/>
        <v>3.933876393798668E-2</v>
      </c>
      <c r="AX2805" s="5">
        <f t="shared" ca="1" si="694"/>
        <v>4.1271434786713516E-2</v>
      </c>
      <c r="AY2805" s="18">
        <f t="shared" ca="1" si="725"/>
        <v>4.1271434786713516E-2</v>
      </c>
      <c r="BA2805" s="6">
        <f t="shared" ca="1" si="718"/>
        <v>1.2114916832524676</v>
      </c>
      <c r="BB2805">
        <f t="shared" ca="1" si="719"/>
        <v>1.2814105331989281</v>
      </c>
      <c r="BC2805" t="str">
        <f t="shared" ca="1" si="705"/>
        <v>HYG UP Equity</v>
      </c>
      <c r="BD2805" t="str">
        <f t="shared" ca="1" si="706"/>
        <v>HYG UP Equity</v>
      </c>
      <c r="BF2805">
        <f t="shared" ca="1" si="695"/>
        <v>1</v>
      </c>
      <c r="BG2805">
        <f t="shared" ca="1" si="696"/>
        <v>0</v>
      </c>
      <c r="BI2805">
        <f t="shared" ca="1" si="689"/>
        <v>1</v>
      </c>
      <c r="BJ2805">
        <f t="shared" ca="1" si="690"/>
        <v>0</v>
      </c>
      <c r="BL2805">
        <f t="shared" ca="1" si="711"/>
        <v>10.249551046945632</v>
      </c>
      <c r="BM2805">
        <f t="shared" ca="1" si="712"/>
        <v>0</v>
      </c>
      <c r="BN2805" s="9">
        <f t="shared" ca="1" si="702"/>
        <v>1</v>
      </c>
      <c r="BO2805" s="9">
        <f t="shared" ca="1" si="703"/>
        <v>0</v>
      </c>
      <c r="BP2805" s="9">
        <f t="shared" ca="1" si="697"/>
        <v>1</v>
      </c>
      <c r="BQ2805" s="9">
        <f t="shared" ca="1" si="698"/>
        <v>0</v>
      </c>
      <c r="BR2805">
        <f t="shared" ca="1" si="699"/>
        <v>1066.8365119827195</v>
      </c>
      <c r="BS2805">
        <f t="shared" ca="1" si="700"/>
        <v>-1.2967365463584235E-3</v>
      </c>
      <c r="BT2805">
        <f t="shared" ca="1" si="701"/>
        <v>1.8055555555555558E-5</v>
      </c>
      <c r="BU2805">
        <f t="shared" ca="1" si="682"/>
        <v>0</v>
      </c>
      <c r="BV2805">
        <f t="shared" ca="1" si="683"/>
        <v>0</v>
      </c>
      <c r="BW2805" s="35">
        <f ca="1">IFERROR(VLOOKUP($B2805,OFFSET(Input!$A$1,0,MATCH(Index!BW$6&amp;" Index",Input!$1:$1,0)-1,10000,2),2,0)/100,BW2804)</f>
        <v>8.0000000000000004E-4</v>
      </c>
      <c r="BX2805">
        <f t="shared" ca="1" si="704"/>
        <v>2.4427048886869175E-2</v>
      </c>
      <c r="CE2805">
        <v>1053.9853698904415</v>
      </c>
    </row>
    <row r="2806" spans="2:83" x14ac:dyDescent="0.25">
      <c r="B2806" s="2">
        <v>41591</v>
      </c>
      <c r="C2806">
        <f t="shared" ca="1" si="684"/>
        <v>0</v>
      </c>
      <c r="D2806">
        <f t="shared" ca="1" si="685"/>
        <v>0</v>
      </c>
      <c r="E2806">
        <f ca="1">IF($B2806&lt;VLOOKUP(E$6&amp;" Equity",Param,4,0),"",IFERROR(VLOOKUP($B2806,OFFSET(Input!$A$1,0,MATCH(Index!E$6&amp;" Equity",Input!$1:$1,0)-1,10000,2),2,0),E2805))</f>
        <v>92.77</v>
      </c>
      <c r="F2806" s="33">
        <v>103.88</v>
      </c>
      <c r="H2806">
        <f ca="1">IFERROR(VLOOKUP($B2806,OFFSET(Input!$A$1,0,MATCH(Index!H$6,Input!$1:$1,0)-1,10000,2),2,0),0)</f>
        <v>0</v>
      </c>
      <c r="I2806">
        <f ca="1">IFERROR(VLOOKUP($B2806,OFFSET(Input!$A$1,0,MATCH(Index!I$6,Input!$1:$1,0)-1,10000,2),2,0),0)</f>
        <v>0</v>
      </c>
      <c r="K2806">
        <f t="shared" ca="1" si="686"/>
        <v>104.48035040514448</v>
      </c>
      <c r="L2806" s="30">
        <f t="shared" ca="1" si="687"/>
        <v>109.25143053795762</v>
      </c>
      <c r="N2806">
        <f t="shared" ca="1" si="691"/>
        <v>3.7799062230596835E-3</v>
      </c>
      <c r="O2806">
        <f t="shared" ca="1" si="692"/>
        <v>3.6647740891239738E-3</v>
      </c>
      <c r="Q2806">
        <f t="shared" ca="1" si="708"/>
        <v>3.7734722066223615E-2</v>
      </c>
      <c r="R2806">
        <f t="shared" ca="1" si="707"/>
        <v>0.15788471678672533</v>
      </c>
      <c r="T2806">
        <f t="shared" ca="1" si="720"/>
        <v>3.9115839291921445E-2</v>
      </c>
      <c r="U2806">
        <f t="shared" ca="1" si="713"/>
        <v>0.12813487146776723</v>
      </c>
      <c r="W2806">
        <f t="shared" ca="1" si="714"/>
        <v>0.52833548267270758</v>
      </c>
      <c r="X2806">
        <f t="shared" ca="1" si="715"/>
        <v>0.61542045408662582</v>
      </c>
      <c r="Z2806">
        <f t="shared" ca="1" si="726"/>
        <v>104.53093104249623</v>
      </c>
      <c r="AA2806">
        <f t="shared" ca="1" si="726"/>
        <v>104.65861974905235</v>
      </c>
      <c r="AB2806">
        <f t="shared" ca="1" si="726"/>
        <v>104.42032279674535</v>
      </c>
      <c r="AC2806">
        <f t="shared" ca="1" si="727"/>
        <v>104.65861974905235</v>
      </c>
      <c r="AE2806">
        <f ca="1">VLOOKUP($B2806,OFFSET(Input!$A$1,0,MATCH(Index!AE$6&amp;" Index",Input!$1:$1,0)-1,10000,2),2,0)</f>
        <v>12.52</v>
      </c>
      <c r="AF2806">
        <f t="shared" ca="1" si="721"/>
        <v>13.149333333333335</v>
      </c>
      <c r="AG2806">
        <f t="shared" ca="1" si="721"/>
        <v>13.1835</v>
      </c>
      <c r="AH2806">
        <f t="shared" ca="1" si="721"/>
        <v>13.8124</v>
      </c>
      <c r="AI2806">
        <f t="shared" ca="1" si="722"/>
        <v>13.8124</v>
      </c>
      <c r="AK2806">
        <f t="shared" ca="1" si="723"/>
        <v>-1</v>
      </c>
      <c r="AL2806">
        <f t="shared" ca="1" si="724"/>
        <v>-1</v>
      </c>
      <c r="AN2806" t="str">
        <f t="shared" ca="1" si="728"/>
        <v>Not Down</v>
      </c>
      <c r="AO2806" t="str">
        <f t="shared" ca="1" si="688"/>
        <v>Not Up</v>
      </c>
      <c r="AQ2806">
        <f t="shared" ca="1" si="716"/>
        <v>1</v>
      </c>
      <c r="AR2806">
        <f t="shared" ca="1" si="717"/>
        <v>0</v>
      </c>
      <c r="AT2806">
        <f t="shared" ca="1" si="709"/>
        <v>1</v>
      </c>
      <c r="AU2806">
        <f t="shared" ca="1" si="710"/>
        <v>0</v>
      </c>
      <c r="AW2806" s="5">
        <f t="shared" ca="1" si="693"/>
        <v>3.7734722066223615E-2</v>
      </c>
      <c r="AX2806" s="5">
        <f t="shared" ca="1" si="694"/>
        <v>3.9115839291921445E-2</v>
      </c>
      <c r="AY2806" s="18">
        <f t="shared" ca="1" si="725"/>
        <v>3.9115839291921445E-2</v>
      </c>
      <c r="BA2806" s="6">
        <f t="shared" ca="1" si="718"/>
        <v>1.2782545614539953</v>
      </c>
      <c r="BB2806">
        <f t="shared" ca="1" si="719"/>
        <v>1.2814105331989281</v>
      </c>
      <c r="BC2806" t="str">
        <f t="shared" ca="1" si="705"/>
        <v>HYG UP Equity</v>
      </c>
      <c r="BD2806" t="str">
        <f t="shared" ca="1" si="706"/>
        <v>HYG UP Equity</v>
      </c>
      <c r="BF2806">
        <f t="shared" ca="1" si="695"/>
        <v>1</v>
      </c>
      <c r="BG2806">
        <f t="shared" ca="1" si="696"/>
        <v>0</v>
      </c>
      <c r="BI2806">
        <f t="shared" ca="1" si="689"/>
        <v>1</v>
      </c>
      <c r="BJ2806">
        <f t="shared" ca="1" si="690"/>
        <v>0</v>
      </c>
      <c r="BL2806">
        <f t="shared" ca="1" si="711"/>
        <v>10.249551046945632</v>
      </c>
      <c r="BM2806">
        <f t="shared" ca="1" si="712"/>
        <v>0</v>
      </c>
      <c r="BN2806" s="9">
        <f t="shared" ca="1" si="702"/>
        <v>1</v>
      </c>
      <c r="BO2806" s="9">
        <f t="shared" ca="1" si="703"/>
        <v>0</v>
      </c>
      <c r="BP2806" s="9">
        <f t="shared" ca="1" si="697"/>
        <v>1</v>
      </c>
      <c r="BQ2806" s="9">
        <f t="shared" ca="1" si="698"/>
        <v>0</v>
      </c>
      <c r="BR2806">
        <f t="shared" ca="1" si="699"/>
        <v>1070.876684880295</v>
      </c>
      <c r="BS2806">
        <f t="shared" ca="1" si="700"/>
        <v>3.7870590781214908E-3</v>
      </c>
      <c r="BT2806">
        <f t="shared" ca="1" si="701"/>
        <v>1.8055555555555558E-5</v>
      </c>
      <c r="BU2806">
        <f t="shared" ca="1" si="682"/>
        <v>0</v>
      </c>
      <c r="BV2806">
        <f t="shared" ca="1" si="683"/>
        <v>0</v>
      </c>
      <c r="BW2806" s="35">
        <f ca="1">IFERROR(VLOOKUP($B2806,OFFSET(Input!$A$1,0,MATCH(Index!BW$6&amp;" Index",Input!$1:$1,0)-1,10000,2),2,0)/100,BW2805)</f>
        <v>8.0000000000000004E-4</v>
      </c>
      <c r="BX2806">
        <f t="shared" ca="1" si="704"/>
        <v>2.4385615850829642E-2</v>
      </c>
      <c r="CE2806">
        <v>1059.0510744558451</v>
      </c>
    </row>
    <row r="2807" spans="2:83" x14ac:dyDescent="0.25">
      <c r="B2807" s="2">
        <v>41592</v>
      </c>
      <c r="C2807">
        <f t="shared" ca="1" si="684"/>
        <v>0</v>
      </c>
      <c r="D2807">
        <f t="shared" ca="1" si="685"/>
        <v>0</v>
      </c>
      <c r="E2807">
        <f ca="1">IF($B2807&lt;VLOOKUP(E$6&amp;" Equity",Param,4,0),"",IFERROR(VLOOKUP($B2807,OFFSET(Input!$A$1,0,MATCH(Index!E$6&amp;" Equity",Input!$1:$1,0)-1,10000,2),2,0),E2806))</f>
        <v>93.05</v>
      </c>
      <c r="F2807" s="33">
        <v>104.56</v>
      </c>
      <c r="H2807">
        <f ca="1">IFERROR(VLOOKUP($B2807,OFFSET(Input!$A$1,0,MATCH(Index!H$6,Input!$1:$1,0)-1,10000,2),2,0),0)</f>
        <v>0</v>
      </c>
      <c r="I2807">
        <f ca="1">IFERROR(VLOOKUP($B2807,OFFSET(Input!$A$1,0,MATCH(Index!I$6,Input!$1:$1,0)-1,10000,2),2,0),0)</f>
        <v>0</v>
      </c>
      <c r="K2807">
        <f t="shared" ca="1" si="686"/>
        <v>104.79569478493795</v>
      </c>
      <c r="L2807" s="30">
        <f t="shared" ca="1" si="687"/>
        <v>109.9665920008553</v>
      </c>
      <c r="N2807">
        <f t="shared" ca="1" si="691"/>
        <v>3.013671423079645E-3</v>
      </c>
      <c r="O2807">
        <f t="shared" ca="1" si="692"/>
        <v>6.5246825214188156E-3</v>
      </c>
      <c r="Q2807">
        <f t="shared" ca="1" si="708"/>
        <v>4.064019364642623E-2</v>
      </c>
      <c r="R2807">
        <f t="shared" ca="1" si="707"/>
        <v>0.16088841763375009</v>
      </c>
      <c r="T2807">
        <f t="shared" ca="1" si="720"/>
        <v>3.6911301843564906E-2</v>
      </c>
      <c r="U2807">
        <f t="shared" ca="1" si="713"/>
        <v>0.12612154946002263</v>
      </c>
      <c r="W2807">
        <f t="shared" ca="1" si="714"/>
        <v>0.55542297394563944</v>
      </c>
      <c r="X2807">
        <f t="shared" ca="1" si="715"/>
        <v>0.59900585972113729</v>
      </c>
      <c r="Z2807">
        <f t="shared" ca="1" si="726"/>
        <v>104.54229305117533</v>
      </c>
      <c r="AA2807">
        <f t="shared" ca="1" si="726"/>
        <v>104.67438789121081</v>
      </c>
      <c r="AB2807">
        <f t="shared" ca="1" si="726"/>
        <v>104.48718369607585</v>
      </c>
      <c r="AC2807">
        <f t="shared" ca="1" si="727"/>
        <v>104.67438789121081</v>
      </c>
      <c r="AE2807">
        <f ca="1">VLOOKUP($B2807,OFFSET(Input!$A$1,0,MATCH(Index!AE$6&amp;" Index",Input!$1:$1,0)-1,10000,2),2,0)</f>
        <v>12.37</v>
      </c>
      <c r="AF2807">
        <f t="shared" ca="1" si="721"/>
        <v>13.094000000000001</v>
      </c>
      <c r="AG2807">
        <f t="shared" ca="1" si="721"/>
        <v>13.128</v>
      </c>
      <c r="AH2807">
        <f t="shared" ca="1" si="721"/>
        <v>13.648</v>
      </c>
      <c r="AI2807">
        <f t="shared" ca="1" si="722"/>
        <v>13.648</v>
      </c>
      <c r="AK2807">
        <f t="shared" ca="1" si="723"/>
        <v>-1</v>
      </c>
      <c r="AL2807">
        <f t="shared" ca="1" si="724"/>
        <v>-1</v>
      </c>
      <c r="AN2807" t="str">
        <f t="shared" ca="1" si="728"/>
        <v>Not Down</v>
      </c>
      <c r="AO2807" t="str">
        <f t="shared" ca="1" si="688"/>
        <v>Not Up</v>
      </c>
      <c r="AQ2807">
        <f t="shared" ca="1" si="716"/>
        <v>1</v>
      </c>
      <c r="AR2807">
        <f t="shared" ca="1" si="717"/>
        <v>0</v>
      </c>
      <c r="AT2807">
        <f t="shared" ca="1" si="709"/>
        <v>1</v>
      </c>
      <c r="AU2807">
        <f t="shared" ca="1" si="710"/>
        <v>0</v>
      </c>
      <c r="AW2807" s="5">
        <f t="shared" ca="1" si="693"/>
        <v>4.064019364642623E-2</v>
      </c>
      <c r="AX2807" s="5">
        <f t="shared" ca="1" si="694"/>
        <v>3.6911301843564906E-2</v>
      </c>
      <c r="AY2807" s="18">
        <f t="shared" ca="1" si="725"/>
        <v>4.064019364642623E-2</v>
      </c>
      <c r="BA2807" s="6">
        <f t="shared" ca="1" si="718"/>
        <v>1.2303090983031486</v>
      </c>
      <c r="BB2807">
        <f t="shared" ca="1" si="719"/>
        <v>1.2814105331989281</v>
      </c>
      <c r="BC2807" t="str">
        <f t="shared" ca="1" si="705"/>
        <v>HYG UP Equity</v>
      </c>
      <c r="BD2807" t="str">
        <f t="shared" ca="1" si="706"/>
        <v>HYG UP Equity</v>
      </c>
      <c r="BF2807">
        <f t="shared" ca="1" si="695"/>
        <v>1</v>
      </c>
      <c r="BG2807">
        <f t="shared" ca="1" si="696"/>
        <v>0</v>
      </c>
      <c r="BI2807">
        <f t="shared" ca="1" si="689"/>
        <v>1</v>
      </c>
      <c r="BJ2807">
        <f t="shared" ca="1" si="690"/>
        <v>0</v>
      </c>
      <c r="BL2807">
        <f t="shared" ca="1" si="711"/>
        <v>10.249551046945632</v>
      </c>
      <c r="BM2807">
        <f t="shared" ca="1" si="712"/>
        <v>0</v>
      </c>
      <c r="BN2807" s="9">
        <f t="shared" ca="1" si="702"/>
        <v>1</v>
      </c>
      <c r="BO2807" s="9">
        <f t="shared" ca="1" si="703"/>
        <v>0</v>
      </c>
      <c r="BP2807" s="9">
        <f t="shared" ca="1" si="697"/>
        <v>1</v>
      </c>
      <c r="BQ2807" s="9">
        <f t="shared" ca="1" si="698"/>
        <v>0</v>
      </c>
      <c r="BR2807">
        <f t="shared" ca="1" si="699"/>
        <v>1074.1088231983556</v>
      </c>
      <c r="BS2807">
        <f t="shared" ca="1" si="700"/>
        <v>3.0182170960439958E-3</v>
      </c>
      <c r="BT2807">
        <f t="shared" ca="1" si="701"/>
        <v>1.8055555555555558E-5</v>
      </c>
      <c r="BU2807">
        <f t="shared" ca="1" si="682"/>
        <v>0</v>
      </c>
      <c r="BV2807">
        <f t="shared" ca="1" si="683"/>
        <v>0</v>
      </c>
      <c r="BW2807" s="35">
        <f ca="1">IFERROR(VLOOKUP($B2807,OFFSET(Input!$A$1,0,MATCH(Index!BW$6&amp;" Index",Input!$1:$1,0)-1,10000,2),2,0)/100,BW2806)</f>
        <v>8.9999999999999998E-4</v>
      </c>
      <c r="BX2807">
        <f t="shared" ca="1" si="704"/>
        <v>2.4502818925060708E-2</v>
      </c>
      <c r="CE2807">
        <v>1063.0996679230345</v>
      </c>
    </row>
    <row r="2808" spans="2:83" x14ac:dyDescent="0.25">
      <c r="B2808" s="2">
        <v>41593</v>
      </c>
      <c r="C2808">
        <f t="shared" ca="1" si="684"/>
        <v>0</v>
      </c>
      <c r="D2808">
        <f t="shared" ca="1" si="685"/>
        <v>0</v>
      </c>
      <c r="E2808">
        <f ca="1">IF($B2808&lt;VLOOKUP(E$6&amp;" Equity",Param,4,0),"",IFERROR(VLOOKUP($B2808,OFFSET(Input!$A$1,0,MATCH(Index!E$6&amp;" Equity",Input!$1:$1,0)-1,10000,2),2,0),E2807))</f>
        <v>93.18</v>
      </c>
      <c r="F2808" s="33">
        <v>104.73</v>
      </c>
      <c r="H2808">
        <f ca="1">IFERROR(VLOOKUP($B2808,OFFSET(Input!$A$1,0,MATCH(Index!H$6,Input!$1:$1,0)-1,10000,2),2,0),0)</f>
        <v>0</v>
      </c>
      <c r="I2808">
        <f ca="1">IFERROR(VLOOKUP($B2808,OFFSET(Input!$A$1,0,MATCH(Index!I$6,Input!$1:$1,0)-1,10000,2),2,0),0)</f>
        <v>0</v>
      </c>
      <c r="K2808">
        <f t="shared" ca="1" si="686"/>
        <v>104.94210467555637</v>
      </c>
      <c r="L2808" s="30">
        <f t="shared" ca="1" si="687"/>
        <v>110.14538236657972</v>
      </c>
      <c r="N2808">
        <f t="shared" ca="1" si="691"/>
        <v>1.3961233003911035E-3</v>
      </c>
      <c r="O2808">
        <f t="shared" ca="1" si="692"/>
        <v>1.6245404690878762E-3</v>
      </c>
      <c r="Q2808">
        <f t="shared" ca="1" si="708"/>
        <v>4.0444825317322942E-2</v>
      </c>
      <c r="R2808">
        <f t="shared" ca="1" si="707"/>
        <v>0.15159858571566584</v>
      </c>
      <c r="T2808">
        <f t="shared" ca="1" si="720"/>
        <v>3.6457233875752629E-2</v>
      </c>
      <c r="U2808">
        <f t="shared" ca="1" si="713"/>
        <v>0.12606072247434547</v>
      </c>
      <c r="W2808">
        <f t="shared" ca="1" si="714"/>
        <v>0.52999636672844563</v>
      </c>
      <c r="X2808">
        <f t="shared" ca="1" si="715"/>
        <v>0.60143831301163209</v>
      </c>
      <c r="Z2808">
        <f t="shared" ca="1" si="726"/>
        <v>104.58508978843304</v>
      </c>
      <c r="AA2808">
        <f t="shared" ca="1" si="726"/>
        <v>104.68626859699029</v>
      </c>
      <c r="AB2808">
        <f t="shared" ca="1" si="726"/>
        <v>104.55227959801239</v>
      </c>
      <c r="AC2808">
        <f t="shared" ca="1" si="727"/>
        <v>104.68626859699029</v>
      </c>
      <c r="AE2808">
        <f ca="1">VLOOKUP($B2808,OFFSET(Input!$A$1,0,MATCH(Index!AE$6&amp;" Index",Input!$1:$1,0)-1,10000,2),2,0)</f>
        <v>12.19</v>
      </c>
      <c r="AF2808">
        <f t="shared" ca="1" si="721"/>
        <v>13.033999999999999</v>
      </c>
      <c r="AG2808">
        <f t="shared" ca="1" si="721"/>
        <v>13.085500000000001</v>
      </c>
      <c r="AH2808">
        <f t="shared" ca="1" si="721"/>
        <v>13.506799999999998</v>
      </c>
      <c r="AI2808">
        <f t="shared" ca="1" si="722"/>
        <v>13.506799999999998</v>
      </c>
      <c r="AK2808">
        <f t="shared" ca="1" si="723"/>
        <v>-1</v>
      </c>
      <c r="AL2808">
        <f t="shared" ca="1" si="724"/>
        <v>-1</v>
      </c>
      <c r="AN2808" t="str">
        <f t="shared" ca="1" si="728"/>
        <v>Not Down</v>
      </c>
      <c r="AO2808" t="str">
        <f t="shared" ca="1" si="688"/>
        <v>Not Up</v>
      </c>
      <c r="AQ2808">
        <f t="shared" ca="1" si="716"/>
        <v>1</v>
      </c>
      <c r="AR2808">
        <f t="shared" ca="1" si="717"/>
        <v>0</v>
      </c>
      <c r="AT2808">
        <f t="shared" ca="1" si="709"/>
        <v>1</v>
      </c>
      <c r="AU2808">
        <f t="shared" ca="1" si="710"/>
        <v>0</v>
      </c>
      <c r="AW2808" s="5">
        <f t="shared" ca="1" si="693"/>
        <v>4.0444825317322942E-2</v>
      </c>
      <c r="AX2808" s="5">
        <f t="shared" ca="1" si="694"/>
        <v>3.6457233875752629E-2</v>
      </c>
      <c r="AY2808" s="18">
        <f t="shared" ca="1" si="725"/>
        <v>4.0444825317322942E-2</v>
      </c>
      <c r="BA2808" s="6">
        <f t="shared" ca="1" si="718"/>
        <v>1.2362520942471342</v>
      </c>
      <c r="BB2808">
        <f t="shared" ca="1" si="719"/>
        <v>1.2814105331989281</v>
      </c>
      <c r="BC2808" t="str">
        <f t="shared" ca="1" si="705"/>
        <v>HYG UP Equity</v>
      </c>
      <c r="BD2808" t="str">
        <f t="shared" ca="1" si="706"/>
        <v>HYG UP Equity</v>
      </c>
      <c r="BF2808">
        <f t="shared" ca="1" si="695"/>
        <v>1</v>
      </c>
      <c r="BG2808">
        <f t="shared" ca="1" si="696"/>
        <v>0</v>
      </c>
      <c r="BI2808">
        <f t="shared" ca="1" si="689"/>
        <v>1</v>
      </c>
      <c r="BJ2808">
        <f t="shared" ca="1" si="690"/>
        <v>0</v>
      </c>
      <c r="BL2808">
        <f t="shared" ca="1" si="711"/>
        <v>10.249551046945632</v>
      </c>
      <c r="BM2808">
        <f t="shared" ca="1" si="712"/>
        <v>0</v>
      </c>
      <c r="BN2808" s="9">
        <f t="shared" ca="1" si="702"/>
        <v>1</v>
      </c>
      <c r="BO2808" s="9">
        <f t="shared" ca="1" si="703"/>
        <v>0</v>
      </c>
      <c r="BP2808" s="9">
        <f t="shared" ca="1" si="697"/>
        <v>1</v>
      </c>
      <c r="BQ2808" s="9">
        <f t="shared" ca="1" si="698"/>
        <v>0</v>
      </c>
      <c r="BR2808">
        <f t="shared" ca="1" si="699"/>
        <v>1075.6094588460269</v>
      </c>
      <c r="BS2808">
        <f t="shared" ca="1" si="700"/>
        <v>1.3970983342290744E-3</v>
      </c>
      <c r="BT2808">
        <f t="shared" ca="1" si="701"/>
        <v>1.8055555555555558E-5</v>
      </c>
      <c r="BU2808">
        <f t="shared" ca="1" si="682"/>
        <v>0</v>
      </c>
      <c r="BV2808">
        <f t="shared" ca="1" si="683"/>
        <v>0</v>
      </c>
      <c r="BW2808" s="35">
        <f ca="1">IFERROR(VLOOKUP($B2808,OFFSET(Input!$A$1,0,MATCH(Index!BW$6&amp;" Index",Input!$1:$1,0)-1,10000,2),2,0)/100,BW2807)</f>
        <v>8.9999999999999998E-4</v>
      </c>
      <c r="BX2808">
        <f t="shared" ca="1" si="704"/>
        <v>2.4596489527943292E-2</v>
      </c>
      <c r="CE2808">
        <v>1064.9593261392547</v>
      </c>
    </row>
    <row r="2809" spans="2:83" x14ac:dyDescent="0.25">
      <c r="B2809" s="2">
        <v>41596</v>
      </c>
      <c r="C2809">
        <f t="shared" ca="1" si="684"/>
        <v>0</v>
      </c>
      <c r="D2809">
        <f t="shared" ca="1" si="685"/>
        <v>0</v>
      </c>
      <c r="E2809">
        <f ca="1">IF($B2809&lt;VLOOKUP(E$6&amp;" Equity",Param,4,0),"",IFERROR(VLOOKUP($B2809,OFFSET(Input!$A$1,0,MATCH(Index!E$6&amp;" Equity",Input!$1:$1,0)-1,10000,2),2,0),E2808))</f>
        <v>92.95</v>
      </c>
      <c r="F2809" s="33">
        <v>105.36</v>
      </c>
      <c r="H2809">
        <f ca="1">IFERROR(VLOOKUP($B2809,OFFSET(Input!$A$1,0,MATCH(Index!H$6,Input!$1:$1,0)-1,10000,2),2,0),0)</f>
        <v>0</v>
      </c>
      <c r="I2809">
        <f ca="1">IFERROR(VLOOKUP($B2809,OFFSET(Input!$A$1,0,MATCH(Index!I$6,Input!$1:$1,0)-1,10000,2),2,0),0)</f>
        <v>0</v>
      </c>
      <c r="K2809">
        <f t="shared" ca="1" si="686"/>
        <v>104.68307179215458</v>
      </c>
      <c r="L2809" s="30">
        <f t="shared" ca="1" si="687"/>
        <v>110.80795842779375</v>
      </c>
      <c r="N2809">
        <f t="shared" ca="1" si="691"/>
        <v>-2.4713922211976854E-3</v>
      </c>
      <c r="O2809">
        <f t="shared" ca="1" si="692"/>
        <v>5.9974476499712621E-3</v>
      </c>
      <c r="Q2809">
        <f t="shared" ca="1" si="708"/>
        <v>4.1171282490061953E-2</v>
      </c>
      <c r="R2809">
        <f t="shared" ca="1" si="707"/>
        <v>0.15448699889436079</v>
      </c>
      <c r="T2809">
        <f t="shared" ca="1" si="720"/>
        <v>3.6637075525842847E-2</v>
      </c>
      <c r="U2809">
        <f t="shared" ca="1" si="713"/>
        <v>0.1273459399042626</v>
      </c>
      <c r="W2809">
        <f t="shared" ca="1" si="714"/>
        <v>0.44495887925711447</v>
      </c>
      <c r="X2809">
        <f t="shared" ca="1" si="715"/>
        <v>0.53308154132048802</v>
      </c>
      <c r="Z2809">
        <f t="shared" ca="1" si="726"/>
        <v>104.58171109864955</v>
      </c>
      <c r="AA2809">
        <f t="shared" ca="1" si="726"/>
        <v>104.69696598605506</v>
      </c>
      <c r="AB2809">
        <f t="shared" ca="1" si="726"/>
        <v>104.60073774330333</v>
      </c>
      <c r="AC2809">
        <f t="shared" ca="1" si="727"/>
        <v>104.69696598605506</v>
      </c>
      <c r="AE2809">
        <f ca="1">VLOOKUP($B2809,OFFSET(Input!$A$1,0,MATCH(Index!AE$6&amp;" Index",Input!$1:$1,0)-1,10000,2),2,0)</f>
        <v>13.1</v>
      </c>
      <c r="AF2809">
        <f t="shared" ca="1" si="721"/>
        <v>13.020000000000001</v>
      </c>
      <c r="AG2809">
        <f t="shared" ca="1" si="721"/>
        <v>13.082500000000001</v>
      </c>
      <c r="AH2809">
        <f t="shared" ca="1" si="721"/>
        <v>13.388</v>
      </c>
      <c r="AI2809">
        <f t="shared" ca="1" si="722"/>
        <v>13.388</v>
      </c>
      <c r="AK2809">
        <f t="shared" ca="1" si="723"/>
        <v>-1</v>
      </c>
      <c r="AL2809">
        <f t="shared" ca="1" si="724"/>
        <v>-1</v>
      </c>
      <c r="AN2809" t="str">
        <f t="shared" ca="1" si="728"/>
        <v>Not Down</v>
      </c>
      <c r="AO2809" t="str">
        <f t="shared" ca="1" si="688"/>
        <v>Not Up</v>
      </c>
      <c r="AQ2809">
        <f t="shared" ca="1" si="716"/>
        <v>1</v>
      </c>
      <c r="AR2809">
        <f t="shared" ca="1" si="717"/>
        <v>0</v>
      </c>
      <c r="AT2809">
        <f t="shared" ca="1" si="709"/>
        <v>1</v>
      </c>
      <c r="AU2809">
        <f t="shared" ca="1" si="710"/>
        <v>0</v>
      </c>
      <c r="AW2809" s="5">
        <f t="shared" ca="1" si="693"/>
        <v>4.1171282490061953E-2</v>
      </c>
      <c r="AX2809" s="5">
        <f t="shared" ca="1" si="694"/>
        <v>3.6637075525842847E-2</v>
      </c>
      <c r="AY2809" s="18">
        <f t="shared" ca="1" si="725"/>
        <v>4.1171282490061953E-2</v>
      </c>
      <c r="BA2809" s="6">
        <f t="shared" ca="1" si="718"/>
        <v>1.2144387295214607</v>
      </c>
      <c r="BB2809">
        <f t="shared" ca="1" si="719"/>
        <v>1.2814105331989281</v>
      </c>
      <c r="BC2809" t="str">
        <f t="shared" ca="1" si="705"/>
        <v>HYG UP Equity</v>
      </c>
      <c r="BD2809" t="str">
        <f t="shared" ca="1" si="706"/>
        <v>HYG UP Equity</v>
      </c>
      <c r="BF2809">
        <f t="shared" ca="1" si="695"/>
        <v>1</v>
      </c>
      <c r="BG2809">
        <f t="shared" ca="1" si="696"/>
        <v>0</v>
      </c>
      <c r="BI2809">
        <f t="shared" ca="1" si="689"/>
        <v>1</v>
      </c>
      <c r="BJ2809">
        <f t="shared" ca="1" si="690"/>
        <v>0</v>
      </c>
      <c r="BL2809">
        <f t="shared" ca="1" si="711"/>
        <v>10.249551046945632</v>
      </c>
      <c r="BM2809">
        <f t="shared" ca="1" si="712"/>
        <v>0</v>
      </c>
      <c r="BN2809" s="9">
        <f t="shared" ca="1" si="702"/>
        <v>1</v>
      </c>
      <c r="BO2809" s="9">
        <f t="shared" ca="1" si="703"/>
        <v>0</v>
      </c>
      <c r="BP2809" s="9">
        <f t="shared" ca="1" si="697"/>
        <v>1</v>
      </c>
      <c r="BQ2809" s="9">
        <f t="shared" ca="1" si="698"/>
        <v>0</v>
      </c>
      <c r="BR2809">
        <f t="shared" ca="1" si="699"/>
        <v>1072.9544880847627</v>
      </c>
      <c r="BS2809">
        <f t="shared" ca="1" si="700"/>
        <v>-2.4683408456751543E-3</v>
      </c>
      <c r="BT2809">
        <f t="shared" ca="1" si="701"/>
        <v>5.4166666666666671E-5</v>
      </c>
      <c r="BU2809">
        <f t="shared" ca="1" si="682"/>
        <v>0</v>
      </c>
      <c r="BV2809">
        <f t="shared" ca="1" si="683"/>
        <v>0</v>
      </c>
      <c r="BW2809" s="35">
        <f ca="1">IFERROR(VLOOKUP($B2809,OFFSET(Input!$A$1,0,MATCH(Index!BW$6&amp;" Index",Input!$1:$1,0)-1,10000,2),2,0)/100,BW2808)</f>
        <v>8.9999999999999998E-4</v>
      </c>
      <c r="BX2809">
        <f t="shared" ca="1" si="704"/>
        <v>7.3918546971927318E-2</v>
      </c>
      <c r="CE2809">
        <v>1061.476722946587</v>
      </c>
    </row>
    <row r="2810" spans="2:83" x14ac:dyDescent="0.25">
      <c r="B2810" s="2">
        <v>41597</v>
      </c>
      <c r="C2810">
        <f t="shared" ca="1" si="684"/>
        <v>0</v>
      </c>
      <c r="D2810">
        <f t="shared" ca="1" si="685"/>
        <v>0</v>
      </c>
      <c r="E2810">
        <f ca="1">IF($B2810&lt;VLOOKUP(E$6&amp;" Equity",Param,4,0),"",IFERROR(VLOOKUP($B2810,OFFSET(Input!$A$1,0,MATCH(Index!E$6&amp;" Equity",Input!$1:$1,0)-1,10000,2),2,0),E2809))</f>
        <v>92.89</v>
      </c>
      <c r="F2810" s="33">
        <v>104.56</v>
      </c>
      <c r="H2810">
        <f ca="1">IFERROR(VLOOKUP($B2810,OFFSET(Input!$A$1,0,MATCH(Index!H$6,Input!$1:$1,0)-1,10000,2),2,0),0)</f>
        <v>0</v>
      </c>
      <c r="I2810">
        <f ca="1">IFERROR(VLOOKUP($B2810,OFFSET(Input!$A$1,0,MATCH(Index!I$6,Input!$1:$1,0)-1,10000,2),2,0),0)</f>
        <v>0</v>
      </c>
      <c r="K2810">
        <f t="shared" ca="1" si="686"/>
        <v>104.61549799648455</v>
      </c>
      <c r="L2810" s="30">
        <f t="shared" ca="1" si="687"/>
        <v>109.96659200085531</v>
      </c>
      <c r="N2810">
        <f t="shared" ca="1" si="691"/>
        <v>-6.4571676802361591E-4</v>
      </c>
      <c r="O2810">
        <f t="shared" ca="1" si="692"/>
        <v>-7.6219881190590115E-3</v>
      </c>
      <c r="Q2810">
        <f t="shared" ca="1" si="708"/>
        <v>3.9024482982513188E-2</v>
      </c>
      <c r="R2810">
        <f t="shared" ca="1" si="707"/>
        <v>0.14667627237862038</v>
      </c>
      <c r="T2810">
        <f t="shared" ca="1" si="720"/>
        <v>3.5130744285918933E-2</v>
      </c>
      <c r="U2810">
        <f t="shared" ca="1" si="713"/>
        <v>0.12409288210914336</v>
      </c>
      <c r="W2810">
        <f t="shared" ca="1" si="714"/>
        <v>0.37023509759755124</v>
      </c>
      <c r="X2810">
        <f t="shared" ca="1" si="715"/>
        <v>0.48858686377733235</v>
      </c>
      <c r="Z2810">
        <f t="shared" ca="1" si="726"/>
        <v>104.59973077749487</v>
      </c>
      <c r="AA2810">
        <f t="shared" ca="1" si="726"/>
        <v>104.68859358206251</v>
      </c>
      <c r="AB2810">
        <f t="shared" ca="1" si="726"/>
        <v>104.64783788847666</v>
      </c>
      <c r="AC2810">
        <f t="shared" ca="1" si="727"/>
        <v>104.68859358206251</v>
      </c>
      <c r="AE2810">
        <f ca="1">VLOOKUP($B2810,OFFSET(Input!$A$1,0,MATCH(Index!AE$6&amp;" Index",Input!$1:$1,0)-1,10000,2),2,0)</f>
        <v>13.39</v>
      </c>
      <c r="AF2810">
        <f t="shared" ca="1" si="721"/>
        <v>13.018666666666668</v>
      </c>
      <c r="AG2810">
        <f t="shared" ca="1" si="721"/>
        <v>13.0855</v>
      </c>
      <c r="AH2810">
        <f t="shared" ca="1" si="721"/>
        <v>13.177200000000001</v>
      </c>
      <c r="AI2810">
        <f t="shared" ca="1" si="722"/>
        <v>13.177200000000001</v>
      </c>
      <c r="AK2810">
        <f t="shared" ca="1" si="723"/>
        <v>-1</v>
      </c>
      <c r="AL2810">
        <f t="shared" ca="1" si="724"/>
        <v>-1</v>
      </c>
      <c r="AN2810" t="str">
        <f t="shared" ca="1" si="728"/>
        <v>Not Down</v>
      </c>
      <c r="AO2810" t="str">
        <f t="shared" ca="1" si="688"/>
        <v>Not Up</v>
      </c>
      <c r="AQ2810">
        <f t="shared" ca="1" si="716"/>
        <v>1</v>
      </c>
      <c r="AR2810">
        <f t="shared" ca="1" si="717"/>
        <v>0</v>
      </c>
      <c r="AT2810">
        <f t="shared" ca="1" si="709"/>
        <v>1</v>
      </c>
      <c r="AU2810">
        <f t="shared" ca="1" si="710"/>
        <v>0</v>
      </c>
      <c r="AW2810" s="5">
        <f t="shared" ca="1" si="693"/>
        <v>3.9024482982513188E-2</v>
      </c>
      <c r="AX2810" s="5">
        <f t="shared" ca="1" si="694"/>
        <v>3.5130744285918933E-2</v>
      </c>
      <c r="AY2810" s="18">
        <f t="shared" ca="1" si="725"/>
        <v>3.9024482982513188E-2</v>
      </c>
      <c r="BA2810" s="6">
        <f t="shared" ca="1" si="718"/>
        <v>1.2812469552102697</v>
      </c>
      <c r="BB2810">
        <f t="shared" ca="1" si="719"/>
        <v>1.2814105331989281</v>
      </c>
      <c r="BC2810" t="str">
        <f t="shared" ca="1" si="705"/>
        <v>HYG UP Equity</v>
      </c>
      <c r="BD2810" t="str">
        <f t="shared" ca="1" si="706"/>
        <v>HYG UP Equity</v>
      </c>
      <c r="BF2810">
        <f t="shared" ca="1" si="695"/>
        <v>1</v>
      </c>
      <c r="BG2810">
        <f t="shared" ca="1" si="696"/>
        <v>0</v>
      </c>
      <c r="BI2810">
        <f t="shared" ca="1" si="689"/>
        <v>1</v>
      </c>
      <c r="BJ2810">
        <f t="shared" ca="1" si="690"/>
        <v>0</v>
      </c>
      <c r="BL2810">
        <f t="shared" ca="1" si="711"/>
        <v>10.249551046945632</v>
      </c>
      <c r="BM2810">
        <f t="shared" ca="1" si="712"/>
        <v>0</v>
      </c>
      <c r="BN2810" s="9">
        <f t="shared" ca="1" si="702"/>
        <v>1</v>
      </c>
      <c r="BO2810" s="9">
        <f t="shared" ca="1" si="703"/>
        <v>0</v>
      </c>
      <c r="BP2810" s="9">
        <f t="shared" ca="1" si="697"/>
        <v>1</v>
      </c>
      <c r="BQ2810" s="9">
        <f t="shared" ca="1" si="698"/>
        <v>0</v>
      </c>
      <c r="BR2810">
        <f t="shared" ca="1" si="699"/>
        <v>1072.2618870166068</v>
      </c>
      <c r="BS2810">
        <f t="shared" ca="1" si="700"/>
        <v>-6.4550833781606975E-4</v>
      </c>
      <c r="BT2810">
        <f t="shared" ca="1" si="701"/>
        <v>1.8055555555555558E-5</v>
      </c>
      <c r="BU2810">
        <f t="shared" ca="1" si="682"/>
        <v>0</v>
      </c>
      <c r="BV2810">
        <f t="shared" ca="1" si="683"/>
        <v>0</v>
      </c>
      <c r="BW2810" s="35">
        <f ca="1">IFERROR(VLOOKUP($B2810,OFFSET(Input!$A$1,0,MATCH(Index!BW$6&amp;" Index",Input!$1:$1,0)-1,10000,2),2,0)/100,BW2809)</f>
        <v>8.9999999999999998E-4</v>
      </c>
      <c r="BX2810">
        <f t="shared" ca="1" si="704"/>
        <v>2.4558940133166781E-2</v>
      </c>
      <c r="CE2810">
        <v>1060.5603305021752</v>
      </c>
    </row>
    <row r="2811" spans="2:83" x14ac:dyDescent="0.25">
      <c r="B2811" s="2">
        <v>41598</v>
      </c>
      <c r="C2811">
        <f t="shared" ca="1" si="684"/>
        <v>0</v>
      </c>
      <c r="D2811">
        <f t="shared" ca="1" si="685"/>
        <v>0</v>
      </c>
      <c r="E2811">
        <f ca="1">IF($B2811&lt;VLOOKUP(E$6&amp;" Equity",Param,4,0),"",IFERROR(VLOOKUP($B2811,OFFSET(Input!$A$1,0,MATCH(Index!E$6&amp;" Equity",Input!$1:$1,0)-1,10000,2),2,0),E2810))</f>
        <v>92.78</v>
      </c>
      <c r="F2811" s="33">
        <v>102.78</v>
      </c>
      <c r="H2811">
        <f ca="1">IFERROR(VLOOKUP($B2811,OFFSET(Input!$A$1,0,MATCH(Index!H$6,Input!$1:$1,0)-1,10000,2),2,0),0)</f>
        <v>0</v>
      </c>
      <c r="I2811">
        <f ca="1">IFERROR(VLOOKUP($B2811,OFFSET(Input!$A$1,0,MATCH(Index!I$6,Input!$1:$1,0)-1,10000,2),2,0),0)</f>
        <v>0</v>
      </c>
      <c r="K2811">
        <f t="shared" ca="1" si="686"/>
        <v>104.49161270442283</v>
      </c>
      <c r="L2811" s="30">
        <f t="shared" ca="1" si="687"/>
        <v>108.09455170091726</v>
      </c>
      <c r="N2811">
        <f t="shared" ca="1" si="691"/>
        <v>-1.1848980758318124E-3</v>
      </c>
      <c r="O2811">
        <f t="shared" ca="1" si="692"/>
        <v>-1.7170287751883007E-2</v>
      </c>
      <c r="Q2811">
        <f t="shared" ca="1" si="708"/>
        <v>3.6677903530828476E-2</v>
      </c>
      <c r="R2811">
        <f t="shared" ca="1" si="707"/>
        <v>0.17008451415400985</v>
      </c>
      <c r="T2811">
        <f t="shared" ca="1" si="720"/>
        <v>3.5251115313656434E-2</v>
      </c>
      <c r="U2811">
        <f t="shared" ca="1" si="713"/>
        <v>0.13756291794626804</v>
      </c>
      <c r="W2811">
        <f t="shared" ca="1" si="714"/>
        <v>0.41294632195646985</v>
      </c>
      <c r="X2811">
        <f t="shared" ca="1" si="715"/>
        <v>0.48346831186433376</v>
      </c>
      <c r="Z2811">
        <f t="shared" ca="1" si="726"/>
        <v>104.57495371908253</v>
      </c>
      <c r="AA2811">
        <f t="shared" ca="1" si="726"/>
        <v>104.66954374110294</v>
      </c>
      <c r="AB2811">
        <f t="shared" ca="1" si="726"/>
        <v>104.66801507738415</v>
      </c>
      <c r="AC2811">
        <f t="shared" ca="1" si="727"/>
        <v>104.66954374110294</v>
      </c>
      <c r="AE2811">
        <f ca="1">VLOOKUP($B2811,OFFSET(Input!$A$1,0,MATCH(Index!AE$6&amp;" Index",Input!$1:$1,0)-1,10000,2),2,0)</f>
        <v>13.4</v>
      </c>
      <c r="AF2811">
        <f t="shared" ca="1" si="721"/>
        <v>13.002000000000001</v>
      </c>
      <c r="AG2811">
        <f t="shared" ca="1" si="721"/>
        <v>13.0845</v>
      </c>
      <c r="AH2811">
        <f t="shared" ca="1" si="721"/>
        <v>13.1248</v>
      </c>
      <c r="AI2811">
        <f t="shared" ca="1" si="722"/>
        <v>13.1248</v>
      </c>
      <c r="AK2811">
        <f t="shared" ca="1" si="723"/>
        <v>-1</v>
      </c>
      <c r="AL2811">
        <f t="shared" ca="1" si="724"/>
        <v>-1</v>
      </c>
      <c r="AN2811" t="str">
        <f t="shared" ca="1" si="728"/>
        <v>Not Down</v>
      </c>
      <c r="AO2811" t="str">
        <f t="shared" ca="1" si="688"/>
        <v>Not Up</v>
      </c>
      <c r="AQ2811">
        <f t="shared" ca="1" si="716"/>
        <v>1</v>
      </c>
      <c r="AR2811">
        <f t="shared" ca="1" si="717"/>
        <v>0</v>
      </c>
      <c r="AT2811">
        <f t="shared" ca="1" si="709"/>
        <v>1</v>
      </c>
      <c r="AU2811">
        <f t="shared" ca="1" si="710"/>
        <v>0</v>
      </c>
      <c r="AW2811" s="5">
        <f t="shared" ca="1" si="693"/>
        <v>3.6677903530828476E-2</v>
      </c>
      <c r="AX2811" s="5">
        <f t="shared" ca="1" si="694"/>
        <v>3.5251115313656434E-2</v>
      </c>
      <c r="AY2811" s="18">
        <f t="shared" ca="1" si="725"/>
        <v>3.6677903530828476E-2</v>
      </c>
      <c r="BA2811" s="6">
        <f t="shared" ca="1" si="718"/>
        <v>1.3632185917598603</v>
      </c>
      <c r="BB2811">
        <f t="shared" ca="1" si="719"/>
        <v>1.2814105331989281</v>
      </c>
      <c r="BC2811" t="str">
        <f t="shared" ca="1" si="705"/>
        <v>HYG UP Equity</v>
      </c>
      <c r="BD2811" t="str">
        <f t="shared" ca="1" si="706"/>
        <v>HYG UP Equity</v>
      </c>
      <c r="BF2811">
        <f t="shared" ca="1" si="695"/>
        <v>1</v>
      </c>
      <c r="BG2811">
        <f t="shared" ca="1" si="696"/>
        <v>0</v>
      </c>
      <c r="BI2811">
        <f t="shared" ca="1" si="689"/>
        <v>1</v>
      </c>
      <c r="BJ2811">
        <f t="shared" ca="1" si="690"/>
        <v>0</v>
      </c>
      <c r="BL2811">
        <f t="shared" ca="1" si="711"/>
        <v>10.249551046945632</v>
      </c>
      <c r="BM2811">
        <f t="shared" ca="1" si="712"/>
        <v>0</v>
      </c>
      <c r="BN2811" s="9">
        <f t="shared" ca="1" si="702"/>
        <v>1</v>
      </c>
      <c r="BO2811" s="9">
        <f t="shared" ca="1" si="703"/>
        <v>0</v>
      </c>
      <c r="BP2811" s="9">
        <f t="shared" ca="1" si="697"/>
        <v>1</v>
      </c>
      <c r="BQ2811" s="9">
        <f t="shared" ca="1" si="698"/>
        <v>0</v>
      </c>
      <c r="BR2811">
        <f t="shared" ca="1" si="699"/>
        <v>1070.9921183916545</v>
      </c>
      <c r="BS2811">
        <f t="shared" ca="1" si="700"/>
        <v>-1.1841963612875261E-3</v>
      </c>
      <c r="BT2811">
        <f t="shared" ca="1" si="701"/>
        <v>1.8055555555555558E-5</v>
      </c>
      <c r="BU2811">
        <f t="shared" ca="1" si="682"/>
        <v>0</v>
      </c>
      <c r="BV2811">
        <f t="shared" ca="1" si="683"/>
        <v>0</v>
      </c>
      <c r="BW2811" s="35">
        <f ca="1">IFERROR(VLOOKUP($B2811,OFFSET(Input!$A$1,0,MATCH(Index!BW$6&amp;" Index",Input!$1:$1,0)-1,10000,2),2,0)/100,BW2810)</f>
        <v>8.9999999999999998E-4</v>
      </c>
      <c r="BX2811">
        <f t="shared" ca="1" si="704"/>
        <v>2.4537737946915987E-2</v>
      </c>
      <c r="CE2811">
        <v>1058.9139932061971</v>
      </c>
    </row>
    <row r="2812" spans="2:83" x14ac:dyDescent="0.25">
      <c r="B2812" s="2">
        <v>41599</v>
      </c>
      <c r="C2812">
        <f t="shared" ca="1" si="684"/>
        <v>0</v>
      </c>
      <c r="D2812">
        <f t="shared" ca="1" si="685"/>
        <v>0</v>
      </c>
      <c r="E2812">
        <f ca="1">IF($B2812&lt;VLOOKUP(E$6&amp;" Equity",Param,4,0),"",IFERROR(VLOOKUP($B2812,OFFSET(Input!$A$1,0,MATCH(Index!E$6&amp;" Equity",Input!$1:$1,0)-1,10000,2),2,0),E2811))</f>
        <v>93.1</v>
      </c>
      <c r="F2812" s="33">
        <v>102.95</v>
      </c>
      <c r="H2812">
        <f ca="1">IFERROR(VLOOKUP($B2812,OFFSET(Input!$A$1,0,MATCH(Index!H$6,Input!$1:$1,0)-1,10000,2),2,0),0)</f>
        <v>0</v>
      </c>
      <c r="I2812">
        <f ca="1">IFERROR(VLOOKUP($B2812,OFFSET(Input!$A$1,0,MATCH(Index!I$6,Input!$1:$1,0)-1,10000,2),2,0),0)</f>
        <v>0</v>
      </c>
      <c r="K2812">
        <f t="shared" ca="1" si="686"/>
        <v>104.85200628132964</v>
      </c>
      <c r="L2812" s="30">
        <f t="shared" ca="1" si="687"/>
        <v>108.27334206664167</v>
      </c>
      <c r="N2812">
        <f t="shared" ca="1" si="691"/>
        <v>3.4430849594235978E-3</v>
      </c>
      <c r="O2812">
        <f t="shared" ca="1" si="692"/>
        <v>1.6526519097148761E-3</v>
      </c>
      <c r="Q2812">
        <f t="shared" ca="1" si="708"/>
        <v>4.0416928562582305E-2</v>
      </c>
      <c r="R2812">
        <f t="shared" ca="1" si="707"/>
        <v>0.16493836602475168</v>
      </c>
      <c r="T2812">
        <f t="shared" ca="1" si="720"/>
        <v>3.7278820128950833E-2</v>
      </c>
      <c r="U2812">
        <f t="shared" ca="1" si="713"/>
        <v>0.13699549848797068</v>
      </c>
      <c r="W2812">
        <f t="shared" ca="1" si="714"/>
        <v>0.38738179457866118</v>
      </c>
      <c r="X2812">
        <f t="shared" ca="1" si="715"/>
        <v>0.47720034916739124</v>
      </c>
      <c r="Z2812">
        <f t="shared" ca="1" si="726"/>
        <v>104.57945863879385</v>
      </c>
      <c r="AA2812">
        <f t="shared" ca="1" si="726"/>
        <v>104.66627199280671</v>
      </c>
      <c r="AB2812">
        <f t="shared" ca="1" si="726"/>
        <v>104.68288205096658</v>
      </c>
      <c r="AC2812">
        <f t="shared" ca="1" si="727"/>
        <v>104.68288205096658</v>
      </c>
      <c r="AE2812">
        <f ca="1">VLOOKUP($B2812,OFFSET(Input!$A$1,0,MATCH(Index!AE$6&amp;" Index",Input!$1:$1,0)-1,10000,2),2,0)</f>
        <v>12.66</v>
      </c>
      <c r="AF2812">
        <f t="shared" ca="1" si="721"/>
        <v>12.929333333333334</v>
      </c>
      <c r="AG2812">
        <f t="shared" ca="1" si="721"/>
        <v>13.057500000000001</v>
      </c>
      <c r="AH2812">
        <f t="shared" ca="1" si="721"/>
        <v>13.092000000000001</v>
      </c>
      <c r="AI2812">
        <f t="shared" ca="1" si="722"/>
        <v>13.092000000000001</v>
      </c>
      <c r="AK2812">
        <f t="shared" ca="1" si="723"/>
        <v>-1</v>
      </c>
      <c r="AL2812">
        <f t="shared" ca="1" si="724"/>
        <v>-1</v>
      </c>
      <c r="AN2812" t="str">
        <f t="shared" ca="1" si="728"/>
        <v>Not Down</v>
      </c>
      <c r="AO2812" t="str">
        <f t="shared" ca="1" si="688"/>
        <v>Not Up</v>
      </c>
      <c r="AQ2812">
        <f t="shared" ca="1" si="716"/>
        <v>1</v>
      </c>
      <c r="AR2812">
        <f t="shared" ca="1" si="717"/>
        <v>0</v>
      </c>
      <c r="AT2812">
        <f t="shared" ca="1" si="709"/>
        <v>1</v>
      </c>
      <c r="AU2812">
        <f t="shared" ca="1" si="710"/>
        <v>0</v>
      </c>
      <c r="AW2812" s="5">
        <f t="shared" ca="1" si="693"/>
        <v>4.0416928562582305E-2</v>
      </c>
      <c r="AX2812" s="5">
        <f t="shared" ca="1" si="694"/>
        <v>3.7278820128950833E-2</v>
      </c>
      <c r="AY2812" s="18">
        <f t="shared" ca="1" si="725"/>
        <v>4.0416928562582305E-2</v>
      </c>
      <c r="BA2812" s="6">
        <f t="shared" ca="1" si="718"/>
        <v>1.2371053857439736</v>
      </c>
      <c r="BB2812">
        <f t="shared" ca="1" si="719"/>
        <v>1.2814105331989281</v>
      </c>
      <c r="BC2812" t="str">
        <f t="shared" ca="1" si="705"/>
        <v>HYG UP Equity</v>
      </c>
      <c r="BD2812" t="str">
        <f t="shared" ca="1" si="706"/>
        <v>HYG UP Equity</v>
      </c>
      <c r="BF2812">
        <f t="shared" ca="1" si="695"/>
        <v>1</v>
      </c>
      <c r="BG2812">
        <f t="shared" ca="1" si="696"/>
        <v>0</v>
      </c>
      <c r="BI2812">
        <f t="shared" ca="1" si="689"/>
        <v>1</v>
      </c>
      <c r="BJ2812">
        <f t="shared" ca="1" si="690"/>
        <v>0</v>
      </c>
      <c r="BL2812">
        <f t="shared" ca="1" si="711"/>
        <v>10.249551046945632</v>
      </c>
      <c r="BM2812">
        <f t="shared" ca="1" si="712"/>
        <v>0</v>
      </c>
      <c r="BN2812" s="9">
        <f t="shared" ca="1" si="702"/>
        <v>1</v>
      </c>
      <c r="BO2812" s="9">
        <f t="shared" ca="1" si="703"/>
        <v>0</v>
      </c>
      <c r="BP2812" s="9">
        <f t="shared" ca="1" si="697"/>
        <v>1</v>
      </c>
      <c r="BQ2812" s="9">
        <f t="shared" ca="1" si="698"/>
        <v>0</v>
      </c>
      <c r="BR2812">
        <f t="shared" ca="1" si="699"/>
        <v>1074.685990755152</v>
      </c>
      <c r="BS2812">
        <f t="shared" ca="1" si="700"/>
        <v>3.4490191851690444E-3</v>
      </c>
      <c r="BT2812">
        <f t="shared" ca="1" si="701"/>
        <v>1.8055555555555558E-5</v>
      </c>
      <c r="BU2812">
        <f t="shared" ca="1" si="682"/>
        <v>0</v>
      </c>
      <c r="BV2812">
        <f t="shared" ca="1" si="683"/>
        <v>0</v>
      </c>
      <c r="BW2812" s="35">
        <f ca="1">IFERROR(VLOOKUP($B2812,OFFSET(Input!$A$1,0,MATCH(Index!BW$6&amp;" Index",Input!$1:$1,0)-1,10000,2),2,0)/100,BW2811)</f>
        <v>8.9999999999999998E-4</v>
      </c>
      <c r="BX2812">
        <f t="shared" ca="1" si="704"/>
        <v>2.4499647333888989E-2</v>
      </c>
      <c r="CE2812">
        <v>1063.5454609717681</v>
      </c>
    </row>
    <row r="2813" spans="2:83" x14ac:dyDescent="0.25">
      <c r="B2813" s="2">
        <v>41600</v>
      </c>
      <c r="C2813">
        <f t="shared" ca="1" si="684"/>
        <v>0</v>
      </c>
      <c r="D2813">
        <f t="shared" ca="1" si="685"/>
        <v>0</v>
      </c>
      <c r="E2813">
        <f ca="1">IF($B2813&lt;VLOOKUP(E$6&amp;" Equity",Param,4,0),"",IFERROR(VLOOKUP($B2813,OFFSET(Input!$A$1,0,MATCH(Index!E$6&amp;" Equity",Input!$1:$1,0)-1,10000,2),2,0),E2812))</f>
        <v>93.17</v>
      </c>
      <c r="F2813" s="33">
        <v>103.91</v>
      </c>
      <c r="H2813">
        <f ca="1">IFERROR(VLOOKUP($B2813,OFFSET(Input!$A$1,0,MATCH(Index!H$6,Input!$1:$1,0)-1,10000,2),2,0),0)</f>
        <v>0</v>
      </c>
      <c r="I2813">
        <f ca="1">IFERROR(VLOOKUP($B2813,OFFSET(Input!$A$1,0,MATCH(Index!I$6,Input!$1:$1,0)-1,10000,2),2,0),0)</f>
        <v>0</v>
      </c>
      <c r="K2813">
        <f t="shared" ca="1" si="686"/>
        <v>104.93084237627802</v>
      </c>
      <c r="L2813" s="30">
        <f t="shared" ca="1" si="687"/>
        <v>109.28298177896779</v>
      </c>
      <c r="N2813">
        <f t="shared" ca="1" si="691"/>
        <v>7.5159717931234384E-4</v>
      </c>
      <c r="O2813">
        <f t="shared" ca="1" si="692"/>
        <v>9.2817063907567506E-3</v>
      </c>
      <c r="Q2813">
        <f t="shared" ca="1" si="708"/>
        <v>3.9662859879438732E-2</v>
      </c>
      <c r="R2813">
        <f t="shared" ca="1" si="707"/>
        <v>0.12009050921833771</v>
      </c>
      <c r="T2813">
        <f t="shared" ca="1" si="720"/>
        <v>3.736647046991954E-2</v>
      </c>
      <c r="U2813">
        <f t="shared" ca="1" si="713"/>
        <v>0.14028793725236025</v>
      </c>
      <c r="W2813">
        <f t="shared" ca="1" si="714"/>
        <v>0.35729651299127041</v>
      </c>
      <c r="X2813">
        <f t="shared" ca="1" si="715"/>
        <v>0.47977553759653746</v>
      </c>
      <c r="Z2813">
        <f t="shared" ca="1" si="726"/>
        <v>104.60986684684538</v>
      </c>
      <c r="AA2813">
        <f t="shared" ca="1" si="726"/>
        <v>104.66582125616694</v>
      </c>
      <c r="AB2813">
        <f t="shared" ca="1" si="726"/>
        <v>104.69193612361903</v>
      </c>
      <c r="AC2813">
        <f t="shared" ca="1" si="727"/>
        <v>104.69193612361903</v>
      </c>
      <c r="AE2813">
        <f ca="1">VLOOKUP($B2813,OFFSET(Input!$A$1,0,MATCH(Index!AE$6&amp;" Index",Input!$1:$1,0)-1,10000,2),2,0)</f>
        <v>12.26</v>
      </c>
      <c r="AF2813">
        <f t="shared" ca="1" si="721"/>
        <v>12.861333333333334</v>
      </c>
      <c r="AG2813">
        <f t="shared" ca="1" si="721"/>
        <v>13.016</v>
      </c>
      <c r="AH2813">
        <f t="shared" ca="1" si="721"/>
        <v>13.060800000000002</v>
      </c>
      <c r="AI2813">
        <f t="shared" ca="1" si="722"/>
        <v>13.060800000000002</v>
      </c>
      <c r="AK2813">
        <f t="shared" ca="1" si="723"/>
        <v>-1</v>
      </c>
      <c r="AL2813">
        <f t="shared" ca="1" si="724"/>
        <v>-1</v>
      </c>
      <c r="AN2813" t="str">
        <f t="shared" ca="1" si="728"/>
        <v>Not Down</v>
      </c>
      <c r="AO2813" t="str">
        <f t="shared" ca="1" si="688"/>
        <v>Not Up</v>
      </c>
      <c r="AQ2813">
        <f t="shared" ca="1" si="716"/>
        <v>1</v>
      </c>
      <c r="AR2813">
        <f t="shared" ca="1" si="717"/>
        <v>0</v>
      </c>
      <c r="AT2813">
        <f t="shared" ca="1" si="709"/>
        <v>1</v>
      </c>
      <c r="AU2813">
        <f t="shared" ca="1" si="710"/>
        <v>0</v>
      </c>
      <c r="AW2813" s="5">
        <f t="shared" ca="1" si="693"/>
        <v>3.9662859879438732E-2</v>
      </c>
      <c r="AX2813" s="5">
        <f t="shared" ca="1" si="694"/>
        <v>3.736647046991954E-2</v>
      </c>
      <c r="AY2813" s="18">
        <f t="shared" ca="1" si="725"/>
        <v>3.9662859879438732E-2</v>
      </c>
      <c r="BA2813" s="6">
        <f t="shared" ca="1" si="718"/>
        <v>1.2606251831557929</v>
      </c>
      <c r="BB2813">
        <f t="shared" ca="1" si="719"/>
        <v>1.2814105331989281</v>
      </c>
      <c r="BC2813" t="str">
        <f t="shared" ca="1" si="705"/>
        <v>HYG UP Equity</v>
      </c>
      <c r="BD2813" t="str">
        <f t="shared" ca="1" si="706"/>
        <v>HYG UP Equity</v>
      </c>
      <c r="BF2813">
        <f t="shared" ca="1" si="695"/>
        <v>1</v>
      </c>
      <c r="BG2813">
        <f t="shared" ca="1" si="696"/>
        <v>0</v>
      </c>
      <c r="BI2813">
        <f t="shared" ca="1" si="689"/>
        <v>1</v>
      </c>
      <c r="BJ2813">
        <f t="shared" ca="1" si="690"/>
        <v>0</v>
      </c>
      <c r="BL2813">
        <f t="shared" ca="1" si="711"/>
        <v>10.249551046945632</v>
      </c>
      <c r="BM2813">
        <f t="shared" ca="1" si="712"/>
        <v>0</v>
      </c>
      <c r="BN2813" s="9">
        <f t="shared" ca="1" si="702"/>
        <v>1</v>
      </c>
      <c r="BO2813" s="9">
        <f t="shared" ca="1" si="703"/>
        <v>0</v>
      </c>
      <c r="BP2813" s="9">
        <f t="shared" ca="1" si="697"/>
        <v>1</v>
      </c>
      <c r="BQ2813" s="9">
        <f t="shared" ca="1" si="698"/>
        <v>0</v>
      </c>
      <c r="BR2813">
        <f t="shared" ca="1" si="699"/>
        <v>1075.4940253346674</v>
      </c>
      <c r="BS2813">
        <f t="shared" ca="1" si="700"/>
        <v>7.5187969924828124E-4</v>
      </c>
      <c r="BT2813">
        <f t="shared" ca="1" si="701"/>
        <v>1.8055555555555558E-5</v>
      </c>
      <c r="BU2813">
        <f t="shared" ca="1" si="682"/>
        <v>0</v>
      </c>
      <c r="BV2813">
        <f t="shared" ca="1" si="683"/>
        <v>0</v>
      </c>
      <c r="BW2813" s="35">
        <f ca="1">IFERROR(VLOOKUP($B2813,OFFSET(Input!$A$1,0,MATCH(Index!BW$6&amp;" Index",Input!$1:$1,0)-1,10000,2),2,0)/100,BW2812)</f>
        <v>8.9999999999999998E-4</v>
      </c>
      <c r="BX2813">
        <f t="shared" ca="1" si="704"/>
        <v>2.4606803654064906E-2</v>
      </c>
      <c r="CE2813">
        <v>1064.5281895845098</v>
      </c>
    </row>
    <row r="2814" spans="2:83" x14ac:dyDescent="0.25">
      <c r="B2814" s="2">
        <v>41603</v>
      </c>
      <c r="C2814">
        <f t="shared" ca="1" si="684"/>
        <v>0</v>
      </c>
      <c r="D2814">
        <f t="shared" ca="1" si="685"/>
        <v>0</v>
      </c>
      <c r="E2814">
        <f ca="1">IF($B2814&lt;VLOOKUP(E$6&amp;" Equity",Param,4,0),"",IFERROR(VLOOKUP($B2814,OFFSET(Input!$A$1,0,MATCH(Index!E$6&amp;" Equity",Input!$1:$1,0)-1,10000,2),2,0),E2813))</f>
        <v>93.31</v>
      </c>
      <c r="F2814" s="33">
        <v>104.21</v>
      </c>
      <c r="H2814">
        <f ca="1">IFERROR(VLOOKUP($B2814,OFFSET(Input!$A$1,0,MATCH(Index!H$6,Input!$1:$1,0)-1,10000,2),2,0),0)</f>
        <v>0</v>
      </c>
      <c r="I2814">
        <f ca="1">IFERROR(VLOOKUP($B2814,OFFSET(Input!$A$1,0,MATCH(Index!I$6,Input!$1:$1,0)-1,10000,2),2,0),0)</f>
        <v>0</v>
      </c>
      <c r="K2814">
        <f t="shared" ca="1" si="686"/>
        <v>105.08851456617477</v>
      </c>
      <c r="L2814" s="30">
        <f t="shared" ca="1" si="687"/>
        <v>109.59849418906971</v>
      </c>
      <c r="N2814">
        <f t="shared" ca="1" si="691"/>
        <v>1.5015017835971331E-3</v>
      </c>
      <c r="O2814">
        <f t="shared" ca="1" si="692"/>
        <v>2.8829541397806897E-3</v>
      </c>
      <c r="Q2814">
        <f t="shared" ca="1" si="708"/>
        <v>3.5356249246440007E-2</v>
      </c>
      <c r="R2814">
        <f t="shared" ca="1" si="707"/>
        <v>0.11946292965849203</v>
      </c>
      <c r="T2814">
        <f t="shared" ca="1" si="720"/>
        <v>3.7737049136864508E-2</v>
      </c>
      <c r="U2814">
        <f t="shared" ca="1" si="713"/>
        <v>0.14013504320623102</v>
      </c>
      <c r="W2814">
        <f t="shared" ca="1" si="714"/>
        <v>0.34122029792771913</v>
      </c>
      <c r="X2814">
        <f t="shared" ca="1" si="715"/>
        <v>0.48415416429255131</v>
      </c>
      <c r="Z2814">
        <f t="shared" ca="1" si="726"/>
        <v>104.6965865512886</v>
      </c>
      <c r="AA2814">
        <f t="shared" ca="1" si="726"/>
        <v>104.67437492211295</v>
      </c>
      <c r="AB2814">
        <f t="shared" ca="1" si="726"/>
        <v>104.71671174583163</v>
      </c>
      <c r="AC2814">
        <f t="shared" ca="1" si="727"/>
        <v>104.71671174583163</v>
      </c>
      <c r="AE2814">
        <f ca="1">VLOOKUP($B2814,OFFSET(Input!$A$1,0,MATCH(Index!AE$6&amp;" Index",Input!$1:$1,0)-1,10000,2),2,0)</f>
        <v>12.79</v>
      </c>
      <c r="AF2814">
        <f t="shared" ca="1" si="721"/>
        <v>12.852</v>
      </c>
      <c r="AG2814">
        <f t="shared" ca="1" si="721"/>
        <v>12.99</v>
      </c>
      <c r="AH2814">
        <f t="shared" ca="1" si="721"/>
        <v>13.046000000000001</v>
      </c>
      <c r="AI2814">
        <f t="shared" ca="1" si="722"/>
        <v>13.046000000000001</v>
      </c>
      <c r="AK2814">
        <f t="shared" ca="1" si="723"/>
        <v>-1</v>
      </c>
      <c r="AL2814">
        <f t="shared" ca="1" si="724"/>
        <v>-1</v>
      </c>
      <c r="AN2814" t="str">
        <f t="shared" ca="1" si="728"/>
        <v>Not Down</v>
      </c>
      <c r="AO2814" t="str">
        <f t="shared" ca="1" si="688"/>
        <v>Not Up</v>
      </c>
      <c r="AQ2814">
        <f t="shared" ca="1" si="716"/>
        <v>1</v>
      </c>
      <c r="AR2814">
        <f t="shared" ca="1" si="717"/>
        <v>0</v>
      </c>
      <c r="AT2814">
        <f t="shared" ca="1" si="709"/>
        <v>1</v>
      </c>
      <c r="AU2814">
        <f t="shared" ca="1" si="710"/>
        <v>0</v>
      </c>
      <c r="AW2814" s="5">
        <f t="shared" ca="1" si="693"/>
        <v>3.5356249246440007E-2</v>
      </c>
      <c r="AX2814" s="5">
        <f t="shared" ca="1" si="694"/>
        <v>3.7737049136864508E-2</v>
      </c>
      <c r="AY2814" s="18">
        <f t="shared" ca="1" si="725"/>
        <v>3.7737049136864508E-2</v>
      </c>
      <c r="BA2814" s="6">
        <f t="shared" ca="1" si="718"/>
        <v>1.3249578635218746</v>
      </c>
      <c r="BB2814">
        <f t="shared" ca="1" si="719"/>
        <v>1.2814105331989281</v>
      </c>
      <c r="BC2814" t="str">
        <f t="shared" ca="1" si="705"/>
        <v>HYG UP Equity</v>
      </c>
      <c r="BD2814" t="str">
        <f t="shared" ca="1" si="706"/>
        <v>HYG UP Equity</v>
      </c>
      <c r="BF2814">
        <f t="shared" ca="1" si="695"/>
        <v>1</v>
      </c>
      <c r="BG2814">
        <f t="shared" ca="1" si="696"/>
        <v>0</v>
      </c>
      <c r="BI2814">
        <f t="shared" ca="1" si="689"/>
        <v>1</v>
      </c>
      <c r="BJ2814">
        <f t="shared" ca="1" si="690"/>
        <v>0</v>
      </c>
      <c r="BL2814">
        <f t="shared" ca="1" si="711"/>
        <v>10.249551046945633</v>
      </c>
      <c r="BM2814">
        <f t="shared" ca="1" si="712"/>
        <v>0</v>
      </c>
      <c r="BN2814" s="9">
        <f t="shared" ca="1" si="702"/>
        <v>1</v>
      </c>
      <c r="BO2814" s="9">
        <f t="shared" ca="1" si="703"/>
        <v>0</v>
      </c>
      <c r="BP2814" s="9">
        <f t="shared" ca="1" si="697"/>
        <v>1.0000000000000002</v>
      </c>
      <c r="BQ2814" s="9">
        <f t="shared" ca="1" si="698"/>
        <v>0</v>
      </c>
      <c r="BR2814">
        <f t="shared" ca="1" si="699"/>
        <v>1077.1100944936979</v>
      </c>
      <c r="BS2814">
        <f t="shared" ca="1" si="700"/>
        <v>1.5026296018034735E-3</v>
      </c>
      <c r="BT2814">
        <f t="shared" ca="1" si="701"/>
        <v>5.4166666666666671E-5</v>
      </c>
      <c r="BU2814">
        <f t="shared" ca="1" si="682"/>
        <v>4.4408920985006264E-20</v>
      </c>
      <c r="BV2814">
        <f t="shared" ca="1" si="683"/>
        <v>0</v>
      </c>
      <c r="BW2814" s="35">
        <f ca="1">IFERROR(VLOOKUP($B2814,OFFSET(Input!$A$1,0,MATCH(Index!BW$6&amp;" Index",Input!$1:$1,0)-1,10000,2),2,0)/100,BW2813)</f>
        <v>8.9999999999999998E-4</v>
      </c>
      <c r="BX2814">
        <f t="shared" ca="1" si="704"/>
        <v>7.3888621896958717E-2</v>
      </c>
      <c r="CE2814">
        <v>1066.4538126580799</v>
      </c>
    </row>
    <row r="2815" spans="2:83" x14ac:dyDescent="0.25">
      <c r="B2815" s="2">
        <v>41604</v>
      </c>
      <c r="C2815">
        <f t="shared" ca="1" si="684"/>
        <v>0</v>
      </c>
      <c r="D2815">
        <f t="shared" ca="1" si="685"/>
        <v>0</v>
      </c>
      <c r="E2815">
        <f ca="1">IF($B2815&lt;VLOOKUP(E$6&amp;" Equity",Param,4,0),"",IFERROR(VLOOKUP($B2815,OFFSET(Input!$A$1,0,MATCH(Index!E$6&amp;" Equity",Input!$1:$1,0)-1,10000,2),2,0),E2814))</f>
        <v>93.38</v>
      </c>
      <c r="F2815" s="33">
        <v>104.6</v>
      </c>
      <c r="H2815">
        <f ca="1">IFERROR(VLOOKUP($B2815,OFFSET(Input!$A$1,0,MATCH(Index!H$6,Input!$1:$1,0)-1,10000,2),2,0),0)</f>
        <v>0</v>
      </c>
      <c r="I2815">
        <f ca="1">IFERROR(VLOOKUP($B2815,OFFSET(Input!$A$1,0,MATCH(Index!I$6,Input!$1:$1,0)-1,10000,2),2,0),0)</f>
        <v>0</v>
      </c>
      <c r="K2815">
        <f t="shared" ca="1" si="686"/>
        <v>105.16735066112314</v>
      </c>
      <c r="L2815" s="30">
        <f t="shared" ca="1" si="687"/>
        <v>110.00866032220222</v>
      </c>
      <c r="N2815">
        <f t="shared" ca="1" si="691"/>
        <v>7.4990629686035222E-4</v>
      </c>
      <c r="O2815">
        <f t="shared" ca="1" si="692"/>
        <v>3.7354576264865256E-3</v>
      </c>
      <c r="Q2815">
        <f t="shared" ca="1" si="708"/>
        <v>3.4954346771630208E-2</v>
      </c>
      <c r="R2815">
        <f t="shared" ca="1" si="707"/>
        <v>0.11865283490340013</v>
      </c>
      <c r="T2815">
        <f t="shared" ca="1" si="720"/>
        <v>3.7211185861243501E-2</v>
      </c>
      <c r="U2815">
        <f t="shared" ca="1" si="713"/>
        <v>0.14068571170482153</v>
      </c>
      <c r="W2815">
        <f t="shared" ca="1" si="714"/>
        <v>0.40116976919706276</v>
      </c>
      <c r="X2815">
        <f t="shared" ca="1" si="715"/>
        <v>0.4898223506074012</v>
      </c>
      <c r="Z2815">
        <f t="shared" ca="1" si="726"/>
        <v>104.80470462436065</v>
      </c>
      <c r="AA2815">
        <f t="shared" ca="1" si="726"/>
        <v>104.67678325498755</v>
      </c>
      <c r="AB2815">
        <f t="shared" ca="1" si="726"/>
        <v>104.73208792922314</v>
      </c>
      <c r="AC2815">
        <f t="shared" ca="1" si="727"/>
        <v>104.73208792922314</v>
      </c>
      <c r="AE2815">
        <f ca="1">VLOOKUP($B2815,OFFSET(Input!$A$1,0,MATCH(Index!AE$6&amp;" Index",Input!$1:$1,0)-1,10000,2),2,0)</f>
        <v>12.81</v>
      </c>
      <c r="AF2815">
        <f t="shared" ca="1" si="721"/>
        <v>12.821333333333332</v>
      </c>
      <c r="AG2815">
        <f t="shared" ca="1" si="721"/>
        <v>12.959999999999999</v>
      </c>
      <c r="AH2815">
        <f t="shared" ca="1" si="721"/>
        <v>13.0252</v>
      </c>
      <c r="AI2815">
        <f t="shared" ca="1" si="722"/>
        <v>13.0252</v>
      </c>
      <c r="AK2815">
        <f t="shared" ca="1" si="723"/>
        <v>1</v>
      </c>
      <c r="AL2815">
        <f t="shared" ca="1" si="724"/>
        <v>-1</v>
      </c>
      <c r="AN2815" t="str">
        <f t="shared" ca="1" si="728"/>
        <v>Not Down</v>
      </c>
      <c r="AO2815" t="str">
        <f t="shared" ca="1" si="688"/>
        <v>Not Up</v>
      </c>
      <c r="AQ2815">
        <f t="shared" ca="1" si="716"/>
        <v>1</v>
      </c>
      <c r="AR2815">
        <f t="shared" ca="1" si="717"/>
        <v>0</v>
      </c>
      <c r="AT2815">
        <f t="shared" ca="1" si="709"/>
        <v>1</v>
      </c>
      <c r="AU2815">
        <f t="shared" ca="1" si="710"/>
        <v>0</v>
      </c>
      <c r="AW2815" s="5">
        <f t="shared" ca="1" si="693"/>
        <v>3.4954346771630208E-2</v>
      </c>
      <c r="AX2815" s="5">
        <f t="shared" ca="1" si="694"/>
        <v>3.7211185861243501E-2</v>
      </c>
      <c r="AY2815" s="18">
        <f t="shared" ca="1" si="725"/>
        <v>3.7211185861243501E-2</v>
      </c>
      <c r="BA2815" s="6">
        <f t="shared" ca="1" si="718"/>
        <v>1.3436819827899227</v>
      </c>
      <c r="BB2815">
        <f t="shared" ca="1" si="719"/>
        <v>1.2814105331989281</v>
      </c>
      <c r="BC2815" t="str">
        <f t="shared" ca="1" si="705"/>
        <v>HYG UP Equity</v>
      </c>
      <c r="BD2815" t="str">
        <f t="shared" ca="1" si="706"/>
        <v>HYG UP Equity</v>
      </c>
      <c r="BF2815">
        <f t="shared" ca="1" si="695"/>
        <v>1</v>
      </c>
      <c r="BG2815">
        <f t="shared" ca="1" si="696"/>
        <v>0</v>
      </c>
      <c r="BI2815">
        <f t="shared" ca="1" si="689"/>
        <v>1</v>
      </c>
      <c r="BJ2815">
        <f t="shared" ca="1" si="690"/>
        <v>0</v>
      </c>
      <c r="BL2815">
        <f t="shared" ca="1" si="711"/>
        <v>10.249551046945635</v>
      </c>
      <c r="BM2815">
        <f t="shared" ca="1" si="712"/>
        <v>0</v>
      </c>
      <c r="BN2815" s="9">
        <f t="shared" ca="1" si="702"/>
        <v>0.99999999999999989</v>
      </c>
      <c r="BO2815" s="9">
        <f t="shared" ca="1" si="703"/>
        <v>0</v>
      </c>
      <c r="BP2815" s="9">
        <f t="shared" ca="1" si="697"/>
        <v>1</v>
      </c>
      <c r="BQ2815" s="9">
        <f t="shared" ca="1" si="698"/>
        <v>0</v>
      </c>
      <c r="BR2815">
        <f t="shared" ca="1" si="699"/>
        <v>1077.9181290732133</v>
      </c>
      <c r="BS2815">
        <f t="shared" ca="1" si="700"/>
        <v>7.5018754688693789E-4</v>
      </c>
      <c r="BT2815">
        <f t="shared" ca="1" si="701"/>
        <v>1.8055555555555555E-5</v>
      </c>
      <c r="BU2815">
        <f t="shared" ca="1" si="682"/>
        <v>4.4408920985006264E-20</v>
      </c>
      <c r="BV2815">
        <f t="shared" ca="1" si="683"/>
        <v>0</v>
      </c>
      <c r="BW2815" s="35">
        <f ca="1">IFERROR(VLOOKUP($B2815,OFFSET(Input!$A$1,0,MATCH(Index!BW$6&amp;" Index",Input!$1:$1,0)-1,10000,2),2,0)/100,BW2814)</f>
        <v>8.9999999999999998E-4</v>
      </c>
      <c r="BX2815">
        <f t="shared" ca="1" si="704"/>
        <v>2.4674092962823413E-2</v>
      </c>
      <c r="CE2815">
        <v>1067.4369204441623</v>
      </c>
    </row>
    <row r="2816" spans="2:83" x14ac:dyDescent="0.25">
      <c r="B2816" s="2">
        <v>41605</v>
      </c>
      <c r="C2816">
        <f t="shared" ca="1" si="684"/>
        <v>0</v>
      </c>
      <c r="D2816">
        <f t="shared" ca="1" si="685"/>
        <v>0</v>
      </c>
      <c r="E2816">
        <f ca="1">IF($B2816&lt;VLOOKUP(E$6&amp;" Equity",Param,4,0),"",IFERROR(VLOOKUP($B2816,OFFSET(Input!$A$1,0,MATCH(Index!E$6&amp;" Equity",Input!$1:$1,0)-1,10000,2),2,0),E2815))</f>
        <v>93.32</v>
      </c>
      <c r="F2816" s="33">
        <v>104.42</v>
      </c>
      <c r="H2816">
        <f ca="1">IFERROR(VLOOKUP($B2816,OFFSET(Input!$A$1,0,MATCH(Index!H$6,Input!$1:$1,0)-1,10000,2),2,0),0)</f>
        <v>0</v>
      </c>
      <c r="I2816">
        <f ca="1">IFERROR(VLOOKUP($B2816,OFFSET(Input!$A$1,0,MATCH(Index!I$6,Input!$1:$1,0)-1,10000,2),2,0),0)</f>
        <v>0</v>
      </c>
      <c r="K2816">
        <f t="shared" ca="1" si="686"/>
        <v>105.09977686545311</v>
      </c>
      <c r="L2816" s="30">
        <f t="shared" ca="1" si="687"/>
        <v>109.81935287614108</v>
      </c>
      <c r="N2816">
        <f t="shared" ca="1" si="691"/>
        <v>-6.427423895617537E-4</v>
      </c>
      <c r="O2816">
        <f t="shared" ca="1" si="692"/>
        <v>-1.7223236484160257E-3</v>
      </c>
      <c r="Q2816">
        <f t="shared" ca="1" si="708"/>
        <v>2.9532475542723705E-2</v>
      </c>
      <c r="R2816">
        <f t="shared" ca="1" si="707"/>
        <v>0.11753636942316242</v>
      </c>
      <c r="T2816">
        <f t="shared" ca="1" si="720"/>
        <v>3.3882712119137667E-2</v>
      </c>
      <c r="U2816">
        <f t="shared" ca="1" si="713"/>
        <v>0.13918042594417251</v>
      </c>
      <c r="W2816">
        <f t="shared" ca="1" si="714"/>
        <v>0.38680032868699243</v>
      </c>
      <c r="X2816">
        <f t="shared" ca="1" si="715"/>
        <v>0.47609223665925654</v>
      </c>
      <c r="Z2816">
        <f t="shared" ca="1" si="726"/>
        <v>104.8666472703915</v>
      </c>
      <c r="AA2816">
        <f t="shared" ca="1" si="726"/>
        <v>104.69878915644385</v>
      </c>
      <c r="AB2816">
        <f t="shared" ca="1" si="726"/>
        <v>104.74117462289669</v>
      </c>
      <c r="AC2816">
        <f t="shared" ca="1" si="727"/>
        <v>104.74117462289669</v>
      </c>
      <c r="AE2816">
        <f ca="1">VLOOKUP($B2816,OFFSET(Input!$A$1,0,MATCH(Index!AE$6&amp;" Index",Input!$1:$1,0)-1,10000,2),2,0)</f>
        <v>12.98</v>
      </c>
      <c r="AF2816">
        <f t="shared" ca="1" si="721"/>
        <v>12.841999999999997</v>
      </c>
      <c r="AG2816">
        <f t="shared" ca="1" si="721"/>
        <v>12.926499999999999</v>
      </c>
      <c r="AH2816">
        <f t="shared" ca="1" si="721"/>
        <v>13.007600000000002</v>
      </c>
      <c r="AI2816">
        <f t="shared" ca="1" si="722"/>
        <v>13.007600000000002</v>
      </c>
      <c r="AK2816">
        <f t="shared" ca="1" si="723"/>
        <v>1</v>
      </c>
      <c r="AL2816">
        <f t="shared" ca="1" si="724"/>
        <v>-1</v>
      </c>
      <c r="AN2816" t="str">
        <f t="shared" ca="1" si="728"/>
        <v>Not Down</v>
      </c>
      <c r="AO2816" t="str">
        <f t="shared" ca="1" si="688"/>
        <v>Not Up</v>
      </c>
      <c r="AQ2816">
        <f t="shared" ca="1" si="716"/>
        <v>1</v>
      </c>
      <c r="AR2816">
        <f t="shared" ca="1" si="717"/>
        <v>0</v>
      </c>
      <c r="AT2816">
        <f t="shared" ca="1" si="709"/>
        <v>1</v>
      </c>
      <c r="AU2816">
        <f t="shared" ca="1" si="710"/>
        <v>0</v>
      </c>
      <c r="AW2816" s="5">
        <f t="shared" ca="1" si="693"/>
        <v>2.9532475542723705E-2</v>
      </c>
      <c r="AX2816" s="5">
        <f t="shared" ca="1" si="694"/>
        <v>3.3882712119137667E-2</v>
      </c>
      <c r="AY2816" s="18">
        <f t="shared" ca="1" si="725"/>
        <v>3.3882712119137667E-2</v>
      </c>
      <c r="BA2816" s="6">
        <f t="shared" ca="1" si="718"/>
        <v>1.4756788011594548</v>
      </c>
      <c r="BB2816">
        <f t="shared" ca="1" si="719"/>
        <v>1.4756788011594548</v>
      </c>
      <c r="BC2816" t="str">
        <f t="shared" ca="1" si="705"/>
        <v>HYG UP Equity</v>
      </c>
      <c r="BD2816" t="str">
        <f t="shared" ca="1" si="706"/>
        <v>HYG UP Equity</v>
      </c>
      <c r="BF2816">
        <f t="shared" ca="1" si="695"/>
        <v>1</v>
      </c>
      <c r="BG2816">
        <f t="shared" ca="1" si="696"/>
        <v>0</v>
      </c>
      <c r="BI2816">
        <f t="shared" ca="1" si="689"/>
        <v>1</v>
      </c>
      <c r="BJ2816">
        <f t="shared" ca="1" si="690"/>
        <v>0</v>
      </c>
      <c r="BL2816">
        <f t="shared" ca="1" si="711"/>
        <v>10.249551046945635</v>
      </c>
      <c r="BM2816">
        <f t="shared" ca="1" si="712"/>
        <v>0</v>
      </c>
      <c r="BN2816" s="9">
        <f t="shared" ca="1" si="702"/>
        <v>0.99999999999999989</v>
      </c>
      <c r="BO2816" s="9">
        <f t="shared" ca="1" si="703"/>
        <v>0</v>
      </c>
      <c r="BP2816" s="9">
        <f t="shared" ca="1" si="697"/>
        <v>0.99999999999999989</v>
      </c>
      <c r="BQ2816" s="9">
        <f t="shared" ca="1" si="698"/>
        <v>0</v>
      </c>
      <c r="BR2816">
        <f t="shared" ca="1" si="699"/>
        <v>1077.2255280050576</v>
      </c>
      <c r="BS2816">
        <f t="shared" ca="1" si="700"/>
        <v>-6.4253587491958086E-4</v>
      </c>
      <c r="BT2816">
        <f t="shared" ca="1" si="701"/>
        <v>1.8055555555555555E-5</v>
      </c>
      <c r="BU2816">
        <f t="shared" ca="1" si="682"/>
        <v>0</v>
      </c>
      <c r="BV2816">
        <f t="shared" ca="1" si="683"/>
        <v>0</v>
      </c>
      <c r="BW2816" s="35">
        <f ca="1">IFERROR(VLOOKUP($B2816,OFFSET(Input!$A$1,0,MATCH(Index!BW$6&amp;" Index",Input!$1:$1,0)-1,10000,2),2,0)/100,BW2815)</f>
        <v>8.9999999999999998E-4</v>
      </c>
      <c r="BX2816">
        <f t="shared" ca="1" si="704"/>
        <v>2.4696838713852063E-2</v>
      </c>
      <c r="CE2816">
        <v>1066.5194407728723</v>
      </c>
    </row>
    <row r="2817" spans="2:83" x14ac:dyDescent="0.25">
      <c r="B2817" s="2">
        <v>41607</v>
      </c>
      <c r="C2817">
        <f t="shared" ca="1" si="684"/>
        <v>0</v>
      </c>
      <c r="D2817">
        <f t="shared" ca="1" si="685"/>
        <v>0</v>
      </c>
      <c r="E2817">
        <f ca="1">IF($B2817&lt;VLOOKUP(E$6&amp;" Equity",Param,4,0),"",IFERROR(VLOOKUP($B2817,OFFSET(Input!$A$1,0,MATCH(Index!E$6&amp;" Equity",Input!$1:$1,0)-1,10000,2),2,0),E2816))</f>
        <v>93.42</v>
      </c>
      <c r="F2817" s="33">
        <v>104.45</v>
      </c>
      <c r="H2817">
        <f ca="1">IFERROR(VLOOKUP($B2817,OFFSET(Input!$A$1,0,MATCH(Index!H$6,Input!$1:$1,0)-1,10000,2),2,0),0)</f>
        <v>0</v>
      </c>
      <c r="I2817">
        <f ca="1">IFERROR(VLOOKUP($B2817,OFFSET(Input!$A$1,0,MATCH(Index!I$6,Input!$1:$1,0)-1,10000,2),2,0),0)</f>
        <v>0</v>
      </c>
      <c r="K2817">
        <f t="shared" ca="1" si="686"/>
        <v>105.21239985823649</v>
      </c>
      <c r="L2817" s="30">
        <f t="shared" ca="1" si="687"/>
        <v>109.85090411715129</v>
      </c>
      <c r="N2817">
        <f t="shared" ca="1" si="691"/>
        <v>1.071007920732815E-3</v>
      </c>
      <c r="O2817">
        <f t="shared" ca="1" si="692"/>
        <v>2.8726002016856025E-4</v>
      </c>
      <c r="Q2817">
        <f t="shared" ca="1" si="708"/>
        <v>2.5926842136774177E-2</v>
      </c>
      <c r="R2817">
        <f t="shared" ca="1" si="707"/>
        <v>0.11288966406313673</v>
      </c>
      <c r="T2817">
        <f t="shared" ca="1" si="720"/>
        <v>3.4086848510857033E-2</v>
      </c>
      <c r="U2817">
        <f t="shared" ca="1" si="713"/>
        <v>0.13897690308281416</v>
      </c>
      <c r="W2817">
        <f t="shared" ca="1" si="714"/>
        <v>0.2920787188619009</v>
      </c>
      <c r="X2817">
        <f t="shared" ca="1" si="715"/>
        <v>0.47353398288271625</v>
      </c>
      <c r="Z2817">
        <f t="shared" ca="1" si="726"/>
        <v>104.90831777772136</v>
      </c>
      <c r="AA2817">
        <f t="shared" ca="1" si="726"/>
        <v>104.72530541444834</v>
      </c>
      <c r="AB2817">
        <f t="shared" ca="1" si="726"/>
        <v>104.75297296733599</v>
      </c>
      <c r="AC2817">
        <f t="shared" ca="1" si="727"/>
        <v>104.75297296733599</v>
      </c>
      <c r="AE2817">
        <f ca="1">VLOOKUP($B2817,OFFSET(Input!$A$1,0,MATCH(Index!AE$6&amp;" Index",Input!$1:$1,0)-1,10000,2),2,0)</f>
        <v>13.7</v>
      </c>
      <c r="AF2817">
        <f t="shared" ca="1" si="721"/>
        <v>12.827999999999998</v>
      </c>
      <c r="AG2817">
        <f t="shared" ca="1" si="721"/>
        <v>12.923999999999998</v>
      </c>
      <c r="AH2817">
        <f t="shared" ca="1" si="721"/>
        <v>13.027600000000001</v>
      </c>
      <c r="AI2817">
        <f t="shared" ca="1" si="722"/>
        <v>13.027600000000001</v>
      </c>
      <c r="AK2817">
        <f t="shared" ca="1" si="723"/>
        <v>1</v>
      </c>
      <c r="AL2817">
        <f t="shared" ca="1" si="724"/>
        <v>-1</v>
      </c>
      <c r="AN2817" t="str">
        <f t="shared" ca="1" si="728"/>
        <v>Not Down</v>
      </c>
      <c r="AO2817" t="str">
        <f t="shared" ca="1" si="688"/>
        <v>Not Up</v>
      </c>
      <c r="AQ2817">
        <f t="shared" ca="1" si="716"/>
        <v>1</v>
      </c>
      <c r="AR2817">
        <f t="shared" ca="1" si="717"/>
        <v>0</v>
      </c>
      <c r="AT2817">
        <f t="shared" ca="1" si="709"/>
        <v>1</v>
      </c>
      <c r="AU2817">
        <f t="shared" ca="1" si="710"/>
        <v>0</v>
      </c>
      <c r="AW2817" s="5">
        <f t="shared" ca="1" si="693"/>
        <v>2.5926842136774177E-2</v>
      </c>
      <c r="AX2817" s="5">
        <f t="shared" ca="1" si="694"/>
        <v>3.4086848510857033E-2</v>
      </c>
      <c r="AY2817" s="18">
        <f t="shared" ca="1" si="725"/>
        <v>3.4086848510857033E-2</v>
      </c>
      <c r="BA2817" s="6">
        <f t="shared" ca="1" si="718"/>
        <v>1.4668413826544997</v>
      </c>
      <c r="BB2817">
        <f t="shared" ca="1" si="719"/>
        <v>1.4756788011594548</v>
      </c>
      <c r="BC2817" t="str">
        <f t="shared" ca="1" si="705"/>
        <v>HYG UP Equity</v>
      </c>
      <c r="BD2817" t="str">
        <f t="shared" ca="1" si="706"/>
        <v>HYG UP Equity</v>
      </c>
      <c r="BF2817">
        <f t="shared" ca="1" si="695"/>
        <v>1</v>
      </c>
      <c r="BG2817">
        <f t="shared" ca="1" si="696"/>
        <v>0</v>
      </c>
      <c r="BI2817">
        <f t="shared" ca="1" si="689"/>
        <v>1</v>
      </c>
      <c r="BJ2817">
        <f t="shared" ca="1" si="690"/>
        <v>0</v>
      </c>
      <c r="BL2817">
        <f t="shared" ca="1" si="711"/>
        <v>10.249551046945635</v>
      </c>
      <c r="BM2817">
        <f t="shared" ca="1" si="712"/>
        <v>0</v>
      </c>
      <c r="BN2817" s="9">
        <f t="shared" ca="1" si="702"/>
        <v>0.99999999999999989</v>
      </c>
      <c r="BO2817" s="9">
        <f t="shared" ca="1" si="703"/>
        <v>0</v>
      </c>
      <c r="BP2817" s="9">
        <f t="shared" ca="1" si="697"/>
        <v>0.99999999999999989</v>
      </c>
      <c r="BQ2817" s="9">
        <f t="shared" ca="1" si="698"/>
        <v>0</v>
      </c>
      <c r="BR2817">
        <f t="shared" ca="1" si="699"/>
        <v>1078.3798631186507</v>
      </c>
      <c r="BS2817">
        <f t="shared" ca="1" si="700"/>
        <v>1.0715816545221468E-3</v>
      </c>
      <c r="BT2817">
        <f t="shared" ca="1" si="701"/>
        <v>3.6111111111111109E-5</v>
      </c>
      <c r="BU2817">
        <f t="shared" ca="1" si="682"/>
        <v>3.8853653592105353E-5</v>
      </c>
      <c r="BV2817">
        <f t="shared" ca="1" si="683"/>
        <v>0</v>
      </c>
      <c r="BW2817" s="35">
        <f ca="1">IFERROR(VLOOKUP($B2817,OFFSET(Input!$A$1,0,MATCH(Index!BW$6&amp;" Index",Input!$1:$1,0)-1,10000,2),2,0)/100,BW2816)</f>
        <v>7.000000000000001E-4</v>
      </c>
      <c r="BX2817">
        <f t="shared" ca="1" si="704"/>
        <v>5.6833115797357038E-2</v>
      </c>
      <c r="CE2817">
        <v>1067.858904737184</v>
      </c>
    </row>
    <row r="2818" spans="2:83" x14ac:dyDescent="0.25">
      <c r="B2818" s="2">
        <v>41610</v>
      </c>
      <c r="C2818">
        <f t="shared" ca="1" si="684"/>
        <v>1</v>
      </c>
      <c r="D2818">
        <f t="shared" ca="1" si="685"/>
        <v>0</v>
      </c>
      <c r="E2818">
        <f ca="1">IF($B2818&lt;VLOOKUP(E$6&amp;" Equity",Param,4,0),"",IFERROR(VLOOKUP($B2818,OFFSET(Input!$A$1,0,MATCH(Index!E$6&amp;" Equity",Input!$1:$1,0)-1,10000,2),2,0),E2817))</f>
        <v>93</v>
      </c>
      <c r="F2818" s="33">
        <v>103.33</v>
      </c>
      <c r="H2818">
        <f ca="1">IFERROR(VLOOKUP($B2818,OFFSET(Input!$A$1,0,MATCH(Index!H$6,Input!$1:$1,0)-1,10000,2),2,0),0)</f>
        <v>0.45001400000000003</v>
      </c>
      <c r="I2818">
        <f ca="1">IFERROR(VLOOKUP($B2818,OFFSET(Input!$A$1,0,MATCH(Index!I$6,Input!$1:$1,0)-1,10000,2),2,0),0)</f>
        <v>0.309998</v>
      </c>
      <c r="K2818">
        <f t="shared" ca="1" si="686"/>
        <v>105.24620252329048</v>
      </c>
      <c r="L2818" s="30">
        <f t="shared" ca="1" si="687"/>
        <v>108.99901850646003</v>
      </c>
      <c r="N2818">
        <f t="shared" ca="1" si="691"/>
        <v>3.2122864033256725E-4</v>
      </c>
      <c r="O2818">
        <f t="shared" ca="1" si="692"/>
        <v>-7.7851516062343463E-3</v>
      </c>
      <c r="Q2818">
        <f t="shared" ca="1" si="708"/>
        <v>2.5013649032797635E-2</v>
      </c>
      <c r="R2818">
        <f t="shared" ca="1" si="707"/>
        <v>0.11918433826621623</v>
      </c>
      <c r="T2818">
        <f t="shared" ca="1" si="720"/>
        <v>3.3626377539698986E-2</v>
      </c>
      <c r="U2818">
        <f t="shared" ca="1" si="713"/>
        <v>0.13635805381228117</v>
      </c>
      <c r="W2818">
        <f t="shared" ca="1" si="714"/>
        <v>0.24644200556912096</v>
      </c>
      <c r="X2818">
        <f t="shared" ca="1" si="715"/>
        <v>0.43447243387408097</v>
      </c>
      <c r="Z2818">
        <f t="shared" ca="1" si="726"/>
        <v>104.93872756249478</v>
      </c>
      <c r="AA2818">
        <f t="shared" ca="1" si="726"/>
        <v>104.7619086754639</v>
      </c>
      <c r="AB2818">
        <f t="shared" ca="1" si="726"/>
        <v>104.76522678390465</v>
      </c>
      <c r="AC2818">
        <f t="shared" ca="1" si="727"/>
        <v>104.76522678390465</v>
      </c>
      <c r="AE2818">
        <f ca="1">VLOOKUP($B2818,OFFSET(Input!$A$1,0,MATCH(Index!AE$6&amp;" Index",Input!$1:$1,0)-1,10000,2),2,0)</f>
        <v>14.23</v>
      </c>
      <c r="AF2818">
        <f t="shared" ca="1" si="721"/>
        <v>12.916666666666664</v>
      </c>
      <c r="AG2818">
        <f t="shared" ca="1" si="721"/>
        <v>12.971500000000001</v>
      </c>
      <c r="AH2818">
        <f t="shared" ca="1" si="721"/>
        <v>13.073200000000002</v>
      </c>
      <c r="AI2818">
        <f t="shared" ca="1" si="722"/>
        <v>13.073200000000002</v>
      </c>
      <c r="AK2818">
        <f t="shared" ca="1" si="723"/>
        <v>1</v>
      </c>
      <c r="AL2818">
        <f t="shared" ca="1" si="724"/>
        <v>-1</v>
      </c>
      <c r="AN2818" t="str">
        <f t="shared" ca="1" si="728"/>
        <v>Not Down</v>
      </c>
      <c r="AO2818" t="str">
        <f t="shared" ca="1" si="688"/>
        <v>Not Up</v>
      </c>
      <c r="AQ2818">
        <f t="shared" ca="1" si="716"/>
        <v>1</v>
      </c>
      <c r="AR2818">
        <f t="shared" ca="1" si="717"/>
        <v>0</v>
      </c>
      <c r="AT2818">
        <f t="shared" ca="1" si="709"/>
        <v>1</v>
      </c>
      <c r="AU2818">
        <f t="shared" ca="1" si="710"/>
        <v>0</v>
      </c>
      <c r="AW2818" s="5">
        <f t="shared" ca="1" si="693"/>
        <v>2.5013649032797635E-2</v>
      </c>
      <c r="AX2818" s="5">
        <f t="shared" ca="1" si="694"/>
        <v>3.3626377539698986E-2</v>
      </c>
      <c r="AY2818" s="18">
        <f t="shared" ca="1" si="725"/>
        <v>3.3626377539698986E-2</v>
      </c>
      <c r="BA2818" s="6">
        <f t="shared" ca="1" si="718"/>
        <v>1.4869279315314434</v>
      </c>
      <c r="BB2818">
        <f t="shared" ca="1" si="719"/>
        <v>1.4756788011594548</v>
      </c>
      <c r="BC2818" t="str">
        <f t="shared" ca="1" si="705"/>
        <v>HYG UP Equity</v>
      </c>
      <c r="BD2818" t="str">
        <f t="shared" ca="1" si="706"/>
        <v>HYG UP Equity</v>
      </c>
      <c r="BF2818">
        <f t="shared" ca="1" si="695"/>
        <v>1</v>
      </c>
      <c r="BG2818">
        <f t="shared" ca="1" si="696"/>
        <v>0</v>
      </c>
      <c r="BI2818">
        <f t="shared" ca="1" si="689"/>
        <v>1</v>
      </c>
      <c r="BJ2818">
        <f t="shared" ca="1" si="690"/>
        <v>0</v>
      </c>
      <c r="BL2818">
        <f t="shared" ca="1" si="711"/>
        <v>10.249551046945635</v>
      </c>
      <c r="BM2818">
        <f t="shared" ca="1" si="712"/>
        <v>0</v>
      </c>
      <c r="BN2818" s="9">
        <f t="shared" ca="1" si="702"/>
        <v>1</v>
      </c>
      <c r="BO2818" s="9">
        <f t="shared" ca="1" si="703"/>
        <v>0</v>
      </c>
      <c r="BP2818" s="9">
        <f t="shared" ca="1" si="697"/>
        <v>1</v>
      </c>
      <c r="BQ2818" s="9">
        <f t="shared" ca="1" si="698"/>
        <v>0</v>
      </c>
      <c r="BR2818">
        <f t="shared" ca="1" si="699"/>
        <v>1078.7263252596442</v>
      </c>
      <c r="BS2818">
        <f t="shared" ca="1" si="700"/>
        <v>3.2128023977695541E-4</v>
      </c>
      <c r="BT2818">
        <f t="shared" ca="1" si="701"/>
        <v>5.4166666666666671E-5</v>
      </c>
      <c r="BU2818">
        <f t="shared" ca="1" si="682"/>
        <v>0</v>
      </c>
      <c r="BV2818">
        <f t="shared" ca="1" si="683"/>
        <v>0</v>
      </c>
      <c r="BW2818" s="35">
        <f ca="1">IFERROR(VLOOKUP($B2818,OFFSET(Input!$A$1,0,MATCH(Index!BW$6&amp;" Index",Input!$1:$1,0)-1,10000,2),2,0)/100,BW2817)</f>
        <v>8.9999999999999998E-4</v>
      </c>
      <c r="BX2818">
        <f t="shared" ca="1" si="704"/>
        <v>8.5356740535625877E-2</v>
      </c>
      <c r="CE2818">
        <v>1068.2323695709515</v>
      </c>
    </row>
    <row r="2819" spans="2:83" x14ac:dyDescent="0.25">
      <c r="B2819" s="2">
        <v>41611</v>
      </c>
      <c r="C2819">
        <f t="shared" ca="1" si="684"/>
        <v>0</v>
      </c>
      <c r="D2819">
        <f t="shared" ca="1" si="685"/>
        <v>1</v>
      </c>
      <c r="E2819">
        <f ca="1">IF($B2819&lt;VLOOKUP(E$6&amp;" Equity",Param,4,0),"",IFERROR(VLOOKUP($B2819,OFFSET(Input!$A$1,0,MATCH(Index!E$6&amp;" Equity",Input!$1:$1,0)-1,10000,2),2,0),E2818))</f>
        <v>92.91</v>
      </c>
      <c r="F2819" s="33">
        <v>103.71</v>
      </c>
      <c r="H2819">
        <f ca="1">IFERROR(VLOOKUP($B2819,OFFSET(Input!$A$1,0,MATCH(Index!H$6,Input!$1:$1,0)-1,10000,2),2,0),0)</f>
        <v>0</v>
      </c>
      <c r="I2819">
        <f ca="1">IFERROR(VLOOKUP($B2819,OFFSET(Input!$A$1,0,MATCH(Index!I$6,Input!$1:$1,0)-1,10000,2),2,0),0)</f>
        <v>0</v>
      </c>
      <c r="K2819">
        <f t="shared" ca="1" si="686"/>
        <v>105.14435135955826</v>
      </c>
      <c r="L2819" s="30">
        <f t="shared" ca="1" si="687"/>
        <v>109.39986653735573</v>
      </c>
      <c r="N2819">
        <f t="shared" ca="1" si="691"/>
        <v>-9.6821050003482794E-4</v>
      </c>
      <c r="O2819">
        <f t="shared" ca="1" si="692"/>
        <v>3.6707923753791869E-3</v>
      </c>
      <c r="Q2819">
        <f t="shared" ca="1" si="708"/>
        <v>2.2257355410802648E-2</v>
      </c>
      <c r="R2819">
        <f t="shared" ca="1" si="707"/>
        <v>0.11678202350683328</v>
      </c>
      <c r="T2819">
        <f t="shared" ca="1" si="720"/>
        <v>3.309429234595649E-2</v>
      </c>
      <c r="U2819">
        <f t="shared" ca="1" si="713"/>
        <v>0.13693844208573569</v>
      </c>
      <c r="W2819">
        <f t="shared" ca="1" si="714"/>
        <v>0.39190162095782355</v>
      </c>
      <c r="X2819">
        <f t="shared" ca="1" si="715"/>
        <v>0.42463414349315026</v>
      </c>
      <c r="Z2819">
        <f t="shared" ca="1" si="726"/>
        <v>104.98485551923511</v>
      </c>
      <c r="AA2819">
        <f t="shared" ca="1" si="726"/>
        <v>104.78328330894233</v>
      </c>
      <c r="AB2819">
        <f t="shared" ca="1" si="726"/>
        <v>104.7743031883968</v>
      </c>
      <c r="AC2819">
        <f t="shared" ca="1" si="727"/>
        <v>104.78328330894233</v>
      </c>
      <c r="AE2819">
        <f ca="1">VLOOKUP($B2819,OFFSET(Input!$A$1,0,MATCH(Index!AE$6&amp;" Index",Input!$1:$1,0)-1,10000,2),2,0)</f>
        <v>14.55</v>
      </c>
      <c r="AF2819">
        <f t="shared" ca="1" si="721"/>
        <v>13.051333333333332</v>
      </c>
      <c r="AG2819">
        <f t="shared" ca="1" si="721"/>
        <v>13.052499999999998</v>
      </c>
      <c r="AH2819">
        <f t="shared" ca="1" si="721"/>
        <v>13.122800000000002</v>
      </c>
      <c r="AI2819">
        <f t="shared" ca="1" si="722"/>
        <v>13.122800000000002</v>
      </c>
      <c r="AK2819">
        <f t="shared" ca="1" si="723"/>
        <v>1</v>
      </c>
      <c r="AL2819">
        <f t="shared" ca="1" si="724"/>
        <v>-1</v>
      </c>
      <c r="AN2819" t="str">
        <f t="shared" ca="1" si="728"/>
        <v>Not Down</v>
      </c>
      <c r="AO2819" t="str">
        <f t="shared" ca="1" si="688"/>
        <v>Not Up</v>
      </c>
      <c r="AQ2819">
        <f t="shared" ca="1" si="716"/>
        <v>1</v>
      </c>
      <c r="AR2819">
        <f t="shared" ca="1" si="717"/>
        <v>0</v>
      </c>
      <c r="AT2819">
        <f t="shared" ca="1" si="709"/>
        <v>1</v>
      </c>
      <c r="AU2819">
        <f t="shared" ca="1" si="710"/>
        <v>0</v>
      </c>
      <c r="AW2819" s="5">
        <f t="shared" ca="1" si="693"/>
        <v>2.2257355410802648E-2</v>
      </c>
      <c r="AX2819" s="5">
        <f t="shared" ca="1" si="694"/>
        <v>3.309429234595649E-2</v>
      </c>
      <c r="AY2819" s="18">
        <f t="shared" ca="1" si="725"/>
        <v>3.309429234595649E-2</v>
      </c>
      <c r="BA2819" s="6">
        <f t="shared" ca="1" si="718"/>
        <v>1.5</v>
      </c>
      <c r="BB2819">
        <f t="shared" ca="1" si="719"/>
        <v>1.5</v>
      </c>
      <c r="BC2819" t="str">
        <f t="shared" ca="1" si="705"/>
        <v>HYG UP Equity</v>
      </c>
      <c r="BD2819" t="str">
        <f t="shared" ca="1" si="706"/>
        <v>HYG UP Equity</v>
      </c>
      <c r="BF2819">
        <f t="shared" ca="1" si="695"/>
        <v>1</v>
      </c>
      <c r="BG2819">
        <f t="shared" ca="1" si="696"/>
        <v>0</v>
      </c>
      <c r="BI2819">
        <f t="shared" ca="1" si="689"/>
        <v>1</v>
      </c>
      <c r="BJ2819">
        <f t="shared" ca="1" si="690"/>
        <v>0</v>
      </c>
      <c r="BL2819">
        <f t="shared" ca="1" si="711"/>
        <v>10.249551046945635</v>
      </c>
      <c r="BM2819">
        <f t="shared" ca="1" si="712"/>
        <v>0</v>
      </c>
      <c r="BN2819" s="9">
        <f t="shared" ca="1" si="702"/>
        <v>1</v>
      </c>
      <c r="BO2819" s="9">
        <f t="shared" ca="1" si="703"/>
        <v>0</v>
      </c>
      <c r="BP2819" s="9">
        <f t="shared" ca="1" si="697"/>
        <v>1</v>
      </c>
      <c r="BQ2819" s="9">
        <f t="shared" ca="1" si="698"/>
        <v>0</v>
      </c>
      <c r="BR2819">
        <f t="shared" ca="1" si="699"/>
        <v>1077.6823965577801</v>
      </c>
      <c r="BS2819">
        <f t="shared" ca="1" si="700"/>
        <v>-9.6774193548387899E-4</v>
      </c>
      <c r="BT2819">
        <f t="shared" ca="1" si="701"/>
        <v>1.8055555555555558E-5</v>
      </c>
      <c r="BU2819">
        <f t="shared" ca="1" si="682"/>
        <v>0</v>
      </c>
      <c r="BV2819">
        <f t="shared" ca="1" si="683"/>
        <v>0</v>
      </c>
      <c r="BW2819" s="35">
        <f ca="1">IFERROR(VLOOKUP($B2819,OFFSET(Input!$A$1,0,MATCH(Index!BW$6&amp;" Index",Input!$1:$1,0)-1,10000,2),2,0)/100,BW2818)</f>
        <v>8.9999999999999998E-4</v>
      </c>
      <c r="BX2819">
        <f t="shared" ca="1" si="704"/>
        <v>2.8462197517147798E-2</v>
      </c>
      <c r="CE2819">
        <v>1066.6598798506961</v>
      </c>
    </row>
    <row r="2820" spans="2:83" x14ac:dyDescent="0.25">
      <c r="B2820" s="2">
        <v>41612</v>
      </c>
      <c r="C2820">
        <f t="shared" ca="1" si="684"/>
        <v>0</v>
      </c>
      <c r="D2820">
        <f t="shared" ca="1" si="685"/>
        <v>2</v>
      </c>
      <c r="E2820">
        <f ca="1">IF($B2820&lt;VLOOKUP(E$6&amp;" Equity",Param,4,0),"",IFERROR(VLOOKUP($B2820,OFFSET(Input!$A$1,0,MATCH(Index!E$6&amp;" Equity",Input!$1:$1,0)-1,10000,2),2,0),E2819))</f>
        <v>92.67</v>
      </c>
      <c r="F2820" s="33">
        <v>102.72</v>
      </c>
      <c r="H2820">
        <f ca="1">IFERROR(VLOOKUP($B2820,OFFSET(Input!$A$1,0,MATCH(Index!H$6,Input!$1:$1,0)-1,10000,2),2,0),0)</f>
        <v>0</v>
      </c>
      <c r="I2820">
        <f ca="1">IFERROR(VLOOKUP($B2820,OFFSET(Input!$A$1,0,MATCH(Index!I$6,Input!$1:$1,0)-1,10000,2),2,0),0)</f>
        <v>0</v>
      </c>
      <c r="K2820">
        <f t="shared" ca="1" si="686"/>
        <v>104.87274825627235</v>
      </c>
      <c r="L2820" s="30">
        <f t="shared" ca="1" si="687"/>
        <v>108.35555193054847</v>
      </c>
      <c r="N2820">
        <f t="shared" ca="1" si="691"/>
        <v>-2.5864870546210496E-3</v>
      </c>
      <c r="O2820">
        <f t="shared" ca="1" si="692"/>
        <v>-9.5917026599917563E-3</v>
      </c>
      <c r="Q2820">
        <f t="shared" ca="1" si="708"/>
        <v>2.5563031733169175E-2</v>
      </c>
      <c r="R2820">
        <f t="shared" ca="1" si="707"/>
        <v>0.12038469027049115</v>
      </c>
      <c r="T2820">
        <f t="shared" ca="1" si="720"/>
        <v>3.2987716376277676E-2</v>
      </c>
      <c r="U2820">
        <f t="shared" ca="1" si="713"/>
        <v>0.13417600853060377</v>
      </c>
      <c r="W2820">
        <f t="shared" ca="1" si="714"/>
        <v>0.49386223365657278</v>
      </c>
      <c r="X2820">
        <f t="shared" ca="1" si="715"/>
        <v>0.411081319387469</v>
      </c>
      <c r="Z2820">
        <f t="shared" ca="1" si="726"/>
        <v>105.01058054521391</v>
      </c>
      <c r="AA2820">
        <f t="shared" ca="1" si="726"/>
        <v>104.80515566135439</v>
      </c>
      <c r="AB2820">
        <f t="shared" ca="1" si="726"/>
        <v>104.76444575850245</v>
      </c>
      <c r="AC2820">
        <f t="shared" ca="1" si="727"/>
        <v>104.80515566135439</v>
      </c>
      <c r="AE2820">
        <f ca="1">VLOOKUP($B2820,OFFSET(Input!$A$1,0,MATCH(Index!AE$6&amp;" Index",Input!$1:$1,0)-1,10000,2),2,0)</f>
        <v>14.7</v>
      </c>
      <c r="AF2820">
        <f t="shared" ca="1" si="721"/>
        <v>13.176666666666666</v>
      </c>
      <c r="AG2820">
        <f t="shared" ca="1" si="721"/>
        <v>13.123999999999999</v>
      </c>
      <c r="AH2820">
        <f t="shared" ca="1" si="721"/>
        <v>13.1744</v>
      </c>
      <c r="AI2820">
        <f t="shared" ca="1" si="722"/>
        <v>13.1744</v>
      </c>
      <c r="AK2820">
        <f t="shared" ca="1" si="723"/>
        <v>1</v>
      </c>
      <c r="AL2820">
        <f t="shared" ca="1" si="724"/>
        <v>1</v>
      </c>
      <c r="AN2820" t="str">
        <f t="shared" ca="1" si="728"/>
        <v>Not Down</v>
      </c>
      <c r="AO2820" t="str">
        <f t="shared" ca="1" si="688"/>
        <v>Not Up</v>
      </c>
      <c r="AQ2820">
        <f t="shared" ca="1" si="716"/>
        <v>1</v>
      </c>
      <c r="AR2820">
        <f t="shared" ca="1" si="717"/>
        <v>0</v>
      </c>
      <c r="AT2820">
        <f t="shared" ca="1" si="709"/>
        <v>1</v>
      </c>
      <c r="AU2820">
        <f t="shared" ca="1" si="710"/>
        <v>0</v>
      </c>
      <c r="AW2820" s="5">
        <f t="shared" ca="1" si="693"/>
        <v>2.5563031733169175E-2</v>
      </c>
      <c r="AX2820" s="5">
        <f t="shared" ca="1" si="694"/>
        <v>3.2987716376277676E-2</v>
      </c>
      <c r="AY2820" s="18">
        <f t="shared" ca="1" si="725"/>
        <v>3.2987716376277676E-2</v>
      </c>
      <c r="BA2820" s="6">
        <f t="shared" ca="1" si="718"/>
        <v>1.5</v>
      </c>
      <c r="BB2820">
        <f t="shared" ca="1" si="719"/>
        <v>1.5</v>
      </c>
      <c r="BC2820" t="str">
        <f t="shared" ca="1" si="705"/>
        <v>HYG UP Equity</v>
      </c>
      <c r="BD2820" t="str">
        <f t="shared" ca="1" si="706"/>
        <v>HYG UP Equity</v>
      </c>
      <c r="BF2820">
        <f t="shared" ca="1" si="695"/>
        <v>1</v>
      </c>
      <c r="BG2820">
        <f t="shared" ca="1" si="696"/>
        <v>0</v>
      </c>
      <c r="BI2820">
        <f t="shared" ca="1" si="689"/>
        <v>1</v>
      </c>
      <c r="BJ2820">
        <f t="shared" ca="1" si="690"/>
        <v>0</v>
      </c>
      <c r="BL2820">
        <f t="shared" ca="1" si="711"/>
        <v>10.249551046945633</v>
      </c>
      <c r="BM2820">
        <f t="shared" ca="1" si="712"/>
        <v>0</v>
      </c>
      <c r="BN2820" s="9">
        <f t="shared" ca="1" si="702"/>
        <v>1.0000000000000002</v>
      </c>
      <c r="BO2820" s="9">
        <f t="shared" ca="1" si="703"/>
        <v>0</v>
      </c>
      <c r="BP2820" s="9">
        <f t="shared" ca="1" si="697"/>
        <v>1</v>
      </c>
      <c r="BQ2820" s="9">
        <f t="shared" ca="1" si="698"/>
        <v>0</v>
      </c>
      <c r="BR2820">
        <f t="shared" ca="1" si="699"/>
        <v>1074.8985866861422</v>
      </c>
      <c r="BS2820">
        <f t="shared" ca="1" si="700"/>
        <v>-2.5831449790120198E-3</v>
      </c>
      <c r="BT2820">
        <f t="shared" ca="1" si="701"/>
        <v>1.8055555555555562E-5</v>
      </c>
      <c r="BU2820">
        <f t="shared" ref="BU2820:BU2883" ca="1" si="729">ABS($BB2818*BN2820-$BB2819*BP2820)*0.02%</f>
        <v>4.8642397681089913E-6</v>
      </c>
      <c r="BV2820">
        <f t="shared" ref="BV2820:BV2883" ca="1" si="730">ABS($BB2818*BO2820-$BB2819*BQ2820)*0.02%</f>
        <v>0</v>
      </c>
      <c r="BW2820" s="35">
        <f ca="1">IFERROR(VLOOKUP($B2820,OFFSET(Input!$A$1,0,MATCH(Index!BW$6&amp;" Index",Input!$1:$1,0)-1,10000,2),2,0)/100,BW2819)</f>
        <v>8.9999999999999998E-4</v>
      </c>
      <c r="BX2820">
        <f t="shared" ca="1" si="704"/>
        <v>2.8888705079289697E-2</v>
      </c>
      <c r="CE2820">
        <v>1062.515353311368</v>
      </c>
    </row>
    <row r="2821" spans="2:83" x14ac:dyDescent="0.25">
      <c r="B2821" s="2">
        <v>41613</v>
      </c>
      <c r="C2821">
        <f t="shared" ca="1" si="684"/>
        <v>0</v>
      </c>
      <c r="D2821">
        <f t="shared" ca="1" si="685"/>
        <v>3</v>
      </c>
      <c r="E2821">
        <f ca="1">IF($B2821&lt;VLOOKUP(E$6&amp;" Equity",Param,4,0),"",IFERROR(VLOOKUP($B2821,OFFSET(Input!$A$1,0,MATCH(Index!E$6&amp;" Equity",Input!$1:$1,0)-1,10000,2),2,0),E2820))</f>
        <v>92.6</v>
      </c>
      <c r="F2821" s="33">
        <v>102.43</v>
      </c>
      <c r="H2821">
        <f ca="1">IFERROR(VLOOKUP($B2821,OFFSET(Input!$A$1,0,MATCH(Index!H$6,Input!$1:$1,0)-1,10000,2),2,0),0)</f>
        <v>0</v>
      </c>
      <c r="I2821">
        <f ca="1">IFERROR(VLOOKUP($B2821,OFFSET(Input!$A$1,0,MATCH(Index!I$6,Input!$1:$1,0)-1,10000,2),2,0),0)</f>
        <v>0</v>
      </c>
      <c r="K2821">
        <f t="shared" ca="1" si="686"/>
        <v>104.79353068448061</v>
      </c>
      <c r="L2821" s="30">
        <f t="shared" ca="1" si="687"/>
        <v>108.0496415911807</v>
      </c>
      <c r="N2821">
        <f t="shared" ca="1" si="691"/>
        <v>-7.5565394646633565E-4</v>
      </c>
      <c r="O2821">
        <f t="shared" ca="1" si="692"/>
        <v>-2.8272014932077096E-3</v>
      </c>
      <c r="Q2821">
        <f t="shared" ca="1" si="708"/>
        <v>2.5149109988145898E-2</v>
      </c>
      <c r="R2821">
        <f t="shared" ca="1" si="707"/>
        <v>8.5231834891081285E-2</v>
      </c>
      <c r="T2821">
        <f t="shared" ca="1" si="720"/>
        <v>3.1446353847565701E-2</v>
      </c>
      <c r="U2821">
        <f t="shared" ca="1" si="713"/>
        <v>0.13452361806371793</v>
      </c>
      <c r="W2821">
        <f t="shared" ca="1" si="714"/>
        <v>0.49496151399904892</v>
      </c>
      <c r="X2821">
        <f t="shared" ca="1" si="715"/>
        <v>0.4298835615336013</v>
      </c>
      <c r="Z2821">
        <f t="shared" ca="1" si="726"/>
        <v>105.04077234321967</v>
      </c>
      <c r="AA2821">
        <f t="shared" ca="1" si="726"/>
        <v>104.8078630311511</v>
      </c>
      <c r="AB2821">
        <f t="shared" ca="1" si="726"/>
        <v>104.7698006324286</v>
      </c>
      <c r="AC2821">
        <f t="shared" ca="1" si="727"/>
        <v>104.8078630311511</v>
      </c>
      <c r="AE2821">
        <f ca="1">VLOOKUP($B2821,OFFSET(Input!$A$1,0,MATCH(Index!AE$6&amp;" Index",Input!$1:$1,0)-1,10000,2),2,0)</f>
        <v>15.08</v>
      </c>
      <c r="AF2821">
        <f t="shared" ca="1" si="721"/>
        <v>13.347333333333333</v>
      </c>
      <c r="AG2821">
        <f t="shared" ca="1" si="721"/>
        <v>13.244499999999997</v>
      </c>
      <c r="AH2821">
        <f t="shared" ca="1" si="721"/>
        <v>13.231599999999998</v>
      </c>
      <c r="AI2821">
        <f t="shared" ca="1" si="722"/>
        <v>13.244499999999997</v>
      </c>
      <c r="AK2821">
        <f t="shared" ca="1" si="723"/>
        <v>1</v>
      </c>
      <c r="AL2821">
        <f t="shared" ca="1" si="724"/>
        <v>1</v>
      </c>
      <c r="AN2821" t="str">
        <f t="shared" ca="1" si="728"/>
        <v>Not Down</v>
      </c>
      <c r="AO2821" t="str">
        <f t="shared" ca="1" si="688"/>
        <v>Not Up</v>
      </c>
      <c r="AQ2821">
        <f t="shared" ca="1" si="716"/>
        <v>1</v>
      </c>
      <c r="AR2821">
        <f t="shared" ca="1" si="717"/>
        <v>0</v>
      </c>
      <c r="AT2821">
        <f t="shared" ca="1" si="709"/>
        <v>1</v>
      </c>
      <c r="AU2821">
        <f t="shared" ca="1" si="710"/>
        <v>0</v>
      </c>
      <c r="AW2821" s="5">
        <f t="shared" ca="1" si="693"/>
        <v>2.5149109988145898E-2</v>
      </c>
      <c r="AX2821" s="5">
        <f t="shared" ca="1" si="694"/>
        <v>3.1446353847565701E-2</v>
      </c>
      <c r="AY2821" s="18">
        <f t="shared" ca="1" si="725"/>
        <v>3.1446353847565701E-2</v>
      </c>
      <c r="BA2821" s="6">
        <f t="shared" ca="1" si="718"/>
        <v>1.5</v>
      </c>
      <c r="BB2821">
        <f t="shared" ca="1" si="719"/>
        <v>1.5</v>
      </c>
      <c r="BC2821" t="str">
        <f t="shared" ca="1" si="705"/>
        <v>HYG UP Equity</v>
      </c>
      <c r="BD2821" t="str">
        <f t="shared" ca="1" si="706"/>
        <v>HYG UP Equity</v>
      </c>
      <c r="BF2821">
        <f t="shared" ca="1" si="695"/>
        <v>1</v>
      </c>
      <c r="BG2821">
        <f t="shared" ca="1" si="696"/>
        <v>0</v>
      </c>
      <c r="BI2821">
        <f t="shared" ca="1" si="689"/>
        <v>1</v>
      </c>
      <c r="BJ2821">
        <f t="shared" ca="1" si="690"/>
        <v>0</v>
      </c>
      <c r="BL2821">
        <f t="shared" ca="1" si="711"/>
        <v>10.249551046945633</v>
      </c>
      <c r="BM2821">
        <f t="shared" ca="1" si="712"/>
        <v>0</v>
      </c>
      <c r="BN2821" s="9">
        <f t="shared" ca="1" si="702"/>
        <v>1</v>
      </c>
      <c r="BO2821" s="9">
        <f t="shared" ca="1" si="703"/>
        <v>0</v>
      </c>
      <c r="BP2821" s="9">
        <f t="shared" ca="1" si="697"/>
        <v>1</v>
      </c>
      <c r="BQ2821" s="9">
        <f t="shared" ca="1" si="698"/>
        <v>0</v>
      </c>
      <c r="BR2821">
        <f t="shared" ca="1" si="699"/>
        <v>1074.0866421402477</v>
      </c>
      <c r="BS2821">
        <f t="shared" ca="1" si="700"/>
        <v>-7.5536851192414822E-4</v>
      </c>
      <c r="BT2821">
        <f t="shared" ca="1" si="701"/>
        <v>1.8055555555555558E-5</v>
      </c>
      <c r="BU2821">
        <f t="shared" ca="1" si="729"/>
        <v>0</v>
      </c>
      <c r="BV2821">
        <f t="shared" ca="1" si="730"/>
        <v>0</v>
      </c>
      <c r="BW2821" s="35">
        <f ca="1">IFERROR(VLOOKUP($B2821,OFFSET(Input!$A$1,0,MATCH(Index!BW$6&amp;" Index",Input!$1:$1,0)-1,10000,2),2,0)/100,BW2820)</f>
        <v>8.9999999999999998E-4</v>
      </c>
      <c r="BX2821">
        <f t="shared" ca="1" si="704"/>
        <v>2.8776457485516223E-2</v>
      </c>
      <c r="CE2821">
        <v>1061.2666055900149</v>
      </c>
    </row>
    <row r="2822" spans="2:83" x14ac:dyDescent="0.25">
      <c r="B2822" s="2">
        <v>41614</v>
      </c>
      <c r="C2822">
        <f t="shared" ca="1" si="684"/>
        <v>0</v>
      </c>
      <c r="D2822">
        <f t="shared" ca="1" si="685"/>
        <v>4</v>
      </c>
      <c r="E2822">
        <f ca="1">IF($B2822&lt;VLOOKUP(E$6&amp;" Equity",Param,4,0),"",IFERROR(VLOOKUP($B2822,OFFSET(Input!$A$1,0,MATCH(Index!E$6&amp;" Equity",Input!$1:$1,0)-1,10000,2),2,0),E2821))</f>
        <v>92.86</v>
      </c>
      <c r="F2822" s="33">
        <v>102.92</v>
      </c>
      <c r="H2822">
        <f ca="1">IFERROR(VLOOKUP($B2822,OFFSET(Input!$A$1,0,MATCH(Index!H$6,Input!$1:$1,0)-1,10000,2),2,0),0)</f>
        <v>0</v>
      </c>
      <c r="I2822">
        <f ca="1">IFERROR(VLOOKUP($B2822,OFFSET(Input!$A$1,0,MATCH(Index!I$6,Input!$1:$1,0)-1,10000,2),2,0),0)</f>
        <v>0</v>
      </c>
      <c r="K2822">
        <f t="shared" ca="1" si="686"/>
        <v>105.08776737970703</v>
      </c>
      <c r="L2822" s="30">
        <f t="shared" ca="1" si="687"/>
        <v>108.56652457838835</v>
      </c>
      <c r="N2822">
        <f t="shared" ca="1" si="691"/>
        <v>2.8038409396420215E-3</v>
      </c>
      <c r="O2822">
        <f t="shared" ca="1" si="692"/>
        <v>4.7723489651002298E-3</v>
      </c>
      <c r="Q2822">
        <f t="shared" ca="1" si="708"/>
        <v>2.3061793525577141E-2</v>
      </c>
      <c r="R2822">
        <f t="shared" ca="1" si="707"/>
        <v>8.8145197815381687E-2</v>
      </c>
      <c r="T2822">
        <f t="shared" ca="1" si="720"/>
        <v>3.290421276257216E-2</v>
      </c>
      <c r="U2822">
        <f t="shared" ca="1" si="713"/>
        <v>0.13223887568492804</v>
      </c>
      <c r="W2822">
        <f t="shared" ca="1" si="714"/>
        <v>0.6172599859864456</v>
      </c>
      <c r="X2822">
        <f t="shared" ca="1" si="715"/>
        <v>0.44092980892774797</v>
      </c>
      <c r="Z2822">
        <f t="shared" ca="1" si="726"/>
        <v>105.06434845305743</v>
      </c>
      <c r="AA2822">
        <f t="shared" ca="1" si="726"/>
        <v>104.82190354592565</v>
      </c>
      <c r="AB2822">
        <f t="shared" ca="1" si="726"/>
        <v>104.78602833969101</v>
      </c>
      <c r="AC2822">
        <f t="shared" ca="1" si="727"/>
        <v>104.82190354592565</v>
      </c>
      <c r="AE2822">
        <f ca="1">VLOOKUP($B2822,OFFSET(Input!$A$1,0,MATCH(Index!AE$6&amp;" Index",Input!$1:$1,0)-1,10000,2),2,0)</f>
        <v>13.79</v>
      </c>
      <c r="AF2822">
        <f t="shared" ca="1" si="721"/>
        <v>13.442</v>
      </c>
      <c r="AG2822">
        <f t="shared" ca="1" si="721"/>
        <v>13.238499999999998</v>
      </c>
      <c r="AH2822">
        <f t="shared" ca="1" si="721"/>
        <v>13.2332</v>
      </c>
      <c r="AI2822">
        <f t="shared" ca="1" si="722"/>
        <v>13.238499999999998</v>
      </c>
      <c r="AK2822">
        <f t="shared" ca="1" si="723"/>
        <v>1</v>
      </c>
      <c r="AL2822">
        <f t="shared" ca="1" si="724"/>
        <v>1</v>
      </c>
      <c r="AN2822" t="str">
        <f t="shared" ca="1" si="728"/>
        <v>Not Down</v>
      </c>
      <c r="AO2822" t="str">
        <f t="shared" ca="1" si="688"/>
        <v>Not Up</v>
      </c>
      <c r="AQ2822">
        <f t="shared" ca="1" si="716"/>
        <v>1</v>
      </c>
      <c r="AR2822">
        <f t="shared" ca="1" si="717"/>
        <v>0</v>
      </c>
      <c r="AT2822">
        <f t="shared" ca="1" si="709"/>
        <v>1</v>
      </c>
      <c r="AU2822">
        <f t="shared" ca="1" si="710"/>
        <v>0</v>
      </c>
      <c r="AW2822" s="5">
        <f t="shared" ca="1" si="693"/>
        <v>2.3061793525577141E-2</v>
      </c>
      <c r="AX2822" s="5">
        <f t="shared" ca="1" si="694"/>
        <v>3.290421276257216E-2</v>
      </c>
      <c r="AY2822" s="18">
        <f t="shared" ca="1" si="725"/>
        <v>3.290421276257216E-2</v>
      </c>
      <c r="BA2822" s="6">
        <f t="shared" ca="1" si="718"/>
        <v>1.5</v>
      </c>
      <c r="BB2822">
        <f t="shared" ca="1" si="719"/>
        <v>1.5</v>
      </c>
      <c r="BC2822" t="str">
        <f t="shared" ca="1" si="705"/>
        <v>HYG UP Equity</v>
      </c>
      <c r="BD2822" t="str">
        <f t="shared" ca="1" si="706"/>
        <v>HYG UP Equity</v>
      </c>
      <c r="BF2822">
        <f t="shared" ca="1" si="695"/>
        <v>1</v>
      </c>
      <c r="BG2822">
        <f t="shared" ca="1" si="696"/>
        <v>0</v>
      </c>
      <c r="BI2822">
        <f t="shared" ca="1" si="689"/>
        <v>1</v>
      </c>
      <c r="BJ2822">
        <f t="shared" ca="1" si="690"/>
        <v>0</v>
      </c>
      <c r="BL2822">
        <f t="shared" ca="1" si="711"/>
        <v>10.249551046945633</v>
      </c>
      <c r="BM2822">
        <f t="shared" ca="1" si="712"/>
        <v>0</v>
      </c>
      <c r="BN2822" s="9">
        <f t="shared" ca="1" si="702"/>
        <v>1.0000000000000002</v>
      </c>
      <c r="BO2822" s="9">
        <f t="shared" ca="1" si="703"/>
        <v>0</v>
      </c>
      <c r="BP2822" s="9">
        <f t="shared" ca="1" si="697"/>
        <v>1.0000000000000002</v>
      </c>
      <c r="BQ2822" s="9">
        <f t="shared" ca="1" si="698"/>
        <v>0</v>
      </c>
      <c r="BR2822">
        <f t="shared" ca="1" si="699"/>
        <v>1077.1024361678553</v>
      </c>
      <c r="BS2822">
        <f t="shared" ca="1" si="700"/>
        <v>2.8077753779698345E-3</v>
      </c>
      <c r="BT2822">
        <f t="shared" ca="1" si="701"/>
        <v>1.8055555555555562E-5</v>
      </c>
      <c r="BU2822">
        <f t="shared" ca="1" si="729"/>
        <v>0</v>
      </c>
      <c r="BV2822">
        <f t="shared" ca="1" si="730"/>
        <v>0</v>
      </c>
      <c r="BW2822" s="35">
        <f ca="1">IFERROR(VLOOKUP($B2822,OFFSET(Input!$A$1,0,MATCH(Index!BW$6&amp;" Index",Input!$1:$1,0)-1,10000,2),2,0)/100,BW2821)</f>
        <v>8.9999999999999998E-4</v>
      </c>
      <c r="BX2822">
        <f t="shared" ca="1" si="704"/>
        <v>2.8742637234729581E-2</v>
      </c>
      <c r="CE2822">
        <v>1065.6914939225126</v>
      </c>
    </row>
    <row r="2823" spans="2:83" x14ac:dyDescent="0.25">
      <c r="B2823" s="2">
        <v>41617</v>
      </c>
      <c r="C2823">
        <f t="shared" ref="C2823:C2886" ca="1" si="731">IF(MONTH(B2823)&lt;&gt;MONTH(B2822),1,0)</f>
        <v>0</v>
      </c>
      <c r="D2823">
        <f t="shared" ref="D2823:D2886" ca="1" si="732">IF(D2822=5,0,IF(D2822&lt;&gt;0,D2822+1,IF(C2822=1,1,0)))</f>
        <v>5</v>
      </c>
      <c r="E2823">
        <f ca="1">IF($B2823&lt;VLOOKUP(E$6&amp;" Equity",Param,4,0),"",IFERROR(VLOOKUP($B2823,OFFSET(Input!$A$1,0,MATCH(Index!E$6&amp;" Equity",Input!$1:$1,0)-1,10000,2),2,0),E2822))</f>
        <v>93.2</v>
      </c>
      <c r="F2823" s="33">
        <v>103.16</v>
      </c>
      <c r="H2823">
        <f ca="1">IFERROR(VLOOKUP($B2823,OFFSET(Input!$A$1,0,MATCH(Index!H$6,Input!$1:$1,0)-1,10000,2),2,0),0)</f>
        <v>0</v>
      </c>
      <c r="I2823">
        <f ca="1">IFERROR(VLOOKUP($B2823,OFFSET(Input!$A$1,0,MATCH(Index!I$6,Input!$1:$1,0)-1,10000,2),2,0),0)</f>
        <v>0</v>
      </c>
      <c r="K2823">
        <f t="shared" ref="K2823:K2886" ca="1" si="733">IF($B2823&lt;=L_date,IF($B2823=L_date,1,K2824/((E2824+H2824)/E2823)),K2822*((E2823+H2823)/E2822))</f>
        <v>105.47253844269542</v>
      </c>
      <c r="L2823" s="30">
        <f t="shared" ref="L2823:L2886" ca="1" si="734">IF($B2823&lt;=L_date,IF($B2823=L_date,1,L2824/((F2824+I2824)/F2823)),L2822*((F2823+I2823)/F2822))</f>
        <v>108.81969175579616</v>
      </c>
      <c r="N2823">
        <f t="shared" ca="1" si="691"/>
        <v>3.6547390997699685E-3</v>
      </c>
      <c r="O2823">
        <f t="shared" ca="1" si="692"/>
        <v>2.3291935996004516E-3</v>
      </c>
      <c r="Q2823">
        <f t="shared" ca="1" si="708"/>
        <v>2.9226875538034641E-2</v>
      </c>
      <c r="R2823">
        <f t="shared" ca="1" si="707"/>
        <v>7.5731813950795701E-2</v>
      </c>
      <c r="T2823">
        <f t="shared" ca="1" si="720"/>
        <v>3.4837858053644449E-2</v>
      </c>
      <c r="U2823">
        <f t="shared" ca="1" si="713"/>
        <v>0.10039182747763284</v>
      </c>
      <c r="W2823">
        <f t="shared" ca="1" si="714"/>
        <v>0.58438362910437658</v>
      </c>
      <c r="X2823">
        <f t="shared" ca="1" si="715"/>
        <v>0.42821768037326569</v>
      </c>
      <c r="Z2823">
        <f t="shared" ca="1" si="726"/>
        <v>105.11851805969916</v>
      </c>
      <c r="AA2823">
        <f t="shared" ca="1" si="726"/>
        <v>104.8641924532723</v>
      </c>
      <c r="AB2823">
        <f t="shared" ca="1" si="726"/>
        <v>104.82436438527968</v>
      </c>
      <c r="AC2823">
        <f t="shared" ca="1" si="727"/>
        <v>104.8641924532723</v>
      </c>
      <c r="AE2823">
        <f ca="1">VLOOKUP($B2823,OFFSET(Input!$A$1,0,MATCH(Index!AE$6&amp;" Index",Input!$1:$1,0)-1,10000,2),2,0)</f>
        <v>13.49</v>
      </c>
      <c r="AF2823">
        <f t="shared" ca="1" si="721"/>
        <v>13.528666666666668</v>
      </c>
      <c r="AG2823">
        <f t="shared" ca="1" si="721"/>
        <v>13.267999999999997</v>
      </c>
      <c r="AH2823">
        <f t="shared" ca="1" si="721"/>
        <v>13.2416</v>
      </c>
      <c r="AI2823">
        <f t="shared" ca="1" si="722"/>
        <v>13.267999999999997</v>
      </c>
      <c r="AK2823">
        <f t="shared" ca="1" si="723"/>
        <v>1</v>
      </c>
      <c r="AL2823">
        <f t="shared" ca="1" si="724"/>
        <v>1</v>
      </c>
      <c r="AN2823" t="str">
        <f t="shared" ca="1" si="728"/>
        <v>Not Down</v>
      </c>
      <c r="AO2823" t="str">
        <f t="shared" ca="1" si="688"/>
        <v>Not Up</v>
      </c>
      <c r="AQ2823">
        <f t="shared" ca="1" si="716"/>
        <v>1</v>
      </c>
      <c r="AR2823">
        <f t="shared" ca="1" si="717"/>
        <v>0</v>
      </c>
      <c r="AT2823">
        <f t="shared" ca="1" si="709"/>
        <v>1</v>
      </c>
      <c r="AU2823">
        <f t="shared" ca="1" si="710"/>
        <v>0</v>
      </c>
      <c r="AW2823" s="5">
        <f t="shared" ca="1" si="693"/>
        <v>2.9226875538034641E-2</v>
      </c>
      <c r="AX2823" s="5">
        <f t="shared" ca="1" si="694"/>
        <v>3.4837858053644449E-2</v>
      </c>
      <c r="AY2823" s="18">
        <f t="shared" ca="1" si="725"/>
        <v>3.4837858053644449E-2</v>
      </c>
      <c r="BA2823" s="6">
        <f t="shared" ca="1" si="718"/>
        <v>1.4352202687951825</v>
      </c>
      <c r="BB2823">
        <f t="shared" ca="1" si="719"/>
        <v>1.4352202687951825</v>
      </c>
      <c r="BC2823" t="str">
        <f t="shared" ca="1" si="705"/>
        <v>HYG UP Equity</v>
      </c>
      <c r="BD2823" t="str">
        <f t="shared" ca="1" si="706"/>
        <v>HYG UP Equity</v>
      </c>
      <c r="BF2823">
        <f t="shared" ca="1" si="695"/>
        <v>1</v>
      </c>
      <c r="BG2823">
        <f t="shared" ca="1" si="696"/>
        <v>0</v>
      </c>
      <c r="BI2823">
        <f t="shared" ca="1" si="689"/>
        <v>1</v>
      </c>
      <c r="BJ2823">
        <f t="shared" ca="1" si="690"/>
        <v>0</v>
      </c>
      <c r="BL2823">
        <f t="shared" ca="1" si="711"/>
        <v>10.249551046945633</v>
      </c>
      <c r="BM2823">
        <f t="shared" ca="1" si="712"/>
        <v>0</v>
      </c>
      <c r="BN2823" s="9">
        <f t="shared" ca="1" si="702"/>
        <v>1</v>
      </c>
      <c r="BO2823" s="9">
        <f t="shared" ca="1" si="703"/>
        <v>0</v>
      </c>
      <c r="BP2823" s="9">
        <f t="shared" ca="1" si="697"/>
        <v>1</v>
      </c>
      <c r="BQ2823" s="9">
        <f t="shared" ca="1" si="698"/>
        <v>0</v>
      </c>
      <c r="BR2823">
        <f t="shared" ca="1" si="699"/>
        <v>1081.0461668193425</v>
      </c>
      <c r="BS2823">
        <f t="shared" ca="1" si="700"/>
        <v>3.6614258022833468E-3</v>
      </c>
      <c r="BT2823">
        <f t="shared" ca="1" si="701"/>
        <v>5.4166666666666671E-5</v>
      </c>
      <c r="BU2823">
        <f t="shared" ca="1" si="729"/>
        <v>0</v>
      </c>
      <c r="BV2823">
        <f t="shared" ca="1" si="730"/>
        <v>0</v>
      </c>
      <c r="BW2823" s="35">
        <f ca="1">IFERROR(VLOOKUP($B2823,OFFSET(Input!$A$1,0,MATCH(Index!BW$6&amp;" Index",Input!$1:$1,0)-1,10000,2),2,0)/100,BW2822)</f>
        <v>8.9999999999999998E-4</v>
      </c>
      <c r="BX2823">
        <f t="shared" ca="1" si="704"/>
        <v>8.6587433881204157E-2</v>
      </c>
      <c r="CE2823">
        <v>1071.4094318329646</v>
      </c>
    </row>
    <row r="2824" spans="2:83" x14ac:dyDescent="0.25">
      <c r="B2824" s="2">
        <v>41618</v>
      </c>
      <c r="C2824">
        <f t="shared" ca="1" si="731"/>
        <v>0</v>
      </c>
      <c r="D2824">
        <f t="shared" ca="1" si="732"/>
        <v>0</v>
      </c>
      <c r="E2824">
        <f ca="1">IF($B2824&lt;VLOOKUP(E$6&amp;" Equity",Param,4,0),"",IFERROR(VLOOKUP($B2824,OFFSET(Input!$A$1,0,MATCH(Index!E$6&amp;" Equity",Input!$1:$1,0)-1,10000,2),2,0),E2823))</f>
        <v>93.2</v>
      </c>
      <c r="F2824" s="33">
        <v>103.9</v>
      </c>
      <c r="H2824">
        <f ca="1">IFERROR(VLOOKUP($B2824,OFFSET(Input!$A$1,0,MATCH(Index!H$6,Input!$1:$1,0)-1,10000,2),2,0),0)</f>
        <v>0</v>
      </c>
      <c r="I2824">
        <f ca="1">IFERROR(VLOOKUP($B2824,OFFSET(Input!$A$1,0,MATCH(Index!I$6,Input!$1:$1,0)-1,10000,2),2,0),0)</f>
        <v>0</v>
      </c>
      <c r="K2824">
        <f t="shared" ca="1" si="733"/>
        <v>105.47253844269542</v>
      </c>
      <c r="L2824" s="30">
        <f t="shared" ca="1" si="734"/>
        <v>109.60029055280361</v>
      </c>
      <c r="N2824">
        <f t="shared" ca="1" si="691"/>
        <v>0</v>
      </c>
      <c r="O2824">
        <f t="shared" ca="1" si="692"/>
        <v>7.1477170920377199E-3</v>
      </c>
      <c r="Q2824">
        <f t="shared" ca="1" si="708"/>
        <v>2.8238212798279285E-2</v>
      </c>
      <c r="R2824">
        <f t="shared" ca="1" si="707"/>
        <v>8.254286285126243E-2</v>
      </c>
      <c r="T2824">
        <f t="shared" ca="1" si="720"/>
        <v>3.1995788963684685E-2</v>
      </c>
      <c r="U2824">
        <f t="shared" ca="1" si="713"/>
        <v>0.10267598494845846</v>
      </c>
      <c r="W2824">
        <f t="shared" ca="1" si="714"/>
        <v>0.50813475680470921</v>
      </c>
      <c r="X2824">
        <f t="shared" ca="1" si="715"/>
        <v>0.39961435761280706</v>
      </c>
      <c r="Z2824">
        <f t="shared" ca="1" si="726"/>
        <v>105.15692044735121</v>
      </c>
      <c r="AA2824">
        <f t="shared" ca="1" si="726"/>
        <v>104.92675349931991</v>
      </c>
      <c r="AB2824">
        <f t="shared" ca="1" si="726"/>
        <v>104.85459157538791</v>
      </c>
      <c r="AC2824">
        <f t="shared" ca="1" si="727"/>
        <v>104.92675349931991</v>
      </c>
      <c r="AE2824">
        <f ca="1">VLOOKUP($B2824,OFFSET(Input!$A$1,0,MATCH(Index!AE$6&amp;" Index",Input!$1:$1,0)-1,10000,2),2,0)</f>
        <v>13.91</v>
      </c>
      <c r="AF2824">
        <f t="shared" ca="1" si="721"/>
        <v>13.582666666666666</v>
      </c>
      <c r="AG2824">
        <f t="shared" ca="1" si="721"/>
        <v>13.337</v>
      </c>
      <c r="AH2824">
        <f t="shared" ca="1" si="721"/>
        <v>13.280799999999999</v>
      </c>
      <c r="AI2824">
        <f t="shared" ca="1" si="722"/>
        <v>13.337</v>
      </c>
      <c r="AK2824">
        <f t="shared" ca="1" si="723"/>
        <v>1</v>
      </c>
      <c r="AL2824">
        <f t="shared" ca="1" si="724"/>
        <v>1</v>
      </c>
      <c r="AN2824" t="str">
        <f t="shared" ca="1" si="728"/>
        <v>Not Down</v>
      </c>
      <c r="AO2824" t="str">
        <f t="shared" ca="1" si="688"/>
        <v>Not Up</v>
      </c>
      <c r="AQ2824">
        <f t="shared" ca="1" si="716"/>
        <v>1</v>
      </c>
      <c r="AR2824">
        <f t="shared" ca="1" si="717"/>
        <v>0</v>
      </c>
      <c r="AT2824">
        <f t="shared" ca="1" si="709"/>
        <v>1</v>
      </c>
      <c r="AU2824">
        <f t="shared" ca="1" si="710"/>
        <v>0</v>
      </c>
      <c r="AW2824" s="5">
        <f t="shared" ca="1" si="693"/>
        <v>2.8238212798279285E-2</v>
      </c>
      <c r="AX2824" s="5">
        <f t="shared" ca="1" si="694"/>
        <v>3.1995788963684685E-2</v>
      </c>
      <c r="AY2824" s="18">
        <f t="shared" ca="1" si="725"/>
        <v>3.1995788963684685E-2</v>
      </c>
      <c r="BA2824" s="6">
        <f t="shared" ca="1" si="718"/>
        <v>1.5</v>
      </c>
      <c r="BB2824">
        <f t="shared" ca="1" si="719"/>
        <v>1.4352202687951825</v>
      </c>
      <c r="BC2824" t="str">
        <f t="shared" ca="1" si="705"/>
        <v>HYG UP Equity</v>
      </c>
      <c r="BD2824" t="str">
        <f t="shared" ca="1" si="706"/>
        <v>HYG UP Equity</v>
      </c>
      <c r="BF2824">
        <f t="shared" ca="1" si="695"/>
        <v>1</v>
      </c>
      <c r="BG2824">
        <f t="shared" ca="1" si="696"/>
        <v>0</v>
      </c>
      <c r="BI2824">
        <f t="shared" ca="1" si="689"/>
        <v>1</v>
      </c>
      <c r="BJ2824">
        <f t="shared" ca="1" si="690"/>
        <v>0</v>
      </c>
      <c r="BL2824">
        <f t="shared" ca="1" si="711"/>
        <v>10.249551046945633</v>
      </c>
      <c r="BM2824">
        <f t="shared" ca="1" si="712"/>
        <v>0</v>
      </c>
      <c r="BN2824" s="9">
        <f t="shared" ca="1" si="702"/>
        <v>1</v>
      </c>
      <c r="BO2824" s="9">
        <f t="shared" ca="1" si="703"/>
        <v>0</v>
      </c>
      <c r="BP2824" s="9">
        <f t="shared" ca="1" si="697"/>
        <v>1</v>
      </c>
      <c r="BQ2824" s="9">
        <f t="shared" ca="1" si="698"/>
        <v>0</v>
      </c>
      <c r="BR2824">
        <f t="shared" ca="1" si="699"/>
        <v>1081.0461668193425</v>
      </c>
      <c r="BS2824">
        <f t="shared" ca="1" si="700"/>
        <v>0</v>
      </c>
      <c r="BT2824">
        <f t="shared" ca="1" si="701"/>
        <v>1.8055555555555558E-5</v>
      </c>
      <c r="BU2824">
        <f t="shared" ca="1" si="729"/>
        <v>1.2955946240963501E-5</v>
      </c>
      <c r="BV2824">
        <f t="shared" ca="1" si="730"/>
        <v>0</v>
      </c>
      <c r="BW2824" s="35">
        <f ca="1">IFERROR(VLOOKUP($B2824,OFFSET(Input!$A$1,0,MATCH(Index!BW$6&amp;" Index",Input!$1:$1,0)-1,10000,2),2,0)/100,BW2823)</f>
        <v>8.9999999999999998E-4</v>
      </c>
      <c r="BX2824">
        <f t="shared" ca="1" si="704"/>
        <v>2.7764181841229193E-2</v>
      </c>
      <c r="CE2824">
        <v>1071.3641945458428</v>
      </c>
    </row>
    <row r="2825" spans="2:83" x14ac:dyDescent="0.25">
      <c r="B2825" s="2">
        <v>41619</v>
      </c>
      <c r="C2825">
        <f t="shared" ca="1" si="731"/>
        <v>0</v>
      </c>
      <c r="D2825">
        <f t="shared" ca="1" si="732"/>
        <v>0</v>
      </c>
      <c r="E2825">
        <f ca="1">IF($B2825&lt;VLOOKUP(E$6&amp;" Equity",Param,4,0),"",IFERROR(VLOOKUP($B2825,OFFSET(Input!$A$1,0,MATCH(Index!E$6&amp;" Equity",Input!$1:$1,0)-1,10000,2),2,0),E2824))</f>
        <v>92.9</v>
      </c>
      <c r="F2825" s="33">
        <v>103.1</v>
      </c>
      <c r="H2825">
        <f ca="1">IFERROR(VLOOKUP($B2825,OFFSET(Input!$A$1,0,MATCH(Index!H$6,Input!$1:$1,0)-1,10000,2),2,0),0)</f>
        <v>0</v>
      </c>
      <c r="I2825">
        <f ca="1">IFERROR(VLOOKUP($B2825,OFFSET(Input!$A$1,0,MATCH(Index!I$6,Input!$1:$1,0)-1,10000,2),2,0),0)</f>
        <v>0</v>
      </c>
      <c r="K2825">
        <f t="shared" ca="1" si="733"/>
        <v>105.13303456358804</v>
      </c>
      <c r="L2825" s="30">
        <f t="shared" ca="1" si="734"/>
        <v>108.75639996144419</v>
      </c>
      <c r="N2825">
        <f t="shared" ca="1" si="691"/>
        <v>-3.224075871752565E-3</v>
      </c>
      <c r="O2825">
        <f t="shared" ca="1" si="692"/>
        <v>-7.7295070822675513E-3</v>
      </c>
      <c r="Q2825">
        <f t="shared" ca="1" si="708"/>
        <v>3.2329100938846257E-2</v>
      </c>
      <c r="R2825">
        <f t="shared" ca="1" si="707"/>
        <v>8.9259584562567412E-2</v>
      </c>
      <c r="T2825">
        <f t="shared" ca="1" si="720"/>
        <v>3.3667321884473418E-2</v>
      </c>
      <c r="U2825">
        <f t="shared" ca="1" si="713"/>
        <v>0.10498992491400225</v>
      </c>
      <c r="W2825">
        <f t="shared" ca="1" si="714"/>
        <v>0.60360015458860072</v>
      </c>
      <c r="X2825">
        <f t="shared" ca="1" si="715"/>
        <v>0.48173736537013689</v>
      </c>
      <c r="Z2825">
        <f t="shared" ca="1" si="726"/>
        <v>105.15348883759773</v>
      </c>
      <c r="AA2825">
        <f t="shared" ca="1" si="726"/>
        <v>104.97909673097918</v>
      </c>
      <c r="AB2825">
        <f t="shared" ca="1" si="726"/>
        <v>104.88250090961019</v>
      </c>
      <c r="AC2825">
        <f t="shared" ca="1" si="727"/>
        <v>104.97909673097918</v>
      </c>
      <c r="AE2825">
        <f ca="1">VLOOKUP($B2825,OFFSET(Input!$A$1,0,MATCH(Index!AE$6&amp;" Index",Input!$1:$1,0)-1,10000,2),2,0)</f>
        <v>15.42</v>
      </c>
      <c r="AF2825">
        <f t="shared" ca="1" si="721"/>
        <v>13.718</v>
      </c>
      <c r="AG2825">
        <f t="shared" ca="1" si="721"/>
        <v>13.466999999999999</v>
      </c>
      <c r="AH2825">
        <f t="shared" ca="1" si="721"/>
        <v>13.366800000000001</v>
      </c>
      <c r="AI2825">
        <f t="shared" ca="1" si="722"/>
        <v>13.466999999999999</v>
      </c>
      <c r="AK2825">
        <f t="shared" ca="1" si="723"/>
        <v>1</v>
      </c>
      <c r="AL2825">
        <f t="shared" ca="1" si="724"/>
        <v>1</v>
      </c>
      <c r="AN2825" t="str">
        <f t="shared" ca="1" si="728"/>
        <v>Not Down</v>
      </c>
      <c r="AO2825" t="str">
        <f t="shared" ca="1" si="688"/>
        <v>Not Up</v>
      </c>
      <c r="AQ2825">
        <f t="shared" ca="1" si="716"/>
        <v>1</v>
      </c>
      <c r="AR2825">
        <f t="shared" ca="1" si="717"/>
        <v>0</v>
      </c>
      <c r="AT2825">
        <f t="shared" ca="1" si="709"/>
        <v>1</v>
      </c>
      <c r="AU2825">
        <f t="shared" ca="1" si="710"/>
        <v>0</v>
      </c>
      <c r="AW2825" s="5">
        <f t="shared" ca="1" si="693"/>
        <v>3.2329100938846257E-2</v>
      </c>
      <c r="AX2825" s="5">
        <f t="shared" ca="1" si="694"/>
        <v>3.3667321884473418E-2</v>
      </c>
      <c r="AY2825" s="18">
        <f t="shared" ca="1" si="725"/>
        <v>3.3667321884473418E-2</v>
      </c>
      <c r="BA2825" s="6">
        <f t="shared" ca="1" si="718"/>
        <v>1.4851196115797625</v>
      </c>
      <c r="BB2825">
        <f t="shared" ca="1" si="719"/>
        <v>1.4352202687951825</v>
      </c>
      <c r="BC2825" t="str">
        <f t="shared" ca="1" si="705"/>
        <v>HYG UP Equity</v>
      </c>
      <c r="BD2825" t="str">
        <f t="shared" ca="1" si="706"/>
        <v>HYG UP Equity</v>
      </c>
      <c r="BF2825">
        <f t="shared" ca="1" si="695"/>
        <v>1</v>
      </c>
      <c r="BG2825">
        <f t="shared" ca="1" si="696"/>
        <v>0</v>
      </c>
      <c r="BI2825">
        <f t="shared" ca="1" si="689"/>
        <v>1</v>
      </c>
      <c r="BJ2825">
        <f t="shared" ca="1" si="690"/>
        <v>0</v>
      </c>
      <c r="BL2825">
        <f t="shared" ca="1" si="711"/>
        <v>10.249551046945633</v>
      </c>
      <c r="BM2825">
        <f t="shared" ca="1" si="712"/>
        <v>0</v>
      </c>
      <c r="BN2825" s="9">
        <f t="shared" ca="1" si="702"/>
        <v>1.0000000000000002</v>
      </c>
      <c r="BO2825" s="9">
        <f t="shared" ca="1" si="703"/>
        <v>0</v>
      </c>
      <c r="BP2825" s="9">
        <f t="shared" ca="1" si="697"/>
        <v>1.0000000000000002</v>
      </c>
      <c r="BQ2825" s="9">
        <f t="shared" ca="1" si="698"/>
        <v>0</v>
      </c>
      <c r="BR2825">
        <f t="shared" ca="1" si="699"/>
        <v>1077.5664044797952</v>
      </c>
      <c r="BS2825">
        <f t="shared" ca="1" si="700"/>
        <v>-3.2188841201716833E-3</v>
      </c>
      <c r="BT2825">
        <f t="shared" ca="1" si="701"/>
        <v>1.8055555555555562E-5</v>
      </c>
      <c r="BU2825">
        <f t="shared" ca="1" si="729"/>
        <v>0</v>
      </c>
      <c r="BV2825">
        <f t="shared" ca="1" si="730"/>
        <v>0</v>
      </c>
      <c r="BW2825" s="35">
        <f ca="1">IFERROR(VLOOKUP($B2825,OFFSET(Input!$A$1,0,MATCH(Index!BW$6&amp;" Index",Input!$1:$1,0)-1,10000,2),2,0)/100,BW2824)</f>
        <v>8.0000000000000004E-4</v>
      </c>
      <c r="BX2825">
        <f t="shared" ca="1" si="704"/>
        <v>2.776300957577368E-2</v>
      </c>
      <c r="CE2825">
        <v>1066.1460633796237</v>
      </c>
    </row>
    <row r="2826" spans="2:83" x14ac:dyDescent="0.25">
      <c r="B2826" s="2">
        <v>41620</v>
      </c>
      <c r="C2826">
        <f t="shared" ca="1" si="731"/>
        <v>0</v>
      </c>
      <c r="D2826">
        <f t="shared" ca="1" si="732"/>
        <v>0</v>
      </c>
      <c r="E2826">
        <f ca="1">IF($B2826&lt;VLOOKUP(E$6&amp;" Equity",Param,4,0),"",IFERROR(VLOOKUP($B2826,OFFSET(Input!$A$1,0,MATCH(Index!E$6&amp;" Equity",Input!$1:$1,0)-1,10000,2),2,0),E2825))</f>
        <v>92.75</v>
      </c>
      <c r="F2826" s="33">
        <v>102.71</v>
      </c>
      <c r="H2826">
        <f ca="1">IFERROR(VLOOKUP($B2826,OFFSET(Input!$A$1,0,MATCH(Index!H$6,Input!$1:$1,0)-1,10000,2),2,0),0)</f>
        <v>0</v>
      </c>
      <c r="I2826">
        <f ca="1">IFERROR(VLOOKUP($B2826,OFFSET(Input!$A$1,0,MATCH(Index!I$6,Input!$1:$1,0)-1,10000,2),2,0),0)</f>
        <v>0</v>
      </c>
      <c r="K2826">
        <f t="shared" ca="1" si="733"/>
        <v>104.96328262403435</v>
      </c>
      <c r="L2826" s="30">
        <f t="shared" ca="1" si="734"/>
        <v>108.34500329815647</v>
      </c>
      <c r="N2826">
        <f t="shared" ca="1" si="691"/>
        <v>-1.6159443322483218E-3</v>
      </c>
      <c r="O2826">
        <f t="shared" ca="1" si="692"/>
        <v>-3.7899078452013112E-3</v>
      </c>
      <c r="Q2826">
        <f t="shared" ca="1" si="708"/>
        <v>3.3174754811676831E-2</v>
      </c>
      <c r="R2826">
        <f t="shared" ca="1" si="707"/>
        <v>9.0854157334476465E-2</v>
      </c>
      <c r="T2826">
        <f t="shared" ca="1" si="720"/>
        <v>3.1406460071905978E-2</v>
      </c>
      <c r="U2826">
        <f t="shared" ca="1" si="713"/>
        <v>0.10504588531240983</v>
      </c>
      <c r="W2826">
        <f t="shared" ca="1" si="714"/>
        <v>0.61983857194577996</v>
      </c>
      <c r="X2826">
        <f t="shared" ca="1" si="715"/>
        <v>0.48662552834206863</v>
      </c>
      <c r="Z2826">
        <f t="shared" ca="1" si="726"/>
        <v>105.13983941345585</v>
      </c>
      <c r="AA2826">
        <f t="shared" ca="1" si="726"/>
        <v>105.00324334192366</v>
      </c>
      <c r="AB2826">
        <f t="shared" ca="1" si="726"/>
        <v>104.89145688302972</v>
      </c>
      <c r="AC2826">
        <f t="shared" ca="1" si="727"/>
        <v>105.00324334192366</v>
      </c>
      <c r="AE2826">
        <f ca="1">VLOOKUP($B2826,OFFSET(Input!$A$1,0,MATCH(Index!AE$6&amp;" Index",Input!$1:$1,0)-1,10000,2),2,0)</f>
        <v>15.54</v>
      </c>
      <c r="AF2826">
        <f t="shared" ca="1" si="721"/>
        <v>13.860666666666667</v>
      </c>
      <c r="AG2826">
        <f t="shared" ca="1" si="721"/>
        <v>13.618</v>
      </c>
      <c r="AH2826">
        <f t="shared" ca="1" si="721"/>
        <v>13.4816</v>
      </c>
      <c r="AI2826">
        <f t="shared" ca="1" si="722"/>
        <v>13.618</v>
      </c>
      <c r="AK2826">
        <f t="shared" ca="1" si="723"/>
        <v>1</v>
      </c>
      <c r="AL2826">
        <f t="shared" ca="1" si="724"/>
        <v>1</v>
      </c>
      <c r="AN2826" t="str">
        <f t="shared" ca="1" si="728"/>
        <v>Not Down</v>
      </c>
      <c r="AO2826" t="str">
        <f t="shared" ref="AO2826:AO2889" ca="1" si="735">IF($C2826=1,IF(SUM(AL2812:AL2826)=15,"Up","Not Up"),AO2825)</f>
        <v>Not Up</v>
      </c>
      <c r="AQ2826">
        <f t="shared" ca="1" si="716"/>
        <v>1</v>
      </c>
      <c r="AR2826">
        <f t="shared" ca="1" si="717"/>
        <v>0</v>
      </c>
      <c r="AT2826">
        <f t="shared" ca="1" si="709"/>
        <v>1</v>
      </c>
      <c r="AU2826">
        <f t="shared" ca="1" si="710"/>
        <v>0</v>
      </c>
      <c r="AW2826" s="5">
        <f t="shared" ca="1" si="693"/>
        <v>3.3174754811676831E-2</v>
      </c>
      <c r="AX2826" s="5">
        <f t="shared" ca="1" si="694"/>
        <v>3.1406460071905978E-2</v>
      </c>
      <c r="AY2826" s="18">
        <f t="shared" ca="1" si="725"/>
        <v>3.3174754811676831E-2</v>
      </c>
      <c r="BA2826" s="6">
        <f t="shared" ca="1" si="718"/>
        <v>1.5</v>
      </c>
      <c r="BB2826">
        <f t="shared" ca="1" si="719"/>
        <v>1.4352202687951825</v>
      </c>
      <c r="BC2826" t="str">
        <f t="shared" ca="1" si="705"/>
        <v>HYG UP Equity</v>
      </c>
      <c r="BD2826" t="str">
        <f t="shared" ca="1" si="706"/>
        <v>HYG UP Equity</v>
      </c>
      <c r="BF2826">
        <f t="shared" ca="1" si="695"/>
        <v>1</v>
      </c>
      <c r="BG2826">
        <f t="shared" ca="1" si="696"/>
        <v>0</v>
      </c>
      <c r="BI2826">
        <f t="shared" ref="BI2826:BI2889" ca="1" si="736">IF($D2826=0,AQ2825,($D2826/5)*AQ2825+AT2825*(5-$D2826)/5)</f>
        <v>1</v>
      </c>
      <c r="BJ2826">
        <f t="shared" ref="BJ2826:BJ2889" ca="1" si="737">IF($D2826=0,AR2825,($D2826/5)*AR2825+AU2825*(5-$D2826)/5)</f>
        <v>0</v>
      </c>
      <c r="BL2826">
        <f t="shared" ca="1" si="711"/>
        <v>10.249551046945633</v>
      </c>
      <c r="BM2826">
        <f t="shared" ca="1" si="712"/>
        <v>0</v>
      </c>
      <c r="BN2826" s="9">
        <f t="shared" ca="1" si="702"/>
        <v>1</v>
      </c>
      <c r="BO2826" s="9">
        <f t="shared" ca="1" si="703"/>
        <v>0</v>
      </c>
      <c r="BP2826" s="9">
        <f t="shared" ca="1" si="697"/>
        <v>1</v>
      </c>
      <c r="BQ2826" s="9">
        <f t="shared" ca="1" si="698"/>
        <v>0</v>
      </c>
      <c r="BR2826">
        <f t="shared" ca="1" si="699"/>
        <v>1075.8265233100217</v>
      </c>
      <c r="BS2826">
        <f t="shared" ca="1" si="700"/>
        <v>-1.6146393972011897E-3</v>
      </c>
      <c r="BT2826">
        <f t="shared" ca="1" si="701"/>
        <v>1.8055555555555558E-5</v>
      </c>
      <c r="BU2826">
        <f t="shared" ca="1" si="729"/>
        <v>0</v>
      </c>
      <c r="BV2826">
        <f t="shared" ca="1" si="730"/>
        <v>0</v>
      </c>
      <c r="BW2826" s="35">
        <f ca="1">IFERROR(VLOOKUP($B2826,OFFSET(Input!$A$1,0,MATCH(Index!BW$6&amp;" Index",Input!$1:$1,0)-1,10000,2),2,0)/100,BW2825)</f>
        <v>8.9999999999999998E-4</v>
      </c>
      <c r="BX2826">
        <f t="shared" ca="1" si="704"/>
        <v>2.7627788493836365E-2</v>
      </c>
      <c r="CE2826">
        <v>1063.5190342438007</v>
      </c>
    </row>
    <row r="2827" spans="2:83" x14ac:dyDescent="0.25">
      <c r="B2827" s="2">
        <v>41621</v>
      </c>
      <c r="C2827">
        <f t="shared" ca="1" si="731"/>
        <v>0</v>
      </c>
      <c r="D2827">
        <f t="shared" ca="1" si="732"/>
        <v>0</v>
      </c>
      <c r="E2827">
        <f ca="1">IF($B2827&lt;VLOOKUP(E$6&amp;" Equity",Param,4,0),"",IFERROR(VLOOKUP($B2827,OFFSET(Input!$A$1,0,MATCH(Index!E$6&amp;" Equity",Input!$1:$1,0)-1,10000,2),2,0),E2826))</f>
        <v>92.9</v>
      </c>
      <c r="F2827" s="33">
        <v>103.21</v>
      </c>
      <c r="H2827">
        <f ca="1">IFERROR(VLOOKUP($B2827,OFFSET(Input!$A$1,0,MATCH(Index!H$6,Input!$1:$1,0)-1,10000,2),2,0),0)</f>
        <v>0</v>
      </c>
      <c r="I2827">
        <f ca="1">IFERROR(VLOOKUP($B2827,OFFSET(Input!$A$1,0,MATCH(Index!I$6,Input!$1:$1,0)-1,10000,2),2,0),0)</f>
        <v>0</v>
      </c>
      <c r="K2827">
        <f t="shared" ca="1" si="733"/>
        <v>105.13303456358805</v>
      </c>
      <c r="L2827" s="30">
        <f t="shared" ca="1" si="734"/>
        <v>108.87243491775611</v>
      </c>
      <c r="N2827">
        <f t="shared" ref="N2827:N2890" ca="1" si="738">LN(K2827/K2826)</f>
        <v>1.6159443322484074E-3</v>
      </c>
      <c r="O2827">
        <f t="shared" ref="O2827:O2890" ca="1" si="739">LN(L2827/L2826)</f>
        <v>4.8562644001289585E-3</v>
      </c>
      <c r="Q2827">
        <f t="shared" ca="1" si="708"/>
        <v>3.3726290240774164E-2</v>
      </c>
      <c r="R2827">
        <f t="shared" ca="1" si="707"/>
        <v>9.4056885458737541E-2</v>
      </c>
      <c r="T2827">
        <f t="shared" ca="1" si="720"/>
        <v>3.0080423838354967E-2</v>
      </c>
      <c r="U2827">
        <f t="shared" ca="1" si="713"/>
        <v>0.10390085166755357</v>
      </c>
      <c r="W2827">
        <f t="shared" ca="1" si="714"/>
        <v>0.64883765653429759</v>
      </c>
      <c r="X2827">
        <f t="shared" ca="1" si="715"/>
        <v>0.4660412229176697</v>
      </c>
      <c r="Z2827">
        <f t="shared" ca="1" si="726"/>
        <v>105.131902883991</v>
      </c>
      <c r="AA2827">
        <f t="shared" ca="1" si="726"/>
        <v>105.02011033085618</v>
      </c>
      <c r="AB2827">
        <f t="shared" ca="1" si="726"/>
        <v>104.90449998220458</v>
      </c>
      <c r="AC2827">
        <f t="shared" ca="1" si="727"/>
        <v>105.02011033085618</v>
      </c>
      <c r="AE2827">
        <f ca="1">VLOOKUP($B2827,OFFSET(Input!$A$1,0,MATCH(Index!AE$6&amp;" Index",Input!$1:$1,0)-1,10000,2),2,0)</f>
        <v>15.76</v>
      </c>
      <c r="AF2827">
        <f t="shared" ca="1" si="721"/>
        <v>14.067333333333332</v>
      </c>
      <c r="AG2827">
        <f t="shared" ca="1" si="721"/>
        <v>13.7875</v>
      </c>
      <c r="AH2827">
        <f t="shared" ca="1" si="721"/>
        <v>13.555600000000002</v>
      </c>
      <c r="AI2827">
        <f t="shared" ca="1" si="722"/>
        <v>13.7875</v>
      </c>
      <c r="AK2827">
        <f t="shared" ca="1" si="723"/>
        <v>1</v>
      </c>
      <c r="AL2827">
        <f t="shared" ca="1" si="724"/>
        <v>1</v>
      </c>
      <c r="AN2827" t="str">
        <f t="shared" ca="1" si="728"/>
        <v>Not Down</v>
      </c>
      <c r="AO2827" t="str">
        <f t="shared" ca="1" si="735"/>
        <v>Not Up</v>
      </c>
      <c r="AQ2827">
        <f t="shared" ca="1" si="716"/>
        <v>1</v>
      </c>
      <c r="AR2827">
        <f t="shared" ca="1" si="717"/>
        <v>0</v>
      </c>
      <c r="AT2827">
        <f t="shared" ca="1" si="709"/>
        <v>1</v>
      </c>
      <c r="AU2827">
        <f t="shared" ca="1" si="710"/>
        <v>0</v>
      </c>
      <c r="AW2827" s="5">
        <f t="shared" ref="AW2827:AW2890" ca="1" si="740">SQRT(2*W2827*R2827*Q2827*BG2827*BF2827+(Q2827*BF2827)^2+(R2827*BG2827)^2)</f>
        <v>3.3726290240774164E-2</v>
      </c>
      <c r="AX2827" s="5">
        <f t="shared" ref="AX2827:AX2890" ca="1" si="741">SQRT(2*X2827*U2827*T2827*BG2827*BF2827+(T2827*BF2827)^2+(U2827*BG2827)^2)</f>
        <v>3.0080423838354967E-2</v>
      </c>
      <c r="AY2827" s="18">
        <f t="shared" ca="1" si="725"/>
        <v>3.3726290240774164E-2</v>
      </c>
      <c r="BA2827" s="6">
        <f t="shared" ca="1" si="718"/>
        <v>1.4825229707461678</v>
      </c>
      <c r="BB2827">
        <f t="shared" ca="1" si="719"/>
        <v>1.4352202687951825</v>
      </c>
      <c r="BC2827" t="str">
        <f t="shared" ca="1" si="705"/>
        <v>HYG UP Equity</v>
      </c>
      <c r="BD2827" t="str">
        <f t="shared" ca="1" si="706"/>
        <v>HYG UP Equity</v>
      </c>
      <c r="BF2827">
        <f t="shared" ref="BF2827:BF2890" ca="1" si="742">BI2828</f>
        <v>1</v>
      </c>
      <c r="BG2827">
        <f t="shared" ref="BG2827:BG2890" ca="1" si="743">BJ2828</f>
        <v>0</v>
      </c>
      <c r="BI2827">
        <f t="shared" ca="1" si="736"/>
        <v>1</v>
      </c>
      <c r="BJ2827">
        <f t="shared" ca="1" si="737"/>
        <v>0</v>
      </c>
      <c r="BL2827">
        <f t="shared" ca="1" si="711"/>
        <v>10.249551046945633</v>
      </c>
      <c r="BM2827">
        <f t="shared" ca="1" si="712"/>
        <v>0</v>
      </c>
      <c r="BN2827" s="9">
        <f t="shared" ca="1" si="702"/>
        <v>1</v>
      </c>
      <c r="BO2827" s="9">
        <f t="shared" ca="1" si="703"/>
        <v>0</v>
      </c>
      <c r="BP2827" s="9">
        <f t="shared" ref="BP2827:BP2890" ca="1" si="744">(K2827/$BR2827)*BL2827</f>
        <v>1</v>
      </c>
      <c r="BQ2827" s="9">
        <f t="shared" ref="BQ2827:BQ2890" ca="1" si="745">(L2827/$BR2827)*BM2827</f>
        <v>0</v>
      </c>
      <c r="BR2827">
        <f t="shared" ref="BR2827:BR2890" ca="1" si="746">SUMPRODUCT(BL2826:BM2826,K2827:L2827)</f>
        <v>1077.5664044797954</v>
      </c>
      <c r="BS2827">
        <f t="shared" ca="1" si="700"/>
        <v>1.6172506738545422E-3</v>
      </c>
      <c r="BT2827">
        <f t="shared" ca="1" si="701"/>
        <v>1.8055555555555558E-5</v>
      </c>
      <c r="BU2827">
        <f t="shared" ca="1" si="729"/>
        <v>0</v>
      </c>
      <c r="BV2827">
        <f t="shared" ca="1" si="730"/>
        <v>0</v>
      </c>
      <c r="BW2827" s="35">
        <f ca="1">IFERROR(VLOOKUP($B2827,OFFSET(Input!$A$1,0,MATCH(Index!BW$6&amp;" Index",Input!$1:$1,0)-1,10000,2),2,0)/100,BW2826)</f>
        <v>8.0000000000000004E-4</v>
      </c>
      <c r="BX2827">
        <f t="shared" ca="1" si="704"/>
        <v>2.7559712450764374E-2</v>
      </c>
      <c r="CE2827">
        <v>1066.054095418981</v>
      </c>
    </row>
    <row r="2828" spans="2:83" x14ac:dyDescent="0.25">
      <c r="B2828" s="2">
        <v>41624</v>
      </c>
      <c r="C2828">
        <f t="shared" ca="1" si="731"/>
        <v>0</v>
      </c>
      <c r="D2828">
        <f t="shared" ca="1" si="732"/>
        <v>0</v>
      </c>
      <c r="E2828">
        <f ca="1">IF($B2828&lt;VLOOKUP(E$6&amp;" Equity",Param,4,0),"",IFERROR(VLOOKUP($B2828,OFFSET(Input!$A$1,0,MATCH(Index!E$6&amp;" Equity",Input!$1:$1,0)-1,10000,2),2,0),E2827))</f>
        <v>92.98</v>
      </c>
      <c r="F2828" s="33">
        <v>102.83</v>
      </c>
      <c r="H2828">
        <f ca="1">IFERROR(VLOOKUP($B2828,OFFSET(Input!$A$1,0,MATCH(Index!H$6,Input!$1:$1,0)-1,10000,2),2,0),0)</f>
        <v>0</v>
      </c>
      <c r="I2828">
        <f ca="1">IFERROR(VLOOKUP($B2828,OFFSET(Input!$A$1,0,MATCH(Index!I$6,Input!$1:$1,0)-1,10000,2),2,0),0)</f>
        <v>0</v>
      </c>
      <c r="K2828">
        <f t="shared" ca="1" si="733"/>
        <v>105.22356893135002</v>
      </c>
      <c r="L2828" s="30">
        <f t="shared" ca="1" si="734"/>
        <v>108.47158688686039</v>
      </c>
      <c r="N2828">
        <f t="shared" ca="1" si="738"/>
        <v>8.607704426458069E-4</v>
      </c>
      <c r="O2828">
        <f t="shared" ca="1" si="739"/>
        <v>-3.6886083367426623E-3</v>
      </c>
      <c r="Q2828">
        <f t="shared" ca="1" si="708"/>
        <v>3.3963710764242469E-2</v>
      </c>
      <c r="R2828">
        <f t="shared" ca="1" si="707"/>
        <v>8.7534155046072704E-2</v>
      </c>
      <c r="T2828">
        <f t="shared" ca="1" si="720"/>
        <v>2.9826299525863898E-2</v>
      </c>
      <c r="U2828">
        <f t="shared" ca="1" si="713"/>
        <v>0.10456370017263582</v>
      </c>
      <c r="W2828">
        <f t="shared" ca="1" si="714"/>
        <v>0.68659807122464533</v>
      </c>
      <c r="X2828">
        <f t="shared" ca="1" si="715"/>
        <v>0.44504188002553785</v>
      </c>
      <c r="Z2828">
        <f t="shared" ca="1" si="726"/>
        <v>105.12963952479694</v>
      </c>
      <c r="AA2828">
        <f t="shared" ca="1" si="726"/>
        <v>105.03418354364587</v>
      </c>
      <c r="AB2828">
        <f t="shared" ca="1" si="726"/>
        <v>104.92837232762808</v>
      </c>
      <c r="AC2828">
        <f t="shared" ca="1" si="727"/>
        <v>105.03418354364587</v>
      </c>
      <c r="AE2828">
        <f ca="1">VLOOKUP($B2828,OFFSET(Input!$A$1,0,MATCH(Index!AE$6&amp;" Index",Input!$1:$1,0)-1,10000,2),2,0)</f>
        <v>16.03</v>
      </c>
      <c r="AF2828">
        <f t="shared" ca="1" si="721"/>
        <v>14.318666666666665</v>
      </c>
      <c r="AG2828">
        <f t="shared" ca="1" si="721"/>
        <v>13.979500000000002</v>
      </c>
      <c r="AH2828">
        <f t="shared" ca="1" si="721"/>
        <v>13.6808</v>
      </c>
      <c r="AI2828">
        <f t="shared" ca="1" si="722"/>
        <v>13.979500000000002</v>
      </c>
      <c r="AK2828">
        <f t="shared" ca="1" si="723"/>
        <v>1</v>
      </c>
      <c r="AL2828">
        <f t="shared" ca="1" si="724"/>
        <v>1</v>
      </c>
      <c r="AN2828" t="str">
        <f t="shared" ca="1" si="728"/>
        <v>Not Down</v>
      </c>
      <c r="AO2828" t="str">
        <f t="shared" ca="1" si="735"/>
        <v>Not Up</v>
      </c>
      <c r="AQ2828">
        <f t="shared" ca="1" si="716"/>
        <v>1</v>
      </c>
      <c r="AR2828">
        <f t="shared" ca="1" si="717"/>
        <v>0</v>
      </c>
      <c r="AT2828">
        <f t="shared" ca="1" si="709"/>
        <v>1</v>
      </c>
      <c r="AU2828">
        <f t="shared" ca="1" si="710"/>
        <v>0</v>
      </c>
      <c r="AW2828" s="5">
        <f t="shared" ca="1" si="740"/>
        <v>3.3963710764242469E-2</v>
      </c>
      <c r="AX2828" s="5">
        <f t="shared" ca="1" si="741"/>
        <v>2.9826299525863898E-2</v>
      </c>
      <c r="AY2828" s="18">
        <f t="shared" ca="1" si="725"/>
        <v>3.3963710764242469E-2</v>
      </c>
      <c r="BA2828" s="6">
        <f t="shared" ca="1" si="718"/>
        <v>1.4721595159926044</v>
      </c>
      <c r="BB2828">
        <f t="shared" ca="1" si="719"/>
        <v>1.4352202687951825</v>
      </c>
      <c r="BC2828" t="str">
        <f t="shared" ca="1" si="705"/>
        <v>HYG UP Equity</v>
      </c>
      <c r="BD2828" t="str">
        <f t="shared" ca="1" si="706"/>
        <v>HYG UP Equity</v>
      </c>
      <c r="BF2828">
        <f t="shared" ca="1" si="742"/>
        <v>1</v>
      </c>
      <c r="BG2828">
        <f t="shared" ca="1" si="743"/>
        <v>0</v>
      </c>
      <c r="BI2828">
        <f t="shared" ca="1" si="736"/>
        <v>1</v>
      </c>
      <c r="BJ2828">
        <f t="shared" ca="1" si="737"/>
        <v>0</v>
      </c>
      <c r="BL2828">
        <f t="shared" ca="1" si="711"/>
        <v>10.249551046945633</v>
      </c>
      <c r="BM2828">
        <f t="shared" ca="1" si="712"/>
        <v>0</v>
      </c>
      <c r="BN2828" s="9">
        <f t="shared" ca="1" si="702"/>
        <v>1.0000000000000002</v>
      </c>
      <c r="BO2828" s="9">
        <f t="shared" ca="1" si="703"/>
        <v>0</v>
      </c>
      <c r="BP2828" s="9">
        <f t="shared" ca="1" si="744"/>
        <v>1.0000000000000002</v>
      </c>
      <c r="BQ2828" s="9">
        <f t="shared" ca="1" si="745"/>
        <v>0</v>
      </c>
      <c r="BR2828">
        <f t="shared" ca="1" si="746"/>
        <v>1078.4943411036745</v>
      </c>
      <c r="BS2828">
        <f t="shared" ref="BS2828:BS2891" ca="1" si="747">BR2828/BR2827-1</f>
        <v>8.6114101184042724E-4</v>
      </c>
      <c r="BT2828">
        <f t="shared" ref="BT2828:BT2891" ca="1" si="748">(($B2828-$B2827)/360)*0.65%*SUM(BN2828:BO2828)</f>
        <v>5.4166666666666685E-5</v>
      </c>
      <c r="BU2828">
        <f t="shared" ca="1" si="729"/>
        <v>0</v>
      </c>
      <c r="BV2828">
        <f t="shared" ca="1" si="730"/>
        <v>0</v>
      </c>
      <c r="BW2828" s="35">
        <f ca="1">IFERROR(VLOOKUP($B2828,OFFSET(Input!$A$1,0,MATCH(Index!BW$6&amp;" Index",Input!$1:$1,0)-1,10000,2),2,0)/100,BW2827)</f>
        <v>8.9999999999999998E-4</v>
      </c>
      <c r="BX2828">
        <f t="shared" ca="1" si="704"/>
        <v>8.2876215791277755E-2</v>
      </c>
      <c r="CE2828">
        <v>1067.2965404430429</v>
      </c>
    </row>
    <row r="2829" spans="2:83" x14ac:dyDescent="0.25">
      <c r="B2829" s="2">
        <v>41625</v>
      </c>
      <c r="C2829">
        <f t="shared" ca="1" si="731"/>
        <v>0</v>
      </c>
      <c r="D2829">
        <f t="shared" ca="1" si="732"/>
        <v>0</v>
      </c>
      <c r="E2829">
        <f ca="1">IF($B2829&lt;VLOOKUP(E$6&amp;" Equity",Param,4,0),"",IFERROR(VLOOKUP($B2829,OFFSET(Input!$A$1,0,MATCH(Index!E$6&amp;" Equity",Input!$1:$1,0)-1,10000,2),2,0),E2828))</f>
        <v>92.96</v>
      </c>
      <c r="F2829" s="33">
        <v>103.29</v>
      </c>
      <c r="H2829">
        <f ca="1">IFERROR(VLOOKUP($B2829,OFFSET(Input!$A$1,0,MATCH(Index!H$6,Input!$1:$1,0)-1,10000,2),2,0),0)</f>
        <v>0</v>
      </c>
      <c r="I2829">
        <f ca="1">IFERROR(VLOOKUP($B2829,OFFSET(Input!$A$1,0,MATCH(Index!I$6,Input!$1:$1,0)-1,10000,2),2,0),0)</f>
        <v>0</v>
      </c>
      <c r="K2829">
        <f t="shared" ca="1" si="733"/>
        <v>105.20093533940951</v>
      </c>
      <c r="L2829" s="30">
        <f t="shared" ca="1" si="734"/>
        <v>108.95682397689205</v>
      </c>
      <c r="N2829">
        <f t="shared" ca="1" si="738"/>
        <v>-2.1512315883773003E-4</v>
      </c>
      <c r="O2829">
        <f t="shared" ca="1" si="739"/>
        <v>4.4634267774428128E-3</v>
      </c>
      <c r="Q2829">
        <f t="shared" ca="1" si="708"/>
        <v>3.3631481950467244E-2</v>
      </c>
      <c r="R2829">
        <f t="shared" ca="1" si="707"/>
        <v>8.8457358881995088E-2</v>
      </c>
      <c r="T2829">
        <f t="shared" ca="1" si="720"/>
        <v>2.8517244327488846E-2</v>
      </c>
      <c r="U2829">
        <f t="shared" ca="1" si="713"/>
        <v>0.10359233889320348</v>
      </c>
      <c r="W2829">
        <f t="shared" ca="1" si="714"/>
        <v>0.70811634697328485</v>
      </c>
      <c r="X2829">
        <f t="shared" ca="1" si="715"/>
        <v>0.52895874012969735</v>
      </c>
      <c r="Z2829">
        <f t="shared" ca="1" si="726"/>
        <v>105.13529792278207</v>
      </c>
      <c r="AA2829">
        <f t="shared" ca="1" si="726"/>
        <v>105.06007672100858</v>
      </c>
      <c r="AB2829">
        <f t="shared" ca="1" si="726"/>
        <v>104.96755704033474</v>
      </c>
      <c r="AC2829">
        <f t="shared" ca="1" si="727"/>
        <v>105.06007672100858</v>
      </c>
      <c r="AE2829">
        <f ca="1">VLOOKUP($B2829,OFFSET(Input!$A$1,0,MATCH(Index!AE$6&amp;" Index",Input!$1:$1,0)-1,10000,2),2,0)</f>
        <v>16.21</v>
      </c>
      <c r="AF2829">
        <f t="shared" ca="1" si="721"/>
        <v>14.546666666666665</v>
      </c>
      <c r="AG2829">
        <f t="shared" ca="1" si="721"/>
        <v>14.135</v>
      </c>
      <c r="AH2829">
        <f t="shared" ca="1" si="721"/>
        <v>13.827999999999999</v>
      </c>
      <c r="AI2829">
        <f t="shared" ca="1" si="722"/>
        <v>14.135</v>
      </c>
      <c r="AK2829">
        <f t="shared" ca="1" si="723"/>
        <v>1</v>
      </c>
      <c r="AL2829">
        <f t="shared" ca="1" si="724"/>
        <v>1</v>
      </c>
      <c r="AN2829" t="str">
        <f t="shared" ca="1" si="728"/>
        <v>Not Down</v>
      </c>
      <c r="AO2829" t="str">
        <f t="shared" ca="1" si="735"/>
        <v>Not Up</v>
      </c>
      <c r="AQ2829">
        <f t="shared" ca="1" si="716"/>
        <v>1</v>
      </c>
      <c r="AR2829">
        <f t="shared" ca="1" si="717"/>
        <v>0</v>
      </c>
      <c r="AT2829">
        <f t="shared" ca="1" si="709"/>
        <v>1</v>
      </c>
      <c r="AU2829">
        <f t="shared" ca="1" si="710"/>
        <v>0</v>
      </c>
      <c r="AW2829" s="5">
        <f t="shared" ca="1" si="740"/>
        <v>3.3631481950467244E-2</v>
      </c>
      <c r="AX2829" s="5">
        <f t="shared" ca="1" si="741"/>
        <v>2.8517244327488846E-2</v>
      </c>
      <c r="AY2829" s="18">
        <f t="shared" ca="1" si="725"/>
        <v>3.3631481950467244E-2</v>
      </c>
      <c r="BA2829" s="6">
        <f t="shared" ca="1" si="718"/>
        <v>1.486702253372018</v>
      </c>
      <c r="BB2829">
        <f t="shared" ca="1" si="719"/>
        <v>1.4352202687951825</v>
      </c>
      <c r="BC2829" t="str">
        <f t="shared" ca="1" si="705"/>
        <v>HYG UP Equity</v>
      </c>
      <c r="BD2829" t="str">
        <f t="shared" ca="1" si="706"/>
        <v>HYG UP Equity</v>
      </c>
      <c r="BF2829">
        <f t="shared" ca="1" si="742"/>
        <v>1</v>
      </c>
      <c r="BG2829">
        <f t="shared" ca="1" si="743"/>
        <v>0</v>
      </c>
      <c r="BI2829">
        <f t="shared" ca="1" si="736"/>
        <v>1</v>
      </c>
      <c r="BJ2829">
        <f t="shared" ca="1" si="737"/>
        <v>0</v>
      </c>
      <c r="BL2829">
        <f t="shared" ca="1" si="711"/>
        <v>10.249551046945633</v>
      </c>
      <c r="BM2829">
        <f t="shared" ca="1" si="712"/>
        <v>0</v>
      </c>
      <c r="BN2829" s="9">
        <f t="shared" ca="1" si="702"/>
        <v>1.0000000000000002</v>
      </c>
      <c r="BO2829" s="9">
        <f t="shared" ca="1" si="703"/>
        <v>0</v>
      </c>
      <c r="BP2829" s="9">
        <f t="shared" ca="1" si="744"/>
        <v>1.0000000000000002</v>
      </c>
      <c r="BQ2829" s="9">
        <f t="shared" ca="1" si="745"/>
        <v>0</v>
      </c>
      <c r="BR2829">
        <f t="shared" ca="1" si="746"/>
        <v>1078.2623569477046</v>
      </c>
      <c r="BS2829">
        <f t="shared" ca="1" si="747"/>
        <v>-2.1510002151015062E-4</v>
      </c>
      <c r="BT2829">
        <f t="shared" ca="1" si="748"/>
        <v>1.8055555555555562E-5</v>
      </c>
      <c r="BU2829">
        <f t="shared" ca="1" si="729"/>
        <v>0</v>
      </c>
      <c r="BV2829">
        <f t="shared" ca="1" si="730"/>
        <v>0</v>
      </c>
      <c r="BW2829" s="35">
        <f ca="1">IFERROR(VLOOKUP($B2829,OFFSET(Input!$A$1,0,MATCH(Index!BW$6&amp;" Index",Input!$1:$1,0)-1,10000,2),2,0)/100,BW2828)</f>
        <v>8.9999999999999998E-4</v>
      </c>
      <c r="BX2829">
        <f t="shared" ca="1" si="704"/>
        <v>2.7657601610506705E-2</v>
      </c>
      <c r="CE2829">
        <v>1066.9071135481245</v>
      </c>
    </row>
    <row r="2830" spans="2:83" x14ac:dyDescent="0.25">
      <c r="B2830" s="2">
        <v>41626</v>
      </c>
      <c r="C2830">
        <f t="shared" ca="1" si="731"/>
        <v>0</v>
      </c>
      <c r="D2830">
        <f t="shared" ca="1" si="732"/>
        <v>0</v>
      </c>
      <c r="E2830">
        <f ca="1">IF($B2830&lt;VLOOKUP(E$6&amp;" Equity",Param,4,0),"",IFERROR(VLOOKUP($B2830,OFFSET(Input!$A$1,0,MATCH(Index!E$6&amp;" Equity",Input!$1:$1,0)-1,10000,2),2,0),E2829))</f>
        <v>93.15</v>
      </c>
      <c r="F2830" s="33">
        <v>102.77</v>
      </c>
      <c r="H2830">
        <f ca="1">IFERROR(VLOOKUP($B2830,OFFSET(Input!$A$1,0,MATCH(Index!H$6,Input!$1:$1,0)-1,10000,2),2,0),0)</f>
        <v>0</v>
      </c>
      <c r="I2830">
        <f ca="1">IFERROR(VLOOKUP($B2830,OFFSET(Input!$A$1,0,MATCH(Index!I$6,Input!$1:$1,0)-1,10000,2),2,0),0)</f>
        <v>0</v>
      </c>
      <c r="K2830">
        <f t="shared" ca="1" si="733"/>
        <v>105.4159544628442</v>
      </c>
      <c r="L2830" s="30">
        <f t="shared" ca="1" si="734"/>
        <v>108.40829509250842</v>
      </c>
      <c r="N2830">
        <f t="shared" ca="1" si="738"/>
        <v>2.0418039439964375E-3</v>
      </c>
      <c r="O2830">
        <f t="shared" ca="1" si="739"/>
        <v>-5.0470843815604207E-3</v>
      </c>
      <c r="Q2830">
        <f t="shared" ca="1" si="708"/>
        <v>3.2673362075962303E-2</v>
      </c>
      <c r="R2830">
        <f t="shared" ca="1" si="707"/>
        <v>7.84104987961938E-2</v>
      </c>
      <c r="T2830">
        <f t="shared" ca="1" si="720"/>
        <v>2.9334426709396805E-2</v>
      </c>
      <c r="U2830">
        <f t="shared" ca="1" si="713"/>
        <v>0.10158907414921646</v>
      </c>
      <c r="W2830">
        <f t="shared" ca="1" si="714"/>
        <v>0.47688184528473943</v>
      </c>
      <c r="X2830">
        <f t="shared" ca="1" si="715"/>
        <v>0.45998287263112675</v>
      </c>
      <c r="Z2830">
        <f t="shared" ca="1" si="726"/>
        <v>105.18961854343927</v>
      </c>
      <c r="AA2830">
        <f t="shared" ca="1" si="726"/>
        <v>105.10009954432658</v>
      </c>
      <c r="AB2830">
        <f t="shared" ca="1" si="726"/>
        <v>105.02074842163239</v>
      </c>
      <c r="AC2830">
        <f t="shared" ca="1" si="727"/>
        <v>105.10009954432658</v>
      </c>
      <c r="AE2830">
        <f ca="1">VLOOKUP($B2830,OFFSET(Input!$A$1,0,MATCH(Index!AE$6&amp;" Index",Input!$1:$1,0)-1,10000,2),2,0)</f>
        <v>13.8</v>
      </c>
      <c r="AF2830">
        <f t="shared" ca="1" si="721"/>
        <v>14.612666666666666</v>
      </c>
      <c r="AG2830">
        <f t="shared" ca="1" si="721"/>
        <v>14.1555</v>
      </c>
      <c r="AH2830">
        <f t="shared" ca="1" si="721"/>
        <v>13.867199999999999</v>
      </c>
      <c r="AI2830">
        <f t="shared" ca="1" si="722"/>
        <v>14.1555</v>
      </c>
      <c r="AK2830">
        <f t="shared" ca="1" si="723"/>
        <v>1</v>
      </c>
      <c r="AL2830">
        <f t="shared" ca="1" si="724"/>
        <v>1</v>
      </c>
      <c r="AN2830" t="str">
        <f t="shared" ca="1" si="728"/>
        <v>Not Down</v>
      </c>
      <c r="AO2830" t="str">
        <f t="shared" ca="1" si="735"/>
        <v>Not Up</v>
      </c>
      <c r="AQ2830">
        <f t="shared" ca="1" si="716"/>
        <v>1</v>
      </c>
      <c r="AR2830">
        <f t="shared" ca="1" si="717"/>
        <v>0</v>
      </c>
      <c r="AT2830">
        <f t="shared" ca="1" si="709"/>
        <v>1</v>
      </c>
      <c r="AU2830">
        <f t="shared" ca="1" si="710"/>
        <v>0</v>
      </c>
      <c r="AW2830" s="5">
        <f t="shared" ca="1" si="740"/>
        <v>3.2673362075962303E-2</v>
      </c>
      <c r="AX2830" s="5">
        <f t="shared" ca="1" si="741"/>
        <v>2.9334426709396805E-2</v>
      </c>
      <c r="AY2830" s="18">
        <f t="shared" ca="1" si="725"/>
        <v>3.2673362075962303E-2</v>
      </c>
      <c r="BA2830" s="6">
        <f t="shared" ca="1" si="718"/>
        <v>1.5</v>
      </c>
      <c r="BB2830">
        <f t="shared" ca="1" si="719"/>
        <v>1.4352202687951825</v>
      </c>
      <c r="BC2830" t="str">
        <f t="shared" ca="1" si="705"/>
        <v>HYG UP Equity</v>
      </c>
      <c r="BD2830" t="str">
        <f t="shared" ca="1" si="706"/>
        <v>HYG UP Equity</v>
      </c>
      <c r="BF2830">
        <f t="shared" ca="1" si="742"/>
        <v>1</v>
      </c>
      <c r="BG2830">
        <f t="shared" ca="1" si="743"/>
        <v>0</v>
      </c>
      <c r="BI2830">
        <f t="shared" ca="1" si="736"/>
        <v>1</v>
      </c>
      <c r="BJ2830">
        <f t="shared" ca="1" si="737"/>
        <v>0</v>
      </c>
      <c r="BL2830">
        <f t="shared" ca="1" si="711"/>
        <v>10.249551046945633</v>
      </c>
      <c r="BM2830">
        <f t="shared" ca="1" si="712"/>
        <v>0</v>
      </c>
      <c r="BN2830" s="9">
        <f t="shared" ref="BN2830:BN2893" ca="1" si="749">(K2830/$BR2830)*BL2829</f>
        <v>1</v>
      </c>
      <c r="BO2830" s="9">
        <f t="shared" ref="BO2830:BO2893" ca="1" si="750">(L2830/$BR2830)*BM2829</f>
        <v>0</v>
      </c>
      <c r="BP2830" s="9">
        <f t="shared" ca="1" si="744"/>
        <v>1</v>
      </c>
      <c r="BQ2830" s="9">
        <f t="shared" ca="1" si="745"/>
        <v>0</v>
      </c>
      <c r="BR2830">
        <f t="shared" ca="1" si="746"/>
        <v>1080.466206429418</v>
      </c>
      <c r="BS2830">
        <f t="shared" ca="1" si="747"/>
        <v>2.0438898450947374E-3</v>
      </c>
      <c r="BT2830">
        <f t="shared" ca="1" si="748"/>
        <v>1.8055555555555558E-5</v>
      </c>
      <c r="BU2830">
        <f t="shared" ca="1" si="729"/>
        <v>0</v>
      </c>
      <c r="BV2830">
        <f t="shared" ca="1" si="730"/>
        <v>0</v>
      </c>
      <c r="BW2830" s="35">
        <f ca="1">IFERROR(VLOOKUP($B2830,OFFSET(Input!$A$1,0,MATCH(Index!BW$6&amp;" Index",Input!$1:$1,0)-1,10000,2),2,0)/100,BW2829)</f>
        <v>8.9999999999999998E-4</v>
      </c>
      <c r="BX2830">
        <f t="shared" ref="BX2830:BX2893" ca="1" si="751">BT2830*BB2829*CE2829</f>
        <v>2.7647510119053351E-2</v>
      </c>
      <c r="CE2830">
        <v>1070.1330272814464</v>
      </c>
    </row>
    <row r="2831" spans="2:83" x14ac:dyDescent="0.25">
      <c r="B2831" s="2">
        <v>41627</v>
      </c>
      <c r="C2831">
        <f t="shared" ca="1" si="731"/>
        <v>0</v>
      </c>
      <c r="D2831">
        <f t="shared" ca="1" si="732"/>
        <v>0</v>
      </c>
      <c r="E2831">
        <f ca="1">IF($B2831&lt;VLOOKUP(E$6&amp;" Equity",Param,4,0),"",IFERROR(VLOOKUP($B2831,OFFSET(Input!$A$1,0,MATCH(Index!E$6&amp;" Equity",Input!$1:$1,0)-1,10000,2),2,0),E2830))</f>
        <v>93.05</v>
      </c>
      <c r="F2831" s="33">
        <v>102.67</v>
      </c>
      <c r="H2831">
        <f ca="1">IFERROR(VLOOKUP($B2831,OFFSET(Input!$A$1,0,MATCH(Index!H$6,Input!$1:$1,0)-1,10000,2),2,0),0)</f>
        <v>0</v>
      </c>
      <c r="I2831">
        <f ca="1">IFERROR(VLOOKUP($B2831,OFFSET(Input!$A$1,0,MATCH(Index!I$6,Input!$1:$1,0)-1,10000,2),2,0),0)</f>
        <v>0</v>
      </c>
      <c r="K2831">
        <f t="shared" ca="1" si="733"/>
        <v>105.30278650314172</v>
      </c>
      <c r="L2831" s="30">
        <f t="shared" ca="1" si="734"/>
        <v>108.30280876858851</v>
      </c>
      <c r="N2831">
        <f t="shared" ca="1" si="738"/>
        <v>-1.0741139593378152E-3</v>
      </c>
      <c r="O2831">
        <f t="shared" ca="1" si="739"/>
        <v>-9.7352032610826243E-4</v>
      </c>
      <c r="Q2831">
        <f t="shared" ca="1" si="708"/>
        <v>3.2897307316860358E-2</v>
      </c>
      <c r="R2831">
        <f t="shared" ca="1" si="707"/>
        <v>7.7270072439011545E-2</v>
      </c>
      <c r="T2831">
        <f t="shared" ca="1" si="720"/>
        <v>2.9280629790834532E-2</v>
      </c>
      <c r="U2831">
        <f t="shared" ca="1" si="713"/>
        <v>8.1348416621439629E-2</v>
      </c>
      <c r="W2831">
        <f t="shared" ca="1" si="714"/>
        <v>0.46981304718584632</v>
      </c>
      <c r="X2831">
        <f t="shared" ca="1" si="715"/>
        <v>0.47339841391487453</v>
      </c>
      <c r="Z2831">
        <f t="shared" ca="1" si="726"/>
        <v>105.24054412530536</v>
      </c>
      <c r="AA2831">
        <f t="shared" ca="1" si="726"/>
        <v>105.14065823426252</v>
      </c>
      <c r="AB2831">
        <f t="shared" ca="1" si="726"/>
        <v>105.05364586555228</v>
      </c>
      <c r="AC2831">
        <f t="shared" ca="1" si="727"/>
        <v>105.14065823426252</v>
      </c>
      <c r="AE2831">
        <f ca="1">VLOOKUP($B2831,OFFSET(Input!$A$1,0,MATCH(Index!AE$6&amp;" Index",Input!$1:$1,0)-1,10000,2),2,0)</f>
        <v>14.15</v>
      </c>
      <c r="AF2831">
        <f t="shared" ca="1" si="721"/>
        <v>14.690666666666667</v>
      </c>
      <c r="AG2831">
        <f t="shared" ca="1" si="721"/>
        <v>14.192999999999998</v>
      </c>
      <c r="AH2831">
        <f t="shared" ca="1" si="721"/>
        <v>13.932399999999998</v>
      </c>
      <c r="AI2831">
        <f t="shared" ca="1" si="722"/>
        <v>14.192999999999998</v>
      </c>
      <c r="AK2831">
        <f t="shared" ca="1" si="723"/>
        <v>1</v>
      </c>
      <c r="AL2831">
        <f t="shared" ca="1" si="724"/>
        <v>1</v>
      </c>
      <c r="AN2831" t="str">
        <f t="shared" ca="1" si="728"/>
        <v>Not Down</v>
      </c>
      <c r="AO2831" t="str">
        <f t="shared" ca="1" si="735"/>
        <v>Not Up</v>
      </c>
      <c r="AQ2831">
        <f t="shared" ca="1" si="716"/>
        <v>1</v>
      </c>
      <c r="AR2831">
        <f t="shared" ca="1" si="717"/>
        <v>0</v>
      </c>
      <c r="AT2831">
        <f t="shared" ca="1" si="709"/>
        <v>1</v>
      </c>
      <c r="AU2831">
        <f t="shared" ca="1" si="710"/>
        <v>0</v>
      </c>
      <c r="AW2831" s="5">
        <f t="shared" ca="1" si="740"/>
        <v>3.2897307316860358E-2</v>
      </c>
      <c r="AX2831" s="5">
        <f t="shared" ca="1" si="741"/>
        <v>2.9280629790834532E-2</v>
      </c>
      <c r="AY2831" s="18">
        <f t="shared" ca="1" si="725"/>
        <v>3.2897307316860358E-2</v>
      </c>
      <c r="BA2831" s="6">
        <f t="shared" ca="1" si="718"/>
        <v>1.5</v>
      </c>
      <c r="BB2831">
        <f t="shared" ca="1" si="719"/>
        <v>1.4352202687951825</v>
      </c>
      <c r="BC2831" t="str">
        <f t="shared" ref="BC2831:BC2894" ca="1" si="752">IF($D2831=1,BD2830,BC2830)</f>
        <v>HYG UP Equity</v>
      </c>
      <c r="BD2831" t="str">
        <f t="shared" ref="BD2831:BD2894" ca="1" si="753">IF($D2831=1,IF(AO2831="Up","TLT UP Equity",IF(AN2831="Down","TLT UP equity","HYG UP Equity")),BD2830)</f>
        <v>HYG UP Equity</v>
      </c>
      <c r="BF2831">
        <f t="shared" ca="1" si="742"/>
        <v>1</v>
      </c>
      <c r="BG2831">
        <f t="shared" ca="1" si="743"/>
        <v>0</v>
      </c>
      <c r="BI2831">
        <f t="shared" ca="1" si="736"/>
        <v>1</v>
      </c>
      <c r="BJ2831">
        <f t="shared" ca="1" si="737"/>
        <v>0</v>
      </c>
      <c r="BL2831">
        <f t="shared" ca="1" si="711"/>
        <v>10.249551046945633</v>
      </c>
      <c r="BM2831">
        <f t="shared" ca="1" si="712"/>
        <v>0</v>
      </c>
      <c r="BN2831" s="9">
        <f t="shared" ca="1" si="749"/>
        <v>1</v>
      </c>
      <c r="BO2831" s="9">
        <f t="shared" ca="1" si="750"/>
        <v>0</v>
      </c>
      <c r="BP2831" s="9">
        <f t="shared" ca="1" si="744"/>
        <v>1</v>
      </c>
      <c r="BQ2831" s="9">
        <f t="shared" ca="1" si="745"/>
        <v>0</v>
      </c>
      <c r="BR2831">
        <f t="shared" ca="1" si="746"/>
        <v>1079.3062856495687</v>
      </c>
      <c r="BS2831">
        <f t="shared" ca="1" si="747"/>
        <v>-1.0735373054214792E-3</v>
      </c>
      <c r="BT2831">
        <f t="shared" ca="1" si="748"/>
        <v>1.8055555555555558E-5</v>
      </c>
      <c r="BU2831">
        <f t="shared" ca="1" si="729"/>
        <v>0</v>
      </c>
      <c r="BV2831">
        <f t="shared" ca="1" si="730"/>
        <v>0</v>
      </c>
      <c r="BW2831" s="35">
        <f ca="1">IFERROR(VLOOKUP($B2831,OFFSET(Input!$A$1,0,MATCH(Index!BW$6&amp;" Index",Input!$1:$1,0)-1,10000,2),2,0)/100,BW2830)</f>
        <v>8.9999999999999998E-4</v>
      </c>
      <c r="BX2831">
        <f t="shared" ca="1" si="751"/>
        <v>2.7731105477498946E-2</v>
      </c>
      <c r="CE2831">
        <v>1068.3646022971359</v>
      </c>
    </row>
    <row r="2832" spans="2:83" x14ac:dyDescent="0.25">
      <c r="B2832" s="2">
        <v>41628</v>
      </c>
      <c r="C2832">
        <f t="shared" ca="1" si="731"/>
        <v>0</v>
      </c>
      <c r="D2832">
        <f t="shared" ca="1" si="732"/>
        <v>0</v>
      </c>
      <c r="E2832">
        <f ca="1">IF($B2832&lt;VLOOKUP(E$6&amp;" Equity",Param,4,0),"",IFERROR(VLOOKUP($B2832,OFFSET(Input!$A$1,0,MATCH(Index!E$6&amp;" Equity",Input!$1:$1,0)-1,10000,2),2,0),E2831))</f>
        <v>93.11</v>
      </c>
      <c r="F2832" s="33">
        <v>104.25</v>
      </c>
      <c r="H2832">
        <f ca="1">IFERROR(VLOOKUP($B2832,OFFSET(Input!$A$1,0,MATCH(Index!H$6,Input!$1:$1,0)-1,10000,2),2,0),0)</f>
        <v>0</v>
      </c>
      <c r="I2832">
        <f ca="1">IFERROR(VLOOKUP($B2832,OFFSET(Input!$A$1,0,MATCH(Index!I$6,Input!$1:$1,0)-1,10000,2),2,0),0)</f>
        <v>0</v>
      </c>
      <c r="K2832">
        <f t="shared" ca="1" si="733"/>
        <v>105.3706872789632</v>
      </c>
      <c r="L2832" s="30">
        <f t="shared" ca="1" si="734"/>
        <v>109.96949268652334</v>
      </c>
      <c r="N2832">
        <f t="shared" ca="1" si="738"/>
        <v>6.4460681217871939E-4</v>
      </c>
      <c r="O2832">
        <f t="shared" ca="1" si="739"/>
        <v>1.5271899368037386E-2</v>
      </c>
      <c r="Q2832">
        <f t="shared" ca="1" si="708"/>
        <v>2.9909755526797883E-2</v>
      </c>
      <c r="R2832">
        <f t="shared" ca="1" si="707"/>
        <v>0.10617977729036651</v>
      </c>
      <c r="T2832">
        <f t="shared" ca="1" si="720"/>
        <v>2.6706177153321371E-2</v>
      </c>
      <c r="U2832">
        <f t="shared" ca="1" si="713"/>
        <v>9.7580021016969956E-2</v>
      </c>
      <c r="W2832">
        <f t="shared" ca="1" si="714"/>
        <v>0.34798459797171161</v>
      </c>
      <c r="X2832">
        <f t="shared" ca="1" si="715"/>
        <v>0.45278217891943623</v>
      </c>
      <c r="Z2832">
        <f t="shared" ca="1" si="726"/>
        <v>105.26883611523098</v>
      </c>
      <c r="AA2832">
        <f t="shared" ca="1" si="726"/>
        <v>105.16659228414422</v>
      </c>
      <c r="AB2832">
        <f t="shared" ca="1" si="726"/>
        <v>105.0766455653133</v>
      </c>
      <c r="AC2832">
        <f t="shared" ca="1" si="727"/>
        <v>105.16659228414422</v>
      </c>
      <c r="AE2832">
        <f ca="1">VLOOKUP($B2832,OFFSET(Input!$A$1,0,MATCH(Index!AE$6&amp;" Index",Input!$1:$1,0)-1,10000,2),2,0)</f>
        <v>13.79</v>
      </c>
      <c r="AF2832">
        <f t="shared" ca="1" si="721"/>
        <v>14.696666666666665</v>
      </c>
      <c r="AG2832">
        <f t="shared" ca="1" si="721"/>
        <v>14.249500000000001</v>
      </c>
      <c r="AH2832">
        <f t="shared" ca="1" si="721"/>
        <v>13.989199999999999</v>
      </c>
      <c r="AI2832">
        <f t="shared" ca="1" si="722"/>
        <v>14.249500000000001</v>
      </c>
      <c r="AK2832">
        <f t="shared" ca="1" si="723"/>
        <v>1</v>
      </c>
      <c r="AL2832">
        <f t="shared" ca="1" si="724"/>
        <v>1</v>
      </c>
      <c r="AN2832" t="str">
        <f t="shared" ca="1" si="728"/>
        <v>Not Down</v>
      </c>
      <c r="AO2832" t="str">
        <f t="shared" ca="1" si="735"/>
        <v>Not Up</v>
      </c>
      <c r="AQ2832">
        <f t="shared" ca="1" si="716"/>
        <v>1</v>
      </c>
      <c r="AR2832">
        <f t="shared" ca="1" si="717"/>
        <v>0</v>
      </c>
      <c r="AT2832">
        <f t="shared" ca="1" si="709"/>
        <v>1</v>
      </c>
      <c r="AU2832">
        <f t="shared" ca="1" si="710"/>
        <v>0</v>
      </c>
      <c r="AW2832" s="5">
        <f t="shared" ca="1" si="740"/>
        <v>2.9909755526797883E-2</v>
      </c>
      <c r="AX2832" s="5">
        <f t="shared" ca="1" si="741"/>
        <v>2.6706177153321371E-2</v>
      </c>
      <c r="AY2832" s="18">
        <f t="shared" ca="1" si="725"/>
        <v>2.9909755526797883E-2</v>
      </c>
      <c r="BA2832" s="6">
        <f t="shared" ca="1" si="718"/>
        <v>1.5</v>
      </c>
      <c r="BB2832">
        <f t="shared" ca="1" si="719"/>
        <v>1.5</v>
      </c>
      <c r="BC2832" t="str">
        <f t="shared" ca="1" si="752"/>
        <v>HYG UP Equity</v>
      </c>
      <c r="BD2832" t="str">
        <f t="shared" ca="1" si="753"/>
        <v>HYG UP Equity</v>
      </c>
      <c r="BF2832">
        <f t="shared" ca="1" si="742"/>
        <v>1</v>
      </c>
      <c r="BG2832">
        <f t="shared" ca="1" si="743"/>
        <v>0</v>
      </c>
      <c r="BI2832">
        <f t="shared" ca="1" si="736"/>
        <v>1</v>
      </c>
      <c r="BJ2832">
        <f t="shared" ca="1" si="737"/>
        <v>0</v>
      </c>
      <c r="BL2832">
        <f t="shared" ca="1" si="711"/>
        <v>10.249551046945633</v>
      </c>
      <c r="BM2832">
        <f t="shared" ca="1" si="712"/>
        <v>0</v>
      </c>
      <c r="BN2832" s="9">
        <f t="shared" ca="1" si="749"/>
        <v>1</v>
      </c>
      <c r="BO2832" s="9">
        <f t="shared" ca="1" si="750"/>
        <v>0</v>
      </c>
      <c r="BP2832" s="9">
        <f t="shared" ca="1" si="744"/>
        <v>1</v>
      </c>
      <c r="BQ2832" s="9">
        <f t="shared" ca="1" si="745"/>
        <v>0</v>
      </c>
      <c r="BR2832">
        <f t="shared" ca="1" si="746"/>
        <v>1080.0022381174783</v>
      </c>
      <c r="BS2832">
        <f t="shared" ca="1" si="747"/>
        <v>6.4481461579801724E-4</v>
      </c>
      <c r="BT2832">
        <f t="shared" ca="1" si="748"/>
        <v>1.8055555555555558E-5</v>
      </c>
      <c r="BU2832">
        <f t="shared" ca="1" si="729"/>
        <v>0</v>
      </c>
      <c r="BV2832">
        <f t="shared" ca="1" si="730"/>
        <v>0</v>
      </c>
      <c r="BW2832" s="35">
        <f ca="1">IFERROR(VLOOKUP($B2832,OFFSET(Input!$A$1,0,MATCH(Index!BW$6&amp;" Index",Input!$1:$1,0)-1,10000,2),2,0)/100,BW2831)</f>
        <v>8.9999999999999998E-4</v>
      </c>
      <c r="BX2832">
        <f t="shared" ca="1" si="751"/>
        <v>2.7685279044225002E-2</v>
      </c>
      <c r="CE2832">
        <v>1069.3528392353271</v>
      </c>
    </row>
    <row r="2833" spans="1:83" x14ac:dyDescent="0.25">
      <c r="B2833" s="2">
        <v>41631</v>
      </c>
      <c r="C2833">
        <f t="shared" ca="1" si="731"/>
        <v>0</v>
      </c>
      <c r="D2833">
        <f t="shared" ca="1" si="732"/>
        <v>0</v>
      </c>
      <c r="E2833">
        <f ca="1">IF($B2833&lt;VLOOKUP(E$6&amp;" Equity",Param,4,0),"",IFERROR(VLOOKUP($B2833,OFFSET(Input!$A$1,0,MATCH(Index!E$6&amp;" Equity",Input!$1:$1,0)-1,10000,2),2,0),E2832))</f>
        <v>93.18</v>
      </c>
      <c r="F2833" s="33">
        <v>103.66</v>
      </c>
      <c r="H2833">
        <f ca="1">IFERROR(VLOOKUP($B2833,OFFSET(Input!$A$1,0,MATCH(Index!H$6,Input!$1:$1,0)-1,10000,2),2,0),0)</f>
        <v>0</v>
      </c>
      <c r="I2833">
        <f ca="1">IFERROR(VLOOKUP($B2833,OFFSET(Input!$A$1,0,MATCH(Index!I$6,Input!$1:$1,0)-1,10000,2),2,0),0)</f>
        <v>0</v>
      </c>
      <c r="K2833">
        <f t="shared" ca="1" si="733"/>
        <v>105.44990485075492</v>
      </c>
      <c r="L2833" s="30">
        <f t="shared" ca="1" si="734"/>
        <v>109.34712337539577</v>
      </c>
      <c r="N2833">
        <f t="shared" ca="1" si="738"/>
        <v>7.5151648821225711E-4</v>
      </c>
      <c r="O2833">
        <f t="shared" ca="1" si="739"/>
        <v>-5.6755479173504278E-3</v>
      </c>
      <c r="Q2833">
        <f t="shared" ca="1" si="708"/>
        <v>2.3921255947764054E-2</v>
      </c>
      <c r="R2833">
        <f t="shared" ca="1" si="707"/>
        <v>0.10931225905241554</v>
      </c>
      <c r="T2833">
        <f t="shared" ca="1" si="720"/>
        <v>2.6706148541433349E-2</v>
      </c>
      <c r="U2833">
        <f t="shared" ca="1" si="713"/>
        <v>9.4033179312996568E-2</v>
      </c>
      <c r="W2833">
        <f t="shared" ca="1" si="714"/>
        <v>0.29948956764026086</v>
      </c>
      <c r="X2833">
        <f t="shared" ca="1" si="715"/>
        <v>0.41345880563690096</v>
      </c>
      <c r="Z2833">
        <f t="shared" ca="1" si="726"/>
        <v>105.26657275603694</v>
      </c>
      <c r="AA2833">
        <f t="shared" ca="1" si="726"/>
        <v>105.19254540786805</v>
      </c>
      <c r="AB2833">
        <f t="shared" ca="1" si="726"/>
        <v>105.09695757232124</v>
      </c>
      <c r="AC2833">
        <f t="shared" ca="1" si="727"/>
        <v>105.19254540786805</v>
      </c>
      <c r="AE2833">
        <f ca="1">VLOOKUP($B2833,OFFSET(Input!$A$1,0,MATCH(Index!AE$6&amp;" Index",Input!$1:$1,0)-1,10000,2),2,0)</f>
        <v>13.04</v>
      </c>
      <c r="AF2833">
        <f t="shared" ca="1" si="721"/>
        <v>14.617333333333333</v>
      </c>
      <c r="AG2833">
        <f t="shared" ca="1" si="721"/>
        <v>14.288500000000003</v>
      </c>
      <c r="AH2833">
        <f t="shared" ca="1" si="721"/>
        <v>14.023200000000001</v>
      </c>
      <c r="AI2833">
        <f t="shared" ca="1" si="722"/>
        <v>14.288500000000003</v>
      </c>
      <c r="AK2833">
        <f t="shared" ca="1" si="723"/>
        <v>1</v>
      </c>
      <c r="AL2833">
        <f t="shared" ca="1" si="724"/>
        <v>1</v>
      </c>
      <c r="AN2833" t="str">
        <f t="shared" ca="1" si="728"/>
        <v>Not Down</v>
      </c>
      <c r="AO2833" t="str">
        <f t="shared" ca="1" si="735"/>
        <v>Not Up</v>
      </c>
      <c r="AQ2833">
        <f t="shared" ca="1" si="716"/>
        <v>1</v>
      </c>
      <c r="AR2833">
        <f t="shared" ca="1" si="717"/>
        <v>0</v>
      </c>
      <c r="AT2833">
        <f t="shared" ca="1" si="709"/>
        <v>1</v>
      </c>
      <c r="AU2833">
        <f t="shared" ca="1" si="710"/>
        <v>0</v>
      </c>
      <c r="AW2833" s="5">
        <f t="shared" ca="1" si="740"/>
        <v>2.3921255947764054E-2</v>
      </c>
      <c r="AX2833" s="5">
        <f t="shared" ca="1" si="741"/>
        <v>2.6706148541433349E-2</v>
      </c>
      <c r="AY2833" s="18">
        <f t="shared" ca="1" si="725"/>
        <v>2.6706148541433349E-2</v>
      </c>
      <c r="BA2833" s="6">
        <f t="shared" ca="1" si="718"/>
        <v>1.5</v>
      </c>
      <c r="BB2833">
        <f t="shared" ca="1" si="719"/>
        <v>1.5</v>
      </c>
      <c r="BC2833" t="str">
        <f t="shared" ca="1" si="752"/>
        <v>HYG UP Equity</v>
      </c>
      <c r="BD2833" t="str">
        <f t="shared" ca="1" si="753"/>
        <v>HYG UP Equity</v>
      </c>
      <c r="BF2833">
        <f t="shared" ca="1" si="742"/>
        <v>1</v>
      </c>
      <c r="BG2833">
        <f t="shared" ca="1" si="743"/>
        <v>0</v>
      </c>
      <c r="BI2833">
        <f t="shared" ca="1" si="736"/>
        <v>1</v>
      </c>
      <c r="BJ2833">
        <f t="shared" ca="1" si="737"/>
        <v>0</v>
      </c>
      <c r="BL2833">
        <f t="shared" ca="1" si="711"/>
        <v>10.249551046945633</v>
      </c>
      <c r="BM2833">
        <f t="shared" ca="1" si="712"/>
        <v>0</v>
      </c>
      <c r="BN2833" s="9">
        <f t="shared" ca="1" si="749"/>
        <v>1</v>
      </c>
      <c r="BO2833" s="9">
        <f t="shared" ca="1" si="750"/>
        <v>0</v>
      </c>
      <c r="BP2833" s="9">
        <f t="shared" ca="1" si="744"/>
        <v>1</v>
      </c>
      <c r="BQ2833" s="9">
        <f t="shared" ca="1" si="745"/>
        <v>0</v>
      </c>
      <c r="BR2833">
        <f t="shared" ca="1" si="746"/>
        <v>1080.8141826633725</v>
      </c>
      <c r="BS2833">
        <f t="shared" ca="1" si="747"/>
        <v>7.5179894748145237E-4</v>
      </c>
      <c r="BT2833">
        <f t="shared" ca="1" si="748"/>
        <v>5.4166666666666671E-5</v>
      </c>
      <c r="BU2833">
        <f t="shared" ca="1" si="729"/>
        <v>1.2955946240963501E-5</v>
      </c>
      <c r="BV2833">
        <f t="shared" ca="1" si="730"/>
        <v>0</v>
      </c>
      <c r="BW2833" s="35">
        <f ca="1">IFERROR(VLOOKUP($B2833,OFFSET(Input!$A$1,0,MATCH(Index!BW$6&amp;" Index",Input!$1:$1,0)-1,10000,2),2,0)/100,BW2832)</f>
        <v>8.9999999999999998E-4</v>
      </c>
      <c r="BX2833">
        <f t="shared" ca="1" si="751"/>
        <v>8.6884918187870336E-2</v>
      </c>
      <c r="CE2833">
        <v>1070.4232953842256</v>
      </c>
    </row>
    <row r="2834" spans="1:83" x14ac:dyDescent="0.25">
      <c r="B2834" s="2">
        <v>41632</v>
      </c>
      <c r="C2834">
        <f t="shared" ca="1" si="731"/>
        <v>0</v>
      </c>
      <c r="D2834">
        <f t="shared" ca="1" si="732"/>
        <v>0</v>
      </c>
      <c r="E2834">
        <f ca="1">IF($B2834&lt;VLOOKUP(E$6&amp;" Equity",Param,4,0),"",IFERROR(VLOOKUP($B2834,OFFSET(Input!$A$1,0,MATCH(Index!E$6&amp;" Equity",Input!$1:$1,0)-1,10000,2),2,0),E2833))</f>
        <v>93.13</v>
      </c>
      <c r="F2834" s="33">
        <v>102.83</v>
      </c>
      <c r="H2834">
        <f ca="1">IFERROR(VLOOKUP($B2834,OFFSET(Input!$A$1,0,MATCH(Index!H$6,Input!$1:$1,0)-1,10000,2),2,0),0)</f>
        <v>0</v>
      </c>
      <c r="I2834">
        <f ca="1">IFERROR(VLOOKUP($B2834,OFFSET(Input!$A$1,0,MATCH(Index!I$6,Input!$1:$1,0)-1,10000,2),2,0),0)</f>
        <v>0</v>
      </c>
      <c r="K2834">
        <f t="shared" ca="1" si="733"/>
        <v>105.39332087090368</v>
      </c>
      <c r="L2834" s="30">
        <f t="shared" ca="1" si="734"/>
        <v>108.47158688686038</v>
      </c>
      <c r="N2834">
        <f t="shared" ca="1" si="738"/>
        <v>-5.3673985508433672E-4</v>
      </c>
      <c r="O2834">
        <f t="shared" ca="1" si="739"/>
        <v>-8.0391735204612784E-3</v>
      </c>
      <c r="Q2834">
        <f t="shared" ca="1" si="708"/>
        <v>2.4072522631700718E-2</v>
      </c>
      <c r="R2834">
        <f t="shared" ca="1" si="707"/>
        <v>0.11086180113547768</v>
      </c>
      <c r="T2834">
        <f t="shared" ca="1" si="720"/>
        <v>2.6238168837541306E-2</v>
      </c>
      <c r="U2834">
        <f t="shared" ca="1" si="713"/>
        <v>9.7733472154335421E-2</v>
      </c>
      <c r="W2834">
        <f t="shared" ca="1" si="714"/>
        <v>0.3341927103974186</v>
      </c>
      <c r="X2834">
        <f t="shared" ca="1" si="715"/>
        <v>0.40483211382397316</v>
      </c>
      <c r="Z2834">
        <f t="shared" ca="1" si="726"/>
        <v>105.25865099885777</v>
      </c>
      <c r="AA2834">
        <f t="shared" ca="1" si="726"/>
        <v>105.20778572310448</v>
      </c>
      <c r="AB2834">
        <f t="shared" ca="1" si="726"/>
        <v>105.12536753547118</v>
      </c>
      <c r="AC2834">
        <f t="shared" ca="1" si="727"/>
        <v>105.20778572310448</v>
      </c>
      <c r="AE2834">
        <f ca="1">VLOOKUP($B2834,OFFSET(Input!$A$1,0,MATCH(Index!AE$6&amp;" Index",Input!$1:$1,0)-1,10000,2),2,0)</f>
        <v>12.48</v>
      </c>
      <c r="AF2834">
        <f t="shared" ca="1" si="721"/>
        <v>14.479333333333335</v>
      </c>
      <c r="AG2834">
        <f t="shared" ca="1" si="721"/>
        <v>14.273000000000001</v>
      </c>
      <c r="AH2834">
        <f t="shared" ca="1" si="721"/>
        <v>13.998400000000002</v>
      </c>
      <c r="AI2834">
        <f t="shared" ca="1" si="722"/>
        <v>14.273000000000001</v>
      </c>
      <c r="AK2834">
        <f t="shared" ca="1" si="723"/>
        <v>1</v>
      </c>
      <c r="AL2834">
        <f t="shared" ca="1" si="724"/>
        <v>1</v>
      </c>
      <c r="AN2834" t="str">
        <f t="shared" ca="1" si="728"/>
        <v>Not Down</v>
      </c>
      <c r="AO2834" t="str">
        <f t="shared" ca="1" si="735"/>
        <v>Not Up</v>
      </c>
      <c r="AQ2834">
        <f t="shared" ca="1" si="716"/>
        <v>1</v>
      </c>
      <c r="AR2834">
        <f t="shared" ca="1" si="717"/>
        <v>0</v>
      </c>
      <c r="AT2834">
        <f t="shared" ca="1" si="709"/>
        <v>1</v>
      </c>
      <c r="AU2834">
        <f t="shared" ca="1" si="710"/>
        <v>0</v>
      </c>
      <c r="AW2834" s="5">
        <f t="shared" ca="1" si="740"/>
        <v>2.4072522631700718E-2</v>
      </c>
      <c r="AX2834" s="5">
        <f t="shared" ca="1" si="741"/>
        <v>2.6238168837541306E-2</v>
      </c>
      <c r="AY2834" s="18">
        <f t="shared" ca="1" si="725"/>
        <v>2.6238168837541306E-2</v>
      </c>
      <c r="BA2834" s="6">
        <f t="shared" ca="1" si="718"/>
        <v>1.5</v>
      </c>
      <c r="BB2834">
        <f t="shared" ca="1" si="719"/>
        <v>1.5</v>
      </c>
      <c r="BC2834" t="str">
        <f t="shared" ca="1" si="752"/>
        <v>HYG UP Equity</v>
      </c>
      <c r="BD2834" t="str">
        <f t="shared" ca="1" si="753"/>
        <v>HYG UP Equity</v>
      </c>
      <c r="BF2834">
        <f t="shared" ca="1" si="742"/>
        <v>1</v>
      </c>
      <c r="BG2834">
        <f t="shared" ca="1" si="743"/>
        <v>0</v>
      </c>
      <c r="BI2834">
        <f t="shared" ca="1" si="736"/>
        <v>1</v>
      </c>
      <c r="BJ2834">
        <f t="shared" ca="1" si="737"/>
        <v>0</v>
      </c>
      <c r="BL2834">
        <f t="shared" ca="1" si="711"/>
        <v>10.249551046945633</v>
      </c>
      <c r="BM2834">
        <f t="shared" ca="1" si="712"/>
        <v>0</v>
      </c>
      <c r="BN2834" s="9">
        <f t="shared" ca="1" si="749"/>
        <v>1.0000000000000002</v>
      </c>
      <c r="BO2834" s="9">
        <f t="shared" ca="1" si="750"/>
        <v>0</v>
      </c>
      <c r="BP2834" s="9">
        <f t="shared" ca="1" si="744"/>
        <v>1.0000000000000002</v>
      </c>
      <c r="BQ2834" s="9">
        <f t="shared" ca="1" si="745"/>
        <v>0</v>
      </c>
      <c r="BR2834">
        <f t="shared" ca="1" si="746"/>
        <v>1080.2342222734478</v>
      </c>
      <c r="BS2834">
        <f t="shared" ca="1" si="747"/>
        <v>-5.3659583601650684E-4</v>
      </c>
      <c r="BT2834">
        <f t="shared" ca="1" si="748"/>
        <v>1.8055555555555562E-5</v>
      </c>
      <c r="BU2834">
        <f t="shared" ca="1" si="729"/>
        <v>0</v>
      </c>
      <c r="BV2834">
        <f t="shared" ca="1" si="730"/>
        <v>0</v>
      </c>
      <c r="BW2834" s="35">
        <f ca="1">IFERROR(VLOOKUP($B2834,OFFSET(Input!$A$1,0,MATCH(Index!BW$6&amp;" Index",Input!$1:$1,0)-1,10000,2),2,0)/100,BW2833)</f>
        <v>8.0000000000000004E-4</v>
      </c>
      <c r="BX2834">
        <f t="shared" ca="1" si="751"/>
        <v>2.8990630916656119E-2</v>
      </c>
      <c r="CE2834">
        <v>1069.5165227093592</v>
      </c>
    </row>
    <row r="2835" spans="1:83" x14ac:dyDescent="0.25">
      <c r="B2835" s="2">
        <v>41634</v>
      </c>
      <c r="C2835">
        <f t="shared" ca="1" si="731"/>
        <v>0</v>
      </c>
      <c r="D2835">
        <f t="shared" ca="1" si="732"/>
        <v>0</v>
      </c>
      <c r="E2835">
        <f ca="1">IF($B2835&lt;VLOOKUP(E$6&amp;" Equity",Param,4,0),"",IFERROR(VLOOKUP($B2835,OFFSET(Input!$A$1,0,MATCH(Index!E$6&amp;" Equity",Input!$1:$1,0)-1,10000,2),2,0),E2834))</f>
        <v>92.75</v>
      </c>
      <c r="F2835" s="33">
        <v>102.1</v>
      </c>
      <c r="H2835">
        <f ca="1">IFERROR(VLOOKUP($B2835,OFFSET(Input!$A$1,0,MATCH(Index!H$6,Input!$1:$1,0)-1,10000,2),2,0),0)</f>
        <v>0.46726800000000002</v>
      </c>
      <c r="I2835">
        <f ca="1">IFERROR(VLOOKUP($B2835,OFFSET(Input!$A$1,0,MATCH(Index!I$6,Input!$1:$1,0)-1,10000,2),2,0),0)</f>
        <v>0.334675</v>
      </c>
      <c r="K2835">
        <f t="shared" ca="1" si="733"/>
        <v>105.49208028597683</v>
      </c>
      <c r="L2835" s="30">
        <f t="shared" ca="1" si="734"/>
        <v>108.05457307682393</v>
      </c>
      <c r="N2835">
        <f t="shared" ca="1" si="738"/>
        <v>9.3661696590761759E-4</v>
      </c>
      <c r="O2835">
        <f t="shared" ca="1" si="739"/>
        <v>-3.8518609086612842E-3</v>
      </c>
      <c r="Q2835">
        <f t="shared" ca="1" si="708"/>
        <v>1.8429528369623794E-2</v>
      </c>
      <c r="R2835">
        <f t="shared" ca="1" si="707"/>
        <v>0.10563449284996064</v>
      </c>
      <c r="T2835">
        <f t="shared" ca="1" si="720"/>
        <v>2.6313668344045821E-2</v>
      </c>
      <c r="U2835">
        <f t="shared" ca="1" si="713"/>
        <v>9.779038683825346E-2</v>
      </c>
      <c r="W2835">
        <f t="shared" ca="1" si="714"/>
        <v>8.8841613126946481E-2</v>
      </c>
      <c r="X2835">
        <f t="shared" ca="1" si="715"/>
        <v>0.37205362341774073</v>
      </c>
      <c r="Z2835">
        <f t="shared" ca="1" si="726"/>
        <v>105.29455557109665</v>
      </c>
      <c r="AA2835">
        <f t="shared" ca="1" si="726"/>
        <v>105.22402220434719</v>
      </c>
      <c r="AB2835">
        <f t="shared" ca="1" si="726"/>
        <v>105.16043082705087</v>
      </c>
      <c r="AC2835">
        <f t="shared" ca="1" si="727"/>
        <v>105.22402220434719</v>
      </c>
      <c r="AE2835" s="7">
        <v>12.48</v>
      </c>
      <c r="AF2835">
        <f t="shared" ca="1" si="721"/>
        <v>14.331333333333331</v>
      </c>
      <c r="AG2835">
        <f t="shared" ca="1" si="721"/>
        <v>14.256500000000003</v>
      </c>
      <c r="AH2835">
        <f t="shared" ca="1" si="721"/>
        <v>13.962000000000003</v>
      </c>
      <c r="AI2835">
        <f t="shared" ca="1" si="722"/>
        <v>14.256500000000003</v>
      </c>
      <c r="AK2835">
        <f t="shared" ca="1" si="723"/>
        <v>1</v>
      </c>
      <c r="AL2835">
        <f t="shared" ca="1" si="724"/>
        <v>1</v>
      </c>
      <c r="AN2835" t="str">
        <f t="shared" ca="1" si="728"/>
        <v>Not Down</v>
      </c>
      <c r="AO2835" t="str">
        <f t="shared" ca="1" si="735"/>
        <v>Not Up</v>
      </c>
      <c r="AQ2835">
        <f t="shared" ca="1" si="716"/>
        <v>1</v>
      </c>
      <c r="AR2835">
        <f t="shared" ca="1" si="717"/>
        <v>0</v>
      </c>
      <c r="AT2835">
        <f t="shared" ca="1" si="709"/>
        <v>1</v>
      </c>
      <c r="AU2835">
        <f t="shared" ca="1" si="710"/>
        <v>0</v>
      </c>
      <c r="AW2835" s="5">
        <f t="shared" ca="1" si="740"/>
        <v>1.8429528369623794E-2</v>
      </c>
      <c r="AX2835" s="5">
        <f t="shared" ca="1" si="741"/>
        <v>2.6313668344045821E-2</v>
      </c>
      <c r="AY2835" s="18">
        <f t="shared" ca="1" si="725"/>
        <v>2.6313668344045821E-2</v>
      </c>
      <c r="BA2835" s="6">
        <f t="shared" ca="1" si="718"/>
        <v>1.5</v>
      </c>
      <c r="BB2835">
        <f t="shared" ca="1" si="719"/>
        <v>1.5</v>
      </c>
      <c r="BC2835" t="str">
        <f t="shared" ca="1" si="752"/>
        <v>HYG UP Equity</v>
      </c>
      <c r="BD2835" t="str">
        <f t="shared" ca="1" si="753"/>
        <v>HYG UP Equity</v>
      </c>
      <c r="BF2835">
        <f t="shared" ca="1" si="742"/>
        <v>1</v>
      </c>
      <c r="BG2835">
        <f t="shared" ca="1" si="743"/>
        <v>0</v>
      </c>
      <c r="BI2835">
        <f t="shared" ca="1" si="736"/>
        <v>1</v>
      </c>
      <c r="BJ2835">
        <f t="shared" ca="1" si="737"/>
        <v>0</v>
      </c>
      <c r="BL2835">
        <f t="shared" ca="1" si="711"/>
        <v>10.249551046945633</v>
      </c>
      <c r="BM2835">
        <f t="shared" ca="1" si="712"/>
        <v>0</v>
      </c>
      <c r="BN2835" s="9">
        <f t="shared" ca="1" si="749"/>
        <v>1</v>
      </c>
      <c r="BO2835" s="9">
        <f t="shared" ca="1" si="750"/>
        <v>0</v>
      </c>
      <c r="BP2835" s="9">
        <f t="shared" ca="1" si="744"/>
        <v>1</v>
      </c>
      <c r="BQ2835" s="9">
        <f t="shared" ca="1" si="745"/>
        <v>0</v>
      </c>
      <c r="BR2835">
        <f t="shared" ca="1" si="746"/>
        <v>1081.2464619396067</v>
      </c>
      <c r="BS2835">
        <f t="shared" ca="1" si="747"/>
        <v>9.3705572855173891E-4</v>
      </c>
      <c r="BT2835">
        <f t="shared" ca="1" si="748"/>
        <v>3.6111111111111116E-5</v>
      </c>
      <c r="BU2835">
        <f t="shared" ca="1" si="729"/>
        <v>0</v>
      </c>
      <c r="BV2835">
        <f t="shared" ca="1" si="730"/>
        <v>0</v>
      </c>
      <c r="BW2835" s="35">
        <f ca="1">IFERROR(VLOOKUP($B2835,OFFSET(Input!$A$1,0,MATCH(Index!BW$6&amp;" Index",Input!$1:$1,0)-1,10000,2),2,0)/100,BW2834)</f>
        <v>8.0000000000000004E-4</v>
      </c>
      <c r="BX2835">
        <f t="shared" ca="1" si="751"/>
        <v>5.7932144980090299E-2</v>
      </c>
      <c r="CE2835">
        <v>1070.9297999452758</v>
      </c>
    </row>
    <row r="2836" spans="1:83" x14ac:dyDescent="0.25">
      <c r="B2836" s="2">
        <v>41635</v>
      </c>
      <c r="C2836">
        <f t="shared" ca="1" si="731"/>
        <v>0</v>
      </c>
      <c r="D2836">
        <f t="shared" ca="1" si="732"/>
        <v>0</v>
      </c>
      <c r="E2836">
        <f ca="1">IF($B2836&lt;VLOOKUP(E$6&amp;" Equity",Param,4,0),"",IFERROR(VLOOKUP($B2836,OFFSET(Input!$A$1,0,MATCH(Index!E$6&amp;" Equity",Input!$1:$1,0)-1,10000,2),2,0),E2835))</f>
        <v>92.74</v>
      </c>
      <c r="F2836" s="33">
        <v>101.81</v>
      </c>
      <c r="H2836">
        <f ca="1">IFERROR(VLOOKUP($B2836,OFFSET(Input!$A$1,0,MATCH(Index!H$6,Input!$1:$1,0)-1,10000,2),2,0),0)</f>
        <v>0</v>
      </c>
      <c r="I2836">
        <f ca="1">IFERROR(VLOOKUP($B2836,OFFSET(Input!$A$1,0,MATCH(Index!I$6,Input!$1:$1,0)-1,10000,2),2,0),0)</f>
        <v>0</v>
      </c>
      <c r="K2836">
        <f t="shared" ca="1" si="733"/>
        <v>105.48070647678156</v>
      </c>
      <c r="L2836" s="30">
        <f t="shared" ca="1" si="734"/>
        <v>107.74765998973012</v>
      </c>
      <c r="N2836">
        <f t="shared" ca="1" si="738"/>
        <v>-1.0782252422988866E-4</v>
      </c>
      <c r="O2836">
        <f t="shared" ca="1" si="739"/>
        <v>-2.8443940515153173E-3</v>
      </c>
      <c r="Q2836">
        <f t="shared" ca="1" si="708"/>
        <v>1.6557062726953571E-2</v>
      </c>
      <c r="R2836">
        <f t="shared" ref="R2836:R2899" ca="1" si="754">SQRT(SUMPRODUCT(OFFSET(O2836,0,0,-R$5,1),OFFSET(O2836,0,0,-R$5,1))*252/R$5)</f>
        <v>0.10488360651697125</v>
      </c>
      <c r="T2836">
        <f t="shared" ca="1" si="720"/>
        <v>2.6217367172917557E-2</v>
      </c>
      <c r="U2836">
        <f t="shared" ca="1" si="713"/>
        <v>9.8119949095392053E-2</v>
      </c>
      <c r="W2836">
        <f t="shared" ca="1" si="714"/>
        <v>1.5175383774415069E-2</v>
      </c>
      <c r="X2836">
        <f t="shared" ca="1" si="715"/>
        <v>0.36824599268876335</v>
      </c>
      <c r="Z2836">
        <f t="shared" ca="1" si="726"/>
        <v>105.34629795637139</v>
      </c>
      <c r="AA2836">
        <f t="shared" ca="1" si="726"/>
        <v>105.2430686849136</v>
      </c>
      <c r="AB2836">
        <f t="shared" ca="1" si="726"/>
        <v>105.19999457794522</v>
      </c>
      <c r="AC2836">
        <f t="shared" ca="1" si="727"/>
        <v>105.2430686849136</v>
      </c>
      <c r="AE2836">
        <f ca="1">VLOOKUP($B2836,OFFSET(Input!$A$1,0,MATCH(Index!AE$6&amp;" Index",Input!$1:$1,0)-1,10000,2),2,0)</f>
        <v>12.46</v>
      </c>
      <c r="AF2836">
        <f t="shared" ca="1" si="721"/>
        <v>14.156666666666666</v>
      </c>
      <c r="AG2836">
        <f t="shared" ca="1" si="721"/>
        <v>14.230500000000001</v>
      </c>
      <c r="AH2836">
        <f t="shared" ca="1" si="721"/>
        <v>13.9244</v>
      </c>
      <c r="AI2836">
        <f t="shared" ca="1" si="722"/>
        <v>14.230500000000001</v>
      </c>
      <c r="AK2836">
        <f t="shared" ca="1" si="723"/>
        <v>1</v>
      </c>
      <c r="AL2836">
        <f t="shared" ca="1" si="724"/>
        <v>-1</v>
      </c>
      <c r="AN2836" t="str">
        <f t="shared" ca="1" si="728"/>
        <v>Not Down</v>
      </c>
      <c r="AO2836" t="str">
        <f t="shared" ca="1" si="735"/>
        <v>Not Up</v>
      </c>
      <c r="AQ2836">
        <f t="shared" ca="1" si="716"/>
        <v>1</v>
      </c>
      <c r="AR2836">
        <f t="shared" ca="1" si="717"/>
        <v>0</v>
      </c>
      <c r="AT2836">
        <f t="shared" ca="1" si="709"/>
        <v>1</v>
      </c>
      <c r="AU2836">
        <f t="shared" ca="1" si="710"/>
        <v>0</v>
      </c>
      <c r="AW2836" s="5">
        <f t="shared" ca="1" si="740"/>
        <v>1.6557062726953571E-2</v>
      </c>
      <c r="AX2836" s="5">
        <f t="shared" ca="1" si="741"/>
        <v>2.6217367172917557E-2</v>
      </c>
      <c r="AY2836" s="18">
        <f t="shared" ca="1" si="725"/>
        <v>2.6217367172917557E-2</v>
      </c>
      <c r="BA2836" s="6">
        <f t="shared" ca="1" si="718"/>
        <v>1.5</v>
      </c>
      <c r="BB2836">
        <f t="shared" ca="1" si="719"/>
        <v>1.5</v>
      </c>
      <c r="BC2836" t="str">
        <f t="shared" ca="1" si="752"/>
        <v>HYG UP Equity</v>
      </c>
      <c r="BD2836" t="str">
        <f t="shared" ca="1" si="753"/>
        <v>HYG UP Equity</v>
      </c>
      <c r="BF2836">
        <f t="shared" ca="1" si="742"/>
        <v>1</v>
      </c>
      <c r="BG2836">
        <f t="shared" ca="1" si="743"/>
        <v>0</v>
      </c>
      <c r="BI2836">
        <f t="shared" ca="1" si="736"/>
        <v>1</v>
      </c>
      <c r="BJ2836">
        <f t="shared" ca="1" si="737"/>
        <v>0</v>
      </c>
      <c r="BL2836">
        <f t="shared" ca="1" si="711"/>
        <v>10.249551046945632</v>
      </c>
      <c r="BM2836">
        <f t="shared" ca="1" si="712"/>
        <v>0</v>
      </c>
      <c r="BN2836" s="9">
        <f t="shared" ca="1" si="749"/>
        <v>1.0000000000000002</v>
      </c>
      <c r="BO2836" s="9">
        <f t="shared" ca="1" si="750"/>
        <v>0</v>
      </c>
      <c r="BP2836" s="9">
        <f t="shared" ca="1" si="744"/>
        <v>1</v>
      </c>
      <c r="BQ2836" s="9">
        <f t="shared" ca="1" si="745"/>
        <v>0</v>
      </c>
      <c r="BR2836">
        <f t="shared" ca="1" si="746"/>
        <v>1081.1298855016614</v>
      </c>
      <c r="BS2836">
        <f t="shared" ca="1" si="747"/>
        <v>-1.0781671159054707E-4</v>
      </c>
      <c r="BT2836">
        <f t="shared" ca="1" si="748"/>
        <v>1.8055555555555562E-5</v>
      </c>
      <c r="BU2836">
        <f t="shared" ca="1" si="729"/>
        <v>8.8817841970012527E-20</v>
      </c>
      <c r="BV2836">
        <f t="shared" ca="1" si="730"/>
        <v>0</v>
      </c>
      <c r="BW2836" s="35">
        <f ca="1">IFERROR(VLOOKUP($B2836,OFFSET(Input!$A$1,0,MATCH(Index!BW$6&amp;" Index",Input!$1:$1,0)-1,10000,2),2,0)/100,BW2835)</f>
        <v>8.0000000000000004E-4</v>
      </c>
      <c r="BX2836">
        <f t="shared" ca="1" si="751"/>
        <v>2.9004348748517896E-2</v>
      </c>
      <c r="CE2836">
        <v>1070.7115354554669</v>
      </c>
    </row>
    <row r="2837" spans="1:83" x14ac:dyDescent="0.25">
      <c r="B2837" s="2">
        <v>41638</v>
      </c>
      <c r="C2837">
        <f t="shared" ca="1" si="731"/>
        <v>0</v>
      </c>
      <c r="D2837">
        <f t="shared" ca="1" si="732"/>
        <v>0</v>
      </c>
      <c r="E2837">
        <f ca="1">IF($B2837&lt;VLOOKUP(E$6&amp;" Equity",Param,4,0),"",IFERROR(VLOOKUP($B2837,OFFSET(Input!$A$1,0,MATCH(Index!E$6&amp;" Equity",Input!$1:$1,0)-1,10000,2),2,0),E2836))</f>
        <v>92.82</v>
      </c>
      <c r="F2837" s="33">
        <v>102.51</v>
      </c>
      <c r="H2837">
        <f ca="1">IFERROR(VLOOKUP($B2837,OFFSET(Input!$A$1,0,MATCH(Index!H$6,Input!$1:$1,0)-1,10000,2),2,0),0)</f>
        <v>0</v>
      </c>
      <c r="I2837">
        <f ca="1">IFERROR(VLOOKUP($B2837,OFFSET(Input!$A$1,0,MATCH(Index!I$6,Input!$1:$1,0)-1,10000,2),2,0),0)</f>
        <v>0</v>
      </c>
      <c r="K2837">
        <f t="shared" ca="1" si="733"/>
        <v>105.57169695034359</v>
      </c>
      <c r="L2837" s="30">
        <f t="shared" ca="1" si="734"/>
        <v>108.48848468271522</v>
      </c>
      <c r="N2837">
        <f t="shared" ca="1" si="738"/>
        <v>8.6225484971495781E-4</v>
      </c>
      <c r="O2837">
        <f t="shared" ca="1" si="739"/>
        <v>6.8520236762059242E-3</v>
      </c>
      <c r="Q2837">
        <f t="shared" ref="Q2837:Q2900" ca="1" si="755">SQRT(SUMPRODUCT(OFFSET(N2837,0,0,-Q$5,1),OFFSET(N2837,0,0,-Q$5,1))*252/Q$5)</f>
        <v>1.5068774042228578E-2</v>
      </c>
      <c r="R2837">
        <f t="shared" ca="1" si="754"/>
        <v>0.10765415651193913</v>
      </c>
      <c r="T2837">
        <f t="shared" ca="1" si="720"/>
        <v>2.6120208694999744E-2</v>
      </c>
      <c r="U2837">
        <f t="shared" ca="1" si="713"/>
        <v>0.1010844080867449</v>
      </c>
      <c r="W2837">
        <f t="shared" ca="1" si="714"/>
        <v>-1.3880010702020747E-2</v>
      </c>
      <c r="X2837">
        <f t="shared" ca="1" si="715"/>
        <v>0.38550249800808412</v>
      </c>
      <c r="Z2837">
        <f t="shared" ca="1" si="726"/>
        <v>105.39016419504692</v>
      </c>
      <c r="AA2837">
        <f t="shared" ca="1" si="726"/>
        <v>105.26103353951893</v>
      </c>
      <c r="AB2837">
        <f t="shared" ca="1" si="726"/>
        <v>105.22878220470581</v>
      </c>
      <c r="AC2837">
        <f t="shared" ca="1" si="727"/>
        <v>105.26103353951893</v>
      </c>
      <c r="AE2837">
        <f ca="1">VLOOKUP($B2837,OFFSET(Input!$A$1,0,MATCH(Index!AE$6&amp;" Index",Input!$1:$1,0)-1,10000,2),2,0)</f>
        <v>13.56</v>
      </c>
      <c r="AF2837">
        <f t="shared" ca="1" si="721"/>
        <v>14.141333333333332</v>
      </c>
      <c r="AG2837">
        <f t="shared" ca="1" si="721"/>
        <v>14.223499999999998</v>
      </c>
      <c r="AH2837">
        <f t="shared" ca="1" si="721"/>
        <v>13.960400000000002</v>
      </c>
      <c r="AI2837">
        <f t="shared" ca="1" si="722"/>
        <v>14.223499999999998</v>
      </c>
      <c r="AK2837">
        <f t="shared" ca="1" si="723"/>
        <v>1</v>
      </c>
      <c r="AL2837">
        <f t="shared" ca="1" si="724"/>
        <v>-1</v>
      </c>
      <c r="AN2837" t="str">
        <f t="shared" ca="1" si="728"/>
        <v>Not Down</v>
      </c>
      <c r="AO2837" t="str">
        <f t="shared" ca="1" si="735"/>
        <v>Not Up</v>
      </c>
      <c r="AQ2837">
        <f t="shared" ca="1" si="716"/>
        <v>1</v>
      </c>
      <c r="AR2837">
        <f t="shared" ca="1" si="717"/>
        <v>0</v>
      </c>
      <c r="AT2837">
        <f t="shared" ca="1" si="709"/>
        <v>1</v>
      </c>
      <c r="AU2837">
        <f t="shared" ca="1" si="710"/>
        <v>0</v>
      </c>
      <c r="AW2837" s="5">
        <f t="shared" ca="1" si="740"/>
        <v>1.5068774042228578E-2</v>
      </c>
      <c r="AX2837" s="5">
        <f t="shared" ca="1" si="741"/>
        <v>2.6120208694999744E-2</v>
      </c>
      <c r="AY2837" s="18">
        <f t="shared" ca="1" si="725"/>
        <v>2.6120208694999744E-2</v>
      </c>
      <c r="BA2837" s="6">
        <f t="shared" ca="1" si="718"/>
        <v>1.5</v>
      </c>
      <c r="BB2837">
        <f t="shared" ca="1" si="719"/>
        <v>1.5</v>
      </c>
      <c r="BC2837" t="str">
        <f t="shared" ca="1" si="752"/>
        <v>HYG UP Equity</v>
      </c>
      <c r="BD2837" t="str">
        <f t="shared" ca="1" si="753"/>
        <v>HYG UP Equity</v>
      </c>
      <c r="BF2837">
        <f t="shared" ca="1" si="742"/>
        <v>1</v>
      </c>
      <c r="BG2837">
        <f t="shared" ca="1" si="743"/>
        <v>0</v>
      </c>
      <c r="BI2837">
        <f t="shared" ca="1" si="736"/>
        <v>1</v>
      </c>
      <c r="BJ2837">
        <f t="shared" ca="1" si="737"/>
        <v>0</v>
      </c>
      <c r="BL2837">
        <f t="shared" ca="1" si="711"/>
        <v>10.249551046945632</v>
      </c>
      <c r="BM2837">
        <f t="shared" ca="1" si="712"/>
        <v>0</v>
      </c>
      <c r="BN2837" s="9">
        <f t="shared" ca="1" si="749"/>
        <v>1</v>
      </c>
      <c r="BO2837" s="9">
        <f t="shared" ca="1" si="750"/>
        <v>0</v>
      </c>
      <c r="BP2837" s="9">
        <f t="shared" ca="1" si="744"/>
        <v>1</v>
      </c>
      <c r="BQ2837" s="9">
        <f t="shared" ca="1" si="745"/>
        <v>0</v>
      </c>
      <c r="BR2837">
        <f t="shared" ca="1" si="746"/>
        <v>1082.0624970052211</v>
      </c>
      <c r="BS2837">
        <f t="shared" ca="1" si="747"/>
        <v>8.6262669829628713E-4</v>
      </c>
      <c r="BT2837">
        <f t="shared" ca="1" si="748"/>
        <v>5.4166666666666671E-5</v>
      </c>
      <c r="BU2837">
        <f t="shared" ca="1" si="729"/>
        <v>0</v>
      </c>
      <c r="BV2837">
        <f t="shared" ca="1" si="730"/>
        <v>0</v>
      </c>
      <c r="BW2837" s="35">
        <f ca="1">IFERROR(VLOOKUP($B2837,OFFSET(Input!$A$1,0,MATCH(Index!BW$6&amp;" Index",Input!$1:$1,0)-1,10000,2),2,0)/100,BW2836)</f>
        <v>8.0000000000000004E-4</v>
      </c>
      <c r="BX2837">
        <f t="shared" ca="1" si="751"/>
        <v>8.6995312255756699E-2</v>
      </c>
      <c r="CE2837">
        <v>1071.9617946591025</v>
      </c>
    </row>
    <row r="2838" spans="1:83" x14ac:dyDescent="0.25">
      <c r="B2838" s="2">
        <v>41639</v>
      </c>
      <c r="C2838">
        <f t="shared" ca="1" si="731"/>
        <v>0</v>
      </c>
      <c r="D2838">
        <f t="shared" ca="1" si="732"/>
        <v>0</v>
      </c>
      <c r="E2838">
        <f ca="1">IF($B2838&lt;VLOOKUP(E$6&amp;" Equity",Param,4,0),"",IFERROR(VLOOKUP($B2838,OFFSET(Input!$A$1,0,MATCH(Index!E$6&amp;" Equity",Input!$1:$1,0)-1,10000,2),2,0),E2837))</f>
        <v>92.88</v>
      </c>
      <c r="F2838" s="33">
        <v>101.86</v>
      </c>
      <c r="H2838">
        <f ca="1">IFERROR(VLOOKUP($B2838,OFFSET(Input!$A$1,0,MATCH(Index!H$6,Input!$1:$1,0)-1,10000,2),2,0),0)</f>
        <v>0</v>
      </c>
      <c r="I2838">
        <f ca="1">IFERROR(VLOOKUP($B2838,OFFSET(Input!$A$1,0,MATCH(Index!I$6,Input!$1:$1,0)-1,10000,2),2,0),0)</f>
        <v>0</v>
      </c>
      <c r="K2838">
        <f t="shared" ca="1" si="733"/>
        <v>105.63993980551511</v>
      </c>
      <c r="L2838" s="30">
        <f t="shared" ca="1" si="734"/>
        <v>107.80057603922907</v>
      </c>
      <c r="N2838">
        <f t="shared" ca="1" si="738"/>
        <v>6.4620357660630137E-4</v>
      </c>
      <c r="O2838">
        <f t="shared" ca="1" si="739"/>
        <v>-6.3610333388516979E-3</v>
      </c>
      <c r="Q2838">
        <f t="shared" ca="1" si="755"/>
        <v>1.4795932362794579E-2</v>
      </c>
      <c r="R2838">
        <f t="shared" ca="1" si="754"/>
        <v>0.11075293061104383</v>
      </c>
      <c r="T2838">
        <f t="shared" ca="1" si="720"/>
        <v>2.6195927769039905E-2</v>
      </c>
      <c r="U2838">
        <f t="shared" ca="1" si="713"/>
        <v>9.9820939533157543E-2</v>
      </c>
      <c r="W2838">
        <f t="shared" ca="1" si="714"/>
        <v>-2.812632590971318E-2</v>
      </c>
      <c r="X2838">
        <f t="shared" ca="1" si="715"/>
        <v>0.3814971028660864</v>
      </c>
      <c r="Z2838">
        <f t="shared" ca="1" si="726"/>
        <v>105.43180128246345</v>
      </c>
      <c r="AA2838">
        <f t="shared" ca="1" si="726"/>
        <v>105.28072040363017</v>
      </c>
      <c r="AB2838">
        <f t="shared" ca="1" si="726"/>
        <v>105.25714610187528</v>
      </c>
      <c r="AC2838">
        <f t="shared" ca="1" si="727"/>
        <v>105.28072040363017</v>
      </c>
      <c r="AE2838">
        <f ca="1">VLOOKUP($B2838,OFFSET(Input!$A$1,0,MATCH(Index!AE$6&amp;" Index",Input!$1:$1,0)-1,10000,2),2,0)</f>
        <v>13.72</v>
      </c>
      <c r="AF2838">
        <f t="shared" ca="1" si="721"/>
        <v>14.156666666666666</v>
      </c>
      <c r="AG2838">
        <f t="shared" ca="1" si="721"/>
        <v>14.197999999999999</v>
      </c>
      <c r="AH2838">
        <f t="shared" ca="1" si="721"/>
        <v>14.018800000000004</v>
      </c>
      <c r="AI2838">
        <f t="shared" ca="1" si="722"/>
        <v>14.197999999999999</v>
      </c>
      <c r="AK2838">
        <f t="shared" ca="1" si="723"/>
        <v>1</v>
      </c>
      <c r="AL2838">
        <f t="shared" ca="1" si="724"/>
        <v>-1</v>
      </c>
      <c r="AN2838" t="str">
        <f t="shared" ca="1" si="728"/>
        <v>Not Down</v>
      </c>
      <c r="AO2838" t="str">
        <f t="shared" ca="1" si="735"/>
        <v>Not Up</v>
      </c>
      <c r="AQ2838">
        <f t="shared" ca="1" si="716"/>
        <v>1</v>
      </c>
      <c r="AR2838">
        <f t="shared" ca="1" si="717"/>
        <v>0</v>
      </c>
      <c r="AT2838">
        <f t="shared" ca="1" si="709"/>
        <v>1</v>
      </c>
      <c r="AU2838">
        <f t="shared" ca="1" si="710"/>
        <v>0</v>
      </c>
      <c r="AW2838" s="5">
        <f t="shared" ca="1" si="740"/>
        <v>1.4795932362794579E-2</v>
      </c>
      <c r="AX2838" s="5">
        <f t="shared" ca="1" si="741"/>
        <v>2.6195927769039905E-2</v>
      </c>
      <c r="AY2838" s="18">
        <f t="shared" ca="1" si="725"/>
        <v>2.6195927769039905E-2</v>
      </c>
      <c r="BA2838" s="6">
        <f t="shared" ca="1" si="718"/>
        <v>1.5</v>
      </c>
      <c r="BB2838">
        <f t="shared" ca="1" si="719"/>
        <v>1.5</v>
      </c>
      <c r="BC2838" t="str">
        <f t="shared" ca="1" si="752"/>
        <v>HYG UP Equity</v>
      </c>
      <c r="BD2838" t="str">
        <f t="shared" ca="1" si="753"/>
        <v>HYG UP Equity</v>
      </c>
      <c r="BF2838">
        <f t="shared" ca="1" si="742"/>
        <v>1</v>
      </c>
      <c r="BG2838">
        <f t="shared" ca="1" si="743"/>
        <v>0</v>
      </c>
      <c r="BI2838">
        <f t="shared" ca="1" si="736"/>
        <v>1</v>
      </c>
      <c r="BJ2838">
        <f t="shared" ca="1" si="737"/>
        <v>0</v>
      </c>
      <c r="BL2838">
        <f t="shared" ca="1" si="711"/>
        <v>10.249551046945632</v>
      </c>
      <c r="BM2838">
        <f t="shared" ca="1" si="712"/>
        <v>0</v>
      </c>
      <c r="BN2838" s="9">
        <f t="shared" ca="1" si="749"/>
        <v>1</v>
      </c>
      <c r="BO2838" s="9">
        <f t="shared" ca="1" si="750"/>
        <v>0</v>
      </c>
      <c r="BP2838" s="9">
        <f t="shared" ca="1" si="744"/>
        <v>1</v>
      </c>
      <c r="BQ2838" s="9">
        <f t="shared" ca="1" si="745"/>
        <v>0</v>
      </c>
      <c r="BR2838">
        <f t="shared" ca="1" si="746"/>
        <v>1082.7619556328909</v>
      </c>
      <c r="BS2838">
        <f t="shared" ca="1" si="747"/>
        <v>6.4641241111829117E-4</v>
      </c>
      <c r="BT2838">
        <f t="shared" ca="1" si="748"/>
        <v>1.8055555555555558E-5</v>
      </c>
      <c r="BU2838">
        <f t="shared" ca="1" si="729"/>
        <v>0</v>
      </c>
      <c r="BV2838">
        <f t="shared" ca="1" si="730"/>
        <v>0</v>
      </c>
      <c r="BW2838" s="35">
        <f ca="1">IFERROR(VLOOKUP($B2838,OFFSET(Input!$A$1,0,MATCH(Index!BW$6&amp;" Index",Input!$1:$1,0)-1,10000,2),2,0)/100,BW2837)</f>
        <v>7.000000000000001E-4</v>
      </c>
      <c r="BX2838">
        <f t="shared" ca="1" si="751"/>
        <v>2.9032298605350698E-2</v>
      </c>
      <c r="CE2838">
        <v>1072.9560770460455</v>
      </c>
    </row>
    <row r="2839" spans="1:83" x14ac:dyDescent="0.25">
      <c r="A2839">
        <v>1</v>
      </c>
      <c r="B2839" s="2">
        <v>41641</v>
      </c>
      <c r="C2839">
        <f t="shared" ca="1" si="731"/>
        <v>1</v>
      </c>
      <c r="D2839">
        <f t="shared" ca="1" si="732"/>
        <v>0</v>
      </c>
      <c r="E2839">
        <f ca="1">IF($B2839&lt;VLOOKUP(E$6&amp;" Equity",Param,4,0),"",IFERROR(VLOOKUP($B2839,OFFSET(Input!$A$1,0,MATCH(Index!E$6&amp;" Equity",Input!$1:$1,0)-1,10000,2),2,0),E2838))</f>
        <v>93.04</v>
      </c>
      <c r="F2839" s="33">
        <v>102.17</v>
      </c>
      <c r="H2839">
        <f ca="1">IFERROR(VLOOKUP($B2839,OFFSET(Input!$A$1,0,MATCH(Index!H$6,Input!$1:$1,0)-1,10000,2),2,0),0)</f>
        <v>0</v>
      </c>
      <c r="I2839">
        <f ca="1">IFERROR(VLOOKUP($B2839,OFFSET(Input!$A$1,0,MATCH(Index!I$6,Input!$1:$1,0)-1,10000,2),2,0),0)</f>
        <v>0</v>
      </c>
      <c r="K2839">
        <f t="shared" ca="1" si="733"/>
        <v>105.82192075263919</v>
      </c>
      <c r="L2839" s="30">
        <f t="shared" ca="1" si="734"/>
        <v>108.12865554612246</v>
      </c>
      <c r="N2839">
        <f t="shared" ca="1" si="738"/>
        <v>1.7211708207730534E-3</v>
      </c>
      <c r="O2839">
        <f t="shared" ca="1" si="739"/>
        <v>3.0387711468736443E-3</v>
      </c>
      <c r="Q2839">
        <f t="shared" ca="1" si="755"/>
        <v>1.7099901175412126E-2</v>
      </c>
      <c r="R2839">
        <f t="shared" ca="1" si="754"/>
        <v>0.10953023699585762</v>
      </c>
      <c r="T2839">
        <f t="shared" ca="1" si="720"/>
        <v>2.6678485699093427E-2</v>
      </c>
      <c r="U2839">
        <f t="shared" ca="1" si="713"/>
        <v>9.9552943594719528E-2</v>
      </c>
      <c r="W2839">
        <f t="shared" ca="1" si="714"/>
        <v>5.8681800543433679E-2</v>
      </c>
      <c r="X2839">
        <f t="shared" ca="1" si="715"/>
        <v>0.41727897449789442</v>
      </c>
      <c r="Z2839">
        <f t="shared" ca="1" si="726"/>
        <v>105.49389982378641</v>
      </c>
      <c r="AA2839">
        <f t="shared" ca="1" si="726"/>
        <v>105.31459887328421</v>
      </c>
      <c r="AB2839">
        <f t="shared" ca="1" si="726"/>
        <v>105.28648234933384</v>
      </c>
      <c r="AC2839">
        <f t="shared" ca="1" si="727"/>
        <v>105.31459887328421</v>
      </c>
      <c r="AE2839">
        <f ca="1">VLOOKUP($B2839,OFFSET(Input!$A$1,0,MATCH(Index!AE$6&amp;" Index",Input!$1:$1,0)-1,10000,2),2,0)</f>
        <v>14.23</v>
      </c>
      <c r="AF2839">
        <f t="shared" ca="1" si="721"/>
        <v>14.177999999999999</v>
      </c>
      <c r="AG2839">
        <f t="shared" ca="1" si="721"/>
        <v>14.182000000000002</v>
      </c>
      <c r="AH2839">
        <f t="shared" ca="1" si="721"/>
        <v>14.076400000000003</v>
      </c>
      <c r="AI2839">
        <f t="shared" ca="1" si="722"/>
        <v>14.182000000000002</v>
      </c>
      <c r="AK2839">
        <f t="shared" ca="1" si="723"/>
        <v>1</v>
      </c>
      <c r="AL2839">
        <f t="shared" ca="1" si="724"/>
        <v>-1</v>
      </c>
      <c r="AN2839" t="str">
        <f t="shared" ca="1" si="728"/>
        <v>Not Down</v>
      </c>
      <c r="AO2839" t="str">
        <f t="shared" ca="1" si="735"/>
        <v>Not Up</v>
      </c>
      <c r="AQ2839">
        <f t="shared" ca="1" si="716"/>
        <v>1</v>
      </c>
      <c r="AR2839">
        <f t="shared" ca="1" si="717"/>
        <v>0</v>
      </c>
      <c r="AT2839">
        <f t="shared" ca="1" si="709"/>
        <v>1</v>
      </c>
      <c r="AU2839">
        <f t="shared" ca="1" si="710"/>
        <v>0</v>
      </c>
      <c r="AW2839" s="5">
        <f t="shared" ca="1" si="740"/>
        <v>1.7099901175412126E-2</v>
      </c>
      <c r="AX2839" s="5">
        <f t="shared" ca="1" si="741"/>
        <v>2.6678485699093427E-2</v>
      </c>
      <c r="AY2839" s="18">
        <f t="shared" ca="1" si="725"/>
        <v>2.6678485699093427E-2</v>
      </c>
      <c r="BA2839" s="6">
        <f t="shared" ca="1" si="718"/>
        <v>1.5</v>
      </c>
      <c r="BB2839">
        <f t="shared" ca="1" si="719"/>
        <v>1.5</v>
      </c>
      <c r="BC2839" t="str">
        <f t="shared" ca="1" si="752"/>
        <v>HYG UP Equity</v>
      </c>
      <c r="BD2839" t="str">
        <f t="shared" ca="1" si="753"/>
        <v>HYG UP Equity</v>
      </c>
      <c r="BF2839">
        <f t="shared" ca="1" si="742"/>
        <v>1</v>
      </c>
      <c r="BG2839">
        <f t="shared" ca="1" si="743"/>
        <v>0</v>
      </c>
      <c r="BI2839">
        <f t="shared" ca="1" si="736"/>
        <v>1</v>
      </c>
      <c r="BJ2839">
        <f t="shared" ca="1" si="737"/>
        <v>0</v>
      </c>
      <c r="BL2839">
        <f t="shared" ca="1" si="711"/>
        <v>10.249551046945632</v>
      </c>
      <c r="BM2839">
        <f t="shared" ca="1" si="712"/>
        <v>0</v>
      </c>
      <c r="BN2839" s="9">
        <f t="shared" ca="1" si="749"/>
        <v>1</v>
      </c>
      <c r="BO2839" s="9">
        <f t="shared" ca="1" si="750"/>
        <v>0</v>
      </c>
      <c r="BP2839" s="9">
        <f t="shared" ca="1" si="744"/>
        <v>1</v>
      </c>
      <c r="BQ2839" s="9">
        <f t="shared" ca="1" si="745"/>
        <v>0</v>
      </c>
      <c r="BR2839">
        <f t="shared" ca="1" si="746"/>
        <v>1084.6271786400107</v>
      </c>
      <c r="BS2839">
        <f t="shared" ca="1" si="747"/>
        <v>1.7226528854437095E-3</v>
      </c>
      <c r="BT2839">
        <f t="shared" ca="1" si="748"/>
        <v>3.6111111111111116E-5</v>
      </c>
      <c r="BU2839">
        <f t="shared" ca="1" si="729"/>
        <v>0</v>
      </c>
      <c r="BV2839">
        <f t="shared" ca="1" si="730"/>
        <v>0</v>
      </c>
      <c r="BW2839" s="35">
        <f ca="1">IFERROR(VLOOKUP($B2839,OFFSET(Input!$A$1,0,MATCH(Index!BW$6&amp;" Index",Input!$1:$1,0)-1,10000,2),2,0)/100,BW2838)</f>
        <v>8.0000000000000004E-4</v>
      </c>
      <c r="BX2839">
        <f t="shared" ca="1" si="751"/>
        <v>5.8118454173327477E-2</v>
      </c>
      <c r="CE2839">
        <v>1075.6385642760324</v>
      </c>
    </row>
    <row r="2840" spans="1:83" x14ac:dyDescent="0.25">
      <c r="B2840" s="2">
        <v>41642</v>
      </c>
      <c r="C2840">
        <f t="shared" ca="1" si="731"/>
        <v>0</v>
      </c>
      <c r="D2840">
        <f t="shared" ca="1" si="732"/>
        <v>1</v>
      </c>
      <c r="E2840">
        <f ca="1">IF($B2840&lt;VLOOKUP(E$6&amp;" Equity",Param,4,0),"",IFERROR(VLOOKUP($B2840,OFFSET(Input!$A$1,0,MATCH(Index!E$6&amp;" Equity",Input!$1:$1,0)-1,10000,2),2,0),E2839))</f>
        <v>93.01</v>
      </c>
      <c r="F2840" s="33">
        <v>102.17</v>
      </c>
      <c r="H2840">
        <f ca="1">IFERROR(VLOOKUP($B2840,OFFSET(Input!$A$1,0,MATCH(Index!H$6,Input!$1:$1,0)-1,10000,2),2,0),0)</f>
        <v>0</v>
      </c>
      <c r="I2840">
        <f ca="1">IFERROR(VLOOKUP($B2840,OFFSET(Input!$A$1,0,MATCH(Index!I$6,Input!$1:$1,0)-1,10000,2),2,0),0)</f>
        <v>0</v>
      </c>
      <c r="K2840">
        <f t="shared" ca="1" si="733"/>
        <v>105.78779932505343</v>
      </c>
      <c r="L2840" s="30">
        <f t="shared" ca="1" si="734"/>
        <v>108.12865554612246</v>
      </c>
      <c r="N2840">
        <f t="shared" ca="1" si="738"/>
        <v>-3.224939560333299E-4</v>
      </c>
      <c r="O2840">
        <f t="shared" ca="1" si="739"/>
        <v>0</v>
      </c>
      <c r="Q2840">
        <f t="shared" ca="1" si="755"/>
        <v>1.3782946098676372E-2</v>
      </c>
      <c r="R2840">
        <f t="shared" ca="1" si="754"/>
        <v>0.10655961564003993</v>
      </c>
      <c r="T2840">
        <f t="shared" ca="1" si="720"/>
        <v>2.5075069217311743E-2</v>
      </c>
      <c r="U2840">
        <f t="shared" ca="1" si="713"/>
        <v>9.3549874416861065E-2</v>
      </c>
      <c r="W2840">
        <f t="shared" ca="1" si="714"/>
        <v>0.25164909541913966</v>
      </c>
      <c r="X2840">
        <f t="shared" ca="1" si="715"/>
        <v>0.33919326927326732</v>
      </c>
      <c r="Z2840">
        <f t="shared" ca="1" si="726"/>
        <v>105.53108431000733</v>
      </c>
      <c r="AA2840">
        <f t="shared" ca="1" si="726"/>
        <v>105.36035142672328</v>
      </c>
      <c r="AB2840">
        <f t="shared" ca="1" si="726"/>
        <v>105.31130029589107</v>
      </c>
      <c r="AC2840">
        <f t="shared" ca="1" si="727"/>
        <v>105.36035142672328</v>
      </c>
      <c r="AE2840" s="7">
        <v>13.72</v>
      </c>
      <c r="AF2840">
        <f t="shared" ca="1" si="721"/>
        <v>14.064666666666664</v>
      </c>
      <c r="AG2840">
        <f t="shared" ca="1" si="721"/>
        <v>14.133000000000001</v>
      </c>
      <c r="AH2840">
        <f t="shared" ca="1" si="721"/>
        <v>14.112800000000004</v>
      </c>
      <c r="AI2840">
        <f t="shared" ca="1" si="722"/>
        <v>14.133000000000001</v>
      </c>
      <c r="AK2840">
        <f t="shared" ca="1" si="723"/>
        <v>1</v>
      </c>
      <c r="AL2840">
        <f t="shared" ca="1" si="724"/>
        <v>-1</v>
      </c>
      <c r="AN2840" t="str">
        <f t="shared" ca="1" si="728"/>
        <v>Not Down</v>
      </c>
      <c r="AO2840" t="str">
        <f t="shared" ca="1" si="735"/>
        <v>Not Up</v>
      </c>
      <c r="AQ2840">
        <f t="shared" ca="1" si="716"/>
        <v>1</v>
      </c>
      <c r="AR2840">
        <f t="shared" ca="1" si="717"/>
        <v>0</v>
      </c>
      <c r="AT2840">
        <f t="shared" ref="AT2840:AT2903" ca="1" si="756">IF($C2840=1,AQ2839,AT2839)</f>
        <v>1</v>
      </c>
      <c r="AU2840">
        <f t="shared" ref="AU2840:AU2903" ca="1" si="757">IF($C2840=1,AR2839,AU2839)</f>
        <v>0</v>
      </c>
      <c r="AW2840" s="5">
        <f t="shared" ca="1" si="740"/>
        <v>1.3782946098676372E-2</v>
      </c>
      <c r="AX2840" s="5">
        <f t="shared" ca="1" si="741"/>
        <v>2.5075069217311743E-2</v>
      </c>
      <c r="AY2840" s="18">
        <f t="shared" ca="1" si="725"/>
        <v>2.5075069217311743E-2</v>
      </c>
      <c r="BA2840" s="6">
        <f t="shared" ca="1" si="718"/>
        <v>1.5</v>
      </c>
      <c r="BB2840">
        <f t="shared" ca="1" si="719"/>
        <v>1.5</v>
      </c>
      <c r="BC2840" t="str">
        <f t="shared" ca="1" si="752"/>
        <v>HYG UP Equity</v>
      </c>
      <c r="BD2840" t="str">
        <f t="shared" ca="1" si="753"/>
        <v>HYG UP Equity</v>
      </c>
      <c r="BF2840">
        <f t="shared" ca="1" si="742"/>
        <v>1</v>
      </c>
      <c r="BG2840">
        <f t="shared" ca="1" si="743"/>
        <v>0</v>
      </c>
      <c r="BI2840">
        <f t="shared" ca="1" si="736"/>
        <v>1</v>
      </c>
      <c r="BJ2840">
        <f t="shared" ca="1" si="737"/>
        <v>0</v>
      </c>
      <c r="BL2840">
        <f t="shared" ca="1" si="711"/>
        <v>10.249551046945632</v>
      </c>
      <c r="BM2840">
        <f t="shared" ca="1" si="712"/>
        <v>0</v>
      </c>
      <c r="BN2840" s="9">
        <f t="shared" ca="1" si="749"/>
        <v>1</v>
      </c>
      <c r="BO2840" s="9">
        <f t="shared" ca="1" si="750"/>
        <v>0</v>
      </c>
      <c r="BP2840" s="9">
        <f t="shared" ca="1" si="744"/>
        <v>1</v>
      </c>
      <c r="BQ2840" s="9">
        <f t="shared" ca="1" si="745"/>
        <v>0</v>
      </c>
      <c r="BR2840">
        <f t="shared" ca="1" si="746"/>
        <v>1084.2774493261757</v>
      </c>
      <c r="BS2840">
        <f t="shared" ca="1" si="747"/>
        <v>-3.224419604472839E-4</v>
      </c>
      <c r="BT2840">
        <f t="shared" ca="1" si="748"/>
        <v>1.8055555555555558E-5</v>
      </c>
      <c r="BU2840">
        <f t="shared" ca="1" si="729"/>
        <v>0</v>
      </c>
      <c r="BV2840">
        <f t="shared" ca="1" si="730"/>
        <v>0</v>
      </c>
      <c r="BW2840" s="35">
        <f ca="1">IFERROR(VLOOKUP($B2840,OFFSET(Input!$A$1,0,MATCH(Index!BW$6&amp;" Index",Input!$1:$1,0)-1,10000,2),2,0)/100,BW2839)</f>
        <v>8.0000000000000004E-4</v>
      </c>
      <c r="BX2840">
        <f t="shared" ca="1" si="751"/>
        <v>2.9131877782475883E-2</v>
      </c>
      <c r="CE2840">
        <v>1075.0730513086894</v>
      </c>
    </row>
    <row r="2841" spans="1:83" x14ac:dyDescent="0.25">
      <c r="B2841" s="2">
        <v>41645</v>
      </c>
      <c r="C2841">
        <f t="shared" ca="1" si="731"/>
        <v>0</v>
      </c>
      <c r="D2841">
        <f t="shared" ca="1" si="732"/>
        <v>2</v>
      </c>
      <c r="E2841">
        <f ca="1">IF($B2841&lt;VLOOKUP(E$6&amp;" Equity",Param,4,0),"",IFERROR(VLOOKUP($B2841,OFFSET(Input!$A$1,0,MATCH(Index!E$6&amp;" Equity",Input!$1:$1,0)-1,10000,2),2,0),E2840))</f>
        <v>93.21</v>
      </c>
      <c r="F2841" s="33">
        <v>102.6</v>
      </c>
      <c r="H2841">
        <f ca="1">IFERROR(VLOOKUP($B2841,OFFSET(Input!$A$1,0,MATCH(Index!H$6,Input!$1:$1,0)-1,10000,2),2,0),0)</f>
        <v>0</v>
      </c>
      <c r="I2841">
        <f ca="1">IFERROR(VLOOKUP($B2841,OFFSET(Input!$A$1,0,MATCH(Index!I$6,Input!$1:$1,0)-1,10000,2),2,0),0)</f>
        <v>0</v>
      </c>
      <c r="K2841">
        <f t="shared" ca="1" si="733"/>
        <v>106.01527550895848</v>
      </c>
      <c r="L2841" s="30">
        <f t="shared" ca="1" si="734"/>
        <v>108.5837335718133</v>
      </c>
      <c r="N2841">
        <f t="shared" ca="1" si="738"/>
        <v>2.1479978186900077E-3</v>
      </c>
      <c r="O2841">
        <f t="shared" ca="1" si="739"/>
        <v>4.1998401333368518E-3</v>
      </c>
      <c r="Q2841">
        <f t="shared" ca="1" si="755"/>
        <v>1.664830272765442E-2</v>
      </c>
      <c r="R2841">
        <f t="shared" ca="1" si="754"/>
        <v>0.10851526506175578</v>
      </c>
      <c r="T2841">
        <f t="shared" ca="1" si="720"/>
        <v>2.6071045360817235E-2</v>
      </c>
      <c r="U2841">
        <f t="shared" ca="1" si="713"/>
        <v>9.4197204964248299E-2</v>
      </c>
      <c r="W2841">
        <f t="shared" ca="1" si="714"/>
        <v>0.31583332584859131</v>
      </c>
      <c r="X2841">
        <f t="shared" ca="1" si="715"/>
        <v>0.3593173150531504</v>
      </c>
      <c r="Z2841">
        <f t="shared" ca="1" si="726"/>
        <v>105.60233321058902</v>
      </c>
      <c r="AA2841">
        <f t="shared" ca="1" si="726"/>
        <v>105.42143866794716</v>
      </c>
      <c r="AB2841">
        <f t="shared" ca="1" si="726"/>
        <v>105.34792024163127</v>
      </c>
      <c r="AC2841">
        <f t="shared" ca="1" si="727"/>
        <v>105.42143866794716</v>
      </c>
      <c r="AE2841">
        <f ca="1">VLOOKUP($B2841,OFFSET(Input!$A$1,0,MATCH(Index!AE$6&amp;" Index",Input!$1:$1,0)-1,10000,2),2,0)</f>
        <v>13.55</v>
      </c>
      <c r="AF2841">
        <f t="shared" ca="1" si="721"/>
        <v>13.932</v>
      </c>
      <c r="AG2841">
        <f t="shared" ca="1" si="721"/>
        <v>14.0565</v>
      </c>
      <c r="AH2841">
        <f t="shared" ca="1" si="721"/>
        <v>14.135600000000004</v>
      </c>
      <c r="AI2841">
        <f t="shared" ca="1" si="722"/>
        <v>14.135600000000004</v>
      </c>
      <c r="AK2841">
        <f t="shared" ca="1" si="723"/>
        <v>1</v>
      </c>
      <c r="AL2841">
        <f t="shared" ca="1" si="724"/>
        <v>-1</v>
      </c>
      <c r="AN2841" t="str">
        <f t="shared" ca="1" si="728"/>
        <v>Not Down</v>
      </c>
      <c r="AO2841" t="str">
        <f t="shared" ca="1" si="735"/>
        <v>Not Up</v>
      </c>
      <c r="AQ2841">
        <f t="shared" ca="1" si="716"/>
        <v>1</v>
      </c>
      <c r="AR2841">
        <f t="shared" ca="1" si="717"/>
        <v>0</v>
      </c>
      <c r="AT2841">
        <f t="shared" ca="1" si="756"/>
        <v>1</v>
      </c>
      <c r="AU2841">
        <f t="shared" ca="1" si="757"/>
        <v>0</v>
      </c>
      <c r="AW2841" s="5">
        <f t="shared" ca="1" si="740"/>
        <v>1.664830272765442E-2</v>
      </c>
      <c r="AX2841" s="5">
        <f t="shared" ca="1" si="741"/>
        <v>2.6071045360817235E-2</v>
      </c>
      <c r="AY2841" s="18">
        <f t="shared" ca="1" si="725"/>
        <v>2.6071045360817235E-2</v>
      </c>
      <c r="BA2841" s="6">
        <f t="shared" ca="1" si="718"/>
        <v>1.5</v>
      </c>
      <c r="BB2841">
        <f t="shared" ca="1" si="719"/>
        <v>1.5</v>
      </c>
      <c r="BC2841" t="str">
        <f t="shared" ca="1" si="752"/>
        <v>HYG UP Equity</v>
      </c>
      <c r="BD2841" t="str">
        <f t="shared" ca="1" si="753"/>
        <v>HYG UP Equity</v>
      </c>
      <c r="BF2841">
        <f t="shared" ca="1" si="742"/>
        <v>1</v>
      </c>
      <c r="BG2841">
        <f t="shared" ca="1" si="743"/>
        <v>0</v>
      </c>
      <c r="BI2841">
        <f t="shared" ca="1" si="736"/>
        <v>1</v>
      </c>
      <c r="BJ2841">
        <f t="shared" ca="1" si="737"/>
        <v>0</v>
      </c>
      <c r="BL2841">
        <f t="shared" ref="BL2841:BL2904" ca="1" si="758">($BR2841/K2841)*BI2841</f>
        <v>10.249551046945632</v>
      </c>
      <c r="BM2841">
        <f t="shared" ref="BM2841:BM2904" ca="1" si="759">($BR2841/L2841)*BJ2841</f>
        <v>0</v>
      </c>
      <c r="BN2841" s="9">
        <f t="shared" ca="1" si="749"/>
        <v>1</v>
      </c>
      <c r="BO2841" s="9">
        <f t="shared" ca="1" si="750"/>
        <v>0</v>
      </c>
      <c r="BP2841" s="9">
        <f t="shared" ca="1" si="744"/>
        <v>1</v>
      </c>
      <c r="BQ2841" s="9">
        <f t="shared" ca="1" si="745"/>
        <v>0</v>
      </c>
      <c r="BR2841">
        <f t="shared" ca="1" si="746"/>
        <v>1086.608978085075</v>
      </c>
      <c r="BS2841">
        <f t="shared" ca="1" si="747"/>
        <v>2.1503064186645382E-3</v>
      </c>
      <c r="BT2841">
        <f t="shared" ca="1" si="748"/>
        <v>5.4166666666666671E-5</v>
      </c>
      <c r="BU2841">
        <f t="shared" ca="1" si="729"/>
        <v>0</v>
      </c>
      <c r="BV2841">
        <f t="shared" ca="1" si="730"/>
        <v>0</v>
      </c>
      <c r="BW2841" s="35">
        <f ca="1">IFERROR(VLOOKUP($B2841,OFFSET(Input!$A$1,0,MATCH(Index!BW$6&amp;" Index",Input!$1:$1,0)-1,10000,2),2,0)/100,BW2840)</f>
        <v>8.0000000000000004E-4</v>
      </c>
      <c r="BX2841">
        <f t="shared" ca="1" si="751"/>
        <v>8.7349685418831022E-2</v>
      </c>
      <c r="CE2841">
        <v>1078.4049280601048</v>
      </c>
    </row>
    <row r="2842" spans="1:83" x14ac:dyDescent="0.25">
      <c r="B2842" s="2">
        <v>41646</v>
      </c>
      <c r="C2842">
        <f t="shared" ca="1" si="731"/>
        <v>0</v>
      </c>
      <c r="D2842">
        <f t="shared" ca="1" si="732"/>
        <v>3</v>
      </c>
      <c r="E2842">
        <f ca="1">IF($B2842&lt;VLOOKUP(E$6&amp;" Equity",Param,4,0),"",IFERROR(VLOOKUP($B2842,OFFSET(Input!$A$1,0,MATCH(Index!E$6&amp;" Equity",Input!$1:$1,0)-1,10000,2),2,0),E2841))</f>
        <v>93.22</v>
      </c>
      <c r="F2842" s="33">
        <v>102.86</v>
      </c>
      <c r="H2842">
        <f ca="1">IFERROR(VLOOKUP($B2842,OFFSET(Input!$A$1,0,MATCH(Index!H$6,Input!$1:$1,0)-1,10000,2),2,0),0)</f>
        <v>0</v>
      </c>
      <c r="I2842">
        <f ca="1">IFERROR(VLOOKUP($B2842,OFFSET(Input!$A$1,0,MATCH(Index!I$6,Input!$1:$1,0)-1,10000,2),2,0),0)</f>
        <v>0</v>
      </c>
      <c r="K2842">
        <f t="shared" ca="1" si="733"/>
        <v>106.02664931815374</v>
      </c>
      <c r="L2842" s="30">
        <f t="shared" ca="1" si="734"/>
        <v>108.85889702920775</v>
      </c>
      <c r="N2842">
        <f t="shared" ca="1" si="738"/>
        <v>1.0727887152928389E-4</v>
      </c>
      <c r="O2842">
        <f t="shared" ca="1" si="739"/>
        <v>2.5309076101009665E-3</v>
      </c>
      <c r="Q2842">
        <f t="shared" ca="1" si="755"/>
        <v>1.633967417740189E-2</v>
      </c>
      <c r="R2842">
        <f t="shared" ca="1" si="754"/>
        <v>7.7843190091445719E-2</v>
      </c>
      <c r="T2842">
        <f t="shared" ca="1" si="720"/>
        <v>2.409956875025434E-2</v>
      </c>
      <c r="U2842">
        <f t="shared" ca="1" si="713"/>
        <v>9.309593801301104E-2</v>
      </c>
      <c r="W2842">
        <f t="shared" ca="1" si="714"/>
        <v>0.25893428278651415</v>
      </c>
      <c r="X2842">
        <f t="shared" ca="1" si="715"/>
        <v>0.31968670887947781</v>
      </c>
      <c r="Z2842">
        <f t="shared" ca="1" si="726"/>
        <v>105.66792941450805</v>
      </c>
      <c r="AA2842">
        <f t="shared" ca="1" si="726"/>
        <v>105.46838276486949</v>
      </c>
      <c r="AB2842">
        <f t="shared" ca="1" si="726"/>
        <v>105.38049022002795</v>
      </c>
      <c r="AC2842">
        <f t="shared" ca="1" si="727"/>
        <v>105.46838276486949</v>
      </c>
      <c r="AE2842">
        <f ca="1">VLOOKUP($B2842,OFFSET(Input!$A$1,0,MATCH(Index!AE$6&amp;" Index",Input!$1:$1,0)-1,10000,2),2,0)</f>
        <v>12.92</v>
      </c>
      <c r="AF2842">
        <f t="shared" ca="1" si="721"/>
        <v>13.742666666666668</v>
      </c>
      <c r="AG2842">
        <f t="shared" ca="1" si="721"/>
        <v>14.013</v>
      </c>
      <c r="AH2842">
        <f t="shared" ca="1" si="721"/>
        <v>14.104400000000004</v>
      </c>
      <c r="AI2842">
        <f t="shared" ca="1" si="722"/>
        <v>14.104400000000004</v>
      </c>
      <c r="AK2842">
        <f t="shared" ca="1" si="723"/>
        <v>1</v>
      </c>
      <c r="AL2842">
        <f t="shared" ca="1" si="724"/>
        <v>-1</v>
      </c>
      <c r="AN2842" t="str">
        <f t="shared" ca="1" si="728"/>
        <v>Not Down</v>
      </c>
      <c r="AO2842" t="str">
        <f t="shared" ca="1" si="735"/>
        <v>Not Up</v>
      </c>
      <c r="AQ2842">
        <f t="shared" ca="1" si="716"/>
        <v>1</v>
      </c>
      <c r="AR2842">
        <f t="shared" ca="1" si="717"/>
        <v>0</v>
      </c>
      <c r="AT2842">
        <f t="shared" ca="1" si="756"/>
        <v>1</v>
      </c>
      <c r="AU2842">
        <f t="shared" ca="1" si="757"/>
        <v>0</v>
      </c>
      <c r="AW2842" s="5">
        <f t="shared" ca="1" si="740"/>
        <v>1.633967417740189E-2</v>
      </c>
      <c r="AX2842" s="5">
        <f t="shared" ca="1" si="741"/>
        <v>2.409956875025434E-2</v>
      </c>
      <c r="AY2842" s="18">
        <f t="shared" ca="1" si="725"/>
        <v>2.409956875025434E-2</v>
      </c>
      <c r="BA2842" s="6">
        <f t="shared" ca="1" si="718"/>
        <v>1.5</v>
      </c>
      <c r="BB2842">
        <f t="shared" ca="1" si="719"/>
        <v>1.5</v>
      </c>
      <c r="BC2842" t="str">
        <f t="shared" ca="1" si="752"/>
        <v>HYG UP Equity</v>
      </c>
      <c r="BD2842" t="str">
        <f t="shared" ca="1" si="753"/>
        <v>HYG UP Equity</v>
      </c>
      <c r="BF2842">
        <f t="shared" ca="1" si="742"/>
        <v>1</v>
      </c>
      <c r="BG2842">
        <f t="shared" ca="1" si="743"/>
        <v>0</v>
      </c>
      <c r="BI2842">
        <f t="shared" ca="1" si="736"/>
        <v>1</v>
      </c>
      <c r="BJ2842">
        <f t="shared" ca="1" si="737"/>
        <v>0</v>
      </c>
      <c r="BL2842">
        <f t="shared" ca="1" si="758"/>
        <v>10.249551046945632</v>
      </c>
      <c r="BM2842">
        <f t="shared" ca="1" si="759"/>
        <v>0</v>
      </c>
      <c r="BN2842" s="9">
        <f t="shared" ca="1" si="749"/>
        <v>1</v>
      </c>
      <c r="BO2842" s="9">
        <f t="shared" ca="1" si="750"/>
        <v>0</v>
      </c>
      <c r="BP2842" s="9">
        <f t="shared" ca="1" si="744"/>
        <v>1</v>
      </c>
      <c r="BQ2842" s="9">
        <f t="shared" ca="1" si="745"/>
        <v>0</v>
      </c>
      <c r="BR2842">
        <f t="shared" ca="1" si="746"/>
        <v>1086.72555452302</v>
      </c>
      <c r="BS2842">
        <f t="shared" ca="1" si="747"/>
        <v>1.0728462611320211E-4</v>
      </c>
      <c r="BT2842">
        <f t="shared" ca="1" si="748"/>
        <v>1.8055555555555558E-5</v>
      </c>
      <c r="BU2842">
        <f t="shared" ca="1" si="729"/>
        <v>0</v>
      </c>
      <c r="BV2842">
        <f t="shared" ca="1" si="730"/>
        <v>0</v>
      </c>
      <c r="BW2842" s="35">
        <f ca="1">IFERROR(VLOOKUP($B2842,OFFSET(Input!$A$1,0,MATCH(Index!BW$6&amp;" Index",Input!$1:$1,0)-1,10000,2),2,0)/100,BW2841)</f>
        <v>7.000000000000001E-4</v>
      </c>
      <c r="BX2842">
        <f t="shared" ca="1" si="751"/>
        <v>2.9206800134961179E-2</v>
      </c>
      <c r="CE2842">
        <v>1078.5330895903076</v>
      </c>
    </row>
    <row r="2843" spans="1:83" x14ac:dyDescent="0.25">
      <c r="B2843" s="2">
        <v>41647</v>
      </c>
      <c r="C2843">
        <f t="shared" ca="1" si="731"/>
        <v>0</v>
      </c>
      <c r="D2843">
        <f t="shared" ca="1" si="732"/>
        <v>4</v>
      </c>
      <c r="E2843">
        <f ca="1">IF($B2843&lt;VLOOKUP(E$6&amp;" Equity",Param,4,0),"",IFERROR(VLOOKUP($B2843,OFFSET(Input!$A$1,0,MATCH(Index!E$6&amp;" Equity",Input!$1:$1,0)-1,10000,2),2,0),E2842))</f>
        <v>93.15</v>
      </c>
      <c r="F2843" s="33">
        <v>102.58</v>
      </c>
      <c r="H2843">
        <f ca="1">IFERROR(VLOOKUP($B2843,OFFSET(Input!$A$1,0,MATCH(Index!H$6,Input!$1:$1,0)-1,10000,2),2,0),0)</f>
        <v>0</v>
      </c>
      <c r="I2843">
        <f ca="1">IFERROR(VLOOKUP($B2843,OFFSET(Input!$A$1,0,MATCH(Index!I$6,Input!$1:$1,0)-1,10000,2),2,0),0)</f>
        <v>0</v>
      </c>
      <c r="K2843">
        <f t="shared" ca="1" si="733"/>
        <v>105.94703265378698</v>
      </c>
      <c r="L2843" s="30">
        <f t="shared" ca="1" si="734"/>
        <v>108.56256715201371</v>
      </c>
      <c r="N2843">
        <f t="shared" ca="1" si="738"/>
        <v>-7.511938969973368E-4</v>
      </c>
      <c r="O2843">
        <f t="shared" ca="1" si="739"/>
        <v>-2.7258583856477922E-3</v>
      </c>
      <c r="Q2843">
        <f t="shared" ca="1" si="755"/>
        <v>1.6339300359629827E-2</v>
      </c>
      <c r="R2843">
        <f t="shared" ca="1" si="754"/>
        <v>7.3722909804075726E-2</v>
      </c>
      <c r="T2843">
        <f t="shared" ca="1" si="720"/>
        <v>2.0484130715759413E-2</v>
      </c>
      <c r="U2843">
        <f t="shared" ca="1" si="713"/>
        <v>9.3231532780283871E-2</v>
      </c>
      <c r="W2843">
        <f t="shared" ca="1" si="714"/>
        <v>0.40547914383364586</v>
      </c>
      <c r="X2843">
        <f t="shared" ca="1" si="715"/>
        <v>0.33291068414980468</v>
      </c>
      <c r="Z2843">
        <f t="shared" ca="1" si="726"/>
        <v>105.71764219481126</v>
      </c>
      <c r="AA2843">
        <f t="shared" ca="1" si="726"/>
        <v>105.49210747542406</v>
      </c>
      <c r="AB2843">
        <f t="shared" ca="1" si="726"/>
        <v>105.40852342524782</v>
      </c>
      <c r="AC2843">
        <f t="shared" ca="1" si="727"/>
        <v>105.49210747542406</v>
      </c>
      <c r="AE2843">
        <f ca="1">VLOOKUP($B2843,OFFSET(Input!$A$1,0,MATCH(Index!AE$6&amp;" Index",Input!$1:$1,0)-1,10000,2),2,0)</f>
        <v>12.87</v>
      </c>
      <c r="AF2843">
        <f t="shared" ca="1" si="721"/>
        <v>13.532000000000002</v>
      </c>
      <c r="AG2843">
        <f t="shared" ca="1" si="721"/>
        <v>13.981999999999999</v>
      </c>
      <c r="AH2843">
        <f t="shared" ca="1" si="721"/>
        <v>14.050000000000002</v>
      </c>
      <c r="AI2843">
        <f t="shared" ca="1" si="722"/>
        <v>14.050000000000002</v>
      </c>
      <c r="AK2843">
        <f t="shared" ca="1" si="723"/>
        <v>1</v>
      </c>
      <c r="AL2843">
        <f t="shared" ca="1" si="724"/>
        <v>-1</v>
      </c>
      <c r="AN2843" t="str">
        <f t="shared" ca="1" si="728"/>
        <v>Not Down</v>
      </c>
      <c r="AO2843" t="str">
        <f t="shared" ca="1" si="735"/>
        <v>Not Up</v>
      </c>
      <c r="AQ2843">
        <f t="shared" ca="1" si="716"/>
        <v>1</v>
      </c>
      <c r="AR2843">
        <f t="shared" ca="1" si="717"/>
        <v>0</v>
      </c>
      <c r="AT2843">
        <f t="shared" ca="1" si="756"/>
        <v>1</v>
      </c>
      <c r="AU2843">
        <f t="shared" ca="1" si="757"/>
        <v>0</v>
      </c>
      <c r="AW2843" s="5">
        <f t="shared" ca="1" si="740"/>
        <v>1.6339300359629827E-2</v>
      </c>
      <c r="AX2843" s="5">
        <f t="shared" ca="1" si="741"/>
        <v>2.0484130715759413E-2</v>
      </c>
      <c r="AY2843" s="18">
        <f t="shared" ca="1" si="725"/>
        <v>2.0484130715759413E-2</v>
      </c>
      <c r="BA2843" s="6">
        <f t="shared" ca="1" si="718"/>
        <v>1.5</v>
      </c>
      <c r="BB2843">
        <f t="shared" ca="1" si="719"/>
        <v>1.5</v>
      </c>
      <c r="BC2843" t="str">
        <f t="shared" ca="1" si="752"/>
        <v>HYG UP Equity</v>
      </c>
      <c r="BD2843" t="str">
        <f t="shared" ca="1" si="753"/>
        <v>HYG UP Equity</v>
      </c>
      <c r="BF2843">
        <f t="shared" ca="1" si="742"/>
        <v>1</v>
      </c>
      <c r="BG2843">
        <f t="shared" ca="1" si="743"/>
        <v>0</v>
      </c>
      <c r="BI2843">
        <f t="shared" ca="1" si="736"/>
        <v>1</v>
      </c>
      <c r="BJ2843">
        <f t="shared" ca="1" si="737"/>
        <v>0</v>
      </c>
      <c r="BL2843">
        <f t="shared" ca="1" si="758"/>
        <v>10.249551046945632</v>
      </c>
      <c r="BM2843">
        <f t="shared" ca="1" si="759"/>
        <v>0</v>
      </c>
      <c r="BN2843" s="9">
        <f t="shared" ca="1" si="749"/>
        <v>1</v>
      </c>
      <c r="BO2843" s="9">
        <f t="shared" ca="1" si="750"/>
        <v>0</v>
      </c>
      <c r="BP2843" s="9">
        <f t="shared" ca="1" si="744"/>
        <v>1</v>
      </c>
      <c r="BQ2843" s="9">
        <f t="shared" ca="1" si="745"/>
        <v>0</v>
      </c>
      <c r="BR2843">
        <f t="shared" ca="1" si="746"/>
        <v>1085.9095194574054</v>
      </c>
      <c r="BS2843">
        <f t="shared" ca="1" si="747"/>
        <v>-7.5091182149733537E-4</v>
      </c>
      <c r="BT2843">
        <f t="shared" ca="1" si="748"/>
        <v>1.8055555555555558E-5</v>
      </c>
      <c r="BU2843">
        <f t="shared" ca="1" si="729"/>
        <v>0</v>
      </c>
      <c r="BV2843">
        <f t="shared" ca="1" si="730"/>
        <v>0</v>
      </c>
      <c r="BW2843" s="35">
        <f ca="1">IFERROR(VLOOKUP($B2843,OFFSET(Input!$A$1,0,MATCH(Index!BW$6&amp;" Index",Input!$1:$1,0)-1,10000,2),2,0)/100,BW2842)</f>
        <v>7.000000000000001E-4</v>
      </c>
      <c r="BX2843">
        <f t="shared" ca="1" si="751"/>
        <v>2.9210271176404169E-2</v>
      </c>
      <c r="CE2843">
        <v>1077.2730262487757</v>
      </c>
    </row>
    <row r="2844" spans="1:83" x14ac:dyDescent="0.25">
      <c r="B2844" s="2">
        <v>41648</v>
      </c>
      <c r="C2844">
        <f t="shared" ca="1" si="731"/>
        <v>0</v>
      </c>
      <c r="D2844">
        <f t="shared" ca="1" si="732"/>
        <v>5</v>
      </c>
      <c r="E2844">
        <f ca="1">IF($B2844&lt;VLOOKUP(E$6&amp;" Equity",Param,4,0),"",IFERROR(VLOOKUP($B2844,OFFSET(Input!$A$1,0,MATCH(Index!E$6&amp;" Equity",Input!$1:$1,0)-1,10000,2),2,0),E2843))</f>
        <v>93.29</v>
      </c>
      <c r="F2844" s="33">
        <v>103.18</v>
      </c>
      <c r="H2844">
        <f ca="1">IFERROR(VLOOKUP($B2844,OFFSET(Input!$A$1,0,MATCH(Index!H$6,Input!$1:$1,0)-1,10000,2),2,0),0)</f>
        <v>0</v>
      </c>
      <c r="I2844">
        <f ca="1">IFERROR(VLOOKUP($B2844,OFFSET(Input!$A$1,0,MATCH(Index!I$6,Input!$1:$1,0)-1,10000,2),2,0),0)</f>
        <v>0</v>
      </c>
      <c r="K2844">
        <f t="shared" ca="1" si="733"/>
        <v>106.10626598252054</v>
      </c>
      <c r="L2844" s="30">
        <f t="shared" ca="1" si="734"/>
        <v>109.19755974600095</v>
      </c>
      <c r="N2844">
        <f t="shared" ca="1" si="738"/>
        <v>1.501823925272303E-3</v>
      </c>
      <c r="O2844">
        <f t="shared" ca="1" si="739"/>
        <v>5.8320538553816295E-3</v>
      </c>
      <c r="Q2844">
        <f t="shared" ca="1" si="755"/>
        <v>1.7791875929491108E-2</v>
      </c>
      <c r="R2844">
        <f t="shared" ca="1" si="754"/>
        <v>6.8290247255633305E-2</v>
      </c>
      <c r="T2844">
        <f t="shared" ca="1" si="720"/>
        <v>2.1166449807940729E-2</v>
      </c>
      <c r="U2844">
        <f t="shared" ca="1" si="713"/>
        <v>9.207034490333392E-2</v>
      </c>
      <c r="W2844">
        <f t="shared" ca="1" si="714"/>
        <v>0.49416438412457936</v>
      </c>
      <c r="X2844">
        <f t="shared" ca="1" si="715"/>
        <v>0.38287190063096949</v>
      </c>
      <c r="Z2844">
        <f t="shared" ca="1" si="726"/>
        <v>105.78893670597294</v>
      </c>
      <c r="AA2844">
        <f t="shared" ca="1" si="726"/>
        <v>105.52379385241534</v>
      </c>
      <c r="AB2844">
        <f t="shared" ca="1" si="726"/>
        <v>105.44700001016632</v>
      </c>
      <c r="AC2844">
        <f t="shared" ca="1" si="727"/>
        <v>105.52379385241534</v>
      </c>
      <c r="AE2844">
        <f ca="1">VLOOKUP($B2844,OFFSET(Input!$A$1,0,MATCH(Index!AE$6&amp;" Index",Input!$1:$1,0)-1,10000,2),2,0)</f>
        <v>12.89</v>
      </c>
      <c r="AF2844">
        <f t="shared" ca="1" si="721"/>
        <v>13.310666666666668</v>
      </c>
      <c r="AG2844">
        <f t="shared" ca="1" si="721"/>
        <v>13.930999999999997</v>
      </c>
      <c r="AH2844">
        <f t="shared" ca="1" si="721"/>
        <v>13.983600000000003</v>
      </c>
      <c r="AI2844">
        <f t="shared" ca="1" si="722"/>
        <v>13.983600000000003</v>
      </c>
      <c r="AK2844">
        <f t="shared" ca="1" si="723"/>
        <v>1</v>
      </c>
      <c r="AL2844">
        <f t="shared" ca="1" si="724"/>
        <v>-1</v>
      </c>
      <c r="AN2844" t="str">
        <f t="shared" ca="1" si="728"/>
        <v>Not Down</v>
      </c>
      <c r="AO2844" t="str">
        <f t="shared" ca="1" si="735"/>
        <v>Not Up</v>
      </c>
      <c r="AQ2844">
        <f t="shared" ca="1" si="716"/>
        <v>1</v>
      </c>
      <c r="AR2844">
        <f t="shared" ca="1" si="717"/>
        <v>0</v>
      </c>
      <c r="AT2844">
        <f t="shared" ca="1" si="756"/>
        <v>1</v>
      </c>
      <c r="AU2844">
        <f t="shared" ca="1" si="757"/>
        <v>0</v>
      </c>
      <c r="AW2844" s="5">
        <f t="shared" ca="1" si="740"/>
        <v>1.7791875929491108E-2</v>
      </c>
      <c r="AX2844" s="5">
        <f t="shared" ca="1" si="741"/>
        <v>2.1166449807940729E-2</v>
      </c>
      <c r="AY2844" s="18">
        <f t="shared" ca="1" si="725"/>
        <v>2.1166449807940729E-2</v>
      </c>
      <c r="BA2844" s="6">
        <f t="shared" ca="1" si="718"/>
        <v>1.5</v>
      </c>
      <c r="BB2844">
        <f t="shared" ca="1" si="719"/>
        <v>1.5</v>
      </c>
      <c r="BC2844" t="str">
        <f t="shared" ca="1" si="752"/>
        <v>HYG UP Equity</v>
      </c>
      <c r="BD2844" t="str">
        <f t="shared" ca="1" si="753"/>
        <v>HYG UP Equity</v>
      </c>
      <c r="BF2844">
        <f t="shared" ca="1" si="742"/>
        <v>1</v>
      </c>
      <c r="BG2844">
        <f t="shared" ca="1" si="743"/>
        <v>0</v>
      </c>
      <c r="BI2844">
        <f t="shared" ca="1" si="736"/>
        <v>1</v>
      </c>
      <c r="BJ2844">
        <f t="shared" ca="1" si="737"/>
        <v>0</v>
      </c>
      <c r="BL2844">
        <f t="shared" ca="1" si="758"/>
        <v>10.249551046945632</v>
      </c>
      <c r="BM2844">
        <f t="shared" ca="1" si="759"/>
        <v>0</v>
      </c>
      <c r="BN2844" s="9">
        <f t="shared" ca="1" si="749"/>
        <v>1</v>
      </c>
      <c r="BO2844" s="9">
        <f t="shared" ca="1" si="750"/>
        <v>0</v>
      </c>
      <c r="BP2844" s="9">
        <f t="shared" ca="1" si="744"/>
        <v>1</v>
      </c>
      <c r="BQ2844" s="9">
        <f t="shared" ca="1" si="745"/>
        <v>0</v>
      </c>
      <c r="BR2844">
        <f t="shared" ca="1" si="746"/>
        <v>1087.5415895886351</v>
      </c>
      <c r="BS2844">
        <f t="shared" ca="1" si="747"/>
        <v>1.5029522275900042E-3</v>
      </c>
      <c r="BT2844">
        <f t="shared" ca="1" si="748"/>
        <v>1.8055555555555558E-5</v>
      </c>
      <c r="BU2844">
        <f t="shared" ca="1" si="729"/>
        <v>0</v>
      </c>
      <c r="BV2844">
        <f t="shared" ca="1" si="730"/>
        <v>0</v>
      </c>
      <c r="BW2844" s="35">
        <f ca="1">IFERROR(VLOOKUP($B2844,OFFSET(Input!$A$1,0,MATCH(Index!BW$6&amp;" Index",Input!$1:$1,0)-1,10000,2),2,0)/100,BW2843)</f>
        <v>7.000000000000001E-4</v>
      </c>
      <c r="BX2844">
        <f t="shared" ca="1" si="751"/>
        <v>2.917614446090435E-2</v>
      </c>
      <c r="CE2844">
        <v>1079.6564754719593</v>
      </c>
    </row>
    <row r="2845" spans="1:83" x14ac:dyDescent="0.25">
      <c r="B2845" s="2">
        <v>41649</v>
      </c>
      <c r="C2845">
        <f t="shared" ca="1" si="731"/>
        <v>0</v>
      </c>
      <c r="D2845">
        <f t="shared" ca="1" si="732"/>
        <v>0</v>
      </c>
      <c r="E2845">
        <f ca="1">IF($B2845&lt;VLOOKUP(E$6&amp;" Equity",Param,4,0),"",IFERROR(VLOOKUP($B2845,OFFSET(Input!$A$1,0,MATCH(Index!E$6&amp;" Equity",Input!$1:$1,0)-1,10000,2),2,0),E2844))</f>
        <v>93.57</v>
      </c>
      <c r="F2845" s="33">
        <v>104.41</v>
      </c>
      <c r="H2845">
        <f ca="1">IFERROR(VLOOKUP($B2845,OFFSET(Input!$A$1,0,MATCH(Index!H$6,Input!$1:$1,0)-1,10000,2),2,0),0)</f>
        <v>0</v>
      </c>
      <c r="I2845">
        <f ca="1">IFERROR(VLOOKUP($B2845,OFFSET(Input!$A$1,0,MATCH(Index!I$6,Input!$1:$1,0)-1,10000,2),2,0),0)</f>
        <v>0</v>
      </c>
      <c r="K2845">
        <f t="shared" ca="1" si="733"/>
        <v>106.42473263998764</v>
      </c>
      <c r="L2845" s="30">
        <f t="shared" ca="1" si="734"/>
        <v>110.49929456367471</v>
      </c>
      <c r="N2845">
        <f t="shared" ca="1" si="738"/>
        <v>2.9968983149518671E-3</v>
      </c>
      <c r="O2845">
        <f t="shared" ca="1" si="739"/>
        <v>1.1850420485514936E-2</v>
      </c>
      <c r="Q2845">
        <f t="shared" ca="1" si="755"/>
        <v>2.2820503564944746E-2</v>
      </c>
      <c r="R2845">
        <f t="shared" ca="1" si="754"/>
        <v>8.8479194319773719E-2</v>
      </c>
      <c r="T2845">
        <f t="shared" ca="1" si="720"/>
        <v>2.0741539225482088E-2</v>
      </c>
      <c r="U2845">
        <f t="shared" ca="1" si="713"/>
        <v>9.7435142292564711E-2</v>
      </c>
      <c r="W2845">
        <f t="shared" ca="1" si="714"/>
        <v>0.78562936426969254</v>
      </c>
      <c r="X2845">
        <f t="shared" ca="1" si="715"/>
        <v>0.43525262908300966</v>
      </c>
      <c r="Z2845">
        <f t="shared" ca="1" si="726"/>
        <v>105.88220194137402</v>
      </c>
      <c r="AA2845">
        <f t="shared" ca="1" si="726"/>
        <v>105.58837875623533</v>
      </c>
      <c r="AB2845">
        <f t="shared" ca="1" si="726"/>
        <v>105.50907938551494</v>
      </c>
      <c r="AC2845">
        <f t="shared" ca="1" si="727"/>
        <v>105.58837875623533</v>
      </c>
      <c r="AE2845">
        <f ca="1">VLOOKUP($B2845,OFFSET(Input!$A$1,0,MATCH(Index!AE$6&amp;" Index",Input!$1:$1,0)-1,10000,2),2,0)</f>
        <v>12.14</v>
      </c>
      <c r="AF2845">
        <f t="shared" ca="1" si="721"/>
        <v>13.2</v>
      </c>
      <c r="AG2845">
        <f t="shared" ca="1" si="721"/>
        <v>13.766999999999999</v>
      </c>
      <c r="AH2845">
        <f t="shared" ca="1" si="721"/>
        <v>13.881200000000002</v>
      </c>
      <c r="AI2845">
        <f t="shared" ca="1" si="722"/>
        <v>13.881200000000002</v>
      </c>
      <c r="AK2845">
        <f t="shared" ca="1" si="723"/>
        <v>1</v>
      </c>
      <c r="AL2845">
        <f t="shared" ca="1" si="724"/>
        <v>-1</v>
      </c>
      <c r="AN2845" t="str">
        <f t="shared" ca="1" si="728"/>
        <v>Not Down</v>
      </c>
      <c r="AO2845" t="str">
        <f t="shared" ca="1" si="735"/>
        <v>Not Up</v>
      </c>
      <c r="AQ2845">
        <f t="shared" ca="1" si="716"/>
        <v>1</v>
      </c>
      <c r="AR2845">
        <f t="shared" ca="1" si="717"/>
        <v>0</v>
      </c>
      <c r="AT2845">
        <f t="shared" ca="1" si="756"/>
        <v>1</v>
      </c>
      <c r="AU2845">
        <f t="shared" ca="1" si="757"/>
        <v>0</v>
      </c>
      <c r="AW2845" s="5">
        <f t="shared" ca="1" si="740"/>
        <v>2.2820503564944746E-2</v>
      </c>
      <c r="AX2845" s="5">
        <f t="shared" ca="1" si="741"/>
        <v>2.0741539225482088E-2</v>
      </c>
      <c r="AY2845" s="18">
        <f t="shared" ca="1" si="725"/>
        <v>2.2820503564944746E-2</v>
      </c>
      <c r="BA2845" s="6">
        <f t="shared" ca="1" si="718"/>
        <v>1.5</v>
      </c>
      <c r="BB2845">
        <f t="shared" ca="1" si="719"/>
        <v>1.5</v>
      </c>
      <c r="BC2845" t="str">
        <f t="shared" ca="1" si="752"/>
        <v>HYG UP Equity</v>
      </c>
      <c r="BD2845" t="str">
        <f t="shared" ca="1" si="753"/>
        <v>HYG UP Equity</v>
      </c>
      <c r="BF2845">
        <f t="shared" ca="1" si="742"/>
        <v>1</v>
      </c>
      <c r="BG2845">
        <f t="shared" ca="1" si="743"/>
        <v>0</v>
      </c>
      <c r="BI2845">
        <f t="shared" ca="1" si="736"/>
        <v>1</v>
      </c>
      <c r="BJ2845">
        <f t="shared" ca="1" si="737"/>
        <v>0</v>
      </c>
      <c r="BL2845">
        <f t="shared" ca="1" si="758"/>
        <v>10.249551046945632</v>
      </c>
      <c r="BM2845">
        <f t="shared" ca="1" si="759"/>
        <v>0</v>
      </c>
      <c r="BN2845" s="9">
        <f t="shared" ca="1" si="749"/>
        <v>1</v>
      </c>
      <c r="BO2845" s="9">
        <f t="shared" ca="1" si="750"/>
        <v>0</v>
      </c>
      <c r="BP2845" s="9">
        <f t="shared" ca="1" si="744"/>
        <v>1</v>
      </c>
      <c r="BQ2845" s="9">
        <f t="shared" ca="1" si="745"/>
        <v>0</v>
      </c>
      <c r="BR2845">
        <f t="shared" ca="1" si="746"/>
        <v>1090.8057298510942</v>
      </c>
      <c r="BS2845">
        <f t="shared" ca="1" si="747"/>
        <v>3.0013935041268702E-3</v>
      </c>
      <c r="BT2845">
        <f t="shared" ca="1" si="748"/>
        <v>1.8055555555555558E-5</v>
      </c>
      <c r="BU2845">
        <f t="shared" ca="1" si="729"/>
        <v>0</v>
      </c>
      <c r="BV2845">
        <f t="shared" ca="1" si="730"/>
        <v>0</v>
      </c>
      <c r="BW2845" s="35">
        <f ca="1">IFERROR(VLOOKUP($B2845,OFFSET(Input!$A$1,0,MATCH(Index!BW$6&amp;" Index",Input!$1:$1,0)-1,10000,2),2,0)/100,BW2844)</f>
        <v>7.000000000000001E-4</v>
      </c>
      <c r="BX2845">
        <f t="shared" ca="1" si="751"/>
        <v>2.9240696210698903E-2</v>
      </c>
      <c r="CE2845">
        <v>1084.4719007791598</v>
      </c>
    </row>
    <row r="2846" spans="1:83" x14ac:dyDescent="0.25">
      <c r="B2846" s="2">
        <v>41652</v>
      </c>
      <c r="C2846">
        <f t="shared" ca="1" si="731"/>
        <v>0</v>
      </c>
      <c r="D2846">
        <f t="shared" ca="1" si="732"/>
        <v>0</v>
      </c>
      <c r="E2846">
        <f ca="1">IF($B2846&lt;VLOOKUP(E$6&amp;" Equity",Param,4,0),"",IFERROR(VLOOKUP($B2846,OFFSET(Input!$A$1,0,MATCH(Index!E$6&amp;" Equity",Input!$1:$1,0)-1,10000,2),2,0),E2845))</f>
        <v>93.47</v>
      </c>
      <c r="F2846" s="33">
        <v>104.93</v>
      </c>
      <c r="H2846">
        <f ca="1">IFERROR(VLOOKUP($B2846,OFFSET(Input!$A$1,0,MATCH(Index!H$6,Input!$1:$1,0)-1,10000,2),2,0),0)</f>
        <v>0</v>
      </c>
      <c r="I2846">
        <f ca="1">IFERROR(VLOOKUP($B2846,OFFSET(Input!$A$1,0,MATCH(Index!I$6,Input!$1:$1,0)-1,10000,2),2,0),0)</f>
        <v>0</v>
      </c>
      <c r="K2846">
        <f t="shared" ca="1" si="733"/>
        <v>106.31099454803511</v>
      </c>
      <c r="L2846" s="30">
        <f t="shared" ca="1" si="734"/>
        <v>111.04962147846364</v>
      </c>
      <c r="N2846">
        <f t="shared" ca="1" si="738"/>
        <v>-1.0692900933294955E-3</v>
      </c>
      <c r="O2846">
        <f t="shared" ca="1" si="739"/>
        <v>4.9680048678007746E-3</v>
      </c>
      <c r="Q2846">
        <f t="shared" ca="1" si="755"/>
        <v>2.3437056646539053E-2</v>
      </c>
      <c r="R2846">
        <f t="shared" ca="1" si="754"/>
        <v>9.0811058234118322E-2</v>
      </c>
      <c r="T2846">
        <f t="shared" ca="1" si="720"/>
        <v>2.0290785475152947E-2</v>
      </c>
      <c r="U2846">
        <f t="shared" ref="U2846:U2909" ca="1" si="760">SQRT(SUMPRODUCT(OFFSET(O2846,0,0,-U$5,1),OFFSET(O2846,0,0,-U$5,1))*252/U$5)</f>
        <v>9.8099997995941074E-2</v>
      </c>
      <c r="W2846">
        <f t="shared" ref="W2846:W2909" ca="1" si="761">(SUMPRODUCT(OFFSET(N2846,0,0,-W$5,1),OFFSET(O2846,0,0,-W$5,1))*252/W$5)/(Q2846*R2846)</f>
        <v>0.67878997071729519</v>
      </c>
      <c r="X2846">
        <f t="shared" ref="X2846:X2909" ca="1" si="762">(SUMPRODUCT(OFFSET(N2846,0,0,-X$5,1),OFFSET(O2846,0,0,-X$5,1))*252/X$5)/(T2846*U2846)</f>
        <v>0.36951326577159804</v>
      </c>
      <c r="Z2846">
        <f t="shared" ca="1" si="726"/>
        <v>105.96523074849938</v>
      </c>
      <c r="AA2846">
        <f t="shared" ca="1" si="726"/>
        <v>105.65576435243536</v>
      </c>
      <c r="AB2846">
        <f t="shared" ca="1" si="726"/>
        <v>105.56977794005711</v>
      </c>
      <c r="AC2846">
        <f t="shared" ca="1" si="727"/>
        <v>105.65576435243536</v>
      </c>
      <c r="AE2846">
        <f ca="1">VLOOKUP($B2846,OFFSET(Input!$A$1,0,MATCH(Index!AE$6&amp;" Index",Input!$1:$1,0)-1,10000,2),2,0)</f>
        <v>13.28</v>
      </c>
      <c r="AF2846">
        <f t="shared" ca="1" si="721"/>
        <v>13.141999999999998</v>
      </c>
      <c r="AG2846">
        <f t="shared" ca="1" si="721"/>
        <v>13.654</v>
      </c>
      <c r="AH2846">
        <f t="shared" ca="1" si="721"/>
        <v>13.809199999999999</v>
      </c>
      <c r="AI2846">
        <f t="shared" ca="1" si="722"/>
        <v>13.809199999999999</v>
      </c>
      <c r="AK2846">
        <f t="shared" ca="1" si="723"/>
        <v>1</v>
      </c>
      <c r="AL2846">
        <f t="shared" ca="1" si="724"/>
        <v>-1</v>
      </c>
      <c r="AN2846" t="str">
        <f t="shared" ca="1" si="728"/>
        <v>Not Down</v>
      </c>
      <c r="AO2846" t="str">
        <f t="shared" ca="1" si="735"/>
        <v>Not Up</v>
      </c>
      <c r="AQ2846">
        <f t="shared" ref="AQ2846:AQ2862" ca="1" si="763">IF($C2846=1,IF(AND(AN2846="Not Down",AO2846="Not Up"),1,0),AQ2845)</f>
        <v>1</v>
      </c>
      <c r="AR2846">
        <f t="shared" ref="AR2846:AR2862" ca="1" si="764">IF($C2846=1,IF(AND(AN2846="Not Down",AO2846="Not Up"),0,1),AR2845)</f>
        <v>0</v>
      </c>
      <c r="AT2846">
        <f t="shared" ca="1" si="756"/>
        <v>1</v>
      </c>
      <c r="AU2846">
        <f t="shared" ca="1" si="757"/>
        <v>0</v>
      </c>
      <c r="AW2846" s="5">
        <f t="shared" ca="1" si="740"/>
        <v>2.3437056646539053E-2</v>
      </c>
      <c r="AX2846" s="5">
        <f t="shared" ca="1" si="741"/>
        <v>2.0290785475152947E-2</v>
      </c>
      <c r="AY2846" s="18">
        <f t="shared" ca="1" si="725"/>
        <v>2.3437056646539053E-2</v>
      </c>
      <c r="BA2846" s="6">
        <f t="shared" ref="BA2846:BA2909" ca="1" si="765">MAX(0,MIN(150%,VT/AY2846))</f>
        <v>1.5</v>
      </c>
      <c r="BB2846">
        <f t="shared" ref="BB2846:BB2909" ca="1" si="766">IF($D2846&lt;&gt;0,BA2846,IF(AND(AY2846*BB2845&gt;4.5%,AY2846*BB2845&lt;5.5%),BB2845,BA2846))</f>
        <v>1.5</v>
      </c>
      <c r="BC2846" t="str">
        <f t="shared" ca="1" si="752"/>
        <v>HYG UP Equity</v>
      </c>
      <c r="BD2846" t="str">
        <f t="shared" ca="1" si="753"/>
        <v>HYG UP Equity</v>
      </c>
      <c r="BF2846">
        <f t="shared" ca="1" si="742"/>
        <v>1</v>
      </c>
      <c r="BG2846">
        <f t="shared" ca="1" si="743"/>
        <v>0</v>
      </c>
      <c r="BI2846">
        <f t="shared" ca="1" si="736"/>
        <v>1</v>
      </c>
      <c r="BJ2846">
        <f t="shared" ca="1" si="737"/>
        <v>0</v>
      </c>
      <c r="BL2846">
        <f t="shared" ca="1" si="758"/>
        <v>10.249551046945632</v>
      </c>
      <c r="BM2846">
        <f t="shared" ca="1" si="759"/>
        <v>0</v>
      </c>
      <c r="BN2846" s="9">
        <f t="shared" ca="1" si="749"/>
        <v>1</v>
      </c>
      <c r="BO2846" s="9">
        <f t="shared" ca="1" si="750"/>
        <v>0</v>
      </c>
      <c r="BP2846" s="9">
        <f t="shared" ca="1" si="744"/>
        <v>1</v>
      </c>
      <c r="BQ2846" s="9">
        <f t="shared" ca="1" si="745"/>
        <v>0</v>
      </c>
      <c r="BR2846">
        <f t="shared" ca="1" si="746"/>
        <v>1089.6399654716447</v>
      </c>
      <c r="BS2846">
        <f t="shared" ca="1" si="747"/>
        <v>-1.0687186063906839E-3</v>
      </c>
      <c r="BT2846">
        <f t="shared" ca="1" si="748"/>
        <v>5.4166666666666671E-5</v>
      </c>
      <c r="BU2846">
        <f t="shared" ca="1" si="729"/>
        <v>0</v>
      </c>
      <c r="BV2846">
        <f t="shared" ca="1" si="730"/>
        <v>0</v>
      </c>
      <c r="BW2846" s="35">
        <f ca="1">IFERROR(VLOOKUP($B2846,OFFSET(Input!$A$1,0,MATCH(Index!BW$6&amp;" Index",Input!$1:$1,0)-1,10000,2),2,0)/100,BW2845)</f>
        <v>7.000000000000001E-4</v>
      </c>
      <c r="BX2846">
        <f t="shared" ca="1" si="751"/>
        <v>8.811334193830675E-2</v>
      </c>
      <c r="CE2846">
        <v>1082.5969451172725</v>
      </c>
    </row>
    <row r="2847" spans="1:83" x14ac:dyDescent="0.25">
      <c r="B2847" s="2">
        <v>41653</v>
      </c>
      <c r="C2847">
        <f t="shared" ca="1" si="731"/>
        <v>0</v>
      </c>
      <c r="D2847">
        <f t="shared" ca="1" si="732"/>
        <v>0</v>
      </c>
      <c r="E2847">
        <f ca="1">IF($B2847&lt;VLOOKUP(E$6&amp;" Equity",Param,4,0),"",IFERROR(VLOOKUP($B2847,OFFSET(Input!$A$1,0,MATCH(Index!E$6&amp;" Equity",Input!$1:$1,0)-1,10000,2),2,0),E2846))</f>
        <v>93.61</v>
      </c>
      <c r="F2847" s="33">
        <v>104.45</v>
      </c>
      <c r="H2847">
        <f ca="1">IFERROR(VLOOKUP($B2847,OFFSET(Input!$A$1,0,MATCH(Index!H$6,Input!$1:$1,0)-1,10000,2),2,0),0)</f>
        <v>0</v>
      </c>
      <c r="I2847">
        <f ca="1">IFERROR(VLOOKUP($B2847,OFFSET(Input!$A$1,0,MATCH(Index!I$6,Input!$1:$1,0)-1,10000,2),2,0),0)</f>
        <v>0</v>
      </c>
      <c r="K2847">
        <f t="shared" ca="1" si="733"/>
        <v>106.47022787676866</v>
      </c>
      <c r="L2847" s="30">
        <f t="shared" ca="1" si="734"/>
        <v>110.54162740327385</v>
      </c>
      <c r="N2847">
        <f t="shared" ca="1" si="738"/>
        <v>1.4966861891612449E-3</v>
      </c>
      <c r="O2847">
        <f t="shared" ca="1" si="739"/>
        <v>-4.5849731672450416E-3</v>
      </c>
      <c r="Q2847">
        <f t="shared" ca="1" si="755"/>
        <v>2.4228280883131195E-2</v>
      </c>
      <c r="R2847">
        <f t="shared" ca="1" si="754"/>
        <v>8.7139293145080107E-2</v>
      </c>
      <c r="T2847">
        <f t="shared" ref="T2847:T2910" ca="1" si="767">SQRT(SUMPRODUCT(OFFSET(N2847,0,0,-T$5,1),OFFSET(N2847,0,0,-T$5,1))*252/T$5)</f>
        <v>2.0175201928204364E-2</v>
      </c>
      <c r="U2847">
        <f t="shared" ca="1" si="760"/>
        <v>9.7935371097783899E-2</v>
      </c>
      <c r="W2847">
        <f t="shared" ca="1" si="761"/>
        <v>0.53186066579794578</v>
      </c>
      <c r="X2847">
        <f t="shared" ca="1" si="762"/>
        <v>0.27845174757121743</v>
      </c>
      <c r="Z2847">
        <f t="shared" ca="1" si="726"/>
        <v>106.05508384114189</v>
      </c>
      <c r="AA2847">
        <f t="shared" ca="1" si="726"/>
        <v>105.72262401809439</v>
      </c>
      <c r="AB2847">
        <f t="shared" ca="1" si="726"/>
        <v>105.62507635993956</v>
      </c>
      <c r="AC2847">
        <f t="shared" ca="1" si="727"/>
        <v>105.72262401809439</v>
      </c>
      <c r="AE2847">
        <f ca="1">VLOOKUP($B2847,OFFSET(Input!$A$1,0,MATCH(Index!AE$6&amp;" Index",Input!$1:$1,0)-1,10000,2),2,0)</f>
        <v>12.28</v>
      </c>
      <c r="AF2847">
        <f t="shared" ref="AF2847:AH2910" ca="1" si="768">AVERAGE(OFFSET($AE2847,0,0,-AF$5,1))</f>
        <v>13.041333333333334</v>
      </c>
      <c r="AG2847">
        <f t="shared" ca="1" si="768"/>
        <v>13.479999999999999</v>
      </c>
      <c r="AH2847">
        <f t="shared" ca="1" si="768"/>
        <v>13.748799999999996</v>
      </c>
      <c r="AI2847">
        <f t="shared" ref="AI2847:AI2910" ca="1" si="769">MAX(AH2847,AG2847)</f>
        <v>13.748799999999996</v>
      </c>
      <c r="AK2847">
        <f t="shared" ref="AK2847:AK2910" ca="1" si="770">IF(Z2847&gt;AC2847,1,-1)</f>
        <v>1</v>
      </c>
      <c r="AL2847">
        <f t="shared" ref="AL2847:AL2910" ca="1" si="771">IF(AF2847&gt;AI2847,1,-1)</f>
        <v>-1</v>
      </c>
      <c r="AN2847" t="str">
        <f t="shared" ca="1" si="728"/>
        <v>Not Down</v>
      </c>
      <c r="AO2847" t="str">
        <f t="shared" ca="1" si="735"/>
        <v>Not Up</v>
      </c>
      <c r="AQ2847">
        <f t="shared" ca="1" si="763"/>
        <v>1</v>
      </c>
      <c r="AR2847">
        <f t="shared" ca="1" si="764"/>
        <v>0</v>
      </c>
      <c r="AT2847">
        <f t="shared" ca="1" si="756"/>
        <v>1</v>
      </c>
      <c r="AU2847">
        <f t="shared" ca="1" si="757"/>
        <v>0</v>
      </c>
      <c r="AW2847" s="5">
        <f t="shared" ca="1" si="740"/>
        <v>2.4228280883131195E-2</v>
      </c>
      <c r="AX2847" s="5">
        <f t="shared" ca="1" si="741"/>
        <v>2.0175201928204364E-2</v>
      </c>
      <c r="AY2847" s="18">
        <f t="shared" ref="AY2847:AY2910" ca="1" si="772">MAX(AW2847,AX2847)</f>
        <v>2.4228280883131195E-2</v>
      </c>
      <c r="BA2847" s="6">
        <f t="shared" ca="1" si="765"/>
        <v>1.5</v>
      </c>
      <c r="BB2847">
        <f t="shared" ca="1" si="766"/>
        <v>1.5</v>
      </c>
      <c r="BC2847" t="str">
        <f t="shared" ca="1" si="752"/>
        <v>HYG UP Equity</v>
      </c>
      <c r="BD2847" t="str">
        <f t="shared" ca="1" si="753"/>
        <v>HYG UP Equity</v>
      </c>
      <c r="BF2847">
        <f t="shared" ca="1" si="742"/>
        <v>1</v>
      </c>
      <c r="BG2847">
        <f t="shared" ca="1" si="743"/>
        <v>0</v>
      </c>
      <c r="BI2847">
        <f t="shared" ca="1" si="736"/>
        <v>1</v>
      </c>
      <c r="BJ2847">
        <f t="shared" ca="1" si="737"/>
        <v>0</v>
      </c>
      <c r="BL2847">
        <f t="shared" ca="1" si="758"/>
        <v>10.249551046945632</v>
      </c>
      <c r="BM2847">
        <f t="shared" ca="1" si="759"/>
        <v>0</v>
      </c>
      <c r="BN2847" s="9">
        <f t="shared" ca="1" si="749"/>
        <v>1</v>
      </c>
      <c r="BO2847" s="9">
        <f t="shared" ca="1" si="750"/>
        <v>0</v>
      </c>
      <c r="BP2847" s="9">
        <f t="shared" ca="1" si="744"/>
        <v>1</v>
      </c>
      <c r="BQ2847" s="9">
        <f t="shared" ca="1" si="745"/>
        <v>0</v>
      </c>
      <c r="BR2847">
        <f t="shared" ca="1" si="746"/>
        <v>1091.2720356028742</v>
      </c>
      <c r="BS2847">
        <f t="shared" ca="1" si="747"/>
        <v>1.497806782924993E-3</v>
      </c>
      <c r="BT2847">
        <f t="shared" ca="1" si="748"/>
        <v>1.8055555555555558E-5</v>
      </c>
      <c r="BU2847">
        <f t="shared" ca="1" si="729"/>
        <v>0</v>
      </c>
      <c r="BV2847">
        <f t="shared" ca="1" si="730"/>
        <v>0</v>
      </c>
      <c r="BW2847" s="35">
        <f ca="1">IFERROR(VLOOKUP($B2847,OFFSET(Input!$A$1,0,MATCH(Index!BW$6&amp;" Index",Input!$1:$1,0)-1,10000,2),2,0)/100,BW2846)</f>
        <v>7.000000000000001E-4</v>
      </c>
      <c r="BX2847">
        <f t="shared" ca="1" si="751"/>
        <v>2.9320333930259471E-2</v>
      </c>
      <c r="CE2847">
        <v>1084.9838177612085</v>
      </c>
    </row>
    <row r="2848" spans="1:83" x14ac:dyDescent="0.25">
      <c r="B2848" s="2">
        <v>41654</v>
      </c>
      <c r="C2848">
        <f t="shared" ca="1" si="731"/>
        <v>0</v>
      </c>
      <c r="D2848">
        <f t="shared" ca="1" si="732"/>
        <v>0</v>
      </c>
      <c r="E2848">
        <f ca="1">IF($B2848&lt;VLOOKUP(E$6&amp;" Equity",Param,4,0),"",IFERROR(VLOOKUP($B2848,OFFSET(Input!$A$1,0,MATCH(Index!E$6&amp;" Equity",Input!$1:$1,0)-1,10000,2),2,0),E2847))</f>
        <v>93.76</v>
      </c>
      <c r="F2848" s="33">
        <v>104.34</v>
      </c>
      <c r="H2848">
        <f ca="1">IFERROR(VLOOKUP($B2848,OFFSET(Input!$A$1,0,MATCH(Index!H$6,Input!$1:$1,0)-1,10000,2),2,0),0)</f>
        <v>0</v>
      </c>
      <c r="I2848">
        <f ca="1">IFERROR(VLOOKUP($B2848,OFFSET(Input!$A$1,0,MATCH(Index!I$6,Input!$1:$1,0)-1,10000,2),2,0),0)</f>
        <v>0</v>
      </c>
      <c r="K2848">
        <f t="shared" ca="1" si="733"/>
        <v>106.64083501469747</v>
      </c>
      <c r="L2848" s="30">
        <f t="shared" ca="1" si="734"/>
        <v>110.42521209437621</v>
      </c>
      <c r="N2848">
        <f t="shared" ca="1" si="738"/>
        <v>1.6011104450492425E-3</v>
      </c>
      <c r="O2848">
        <f t="shared" ca="1" si="739"/>
        <v>-1.0536904083279642E-3</v>
      </c>
      <c r="Q2848">
        <f t="shared" ca="1" si="755"/>
        <v>2.5319719183702277E-2</v>
      </c>
      <c r="R2848">
        <f t="shared" ca="1" si="754"/>
        <v>8.1250069981246287E-2</v>
      </c>
      <c r="T2848">
        <f t="shared" ca="1" si="767"/>
        <v>2.0736535318441374E-2</v>
      </c>
      <c r="U2848">
        <f t="shared" ca="1" si="760"/>
        <v>9.7128228417108747E-2</v>
      </c>
      <c r="W2848">
        <f t="shared" ca="1" si="761"/>
        <v>0.57550904931842395</v>
      </c>
      <c r="X2848">
        <f t="shared" ca="1" si="762"/>
        <v>0.28247401081000456</v>
      </c>
      <c r="Z2848">
        <f t="shared" ca="1" si="726"/>
        <v>106.15517336206013</v>
      </c>
      <c r="AA2848">
        <f t="shared" ca="1" si="726"/>
        <v>105.79348732226178</v>
      </c>
      <c r="AB2848">
        <f t="shared" ca="1" si="726"/>
        <v>105.67180822281964</v>
      </c>
      <c r="AC2848">
        <f t="shared" ca="1" si="727"/>
        <v>105.79348732226178</v>
      </c>
      <c r="AE2848">
        <f ca="1">VLOOKUP($B2848,OFFSET(Input!$A$1,0,MATCH(Index!AE$6&amp;" Index",Input!$1:$1,0)-1,10000,2),2,0)</f>
        <v>12.28</v>
      </c>
      <c r="AF2848">
        <f t="shared" ca="1" si="768"/>
        <v>12.990666666666666</v>
      </c>
      <c r="AG2848">
        <f t="shared" ca="1" si="768"/>
        <v>13.292499999999999</v>
      </c>
      <c r="AH2848">
        <f t="shared" ca="1" si="768"/>
        <v>13.700399999999995</v>
      </c>
      <c r="AI2848">
        <f t="shared" ca="1" si="769"/>
        <v>13.700399999999995</v>
      </c>
      <c r="AK2848">
        <f t="shared" ca="1" si="770"/>
        <v>1</v>
      </c>
      <c r="AL2848">
        <f t="shared" ca="1" si="771"/>
        <v>-1</v>
      </c>
      <c r="AN2848" t="str">
        <f t="shared" ca="1" si="728"/>
        <v>Not Down</v>
      </c>
      <c r="AO2848" t="str">
        <f t="shared" ca="1" si="735"/>
        <v>Not Up</v>
      </c>
      <c r="AQ2848">
        <f t="shared" ca="1" si="763"/>
        <v>1</v>
      </c>
      <c r="AR2848">
        <f t="shared" ca="1" si="764"/>
        <v>0</v>
      </c>
      <c r="AT2848">
        <f t="shared" ca="1" si="756"/>
        <v>1</v>
      </c>
      <c r="AU2848">
        <f t="shared" ca="1" si="757"/>
        <v>0</v>
      </c>
      <c r="AW2848" s="5">
        <f t="shared" ca="1" si="740"/>
        <v>2.5319719183702277E-2</v>
      </c>
      <c r="AX2848" s="5">
        <f t="shared" ca="1" si="741"/>
        <v>2.0736535318441374E-2</v>
      </c>
      <c r="AY2848" s="18">
        <f t="shared" ca="1" si="772"/>
        <v>2.5319719183702277E-2</v>
      </c>
      <c r="BA2848" s="6">
        <f t="shared" ca="1" si="765"/>
        <v>1.5</v>
      </c>
      <c r="BB2848">
        <f t="shared" ca="1" si="766"/>
        <v>1.5</v>
      </c>
      <c r="BC2848" t="str">
        <f t="shared" ca="1" si="752"/>
        <v>HYG UP Equity</v>
      </c>
      <c r="BD2848" t="str">
        <f t="shared" ca="1" si="753"/>
        <v>HYG UP Equity</v>
      </c>
      <c r="BF2848">
        <f t="shared" ca="1" si="742"/>
        <v>1</v>
      </c>
      <c r="BG2848">
        <f t="shared" ca="1" si="743"/>
        <v>0</v>
      </c>
      <c r="BI2848">
        <f t="shared" ca="1" si="736"/>
        <v>1</v>
      </c>
      <c r="BJ2848">
        <f t="shared" ca="1" si="737"/>
        <v>0</v>
      </c>
      <c r="BL2848">
        <f t="shared" ca="1" si="758"/>
        <v>10.249551046945633</v>
      </c>
      <c r="BM2848">
        <f t="shared" ca="1" si="759"/>
        <v>0</v>
      </c>
      <c r="BN2848" s="9">
        <f t="shared" ca="1" si="749"/>
        <v>1</v>
      </c>
      <c r="BO2848" s="9">
        <f t="shared" ca="1" si="750"/>
        <v>0</v>
      </c>
      <c r="BP2848" s="9">
        <f t="shared" ca="1" si="744"/>
        <v>1.0000000000000002</v>
      </c>
      <c r="BQ2848" s="9">
        <f t="shared" ca="1" si="745"/>
        <v>0</v>
      </c>
      <c r="BR2848">
        <f t="shared" ca="1" si="746"/>
        <v>1093.020682172049</v>
      </c>
      <c r="BS2848">
        <f t="shared" ca="1" si="747"/>
        <v>1.6023929067408016E-3</v>
      </c>
      <c r="BT2848">
        <f t="shared" ca="1" si="748"/>
        <v>1.8055555555555558E-5</v>
      </c>
      <c r="BU2848">
        <f t="shared" ca="1" si="729"/>
        <v>8.8817841970012527E-20</v>
      </c>
      <c r="BV2848">
        <f t="shared" ca="1" si="730"/>
        <v>0</v>
      </c>
      <c r="BW2848" s="35">
        <f ca="1">IFERROR(VLOOKUP($B2848,OFFSET(Input!$A$1,0,MATCH(Index!BW$6&amp;" Index",Input!$1:$1,0)-1,10000,2),2,0)/100,BW2847)</f>
        <v>7.000000000000001E-4</v>
      </c>
      <c r="BX2848">
        <f t="shared" ca="1" si="751"/>
        <v>2.93849783976994E-2</v>
      </c>
      <c r="CE2848">
        <v>1087.5461642780049</v>
      </c>
    </row>
    <row r="2849" spans="2:83" x14ac:dyDescent="0.25">
      <c r="B2849" s="2">
        <v>41655</v>
      </c>
      <c r="C2849">
        <f t="shared" ca="1" si="731"/>
        <v>0</v>
      </c>
      <c r="D2849">
        <f t="shared" ca="1" si="732"/>
        <v>0</v>
      </c>
      <c r="E2849">
        <f ca="1">IF($B2849&lt;VLOOKUP(E$6&amp;" Equity",Param,4,0),"",IFERROR(VLOOKUP($B2849,OFFSET(Input!$A$1,0,MATCH(Index!E$6&amp;" Equity",Input!$1:$1,0)-1,10000,2),2,0),E2848))</f>
        <v>93.76</v>
      </c>
      <c r="F2849" s="33">
        <v>105.04</v>
      </c>
      <c r="H2849">
        <f ca="1">IFERROR(VLOOKUP($B2849,OFFSET(Input!$A$1,0,MATCH(Index!H$6,Input!$1:$1,0)-1,10000,2),2,0),0)</f>
        <v>0</v>
      </c>
      <c r="I2849">
        <f ca="1">IFERROR(VLOOKUP($B2849,OFFSET(Input!$A$1,0,MATCH(Index!I$6,Input!$1:$1,0)-1,10000,2),2,0),0)</f>
        <v>0</v>
      </c>
      <c r="K2849">
        <f t="shared" ca="1" si="733"/>
        <v>106.64083501469747</v>
      </c>
      <c r="L2849" s="30">
        <f t="shared" ca="1" si="734"/>
        <v>111.16603678736129</v>
      </c>
      <c r="N2849">
        <f t="shared" ca="1" si="738"/>
        <v>0</v>
      </c>
      <c r="O2849">
        <f t="shared" ca="1" si="739"/>
        <v>6.6864324002941138E-3</v>
      </c>
      <c r="Q2849">
        <f t="shared" ca="1" si="755"/>
        <v>2.3799894304086109E-2</v>
      </c>
      <c r="R2849">
        <f t="shared" ca="1" si="754"/>
        <v>8.6576699669168061E-2</v>
      </c>
      <c r="T2849">
        <f t="shared" ca="1" si="767"/>
        <v>2.0722470763576084E-2</v>
      </c>
      <c r="U2849">
        <f t="shared" ca="1" si="760"/>
        <v>9.8722838649357283E-2</v>
      </c>
      <c r="W2849">
        <f t="shared" ca="1" si="761"/>
        <v>0.51062528610451996</v>
      </c>
      <c r="X2849">
        <f t="shared" ca="1" si="762"/>
        <v>0.28401380488406841</v>
      </c>
      <c r="Z2849">
        <f t="shared" ca="1" si="726"/>
        <v>106.23706478826595</v>
      </c>
      <c r="AA2849">
        <f t="shared" ca="1" si="726"/>
        <v>105.86548230602618</v>
      </c>
      <c r="AB2849">
        <f t="shared" ca="1" si="726"/>
        <v>105.71854008569973</v>
      </c>
      <c r="AC2849">
        <f t="shared" ca="1" si="727"/>
        <v>105.86548230602618</v>
      </c>
      <c r="AE2849">
        <f ca="1">VLOOKUP($B2849,OFFSET(Input!$A$1,0,MATCH(Index!AE$6&amp;" Index",Input!$1:$1,0)-1,10000,2),2,0)</f>
        <v>12.53</v>
      </c>
      <c r="AF2849">
        <f t="shared" ca="1" si="768"/>
        <v>12.994000000000002</v>
      </c>
      <c r="AG2849">
        <f t="shared" ca="1" si="768"/>
        <v>13.108500000000001</v>
      </c>
      <c r="AH2849">
        <f t="shared" ca="1" si="768"/>
        <v>13.645199999999994</v>
      </c>
      <c r="AI2849">
        <f t="shared" ca="1" si="769"/>
        <v>13.645199999999994</v>
      </c>
      <c r="AK2849">
        <f t="shared" ca="1" si="770"/>
        <v>1</v>
      </c>
      <c r="AL2849">
        <f t="shared" ca="1" si="771"/>
        <v>-1</v>
      </c>
      <c r="AN2849" t="str">
        <f t="shared" ca="1" si="728"/>
        <v>Not Down</v>
      </c>
      <c r="AO2849" t="str">
        <f t="shared" ca="1" si="735"/>
        <v>Not Up</v>
      </c>
      <c r="AQ2849">
        <f t="shared" ca="1" si="763"/>
        <v>1</v>
      </c>
      <c r="AR2849">
        <f t="shared" ca="1" si="764"/>
        <v>0</v>
      </c>
      <c r="AT2849">
        <f t="shared" ca="1" si="756"/>
        <v>1</v>
      </c>
      <c r="AU2849">
        <f t="shared" ca="1" si="757"/>
        <v>0</v>
      </c>
      <c r="AW2849" s="5">
        <f t="shared" ca="1" si="740"/>
        <v>2.3799894304086109E-2</v>
      </c>
      <c r="AX2849" s="5">
        <f t="shared" ca="1" si="741"/>
        <v>2.0722470763576084E-2</v>
      </c>
      <c r="AY2849" s="18">
        <f t="shared" ca="1" si="772"/>
        <v>2.3799894304086109E-2</v>
      </c>
      <c r="BA2849" s="6">
        <f t="shared" ca="1" si="765"/>
        <v>1.5</v>
      </c>
      <c r="BB2849">
        <f t="shared" ca="1" si="766"/>
        <v>1.5</v>
      </c>
      <c r="BC2849" t="str">
        <f t="shared" ca="1" si="752"/>
        <v>HYG UP Equity</v>
      </c>
      <c r="BD2849" t="str">
        <f t="shared" ca="1" si="753"/>
        <v>HYG UP Equity</v>
      </c>
      <c r="BF2849">
        <f t="shared" ca="1" si="742"/>
        <v>1</v>
      </c>
      <c r="BG2849">
        <f t="shared" ca="1" si="743"/>
        <v>0</v>
      </c>
      <c r="BI2849">
        <f t="shared" ca="1" si="736"/>
        <v>1</v>
      </c>
      <c r="BJ2849">
        <f t="shared" ca="1" si="737"/>
        <v>0</v>
      </c>
      <c r="BL2849">
        <f t="shared" ca="1" si="758"/>
        <v>10.249551046945633</v>
      </c>
      <c r="BM2849">
        <f t="shared" ca="1" si="759"/>
        <v>0</v>
      </c>
      <c r="BN2849" s="9">
        <f t="shared" ca="1" si="749"/>
        <v>1.0000000000000002</v>
      </c>
      <c r="BO2849" s="9">
        <f t="shared" ca="1" si="750"/>
        <v>0</v>
      </c>
      <c r="BP2849" s="9">
        <f t="shared" ca="1" si="744"/>
        <v>1.0000000000000002</v>
      </c>
      <c r="BQ2849" s="9">
        <f t="shared" ca="1" si="745"/>
        <v>0</v>
      </c>
      <c r="BR2849">
        <f t="shared" ca="1" si="746"/>
        <v>1093.020682172049</v>
      </c>
      <c r="BS2849">
        <f t="shared" ca="1" si="747"/>
        <v>0</v>
      </c>
      <c r="BT2849">
        <f t="shared" ca="1" si="748"/>
        <v>1.8055555555555562E-5</v>
      </c>
      <c r="BU2849">
        <f t="shared" ca="1" si="729"/>
        <v>0</v>
      </c>
      <c r="BV2849">
        <f t="shared" ca="1" si="730"/>
        <v>0</v>
      </c>
      <c r="BW2849" s="35">
        <f ca="1">IFERROR(VLOOKUP($B2849,OFFSET(Input!$A$1,0,MATCH(Index!BW$6&amp;" Index",Input!$1:$1,0)-1,10000,2),2,0)/100,BW2848)</f>
        <v>7.000000000000001E-4</v>
      </c>
      <c r="BX2849">
        <f t="shared" ca="1" si="751"/>
        <v>2.9454375282529307E-2</v>
      </c>
      <c r="CE2849">
        <v>1087.5005477583366</v>
      </c>
    </row>
    <row r="2850" spans="2:83" x14ac:dyDescent="0.25">
      <c r="B2850" s="2">
        <v>41656</v>
      </c>
      <c r="C2850">
        <f t="shared" ca="1" si="731"/>
        <v>0</v>
      </c>
      <c r="D2850">
        <f t="shared" ca="1" si="732"/>
        <v>0</v>
      </c>
      <c r="E2850">
        <f ca="1">IF($B2850&lt;VLOOKUP(E$6&amp;" Equity",Param,4,0),"",IFERROR(VLOOKUP($B2850,OFFSET(Input!$A$1,0,MATCH(Index!E$6&amp;" Equity",Input!$1:$1,0)-1,10000,2),2,0),E2849))</f>
        <v>93.78</v>
      </c>
      <c r="F2850" s="33">
        <v>105.48</v>
      </c>
      <c r="H2850">
        <f ca="1">IFERROR(VLOOKUP($B2850,OFFSET(Input!$A$1,0,MATCH(Index!H$6,Input!$1:$1,0)-1,10000,2),2,0),0)</f>
        <v>0</v>
      </c>
      <c r="I2850">
        <f ca="1">IFERROR(VLOOKUP($B2850,OFFSET(Input!$A$1,0,MATCH(Index!I$6,Input!$1:$1,0)-1,10000,2),2,0),0)</f>
        <v>0</v>
      </c>
      <c r="K2850">
        <f t="shared" ca="1" si="733"/>
        <v>106.66358263308797</v>
      </c>
      <c r="L2850" s="30">
        <f t="shared" ca="1" si="734"/>
        <v>111.63169802295192</v>
      </c>
      <c r="N2850">
        <f t="shared" ca="1" si="738"/>
        <v>2.1328783273766332E-4</v>
      </c>
      <c r="O2850">
        <f t="shared" ca="1" si="739"/>
        <v>4.1801314905452304E-3</v>
      </c>
      <c r="Q2850">
        <f t="shared" ca="1" si="755"/>
        <v>2.3768897754274411E-2</v>
      </c>
      <c r="R2850">
        <f t="shared" ca="1" si="754"/>
        <v>8.9083427793373401E-2</v>
      </c>
      <c r="T2850">
        <f t="shared" ca="1" si="767"/>
        <v>1.9428459841327739E-2</v>
      </c>
      <c r="U2850">
        <f t="shared" ca="1" si="760"/>
        <v>9.8211019729891352E-2</v>
      </c>
      <c r="W2850">
        <f t="shared" ca="1" si="761"/>
        <v>0.50751476551250752</v>
      </c>
      <c r="X2850">
        <f t="shared" ca="1" si="762"/>
        <v>0.37844613806541971</v>
      </c>
      <c r="Z2850">
        <f t="shared" ca="1" si="726"/>
        <v>106.32464311906941</v>
      </c>
      <c r="AA2850">
        <f t="shared" ca="1" si="726"/>
        <v>105.92786371453838</v>
      </c>
      <c r="AB2850">
        <f t="shared" ca="1" si="726"/>
        <v>105.77976200847974</v>
      </c>
      <c r="AC2850">
        <f t="shared" ca="1" si="727"/>
        <v>105.92786371453838</v>
      </c>
      <c r="AE2850">
        <f ca="1">VLOOKUP($B2850,OFFSET(Input!$A$1,0,MATCH(Index!AE$6&amp;" Index",Input!$1:$1,0)-1,10000,2),2,0)</f>
        <v>12.44</v>
      </c>
      <c r="AF2850">
        <f t="shared" ca="1" si="768"/>
        <v>12.991333333333333</v>
      </c>
      <c r="AG2850">
        <f t="shared" ca="1" si="768"/>
        <v>13.0405</v>
      </c>
      <c r="AH2850">
        <f t="shared" ca="1" si="768"/>
        <v>13.525999999999994</v>
      </c>
      <c r="AI2850">
        <f t="shared" ca="1" si="769"/>
        <v>13.525999999999994</v>
      </c>
      <c r="AK2850">
        <f t="shared" ca="1" si="770"/>
        <v>1</v>
      </c>
      <c r="AL2850">
        <f t="shared" ca="1" si="771"/>
        <v>-1</v>
      </c>
      <c r="AN2850" t="str">
        <f t="shared" ca="1" si="728"/>
        <v>Not Down</v>
      </c>
      <c r="AO2850" t="str">
        <f t="shared" ca="1" si="735"/>
        <v>Not Up</v>
      </c>
      <c r="AQ2850">
        <f t="shared" ca="1" si="763"/>
        <v>1</v>
      </c>
      <c r="AR2850">
        <f t="shared" ca="1" si="764"/>
        <v>0</v>
      </c>
      <c r="AT2850">
        <f t="shared" ca="1" si="756"/>
        <v>1</v>
      </c>
      <c r="AU2850">
        <f t="shared" ca="1" si="757"/>
        <v>0</v>
      </c>
      <c r="AW2850" s="5">
        <f t="shared" ca="1" si="740"/>
        <v>2.3768897754274411E-2</v>
      </c>
      <c r="AX2850" s="5">
        <f t="shared" ca="1" si="741"/>
        <v>1.9428459841327739E-2</v>
      </c>
      <c r="AY2850" s="18">
        <f t="shared" ca="1" si="772"/>
        <v>2.3768897754274411E-2</v>
      </c>
      <c r="BA2850" s="6">
        <f t="shared" ca="1" si="765"/>
        <v>1.5</v>
      </c>
      <c r="BB2850">
        <f t="shared" ca="1" si="766"/>
        <v>1.5</v>
      </c>
      <c r="BC2850" t="str">
        <f t="shared" ca="1" si="752"/>
        <v>HYG UP Equity</v>
      </c>
      <c r="BD2850" t="str">
        <f t="shared" ca="1" si="753"/>
        <v>HYG UP Equity</v>
      </c>
      <c r="BF2850">
        <f t="shared" ca="1" si="742"/>
        <v>1</v>
      </c>
      <c r="BG2850">
        <f t="shared" ca="1" si="743"/>
        <v>0</v>
      </c>
      <c r="BI2850">
        <f t="shared" ca="1" si="736"/>
        <v>1</v>
      </c>
      <c r="BJ2850">
        <f t="shared" ca="1" si="737"/>
        <v>0</v>
      </c>
      <c r="BL2850">
        <f t="shared" ca="1" si="758"/>
        <v>10.249551046945635</v>
      </c>
      <c r="BM2850">
        <f t="shared" ca="1" si="759"/>
        <v>0</v>
      </c>
      <c r="BN2850" s="9">
        <f t="shared" ca="1" si="749"/>
        <v>0.99999999999999989</v>
      </c>
      <c r="BO2850" s="9">
        <f t="shared" ca="1" si="750"/>
        <v>0</v>
      </c>
      <c r="BP2850" s="9">
        <f t="shared" ca="1" si="744"/>
        <v>1</v>
      </c>
      <c r="BQ2850" s="9">
        <f t="shared" ca="1" si="745"/>
        <v>0</v>
      </c>
      <c r="BR2850">
        <f t="shared" ca="1" si="746"/>
        <v>1093.253835047939</v>
      </c>
      <c r="BS2850">
        <f t="shared" ca="1" si="747"/>
        <v>2.1331058020490623E-4</v>
      </c>
      <c r="BT2850">
        <f t="shared" ca="1" si="748"/>
        <v>1.8055555555555555E-5</v>
      </c>
      <c r="BU2850">
        <f t="shared" ca="1" si="729"/>
        <v>4.4408920985006264E-20</v>
      </c>
      <c r="BV2850">
        <f t="shared" ca="1" si="730"/>
        <v>0</v>
      </c>
      <c r="BW2850" s="35">
        <f ca="1">IFERROR(VLOOKUP($B2850,OFFSET(Input!$A$1,0,MATCH(Index!BW$6&amp;" Index",Input!$1:$1,0)-1,10000,2),2,0)/100,BW2849)</f>
        <v>7.000000000000001E-4</v>
      </c>
      <c r="BX2850">
        <f t="shared" ca="1" si="751"/>
        <v>2.9453139835121614E-2</v>
      </c>
      <c r="CE2850">
        <v>1087.8028962112505</v>
      </c>
    </row>
    <row r="2851" spans="2:83" x14ac:dyDescent="0.25">
      <c r="B2851" s="2">
        <v>41660</v>
      </c>
      <c r="C2851">
        <f t="shared" ca="1" si="731"/>
        <v>0</v>
      </c>
      <c r="D2851">
        <f t="shared" ca="1" si="732"/>
        <v>0</v>
      </c>
      <c r="E2851">
        <f ca="1">IF($B2851&lt;VLOOKUP(E$6&amp;" Equity",Param,4,0),"",IFERROR(VLOOKUP($B2851,OFFSET(Input!$A$1,0,MATCH(Index!E$6&amp;" Equity",Input!$1:$1,0)-1,10000,2),2,0),E2850))</f>
        <v>93.9</v>
      </c>
      <c r="F2851" s="33">
        <v>105.56</v>
      </c>
      <c r="H2851">
        <f ca="1">IFERROR(VLOOKUP($B2851,OFFSET(Input!$A$1,0,MATCH(Index!H$6,Input!$1:$1,0)-1,10000,2),2,0),0)</f>
        <v>0</v>
      </c>
      <c r="I2851">
        <f ca="1">IFERROR(VLOOKUP($B2851,OFFSET(Input!$A$1,0,MATCH(Index!I$6,Input!$1:$1,0)-1,10000,2),2,0),0)</f>
        <v>0</v>
      </c>
      <c r="K2851">
        <f t="shared" ca="1" si="733"/>
        <v>106.80006834343102</v>
      </c>
      <c r="L2851" s="30">
        <f t="shared" ca="1" si="734"/>
        <v>111.71636370215022</v>
      </c>
      <c r="N2851">
        <f t="shared" ca="1" si="738"/>
        <v>1.2787725527770174E-3</v>
      </c>
      <c r="O2851">
        <f t="shared" ca="1" si="739"/>
        <v>7.5815015003741551E-4</v>
      </c>
      <c r="Q2851">
        <f t="shared" ca="1" si="755"/>
        <v>2.2133659631693295E-2</v>
      </c>
      <c r="R2851">
        <f t="shared" ca="1" si="754"/>
        <v>8.6636295494027363E-2</v>
      </c>
      <c r="T2851">
        <f t="shared" ca="1" si="767"/>
        <v>1.9583984175893257E-2</v>
      </c>
      <c r="U2851">
        <f t="shared" ca="1" si="760"/>
        <v>9.8187092961222619E-2</v>
      </c>
      <c r="W2851">
        <f t="shared" ca="1" si="761"/>
        <v>0.45459178139362805</v>
      </c>
      <c r="X2851">
        <f t="shared" ca="1" si="762"/>
        <v>0.37503311946374263</v>
      </c>
      <c r="Z2851">
        <f t="shared" ca="1" si="726"/>
        <v>106.40312240251667</v>
      </c>
      <c r="AA2851">
        <f t="shared" ca="1" si="726"/>
        <v>106.00272780655284</v>
      </c>
      <c r="AB2851">
        <f t="shared" ca="1" si="726"/>
        <v>105.8532334372556</v>
      </c>
      <c r="AC2851">
        <f t="shared" ca="1" si="727"/>
        <v>106.00272780655284</v>
      </c>
      <c r="AE2851">
        <f ca="1">VLOOKUP($B2851,OFFSET(Input!$A$1,0,MATCH(Index!AE$6&amp;" Index",Input!$1:$1,0)-1,10000,2),2,0)</f>
        <v>12.87</v>
      </c>
      <c r="AF2851">
        <f t="shared" ca="1" si="768"/>
        <v>13.018666666666666</v>
      </c>
      <c r="AG2851">
        <f t="shared" ca="1" si="768"/>
        <v>12.976499999999998</v>
      </c>
      <c r="AH2851">
        <f t="shared" ca="1" si="768"/>
        <v>13.419199999999996</v>
      </c>
      <c r="AI2851">
        <f t="shared" ca="1" si="769"/>
        <v>13.419199999999996</v>
      </c>
      <c r="AK2851">
        <f t="shared" ca="1" si="770"/>
        <v>1</v>
      </c>
      <c r="AL2851">
        <f t="shared" ca="1" si="771"/>
        <v>-1</v>
      </c>
      <c r="AN2851" t="str">
        <f t="shared" ca="1" si="728"/>
        <v>Not Down</v>
      </c>
      <c r="AO2851" t="str">
        <f t="shared" ca="1" si="735"/>
        <v>Not Up</v>
      </c>
      <c r="AQ2851">
        <f t="shared" ca="1" si="763"/>
        <v>1</v>
      </c>
      <c r="AR2851">
        <f t="shared" ca="1" si="764"/>
        <v>0</v>
      </c>
      <c r="AT2851">
        <f t="shared" ca="1" si="756"/>
        <v>1</v>
      </c>
      <c r="AU2851">
        <f t="shared" ca="1" si="757"/>
        <v>0</v>
      </c>
      <c r="AW2851" s="5">
        <f t="shared" ca="1" si="740"/>
        <v>2.2133659631693295E-2</v>
      </c>
      <c r="AX2851" s="5">
        <f t="shared" ca="1" si="741"/>
        <v>1.9583984175893257E-2</v>
      </c>
      <c r="AY2851" s="18">
        <f t="shared" ca="1" si="772"/>
        <v>2.2133659631693295E-2</v>
      </c>
      <c r="BA2851" s="6">
        <f t="shared" ca="1" si="765"/>
        <v>1.5</v>
      </c>
      <c r="BB2851">
        <f t="shared" ca="1" si="766"/>
        <v>1.5</v>
      </c>
      <c r="BC2851" t="str">
        <f t="shared" ca="1" si="752"/>
        <v>HYG UP Equity</v>
      </c>
      <c r="BD2851" t="str">
        <f t="shared" ca="1" si="753"/>
        <v>HYG UP Equity</v>
      </c>
      <c r="BF2851">
        <f t="shared" ca="1" si="742"/>
        <v>1</v>
      </c>
      <c r="BG2851">
        <f t="shared" ca="1" si="743"/>
        <v>0</v>
      </c>
      <c r="BI2851">
        <f t="shared" ca="1" si="736"/>
        <v>1</v>
      </c>
      <c r="BJ2851">
        <f t="shared" ca="1" si="737"/>
        <v>0</v>
      </c>
      <c r="BL2851">
        <f t="shared" ca="1" si="758"/>
        <v>10.249551046945637</v>
      </c>
      <c r="BM2851">
        <f t="shared" ca="1" si="759"/>
        <v>0</v>
      </c>
      <c r="BN2851" s="9">
        <f t="shared" ca="1" si="749"/>
        <v>0.99999999999999989</v>
      </c>
      <c r="BO2851" s="9">
        <f t="shared" ca="1" si="750"/>
        <v>0</v>
      </c>
      <c r="BP2851" s="9">
        <f t="shared" ca="1" si="744"/>
        <v>1</v>
      </c>
      <c r="BQ2851" s="9">
        <f t="shared" ca="1" si="745"/>
        <v>0</v>
      </c>
      <c r="BR2851">
        <f t="shared" ca="1" si="746"/>
        <v>1094.6527523032789</v>
      </c>
      <c r="BS2851">
        <f t="shared" ca="1" si="747"/>
        <v>1.2795905310303279E-3</v>
      </c>
      <c r="BT2851">
        <f t="shared" ca="1" si="748"/>
        <v>7.2222222222222219E-5</v>
      </c>
      <c r="BU2851">
        <f t="shared" ca="1" si="729"/>
        <v>4.4408920985006264E-20</v>
      </c>
      <c r="BV2851">
        <f t="shared" ca="1" si="730"/>
        <v>0</v>
      </c>
      <c r="BW2851" s="35">
        <f ca="1">IFERROR(VLOOKUP($B2851,OFFSET(Input!$A$1,0,MATCH(Index!BW$6&amp;" Index",Input!$1:$1,0)-1,10000,2),2,0)/100,BW2850)</f>
        <v>7.000000000000001E-4</v>
      </c>
      <c r="BX2851">
        <f t="shared" ca="1" si="751"/>
        <v>0.1178453137562188</v>
      </c>
      <c r="CE2851">
        <v>1089.7083004870931</v>
      </c>
    </row>
    <row r="2852" spans="2:83" x14ac:dyDescent="0.25">
      <c r="B2852" s="2">
        <v>41661</v>
      </c>
      <c r="C2852">
        <f t="shared" ca="1" si="731"/>
        <v>0</v>
      </c>
      <c r="D2852">
        <f t="shared" ca="1" si="732"/>
        <v>0</v>
      </c>
      <c r="E2852">
        <f ca="1">IF($B2852&lt;VLOOKUP(E$6&amp;" Equity",Param,4,0),"",IFERROR(VLOOKUP($B2852,OFFSET(Input!$A$1,0,MATCH(Index!E$6&amp;" Equity",Input!$1:$1,0)-1,10000,2),2,0),E2851))</f>
        <v>93.76</v>
      </c>
      <c r="F2852" s="33">
        <v>105.3</v>
      </c>
      <c r="H2852">
        <f ca="1">IFERROR(VLOOKUP($B2852,OFFSET(Input!$A$1,0,MATCH(Index!H$6,Input!$1:$1,0)-1,10000,2),2,0),0)</f>
        <v>0</v>
      </c>
      <c r="I2852">
        <f ca="1">IFERROR(VLOOKUP($B2852,OFFSET(Input!$A$1,0,MATCH(Index!I$6,Input!$1:$1,0)-1,10000,2),2,0),0)</f>
        <v>0</v>
      </c>
      <c r="K2852">
        <f t="shared" ca="1" si="733"/>
        <v>106.64083501469747</v>
      </c>
      <c r="L2852" s="30">
        <f t="shared" ca="1" si="734"/>
        <v>111.44120024475575</v>
      </c>
      <c r="N2852">
        <f t="shared" ca="1" si="738"/>
        <v>-1.492060385514677E-3</v>
      </c>
      <c r="O2852">
        <f t="shared" ca="1" si="739"/>
        <v>-2.4660924951935542E-3</v>
      </c>
      <c r="Q2852">
        <f t="shared" ca="1" si="755"/>
        <v>2.3360441385445581E-2</v>
      </c>
      <c r="R2852">
        <f t="shared" ca="1" si="754"/>
        <v>8.6589178840665734E-2</v>
      </c>
      <c r="T2852">
        <f t="shared" ca="1" si="767"/>
        <v>2.0158065060249371E-2</v>
      </c>
      <c r="U2852">
        <f t="shared" ca="1" si="760"/>
        <v>8.2332399867590861E-2</v>
      </c>
      <c r="W2852">
        <f t="shared" ca="1" si="761"/>
        <v>0.47341128144793182</v>
      </c>
      <c r="X2852">
        <f t="shared" ca="1" si="762"/>
        <v>0.38771300315740997</v>
      </c>
      <c r="Z2852">
        <f t="shared" ca="1" si="726"/>
        <v>106.46454097217104</v>
      </c>
      <c r="AA2852">
        <f t="shared" ca="1" si="726"/>
        <v>106.06623519333957</v>
      </c>
      <c r="AB2852">
        <f t="shared" ca="1" si="726"/>
        <v>105.9135454553</v>
      </c>
      <c r="AC2852">
        <f t="shared" ca="1" si="727"/>
        <v>106.06623519333957</v>
      </c>
      <c r="AE2852">
        <f ca="1">VLOOKUP($B2852,OFFSET(Input!$A$1,0,MATCH(Index!AE$6&amp;" Index",Input!$1:$1,0)-1,10000,2),2,0)</f>
        <v>12.84</v>
      </c>
      <c r="AF2852">
        <f t="shared" ca="1" si="768"/>
        <v>12.970666666666666</v>
      </c>
      <c r="AG2852">
        <f t="shared" ca="1" si="768"/>
        <v>12.928999999999998</v>
      </c>
      <c r="AH2852">
        <f t="shared" ca="1" si="768"/>
        <v>13.302399999999995</v>
      </c>
      <c r="AI2852">
        <f t="shared" ca="1" si="769"/>
        <v>13.302399999999995</v>
      </c>
      <c r="AK2852">
        <f t="shared" ca="1" si="770"/>
        <v>1</v>
      </c>
      <c r="AL2852">
        <f t="shared" ca="1" si="771"/>
        <v>-1</v>
      </c>
      <c r="AN2852" t="str">
        <f t="shared" ca="1" si="728"/>
        <v>Not Down</v>
      </c>
      <c r="AO2852" t="str">
        <f t="shared" ca="1" si="735"/>
        <v>Not Up</v>
      </c>
      <c r="AQ2852">
        <f t="shared" ca="1" si="763"/>
        <v>1</v>
      </c>
      <c r="AR2852">
        <f t="shared" ca="1" si="764"/>
        <v>0</v>
      </c>
      <c r="AT2852">
        <f t="shared" ca="1" si="756"/>
        <v>1</v>
      </c>
      <c r="AU2852">
        <f t="shared" ca="1" si="757"/>
        <v>0</v>
      </c>
      <c r="AW2852" s="5">
        <f t="shared" ca="1" si="740"/>
        <v>2.3360441385445581E-2</v>
      </c>
      <c r="AX2852" s="5">
        <f t="shared" ca="1" si="741"/>
        <v>2.0158065060249371E-2</v>
      </c>
      <c r="AY2852" s="18">
        <f t="shared" ca="1" si="772"/>
        <v>2.3360441385445581E-2</v>
      </c>
      <c r="BA2852" s="6">
        <f t="shared" ca="1" si="765"/>
        <v>1.5</v>
      </c>
      <c r="BB2852">
        <f t="shared" ca="1" si="766"/>
        <v>1.5</v>
      </c>
      <c r="BC2852" t="str">
        <f t="shared" ca="1" si="752"/>
        <v>HYG UP Equity</v>
      </c>
      <c r="BD2852" t="str">
        <f t="shared" ca="1" si="753"/>
        <v>HYG UP Equity</v>
      </c>
      <c r="BF2852">
        <f t="shared" ca="1" si="742"/>
        <v>1</v>
      </c>
      <c r="BG2852">
        <f t="shared" ca="1" si="743"/>
        <v>0</v>
      </c>
      <c r="BI2852">
        <f t="shared" ca="1" si="736"/>
        <v>1</v>
      </c>
      <c r="BJ2852">
        <f t="shared" ca="1" si="737"/>
        <v>0</v>
      </c>
      <c r="BL2852">
        <f t="shared" ca="1" si="758"/>
        <v>10.249551046945637</v>
      </c>
      <c r="BM2852">
        <f t="shared" ca="1" si="759"/>
        <v>0</v>
      </c>
      <c r="BN2852" s="9">
        <f t="shared" ca="1" si="749"/>
        <v>1</v>
      </c>
      <c r="BO2852" s="9">
        <f t="shared" ca="1" si="750"/>
        <v>0</v>
      </c>
      <c r="BP2852" s="9">
        <f t="shared" ca="1" si="744"/>
        <v>1</v>
      </c>
      <c r="BQ2852" s="9">
        <f t="shared" ca="1" si="745"/>
        <v>0</v>
      </c>
      <c r="BR2852">
        <f t="shared" ca="1" si="746"/>
        <v>1093.0206821720494</v>
      </c>
      <c r="BS2852">
        <f t="shared" ca="1" si="747"/>
        <v>-1.490947816826349E-3</v>
      </c>
      <c r="BT2852">
        <f t="shared" ca="1" si="748"/>
        <v>1.8055555555555558E-5</v>
      </c>
      <c r="BU2852">
        <f t="shared" ca="1" si="729"/>
        <v>0</v>
      </c>
      <c r="BV2852">
        <f t="shared" ca="1" si="730"/>
        <v>0</v>
      </c>
      <c r="BW2852" s="35">
        <f ca="1">IFERROR(VLOOKUP($B2852,OFFSET(Input!$A$1,0,MATCH(Index!BW$6&amp;" Index",Input!$1:$1,0)-1,10000,2),2,0)/100,BW2851)</f>
        <v>7.000000000000001E-4</v>
      </c>
      <c r="BX2852">
        <f t="shared" ca="1" si="751"/>
        <v>2.9512933138192109E-2</v>
      </c>
      <c r="CE2852">
        <v>1087.2255459604396</v>
      </c>
    </row>
    <row r="2853" spans="2:83" x14ac:dyDescent="0.25">
      <c r="B2853" s="2">
        <v>41662</v>
      </c>
      <c r="C2853">
        <f t="shared" ca="1" si="731"/>
        <v>0</v>
      </c>
      <c r="D2853">
        <f t="shared" ca="1" si="732"/>
        <v>0</v>
      </c>
      <c r="E2853">
        <f ca="1">IF($B2853&lt;VLOOKUP(E$6&amp;" Equity",Param,4,0),"",IFERROR(VLOOKUP($B2853,OFFSET(Input!$A$1,0,MATCH(Index!E$6&amp;" Equity",Input!$1:$1,0)-1,10000,2),2,0),E2852))</f>
        <v>93.64</v>
      </c>
      <c r="F2853" s="33">
        <v>106.79</v>
      </c>
      <c r="H2853">
        <f ca="1">IFERROR(VLOOKUP($B2853,OFFSET(Input!$A$1,0,MATCH(Index!H$6,Input!$1:$1,0)-1,10000,2),2,0),0)</f>
        <v>0</v>
      </c>
      <c r="I2853">
        <f ca="1">IFERROR(VLOOKUP($B2853,OFFSET(Input!$A$1,0,MATCH(Index!I$6,Input!$1:$1,0)-1,10000,2),2,0),0)</f>
        <v>0</v>
      </c>
      <c r="K2853">
        <f t="shared" ca="1" si="733"/>
        <v>106.50434930435442</v>
      </c>
      <c r="L2853" s="30">
        <f t="shared" ca="1" si="734"/>
        <v>113.01809851982399</v>
      </c>
      <c r="N2853">
        <f t="shared" ca="1" si="738"/>
        <v>-1.2806832059925708E-3</v>
      </c>
      <c r="O2853">
        <f t="shared" ca="1" si="739"/>
        <v>1.4050870043524084E-2</v>
      </c>
      <c r="Q2853">
        <f t="shared" ca="1" si="755"/>
        <v>2.3933696397425073E-2</v>
      </c>
      <c r="R2853">
        <f t="shared" ca="1" si="754"/>
        <v>0.11084043191608366</v>
      </c>
      <c r="T2853">
        <f t="shared" ca="1" si="767"/>
        <v>2.0491395261015261E-2</v>
      </c>
      <c r="U2853">
        <f t="shared" ca="1" si="760"/>
        <v>9.4129349241678775E-2</v>
      </c>
      <c r="W2853">
        <f t="shared" ca="1" si="761"/>
        <v>0.17058464657349617</v>
      </c>
      <c r="X2853">
        <f t="shared" ca="1" si="762"/>
        <v>0.24391917495176038</v>
      </c>
      <c r="Z2853">
        <f t="shared" ca="1" si="726"/>
        <v>106.52027263722778</v>
      </c>
      <c r="AA2853">
        <f t="shared" ca="1" si="726"/>
        <v>106.11895741601954</v>
      </c>
      <c r="AB2853">
        <f t="shared" ca="1" si="726"/>
        <v>105.96477667022017</v>
      </c>
      <c r="AC2853">
        <f t="shared" ca="1" si="727"/>
        <v>106.11895741601954</v>
      </c>
      <c r="AE2853" s="7">
        <v>12.44</v>
      </c>
      <c r="AF2853">
        <f t="shared" ca="1" si="768"/>
        <v>12.885333333333334</v>
      </c>
      <c r="AG2853">
        <f t="shared" ca="1" si="768"/>
        <v>12.899000000000001</v>
      </c>
      <c r="AH2853">
        <f t="shared" ca="1" si="768"/>
        <v>13.158799999999996</v>
      </c>
      <c r="AI2853">
        <f t="shared" ca="1" si="769"/>
        <v>13.158799999999996</v>
      </c>
      <c r="AK2853">
        <f t="shared" ca="1" si="770"/>
        <v>1</v>
      </c>
      <c r="AL2853">
        <f t="shared" ca="1" si="771"/>
        <v>-1</v>
      </c>
      <c r="AN2853" t="str">
        <f t="shared" ca="1" si="728"/>
        <v>Not Down</v>
      </c>
      <c r="AO2853" t="str">
        <f t="shared" ca="1" si="735"/>
        <v>Not Up</v>
      </c>
      <c r="AQ2853">
        <f t="shared" ca="1" si="763"/>
        <v>1</v>
      </c>
      <c r="AR2853">
        <f t="shared" ca="1" si="764"/>
        <v>0</v>
      </c>
      <c r="AT2853">
        <f t="shared" ca="1" si="756"/>
        <v>1</v>
      </c>
      <c r="AU2853">
        <f t="shared" ca="1" si="757"/>
        <v>0</v>
      </c>
      <c r="AW2853" s="5">
        <f t="shared" ca="1" si="740"/>
        <v>2.3933696397425073E-2</v>
      </c>
      <c r="AX2853" s="5">
        <f t="shared" ca="1" si="741"/>
        <v>2.0491395261015261E-2</v>
      </c>
      <c r="AY2853" s="18">
        <f t="shared" ca="1" si="772"/>
        <v>2.3933696397425073E-2</v>
      </c>
      <c r="BA2853" s="6">
        <f t="shared" ca="1" si="765"/>
        <v>1.5</v>
      </c>
      <c r="BB2853">
        <f t="shared" ca="1" si="766"/>
        <v>1.5</v>
      </c>
      <c r="BC2853" t="str">
        <f t="shared" ca="1" si="752"/>
        <v>HYG UP Equity</v>
      </c>
      <c r="BD2853" t="str">
        <f t="shared" ca="1" si="753"/>
        <v>HYG UP Equity</v>
      </c>
      <c r="BF2853">
        <f t="shared" ca="1" si="742"/>
        <v>1</v>
      </c>
      <c r="BG2853">
        <f t="shared" ca="1" si="743"/>
        <v>0</v>
      </c>
      <c r="BI2853">
        <f t="shared" ca="1" si="736"/>
        <v>1</v>
      </c>
      <c r="BJ2853">
        <f t="shared" ca="1" si="737"/>
        <v>0</v>
      </c>
      <c r="BL2853">
        <f t="shared" ca="1" si="758"/>
        <v>10.249551046945637</v>
      </c>
      <c r="BM2853">
        <f t="shared" ca="1" si="759"/>
        <v>0</v>
      </c>
      <c r="BN2853" s="9">
        <f t="shared" ca="1" si="749"/>
        <v>0.99999999999999989</v>
      </c>
      <c r="BO2853" s="9">
        <f t="shared" ca="1" si="750"/>
        <v>0</v>
      </c>
      <c r="BP2853" s="9">
        <f t="shared" ca="1" si="744"/>
        <v>0.99999999999999989</v>
      </c>
      <c r="BQ2853" s="9">
        <f t="shared" ca="1" si="745"/>
        <v>0</v>
      </c>
      <c r="BR2853">
        <f t="shared" ca="1" si="746"/>
        <v>1091.6217649167097</v>
      </c>
      <c r="BS2853">
        <f t="shared" ca="1" si="747"/>
        <v>-1.2798634812287712E-3</v>
      </c>
      <c r="BT2853">
        <f t="shared" ca="1" si="748"/>
        <v>1.8055555555555555E-5</v>
      </c>
      <c r="BU2853">
        <f t="shared" ca="1" si="729"/>
        <v>0</v>
      </c>
      <c r="BV2853">
        <f t="shared" ca="1" si="730"/>
        <v>0</v>
      </c>
      <c r="BW2853" s="35">
        <f ca="1">IFERROR(VLOOKUP($B2853,OFFSET(Input!$A$1,0,MATCH(Index!BW$6&amp;" Index",Input!$1:$1,0)-1,10000,2),2,0)/100,BW2852)</f>
        <v>7.000000000000001E-4</v>
      </c>
      <c r="BX2853">
        <f t="shared" ca="1" si="751"/>
        <v>2.9445691869761904E-2</v>
      </c>
      <c r="CE2853">
        <v>1085.0926924807279</v>
      </c>
    </row>
    <row r="2854" spans="2:83" x14ac:dyDescent="0.25">
      <c r="B2854" s="2">
        <v>41663</v>
      </c>
      <c r="C2854">
        <f t="shared" ca="1" si="731"/>
        <v>0</v>
      </c>
      <c r="D2854">
        <f t="shared" ca="1" si="732"/>
        <v>0</v>
      </c>
      <c r="E2854">
        <f ca="1">IF($B2854&lt;VLOOKUP(E$6&amp;" Equity",Param,4,0),"",IFERROR(VLOOKUP($B2854,OFFSET(Input!$A$1,0,MATCH(Index!E$6&amp;" Equity",Input!$1:$1,0)-1,10000,2),2,0),E2853))</f>
        <v>93.02</v>
      </c>
      <c r="F2854" s="33">
        <v>107.48</v>
      </c>
      <c r="H2854">
        <f ca="1">IFERROR(VLOOKUP($B2854,OFFSET(Input!$A$1,0,MATCH(Index!H$6,Input!$1:$1,0)-1,10000,2),2,0),0)</f>
        <v>0</v>
      </c>
      <c r="I2854">
        <f ca="1">IFERROR(VLOOKUP($B2854,OFFSET(Input!$A$1,0,MATCH(Index!I$6,Input!$1:$1,0)-1,10000,2),2,0),0)</f>
        <v>0</v>
      </c>
      <c r="K2854">
        <f t="shared" ca="1" si="733"/>
        <v>105.7991731342487</v>
      </c>
      <c r="L2854" s="30">
        <f t="shared" ca="1" si="734"/>
        <v>113.74834000290929</v>
      </c>
      <c r="N2854">
        <f t="shared" ca="1" si="738"/>
        <v>-6.6431188267589624E-3</v>
      </c>
      <c r="O2854">
        <f t="shared" ca="1" si="739"/>
        <v>6.4404945638366811E-3</v>
      </c>
      <c r="Q2854">
        <f t="shared" ca="1" si="755"/>
        <v>4.0349544605495585E-2</v>
      </c>
      <c r="R2854">
        <f t="shared" ca="1" si="754"/>
        <v>0.11168604533388841</v>
      </c>
      <c r="T2854">
        <f t="shared" ca="1" si="767"/>
        <v>3.1182018848699353E-2</v>
      </c>
      <c r="U2854">
        <f t="shared" ca="1" si="760"/>
        <v>9.2567085382869521E-2</v>
      </c>
      <c r="W2854">
        <f t="shared" ca="1" si="761"/>
        <v>-0.18781181322923199</v>
      </c>
      <c r="X2854">
        <f t="shared" ca="1" si="762"/>
        <v>-4.2605404894078963E-2</v>
      </c>
      <c r="Z2854">
        <f t="shared" ca="1" si="726"/>
        <v>106.48956335240059</v>
      </c>
      <c r="AA2854">
        <f t="shared" ca="1" si="726"/>
        <v>106.1392500291868</v>
      </c>
      <c r="AB2854">
        <f t="shared" ca="1" si="726"/>
        <v>105.98870618201374</v>
      </c>
      <c r="AC2854">
        <f t="shared" ca="1" si="727"/>
        <v>106.1392500291868</v>
      </c>
      <c r="AE2854">
        <f ca="1">VLOOKUP($B2854,OFFSET(Input!$A$1,0,MATCH(Index!AE$6&amp;" Index",Input!$1:$1,0)-1,10000,2),2,0)</f>
        <v>18.14</v>
      </c>
      <c r="AF2854">
        <f t="shared" ca="1" si="768"/>
        <v>13.145999999999999</v>
      </c>
      <c r="AG2854">
        <f t="shared" ca="1" si="768"/>
        <v>13.182000000000002</v>
      </c>
      <c r="AH2854">
        <f t="shared" ca="1" si="768"/>
        <v>13.235999999999999</v>
      </c>
      <c r="AI2854">
        <f t="shared" ca="1" si="769"/>
        <v>13.235999999999999</v>
      </c>
      <c r="AK2854">
        <f t="shared" ca="1" si="770"/>
        <v>1</v>
      </c>
      <c r="AL2854">
        <f t="shared" ca="1" si="771"/>
        <v>-1</v>
      </c>
      <c r="AN2854" t="str">
        <f t="shared" ca="1" si="728"/>
        <v>Not Down</v>
      </c>
      <c r="AO2854" t="str">
        <f t="shared" ca="1" si="735"/>
        <v>Not Up</v>
      </c>
      <c r="AQ2854">
        <f t="shared" ca="1" si="763"/>
        <v>1</v>
      </c>
      <c r="AR2854">
        <f t="shared" ca="1" si="764"/>
        <v>0</v>
      </c>
      <c r="AT2854">
        <f t="shared" ca="1" si="756"/>
        <v>1</v>
      </c>
      <c r="AU2854">
        <f t="shared" ca="1" si="757"/>
        <v>0</v>
      </c>
      <c r="AW2854" s="5">
        <f t="shared" ca="1" si="740"/>
        <v>4.0349544605495585E-2</v>
      </c>
      <c r="AX2854" s="5">
        <f t="shared" ca="1" si="741"/>
        <v>3.1182018848699353E-2</v>
      </c>
      <c r="AY2854" s="18">
        <f t="shared" ca="1" si="772"/>
        <v>4.0349544605495585E-2</v>
      </c>
      <c r="BA2854" s="6">
        <f t="shared" ca="1" si="765"/>
        <v>1.2391713584095825</v>
      </c>
      <c r="BB2854">
        <f t="shared" ca="1" si="766"/>
        <v>1.2391713584095825</v>
      </c>
      <c r="BC2854" t="str">
        <f t="shared" ca="1" si="752"/>
        <v>HYG UP Equity</v>
      </c>
      <c r="BD2854" t="str">
        <f t="shared" ca="1" si="753"/>
        <v>HYG UP Equity</v>
      </c>
      <c r="BF2854">
        <f t="shared" ca="1" si="742"/>
        <v>1</v>
      </c>
      <c r="BG2854">
        <f t="shared" ca="1" si="743"/>
        <v>0</v>
      </c>
      <c r="BI2854">
        <f t="shared" ca="1" si="736"/>
        <v>1</v>
      </c>
      <c r="BJ2854">
        <f t="shared" ca="1" si="737"/>
        <v>0</v>
      </c>
      <c r="BL2854">
        <f t="shared" ca="1" si="758"/>
        <v>10.249551046945637</v>
      </c>
      <c r="BM2854">
        <f t="shared" ca="1" si="759"/>
        <v>0</v>
      </c>
      <c r="BN2854" s="9">
        <f t="shared" ca="1" si="749"/>
        <v>0.99999999999999989</v>
      </c>
      <c r="BO2854" s="9">
        <f t="shared" ca="1" si="750"/>
        <v>0</v>
      </c>
      <c r="BP2854" s="9">
        <f t="shared" ca="1" si="744"/>
        <v>0.99999999999999989</v>
      </c>
      <c r="BQ2854" s="9">
        <f t="shared" ca="1" si="745"/>
        <v>0</v>
      </c>
      <c r="BR2854">
        <f t="shared" ca="1" si="746"/>
        <v>1084.3940257641216</v>
      </c>
      <c r="BS2854">
        <f t="shared" ca="1" si="747"/>
        <v>-6.6211020931224995E-3</v>
      </c>
      <c r="BT2854">
        <f t="shared" ca="1" si="748"/>
        <v>1.8055555555555555E-5</v>
      </c>
      <c r="BU2854">
        <f t="shared" ca="1" si="729"/>
        <v>0</v>
      </c>
      <c r="BV2854">
        <f t="shared" ca="1" si="730"/>
        <v>0</v>
      </c>
      <c r="BW2854" s="35">
        <f ca="1">IFERROR(VLOOKUP($B2854,OFFSET(Input!$A$1,0,MATCH(Index!BW$6&amp;" Index",Input!$1:$1,0)-1,10000,2),2,0)/100,BW2853)</f>
        <v>7.000000000000001E-4</v>
      </c>
      <c r="BX2854">
        <f t="shared" ca="1" si="751"/>
        <v>2.9387927088019714E-2</v>
      </c>
      <c r="CE2854">
        <v>1074.2704146244466</v>
      </c>
    </row>
    <row r="2855" spans="2:83" x14ac:dyDescent="0.25">
      <c r="B2855" s="2">
        <v>41666</v>
      </c>
      <c r="C2855">
        <f t="shared" ca="1" si="731"/>
        <v>0</v>
      </c>
      <c r="D2855">
        <f t="shared" ca="1" si="732"/>
        <v>0</v>
      </c>
      <c r="E2855">
        <f ca="1">IF($B2855&lt;VLOOKUP(E$6&amp;" Equity",Param,4,0),"",IFERROR(VLOOKUP($B2855,OFFSET(Input!$A$1,0,MATCH(Index!E$6&amp;" Equity",Input!$1:$1,0)-1,10000,2),2,0),E2854))</f>
        <v>92.99</v>
      </c>
      <c r="F2855" s="33">
        <v>106.73</v>
      </c>
      <c r="H2855">
        <f ca="1">IFERROR(VLOOKUP($B2855,OFFSET(Input!$A$1,0,MATCH(Index!H$6,Input!$1:$1,0)-1,10000,2),2,0),0)</f>
        <v>0</v>
      </c>
      <c r="I2855">
        <f ca="1">IFERROR(VLOOKUP($B2855,OFFSET(Input!$A$1,0,MATCH(Index!I$6,Input!$1:$1,0)-1,10000,2),2,0),0)</f>
        <v>0</v>
      </c>
      <c r="K2855">
        <f t="shared" ca="1" si="733"/>
        <v>105.76505170666294</v>
      </c>
      <c r="L2855" s="30">
        <f t="shared" ca="1" si="734"/>
        <v>112.95459926042528</v>
      </c>
      <c r="N2855">
        <f t="shared" ca="1" si="738"/>
        <v>-3.2256330584502763E-4</v>
      </c>
      <c r="O2855">
        <f t="shared" ca="1" si="739"/>
        <v>-7.0025028214168433E-3</v>
      </c>
      <c r="Q2855">
        <f t="shared" ca="1" si="755"/>
        <v>3.7475011258023785E-2</v>
      </c>
      <c r="R2855">
        <f t="shared" ca="1" si="754"/>
        <v>0.10084918314171133</v>
      </c>
      <c r="T2855">
        <f t="shared" ca="1" si="767"/>
        <v>3.1025407747092268E-2</v>
      </c>
      <c r="U2855">
        <f t="shared" ca="1" si="760"/>
        <v>9.4866025445959096E-2</v>
      </c>
      <c r="W2855">
        <f t="shared" ca="1" si="761"/>
        <v>-0.44569221315822727</v>
      </c>
      <c r="X2855">
        <f t="shared" ca="1" si="762"/>
        <v>-1.6668592364092787E-2</v>
      </c>
      <c r="Z2855">
        <f t="shared" ca="1" si="726"/>
        <v>106.42359525906811</v>
      </c>
      <c r="AA2855">
        <f t="shared" ca="1" si="726"/>
        <v>106.15289860022111</v>
      </c>
      <c r="AB2855">
        <f t="shared" ca="1" si="726"/>
        <v>106.0026700717665</v>
      </c>
      <c r="AC2855">
        <f t="shared" ca="1" si="727"/>
        <v>106.15289860022111</v>
      </c>
      <c r="AE2855">
        <f ca="1">VLOOKUP($B2855,OFFSET(Input!$A$1,0,MATCH(Index!AE$6&amp;" Index",Input!$1:$1,0)-1,10000,2),2,0)</f>
        <v>17.420000000000002</v>
      </c>
      <c r="AF2855">
        <f t="shared" ca="1" si="768"/>
        <v>13.392666666666669</v>
      </c>
      <c r="AG2855">
        <f t="shared" ca="1" si="768"/>
        <v>13.429000000000002</v>
      </c>
      <c r="AH2855">
        <f t="shared" ca="1" si="768"/>
        <v>13.380799999999999</v>
      </c>
      <c r="AI2855">
        <f t="shared" ca="1" si="769"/>
        <v>13.429000000000002</v>
      </c>
      <c r="AK2855">
        <f t="shared" ca="1" si="770"/>
        <v>1</v>
      </c>
      <c r="AL2855">
        <f t="shared" ca="1" si="771"/>
        <v>-1</v>
      </c>
      <c r="AN2855" t="str">
        <f t="shared" ca="1" si="728"/>
        <v>Not Down</v>
      </c>
      <c r="AO2855" t="str">
        <f t="shared" ca="1" si="735"/>
        <v>Not Up</v>
      </c>
      <c r="AQ2855">
        <f t="shared" ca="1" si="763"/>
        <v>1</v>
      </c>
      <c r="AR2855">
        <f t="shared" ca="1" si="764"/>
        <v>0</v>
      </c>
      <c r="AT2855">
        <f t="shared" ca="1" si="756"/>
        <v>1</v>
      </c>
      <c r="AU2855">
        <f t="shared" ca="1" si="757"/>
        <v>0</v>
      </c>
      <c r="AW2855" s="5">
        <f t="shared" ca="1" si="740"/>
        <v>3.7475011258023785E-2</v>
      </c>
      <c r="AX2855" s="5">
        <f t="shared" ca="1" si="741"/>
        <v>3.1025407747092268E-2</v>
      </c>
      <c r="AY2855" s="18">
        <f t="shared" ca="1" si="772"/>
        <v>3.7475011258023785E-2</v>
      </c>
      <c r="BA2855" s="6">
        <f t="shared" ca="1" si="765"/>
        <v>1.3342224143907224</v>
      </c>
      <c r="BB2855">
        <f t="shared" ca="1" si="766"/>
        <v>1.2391713584095825</v>
      </c>
      <c r="BC2855" t="str">
        <f t="shared" ca="1" si="752"/>
        <v>HYG UP Equity</v>
      </c>
      <c r="BD2855" t="str">
        <f t="shared" ca="1" si="753"/>
        <v>HYG UP Equity</v>
      </c>
      <c r="BF2855">
        <f t="shared" ca="1" si="742"/>
        <v>1</v>
      </c>
      <c r="BG2855">
        <f t="shared" ca="1" si="743"/>
        <v>0</v>
      </c>
      <c r="BI2855">
        <f t="shared" ca="1" si="736"/>
        <v>1</v>
      </c>
      <c r="BJ2855">
        <f t="shared" ca="1" si="737"/>
        <v>0</v>
      </c>
      <c r="BL2855">
        <f t="shared" ca="1" si="758"/>
        <v>10.249551046945637</v>
      </c>
      <c r="BM2855">
        <f t="shared" ca="1" si="759"/>
        <v>0</v>
      </c>
      <c r="BN2855" s="9">
        <f t="shared" ca="1" si="749"/>
        <v>1</v>
      </c>
      <c r="BO2855" s="9">
        <f t="shared" ca="1" si="750"/>
        <v>0</v>
      </c>
      <c r="BP2855" s="9">
        <f t="shared" ca="1" si="744"/>
        <v>1</v>
      </c>
      <c r="BQ2855" s="9">
        <f t="shared" ca="1" si="745"/>
        <v>0</v>
      </c>
      <c r="BR2855">
        <f t="shared" ca="1" si="746"/>
        <v>1084.0442964502865</v>
      </c>
      <c r="BS2855">
        <f t="shared" ca="1" si="747"/>
        <v>-3.2251128789517747E-4</v>
      </c>
      <c r="BT2855">
        <f t="shared" ca="1" si="748"/>
        <v>5.4166666666666671E-5</v>
      </c>
      <c r="BU2855">
        <f t="shared" ca="1" si="729"/>
        <v>5.2165728318083509E-5</v>
      </c>
      <c r="BV2855">
        <f t="shared" ca="1" si="730"/>
        <v>0</v>
      </c>
      <c r="BW2855" s="35">
        <f ca="1">IFERROR(VLOOKUP($B2855,OFFSET(Input!$A$1,0,MATCH(Index!BW$6&amp;" Index",Input!$1:$1,0)-1,10000,2),2,0)/100,BW2854)</f>
        <v>7.000000000000001E-4</v>
      </c>
      <c r="BX2855">
        <f t="shared" ca="1" si="751"/>
        <v>7.2106944486925881E-2</v>
      </c>
      <c r="CE2855">
        <v>1073.5594989962317</v>
      </c>
    </row>
    <row r="2856" spans="2:83" x14ac:dyDescent="0.25">
      <c r="B2856" s="2">
        <v>41667</v>
      </c>
      <c r="C2856">
        <f t="shared" ca="1" si="731"/>
        <v>0</v>
      </c>
      <c r="D2856">
        <f t="shared" ca="1" si="732"/>
        <v>0</v>
      </c>
      <c r="E2856">
        <f ca="1">IF($B2856&lt;VLOOKUP(E$6&amp;" Equity",Param,4,0),"",IFERROR(VLOOKUP($B2856,OFFSET(Input!$A$1,0,MATCH(Index!E$6&amp;" Equity",Input!$1:$1,0)-1,10000,2),2,0),E2855))</f>
        <v>93.4</v>
      </c>
      <c r="F2856" s="33">
        <v>106.99</v>
      </c>
      <c r="H2856">
        <f ca="1">IFERROR(VLOOKUP($B2856,OFFSET(Input!$A$1,0,MATCH(Index!H$6,Input!$1:$1,0)-1,10000,2),2,0),0)</f>
        <v>0</v>
      </c>
      <c r="I2856">
        <f ca="1">IFERROR(VLOOKUP($B2856,OFFSET(Input!$A$1,0,MATCH(Index!I$6,Input!$1:$1,0)-1,10000,2),2,0),0)</f>
        <v>0</v>
      </c>
      <c r="K2856">
        <f t="shared" ca="1" si="733"/>
        <v>106.23137788366836</v>
      </c>
      <c r="L2856" s="30">
        <f t="shared" ca="1" si="734"/>
        <v>113.22976271781972</v>
      </c>
      <c r="N2856">
        <f t="shared" ca="1" si="738"/>
        <v>4.3993847446912428E-3</v>
      </c>
      <c r="O2856">
        <f t="shared" ca="1" si="739"/>
        <v>2.4330912246414292E-3</v>
      </c>
      <c r="Q2856">
        <f t="shared" ca="1" si="755"/>
        <v>4.3165945263110725E-2</v>
      </c>
      <c r="R2856">
        <f t="shared" ca="1" si="754"/>
        <v>9.8477291930586699E-2</v>
      </c>
      <c r="T2856">
        <f t="shared" ca="1" si="767"/>
        <v>3.4731789866856502E-2</v>
      </c>
      <c r="U2856">
        <f t="shared" ca="1" si="760"/>
        <v>9.4721764456703481E-2</v>
      </c>
      <c r="W2856">
        <f t="shared" ca="1" si="761"/>
        <v>-0.30130419164247635</v>
      </c>
      <c r="X2856">
        <f t="shared" ca="1" si="762"/>
        <v>2.4909133175514138E-2</v>
      </c>
      <c r="Z2856">
        <f t="shared" ca="1" si="726"/>
        <v>106.41563359263144</v>
      </c>
      <c r="AA2856">
        <f t="shared" ca="1" si="726"/>
        <v>106.19043217056544</v>
      </c>
      <c r="AB2856">
        <f t="shared" ca="1" si="726"/>
        <v>106.03981372698756</v>
      </c>
      <c r="AC2856">
        <f t="shared" ca="1" si="727"/>
        <v>106.19043217056544</v>
      </c>
      <c r="AE2856">
        <f ca="1">VLOOKUP($B2856,OFFSET(Input!$A$1,0,MATCH(Index!AE$6&amp;" Index",Input!$1:$1,0)-1,10000,2),2,0)</f>
        <v>15.8</v>
      </c>
      <c r="AF2856">
        <f t="shared" ca="1" si="768"/>
        <v>13.542666666666669</v>
      </c>
      <c r="AG2856">
        <f t="shared" ca="1" si="768"/>
        <v>13.596</v>
      </c>
      <c r="AH2856">
        <f t="shared" ca="1" si="768"/>
        <v>13.446799999999998</v>
      </c>
      <c r="AI2856">
        <f t="shared" ca="1" si="769"/>
        <v>13.596</v>
      </c>
      <c r="AK2856">
        <f t="shared" ca="1" si="770"/>
        <v>1</v>
      </c>
      <c r="AL2856">
        <f t="shared" ca="1" si="771"/>
        <v>-1</v>
      </c>
      <c r="AN2856" t="str">
        <f t="shared" ca="1" si="728"/>
        <v>Not Down</v>
      </c>
      <c r="AO2856" t="str">
        <f t="shared" ca="1" si="735"/>
        <v>Not Up</v>
      </c>
      <c r="AQ2856">
        <f t="shared" ca="1" si="763"/>
        <v>1</v>
      </c>
      <c r="AR2856">
        <f t="shared" ca="1" si="764"/>
        <v>0</v>
      </c>
      <c r="AT2856">
        <f t="shared" ca="1" si="756"/>
        <v>1</v>
      </c>
      <c r="AU2856">
        <f t="shared" ca="1" si="757"/>
        <v>0</v>
      </c>
      <c r="AW2856" s="5">
        <f t="shared" ca="1" si="740"/>
        <v>4.3165945263110725E-2</v>
      </c>
      <c r="AX2856" s="5">
        <f t="shared" ca="1" si="741"/>
        <v>3.4731789866856502E-2</v>
      </c>
      <c r="AY2856" s="18">
        <f t="shared" ca="1" si="772"/>
        <v>4.3165945263110725E-2</v>
      </c>
      <c r="BA2856" s="6">
        <f t="shared" ca="1" si="765"/>
        <v>1.1583205162132661</v>
      </c>
      <c r="BB2856">
        <f t="shared" ca="1" si="766"/>
        <v>1.2391713584095825</v>
      </c>
      <c r="BC2856" t="str">
        <f t="shared" ca="1" si="752"/>
        <v>HYG UP Equity</v>
      </c>
      <c r="BD2856" t="str">
        <f t="shared" ca="1" si="753"/>
        <v>HYG UP Equity</v>
      </c>
      <c r="BF2856">
        <f t="shared" ca="1" si="742"/>
        <v>1</v>
      </c>
      <c r="BG2856">
        <f t="shared" ca="1" si="743"/>
        <v>0</v>
      </c>
      <c r="BI2856">
        <f t="shared" ca="1" si="736"/>
        <v>1</v>
      </c>
      <c r="BJ2856">
        <f t="shared" ca="1" si="737"/>
        <v>0</v>
      </c>
      <c r="BL2856">
        <f t="shared" ca="1" si="758"/>
        <v>10.249551046945635</v>
      </c>
      <c r="BM2856">
        <f t="shared" ca="1" si="759"/>
        <v>0</v>
      </c>
      <c r="BN2856" s="9">
        <f t="shared" ca="1" si="749"/>
        <v>1</v>
      </c>
      <c r="BO2856" s="9">
        <f t="shared" ca="1" si="750"/>
        <v>0</v>
      </c>
      <c r="BP2856" s="9">
        <f t="shared" ca="1" si="744"/>
        <v>0.99999999999999989</v>
      </c>
      <c r="BQ2856" s="9">
        <f t="shared" ca="1" si="745"/>
        <v>0</v>
      </c>
      <c r="BR2856">
        <f t="shared" ca="1" si="746"/>
        <v>1088.8239304060305</v>
      </c>
      <c r="BS2856">
        <f t="shared" ca="1" si="747"/>
        <v>4.4090762447577259E-3</v>
      </c>
      <c r="BT2856">
        <f t="shared" ca="1" si="748"/>
        <v>1.8055555555555558E-5</v>
      </c>
      <c r="BU2856">
        <f t="shared" ca="1" si="729"/>
        <v>4.4408920985006264E-20</v>
      </c>
      <c r="BV2856">
        <f t="shared" ca="1" si="730"/>
        <v>0</v>
      </c>
      <c r="BW2856" s="35">
        <f ca="1">IFERROR(VLOOKUP($B2856,OFFSET(Input!$A$1,0,MATCH(Index!BW$6&amp;" Index",Input!$1:$1,0)-1,10000,2),2,0)/100,BW2855)</f>
        <v>7.000000000000001E-4</v>
      </c>
      <c r="BX2856">
        <f t="shared" ca="1" si="751"/>
        <v>2.4019742187723236E-2</v>
      </c>
      <c r="CE2856">
        <v>1079.3855701925743</v>
      </c>
    </row>
    <row r="2857" spans="2:83" x14ac:dyDescent="0.25">
      <c r="B2857" s="2">
        <v>41668</v>
      </c>
      <c r="C2857">
        <f t="shared" ca="1" si="731"/>
        <v>0</v>
      </c>
      <c r="D2857">
        <f t="shared" ca="1" si="732"/>
        <v>0</v>
      </c>
      <c r="E2857">
        <f ca="1">IF($B2857&lt;VLOOKUP(E$6&amp;" Equity",Param,4,0),"",IFERROR(VLOOKUP($B2857,OFFSET(Input!$A$1,0,MATCH(Index!E$6&amp;" Equity",Input!$1:$1,0)-1,10000,2),2,0),E2856))</f>
        <v>93.12</v>
      </c>
      <c r="F2857" s="33">
        <v>107.87</v>
      </c>
      <c r="H2857">
        <f ca="1">IFERROR(VLOOKUP($B2857,OFFSET(Input!$A$1,0,MATCH(Index!H$6,Input!$1:$1,0)-1,10000,2),2,0),0)</f>
        <v>0</v>
      </c>
      <c r="I2857">
        <f ca="1">IFERROR(VLOOKUP($B2857,OFFSET(Input!$A$1,0,MATCH(Index!I$6,Input!$1:$1,0)-1,10000,2),2,0),0)</f>
        <v>0</v>
      </c>
      <c r="K2857">
        <f t="shared" ca="1" si="733"/>
        <v>105.91291122620126</v>
      </c>
      <c r="L2857" s="30">
        <f t="shared" ca="1" si="734"/>
        <v>114.16108518900097</v>
      </c>
      <c r="N2857">
        <f t="shared" ca="1" si="738"/>
        <v>-3.0023612516692669E-3</v>
      </c>
      <c r="O2857">
        <f t="shared" ca="1" si="739"/>
        <v>8.191426236822558E-3</v>
      </c>
      <c r="Q2857">
        <f t="shared" ca="1" si="755"/>
        <v>4.5099958310210075E-2</v>
      </c>
      <c r="R2857">
        <f t="shared" ca="1" si="754"/>
        <v>0.1042061881280353</v>
      </c>
      <c r="T2857">
        <f t="shared" ca="1" si="767"/>
        <v>3.6200938068885642E-2</v>
      </c>
      <c r="U2857">
        <f t="shared" ca="1" si="760"/>
        <v>9.6052553464235649E-2</v>
      </c>
      <c r="W2857">
        <f t="shared" ca="1" si="761"/>
        <v>-0.3676055138253449</v>
      </c>
      <c r="X2857">
        <f t="shared" ca="1" si="762"/>
        <v>-8.6959622808477174E-2</v>
      </c>
      <c r="Z2857">
        <f t="shared" ca="1" si="726"/>
        <v>106.3599019275747</v>
      </c>
      <c r="AA2857">
        <f t="shared" ca="1" si="726"/>
        <v>106.20749288435832</v>
      </c>
      <c r="AB2857">
        <f t="shared" ca="1" si="726"/>
        <v>106.06150268487708</v>
      </c>
      <c r="AC2857">
        <f t="shared" ca="1" si="727"/>
        <v>106.20749288435832</v>
      </c>
      <c r="AE2857">
        <f ca="1">VLOOKUP($B2857,OFFSET(Input!$A$1,0,MATCH(Index!AE$6&amp;" Index",Input!$1:$1,0)-1,10000,2),2,0)</f>
        <v>17.350000000000001</v>
      </c>
      <c r="AF2857">
        <f t="shared" ca="1" si="768"/>
        <v>13.838000000000001</v>
      </c>
      <c r="AG2857">
        <f t="shared" ca="1" si="768"/>
        <v>13.785500000000003</v>
      </c>
      <c r="AH2857">
        <f t="shared" ca="1" si="768"/>
        <v>13.5892</v>
      </c>
      <c r="AI2857">
        <f t="shared" ca="1" si="769"/>
        <v>13.785500000000003</v>
      </c>
      <c r="AK2857">
        <f t="shared" ca="1" si="770"/>
        <v>1</v>
      </c>
      <c r="AL2857">
        <f t="shared" ca="1" si="771"/>
        <v>1</v>
      </c>
      <c r="AN2857" t="str">
        <f t="shared" ca="1" si="728"/>
        <v>Not Down</v>
      </c>
      <c r="AO2857" t="str">
        <f t="shared" ca="1" si="735"/>
        <v>Not Up</v>
      </c>
      <c r="AQ2857">
        <f t="shared" ca="1" si="763"/>
        <v>1</v>
      </c>
      <c r="AR2857">
        <f t="shared" ca="1" si="764"/>
        <v>0</v>
      </c>
      <c r="AT2857">
        <f t="shared" ca="1" si="756"/>
        <v>1</v>
      </c>
      <c r="AU2857">
        <f t="shared" ca="1" si="757"/>
        <v>0</v>
      </c>
      <c r="AW2857" s="5">
        <f t="shared" ca="1" si="740"/>
        <v>4.5099958310210075E-2</v>
      </c>
      <c r="AX2857" s="5">
        <f t="shared" ca="1" si="741"/>
        <v>3.6200938068885642E-2</v>
      </c>
      <c r="AY2857" s="18">
        <f t="shared" ca="1" si="772"/>
        <v>4.5099958310210075E-2</v>
      </c>
      <c r="BA2857" s="6">
        <f t="shared" ca="1" si="765"/>
        <v>1.1086484749295349</v>
      </c>
      <c r="BB2857">
        <f t="shared" ca="1" si="766"/>
        <v>1.1086484749295349</v>
      </c>
      <c r="BC2857" t="str">
        <f t="shared" ca="1" si="752"/>
        <v>HYG UP Equity</v>
      </c>
      <c r="BD2857" t="str">
        <f t="shared" ca="1" si="753"/>
        <v>HYG UP Equity</v>
      </c>
      <c r="BF2857">
        <f t="shared" ca="1" si="742"/>
        <v>1</v>
      </c>
      <c r="BG2857">
        <f t="shared" ca="1" si="743"/>
        <v>0</v>
      </c>
      <c r="BI2857">
        <f t="shared" ca="1" si="736"/>
        <v>1</v>
      </c>
      <c r="BJ2857">
        <f t="shared" ca="1" si="737"/>
        <v>0</v>
      </c>
      <c r="BL2857">
        <f t="shared" ca="1" si="758"/>
        <v>10.249551046945635</v>
      </c>
      <c r="BM2857">
        <f t="shared" ca="1" si="759"/>
        <v>0</v>
      </c>
      <c r="BN2857" s="9">
        <f t="shared" ca="1" si="749"/>
        <v>1</v>
      </c>
      <c r="BO2857" s="9">
        <f t="shared" ca="1" si="750"/>
        <v>0</v>
      </c>
      <c r="BP2857" s="9">
        <f t="shared" ca="1" si="744"/>
        <v>1</v>
      </c>
      <c r="BQ2857" s="9">
        <f t="shared" ca="1" si="745"/>
        <v>0</v>
      </c>
      <c r="BR2857">
        <f t="shared" ca="1" si="746"/>
        <v>1085.5597901435713</v>
      </c>
      <c r="BS2857">
        <f t="shared" ca="1" si="747"/>
        <v>-2.9978586723768963E-3</v>
      </c>
      <c r="BT2857">
        <f t="shared" ca="1" si="748"/>
        <v>1.8055555555555558E-5</v>
      </c>
      <c r="BU2857">
        <f t="shared" ca="1" si="729"/>
        <v>0</v>
      </c>
      <c r="BV2857">
        <f t="shared" ca="1" si="730"/>
        <v>0</v>
      </c>
      <c r="BW2857" s="35">
        <f ca="1">IFERROR(VLOOKUP($B2857,OFFSET(Input!$A$1,0,MATCH(Index!BW$6&amp;" Index",Input!$1:$1,0)-1,10000,2),2,0)/100,BW2856)</f>
        <v>7.000000000000001E-4</v>
      </c>
      <c r="BX2857">
        <f t="shared" ca="1" si="751"/>
        <v>2.4150094281141728E-2</v>
      </c>
      <c r="CE2857">
        <v>1075.3361597273781</v>
      </c>
    </row>
    <row r="2858" spans="2:83" x14ac:dyDescent="0.25">
      <c r="B2858" s="2">
        <v>41669</v>
      </c>
      <c r="C2858">
        <f t="shared" ca="1" si="731"/>
        <v>0</v>
      </c>
      <c r="D2858">
        <f t="shared" ca="1" si="732"/>
        <v>0</v>
      </c>
      <c r="E2858">
        <f ca="1">IF($B2858&lt;VLOOKUP(E$6&amp;" Equity",Param,4,0),"",IFERROR(VLOOKUP($B2858,OFFSET(Input!$A$1,0,MATCH(Index!E$6&amp;" Equity",Input!$1:$1,0)-1,10000,2),2,0),E2857))</f>
        <v>93.28</v>
      </c>
      <c r="F2858" s="33">
        <v>107.56</v>
      </c>
      <c r="H2858">
        <f ca="1">IFERROR(VLOOKUP($B2858,OFFSET(Input!$A$1,0,MATCH(Index!H$6,Input!$1:$1,0)-1,10000,2),2,0),0)</f>
        <v>0</v>
      </c>
      <c r="I2858">
        <f ca="1">IFERROR(VLOOKUP($B2858,OFFSET(Input!$A$1,0,MATCH(Index!I$6,Input!$1:$1,0)-1,10000,2),2,0),0)</f>
        <v>0</v>
      </c>
      <c r="K2858">
        <f t="shared" ca="1" si="733"/>
        <v>106.09489217332532</v>
      </c>
      <c r="L2858" s="30">
        <f t="shared" ca="1" si="734"/>
        <v>113.83300568210758</v>
      </c>
      <c r="N2858">
        <f t="shared" ca="1" si="738"/>
        <v>1.7167386190545491E-3</v>
      </c>
      <c r="O2858">
        <f t="shared" ca="1" si="739"/>
        <v>-2.8779669866737527E-3</v>
      </c>
      <c r="Q2858">
        <f t="shared" ca="1" si="755"/>
        <v>4.5207011487944627E-2</v>
      </c>
      <c r="R2858">
        <f t="shared" ca="1" si="754"/>
        <v>0.10506985720352903</v>
      </c>
      <c r="T2858">
        <f t="shared" ca="1" si="767"/>
        <v>3.6638518441748556E-2</v>
      </c>
      <c r="U2858">
        <f t="shared" ca="1" si="760"/>
        <v>9.3918179189993373E-2</v>
      </c>
      <c r="W2858">
        <f t="shared" ca="1" si="761"/>
        <v>-0.38098226929137852</v>
      </c>
      <c r="X2858">
        <f t="shared" ca="1" si="762"/>
        <v>-9.0913605848717383E-2</v>
      </c>
      <c r="Z2858">
        <f t="shared" ref="Z2858:AB2921" ca="1" si="773">AVERAGE(OFFSET($K2858,0,0,-Z$5,1))</f>
        <v>106.30530764343749</v>
      </c>
      <c r="AA2858">
        <f t="shared" ca="1" si="773"/>
        <v>106.23024050274883</v>
      </c>
      <c r="AB2858">
        <f t="shared" ca="1" si="773"/>
        <v>106.08730217777989</v>
      </c>
      <c r="AC2858">
        <f t="shared" ref="AC2858:AC2921" ca="1" si="774">MAX(AB2858,AA2858)</f>
        <v>106.23024050274883</v>
      </c>
      <c r="AE2858">
        <f ca="1">VLOOKUP($B2858,OFFSET(Input!$A$1,0,MATCH(Index!AE$6&amp;" Index",Input!$1:$1,0)-1,10000,2),2,0)</f>
        <v>17.29</v>
      </c>
      <c r="AF2858">
        <f t="shared" ca="1" si="768"/>
        <v>14.132666666666667</v>
      </c>
      <c r="AG2858">
        <f t="shared" ca="1" si="768"/>
        <v>13.964000000000004</v>
      </c>
      <c r="AH2858">
        <f t="shared" ca="1" si="768"/>
        <v>13.759200000000003</v>
      </c>
      <c r="AI2858">
        <f t="shared" ca="1" si="769"/>
        <v>13.964000000000004</v>
      </c>
      <c r="AK2858">
        <f t="shared" ca="1" si="770"/>
        <v>1</v>
      </c>
      <c r="AL2858">
        <f t="shared" ca="1" si="771"/>
        <v>1</v>
      </c>
      <c r="AN2858" t="str">
        <f t="shared" ca="1" si="728"/>
        <v>Not Down</v>
      </c>
      <c r="AO2858" t="str">
        <f t="shared" ca="1" si="735"/>
        <v>Not Up</v>
      </c>
      <c r="AQ2858">
        <f t="shared" ca="1" si="763"/>
        <v>1</v>
      </c>
      <c r="AR2858">
        <f t="shared" ca="1" si="764"/>
        <v>0</v>
      </c>
      <c r="AT2858">
        <f t="shared" ca="1" si="756"/>
        <v>1</v>
      </c>
      <c r="AU2858">
        <f t="shared" ca="1" si="757"/>
        <v>0</v>
      </c>
      <c r="AW2858" s="5">
        <f t="shared" ca="1" si="740"/>
        <v>4.5207011487944627E-2</v>
      </c>
      <c r="AX2858" s="5">
        <f t="shared" ca="1" si="741"/>
        <v>3.6638518441748556E-2</v>
      </c>
      <c r="AY2858" s="18">
        <f t="shared" ca="1" si="772"/>
        <v>4.5207011487944627E-2</v>
      </c>
      <c r="BA2858" s="6">
        <f t="shared" ca="1" si="765"/>
        <v>1.1060231223940455</v>
      </c>
      <c r="BB2858">
        <f t="shared" ca="1" si="766"/>
        <v>1.1086484749295349</v>
      </c>
      <c r="BC2858" t="str">
        <f t="shared" ca="1" si="752"/>
        <v>HYG UP Equity</v>
      </c>
      <c r="BD2858" t="str">
        <f t="shared" ca="1" si="753"/>
        <v>HYG UP Equity</v>
      </c>
      <c r="BF2858">
        <f t="shared" ca="1" si="742"/>
        <v>1</v>
      </c>
      <c r="BG2858">
        <f t="shared" ca="1" si="743"/>
        <v>0</v>
      </c>
      <c r="BI2858">
        <f t="shared" ca="1" si="736"/>
        <v>1</v>
      </c>
      <c r="BJ2858">
        <f t="shared" ca="1" si="737"/>
        <v>0</v>
      </c>
      <c r="BL2858">
        <f t="shared" ca="1" si="758"/>
        <v>10.249551046945635</v>
      </c>
      <c r="BM2858">
        <f t="shared" ca="1" si="759"/>
        <v>0</v>
      </c>
      <c r="BN2858" s="9">
        <f t="shared" ca="1" si="749"/>
        <v>1</v>
      </c>
      <c r="BO2858" s="9">
        <f t="shared" ca="1" si="750"/>
        <v>0</v>
      </c>
      <c r="BP2858" s="9">
        <f t="shared" ca="1" si="744"/>
        <v>1</v>
      </c>
      <c r="BQ2858" s="9">
        <f t="shared" ca="1" si="745"/>
        <v>0</v>
      </c>
      <c r="BR2858">
        <f t="shared" ca="1" si="746"/>
        <v>1087.4250131506908</v>
      </c>
      <c r="BS2858">
        <f t="shared" ca="1" si="747"/>
        <v>1.7182130584192379E-3</v>
      </c>
      <c r="BT2858">
        <f t="shared" ca="1" si="748"/>
        <v>1.8055555555555558E-5</v>
      </c>
      <c r="BU2858">
        <f t="shared" ca="1" si="729"/>
        <v>2.6104576696009519E-5</v>
      </c>
      <c r="BV2858">
        <f t="shared" ca="1" si="730"/>
        <v>0</v>
      </c>
      <c r="BW2858" s="35">
        <f ca="1">IFERROR(VLOOKUP($B2858,OFFSET(Input!$A$1,0,MATCH(Index!BW$6&amp;" Index",Input!$1:$1,0)-1,10000,2),2,0)/100,BW2857)</f>
        <v>7.000000000000001E-4</v>
      </c>
      <c r="BX2858">
        <f t="shared" ca="1" si="751"/>
        <v>2.1525287938525595E-2</v>
      </c>
      <c r="CE2858">
        <v>1077.5581569020517</v>
      </c>
    </row>
    <row r="2859" spans="2:83" x14ac:dyDescent="0.25">
      <c r="B2859" s="2">
        <v>41670</v>
      </c>
      <c r="C2859">
        <f t="shared" ca="1" si="731"/>
        <v>0</v>
      </c>
      <c r="D2859">
        <f t="shared" ca="1" si="732"/>
        <v>0</v>
      </c>
      <c r="E2859">
        <f ca="1">IF($B2859&lt;VLOOKUP(E$6&amp;" Equity",Param,4,0),"",IFERROR(VLOOKUP($B2859,OFFSET(Input!$A$1,0,MATCH(Index!E$6&amp;" Equity",Input!$1:$1,0)-1,10000,2),2,0),E2858))</f>
        <v>93.25</v>
      </c>
      <c r="F2859" s="33">
        <v>108.28</v>
      </c>
      <c r="H2859">
        <f ca="1">IFERROR(VLOOKUP($B2859,OFFSET(Input!$A$1,0,MATCH(Index!H$6,Input!$1:$1,0)-1,10000,2),2,0),0)</f>
        <v>0</v>
      </c>
      <c r="I2859">
        <f ca="1">IFERROR(VLOOKUP($B2859,OFFSET(Input!$A$1,0,MATCH(Index!I$6,Input!$1:$1,0)-1,10000,2),2,0),0)</f>
        <v>0</v>
      </c>
      <c r="K2859">
        <f t="shared" ca="1" si="733"/>
        <v>106.06077074573956</v>
      </c>
      <c r="L2859" s="30">
        <f t="shared" ca="1" si="734"/>
        <v>114.59499679489223</v>
      </c>
      <c r="N2859">
        <f t="shared" ca="1" si="738"/>
        <v>-3.21664078257324E-4</v>
      </c>
      <c r="O2859">
        <f t="shared" ca="1" si="739"/>
        <v>6.6716333454364535E-3</v>
      </c>
      <c r="Q2859">
        <f t="shared" ca="1" si="755"/>
        <v>4.523584061016258E-2</v>
      </c>
      <c r="R2859">
        <f t="shared" ca="1" si="754"/>
        <v>0.10504614789094527</v>
      </c>
      <c r="T2859">
        <f t="shared" ca="1" si="767"/>
        <v>3.6143576501182779E-2</v>
      </c>
      <c r="U2859">
        <f t="shared" ca="1" si="760"/>
        <v>9.6255436501871613E-2</v>
      </c>
      <c r="W2859">
        <f t="shared" ca="1" si="761"/>
        <v>-0.39220619273919477</v>
      </c>
      <c r="X2859">
        <f t="shared" ca="1" si="762"/>
        <v>-0.11663551536183739</v>
      </c>
      <c r="Z2859">
        <f t="shared" ca="1" si="773"/>
        <v>106.2473012165417</v>
      </c>
      <c r="AA2859">
        <f t="shared" ca="1" si="773"/>
        <v>106.24218300240383</v>
      </c>
      <c r="AB2859">
        <f t="shared" ca="1" si="773"/>
        <v>106.11400017277334</v>
      </c>
      <c r="AC2859">
        <f t="shared" ca="1" si="774"/>
        <v>106.24218300240383</v>
      </c>
      <c r="AE2859">
        <f ca="1">VLOOKUP($B2859,OFFSET(Input!$A$1,0,MATCH(Index!AE$6&amp;" Index",Input!$1:$1,0)-1,10000,2),2,0)</f>
        <v>18.41</v>
      </c>
      <c r="AF2859">
        <f t="shared" ca="1" si="768"/>
        <v>14.500666666666667</v>
      </c>
      <c r="AG2859">
        <f t="shared" ca="1" si="768"/>
        <v>14.173000000000002</v>
      </c>
      <c r="AH2859">
        <f t="shared" ca="1" si="768"/>
        <v>13.996400000000005</v>
      </c>
      <c r="AI2859">
        <f t="shared" ca="1" si="769"/>
        <v>14.173000000000002</v>
      </c>
      <c r="AK2859">
        <f t="shared" ca="1" si="770"/>
        <v>1</v>
      </c>
      <c r="AL2859">
        <f t="shared" ca="1" si="771"/>
        <v>1</v>
      </c>
      <c r="AN2859" t="str">
        <f t="shared" ca="1" si="728"/>
        <v>Not Down</v>
      </c>
      <c r="AO2859" t="str">
        <f t="shared" ca="1" si="735"/>
        <v>Not Up</v>
      </c>
      <c r="AQ2859">
        <f t="shared" ca="1" si="763"/>
        <v>1</v>
      </c>
      <c r="AR2859">
        <f t="shared" ca="1" si="764"/>
        <v>0</v>
      </c>
      <c r="AT2859">
        <f t="shared" ca="1" si="756"/>
        <v>1</v>
      </c>
      <c r="AU2859">
        <f t="shared" ca="1" si="757"/>
        <v>0</v>
      </c>
      <c r="AW2859" s="5">
        <f t="shared" ca="1" si="740"/>
        <v>4.523584061016258E-2</v>
      </c>
      <c r="AX2859" s="5">
        <f t="shared" ca="1" si="741"/>
        <v>3.6143576501182779E-2</v>
      </c>
      <c r="AY2859" s="18">
        <f t="shared" ca="1" si="772"/>
        <v>4.523584061016258E-2</v>
      </c>
      <c r="BA2859" s="6">
        <f t="shared" ca="1" si="765"/>
        <v>1.1053182460097164</v>
      </c>
      <c r="BB2859">
        <f t="shared" ca="1" si="766"/>
        <v>1.1086484749295349</v>
      </c>
      <c r="BC2859" t="str">
        <f t="shared" ca="1" si="752"/>
        <v>HYG UP Equity</v>
      </c>
      <c r="BD2859" t="str">
        <f t="shared" ca="1" si="753"/>
        <v>HYG UP Equity</v>
      </c>
      <c r="BF2859">
        <f t="shared" ca="1" si="742"/>
        <v>1</v>
      </c>
      <c r="BG2859">
        <f t="shared" ca="1" si="743"/>
        <v>0</v>
      </c>
      <c r="BI2859">
        <f t="shared" ca="1" si="736"/>
        <v>1</v>
      </c>
      <c r="BJ2859">
        <f t="shared" ca="1" si="737"/>
        <v>0</v>
      </c>
      <c r="BL2859">
        <f t="shared" ca="1" si="758"/>
        <v>10.249551046945635</v>
      </c>
      <c r="BM2859">
        <f t="shared" ca="1" si="759"/>
        <v>0</v>
      </c>
      <c r="BN2859" s="9">
        <f t="shared" ca="1" si="749"/>
        <v>0.99999999999999989</v>
      </c>
      <c r="BO2859" s="9">
        <f t="shared" ca="1" si="750"/>
        <v>0</v>
      </c>
      <c r="BP2859" s="9">
        <f t="shared" ca="1" si="744"/>
        <v>0.99999999999999989</v>
      </c>
      <c r="BQ2859" s="9">
        <f t="shared" ca="1" si="745"/>
        <v>0</v>
      </c>
      <c r="BR2859">
        <f t="shared" ca="1" si="746"/>
        <v>1087.075283836856</v>
      </c>
      <c r="BS2859">
        <f t="shared" ca="1" si="747"/>
        <v>-3.2161234991412435E-4</v>
      </c>
      <c r="BT2859">
        <f t="shared" ca="1" si="748"/>
        <v>1.8055555555555555E-5</v>
      </c>
      <c r="BU2859">
        <f t="shared" ca="1" si="729"/>
        <v>0</v>
      </c>
      <c r="BV2859">
        <f t="shared" ca="1" si="730"/>
        <v>0</v>
      </c>
      <c r="BW2859" s="35">
        <f ca="1">IFERROR(VLOOKUP($B2859,OFFSET(Input!$A$1,0,MATCH(Index!BW$6&amp;" Index",Input!$1:$1,0)-1,10000,2),2,0)/100,BW2858)</f>
        <v>7.000000000000001E-4</v>
      </c>
      <c r="BX2859">
        <f t="shared" ca="1" si="751"/>
        <v>2.1569766242868639E-2</v>
      </c>
      <c r="CE2859">
        <v>1077.1371846112806</v>
      </c>
    </row>
    <row r="2860" spans="2:83" x14ac:dyDescent="0.25">
      <c r="B2860" s="2">
        <v>41673</v>
      </c>
      <c r="C2860">
        <f t="shared" ca="1" si="731"/>
        <v>1</v>
      </c>
      <c r="D2860">
        <f t="shared" ca="1" si="732"/>
        <v>0</v>
      </c>
      <c r="E2860">
        <f ca="1">IF($B2860&lt;VLOOKUP(E$6&amp;" Equity",Param,4,0),"",IFERROR(VLOOKUP($B2860,OFFSET(Input!$A$1,0,MATCH(Index!E$6&amp;" Equity",Input!$1:$1,0)-1,10000,2),2,0),E2859))</f>
        <v>92.51</v>
      </c>
      <c r="F2860" s="33">
        <v>109.32</v>
      </c>
      <c r="H2860">
        <f ca="1">IFERROR(VLOOKUP($B2860,OFFSET(Input!$A$1,0,MATCH(Index!H$6,Input!$1:$1,0)-1,10000,2),2,0),0)</f>
        <v>0.46152100000000001</v>
      </c>
      <c r="I2860">
        <f ca="1">IFERROR(VLOOKUP($B2860,OFFSET(Input!$A$1,0,MATCH(Index!I$6,Input!$1:$1,0)-1,10000,2),2,0),0)</f>
        <v>0.275563</v>
      </c>
      <c r="K2860">
        <f t="shared" ca="1" si="733"/>
        <v>105.74403404465107</v>
      </c>
      <c r="L2860" s="30">
        <f t="shared" ca="1" si="734"/>
        <v>115.98728473143156</v>
      </c>
      <c r="N2860">
        <f t="shared" ca="1" si="738"/>
        <v>-2.9908380738169872E-3</v>
      </c>
      <c r="O2860">
        <f t="shared" ca="1" si="739"/>
        <v>1.207642537169026E-2</v>
      </c>
      <c r="Q2860">
        <f t="shared" ca="1" si="755"/>
        <v>4.7650306577711098E-2</v>
      </c>
      <c r="R2860">
        <f t="shared" ca="1" si="754"/>
        <v>0.11945513910592631</v>
      </c>
      <c r="T2860">
        <f t="shared" ca="1" si="767"/>
        <v>3.7653102245386164E-2</v>
      </c>
      <c r="U2860">
        <f t="shared" ca="1" si="760"/>
        <v>0.10536932040739701</v>
      </c>
      <c r="W2860">
        <f t="shared" ca="1" si="761"/>
        <v>-0.49127303191112026</v>
      </c>
      <c r="X2860">
        <f t="shared" ca="1" si="762"/>
        <v>-0.21698185668352826</v>
      </c>
      <c r="Z2860">
        <f t="shared" ca="1" si="773"/>
        <v>106.15534635769802</v>
      </c>
      <c r="AA2860">
        <f t="shared" ca="1" si="773"/>
        <v>106.23999473838371</v>
      </c>
      <c r="AB2860">
        <f t="shared" ca="1" si="773"/>
        <v>106.1240783231203</v>
      </c>
      <c r="AC2860">
        <f t="shared" ca="1" si="774"/>
        <v>106.23999473838371</v>
      </c>
      <c r="AE2860">
        <f ca="1">VLOOKUP($B2860,OFFSET(Input!$A$1,0,MATCH(Index!AE$6&amp;" Index",Input!$1:$1,0)-1,10000,2),2,0)</f>
        <v>21.44</v>
      </c>
      <c r="AF2860">
        <f t="shared" ca="1" si="768"/>
        <v>15.120666666666665</v>
      </c>
      <c r="AG2860">
        <f t="shared" ca="1" si="768"/>
        <v>14.559000000000003</v>
      </c>
      <c r="AH2860">
        <f t="shared" ca="1" si="768"/>
        <v>14.354800000000004</v>
      </c>
      <c r="AI2860">
        <f t="shared" ca="1" si="769"/>
        <v>14.559000000000003</v>
      </c>
      <c r="AK2860">
        <f t="shared" ca="1" si="770"/>
        <v>-1</v>
      </c>
      <c r="AL2860">
        <f t="shared" ca="1" si="771"/>
        <v>1</v>
      </c>
      <c r="AN2860" t="str">
        <f t="shared" ca="1" si="728"/>
        <v>Not Down</v>
      </c>
      <c r="AO2860" t="str">
        <f t="shared" ca="1" si="735"/>
        <v>Not Up</v>
      </c>
      <c r="AQ2860">
        <f t="shared" ca="1" si="763"/>
        <v>1</v>
      </c>
      <c r="AR2860">
        <f t="shared" ca="1" si="764"/>
        <v>0</v>
      </c>
      <c r="AT2860">
        <f t="shared" ca="1" si="756"/>
        <v>1</v>
      </c>
      <c r="AU2860">
        <f t="shared" ca="1" si="757"/>
        <v>0</v>
      </c>
      <c r="AW2860" s="5">
        <f t="shared" ca="1" si="740"/>
        <v>4.7650306577711098E-2</v>
      </c>
      <c r="AX2860" s="5">
        <f t="shared" ca="1" si="741"/>
        <v>3.7653102245386164E-2</v>
      </c>
      <c r="AY2860" s="18">
        <f t="shared" ca="1" si="772"/>
        <v>4.7650306577711098E-2</v>
      </c>
      <c r="BA2860" s="6">
        <f t="shared" ca="1" si="765"/>
        <v>1.0493111921212275</v>
      </c>
      <c r="BB2860">
        <f t="shared" ca="1" si="766"/>
        <v>1.1086484749295349</v>
      </c>
      <c r="BC2860" t="str">
        <f t="shared" ca="1" si="752"/>
        <v>HYG UP Equity</v>
      </c>
      <c r="BD2860" t="str">
        <f t="shared" ca="1" si="753"/>
        <v>HYG UP Equity</v>
      </c>
      <c r="BF2860">
        <f t="shared" ca="1" si="742"/>
        <v>1</v>
      </c>
      <c r="BG2860">
        <f t="shared" ca="1" si="743"/>
        <v>0</v>
      </c>
      <c r="BI2860">
        <f t="shared" ca="1" si="736"/>
        <v>1</v>
      </c>
      <c r="BJ2860">
        <f t="shared" ca="1" si="737"/>
        <v>0</v>
      </c>
      <c r="BL2860">
        <f t="shared" ca="1" si="758"/>
        <v>10.249551046945635</v>
      </c>
      <c r="BM2860">
        <f t="shared" ca="1" si="759"/>
        <v>0</v>
      </c>
      <c r="BN2860" s="9">
        <f t="shared" ca="1" si="749"/>
        <v>0.99999999999999989</v>
      </c>
      <c r="BO2860" s="9">
        <f t="shared" ca="1" si="750"/>
        <v>0</v>
      </c>
      <c r="BP2860" s="9">
        <f t="shared" ca="1" si="744"/>
        <v>0.99999999999999989</v>
      </c>
      <c r="BQ2860" s="9">
        <f t="shared" ca="1" si="745"/>
        <v>0</v>
      </c>
      <c r="BR2860">
        <f t="shared" ca="1" si="746"/>
        <v>1083.8288748506084</v>
      </c>
      <c r="BS2860">
        <f t="shared" ca="1" si="747"/>
        <v>-2.9863699731902393E-3</v>
      </c>
      <c r="BT2860">
        <f t="shared" ca="1" si="748"/>
        <v>5.4166666666666664E-5</v>
      </c>
      <c r="BU2860">
        <f t="shared" ca="1" si="729"/>
        <v>0</v>
      </c>
      <c r="BV2860">
        <f t="shared" ca="1" si="730"/>
        <v>0</v>
      </c>
      <c r="BW2860" s="35">
        <f ca="1">IFERROR(VLOOKUP($B2860,OFFSET(Input!$A$1,0,MATCH(Index!BW$6&amp;" Index",Input!$1:$1,0)-1,10000,2),2,0)/100,BW2859)</f>
        <v>7.000000000000001E-4</v>
      </c>
      <c r="BX2860">
        <f t="shared" ca="1" si="751"/>
        <v>6.4684018587997744E-2</v>
      </c>
      <c r="CE2860">
        <v>1073.4607142360203</v>
      </c>
    </row>
    <row r="2861" spans="2:83" x14ac:dyDescent="0.25">
      <c r="B2861" s="2">
        <v>41674</v>
      </c>
      <c r="C2861">
        <f t="shared" ca="1" si="731"/>
        <v>0</v>
      </c>
      <c r="D2861">
        <f t="shared" ca="1" si="732"/>
        <v>1</v>
      </c>
      <c r="E2861">
        <f ca="1">IF($B2861&lt;VLOOKUP(E$6&amp;" Equity",Param,4,0),"",IFERROR(VLOOKUP($B2861,OFFSET(Input!$A$1,0,MATCH(Index!E$6&amp;" Equity",Input!$1:$1,0)-1,10000,2),2,0),E2860))</f>
        <v>92.62</v>
      </c>
      <c r="F2861" s="33">
        <v>108.16</v>
      </c>
      <c r="H2861">
        <f ca="1">IFERROR(VLOOKUP($B2861,OFFSET(Input!$A$1,0,MATCH(Index!H$6,Input!$1:$1,0)-1,10000,2),2,0),0)</f>
        <v>0</v>
      </c>
      <c r="I2861">
        <f ca="1">IFERROR(VLOOKUP($B2861,OFFSET(Input!$A$1,0,MATCH(Index!I$6,Input!$1:$1,0)-1,10000,2),2,0),0)</f>
        <v>0</v>
      </c>
      <c r="K2861">
        <f t="shared" ca="1" si="733"/>
        <v>105.86977011366969</v>
      </c>
      <c r="L2861" s="30">
        <f t="shared" ca="1" si="734"/>
        <v>114.75653783892825</v>
      </c>
      <c r="N2861">
        <f t="shared" ca="1" si="738"/>
        <v>1.1883542693787133E-3</v>
      </c>
      <c r="O2861">
        <f t="shared" ca="1" si="739"/>
        <v>-1.0667748765213307E-2</v>
      </c>
      <c r="Q2861">
        <f t="shared" ca="1" si="755"/>
        <v>4.7591283529347994E-2</v>
      </c>
      <c r="R2861">
        <f t="shared" ca="1" si="754"/>
        <v>0.13085422146389647</v>
      </c>
      <c r="T2861">
        <f t="shared" ca="1" si="767"/>
        <v>3.7113536322091696E-2</v>
      </c>
      <c r="U2861">
        <f t="shared" ca="1" si="760"/>
        <v>0.11096998461712718</v>
      </c>
      <c r="W2861">
        <f t="shared" ca="1" si="761"/>
        <v>-0.50425462245159947</v>
      </c>
      <c r="X2861">
        <f t="shared" ca="1" si="762"/>
        <v>-0.2754093608086266</v>
      </c>
      <c r="Z2861">
        <f t="shared" ca="1" si="773"/>
        <v>106.06231653472187</v>
      </c>
      <c r="AA2861">
        <f t="shared" ca="1" si="773"/>
        <v>106.23271946861925</v>
      </c>
      <c r="AB2861">
        <f t="shared" ca="1" si="773"/>
        <v>106.13964086859583</v>
      </c>
      <c r="AC2861">
        <f t="shared" ca="1" si="774"/>
        <v>106.23271946861925</v>
      </c>
      <c r="AE2861">
        <f ca="1">VLOOKUP($B2861,OFFSET(Input!$A$1,0,MATCH(Index!AE$6&amp;" Index",Input!$1:$1,0)-1,10000,2),2,0)</f>
        <v>19.11</v>
      </c>
      <c r="AF2861">
        <f t="shared" ca="1" si="768"/>
        <v>15.509333333333332</v>
      </c>
      <c r="AG2861">
        <f t="shared" ca="1" si="768"/>
        <v>14.837000000000003</v>
      </c>
      <c r="AH2861">
        <f t="shared" ca="1" si="768"/>
        <v>14.620800000000004</v>
      </c>
      <c r="AI2861">
        <f t="shared" ca="1" si="769"/>
        <v>14.837000000000003</v>
      </c>
      <c r="AK2861">
        <f t="shared" ca="1" si="770"/>
        <v>-1</v>
      </c>
      <c r="AL2861">
        <f t="shared" ca="1" si="771"/>
        <v>1</v>
      </c>
      <c r="AN2861" t="str">
        <f t="shared" ca="1" si="728"/>
        <v>Not Down</v>
      </c>
      <c r="AO2861" t="str">
        <f t="shared" ca="1" si="735"/>
        <v>Not Up</v>
      </c>
      <c r="AQ2861">
        <f t="shared" ca="1" si="763"/>
        <v>1</v>
      </c>
      <c r="AR2861">
        <f t="shared" ca="1" si="764"/>
        <v>0</v>
      </c>
      <c r="AT2861">
        <f t="shared" ca="1" si="756"/>
        <v>1</v>
      </c>
      <c r="AU2861">
        <f t="shared" ca="1" si="757"/>
        <v>0</v>
      </c>
      <c r="AW2861" s="5">
        <f t="shared" ca="1" si="740"/>
        <v>4.7591283529347994E-2</v>
      </c>
      <c r="AX2861" s="5">
        <f t="shared" ca="1" si="741"/>
        <v>3.7113536322091696E-2</v>
      </c>
      <c r="AY2861" s="18">
        <f t="shared" ca="1" si="772"/>
        <v>4.7591283529347994E-2</v>
      </c>
      <c r="BA2861" s="6">
        <f t="shared" ca="1" si="765"/>
        <v>1.0506125553257379</v>
      </c>
      <c r="BB2861">
        <f t="shared" ca="1" si="766"/>
        <v>1.0506125553257379</v>
      </c>
      <c r="BC2861" t="str">
        <f t="shared" ca="1" si="752"/>
        <v>HYG UP Equity</v>
      </c>
      <c r="BD2861" t="str">
        <f t="shared" ca="1" si="753"/>
        <v>HYG UP Equity</v>
      </c>
      <c r="BF2861">
        <f t="shared" ca="1" si="742"/>
        <v>1</v>
      </c>
      <c r="BG2861">
        <f t="shared" ca="1" si="743"/>
        <v>0</v>
      </c>
      <c r="BI2861">
        <f t="shared" ca="1" si="736"/>
        <v>1</v>
      </c>
      <c r="BJ2861">
        <f t="shared" ca="1" si="737"/>
        <v>0</v>
      </c>
      <c r="BL2861">
        <f t="shared" ca="1" si="758"/>
        <v>10.249551046945635</v>
      </c>
      <c r="BM2861">
        <f t="shared" ca="1" si="759"/>
        <v>0</v>
      </c>
      <c r="BN2861" s="9">
        <f t="shared" ca="1" si="749"/>
        <v>1</v>
      </c>
      <c r="BO2861" s="9">
        <f t="shared" ca="1" si="750"/>
        <v>0</v>
      </c>
      <c r="BP2861" s="9">
        <f t="shared" ca="1" si="744"/>
        <v>1</v>
      </c>
      <c r="BQ2861" s="9">
        <f t="shared" ca="1" si="745"/>
        <v>0</v>
      </c>
      <c r="BR2861">
        <f t="shared" ca="1" si="746"/>
        <v>1085.1176131084569</v>
      </c>
      <c r="BS2861">
        <f t="shared" ca="1" si="747"/>
        <v>1.1890606420927874E-3</v>
      </c>
      <c r="BT2861">
        <f t="shared" ca="1" si="748"/>
        <v>1.8055555555555558E-5</v>
      </c>
      <c r="BU2861">
        <f t="shared" ca="1" si="729"/>
        <v>0</v>
      </c>
      <c r="BV2861">
        <f t="shared" ca="1" si="730"/>
        <v>0</v>
      </c>
      <c r="BW2861" s="35">
        <f ca="1">IFERROR(VLOOKUP($B2861,OFFSET(Input!$A$1,0,MATCH(Index!BW$6&amp;" Index",Input!$1:$1,0)-1,10000,2),2,0)/100,BW2860)</f>
        <v>7.000000000000001E-4</v>
      </c>
      <c r="BX2861">
        <f t="shared" ca="1" si="751"/>
        <v>2.1487746650762408E-2</v>
      </c>
      <c r="CE2861">
        <v>1074.8264411577281</v>
      </c>
    </row>
    <row r="2862" spans="2:83" x14ac:dyDescent="0.25">
      <c r="B2862" s="2">
        <v>41675</v>
      </c>
      <c r="C2862">
        <f t="shared" ca="1" si="731"/>
        <v>0</v>
      </c>
      <c r="D2862">
        <f t="shared" ca="1" si="732"/>
        <v>2</v>
      </c>
      <c r="E2862">
        <f ca="1">IF($B2862&lt;VLOOKUP(E$6&amp;" Equity",Param,4,0),"",IFERROR(VLOOKUP($B2862,OFFSET(Input!$A$1,0,MATCH(Index!E$6&amp;" Equity",Input!$1:$1,0)-1,10000,2),2,0),E2861))</f>
        <v>92.62</v>
      </c>
      <c r="F2862" s="33">
        <v>107.16</v>
      </c>
      <c r="H2862">
        <f ca="1">IFERROR(VLOOKUP($B2862,OFFSET(Input!$A$1,0,MATCH(Index!H$6,Input!$1:$1,0)-1,10000,2),2,0),0)</f>
        <v>0</v>
      </c>
      <c r="I2862">
        <f ca="1">IFERROR(VLOOKUP($B2862,OFFSET(Input!$A$1,0,MATCH(Index!I$6,Input!$1:$1,0)-1,10000,2),2,0),0)</f>
        <v>0</v>
      </c>
      <c r="K2862">
        <f t="shared" ca="1" si="733"/>
        <v>105.86977011366969</v>
      </c>
      <c r="L2862" s="30">
        <f t="shared" ca="1" si="734"/>
        <v>113.69554913849439</v>
      </c>
      <c r="N2862">
        <f t="shared" ca="1" si="738"/>
        <v>0</v>
      </c>
      <c r="O2862">
        <f t="shared" ca="1" si="739"/>
        <v>-9.2885676182459208E-3</v>
      </c>
      <c r="Q2862">
        <f t="shared" ca="1" si="755"/>
        <v>4.6998179903922133E-2</v>
      </c>
      <c r="R2862">
        <f t="shared" ca="1" si="754"/>
        <v>0.13836098928260143</v>
      </c>
      <c r="T2862">
        <f t="shared" ca="1" si="767"/>
        <v>3.7111582666360846E-2</v>
      </c>
      <c r="U2862">
        <f t="shared" ca="1" si="760"/>
        <v>0.11541544361037856</v>
      </c>
      <c r="W2862">
        <f t="shared" ca="1" si="761"/>
        <v>-0.49717402286462903</v>
      </c>
      <c r="X2862">
        <f t="shared" ca="1" si="762"/>
        <v>-0.26561405998156656</v>
      </c>
      <c r="Z2862">
        <f t="shared" ca="1" si="773"/>
        <v>105.98521004461911</v>
      </c>
      <c r="AA2862">
        <f t="shared" ca="1" si="773"/>
        <v>106.22487550839507</v>
      </c>
      <c r="AB2862">
        <f t="shared" ca="1" si="773"/>
        <v>106.15156379512888</v>
      </c>
      <c r="AC2862">
        <f t="shared" ca="1" si="774"/>
        <v>106.22487550839507</v>
      </c>
      <c r="AE2862">
        <f ca="1">VLOOKUP($B2862,OFFSET(Input!$A$1,0,MATCH(Index!AE$6&amp;" Index",Input!$1:$1,0)-1,10000,2),2,0)</f>
        <v>19.95</v>
      </c>
      <c r="AF2862">
        <f t="shared" ca="1" si="768"/>
        <v>16.020666666666664</v>
      </c>
      <c r="AG2862">
        <f t="shared" ca="1" si="768"/>
        <v>15.188500000000001</v>
      </c>
      <c r="AH2862">
        <f t="shared" ca="1" si="768"/>
        <v>14.876400000000004</v>
      </c>
      <c r="AI2862">
        <f t="shared" ca="1" si="769"/>
        <v>15.188500000000001</v>
      </c>
      <c r="AK2862">
        <f t="shared" ca="1" si="770"/>
        <v>-1</v>
      </c>
      <c r="AL2862">
        <f t="shared" ca="1" si="771"/>
        <v>1</v>
      </c>
      <c r="AN2862" t="str">
        <f t="shared" ca="1" si="728"/>
        <v>Not Down</v>
      </c>
      <c r="AO2862" t="str">
        <f t="shared" ca="1" si="735"/>
        <v>Not Up</v>
      </c>
      <c r="AQ2862">
        <f t="shared" ca="1" si="763"/>
        <v>1</v>
      </c>
      <c r="AR2862">
        <f t="shared" ca="1" si="764"/>
        <v>0</v>
      </c>
      <c r="AT2862">
        <f t="shared" ca="1" si="756"/>
        <v>1</v>
      </c>
      <c r="AU2862">
        <f t="shared" ca="1" si="757"/>
        <v>0</v>
      </c>
      <c r="AW2862" s="5">
        <f t="shared" ca="1" si="740"/>
        <v>4.6998179903922133E-2</v>
      </c>
      <c r="AX2862" s="5">
        <f t="shared" ca="1" si="741"/>
        <v>3.7111582666360846E-2</v>
      </c>
      <c r="AY2862" s="18">
        <f t="shared" ca="1" si="772"/>
        <v>4.6998179903922133E-2</v>
      </c>
      <c r="BA2862" s="6">
        <f t="shared" ca="1" si="765"/>
        <v>1.063870986115089</v>
      </c>
      <c r="BB2862">
        <f t="shared" ca="1" si="766"/>
        <v>1.063870986115089</v>
      </c>
      <c r="BC2862" t="str">
        <f t="shared" ca="1" si="752"/>
        <v>HYG UP Equity</v>
      </c>
      <c r="BD2862" t="str">
        <f t="shared" ca="1" si="753"/>
        <v>HYG UP Equity</v>
      </c>
      <c r="BF2862">
        <f t="shared" ca="1" si="742"/>
        <v>1</v>
      </c>
      <c r="BG2862">
        <f t="shared" ca="1" si="743"/>
        <v>0</v>
      </c>
      <c r="BI2862">
        <f t="shared" ca="1" si="736"/>
        <v>1</v>
      </c>
      <c r="BJ2862">
        <f t="shared" ca="1" si="737"/>
        <v>0</v>
      </c>
      <c r="BL2862">
        <f t="shared" ca="1" si="758"/>
        <v>10.249551046945635</v>
      </c>
      <c r="BM2862">
        <f t="shared" ca="1" si="759"/>
        <v>0</v>
      </c>
      <c r="BN2862" s="9">
        <f t="shared" ca="1" si="749"/>
        <v>1</v>
      </c>
      <c r="BO2862" s="9">
        <f t="shared" ca="1" si="750"/>
        <v>0</v>
      </c>
      <c r="BP2862" s="9">
        <f t="shared" ca="1" si="744"/>
        <v>1</v>
      </c>
      <c r="BQ2862" s="9">
        <f t="shared" ca="1" si="745"/>
        <v>0</v>
      </c>
      <c r="BR2862">
        <f t="shared" ca="1" si="746"/>
        <v>1085.1176131084569</v>
      </c>
      <c r="BS2862">
        <f t="shared" ca="1" si="747"/>
        <v>0</v>
      </c>
      <c r="BT2862">
        <f t="shared" ca="1" si="748"/>
        <v>1.8055555555555558E-5</v>
      </c>
      <c r="BU2862">
        <f t="shared" ca="1" si="729"/>
        <v>1.1607183920759391E-5</v>
      </c>
      <c r="BV2862">
        <f t="shared" ca="1" si="730"/>
        <v>0</v>
      </c>
      <c r="BW2862" s="35">
        <f ca="1">IFERROR(VLOOKUP($B2862,OFFSET(Input!$A$1,0,MATCH(Index!BW$6&amp;" Index",Input!$1:$1,0)-1,10000,2),2,0)/100,BW2861)</f>
        <v>7.000000000000001E-4</v>
      </c>
      <c r="BX2862">
        <f t="shared" ca="1" si="751"/>
        <v>2.0388805556101484E-2</v>
      </c>
      <c r="CE2862">
        <v>1074.7907666568121</v>
      </c>
    </row>
    <row r="2863" spans="2:83" x14ac:dyDescent="0.25">
      <c r="B2863" s="2">
        <v>41676</v>
      </c>
      <c r="C2863">
        <f t="shared" ca="1" si="731"/>
        <v>0</v>
      </c>
      <c r="D2863">
        <f t="shared" ca="1" si="732"/>
        <v>3</v>
      </c>
      <c r="E2863">
        <f ca="1">IF($B2863&lt;VLOOKUP(E$6&amp;" Equity",Param,4,0),"",IFERROR(VLOOKUP($B2863,OFFSET(Input!$A$1,0,MATCH(Index!E$6&amp;" Equity",Input!$1:$1,0)-1,10000,2),2,0),E2862))</f>
        <v>92.95</v>
      </c>
      <c r="F2863" s="33">
        <v>106.7</v>
      </c>
      <c r="H2863">
        <f ca="1">IFERROR(VLOOKUP($B2863,OFFSET(Input!$A$1,0,MATCH(Index!H$6,Input!$1:$1,0)-1,10000,2),2,0),0)</f>
        <v>0</v>
      </c>
      <c r="I2863">
        <f ca="1">IFERROR(VLOOKUP($B2863,OFFSET(Input!$A$1,0,MATCH(Index!I$6,Input!$1:$1,0)-1,10000,2),2,0),0)</f>
        <v>0</v>
      </c>
      <c r="K2863">
        <f t="shared" ca="1" si="733"/>
        <v>106.2469783207255</v>
      </c>
      <c r="L2863" s="30">
        <f t="shared" ca="1" si="734"/>
        <v>113.20749433629481</v>
      </c>
      <c r="N2863">
        <f t="shared" ca="1" si="738"/>
        <v>3.5566131148470209E-3</v>
      </c>
      <c r="O2863">
        <f t="shared" ca="1" si="739"/>
        <v>-4.3018863687001403E-3</v>
      </c>
      <c r="Q2863">
        <f t="shared" ca="1" si="755"/>
        <v>4.9862455496306128E-2</v>
      </c>
      <c r="R2863">
        <f t="shared" ca="1" si="754"/>
        <v>0.12097504347781872</v>
      </c>
      <c r="T2863">
        <f t="shared" ca="1" si="767"/>
        <v>3.9109374140768517E-2</v>
      </c>
      <c r="U2863">
        <f t="shared" ca="1" si="760"/>
        <v>0.11601845217853088</v>
      </c>
      <c r="W2863">
        <f t="shared" ca="1" si="761"/>
        <v>-0.52470466769047708</v>
      </c>
      <c r="X2863">
        <f t="shared" ca="1" si="762"/>
        <v>-0.29890925574429084</v>
      </c>
      <c r="Z2863">
        <f t="shared" ca="1" si="773"/>
        <v>105.95947294625621</v>
      </c>
      <c r="AA2863">
        <f t="shared" ca="1" si="773"/>
        <v>106.239872791742</v>
      </c>
      <c r="AB2863">
        <f t="shared" ca="1" si="773"/>
        <v>106.17584533573731</v>
      </c>
      <c r="AC2863">
        <f t="shared" ca="1" si="774"/>
        <v>106.239872791742</v>
      </c>
      <c r="AE2863">
        <f ca="1">VLOOKUP($B2863,OFFSET(Input!$A$1,0,MATCH(Index!AE$6&amp;" Index",Input!$1:$1,0)-1,10000,2),2,0)</f>
        <v>17.23</v>
      </c>
      <c r="AF2863">
        <f t="shared" ca="1" si="768"/>
        <v>16.350666666666665</v>
      </c>
      <c r="AG2863">
        <f t="shared" ca="1" si="768"/>
        <v>15.406499999999999</v>
      </c>
      <c r="AH2863">
        <f t="shared" ca="1" si="768"/>
        <v>15.016800000000005</v>
      </c>
      <c r="AI2863">
        <f t="shared" ca="1" si="769"/>
        <v>15.406499999999999</v>
      </c>
      <c r="AK2863">
        <f t="shared" ca="1" si="770"/>
        <v>-1</v>
      </c>
      <c r="AL2863">
        <f t="shared" ca="1" si="771"/>
        <v>1</v>
      </c>
      <c r="AN2863" t="str">
        <f t="shared" ca="1" si="728"/>
        <v>Not Down</v>
      </c>
      <c r="AO2863" t="str">
        <f t="shared" ca="1" si="735"/>
        <v>Not Up</v>
      </c>
      <c r="AQ2863">
        <f ca="1">IF($C2863=1,IF(AND(AN2863="Not Down",AO2863="Not Up"),1,0),AQ2862)</f>
        <v>1</v>
      </c>
      <c r="AR2863">
        <f ca="1">IF($C2863=1,IF(AND(AN2863="Not Down",AO2863="Not Up"),0,1),AR2862)</f>
        <v>0</v>
      </c>
      <c r="AT2863">
        <f t="shared" ca="1" si="756"/>
        <v>1</v>
      </c>
      <c r="AU2863">
        <f t="shared" ca="1" si="757"/>
        <v>0</v>
      </c>
      <c r="AW2863" s="5">
        <f t="shared" ca="1" si="740"/>
        <v>4.9862455496306128E-2</v>
      </c>
      <c r="AX2863" s="5">
        <f t="shared" ca="1" si="741"/>
        <v>3.9109374140768517E-2</v>
      </c>
      <c r="AY2863" s="18">
        <f t="shared" ca="1" si="772"/>
        <v>4.9862455496306128E-2</v>
      </c>
      <c r="BA2863" s="6">
        <f t="shared" ca="1" si="765"/>
        <v>1.0027584783445747</v>
      </c>
      <c r="BB2863">
        <f t="shared" ca="1" si="766"/>
        <v>1.0027584783445747</v>
      </c>
      <c r="BC2863" t="str">
        <f t="shared" ca="1" si="752"/>
        <v>HYG UP Equity</v>
      </c>
      <c r="BD2863" t="str">
        <f t="shared" ca="1" si="753"/>
        <v>HYG UP Equity</v>
      </c>
      <c r="BF2863">
        <f t="shared" ca="1" si="742"/>
        <v>1</v>
      </c>
      <c r="BG2863">
        <f t="shared" ca="1" si="743"/>
        <v>0</v>
      </c>
      <c r="BI2863">
        <f t="shared" ca="1" si="736"/>
        <v>1</v>
      </c>
      <c r="BJ2863">
        <f t="shared" ca="1" si="737"/>
        <v>0</v>
      </c>
      <c r="BL2863">
        <f t="shared" ca="1" si="758"/>
        <v>10.249551046945635</v>
      </c>
      <c r="BM2863">
        <f t="shared" ca="1" si="759"/>
        <v>0</v>
      </c>
      <c r="BN2863" s="9">
        <f t="shared" ca="1" si="749"/>
        <v>1</v>
      </c>
      <c r="BO2863" s="9">
        <f t="shared" ca="1" si="750"/>
        <v>0</v>
      </c>
      <c r="BP2863" s="9">
        <f t="shared" ca="1" si="744"/>
        <v>1</v>
      </c>
      <c r="BQ2863" s="9">
        <f t="shared" ca="1" si="745"/>
        <v>0</v>
      </c>
      <c r="BR2863">
        <f t="shared" ca="1" si="746"/>
        <v>1088.9838278820023</v>
      </c>
      <c r="BS2863">
        <f t="shared" ca="1" si="747"/>
        <v>3.5629453681709222E-3</v>
      </c>
      <c r="BT2863">
        <f t="shared" ca="1" si="748"/>
        <v>1.8055555555555558E-5</v>
      </c>
      <c r="BU2863">
        <f t="shared" ca="1" si="729"/>
        <v>2.6516861578702146E-6</v>
      </c>
      <c r="BV2863">
        <f t="shared" ca="1" si="730"/>
        <v>0</v>
      </c>
      <c r="BW2863" s="35">
        <f ca="1">IFERROR(VLOOKUP($B2863,OFFSET(Input!$A$1,0,MATCH(Index!BW$6&amp;" Index",Input!$1:$1,0)-1,10000,2),2,0)/100,BW2862)</f>
        <v>7.000000000000001E-4</v>
      </c>
      <c r="BX2863">
        <f t="shared" ca="1" si="751"/>
        <v>2.0645421203163167E-2</v>
      </c>
      <c r="CE2863">
        <v>1078.775732652035</v>
      </c>
    </row>
    <row r="2864" spans="2:83" x14ac:dyDescent="0.25">
      <c r="B2864" s="2">
        <v>41677</v>
      </c>
      <c r="C2864">
        <f t="shared" ca="1" si="731"/>
        <v>0</v>
      </c>
      <c r="D2864">
        <f t="shared" ca="1" si="732"/>
        <v>4</v>
      </c>
      <c r="E2864">
        <f ca="1">IF($B2864&lt;VLOOKUP(E$6&amp;" Equity",Param,4,0),"",IFERROR(VLOOKUP($B2864,OFFSET(Input!$A$1,0,MATCH(Index!E$6&amp;" Equity",Input!$1:$1,0)-1,10000,2),2,0),E2863))</f>
        <v>93.42</v>
      </c>
      <c r="F2864" s="33">
        <v>106.79</v>
      </c>
      <c r="H2864">
        <f ca="1">IFERROR(VLOOKUP($B2864,OFFSET(Input!$A$1,0,MATCH(Index!H$6,Input!$1:$1,0)-1,10000,2),2,0),0)</f>
        <v>0</v>
      </c>
      <c r="I2864">
        <f ca="1">IFERROR(VLOOKUP($B2864,OFFSET(Input!$A$1,0,MATCH(Index!I$6,Input!$1:$1,0)-1,10000,2),2,0),0)</f>
        <v>0</v>
      </c>
      <c r="K2864">
        <f t="shared" ca="1" si="733"/>
        <v>106.78421425198684</v>
      </c>
      <c r="L2864" s="30">
        <f t="shared" ca="1" si="734"/>
        <v>113.30298331933386</v>
      </c>
      <c r="N2864">
        <f t="shared" ca="1" si="738"/>
        <v>5.0437409065089171E-3</v>
      </c>
      <c r="O2864">
        <f t="shared" ca="1" si="739"/>
        <v>8.4313087574612404E-4</v>
      </c>
      <c r="Q2864">
        <f t="shared" ca="1" si="755"/>
        <v>4.4891352081186199E-2</v>
      </c>
      <c r="R2864">
        <f t="shared" ca="1" si="754"/>
        <v>0.1166515315395394</v>
      </c>
      <c r="T2864">
        <f t="shared" ca="1" si="767"/>
        <v>4.268090463865485E-2</v>
      </c>
      <c r="U2864">
        <f t="shared" ca="1" si="760"/>
        <v>0.11419578042301638</v>
      </c>
      <c r="W2864">
        <f t="shared" ca="1" si="761"/>
        <v>-0.37805362037447066</v>
      </c>
      <c r="X2864">
        <f t="shared" ca="1" si="762"/>
        <v>-0.28991742138013166</v>
      </c>
      <c r="Z2864">
        <f t="shared" ca="1" si="773"/>
        <v>106.05797705803002</v>
      </c>
      <c r="AA2864">
        <f t="shared" ca="1" si="773"/>
        <v>106.2737702052153</v>
      </c>
      <c r="AB2864">
        <f t="shared" ca="1" si="773"/>
        <v>106.21433707571119</v>
      </c>
      <c r="AC2864">
        <f t="shared" ca="1" si="774"/>
        <v>106.2737702052153</v>
      </c>
      <c r="AE2864">
        <f ca="1">VLOOKUP($B2864,OFFSET(Input!$A$1,0,MATCH(Index!AE$6&amp;" Index",Input!$1:$1,0)-1,10000,2),2,0)</f>
        <v>15.29</v>
      </c>
      <c r="AF2864">
        <f t="shared" ca="1" si="768"/>
        <v>16.534666666666663</v>
      </c>
      <c r="AG2864">
        <f t="shared" ca="1" si="768"/>
        <v>15.526500000000002</v>
      </c>
      <c r="AH2864">
        <f t="shared" ca="1" si="768"/>
        <v>15.059200000000002</v>
      </c>
      <c r="AI2864">
        <f t="shared" ca="1" si="769"/>
        <v>15.526500000000002</v>
      </c>
      <c r="AK2864">
        <f t="shared" ca="1" si="770"/>
        <v>-1</v>
      </c>
      <c r="AL2864">
        <f t="shared" ca="1" si="771"/>
        <v>1</v>
      </c>
      <c r="AN2864" t="str">
        <f t="shared" ca="1" si="728"/>
        <v>Not Down</v>
      </c>
      <c r="AO2864" t="str">
        <f t="shared" ca="1" si="735"/>
        <v>Not Up</v>
      </c>
      <c r="AQ2864">
        <f ca="1">IF($C2864=1,IF(AND(AN2864="Not Down",AO2864="Not Up"),1,0),AQ2863)</f>
        <v>1</v>
      </c>
      <c r="AR2864">
        <f ca="1">IF($C2864=1,IF(AND(AN2864="Not Down",AO2864="Not Up"),0,1),AR2863)</f>
        <v>0</v>
      </c>
      <c r="AT2864">
        <f t="shared" ca="1" si="756"/>
        <v>1</v>
      </c>
      <c r="AU2864">
        <f t="shared" ca="1" si="757"/>
        <v>0</v>
      </c>
      <c r="AW2864" s="5">
        <f t="shared" ca="1" si="740"/>
        <v>4.4891352081186199E-2</v>
      </c>
      <c r="AX2864" s="5">
        <f t="shared" ca="1" si="741"/>
        <v>4.268090463865485E-2</v>
      </c>
      <c r="AY2864" s="18">
        <f t="shared" ca="1" si="772"/>
        <v>4.4891352081186199E-2</v>
      </c>
      <c r="BA2864" s="6">
        <f t="shared" ca="1" si="765"/>
        <v>1.1138002684698556</v>
      </c>
      <c r="BB2864">
        <f t="shared" ca="1" si="766"/>
        <v>1.1138002684698556</v>
      </c>
      <c r="BC2864" t="str">
        <f t="shared" ca="1" si="752"/>
        <v>HYG UP Equity</v>
      </c>
      <c r="BD2864" t="str">
        <f t="shared" ca="1" si="753"/>
        <v>HYG UP Equity</v>
      </c>
      <c r="BF2864">
        <f t="shared" ca="1" si="742"/>
        <v>1</v>
      </c>
      <c r="BG2864">
        <f t="shared" ca="1" si="743"/>
        <v>0</v>
      </c>
      <c r="BI2864">
        <f t="shared" ca="1" si="736"/>
        <v>1</v>
      </c>
      <c r="BJ2864">
        <f t="shared" ca="1" si="737"/>
        <v>0</v>
      </c>
      <c r="BL2864">
        <f t="shared" ca="1" si="758"/>
        <v>10.249551046945637</v>
      </c>
      <c r="BM2864">
        <f t="shared" ca="1" si="759"/>
        <v>0</v>
      </c>
      <c r="BN2864" s="9">
        <f t="shared" ca="1" si="749"/>
        <v>0.99999999999999989</v>
      </c>
      <c r="BO2864" s="9">
        <f t="shared" ca="1" si="750"/>
        <v>0</v>
      </c>
      <c r="BP2864" s="9">
        <f t="shared" ca="1" si="744"/>
        <v>1</v>
      </c>
      <c r="BQ2864" s="9">
        <f t="shared" ca="1" si="745"/>
        <v>0</v>
      </c>
      <c r="BR2864">
        <f t="shared" ca="1" si="746"/>
        <v>1094.4902549837188</v>
      </c>
      <c r="BS2864">
        <f t="shared" ca="1" si="747"/>
        <v>5.0564819795591021E-3</v>
      </c>
      <c r="BT2864">
        <f t="shared" ca="1" si="748"/>
        <v>1.8055555555555555E-5</v>
      </c>
      <c r="BU2864">
        <f t="shared" ca="1" si="729"/>
        <v>1.2222501554102828E-5</v>
      </c>
      <c r="BV2864">
        <f t="shared" ca="1" si="730"/>
        <v>0</v>
      </c>
      <c r="BW2864" s="35">
        <f ca="1">IFERROR(VLOOKUP($B2864,OFFSET(Input!$A$1,0,MATCH(Index!BW$6&amp;" Index",Input!$1:$1,0)-1,10000,2),2,0)/100,BW2863)</f>
        <v>5.9999999999999995E-4</v>
      </c>
      <c r="BX2864">
        <f t="shared" ca="1" si="751"/>
        <v>1.9531624524916261E-2</v>
      </c>
      <c r="CE2864">
        <v>1084.5299225223507</v>
      </c>
    </row>
    <row r="2865" spans="2:83" x14ac:dyDescent="0.25">
      <c r="B2865" s="2">
        <v>41680</v>
      </c>
      <c r="C2865">
        <f t="shared" ca="1" si="731"/>
        <v>0</v>
      </c>
      <c r="D2865">
        <f t="shared" ca="1" si="732"/>
        <v>5</v>
      </c>
      <c r="E2865">
        <f ca="1">IF($B2865&lt;VLOOKUP(E$6&amp;" Equity",Param,4,0),"",IFERROR(VLOOKUP($B2865,OFFSET(Input!$A$1,0,MATCH(Index!E$6&amp;" Equity",Input!$1:$1,0)-1,10000,2),2,0),E2864))</f>
        <v>93.48</v>
      </c>
      <c r="F2865" s="33">
        <v>107.09</v>
      </c>
      <c r="H2865">
        <f ca="1">IFERROR(VLOOKUP($B2865,OFFSET(Input!$A$1,0,MATCH(Index!H$6,Input!$1:$1,0)-1,10000,2),2,0),0)</f>
        <v>0</v>
      </c>
      <c r="I2865">
        <f ca="1">IFERROR(VLOOKUP($B2865,OFFSET(Input!$A$1,0,MATCH(Index!I$6,Input!$1:$1,0)-1,10000,2),2,0),0)</f>
        <v>0</v>
      </c>
      <c r="K2865">
        <f t="shared" ca="1" si="733"/>
        <v>106.85279756236064</v>
      </c>
      <c r="L2865" s="30">
        <f t="shared" ca="1" si="734"/>
        <v>113.62127992946402</v>
      </c>
      <c r="N2865">
        <f t="shared" ca="1" si="738"/>
        <v>6.4205459669532334E-4</v>
      </c>
      <c r="O2865">
        <f t="shared" ca="1" si="739"/>
        <v>2.8053132293298644E-3</v>
      </c>
      <c r="Q2865">
        <f t="shared" ca="1" si="755"/>
        <v>4.4977770115383557E-2</v>
      </c>
      <c r="R2865">
        <f t="shared" ca="1" si="754"/>
        <v>0.11211697093481368</v>
      </c>
      <c r="T2865">
        <f t="shared" ca="1" si="767"/>
        <v>4.1396716496247016E-2</v>
      </c>
      <c r="U2865">
        <f t="shared" ca="1" si="760"/>
        <v>0.10663201421699839</v>
      </c>
      <c r="W2865">
        <f t="shared" ca="1" si="761"/>
        <v>-0.39487488663629994</v>
      </c>
      <c r="X2865">
        <f t="shared" ca="1" si="762"/>
        <v>-0.41634570865865589</v>
      </c>
      <c r="Z2865">
        <f t="shared" ca="1" si="773"/>
        <v>106.16675164359978</v>
      </c>
      <c r="AA2865">
        <f t="shared" ca="1" si="773"/>
        <v>106.29517345133395</v>
      </c>
      <c r="AB2865">
        <f t="shared" ca="1" si="773"/>
        <v>106.25693700520347</v>
      </c>
      <c r="AC2865">
        <f t="shared" ca="1" si="774"/>
        <v>106.29517345133395</v>
      </c>
      <c r="AE2865">
        <f ca="1">VLOOKUP($B2865,OFFSET(Input!$A$1,0,MATCH(Index!AE$6&amp;" Index",Input!$1:$1,0)-1,10000,2),2,0)</f>
        <v>15.26</v>
      </c>
      <c r="AF2865">
        <f t="shared" ca="1" si="768"/>
        <v>16.722666666666665</v>
      </c>
      <c r="AG2865">
        <f t="shared" ca="1" si="768"/>
        <v>15.682499999999999</v>
      </c>
      <c r="AH2865">
        <f t="shared" ca="1" si="768"/>
        <v>15.120800000000004</v>
      </c>
      <c r="AI2865">
        <f t="shared" ca="1" si="769"/>
        <v>15.682499999999999</v>
      </c>
      <c r="AK2865">
        <f t="shared" ca="1" si="770"/>
        <v>-1</v>
      </c>
      <c r="AL2865">
        <f t="shared" ca="1" si="771"/>
        <v>1</v>
      </c>
      <c r="AN2865" t="str">
        <f t="shared" ca="1" si="728"/>
        <v>Not Down</v>
      </c>
      <c r="AO2865" t="str">
        <f t="shared" ca="1" si="735"/>
        <v>Not Up</v>
      </c>
      <c r="AQ2865">
        <f t="shared" ref="AQ2865:AQ2928" ca="1" si="775">IF($C2865=1,IF(AND(AN2865="Not Down",AO2865="Not Up"),1,0),AQ2864)</f>
        <v>1</v>
      </c>
      <c r="AR2865">
        <f t="shared" ref="AR2865:AR2928" ca="1" si="776">IF($C2865=1,IF(AND(AN2865="Not Down",AO2865="Not Up"),0,1),AR2864)</f>
        <v>0</v>
      </c>
      <c r="AT2865">
        <f t="shared" ca="1" si="756"/>
        <v>1</v>
      </c>
      <c r="AU2865">
        <f t="shared" ca="1" si="757"/>
        <v>0</v>
      </c>
      <c r="AW2865" s="5">
        <f t="shared" ca="1" si="740"/>
        <v>4.4977770115383557E-2</v>
      </c>
      <c r="AX2865" s="5">
        <f t="shared" ca="1" si="741"/>
        <v>4.1396716496247016E-2</v>
      </c>
      <c r="AY2865" s="18">
        <f t="shared" ca="1" si="772"/>
        <v>4.4977770115383557E-2</v>
      </c>
      <c r="BA2865" s="6">
        <f t="shared" ca="1" si="765"/>
        <v>1.1116602684333325</v>
      </c>
      <c r="BB2865">
        <f t="shared" ca="1" si="766"/>
        <v>1.1116602684333325</v>
      </c>
      <c r="BC2865" t="str">
        <f t="shared" ca="1" si="752"/>
        <v>HYG UP Equity</v>
      </c>
      <c r="BD2865" t="str">
        <f t="shared" ca="1" si="753"/>
        <v>HYG UP Equity</v>
      </c>
      <c r="BF2865">
        <f t="shared" ca="1" si="742"/>
        <v>1</v>
      </c>
      <c r="BG2865">
        <f t="shared" ca="1" si="743"/>
        <v>0</v>
      </c>
      <c r="BI2865">
        <f t="shared" ca="1" si="736"/>
        <v>1</v>
      </c>
      <c r="BJ2865">
        <f t="shared" ca="1" si="737"/>
        <v>0</v>
      </c>
      <c r="BL2865">
        <f t="shared" ca="1" si="758"/>
        <v>10.249551046945637</v>
      </c>
      <c r="BM2865">
        <f t="shared" ca="1" si="759"/>
        <v>0</v>
      </c>
      <c r="BN2865" s="9">
        <f t="shared" ca="1" si="749"/>
        <v>1</v>
      </c>
      <c r="BO2865" s="9">
        <f t="shared" ca="1" si="750"/>
        <v>0</v>
      </c>
      <c r="BP2865" s="9">
        <f t="shared" ca="1" si="744"/>
        <v>1</v>
      </c>
      <c r="BQ2865" s="9">
        <f t="shared" ca="1" si="745"/>
        <v>0</v>
      </c>
      <c r="BR2865">
        <f t="shared" ca="1" si="746"/>
        <v>1095.1932031243637</v>
      </c>
      <c r="BS2865">
        <f t="shared" ca="1" si="747"/>
        <v>6.4226075786777415E-4</v>
      </c>
      <c r="BT2865">
        <f t="shared" ca="1" si="748"/>
        <v>5.4166666666666671E-5</v>
      </c>
      <c r="BU2865">
        <f t="shared" ca="1" si="729"/>
        <v>2.2208358025056187E-5</v>
      </c>
      <c r="BV2865">
        <f t="shared" ca="1" si="730"/>
        <v>0</v>
      </c>
      <c r="BW2865" s="35">
        <f ca="1">IFERROR(VLOOKUP($B2865,OFFSET(Input!$A$1,0,MATCH(Index!BW$6&amp;" Index",Input!$1:$1,0)-1,10000,2),2,0)/100,BW2864)</f>
        <v>7.000000000000001E-4</v>
      </c>
      <c r="BX2865">
        <f t="shared" ca="1" si="751"/>
        <v>6.5430609772070075E-2</v>
      </c>
      <c r="CE2865">
        <v>1085.1001982007188</v>
      </c>
    </row>
    <row r="2866" spans="2:83" x14ac:dyDescent="0.25">
      <c r="B2866" s="2">
        <v>41681</v>
      </c>
      <c r="C2866">
        <f t="shared" ca="1" si="731"/>
        <v>0</v>
      </c>
      <c r="D2866">
        <f t="shared" ca="1" si="732"/>
        <v>0</v>
      </c>
      <c r="E2866">
        <f ca="1">IF($B2866&lt;VLOOKUP(E$6&amp;" Equity",Param,4,0),"",IFERROR(VLOOKUP($B2866,OFFSET(Input!$A$1,0,MATCH(Index!E$6&amp;" Equity",Input!$1:$1,0)-1,10000,2),2,0),E2865))</f>
        <v>93.64</v>
      </c>
      <c r="F2866" s="33">
        <v>106.47</v>
      </c>
      <c r="H2866">
        <f ca="1">IFERROR(VLOOKUP($B2866,OFFSET(Input!$A$1,0,MATCH(Index!H$6,Input!$1:$1,0)-1,10000,2),2,0),0)</f>
        <v>0</v>
      </c>
      <c r="I2866">
        <f ca="1">IFERROR(VLOOKUP($B2866,OFFSET(Input!$A$1,0,MATCH(Index!I$6,Input!$1:$1,0)-1,10000,2),2,0),0)</f>
        <v>0</v>
      </c>
      <c r="K2866">
        <f t="shared" ca="1" si="733"/>
        <v>107.03568639002405</v>
      </c>
      <c r="L2866" s="30">
        <f t="shared" ca="1" si="734"/>
        <v>112.96346693519502</v>
      </c>
      <c r="N2866">
        <f t="shared" ca="1" si="738"/>
        <v>1.7101329520526915E-3</v>
      </c>
      <c r="O2866">
        <f t="shared" ca="1" si="739"/>
        <v>-5.8063470862688826E-3</v>
      </c>
      <c r="Q2866">
        <f t="shared" ca="1" si="755"/>
        <v>4.0111881192678132E-2</v>
      </c>
      <c r="R2866">
        <f t="shared" ca="1" si="754"/>
        <v>0.11519816516674004</v>
      </c>
      <c r="T2866">
        <f t="shared" ca="1" si="767"/>
        <v>4.1666904392295548E-2</v>
      </c>
      <c r="U2866">
        <f t="shared" ca="1" si="760"/>
        <v>0.10716434641186758</v>
      </c>
      <c r="W2866">
        <f t="shared" ca="1" si="761"/>
        <v>-0.5434612063395502</v>
      </c>
      <c r="X2866">
        <f t="shared" ca="1" si="762"/>
        <v>-0.42462059177935474</v>
      </c>
      <c r="Z2866">
        <f t="shared" ca="1" si="773"/>
        <v>106.24718249423536</v>
      </c>
      <c r="AA2866">
        <f t="shared" ca="1" si="773"/>
        <v>106.33140804343341</v>
      </c>
      <c r="AB2866">
        <f t="shared" ca="1" si="773"/>
        <v>106.29775344044609</v>
      </c>
      <c r="AC2866">
        <f t="shared" ca="1" si="774"/>
        <v>106.33140804343341</v>
      </c>
      <c r="AE2866">
        <f ca="1">VLOOKUP($B2866,OFFSET(Input!$A$1,0,MATCH(Index!AE$6&amp;" Index",Input!$1:$1,0)-1,10000,2),2,0)</f>
        <v>14.51</v>
      </c>
      <c r="AF2866">
        <f t="shared" ca="1" si="768"/>
        <v>16.831999999999997</v>
      </c>
      <c r="AG2866">
        <f t="shared" ca="1" si="768"/>
        <v>15.744</v>
      </c>
      <c r="AH2866">
        <f t="shared" ca="1" si="768"/>
        <v>15.159200000000004</v>
      </c>
      <c r="AI2866">
        <f t="shared" ca="1" si="769"/>
        <v>15.744</v>
      </c>
      <c r="AK2866">
        <f t="shared" ca="1" si="770"/>
        <v>-1</v>
      </c>
      <c r="AL2866">
        <f t="shared" ca="1" si="771"/>
        <v>1</v>
      </c>
      <c r="AN2866" t="str">
        <f t="shared" ref="AN2866:AN2929" ca="1" si="777">IF($C2866=1,IF(SUM(AK2852:AK2866)=-15,"Down","Not Down"),AN2865)</f>
        <v>Not Down</v>
      </c>
      <c r="AO2866" t="str">
        <f t="shared" ca="1" si="735"/>
        <v>Not Up</v>
      </c>
      <c r="AQ2866">
        <f t="shared" ca="1" si="775"/>
        <v>1</v>
      </c>
      <c r="AR2866">
        <f t="shared" ca="1" si="776"/>
        <v>0</v>
      </c>
      <c r="AT2866">
        <f t="shared" ca="1" si="756"/>
        <v>1</v>
      </c>
      <c r="AU2866">
        <f t="shared" ca="1" si="757"/>
        <v>0</v>
      </c>
      <c r="AW2866" s="5">
        <f t="shared" ca="1" si="740"/>
        <v>4.0111881192678132E-2</v>
      </c>
      <c r="AX2866" s="5">
        <f t="shared" ca="1" si="741"/>
        <v>4.1666904392295548E-2</v>
      </c>
      <c r="AY2866" s="18">
        <f t="shared" ca="1" si="772"/>
        <v>4.1666904392295548E-2</v>
      </c>
      <c r="BA2866" s="6">
        <f t="shared" ca="1" si="765"/>
        <v>1.1999931535409503</v>
      </c>
      <c r="BB2866">
        <f t="shared" ca="1" si="766"/>
        <v>1.1116602684333325</v>
      </c>
      <c r="BC2866" t="str">
        <f t="shared" ca="1" si="752"/>
        <v>HYG UP Equity</v>
      </c>
      <c r="BD2866" t="str">
        <f t="shared" ca="1" si="753"/>
        <v>HYG UP Equity</v>
      </c>
      <c r="BF2866">
        <f t="shared" ca="1" si="742"/>
        <v>1</v>
      </c>
      <c r="BG2866">
        <f t="shared" ca="1" si="743"/>
        <v>0</v>
      </c>
      <c r="BI2866">
        <f t="shared" ca="1" si="736"/>
        <v>1</v>
      </c>
      <c r="BJ2866">
        <f t="shared" ca="1" si="737"/>
        <v>0</v>
      </c>
      <c r="BL2866">
        <f t="shared" ca="1" si="758"/>
        <v>10.249551046945637</v>
      </c>
      <c r="BM2866">
        <f t="shared" ca="1" si="759"/>
        <v>0</v>
      </c>
      <c r="BN2866" s="9">
        <f t="shared" ca="1" si="749"/>
        <v>1</v>
      </c>
      <c r="BO2866" s="9">
        <f t="shared" ca="1" si="750"/>
        <v>0</v>
      </c>
      <c r="BP2866" s="9">
        <f t="shared" ca="1" si="744"/>
        <v>1</v>
      </c>
      <c r="BQ2866" s="9">
        <f t="shared" ca="1" si="745"/>
        <v>0</v>
      </c>
      <c r="BR2866">
        <f t="shared" ca="1" si="746"/>
        <v>1097.0677314994159</v>
      </c>
      <c r="BS2866">
        <f t="shared" ca="1" si="747"/>
        <v>1.7115960633289351E-3</v>
      </c>
      <c r="BT2866">
        <f t="shared" ca="1" si="748"/>
        <v>1.8055555555555558E-5</v>
      </c>
      <c r="BU2866">
        <f t="shared" ca="1" si="729"/>
        <v>4.2800000730460755E-7</v>
      </c>
      <c r="BV2866">
        <f t="shared" ca="1" si="730"/>
        <v>0</v>
      </c>
      <c r="BW2866" s="35">
        <f ca="1">IFERROR(VLOOKUP($B2866,OFFSET(Input!$A$1,0,MATCH(Index!BW$6&amp;" Index",Input!$1:$1,0)-1,10000,2),2,0)/100,BW2865)</f>
        <v>5.9999999999999995E-4</v>
      </c>
      <c r="BX2866">
        <f t="shared" ca="1" si="751"/>
        <v>2.1779744595715772E-2</v>
      </c>
      <c r="CE2866">
        <v>1087.1316747273136</v>
      </c>
    </row>
    <row r="2867" spans="2:83" x14ac:dyDescent="0.25">
      <c r="B2867" s="2">
        <v>41682</v>
      </c>
      <c r="C2867">
        <f t="shared" ca="1" si="731"/>
        <v>0</v>
      </c>
      <c r="D2867">
        <f t="shared" ca="1" si="732"/>
        <v>0</v>
      </c>
      <c r="E2867">
        <f ca="1">IF($B2867&lt;VLOOKUP(E$6&amp;" Equity",Param,4,0),"",IFERROR(VLOOKUP($B2867,OFFSET(Input!$A$1,0,MATCH(Index!E$6&amp;" Equity",Input!$1:$1,0)-1,10000,2),2,0),E2866))</f>
        <v>93.49</v>
      </c>
      <c r="F2867" s="33">
        <v>105.92</v>
      </c>
      <c r="H2867">
        <f ca="1">IFERROR(VLOOKUP($B2867,OFFSET(Input!$A$1,0,MATCH(Index!H$6,Input!$1:$1,0)-1,10000,2),2,0),0)</f>
        <v>0</v>
      </c>
      <c r="I2867">
        <f ca="1">IFERROR(VLOOKUP($B2867,OFFSET(Input!$A$1,0,MATCH(Index!I$6,Input!$1:$1,0)-1,10000,2),2,0),0)</f>
        <v>0</v>
      </c>
      <c r="K2867">
        <f t="shared" ca="1" si="733"/>
        <v>106.86422811408958</v>
      </c>
      <c r="L2867" s="30">
        <f t="shared" ca="1" si="734"/>
        <v>112.37992314995638</v>
      </c>
      <c r="N2867">
        <f t="shared" ca="1" si="738"/>
        <v>-1.603163919485775E-3</v>
      </c>
      <c r="O2867">
        <f t="shared" ca="1" si="739"/>
        <v>-5.1791631378167282E-3</v>
      </c>
      <c r="Q2867">
        <f t="shared" ca="1" si="755"/>
        <v>3.8033843373886989E-2</v>
      </c>
      <c r="R2867">
        <f t="shared" ca="1" si="754"/>
        <v>0.11070532411115938</v>
      </c>
      <c r="T2867">
        <f t="shared" ca="1" si="767"/>
        <v>4.1716780085308929E-2</v>
      </c>
      <c r="U2867">
        <f t="shared" ca="1" si="760"/>
        <v>0.10750487996070766</v>
      </c>
      <c r="W2867">
        <f t="shared" ca="1" si="761"/>
        <v>-0.39952930950472954</v>
      </c>
      <c r="X2867">
        <f t="shared" ca="1" si="762"/>
        <v>-0.38016230160679154</v>
      </c>
      <c r="Z2867">
        <f t="shared" ca="1" si="773"/>
        <v>106.3423141830242</v>
      </c>
      <c r="AA2867">
        <f t="shared" ca="1" si="773"/>
        <v>106.35110805529943</v>
      </c>
      <c r="AB2867">
        <f t="shared" ca="1" si="773"/>
        <v>106.33125659228354</v>
      </c>
      <c r="AC2867">
        <f t="shared" ca="1" si="774"/>
        <v>106.35110805529943</v>
      </c>
      <c r="AE2867">
        <f ca="1">VLOOKUP($B2867,OFFSET(Input!$A$1,0,MATCH(Index!AE$6&amp;" Index",Input!$1:$1,0)-1,10000,2),2,0)</f>
        <v>14.3</v>
      </c>
      <c r="AF2867">
        <f t="shared" ca="1" si="768"/>
        <v>16.929333333333329</v>
      </c>
      <c r="AG2867">
        <f t="shared" ca="1" si="768"/>
        <v>15.844999999999999</v>
      </c>
      <c r="AH2867">
        <f t="shared" ca="1" si="768"/>
        <v>15.214400000000003</v>
      </c>
      <c r="AI2867">
        <f t="shared" ca="1" si="769"/>
        <v>15.844999999999999</v>
      </c>
      <c r="AK2867">
        <f t="shared" ca="1" si="770"/>
        <v>-1</v>
      </c>
      <c r="AL2867">
        <f t="shared" ca="1" si="771"/>
        <v>1</v>
      </c>
      <c r="AN2867" t="str">
        <f t="shared" ca="1" si="777"/>
        <v>Not Down</v>
      </c>
      <c r="AO2867" t="str">
        <f t="shared" ca="1" si="735"/>
        <v>Not Up</v>
      </c>
      <c r="AQ2867">
        <f t="shared" ca="1" si="775"/>
        <v>1</v>
      </c>
      <c r="AR2867">
        <f t="shared" ca="1" si="776"/>
        <v>0</v>
      </c>
      <c r="AT2867">
        <f t="shared" ca="1" si="756"/>
        <v>1</v>
      </c>
      <c r="AU2867">
        <f t="shared" ca="1" si="757"/>
        <v>0</v>
      </c>
      <c r="AW2867" s="5">
        <f t="shared" ca="1" si="740"/>
        <v>3.8033843373886989E-2</v>
      </c>
      <c r="AX2867" s="5">
        <f t="shared" ca="1" si="741"/>
        <v>4.1716780085308929E-2</v>
      </c>
      <c r="AY2867" s="18">
        <f t="shared" ca="1" si="772"/>
        <v>4.1716780085308929E-2</v>
      </c>
      <c r="BA2867" s="6">
        <f t="shared" ca="1" si="765"/>
        <v>1.1985584673062557</v>
      </c>
      <c r="BB2867">
        <f t="shared" ca="1" si="766"/>
        <v>1.1116602684333325</v>
      </c>
      <c r="BC2867" t="str">
        <f t="shared" ca="1" si="752"/>
        <v>HYG UP Equity</v>
      </c>
      <c r="BD2867" t="str">
        <f t="shared" ca="1" si="753"/>
        <v>HYG UP Equity</v>
      </c>
      <c r="BF2867">
        <f t="shared" ca="1" si="742"/>
        <v>1</v>
      </c>
      <c r="BG2867">
        <f t="shared" ca="1" si="743"/>
        <v>0</v>
      </c>
      <c r="BI2867">
        <f t="shared" ca="1" si="736"/>
        <v>1</v>
      </c>
      <c r="BJ2867">
        <f t="shared" ca="1" si="737"/>
        <v>0</v>
      </c>
      <c r="BL2867">
        <f t="shared" ca="1" si="758"/>
        <v>10.249551046945637</v>
      </c>
      <c r="BM2867">
        <f t="shared" ca="1" si="759"/>
        <v>0</v>
      </c>
      <c r="BN2867" s="9">
        <f t="shared" ca="1" si="749"/>
        <v>0.99999999999999989</v>
      </c>
      <c r="BO2867" s="9">
        <f t="shared" ca="1" si="750"/>
        <v>0</v>
      </c>
      <c r="BP2867" s="9">
        <f t="shared" ca="1" si="744"/>
        <v>0.99999999999999989</v>
      </c>
      <c r="BQ2867" s="9">
        <f t="shared" ca="1" si="745"/>
        <v>0</v>
      </c>
      <c r="BR2867">
        <f t="shared" ca="1" si="746"/>
        <v>1095.3103611478043</v>
      </c>
      <c r="BS2867">
        <f t="shared" ca="1" si="747"/>
        <v>-1.601879538658646E-3</v>
      </c>
      <c r="BT2867">
        <f t="shared" ca="1" si="748"/>
        <v>1.8055555555555555E-5</v>
      </c>
      <c r="BU2867">
        <f t="shared" ca="1" si="729"/>
        <v>0</v>
      </c>
      <c r="BV2867">
        <f t="shared" ca="1" si="730"/>
        <v>0</v>
      </c>
      <c r="BW2867" s="35">
        <f ca="1">IFERROR(VLOOKUP($B2867,OFFSET(Input!$A$1,0,MATCH(Index!BW$6&amp;" Index",Input!$1:$1,0)-1,10000,2),2,0)/100,BW2866)</f>
        <v>7.000000000000001E-4</v>
      </c>
      <c r="BX2867">
        <f t="shared" ca="1" si="751"/>
        <v>2.1820519668814816E-2</v>
      </c>
      <c r="CE2867">
        <v>1085.1548750412592</v>
      </c>
    </row>
    <row r="2868" spans="2:83" x14ac:dyDescent="0.25">
      <c r="B2868" s="2">
        <v>41683</v>
      </c>
      <c r="C2868">
        <f t="shared" ca="1" si="731"/>
        <v>0</v>
      </c>
      <c r="D2868">
        <f t="shared" ca="1" si="732"/>
        <v>0</v>
      </c>
      <c r="E2868">
        <f ca="1">IF($B2868&lt;VLOOKUP(E$6&amp;" Equity",Param,4,0),"",IFERROR(VLOOKUP($B2868,OFFSET(Input!$A$1,0,MATCH(Index!E$6&amp;" Equity",Input!$1:$1,0)-1,10000,2),2,0),E2867))</f>
        <v>93.76</v>
      </c>
      <c r="F2868" s="33">
        <v>106.52</v>
      </c>
      <c r="H2868">
        <f ca="1">IFERROR(VLOOKUP($B2868,OFFSET(Input!$A$1,0,MATCH(Index!H$6,Input!$1:$1,0)-1,10000,2),2,0),0)</f>
        <v>0</v>
      </c>
      <c r="I2868">
        <f ca="1">IFERROR(VLOOKUP($B2868,OFFSET(Input!$A$1,0,MATCH(Index!I$6,Input!$1:$1,0)-1,10000,2),2,0),0)</f>
        <v>0</v>
      </c>
      <c r="K2868">
        <f t="shared" ca="1" si="733"/>
        <v>107.17285301077163</v>
      </c>
      <c r="L2868" s="30">
        <f t="shared" ca="1" si="734"/>
        <v>113.01651637021671</v>
      </c>
      <c r="N2868">
        <f t="shared" ca="1" si="738"/>
        <v>2.8838471254782126E-3</v>
      </c>
      <c r="O2868">
        <f t="shared" ca="1" si="739"/>
        <v>5.6486687570333413E-3</v>
      </c>
      <c r="Q2868">
        <f t="shared" ca="1" si="755"/>
        <v>3.97728762759893E-2</v>
      </c>
      <c r="R2868">
        <f t="shared" ca="1" si="754"/>
        <v>0.11336230792580231</v>
      </c>
      <c r="T2868">
        <f t="shared" ca="1" si="767"/>
        <v>4.2576728238183766E-2</v>
      </c>
      <c r="U2868">
        <f t="shared" ca="1" si="760"/>
        <v>0.10929475685282072</v>
      </c>
      <c r="W2868">
        <f t="shared" ca="1" si="761"/>
        <v>-0.25444469074029041</v>
      </c>
      <c r="X2868">
        <f t="shared" ca="1" si="762"/>
        <v>-0.31770784415659359</v>
      </c>
      <c r="Z2868">
        <f t="shared" ca="1" si="773"/>
        <v>106.4501102667688</v>
      </c>
      <c r="AA2868">
        <f t="shared" ca="1" si="773"/>
        <v>106.37770895510316</v>
      </c>
      <c r="AB2868">
        <f t="shared" ca="1" si="773"/>
        <v>106.38028940656291</v>
      </c>
      <c r="AC2868">
        <f t="shared" ca="1" si="774"/>
        <v>106.38028940656291</v>
      </c>
      <c r="AE2868">
        <f ca="1">VLOOKUP($B2868,OFFSET(Input!$A$1,0,MATCH(Index!AE$6&amp;" Index",Input!$1:$1,0)-1,10000,2),2,0)</f>
        <v>14.14</v>
      </c>
      <c r="AF2868">
        <f t="shared" ca="1" si="768"/>
        <v>17.042666666666662</v>
      </c>
      <c r="AG2868">
        <f t="shared" ca="1" si="768"/>
        <v>15.937999999999997</v>
      </c>
      <c r="AH2868">
        <f t="shared" ca="1" si="768"/>
        <v>15.2652</v>
      </c>
      <c r="AI2868">
        <f t="shared" ca="1" si="769"/>
        <v>15.937999999999997</v>
      </c>
      <c r="AK2868">
        <f t="shared" ca="1" si="770"/>
        <v>1</v>
      </c>
      <c r="AL2868">
        <f t="shared" ca="1" si="771"/>
        <v>1</v>
      </c>
      <c r="AN2868" t="str">
        <f t="shared" ca="1" si="777"/>
        <v>Not Down</v>
      </c>
      <c r="AO2868" t="str">
        <f t="shared" ca="1" si="735"/>
        <v>Not Up</v>
      </c>
      <c r="AQ2868">
        <f t="shared" ca="1" si="775"/>
        <v>1</v>
      </c>
      <c r="AR2868">
        <f t="shared" ca="1" si="776"/>
        <v>0</v>
      </c>
      <c r="AT2868">
        <f t="shared" ca="1" si="756"/>
        <v>1</v>
      </c>
      <c r="AU2868">
        <f t="shared" ca="1" si="757"/>
        <v>0</v>
      </c>
      <c r="AW2868" s="5">
        <f t="shared" ca="1" si="740"/>
        <v>3.97728762759893E-2</v>
      </c>
      <c r="AX2868" s="5">
        <f t="shared" ca="1" si="741"/>
        <v>4.2576728238183766E-2</v>
      </c>
      <c r="AY2868" s="18">
        <f t="shared" ca="1" si="772"/>
        <v>4.2576728238183766E-2</v>
      </c>
      <c r="BA2868" s="6">
        <f t="shared" ca="1" si="765"/>
        <v>1.1743504507976468</v>
      </c>
      <c r="BB2868">
        <f t="shared" ca="1" si="766"/>
        <v>1.1116602684333325</v>
      </c>
      <c r="BC2868" t="str">
        <f t="shared" ca="1" si="752"/>
        <v>HYG UP Equity</v>
      </c>
      <c r="BD2868" t="str">
        <f t="shared" ca="1" si="753"/>
        <v>HYG UP Equity</v>
      </c>
      <c r="BF2868">
        <f t="shared" ca="1" si="742"/>
        <v>1</v>
      </c>
      <c r="BG2868">
        <f t="shared" ca="1" si="743"/>
        <v>0</v>
      </c>
      <c r="BI2868">
        <f t="shared" ca="1" si="736"/>
        <v>1</v>
      </c>
      <c r="BJ2868">
        <f t="shared" ca="1" si="737"/>
        <v>0</v>
      </c>
      <c r="BL2868">
        <f t="shared" ca="1" si="758"/>
        <v>10.249551046945637</v>
      </c>
      <c r="BM2868">
        <f t="shared" ca="1" si="759"/>
        <v>0</v>
      </c>
      <c r="BN2868" s="9">
        <f t="shared" ca="1" si="749"/>
        <v>0.99999999999999989</v>
      </c>
      <c r="BO2868" s="9">
        <f t="shared" ca="1" si="750"/>
        <v>0</v>
      </c>
      <c r="BP2868" s="9">
        <f t="shared" ca="1" si="744"/>
        <v>0.99999999999999989</v>
      </c>
      <c r="BQ2868" s="9">
        <f t="shared" ca="1" si="745"/>
        <v>0</v>
      </c>
      <c r="BR2868">
        <f t="shared" ca="1" si="746"/>
        <v>1098.4736277807053</v>
      </c>
      <c r="BS2868">
        <f t="shared" ca="1" si="747"/>
        <v>2.8880094127714528E-3</v>
      </c>
      <c r="BT2868">
        <f t="shared" ca="1" si="748"/>
        <v>1.8055555555555555E-5</v>
      </c>
      <c r="BU2868">
        <f t="shared" ca="1" si="729"/>
        <v>0</v>
      </c>
      <c r="BV2868">
        <f t="shared" ca="1" si="730"/>
        <v>0</v>
      </c>
      <c r="BW2868" s="35">
        <f ca="1">IFERROR(VLOOKUP($B2868,OFFSET(Input!$A$1,0,MATCH(Index!BW$6&amp;" Index",Input!$1:$1,0)-1,10000,2),2,0)/100,BW2867)</f>
        <v>5.9999999999999995E-4</v>
      </c>
      <c r="BX2868">
        <f t="shared" ca="1" si="751"/>
        <v>2.1780842049779682E-2</v>
      </c>
      <c r="CE2868">
        <v>1088.6083209748715</v>
      </c>
    </row>
    <row r="2869" spans="2:83" x14ac:dyDescent="0.25">
      <c r="B2869" s="2">
        <v>41684</v>
      </c>
      <c r="C2869">
        <f t="shared" ca="1" si="731"/>
        <v>0</v>
      </c>
      <c r="D2869">
        <f t="shared" ca="1" si="732"/>
        <v>0</v>
      </c>
      <c r="E2869">
        <f ca="1">IF($B2869&lt;VLOOKUP(E$6&amp;" Equity",Param,4,0),"",IFERROR(VLOOKUP($B2869,OFFSET(Input!$A$1,0,MATCH(Index!E$6&amp;" Equity",Input!$1:$1,0)-1,10000,2),2,0),E2868))</f>
        <v>93.91</v>
      </c>
      <c r="F2869" s="33">
        <v>106.58</v>
      </c>
      <c r="H2869">
        <f ca="1">IFERROR(VLOOKUP($B2869,OFFSET(Input!$A$1,0,MATCH(Index!H$6,Input!$1:$1,0)-1,10000,2),2,0),0)</f>
        <v>0</v>
      </c>
      <c r="I2869">
        <f ca="1">IFERROR(VLOOKUP($B2869,OFFSET(Input!$A$1,0,MATCH(Index!I$6,Input!$1:$1,0)-1,10000,2),2,0),0)</f>
        <v>0</v>
      </c>
      <c r="K2869">
        <f t="shared" ca="1" si="733"/>
        <v>107.3443112867061</v>
      </c>
      <c r="L2869" s="30">
        <f t="shared" ca="1" si="734"/>
        <v>113.08017569224275</v>
      </c>
      <c r="N2869">
        <f t="shared" ca="1" si="738"/>
        <v>1.5985509878196917E-3</v>
      </c>
      <c r="O2869">
        <f t="shared" ca="1" si="739"/>
        <v>5.6311592290473104E-4</v>
      </c>
      <c r="Q2869">
        <f t="shared" ca="1" si="755"/>
        <v>4.0542194116708723E-2</v>
      </c>
      <c r="R2869">
        <f t="shared" ca="1" si="754"/>
        <v>0.10833897886283123</v>
      </c>
      <c r="T2869">
        <f t="shared" ca="1" si="767"/>
        <v>4.2953176713165959E-2</v>
      </c>
      <c r="U2869">
        <f t="shared" ca="1" si="760"/>
        <v>0.10670526586763968</v>
      </c>
      <c r="W2869">
        <f t="shared" ca="1" si="761"/>
        <v>-0.24371335389641804</v>
      </c>
      <c r="X2869">
        <f t="shared" ca="1" si="762"/>
        <v>-0.32009121798404339</v>
      </c>
      <c r="Z2869">
        <f t="shared" ca="1" si="773"/>
        <v>106.57846432086546</v>
      </c>
      <c r="AA2869">
        <f t="shared" ca="1" si="773"/>
        <v>106.4128827687036</v>
      </c>
      <c r="AB2869">
        <f t="shared" ca="1" si="773"/>
        <v>106.42981121873034</v>
      </c>
      <c r="AC2869">
        <f t="shared" ca="1" si="774"/>
        <v>106.42981121873034</v>
      </c>
      <c r="AE2869">
        <f ca="1">VLOOKUP($B2869,OFFSET(Input!$A$1,0,MATCH(Index!AE$6&amp;" Index",Input!$1:$1,0)-1,10000,2),2,0)</f>
        <v>13.57</v>
      </c>
      <c r="AF2869">
        <f t="shared" ca="1" si="768"/>
        <v>16.737999999999996</v>
      </c>
      <c r="AG2869">
        <f t="shared" ca="1" si="768"/>
        <v>15.989999999999995</v>
      </c>
      <c r="AH2869">
        <f t="shared" ca="1" si="768"/>
        <v>15.292400000000001</v>
      </c>
      <c r="AI2869">
        <f t="shared" ca="1" si="769"/>
        <v>15.989999999999995</v>
      </c>
      <c r="AK2869">
        <f t="shared" ca="1" si="770"/>
        <v>1</v>
      </c>
      <c r="AL2869">
        <f t="shared" ca="1" si="771"/>
        <v>1</v>
      </c>
      <c r="AN2869" t="str">
        <f t="shared" ca="1" si="777"/>
        <v>Not Down</v>
      </c>
      <c r="AO2869" t="str">
        <f t="shared" ca="1" si="735"/>
        <v>Not Up</v>
      </c>
      <c r="AQ2869">
        <f t="shared" ca="1" si="775"/>
        <v>1</v>
      </c>
      <c r="AR2869">
        <f t="shared" ca="1" si="776"/>
        <v>0</v>
      </c>
      <c r="AT2869">
        <f t="shared" ca="1" si="756"/>
        <v>1</v>
      </c>
      <c r="AU2869">
        <f t="shared" ca="1" si="757"/>
        <v>0</v>
      </c>
      <c r="AW2869" s="5">
        <f t="shared" ca="1" si="740"/>
        <v>4.0542194116708723E-2</v>
      </c>
      <c r="AX2869" s="5">
        <f t="shared" ca="1" si="741"/>
        <v>4.2953176713165959E-2</v>
      </c>
      <c r="AY2869" s="18">
        <f t="shared" ca="1" si="772"/>
        <v>4.2953176713165959E-2</v>
      </c>
      <c r="BA2869" s="6">
        <f t="shared" ca="1" si="765"/>
        <v>1.1640582565962825</v>
      </c>
      <c r="BB2869">
        <f t="shared" ca="1" si="766"/>
        <v>1.1116602684333325</v>
      </c>
      <c r="BC2869" t="str">
        <f t="shared" ca="1" si="752"/>
        <v>HYG UP Equity</v>
      </c>
      <c r="BD2869" t="str">
        <f t="shared" ca="1" si="753"/>
        <v>HYG UP Equity</v>
      </c>
      <c r="BF2869">
        <f t="shared" ca="1" si="742"/>
        <v>1</v>
      </c>
      <c r="BG2869">
        <f t="shared" ca="1" si="743"/>
        <v>0</v>
      </c>
      <c r="BI2869">
        <f t="shared" ca="1" si="736"/>
        <v>1</v>
      </c>
      <c r="BJ2869">
        <f t="shared" ca="1" si="737"/>
        <v>0</v>
      </c>
      <c r="BL2869">
        <f t="shared" ca="1" si="758"/>
        <v>10.249551046945637</v>
      </c>
      <c r="BM2869">
        <f t="shared" ca="1" si="759"/>
        <v>0</v>
      </c>
      <c r="BN2869" s="9">
        <f t="shared" ca="1" si="749"/>
        <v>0.99999999999999989</v>
      </c>
      <c r="BO2869" s="9">
        <f t="shared" ca="1" si="750"/>
        <v>0</v>
      </c>
      <c r="BP2869" s="9">
        <f t="shared" ca="1" si="744"/>
        <v>0.99999999999999989</v>
      </c>
      <c r="BQ2869" s="9">
        <f t="shared" ca="1" si="745"/>
        <v>0</v>
      </c>
      <c r="BR2869">
        <f t="shared" ca="1" si="746"/>
        <v>1100.2309981323169</v>
      </c>
      <c r="BS2869">
        <f t="shared" ca="1" si="747"/>
        <v>1.5998293515357975E-3</v>
      </c>
      <c r="BT2869">
        <f t="shared" ca="1" si="748"/>
        <v>1.8055555555555555E-5</v>
      </c>
      <c r="BU2869">
        <f t="shared" ca="1" si="729"/>
        <v>0</v>
      </c>
      <c r="BV2869">
        <f t="shared" ca="1" si="730"/>
        <v>0</v>
      </c>
      <c r="BW2869" s="35">
        <f ca="1">IFERROR(VLOOKUP($B2869,OFFSET(Input!$A$1,0,MATCH(Index!BW$6&amp;" Index",Input!$1:$1,0)-1,10000,2),2,0)/100,BW2868)</f>
        <v>5.9999999999999995E-4</v>
      </c>
      <c r="BX2869">
        <f t="shared" ca="1" si="751"/>
        <v>2.1850158386219311E-2</v>
      </c>
      <c r="CE2869">
        <v>1090.5108833949741</v>
      </c>
    </row>
    <row r="2870" spans="2:83" x14ac:dyDescent="0.25">
      <c r="B2870" s="2">
        <v>41688</v>
      </c>
      <c r="C2870">
        <f t="shared" ca="1" si="731"/>
        <v>0</v>
      </c>
      <c r="D2870">
        <f t="shared" ca="1" si="732"/>
        <v>0</v>
      </c>
      <c r="E2870">
        <f ca="1">IF($B2870&lt;VLOOKUP(E$6&amp;" Equity",Param,4,0),"",IFERROR(VLOOKUP($B2870,OFFSET(Input!$A$1,0,MATCH(Index!E$6&amp;" Equity",Input!$1:$1,0)-1,10000,2),2,0),E2869))</f>
        <v>94.04</v>
      </c>
      <c r="F2870" s="33">
        <v>106.82</v>
      </c>
      <c r="H2870">
        <f ca="1">IFERROR(VLOOKUP($B2870,OFFSET(Input!$A$1,0,MATCH(Index!H$6,Input!$1:$1,0)-1,10000,2),2,0),0)</f>
        <v>0</v>
      </c>
      <c r="I2870">
        <f ca="1">IFERROR(VLOOKUP($B2870,OFFSET(Input!$A$1,0,MATCH(Index!I$6,Input!$1:$1,0)-1,10000,2),2,0),0)</f>
        <v>0</v>
      </c>
      <c r="K2870">
        <f t="shared" ca="1" si="733"/>
        <v>107.49290845918264</v>
      </c>
      <c r="L2870" s="30">
        <f t="shared" ca="1" si="734"/>
        <v>113.33481298034688</v>
      </c>
      <c r="N2870">
        <f t="shared" ca="1" si="738"/>
        <v>1.3833468553465689E-3</v>
      </c>
      <c r="O2870">
        <f t="shared" ca="1" si="739"/>
        <v>2.2492980429881129E-3</v>
      </c>
      <c r="Q2870">
        <f t="shared" ca="1" si="755"/>
        <v>3.8294602941990011E-2</v>
      </c>
      <c r="R2870">
        <f t="shared" ca="1" si="754"/>
        <v>9.0496743022228571E-2</v>
      </c>
      <c r="T2870">
        <f t="shared" ca="1" si="767"/>
        <v>4.3226313348668353E-2</v>
      </c>
      <c r="U2870">
        <f t="shared" ca="1" si="760"/>
        <v>0.10596978521363408</v>
      </c>
      <c r="W2870">
        <f t="shared" ca="1" si="761"/>
        <v>-2.3621535062303158E-2</v>
      </c>
      <c r="X2870">
        <f t="shared" ca="1" si="762"/>
        <v>-0.3141697060797235</v>
      </c>
      <c r="Z2870">
        <f t="shared" ca="1" si="773"/>
        <v>106.75335176231863</v>
      </c>
      <c r="AA2870">
        <f t="shared" ca="1" si="773"/>
        <v>106.45434906000833</v>
      </c>
      <c r="AB2870">
        <f t="shared" ca="1" si="773"/>
        <v>106.47253825149814</v>
      </c>
      <c r="AC2870">
        <f t="shared" ca="1" si="774"/>
        <v>106.47253825149814</v>
      </c>
      <c r="AE2870">
        <f ca="1">VLOOKUP($B2870,OFFSET(Input!$A$1,0,MATCH(Index!AE$6&amp;" Index",Input!$1:$1,0)-1,10000,2),2,0)</f>
        <v>13.87</v>
      </c>
      <c r="AF2870">
        <f t="shared" ca="1" si="768"/>
        <v>16.501333333333331</v>
      </c>
      <c r="AG2870">
        <f t="shared" ca="1" si="768"/>
        <v>16.061499999999999</v>
      </c>
      <c r="AH2870">
        <f t="shared" ca="1" si="768"/>
        <v>15.361599999999999</v>
      </c>
      <c r="AI2870">
        <f t="shared" ca="1" si="769"/>
        <v>16.061499999999999</v>
      </c>
      <c r="AK2870">
        <f t="shared" ca="1" si="770"/>
        <v>1</v>
      </c>
      <c r="AL2870">
        <f t="shared" ca="1" si="771"/>
        <v>1</v>
      </c>
      <c r="AN2870" t="str">
        <f t="shared" ca="1" si="777"/>
        <v>Not Down</v>
      </c>
      <c r="AO2870" t="str">
        <f t="shared" ca="1" si="735"/>
        <v>Not Up</v>
      </c>
      <c r="AQ2870">
        <f t="shared" ca="1" si="775"/>
        <v>1</v>
      </c>
      <c r="AR2870">
        <f t="shared" ca="1" si="776"/>
        <v>0</v>
      </c>
      <c r="AT2870">
        <f t="shared" ca="1" si="756"/>
        <v>1</v>
      </c>
      <c r="AU2870">
        <f t="shared" ca="1" si="757"/>
        <v>0</v>
      </c>
      <c r="AW2870" s="5">
        <f t="shared" ca="1" si="740"/>
        <v>3.8294602941990011E-2</v>
      </c>
      <c r="AX2870" s="5">
        <f t="shared" ca="1" si="741"/>
        <v>4.3226313348668353E-2</v>
      </c>
      <c r="AY2870" s="18">
        <f t="shared" ca="1" si="772"/>
        <v>4.3226313348668353E-2</v>
      </c>
      <c r="BA2870" s="6">
        <f t="shared" ca="1" si="765"/>
        <v>1.1567028535765778</v>
      </c>
      <c r="BB2870">
        <f t="shared" ca="1" si="766"/>
        <v>1.1116602684333325</v>
      </c>
      <c r="BC2870" t="str">
        <f t="shared" ca="1" si="752"/>
        <v>HYG UP Equity</v>
      </c>
      <c r="BD2870" t="str">
        <f t="shared" ca="1" si="753"/>
        <v>HYG UP Equity</v>
      </c>
      <c r="BF2870">
        <f t="shared" ca="1" si="742"/>
        <v>1</v>
      </c>
      <c r="BG2870">
        <f t="shared" ca="1" si="743"/>
        <v>0</v>
      </c>
      <c r="BI2870">
        <f t="shared" ca="1" si="736"/>
        <v>1</v>
      </c>
      <c r="BJ2870">
        <f t="shared" ca="1" si="737"/>
        <v>0</v>
      </c>
      <c r="BL2870">
        <f t="shared" ca="1" si="758"/>
        <v>10.249551046945637</v>
      </c>
      <c r="BM2870">
        <f t="shared" ca="1" si="759"/>
        <v>0</v>
      </c>
      <c r="BN2870" s="9">
        <f t="shared" ca="1" si="749"/>
        <v>1</v>
      </c>
      <c r="BO2870" s="9">
        <f t="shared" ca="1" si="750"/>
        <v>0</v>
      </c>
      <c r="BP2870" s="9">
        <f t="shared" ca="1" si="744"/>
        <v>1</v>
      </c>
      <c r="BQ2870" s="9">
        <f t="shared" ca="1" si="745"/>
        <v>0</v>
      </c>
      <c r="BR2870">
        <f t="shared" ca="1" si="746"/>
        <v>1101.754052437047</v>
      </c>
      <c r="BS2870">
        <f t="shared" ca="1" si="747"/>
        <v>1.384304120966906E-3</v>
      </c>
      <c r="BT2870">
        <f t="shared" ca="1" si="748"/>
        <v>7.2222222222222232E-5</v>
      </c>
      <c r="BU2870">
        <f t="shared" ca="1" si="729"/>
        <v>0</v>
      </c>
      <c r="BV2870">
        <f t="shared" ca="1" si="730"/>
        <v>0</v>
      </c>
      <c r="BW2870" s="35">
        <f ca="1">IFERROR(VLOOKUP($B2870,OFFSET(Input!$A$1,0,MATCH(Index!BW$6&amp;" Index",Input!$1:$1,0)-1,10000,2),2,0)/100,BW2869)</f>
        <v>7.000000000000001E-4</v>
      </c>
      <c r="BX2870">
        <f t="shared" ca="1" si="751"/>
        <v>8.7553383765201442E-2</v>
      </c>
      <c r="CE2870">
        <v>1092.0431416408203</v>
      </c>
    </row>
    <row r="2871" spans="2:83" x14ac:dyDescent="0.25">
      <c r="B2871" s="2">
        <v>41689</v>
      </c>
      <c r="C2871">
        <f t="shared" ca="1" si="731"/>
        <v>0</v>
      </c>
      <c r="D2871">
        <f t="shared" ca="1" si="732"/>
        <v>0</v>
      </c>
      <c r="E2871">
        <f ca="1">IF($B2871&lt;VLOOKUP(E$6&amp;" Equity",Param,4,0),"",IFERROR(VLOOKUP($B2871,OFFSET(Input!$A$1,0,MATCH(Index!E$6&amp;" Equity",Input!$1:$1,0)-1,10000,2),2,0),E2870))</f>
        <v>93.8</v>
      </c>
      <c r="F2871" s="33">
        <v>106.37</v>
      </c>
      <c r="H2871">
        <f ca="1">IFERROR(VLOOKUP($B2871,OFFSET(Input!$A$1,0,MATCH(Index!H$6,Input!$1:$1,0)-1,10000,2),2,0),0)</f>
        <v>0</v>
      </c>
      <c r="I2871">
        <f ca="1">IFERROR(VLOOKUP($B2871,OFFSET(Input!$A$1,0,MATCH(Index!I$6,Input!$1:$1,0)-1,10000,2),2,0),0)</f>
        <v>0</v>
      </c>
      <c r="K2871">
        <f t="shared" ca="1" si="733"/>
        <v>107.21857521768749</v>
      </c>
      <c r="L2871" s="30">
        <f t="shared" ca="1" si="734"/>
        <v>112.85736806515165</v>
      </c>
      <c r="N2871">
        <f t="shared" ca="1" si="738"/>
        <v>-2.5553676596898642E-3</v>
      </c>
      <c r="O2871">
        <f t="shared" ca="1" si="739"/>
        <v>-4.2215926480506675E-3</v>
      </c>
      <c r="Q2871">
        <f t="shared" ca="1" si="755"/>
        <v>3.9942998238138731E-2</v>
      </c>
      <c r="R2871">
        <f t="shared" ca="1" si="754"/>
        <v>7.5967027143321084E-2</v>
      </c>
      <c r="T2871">
        <f t="shared" ca="1" si="767"/>
        <v>4.3933889972450332E-2</v>
      </c>
      <c r="U2871">
        <f t="shared" ca="1" si="760"/>
        <v>0.10699022499255841</v>
      </c>
      <c r="W2871">
        <f t="shared" ca="1" si="761"/>
        <v>0.16789466294505861</v>
      </c>
      <c r="X2871">
        <f t="shared" ca="1" si="762"/>
        <v>-0.2798432529858238</v>
      </c>
      <c r="Z2871">
        <f t="shared" ca="1" si="773"/>
        <v>106.88823227272042</v>
      </c>
      <c r="AA2871">
        <f t="shared" ca="1" si="773"/>
        <v>106.47527440372114</v>
      </c>
      <c r="AB2871">
        <f t="shared" ca="1" si="773"/>
        <v>106.50884147828422</v>
      </c>
      <c r="AC2871">
        <f t="shared" ca="1" si="774"/>
        <v>106.50884147828422</v>
      </c>
      <c r="AE2871">
        <f ca="1">VLOOKUP($B2871,OFFSET(Input!$A$1,0,MATCH(Index!AE$6&amp;" Index",Input!$1:$1,0)-1,10000,2),2,0)</f>
        <v>15.5</v>
      </c>
      <c r="AF2871">
        <f t="shared" ca="1" si="768"/>
        <v>16.481333333333332</v>
      </c>
      <c r="AG2871">
        <f t="shared" ca="1" si="768"/>
        <v>16.192999999999998</v>
      </c>
      <c r="AH2871">
        <f t="shared" ca="1" si="768"/>
        <v>15.4504</v>
      </c>
      <c r="AI2871">
        <f t="shared" ca="1" si="769"/>
        <v>16.192999999999998</v>
      </c>
      <c r="AK2871">
        <f t="shared" ca="1" si="770"/>
        <v>1</v>
      </c>
      <c r="AL2871">
        <f t="shared" ca="1" si="771"/>
        <v>1</v>
      </c>
      <c r="AN2871" t="str">
        <f t="shared" ca="1" si="777"/>
        <v>Not Down</v>
      </c>
      <c r="AO2871" t="str">
        <f t="shared" ca="1" si="735"/>
        <v>Not Up</v>
      </c>
      <c r="AQ2871">
        <f t="shared" ca="1" si="775"/>
        <v>1</v>
      </c>
      <c r="AR2871">
        <f t="shared" ca="1" si="776"/>
        <v>0</v>
      </c>
      <c r="AT2871">
        <f t="shared" ca="1" si="756"/>
        <v>1</v>
      </c>
      <c r="AU2871">
        <f t="shared" ca="1" si="757"/>
        <v>0</v>
      </c>
      <c r="AW2871" s="5">
        <f t="shared" ca="1" si="740"/>
        <v>3.9942998238138731E-2</v>
      </c>
      <c r="AX2871" s="5">
        <f t="shared" ca="1" si="741"/>
        <v>4.3933889972450332E-2</v>
      </c>
      <c r="AY2871" s="18">
        <f t="shared" ca="1" si="772"/>
        <v>4.3933889972450332E-2</v>
      </c>
      <c r="BA2871" s="6">
        <f t="shared" ca="1" si="765"/>
        <v>1.1380735926491725</v>
      </c>
      <c r="BB2871">
        <f t="shared" ca="1" si="766"/>
        <v>1.1116602684333325</v>
      </c>
      <c r="BC2871" t="str">
        <f t="shared" ca="1" si="752"/>
        <v>HYG UP Equity</v>
      </c>
      <c r="BD2871" t="str">
        <f t="shared" ca="1" si="753"/>
        <v>HYG UP Equity</v>
      </c>
      <c r="BF2871">
        <f t="shared" ca="1" si="742"/>
        <v>1</v>
      </c>
      <c r="BG2871">
        <f t="shared" ca="1" si="743"/>
        <v>0</v>
      </c>
      <c r="BI2871">
        <f t="shared" ca="1" si="736"/>
        <v>1</v>
      </c>
      <c r="BJ2871">
        <f t="shared" ca="1" si="737"/>
        <v>0</v>
      </c>
      <c r="BL2871">
        <f t="shared" ca="1" si="758"/>
        <v>10.249551046945637</v>
      </c>
      <c r="BM2871">
        <f t="shared" ca="1" si="759"/>
        <v>0</v>
      </c>
      <c r="BN2871" s="9">
        <f t="shared" ca="1" si="749"/>
        <v>0.99999999999999989</v>
      </c>
      <c r="BO2871" s="9">
        <f t="shared" ca="1" si="750"/>
        <v>0</v>
      </c>
      <c r="BP2871" s="9">
        <f t="shared" ca="1" si="744"/>
        <v>0.99999999999999989</v>
      </c>
      <c r="BQ2871" s="9">
        <f t="shared" ca="1" si="745"/>
        <v>0</v>
      </c>
      <c r="BR2871">
        <f t="shared" ca="1" si="746"/>
        <v>1098.9422598744684</v>
      </c>
      <c r="BS2871">
        <f t="shared" ca="1" si="747"/>
        <v>-2.552105487026779E-3</v>
      </c>
      <c r="BT2871">
        <f t="shared" ca="1" si="748"/>
        <v>1.8055555555555555E-5</v>
      </c>
      <c r="BU2871">
        <f t="shared" ca="1" si="729"/>
        <v>0</v>
      </c>
      <c r="BV2871">
        <f t="shared" ca="1" si="730"/>
        <v>0</v>
      </c>
      <c r="BW2871" s="35">
        <f ca="1">IFERROR(VLOOKUP($B2871,OFFSET(Input!$A$1,0,MATCH(Index!BW$6&amp;" Index",Input!$1:$1,0)-1,10000,2),2,0)/100,BW2870)</f>
        <v>7.000000000000001E-4</v>
      </c>
      <c r="BX2871">
        <f t="shared" ca="1" si="751"/>
        <v>2.191910088292192E-2</v>
      </c>
      <c r="CE2871">
        <v>1088.9015997335771</v>
      </c>
    </row>
    <row r="2872" spans="2:83" x14ac:dyDescent="0.25">
      <c r="B2872" s="2">
        <v>41690</v>
      </c>
      <c r="C2872">
        <f t="shared" ca="1" si="731"/>
        <v>0</v>
      </c>
      <c r="D2872">
        <f t="shared" ca="1" si="732"/>
        <v>0</v>
      </c>
      <c r="E2872">
        <f ca="1">IF($B2872&lt;VLOOKUP(E$6&amp;" Equity",Param,4,0),"",IFERROR(VLOOKUP($B2872,OFFSET(Input!$A$1,0,MATCH(Index!E$6&amp;" Equity",Input!$1:$1,0)-1,10000,2),2,0),E2871))</f>
        <v>94.09</v>
      </c>
      <c r="F2872" s="33">
        <v>106.11</v>
      </c>
      <c r="H2872">
        <f ca="1">IFERROR(VLOOKUP($B2872,OFFSET(Input!$A$1,0,MATCH(Index!H$6,Input!$1:$1,0)-1,10000,2),2,0),0)</f>
        <v>0</v>
      </c>
      <c r="I2872">
        <f ca="1">IFERROR(VLOOKUP($B2872,OFFSET(Input!$A$1,0,MATCH(Index!I$6,Input!$1:$1,0)-1,10000,2),2,0),0)</f>
        <v>0</v>
      </c>
      <c r="K2872">
        <f t="shared" ca="1" si="733"/>
        <v>107.55006121782746</v>
      </c>
      <c r="L2872" s="30">
        <f t="shared" ca="1" si="734"/>
        <v>112.58151100303884</v>
      </c>
      <c r="N2872">
        <f t="shared" ca="1" si="738"/>
        <v>3.0869150064952587E-3</v>
      </c>
      <c r="O2872">
        <f t="shared" ca="1" si="739"/>
        <v>-2.4472903780744823E-3</v>
      </c>
      <c r="Q2872">
        <f t="shared" ca="1" si="755"/>
        <v>4.2843611233608206E-2</v>
      </c>
      <c r="R2872">
        <f t="shared" ca="1" si="754"/>
        <v>6.121866632204994E-2</v>
      </c>
      <c r="T2872">
        <f t="shared" ca="1" si="767"/>
        <v>4.4968900018890777E-2</v>
      </c>
      <c r="U2872">
        <f t="shared" ca="1" si="760"/>
        <v>0.10698478504327295</v>
      </c>
      <c r="W2872">
        <f t="shared" ca="1" si="761"/>
        <v>0.12165337175469146</v>
      </c>
      <c r="X2872">
        <f t="shared" ca="1" si="762"/>
        <v>-0.30283850098824538</v>
      </c>
      <c r="Z2872">
        <f t="shared" ca="1" si="773"/>
        <v>107.05626138313622</v>
      </c>
      <c r="AA2872">
        <f t="shared" ca="1" si="773"/>
        <v>106.52073571387766</v>
      </c>
      <c r="AB2872">
        <f t="shared" ca="1" si="773"/>
        <v>106.55203481192657</v>
      </c>
      <c r="AC2872">
        <f t="shared" ca="1" si="774"/>
        <v>106.55203481192657</v>
      </c>
      <c r="AE2872">
        <f ca="1">IFERROR(VLOOKUP($B2872,OFFSET(Input!$A$1,0,MATCH(Index!AE$6&amp;" Index",Input!$1:$1,0)-1,10000,2),2,0),AE2871)</f>
        <v>14.79</v>
      </c>
      <c r="AF2872">
        <f t="shared" ca="1" si="768"/>
        <v>16.310666666666666</v>
      </c>
      <c r="AG2872">
        <f t="shared" ca="1" si="768"/>
        <v>16.290499999999998</v>
      </c>
      <c r="AH2872">
        <f t="shared" ca="1" si="768"/>
        <v>15.550799999999999</v>
      </c>
      <c r="AI2872">
        <f t="shared" ca="1" si="769"/>
        <v>16.290499999999998</v>
      </c>
      <c r="AK2872">
        <f t="shared" ca="1" si="770"/>
        <v>1</v>
      </c>
      <c r="AL2872">
        <f t="shared" ca="1" si="771"/>
        <v>1</v>
      </c>
      <c r="AN2872" t="str">
        <f t="shared" ca="1" si="777"/>
        <v>Not Down</v>
      </c>
      <c r="AO2872" t="str">
        <f t="shared" ca="1" si="735"/>
        <v>Not Up</v>
      </c>
      <c r="AQ2872">
        <f t="shared" ca="1" si="775"/>
        <v>1</v>
      </c>
      <c r="AR2872">
        <f t="shared" ca="1" si="776"/>
        <v>0</v>
      </c>
      <c r="AT2872">
        <f t="shared" ca="1" si="756"/>
        <v>1</v>
      </c>
      <c r="AU2872">
        <f t="shared" ca="1" si="757"/>
        <v>0</v>
      </c>
      <c r="AW2872" s="5">
        <f t="shared" ca="1" si="740"/>
        <v>4.2843611233608206E-2</v>
      </c>
      <c r="AX2872" s="5">
        <f t="shared" ca="1" si="741"/>
        <v>4.4968900018890777E-2</v>
      </c>
      <c r="AY2872" s="18">
        <f t="shared" ca="1" si="772"/>
        <v>4.4968900018890777E-2</v>
      </c>
      <c r="BA2872" s="6">
        <f t="shared" ca="1" si="765"/>
        <v>1.1118795429507</v>
      </c>
      <c r="BB2872">
        <f t="shared" ca="1" si="766"/>
        <v>1.1116602684333325</v>
      </c>
      <c r="BC2872" t="str">
        <f t="shared" ca="1" si="752"/>
        <v>HYG UP Equity</v>
      </c>
      <c r="BD2872" t="str">
        <f t="shared" ca="1" si="753"/>
        <v>HYG UP Equity</v>
      </c>
      <c r="BF2872">
        <f t="shared" ca="1" si="742"/>
        <v>1</v>
      </c>
      <c r="BG2872">
        <f t="shared" ca="1" si="743"/>
        <v>0</v>
      </c>
      <c r="BI2872">
        <f t="shared" ca="1" si="736"/>
        <v>1</v>
      </c>
      <c r="BJ2872">
        <f t="shared" ca="1" si="737"/>
        <v>0</v>
      </c>
      <c r="BL2872">
        <f t="shared" ca="1" si="758"/>
        <v>10.249551046945635</v>
      </c>
      <c r="BM2872">
        <f t="shared" ca="1" si="759"/>
        <v>0</v>
      </c>
      <c r="BN2872" s="9">
        <f t="shared" ca="1" si="749"/>
        <v>1</v>
      </c>
      <c r="BO2872" s="9">
        <f t="shared" ca="1" si="750"/>
        <v>0</v>
      </c>
      <c r="BP2872" s="9">
        <f t="shared" ca="1" si="744"/>
        <v>0.99999999999999989</v>
      </c>
      <c r="BQ2872" s="9">
        <f t="shared" ca="1" si="745"/>
        <v>0</v>
      </c>
      <c r="BR2872">
        <f t="shared" ca="1" si="746"/>
        <v>1102.3398425542507</v>
      </c>
      <c r="BS2872">
        <f t="shared" ca="1" si="747"/>
        <v>3.0916844349677675E-3</v>
      </c>
      <c r="BT2872">
        <f t="shared" ca="1" si="748"/>
        <v>1.8055555555555558E-5</v>
      </c>
      <c r="BU2872">
        <f t="shared" ca="1" si="729"/>
        <v>4.4408920985006264E-20</v>
      </c>
      <c r="BV2872">
        <f t="shared" ca="1" si="730"/>
        <v>0</v>
      </c>
      <c r="BW2872" s="35">
        <f ca="1">IFERROR(VLOOKUP($B2872,OFFSET(Input!$A$1,0,MATCH(Index!BW$6&amp;" Index",Input!$1:$1,0)-1,10000,2),2,0)/100,BW2871)</f>
        <v>7.000000000000001E-4</v>
      </c>
      <c r="BX2872">
        <f t="shared" ca="1" si="751"/>
        <v>2.1856044972979275E-2</v>
      </c>
      <c r="CE2872">
        <v>1092.6139903284184</v>
      </c>
    </row>
    <row r="2873" spans="2:83" x14ac:dyDescent="0.25">
      <c r="B2873" s="2">
        <v>41691</v>
      </c>
      <c r="C2873">
        <f t="shared" ca="1" si="731"/>
        <v>0</v>
      </c>
      <c r="D2873">
        <f t="shared" ca="1" si="732"/>
        <v>0</v>
      </c>
      <c r="E2873">
        <f ca="1">IF($B2873&lt;VLOOKUP(E$6&amp;" Equity",Param,4,0),"",IFERROR(VLOOKUP($B2873,OFFSET(Input!$A$1,0,MATCH(Index!E$6&amp;" Equity",Input!$1:$1,0)-1,10000,2),2,0),E2872))</f>
        <v>94.17</v>
      </c>
      <c r="F2873" s="33">
        <v>106.67</v>
      </c>
      <c r="H2873">
        <f ca="1">IFERROR(VLOOKUP($B2873,OFFSET(Input!$A$1,0,MATCH(Index!H$6,Input!$1:$1,0)-1,10000,2),2,0),0)</f>
        <v>0</v>
      </c>
      <c r="I2873">
        <f ca="1">IFERROR(VLOOKUP($B2873,OFFSET(Input!$A$1,0,MATCH(Index!I$6,Input!$1:$1,0)-1,10000,2),2,0),0)</f>
        <v>0</v>
      </c>
      <c r="K2873">
        <f t="shared" ca="1" si="733"/>
        <v>107.64150563165919</v>
      </c>
      <c r="L2873" s="30">
        <f t="shared" ca="1" si="734"/>
        <v>113.17566467528182</v>
      </c>
      <c r="N2873">
        <f t="shared" ca="1" si="738"/>
        <v>8.4988850329768362E-4</v>
      </c>
      <c r="O2873">
        <f t="shared" ca="1" si="739"/>
        <v>5.2636647518925668E-3</v>
      </c>
      <c r="Q2873">
        <f t="shared" ca="1" si="755"/>
        <v>3.917920273236581E-2</v>
      </c>
      <c r="R2873">
        <f t="shared" ca="1" si="754"/>
        <v>6.3083782397589466E-2</v>
      </c>
      <c r="T2873">
        <f t="shared" ca="1" si="767"/>
        <v>4.4840129319979272E-2</v>
      </c>
      <c r="U2873">
        <f t="shared" ca="1" si="760"/>
        <v>9.6474153911932661E-2</v>
      </c>
      <c r="W2873">
        <f t="shared" ca="1" si="761"/>
        <v>0.33070953881870224</v>
      </c>
      <c r="X2873">
        <f t="shared" ca="1" si="762"/>
        <v>-0.27135368579833719</v>
      </c>
      <c r="Z2873">
        <f t="shared" ca="1" si="773"/>
        <v>107.19571411422957</v>
      </c>
      <c r="AA2873">
        <f t="shared" ca="1" si="773"/>
        <v>106.57759353024289</v>
      </c>
      <c r="AB2873">
        <f t="shared" ca="1" si="773"/>
        <v>106.59206163660505</v>
      </c>
      <c r="AC2873">
        <f t="shared" ca="1" si="774"/>
        <v>106.59206163660505</v>
      </c>
      <c r="AE2873">
        <f ca="1">IFERROR(VLOOKUP($B2873,OFFSET(Input!$A$1,0,MATCH(Index!AE$6&amp;" Index",Input!$1:$1,0)-1,10000,2),2,0),AE2872)</f>
        <v>14.68</v>
      </c>
      <c r="AF2873">
        <f t="shared" ca="1" si="768"/>
        <v>16.13666666666667</v>
      </c>
      <c r="AG2873">
        <f t="shared" ca="1" si="768"/>
        <v>16.402499999999996</v>
      </c>
      <c r="AH2873">
        <f t="shared" ca="1" si="768"/>
        <v>15.646799999999999</v>
      </c>
      <c r="AI2873">
        <f t="shared" ca="1" si="769"/>
        <v>16.402499999999996</v>
      </c>
      <c r="AK2873">
        <f t="shared" ca="1" si="770"/>
        <v>1</v>
      </c>
      <c r="AL2873">
        <f t="shared" ca="1" si="771"/>
        <v>-1</v>
      </c>
      <c r="AN2873" t="str">
        <f t="shared" ca="1" si="777"/>
        <v>Not Down</v>
      </c>
      <c r="AO2873" t="str">
        <f t="shared" ca="1" si="735"/>
        <v>Not Up</v>
      </c>
      <c r="AQ2873">
        <f t="shared" ca="1" si="775"/>
        <v>1</v>
      </c>
      <c r="AR2873">
        <f t="shared" ca="1" si="776"/>
        <v>0</v>
      </c>
      <c r="AT2873">
        <f t="shared" ca="1" si="756"/>
        <v>1</v>
      </c>
      <c r="AU2873">
        <f t="shared" ca="1" si="757"/>
        <v>0</v>
      </c>
      <c r="AW2873" s="5">
        <f t="shared" ca="1" si="740"/>
        <v>3.917920273236581E-2</v>
      </c>
      <c r="AX2873" s="5">
        <f t="shared" ca="1" si="741"/>
        <v>4.4840129319979272E-2</v>
      </c>
      <c r="AY2873" s="18">
        <f t="shared" ca="1" si="772"/>
        <v>4.4840129319979272E-2</v>
      </c>
      <c r="BA2873" s="6">
        <f t="shared" ca="1" si="765"/>
        <v>1.1150726092514114</v>
      </c>
      <c r="BB2873">
        <f t="shared" ca="1" si="766"/>
        <v>1.1116602684333325</v>
      </c>
      <c r="BC2873" t="str">
        <f t="shared" ca="1" si="752"/>
        <v>HYG UP Equity</v>
      </c>
      <c r="BD2873" t="str">
        <f t="shared" ca="1" si="753"/>
        <v>HYG UP Equity</v>
      </c>
      <c r="BF2873">
        <f t="shared" ca="1" si="742"/>
        <v>1</v>
      </c>
      <c r="BG2873">
        <f t="shared" ca="1" si="743"/>
        <v>0</v>
      </c>
      <c r="BI2873">
        <f t="shared" ca="1" si="736"/>
        <v>1</v>
      </c>
      <c r="BJ2873">
        <f t="shared" ca="1" si="737"/>
        <v>0</v>
      </c>
      <c r="BL2873">
        <f t="shared" ca="1" si="758"/>
        <v>10.249551046945635</v>
      </c>
      <c r="BM2873">
        <f t="shared" ca="1" si="759"/>
        <v>0</v>
      </c>
      <c r="BN2873" s="9">
        <f t="shared" ca="1" si="749"/>
        <v>1</v>
      </c>
      <c r="BO2873" s="9">
        <f t="shared" ca="1" si="750"/>
        <v>0</v>
      </c>
      <c r="BP2873" s="9">
        <f t="shared" ca="1" si="744"/>
        <v>1</v>
      </c>
      <c r="BQ2873" s="9">
        <f t="shared" ca="1" si="745"/>
        <v>0</v>
      </c>
      <c r="BR2873">
        <f t="shared" ca="1" si="746"/>
        <v>1103.2771067417768</v>
      </c>
      <c r="BS2873">
        <f t="shared" ca="1" si="747"/>
        <v>8.5024976086711668E-4</v>
      </c>
      <c r="BT2873">
        <f t="shared" ca="1" si="748"/>
        <v>1.8055555555555558E-5</v>
      </c>
      <c r="BU2873">
        <f t="shared" ca="1" si="729"/>
        <v>0</v>
      </c>
      <c r="BV2873">
        <f t="shared" ca="1" si="730"/>
        <v>0</v>
      </c>
      <c r="BW2873" s="35">
        <f ca="1">IFERROR(VLOOKUP($B2873,OFFSET(Input!$A$1,0,MATCH(Index!BW$6&amp;" Index",Input!$1:$1,0)-1,10000,2),2,0)/100,BW2872)</f>
        <v>7.000000000000001E-4</v>
      </c>
      <c r="BX2873">
        <f t="shared" ca="1" si="751"/>
        <v>2.1930558754406328E-2</v>
      </c>
      <c r="CE2873">
        <v>1093.6113152260193</v>
      </c>
    </row>
    <row r="2874" spans="2:83" x14ac:dyDescent="0.25">
      <c r="B2874" s="2">
        <v>41694</v>
      </c>
      <c r="C2874">
        <f t="shared" ca="1" si="731"/>
        <v>0</v>
      </c>
      <c r="D2874">
        <f t="shared" ca="1" si="732"/>
        <v>0</v>
      </c>
      <c r="E2874">
        <f ca="1">IF($B2874&lt;VLOOKUP(E$6&amp;" Equity",Param,4,0),"",IFERROR(VLOOKUP($B2874,OFFSET(Input!$A$1,0,MATCH(Index!E$6&amp;" Equity",Input!$1:$1,0)-1,10000,2),2,0),E2873))</f>
        <v>94.38</v>
      </c>
      <c r="F2874" s="33">
        <v>106.4</v>
      </c>
      <c r="H2874">
        <f ca="1">IFERROR(VLOOKUP($B2874,OFFSET(Input!$A$1,0,MATCH(Index!H$6,Input!$1:$1,0)-1,10000,2),2,0),0)</f>
        <v>0</v>
      </c>
      <c r="I2874">
        <f ca="1">IFERROR(VLOOKUP($B2874,OFFSET(Input!$A$1,0,MATCH(Index!I$6,Input!$1:$1,0)-1,10000,2),2,0),0)</f>
        <v>0</v>
      </c>
      <c r="K2874">
        <f t="shared" ca="1" si="733"/>
        <v>107.88154721796742</v>
      </c>
      <c r="L2874" s="30">
        <f t="shared" ca="1" si="734"/>
        <v>112.88919772616468</v>
      </c>
      <c r="N2874">
        <f t="shared" ca="1" si="738"/>
        <v>2.2275267762694303E-3</v>
      </c>
      <c r="O2874">
        <f t="shared" ca="1" si="739"/>
        <v>-2.534379729847369E-3</v>
      </c>
      <c r="Q2874">
        <f t="shared" ca="1" si="755"/>
        <v>3.1921438995765349E-2</v>
      </c>
      <c r="R2874">
        <f t="shared" ca="1" si="754"/>
        <v>6.4214572468485095E-2</v>
      </c>
      <c r="T2874">
        <f t="shared" ca="1" si="767"/>
        <v>3.895004338404124E-2</v>
      </c>
      <c r="U2874">
        <f t="shared" ca="1" si="760"/>
        <v>9.4157026099570704E-2</v>
      </c>
      <c r="W2874">
        <f t="shared" ca="1" si="761"/>
        <v>0.27707028294645958</v>
      </c>
      <c r="X2874">
        <f t="shared" ca="1" si="762"/>
        <v>-0.19247698040090694</v>
      </c>
      <c r="Z2874">
        <f t="shared" ca="1" si="773"/>
        <v>107.30544741082763</v>
      </c>
      <c r="AA2874">
        <f t="shared" ca="1" si="773"/>
        <v>106.68171223442883</v>
      </c>
      <c r="AB2874">
        <f t="shared" ca="1" si="773"/>
        <v>106.64169012473585</v>
      </c>
      <c r="AC2874">
        <f t="shared" ca="1" si="774"/>
        <v>106.68171223442883</v>
      </c>
      <c r="AE2874">
        <f ca="1">IFERROR(VLOOKUP($B2874,OFFSET(Input!$A$1,0,MATCH(Index!AE$6&amp;" Index",Input!$1:$1,0)-1,10000,2),2,0),AE2873)</f>
        <v>14.23</v>
      </c>
      <c r="AF2874">
        <f t="shared" ca="1" si="768"/>
        <v>15.858000000000001</v>
      </c>
      <c r="AG2874">
        <f t="shared" ca="1" si="768"/>
        <v>16.207000000000001</v>
      </c>
      <c r="AH2874">
        <f t="shared" ca="1" si="768"/>
        <v>15.714799999999999</v>
      </c>
      <c r="AI2874">
        <f t="shared" ca="1" si="769"/>
        <v>16.207000000000001</v>
      </c>
      <c r="AK2874">
        <f t="shared" ca="1" si="770"/>
        <v>1</v>
      </c>
      <c r="AL2874">
        <f t="shared" ca="1" si="771"/>
        <v>-1</v>
      </c>
      <c r="AN2874" t="str">
        <f t="shared" ca="1" si="777"/>
        <v>Not Down</v>
      </c>
      <c r="AO2874" t="str">
        <f t="shared" ca="1" si="735"/>
        <v>Not Up</v>
      </c>
      <c r="AQ2874">
        <f t="shared" ca="1" si="775"/>
        <v>1</v>
      </c>
      <c r="AR2874">
        <f t="shared" ca="1" si="776"/>
        <v>0</v>
      </c>
      <c r="AT2874">
        <f t="shared" ca="1" si="756"/>
        <v>1</v>
      </c>
      <c r="AU2874">
        <f t="shared" ca="1" si="757"/>
        <v>0</v>
      </c>
      <c r="AW2874" s="5">
        <f t="shared" ca="1" si="740"/>
        <v>3.1921438995765349E-2</v>
      </c>
      <c r="AX2874" s="5">
        <f t="shared" ca="1" si="741"/>
        <v>3.895004338404124E-2</v>
      </c>
      <c r="AY2874" s="18">
        <f t="shared" ca="1" si="772"/>
        <v>3.895004338404124E-2</v>
      </c>
      <c r="BA2874" s="6">
        <f t="shared" ca="1" si="765"/>
        <v>1.283695617666146</v>
      </c>
      <c r="BB2874">
        <f t="shared" ca="1" si="766"/>
        <v>1.283695617666146</v>
      </c>
      <c r="BC2874" t="str">
        <f t="shared" ca="1" si="752"/>
        <v>HYG UP Equity</v>
      </c>
      <c r="BD2874" t="str">
        <f t="shared" ca="1" si="753"/>
        <v>HYG UP Equity</v>
      </c>
      <c r="BF2874">
        <f t="shared" ca="1" si="742"/>
        <v>1</v>
      </c>
      <c r="BG2874">
        <f t="shared" ca="1" si="743"/>
        <v>0</v>
      </c>
      <c r="BI2874">
        <f t="shared" ca="1" si="736"/>
        <v>1</v>
      </c>
      <c r="BJ2874">
        <f t="shared" ca="1" si="737"/>
        <v>0</v>
      </c>
      <c r="BL2874">
        <f t="shared" ca="1" si="758"/>
        <v>10.249551046945635</v>
      </c>
      <c r="BM2874">
        <f t="shared" ca="1" si="759"/>
        <v>0</v>
      </c>
      <c r="BN2874" s="9">
        <f t="shared" ca="1" si="749"/>
        <v>1</v>
      </c>
      <c r="BO2874" s="9">
        <f t="shared" ca="1" si="750"/>
        <v>0</v>
      </c>
      <c r="BP2874" s="9">
        <f t="shared" ca="1" si="744"/>
        <v>1</v>
      </c>
      <c r="BQ2874" s="9">
        <f t="shared" ca="1" si="745"/>
        <v>0</v>
      </c>
      <c r="BR2874">
        <f t="shared" ca="1" si="746"/>
        <v>1105.737425234033</v>
      </c>
      <c r="BS2874">
        <f t="shared" ca="1" si="747"/>
        <v>2.2300095571836653E-3</v>
      </c>
      <c r="BT2874">
        <f t="shared" ca="1" si="748"/>
        <v>5.4166666666666671E-5</v>
      </c>
      <c r="BU2874">
        <f t="shared" ca="1" si="729"/>
        <v>0</v>
      </c>
      <c r="BV2874">
        <f t="shared" ca="1" si="730"/>
        <v>0</v>
      </c>
      <c r="BW2874" s="35">
        <f ca="1">IFERROR(VLOOKUP($B2874,OFFSET(Input!$A$1,0,MATCH(Index!BW$6&amp;" Index",Input!$1:$1,0)-1,10000,2),2,0)/100,BW2873)</f>
        <v>7.000000000000001E-4</v>
      </c>
      <c r="BX2874">
        <f t="shared" ca="1" si="751"/>
        <v>6.5851730113318852E-2</v>
      </c>
      <c r="CE2874">
        <v>1096.2153392594962</v>
      </c>
    </row>
    <row r="2875" spans="2:83" x14ac:dyDescent="0.25">
      <c r="B2875" s="2">
        <v>41695</v>
      </c>
      <c r="C2875">
        <f t="shared" ca="1" si="731"/>
        <v>0</v>
      </c>
      <c r="D2875">
        <f t="shared" ca="1" si="732"/>
        <v>0</v>
      </c>
      <c r="E2875">
        <f ca="1">IF($B2875&lt;VLOOKUP(E$6&amp;" Equity",Param,4,0),"",IFERROR(VLOOKUP($B2875,OFFSET(Input!$A$1,0,MATCH(Index!E$6&amp;" Equity",Input!$1:$1,0)-1,10000,2),2,0),E2874))</f>
        <v>94.49</v>
      </c>
      <c r="F2875" s="33">
        <v>107.35</v>
      </c>
      <c r="H2875">
        <f ca="1">IFERROR(VLOOKUP($B2875,OFFSET(Input!$A$1,0,MATCH(Index!H$6,Input!$1:$1,0)-1,10000,2),2,0),0)</f>
        <v>0</v>
      </c>
      <c r="I2875">
        <f ca="1">IFERROR(VLOOKUP($B2875,OFFSET(Input!$A$1,0,MATCH(Index!I$6,Input!$1:$1,0)-1,10000,2),2,0),0)</f>
        <v>0</v>
      </c>
      <c r="K2875">
        <f t="shared" ca="1" si="733"/>
        <v>108.00728328698604</v>
      </c>
      <c r="L2875" s="30">
        <f t="shared" ca="1" si="734"/>
        <v>113.89713699157686</v>
      </c>
      <c r="N2875">
        <f t="shared" ca="1" si="738"/>
        <v>1.1648224962931065E-3</v>
      </c>
      <c r="O2875">
        <f t="shared" ca="1" si="739"/>
        <v>8.8889474172459942E-3</v>
      </c>
      <c r="Q2875">
        <f t="shared" ca="1" si="755"/>
        <v>3.2292129328943889E-2</v>
      </c>
      <c r="R2875">
        <f t="shared" ca="1" si="754"/>
        <v>7.6917684149241522E-2</v>
      </c>
      <c r="T2875">
        <f t="shared" ca="1" si="767"/>
        <v>3.9152148224264327E-2</v>
      </c>
      <c r="U2875">
        <f t="shared" ca="1" si="760"/>
        <v>9.6141940136655085E-2</v>
      </c>
      <c r="W2875">
        <f t="shared" ca="1" si="761"/>
        <v>0.3154303741117418</v>
      </c>
      <c r="X2875">
        <f t="shared" ca="1" si="762"/>
        <v>-0.16043225926272739</v>
      </c>
      <c r="Z2875">
        <f t="shared" ca="1" si="773"/>
        <v>107.42089598329017</v>
      </c>
      <c r="AA2875">
        <f t="shared" ca="1" si="773"/>
        <v>106.79382381344499</v>
      </c>
      <c r="AB2875">
        <f t="shared" ca="1" si="773"/>
        <v>106.69543815089177</v>
      </c>
      <c r="AC2875">
        <f t="shared" ca="1" si="774"/>
        <v>106.79382381344499</v>
      </c>
      <c r="AE2875">
        <f ca="1">IFERROR(VLOOKUP($B2875,OFFSET(Input!$A$1,0,MATCH(Index!AE$6&amp;" Index",Input!$1:$1,0)-1,10000,2),2,0),AE2874)</f>
        <v>13.67</v>
      </c>
      <c r="AF2875">
        <f t="shared" ca="1" si="768"/>
        <v>15.34</v>
      </c>
      <c r="AG2875">
        <f t="shared" ca="1" si="768"/>
        <v>16.019500000000001</v>
      </c>
      <c r="AH2875">
        <f t="shared" ca="1" si="768"/>
        <v>15.764000000000001</v>
      </c>
      <c r="AI2875">
        <f t="shared" ca="1" si="769"/>
        <v>16.019500000000001</v>
      </c>
      <c r="AK2875">
        <f t="shared" ca="1" si="770"/>
        <v>1</v>
      </c>
      <c r="AL2875">
        <f t="shared" ca="1" si="771"/>
        <v>-1</v>
      </c>
      <c r="AN2875" t="str">
        <f t="shared" ca="1" si="777"/>
        <v>Not Down</v>
      </c>
      <c r="AO2875" t="str">
        <f t="shared" ca="1" si="735"/>
        <v>Not Up</v>
      </c>
      <c r="AQ2875">
        <f t="shared" ca="1" si="775"/>
        <v>1</v>
      </c>
      <c r="AR2875">
        <f t="shared" ca="1" si="776"/>
        <v>0</v>
      </c>
      <c r="AT2875">
        <f t="shared" ca="1" si="756"/>
        <v>1</v>
      </c>
      <c r="AU2875">
        <f t="shared" ca="1" si="757"/>
        <v>0</v>
      </c>
      <c r="AW2875" s="5">
        <f t="shared" ca="1" si="740"/>
        <v>3.2292129328943889E-2</v>
      </c>
      <c r="AX2875" s="5">
        <f t="shared" ca="1" si="741"/>
        <v>3.9152148224264327E-2</v>
      </c>
      <c r="AY2875" s="18">
        <f t="shared" ca="1" si="772"/>
        <v>3.9152148224264327E-2</v>
      </c>
      <c r="BA2875" s="6">
        <f t="shared" ca="1" si="765"/>
        <v>1.2770691333103603</v>
      </c>
      <c r="BB2875">
        <f t="shared" ca="1" si="766"/>
        <v>1.283695617666146</v>
      </c>
      <c r="BC2875" t="str">
        <f t="shared" ca="1" si="752"/>
        <v>HYG UP Equity</v>
      </c>
      <c r="BD2875" t="str">
        <f t="shared" ca="1" si="753"/>
        <v>HYG UP Equity</v>
      </c>
      <c r="BF2875">
        <f t="shared" ca="1" si="742"/>
        <v>1</v>
      </c>
      <c r="BG2875">
        <f t="shared" ca="1" si="743"/>
        <v>0</v>
      </c>
      <c r="BI2875">
        <f t="shared" ca="1" si="736"/>
        <v>1</v>
      </c>
      <c r="BJ2875">
        <f t="shared" ca="1" si="737"/>
        <v>0</v>
      </c>
      <c r="BL2875">
        <f t="shared" ca="1" si="758"/>
        <v>10.249551046945635</v>
      </c>
      <c r="BM2875">
        <f t="shared" ca="1" si="759"/>
        <v>0</v>
      </c>
      <c r="BN2875" s="9">
        <f t="shared" ca="1" si="749"/>
        <v>1</v>
      </c>
      <c r="BO2875" s="9">
        <f t="shared" ca="1" si="750"/>
        <v>0</v>
      </c>
      <c r="BP2875" s="9">
        <f t="shared" ca="1" si="744"/>
        <v>1</v>
      </c>
      <c r="BQ2875" s="9">
        <f t="shared" ca="1" si="745"/>
        <v>0</v>
      </c>
      <c r="BR2875">
        <f t="shared" ca="1" si="746"/>
        <v>1107.0261634918816</v>
      </c>
      <c r="BS2875">
        <f t="shared" ca="1" si="747"/>
        <v>1.1655011655011815E-3</v>
      </c>
      <c r="BT2875">
        <f t="shared" ca="1" si="748"/>
        <v>1.8055555555555558E-5</v>
      </c>
      <c r="BU2875">
        <f t="shared" ca="1" si="729"/>
        <v>3.4407069846562701E-5</v>
      </c>
      <c r="BV2875">
        <f t="shared" ca="1" si="730"/>
        <v>0</v>
      </c>
      <c r="BW2875" s="35">
        <f ca="1">IFERROR(VLOOKUP($B2875,OFFSET(Input!$A$1,0,MATCH(Index!BW$6&amp;" Index",Input!$1:$1,0)-1,10000,2),2,0)/100,BW2874)</f>
        <v>7.000000000000001E-4</v>
      </c>
      <c r="BX2875">
        <f t="shared" ca="1" si="751"/>
        <v>2.5407901043521801E-2</v>
      </c>
      <c r="CE2875">
        <v>1097.5636139595586</v>
      </c>
    </row>
    <row r="2876" spans="2:83" x14ac:dyDescent="0.25">
      <c r="B2876" s="2">
        <v>41696</v>
      </c>
      <c r="C2876">
        <f t="shared" ca="1" si="731"/>
        <v>0</v>
      </c>
      <c r="D2876">
        <f t="shared" ca="1" si="732"/>
        <v>0</v>
      </c>
      <c r="E2876">
        <f ca="1">IF($B2876&lt;VLOOKUP(E$6&amp;" Equity",Param,4,0),"",IFERROR(VLOOKUP($B2876,OFFSET(Input!$A$1,0,MATCH(Index!E$6&amp;" Equity",Input!$1:$1,0)-1,10000,2),2,0),E2875))</f>
        <v>94.65</v>
      </c>
      <c r="F2876" s="33">
        <v>107.92</v>
      </c>
      <c r="H2876">
        <f ca="1">IFERROR(VLOOKUP($B2876,OFFSET(Input!$A$1,0,MATCH(Index!H$6,Input!$1:$1,0)-1,10000,2),2,0),0)</f>
        <v>0</v>
      </c>
      <c r="I2876">
        <f ca="1">IFERROR(VLOOKUP($B2876,OFFSET(Input!$A$1,0,MATCH(Index!I$6,Input!$1:$1,0)-1,10000,2),2,0),0)</f>
        <v>0</v>
      </c>
      <c r="K2876">
        <f t="shared" ca="1" si="733"/>
        <v>108.19017211464949</v>
      </c>
      <c r="L2876" s="30">
        <f t="shared" ca="1" si="734"/>
        <v>114.50190055082417</v>
      </c>
      <c r="N2876">
        <f t="shared" ca="1" si="738"/>
        <v>1.6918688607973941E-3</v>
      </c>
      <c r="O2876">
        <f t="shared" ca="1" si="739"/>
        <v>5.2956875747105026E-3</v>
      </c>
      <c r="Q2876">
        <f t="shared" ca="1" si="755"/>
        <v>3.2267876098589311E-2</v>
      </c>
      <c r="R2876">
        <f t="shared" ca="1" si="754"/>
        <v>7.5983302593602933E-2</v>
      </c>
      <c r="T2876">
        <f t="shared" ca="1" si="767"/>
        <v>3.6401777708852612E-2</v>
      </c>
      <c r="U2876">
        <f t="shared" ca="1" si="760"/>
        <v>9.7580939559973864E-2</v>
      </c>
      <c r="W2876">
        <f t="shared" ca="1" si="761"/>
        <v>0.51369434523086877</v>
      </c>
      <c r="X2876">
        <f t="shared" ca="1" si="762"/>
        <v>-0.17619730036537234</v>
      </c>
      <c r="Z2876">
        <f t="shared" ca="1" si="773"/>
        <v>107.53634455575271</v>
      </c>
      <c r="AA2876">
        <f t="shared" ca="1" si="773"/>
        <v>106.89176352499403</v>
      </c>
      <c r="AB2876">
        <f t="shared" ca="1" si="773"/>
        <v>106.75104230174051</v>
      </c>
      <c r="AC2876">
        <f t="shared" ca="1" si="774"/>
        <v>106.89176352499403</v>
      </c>
      <c r="AE2876">
        <f ca="1">IFERROR(VLOOKUP($B2876,OFFSET(Input!$A$1,0,MATCH(Index!AE$6&amp;" Index",Input!$1:$1,0)-1,10000,2),2,0),AE2875)</f>
        <v>14.35</v>
      </c>
      <c r="AF2876">
        <f t="shared" ca="1" si="768"/>
        <v>15.022666666666664</v>
      </c>
      <c r="AG2876">
        <f t="shared" ca="1" si="768"/>
        <v>15.947000000000003</v>
      </c>
      <c r="AH2876">
        <f t="shared" ca="1" si="768"/>
        <v>15.823200000000002</v>
      </c>
      <c r="AI2876">
        <f t="shared" ca="1" si="769"/>
        <v>15.947000000000003</v>
      </c>
      <c r="AK2876">
        <f t="shared" ca="1" si="770"/>
        <v>1</v>
      </c>
      <c r="AL2876">
        <f t="shared" ca="1" si="771"/>
        <v>-1</v>
      </c>
      <c r="AN2876" t="str">
        <f t="shared" ca="1" si="777"/>
        <v>Not Down</v>
      </c>
      <c r="AO2876" t="str">
        <f t="shared" ca="1" si="735"/>
        <v>Not Up</v>
      </c>
      <c r="AQ2876">
        <f t="shared" ca="1" si="775"/>
        <v>1</v>
      </c>
      <c r="AR2876">
        <f t="shared" ca="1" si="776"/>
        <v>0</v>
      </c>
      <c r="AT2876">
        <f t="shared" ca="1" si="756"/>
        <v>1</v>
      </c>
      <c r="AU2876">
        <f t="shared" ca="1" si="757"/>
        <v>0</v>
      </c>
      <c r="AW2876" s="5">
        <f t="shared" ca="1" si="740"/>
        <v>3.2267876098589311E-2</v>
      </c>
      <c r="AX2876" s="5">
        <f t="shared" ca="1" si="741"/>
        <v>3.6401777708852612E-2</v>
      </c>
      <c r="AY2876" s="18">
        <f t="shared" ca="1" si="772"/>
        <v>3.6401777708852612E-2</v>
      </c>
      <c r="BA2876" s="6">
        <f t="shared" ca="1" si="765"/>
        <v>1.3735592915243922</v>
      </c>
      <c r="BB2876">
        <f t="shared" ca="1" si="766"/>
        <v>1.283695617666146</v>
      </c>
      <c r="BC2876" t="str">
        <f t="shared" ca="1" si="752"/>
        <v>HYG UP Equity</v>
      </c>
      <c r="BD2876" t="str">
        <f t="shared" ca="1" si="753"/>
        <v>HYG UP Equity</v>
      </c>
      <c r="BF2876">
        <f t="shared" ca="1" si="742"/>
        <v>1</v>
      </c>
      <c r="BG2876">
        <f t="shared" ca="1" si="743"/>
        <v>0</v>
      </c>
      <c r="BI2876">
        <f t="shared" ca="1" si="736"/>
        <v>1</v>
      </c>
      <c r="BJ2876">
        <f t="shared" ca="1" si="737"/>
        <v>0</v>
      </c>
      <c r="BL2876">
        <f t="shared" ca="1" si="758"/>
        <v>10.249551046945635</v>
      </c>
      <c r="BM2876">
        <f t="shared" ca="1" si="759"/>
        <v>0</v>
      </c>
      <c r="BN2876" s="9">
        <f t="shared" ca="1" si="749"/>
        <v>1</v>
      </c>
      <c r="BO2876" s="9">
        <f t="shared" ca="1" si="750"/>
        <v>0</v>
      </c>
      <c r="BP2876" s="9">
        <f t="shared" ca="1" si="744"/>
        <v>1</v>
      </c>
      <c r="BQ2876" s="9">
        <f t="shared" ca="1" si="745"/>
        <v>0</v>
      </c>
      <c r="BR2876">
        <f t="shared" ca="1" si="746"/>
        <v>1108.900691866934</v>
      </c>
      <c r="BS2876">
        <f t="shared" ca="1" si="747"/>
        <v>1.6933008783999171E-3</v>
      </c>
      <c r="BT2876">
        <f t="shared" ca="1" si="748"/>
        <v>1.8055555555555558E-5</v>
      </c>
      <c r="BU2876">
        <f t="shared" ca="1" si="729"/>
        <v>0</v>
      </c>
      <c r="BV2876">
        <f t="shared" ca="1" si="730"/>
        <v>0</v>
      </c>
      <c r="BW2876" s="35">
        <f ca="1">IFERROR(VLOOKUP($B2876,OFFSET(Input!$A$1,0,MATCH(Index!BW$6&amp;" Index",Input!$1:$1,0)-1,10000,2),2,0)/100,BW2875)</f>
        <v>7.000000000000001E-4</v>
      </c>
      <c r="BX2876">
        <f t="shared" ca="1" si="751"/>
        <v>2.5439151135480752E-2</v>
      </c>
      <c r="CE2876">
        <v>1099.9080806978966</v>
      </c>
    </row>
    <row r="2877" spans="2:83" x14ac:dyDescent="0.25">
      <c r="B2877" s="2">
        <v>41697</v>
      </c>
      <c r="C2877">
        <f t="shared" ca="1" si="731"/>
        <v>0</v>
      </c>
      <c r="D2877">
        <f t="shared" ca="1" si="732"/>
        <v>0</v>
      </c>
      <c r="E2877">
        <f ca="1">IF($B2877&lt;VLOOKUP(E$6&amp;" Equity",Param,4,0),"",IFERROR(VLOOKUP($B2877,OFFSET(Input!$A$1,0,MATCH(Index!E$6&amp;" Equity",Input!$1:$1,0)-1,10000,2),2,0),E2876))</f>
        <v>94.83</v>
      </c>
      <c r="F2877" s="33">
        <v>108.51</v>
      </c>
      <c r="H2877">
        <f ca="1">IFERROR(VLOOKUP($B2877,OFFSET(Input!$A$1,0,MATCH(Index!H$6,Input!$1:$1,0)-1,10000,2),2,0),0)</f>
        <v>0</v>
      </c>
      <c r="I2877">
        <f ca="1">IFERROR(VLOOKUP($B2877,OFFSET(Input!$A$1,0,MATCH(Index!I$6,Input!$1:$1,0)-1,10000,2),2,0),0)</f>
        <v>0</v>
      </c>
      <c r="K2877">
        <f t="shared" ca="1" si="733"/>
        <v>108.39592204577083</v>
      </c>
      <c r="L2877" s="30">
        <f t="shared" ca="1" si="734"/>
        <v>115.12788388408016</v>
      </c>
      <c r="N2877">
        <f t="shared" ca="1" si="738"/>
        <v>1.8999372403040087E-3</v>
      </c>
      <c r="O2877">
        <f t="shared" ca="1" si="739"/>
        <v>5.4521227326158649E-3</v>
      </c>
      <c r="Q2877">
        <f t="shared" ca="1" si="755"/>
        <v>3.2671308933307337E-2</v>
      </c>
      <c r="R2877">
        <f t="shared" ca="1" si="754"/>
        <v>7.6463000480051668E-2</v>
      </c>
      <c r="T2877">
        <f t="shared" ca="1" si="767"/>
        <v>3.545410885359393E-2</v>
      </c>
      <c r="U2877">
        <f t="shared" ca="1" si="760"/>
        <v>9.5137424888865965E-2</v>
      </c>
      <c r="W2877">
        <f t="shared" ca="1" si="761"/>
        <v>0.5249044762550088</v>
      </c>
      <c r="X2877">
        <f t="shared" ca="1" si="762"/>
        <v>-5.4987866780911387E-2</v>
      </c>
      <c r="Z2877">
        <f t="shared" ca="1" si="773"/>
        <v>107.68951394892085</v>
      </c>
      <c r="AA2877">
        <f t="shared" ca="1" si="773"/>
        <v>107.01591406597251</v>
      </c>
      <c r="AB2877">
        <f t="shared" ca="1" si="773"/>
        <v>106.82124578298345</v>
      </c>
      <c r="AC2877">
        <f t="shared" ca="1" si="774"/>
        <v>107.01591406597251</v>
      </c>
      <c r="AE2877">
        <f ca="1">IFERROR(VLOOKUP($B2877,OFFSET(Input!$A$1,0,MATCH(Index!AE$6&amp;" Index",Input!$1:$1,0)-1,10000,2),2,0),AE2876)</f>
        <v>14.04</v>
      </c>
      <c r="AF2877">
        <f t="shared" ca="1" si="768"/>
        <v>14.628666666666664</v>
      </c>
      <c r="AG2877">
        <f t="shared" ca="1" si="768"/>
        <v>15.781500000000003</v>
      </c>
      <c r="AH2877">
        <f t="shared" ca="1" si="768"/>
        <v>15.871200000000002</v>
      </c>
      <c r="AI2877">
        <f t="shared" ca="1" si="769"/>
        <v>15.871200000000002</v>
      </c>
      <c r="AK2877">
        <f t="shared" ca="1" si="770"/>
        <v>1</v>
      </c>
      <c r="AL2877">
        <f t="shared" ca="1" si="771"/>
        <v>-1</v>
      </c>
      <c r="AN2877" t="str">
        <f t="shared" ca="1" si="777"/>
        <v>Not Down</v>
      </c>
      <c r="AO2877" t="str">
        <f t="shared" ca="1" si="735"/>
        <v>Not Up</v>
      </c>
      <c r="AQ2877">
        <f t="shared" ca="1" si="775"/>
        <v>1</v>
      </c>
      <c r="AR2877">
        <f t="shared" ca="1" si="776"/>
        <v>0</v>
      </c>
      <c r="AT2877">
        <f t="shared" ca="1" si="756"/>
        <v>1</v>
      </c>
      <c r="AU2877">
        <f t="shared" ca="1" si="757"/>
        <v>0</v>
      </c>
      <c r="AW2877" s="5">
        <f t="shared" ca="1" si="740"/>
        <v>3.2671308933307337E-2</v>
      </c>
      <c r="AX2877" s="5">
        <f t="shared" ca="1" si="741"/>
        <v>3.545410885359393E-2</v>
      </c>
      <c r="AY2877" s="18">
        <f t="shared" ca="1" si="772"/>
        <v>3.545410885359393E-2</v>
      </c>
      <c r="BA2877" s="6">
        <f t="shared" ca="1" si="765"/>
        <v>1.4102737769118001</v>
      </c>
      <c r="BB2877">
        <f t="shared" ca="1" si="766"/>
        <v>1.283695617666146</v>
      </c>
      <c r="BC2877" t="str">
        <f t="shared" ca="1" si="752"/>
        <v>HYG UP Equity</v>
      </c>
      <c r="BD2877" t="str">
        <f t="shared" ca="1" si="753"/>
        <v>HYG UP Equity</v>
      </c>
      <c r="BF2877">
        <f t="shared" ca="1" si="742"/>
        <v>1</v>
      </c>
      <c r="BG2877">
        <f t="shared" ca="1" si="743"/>
        <v>0</v>
      </c>
      <c r="BI2877">
        <f t="shared" ca="1" si="736"/>
        <v>1</v>
      </c>
      <c r="BJ2877">
        <f t="shared" ca="1" si="737"/>
        <v>0</v>
      </c>
      <c r="BL2877">
        <f t="shared" ca="1" si="758"/>
        <v>10.249551046945635</v>
      </c>
      <c r="BM2877">
        <f t="shared" ca="1" si="759"/>
        <v>0</v>
      </c>
      <c r="BN2877" s="9">
        <f t="shared" ca="1" si="749"/>
        <v>1</v>
      </c>
      <c r="BO2877" s="9">
        <f t="shared" ca="1" si="750"/>
        <v>0</v>
      </c>
      <c r="BP2877" s="9">
        <f t="shared" ca="1" si="744"/>
        <v>1</v>
      </c>
      <c r="BQ2877" s="9">
        <f t="shared" ca="1" si="745"/>
        <v>0</v>
      </c>
      <c r="BR2877">
        <f t="shared" ca="1" si="746"/>
        <v>1111.0095362888678</v>
      </c>
      <c r="BS2877">
        <f t="shared" ca="1" si="747"/>
        <v>1.9017432646590837E-3</v>
      </c>
      <c r="BT2877">
        <f t="shared" ca="1" si="748"/>
        <v>1.8055555555555558E-5</v>
      </c>
      <c r="BU2877">
        <f t="shared" ca="1" si="729"/>
        <v>0</v>
      </c>
      <c r="BV2877">
        <f t="shared" ca="1" si="730"/>
        <v>0</v>
      </c>
      <c r="BW2877" s="35">
        <f ca="1">IFERROR(VLOOKUP($B2877,OFFSET(Input!$A$1,0,MATCH(Index!BW$6&amp;" Index",Input!$1:$1,0)-1,10000,2),2,0)/100,BW2876)</f>
        <v>7.000000000000001E-4</v>
      </c>
      <c r="BX2877">
        <f t="shared" ca="1" si="751"/>
        <v>2.5493490804662684E-2</v>
      </c>
      <c r="CE2877">
        <v>1102.551865008649</v>
      </c>
    </row>
    <row r="2878" spans="2:83" x14ac:dyDescent="0.25">
      <c r="B2878" s="2">
        <v>41698</v>
      </c>
      <c r="C2878">
        <f t="shared" ca="1" si="731"/>
        <v>0</v>
      </c>
      <c r="D2878">
        <f t="shared" ca="1" si="732"/>
        <v>0</v>
      </c>
      <c r="E2878">
        <f ca="1">IF($B2878&lt;VLOOKUP(E$6&amp;" Equity",Param,4,0),"",IFERROR(VLOOKUP($B2878,OFFSET(Input!$A$1,0,MATCH(Index!E$6&amp;" Equity",Input!$1:$1,0)-1,10000,2),2,0),E2877))</f>
        <v>94.93</v>
      </c>
      <c r="F2878" s="33">
        <v>108.57</v>
      </c>
      <c r="H2878">
        <f ca="1">IFERROR(VLOOKUP($B2878,OFFSET(Input!$A$1,0,MATCH(Index!H$6,Input!$1:$1,0)-1,10000,2),2,0),0)</f>
        <v>0</v>
      </c>
      <c r="I2878">
        <f ca="1">IFERROR(VLOOKUP($B2878,OFFSET(Input!$A$1,0,MATCH(Index!I$6,Input!$1:$1,0)-1,10000,2),2,0),0)</f>
        <v>0</v>
      </c>
      <c r="K2878">
        <f t="shared" ca="1" si="733"/>
        <v>108.5102275630605</v>
      </c>
      <c r="L2878" s="30">
        <f t="shared" ca="1" si="734"/>
        <v>115.19154320610619</v>
      </c>
      <c r="N2878">
        <f t="shared" ca="1" si="738"/>
        <v>1.0539629980712605E-3</v>
      </c>
      <c r="O2878">
        <f t="shared" ca="1" si="739"/>
        <v>5.5279161164443482E-4</v>
      </c>
      <c r="Q2878">
        <f t="shared" ca="1" si="755"/>
        <v>2.9762894249746659E-2</v>
      </c>
      <c r="R2878">
        <f t="shared" ca="1" si="754"/>
        <v>7.1064921461722039E-2</v>
      </c>
      <c r="T2878">
        <f t="shared" ca="1" si="767"/>
        <v>3.5126283331621891E-2</v>
      </c>
      <c r="U2878">
        <f t="shared" ca="1" si="760"/>
        <v>9.4607705607485118E-2</v>
      </c>
      <c r="W2878">
        <f t="shared" ca="1" si="761"/>
        <v>0.43282389560168516</v>
      </c>
      <c r="X2878">
        <f t="shared" ca="1" si="762"/>
        <v>-3.4870035535471106E-2</v>
      </c>
      <c r="Z2878">
        <f t="shared" ca="1" si="773"/>
        <v>107.82325140414972</v>
      </c>
      <c r="AA2878">
        <f t="shared" ca="1" si="773"/>
        <v>107.13668083545926</v>
      </c>
      <c r="AB2878">
        <f t="shared" ca="1" si="773"/>
        <v>106.90148091333171</v>
      </c>
      <c r="AC2878">
        <f t="shared" ca="1" si="774"/>
        <v>107.13668083545926</v>
      </c>
      <c r="AE2878">
        <f ca="1">IFERROR(VLOOKUP($B2878,OFFSET(Input!$A$1,0,MATCH(Index!AE$6&amp;" Index",Input!$1:$1,0)-1,10000,2),2,0),AE2877)</f>
        <v>14</v>
      </c>
      <c r="AF2878">
        <f t="shared" ca="1" si="768"/>
        <v>14.41333333333333</v>
      </c>
      <c r="AG2878">
        <f t="shared" ca="1" si="768"/>
        <v>15.617000000000004</v>
      </c>
      <c r="AH2878">
        <f t="shared" ca="1" si="768"/>
        <v>15.933600000000002</v>
      </c>
      <c r="AI2878">
        <f t="shared" ca="1" si="769"/>
        <v>15.933600000000002</v>
      </c>
      <c r="AK2878">
        <f t="shared" ca="1" si="770"/>
        <v>1</v>
      </c>
      <c r="AL2878">
        <f t="shared" ca="1" si="771"/>
        <v>-1</v>
      </c>
      <c r="AN2878" t="str">
        <f t="shared" ca="1" si="777"/>
        <v>Not Down</v>
      </c>
      <c r="AO2878" t="str">
        <f t="shared" ca="1" si="735"/>
        <v>Not Up</v>
      </c>
      <c r="AQ2878">
        <f t="shared" ca="1" si="775"/>
        <v>1</v>
      </c>
      <c r="AR2878">
        <f t="shared" ca="1" si="776"/>
        <v>0</v>
      </c>
      <c r="AT2878">
        <f t="shared" ca="1" si="756"/>
        <v>1</v>
      </c>
      <c r="AU2878">
        <f t="shared" ca="1" si="757"/>
        <v>0</v>
      </c>
      <c r="AW2878" s="5">
        <f t="shared" ca="1" si="740"/>
        <v>2.9762894249746659E-2</v>
      </c>
      <c r="AX2878" s="5">
        <f t="shared" ca="1" si="741"/>
        <v>3.5126283331621891E-2</v>
      </c>
      <c r="AY2878" s="18">
        <f t="shared" ca="1" si="772"/>
        <v>3.5126283331621891E-2</v>
      </c>
      <c r="BA2878" s="6">
        <f t="shared" ca="1" si="765"/>
        <v>1.4234355376558805</v>
      </c>
      <c r="BB2878">
        <f t="shared" ca="1" si="766"/>
        <v>1.283695617666146</v>
      </c>
      <c r="BC2878" t="str">
        <f t="shared" ca="1" si="752"/>
        <v>HYG UP Equity</v>
      </c>
      <c r="BD2878" t="str">
        <f t="shared" ca="1" si="753"/>
        <v>HYG UP Equity</v>
      </c>
      <c r="BF2878">
        <f t="shared" ca="1" si="742"/>
        <v>1</v>
      </c>
      <c r="BG2878">
        <f t="shared" ca="1" si="743"/>
        <v>0</v>
      </c>
      <c r="BI2878">
        <f t="shared" ca="1" si="736"/>
        <v>1</v>
      </c>
      <c r="BJ2878">
        <f t="shared" ca="1" si="737"/>
        <v>0</v>
      </c>
      <c r="BL2878">
        <f t="shared" ca="1" si="758"/>
        <v>10.249551046945635</v>
      </c>
      <c r="BM2878">
        <f t="shared" ca="1" si="759"/>
        <v>0</v>
      </c>
      <c r="BN2878" s="9">
        <f t="shared" ca="1" si="749"/>
        <v>0.99999999999999989</v>
      </c>
      <c r="BO2878" s="9">
        <f t="shared" ca="1" si="750"/>
        <v>0</v>
      </c>
      <c r="BP2878" s="9">
        <f t="shared" ca="1" si="744"/>
        <v>0.99999999999999989</v>
      </c>
      <c r="BQ2878" s="9">
        <f t="shared" ca="1" si="745"/>
        <v>0</v>
      </c>
      <c r="BR2878">
        <f t="shared" ca="1" si="746"/>
        <v>1112.1811165232759</v>
      </c>
      <c r="BS2878">
        <f t="shared" ca="1" si="747"/>
        <v>1.0545186122539185E-3</v>
      </c>
      <c r="BT2878">
        <f t="shared" ca="1" si="748"/>
        <v>1.8055555555555555E-5</v>
      </c>
      <c r="BU2878">
        <f t="shared" ca="1" si="729"/>
        <v>0</v>
      </c>
      <c r="BV2878">
        <f t="shared" ca="1" si="730"/>
        <v>0</v>
      </c>
      <c r="BW2878" s="35">
        <f ca="1">IFERROR(VLOOKUP($B2878,OFFSET(Input!$A$1,0,MATCH(Index!BW$6&amp;" Index",Input!$1:$1,0)-1,10000,2),2,0)/100,BW2877)</f>
        <v>5.9999999999999995E-4</v>
      </c>
      <c r="BX2878">
        <f t="shared" ca="1" si="751"/>
        <v>2.5554768007911257E-2</v>
      </c>
      <c r="CE2878">
        <v>1104.0028922436061</v>
      </c>
    </row>
    <row r="2879" spans="2:83" x14ac:dyDescent="0.25">
      <c r="B2879" s="2">
        <v>41701</v>
      </c>
      <c r="C2879">
        <f t="shared" ca="1" si="731"/>
        <v>1</v>
      </c>
      <c r="D2879">
        <f t="shared" ca="1" si="732"/>
        <v>0</v>
      </c>
      <c r="E2879">
        <f ca="1">IF($B2879&lt;VLOOKUP(E$6&amp;" Equity",Param,4,0),"",IFERROR(VLOOKUP($B2879,OFFSET(Input!$A$1,0,MATCH(Index!E$6&amp;" Equity",Input!$1:$1,0)-1,10000,2),2,0),E2878))</f>
        <v>94.38</v>
      </c>
      <c r="F2879" s="33">
        <v>109.03</v>
      </c>
      <c r="H2879">
        <f ca="1">IFERROR(VLOOKUP($B2879,OFFSET(Input!$A$1,0,MATCH(Index!H$6,Input!$1:$1,0)-1,10000,2),2,0),0)</f>
        <v>0.46327800000000002</v>
      </c>
      <c r="I2879">
        <f ca="1">IFERROR(VLOOKUP($B2879,OFFSET(Input!$A$1,0,MATCH(Index!I$6,Input!$1:$1,0)-1,10000,2),2,0),0)</f>
        <v>0.26327699999999998</v>
      </c>
      <c r="K2879">
        <f t="shared" ca="1" si="733"/>
        <v>108.41109953235656</v>
      </c>
      <c r="L2879" s="30">
        <f t="shared" ca="1" si="734"/>
        <v>115.95893193038991</v>
      </c>
      <c r="N2879">
        <f t="shared" ca="1" si="738"/>
        <v>-9.1395381847873098E-4</v>
      </c>
      <c r="O2879">
        <f t="shared" ca="1" si="739"/>
        <v>6.6397574403513392E-3</v>
      </c>
      <c r="Q2879">
        <f t="shared" ca="1" si="755"/>
        <v>2.9025583911908591E-2</v>
      </c>
      <c r="R2879">
        <f t="shared" ca="1" si="754"/>
        <v>7.8442392246331566E-2</v>
      </c>
      <c r="T2879">
        <f t="shared" ca="1" si="767"/>
        <v>3.5257297295908388E-2</v>
      </c>
      <c r="U2879">
        <f t="shared" ca="1" si="760"/>
        <v>9.4579446082032878E-2</v>
      </c>
      <c r="W2879">
        <f t="shared" ca="1" si="761"/>
        <v>0.32494919141359019</v>
      </c>
      <c r="X2879">
        <f t="shared" ca="1" si="762"/>
        <v>-4.9571837196968074E-2</v>
      </c>
      <c r="Z2879">
        <f t="shared" ca="1" si="773"/>
        <v>107.92993022871477</v>
      </c>
      <c r="AA2879">
        <f t="shared" ca="1" si="773"/>
        <v>107.25419727479012</v>
      </c>
      <c r="AB2879">
        <f t="shared" ca="1" si="773"/>
        <v>107.00595796925602</v>
      </c>
      <c r="AC2879">
        <f t="shared" ca="1" si="774"/>
        <v>107.25419727479012</v>
      </c>
      <c r="AE2879">
        <f ca="1">IFERROR(VLOOKUP($B2879,OFFSET(Input!$A$1,0,MATCH(Index!AE$6&amp;" Index",Input!$1:$1,0)-1,10000,2),2,0),AE2878)</f>
        <v>16</v>
      </c>
      <c r="AF2879">
        <f t="shared" ca="1" si="768"/>
        <v>14.460666666666665</v>
      </c>
      <c r="AG2879">
        <f t="shared" ca="1" si="768"/>
        <v>15.496500000000001</v>
      </c>
      <c r="AH2879">
        <f t="shared" ca="1" si="768"/>
        <v>15.848000000000003</v>
      </c>
      <c r="AI2879">
        <f t="shared" ca="1" si="769"/>
        <v>15.848000000000003</v>
      </c>
      <c r="AK2879">
        <f t="shared" ca="1" si="770"/>
        <v>1</v>
      </c>
      <c r="AL2879">
        <f t="shared" ca="1" si="771"/>
        <v>-1</v>
      </c>
      <c r="AN2879" t="str">
        <f t="shared" ca="1" si="777"/>
        <v>Not Down</v>
      </c>
      <c r="AO2879" t="str">
        <f t="shared" ca="1" si="735"/>
        <v>Not Up</v>
      </c>
      <c r="AQ2879">
        <f t="shared" ca="1" si="775"/>
        <v>1</v>
      </c>
      <c r="AR2879">
        <f t="shared" ca="1" si="776"/>
        <v>0</v>
      </c>
      <c r="AT2879">
        <f t="shared" ca="1" si="756"/>
        <v>1</v>
      </c>
      <c r="AU2879">
        <f t="shared" ca="1" si="757"/>
        <v>0</v>
      </c>
      <c r="AW2879" s="5">
        <f t="shared" ca="1" si="740"/>
        <v>2.9025583911908591E-2</v>
      </c>
      <c r="AX2879" s="5">
        <f t="shared" ca="1" si="741"/>
        <v>3.5257297295908388E-2</v>
      </c>
      <c r="AY2879" s="18">
        <f t="shared" ca="1" si="772"/>
        <v>3.5257297295908388E-2</v>
      </c>
      <c r="BA2879" s="6">
        <f t="shared" ca="1" si="765"/>
        <v>1.4181461380989775</v>
      </c>
      <c r="BB2879">
        <f t="shared" ca="1" si="766"/>
        <v>1.283695617666146</v>
      </c>
      <c r="BC2879" t="str">
        <f t="shared" ca="1" si="752"/>
        <v>HYG UP Equity</v>
      </c>
      <c r="BD2879" t="str">
        <f t="shared" ca="1" si="753"/>
        <v>HYG UP Equity</v>
      </c>
      <c r="BF2879">
        <f t="shared" ca="1" si="742"/>
        <v>1</v>
      </c>
      <c r="BG2879">
        <f t="shared" ca="1" si="743"/>
        <v>0</v>
      </c>
      <c r="BI2879">
        <f t="shared" ca="1" si="736"/>
        <v>1</v>
      </c>
      <c r="BJ2879">
        <f t="shared" ca="1" si="737"/>
        <v>0</v>
      </c>
      <c r="BL2879">
        <f t="shared" ca="1" si="758"/>
        <v>10.249551046945635</v>
      </c>
      <c r="BM2879">
        <f t="shared" ca="1" si="759"/>
        <v>0</v>
      </c>
      <c r="BN2879" s="9">
        <f t="shared" ca="1" si="749"/>
        <v>1</v>
      </c>
      <c r="BO2879" s="9">
        <f t="shared" ca="1" si="750"/>
        <v>0</v>
      </c>
      <c r="BP2879" s="9">
        <f t="shared" ca="1" si="744"/>
        <v>1</v>
      </c>
      <c r="BQ2879" s="9">
        <f t="shared" ca="1" si="745"/>
        <v>0</v>
      </c>
      <c r="BR2879">
        <f t="shared" ca="1" si="746"/>
        <v>1111.1650987123926</v>
      </c>
      <c r="BS2879">
        <f t="shared" ca="1" si="747"/>
        <v>-9.135362898980981E-4</v>
      </c>
      <c r="BT2879">
        <f t="shared" ca="1" si="748"/>
        <v>5.4166666666666671E-5</v>
      </c>
      <c r="BU2879">
        <f t="shared" ca="1" si="729"/>
        <v>0</v>
      </c>
      <c r="BV2879">
        <f t="shared" ca="1" si="730"/>
        <v>0</v>
      </c>
      <c r="BW2879" s="35">
        <f ca="1">IFERROR(VLOOKUP($B2879,OFFSET(Input!$A$1,0,MATCH(Index!BW$6&amp;" Index",Input!$1:$1,0)-1,10000,2),2,0)/100,BW2878)</f>
        <v>7.000000000000001E-4</v>
      </c>
      <c r="BX2879">
        <f t="shared" ca="1" si="751"/>
        <v>7.6765199044292839E-2</v>
      </c>
      <c r="CE2879">
        <v>1102.5838939331575</v>
      </c>
    </row>
    <row r="2880" spans="2:83" x14ac:dyDescent="0.25">
      <c r="B2880" s="2">
        <v>41702</v>
      </c>
      <c r="C2880">
        <f t="shared" ca="1" si="731"/>
        <v>0</v>
      </c>
      <c r="D2880">
        <f t="shared" ca="1" si="732"/>
        <v>1</v>
      </c>
      <c r="E2880">
        <f ca="1">IF($B2880&lt;VLOOKUP(E$6&amp;" Equity",Param,4,0),"",IFERROR(VLOOKUP($B2880,OFFSET(Input!$A$1,0,MATCH(Index!E$6&amp;" Equity",Input!$1:$1,0)-1,10000,2),2,0),E2879))</f>
        <v>94.72</v>
      </c>
      <c r="F2880" s="33">
        <v>107.39</v>
      </c>
      <c r="H2880">
        <f ca="1">IFERROR(VLOOKUP($B2880,OFFSET(Input!$A$1,0,MATCH(Index!H$6,Input!$1:$1,0)-1,10000,2),2,0),0)</f>
        <v>0</v>
      </c>
      <c r="I2880">
        <f ca="1">IFERROR(VLOOKUP($B2880,OFFSET(Input!$A$1,0,MATCH(Index!I$6,Input!$1:$1,0)-1,10000,2),2,0),0)</f>
        <v>0</v>
      </c>
      <c r="K2880">
        <f t="shared" ca="1" si="733"/>
        <v>108.80164598119109</v>
      </c>
      <c r="L2880" s="30">
        <f t="shared" ca="1" si="734"/>
        <v>114.21470879578622</v>
      </c>
      <c r="N2880">
        <f t="shared" ca="1" si="738"/>
        <v>3.5959848374542244E-3</v>
      </c>
      <c r="O2880">
        <f t="shared" ca="1" si="739"/>
        <v>-1.5156005848165316E-2</v>
      </c>
      <c r="Q2880">
        <f t="shared" ca="1" si="755"/>
        <v>3.3468260693351445E-2</v>
      </c>
      <c r="R2880">
        <f t="shared" ca="1" si="754"/>
        <v>0.10869345530081286</v>
      </c>
      <c r="T2880">
        <f t="shared" ca="1" si="767"/>
        <v>3.59624880140599E-2</v>
      </c>
      <c r="U2880">
        <f t="shared" ca="1" si="760"/>
        <v>0.10000981882510607</v>
      </c>
      <c r="W2880">
        <f t="shared" ca="1" si="761"/>
        <v>-0.19571671733999388</v>
      </c>
      <c r="X2880">
        <f t="shared" ca="1" si="762"/>
        <v>-0.11035914668874401</v>
      </c>
      <c r="Z2880">
        <f t="shared" ca="1" si="773"/>
        <v>108.06080398091561</v>
      </c>
      <c r="AA2880">
        <f t="shared" ca="1" si="773"/>
        <v>107.40707787161709</v>
      </c>
      <c r="AB2880">
        <f t="shared" ca="1" si="773"/>
        <v>107.12742174023715</v>
      </c>
      <c r="AC2880">
        <f t="shared" ca="1" si="774"/>
        <v>107.40707787161709</v>
      </c>
      <c r="AE2880">
        <f ca="1">IFERROR(VLOOKUP($B2880,OFFSET(Input!$A$1,0,MATCH(Index!AE$6&amp;" Index",Input!$1:$1,0)-1,10000,2),2,0),AE2879)</f>
        <v>14.1</v>
      </c>
      <c r="AF2880">
        <f t="shared" ca="1" si="768"/>
        <v>14.383333333333331</v>
      </c>
      <c r="AG2880">
        <f t="shared" ca="1" si="768"/>
        <v>15.129500000000002</v>
      </c>
      <c r="AH2880">
        <f t="shared" ca="1" si="768"/>
        <v>15.715200000000005</v>
      </c>
      <c r="AI2880">
        <f t="shared" ca="1" si="769"/>
        <v>15.715200000000005</v>
      </c>
      <c r="AK2880">
        <f t="shared" ca="1" si="770"/>
        <v>1</v>
      </c>
      <c r="AL2880">
        <f t="shared" ca="1" si="771"/>
        <v>-1</v>
      </c>
      <c r="AN2880" t="str">
        <f t="shared" ca="1" si="777"/>
        <v>Not Down</v>
      </c>
      <c r="AO2880" t="str">
        <f t="shared" ca="1" si="735"/>
        <v>Not Up</v>
      </c>
      <c r="AQ2880">
        <f t="shared" ca="1" si="775"/>
        <v>1</v>
      </c>
      <c r="AR2880">
        <f t="shared" ca="1" si="776"/>
        <v>0</v>
      </c>
      <c r="AT2880">
        <f t="shared" ca="1" si="756"/>
        <v>1</v>
      </c>
      <c r="AU2880">
        <f t="shared" ca="1" si="757"/>
        <v>0</v>
      </c>
      <c r="AW2880" s="5">
        <f t="shared" ca="1" si="740"/>
        <v>3.3468260693351445E-2</v>
      </c>
      <c r="AX2880" s="5">
        <f t="shared" ca="1" si="741"/>
        <v>3.59624880140599E-2</v>
      </c>
      <c r="AY2880" s="18">
        <f t="shared" ca="1" si="772"/>
        <v>3.59624880140599E-2</v>
      </c>
      <c r="BA2880" s="6">
        <f t="shared" ca="1" si="765"/>
        <v>1.3903376201460809</v>
      </c>
      <c r="BB2880">
        <f t="shared" ca="1" si="766"/>
        <v>1.3903376201460809</v>
      </c>
      <c r="BC2880" t="str">
        <f t="shared" ca="1" si="752"/>
        <v>HYG UP Equity</v>
      </c>
      <c r="BD2880" t="str">
        <f t="shared" ca="1" si="753"/>
        <v>HYG UP Equity</v>
      </c>
      <c r="BF2880">
        <f t="shared" ca="1" si="742"/>
        <v>1</v>
      </c>
      <c r="BG2880">
        <f t="shared" ca="1" si="743"/>
        <v>0</v>
      </c>
      <c r="BI2880">
        <f t="shared" ca="1" si="736"/>
        <v>1</v>
      </c>
      <c r="BJ2880">
        <f t="shared" ca="1" si="737"/>
        <v>0</v>
      </c>
      <c r="BL2880">
        <f t="shared" ca="1" si="758"/>
        <v>10.249551046945635</v>
      </c>
      <c r="BM2880">
        <f t="shared" ca="1" si="759"/>
        <v>0</v>
      </c>
      <c r="BN2880" s="9">
        <f t="shared" ca="1" si="749"/>
        <v>1</v>
      </c>
      <c r="BO2880" s="9">
        <f t="shared" ca="1" si="750"/>
        <v>0</v>
      </c>
      <c r="BP2880" s="9">
        <f t="shared" ca="1" si="744"/>
        <v>1</v>
      </c>
      <c r="BQ2880" s="9">
        <f t="shared" ca="1" si="745"/>
        <v>0</v>
      </c>
      <c r="BR2880">
        <f t="shared" ca="1" si="746"/>
        <v>1115.1680244759254</v>
      </c>
      <c r="BS2880">
        <f t="shared" ca="1" si="747"/>
        <v>3.6024581479128237E-3</v>
      </c>
      <c r="BT2880">
        <f t="shared" ca="1" si="748"/>
        <v>1.8055555555555558E-5</v>
      </c>
      <c r="BU2880">
        <f t="shared" ca="1" si="729"/>
        <v>0</v>
      </c>
      <c r="BV2880">
        <f t="shared" ca="1" si="730"/>
        <v>0</v>
      </c>
      <c r="BW2880" s="35">
        <f ca="1">IFERROR(VLOOKUP($B2880,OFFSET(Input!$A$1,0,MATCH(Index!BW$6&amp;" Index",Input!$1:$1,0)-1,10000,2),2,0)/100,BW2879)</f>
        <v>7.000000000000001E-4</v>
      </c>
      <c r="BX2880">
        <f t="shared" ca="1" si="751"/>
        <v>2.5555510369120137E-2</v>
      </c>
      <c r="CE2880">
        <v>1107.6116227676546</v>
      </c>
    </row>
    <row r="2881" spans="2:83" x14ac:dyDescent="0.25">
      <c r="B2881" s="2">
        <v>41703</v>
      </c>
      <c r="C2881">
        <f t="shared" ca="1" si="731"/>
        <v>0</v>
      </c>
      <c r="D2881">
        <f t="shared" ca="1" si="732"/>
        <v>2</v>
      </c>
      <c r="E2881">
        <f ca="1">IF($B2881&lt;VLOOKUP(E$6&amp;" Equity",Param,4,0),"",IFERROR(VLOOKUP($B2881,OFFSET(Input!$A$1,0,MATCH(Index!E$6&amp;" Equity",Input!$1:$1,0)-1,10000,2),2,0),E2880))</f>
        <v>94.55</v>
      </c>
      <c r="F2881" s="33">
        <v>107.62</v>
      </c>
      <c r="H2881">
        <f ca="1">IFERROR(VLOOKUP($B2881,OFFSET(Input!$A$1,0,MATCH(Index!H$6,Input!$1:$1,0)-1,10000,2),2,0),0)</f>
        <v>0</v>
      </c>
      <c r="I2881">
        <f ca="1">IFERROR(VLOOKUP($B2881,OFFSET(Input!$A$1,0,MATCH(Index!I$6,Input!$1:$1,0)-1,10000,2),2,0),0)</f>
        <v>0</v>
      </c>
      <c r="K2881">
        <f t="shared" ca="1" si="733"/>
        <v>108.60637275677384</v>
      </c>
      <c r="L2881" s="30">
        <f t="shared" ca="1" si="734"/>
        <v>114.45932545490749</v>
      </c>
      <c r="N2881">
        <f t="shared" ca="1" si="738"/>
        <v>-1.7963760312290234E-3</v>
      </c>
      <c r="O2881">
        <f t="shared" ca="1" si="739"/>
        <v>2.1394361911486041E-3</v>
      </c>
      <c r="Q2881">
        <f t="shared" ca="1" si="755"/>
        <v>3.2200783541191089E-2</v>
      </c>
      <c r="R2881">
        <f t="shared" ca="1" si="754"/>
        <v>0.10714710384337886</v>
      </c>
      <c r="T2881">
        <f t="shared" ca="1" si="767"/>
        <v>3.6279013002827105E-2</v>
      </c>
      <c r="U2881">
        <f t="shared" ca="1" si="760"/>
        <v>9.2874891857320341E-2</v>
      </c>
      <c r="W2881">
        <f t="shared" ca="1" si="761"/>
        <v>-0.31321896523045772</v>
      </c>
      <c r="X2881">
        <f t="shared" ca="1" si="762"/>
        <v>-8.4766078760641156E-2</v>
      </c>
      <c r="Z2881">
        <f t="shared" ca="1" si="773"/>
        <v>108.19958373482424</v>
      </c>
      <c r="AA2881">
        <f t="shared" ca="1" si="773"/>
        <v>107.54390800377232</v>
      </c>
      <c r="AB2881">
        <f t="shared" ca="1" si="773"/>
        <v>107.22242153516136</v>
      </c>
      <c r="AC2881">
        <f t="shared" ca="1" si="774"/>
        <v>107.54390800377232</v>
      </c>
      <c r="AE2881">
        <f ca="1">IFERROR(VLOOKUP($B2881,OFFSET(Input!$A$1,0,MATCH(Index!AE$6&amp;" Index",Input!$1:$1,0)-1,10000,2),2,0),AE2880)</f>
        <v>13.89</v>
      </c>
      <c r="AF2881">
        <f t="shared" ca="1" si="768"/>
        <v>14.342000000000001</v>
      </c>
      <c r="AG2881">
        <f t="shared" ca="1" si="768"/>
        <v>14.868500000000001</v>
      </c>
      <c r="AH2881">
        <f t="shared" ca="1" si="768"/>
        <v>15.638800000000003</v>
      </c>
      <c r="AI2881">
        <f t="shared" ca="1" si="769"/>
        <v>15.638800000000003</v>
      </c>
      <c r="AK2881">
        <f t="shared" ca="1" si="770"/>
        <v>1</v>
      </c>
      <c r="AL2881">
        <f t="shared" ca="1" si="771"/>
        <v>-1</v>
      </c>
      <c r="AN2881" t="str">
        <f t="shared" ca="1" si="777"/>
        <v>Not Down</v>
      </c>
      <c r="AO2881" t="str">
        <f t="shared" ca="1" si="735"/>
        <v>Not Up</v>
      </c>
      <c r="AQ2881">
        <f t="shared" ca="1" si="775"/>
        <v>1</v>
      </c>
      <c r="AR2881">
        <f t="shared" ca="1" si="776"/>
        <v>0</v>
      </c>
      <c r="AT2881">
        <f t="shared" ca="1" si="756"/>
        <v>1</v>
      </c>
      <c r="AU2881">
        <f t="shared" ca="1" si="757"/>
        <v>0</v>
      </c>
      <c r="AW2881" s="5">
        <f t="shared" ca="1" si="740"/>
        <v>3.2200783541191089E-2</v>
      </c>
      <c r="AX2881" s="5">
        <f t="shared" ca="1" si="741"/>
        <v>3.6279013002827105E-2</v>
      </c>
      <c r="AY2881" s="18">
        <f t="shared" ca="1" si="772"/>
        <v>3.6279013002827105E-2</v>
      </c>
      <c r="BA2881" s="6">
        <f t="shared" ca="1" si="765"/>
        <v>1.3782072846387432</v>
      </c>
      <c r="BB2881">
        <f t="shared" ca="1" si="766"/>
        <v>1.3782072846387432</v>
      </c>
      <c r="BC2881" t="str">
        <f t="shared" ca="1" si="752"/>
        <v>HYG UP Equity</v>
      </c>
      <c r="BD2881" t="str">
        <f t="shared" ca="1" si="753"/>
        <v>HYG UP Equity</v>
      </c>
      <c r="BF2881">
        <f t="shared" ca="1" si="742"/>
        <v>1</v>
      </c>
      <c r="BG2881">
        <f t="shared" ca="1" si="743"/>
        <v>0</v>
      </c>
      <c r="BI2881">
        <f t="shared" ca="1" si="736"/>
        <v>1</v>
      </c>
      <c r="BJ2881">
        <f t="shared" ca="1" si="737"/>
        <v>0</v>
      </c>
      <c r="BL2881">
        <f t="shared" ca="1" si="758"/>
        <v>10.249551046945635</v>
      </c>
      <c r="BM2881">
        <f t="shared" ca="1" si="759"/>
        <v>0</v>
      </c>
      <c r="BN2881" s="9">
        <f t="shared" ca="1" si="749"/>
        <v>1</v>
      </c>
      <c r="BO2881" s="9">
        <f t="shared" ca="1" si="750"/>
        <v>0</v>
      </c>
      <c r="BP2881" s="9">
        <f t="shared" ca="1" si="744"/>
        <v>1</v>
      </c>
      <c r="BQ2881" s="9">
        <f t="shared" ca="1" si="745"/>
        <v>0</v>
      </c>
      <c r="BR2881">
        <f t="shared" ca="1" si="746"/>
        <v>1113.1665615941592</v>
      </c>
      <c r="BS2881">
        <f t="shared" ca="1" si="747"/>
        <v>-1.7947635135133755E-3</v>
      </c>
      <c r="BT2881">
        <f t="shared" ca="1" si="748"/>
        <v>1.8055555555555558E-5</v>
      </c>
      <c r="BU2881">
        <f t="shared" ca="1" si="729"/>
        <v>2.1328400495986967E-5</v>
      </c>
      <c r="BV2881">
        <f t="shared" ca="1" si="730"/>
        <v>0</v>
      </c>
      <c r="BW2881" s="35">
        <f ca="1">IFERROR(VLOOKUP($B2881,OFFSET(Input!$A$1,0,MATCH(Index!BW$6&amp;" Index",Input!$1:$1,0)-1,10000,2),2,0)/100,BW2880)</f>
        <v>8.0000000000000004E-4</v>
      </c>
      <c r="BX2881">
        <f t="shared" ca="1" si="751"/>
        <v>2.7804726943588827E-2</v>
      </c>
      <c r="CE2881">
        <v>1104.7416836281916</v>
      </c>
    </row>
    <row r="2882" spans="2:83" x14ac:dyDescent="0.25">
      <c r="B2882" s="2">
        <v>41704</v>
      </c>
      <c r="C2882">
        <f t="shared" ca="1" si="731"/>
        <v>0</v>
      </c>
      <c r="D2882">
        <f t="shared" ca="1" si="732"/>
        <v>3</v>
      </c>
      <c r="E2882">
        <f ca="1">IF($B2882&lt;VLOOKUP(E$6&amp;" Equity",Param,4,0),"",IFERROR(VLOOKUP($B2882,OFFSET(Input!$A$1,0,MATCH(Index!E$6&amp;" Equity",Input!$1:$1,0)-1,10000,2),2,0),E2881))</f>
        <v>94.41</v>
      </c>
      <c r="F2882" s="33">
        <v>106.55</v>
      </c>
      <c r="H2882">
        <f ca="1">IFERROR(VLOOKUP($B2882,OFFSET(Input!$A$1,0,MATCH(Index!H$6,Input!$1:$1,0)-1,10000,2),2,0),0)</f>
        <v>0</v>
      </c>
      <c r="I2882">
        <f ca="1">IFERROR(VLOOKUP($B2882,OFFSET(Input!$A$1,0,MATCH(Index!I$6,Input!$1:$1,0)-1,10000,2),2,0),0)</f>
        <v>0</v>
      </c>
      <c r="K2882">
        <f t="shared" ca="1" si="733"/>
        <v>108.4455595131361</v>
      </c>
      <c r="L2882" s="30">
        <f t="shared" ca="1" si="734"/>
        <v>113.32132621464775</v>
      </c>
      <c r="N2882">
        <f t="shared" ca="1" si="738"/>
        <v>-1.4817953600412715E-3</v>
      </c>
      <c r="O2882">
        <f t="shared" ca="1" si="739"/>
        <v>-9.9921455166474965E-3</v>
      </c>
      <c r="Q2882">
        <f t="shared" ca="1" si="755"/>
        <v>2.9190591396986824E-2</v>
      </c>
      <c r="R2882">
        <f t="shared" ca="1" si="754"/>
        <v>0.11766739631763391</v>
      </c>
      <c r="T2882">
        <f t="shared" ca="1" si="767"/>
        <v>3.6658325450314833E-2</v>
      </c>
      <c r="U2882">
        <f t="shared" ca="1" si="760"/>
        <v>9.3790567922423893E-2</v>
      </c>
      <c r="W2882">
        <f t="shared" ca="1" si="761"/>
        <v>-0.15057148884234117</v>
      </c>
      <c r="X2882">
        <f t="shared" ca="1" si="762"/>
        <v>-2.8809233710860291E-2</v>
      </c>
      <c r="Z2882">
        <f t="shared" ca="1" si="773"/>
        <v>108.2891335643551</v>
      </c>
      <c r="AA2882">
        <f t="shared" ca="1" si="773"/>
        <v>107.67269747374564</v>
      </c>
      <c r="AB2882">
        <f t="shared" ca="1" si="773"/>
        <v>107.32372746663876</v>
      </c>
      <c r="AC2882">
        <f t="shared" ca="1" si="774"/>
        <v>107.67269747374564</v>
      </c>
      <c r="AE2882">
        <f ca="1">IFERROR(VLOOKUP($B2882,OFFSET(Input!$A$1,0,MATCH(Index!AE$6&amp;" Index",Input!$1:$1,0)-1,10000,2),2,0),AE2881)</f>
        <v>14.21</v>
      </c>
      <c r="AF2882">
        <f t="shared" ca="1" si="768"/>
        <v>14.336</v>
      </c>
      <c r="AG2882">
        <f t="shared" ca="1" si="768"/>
        <v>14.581499999999997</v>
      </c>
      <c r="AH2882">
        <f t="shared" ca="1" si="768"/>
        <v>15.513200000000001</v>
      </c>
      <c r="AI2882">
        <f t="shared" ca="1" si="769"/>
        <v>15.513200000000001</v>
      </c>
      <c r="AK2882">
        <f t="shared" ca="1" si="770"/>
        <v>1</v>
      </c>
      <c r="AL2882">
        <f t="shared" ca="1" si="771"/>
        <v>-1</v>
      </c>
      <c r="AN2882" t="str">
        <f t="shared" ca="1" si="777"/>
        <v>Not Down</v>
      </c>
      <c r="AO2882" t="str">
        <f t="shared" ca="1" si="735"/>
        <v>Not Up</v>
      </c>
      <c r="AQ2882">
        <f t="shared" ca="1" si="775"/>
        <v>1</v>
      </c>
      <c r="AR2882">
        <f t="shared" ca="1" si="776"/>
        <v>0</v>
      </c>
      <c r="AT2882">
        <f t="shared" ca="1" si="756"/>
        <v>1</v>
      </c>
      <c r="AU2882">
        <f t="shared" ca="1" si="757"/>
        <v>0</v>
      </c>
      <c r="AW2882" s="5">
        <f t="shared" ca="1" si="740"/>
        <v>2.9190591396986824E-2</v>
      </c>
      <c r="AX2882" s="5">
        <f t="shared" ca="1" si="741"/>
        <v>3.6658325450314833E-2</v>
      </c>
      <c r="AY2882" s="18">
        <f t="shared" ca="1" si="772"/>
        <v>3.6658325450314833E-2</v>
      </c>
      <c r="BA2882" s="6">
        <f t="shared" ca="1" si="765"/>
        <v>1.3639466447469872</v>
      </c>
      <c r="BB2882">
        <f t="shared" ca="1" si="766"/>
        <v>1.3639466447469872</v>
      </c>
      <c r="BC2882" t="str">
        <f t="shared" ca="1" si="752"/>
        <v>HYG UP Equity</v>
      </c>
      <c r="BD2882" t="str">
        <f t="shared" ca="1" si="753"/>
        <v>HYG UP Equity</v>
      </c>
      <c r="BF2882">
        <f t="shared" ca="1" si="742"/>
        <v>1</v>
      </c>
      <c r="BG2882">
        <f t="shared" ca="1" si="743"/>
        <v>0</v>
      </c>
      <c r="BI2882">
        <f t="shared" ca="1" si="736"/>
        <v>1</v>
      </c>
      <c r="BJ2882">
        <f t="shared" ca="1" si="737"/>
        <v>0</v>
      </c>
      <c r="BL2882">
        <f t="shared" ca="1" si="758"/>
        <v>10.249551046945633</v>
      </c>
      <c r="BM2882">
        <f t="shared" ca="1" si="759"/>
        <v>0</v>
      </c>
      <c r="BN2882" s="9">
        <f t="shared" ca="1" si="749"/>
        <v>1.0000000000000002</v>
      </c>
      <c r="BO2882" s="9">
        <f t="shared" ca="1" si="750"/>
        <v>0</v>
      </c>
      <c r="BP2882" s="9">
        <f t="shared" ca="1" si="744"/>
        <v>1</v>
      </c>
      <c r="BQ2882" s="9">
        <f t="shared" ca="1" si="745"/>
        <v>0</v>
      </c>
      <c r="BR2882">
        <f t="shared" ca="1" si="746"/>
        <v>1111.5182980444692</v>
      </c>
      <c r="BS2882">
        <f t="shared" ca="1" si="747"/>
        <v>-1.480698043363371E-3</v>
      </c>
      <c r="BT2882">
        <f t="shared" ca="1" si="748"/>
        <v>1.8055555555555562E-5</v>
      </c>
      <c r="BU2882">
        <f t="shared" ca="1" si="729"/>
        <v>2.4260671014675774E-6</v>
      </c>
      <c r="BV2882">
        <f t="shared" ca="1" si="730"/>
        <v>0</v>
      </c>
      <c r="BW2882" s="35">
        <f ca="1">IFERROR(VLOOKUP($B2882,OFFSET(Input!$A$1,0,MATCH(Index!BW$6&amp;" Index",Input!$1:$1,0)-1,10000,2),2,0)/100,BW2881)</f>
        <v>8.0000000000000004E-4</v>
      </c>
      <c r="BX2882">
        <f t="shared" ca="1" si="751"/>
        <v>2.7490721483702459E-2</v>
      </c>
      <c r="CE2882">
        <v>1102.420670086756</v>
      </c>
    </row>
    <row r="2883" spans="2:83" x14ac:dyDescent="0.25">
      <c r="B2883" s="2">
        <v>41705</v>
      </c>
      <c r="C2883">
        <f t="shared" ca="1" si="731"/>
        <v>0</v>
      </c>
      <c r="D2883">
        <f t="shared" ca="1" si="732"/>
        <v>4</v>
      </c>
      <c r="E2883">
        <f ca="1">IF($B2883&lt;VLOOKUP(E$6&amp;" Equity",Param,4,0),"",IFERROR(VLOOKUP($B2883,OFFSET(Input!$A$1,0,MATCH(Index!E$6&amp;" Equity",Input!$1:$1,0)-1,10000,2),2,0),E2882))</f>
        <v>94.05</v>
      </c>
      <c r="F2883" s="33">
        <v>105.89</v>
      </c>
      <c r="H2883">
        <f ca="1">IFERROR(VLOOKUP($B2883,OFFSET(Input!$A$1,0,MATCH(Index!H$6,Input!$1:$1,0)-1,10000,2),2,0),0)</f>
        <v>0</v>
      </c>
      <c r="I2883">
        <f ca="1">IFERROR(VLOOKUP($B2883,OFFSET(Input!$A$1,0,MATCH(Index!I$6,Input!$1:$1,0)-1,10000,2),2,0),0)</f>
        <v>0</v>
      </c>
      <c r="K2883">
        <f t="shared" ca="1" si="733"/>
        <v>108.03203974378192</v>
      </c>
      <c r="L2883" s="30">
        <f t="shared" ca="1" si="734"/>
        <v>112.61938275803895</v>
      </c>
      <c r="N2883">
        <f t="shared" ca="1" si="738"/>
        <v>-3.8204439973857701E-3</v>
      </c>
      <c r="O2883">
        <f t="shared" ca="1" si="739"/>
        <v>-6.2135391022630623E-3</v>
      </c>
      <c r="Q2883">
        <f t="shared" ca="1" si="755"/>
        <v>3.4665579025998546E-2</v>
      </c>
      <c r="R2883">
        <f t="shared" ca="1" si="754"/>
        <v>0.11882905400346343</v>
      </c>
      <c r="T2883">
        <f t="shared" ca="1" si="767"/>
        <v>3.6991298273726284E-2</v>
      </c>
      <c r="U2883">
        <f t="shared" ca="1" si="760"/>
        <v>9.5131245332289352E-2</v>
      </c>
      <c r="W2883">
        <f t="shared" ca="1" si="761"/>
        <v>-7.6963322317170841E-3</v>
      </c>
      <c r="X2883">
        <f t="shared" ca="1" si="762"/>
        <v>0.11163155608243323</v>
      </c>
      <c r="Z2883">
        <f t="shared" ca="1" si="773"/>
        <v>108.32818697556738</v>
      </c>
      <c r="AA2883">
        <f t="shared" ca="1" si="773"/>
        <v>107.76195054489847</v>
      </c>
      <c r="AB2883">
        <f t="shared" ca="1" si="773"/>
        <v>107.401213369457</v>
      </c>
      <c r="AC2883">
        <f t="shared" ca="1" si="774"/>
        <v>107.76195054489847</v>
      </c>
      <c r="AE2883">
        <f ca="1">IFERROR(VLOOKUP($B2883,OFFSET(Input!$A$1,0,MATCH(Index!AE$6&amp;" Index",Input!$1:$1,0)-1,10000,2),2,0),AE2882)</f>
        <v>14.11</v>
      </c>
      <c r="AF2883">
        <f t="shared" ca="1" si="768"/>
        <v>14.334</v>
      </c>
      <c r="AG2883">
        <f t="shared" ca="1" si="768"/>
        <v>14.425499999999996</v>
      </c>
      <c r="AH2883">
        <f t="shared" ca="1" si="768"/>
        <v>15.386000000000003</v>
      </c>
      <c r="AI2883">
        <f t="shared" ca="1" si="769"/>
        <v>15.386000000000003</v>
      </c>
      <c r="AK2883">
        <f t="shared" ca="1" si="770"/>
        <v>1</v>
      </c>
      <c r="AL2883">
        <f t="shared" ca="1" si="771"/>
        <v>-1</v>
      </c>
      <c r="AN2883" t="str">
        <f t="shared" ca="1" si="777"/>
        <v>Not Down</v>
      </c>
      <c r="AO2883" t="str">
        <f t="shared" ca="1" si="735"/>
        <v>Not Up</v>
      </c>
      <c r="AQ2883">
        <f t="shared" ca="1" si="775"/>
        <v>1</v>
      </c>
      <c r="AR2883">
        <f t="shared" ca="1" si="776"/>
        <v>0</v>
      </c>
      <c r="AT2883">
        <f t="shared" ca="1" si="756"/>
        <v>1</v>
      </c>
      <c r="AU2883">
        <f t="shared" ca="1" si="757"/>
        <v>0</v>
      </c>
      <c r="AW2883" s="5">
        <f t="shared" ca="1" si="740"/>
        <v>3.4665579025998546E-2</v>
      </c>
      <c r="AX2883" s="5">
        <f t="shared" ca="1" si="741"/>
        <v>3.6991298273726284E-2</v>
      </c>
      <c r="AY2883" s="18">
        <f t="shared" ca="1" si="772"/>
        <v>3.6991298273726284E-2</v>
      </c>
      <c r="BA2883" s="6">
        <f t="shared" ca="1" si="765"/>
        <v>1.3516692393441454</v>
      </c>
      <c r="BB2883">
        <f t="shared" ca="1" si="766"/>
        <v>1.3516692393441454</v>
      </c>
      <c r="BC2883" t="str">
        <f t="shared" ca="1" si="752"/>
        <v>HYG UP Equity</v>
      </c>
      <c r="BD2883" t="str">
        <f t="shared" ca="1" si="753"/>
        <v>HYG UP Equity</v>
      </c>
      <c r="BF2883">
        <f t="shared" ca="1" si="742"/>
        <v>1</v>
      </c>
      <c r="BG2883">
        <f t="shared" ca="1" si="743"/>
        <v>0</v>
      </c>
      <c r="BI2883">
        <f t="shared" ca="1" si="736"/>
        <v>1</v>
      </c>
      <c r="BJ2883">
        <f t="shared" ca="1" si="737"/>
        <v>0</v>
      </c>
      <c r="BL2883">
        <f t="shared" ca="1" si="758"/>
        <v>10.249551046945633</v>
      </c>
      <c r="BM2883">
        <f t="shared" ca="1" si="759"/>
        <v>0</v>
      </c>
      <c r="BN2883" s="9">
        <f t="shared" ca="1" si="749"/>
        <v>1</v>
      </c>
      <c r="BO2883" s="9">
        <f t="shared" ca="1" si="750"/>
        <v>0</v>
      </c>
      <c r="BP2883" s="9">
        <f t="shared" ca="1" si="744"/>
        <v>1</v>
      </c>
      <c r="BQ2883" s="9">
        <f t="shared" ca="1" si="745"/>
        <v>0</v>
      </c>
      <c r="BR2883">
        <f t="shared" ca="1" si="746"/>
        <v>1107.2799060595523</v>
      </c>
      <c r="BS2883">
        <f t="shared" ca="1" si="747"/>
        <v>-3.8131553860819567E-3</v>
      </c>
      <c r="BT2883">
        <f t="shared" ca="1" si="748"/>
        <v>1.8055555555555558E-5</v>
      </c>
      <c r="BU2883">
        <f t="shared" ca="1" si="729"/>
        <v>2.8521279783511932E-6</v>
      </c>
      <c r="BV2883">
        <f t="shared" ca="1" si="730"/>
        <v>0</v>
      </c>
      <c r="BW2883" s="35">
        <f ca="1">IFERROR(VLOOKUP($B2883,OFFSET(Input!$A$1,0,MATCH(Index!BW$6&amp;" Index",Input!$1:$1,0)-1,10000,2),2,0)/100,BW2882)</f>
        <v>8.0000000000000004E-4</v>
      </c>
      <c r="BX2883">
        <f t="shared" ca="1" si="751"/>
        <v>2.7149109253943381E-2</v>
      </c>
      <c r="CE2883">
        <v>1096.5802831618823</v>
      </c>
    </row>
    <row r="2884" spans="2:83" x14ac:dyDescent="0.25">
      <c r="B2884" s="2">
        <v>41708</v>
      </c>
      <c r="C2884">
        <f t="shared" ca="1" si="731"/>
        <v>0</v>
      </c>
      <c r="D2884">
        <f t="shared" ca="1" si="732"/>
        <v>5</v>
      </c>
      <c r="E2884">
        <f ca="1">IF($B2884&lt;VLOOKUP(E$6&amp;" Equity",Param,4,0),"",IFERROR(VLOOKUP($B2884,OFFSET(Input!$A$1,0,MATCH(Index!E$6&amp;" Equity",Input!$1:$1,0)-1,10000,2),2,0),E2883))</f>
        <v>94.06</v>
      </c>
      <c r="F2884" s="33">
        <v>106.04</v>
      </c>
      <c r="H2884">
        <f ca="1">IFERROR(VLOOKUP($B2884,OFFSET(Input!$A$1,0,MATCH(Index!H$6,Input!$1:$1,0)-1,10000,2),2,0),0)</f>
        <v>0</v>
      </c>
      <c r="I2884">
        <f ca="1">IFERROR(VLOOKUP($B2884,OFFSET(Input!$A$1,0,MATCH(Index!I$6,Input!$1:$1,0)-1,10000,2),2,0),0)</f>
        <v>0</v>
      </c>
      <c r="K2884">
        <f t="shared" ca="1" si="733"/>
        <v>108.04352640404177</v>
      </c>
      <c r="L2884" s="30">
        <f t="shared" ca="1" si="734"/>
        <v>112.77891536181369</v>
      </c>
      <c r="N2884">
        <f t="shared" ca="1" si="738"/>
        <v>1.0632076986257561E-4</v>
      </c>
      <c r="O2884">
        <f t="shared" ca="1" si="739"/>
        <v>1.4155619784617505E-3</v>
      </c>
      <c r="Q2884">
        <f t="shared" ca="1" si="755"/>
        <v>3.2816885426542902E-2</v>
      </c>
      <c r="R2884">
        <f t="shared" ca="1" si="754"/>
        <v>0.11835953109012018</v>
      </c>
      <c r="T2884">
        <f t="shared" ca="1" si="767"/>
        <v>3.2372258468163856E-2</v>
      </c>
      <c r="U2884">
        <f t="shared" ca="1" si="760"/>
        <v>9.5216831277835146E-2</v>
      </c>
      <c r="W2884">
        <f t="shared" ca="1" si="761"/>
        <v>2.9440725856787357E-2</v>
      </c>
      <c r="X2884">
        <f t="shared" ca="1" si="762"/>
        <v>0.11067700757082352</v>
      </c>
      <c r="Z2884">
        <f t="shared" ca="1" si="773"/>
        <v>108.34438489417482</v>
      </c>
      <c r="AA2884">
        <f t="shared" ca="1" si="773"/>
        <v>107.82491615250119</v>
      </c>
      <c r="AB2884">
        <f t="shared" ca="1" si="773"/>
        <v>107.48052359578907</v>
      </c>
      <c r="AC2884">
        <f t="shared" ca="1" si="774"/>
        <v>107.82491615250119</v>
      </c>
      <c r="AE2884">
        <f ca="1">IFERROR(VLOOKUP($B2884,OFFSET(Input!$A$1,0,MATCH(Index!AE$6&amp;" Index",Input!$1:$1,0)-1,10000,2),2,0),AE2883)</f>
        <v>14.2</v>
      </c>
      <c r="AF2884">
        <f t="shared" ca="1" si="768"/>
        <v>14.375999999999999</v>
      </c>
      <c r="AG2884">
        <f t="shared" ca="1" si="768"/>
        <v>14.370999999999999</v>
      </c>
      <c r="AH2884">
        <f t="shared" ca="1" si="768"/>
        <v>15.217599999999999</v>
      </c>
      <c r="AI2884">
        <f t="shared" ca="1" si="769"/>
        <v>15.217599999999999</v>
      </c>
      <c r="AK2884">
        <f t="shared" ca="1" si="770"/>
        <v>1</v>
      </c>
      <c r="AL2884">
        <f t="shared" ca="1" si="771"/>
        <v>-1</v>
      </c>
      <c r="AN2884" t="str">
        <f t="shared" ca="1" si="777"/>
        <v>Not Down</v>
      </c>
      <c r="AO2884" t="str">
        <f t="shared" ca="1" si="735"/>
        <v>Not Up</v>
      </c>
      <c r="AQ2884">
        <f t="shared" ca="1" si="775"/>
        <v>1</v>
      </c>
      <c r="AR2884">
        <f t="shared" ca="1" si="776"/>
        <v>0</v>
      </c>
      <c r="AT2884">
        <f t="shared" ca="1" si="756"/>
        <v>1</v>
      </c>
      <c r="AU2884">
        <f t="shared" ca="1" si="757"/>
        <v>0</v>
      </c>
      <c r="AW2884" s="5">
        <f t="shared" ca="1" si="740"/>
        <v>3.2816885426542902E-2</v>
      </c>
      <c r="AX2884" s="5">
        <f t="shared" ca="1" si="741"/>
        <v>3.2372258468163856E-2</v>
      </c>
      <c r="AY2884" s="18">
        <f t="shared" ca="1" si="772"/>
        <v>3.2816885426542902E-2</v>
      </c>
      <c r="BA2884" s="6">
        <f t="shared" ca="1" si="765"/>
        <v>1.5</v>
      </c>
      <c r="BB2884">
        <f t="shared" ca="1" si="766"/>
        <v>1.5</v>
      </c>
      <c r="BC2884" t="str">
        <f t="shared" ca="1" si="752"/>
        <v>HYG UP Equity</v>
      </c>
      <c r="BD2884" t="str">
        <f t="shared" ca="1" si="753"/>
        <v>HYG UP Equity</v>
      </c>
      <c r="BF2884">
        <f t="shared" ca="1" si="742"/>
        <v>1</v>
      </c>
      <c r="BG2884">
        <f t="shared" ca="1" si="743"/>
        <v>0</v>
      </c>
      <c r="BI2884">
        <f t="shared" ca="1" si="736"/>
        <v>1</v>
      </c>
      <c r="BJ2884">
        <f t="shared" ca="1" si="737"/>
        <v>0</v>
      </c>
      <c r="BL2884">
        <f t="shared" ca="1" si="758"/>
        <v>10.249551046945633</v>
      </c>
      <c r="BM2884">
        <f t="shared" ca="1" si="759"/>
        <v>0</v>
      </c>
      <c r="BN2884" s="9">
        <f t="shared" ca="1" si="749"/>
        <v>1</v>
      </c>
      <c r="BO2884" s="9">
        <f t="shared" ca="1" si="750"/>
        <v>0</v>
      </c>
      <c r="BP2884" s="9">
        <f t="shared" ca="1" si="744"/>
        <v>1</v>
      </c>
      <c r="BQ2884" s="9">
        <f t="shared" ca="1" si="745"/>
        <v>0</v>
      </c>
      <c r="BR2884">
        <f t="shared" ca="1" si="746"/>
        <v>1107.3976391702445</v>
      </c>
      <c r="BS2884">
        <f t="shared" ca="1" si="747"/>
        <v>1.0632642211594323E-4</v>
      </c>
      <c r="BT2884">
        <f t="shared" ca="1" si="748"/>
        <v>5.4166666666666671E-5</v>
      </c>
      <c r="BU2884">
        <f t="shared" ref="BU2884:BU2947" ca="1" si="778">ABS($BB2882*BN2884-$BB2883*BP2884)*0.02%</f>
        <v>2.4554810805683672E-6</v>
      </c>
      <c r="BV2884">
        <f t="shared" ref="BV2884:BV2947" ca="1" si="779">ABS($BB2882*BO2884-$BB2883*BQ2884)*0.02%</f>
        <v>0</v>
      </c>
      <c r="BW2884" s="35">
        <f ca="1">IFERROR(VLOOKUP($B2884,OFFSET(Input!$A$1,0,MATCH(Index!BW$6&amp;" Index",Input!$1:$1,0)-1,10000,2),2,0)/100,BW2883)</f>
        <v>8.0000000000000004E-4</v>
      </c>
      <c r="BX2884">
        <f t="shared" ca="1" si="751"/>
        <v>8.028658284948216E-2</v>
      </c>
      <c r="CE2884">
        <v>1096.6072531862894</v>
      </c>
    </row>
    <row r="2885" spans="2:83" x14ac:dyDescent="0.25">
      <c r="B2885" s="2">
        <v>41709</v>
      </c>
      <c r="C2885">
        <f t="shared" ca="1" si="731"/>
        <v>0</v>
      </c>
      <c r="D2885">
        <f t="shared" ca="1" si="732"/>
        <v>0</v>
      </c>
      <c r="E2885">
        <f ca="1">IF($B2885&lt;VLOOKUP(E$6&amp;" Equity",Param,4,0),"",IFERROR(VLOOKUP($B2885,OFFSET(Input!$A$1,0,MATCH(Index!E$6&amp;" Equity",Input!$1:$1,0)-1,10000,2),2,0),E2884))</f>
        <v>93.96</v>
      </c>
      <c r="F2885" s="33">
        <v>106.32</v>
      </c>
      <c r="H2885">
        <f ca="1">IFERROR(VLOOKUP($B2885,OFFSET(Input!$A$1,0,MATCH(Index!H$6,Input!$1:$1,0)-1,10000,2),2,0),0)</f>
        <v>0</v>
      </c>
      <c r="I2885">
        <f ca="1">IFERROR(VLOOKUP($B2885,OFFSET(Input!$A$1,0,MATCH(Index!I$6,Input!$1:$1,0)-1,10000,2),2,0),0)</f>
        <v>0</v>
      </c>
      <c r="K2885">
        <f t="shared" ca="1" si="733"/>
        <v>107.92865980144337</v>
      </c>
      <c r="L2885" s="30">
        <f t="shared" ca="1" si="734"/>
        <v>113.07670955552649</v>
      </c>
      <c r="N2885">
        <f t="shared" ca="1" si="738"/>
        <v>-1.0637167261899891E-3</v>
      </c>
      <c r="O2885">
        <f t="shared" ca="1" si="739"/>
        <v>2.6370329841649493E-3</v>
      </c>
      <c r="Q2885">
        <f t="shared" ca="1" si="755"/>
        <v>3.2730260480274692E-2</v>
      </c>
      <c r="R2885">
        <f t="shared" ca="1" si="754"/>
        <v>0.11042228321563076</v>
      </c>
      <c r="T2885">
        <f t="shared" ca="1" si="767"/>
        <v>3.251193294548841E-2</v>
      </c>
      <c r="U2885">
        <f t="shared" ca="1" si="760"/>
        <v>9.5156215680940806E-2</v>
      </c>
      <c r="W2885">
        <f t="shared" ca="1" si="761"/>
        <v>-6.0112601226788832E-2</v>
      </c>
      <c r="X2885">
        <f t="shared" ca="1" si="762"/>
        <v>9.1511621235858528E-2</v>
      </c>
      <c r="Z2885">
        <f t="shared" ca="1" si="773"/>
        <v>108.33652254562055</v>
      </c>
      <c r="AA2885">
        <f t="shared" ca="1" si="773"/>
        <v>107.87870926445535</v>
      </c>
      <c r="AB2885">
        <f t="shared" ca="1" si="773"/>
        <v>107.56790862606074</v>
      </c>
      <c r="AC2885">
        <f t="shared" ca="1" si="774"/>
        <v>107.87870926445535</v>
      </c>
      <c r="AE2885">
        <f ca="1">IFERROR(VLOOKUP($B2885,OFFSET(Input!$A$1,0,MATCH(Index!AE$6&amp;" Index",Input!$1:$1,0)-1,10000,2),2,0),AE2884)</f>
        <v>14.8</v>
      </c>
      <c r="AF2885">
        <f t="shared" ca="1" si="768"/>
        <v>14.437999999999999</v>
      </c>
      <c r="AG2885">
        <f t="shared" ca="1" si="768"/>
        <v>14.347999999999999</v>
      </c>
      <c r="AH2885">
        <f t="shared" ca="1" si="768"/>
        <v>14.952</v>
      </c>
      <c r="AI2885">
        <f t="shared" ca="1" si="769"/>
        <v>14.952</v>
      </c>
      <c r="AK2885">
        <f t="shared" ca="1" si="770"/>
        <v>1</v>
      </c>
      <c r="AL2885">
        <f t="shared" ca="1" si="771"/>
        <v>-1</v>
      </c>
      <c r="AN2885" t="str">
        <f t="shared" ca="1" si="777"/>
        <v>Not Down</v>
      </c>
      <c r="AO2885" t="str">
        <f t="shared" ca="1" si="735"/>
        <v>Not Up</v>
      </c>
      <c r="AQ2885">
        <f t="shared" ca="1" si="775"/>
        <v>1</v>
      </c>
      <c r="AR2885">
        <f t="shared" ca="1" si="776"/>
        <v>0</v>
      </c>
      <c r="AT2885">
        <f t="shared" ca="1" si="756"/>
        <v>1</v>
      </c>
      <c r="AU2885">
        <f t="shared" ca="1" si="757"/>
        <v>0</v>
      </c>
      <c r="AW2885" s="5">
        <f t="shared" ca="1" si="740"/>
        <v>3.2730260480274692E-2</v>
      </c>
      <c r="AX2885" s="5">
        <f t="shared" ca="1" si="741"/>
        <v>3.251193294548841E-2</v>
      </c>
      <c r="AY2885" s="18">
        <f t="shared" ca="1" si="772"/>
        <v>3.2730260480274692E-2</v>
      </c>
      <c r="BA2885" s="6">
        <f t="shared" ca="1" si="765"/>
        <v>1.5</v>
      </c>
      <c r="BB2885">
        <f t="shared" ca="1" si="766"/>
        <v>1.5</v>
      </c>
      <c r="BC2885" t="str">
        <f t="shared" ca="1" si="752"/>
        <v>HYG UP Equity</v>
      </c>
      <c r="BD2885" t="str">
        <f t="shared" ca="1" si="753"/>
        <v>HYG UP Equity</v>
      </c>
      <c r="BF2885">
        <f t="shared" ca="1" si="742"/>
        <v>1</v>
      </c>
      <c r="BG2885">
        <f t="shared" ca="1" si="743"/>
        <v>0</v>
      </c>
      <c r="BI2885">
        <f t="shared" ca="1" si="736"/>
        <v>1</v>
      </c>
      <c r="BJ2885">
        <f t="shared" ca="1" si="737"/>
        <v>0</v>
      </c>
      <c r="BL2885">
        <f t="shared" ca="1" si="758"/>
        <v>10.249551046945633</v>
      </c>
      <c r="BM2885">
        <f t="shared" ca="1" si="759"/>
        <v>0</v>
      </c>
      <c r="BN2885" s="9">
        <f t="shared" ca="1" si="749"/>
        <v>1</v>
      </c>
      <c r="BO2885" s="9">
        <f t="shared" ca="1" si="750"/>
        <v>0</v>
      </c>
      <c r="BP2885" s="9">
        <f t="shared" ca="1" si="744"/>
        <v>1</v>
      </c>
      <c r="BQ2885" s="9">
        <f t="shared" ca="1" si="745"/>
        <v>0</v>
      </c>
      <c r="BR2885">
        <f t="shared" ca="1" si="746"/>
        <v>1106.220308063323</v>
      </c>
      <c r="BS2885">
        <f t="shared" ca="1" si="747"/>
        <v>-1.06315118009781E-3</v>
      </c>
      <c r="BT2885">
        <f t="shared" ca="1" si="748"/>
        <v>1.8055555555555558E-5</v>
      </c>
      <c r="BU2885">
        <f t="shared" ca="1" si="778"/>
        <v>2.9666152131170922E-5</v>
      </c>
      <c r="BV2885">
        <f t="shared" ca="1" si="779"/>
        <v>0</v>
      </c>
      <c r="BW2885" s="35">
        <f ca="1">IFERROR(VLOOKUP($B2885,OFFSET(Input!$A$1,0,MATCH(Index!BW$6&amp;" Index",Input!$1:$1,0)-1,10000,2),2,0)/100,BW2884)</f>
        <v>8.0000000000000004E-4</v>
      </c>
      <c r="BX2885">
        <f t="shared" ca="1" si="751"/>
        <v>2.9699779773795346E-2</v>
      </c>
      <c r="CE2885">
        <v>1094.9560144284742</v>
      </c>
    </row>
    <row r="2886" spans="2:83" x14ac:dyDescent="0.25">
      <c r="B2886" s="2">
        <v>41710</v>
      </c>
      <c r="C2886">
        <f t="shared" ca="1" si="731"/>
        <v>0</v>
      </c>
      <c r="D2886">
        <f t="shared" ca="1" si="732"/>
        <v>0</v>
      </c>
      <c r="E2886">
        <f ca="1">IF($B2886&lt;VLOOKUP(E$6&amp;" Equity",Param,4,0),"",IFERROR(VLOOKUP($B2886,OFFSET(Input!$A$1,0,MATCH(Index!E$6&amp;" Equity",Input!$1:$1,0)-1,10000,2),2,0),E2885))</f>
        <v>94.12</v>
      </c>
      <c r="F2886" s="33">
        <v>107.06</v>
      </c>
      <c r="H2886">
        <f ca="1">IFERROR(VLOOKUP($B2886,OFFSET(Input!$A$1,0,MATCH(Index!H$6,Input!$1:$1,0)-1,10000,2),2,0),0)</f>
        <v>0</v>
      </c>
      <c r="I2886">
        <f ca="1">IFERROR(VLOOKUP($B2886,OFFSET(Input!$A$1,0,MATCH(Index!I$6,Input!$1:$1,0)-1,10000,2),2,0),0)</f>
        <v>0</v>
      </c>
      <c r="K2886">
        <f t="shared" ca="1" si="733"/>
        <v>108.1124463656008</v>
      </c>
      <c r="L2886" s="30">
        <f t="shared" ca="1" si="734"/>
        <v>113.86373706748182</v>
      </c>
      <c r="N2886">
        <f t="shared" ca="1" si="738"/>
        <v>1.7014040684498275E-3</v>
      </c>
      <c r="O2886">
        <f t="shared" ca="1" si="739"/>
        <v>6.9360105602453989E-3</v>
      </c>
      <c r="Q2886">
        <f t="shared" ca="1" si="755"/>
        <v>3.2742713865363628E-2</v>
      </c>
      <c r="R2886">
        <f t="shared" ca="1" si="754"/>
        <v>0.1126884723818096</v>
      </c>
      <c r="T2886">
        <f t="shared" ca="1" si="767"/>
        <v>3.2506162024937571E-2</v>
      </c>
      <c r="U2886">
        <f t="shared" ca="1" si="760"/>
        <v>9.6104511030380063E-2</v>
      </c>
      <c r="W2886">
        <f t="shared" ca="1" si="761"/>
        <v>-3.9475556078881362E-2</v>
      </c>
      <c r="X2886">
        <f t="shared" ca="1" si="762"/>
        <v>0.17827079907756288</v>
      </c>
      <c r="Z2886">
        <f t="shared" ca="1" si="773"/>
        <v>108.32874997071568</v>
      </c>
      <c r="AA2886">
        <f t="shared" ca="1" si="773"/>
        <v>107.93254726323418</v>
      </c>
      <c r="AB2886">
        <f t="shared" ca="1" si="773"/>
        <v>107.65761567613799</v>
      </c>
      <c r="AC2886">
        <f t="shared" ca="1" si="774"/>
        <v>107.93254726323418</v>
      </c>
      <c r="AE2886">
        <f ca="1">IFERROR(VLOOKUP($B2886,OFFSET(Input!$A$1,0,MATCH(Index!AE$6&amp;" Index",Input!$1:$1,0)-1,10000,2),2,0),AE2885)</f>
        <v>14.47</v>
      </c>
      <c r="AF2886">
        <f t="shared" ca="1" si="768"/>
        <v>14.369333333333334</v>
      </c>
      <c r="AG2886">
        <f t="shared" ca="1" si="768"/>
        <v>14.346</v>
      </c>
      <c r="AH2886">
        <f t="shared" ca="1" si="768"/>
        <v>14.766400000000001</v>
      </c>
      <c r="AI2886">
        <f t="shared" ca="1" si="769"/>
        <v>14.766400000000001</v>
      </c>
      <c r="AK2886">
        <f t="shared" ca="1" si="770"/>
        <v>1</v>
      </c>
      <c r="AL2886">
        <f t="shared" ca="1" si="771"/>
        <v>-1</v>
      </c>
      <c r="AN2886" t="str">
        <f t="shared" ca="1" si="777"/>
        <v>Not Down</v>
      </c>
      <c r="AO2886" t="str">
        <f t="shared" ca="1" si="735"/>
        <v>Not Up</v>
      </c>
      <c r="AQ2886">
        <f t="shared" ca="1" si="775"/>
        <v>1</v>
      </c>
      <c r="AR2886">
        <f t="shared" ca="1" si="776"/>
        <v>0</v>
      </c>
      <c r="AT2886">
        <f t="shared" ca="1" si="756"/>
        <v>1</v>
      </c>
      <c r="AU2886">
        <f t="shared" ca="1" si="757"/>
        <v>0</v>
      </c>
      <c r="AW2886" s="5">
        <f t="shared" ca="1" si="740"/>
        <v>3.2742713865363628E-2</v>
      </c>
      <c r="AX2886" s="5">
        <f t="shared" ca="1" si="741"/>
        <v>3.2506162024937571E-2</v>
      </c>
      <c r="AY2886" s="18">
        <f t="shared" ca="1" si="772"/>
        <v>3.2742713865363628E-2</v>
      </c>
      <c r="BA2886" s="6">
        <f t="shared" ca="1" si="765"/>
        <v>1.5</v>
      </c>
      <c r="BB2886">
        <f t="shared" ca="1" si="766"/>
        <v>1.5</v>
      </c>
      <c r="BC2886" t="str">
        <f t="shared" ca="1" si="752"/>
        <v>HYG UP Equity</v>
      </c>
      <c r="BD2886" t="str">
        <f t="shared" ca="1" si="753"/>
        <v>HYG UP Equity</v>
      </c>
      <c r="BF2886">
        <f t="shared" ca="1" si="742"/>
        <v>1</v>
      </c>
      <c r="BG2886">
        <f t="shared" ca="1" si="743"/>
        <v>0</v>
      </c>
      <c r="BI2886">
        <f t="shared" ca="1" si="736"/>
        <v>1</v>
      </c>
      <c r="BJ2886">
        <f t="shared" ca="1" si="737"/>
        <v>0</v>
      </c>
      <c r="BL2886">
        <f t="shared" ca="1" si="758"/>
        <v>10.249551046945633</v>
      </c>
      <c r="BM2886">
        <f t="shared" ca="1" si="759"/>
        <v>0</v>
      </c>
      <c r="BN2886" s="9">
        <f t="shared" ca="1" si="749"/>
        <v>1</v>
      </c>
      <c r="BO2886" s="9">
        <f t="shared" ca="1" si="750"/>
        <v>0</v>
      </c>
      <c r="BP2886" s="9">
        <f t="shared" ca="1" si="744"/>
        <v>1</v>
      </c>
      <c r="BQ2886" s="9">
        <f t="shared" ca="1" si="745"/>
        <v>0</v>
      </c>
      <c r="BR2886">
        <f t="shared" ca="1" si="746"/>
        <v>1108.1040378343973</v>
      </c>
      <c r="BS2886">
        <f t="shared" ca="1" si="747"/>
        <v>1.702852277565059E-3</v>
      </c>
      <c r="BT2886">
        <f t="shared" ca="1" si="748"/>
        <v>1.8055555555555558E-5</v>
      </c>
      <c r="BU2886">
        <f t="shared" ca="1" si="778"/>
        <v>0</v>
      </c>
      <c r="BV2886">
        <f t="shared" ca="1" si="779"/>
        <v>0</v>
      </c>
      <c r="BW2886" s="35">
        <f ca="1">IFERROR(VLOOKUP($B2886,OFFSET(Input!$A$1,0,MATCH(Index!BW$6&amp;" Index",Input!$1:$1,0)-1,10000,2),2,0)/100,BW2885)</f>
        <v>8.0000000000000004E-4</v>
      </c>
      <c r="BX2886">
        <f t="shared" ca="1" si="751"/>
        <v>2.9655058724104514E-2</v>
      </c>
      <c r="CE2886">
        <v>1097.7067575440383</v>
      </c>
    </row>
    <row r="2887" spans="2:83" x14ac:dyDescent="0.25">
      <c r="B2887" s="2">
        <v>41711</v>
      </c>
      <c r="C2887">
        <f t="shared" ref="C2887:C2950" ca="1" si="780">IF(MONTH(B2887)&lt;&gt;MONTH(B2886),1,0)</f>
        <v>0</v>
      </c>
      <c r="D2887">
        <f t="shared" ref="D2887:D2950" ca="1" si="781">IF(D2886=5,0,IF(D2886&lt;&gt;0,D2886+1,IF(C2886=1,1,0)))</f>
        <v>0</v>
      </c>
      <c r="E2887">
        <f ca="1">IF($B2887&lt;VLOOKUP(E$6&amp;" Equity",Param,4,0),"",IFERROR(VLOOKUP($B2887,OFFSET(Input!$A$1,0,MATCH(Index!E$6&amp;" Equity",Input!$1:$1,0)-1,10000,2),2,0),E2886))</f>
        <v>93.87</v>
      </c>
      <c r="F2887" s="33">
        <v>108.5</v>
      </c>
      <c r="H2887">
        <f ca="1">IFERROR(VLOOKUP($B2887,OFFSET(Input!$A$1,0,MATCH(Index!H$6,Input!$1:$1,0)-1,10000,2),2,0),0)</f>
        <v>0</v>
      </c>
      <c r="I2887">
        <f ca="1">IFERROR(VLOOKUP($B2887,OFFSET(Input!$A$1,0,MATCH(Index!I$6,Input!$1:$1,0)-1,10000,2),2,0),0)</f>
        <v>0</v>
      </c>
      <c r="K2887">
        <f t="shared" ref="K2887:K2950" ca="1" si="782">IF($B2887&lt;=L_date,IF($B2887=L_date,1,K2888/((E2888+H2888)/E2887)),K2886*((E2887+H2887)/E2886))</f>
        <v>107.82527985910484</v>
      </c>
      <c r="L2887" s="30">
        <f t="shared" ref="L2887:L2950" ca="1" si="783">IF($B2887&lt;=L_date,IF($B2887=L_date,1,L2888/((F2888+I2888)/F2887)),L2886*((F2887+I2887)/F2886))</f>
        <v>115.39525006371919</v>
      </c>
      <c r="N2887">
        <f t="shared" ca="1" si="738"/>
        <v>-2.6597175102612467E-3</v>
      </c>
      <c r="O2887">
        <f t="shared" ca="1" si="739"/>
        <v>1.3360748015278886E-2</v>
      </c>
      <c r="Q2887">
        <f t="shared" ca="1" si="755"/>
        <v>3.4049766098241285E-2</v>
      </c>
      <c r="R2887">
        <f t="shared" ca="1" si="754"/>
        <v>0.12824994045885524</v>
      </c>
      <c r="T2887">
        <f t="shared" ca="1" si="767"/>
        <v>3.3367656486188453E-2</v>
      </c>
      <c r="U2887">
        <f t="shared" ca="1" si="760"/>
        <v>0.10558086396244419</v>
      </c>
      <c r="W2887">
        <f t="shared" ca="1" si="761"/>
        <v>-0.29819812384311467</v>
      </c>
      <c r="X2887">
        <f t="shared" ca="1" si="762"/>
        <v>1.2904700992966145E-3</v>
      </c>
      <c r="Z2887">
        <f t="shared" ca="1" si="773"/>
        <v>108.27168575204908</v>
      </c>
      <c r="AA2887">
        <f t="shared" ca="1" si="773"/>
        <v>107.98059985048496</v>
      </c>
      <c r="AB2887">
        <f t="shared" ca="1" si="773"/>
        <v>107.7358360659554</v>
      </c>
      <c r="AC2887">
        <f t="shared" ca="1" si="774"/>
        <v>107.98059985048496</v>
      </c>
      <c r="AE2887">
        <f ca="1">IFERROR(VLOOKUP($B2887,OFFSET(Input!$A$1,0,MATCH(Index!AE$6&amp;" Index",Input!$1:$1,0)-1,10000,2),2,0),AE2886)</f>
        <v>16.22</v>
      </c>
      <c r="AF2887">
        <f t="shared" ca="1" si="768"/>
        <v>14.464666666666664</v>
      </c>
      <c r="AG2887">
        <f t="shared" ca="1" si="768"/>
        <v>14.442000000000002</v>
      </c>
      <c r="AH2887">
        <f t="shared" ca="1" si="768"/>
        <v>14.617199999999999</v>
      </c>
      <c r="AI2887">
        <f t="shared" ca="1" si="769"/>
        <v>14.617199999999999</v>
      </c>
      <c r="AK2887">
        <f t="shared" ca="1" si="770"/>
        <v>1</v>
      </c>
      <c r="AL2887">
        <f t="shared" ca="1" si="771"/>
        <v>-1</v>
      </c>
      <c r="AN2887" t="str">
        <f t="shared" ca="1" si="777"/>
        <v>Not Down</v>
      </c>
      <c r="AO2887" t="str">
        <f t="shared" ca="1" si="735"/>
        <v>Not Up</v>
      </c>
      <c r="AQ2887">
        <f t="shared" ca="1" si="775"/>
        <v>1</v>
      </c>
      <c r="AR2887">
        <f t="shared" ca="1" si="776"/>
        <v>0</v>
      </c>
      <c r="AT2887">
        <f t="shared" ca="1" si="756"/>
        <v>1</v>
      </c>
      <c r="AU2887">
        <f t="shared" ca="1" si="757"/>
        <v>0</v>
      </c>
      <c r="AW2887" s="5">
        <f t="shared" ca="1" si="740"/>
        <v>3.4049766098241285E-2</v>
      </c>
      <c r="AX2887" s="5">
        <f t="shared" ca="1" si="741"/>
        <v>3.3367656486188453E-2</v>
      </c>
      <c r="AY2887" s="18">
        <f t="shared" ca="1" si="772"/>
        <v>3.4049766098241285E-2</v>
      </c>
      <c r="BA2887" s="6">
        <f t="shared" ca="1" si="765"/>
        <v>1.4684388684415242</v>
      </c>
      <c r="BB2887">
        <f t="shared" ca="1" si="766"/>
        <v>1.5</v>
      </c>
      <c r="BC2887" t="str">
        <f t="shared" ca="1" si="752"/>
        <v>HYG UP Equity</v>
      </c>
      <c r="BD2887" t="str">
        <f t="shared" ca="1" si="753"/>
        <v>HYG UP Equity</v>
      </c>
      <c r="BF2887">
        <f t="shared" ca="1" si="742"/>
        <v>1</v>
      </c>
      <c r="BG2887">
        <f t="shared" ca="1" si="743"/>
        <v>0</v>
      </c>
      <c r="BI2887">
        <f t="shared" ca="1" si="736"/>
        <v>1</v>
      </c>
      <c r="BJ2887">
        <f t="shared" ca="1" si="737"/>
        <v>0</v>
      </c>
      <c r="BL2887">
        <f t="shared" ca="1" si="758"/>
        <v>10.249551046945633</v>
      </c>
      <c r="BM2887">
        <f t="shared" ca="1" si="759"/>
        <v>0</v>
      </c>
      <c r="BN2887" s="9">
        <f t="shared" ca="1" si="749"/>
        <v>1</v>
      </c>
      <c r="BO2887" s="9">
        <f t="shared" ca="1" si="750"/>
        <v>0</v>
      </c>
      <c r="BP2887" s="9">
        <f t="shared" ca="1" si="744"/>
        <v>1</v>
      </c>
      <c r="BQ2887" s="9">
        <f t="shared" ca="1" si="745"/>
        <v>0</v>
      </c>
      <c r="BR2887">
        <f t="shared" ca="1" si="746"/>
        <v>1105.160710067094</v>
      </c>
      <c r="BS2887">
        <f t="shared" ca="1" si="747"/>
        <v>-2.6561835954099777E-3</v>
      </c>
      <c r="BT2887">
        <f t="shared" ca="1" si="748"/>
        <v>1.8055555555555558E-5</v>
      </c>
      <c r="BU2887">
        <f t="shared" ca="1" si="778"/>
        <v>0</v>
      </c>
      <c r="BV2887">
        <f t="shared" ca="1" si="779"/>
        <v>0</v>
      </c>
      <c r="BW2887" s="35">
        <f ca="1">IFERROR(VLOOKUP($B2887,OFFSET(Input!$A$1,0,MATCH(Index!BW$6&amp;" Index",Input!$1:$1,0)-1,10000,2),2,0)/100,BW2886)</f>
        <v>8.0000000000000004E-4</v>
      </c>
      <c r="BX2887">
        <f t="shared" ca="1" si="751"/>
        <v>2.972955801681771E-2</v>
      </c>
      <c r="CE2887">
        <v>1093.2869963617195</v>
      </c>
    </row>
    <row r="2888" spans="2:83" x14ac:dyDescent="0.25">
      <c r="B2888" s="2">
        <v>41712</v>
      </c>
      <c r="C2888">
        <f t="shared" ca="1" si="780"/>
        <v>0</v>
      </c>
      <c r="D2888">
        <f t="shared" ca="1" si="781"/>
        <v>0</v>
      </c>
      <c r="E2888">
        <f ca="1">IF($B2888&lt;VLOOKUP(E$6&amp;" Equity",Param,4,0),"",IFERROR(VLOOKUP($B2888,OFFSET(Input!$A$1,0,MATCH(Index!E$6&amp;" Equity",Input!$1:$1,0)-1,10000,2),2,0),E2887))</f>
        <v>93.8</v>
      </c>
      <c r="F2888" s="33">
        <v>108.52</v>
      </c>
      <c r="H2888">
        <f ca="1">IFERROR(VLOOKUP($B2888,OFFSET(Input!$A$1,0,MATCH(Index!H$6,Input!$1:$1,0)-1,10000,2),2,0),0)</f>
        <v>0</v>
      </c>
      <c r="I2888">
        <f ca="1">IFERROR(VLOOKUP($B2888,OFFSET(Input!$A$1,0,MATCH(Index!I$6,Input!$1:$1,0)-1,10000,2),2,0),0)</f>
        <v>0</v>
      </c>
      <c r="K2888">
        <f t="shared" ca="1" si="782"/>
        <v>107.74487323728596</v>
      </c>
      <c r="L2888" s="30">
        <f t="shared" ca="1" si="783"/>
        <v>115.41652107755581</v>
      </c>
      <c r="N2888">
        <f t="shared" ca="1" si="738"/>
        <v>-7.45990336721556E-4</v>
      </c>
      <c r="O2888">
        <f t="shared" ca="1" si="739"/>
        <v>1.8431481021671269E-4</v>
      </c>
      <c r="Q2888">
        <f t="shared" ca="1" si="755"/>
        <v>3.3844014147122709E-2</v>
      </c>
      <c r="R2888">
        <f t="shared" ca="1" si="754"/>
        <v>0.12822325351105629</v>
      </c>
      <c r="T2888">
        <f t="shared" ca="1" si="767"/>
        <v>3.1868849741654028E-2</v>
      </c>
      <c r="U2888">
        <f t="shared" ca="1" si="760"/>
        <v>0.10366153048098732</v>
      </c>
      <c r="W2888">
        <f t="shared" ca="1" si="761"/>
        <v>-0.30425516756912901</v>
      </c>
      <c r="X2888">
        <f t="shared" ca="1" si="762"/>
        <v>-6.1278746939874291E-2</v>
      </c>
      <c r="Z2888">
        <f t="shared" ca="1" si="773"/>
        <v>108.19515031947162</v>
      </c>
      <c r="AA2888">
        <f t="shared" ca="1" si="773"/>
        <v>108.00920086181068</v>
      </c>
      <c r="AB2888">
        <f t="shared" ca="1" si="773"/>
        <v>107.79575186261782</v>
      </c>
      <c r="AC2888">
        <f t="shared" ca="1" si="774"/>
        <v>108.00920086181068</v>
      </c>
      <c r="AE2888">
        <f ca="1">IFERROR(VLOOKUP($B2888,OFFSET(Input!$A$1,0,MATCH(Index!AE$6&amp;" Index",Input!$1:$1,0)-1,10000,2),2,0),AE2887)</f>
        <v>17.82</v>
      </c>
      <c r="AF2888">
        <f t="shared" ca="1" si="768"/>
        <v>14.673999999999998</v>
      </c>
      <c r="AG2888">
        <f t="shared" ca="1" si="768"/>
        <v>14.626000000000001</v>
      </c>
      <c r="AH2888">
        <f t="shared" ca="1" si="768"/>
        <v>14.640799999999997</v>
      </c>
      <c r="AI2888">
        <f t="shared" ca="1" si="769"/>
        <v>14.640799999999997</v>
      </c>
      <c r="AK2888">
        <f t="shared" ca="1" si="770"/>
        <v>1</v>
      </c>
      <c r="AL2888">
        <f t="shared" ca="1" si="771"/>
        <v>1</v>
      </c>
      <c r="AN2888" t="str">
        <f t="shared" ca="1" si="777"/>
        <v>Not Down</v>
      </c>
      <c r="AO2888" t="str">
        <f t="shared" ca="1" si="735"/>
        <v>Not Up</v>
      </c>
      <c r="AQ2888">
        <f t="shared" ca="1" si="775"/>
        <v>1</v>
      </c>
      <c r="AR2888">
        <f t="shared" ca="1" si="776"/>
        <v>0</v>
      </c>
      <c r="AT2888">
        <f t="shared" ca="1" si="756"/>
        <v>1</v>
      </c>
      <c r="AU2888">
        <f t="shared" ca="1" si="757"/>
        <v>0</v>
      </c>
      <c r="AW2888" s="5">
        <f t="shared" ca="1" si="740"/>
        <v>3.3844014147122709E-2</v>
      </c>
      <c r="AX2888" s="5">
        <f t="shared" ca="1" si="741"/>
        <v>3.1868849741654028E-2</v>
      </c>
      <c r="AY2888" s="18">
        <f t="shared" ca="1" si="772"/>
        <v>3.3844014147122709E-2</v>
      </c>
      <c r="BA2888" s="6">
        <f t="shared" ca="1" si="765"/>
        <v>1.4773661239664391</v>
      </c>
      <c r="BB2888">
        <f t="shared" ca="1" si="766"/>
        <v>1.5</v>
      </c>
      <c r="BC2888" t="str">
        <f t="shared" ca="1" si="752"/>
        <v>HYG UP Equity</v>
      </c>
      <c r="BD2888" t="str">
        <f t="shared" ca="1" si="753"/>
        <v>HYG UP Equity</v>
      </c>
      <c r="BF2888">
        <f t="shared" ca="1" si="742"/>
        <v>1</v>
      </c>
      <c r="BG2888">
        <f t="shared" ca="1" si="743"/>
        <v>0</v>
      </c>
      <c r="BI2888">
        <f t="shared" ca="1" si="736"/>
        <v>1</v>
      </c>
      <c r="BJ2888">
        <f t="shared" ca="1" si="737"/>
        <v>0</v>
      </c>
      <c r="BL2888">
        <f t="shared" ca="1" si="758"/>
        <v>10.249551046945633</v>
      </c>
      <c r="BM2888">
        <f t="shared" ca="1" si="759"/>
        <v>0</v>
      </c>
      <c r="BN2888" s="9">
        <f t="shared" ca="1" si="749"/>
        <v>1.0000000000000002</v>
      </c>
      <c r="BO2888" s="9">
        <f t="shared" ca="1" si="750"/>
        <v>0</v>
      </c>
      <c r="BP2888" s="9">
        <f t="shared" ca="1" si="744"/>
        <v>1.0000000000000002</v>
      </c>
      <c r="BQ2888" s="9">
        <f t="shared" ca="1" si="745"/>
        <v>0</v>
      </c>
      <c r="BR2888">
        <f t="shared" ca="1" si="746"/>
        <v>1104.3365782922488</v>
      </c>
      <c r="BS2888">
        <f t="shared" ca="1" si="747"/>
        <v>-7.4571215510832456E-4</v>
      </c>
      <c r="BT2888">
        <f t="shared" ca="1" si="748"/>
        <v>1.8055555555555562E-5</v>
      </c>
      <c r="BU2888">
        <f t="shared" ca="1" si="778"/>
        <v>0</v>
      </c>
      <c r="BV2888">
        <f t="shared" ca="1" si="779"/>
        <v>0</v>
      </c>
      <c r="BW2888" s="35">
        <f ca="1">IFERROR(VLOOKUP($B2888,OFFSET(Input!$A$1,0,MATCH(Index!BW$6&amp;" Index",Input!$1:$1,0)-1,10000,2),2,0)/100,BW2887)</f>
        <v>8.0000000000000004E-4</v>
      </c>
      <c r="BX2888">
        <f t="shared" ca="1" si="751"/>
        <v>2.9609856151463245E-2</v>
      </c>
      <c r="CE2888">
        <v>1092.0180710973095</v>
      </c>
    </row>
    <row r="2889" spans="2:83" x14ac:dyDescent="0.25">
      <c r="B2889" s="2">
        <v>41715</v>
      </c>
      <c r="C2889">
        <f t="shared" ca="1" si="780"/>
        <v>0</v>
      </c>
      <c r="D2889">
        <f t="shared" ca="1" si="781"/>
        <v>0</v>
      </c>
      <c r="E2889">
        <f ca="1">IF($B2889&lt;VLOOKUP(E$6&amp;" Equity",Param,4,0),"",IFERROR(VLOOKUP($B2889,OFFSET(Input!$A$1,0,MATCH(Index!E$6&amp;" Equity",Input!$1:$1,0)-1,10000,2),2,0),E2888))</f>
        <v>93.93</v>
      </c>
      <c r="F2889" s="33">
        <v>107.71</v>
      </c>
      <c r="H2889">
        <f ca="1">IFERROR(VLOOKUP($B2889,OFFSET(Input!$A$1,0,MATCH(Index!H$6,Input!$1:$1,0)-1,10000,2),2,0),0)</f>
        <v>0</v>
      </c>
      <c r="I2889">
        <f ca="1">IFERROR(VLOOKUP($B2889,OFFSET(Input!$A$1,0,MATCH(Index!I$6,Input!$1:$1,0)-1,10000,2),2,0),0)</f>
        <v>0</v>
      </c>
      <c r="K2889">
        <f t="shared" ca="1" si="782"/>
        <v>107.89419982066386</v>
      </c>
      <c r="L2889" s="30">
        <f t="shared" ca="1" si="783"/>
        <v>114.55504501717228</v>
      </c>
      <c r="N2889">
        <f t="shared" ca="1" si="738"/>
        <v>1.3849679942450482E-3</v>
      </c>
      <c r="O2889">
        <f t="shared" ca="1" si="739"/>
        <v>-7.4920574280523218E-3</v>
      </c>
      <c r="Q2889">
        <f t="shared" ca="1" si="755"/>
        <v>3.4244772996947705E-2</v>
      </c>
      <c r="R2889">
        <f t="shared" ca="1" si="754"/>
        <v>0.12940141147240874</v>
      </c>
      <c r="T2889">
        <f t="shared" ca="1" si="767"/>
        <v>3.1742629058095717E-2</v>
      </c>
      <c r="U2889">
        <f t="shared" ca="1" si="760"/>
        <v>0.10699984624376564</v>
      </c>
      <c r="W2889">
        <f t="shared" ca="1" si="761"/>
        <v>-0.32245452775479649</v>
      </c>
      <c r="X2889">
        <f t="shared" ca="1" si="762"/>
        <v>-0.10143568012985785</v>
      </c>
      <c r="Z2889">
        <f t="shared" ca="1" si="773"/>
        <v>108.14346034830237</v>
      </c>
      <c r="AA2889">
        <f t="shared" ca="1" si="773"/>
        <v>108.03669528850855</v>
      </c>
      <c r="AB2889">
        <f t="shared" ca="1" si="773"/>
        <v>107.84015128536488</v>
      </c>
      <c r="AC2889">
        <f t="shared" ca="1" si="774"/>
        <v>108.03669528850855</v>
      </c>
      <c r="AE2889">
        <f ca="1">IFERROR(VLOOKUP($B2889,OFFSET(Input!$A$1,0,MATCH(Index!AE$6&amp;" Index",Input!$1:$1,0)-1,10000,2),2,0),AE2888)</f>
        <v>15.64</v>
      </c>
      <c r="AF2889">
        <f t="shared" ca="1" si="768"/>
        <v>14.767999999999999</v>
      </c>
      <c r="AG2889">
        <f t="shared" ca="1" si="768"/>
        <v>14.729499999999998</v>
      </c>
      <c r="AH2889">
        <f t="shared" ca="1" si="768"/>
        <v>14.654799999999998</v>
      </c>
      <c r="AI2889">
        <f t="shared" ca="1" si="769"/>
        <v>14.729499999999998</v>
      </c>
      <c r="AK2889">
        <f t="shared" ca="1" si="770"/>
        <v>1</v>
      </c>
      <c r="AL2889">
        <f t="shared" ca="1" si="771"/>
        <v>1</v>
      </c>
      <c r="AN2889" t="str">
        <f t="shared" ca="1" si="777"/>
        <v>Not Down</v>
      </c>
      <c r="AO2889" t="str">
        <f t="shared" ca="1" si="735"/>
        <v>Not Up</v>
      </c>
      <c r="AQ2889">
        <f t="shared" ca="1" si="775"/>
        <v>1</v>
      </c>
      <c r="AR2889">
        <f t="shared" ca="1" si="776"/>
        <v>0</v>
      </c>
      <c r="AT2889">
        <f t="shared" ca="1" si="756"/>
        <v>1</v>
      </c>
      <c r="AU2889">
        <f t="shared" ca="1" si="757"/>
        <v>0</v>
      </c>
      <c r="AW2889" s="5">
        <f t="shared" ca="1" si="740"/>
        <v>3.4244772996947705E-2</v>
      </c>
      <c r="AX2889" s="5">
        <f t="shared" ca="1" si="741"/>
        <v>3.1742629058095717E-2</v>
      </c>
      <c r="AY2889" s="18">
        <f t="shared" ca="1" si="772"/>
        <v>3.4244772996947705E-2</v>
      </c>
      <c r="BA2889" s="6">
        <f t="shared" ca="1" si="765"/>
        <v>1.4600768416381849</v>
      </c>
      <c r="BB2889">
        <f t="shared" ca="1" si="766"/>
        <v>1.5</v>
      </c>
      <c r="BC2889" t="str">
        <f t="shared" ca="1" si="752"/>
        <v>HYG UP Equity</v>
      </c>
      <c r="BD2889" t="str">
        <f t="shared" ca="1" si="753"/>
        <v>HYG UP Equity</v>
      </c>
      <c r="BF2889">
        <f t="shared" ca="1" si="742"/>
        <v>1</v>
      </c>
      <c r="BG2889">
        <f t="shared" ca="1" si="743"/>
        <v>0</v>
      </c>
      <c r="BI2889">
        <f t="shared" ca="1" si="736"/>
        <v>1</v>
      </c>
      <c r="BJ2889">
        <f t="shared" ca="1" si="737"/>
        <v>0</v>
      </c>
      <c r="BL2889">
        <f t="shared" ca="1" si="758"/>
        <v>10.249551046945633</v>
      </c>
      <c r="BM2889">
        <f t="shared" ca="1" si="759"/>
        <v>0</v>
      </c>
      <c r="BN2889" s="9">
        <f t="shared" ca="1" si="749"/>
        <v>1</v>
      </c>
      <c r="BO2889" s="9">
        <f t="shared" ca="1" si="750"/>
        <v>0</v>
      </c>
      <c r="BP2889" s="9">
        <f t="shared" ca="1" si="744"/>
        <v>1</v>
      </c>
      <c r="BQ2889" s="9">
        <f t="shared" ca="1" si="745"/>
        <v>0</v>
      </c>
      <c r="BR2889">
        <f t="shared" ca="1" si="746"/>
        <v>1105.8671087312466</v>
      </c>
      <c r="BS2889">
        <f t="shared" ca="1" si="747"/>
        <v>1.3859275053305087E-3</v>
      </c>
      <c r="BT2889">
        <f t="shared" ca="1" si="748"/>
        <v>5.4166666666666671E-5</v>
      </c>
      <c r="BU2889">
        <f t="shared" ca="1" si="778"/>
        <v>0</v>
      </c>
      <c r="BV2889">
        <f t="shared" ca="1" si="779"/>
        <v>0</v>
      </c>
      <c r="BW2889" s="35">
        <f ca="1">IFERROR(VLOOKUP($B2889,OFFSET(Input!$A$1,0,MATCH(Index!BW$6&amp;" Index",Input!$1:$1,0)-1,10000,2),2,0)/100,BW2888)</f>
        <v>8.0000000000000004E-4</v>
      </c>
      <c r="BX2889">
        <f t="shared" ca="1" si="751"/>
        <v>8.8726468276656409E-2</v>
      </c>
      <c r="CE2889">
        <v>1094.1503906374112</v>
      </c>
    </row>
    <row r="2890" spans="2:83" x14ac:dyDescent="0.25">
      <c r="B2890" s="2">
        <v>41716</v>
      </c>
      <c r="C2890">
        <f t="shared" ca="1" si="780"/>
        <v>0</v>
      </c>
      <c r="D2890">
        <f t="shared" ca="1" si="781"/>
        <v>0</v>
      </c>
      <c r="E2890">
        <f ca="1">IF($B2890&lt;VLOOKUP(E$6&amp;" Equity",Param,4,0),"",IFERROR(VLOOKUP($B2890,OFFSET(Input!$A$1,0,MATCH(Index!E$6&amp;" Equity",Input!$1:$1,0)-1,10000,2),2,0),E2889))</f>
        <v>94.21</v>
      </c>
      <c r="F2890" s="33">
        <v>108.1</v>
      </c>
      <c r="H2890">
        <f ca="1">IFERROR(VLOOKUP($B2890,OFFSET(Input!$A$1,0,MATCH(Index!H$6,Input!$1:$1,0)-1,10000,2),2,0),0)</f>
        <v>0</v>
      </c>
      <c r="I2890">
        <f ca="1">IFERROR(VLOOKUP($B2890,OFFSET(Input!$A$1,0,MATCH(Index!I$6,Input!$1:$1,0)-1,10000,2),2,0),0)</f>
        <v>0</v>
      </c>
      <c r="K2890">
        <f t="shared" ca="1" si="782"/>
        <v>108.21582630793934</v>
      </c>
      <c r="L2890" s="30">
        <f t="shared" ca="1" si="783"/>
        <v>114.96982978698658</v>
      </c>
      <c r="N2890">
        <f t="shared" ca="1" si="738"/>
        <v>2.9765090541523007E-3</v>
      </c>
      <c r="O2890">
        <f t="shared" ca="1" si="739"/>
        <v>3.6142942824838506E-3</v>
      </c>
      <c r="Q2890">
        <f t="shared" ca="1" si="755"/>
        <v>3.2712423594230634E-2</v>
      </c>
      <c r="R2890">
        <f t="shared" ca="1" si="754"/>
        <v>0.10623258568019112</v>
      </c>
      <c r="T2890">
        <f t="shared" ca="1" si="767"/>
        <v>3.3092500141622044E-2</v>
      </c>
      <c r="U2890">
        <f t="shared" ca="1" si="760"/>
        <v>0.10747006440290464</v>
      </c>
      <c r="W2890">
        <f t="shared" ca="1" si="761"/>
        <v>6.2046852940254367E-2</v>
      </c>
      <c r="X2890">
        <f t="shared" ca="1" si="762"/>
        <v>-6.978215762714754E-2</v>
      </c>
      <c r="Z2890">
        <f t="shared" ca="1" si="773"/>
        <v>108.08487838097719</v>
      </c>
      <c r="AA2890">
        <f t="shared" ca="1" si="773"/>
        <v>108.0728411809464</v>
      </c>
      <c r="AB2890">
        <f t="shared" ca="1" si="773"/>
        <v>107.89467243518806</v>
      </c>
      <c r="AC2890">
        <f t="shared" ca="1" si="774"/>
        <v>108.0728411809464</v>
      </c>
      <c r="AE2890">
        <f ca="1">IFERROR(VLOOKUP($B2890,OFFSET(Input!$A$1,0,MATCH(Index!AE$6&amp;" Index",Input!$1:$1,0)-1,10000,2),2,0),AE2889)</f>
        <v>14.52</v>
      </c>
      <c r="AF2890">
        <f t="shared" ca="1" si="768"/>
        <v>14.824666666666669</v>
      </c>
      <c r="AG2890">
        <f t="shared" ca="1" si="768"/>
        <v>14.761999999999997</v>
      </c>
      <c r="AH2890">
        <f t="shared" ca="1" si="768"/>
        <v>14.625199999999998</v>
      </c>
      <c r="AI2890">
        <f t="shared" ca="1" si="769"/>
        <v>14.761999999999997</v>
      </c>
      <c r="AK2890">
        <f t="shared" ca="1" si="770"/>
        <v>1</v>
      </c>
      <c r="AL2890">
        <f t="shared" ca="1" si="771"/>
        <v>1</v>
      </c>
      <c r="AN2890" t="str">
        <f t="shared" ca="1" si="777"/>
        <v>Not Down</v>
      </c>
      <c r="AO2890" t="str">
        <f t="shared" ref="AO2890:AO2953" ca="1" si="784">IF($C2890=1,IF(SUM(AL2876:AL2890)=15,"Up","Not Up"),AO2889)</f>
        <v>Not Up</v>
      </c>
      <c r="AQ2890">
        <f t="shared" ca="1" si="775"/>
        <v>1</v>
      </c>
      <c r="AR2890">
        <f t="shared" ca="1" si="776"/>
        <v>0</v>
      </c>
      <c r="AT2890">
        <f t="shared" ca="1" si="756"/>
        <v>1</v>
      </c>
      <c r="AU2890">
        <f t="shared" ca="1" si="757"/>
        <v>0</v>
      </c>
      <c r="AW2890" s="5">
        <f t="shared" ca="1" si="740"/>
        <v>3.2712423594230634E-2</v>
      </c>
      <c r="AX2890" s="5">
        <f t="shared" ca="1" si="741"/>
        <v>3.3092500141622044E-2</v>
      </c>
      <c r="AY2890" s="18">
        <f t="shared" ca="1" si="772"/>
        <v>3.3092500141622044E-2</v>
      </c>
      <c r="BA2890" s="6">
        <f t="shared" ca="1" si="765"/>
        <v>1.5</v>
      </c>
      <c r="BB2890">
        <f t="shared" ca="1" si="766"/>
        <v>1.5</v>
      </c>
      <c r="BC2890" t="str">
        <f t="shared" ca="1" si="752"/>
        <v>HYG UP Equity</v>
      </c>
      <c r="BD2890" t="str">
        <f t="shared" ca="1" si="753"/>
        <v>HYG UP Equity</v>
      </c>
      <c r="BF2890">
        <f t="shared" ca="1" si="742"/>
        <v>1</v>
      </c>
      <c r="BG2890">
        <f t="shared" ca="1" si="743"/>
        <v>0</v>
      </c>
      <c r="BI2890">
        <f t="shared" ref="BI2890:BI2953" ca="1" si="785">IF($D2890=0,AQ2889,($D2890/5)*AQ2889+AT2889*(5-$D2890)/5)</f>
        <v>1</v>
      </c>
      <c r="BJ2890">
        <f t="shared" ref="BJ2890:BJ2953" ca="1" si="786">IF($D2890=0,AR2889,($D2890/5)*AR2889+AU2889*(5-$D2890)/5)</f>
        <v>0</v>
      </c>
      <c r="BL2890">
        <f t="shared" ca="1" si="758"/>
        <v>10.249551046945633</v>
      </c>
      <c r="BM2890">
        <f t="shared" ca="1" si="759"/>
        <v>0</v>
      </c>
      <c r="BN2890" s="9">
        <f t="shared" ca="1" si="749"/>
        <v>1.0000000000000002</v>
      </c>
      <c r="BO2890" s="9">
        <f t="shared" ca="1" si="750"/>
        <v>0</v>
      </c>
      <c r="BP2890" s="9">
        <f t="shared" ca="1" si="744"/>
        <v>1.0000000000000002</v>
      </c>
      <c r="BQ2890" s="9">
        <f t="shared" ca="1" si="745"/>
        <v>0</v>
      </c>
      <c r="BR2890">
        <f t="shared" ca="1" si="746"/>
        <v>1109.1636358306264</v>
      </c>
      <c r="BS2890">
        <f t="shared" ca="1" si="747"/>
        <v>2.98094325561582E-3</v>
      </c>
      <c r="BT2890">
        <f t="shared" ca="1" si="748"/>
        <v>1.8055555555555562E-5</v>
      </c>
      <c r="BU2890">
        <f t="shared" ca="1" si="778"/>
        <v>0</v>
      </c>
      <c r="BV2890">
        <f t="shared" ca="1" si="779"/>
        <v>0</v>
      </c>
      <c r="BW2890" s="35">
        <f ca="1">IFERROR(VLOOKUP($B2890,OFFSET(Input!$A$1,0,MATCH(Index!BW$6&amp;" Index",Input!$1:$1,0)-1,10000,2),2,0)/100,BW2889)</f>
        <v>8.0000000000000004E-4</v>
      </c>
      <c r="BX2890">
        <f t="shared" ca="1" si="751"/>
        <v>2.9633239746429896E-2</v>
      </c>
      <c r="CE2890">
        <v>1098.9967454832051</v>
      </c>
    </row>
    <row r="2891" spans="2:83" x14ac:dyDescent="0.25">
      <c r="B2891" s="2">
        <v>41717</v>
      </c>
      <c r="C2891">
        <f t="shared" ca="1" si="780"/>
        <v>0</v>
      </c>
      <c r="D2891">
        <f t="shared" ca="1" si="781"/>
        <v>0</v>
      </c>
      <c r="E2891">
        <f ca="1">IF($B2891&lt;VLOOKUP(E$6&amp;" Equity",Param,4,0),"",IFERROR(VLOOKUP($B2891,OFFSET(Input!$A$1,0,MATCH(Index!E$6&amp;" Equity",Input!$1:$1,0)-1,10000,2),2,0),E2890))</f>
        <v>93.73</v>
      </c>
      <c r="F2891" s="33">
        <v>107.26</v>
      </c>
      <c r="H2891">
        <f ca="1">IFERROR(VLOOKUP($B2891,OFFSET(Input!$A$1,0,MATCH(Index!H$6,Input!$1:$1,0)-1,10000,2),2,0),0)</f>
        <v>0</v>
      </c>
      <c r="I2891">
        <f ca="1">IFERROR(VLOOKUP($B2891,OFFSET(Input!$A$1,0,MATCH(Index!I$6,Input!$1:$1,0)-1,10000,2),2,0),0)</f>
        <v>0</v>
      </c>
      <c r="K2891">
        <f t="shared" ca="1" si="782"/>
        <v>107.66446661546711</v>
      </c>
      <c r="L2891" s="30">
        <f t="shared" ca="1" si="783"/>
        <v>114.07644720584811</v>
      </c>
      <c r="N2891">
        <f t="shared" ref="N2891:N2954" ca="1" si="787">LN(K2891/K2890)</f>
        <v>-5.1080243021818066E-3</v>
      </c>
      <c r="O2891">
        <f t="shared" ref="O2891:O2954" ca="1" si="788">LN(L2891/L2890)</f>
        <v>-7.8009310903833879E-3</v>
      </c>
      <c r="Q2891">
        <f t="shared" ca="1" si="755"/>
        <v>4.0574613764597228E-2</v>
      </c>
      <c r="R2891">
        <f t="shared" ca="1" si="754"/>
        <v>0.11271003147259864</v>
      </c>
      <c r="T2891">
        <f t="shared" ca="1" si="767"/>
        <v>3.6627788240712035E-2</v>
      </c>
      <c r="U2891">
        <f t="shared" ca="1" si="760"/>
        <v>0.10996375097407778</v>
      </c>
      <c r="W2891">
        <f t="shared" ca="1" si="761"/>
        <v>0.28790189231216146</v>
      </c>
      <c r="X2891">
        <f t="shared" ca="1" si="762"/>
        <v>2.9290524227384859E-2</v>
      </c>
      <c r="Z2891">
        <f t="shared" ca="1" si="773"/>
        <v>107.99068776684651</v>
      </c>
      <c r="AA2891">
        <f t="shared" ca="1" si="773"/>
        <v>108.09513575083538</v>
      </c>
      <c r="AB2891">
        <f t="shared" ca="1" si="773"/>
        <v>107.91982364420579</v>
      </c>
      <c r="AC2891">
        <f t="shared" ca="1" si="774"/>
        <v>108.09513575083538</v>
      </c>
      <c r="AE2891">
        <f ca="1">IFERROR(VLOOKUP($B2891,OFFSET(Input!$A$1,0,MATCH(Index!AE$6&amp;" Index",Input!$1:$1,0)-1,10000,2),2,0),AE2890)</f>
        <v>15.12</v>
      </c>
      <c r="AF2891">
        <f t="shared" ca="1" si="768"/>
        <v>14.876000000000001</v>
      </c>
      <c r="AG2891">
        <f t="shared" ca="1" si="768"/>
        <v>14.742999999999999</v>
      </c>
      <c r="AH2891">
        <f t="shared" ca="1" si="768"/>
        <v>14.649599999999998</v>
      </c>
      <c r="AI2891">
        <f t="shared" ca="1" si="769"/>
        <v>14.742999999999999</v>
      </c>
      <c r="AK2891">
        <f t="shared" ca="1" si="770"/>
        <v>-1</v>
      </c>
      <c r="AL2891">
        <f t="shared" ca="1" si="771"/>
        <v>1</v>
      </c>
      <c r="AN2891" t="str">
        <f t="shared" ca="1" si="777"/>
        <v>Not Down</v>
      </c>
      <c r="AO2891" t="str">
        <f t="shared" ca="1" si="784"/>
        <v>Not Up</v>
      </c>
      <c r="AQ2891">
        <f t="shared" ca="1" si="775"/>
        <v>1</v>
      </c>
      <c r="AR2891">
        <f t="shared" ca="1" si="776"/>
        <v>0</v>
      </c>
      <c r="AT2891">
        <f t="shared" ca="1" si="756"/>
        <v>1</v>
      </c>
      <c r="AU2891">
        <f t="shared" ca="1" si="757"/>
        <v>0</v>
      </c>
      <c r="AW2891" s="5">
        <f t="shared" ref="AW2891:AW2954" ca="1" si="789">SQRT(2*W2891*R2891*Q2891*BG2891*BF2891+(Q2891*BF2891)^2+(R2891*BG2891)^2)</f>
        <v>4.0574613764597228E-2</v>
      </c>
      <c r="AX2891" s="5">
        <f t="shared" ref="AX2891:AX2954" ca="1" si="790">SQRT(2*X2891*U2891*T2891*BG2891*BF2891+(T2891*BF2891)^2+(U2891*BG2891)^2)</f>
        <v>3.6627788240712035E-2</v>
      </c>
      <c r="AY2891" s="18">
        <f t="shared" ca="1" si="772"/>
        <v>4.0574613764597228E-2</v>
      </c>
      <c r="BA2891" s="6">
        <f t="shared" ca="1" si="765"/>
        <v>1.2322976206276732</v>
      </c>
      <c r="BB2891">
        <f t="shared" ca="1" si="766"/>
        <v>1.2322976206276732</v>
      </c>
      <c r="BC2891" t="str">
        <f t="shared" ca="1" si="752"/>
        <v>HYG UP Equity</v>
      </c>
      <c r="BD2891" t="str">
        <f t="shared" ca="1" si="753"/>
        <v>HYG UP Equity</v>
      </c>
      <c r="BF2891">
        <f t="shared" ref="BF2891:BF2954" ca="1" si="791">BI2892</f>
        <v>1</v>
      </c>
      <c r="BG2891">
        <f t="shared" ref="BG2891:BG2954" ca="1" si="792">BJ2892</f>
        <v>0</v>
      </c>
      <c r="BI2891">
        <f t="shared" ca="1" si="785"/>
        <v>1</v>
      </c>
      <c r="BJ2891">
        <f t="shared" ca="1" si="786"/>
        <v>0</v>
      </c>
      <c r="BL2891">
        <f t="shared" ca="1" si="758"/>
        <v>10.249551046945633</v>
      </c>
      <c r="BM2891">
        <f t="shared" ca="1" si="759"/>
        <v>0</v>
      </c>
      <c r="BN2891" s="9">
        <f t="shared" ca="1" si="749"/>
        <v>1.0000000000000002</v>
      </c>
      <c r="BO2891" s="9">
        <f t="shared" ca="1" si="750"/>
        <v>0</v>
      </c>
      <c r="BP2891" s="9">
        <f t="shared" ref="BP2891:BP2954" ca="1" si="793">(K2891/$BR2891)*BL2891</f>
        <v>1.0000000000000002</v>
      </c>
      <c r="BQ2891" s="9">
        <f t="shared" ref="BQ2891:BQ2954" ca="1" si="794">(L2891/$BR2891)*BM2891</f>
        <v>0</v>
      </c>
      <c r="BR2891">
        <f t="shared" ref="BR2891:BR2954" ca="1" si="795">SUMPRODUCT(BL2890:BM2890,K2891:L2891)</f>
        <v>1103.512446517404</v>
      </c>
      <c r="BS2891">
        <f t="shared" ca="1" si="747"/>
        <v>-5.095000530729088E-3</v>
      </c>
      <c r="BT2891">
        <f t="shared" ca="1" si="748"/>
        <v>1.8055555555555562E-5</v>
      </c>
      <c r="BU2891">
        <f t="shared" ca="1" si="778"/>
        <v>0</v>
      </c>
      <c r="BV2891">
        <f t="shared" ca="1" si="779"/>
        <v>0</v>
      </c>
      <c r="BW2891" s="35">
        <f ca="1">IFERROR(VLOOKUP($B2891,OFFSET(Input!$A$1,0,MATCH(Index!BW$6&amp;" Index",Input!$1:$1,0)-1,10000,2),2,0)/100,BW2890)</f>
        <v>8.0000000000000004E-4</v>
      </c>
      <c r="BX2891">
        <f t="shared" ca="1" si="751"/>
        <v>2.9764495190170149E-2</v>
      </c>
      <c r="CE2891">
        <v>1090.551412534573</v>
      </c>
    </row>
    <row r="2892" spans="2:83" x14ac:dyDescent="0.25">
      <c r="B2892" s="2">
        <v>41718</v>
      </c>
      <c r="C2892">
        <f t="shared" ca="1" si="780"/>
        <v>0</v>
      </c>
      <c r="D2892">
        <f t="shared" ca="1" si="781"/>
        <v>0</v>
      </c>
      <c r="E2892">
        <f ca="1">IF($B2892&lt;VLOOKUP(E$6&amp;" Equity",Param,4,0),"",IFERROR(VLOOKUP($B2892,OFFSET(Input!$A$1,0,MATCH(Index!E$6&amp;" Equity",Input!$1:$1,0)-1,10000,2),2,0),E2891))</f>
        <v>94.05</v>
      </c>
      <c r="F2892" s="33">
        <v>107.07</v>
      </c>
      <c r="H2892">
        <f ca="1">IFERROR(VLOOKUP($B2892,OFFSET(Input!$A$1,0,MATCH(Index!H$6,Input!$1:$1,0)-1,10000,2),2,0),0)</f>
        <v>0</v>
      </c>
      <c r="I2892">
        <f ca="1">IFERROR(VLOOKUP($B2892,OFFSET(Input!$A$1,0,MATCH(Index!I$6,Input!$1:$1,0)-1,10000,2),2,0),0)</f>
        <v>0</v>
      </c>
      <c r="K2892">
        <f t="shared" ca="1" si="782"/>
        <v>108.03203974378194</v>
      </c>
      <c r="L2892" s="30">
        <f t="shared" ca="1" si="783"/>
        <v>113.87437257440011</v>
      </c>
      <c r="N2892">
        <f t="shared" ca="1" si="787"/>
        <v>3.4082469886449309E-3</v>
      </c>
      <c r="O2892">
        <f t="shared" ca="1" si="788"/>
        <v>-1.7729673846005878E-3</v>
      </c>
      <c r="Q2892">
        <f t="shared" ca="1" si="755"/>
        <v>4.3401545125948474E-2</v>
      </c>
      <c r="R2892">
        <f t="shared" ca="1" si="754"/>
        <v>0.10132483563195818</v>
      </c>
      <c r="T2892">
        <f t="shared" ca="1" si="767"/>
        <v>3.6985029034905345E-2</v>
      </c>
      <c r="U2892">
        <f t="shared" ca="1" si="760"/>
        <v>0.10980058850483103</v>
      </c>
      <c r="W2892">
        <f t="shared" ca="1" si="761"/>
        <v>0.17992038972165394</v>
      </c>
      <c r="X2892">
        <f t="shared" ca="1" si="762"/>
        <v>3.3741580151114545E-2</v>
      </c>
      <c r="Z2892">
        <f t="shared" ca="1" si="773"/>
        <v>107.94933578991109</v>
      </c>
      <c r="AA2892">
        <f t="shared" ca="1" si="773"/>
        <v>108.11923467713309</v>
      </c>
      <c r="AB2892">
        <f t="shared" ca="1" si="773"/>
        <v>107.96653610939349</v>
      </c>
      <c r="AC2892">
        <f t="shared" ca="1" si="774"/>
        <v>108.11923467713309</v>
      </c>
      <c r="AE2892">
        <f ca="1">IFERROR(VLOOKUP($B2892,OFFSET(Input!$A$1,0,MATCH(Index!AE$6&amp;" Index",Input!$1:$1,0)-1,10000,2),2,0),AE2891)</f>
        <v>14.52</v>
      </c>
      <c r="AF2892">
        <f t="shared" ca="1" si="768"/>
        <v>14.907999999999999</v>
      </c>
      <c r="AG2892">
        <f t="shared" ca="1" si="768"/>
        <v>14.729499999999996</v>
      </c>
      <c r="AH2892">
        <f t="shared" ca="1" si="768"/>
        <v>14.658399999999999</v>
      </c>
      <c r="AI2892">
        <f t="shared" ca="1" si="769"/>
        <v>14.729499999999996</v>
      </c>
      <c r="AK2892">
        <f t="shared" ca="1" si="770"/>
        <v>-1</v>
      </c>
      <c r="AL2892">
        <f t="shared" ca="1" si="771"/>
        <v>1</v>
      </c>
      <c r="AN2892" t="str">
        <f t="shared" ca="1" si="777"/>
        <v>Not Down</v>
      </c>
      <c r="AO2892" t="str">
        <f t="shared" ca="1" si="784"/>
        <v>Not Up</v>
      </c>
      <c r="AQ2892">
        <f t="shared" ca="1" si="775"/>
        <v>1</v>
      </c>
      <c r="AR2892">
        <f t="shared" ca="1" si="776"/>
        <v>0</v>
      </c>
      <c r="AT2892">
        <f t="shared" ca="1" si="756"/>
        <v>1</v>
      </c>
      <c r="AU2892">
        <f t="shared" ca="1" si="757"/>
        <v>0</v>
      </c>
      <c r="AW2892" s="5">
        <f t="shared" ca="1" si="789"/>
        <v>4.3401545125948474E-2</v>
      </c>
      <c r="AX2892" s="5">
        <f t="shared" ca="1" si="790"/>
        <v>3.6985029034905345E-2</v>
      </c>
      <c r="AY2892" s="18">
        <f t="shared" ca="1" si="772"/>
        <v>4.3401545125948474E-2</v>
      </c>
      <c r="BA2892" s="6">
        <f t="shared" ca="1" si="765"/>
        <v>1.1520327180726686</v>
      </c>
      <c r="BB2892">
        <f t="shared" ca="1" si="766"/>
        <v>1.2322976206276732</v>
      </c>
      <c r="BC2892" t="str">
        <f t="shared" ca="1" si="752"/>
        <v>HYG UP Equity</v>
      </c>
      <c r="BD2892" t="str">
        <f t="shared" ca="1" si="753"/>
        <v>HYG UP Equity</v>
      </c>
      <c r="BF2892">
        <f t="shared" ca="1" si="791"/>
        <v>1</v>
      </c>
      <c r="BG2892">
        <f t="shared" ca="1" si="792"/>
        <v>0</v>
      </c>
      <c r="BI2892">
        <f t="shared" ca="1" si="785"/>
        <v>1</v>
      </c>
      <c r="BJ2892">
        <f t="shared" ca="1" si="786"/>
        <v>0</v>
      </c>
      <c r="BL2892">
        <f t="shared" ca="1" si="758"/>
        <v>10.249551046945632</v>
      </c>
      <c r="BM2892">
        <f t="shared" ca="1" si="759"/>
        <v>0</v>
      </c>
      <c r="BN2892" s="9">
        <f t="shared" ca="1" si="749"/>
        <v>1.0000000000000002</v>
      </c>
      <c r="BO2892" s="9">
        <f t="shared" ca="1" si="750"/>
        <v>0</v>
      </c>
      <c r="BP2892" s="9">
        <f t="shared" ca="1" si="793"/>
        <v>1</v>
      </c>
      <c r="BQ2892" s="9">
        <f t="shared" ca="1" si="794"/>
        <v>0</v>
      </c>
      <c r="BR2892">
        <f t="shared" ca="1" si="795"/>
        <v>1107.2799060595523</v>
      </c>
      <c r="BS2892">
        <f t="shared" ref="BS2892:BS2955" ca="1" si="796">BR2892/BR2891-1</f>
        <v>3.4140616664888324E-3</v>
      </c>
      <c r="BT2892">
        <f t="shared" ref="BT2892:BT2955" ca="1" si="797">(($B2892-$B2891)/360)*0.65%*SUM(BN2892:BO2892)</f>
        <v>1.8055555555555562E-5</v>
      </c>
      <c r="BU2892">
        <f t="shared" ca="1" si="778"/>
        <v>5.3540475874465443E-5</v>
      </c>
      <c r="BV2892">
        <f t="shared" ca="1" si="779"/>
        <v>0</v>
      </c>
      <c r="BW2892" s="35">
        <f ca="1">IFERROR(VLOOKUP($B2892,OFFSET(Input!$A$1,0,MATCH(Index!BW$6&amp;" Index",Input!$1:$1,0)-1,10000,2),2,0)/100,BW2891)</f>
        <v>8.0000000000000004E-4</v>
      </c>
      <c r="BX2892">
        <f t="shared" ca="1" si="751"/>
        <v>2.4264570612361855E-2</v>
      </c>
      <c r="CE2892">
        <v>1096.031944513674</v>
      </c>
    </row>
    <row r="2893" spans="2:83" x14ac:dyDescent="0.25">
      <c r="B2893" s="2">
        <v>41719</v>
      </c>
      <c r="C2893">
        <f t="shared" ca="1" si="780"/>
        <v>0</v>
      </c>
      <c r="D2893">
        <f t="shared" ca="1" si="781"/>
        <v>0</v>
      </c>
      <c r="E2893">
        <f ca="1">IF($B2893&lt;VLOOKUP(E$6&amp;" Equity",Param,4,0),"",IFERROR(VLOOKUP($B2893,OFFSET(Input!$A$1,0,MATCH(Index!E$6&amp;" Equity",Input!$1:$1,0)-1,10000,2),2,0),E2892))</f>
        <v>93.99</v>
      </c>
      <c r="F2893" s="33">
        <v>108.23</v>
      </c>
      <c r="H2893">
        <f ca="1">IFERROR(VLOOKUP($B2893,OFFSET(Input!$A$1,0,MATCH(Index!H$6,Input!$1:$1,0)-1,10000,2),2,0),0)</f>
        <v>0</v>
      </c>
      <c r="I2893">
        <f ca="1">IFERROR(VLOOKUP($B2893,OFFSET(Input!$A$1,0,MATCH(Index!I$6,Input!$1:$1,0)-1,10000,2),2,0),0)</f>
        <v>0</v>
      </c>
      <c r="K2893">
        <f t="shared" ca="1" si="782"/>
        <v>107.9631197822229</v>
      </c>
      <c r="L2893" s="30">
        <f t="shared" ca="1" si="783"/>
        <v>115.10809137692468</v>
      </c>
      <c r="N2893">
        <f t="shared" ca="1" si="787"/>
        <v>-6.3816211482940115E-4</v>
      </c>
      <c r="O2893">
        <f t="shared" ca="1" si="788"/>
        <v>1.0775766136876443E-2</v>
      </c>
      <c r="Q2893">
        <f t="shared" ca="1" si="755"/>
        <v>3.9065878650304718E-2</v>
      </c>
      <c r="R2893">
        <f t="shared" ca="1" si="754"/>
        <v>0.11054388640222547</v>
      </c>
      <c r="T2893">
        <f t="shared" ca="1" si="767"/>
        <v>3.6931323046487823E-2</v>
      </c>
      <c r="U2893">
        <f t="shared" ca="1" si="760"/>
        <v>0.11476126283782814</v>
      </c>
      <c r="W2893">
        <f t="shared" ca="1" si="761"/>
        <v>4.5676961395772261E-3</v>
      </c>
      <c r="X2893">
        <f t="shared" ca="1" si="762"/>
        <v>-1.413043527804141E-3</v>
      </c>
      <c r="Z2893">
        <f t="shared" ca="1" si="773"/>
        <v>107.94244379375519</v>
      </c>
      <c r="AA2893">
        <f t="shared" ca="1" si="773"/>
        <v>108.13531538466127</v>
      </c>
      <c r="AB2893">
        <f t="shared" ca="1" si="773"/>
        <v>107.99814678025153</v>
      </c>
      <c r="AC2893">
        <f t="shared" ca="1" si="774"/>
        <v>108.13531538466127</v>
      </c>
      <c r="AE2893">
        <f ca="1">IFERROR(VLOOKUP($B2893,OFFSET(Input!$A$1,0,MATCH(Index!AE$6&amp;" Index",Input!$1:$1,0)-1,10000,2),2,0),AE2892)</f>
        <v>15</v>
      </c>
      <c r="AF2893">
        <f t="shared" ca="1" si="768"/>
        <v>14.974666666666668</v>
      </c>
      <c r="AG2893">
        <f t="shared" ca="1" si="768"/>
        <v>14.745499999999996</v>
      </c>
      <c r="AH2893">
        <f t="shared" ca="1" si="768"/>
        <v>14.6928</v>
      </c>
      <c r="AI2893">
        <f t="shared" ca="1" si="769"/>
        <v>14.745499999999996</v>
      </c>
      <c r="AK2893">
        <f t="shared" ca="1" si="770"/>
        <v>-1</v>
      </c>
      <c r="AL2893">
        <f t="shared" ca="1" si="771"/>
        <v>1</v>
      </c>
      <c r="AN2893" t="str">
        <f t="shared" ca="1" si="777"/>
        <v>Not Down</v>
      </c>
      <c r="AO2893" t="str">
        <f t="shared" ca="1" si="784"/>
        <v>Not Up</v>
      </c>
      <c r="AQ2893">
        <f t="shared" ca="1" si="775"/>
        <v>1</v>
      </c>
      <c r="AR2893">
        <f t="shared" ca="1" si="776"/>
        <v>0</v>
      </c>
      <c r="AT2893">
        <f t="shared" ca="1" si="756"/>
        <v>1</v>
      </c>
      <c r="AU2893">
        <f t="shared" ca="1" si="757"/>
        <v>0</v>
      </c>
      <c r="AW2893" s="5">
        <f t="shared" ca="1" si="789"/>
        <v>3.9065878650304718E-2</v>
      </c>
      <c r="AX2893" s="5">
        <f t="shared" ca="1" si="790"/>
        <v>3.6931323046487823E-2</v>
      </c>
      <c r="AY2893" s="18">
        <f t="shared" ca="1" si="772"/>
        <v>3.9065878650304718E-2</v>
      </c>
      <c r="BA2893" s="6">
        <f t="shared" ca="1" si="765"/>
        <v>1.2798892979618159</v>
      </c>
      <c r="BB2893">
        <f t="shared" ca="1" si="766"/>
        <v>1.2322976206276732</v>
      </c>
      <c r="BC2893" t="str">
        <f t="shared" ca="1" si="752"/>
        <v>HYG UP Equity</v>
      </c>
      <c r="BD2893" t="str">
        <f t="shared" ca="1" si="753"/>
        <v>HYG UP Equity</v>
      </c>
      <c r="BF2893">
        <f t="shared" ca="1" si="791"/>
        <v>1</v>
      </c>
      <c r="BG2893">
        <f t="shared" ca="1" si="792"/>
        <v>0</v>
      </c>
      <c r="BI2893">
        <f t="shared" ca="1" si="785"/>
        <v>1</v>
      </c>
      <c r="BJ2893">
        <f t="shared" ca="1" si="786"/>
        <v>0</v>
      </c>
      <c r="BL2893">
        <f t="shared" ca="1" si="758"/>
        <v>10.249551046945632</v>
      </c>
      <c r="BM2893">
        <f t="shared" ca="1" si="759"/>
        <v>0</v>
      </c>
      <c r="BN2893" s="9">
        <f t="shared" ca="1" si="749"/>
        <v>1</v>
      </c>
      <c r="BO2893" s="9">
        <f t="shared" ca="1" si="750"/>
        <v>0</v>
      </c>
      <c r="BP2893" s="9">
        <f t="shared" ca="1" si="793"/>
        <v>1</v>
      </c>
      <c r="BQ2893" s="9">
        <f t="shared" ca="1" si="794"/>
        <v>0</v>
      </c>
      <c r="BR2893">
        <f t="shared" ca="1" si="795"/>
        <v>1106.5735073953995</v>
      </c>
      <c r="BS2893">
        <f t="shared" ca="1" si="796"/>
        <v>-6.3795853269543734E-4</v>
      </c>
      <c r="BT2893">
        <f t="shared" ca="1" si="797"/>
        <v>1.8055555555555558E-5</v>
      </c>
      <c r="BU2893">
        <f t="shared" ca="1" si="778"/>
        <v>0</v>
      </c>
      <c r="BV2893">
        <f t="shared" ca="1" si="779"/>
        <v>0</v>
      </c>
      <c r="BW2893" s="35">
        <f ca="1">IFERROR(VLOOKUP($B2893,OFFSET(Input!$A$1,0,MATCH(Index!BW$6&amp;" Index",Input!$1:$1,0)-1,10000,2),2,0)/100,BW2892)</f>
        <v>8.0000000000000004E-4</v>
      </c>
      <c r="BX2893">
        <f t="shared" ca="1" si="751"/>
        <v>2.4386511452263324E-2</v>
      </c>
      <c r="CE2893">
        <v>1095.1301187917807</v>
      </c>
    </row>
    <row r="2894" spans="2:83" x14ac:dyDescent="0.25">
      <c r="B2894" s="2">
        <v>41722</v>
      </c>
      <c r="C2894">
        <f t="shared" ca="1" si="780"/>
        <v>0</v>
      </c>
      <c r="D2894">
        <f t="shared" ca="1" si="781"/>
        <v>0</v>
      </c>
      <c r="E2894">
        <f ca="1">IF($B2894&lt;VLOOKUP(E$6&amp;" Equity",Param,4,0),"",IFERROR(VLOOKUP($B2894,OFFSET(Input!$A$1,0,MATCH(Index!E$6&amp;" Equity",Input!$1:$1,0)-1,10000,2),2,0),E2893))</f>
        <v>94.01</v>
      </c>
      <c r="F2894" s="33">
        <v>109</v>
      </c>
      <c r="H2894">
        <f ca="1">IFERROR(VLOOKUP($B2894,OFFSET(Input!$A$1,0,MATCH(Index!H$6,Input!$1:$1,0)-1,10000,2),2,0),0)</f>
        <v>0</v>
      </c>
      <c r="I2894">
        <f ca="1">IFERROR(VLOOKUP($B2894,OFFSET(Input!$A$1,0,MATCH(Index!I$6,Input!$1:$1,0)-1,10000,2),2,0),0)</f>
        <v>0</v>
      </c>
      <c r="K2894">
        <f t="shared" ca="1" si="782"/>
        <v>107.98609310274259</v>
      </c>
      <c r="L2894" s="30">
        <f t="shared" ca="1" si="783"/>
        <v>115.92702540963495</v>
      </c>
      <c r="N2894">
        <f t="shared" ca="1" si="787"/>
        <v>2.1276595824945585E-4</v>
      </c>
      <c r="O2894">
        <f t="shared" ca="1" si="788"/>
        <v>7.0892899220887156E-3</v>
      </c>
      <c r="Q2894">
        <f t="shared" ca="1" si="755"/>
        <v>3.9076831997257047E-2</v>
      </c>
      <c r="R2894">
        <f t="shared" ca="1" si="754"/>
        <v>0.11591357582785156</v>
      </c>
      <c r="T2894">
        <f t="shared" ca="1" si="767"/>
        <v>3.6082868289817931E-2</v>
      </c>
      <c r="U2894">
        <f t="shared" ca="1" si="760"/>
        <v>0.11714293760417702</v>
      </c>
      <c r="W2894">
        <f t="shared" ca="1" si="761"/>
        <v>1.1909287373578305E-2</v>
      </c>
      <c r="X2894">
        <f t="shared" ca="1" si="762"/>
        <v>1.9908066098681666E-2</v>
      </c>
      <c r="Z2894">
        <f t="shared" ca="1" si="773"/>
        <v>107.93670046362527</v>
      </c>
      <c r="AA2894">
        <f t="shared" ca="1" si="773"/>
        <v>108.14054267890003</v>
      </c>
      <c r="AB2894">
        <f t="shared" ca="1" si="773"/>
        <v>108.02381805289298</v>
      </c>
      <c r="AC2894">
        <f t="shared" ca="1" si="774"/>
        <v>108.14054267890003</v>
      </c>
      <c r="AE2894">
        <f ca="1">IFERROR(VLOOKUP($B2894,OFFSET(Input!$A$1,0,MATCH(Index!AE$6&amp;" Index",Input!$1:$1,0)-1,10000,2),2,0),AE2893)</f>
        <v>15.09</v>
      </c>
      <c r="AF2894">
        <f t="shared" ca="1" si="768"/>
        <v>14.914</v>
      </c>
      <c r="AG2894">
        <f t="shared" ca="1" si="768"/>
        <v>14.788499999999999</v>
      </c>
      <c r="AH2894">
        <f t="shared" ca="1" si="768"/>
        <v>14.753599999999997</v>
      </c>
      <c r="AI2894">
        <f t="shared" ca="1" si="769"/>
        <v>14.788499999999999</v>
      </c>
      <c r="AK2894">
        <f t="shared" ca="1" si="770"/>
        <v>-1</v>
      </c>
      <c r="AL2894">
        <f t="shared" ca="1" si="771"/>
        <v>1</v>
      </c>
      <c r="AN2894" t="str">
        <f t="shared" ca="1" si="777"/>
        <v>Not Down</v>
      </c>
      <c r="AO2894" t="str">
        <f t="shared" ca="1" si="784"/>
        <v>Not Up</v>
      </c>
      <c r="AQ2894">
        <f t="shared" ca="1" si="775"/>
        <v>1</v>
      </c>
      <c r="AR2894">
        <f t="shared" ca="1" si="776"/>
        <v>0</v>
      </c>
      <c r="AT2894">
        <f t="shared" ca="1" si="756"/>
        <v>1</v>
      </c>
      <c r="AU2894">
        <f t="shared" ca="1" si="757"/>
        <v>0</v>
      </c>
      <c r="AW2894" s="5">
        <f t="shared" ca="1" si="789"/>
        <v>3.9076831997257047E-2</v>
      </c>
      <c r="AX2894" s="5">
        <f t="shared" ca="1" si="790"/>
        <v>3.6082868289817931E-2</v>
      </c>
      <c r="AY2894" s="18">
        <f t="shared" ca="1" si="772"/>
        <v>3.9076831997257047E-2</v>
      </c>
      <c r="BA2894" s="6">
        <f t="shared" ca="1" si="765"/>
        <v>1.2795305413578484</v>
      </c>
      <c r="BB2894">
        <f t="shared" ca="1" si="766"/>
        <v>1.2322976206276732</v>
      </c>
      <c r="BC2894" t="str">
        <f t="shared" ca="1" si="752"/>
        <v>HYG UP Equity</v>
      </c>
      <c r="BD2894" t="str">
        <f t="shared" ca="1" si="753"/>
        <v>HYG UP Equity</v>
      </c>
      <c r="BF2894">
        <f t="shared" ca="1" si="791"/>
        <v>1</v>
      </c>
      <c r="BG2894">
        <f t="shared" ca="1" si="792"/>
        <v>0</v>
      </c>
      <c r="BI2894">
        <f t="shared" ca="1" si="785"/>
        <v>1</v>
      </c>
      <c r="BJ2894">
        <f t="shared" ca="1" si="786"/>
        <v>0</v>
      </c>
      <c r="BL2894">
        <f t="shared" ca="1" si="758"/>
        <v>10.249551046945632</v>
      </c>
      <c r="BM2894">
        <f t="shared" ca="1" si="759"/>
        <v>0</v>
      </c>
      <c r="BN2894" s="9">
        <f t="shared" ref="BN2894:BN2957" ca="1" si="798">(K2894/$BR2894)*BL2893</f>
        <v>1</v>
      </c>
      <c r="BO2894" s="9">
        <f t="shared" ref="BO2894:BO2957" ca="1" si="799">(L2894/$BR2894)*BM2893</f>
        <v>0</v>
      </c>
      <c r="BP2894" s="9">
        <f t="shared" ca="1" si="793"/>
        <v>1</v>
      </c>
      <c r="BQ2894" s="9">
        <f t="shared" ca="1" si="794"/>
        <v>0</v>
      </c>
      <c r="BR2894">
        <f t="shared" ca="1" si="795"/>
        <v>1106.8089736167838</v>
      </c>
      <c r="BS2894">
        <f t="shared" ca="1" si="796"/>
        <v>2.1278859453133236E-4</v>
      </c>
      <c r="BT2894">
        <f t="shared" ca="1" si="797"/>
        <v>5.4166666666666671E-5</v>
      </c>
      <c r="BU2894">
        <f t="shared" ca="1" si="778"/>
        <v>0</v>
      </c>
      <c r="BV2894">
        <f t="shared" ca="1" si="779"/>
        <v>0</v>
      </c>
      <c r="BW2894" s="35">
        <f ca="1">IFERROR(VLOOKUP($B2894,OFFSET(Input!$A$1,0,MATCH(Index!BW$6&amp;" Index",Input!$1:$1,0)-1,10000,2),2,0)/100,BW2893)</f>
        <v>8.9999999999999998E-4</v>
      </c>
      <c r="BX2894">
        <f t="shared" ref="BX2894:BX2957" ca="1" si="800">BT2894*BB2893*CE2893</f>
        <v>7.3099337981844009E-2</v>
      </c>
      <c r="CE2894">
        <v>1095.2968568498645</v>
      </c>
    </row>
    <row r="2895" spans="2:83" x14ac:dyDescent="0.25">
      <c r="B2895" s="2">
        <v>41723</v>
      </c>
      <c r="C2895">
        <f t="shared" ca="1" si="780"/>
        <v>0</v>
      </c>
      <c r="D2895">
        <f t="shared" ca="1" si="781"/>
        <v>0</v>
      </c>
      <c r="E2895">
        <f ca="1">IF($B2895&lt;VLOOKUP(E$6&amp;" Equity",Param,4,0),"",IFERROR(VLOOKUP($B2895,OFFSET(Input!$A$1,0,MATCH(Index!E$6&amp;" Equity",Input!$1:$1,0)-1,10000,2),2,0),E2894))</f>
        <v>94.21</v>
      </c>
      <c r="F2895" s="33">
        <v>108.59</v>
      </c>
      <c r="H2895">
        <f ca="1">IFERROR(VLOOKUP($B2895,OFFSET(Input!$A$1,0,MATCH(Index!H$6,Input!$1:$1,0)-1,10000,2),2,0),0)</f>
        <v>0</v>
      </c>
      <c r="I2895">
        <f ca="1">IFERROR(VLOOKUP($B2895,OFFSET(Input!$A$1,0,MATCH(Index!I$6,Input!$1:$1,0)-1,10000,2),2,0),0)</f>
        <v>0</v>
      </c>
      <c r="K2895">
        <f t="shared" ca="1" si="782"/>
        <v>108.21582630793934</v>
      </c>
      <c r="L2895" s="30">
        <f t="shared" ca="1" si="783"/>
        <v>115.49096962598402</v>
      </c>
      <c r="N2895">
        <f t="shared" ca="1" si="787"/>
        <v>2.1251734701167005E-3</v>
      </c>
      <c r="O2895">
        <f t="shared" ca="1" si="788"/>
        <v>-3.7685600003346375E-3</v>
      </c>
      <c r="Q2895">
        <f t="shared" ca="1" si="755"/>
        <v>4.0153424484787627E-2</v>
      </c>
      <c r="R2895">
        <f t="shared" ca="1" si="754"/>
        <v>0.11669879699215459</v>
      </c>
      <c r="T2895">
        <f t="shared" ca="1" si="767"/>
        <v>3.6630366152702959E-2</v>
      </c>
      <c r="U2895">
        <f t="shared" ca="1" si="760"/>
        <v>0.11360389484953647</v>
      </c>
      <c r="W2895">
        <f t="shared" ca="1" si="761"/>
        <v>-1.6473383980039672E-2</v>
      </c>
      <c r="X2895">
        <f t="shared" ca="1" si="762"/>
        <v>-3.5378869078207739E-2</v>
      </c>
      <c r="Z2895">
        <f t="shared" ca="1" si="773"/>
        <v>107.96541711427486</v>
      </c>
      <c r="AA2895">
        <f t="shared" ca="1" si="773"/>
        <v>108.15096982994771</v>
      </c>
      <c r="AB2895">
        <f t="shared" ca="1" si="773"/>
        <v>108.05273476684326</v>
      </c>
      <c r="AC2895">
        <f t="shared" ca="1" si="774"/>
        <v>108.15096982994771</v>
      </c>
      <c r="AE2895">
        <f ca="1">IFERROR(VLOOKUP($B2895,OFFSET(Input!$A$1,0,MATCH(Index!AE$6&amp;" Index",Input!$1:$1,0)-1,10000,2),2,0),AE2894)</f>
        <v>14.02</v>
      </c>
      <c r="AF2895">
        <f t="shared" ca="1" si="768"/>
        <v>14.908666666666671</v>
      </c>
      <c r="AG2895">
        <f t="shared" ca="1" si="768"/>
        <v>14.806000000000001</v>
      </c>
      <c r="AH2895">
        <f t="shared" ca="1" si="768"/>
        <v>14.759599999999995</v>
      </c>
      <c r="AI2895">
        <f t="shared" ca="1" si="769"/>
        <v>14.806000000000001</v>
      </c>
      <c r="AK2895">
        <f t="shared" ca="1" si="770"/>
        <v>-1</v>
      </c>
      <c r="AL2895">
        <f t="shared" ca="1" si="771"/>
        <v>1</v>
      </c>
      <c r="AN2895" t="str">
        <f t="shared" ca="1" si="777"/>
        <v>Not Down</v>
      </c>
      <c r="AO2895" t="str">
        <f t="shared" ca="1" si="784"/>
        <v>Not Up</v>
      </c>
      <c r="AQ2895">
        <f t="shared" ca="1" si="775"/>
        <v>1</v>
      </c>
      <c r="AR2895">
        <f t="shared" ca="1" si="776"/>
        <v>0</v>
      </c>
      <c r="AT2895">
        <f t="shared" ca="1" si="756"/>
        <v>1</v>
      </c>
      <c r="AU2895">
        <f t="shared" ca="1" si="757"/>
        <v>0</v>
      </c>
      <c r="AW2895" s="5">
        <f t="shared" ca="1" si="789"/>
        <v>4.0153424484787627E-2</v>
      </c>
      <c r="AX2895" s="5">
        <f t="shared" ca="1" si="790"/>
        <v>3.6630366152702959E-2</v>
      </c>
      <c r="AY2895" s="18">
        <f t="shared" ca="1" si="772"/>
        <v>4.0153424484787627E-2</v>
      </c>
      <c r="BA2895" s="6">
        <f t="shared" ca="1" si="765"/>
        <v>1.2452238044837947</v>
      </c>
      <c r="BB2895">
        <f t="shared" ca="1" si="766"/>
        <v>1.2322976206276732</v>
      </c>
      <c r="BC2895" t="str">
        <f t="shared" ref="BC2895:BC2958" ca="1" si="801">IF($D2895=1,BD2894,BC2894)</f>
        <v>HYG UP Equity</v>
      </c>
      <c r="BD2895" t="str">
        <f t="shared" ref="BD2895:BD2958" ca="1" si="802">IF($D2895=1,IF(AO2895="Up","TLT UP Equity",IF(AN2895="Down","TLT UP equity","HYG UP Equity")),BD2894)</f>
        <v>HYG UP Equity</v>
      </c>
      <c r="BF2895">
        <f t="shared" ca="1" si="791"/>
        <v>1</v>
      </c>
      <c r="BG2895">
        <f t="shared" ca="1" si="792"/>
        <v>0</v>
      </c>
      <c r="BI2895">
        <f t="shared" ca="1" si="785"/>
        <v>1</v>
      </c>
      <c r="BJ2895">
        <f t="shared" ca="1" si="786"/>
        <v>0</v>
      </c>
      <c r="BL2895">
        <f t="shared" ca="1" si="758"/>
        <v>10.24955104694563</v>
      </c>
      <c r="BM2895">
        <f t="shared" ca="1" si="759"/>
        <v>0</v>
      </c>
      <c r="BN2895" s="9">
        <f t="shared" ca="1" si="798"/>
        <v>1</v>
      </c>
      <c r="BO2895" s="9">
        <f t="shared" ca="1" si="799"/>
        <v>0</v>
      </c>
      <c r="BP2895" s="9">
        <f t="shared" ca="1" si="793"/>
        <v>0.99999999999999989</v>
      </c>
      <c r="BQ2895" s="9">
        <f t="shared" ca="1" si="794"/>
        <v>0</v>
      </c>
      <c r="BR2895">
        <f t="shared" ca="1" si="795"/>
        <v>1109.1636358306262</v>
      </c>
      <c r="BS2895">
        <f t="shared" ca="1" si="796"/>
        <v>2.1274332517813299E-3</v>
      </c>
      <c r="BT2895">
        <f t="shared" ca="1" si="797"/>
        <v>1.8055555555555558E-5</v>
      </c>
      <c r="BU2895">
        <f t="shared" ca="1" si="778"/>
        <v>4.4408920985006264E-20</v>
      </c>
      <c r="BV2895">
        <f t="shared" ca="1" si="779"/>
        <v>0</v>
      </c>
      <c r="BW2895" s="35">
        <f ca="1">IFERROR(VLOOKUP($B2895,OFFSET(Input!$A$1,0,MATCH(Index!BW$6&amp;" Index",Input!$1:$1,0)-1,10000,2),2,0)/100,BW2894)</f>
        <v>8.9999999999999998E-4</v>
      </c>
      <c r="BX2895">
        <f t="shared" ca="1" si="800"/>
        <v>2.4370155885419093E-2</v>
      </c>
      <c r="CE2895">
        <v>1098.1281022725655</v>
      </c>
    </row>
    <row r="2896" spans="2:83" x14ac:dyDescent="0.25">
      <c r="B2896" s="2">
        <v>41724</v>
      </c>
      <c r="C2896">
        <f t="shared" ca="1" si="780"/>
        <v>0</v>
      </c>
      <c r="D2896">
        <f t="shared" ca="1" si="781"/>
        <v>0</v>
      </c>
      <c r="E2896">
        <f ca="1">IF($B2896&lt;VLOOKUP(E$6&amp;" Equity",Param,4,0),"",IFERROR(VLOOKUP($B2896,OFFSET(Input!$A$1,0,MATCH(Index!E$6&amp;" Equity",Input!$1:$1,0)-1,10000,2),2,0),E2895))</f>
        <v>94.23</v>
      </c>
      <c r="F2896" s="33">
        <v>109.44</v>
      </c>
      <c r="H2896">
        <f ca="1">IFERROR(VLOOKUP($B2896,OFFSET(Input!$A$1,0,MATCH(Index!H$6,Input!$1:$1,0)-1,10000,2),2,0),0)</f>
        <v>0</v>
      </c>
      <c r="I2896">
        <f ca="1">IFERROR(VLOOKUP($B2896,OFFSET(Input!$A$1,0,MATCH(Index!I$6,Input!$1:$1,0)-1,10000,2),2,0),0)</f>
        <v>0</v>
      </c>
      <c r="K2896">
        <f t="shared" ca="1" si="782"/>
        <v>108.23879962845903</v>
      </c>
      <c r="L2896" s="30">
        <f t="shared" ca="1" si="783"/>
        <v>116.39498771404081</v>
      </c>
      <c r="N2896">
        <f t="shared" ca="1" si="787"/>
        <v>2.1226915808866372E-4</v>
      </c>
      <c r="O2896">
        <f t="shared" ca="1" si="788"/>
        <v>7.7971316454312437E-3</v>
      </c>
      <c r="Q2896">
        <f t="shared" ca="1" si="755"/>
        <v>3.9249007810609186E-2</v>
      </c>
      <c r="R2896">
        <f t="shared" ca="1" si="754"/>
        <v>0.11806067130253714</v>
      </c>
      <c r="T2896">
        <f t="shared" ca="1" si="767"/>
        <v>3.6142564417777114E-2</v>
      </c>
      <c r="U2896">
        <f t="shared" ca="1" si="760"/>
        <v>0.11540583589262629</v>
      </c>
      <c r="W2896">
        <f t="shared" ca="1" si="761"/>
        <v>-7.1835276711504248E-2</v>
      </c>
      <c r="X2896">
        <f t="shared" ca="1" si="762"/>
        <v>-5.7362086384824068E-2</v>
      </c>
      <c r="Z2896">
        <f t="shared" ca="1" si="773"/>
        <v>107.97805244056069</v>
      </c>
      <c r="AA2896">
        <f t="shared" ca="1" si="773"/>
        <v>108.15340120563819</v>
      </c>
      <c r="AB2896">
        <f t="shared" ca="1" si="773"/>
        <v>108.09354374327413</v>
      </c>
      <c r="AC2896">
        <f t="shared" ca="1" si="774"/>
        <v>108.15340120563819</v>
      </c>
      <c r="AE2896">
        <f ca="1">IFERROR(VLOOKUP($B2896,OFFSET(Input!$A$1,0,MATCH(Index!AE$6&amp;" Index",Input!$1:$1,0)-1,10000,2),2,0),AE2895)</f>
        <v>14.93</v>
      </c>
      <c r="AF2896">
        <f t="shared" ca="1" si="768"/>
        <v>14.978000000000002</v>
      </c>
      <c r="AG2896">
        <f t="shared" ca="1" si="768"/>
        <v>14.834999999999999</v>
      </c>
      <c r="AH2896">
        <f t="shared" ca="1" si="768"/>
        <v>14.736799999999995</v>
      </c>
      <c r="AI2896">
        <f t="shared" ca="1" si="769"/>
        <v>14.834999999999999</v>
      </c>
      <c r="AK2896">
        <f t="shared" ca="1" si="770"/>
        <v>-1</v>
      </c>
      <c r="AL2896">
        <f t="shared" ca="1" si="771"/>
        <v>1</v>
      </c>
      <c r="AN2896" t="str">
        <f t="shared" ca="1" si="777"/>
        <v>Not Down</v>
      </c>
      <c r="AO2896" t="str">
        <f t="shared" ca="1" si="784"/>
        <v>Not Up</v>
      </c>
      <c r="AQ2896">
        <f t="shared" ca="1" si="775"/>
        <v>1</v>
      </c>
      <c r="AR2896">
        <f t="shared" ca="1" si="776"/>
        <v>0</v>
      </c>
      <c r="AT2896">
        <f t="shared" ca="1" si="756"/>
        <v>1</v>
      </c>
      <c r="AU2896">
        <f t="shared" ca="1" si="757"/>
        <v>0</v>
      </c>
      <c r="AW2896" s="5">
        <f t="shared" ca="1" si="789"/>
        <v>3.9249007810609186E-2</v>
      </c>
      <c r="AX2896" s="5">
        <f t="shared" ca="1" si="790"/>
        <v>3.6142564417777114E-2</v>
      </c>
      <c r="AY2896" s="18">
        <f t="shared" ca="1" si="772"/>
        <v>3.9249007810609186E-2</v>
      </c>
      <c r="BA2896" s="6">
        <f t="shared" ca="1" si="765"/>
        <v>1.2739175533116223</v>
      </c>
      <c r="BB2896">
        <f t="shared" ca="1" si="766"/>
        <v>1.2322976206276732</v>
      </c>
      <c r="BC2896" t="str">
        <f t="shared" ca="1" si="801"/>
        <v>HYG UP Equity</v>
      </c>
      <c r="BD2896" t="str">
        <f t="shared" ca="1" si="802"/>
        <v>HYG UP Equity</v>
      </c>
      <c r="BF2896">
        <f t="shared" ca="1" si="791"/>
        <v>1</v>
      </c>
      <c r="BG2896">
        <f t="shared" ca="1" si="792"/>
        <v>0</v>
      </c>
      <c r="BI2896">
        <f t="shared" ca="1" si="785"/>
        <v>1</v>
      </c>
      <c r="BJ2896">
        <f t="shared" ca="1" si="786"/>
        <v>0</v>
      </c>
      <c r="BL2896">
        <f t="shared" ca="1" si="758"/>
        <v>10.249551046945628</v>
      </c>
      <c r="BM2896">
        <f t="shared" ca="1" si="759"/>
        <v>0</v>
      </c>
      <c r="BN2896" s="9">
        <f t="shared" ca="1" si="798"/>
        <v>1</v>
      </c>
      <c r="BO2896" s="9">
        <f t="shared" ca="1" si="799"/>
        <v>0</v>
      </c>
      <c r="BP2896" s="9">
        <f t="shared" ca="1" si="793"/>
        <v>0.99999999999999989</v>
      </c>
      <c r="BQ2896" s="9">
        <f t="shared" ca="1" si="794"/>
        <v>0</v>
      </c>
      <c r="BR2896">
        <f t="shared" ca="1" si="795"/>
        <v>1109.3991020520104</v>
      </c>
      <c r="BS2896">
        <f t="shared" ca="1" si="796"/>
        <v>2.1229168878034166E-4</v>
      </c>
      <c r="BT2896">
        <f t="shared" ca="1" si="797"/>
        <v>1.8055555555555558E-5</v>
      </c>
      <c r="BU2896">
        <f t="shared" ca="1" si="778"/>
        <v>4.4408920985006264E-20</v>
      </c>
      <c r="BV2896">
        <f t="shared" ca="1" si="779"/>
        <v>0</v>
      </c>
      <c r="BW2896" s="35">
        <f ca="1">IFERROR(VLOOKUP($B2896,OFFSET(Input!$A$1,0,MATCH(Index!BW$6&amp;" Index",Input!$1:$1,0)-1,10000,2),2,0)/100,BW2895)</f>
        <v>8.0000000000000004E-4</v>
      </c>
      <c r="BX2896">
        <f t="shared" ca="1" si="800"/>
        <v>2.4433150581212836E-2</v>
      </c>
      <c r="CE2896">
        <v>1098.3750571079891</v>
      </c>
    </row>
    <row r="2897" spans="2:83" x14ac:dyDescent="0.25">
      <c r="B2897" s="2">
        <v>41725</v>
      </c>
      <c r="C2897">
        <f t="shared" ca="1" si="780"/>
        <v>0</v>
      </c>
      <c r="D2897">
        <f t="shared" ca="1" si="781"/>
        <v>0</v>
      </c>
      <c r="E2897">
        <f ca="1">IF($B2897&lt;VLOOKUP(E$6&amp;" Equity",Param,4,0),"",IFERROR(VLOOKUP($B2897,OFFSET(Input!$A$1,0,MATCH(Index!E$6&amp;" Equity",Input!$1:$1,0)-1,10000,2),2,0),E2896))</f>
        <v>94.09</v>
      </c>
      <c r="F2897" s="33">
        <v>109.99</v>
      </c>
      <c r="H2897">
        <f ca="1">IFERROR(VLOOKUP($B2897,OFFSET(Input!$A$1,0,MATCH(Index!H$6,Input!$1:$1,0)-1,10000,2),2,0),0)</f>
        <v>0</v>
      </c>
      <c r="I2897">
        <f ca="1">IFERROR(VLOOKUP($B2897,OFFSET(Input!$A$1,0,MATCH(Index!I$6,Input!$1:$1,0)-1,10000,2),2,0),0)</f>
        <v>0</v>
      </c>
      <c r="K2897">
        <f t="shared" ca="1" si="782"/>
        <v>108.0779863848213</v>
      </c>
      <c r="L2897" s="30">
        <f t="shared" ca="1" si="783"/>
        <v>116.97994059454813</v>
      </c>
      <c r="N2897">
        <f t="shared" ca="1" si="787"/>
        <v>-1.4868311999904748E-3</v>
      </c>
      <c r="O2897">
        <f t="shared" ca="1" si="788"/>
        <v>5.0129986947848671E-3</v>
      </c>
      <c r="Q2897">
        <f t="shared" ca="1" si="755"/>
        <v>3.7655360476905632E-2</v>
      </c>
      <c r="R2897">
        <f t="shared" ca="1" si="754"/>
        <v>0.10036513553887301</v>
      </c>
      <c r="T2897">
        <f t="shared" ca="1" si="767"/>
        <v>3.5897860270430106E-2</v>
      </c>
      <c r="U2897">
        <f t="shared" ca="1" si="760"/>
        <v>0.11515469521351759</v>
      </c>
      <c r="W2897">
        <f t="shared" ca="1" si="761"/>
        <v>9.9174053107887114E-2</v>
      </c>
      <c r="X2897">
        <f t="shared" ca="1" si="762"/>
        <v>-0.11217123613929511</v>
      </c>
      <c r="Z2897">
        <f t="shared" ca="1" si="773"/>
        <v>108.00332309313232</v>
      </c>
      <c r="AA2897">
        <f t="shared" ca="1" si="773"/>
        <v>108.13750442259069</v>
      </c>
      <c r="AB2897">
        <f t="shared" ca="1" si="773"/>
        <v>108.11466074995387</v>
      </c>
      <c r="AC2897">
        <f t="shared" ca="1" si="774"/>
        <v>108.13750442259069</v>
      </c>
      <c r="AE2897">
        <f ca="1">IFERROR(VLOOKUP($B2897,OFFSET(Input!$A$1,0,MATCH(Index!AE$6&amp;" Index",Input!$1:$1,0)-1,10000,2),2,0),AE2896)</f>
        <v>14.62</v>
      </c>
      <c r="AF2897">
        <f t="shared" ca="1" si="768"/>
        <v>15.005333333333336</v>
      </c>
      <c r="AG2897">
        <f t="shared" ca="1" si="768"/>
        <v>14.864000000000001</v>
      </c>
      <c r="AH2897">
        <f t="shared" ca="1" si="768"/>
        <v>14.729999999999995</v>
      </c>
      <c r="AI2897">
        <f t="shared" ca="1" si="769"/>
        <v>14.864000000000001</v>
      </c>
      <c r="AK2897">
        <f t="shared" ca="1" si="770"/>
        <v>-1</v>
      </c>
      <c r="AL2897">
        <f t="shared" ca="1" si="771"/>
        <v>1</v>
      </c>
      <c r="AN2897" t="str">
        <f t="shared" ca="1" si="777"/>
        <v>Not Down</v>
      </c>
      <c r="AO2897" t="str">
        <f t="shared" ca="1" si="784"/>
        <v>Not Up</v>
      </c>
      <c r="AQ2897">
        <f t="shared" ca="1" si="775"/>
        <v>1</v>
      </c>
      <c r="AR2897">
        <f t="shared" ca="1" si="776"/>
        <v>0</v>
      </c>
      <c r="AT2897">
        <f t="shared" ca="1" si="756"/>
        <v>1</v>
      </c>
      <c r="AU2897">
        <f t="shared" ca="1" si="757"/>
        <v>0</v>
      </c>
      <c r="AW2897" s="5">
        <f t="shared" ca="1" si="789"/>
        <v>3.7655360476905632E-2</v>
      </c>
      <c r="AX2897" s="5">
        <f t="shared" ca="1" si="790"/>
        <v>3.5897860270430106E-2</v>
      </c>
      <c r="AY2897" s="18">
        <f t="shared" ca="1" si="772"/>
        <v>3.7655360476905632E-2</v>
      </c>
      <c r="BA2897" s="6">
        <f t="shared" ca="1" si="765"/>
        <v>1.3278321961800219</v>
      </c>
      <c r="BB2897">
        <f t="shared" ca="1" si="766"/>
        <v>1.2322976206276732</v>
      </c>
      <c r="BC2897" t="str">
        <f t="shared" ca="1" si="801"/>
        <v>HYG UP Equity</v>
      </c>
      <c r="BD2897" t="str">
        <f t="shared" ca="1" si="802"/>
        <v>HYG UP Equity</v>
      </c>
      <c r="BF2897">
        <f t="shared" ca="1" si="791"/>
        <v>1</v>
      </c>
      <c r="BG2897">
        <f t="shared" ca="1" si="792"/>
        <v>0</v>
      </c>
      <c r="BI2897">
        <f t="shared" ca="1" si="785"/>
        <v>1</v>
      </c>
      <c r="BJ2897">
        <f t="shared" ca="1" si="786"/>
        <v>0</v>
      </c>
      <c r="BL2897">
        <f t="shared" ca="1" si="758"/>
        <v>10.249551046945628</v>
      </c>
      <c r="BM2897">
        <f t="shared" ca="1" si="759"/>
        <v>0</v>
      </c>
      <c r="BN2897" s="9">
        <f t="shared" ca="1" si="798"/>
        <v>1</v>
      </c>
      <c r="BO2897" s="9">
        <f t="shared" ca="1" si="799"/>
        <v>0</v>
      </c>
      <c r="BP2897" s="9">
        <f t="shared" ca="1" si="793"/>
        <v>1</v>
      </c>
      <c r="BQ2897" s="9">
        <f t="shared" ca="1" si="794"/>
        <v>0</v>
      </c>
      <c r="BR2897">
        <f t="shared" ca="1" si="795"/>
        <v>1107.7508385023204</v>
      </c>
      <c r="BS2897">
        <f t="shared" ca="1" si="796"/>
        <v>-1.4857264140932802E-3</v>
      </c>
      <c r="BT2897">
        <f t="shared" ca="1" si="797"/>
        <v>1.8055555555555558E-5</v>
      </c>
      <c r="BU2897">
        <f t="shared" ca="1" si="778"/>
        <v>0</v>
      </c>
      <c r="BV2897">
        <f t="shared" ca="1" si="779"/>
        <v>0</v>
      </c>
      <c r="BW2897" s="35">
        <f ca="1">IFERROR(VLOOKUP($B2897,OFFSET(Input!$A$1,0,MATCH(Index!BW$6&amp;" Index",Input!$1:$1,0)-1,10000,2),2,0)/100,BW2896)</f>
        <v>8.0000000000000004E-4</v>
      </c>
      <c r="BX2897">
        <f t="shared" ca="1" si="800"/>
        <v>2.4438645281392328E-2</v>
      </c>
      <c r="CE2897">
        <v>1096.323828454558</v>
      </c>
    </row>
    <row r="2898" spans="2:83" x14ac:dyDescent="0.25">
      <c r="B2898" s="2">
        <v>41726</v>
      </c>
      <c r="C2898">
        <f t="shared" ca="1" si="780"/>
        <v>0</v>
      </c>
      <c r="D2898">
        <f t="shared" ca="1" si="781"/>
        <v>0</v>
      </c>
      <c r="E2898">
        <f ca="1">IF($B2898&lt;VLOOKUP(E$6&amp;" Equity",Param,4,0),"",IFERROR(VLOOKUP($B2898,OFFSET(Input!$A$1,0,MATCH(Index!E$6&amp;" Equity",Input!$1:$1,0)-1,10000,2),2,0),E2897))</f>
        <v>94.25</v>
      </c>
      <c r="F2898" s="33">
        <v>109.37</v>
      </c>
      <c r="H2898">
        <f ca="1">IFERROR(VLOOKUP($B2898,OFFSET(Input!$A$1,0,MATCH(Index!H$6,Input!$1:$1,0)-1,10000,2),2,0),0)</f>
        <v>0</v>
      </c>
      <c r="I2898">
        <f ca="1">IFERROR(VLOOKUP($B2898,OFFSET(Input!$A$1,0,MATCH(Index!I$6,Input!$1:$1,0)-1,10000,2),2,0),0)</f>
        <v>0</v>
      </c>
      <c r="K2898">
        <f t="shared" ca="1" si="782"/>
        <v>108.26177294897872</v>
      </c>
      <c r="L2898" s="30">
        <f t="shared" ca="1" si="783"/>
        <v>116.3205391656126</v>
      </c>
      <c r="N2898">
        <f t="shared" ca="1" si="787"/>
        <v>1.6990553094458141E-3</v>
      </c>
      <c r="O2898">
        <f t="shared" ca="1" si="788"/>
        <v>-5.6528232218907336E-3</v>
      </c>
      <c r="Q2898">
        <f t="shared" ca="1" si="755"/>
        <v>3.8427196282970907E-2</v>
      </c>
      <c r="R2898">
        <f t="shared" ca="1" si="754"/>
        <v>0.10429551994280067</v>
      </c>
      <c r="T2898">
        <f t="shared" ca="1" si="767"/>
        <v>3.6208194568085106E-2</v>
      </c>
      <c r="U2898">
        <f t="shared" ca="1" si="760"/>
        <v>0.11687334645054821</v>
      </c>
      <c r="W2898">
        <f t="shared" ca="1" si="761"/>
        <v>3.3993744218420482E-2</v>
      </c>
      <c r="X2898">
        <f t="shared" ca="1" si="762"/>
        <v>-0.13990625221106878</v>
      </c>
      <c r="Z2898">
        <f t="shared" ca="1" si="773"/>
        <v>108.0550130643016</v>
      </c>
      <c r="AA2898">
        <f t="shared" ca="1" si="773"/>
        <v>108.12508169188661</v>
      </c>
      <c r="AB2898">
        <f t="shared" ca="1" si="773"/>
        <v>108.13947144264667</v>
      </c>
      <c r="AC2898">
        <f t="shared" ca="1" si="774"/>
        <v>108.13947144264667</v>
      </c>
      <c r="AE2898">
        <f ca="1">IFERROR(VLOOKUP($B2898,OFFSET(Input!$A$1,0,MATCH(Index!AE$6&amp;" Index",Input!$1:$1,0)-1,10000,2),2,0),AE2897)</f>
        <v>14.41</v>
      </c>
      <c r="AF2898">
        <f t="shared" ca="1" si="768"/>
        <v>15.025333333333334</v>
      </c>
      <c r="AG2898">
        <f t="shared" ca="1" si="768"/>
        <v>14.884500000000003</v>
      </c>
      <c r="AH2898">
        <f t="shared" ca="1" si="768"/>
        <v>14.719199999999995</v>
      </c>
      <c r="AI2898">
        <f t="shared" ca="1" si="769"/>
        <v>14.884500000000003</v>
      </c>
      <c r="AK2898">
        <f t="shared" ca="1" si="770"/>
        <v>-1</v>
      </c>
      <c r="AL2898">
        <f t="shared" ca="1" si="771"/>
        <v>1</v>
      </c>
      <c r="AN2898" t="str">
        <f t="shared" ca="1" si="777"/>
        <v>Not Down</v>
      </c>
      <c r="AO2898" t="str">
        <f t="shared" ca="1" si="784"/>
        <v>Not Up</v>
      </c>
      <c r="AQ2898">
        <f t="shared" ca="1" si="775"/>
        <v>1</v>
      </c>
      <c r="AR2898">
        <f t="shared" ca="1" si="776"/>
        <v>0</v>
      </c>
      <c r="AT2898">
        <f t="shared" ca="1" si="756"/>
        <v>1</v>
      </c>
      <c r="AU2898">
        <f t="shared" ca="1" si="757"/>
        <v>0</v>
      </c>
      <c r="AW2898" s="5">
        <f t="shared" ca="1" si="789"/>
        <v>3.8427196282970907E-2</v>
      </c>
      <c r="AX2898" s="5">
        <f t="shared" ca="1" si="790"/>
        <v>3.6208194568085106E-2</v>
      </c>
      <c r="AY2898" s="18">
        <f t="shared" ca="1" si="772"/>
        <v>3.8427196282970907E-2</v>
      </c>
      <c r="BA2898" s="6">
        <f t="shared" ca="1" si="765"/>
        <v>1.3011618030055867</v>
      </c>
      <c r="BB2898">
        <f t="shared" ca="1" si="766"/>
        <v>1.2322976206276732</v>
      </c>
      <c r="BC2898" t="str">
        <f t="shared" ca="1" si="801"/>
        <v>HYG UP Equity</v>
      </c>
      <c r="BD2898" t="str">
        <f t="shared" ca="1" si="802"/>
        <v>HYG UP Equity</v>
      </c>
      <c r="BF2898">
        <f t="shared" ca="1" si="791"/>
        <v>1</v>
      </c>
      <c r="BG2898">
        <f t="shared" ca="1" si="792"/>
        <v>0</v>
      </c>
      <c r="BI2898">
        <f t="shared" ca="1" si="785"/>
        <v>1</v>
      </c>
      <c r="BJ2898">
        <f t="shared" ca="1" si="786"/>
        <v>0</v>
      </c>
      <c r="BL2898">
        <f t="shared" ca="1" si="758"/>
        <v>10.249551046945628</v>
      </c>
      <c r="BM2898">
        <f t="shared" ca="1" si="759"/>
        <v>0</v>
      </c>
      <c r="BN2898" s="9">
        <f t="shared" ca="1" si="798"/>
        <v>1</v>
      </c>
      <c r="BO2898" s="9">
        <f t="shared" ca="1" si="799"/>
        <v>0</v>
      </c>
      <c r="BP2898" s="9">
        <f t="shared" ca="1" si="793"/>
        <v>1</v>
      </c>
      <c r="BQ2898" s="9">
        <f t="shared" ca="1" si="794"/>
        <v>0</v>
      </c>
      <c r="BR2898">
        <f t="shared" ca="1" si="795"/>
        <v>1109.6345682733947</v>
      </c>
      <c r="BS2898">
        <f t="shared" ca="1" si="796"/>
        <v>1.7004995217346774E-3</v>
      </c>
      <c r="BT2898">
        <f t="shared" ca="1" si="797"/>
        <v>1.8055555555555558E-5</v>
      </c>
      <c r="BU2898">
        <f t="shared" ca="1" si="778"/>
        <v>0</v>
      </c>
      <c r="BV2898">
        <f t="shared" ca="1" si="779"/>
        <v>0</v>
      </c>
      <c r="BW2898" s="35">
        <f ca="1">IFERROR(VLOOKUP($B2898,OFFSET(Input!$A$1,0,MATCH(Index!BW$6&amp;" Index",Input!$1:$1,0)-1,10000,2),2,0)/100,BW2897)</f>
        <v>8.0000000000000004E-4</v>
      </c>
      <c r="BX2898">
        <f t="shared" ca="1" si="800"/>
        <v>2.4393005816868964E-2</v>
      </c>
      <c r="CE2898">
        <v>1098.5810129573738</v>
      </c>
    </row>
    <row r="2899" spans="2:83" x14ac:dyDescent="0.25">
      <c r="B2899" s="2">
        <v>41729</v>
      </c>
      <c r="C2899">
        <f t="shared" ca="1" si="780"/>
        <v>0</v>
      </c>
      <c r="D2899">
        <f t="shared" ca="1" si="781"/>
        <v>0</v>
      </c>
      <c r="E2899">
        <f ca="1">IF($B2899&lt;VLOOKUP(E$6&amp;" Equity",Param,4,0),"",IFERROR(VLOOKUP($B2899,OFFSET(Input!$A$1,0,MATCH(Index!E$6&amp;" Equity",Input!$1:$1,0)-1,10000,2),2,0),E2898))</f>
        <v>94.39</v>
      </c>
      <c r="F2899" s="33">
        <v>109.1</v>
      </c>
      <c r="H2899">
        <f ca="1">IFERROR(VLOOKUP($B2899,OFFSET(Input!$A$1,0,MATCH(Index!H$6,Input!$1:$1,0)-1,10000,2),2,0),0)</f>
        <v>0</v>
      </c>
      <c r="I2899">
        <f ca="1">IFERROR(VLOOKUP($B2899,OFFSET(Input!$A$1,0,MATCH(Index!I$6,Input!$1:$1,0)-1,10000,2),2,0),0)</f>
        <v>0</v>
      </c>
      <c r="K2899">
        <f t="shared" ca="1" si="782"/>
        <v>108.42258619261645</v>
      </c>
      <c r="L2899" s="30">
        <f t="shared" ca="1" si="783"/>
        <v>116.03338047881807</v>
      </c>
      <c r="N2899">
        <f t="shared" ca="1" si="787"/>
        <v>1.4843090087328788E-3</v>
      </c>
      <c r="O2899">
        <f t="shared" ca="1" si="788"/>
        <v>-2.4717365081093966E-3</v>
      </c>
      <c r="Q2899">
        <f t="shared" ca="1" si="755"/>
        <v>3.8520544437425835E-2</v>
      </c>
      <c r="R2899">
        <f t="shared" ca="1" si="754"/>
        <v>9.8066381155920923E-2</v>
      </c>
      <c r="T2899">
        <f t="shared" ca="1" si="767"/>
        <v>3.6445416868024549E-2</v>
      </c>
      <c r="U2899">
        <f t="shared" ca="1" si="760"/>
        <v>0.11480797098649118</v>
      </c>
      <c r="W2899">
        <f t="shared" ca="1" si="761"/>
        <v>8.0810422817873609E-2</v>
      </c>
      <c r="X2899">
        <f t="shared" ca="1" si="762"/>
        <v>-0.13427013854579092</v>
      </c>
      <c r="Z2899">
        <f t="shared" ca="1" si="773"/>
        <v>108.10785170149688</v>
      </c>
      <c r="AA2899">
        <f t="shared" ca="1" si="773"/>
        <v>108.12565602489963</v>
      </c>
      <c r="AB2899">
        <f t="shared" ca="1" si="773"/>
        <v>108.16111300163264</v>
      </c>
      <c r="AC2899">
        <f t="shared" ca="1" si="774"/>
        <v>108.16111300163264</v>
      </c>
      <c r="AE2899">
        <f ca="1">IFERROR(VLOOKUP($B2899,OFFSET(Input!$A$1,0,MATCH(Index!AE$6&amp;" Index",Input!$1:$1,0)-1,10000,2),2,0),AE2898)</f>
        <v>13.88</v>
      </c>
      <c r="AF2899">
        <f t="shared" ca="1" si="768"/>
        <v>15.004000000000001</v>
      </c>
      <c r="AG2899">
        <f t="shared" ca="1" si="768"/>
        <v>14.778500000000003</v>
      </c>
      <c r="AH2899">
        <f t="shared" ca="1" si="768"/>
        <v>14.7052</v>
      </c>
      <c r="AI2899">
        <f t="shared" ca="1" si="769"/>
        <v>14.778500000000003</v>
      </c>
      <c r="AK2899">
        <f t="shared" ca="1" si="770"/>
        <v>-1</v>
      </c>
      <c r="AL2899">
        <f t="shared" ca="1" si="771"/>
        <v>1</v>
      </c>
      <c r="AN2899" t="str">
        <f t="shared" ca="1" si="777"/>
        <v>Not Down</v>
      </c>
      <c r="AO2899" t="str">
        <f t="shared" ca="1" si="784"/>
        <v>Not Up</v>
      </c>
      <c r="AQ2899">
        <f t="shared" ca="1" si="775"/>
        <v>1</v>
      </c>
      <c r="AR2899">
        <f t="shared" ca="1" si="776"/>
        <v>0</v>
      </c>
      <c r="AT2899">
        <f t="shared" ca="1" si="756"/>
        <v>1</v>
      </c>
      <c r="AU2899">
        <f t="shared" ca="1" si="757"/>
        <v>0</v>
      </c>
      <c r="AW2899" s="5">
        <f t="shared" ca="1" si="789"/>
        <v>3.8520544437425835E-2</v>
      </c>
      <c r="AX2899" s="5">
        <f t="shared" ca="1" si="790"/>
        <v>3.6445416868024549E-2</v>
      </c>
      <c r="AY2899" s="18">
        <f t="shared" ca="1" si="772"/>
        <v>3.8520544437425835E-2</v>
      </c>
      <c r="BA2899" s="6">
        <f t="shared" ca="1" si="765"/>
        <v>1.298008653050629</v>
      </c>
      <c r="BB2899">
        <f t="shared" ca="1" si="766"/>
        <v>1.2322976206276732</v>
      </c>
      <c r="BC2899" t="str">
        <f t="shared" ca="1" si="801"/>
        <v>HYG UP Equity</v>
      </c>
      <c r="BD2899" t="str">
        <f t="shared" ca="1" si="802"/>
        <v>HYG UP Equity</v>
      </c>
      <c r="BF2899">
        <f t="shared" ca="1" si="791"/>
        <v>1</v>
      </c>
      <c r="BG2899">
        <f t="shared" ca="1" si="792"/>
        <v>0</v>
      </c>
      <c r="BI2899">
        <f t="shared" ca="1" si="785"/>
        <v>1</v>
      </c>
      <c r="BJ2899">
        <f t="shared" ca="1" si="786"/>
        <v>0</v>
      </c>
      <c r="BL2899">
        <f t="shared" ca="1" si="758"/>
        <v>10.249551046945628</v>
      </c>
      <c r="BM2899">
        <f t="shared" ca="1" si="759"/>
        <v>0</v>
      </c>
      <c r="BN2899" s="9">
        <f t="shared" ca="1" si="798"/>
        <v>1</v>
      </c>
      <c r="BO2899" s="9">
        <f t="shared" ca="1" si="799"/>
        <v>0</v>
      </c>
      <c r="BP2899" s="9">
        <f t="shared" ca="1" si="793"/>
        <v>1</v>
      </c>
      <c r="BQ2899" s="9">
        <f t="shared" ca="1" si="794"/>
        <v>0</v>
      </c>
      <c r="BR2899">
        <f t="shared" ca="1" si="795"/>
        <v>1111.2828318230845</v>
      </c>
      <c r="BS2899">
        <f t="shared" ca="1" si="796"/>
        <v>1.4854111405833148E-3</v>
      </c>
      <c r="BT2899">
        <f t="shared" ca="1" si="797"/>
        <v>5.4166666666666671E-5</v>
      </c>
      <c r="BU2899">
        <f t="shared" ca="1" si="778"/>
        <v>0</v>
      </c>
      <c r="BV2899">
        <f t="shared" ca="1" si="779"/>
        <v>0</v>
      </c>
      <c r="BW2899" s="35">
        <f ca="1">IFERROR(VLOOKUP($B2899,OFFSET(Input!$A$1,0,MATCH(Index!BW$6&amp;" Index",Input!$1:$1,0)-1,10000,2),2,0)/100,BW2898)</f>
        <v>5.9999999999999995E-4</v>
      </c>
      <c r="BX2899">
        <f t="shared" ca="1" si="800"/>
        <v>7.3329683284764344E-2</v>
      </c>
      <c r="CE2899">
        <v>1100.4711258112156</v>
      </c>
    </row>
    <row r="2900" spans="2:83" x14ac:dyDescent="0.25">
      <c r="B2900" s="2">
        <v>41730</v>
      </c>
      <c r="C2900">
        <f t="shared" ca="1" si="780"/>
        <v>1</v>
      </c>
      <c r="D2900">
        <f t="shared" ca="1" si="781"/>
        <v>0</v>
      </c>
      <c r="E2900">
        <f ca="1">IF($B2900&lt;VLOOKUP(E$6&amp;" Equity",Param,4,0),"",IFERROR(VLOOKUP($B2900,OFFSET(Input!$A$1,0,MATCH(Index!E$6&amp;" Equity",Input!$1:$1,0)-1,10000,2),2,0),E2899))</f>
        <v>94.12</v>
      </c>
      <c r="F2900" s="33">
        <v>107.89</v>
      </c>
      <c r="H2900">
        <f ca="1">IFERROR(VLOOKUP($B2900,OFFSET(Input!$A$1,0,MATCH(Index!H$6,Input!$1:$1,0)-1,10000,2),2,0),0)</f>
        <v>0.44539499999999999</v>
      </c>
      <c r="I2900">
        <f ca="1">IFERROR(VLOOKUP($B2900,OFFSET(Input!$A$1,0,MATCH(Index!I$6,Input!$1:$1,0)-1,10000,2),2,0),0)</f>
        <v>0.28022200000000003</v>
      </c>
      <c r="K2900">
        <f t="shared" ca="1" si="782"/>
        <v>108.6240564702439</v>
      </c>
      <c r="L2900" s="30">
        <f t="shared" ca="1" si="783"/>
        <v>115.04451444366835</v>
      </c>
      <c r="N2900">
        <f t="shared" ca="1" si="787"/>
        <v>1.8564704159376518E-3</v>
      </c>
      <c r="O2900">
        <f t="shared" ca="1" si="788"/>
        <v>-8.558776873889052E-3</v>
      </c>
      <c r="Q2900">
        <f t="shared" ca="1" si="755"/>
        <v>3.6707242138328586E-2</v>
      </c>
      <c r="R2900">
        <f t="shared" ref="R2900:R2963" ca="1" si="803">SQRT(SUMPRODUCT(OFFSET(O2900,0,0,-R$5,1),OFFSET(O2900,0,0,-R$5,1))*252/R$5)</f>
        <v>0.1055167829357835</v>
      </c>
      <c r="T2900">
        <f t="shared" ca="1" si="767"/>
        <v>3.4767256742589452E-2</v>
      </c>
      <c r="U2900">
        <f t="shared" ca="1" si="760"/>
        <v>0.10587528923553503</v>
      </c>
      <c r="W2900">
        <f t="shared" ca="1" si="761"/>
        <v>-9.4556672826205418E-2</v>
      </c>
      <c r="X2900">
        <f t="shared" ca="1" si="762"/>
        <v>-2.0459037207149935E-2</v>
      </c>
      <c r="Z2900">
        <f t="shared" ca="1" si="773"/>
        <v>108.14867471772735</v>
      </c>
      <c r="AA2900">
        <f t="shared" ca="1" si="773"/>
        <v>108.11677654935227</v>
      </c>
      <c r="AB2900">
        <f t="shared" ca="1" si="773"/>
        <v>108.18578392896296</v>
      </c>
      <c r="AC2900">
        <f t="shared" ca="1" si="774"/>
        <v>108.18578392896296</v>
      </c>
      <c r="AE2900">
        <f ca="1">IFERROR(VLOOKUP($B2900,OFFSET(Input!$A$1,0,MATCH(Index!AE$6&amp;" Index",Input!$1:$1,0)-1,10000,2),2,0),AE2899)</f>
        <v>13.1</v>
      </c>
      <c r="AF2900">
        <f t="shared" ca="1" si="768"/>
        <v>14.890666666666668</v>
      </c>
      <c r="AG2900">
        <f t="shared" ca="1" si="768"/>
        <v>14.728500000000006</v>
      </c>
      <c r="AH2900">
        <f t="shared" ca="1" si="768"/>
        <v>14.682400000000003</v>
      </c>
      <c r="AI2900">
        <f t="shared" ca="1" si="769"/>
        <v>14.728500000000006</v>
      </c>
      <c r="AK2900">
        <f t="shared" ca="1" si="770"/>
        <v>-1</v>
      </c>
      <c r="AL2900">
        <f t="shared" ca="1" si="771"/>
        <v>1</v>
      </c>
      <c r="AN2900" t="str">
        <f t="shared" ca="1" si="777"/>
        <v>Not Down</v>
      </c>
      <c r="AO2900" t="str">
        <f t="shared" ca="1" si="784"/>
        <v>Not Up</v>
      </c>
      <c r="AQ2900">
        <f t="shared" ca="1" si="775"/>
        <v>1</v>
      </c>
      <c r="AR2900">
        <f t="shared" ca="1" si="776"/>
        <v>0</v>
      </c>
      <c r="AT2900">
        <f t="shared" ca="1" si="756"/>
        <v>1</v>
      </c>
      <c r="AU2900">
        <f t="shared" ca="1" si="757"/>
        <v>0</v>
      </c>
      <c r="AW2900" s="5">
        <f t="shared" ca="1" si="789"/>
        <v>3.6707242138328586E-2</v>
      </c>
      <c r="AX2900" s="5">
        <f t="shared" ca="1" si="790"/>
        <v>3.4767256742589452E-2</v>
      </c>
      <c r="AY2900" s="18">
        <f t="shared" ca="1" si="772"/>
        <v>3.6707242138328586E-2</v>
      </c>
      <c r="BA2900" s="6">
        <f t="shared" ca="1" si="765"/>
        <v>1.3621290265168553</v>
      </c>
      <c r="BB2900">
        <f t="shared" ca="1" si="766"/>
        <v>1.2322976206276732</v>
      </c>
      <c r="BC2900" t="str">
        <f t="shared" ca="1" si="801"/>
        <v>HYG UP Equity</v>
      </c>
      <c r="BD2900" t="str">
        <f t="shared" ca="1" si="802"/>
        <v>HYG UP Equity</v>
      </c>
      <c r="BF2900">
        <f t="shared" ca="1" si="791"/>
        <v>1</v>
      </c>
      <c r="BG2900">
        <f t="shared" ca="1" si="792"/>
        <v>0</v>
      </c>
      <c r="BI2900">
        <f t="shared" ca="1" si="785"/>
        <v>1</v>
      </c>
      <c r="BJ2900">
        <f t="shared" ca="1" si="786"/>
        <v>0</v>
      </c>
      <c r="BL2900">
        <f t="shared" ca="1" si="758"/>
        <v>10.249551046945628</v>
      </c>
      <c r="BM2900">
        <f t="shared" ca="1" si="759"/>
        <v>0</v>
      </c>
      <c r="BN2900" s="9">
        <f t="shared" ca="1" si="798"/>
        <v>1</v>
      </c>
      <c r="BO2900" s="9">
        <f t="shared" ca="1" si="799"/>
        <v>0</v>
      </c>
      <c r="BP2900" s="9">
        <f t="shared" ca="1" si="793"/>
        <v>1</v>
      </c>
      <c r="BQ2900" s="9">
        <f t="shared" ca="1" si="794"/>
        <v>0</v>
      </c>
      <c r="BR2900">
        <f t="shared" ca="1" si="795"/>
        <v>1113.3478117180694</v>
      </c>
      <c r="BS2900">
        <f t="shared" ca="1" si="796"/>
        <v>1.8581947240174923E-3</v>
      </c>
      <c r="BT2900">
        <f t="shared" ca="1" si="797"/>
        <v>1.8055555555555558E-5</v>
      </c>
      <c r="BU2900">
        <f t="shared" ca="1" si="778"/>
        <v>0</v>
      </c>
      <c r="BV2900">
        <f t="shared" ca="1" si="779"/>
        <v>0</v>
      </c>
      <c r="BW2900" s="35">
        <f ca="1">IFERROR(VLOOKUP($B2900,OFFSET(Input!$A$1,0,MATCH(Index!BW$6&amp;" Index",Input!$1:$1,0)-1,10000,2),2,0)/100,BW2899)</f>
        <v>8.0000000000000004E-4</v>
      </c>
      <c r="BX2900">
        <f t="shared" ca="1" si="800"/>
        <v>2.4485282428869493E-2</v>
      </c>
      <c r="CE2900">
        <v>1102.950842783936</v>
      </c>
    </row>
    <row r="2901" spans="2:83" x14ac:dyDescent="0.25">
      <c r="B2901" s="2">
        <v>41731</v>
      </c>
      <c r="C2901">
        <f t="shared" ca="1" si="780"/>
        <v>0</v>
      </c>
      <c r="D2901">
        <f t="shared" ca="1" si="781"/>
        <v>1</v>
      </c>
      <c r="E2901">
        <f ca="1">IF($B2901&lt;VLOOKUP(E$6&amp;" Equity",Param,4,0),"",IFERROR(VLOOKUP($B2901,OFFSET(Input!$A$1,0,MATCH(Index!E$6&amp;" Equity",Input!$1:$1,0)-1,10000,2),2,0),E2900))</f>
        <v>94.02</v>
      </c>
      <c r="F2901" s="33">
        <v>107.27</v>
      </c>
      <c r="H2901">
        <f ca="1">IFERROR(VLOOKUP($B2901,OFFSET(Input!$A$1,0,MATCH(Index!H$6,Input!$1:$1,0)-1,10000,2),2,0),0)</f>
        <v>0</v>
      </c>
      <c r="I2901">
        <f ca="1">IFERROR(VLOOKUP($B2901,OFFSET(Input!$A$1,0,MATCH(Index!I$6,Input!$1:$1,0)-1,10000,2),2,0),0)</f>
        <v>0</v>
      </c>
      <c r="K2901">
        <f t="shared" ca="1" si="782"/>
        <v>108.50864629549862</v>
      </c>
      <c r="L2901" s="30">
        <f t="shared" ca="1" si="783"/>
        <v>114.38340035566135</v>
      </c>
      <c r="N2901">
        <f t="shared" ca="1" si="787"/>
        <v>-1.0630382631773515E-3</v>
      </c>
      <c r="O2901">
        <f t="shared" ca="1" si="788"/>
        <v>-5.7631689539109363E-3</v>
      </c>
      <c r="Q2901">
        <f t="shared" ref="Q2901:Q2964" ca="1" si="804">SQRT(SUMPRODUCT(OFFSET(N2901,0,0,-Q$5,1),OFFSET(N2901,0,0,-Q$5,1))*252/Q$5)</f>
        <v>2.6802662273547117E-2</v>
      </c>
      <c r="R2901">
        <f t="shared" ca="1" si="803"/>
        <v>0.10216287565490925</v>
      </c>
      <c r="T2901">
        <f t="shared" ca="1" si="767"/>
        <v>3.4385185669820573E-2</v>
      </c>
      <c r="U2901">
        <f t="shared" ca="1" si="760"/>
        <v>0.10756580394492161</v>
      </c>
      <c r="W2901">
        <f t="shared" ca="1" si="761"/>
        <v>-0.44408347962929645</v>
      </c>
      <c r="X2901">
        <f t="shared" ca="1" si="762"/>
        <v>1.3601821904530508E-2</v>
      </c>
      <c r="Z2901">
        <f t="shared" ca="1" si="773"/>
        <v>108.23309268573048</v>
      </c>
      <c r="AA2901">
        <f t="shared" ca="1" si="773"/>
        <v>108.11189022628851</v>
      </c>
      <c r="AB2901">
        <f t="shared" ca="1" si="773"/>
        <v>108.19852289619692</v>
      </c>
      <c r="AC2901">
        <f t="shared" ca="1" si="774"/>
        <v>108.19852289619692</v>
      </c>
      <c r="AE2901">
        <f ca="1">IFERROR(VLOOKUP($B2901,OFFSET(Input!$A$1,0,MATCH(Index!AE$6&amp;" Index",Input!$1:$1,0)-1,10000,2),2,0),AE2900)</f>
        <v>13.09</v>
      </c>
      <c r="AF2901">
        <f t="shared" ca="1" si="768"/>
        <v>14.798666666666668</v>
      </c>
      <c r="AG2901">
        <f t="shared" ca="1" si="768"/>
        <v>14.688500000000001</v>
      </c>
      <c r="AH2901">
        <f t="shared" ca="1" si="768"/>
        <v>14.632</v>
      </c>
      <c r="AI2901">
        <f t="shared" ca="1" si="769"/>
        <v>14.688500000000001</v>
      </c>
      <c r="AK2901">
        <f t="shared" ca="1" si="770"/>
        <v>1</v>
      </c>
      <c r="AL2901">
        <f t="shared" ca="1" si="771"/>
        <v>1</v>
      </c>
      <c r="AN2901" t="str">
        <f t="shared" ca="1" si="777"/>
        <v>Not Down</v>
      </c>
      <c r="AO2901" t="str">
        <f t="shared" ca="1" si="784"/>
        <v>Not Up</v>
      </c>
      <c r="AQ2901">
        <f t="shared" ca="1" si="775"/>
        <v>1</v>
      </c>
      <c r="AR2901">
        <f t="shared" ca="1" si="776"/>
        <v>0</v>
      </c>
      <c r="AT2901">
        <f t="shared" ca="1" si="756"/>
        <v>1</v>
      </c>
      <c r="AU2901">
        <f t="shared" ca="1" si="757"/>
        <v>0</v>
      </c>
      <c r="AW2901" s="5">
        <f t="shared" ca="1" si="789"/>
        <v>2.6802662273547117E-2</v>
      </c>
      <c r="AX2901" s="5">
        <f t="shared" ca="1" si="790"/>
        <v>3.4385185669820573E-2</v>
      </c>
      <c r="AY2901" s="18">
        <f t="shared" ca="1" si="772"/>
        <v>3.4385185669820573E-2</v>
      </c>
      <c r="BA2901" s="6">
        <f t="shared" ca="1" si="765"/>
        <v>1.454114585278635</v>
      </c>
      <c r="BB2901">
        <f t="shared" ca="1" si="766"/>
        <v>1.454114585278635</v>
      </c>
      <c r="BC2901" t="str">
        <f t="shared" ca="1" si="801"/>
        <v>HYG UP Equity</v>
      </c>
      <c r="BD2901" t="str">
        <f t="shared" ca="1" si="802"/>
        <v>HYG UP Equity</v>
      </c>
      <c r="BF2901">
        <f t="shared" ca="1" si="791"/>
        <v>1</v>
      </c>
      <c r="BG2901">
        <f t="shared" ca="1" si="792"/>
        <v>0</v>
      </c>
      <c r="BI2901">
        <f t="shared" ca="1" si="785"/>
        <v>1</v>
      </c>
      <c r="BJ2901">
        <f t="shared" ca="1" si="786"/>
        <v>0</v>
      </c>
      <c r="BL2901">
        <f t="shared" ca="1" si="758"/>
        <v>10.249551046945628</v>
      </c>
      <c r="BM2901">
        <f t="shared" ca="1" si="759"/>
        <v>0</v>
      </c>
      <c r="BN2901" s="9">
        <f t="shared" ca="1" si="798"/>
        <v>0.99999999999999989</v>
      </c>
      <c r="BO2901" s="9">
        <f t="shared" ca="1" si="799"/>
        <v>0</v>
      </c>
      <c r="BP2901" s="9">
        <f t="shared" ca="1" si="793"/>
        <v>0.99999999999999989</v>
      </c>
      <c r="BQ2901" s="9">
        <f t="shared" ca="1" si="794"/>
        <v>0</v>
      </c>
      <c r="BR2901">
        <f t="shared" ca="1" si="795"/>
        <v>1112.1649092406808</v>
      </c>
      <c r="BS2901">
        <f t="shared" ca="1" si="796"/>
        <v>-1.0624734381641243E-3</v>
      </c>
      <c r="BT2901">
        <f t="shared" ca="1" si="797"/>
        <v>1.8055555555555555E-5</v>
      </c>
      <c r="BU2901">
        <f t="shared" ca="1" si="778"/>
        <v>0</v>
      </c>
      <c r="BV2901">
        <f t="shared" ca="1" si="779"/>
        <v>0</v>
      </c>
      <c r="BW2901" s="35">
        <f ca="1">IFERROR(VLOOKUP($B2901,OFFSET(Input!$A$1,0,MATCH(Index!BW$6&amp;" Index",Input!$1:$1,0)-1,10000,2),2,0)/100,BW2900)</f>
        <v>8.9999999999999998E-4</v>
      </c>
      <c r="BX2901">
        <f t="shared" ca="1" si="800"/>
        <v>2.4540455680576535E-2</v>
      </c>
      <c r="CE2901">
        <v>1101.4376993443871</v>
      </c>
    </row>
    <row r="2902" spans="2:83" x14ac:dyDescent="0.25">
      <c r="B2902" s="2">
        <v>41732</v>
      </c>
      <c r="C2902">
        <f t="shared" ca="1" si="780"/>
        <v>0</v>
      </c>
      <c r="D2902">
        <f t="shared" ca="1" si="781"/>
        <v>2</v>
      </c>
      <c r="E2902">
        <f ca="1">IF($B2902&lt;VLOOKUP(E$6&amp;" Equity",Param,4,0),"",IFERROR(VLOOKUP($B2902,OFFSET(Input!$A$1,0,MATCH(Index!E$6&amp;" Equity",Input!$1:$1,0)-1,10000,2),2,0),E2901))</f>
        <v>94.06</v>
      </c>
      <c r="F2902" s="33">
        <v>107.75</v>
      </c>
      <c r="H2902">
        <f ca="1">IFERROR(VLOOKUP($B2902,OFFSET(Input!$A$1,0,MATCH(Index!H$6,Input!$1:$1,0)-1,10000,2),2,0),0)</f>
        <v>0</v>
      </c>
      <c r="I2902">
        <f ca="1">IFERROR(VLOOKUP($B2902,OFFSET(Input!$A$1,0,MATCH(Index!I$6,Input!$1:$1,0)-1,10000,2),2,0),0)</f>
        <v>0</v>
      </c>
      <c r="K2902">
        <f t="shared" ca="1" si="782"/>
        <v>108.55481036539673</v>
      </c>
      <c r="L2902" s="30">
        <f t="shared" ca="1" si="783"/>
        <v>114.8952306173442</v>
      </c>
      <c r="N2902">
        <f t="shared" ca="1" si="787"/>
        <v>4.2535092091755127E-4</v>
      </c>
      <c r="O2902">
        <f t="shared" ca="1" si="788"/>
        <v>4.4647083745194202E-3</v>
      </c>
      <c r="Q2902">
        <f t="shared" ca="1" si="804"/>
        <v>2.0741626187014452E-2</v>
      </c>
      <c r="R2902">
        <f t="shared" ca="1" si="803"/>
        <v>0.10421308167236559</v>
      </c>
      <c r="T2902">
        <f t="shared" ca="1" si="767"/>
        <v>3.4014035163455573E-2</v>
      </c>
      <c r="U2902">
        <f t="shared" ca="1" si="760"/>
        <v>0.10277910465531037</v>
      </c>
      <c r="W2902">
        <f t="shared" ca="1" si="761"/>
        <v>-0.46997459703466088</v>
      </c>
      <c r="X2902">
        <f t="shared" ca="1" si="762"/>
        <v>-3.2129531600115509E-2</v>
      </c>
      <c r="Z2902">
        <f t="shared" ca="1" si="773"/>
        <v>108.28536974789195</v>
      </c>
      <c r="AA2902">
        <f t="shared" ca="1" si="773"/>
        <v>108.11735276890154</v>
      </c>
      <c r="AB2902">
        <f t="shared" ca="1" si="773"/>
        <v>108.20487842898196</v>
      </c>
      <c r="AC2902">
        <f t="shared" ca="1" si="774"/>
        <v>108.20487842898196</v>
      </c>
      <c r="AE2902">
        <f ca="1">IFERROR(VLOOKUP($B2902,OFFSET(Input!$A$1,0,MATCH(Index!AE$6&amp;" Index",Input!$1:$1,0)-1,10000,2),2,0),AE2901)</f>
        <v>13.37</v>
      </c>
      <c r="AF2902">
        <f t="shared" ca="1" si="768"/>
        <v>14.608666666666666</v>
      </c>
      <c r="AG2902">
        <f t="shared" ca="1" si="768"/>
        <v>14.6465</v>
      </c>
      <c r="AH2902">
        <f t="shared" ca="1" si="768"/>
        <v>14.605200000000002</v>
      </c>
      <c r="AI2902">
        <f t="shared" ca="1" si="769"/>
        <v>14.6465</v>
      </c>
      <c r="AK2902">
        <f t="shared" ca="1" si="770"/>
        <v>1</v>
      </c>
      <c r="AL2902">
        <f t="shared" ca="1" si="771"/>
        <v>-1</v>
      </c>
      <c r="AN2902" t="str">
        <f t="shared" ca="1" si="777"/>
        <v>Not Down</v>
      </c>
      <c r="AO2902" t="str">
        <f t="shared" ca="1" si="784"/>
        <v>Not Up</v>
      </c>
      <c r="AQ2902">
        <f t="shared" ca="1" si="775"/>
        <v>1</v>
      </c>
      <c r="AR2902">
        <f t="shared" ca="1" si="776"/>
        <v>0</v>
      </c>
      <c r="AT2902">
        <f t="shared" ca="1" si="756"/>
        <v>1</v>
      </c>
      <c r="AU2902">
        <f t="shared" ca="1" si="757"/>
        <v>0</v>
      </c>
      <c r="AW2902" s="5">
        <f t="shared" ca="1" si="789"/>
        <v>2.0741626187014452E-2</v>
      </c>
      <c r="AX2902" s="5">
        <f t="shared" ca="1" si="790"/>
        <v>3.4014035163455573E-2</v>
      </c>
      <c r="AY2902" s="18">
        <f t="shared" ca="1" si="772"/>
        <v>3.4014035163455573E-2</v>
      </c>
      <c r="BA2902" s="6">
        <f t="shared" ca="1" si="765"/>
        <v>1.4699814285404054</v>
      </c>
      <c r="BB2902">
        <f t="shared" ca="1" si="766"/>
        <v>1.4699814285404054</v>
      </c>
      <c r="BC2902" t="str">
        <f t="shared" ca="1" si="801"/>
        <v>HYG UP Equity</v>
      </c>
      <c r="BD2902" t="str">
        <f t="shared" ca="1" si="802"/>
        <v>HYG UP Equity</v>
      </c>
      <c r="BF2902">
        <f t="shared" ca="1" si="791"/>
        <v>1</v>
      </c>
      <c r="BG2902">
        <f t="shared" ca="1" si="792"/>
        <v>0</v>
      </c>
      <c r="BI2902">
        <f t="shared" ca="1" si="785"/>
        <v>1</v>
      </c>
      <c r="BJ2902">
        <f t="shared" ca="1" si="786"/>
        <v>0</v>
      </c>
      <c r="BL2902">
        <f t="shared" ca="1" si="758"/>
        <v>10.249551046945628</v>
      </c>
      <c r="BM2902">
        <f t="shared" ca="1" si="759"/>
        <v>0</v>
      </c>
      <c r="BN2902" s="9">
        <f t="shared" ca="1" si="798"/>
        <v>1</v>
      </c>
      <c r="BO2902" s="9">
        <f t="shared" ca="1" si="799"/>
        <v>0</v>
      </c>
      <c r="BP2902" s="9">
        <f t="shared" ca="1" si="793"/>
        <v>1</v>
      </c>
      <c r="BQ2902" s="9">
        <f t="shared" ca="1" si="794"/>
        <v>0</v>
      </c>
      <c r="BR2902">
        <f t="shared" ca="1" si="795"/>
        <v>1112.6380702316362</v>
      </c>
      <c r="BS2902">
        <f t="shared" ca="1" si="796"/>
        <v>4.2544139544786752E-4</v>
      </c>
      <c r="BT2902">
        <f t="shared" ca="1" si="797"/>
        <v>1.8055555555555558E-5</v>
      </c>
      <c r="BU2902">
        <f t="shared" ca="1" si="778"/>
        <v>4.4363392930192359E-5</v>
      </c>
      <c r="BV2902">
        <f t="shared" ca="1" si="779"/>
        <v>0</v>
      </c>
      <c r="BW2902" s="35">
        <f ca="1">IFERROR(VLOOKUP($B2902,OFFSET(Input!$A$1,0,MATCH(Index!BW$6&amp;" Index",Input!$1:$1,0)-1,10000,2),2,0)/100,BW2901)</f>
        <v>8.0000000000000004E-4</v>
      </c>
      <c r="BX2902">
        <f t="shared" ca="1" si="800"/>
        <v>2.8918077922363096E-2</v>
      </c>
      <c r="CE2902">
        <v>1102.0123422517051</v>
      </c>
    </row>
    <row r="2903" spans="2:83" x14ac:dyDescent="0.25">
      <c r="B2903" s="2">
        <v>41733</v>
      </c>
      <c r="C2903">
        <f t="shared" ca="1" si="780"/>
        <v>0</v>
      </c>
      <c r="D2903">
        <f t="shared" ca="1" si="781"/>
        <v>3</v>
      </c>
      <c r="E2903">
        <f ca="1">IF($B2903&lt;VLOOKUP(E$6&amp;" Equity",Param,4,0),"",IFERROR(VLOOKUP($B2903,OFFSET(Input!$A$1,0,MATCH(Index!E$6&amp;" Equity",Input!$1:$1,0)-1,10000,2),2,0),E2902))</f>
        <v>94.28</v>
      </c>
      <c r="F2903" s="33">
        <v>108.43</v>
      </c>
      <c r="H2903">
        <f ca="1">IFERROR(VLOOKUP($B2903,OFFSET(Input!$A$1,0,MATCH(Index!H$6,Input!$1:$1,0)-1,10000,2),2,0),0)</f>
        <v>0</v>
      </c>
      <c r="I2903">
        <f ca="1">IFERROR(VLOOKUP($B2903,OFFSET(Input!$A$1,0,MATCH(Index!I$6,Input!$1:$1,0)-1,10000,2),2,0),0)</f>
        <v>0</v>
      </c>
      <c r="K2903">
        <f t="shared" ca="1" si="782"/>
        <v>108.8087127498363</v>
      </c>
      <c r="L2903" s="30">
        <f t="shared" ca="1" si="783"/>
        <v>115.62032348806156</v>
      </c>
      <c r="N2903">
        <f t="shared" ca="1" si="787"/>
        <v>2.3362015510283549E-3</v>
      </c>
      <c r="O2903">
        <f t="shared" ca="1" si="788"/>
        <v>6.2910745002335514E-3</v>
      </c>
      <c r="Q2903">
        <f t="shared" ca="1" si="804"/>
        <v>2.3611222846305149E-2</v>
      </c>
      <c r="R2903">
        <f t="shared" ca="1" si="803"/>
        <v>9.450698678631228E-2</v>
      </c>
      <c r="T2903">
        <f t="shared" ca="1" si="767"/>
        <v>3.2277180166630233E-2</v>
      </c>
      <c r="U2903">
        <f t="shared" ca="1" si="760"/>
        <v>0.10283851752222103</v>
      </c>
      <c r="W2903">
        <f t="shared" ca="1" si="761"/>
        <v>-0.21161837565845418</v>
      </c>
      <c r="X2903">
        <f t="shared" ca="1" si="762"/>
        <v>-6.8158946754973762E-2</v>
      </c>
      <c r="Z2903">
        <f t="shared" ca="1" si="773"/>
        <v>108.36992904465328</v>
      </c>
      <c r="AA2903">
        <f t="shared" ca="1" si="773"/>
        <v>108.15618641920423</v>
      </c>
      <c r="AB2903">
        <f t="shared" ca="1" si="773"/>
        <v>108.21681783645298</v>
      </c>
      <c r="AC2903">
        <f t="shared" ca="1" si="774"/>
        <v>108.21681783645298</v>
      </c>
      <c r="AE2903">
        <f ca="1">IFERROR(VLOOKUP($B2903,OFFSET(Input!$A$1,0,MATCH(Index!AE$6&amp;" Index",Input!$1:$1,0)-1,10000,2),2,0),AE2902)</f>
        <v>13.96</v>
      </c>
      <c r="AF2903">
        <f t="shared" ca="1" si="768"/>
        <v>14.351333333333335</v>
      </c>
      <c r="AG2903">
        <f t="shared" ca="1" si="768"/>
        <v>14.638999999999999</v>
      </c>
      <c r="AH2903">
        <f t="shared" ca="1" si="768"/>
        <v>14.603600000000002</v>
      </c>
      <c r="AI2903">
        <f t="shared" ca="1" si="769"/>
        <v>14.638999999999999</v>
      </c>
      <c r="AK2903">
        <f t="shared" ca="1" si="770"/>
        <v>1</v>
      </c>
      <c r="AL2903">
        <f t="shared" ca="1" si="771"/>
        <v>-1</v>
      </c>
      <c r="AN2903" t="str">
        <f t="shared" ca="1" si="777"/>
        <v>Not Down</v>
      </c>
      <c r="AO2903" t="str">
        <f t="shared" ca="1" si="784"/>
        <v>Not Up</v>
      </c>
      <c r="AQ2903">
        <f t="shared" ca="1" si="775"/>
        <v>1</v>
      </c>
      <c r="AR2903">
        <f t="shared" ca="1" si="776"/>
        <v>0</v>
      </c>
      <c r="AT2903">
        <f t="shared" ca="1" si="756"/>
        <v>1</v>
      </c>
      <c r="AU2903">
        <f t="shared" ca="1" si="757"/>
        <v>0</v>
      </c>
      <c r="AW2903" s="5">
        <f t="shared" ca="1" si="789"/>
        <v>2.3611222846305149E-2</v>
      </c>
      <c r="AX2903" s="5">
        <f t="shared" ca="1" si="790"/>
        <v>3.2277180166630233E-2</v>
      </c>
      <c r="AY2903" s="18">
        <f t="shared" ca="1" si="772"/>
        <v>3.2277180166630233E-2</v>
      </c>
      <c r="BA2903" s="6">
        <f t="shared" ca="1" si="765"/>
        <v>1.5</v>
      </c>
      <c r="BB2903">
        <f t="shared" ca="1" si="766"/>
        <v>1.5</v>
      </c>
      <c r="BC2903" t="str">
        <f t="shared" ca="1" si="801"/>
        <v>HYG UP Equity</v>
      </c>
      <c r="BD2903" t="str">
        <f t="shared" ca="1" si="802"/>
        <v>HYG UP Equity</v>
      </c>
      <c r="BF2903">
        <f t="shared" ca="1" si="791"/>
        <v>1</v>
      </c>
      <c r="BG2903">
        <f t="shared" ca="1" si="792"/>
        <v>0</v>
      </c>
      <c r="BI2903">
        <f t="shared" ca="1" si="785"/>
        <v>1</v>
      </c>
      <c r="BJ2903">
        <f t="shared" ca="1" si="786"/>
        <v>0</v>
      </c>
      <c r="BL2903">
        <f t="shared" ca="1" si="758"/>
        <v>10.249551046945628</v>
      </c>
      <c r="BM2903">
        <f t="shared" ca="1" si="759"/>
        <v>0</v>
      </c>
      <c r="BN2903" s="9">
        <f t="shared" ca="1" si="798"/>
        <v>1</v>
      </c>
      <c r="BO2903" s="9">
        <f t="shared" ca="1" si="799"/>
        <v>0</v>
      </c>
      <c r="BP2903" s="9">
        <f t="shared" ca="1" si="793"/>
        <v>1</v>
      </c>
      <c r="BQ2903" s="9">
        <f t="shared" ca="1" si="794"/>
        <v>0</v>
      </c>
      <c r="BR2903">
        <f t="shared" ca="1" si="795"/>
        <v>1115.2404556818908</v>
      </c>
      <c r="BS2903">
        <f t="shared" ca="1" si="796"/>
        <v>2.3389325962150931E-3</v>
      </c>
      <c r="BT2903">
        <f t="shared" ca="1" si="797"/>
        <v>1.8055555555555558E-5</v>
      </c>
      <c r="BU2903">
        <f t="shared" ca="1" si="778"/>
        <v>3.1733686523540697E-6</v>
      </c>
      <c r="BV2903">
        <f t="shared" ca="1" si="779"/>
        <v>0</v>
      </c>
      <c r="BW2903" s="35">
        <f ca="1">IFERROR(VLOOKUP($B2903,OFFSET(Input!$A$1,0,MATCH(Index!BW$6&amp;" Index",Input!$1:$1,0)-1,10000,2),2,0)/100,BW2902)</f>
        <v>8.0000000000000004E-4</v>
      </c>
      <c r="BX2903">
        <f t="shared" ca="1" si="800"/>
        <v>2.9248874726000219E-2</v>
      </c>
      <c r="CE2903">
        <v>1105.7115219109014</v>
      </c>
    </row>
    <row r="2904" spans="2:83" x14ac:dyDescent="0.25">
      <c r="B2904" s="2">
        <v>41736</v>
      </c>
      <c r="C2904">
        <f t="shared" ca="1" si="780"/>
        <v>0</v>
      </c>
      <c r="D2904">
        <f t="shared" ca="1" si="781"/>
        <v>4</v>
      </c>
      <c r="E2904">
        <f ca="1">IF($B2904&lt;VLOOKUP(E$6&amp;" Equity",Param,4,0),"",IFERROR(VLOOKUP($B2904,OFFSET(Input!$A$1,0,MATCH(Index!E$6&amp;" Equity",Input!$1:$1,0)-1,10000,2),2,0),E2903))</f>
        <v>94.08</v>
      </c>
      <c r="F2904" s="33">
        <v>109.11</v>
      </c>
      <c r="H2904">
        <f ca="1">IFERROR(VLOOKUP($B2904,OFFSET(Input!$A$1,0,MATCH(Index!H$6,Input!$1:$1,0)-1,10000,2),2,0),0)</f>
        <v>0</v>
      </c>
      <c r="I2904">
        <f ca="1">IFERROR(VLOOKUP($B2904,OFFSET(Input!$A$1,0,MATCH(Index!I$6,Input!$1:$1,0)-1,10000,2),2,0),0)</f>
        <v>0</v>
      </c>
      <c r="K2904">
        <f t="shared" ca="1" si="782"/>
        <v>108.57789240034577</v>
      </c>
      <c r="L2904" s="30">
        <f t="shared" ca="1" si="783"/>
        <v>116.34541635877891</v>
      </c>
      <c r="N2904">
        <f t="shared" ca="1" si="787"/>
        <v>-2.123593917613591E-3</v>
      </c>
      <c r="O2904">
        <f t="shared" ca="1" si="788"/>
        <v>6.2517441829167486E-3</v>
      </c>
      <c r="Q2904">
        <f t="shared" ca="1" si="804"/>
        <v>2.5884208796118535E-2</v>
      </c>
      <c r="R2904">
        <f t="shared" ca="1" si="803"/>
        <v>9.300533667163495E-2</v>
      </c>
      <c r="T2904">
        <f t="shared" ca="1" si="767"/>
        <v>3.3143559434246891E-2</v>
      </c>
      <c r="U2904">
        <f t="shared" ca="1" si="760"/>
        <v>0.10508555968971962</v>
      </c>
      <c r="W2904">
        <f t="shared" ca="1" si="761"/>
        <v>-0.35091441863924605</v>
      </c>
      <c r="X2904">
        <f t="shared" ca="1" si="762"/>
        <v>-0.11353110825435384</v>
      </c>
      <c r="Z2904">
        <f t="shared" ca="1" si="773"/>
        <v>108.42910897441361</v>
      </c>
      <c r="AA2904">
        <f t="shared" ca="1" si="773"/>
        <v>108.18290471901943</v>
      </c>
      <c r="AB2904">
        <f t="shared" ca="1" si="773"/>
        <v>108.22348955117255</v>
      </c>
      <c r="AC2904">
        <f t="shared" ca="1" si="774"/>
        <v>108.22348955117255</v>
      </c>
      <c r="AE2904">
        <f ca="1">IFERROR(VLOOKUP($B2904,OFFSET(Input!$A$1,0,MATCH(Index!AE$6&amp;" Index",Input!$1:$1,0)-1,10000,2),2,0),AE2903)</f>
        <v>15.57</v>
      </c>
      <c r="AF2904">
        <f t="shared" ca="1" si="768"/>
        <v>14.346666666666666</v>
      </c>
      <c r="AG2904">
        <f t="shared" ca="1" si="768"/>
        <v>14.7075</v>
      </c>
      <c r="AH2904">
        <f t="shared" ca="1" si="768"/>
        <v>14.586400000000001</v>
      </c>
      <c r="AI2904">
        <f t="shared" ca="1" si="769"/>
        <v>14.7075</v>
      </c>
      <c r="AK2904">
        <f t="shared" ca="1" si="770"/>
        <v>1</v>
      </c>
      <c r="AL2904">
        <f t="shared" ca="1" si="771"/>
        <v>-1</v>
      </c>
      <c r="AN2904" t="str">
        <f t="shared" ca="1" si="777"/>
        <v>Not Down</v>
      </c>
      <c r="AO2904" t="str">
        <f t="shared" ca="1" si="784"/>
        <v>Not Up</v>
      </c>
      <c r="AQ2904">
        <f t="shared" ca="1" si="775"/>
        <v>1</v>
      </c>
      <c r="AR2904">
        <f t="shared" ca="1" si="776"/>
        <v>0</v>
      </c>
      <c r="AT2904">
        <f t="shared" ref="AT2904:AT2967" ca="1" si="805">IF($C2904=1,AQ2903,AT2903)</f>
        <v>1</v>
      </c>
      <c r="AU2904">
        <f t="shared" ref="AU2904:AU2967" ca="1" si="806">IF($C2904=1,AR2903,AU2903)</f>
        <v>0</v>
      </c>
      <c r="AW2904" s="5">
        <f t="shared" ca="1" si="789"/>
        <v>2.5884208796118535E-2</v>
      </c>
      <c r="AX2904" s="5">
        <f t="shared" ca="1" si="790"/>
        <v>3.3143559434246891E-2</v>
      </c>
      <c r="AY2904" s="18">
        <f t="shared" ca="1" si="772"/>
        <v>3.3143559434246891E-2</v>
      </c>
      <c r="BA2904" s="6">
        <f t="shared" ca="1" si="765"/>
        <v>1.5</v>
      </c>
      <c r="BB2904">
        <f t="shared" ca="1" si="766"/>
        <v>1.5</v>
      </c>
      <c r="BC2904" t="str">
        <f t="shared" ca="1" si="801"/>
        <v>HYG UP Equity</v>
      </c>
      <c r="BD2904" t="str">
        <f t="shared" ca="1" si="802"/>
        <v>HYG UP Equity</v>
      </c>
      <c r="BF2904">
        <f t="shared" ca="1" si="791"/>
        <v>1</v>
      </c>
      <c r="BG2904">
        <f t="shared" ca="1" si="792"/>
        <v>0</v>
      </c>
      <c r="BI2904">
        <f t="shared" ca="1" si="785"/>
        <v>1</v>
      </c>
      <c r="BJ2904">
        <f t="shared" ca="1" si="786"/>
        <v>0</v>
      </c>
      <c r="BL2904">
        <f t="shared" ca="1" si="758"/>
        <v>10.249551046945628</v>
      </c>
      <c r="BM2904">
        <f t="shared" ca="1" si="759"/>
        <v>0</v>
      </c>
      <c r="BN2904" s="9">
        <f t="shared" ca="1" si="798"/>
        <v>1</v>
      </c>
      <c r="BO2904" s="9">
        <f t="shared" ca="1" si="799"/>
        <v>0</v>
      </c>
      <c r="BP2904" s="9">
        <f t="shared" ca="1" si="793"/>
        <v>1</v>
      </c>
      <c r="BQ2904" s="9">
        <f t="shared" ca="1" si="794"/>
        <v>0</v>
      </c>
      <c r="BR2904">
        <f t="shared" ca="1" si="795"/>
        <v>1112.8746507271137</v>
      </c>
      <c r="BS2904">
        <f t="shared" ca="1" si="796"/>
        <v>-2.1213406873143992E-3</v>
      </c>
      <c r="BT2904">
        <f t="shared" ca="1" si="797"/>
        <v>5.4166666666666671E-5</v>
      </c>
      <c r="BU2904">
        <f t="shared" ca="1" si="778"/>
        <v>6.0037142919189275E-6</v>
      </c>
      <c r="BV2904">
        <f t="shared" ca="1" si="779"/>
        <v>0</v>
      </c>
      <c r="BW2904" s="35">
        <f ca="1">IFERROR(VLOOKUP($B2904,OFFSET(Input!$A$1,0,MATCH(Index!BW$6&amp;" Index",Input!$1:$1,0)-1,10000,2),2,0)/100,BW2903)</f>
        <v>8.9999999999999998E-4</v>
      </c>
      <c r="BX2904">
        <f t="shared" ca="1" si="800"/>
        <v>8.9839061155260747E-2</v>
      </c>
      <c r="CE2904">
        <v>1102.119331654362</v>
      </c>
    </row>
    <row r="2905" spans="2:83" x14ac:dyDescent="0.25">
      <c r="B2905" s="2">
        <v>41737</v>
      </c>
      <c r="C2905">
        <f t="shared" ca="1" si="780"/>
        <v>0</v>
      </c>
      <c r="D2905">
        <f t="shared" ca="1" si="781"/>
        <v>5</v>
      </c>
      <c r="E2905">
        <f ca="1">IF($B2905&lt;VLOOKUP(E$6&amp;" Equity",Param,4,0),"",IFERROR(VLOOKUP($B2905,OFFSET(Input!$A$1,0,MATCH(Index!E$6&amp;" Equity",Input!$1:$1,0)-1,10000,2),2,0),E2904))</f>
        <v>94.3</v>
      </c>
      <c r="F2905" s="33">
        <v>109.37</v>
      </c>
      <c r="H2905">
        <f ca="1">IFERROR(VLOOKUP($B2905,OFFSET(Input!$A$1,0,MATCH(Index!H$6,Input!$1:$1,0)-1,10000,2),2,0),0)</f>
        <v>0</v>
      </c>
      <c r="I2905">
        <f ca="1">IFERROR(VLOOKUP($B2905,OFFSET(Input!$A$1,0,MATCH(Index!I$6,Input!$1:$1,0)-1,10000,2),2,0),0)</f>
        <v>0</v>
      </c>
      <c r="K2905">
        <f t="shared" ca="1" si="782"/>
        <v>108.83179478478534</v>
      </c>
      <c r="L2905" s="30">
        <f t="shared" ca="1" si="783"/>
        <v>116.62265775052379</v>
      </c>
      <c r="N2905">
        <f t="shared" ca="1" si="787"/>
        <v>2.3357054890949334E-3</v>
      </c>
      <c r="O2905">
        <f t="shared" ca="1" si="788"/>
        <v>2.3800816801271751E-3</v>
      </c>
      <c r="Q2905">
        <f t="shared" ca="1" si="804"/>
        <v>2.6337407672629987E-2</v>
      </c>
      <c r="R2905">
        <f t="shared" ca="1" si="803"/>
        <v>9.1841460171692743E-2</v>
      </c>
      <c r="T2905">
        <f t="shared" ca="1" si="767"/>
        <v>3.3955533722574961E-2</v>
      </c>
      <c r="U2905">
        <f t="shared" ca="1" si="760"/>
        <v>0.10500824497601303</v>
      </c>
      <c r="W2905">
        <f t="shared" ca="1" si="761"/>
        <v>-0.20789359550668046</v>
      </c>
      <c r="X2905">
        <f t="shared" ca="1" si="762"/>
        <v>-8.134070924366589E-2</v>
      </c>
      <c r="Z2905">
        <f t="shared" ca="1" si="773"/>
        <v>108.49070582209822</v>
      </c>
      <c r="AA2905">
        <f t="shared" ca="1" si="773"/>
        <v>108.22806146818652</v>
      </c>
      <c r="AB2905">
        <f t="shared" ca="1" si="773"/>
        <v>108.22469550331633</v>
      </c>
      <c r="AC2905">
        <f t="shared" ca="1" si="774"/>
        <v>108.22806146818652</v>
      </c>
      <c r="AE2905">
        <f ca="1">IFERROR(VLOOKUP($B2905,OFFSET(Input!$A$1,0,MATCH(Index!AE$6&amp;" Index",Input!$1:$1,0)-1,10000,2),2,0),AE2904)</f>
        <v>14.89</v>
      </c>
      <c r="AF2905">
        <f t="shared" ca="1" si="768"/>
        <v>14.371333333333332</v>
      </c>
      <c r="AG2905">
        <f t="shared" ca="1" si="768"/>
        <v>14.712</v>
      </c>
      <c r="AH2905">
        <f t="shared" ca="1" si="768"/>
        <v>14.618000000000002</v>
      </c>
      <c r="AI2905">
        <f t="shared" ca="1" si="769"/>
        <v>14.712</v>
      </c>
      <c r="AK2905">
        <f t="shared" ca="1" si="770"/>
        <v>1</v>
      </c>
      <c r="AL2905">
        <f t="shared" ca="1" si="771"/>
        <v>-1</v>
      </c>
      <c r="AN2905" t="str">
        <f t="shared" ca="1" si="777"/>
        <v>Not Down</v>
      </c>
      <c r="AO2905" t="str">
        <f t="shared" ca="1" si="784"/>
        <v>Not Up</v>
      </c>
      <c r="AQ2905">
        <f t="shared" ca="1" si="775"/>
        <v>1</v>
      </c>
      <c r="AR2905">
        <f t="shared" ca="1" si="776"/>
        <v>0</v>
      </c>
      <c r="AT2905">
        <f t="shared" ca="1" si="805"/>
        <v>1</v>
      </c>
      <c r="AU2905">
        <f t="shared" ca="1" si="806"/>
        <v>0</v>
      </c>
      <c r="AW2905" s="5">
        <f t="shared" ca="1" si="789"/>
        <v>2.6337407672629987E-2</v>
      </c>
      <c r="AX2905" s="5">
        <f t="shared" ca="1" si="790"/>
        <v>3.3955533722574961E-2</v>
      </c>
      <c r="AY2905" s="18">
        <f t="shared" ca="1" si="772"/>
        <v>3.3955533722574961E-2</v>
      </c>
      <c r="BA2905" s="6">
        <f t="shared" ca="1" si="765"/>
        <v>1.4725140358126092</v>
      </c>
      <c r="BB2905">
        <f t="shared" ca="1" si="766"/>
        <v>1.4725140358126092</v>
      </c>
      <c r="BC2905" t="str">
        <f t="shared" ca="1" si="801"/>
        <v>HYG UP Equity</v>
      </c>
      <c r="BD2905" t="str">
        <f t="shared" ca="1" si="802"/>
        <v>HYG UP Equity</v>
      </c>
      <c r="BF2905">
        <f t="shared" ca="1" si="791"/>
        <v>1</v>
      </c>
      <c r="BG2905">
        <f t="shared" ca="1" si="792"/>
        <v>0</v>
      </c>
      <c r="BI2905">
        <f t="shared" ca="1" si="785"/>
        <v>1</v>
      </c>
      <c r="BJ2905">
        <f t="shared" ca="1" si="786"/>
        <v>0</v>
      </c>
      <c r="BL2905">
        <f t="shared" ref="BL2905:BL2968" ca="1" si="807">($BR2905/K2905)*BI2905</f>
        <v>10.249551046945628</v>
      </c>
      <c r="BM2905">
        <f t="shared" ref="BM2905:BM2968" ca="1" si="808">($BR2905/L2905)*BJ2905</f>
        <v>0</v>
      </c>
      <c r="BN2905" s="9">
        <f t="shared" ca="1" si="798"/>
        <v>1</v>
      </c>
      <c r="BO2905" s="9">
        <f t="shared" ca="1" si="799"/>
        <v>0</v>
      </c>
      <c r="BP2905" s="9">
        <f t="shared" ca="1" si="793"/>
        <v>1</v>
      </c>
      <c r="BQ2905" s="9">
        <f t="shared" ca="1" si="794"/>
        <v>0</v>
      </c>
      <c r="BR2905">
        <f t="shared" ca="1" si="795"/>
        <v>1115.4770361773683</v>
      </c>
      <c r="BS2905">
        <f t="shared" ca="1" si="796"/>
        <v>2.3384353741495723E-3</v>
      </c>
      <c r="BT2905">
        <f t="shared" ca="1" si="797"/>
        <v>1.8055555555555558E-5</v>
      </c>
      <c r="BU2905">
        <f t="shared" ca="1" si="778"/>
        <v>0</v>
      </c>
      <c r="BV2905">
        <f t="shared" ca="1" si="779"/>
        <v>0</v>
      </c>
      <c r="BW2905" s="35">
        <f ca="1">IFERROR(VLOOKUP($B2905,OFFSET(Input!$A$1,0,MATCH(Index!BW$6&amp;" Index",Input!$1:$1,0)-1,10000,2),2,0)/100,BW2904)</f>
        <v>8.0000000000000004E-4</v>
      </c>
      <c r="BX2905">
        <f t="shared" ca="1" si="800"/>
        <v>2.9849065232305644E-2</v>
      </c>
      <c r="CE2905">
        <v>1105.9386499745374</v>
      </c>
    </row>
    <row r="2906" spans="2:83" x14ac:dyDescent="0.25">
      <c r="B2906" s="2">
        <v>41738</v>
      </c>
      <c r="C2906">
        <f t="shared" ca="1" si="780"/>
        <v>0</v>
      </c>
      <c r="D2906">
        <f t="shared" ca="1" si="781"/>
        <v>0</v>
      </c>
      <c r="E2906">
        <f ca="1">IF($B2906&lt;VLOOKUP(E$6&amp;" Equity",Param,4,0),"",IFERROR(VLOOKUP($B2906,OFFSET(Input!$A$1,0,MATCH(Index!E$6&amp;" Equity",Input!$1:$1,0)-1,10000,2),2,0),E2905))</f>
        <v>94.45</v>
      </c>
      <c r="F2906" s="33">
        <v>108.83</v>
      </c>
      <c r="H2906">
        <f ca="1">IFERROR(VLOOKUP($B2906,OFFSET(Input!$A$1,0,MATCH(Index!H$6,Input!$1:$1,0)-1,10000,2),2,0),0)</f>
        <v>0</v>
      </c>
      <c r="I2906">
        <f ca="1">IFERROR(VLOOKUP($B2906,OFFSET(Input!$A$1,0,MATCH(Index!I$6,Input!$1:$1,0)-1,10000,2),2,0),0)</f>
        <v>0</v>
      </c>
      <c r="K2906">
        <f t="shared" ca="1" si="782"/>
        <v>109.00491004690325</v>
      </c>
      <c r="L2906" s="30">
        <f t="shared" ca="1" si="783"/>
        <v>116.0468487061306</v>
      </c>
      <c r="N2906">
        <f t="shared" ca="1" si="787"/>
        <v>1.5894043081068363E-3</v>
      </c>
      <c r="O2906">
        <f t="shared" ca="1" si="788"/>
        <v>-4.9495976391640273E-3</v>
      </c>
      <c r="Q2906">
        <f t="shared" ca="1" si="804"/>
        <v>2.7498799409518989E-2</v>
      </c>
      <c r="R2906">
        <f t="shared" ca="1" si="803"/>
        <v>8.6718947351678177E-2</v>
      </c>
      <c r="T2906">
        <f t="shared" ca="1" si="767"/>
        <v>3.3887081484558559E-2</v>
      </c>
      <c r="U2906">
        <f t="shared" ca="1" si="760"/>
        <v>0.10358208807073944</v>
      </c>
      <c r="W2906">
        <f t="shared" ca="1" si="761"/>
        <v>-0.31149893230960352</v>
      </c>
      <c r="X2906">
        <f t="shared" ca="1" si="762"/>
        <v>-0.15322791035337605</v>
      </c>
      <c r="Z2906">
        <f t="shared" ca="1" si="773"/>
        <v>108.56731686394264</v>
      </c>
      <c r="AA2906">
        <f t="shared" ca="1" si="773"/>
        <v>108.27268465225166</v>
      </c>
      <c r="AB2906">
        <f t="shared" ca="1" si="773"/>
        <v>108.2406369949215</v>
      </c>
      <c r="AC2906">
        <f t="shared" ca="1" si="774"/>
        <v>108.27268465225166</v>
      </c>
      <c r="AE2906">
        <f ca="1">IFERROR(VLOOKUP($B2906,OFFSET(Input!$A$1,0,MATCH(Index!AE$6&amp;" Index",Input!$1:$1,0)-1,10000,2),2,0),AE2905)</f>
        <v>13.82</v>
      </c>
      <c r="AF2906">
        <f t="shared" ca="1" si="768"/>
        <v>14.284666666666665</v>
      </c>
      <c r="AG2906">
        <f t="shared" ca="1" si="768"/>
        <v>14.679500000000001</v>
      </c>
      <c r="AH2906">
        <f t="shared" ca="1" si="768"/>
        <v>14.6152</v>
      </c>
      <c r="AI2906">
        <f t="shared" ca="1" si="769"/>
        <v>14.679500000000001</v>
      </c>
      <c r="AK2906">
        <f t="shared" ca="1" si="770"/>
        <v>1</v>
      </c>
      <c r="AL2906">
        <f t="shared" ca="1" si="771"/>
        <v>-1</v>
      </c>
      <c r="AN2906" t="str">
        <f t="shared" ca="1" si="777"/>
        <v>Not Down</v>
      </c>
      <c r="AO2906" t="str">
        <f t="shared" ca="1" si="784"/>
        <v>Not Up</v>
      </c>
      <c r="AQ2906">
        <f t="shared" ca="1" si="775"/>
        <v>1</v>
      </c>
      <c r="AR2906">
        <f t="shared" ca="1" si="776"/>
        <v>0</v>
      </c>
      <c r="AT2906">
        <f t="shared" ca="1" si="805"/>
        <v>1</v>
      </c>
      <c r="AU2906">
        <f t="shared" ca="1" si="806"/>
        <v>0</v>
      </c>
      <c r="AW2906" s="5">
        <f t="shared" ca="1" si="789"/>
        <v>2.7498799409518989E-2</v>
      </c>
      <c r="AX2906" s="5">
        <f t="shared" ca="1" si="790"/>
        <v>3.3887081484558559E-2</v>
      </c>
      <c r="AY2906" s="18">
        <f t="shared" ca="1" si="772"/>
        <v>3.3887081484558559E-2</v>
      </c>
      <c r="BA2906" s="6">
        <f t="shared" ca="1" si="765"/>
        <v>1.4754885286531292</v>
      </c>
      <c r="BB2906">
        <f t="shared" ca="1" si="766"/>
        <v>1.4725140358126092</v>
      </c>
      <c r="BC2906" t="str">
        <f t="shared" ca="1" si="801"/>
        <v>HYG UP Equity</v>
      </c>
      <c r="BD2906" t="str">
        <f t="shared" ca="1" si="802"/>
        <v>HYG UP Equity</v>
      </c>
      <c r="BF2906">
        <f t="shared" ca="1" si="791"/>
        <v>1</v>
      </c>
      <c r="BG2906">
        <f t="shared" ca="1" si="792"/>
        <v>0</v>
      </c>
      <c r="BI2906">
        <f t="shared" ca="1" si="785"/>
        <v>1</v>
      </c>
      <c r="BJ2906">
        <f t="shared" ca="1" si="786"/>
        <v>0</v>
      </c>
      <c r="BL2906">
        <f t="shared" ca="1" si="807"/>
        <v>10.249551046945628</v>
      </c>
      <c r="BM2906">
        <f t="shared" ca="1" si="808"/>
        <v>0</v>
      </c>
      <c r="BN2906" s="9">
        <f t="shared" ca="1" si="798"/>
        <v>1</v>
      </c>
      <c r="BO2906" s="9">
        <f t="shared" ca="1" si="799"/>
        <v>0</v>
      </c>
      <c r="BP2906" s="9">
        <f t="shared" ca="1" si="793"/>
        <v>1</v>
      </c>
      <c r="BQ2906" s="9">
        <f t="shared" ca="1" si="794"/>
        <v>0</v>
      </c>
      <c r="BR2906">
        <f t="shared" ca="1" si="795"/>
        <v>1117.2513898934512</v>
      </c>
      <c r="BS2906">
        <f t="shared" ca="1" si="796"/>
        <v>1.5906680805939377E-3</v>
      </c>
      <c r="BT2906">
        <f t="shared" ca="1" si="797"/>
        <v>1.8055555555555558E-5</v>
      </c>
      <c r="BU2906">
        <f t="shared" ca="1" si="778"/>
        <v>5.4971928374781601E-6</v>
      </c>
      <c r="BV2906">
        <f t="shared" ca="1" si="779"/>
        <v>0</v>
      </c>
      <c r="BW2906" s="35">
        <f ca="1">IFERROR(VLOOKUP($B2906,OFFSET(Input!$A$1,0,MATCH(Index!BW$6&amp;" Index",Input!$1:$1,0)-1,10000,2),2,0)/100,BW2905)</f>
        <v>8.0000000000000004E-4</v>
      </c>
      <c r="BX2906">
        <f t="shared" ca="1" si="800"/>
        <v>2.9403656115079186E-2</v>
      </c>
      <c r="CE2906">
        <v>1108.5308803540988</v>
      </c>
    </row>
    <row r="2907" spans="2:83" x14ac:dyDescent="0.25">
      <c r="B2907" s="2">
        <v>41739</v>
      </c>
      <c r="C2907">
        <f t="shared" ca="1" si="780"/>
        <v>0</v>
      </c>
      <c r="D2907">
        <f t="shared" ca="1" si="781"/>
        <v>0</v>
      </c>
      <c r="E2907">
        <f ca="1">IF($B2907&lt;VLOOKUP(E$6&amp;" Equity",Param,4,0),"",IFERROR(VLOOKUP($B2907,OFFSET(Input!$A$1,0,MATCH(Index!E$6&amp;" Equity",Input!$1:$1,0)-1,10000,2),2,0),E2906))</f>
        <v>94.18</v>
      </c>
      <c r="F2907" s="33">
        <v>109.82</v>
      </c>
      <c r="H2907">
        <f ca="1">IFERROR(VLOOKUP($B2907,OFFSET(Input!$A$1,0,MATCH(Index!H$6,Input!$1:$1,0)-1,10000,2),2,0),0)</f>
        <v>0</v>
      </c>
      <c r="I2907">
        <f ca="1">IFERROR(VLOOKUP($B2907,OFFSET(Input!$A$1,0,MATCH(Index!I$6,Input!$1:$1,0)-1,10000,2),2,0),0)</f>
        <v>0</v>
      </c>
      <c r="K2907">
        <f t="shared" ca="1" si="782"/>
        <v>108.69330257509104</v>
      </c>
      <c r="L2907" s="30">
        <f t="shared" ca="1" si="783"/>
        <v>117.10249862085143</v>
      </c>
      <c r="N2907">
        <f t="shared" ca="1" si="787"/>
        <v>-2.8627491321099778E-3</v>
      </c>
      <c r="O2907">
        <f t="shared" ca="1" si="788"/>
        <v>9.0556301427561475E-3</v>
      </c>
      <c r="Q2907">
        <f t="shared" ca="1" si="804"/>
        <v>3.01163998758728E-2</v>
      </c>
      <c r="R2907">
        <f t="shared" ca="1" si="803"/>
        <v>9.4622448289339883E-2</v>
      </c>
      <c r="T2907">
        <f t="shared" ca="1" si="767"/>
        <v>3.4094894882732645E-2</v>
      </c>
      <c r="U2907">
        <f t="shared" ca="1" si="760"/>
        <v>9.7536065514262846E-2</v>
      </c>
      <c r="W2907">
        <f t="shared" ca="1" si="761"/>
        <v>-0.42400374567928517</v>
      </c>
      <c r="X2907">
        <f t="shared" ca="1" si="762"/>
        <v>-0.1253158410944846</v>
      </c>
      <c r="Z2907">
        <f t="shared" ca="1" si="773"/>
        <v>108.6288484829696</v>
      </c>
      <c r="AA2907">
        <f t="shared" ca="1" si="773"/>
        <v>108.31608578805097</v>
      </c>
      <c r="AB2907">
        <f t="shared" ca="1" si="773"/>
        <v>108.25054671739969</v>
      </c>
      <c r="AC2907">
        <f t="shared" ca="1" si="774"/>
        <v>108.31608578805097</v>
      </c>
      <c r="AE2907">
        <f ca="1">IFERROR(VLOOKUP($B2907,OFFSET(Input!$A$1,0,MATCH(Index!AE$6&amp;" Index",Input!$1:$1,0)-1,10000,2),2,0),AE2906)</f>
        <v>15.89</v>
      </c>
      <c r="AF2907">
        <f t="shared" ca="1" si="768"/>
        <v>14.375999999999999</v>
      </c>
      <c r="AG2907">
        <f t="shared" ca="1" si="768"/>
        <v>14.663</v>
      </c>
      <c r="AH2907">
        <f t="shared" ca="1" si="768"/>
        <v>14.682399999999998</v>
      </c>
      <c r="AI2907">
        <f t="shared" ca="1" si="769"/>
        <v>14.682399999999998</v>
      </c>
      <c r="AK2907">
        <f t="shared" ca="1" si="770"/>
        <v>1</v>
      </c>
      <c r="AL2907">
        <f t="shared" ca="1" si="771"/>
        <v>-1</v>
      </c>
      <c r="AN2907" t="str">
        <f t="shared" ca="1" si="777"/>
        <v>Not Down</v>
      </c>
      <c r="AO2907" t="str">
        <f t="shared" ca="1" si="784"/>
        <v>Not Up</v>
      </c>
      <c r="AQ2907">
        <f t="shared" ca="1" si="775"/>
        <v>1</v>
      </c>
      <c r="AR2907">
        <f t="shared" ca="1" si="776"/>
        <v>0</v>
      </c>
      <c r="AT2907">
        <f t="shared" ca="1" si="805"/>
        <v>1</v>
      </c>
      <c r="AU2907">
        <f t="shared" ca="1" si="806"/>
        <v>0</v>
      </c>
      <c r="AW2907" s="5">
        <f t="shared" ca="1" si="789"/>
        <v>3.01163998758728E-2</v>
      </c>
      <c r="AX2907" s="5">
        <f t="shared" ca="1" si="790"/>
        <v>3.4094894882732645E-2</v>
      </c>
      <c r="AY2907" s="18">
        <f t="shared" ca="1" si="772"/>
        <v>3.4094894882732645E-2</v>
      </c>
      <c r="BA2907" s="6">
        <f t="shared" ca="1" si="765"/>
        <v>1.4664952090913321</v>
      </c>
      <c r="BB2907">
        <f t="shared" ca="1" si="766"/>
        <v>1.4725140358126092</v>
      </c>
      <c r="BC2907" t="str">
        <f t="shared" ca="1" si="801"/>
        <v>HYG UP Equity</v>
      </c>
      <c r="BD2907" t="str">
        <f t="shared" ca="1" si="802"/>
        <v>HYG UP Equity</v>
      </c>
      <c r="BF2907">
        <f t="shared" ca="1" si="791"/>
        <v>1</v>
      </c>
      <c r="BG2907">
        <f t="shared" ca="1" si="792"/>
        <v>0</v>
      </c>
      <c r="BI2907">
        <f t="shared" ca="1" si="785"/>
        <v>1</v>
      </c>
      <c r="BJ2907">
        <f t="shared" ca="1" si="786"/>
        <v>0</v>
      </c>
      <c r="BL2907">
        <f t="shared" ca="1" si="807"/>
        <v>10.249551046945628</v>
      </c>
      <c r="BM2907">
        <f t="shared" ca="1" si="808"/>
        <v>0</v>
      </c>
      <c r="BN2907" s="9">
        <f t="shared" ca="1" si="798"/>
        <v>1</v>
      </c>
      <c r="BO2907" s="9">
        <f t="shared" ca="1" si="799"/>
        <v>0</v>
      </c>
      <c r="BP2907" s="9">
        <f t="shared" ca="1" si="793"/>
        <v>1</v>
      </c>
      <c r="BQ2907" s="9">
        <f t="shared" ca="1" si="794"/>
        <v>0</v>
      </c>
      <c r="BR2907">
        <f t="shared" ca="1" si="795"/>
        <v>1114.0575532045023</v>
      </c>
      <c r="BS2907">
        <f t="shared" ca="1" si="796"/>
        <v>-2.8586553732132813E-3</v>
      </c>
      <c r="BT2907">
        <f t="shared" ca="1" si="797"/>
        <v>1.8055555555555558E-5</v>
      </c>
      <c r="BU2907">
        <f t="shared" ca="1" si="778"/>
        <v>0</v>
      </c>
      <c r="BV2907">
        <f t="shared" ca="1" si="779"/>
        <v>0</v>
      </c>
      <c r="BW2907" s="35">
        <f ca="1">IFERROR(VLOOKUP($B2907,OFFSET(Input!$A$1,0,MATCH(Index!BW$6&amp;" Index",Input!$1:$1,0)-1,10000,2),2,0)/100,BW2906)</f>
        <v>8.0000000000000004E-4</v>
      </c>
      <c r="BX2907">
        <f t="shared" ca="1" si="800"/>
        <v>2.9472575897070204E-2</v>
      </c>
      <c r="CE2907">
        <v>1103.730868043305</v>
      </c>
    </row>
    <row r="2908" spans="2:83" x14ac:dyDescent="0.25">
      <c r="B2908" s="2">
        <v>41740</v>
      </c>
      <c r="C2908">
        <f t="shared" ca="1" si="780"/>
        <v>0</v>
      </c>
      <c r="D2908">
        <f t="shared" ca="1" si="781"/>
        <v>0</v>
      </c>
      <c r="E2908">
        <f ca="1">IF($B2908&lt;VLOOKUP(E$6&amp;" Equity",Param,4,0),"",IFERROR(VLOOKUP($B2908,OFFSET(Input!$A$1,0,MATCH(Index!E$6&amp;" Equity",Input!$1:$1,0)-1,10000,2),2,0),E2907))</f>
        <v>93.78</v>
      </c>
      <c r="F2908" s="33">
        <v>110.73</v>
      </c>
      <c r="H2908">
        <f ca="1">IFERROR(VLOOKUP($B2908,OFFSET(Input!$A$1,0,MATCH(Index!H$6,Input!$1:$1,0)-1,10000,2),2,0),0)</f>
        <v>0</v>
      </c>
      <c r="I2908">
        <f ca="1">IFERROR(VLOOKUP($B2908,OFFSET(Input!$A$1,0,MATCH(Index!I$6,Input!$1:$1,0)-1,10000,2),2,0),0)</f>
        <v>0</v>
      </c>
      <c r="K2908">
        <f t="shared" ca="1" si="782"/>
        <v>108.23166187610997</v>
      </c>
      <c r="L2908" s="30">
        <f t="shared" ca="1" si="783"/>
        <v>118.07284349195847</v>
      </c>
      <c r="N2908">
        <f t="shared" ca="1" si="787"/>
        <v>-4.2562311539683789E-3</v>
      </c>
      <c r="O2908">
        <f t="shared" ca="1" si="788"/>
        <v>8.2521438592903368E-3</v>
      </c>
      <c r="Q2908">
        <f t="shared" ca="1" si="804"/>
        <v>3.5927164537549253E-2</v>
      </c>
      <c r="R2908">
        <f t="shared" ca="1" si="803"/>
        <v>9.9318795357474995E-2</v>
      </c>
      <c r="T2908">
        <f t="shared" ca="1" si="767"/>
        <v>3.7198189242744803E-2</v>
      </c>
      <c r="U2908">
        <f t="shared" ca="1" si="760"/>
        <v>0.10183756328437736</v>
      </c>
      <c r="W2908">
        <f t="shared" ca="1" si="761"/>
        <v>-0.5188397624294494</v>
      </c>
      <c r="X2908">
        <f t="shared" ca="1" si="762"/>
        <v>-0.22637649070773938</v>
      </c>
      <c r="Z2908">
        <f t="shared" ca="1" si="773"/>
        <v>108.62583737568272</v>
      </c>
      <c r="AA2908">
        <f t="shared" ca="1" si="773"/>
        <v>108.34042521999217</v>
      </c>
      <c r="AB2908">
        <f t="shared" ca="1" si="773"/>
        <v>108.2585316026928</v>
      </c>
      <c r="AC2908">
        <f t="shared" ca="1" si="774"/>
        <v>108.34042521999217</v>
      </c>
      <c r="AE2908">
        <f ca="1">IFERROR(VLOOKUP($B2908,OFFSET(Input!$A$1,0,MATCH(Index!AE$6&amp;" Index",Input!$1:$1,0)-1,10000,2),2,0),AE2907)</f>
        <v>17.03</v>
      </c>
      <c r="AF2908">
        <f t="shared" ca="1" si="768"/>
        <v>14.511333333333333</v>
      </c>
      <c r="AG2908">
        <f t="shared" ca="1" si="768"/>
        <v>14.623500000000002</v>
      </c>
      <c r="AH2908">
        <f t="shared" ca="1" si="768"/>
        <v>14.799199999999995</v>
      </c>
      <c r="AI2908">
        <f t="shared" ca="1" si="769"/>
        <v>14.799199999999995</v>
      </c>
      <c r="AK2908">
        <f t="shared" ca="1" si="770"/>
        <v>1</v>
      </c>
      <c r="AL2908">
        <f t="shared" ca="1" si="771"/>
        <v>-1</v>
      </c>
      <c r="AN2908" t="str">
        <f t="shared" ca="1" si="777"/>
        <v>Not Down</v>
      </c>
      <c r="AO2908" t="str">
        <f t="shared" ca="1" si="784"/>
        <v>Not Up</v>
      </c>
      <c r="AQ2908">
        <f t="shared" ca="1" si="775"/>
        <v>1</v>
      </c>
      <c r="AR2908">
        <f t="shared" ca="1" si="776"/>
        <v>0</v>
      </c>
      <c r="AT2908">
        <f t="shared" ca="1" si="805"/>
        <v>1</v>
      </c>
      <c r="AU2908">
        <f t="shared" ca="1" si="806"/>
        <v>0</v>
      </c>
      <c r="AW2908" s="5">
        <f t="shared" ca="1" si="789"/>
        <v>3.5927164537549253E-2</v>
      </c>
      <c r="AX2908" s="5">
        <f t="shared" ca="1" si="790"/>
        <v>3.7198189242744803E-2</v>
      </c>
      <c r="AY2908" s="18">
        <f t="shared" ca="1" si="772"/>
        <v>3.7198189242744803E-2</v>
      </c>
      <c r="BA2908" s="6">
        <f t="shared" ca="1" si="765"/>
        <v>1.3441514497846716</v>
      </c>
      <c r="BB2908">
        <f t="shared" ca="1" si="766"/>
        <v>1.4725140358126092</v>
      </c>
      <c r="BC2908" t="str">
        <f t="shared" ca="1" si="801"/>
        <v>HYG UP Equity</v>
      </c>
      <c r="BD2908" t="str">
        <f t="shared" ca="1" si="802"/>
        <v>HYG UP Equity</v>
      </c>
      <c r="BF2908">
        <f t="shared" ca="1" si="791"/>
        <v>1</v>
      </c>
      <c r="BG2908">
        <f t="shared" ca="1" si="792"/>
        <v>0</v>
      </c>
      <c r="BI2908">
        <f t="shared" ca="1" si="785"/>
        <v>1</v>
      </c>
      <c r="BJ2908">
        <f t="shared" ca="1" si="786"/>
        <v>0</v>
      </c>
      <c r="BL2908">
        <f t="shared" ca="1" si="807"/>
        <v>10.249551046945626</v>
      </c>
      <c r="BM2908">
        <f t="shared" ca="1" si="808"/>
        <v>0</v>
      </c>
      <c r="BN2908" s="9">
        <f t="shared" ca="1" si="798"/>
        <v>1</v>
      </c>
      <c r="BO2908" s="9">
        <f t="shared" ca="1" si="799"/>
        <v>0</v>
      </c>
      <c r="BP2908" s="9">
        <f t="shared" ca="1" si="793"/>
        <v>0.99999999999999989</v>
      </c>
      <c r="BQ2908" s="9">
        <f t="shared" ca="1" si="794"/>
        <v>0</v>
      </c>
      <c r="BR2908">
        <f t="shared" ca="1" si="795"/>
        <v>1109.325943294948</v>
      </c>
      <c r="BS2908">
        <f t="shared" ca="1" si="796"/>
        <v>-4.2471862391166848E-3</v>
      </c>
      <c r="BT2908">
        <f t="shared" ca="1" si="797"/>
        <v>1.8055555555555558E-5</v>
      </c>
      <c r="BU2908">
        <f t="shared" ca="1" si="778"/>
        <v>4.4408920985006264E-20</v>
      </c>
      <c r="BV2908">
        <f t="shared" ca="1" si="779"/>
        <v>0</v>
      </c>
      <c r="BW2908" s="35">
        <f ca="1">IFERROR(VLOOKUP($B2908,OFFSET(Input!$A$1,0,MATCH(Index!BW$6&amp;" Index",Input!$1:$1,0)-1,10000,2),2,0)/100,BW2907)</f>
        <v>8.9999999999999998E-4</v>
      </c>
      <c r="BX2908">
        <f t="shared" ca="1" si="800"/>
        <v>2.9344957686658641E-2</v>
      </c>
      <c r="CE2908">
        <v>1096.6527935376125</v>
      </c>
    </row>
    <row r="2909" spans="2:83" x14ac:dyDescent="0.25">
      <c r="B2909" s="2">
        <v>41743</v>
      </c>
      <c r="C2909">
        <f t="shared" ca="1" si="780"/>
        <v>0</v>
      </c>
      <c r="D2909">
        <f t="shared" ca="1" si="781"/>
        <v>0</v>
      </c>
      <c r="E2909">
        <f ca="1">IF($B2909&lt;VLOOKUP(E$6&amp;" Equity",Param,4,0),"",IFERROR(VLOOKUP($B2909,OFFSET(Input!$A$1,0,MATCH(Index!E$6&amp;" Equity",Input!$1:$1,0)-1,10000,2),2,0),E2908))</f>
        <v>94.08</v>
      </c>
      <c r="F2909" s="33">
        <v>110.44</v>
      </c>
      <c r="H2909">
        <f ca="1">IFERROR(VLOOKUP($B2909,OFFSET(Input!$A$1,0,MATCH(Index!H$6,Input!$1:$1,0)-1,10000,2),2,0),0)</f>
        <v>0</v>
      </c>
      <c r="I2909">
        <f ca="1">IFERROR(VLOOKUP($B2909,OFFSET(Input!$A$1,0,MATCH(Index!I$6,Input!$1:$1,0)-1,10000,2),2,0),0)</f>
        <v>0</v>
      </c>
      <c r="K2909">
        <f t="shared" ca="1" si="782"/>
        <v>108.57789240034575</v>
      </c>
      <c r="L2909" s="30">
        <f t="shared" ca="1" si="783"/>
        <v>117.76361270885842</v>
      </c>
      <c r="N2909">
        <f t="shared" ca="1" si="787"/>
        <v>3.1938704888764152E-3</v>
      </c>
      <c r="O2909">
        <f t="shared" ca="1" si="788"/>
        <v>-2.6224186480632225E-3</v>
      </c>
      <c r="Q2909">
        <f t="shared" ca="1" si="804"/>
        <v>3.8630319251323188E-2</v>
      </c>
      <c r="R2909">
        <f t="shared" ca="1" si="803"/>
        <v>9.941612839929323E-2</v>
      </c>
      <c r="T2909">
        <f t="shared" ca="1" si="767"/>
        <v>3.8575470892879903E-2</v>
      </c>
      <c r="U2909">
        <f t="shared" ca="1" si="760"/>
        <v>9.874356105317228E-2</v>
      </c>
      <c r="W2909">
        <f t="shared" ca="1" si="761"/>
        <v>-0.51294638596897146</v>
      </c>
      <c r="X2909">
        <f t="shared" ca="1" si="762"/>
        <v>-0.21851626912361352</v>
      </c>
      <c r="Z2909">
        <f t="shared" ca="1" si="773"/>
        <v>108.64136799645564</v>
      </c>
      <c r="AA2909">
        <f t="shared" ca="1" si="773"/>
        <v>108.37460984897628</v>
      </c>
      <c r="AB2909">
        <f t="shared" ca="1" si="773"/>
        <v>108.27990624254497</v>
      </c>
      <c r="AC2909">
        <f t="shared" ca="1" si="774"/>
        <v>108.37460984897628</v>
      </c>
      <c r="AE2909">
        <f ca="1">IFERROR(VLOOKUP($B2909,OFFSET(Input!$A$1,0,MATCH(Index!AE$6&amp;" Index",Input!$1:$1,0)-1,10000,2),2,0),AE2908)</f>
        <v>16.11</v>
      </c>
      <c r="AF2909">
        <f t="shared" ca="1" si="768"/>
        <v>14.579333333333329</v>
      </c>
      <c r="AG2909">
        <f t="shared" ca="1" si="768"/>
        <v>14.646999999999997</v>
      </c>
      <c r="AH2909">
        <f t="shared" ca="1" si="768"/>
        <v>14.875599999999999</v>
      </c>
      <c r="AI2909">
        <f t="shared" ca="1" si="769"/>
        <v>14.875599999999999</v>
      </c>
      <c r="AK2909">
        <f t="shared" ca="1" si="770"/>
        <v>1</v>
      </c>
      <c r="AL2909">
        <f t="shared" ca="1" si="771"/>
        <v>-1</v>
      </c>
      <c r="AN2909" t="str">
        <f t="shared" ca="1" si="777"/>
        <v>Not Down</v>
      </c>
      <c r="AO2909" t="str">
        <f t="shared" ca="1" si="784"/>
        <v>Not Up</v>
      </c>
      <c r="AQ2909">
        <f t="shared" ca="1" si="775"/>
        <v>1</v>
      </c>
      <c r="AR2909">
        <f t="shared" ca="1" si="776"/>
        <v>0</v>
      </c>
      <c r="AT2909">
        <f t="shared" ca="1" si="805"/>
        <v>1</v>
      </c>
      <c r="AU2909">
        <f t="shared" ca="1" si="806"/>
        <v>0</v>
      </c>
      <c r="AW2909" s="5">
        <f t="shared" ca="1" si="789"/>
        <v>3.8630319251323188E-2</v>
      </c>
      <c r="AX2909" s="5">
        <f t="shared" ca="1" si="790"/>
        <v>3.8575470892879903E-2</v>
      </c>
      <c r="AY2909" s="18">
        <f t="shared" ca="1" si="772"/>
        <v>3.8630319251323188E-2</v>
      </c>
      <c r="BA2909" s="6">
        <f t="shared" ca="1" si="765"/>
        <v>1.2943201342631248</v>
      </c>
      <c r="BB2909">
        <f t="shared" ca="1" si="766"/>
        <v>1.2943201342631248</v>
      </c>
      <c r="BC2909" t="str">
        <f t="shared" ca="1" si="801"/>
        <v>HYG UP Equity</v>
      </c>
      <c r="BD2909" t="str">
        <f t="shared" ca="1" si="802"/>
        <v>HYG UP Equity</v>
      </c>
      <c r="BF2909">
        <f t="shared" ca="1" si="791"/>
        <v>1</v>
      </c>
      <c r="BG2909">
        <f t="shared" ca="1" si="792"/>
        <v>0</v>
      </c>
      <c r="BI2909">
        <f t="shared" ca="1" si="785"/>
        <v>1</v>
      </c>
      <c r="BJ2909">
        <f t="shared" ca="1" si="786"/>
        <v>0</v>
      </c>
      <c r="BL2909">
        <f t="shared" ca="1" si="807"/>
        <v>10.249551046945626</v>
      </c>
      <c r="BM2909">
        <f t="shared" ca="1" si="808"/>
        <v>0</v>
      </c>
      <c r="BN2909" s="9">
        <f t="shared" ca="1" si="798"/>
        <v>1</v>
      </c>
      <c r="BO2909" s="9">
        <f t="shared" ca="1" si="799"/>
        <v>0</v>
      </c>
      <c r="BP2909" s="9">
        <f t="shared" ca="1" si="793"/>
        <v>1</v>
      </c>
      <c r="BQ2909" s="9">
        <f t="shared" ca="1" si="794"/>
        <v>0</v>
      </c>
      <c r="BR2909">
        <f t="shared" ca="1" si="795"/>
        <v>1112.8746507271132</v>
      </c>
      <c r="BS2909">
        <f t="shared" ca="1" si="796"/>
        <v>3.1989763275748206E-3</v>
      </c>
      <c r="BT2909">
        <f t="shared" ca="1" si="797"/>
        <v>5.4166666666666671E-5</v>
      </c>
      <c r="BU2909">
        <f t="shared" ca="1" si="778"/>
        <v>0</v>
      </c>
      <c r="BV2909">
        <f t="shared" ca="1" si="779"/>
        <v>0</v>
      </c>
      <c r="BW2909" s="35">
        <f ca="1">IFERROR(VLOOKUP($B2909,OFFSET(Input!$A$1,0,MATCH(Index!BW$6&amp;" Index",Input!$1:$1,0)-1,10000,2),2,0)/100,BW2908)</f>
        <v>8.9999999999999998E-4</v>
      </c>
      <c r="BX2909">
        <f t="shared" ca="1" si="800"/>
        <v>8.7470317506933931E-2</v>
      </c>
      <c r="CE2909">
        <v>1101.7419513233156</v>
      </c>
    </row>
    <row r="2910" spans="2:83" x14ac:dyDescent="0.25">
      <c r="B2910" s="2">
        <v>41744</v>
      </c>
      <c r="C2910">
        <f t="shared" ca="1" si="780"/>
        <v>0</v>
      </c>
      <c r="D2910">
        <f t="shared" ca="1" si="781"/>
        <v>0</v>
      </c>
      <c r="E2910">
        <f ca="1">IF($B2910&lt;VLOOKUP(E$6&amp;" Equity",Param,4,0),"",IFERROR(VLOOKUP($B2910,OFFSET(Input!$A$1,0,MATCH(Index!E$6&amp;" Equity",Input!$1:$1,0)-1,10000,2),2,0),E2909))</f>
        <v>94.18</v>
      </c>
      <c r="F2910" s="33">
        <v>111.13</v>
      </c>
      <c r="H2910">
        <f ca="1">IFERROR(VLOOKUP($B2910,OFFSET(Input!$A$1,0,MATCH(Index!H$6,Input!$1:$1,0)-1,10000,2),2,0),0)</f>
        <v>0</v>
      </c>
      <c r="I2910">
        <f ca="1">IFERROR(VLOOKUP($B2910,OFFSET(Input!$A$1,0,MATCH(Index!I$6,Input!$1:$1,0)-1,10000,2),2,0),0)</f>
        <v>0</v>
      </c>
      <c r="K2910">
        <f t="shared" ca="1" si="782"/>
        <v>108.69330257509101</v>
      </c>
      <c r="L2910" s="30">
        <f t="shared" ca="1" si="783"/>
        <v>118.49936871002748</v>
      </c>
      <c r="N2910">
        <f t="shared" ca="1" si="787"/>
        <v>1.0623606650917118E-3</v>
      </c>
      <c r="O2910">
        <f t="shared" ca="1" si="788"/>
        <v>6.2283001356014406E-3</v>
      </c>
      <c r="Q2910">
        <f t="shared" ca="1" si="804"/>
        <v>3.7866755676341055E-2</v>
      </c>
      <c r="R2910">
        <f t="shared" ca="1" si="803"/>
        <v>9.4948148603108906E-2</v>
      </c>
      <c r="T2910">
        <f t="shared" ca="1" si="767"/>
        <v>3.7291505807982551E-2</v>
      </c>
      <c r="U2910">
        <f t="shared" ref="U2910:U2973" ca="1" si="809">SQRT(SUMPRODUCT(OFFSET(O2910,0,0,-U$5,1),OFFSET(O2910,0,0,-U$5,1))*252/U$5)</f>
        <v>0.10037166533508175</v>
      </c>
      <c r="W2910">
        <f t="shared" ref="W2910:W2973" ca="1" si="810">(SUMPRODUCT(OFFSET(N2910,0,0,-W$5,1),OFFSET(O2910,0,0,-W$5,1))*252/W$5)/(Q2910*R2910)</f>
        <v>-0.39017092433097311</v>
      </c>
      <c r="X2910">
        <f t="shared" ref="X2910:X2973" ca="1" si="811">(SUMPRODUCT(OFFSET(N2910,0,0,-X$5,1),OFFSET(O2910,0,0,-X$5,1))*252/X$5)/(T2910*U2910)</f>
        <v>-0.23631403443348531</v>
      </c>
      <c r="Z2910">
        <f t="shared" ca="1" si="773"/>
        <v>108.64829260694037</v>
      </c>
      <c r="AA2910">
        <f t="shared" ca="1" si="773"/>
        <v>108.39848366233386</v>
      </c>
      <c r="AB2910">
        <f t="shared" ca="1" si="773"/>
        <v>108.31049195349085</v>
      </c>
      <c r="AC2910">
        <f t="shared" ca="1" si="774"/>
        <v>108.39848366233386</v>
      </c>
      <c r="AE2910">
        <f ca="1">IFERROR(VLOOKUP($B2910,OFFSET(Input!$A$1,0,MATCH(Index!AE$6&amp;" Index",Input!$1:$1,0)-1,10000,2),2,0),AE2909)</f>
        <v>15.61</v>
      </c>
      <c r="AF2910">
        <f t="shared" ca="1" si="768"/>
        <v>14.685333333333331</v>
      </c>
      <c r="AG2910">
        <f t="shared" ca="1" si="768"/>
        <v>14.701499999999999</v>
      </c>
      <c r="AH2910">
        <f t="shared" ca="1" si="768"/>
        <v>14.908000000000001</v>
      </c>
      <c r="AI2910">
        <f t="shared" ca="1" si="769"/>
        <v>14.908000000000001</v>
      </c>
      <c r="AK2910">
        <f t="shared" ca="1" si="770"/>
        <v>1</v>
      </c>
      <c r="AL2910">
        <f t="shared" ca="1" si="771"/>
        <v>-1</v>
      </c>
      <c r="AN2910" t="str">
        <f t="shared" ca="1" si="777"/>
        <v>Not Down</v>
      </c>
      <c r="AO2910" t="str">
        <f t="shared" ca="1" si="784"/>
        <v>Not Up</v>
      </c>
      <c r="AQ2910">
        <f t="shared" ca="1" si="775"/>
        <v>1</v>
      </c>
      <c r="AR2910">
        <f t="shared" ca="1" si="776"/>
        <v>0</v>
      </c>
      <c r="AT2910">
        <f t="shared" ca="1" si="805"/>
        <v>1</v>
      </c>
      <c r="AU2910">
        <f t="shared" ca="1" si="806"/>
        <v>0</v>
      </c>
      <c r="AW2910" s="5">
        <f t="shared" ca="1" si="789"/>
        <v>3.7866755676341055E-2</v>
      </c>
      <c r="AX2910" s="5">
        <f t="shared" ca="1" si="790"/>
        <v>3.7291505807982551E-2</v>
      </c>
      <c r="AY2910" s="18">
        <f t="shared" ca="1" si="772"/>
        <v>3.7866755676341055E-2</v>
      </c>
      <c r="BA2910" s="6">
        <f t="shared" ref="BA2910:BA2973" ca="1" si="812">MAX(0,MIN(150%,VT/AY2910))</f>
        <v>1.3204194314233193</v>
      </c>
      <c r="BB2910">
        <f t="shared" ref="BB2910:BB2973" ca="1" si="813">IF($D2910&lt;&gt;0,BA2910,IF(AND(AY2910*BB2909&gt;4.5%,AY2910*BB2909&lt;5.5%),BB2909,BA2910))</f>
        <v>1.2943201342631248</v>
      </c>
      <c r="BC2910" t="str">
        <f t="shared" ca="1" si="801"/>
        <v>HYG UP Equity</v>
      </c>
      <c r="BD2910" t="str">
        <f t="shared" ca="1" si="802"/>
        <v>HYG UP Equity</v>
      </c>
      <c r="BF2910">
        <f t="shared" ca="1" si="791"/>
        <v>1</v>
      </c>
      <c r="BG2910">
        <f t="shared" ca="1" si="792"/>
        <v>0</v>
      </c>
      <c r="BI2910">
        <f t="shared" ca="1" si="785"/>
        <v>1</v>
      </c>
      <c r="BJ2910">
        <f t="shared" ca="1" si="786"/>
        <v>0</v>
      </c>
      <c r="BL2910">
        <f t="shared" ca="1" si="807"/>
        <v>10.249551046945626</v>
      </c>
      <c r="BM2910">
        <f t="shared" ca="1" si="808"/>
        <v>0</v>
      </c>
      <c r="BN2910" s="9">
        <f t="shared" ca="1" si="798"/>
        <v>1</v>
      </c>
      <c r="BO2910" s="9">
        <f t="shared" ca="1" si="799"/>
        <v>0</v>
      </c>
      <c r="BP2910" s="9">
        <f t="shared" ca="1" si="793"/>
        <v>1</v>
      </c>
      <c r="BQ2910" s="9">
        <f t="shared" ca="1" si="794"/>
        <v>0</v>
      </c>
      <c r="BR2910">
        <f t="shared" ca="1" si="795"/>
        <v>1114.0575532045018</v>
      </c>
      <c r="BS2910">
        <f t="shared" ca="1" si="796"/>
        <v>1.0629251700680076E-3</v>
      </c>
      <c r="BT2910">
        <f t="shared" ca="1" si="797"/>
        <v>1.8055555555555558E-5</v>
      </c>
      <c r="BU2910">
        <f t="shared" ca="1" si="778"/>
        <v>3.5638780309896891E-5</v>
      </c>
      <c r="BV2910">
        <f t="shared" ca="1" si="779"/>
        <v>0</v>
      </c>
      <c r="BW2910" s="35">
        <f ca="1">IFERROR(VLOOKUP($B2910,OFFSET(Input!$A$1,0,MATCH(Index!BW$6&amp;" Index",Input!$1:$1,0)-1,10000,2),2,0)/100,BW2909)</f>
        <v>1E-3</v>
      </c>
      <c r="BX2910">
        <f t="shared" ca="1" si="800"/>
        <v>2.5747344825946452E-2</v>
      </c>
      <c r="CE2910">
        <v>1103.2730572506396</v>
      </c>
    </row>
    <row r="2911" spans="2:83" x14ac:dyDescent="0.25">
      <c r="B2911" s="2">
        <v>41745</v>
      </c>
      <c r="C2911">
        <f t="shared" ca="1" si="780"/>
        <v>0</v>
      </c>
      <c r="D2911">
        <f t="shared" ca="1" si="781"/>
        <v>0</v>
      </c>
      <c r="E2911">
        <f ca="1">IF($B2911&lt;VLOOKUP(E$6&amp;" Equity",Param,4,0),"",IFERROR(VLOOKUP($B2911,OFFSET(Input!$A$1,0,MATCH(Index!E$6&amp;" Equity",Input!$1:$1,0)-1,10000,2),2,0),E2910))</f>
        <v>94.23</v>
      </c>
      <c r="F2911" s="33">
        <v>111.27</v>
      </c>
      <c r="H2911">
        <f ca="1">IFERROR(VLOOKUP($B2911,OFFSET(Input!$A$1,0,MATCH(Index!H$6,Input!$1:$1,0)-1,10000,2),2,0),0)</f>
        <v>0</v>
      </c>
      <c r="I2911">
        <f ca="1">IFERROR(VLOOKUP($B2911,OFFSET(Input!$A$1,0,MATCH(Index!I$6,Input!$1:$1,0)-1,10000,2),2,0),0)</f>
        <v>0</v>
      </c>
      <c r="K2911">
        <f t="shared" ca="1" si="782"/>
        <v>108.75100766246364</v>
      </c>
      <c r="L2911" s="30">
        <f t="shared" ca="1" si="783"/>
        <v>118.64865253635165</v>
      </c>
      <c r="N2911">
        <f t="shared" ca="1" si="787"/>
        <v>5.3075740325627709E-4</v>
      </c>
      <c r="O2911">
        <f t="shared" ca="1" si="788"/>
        <v>1.2589929720540336E-3</v>
      </c>
      <c r="Q2911">
        <f t="shared" ca="1" si="804"/>
        <v>3.7583411804537371E-2</v>
      </c>
      <c r="R2911">
        <f t="shared" ca="1" si="803"/>
        <v>9.0653730123748832E-2</v>
      </c>
      <c r="T2911">
        <f t="shared" ref="T2911:T2974" ca="1" si="814">SQRT(SUMPRODUCT(OFFSET(N2911,0,0,-T$5,1),OFFSET(N2911,0,0,-T$5,1))*252/T$5)</f>
        <v>3.2641197495031228E-2</v>
      </c>
      <c r="U2911">
        <f t="shared" ca="1" si="809"/>
        <v>9.6579894251935125E-2</v>
      </c>
      <c r="W2911">
        <f t="shared" ca="1" si="810"/>
        <v>-0.45210607601926367</v>
      </c>
      <c r="X2911">
        <f t="shared" ca="1" si="811"/>
        <v>-0.43717372317987135</v>
      </c>
      <c r="Z2911">
        <f t="shared" ca="1" si="773"/>
        <v>108.67252874363687</v>
      </c>
      <c r="AA2911">
        <f t="shared" ca="1" si="773"/>
        <v>108.45281071468366</v>
      </c>
      <c r="AB2911">
        <f t="shared" ca="1" si="773"/>
        <v>108.33603440536537</v>
      </c>
      <c r="AC2911">
        <f t="shared" ca="1" si="774"/>
        <v>108.45281071468366</v>
      </c>
      <c r="AE2911">
        <f ca="1">IFERROR(VLOOKUP($B2911,OFFSET(Input!$A$1,0,MATCH(Index!AE$6&amp;" Index",Input!$1:$1,0)-1,10000,2),2,0),AE2910)</f>
        <v>14.18</v>
      </c>
      <c r="AF2911">
        <f t="shared" ref="AF2911:AH2974" ca="1" si="815">AVERAGE(OFFSET($AE2911,0,0,-AF$5,1))</f>
        <v>14.635333333333335</v>
      </c>
      <c r="AG2911">
        <f t="shared" ca="1" si="815"/>
        <v>14.654499999999999</v>
      </c>
      <c r="AH2911">
        <f t="shared" ca="1" si="815"/>
        <v>14.896400000000002</v>
      </c>
      <c r="AI2911">
        <f t="shared" ref="AI2911:AI2974" ca="1" si="816">MAX(AH2911,AG2911)</f>
        <v>14.896400000000002</v>
      </c>
      <c r="AK2911">
        <f t="shared" ref="AK2911:AK2974" ca="1" si="817">IF(Z2911&gt;AC2911,1,-1)</f>
        <v>1</v>
      </c>
      <c r="AL2911">
        <f t="shared" ref="AL2911:AL2974" ca="1" si="818">IF(AF2911&gt;AI2911,1,-1)</f>
        <v>-1</v>
      </c>
      <c r="AN2911" t="str">
        <f t="shared" ca="1" si="777"/>
        <v>Not Down</v>
      </c>
      <c r="AO2911" t="str">
        <f t="shared" ca="1" si="784"/>
        <v>Not Up</v>
      </c>
      <c r="AQ2911">
        <f t="shared" ca="1" si="775"/>
        <v>1</v>
      </c>
      <c r="AR2911">
        <f t="shared" ca="1" si="776"/>
        <v>0</v>
      </c>
      <c r="AT2911">
        <f t="shared" ca="1" si="805"/>
        <v>1</v>
      </c>
      <c r="AU2911">
        <f t="shared" ca="1" si="806"/>
        <v>0</v>
      </c>
      <c r="AW2911" s="5">
        <f t="shared" ca="1" si="789"/>
        <v>3.7583411804537371E-2</v>
      </c>
      <c r="AX2911" s="5">
        <f t="shared" ca="1" si="790"/>
        <v>3.2641197495031228E-2</v>
      </c>
      <c r="AY2911" s="18">
        <f t="shared" ref="AY2911:AY2974" ca="1" si="819">MAX(AW2911,AX2911)</f>
        <v>3.7583411804537371E-2</v>
      </c>
      <c r="BA2911" s="6">
        <f t="shared" ca="1" si="812"/>
        <v>1.3303741624107581</v>
      </c>
      <c r="BB2911">
        <f t="shared" ca="1" si="813"/>
        <v>1.2943201342631248</v>
      </c>
      <c r="BC2911" t="str">
        <f t="shared" ca="1" si="801"/>
        <v>HYG UP Equity</v>
      </c>
      <c r="BD2911" t="str">
        <f t="shared" ca="1" si="802"/>
        <v>HYG UP Equity</v>
      </c>
      <c r="BF2911">
        <f t="shared" ca="1" si="791"/>
        <v>1</v>
      </c>
      <c r="BG2911">
        <f t="shared" ca="1" si="792"/>
        <v>0</v>
      </c>
      <c r="BI2911">
        <f t="shared" ca="1" si="785"/>
        <v>1</v>
      </c>
      <c r="BJ2911">
        <f t="shared" ca="1" si="786"/>
        <v>0</v>
      </c>
      <c r="BL2911">
        <f t="shared" ca="1" si="807"/>
        <v>10.249551046945626</v>
      </c>
      <c r="BM2911">
        <f t="shared" ca="1" si="808"/>
        <v>0</v>
      </c>
      <c r="BN2911" s="9">
        <f t="shared" ca="1" si="798"/>
        <v>1</v>
      </c>
      <c r="BO2911" s="9">
        <f t="shared" ca="1" si="799"/>
        <v>0</v>
      </c>
      <c r="BP2911" s="9">
        <f t="shared" ca="1" si="793"/>
        <v>1</v>
      </c>
      <c r="BQ2911" s="9">
        <f t="shared" ca="1" si="794"/>
        <v>0</v>
      </c>
      <c r="BR2911">
        <f t="shared" ca="1" si="795"/>
        <v>1114.649004443196</v>
      </c>
      <c r="BS2911">
        <f t="shared" ca="1" si="796"/>
        <v>5.3089827988950233E-4</v>
      </c>
      <c r="BT2911">
        <f t="shared" ca="1" si="797"/>
        <v>1.8055555555555558E-5</v>
      </c>
      <c r="BU2911">
        <f t="shared" ca="1" si="778"/>
        <v>0</v>
      </c>
      <c r="BV2911">
        <f t="shared" ca="1" si="779"/>
        <v>0</v>
      </c>
      <c r="BW2911" s="35">
        <f ca="1">IFERROR(VLOOKUP($B2911,OFFSET(Input!$A$1,0,MATCH(Index!BW$6&amp;" Index",Input!$1:$1,0)-1,10000,2),2,0)/100,BW2910)</f>
        <v>8.9999999999999998E-4</v>
      </c>
      <c r="BX2911">
        <f t="shared" ca="1" si="800"/>
        <v>2.5783126264811069E-2</v>
      </c>
      <c r="CE2911">
        <v>1104.0172076751542</v>
      </c>
    </row>
    <row r="2912" spans="2:83" x14ac:dyDescent="0.25">
      <c r="B2912" s="2">
        <v>41746</v>
      </c>
      <c r="C2912">
        <f t="shared" ca="1" si="780"/>
        <v>0</v>
      </c>
      <c r="D2912">
        <f t="shared" ca="1" si="781"/>
        <v>0</v>
      </c>
      <c r="E2912">
        <f ca="1">IF($B2912&lt;VLOOKUP(E$6&amp;" Equity",Param,4,0),"",IFERROR(VLOOKUP($B2912,OFFSET(Input!$A$1,0,MATCH(Index!E$6&amp;" Equity",Input!$1:$1,0)-1,10000,2),2,0),E2911))</f>
        <v>94.12</v>
      </c>
      <c r="F2912" s="33">
        <v>110.05</v>
      </c>
      <c r="H2912">
        <f ca="1">IFERROR(VLOOKUP($B2912,OFFSET(Input!$A$1,0,MATCH(Index!H$6,Input!$1:$1,0)-1,10000,2),2,0),0)</f>
        <v>0</v>
      </c>
      <c r="I2912">
        <f ca="1">IFERROR(VLOOKUP($B2912,OFFSET(Input!$A$1,0,MATCH(Index!I$6,Input!$1:$1,0)-1,10000,2),2,0),0)</f>
        <v>0</v>
      </c>
      <c r="K2912">
        <f t="shared" ca="1" si="782"/>
        <v>108.62405647024384</v>
      </c>
      <c r="L2912" s="30">
        <f t="shared" ca="1" si="783"/>
        <v>117.34775062124112</v>
      </c>
      <c r="N2912">
        <f t="shared" ca="1" si="787"/>
        <v>-1.168038359503154E-3</v>
      </c>
      <c r="O2912">
        <f t="shared" ca="1" si="788"/>
        <v>-1.1024872197138423E-2</v>
      </c>
      <c r="Q2912">
        <f t="shared" ca="1" si="804"/>
        <v>3.7978076254514839E-2</v>
      </c>
      <c r="R2912">
        <f t="shared" ca="1" si="803"/>
        <v>0.10382088554289803</v>
      </c>
      <c r="T2912">
        <f t="shared" ca="1" si="814"/>
        <v>3.0598605628979134E-2</v>
      </c>
      <c r="U2912">
        <f t="shared" ca="1" si="809"/>
        <v>0.10401716845444955</v>
      </c>
      <c r="W2912">
        <f t="shared" ca="1" si="810"/>
        <v>-0.32049976820954812</v>
      </c>
      <c r="X2912">
        <f t="shared" ca="1" si="811"/>
        <v>-0.35811098152763693</v>
      </c>
      <c r="Z2912">
        <f t="shared" ca="1" si="773"/>
        <v>108.67945335412159</v>
      </c>
      <c r="AA2912">
        <f t="shared" ca="1" si="773"/>
        <v>108.48241155100678</v>
      </c>
      <c r="AB2912">
        <f t="shared" ca="1" si="773"/>
        <v>108.36798546981093</v>
      </c>
      <c r="AC2912">
        <f t="shared" ca="1" si="774"/>
        <v>108.48241155100678</v>
      </c>
      <c r="AE2912">
        <f ca="1">IFERROR(VLOOKUP($B2912,OFFSET(Input!$A$1,0,MATCH(Index!AE$6&amp;" Index",Input!$1:$1,0)-1,10000,2),2,0),AE2911)</f>
        <v>13.36</v>
      </c>
      <c r="AF2912">
        <f t="shared" ca="1" si="815"/>
        <v>14.551333333333336</v>
      </c>
      <c r="AG2912">
        <f t="shared" ca="1" si="815"/>
        <v>14.596500000000001</v>
      </c>
      <c r="AH2912">
        <f t="shared" ca="1" si="815"/>
        <v>14.782</v>
      </c>
      <c r="AI2912">
        <f t="shared" ca="1" si="816"/>
        <v>14.782</v>
      </c>
      <c r="AK2912">
        <f t="shared" ca="1" si="817"/>
        <v>1</v>
      </c>
      <c r="AL2912">
        <f t="shared" ca="1" si="818"/>
        <v>-1</v>
      </c>
      <c r="AN2912" t="str">
        <f t="shared" ca="1" si="777"/>
        <v>Not Down</v>
      </c>
      <c r="AO2912" t="str">
        <f t="shared" ca="1" si="784"/>
        <v>Not Up</v>
      </c>
      <c r="AQ2912">
        <f t="shared" ca="1" si="775"/>
        <v>1</v>
      </c>
      <c r="AR2912">
        <f t="shared" ca="1" si="776"/>
        <v>0</v>
      </c>
      <c r="AT2912">
        <f t="shared" ca="1" si="805"/>
        <v>1</v>
      </c>
      <c r="AU2912">
        <f t="shared" ca="1" si="806"/>
        <v>0</v>
      </c>
      <c r="AW2912" s="5">
        <f t="shared" ca="1" si="789"/>
        <v>3.7978076254514839E-2</v>
      </c>
      <c r="AX2912" s="5">
        <f t="shared" ca="1" si="790"/>
        <v>3.0598605628979134E-2</v>
      </c>
      <c r="AY2912" s="18">
        <f t="shared" ca="1" si="819"/>
        <v>3.7978076254514839E-2</v>
      </c>
      <c r="BA2912" s="6">
        <f t="shared" ca="1" si="812"/>
        <v>1.3165490443728307</v>
      </c>
      <c r="BB2912">
        <f t="shared" ca="1" si="813"/>
        <v>1.2943201342631248</v>
      </c>
      <c r="BC2912" t="str">
        <f t="shared" ca="1" si="801"/>
        <v>HYG UP Equity</v>
      </c>
      <c r="BD2912" t="str">
        <f t="shared" ca="1" si="802"/>
        <v>HYG UP Equity</v>
      </c>
      <c r="BF2912">
        <f t="shared" ca="1" si="791"/>
        <v>1</v>
      </c>
      <c r="BG2912">
        <f t="shared" ca="1" si="792"/>
        <v>0</v>
      </c>
      <c r="BI2912">
        <f t="shared" ca="1" si="785"/>
        <v>1</v>
      </c>
      <c r="BJ2912">
        <f t="shared" ca="1" si="786"/>
        <v>0</v>
      </c>
      <c r="BL2912">
        <f t="shared" ca="1" si="807"/>
        <v>10.249551046945626</v>
      </c>
      <c r="BM2912">
        <f t="shared" ca="1" si="808"/>
        <v>0</v>
      </c>
      <c r="BN2912" s="9">
        <f t="shared" ca="1" si="798"/>
        <v>1</v>
      </c>
      <c r="BO2912" s="9">
        <f t="shared" ca="1" si="799"/>
        <v>0</v>
      </c>
      <c r="BP2912" s="9">
        <f t="shared" ca="1" si="793"/>
        <v>1</v>
      </c>
      <c r="BQ2912" s="9">
        <f t="shared" ca="1" si="794"/>
        <v>0</v>
      </c>
      <c r="BR2912">
        <f t="shared" ca="1" si="795"/>
        <v>1113.3478117180687</v>
      </c>
      <c r="BS2912">
        <f t="shared" ca="1" si="796"/>
        <v>-1.1673564682159743E-3</v>
      </c>
      <c r="BT2912">
        <f t="shared" ca="1" si="797"/>
        <v>1.8055555555555558E-5</v>
      </c>
      <c r="BU2912">
        <f t="shared" ca="1" si="778"/>
        <v>0</v>
      </c>
      <c r="BV2912">
        <f t="shared" ca="1" si="779"/>
        <v>0</v>
      </c>
      <c r="BW2912" s="35">
        <f ca="1">IFERROR(VLOOKUP($B2912,OFFSET(Input!$A$1,0,MATCH(Index!BW$6&amp;" Index",Input!$1:$1,0)-1,10000,2),2,0)/100,BW2911)</f>
        <v>8.9999999999999998E-4</v>
      </c>
      <c r="BX2912">
        <f t="shared" ca="1" si="800"/>
        <v>2.5800516813985801E-2</v>
      </c>
      <c r="CE2912">
        <v>1102.2418126992284</v>
      </c>
    </row>
    <row r="2913" spans="2:83" x14ac:dyDescent="0.25">
      <c r="B2913" s="2">
        <v>41750</v>
      </c>
      <c r="C2913">
        <f t="shared" ca="1" si="780"/>
        <v>0</v>
      </c>
      <c r="D2913">
        <f t="shared" ca="1" si="781"/>
        <v>0</v>
      </c>
      <c r="E2913">
        <f ca="1">IF($B2913&lt;VLOOKUP(E$6&amp;" Equity",Param,4,0),"",IFERROR(VLOOKUP($B2913,OFFSET(Input!$A$1,0,MATCH(Index!E$6&amp;" Equity",Input!$1:$1,0)-1,10000,2),2,0),E2912))</f>
        <v>94.12</v>
      </c>
      <c r="F2913" s="33">
        <v>109.96</v>
      </c>
      <c r="H2913">
        <f ca="1">IFERROR(VLOOKUP($B2913,OFFSET(Input!$A$1,0,MATCH(Index!H$6,Input!$1:$1,0)-1,10000,2),2,0),0)</f>
        <v>0</v>
      </c>
      <c r="I2913">
        <f ca="1">IFERROR(VLOOKUP($B2913,OFFSET(Input!$A$1,0,MATCH(Index!I$6,Input!$1:$1,0)-1,10000,2),2,0),0)</f>
        <v>0</v>
      </c>
      <c r="K2913">
        <f t="shared" ca="1" si="782"/>
        <v>108.62405647024384</v>
      </c>
      <c r="L2913" s="30">
        <f t="shared" ca="1" si="783"/>
        <v>117.25178244717559</v>
      </c>
      <c r="N2913">
        <f t="shared" ca="1" si="787"/>
        <v>0</v>
      </c>
      <c r="O2913">
        <f t="shared" ca="1" si="788"/>
        <v>-8.1814467542573436E-4</v>
      </c>
      <c r="Q2913">
        <f t="shared" ca="1" si="804"/>
        <v>3.6121970686559389E-2</v>
      </c>
      <c r="R2913">
        <f t="shared" ca="1" si="803"/>
        <v>9.8986303001682957E-2</v>
      </c>
      <c r="T2913">
        <f t="shared" ca="1" si="814"/>
        <v>3.0514640835003597E-2</v>
      </c>
      <c r="U2913">
        <f t="shared" ca="1" si="809"/>
        <v>9.6772565155030368E-2</v>
      </c>
      <c r="W2913">
        <f t="shared" ca="1" si="810"/>
        <v>-0.45700946079195193</v>
      </c>
      <c r="X2913">
        <f t="shared" ca="1" si="811"/>
        <v>-0.35663713222536447</v>
      </c>
      <c r="Z2913">
        <f t="shared" ca="1" si="773"/>
        <v>108.66098772616235</v>
      </c>
      <c r="AA2913">
        <f t="shared" ca="1" si="773"/>
        <v>108.51545838540781</v>
      </c>
      <c r="AB2913">
        <f t="shared" ca="1" si="773"/>
        <v>108.40315279912926</v>
      </c>
      <c r="AC2913">
        <f t="shared" ca="1" si="774"/>
        <v>108.51545838540781</v>
      </c>
      <c r="AE2913">
        <f ca="1">IFERROR(VLOOKUP($B2913,OFFSET(Input!$A$1,0,MATCH(Index!AE$6&amp;" Index",Input!$1:$1,0)-1,10000,2),2,0),AE2912)</f>
        <v>13.25</v>
      </c>
      <c r="AF2913">
        <f t="shared" ca="1" si="815"/>
        <v>14.474000000000006</v>
      </c>
      <c r="AG2913">
        <f t="shared" ca="1" si="815"/>
        <v>14.509</v>
      </c>
      <c r="AH2913">
        <f t="shared" ca="1" si="815"/>
        <v>14.599200000000003</v>
      </c>
      <c r="AI2913">
        <f t="shared" ca="1" si="816"/>
        <v>14.599200000000003</v>
      </c>
      <c r="AK2913">
        <f t="shared" ca="1" si="817"/>
        <v>1</v>
      </c>
      <c r="AL2913">
        <f t="shared" ca="1" si="818"/>
        <v>-1</v>
      </c>
      <c r="AN2913" t="str">
        <f t="shared" ca="1" si="777"/>
        <v>Not Down</v>
      </c>
      <c r="AO2913" t="str">
        <f t="shared" ca="1" si="784"/>
        <v>Not Up</v>
      </c>
      <c r="AQ2913">
        <f t="shared" ca="1" si="775"/>
        <v>1</v>
      </c>
      <c r="AR2913">
        <f t="shared" ca="1" si="776"/>
        <v>0</v>
      </c>
      <c r="AT2913">
        <f t="shared" ca="1" si="805"/>
        <v>1</v>
      </c>
      <c r="AU2913">
        <f t="shared" ca="1" si="806"/>
        <v>0</v>
      </c>
      <c r="AW2913" s="5">
        <f t="shared" ca="1" si="789"/>
        <v>3.6121970686559389E-2</v>
      </c>
      <c r="AX2913" s="5">
        <f t="shared" ca="1" si="790"/>
        <v>3.0514640835003597E-2</v>
      </c>
      <c r="AY2913" s="18">
        <f t="shared" ca="1" si="819"/>
        <v>3.6121970686559389E-2</v>
      </c>
      <c r="BA2913" s="6">
        <f t="shared" ca="1" si="812"/>
        <v>1.3841991189756566</v>
      </c>
      <c r="BB2913">
        <f t="shared" ca="1" si="813"/>
        <v>1.2943201342631248</v>
      </c>
      <c r="BC2913" t="str">
        <f t="shared" ca="1" si="801"/>
        <v>HYG UP Equity</v>
      </c>
      <c r="BD2913" t="str">
        <f t="shared" ca="1" si="802"/>
        <v>HYG UP Equity</v>
      </c>
      <c r="BF2913">
        <f t="shared" ca="1" si="791"/>
        <v>1</v>
      </c>
      <c r="BG2913">
        <f t="shared" ca="1" si="792"/>
        <v>0</v>
      </c>
      <c r="BI2913">
        <f t="shared" ca="1" si="785"/>
        <v>1</v>
      </c>
      <c r="BJ2913">
        <f t="shared" ca="1" si="786"/>
        <v>0</v>
      </c>
      <c r="BL2913">
        <f t="shared" ca="1" si="807"/>
        <v>10.249551046945626</v>
      </c>
      <c r="BM2913">
        <f t="shared" ca="1" si="808"/>
        <v>0</v>
      </c>
      <c r="BN2913" s="9">
        <f t="shared" ca="1" si="798"/>
        <v>1</v>
      </c>
      <c r="BO2913" s="9">
        <f t="shared" ca="1" si="799"/>
        <v>0</v>
      </c>
      <c r="BP2913" s="9">
        <f t="shared" ca="1" si="793"/>
        <v>1</v>
      </c>
      <c r="BQ2913" s="9">
        <f t="shared" ca="1" si="794"/>
        <v>0</v>
      </c>
      <c r="BR2913">
        <f t="shared" ca="1" si="795"/>
        <v>1113.3478117180687</v>
      </c>
      <c r="BS2913">
        <f t="shared" ca="1" si="796"/>
        <v>0</v>
      </c>
      <c r="BT2913">
        <f t="shared" ca="1" si="797"/>
        <v>7.2222222222222232E-5</v>
      </c>
      <c r="BU2913">
        <f t="shared" ca="1" si="778"/>
        <v>0</v>
      </c>
      <c r="BV2913">
        <f t="shared" ca="1" si="779"/>
        <v>0</v>
      </c>
      <c r="BW2913" s="35">
        <f ca="1">IFERROR(VLOOKUP($B2913,OFFSET(Input!$A$1,0,MATCH(Index!BW$6&amp;" Index",Input!$1:$1,0)-1,10000,2),2,0)/100,BW2912)</f>
        <v>1E-3</v>
      </c>
      <c r="BX2913">
        <f t="shared" ca="1" si="800"/>
        <v>0.10303610568357134</v>
      </c>
      <c r="CE2913">
        <v>1102.0697806668043</v>
      </c>
    </row>
    <row r="2914" spans="2:83" x14ac:dyDescent="0.25">
      <c r="B2914" s="2">
        <v>41751</v>
      </c>
      <c r="C2914">
        <f t="shared" ca="1" si="780"/>
        <v>0</v>
      </c>
      <c r="D2914">
        <f t="shared" ca="1" si="781"/>
        <v>0</v>
      </c>
      <c r="E2914">
        <f ca="1">IF($B2914&lt;VLOOKUP(E$6&amp;" Equity",Param,4,0),"",IFERROR(VLOOKUP($B2914,OFFSET(Input!$A$1,0,MATCH(Index!E$6&amp;" Equity",Input!$1:$1,0)-1,10000,2),2,0),E2913))</f>
        <v>94.22</v>
      </c>
      <c r="F2914" s="33">
        <v>110.33</v>
      </c>
      <c r="H2914">
        <f ca="1">IFERROR(VLOOKUP($B2914,OFFSET(Input!$A$1,0,MATCH(Index!H$6,Input!$1:$1,0)-1,10000,2),2,0),0)</f>
        <v>0</v>
      </c>
      <c r="I2914">
        <f ca="1">IFERROR(VLOOKUP($B2914,OFFSET(Input!$A$1,0,MATCH(Index!I$6,Input!$1:$1,0)-1,10000,2),2,0),0)</f>
        <v>0</v>
      </c>
      <c r="K2914">
        <f t="shared" ca="1" si="782"/>
        <v>108.73946664498909</v>
      </c>
      <c r="L2914" s="30">
        <f t="shared" ca="1" si="783"/>
        <v>117.64631827388945</v>
      </c>
      <c r="N2914">
        <f t="shared" ca="1" si="787"/>
        <v>1.0619094127331738E-3</v>
      </c>
      <c r="O2914">
        <f t="shared" ca="1" si="788"/>
        <v>3.3592114751698934E-3</v>
      </c>
      <c r="Q2914">
        <f t="shared" ca="1" si="804"/>
        <v>3.4922347833780995E-2</v>
      </c>
      <c r="R2914">
        <f t="shared" ca="1" si="803"/>
        <v>9.5382011361572955E-2</v>
      </c>
      <c r="T2914">
        <f t="shared" ca="1" si="814"/>
        <v>3.0737295287847365E-2</v>
      </c>
      <c r="U2914">
        <f t="shared" ca="1" si="809"/>
        <v>9.420116968696142E-2</v>
      </c>
      <c r="W2914">
        <f t="shared" ca="1" si="810"/>
        <v>-0.36314467756903518</v>
      </c>
      <c r="X2914">
        <f t="shared" ca="1" si="811"/>
        <v>-0.35475913298948225</v>
      </c>
      <c r="Z2914">
        <f t="shared" ca="1" si="773"/>
        <v>108.67714515062669</v>
      </c>
      <c r="AA2914">
        <f t="shared" ca="1" si="773"/>
        <v>108.55312706252013</v>
      </c>
      <c r="AB2914">
        <f t="shared" ca="1" si="773"/>
        <v>108.43696347210226</v>
      </c>
      <c r="AC2914">
        <f t="shared" ca="1" si="774"/>
        <v>108.55312706252013</v>
      </c>
      <c r="AE2914">
        <f ca="1">IFERROR(VLOOKUP($B2914,OFFSET(Input!$A$1,0,MATCH(Index!AE$6&amp;" Index",Input!$1:$1,0)-1,10000,2),2,0),AE2913)</f>
        <v>13.19</v>
      </c>
      <c r="AF2914">
        <f t="shared" ca="1" si="815"/>
        <v>14.428000000000004</v>
      </c>
      <c r="AG2914">
        <f t="shared" ca="1" si="815"/>
        <v>14.413999999999998</v>
      </c>
      <c r="AH2914">
        <f t="shared" ca="1" si="815"/>
        <v>14.501199999999999</v>
      </c>
      <c r="AI2914">
        <f t="shared" ca="1" si="816"/>
        <v>14.501199999999999</v>
      </c>
      <c r="AK2914">
        <f t="shared" ca="1" si="817"/>
        <v>1</v>
      </c>
      <c r="AL2914">
        <f t="shared" ca="1" si="818"/>
        <v>-1</v>
      </c>
      <c r="AN2914" t="str">
        <f t="shared" ca="1" si="777"/>
        <v>Not Down</v>
      </c>
      <c r="AO2914" t="str">
        <f t="shared" ca="1" si="784"/>
        <v>Not Up</v>
      </c>
      <c r="AQ2914">
        <f t="shared" ca="1" si="775"/>
        <v>1</v>
      </c>
      <c r="AR2914">
        <f t="shared" ca="1" si="776"/>
        <v>0</v>
      </c>
      <c r="AT2914">
        <f t="shared" ca="1" si="805"/>
        <v>1</v>
      </c>
      <c r="AU2914">
        <f t="shared" ca="1" si="806"/>
        <v>0</v>
      </c>
      <c r="AW2914" s="5">
        <f t="shared" ca="1" si="789"/>
        <v>3.4922347833780995E-2</v>
      </c>
      <c r="AX2914" s="5">
        <f t="shared" ca="1" si="790"/>
        <v>3.0737295287847365E-2</v>
      </c>
      <c r="AY2914" s="18">
        <f t="shared" ca="1" si="819"/>
        <v>3.4922347833780995E-2</v>
      </c>
      <c r="BA2914" s="6">
        <f t="shared" ca="1" si="812"/>
        <v>1.4317479522849874</v>
      </c>
      <c r="BB2914">
        <f t="shared" ca="1" si="813"/>
        <v>1.2943201342631248</v>
      </c>
      <c r="BC2914" t="str">
        <f t="shared" ca="1" si="801"/>
        <v>HYG UP Equity</v>
      </c>
      <c r="BD2914" t="str">
        <f t="shared" ca="1" si="802"/>
        <v>HYG UP Equity</v>
      </c>
      <c r="BF2914">
        <f t="shared" ca="1" si="791"/>
        <v>1</v>
      </c>
      <c r="BG2914">
        <f t="shared" ca="1" si="792"/>
        <v>0</v>
      </c>
      <c r="BI2914">
        <f t="shared" ca="1" si="785"/>
        <v>1</v>
      </c>
      <c r="BJ2914">
        <f t="shared" ca="1" si="786"/>
        <v>0</v>
      </c>
      <c r="BL2914">
        <f t="shared" ca="1" si="807"/>
        <v>10.249551046945626</v>
      </c>
      <c r="BM2914">
        <f t="shared" ca="1" si="808"/>
        <v>0</v>
      </c>
      <c r="BN2914" s="9">
        <f t="shared" ca="1" si="798"/>
        <v>1</v>
      </c>
      <c r="BO2914" s="9">
        <f t="shared" ca="1" si="799"/>
        <v>0</v>
      </c>
      <c r="BP2914" s="9">
        <f t="shared" ca="1" si="793"/>
        <v>1</v>
      </c>
      <c r="BQ2914" s="9">
        <f t="shared" ca="1" si="794"/>
        <v>0</v>
      </c>
      <c r="BR2914">
        <f t="shared" ca="1" si="795"/>
        <v>1114.530714195457</v>
      </c>
      <c r="BS2914">
        <f t="shared" ca="1" si="796"/>
        <v>1.0624734381639023E-3</v>
      </c>
      <c r="BT2914">
        <f t="shared" ca="1" si="797"/>
        <v>1.8055555555555558E-5</v>
      </c>
      <c r="BU2914">
        <f t="shared" ca="1" si="778"/>
        <v>0</v>
      </c>
      <c r="BV2914">
        <f t="shared" ca="1" si="779"/>
        <v>0</v>
      </c>
      <c r="BW2914" s="35">
        <f ca="1">IFERROR(VLOOKUP($B2914,OFFSET(Input!$A$1,0,MATCH(Index!BW$6&amp;" Index",Input!$1:$1,0)-1,10000,2),2,0)/100,BW2913)</f>
        <v>1E-3</v>
      </c>
      <c r="BX2914">
        <f t="shared" ca="1" si="800"/>
        <v>2.5755006089222057E-2</v>
      </c>
      <c r="CE2914">
        <v>1103.6005676553518</v>
      </c>
    </row>
    <row r="2915" spans="2:83" x14ac:dyDescent="0.25">
      <c r="B2915" s="2">
        <v>41752</v>
      </c>
      <c r="C2915">
        <f t="shared" ca="1" si="780"/>
        <v>0</v>
      </c>
      <c r="D2915">
        <f t="shared" ca="1" si="781"/>
        <v>0</v>
      </c>
      <c r="E2915">
        <f ca="1">IF($B2915&lt;VLOOKUP(E$6&amp;" Equity",Param,4,0),"",IFERROR(VLOOKUP($B2915,OFFSET(Input!$A$1,0,MATCH(Index!E$6&amp;" Equity",Input!$1:$1,0)-1,10000,2),2,0),E2914))</f>
        <v>94.25</v>
      </c>
      <c r="F2915" s="33">
        <v>110.96</v>
      </c>
      <c r="H2915">
        <f ca="1">IFERROR(VLOOKUP($B2915,OFFSET(Input!$A$1,0,MATCH(Index!H$6,Input!$1:$1,0)-1,10000,2),2,0),0)</f>
        <v>0</v>
      </c>
      <c r="I2915">
        <f ca="1">IFERROR(VLOOKUP($B2915,OFFSET(Input!$A$1,0,MATCH(Index!I$6,Input!$1:$1,0)-1,10000,2),2,0),0)</f>
        <v>0</v>
      </c>
      <c r="K2915">
        <f t="shared" ca="1" si="782"/>
        <v>108.77408969741268</v>
      </c>
      <c r="L2915" s="30">
        <f t="shared" ca="1" si="783"/>
        <v>118.31809549234816</v>
      </c>
      <c r="N2915">
        <f t="shared" ca="1" si="787"/>
        <v>3.1835305622509219E-4</v>
      </c>
      <c r="O2915">
        <f t="shared" ca="1" si="788"/>
        <v>5.6939012343614204E-3</v>
      </c>
      <c r="Q2915">
        <f t="shared" ca="1" si="804"/>
        <v>3.2933952956582711E-2</v>
      </c>
      <c r="R2915">
        <f t="shared" ca="1" si="803"/>
        <v>9.8853286730570519E-2</v>
      </c>
      <c r="T2915">
        <f t="shared" ca="1" si="814"/>
        <v>2.9818654398385516E-2</v>
      </c>
      <c r="U2915">
        <f t="shared" ca="1" si="809"/>
        <v>9.541180771766411E-2</v>
      </c>
      <c r="W2915">
        <f t="shared" ca="1" si="810"/>
        <v>-0.40054728082903496</v>
      </c>
      <c r="X2915">
        <f t="shared" ca="1" si="811"/>
        <v>-0.31755139530224452</v>
      </c>
      <c r="Z2915">
        <f t="shared" ca="1" si="773"/>
        <v>108.6713746418894</v>
      </c>
      <c r="AA2915">
        <f t="shared" ca="1" si="773"/>
        <v>108.58104023199382</v>
      </c>
      <c r="AB2915">
        <f t="shared" ca="1" si="773"/>
        <v>108.45929400768122</v>
      </c>
      <c r="AC2915">
        <f t="shared" ca="1" si="774"/>
        <v>108.58104023199382</v>
      </c>
      <c r="AE2915">
        <f ca="1">IFERROR(VLOOKUP($B2915,OFFSET(Input!$A$1,0,MATCH(Index!AE$6&amp;" Index",Input!$1:$1,0)-1,10000,2),2,0),AE2914)</f>
        <v>13.27</v>
      </c>
      <c r="AF2915">
        <f t="shared" ca="1" si="815"/>
        <v>14.439333333333334</v>
      </c>
      <c r="AG2915">
        <f t="shared" ca="1" si="815"/>
        <v>14.376499999999998</v>
      </c>
      <c r="AH2915">
        <f t="shared" ca="1" si="815"/>
        <v>14.451199999999998</v>
      </c>
      <c r="AI2915">
        <f t="shared" ca="1" si="816"/>
        <v>14.451199999999998</v>
      </c>
      <c r="AK2915">
        <f t="shared" ca="1" si="817"/>
        <v>1</v>
      </c>
      <c r="AL2915">
        <f t="shared" ca="1" si="818"/>
        <v>-1</v>
      </c>
      <c r="AN2915" t="str">
        <f t="shared" ca="1" si="777"/>
        <v>Not Down</v>
      </c>
      <c r="AO2915" t="str">
        <f t="shared" ca="1" si="784"/>
        <v>Not Up</v>
      </c>
      <c r="AQ2915">
        <f t="shared" ca="1" si="775"/>
        <v>1</v>
      </c>
      <c r="AR2915">
        <f t="shared" ca="1" si="776"/>
        <v>0</v>
      </c>
      <c r="AT2915">
        <f t="shared" ca="1" si="805"/>
        <v>1</v>
      </c>
      <c r="AU2915">
        <f t="shared" ca="1" si="806"/>
        <v>0</v>
      </c>
      <c r="AW2915" s="5">
        <f t="shared" ca="1" si="789"/>
        <v>3.2933952956582711E-2</v>
      </c>
      <c r="AX2915" s="5">
        <f t="shared" ca="1" si="790"/>
        <v>2.9818654398385516E-2</v>
      </c>
      <c r="AY2915" s="18">
        <f t="shared" ca="1" si="819"/>
        <v>3.2933952956582711E-2</v>
      </c>
      <c r="BA2915" s="6">
        <f t="shared" ca="1" si="812"/>
        <v>1.5</v>
      </c>
      <c r="BB2915">
        <f t="shared" ca="1" si="813"/>
        <v>1.5</v>
      </c>
      <c r="BC2915" t="str">
        <f t="shared" ca="1" si="801"/>
        <v>HYG UP Equity</v>
      </c>
      <c r="BD2915" t="str">
        <f t="shared" ca="1" si="802"/>
        <v>HYG UP Equity</v>
      </c>
      <c r="BF2915">
        <f t="shared" ca="1" si="791"/>
        <v>1</v>
      </c>
      <c r="BG2915">
        <f t="shared" ca="1" si="792"/>
        <v>0</v>
      </c>
      <c r="BI2915">
        <f t="shared" ca="1" si="785"/>
        <v>1</v>
      </c>
      <c r="BJ2915">
        <f t="shared" ca="1" si="786"/>
        <v>0</v>
      </c>
      <c r="BL2915">
        <f t="shared" ca="1" si="807"/>
        <v>10.249551046945628</v>
      </c>
      <c r="BM2915">
        <f t="shared" ca="1" si="808"/>
        <v>0</v>
      </c>
      <c r="BN2915" s="9">
        <f t="shared" ca="1" si="798"/>
        <v>0.99999999999999989</v>
      </c>
      <c r="BO2915" s="9">
        <f t="shared" ca="1" si="799"/>
        <v>0</v>
      </c>
      <c r="BP2915" s="9">
        <f t="shared" ca="1" si="793"/>
        <v>1</v>
      </c>
      <c r="BQ2915" s="9">
        <f t="shared" ca="1" si="794"/>
        <v>0</v>
      </c>
      <c r="BR2915">
        <f t="shared" ca="1" si="795"/>
        <v>1114.8855849386737</v>
      </c>
      <c r="BS2915">
        <f t="shared" ca="1" si="796"/>
        <v>3.1840373593738924E-4</v>
      </c>
      <c r="BT2915">
        <f t="shared" ca="1" si="797"/>
        <v>1.8055555555555555E-5</v>
      </c>
      <c r="BU2915">
        <f t="shared" ca="1" si="778"/>
        <v>4.4408920985006264E-20</v>
      </c>
      <c r="BV2915">
        <f t="shared" ca="1" si="779"/>
        <v>0</v>
      </c>
      <c r="BW2915" s="35">
        <f ca="1">IFERROR(VLOOKUP($B2915,OFFSET(Input!$A$1,0,MATCH(Index!BW$6&amp;" Index",Input!$1:$1,0)-1,10000,2),2,0)/100,BW2914)</f>
        <v>1E-3</v>
      </c>
      <c r="BX2915">
        <f t="shared" ca="1" si="800"/>
        <v>2.5790780074593001E-2</v>
      </c>
      <c r="CE2915">
        <v>1104.0297232376304</v>
      </c>
    </row>
    <row r="2916" spans="2:83" x14ac:dyDescent="0.25">
      <c r="B2916" s="2">
        <v>41753</v>
      </c>
      <c r="C2916">
        <f t="shared" ca="1" si="780"/>
        <v>0</v>
      </c>
      <c r="D2916">
        <f t="shared" ca="1" si="781"/>
        <v>0</v>
      </c>
      <c r="E2916">
        <f ca="1">IF($B2916&lt;VLOOKUP(E$6&amp;" Equity",Param,4,0),"",IFERROR(VLOOKUP($B2916,OFFSET(Input!$A$1,0,MATCH(Index!E$6&amp;" Equity",Input!$1:$1,0)-1,10000,2),2,0),E2915))</f>
        <v>94.29</v>
      </c>
      <c r="F2916" s="33">
        <v>111.17</v>
      </c>
      <c r="H2916">
        <f ca="1">IFERROR(VLOOKUP($B2916,OFFSET(Input!$A$1,0,MATCH(Index!H$6,Input!$1:$1,0)-1,10000,2),2,0),0)</f>
        <v>0</v>
      </c>
      <c r="I2916">
        <f ca="1">IFERROR(VLOOKUP($B2916,OFFSET(Input!$A$1,0,MATCH(Index!I$6,Input!$1:$1,0)-1,10000,2),2,0),0)</f>
        <v>0</v>
      </c>
      <c r="K2916">
        <f t="shared" ca="1" si="782"/>
        <v>108.82025376731077</v>
      </c>
      <c r="L2916" s="30">
        <f t="shared" ca="1" si="783"/>
        <v>118.5420212318344</v>
      </c>
      <c r="N2916">
        <f t="shared" ca="1" si="787"/>
        <v>4.2431314946574062E-4</v>
      </c>
      <c r="O2916">
        <f t="shared" ca="1" si="788"/>
        <v>1.8907852389474617E-3</v>
      </c>
      <c r="Q2916">
        <f t="shared" ca="1" si="804"/>
        <v>3.2023771082115918E-2</v>
      </c>
      <c r="R2916">
        <f t="shared" ca="1" si="803"/>
        <v>9.6149370297457057E-2</v>
      </c>
      <c r="T2916">
        <f t="shared" ca="1" si="814"/>
        <v>2.9847159691373699E-2</v>
      </c>
      <c r="U2916">
        <f t="shared" ca="1" si="809"/>
        <v>9.1555658586404826E-2</v>
      </c>
      <c r="W2916">
        <f t="shared" ca="1" si="810"/>
        <v>-0.35256470109056076</v>
      </c>
      <c r="X2916">
        <f t="shared" ca="1" si="811"/>
        <v>-0.33454217469043751</v>
      </c>
      <c r="Z2916">
        <f t="shared" ca="1" si="773"/>
        <v>108.65290901393018</v>
      </c>
      <c r="AA2916">
        <f t="shared" ca="1" si="773"/>
        <v>108.61011293893641</v>
      </c>
      <c r="AB2916">
        <f t="shared" ca="1" si="773"/>
        <v>108.50552549375496</v>
      </c>
      <c r="AC2916">
        <f t="shared" ca="1" si="774"/>
        <v>108.61011293893641</v>
      </c>
      <c r="AE2916">
        <f ca="1">IFERROR(VLOOKUP($B2916,OFFSET(Input!$A$1,0,MATCH(Index!AE$6&amp;" Index",Input!$1:$1,0)-1,10000,2),2,0),AE2915)</f>
        <v>13.32</v>
      </c>
      <c r="AF2916">
        <f t="shared" ca="1" si="815"/>
        <v>14.454666666666668</v>
      </c>
      <c r="AG2916">
        <f t="shared" ca="1" si="815"/>
        <v>14.296000000000001</v>
      </c>
      <c r="AH2916">
        <f t="shared" ca="1" si="815"/>
        <v>14.379199999999999</v>
      </c>
      <c r="AI2916">
        <f t="shared" ca="1" si="816"/>
        <v>14.379199999999999</v>
      </c>
      <c r="AK2916">
        <f t="shared" ca="1" si="817"/>
        <v>1</v>
      </c>
      <c r="AL2916">
        <f t="shared" ca="1" si="818"/>
        <v>1</v>
      </c>
      <c r="AN2916" t="str">
        <f t="shared" ca="1" si="777"/>
        <v>Not Down</v>
      </c>
      <c r="AO2916" t="str">
        <f t="shared" ca="1" si="784"/>
        <v>Not Up</v>
      </c>
      <c r="AQ2916">
        <f t="shared" ca="1" si="775"/>
        <v>1</v>
      </c>
      <c r="AR2916">
        <f t="shared" ca="1" si="776"/>
        <v>0</v>
      </c>
      <c r="AT2916">
        <f t="shared" ca="1" si="805"/>
        <v>1</v>
      </c>
      <c r="AU2916">
        <f t="shared" ca="1" si="806"/>
        <v>0</v>
      </c>
      <c r="AW2916" s="5">
        <f t="shared" ca="1" si="789"/>
        <v>3.2023771082115918E-2</v>
      </c>
      <c r="AX2916" s="5">
        <f t="shared" ca="1" si="790"/>
        <v>2.9847159691373699E-2</v>
      </c>
      <c r="AY2916" s="18">
        <f t="shared" ca="1" si="819"/>
        <v>3.2023771082115918E-2</v>
      </c>
      <c r="BA2916" s="6">
        <f t="shared" ca="1" si="812"/>
        <v>1.5</v>
      </c>
      <c r="BB2916">
        <f t="shared" ca="1" si="813"/>
        <v>1.5</v>
      </c>
      <c r="BC2916" t="str">
        <f t="shared" ca="1" si="801"/>
        <v>HYG UP Equity</v>
      </c>
      <c r="BD2916" t="str">
        <f t="shared" ca="1" si="802"/>
        <v>HYG UP Equity</v>
      </c>
      <c r="BF2916">
        <f t="shared" ca="1" si="791"/>
        <v>1</v>
      </c>
      <c r="BG2916">
        <f t="shared" ca="1" si="792"/>
        <v>0</v>
      </c>
      <c r="BI2916">
        <f t="shared" ca="1" si="785"/>
        <v>1</v>
      </c>
      <c r="BJ2916">
        <f t="shared" ca="1" si="786"/>
        <v>0</v>
      </c>
      <c r="BL2916">
        <f t="shared" ca="1" si="807"/>
        <v>10.249551046945628</v>
      </c>
      <c r="BM2916">
        <f t="shared" ca="1" si="808"/>
        <v>0</v>
      </c>
      <c r="BN2916" s="9">
        <f t="shared" ca="1" si="798"/>
        <v>1</v>
      </c>
      <c r="BO2916" s="9">
        <f t="shared" ca="1" si="799"/>
        <v>0</v>
      </c>
      <c r="BP2916" s="9">
        <f t="shared" ca="1" si="793"/>
        <v>1</v>
      </c>
      <c r="BQ2916" s="9">
        <f t="shared" ca="1" si="794"/>
        <v>0</v>
      </c>
      <c r="BR2916">
        <f t="shared" ca="1" si="795"/>
        <v>1115.3587459296291</v>
      </c>
      <c r="BS2916">
        <f t="shared" ca="1" si="796"/>
        <v>4.2440318302383595E-4</v>
      </c>
      <c r="BT2916">
        <f t="shared" ca="1" si="797"/>
        <v>1.8055555555555558E-5</v>
      </c>
      <c r="BU2916">
        <f t="shared" ca="1" si="778"/>
        <v>4.1135973147375052E-5</v>
      </c>
      <c r="BV2916">
        <f t="shared" ca="1" si="779"/>
        <v>0</v>
      </c>
      <c r="BW2916" s="35">
        <f ca="1">IFERROR(VLOOKUP($B2916,OFFSET(Input!$A$1,0,MATCH(Index!BW$6&amp;" Index",Input!$1:$1,0)-1,10000,2),2,0)/100,BW2915)</f>
        <v>1E-3</v>
      </c>
      <c r="BX2916">
        <f t="shared" ca="1" si="800"/>
        <v>2.9900805004352497E-2</v>
      </c>
      <c r="CE2916">
        <v>1104.5819348123907</v>
      </c>
    </row>
    <row r="2917" spans="2:83" x14ac:dyDescent="0.25">
      <c r="B2917" s="2">
        <v>41754</v>
      </c>
      <c r="C2917">
        <f t="shared" ca="1" si="780"/>
        <v>0</v>
      </c>
      <c r="D2917">
        <f t="shared" ca="1" si="781"/>
        <v>0</v>
      </c>
      <c r="E2917">
        <f ca="1">IF($B2917&lt;VLOOKUP(E$6&amp;" Equity",Param,4,0),"",IFERROR(VLOOKUP($B2917,OFFSET(Input!$A$1,0,MATCH(Index!E$6&amp;" Equity",Input!$1:$1,0)-1,10000,2),2,0),E2916))</f>
        <v>94.24</v>
      </c>
      <c r="F2917" s="33">
        <v>111.33</v>
      </c>
      <c r="H2917">
        <f ca="1">IFERROR(VLOOKUP($B2917,OFFSET(Input!$A$1,0,MATCH(Index!H$6,Input!$1:$1,0)-1,10000,2),2,0),0)</f>
        <v>0</v>
      </c>
      <c r="I2917">
        <f ca="1">IFERROR(VLOOKUP($B2917,OFFSET(Input!$A$1,0,MATCH(Index!I$6,Input!$1:$1,0)-1,10000,2),2,0),0)</f>
        <v>0</v>
      </c>
      <c r="K2917">
        <f t="shared" ca="1" si="782"/>
        <v>108.76254867993813</v>
      </c>
      <c r="L2917" s="30">
        <f t="shared" ca="1" si="783"/>
        <v>118.71263131906201</v>
      </c>
      <c r="N2917">
        <f t="shared" ca="1" si="787"/>
        <v>-5.3041957430942669E-4</v>
      </c>
      <c r="O2917">
        <f t="shared" ca="1" si="788"/>
        <v>1.4382024950923057E-3</v>
      </c>
      <c r="Q2917">
        <f t="shared" ca="1" si="804"/>
        <v>2.8741771432383923E-2</v>
      </c>
      <c r="R2917">
        <f t="shared" ca="1" si="803"/>
        <v>8.5031252694446516E-2</v>
      </c>
      <c r="T2917">
        <f t="shared" ca="1" si="814"/>
        <v>2.9437110647572661E-2</v>
      </c>
      <c r="U2917">
        <f t="shared" ca="1" si="809"/>
        <v>8.9954771010368348E-2</v>
      </c>
      <c r="W2917">
        <f t="shared" ca="1" si="810"/>
        <v>-0.1847456385717518</v>
      </c>
      <c r="X2917">
        <f t="shared" ca="1" si="811"/>
        <v>-0.3134028888338351</v>
      </c>
      <c r="Z2917">
        <f t="shared" ca="1" si="773"/>
        <v>108.65983362441486</v>
      </c>
      <c r="AA2917">
        <f t="shared" ca="1" si="773"/>
        <v>108.64434105369223</v>
      </c>
      <c r="AB2917">
        <f t="shared" ca="1" si="773"/>
        <v>108.53474585120121</v>
      </c>
      <c r="AC2917">
        <f t="shared" ca="1" si="774"/>
        <v>108.64434105369223</v>
      </c>
      <c r="AE2917">
        <f ca="1">IFERROR(VLOOKUP($B2917,OFFSET(Input!$A$1,0,MATCH(Index!AE$6&amp;" Index",Input!$1:$1,0)-1,10000,2),2,0),AE2916)</f>
        <v>14.06</v>
      </c>
      <c r="AF2917">
        <f t="shared" ca="1" si="815"/>
        <v>14.500666666666667</v>
      </c>
      <c r="AG2917">
        <f t="shared" ca="1" si="815"/>
        <v>14.268000000000001</v>
      </c>
      <c r="AH2917">
        <f t="shared" ca="1" si="815"/>
        <v>14.360799999999999</v>
      </c>
      <c r="AI2917">
        <f t="shared" ca="1" si="816"/>
        <v>14.360799999999999</v>
      </c>
      <c r="AK2917">
        <f t="shared" ca="1" si="817"/>
        <v>1</v>
      </c>
      <c r="AL2917">
        <f t="shared" ca="1" si="818"/>
        <v>1</v>
      </c>
      <c r="AN2917" t="str">
        <f t="shared" ca="1" si="777"/>
        <v>Not Down</v>
      </c>
      <c r="AO2917" t="str">
        <f t="shared" ca="1" si="784"/>
        <v>Not Up</v>
      </c>
      <c r="AQ2917">
        <f t="shared" ca="1" si="775"/>
        <v>1</v>
      </c>
      <c r="AR2917">
        <f t="shared" ca="1" si="776"/>
        <v>0</v>
      </c>
      <c r="AT2917">
        <f t="shared" ca="1" si="805"/>
        <v>1</v>
      </c>
      <c r="AU2917">
        <f t="shared" ca="1" si="806"/>
        <v>0</v>
      </c>
      <c r="AW2917" s="5">
        <f t="shared" ca="1" si="789"/>
        <v>2.8741771432383923E-2</v>
      </c>
      <c r="AX2917" s="5">
        <f t="shared" ca="1" si="790"/>
        <v>2.9437110647572661E-2</v>
      </c>
      <c r="AY2917" s="18">
        <f t="shared" ca="1" si="819"/>
        <v>2.9437110647572661E-2</v>
      </c>
      <c r="BA2917" s="6">
        <f t="shared" ca="1" si="812"/>
        <v>1.5</v>
      </c>
      <c r="BB2917">
        <f t="shared" ca="1" si="813"/>
        <v>1.5</v>
      </c>
      <c r="BC2917" t="str">
        <f t="shared" ca="1" si="801"/>
        <v>HYG UP Equity</v>
      </c>
      <c r="BD2917" t="str">
        <f t="shared" ca="1" si="802"/>
        <v>HYG UP Equity</v>
      </c>
      <c r="BF2917">
        <f t="shared" ca="1" si="791"/>
        <v>1</v>
      </c>
      <c r="BG2917">
        <f t="shared" ca="1" si="792"/>
        <v>0</v>
      </c>
      <c r="BI2917">
        <f t="shared" ca="1" si="785"/>
        <v>1</v>
      </c>
      <c r="BJ2917">
        <f t="shared" ca="1" si="786"/>
        <v>0</v>
      </c>
      <c r="BL2917">
        <f t="shared" ca="1" si="807"/>
        <v>10.249551046945628</v>
      </c>
      <c r="BM2917">
        <f t="shared" ca="1" si="808"/>
        <v>0</v>
      </c>
      <c r="BN2917" s="9">
        <f t="shared" ca="1" si="798"/>
        <v>1</v>
      </c>
      <c r="BO2917" s="9">
        <f t="shared" ca="1" si="799"/>
        <v>0</v>
      </c>
      <c r="BP2917" s="9">
        <f t="shared" ca="1" si="793"/>
        <v>1</v>
      </c>
      <c r="BQ2917" s="9">
        <f t="shared" ca="1" si="794"/>
        <v>0</v>
      </c>
      <c r="BR2917">
        <f t="shared" ca="1" si="795"/>
        <v>1114.7672946909347</v>
      </c>
      <c r="BS2917">
        <f t="shared" ca="1" si="796"/>
        <v>-5.3027892671553278E-4</v>
      </c>
      <c r="BT2917">
        <f t="shared" ca="1" si="797"/>
        <v>1.8055555555555558E-5</v>
      </c>
      <c r="BU2917">
        <f t="shared" ca="1" si="778"/>
        <v>0</v>
      </c>
      <c r="BV2917">
        <f t="shared" ca="1" si="779"/>
        <v>0</v>
      </c>
      <c r="BW2917" s="35">
        <f ca="1">IFERROR(VLOOKUP($B2917,OFFSET(Input!$A$1,0,MATCH(Index!BW$6&amp;" Index",Input!$1:$1,0)-1,10000,2),2,0)/100,BW2916)</f>
        <v>8.9999999999999998E-4</v>
      </c>
      <c r="BX2917">
        <f t="shared" ca="1" si="800"/>
        <v>2.9915760734502254E-2</v>
      </c>
      <c r="CE2917">
        <v>1103.6565387100263</v>
      </c>
    </row>
    <row r="2918" spans="2:83" x14ac:dyDescent="0.25">
      <c r="B2918" s="2">
        <v>41757</v>
      </c>
      <c r="C2918">
        <f t="shared" ca="1" si="780"/>
        <v>0</v>
      </c>
      <c r="D2918">
        <f t="shared" ca="1" si="781"/>
        <v>0</v>
      </c>
      <c r="E2918">
        <f ca="1">IF($B2918&lt;VLOOKUP(E$6&amp;" Equity",Param,4,0),"",IFERROR(VLOOKUP($B2918,OFFSET(Input!$A$1,0,MATCH(Index!E$6&amp;" Equity",Input!$1:$1,0)-1,10000,2),2,0),E2917))</f>
        <v>94.22</v>
      </c>
      <c r="F2918" s="33">
        <v>110.79</v>
      </c>
      <c r="H2918">
        <f ca="1">IFERROR(VLOOKUP($B2918,OFFSET(Input!$A$1,0,MATCH(Index!H$6,Input!$1:$1,0)-1,10000,2),2,0),0)</f>
        <v>0</v>
      </c>
      <c r="I2918">
        <f ca="1">IFERROR(VLOOKUP($B2918,OFFSET(Input!$A$1,0,MATCH(Index!I$6,Input!$1:$1,0)-1,10000,2),2,0),0)</f>
        <v>0</v>
      </c>
      <c r="K2918">
        <f t="shared" ca="1" si="782"/>
        <v>108.73946664498908</v>
      </c>
      <c r="L2918" s="30">
        <f t="shared" ca="1" si="783"/>
        <v>118.13682227466883</v>
      </c>
      <c r="N2918">
        <f t="shared" ca="1" si="787"/>
        <v>-2.1224663138151264E-4</v>
      </c>
      <c r="O2918">
        <f t="shared" ca="1" si="788"/>
        <v>-4.8622462080343022E-3</v>
      </c>
      <c r="Q2918">
        <f t="shared" ca="1" si="804"/>
        <v>1.9253933597676864E-2</v>
      </c>
      <c r="R2918">
        <f t="shared" ca="1" si="803"/>
        <v>7.8166563469283093E-2</v>
      </c>
      <c r="T2918">
        <f t="shared" ca="1" si="814"/>
        <v>2.8822518199247325E-2</v>
      </c>
      <c r="U2918">
        <f t="shared" ca="1" si="809"/>
        <v>8.9370674037565184E-2</v>
      </c>
      <c r="W2918">
        <f t="shared" ca="1" si="810"/>
        <v>0.30537779146453947</v>
      </c>
      <c r="X2918">
        <f t="shared" ca="1" si="811"/>
        <v>-0.27014925807966161</v>
      </c>
      <c r="Z2918">
        <f t="shared" ca="1" si="773"/>
        <v>108.71061410130278</v>
      </c>
      <c r="AA2918">
        <f t="shared" ca="1" si="773"/>
        <v>108.66822573849274</v>
      </c>
      <c r="AB2918">
        <f t="shared" ca="1" si="773"/>
        <v>108.56579972571184</v>
      </c>
      <c r="AC2918">
        <f t="shared" ca="1" si="774"/>
        <v>108.66822573849274</v>
      </c>
      <c r="AE2918">
        <f ca="1">IFERROR(VLOOKUP($B2918,OFFSET(Input!$A$1,0,MATCH(Index!AE$6&amp;" Index",Input!$1:$1,0)-1,10000,2),2,0),AE2917)</f>
        <v>13.97</v>
      </c>
      <c r="AF2918">
        <f t="shared" ca="1" si="815"/>
        <v>14.501333333333331</v>
      </c>
      <c r="AG2918">
        <f t="shared" ca="1" si="815"/>
        <v>14.246000000000006</v>
      </c>
      <c r="AH2918">
        <f t="shared" ca="1" si="815"/>
        <v>14.319600000000001</v>
      </c>
      <c r="AI2918">
        <f t="shared" ca="1" si="816"/>
        <v>14.319600000000001</v>
      </c>
      <c r="AK2918">
        <f t="shared" ca="1" si="817"/>
        <v>1</v>
      </c>
      <c r="AL2918">
        <f t="shared" ca="1" si="818"/>
        <v>1</v>
      </c>
      <c r="AN2918" t="str">
        <f t="shared" ca="1" si="777"/>
        <v>Not Down</v>
      </c>
      <c r="AO2918" t="str">
        <f t="shared" ca="1" si="784"/>
        <v>Not Up</v>
      </c>
      <c r="AQ2918">
        <f t="shared" ca="1" si="775"/>
        <v>1</v>
      </c>
      <c r="AR2918">
        <f t="shared" ca="1" si="776"/>
        <v>0</v>
      </c>
      <c r="AT2918">
        <f t="shared" ca="1" si="805"/>
        <v>1</v>
      </c>
      <c r="AU2918">
        <f t="shared" ca="1" si="806"/>
        <v>0</v>
      </c>
      <c r="AW2918" s="5">
        <f t="shared" ca="1" si="789"/>
        <v>1.9253933597676864E-2</v>
      </c>
      <c r="AX2918" s="5">
        <f t="shared" ca="1" si="790"/>
        <v>2.8822518199247325E-2</v>
      </c>
      <c r="AY2918" s="18">
        <f t="shared" ca="1" si="819"/>
        <v>2.8822518199247325E-2</v>
      </c>
      <c r="BA2918" s="6">
        <f t="shared" ca="1" si="812"/>
        <v>1.5</v>
      </c>
      <c r="BB2918">
        <f t="shared" ca="1" si="813"/>
        <v>1.5</v>
      </c>
      <c r="BC2918" t="str">
        <f t="shared" ca="1" si="801"/>
        <v>HYG UP Equity</v>
      </c>
      <c r="BD2918" t="str">
        <f t="shared" ca="1" si="802"/>
        <v>HYG UP Equity</v>
      </c>
      <c r="BF2918">
        <f t="shared" ca="1" si="791"/>
        <v>1</v>
      </c>
      <c r="BG2918">
        <f t="shared" ca="1" si="792"/>
        <v>0</v>
      </c>
      <c r="BI2918">
        <f t="shared" ca="1" si="785"/>
        <v>1</v>
      </c>
      <c r="BJ2918">
        <f t="shared" ca="1" si="786"/>
        <v>0</v>
      </c>
      <c r="BL2918">
        <f t="shared" ca="1" si="807"/>
        <v>10.249551046945628</v>
      </c>
      <c r="BM2918">
        <f t="shared" ca="1" si="808"/>
        <v>0</v>
      </c>
      <c r="BN2918" s="9">
        <f t="shared" ca="1" si="798"/>
        <v>1</v>
      </c>
      <c r="BO2918" s="9">
        <f t="shared" ca="1" si="799"/>
        <v>0</v>
      </c>
      <c r="BP2918" s="9">
        <f t="shared" ca="1" si="793"/>
        <v>1</v>
      </c>
      <c r="BQ2918" s="9">
        <f t="shared" ca="1" si="794"/>
        <v>0</v>
      </c>
      <c r="BR2918">
        <f t="shared" ca="1" si="795"/>
        <v>1114.530714195457</v>
      </c>
      <c r="BS2918">
        <f t="shared" ca="1" si="796"/>
        <v>-2.1222410865873176E-4</v>
      </c>
      <c r="BT2918">
        <f t="shared" ca="1" si="797"/>
        <v>5.4166666666666671E-5</v>
      </c>
      <c r="BU2918">
        <f t="shared" ca="1" si="778"/>
        <v>0</v>
      </c>
      <c r="BV2918">
        <f t="shared" ca="1" si="779"/>
        <v>0</v>
      </c>
      <c r="BW2918" s="35">
        <f ca="1">IFERROR(VLOOKUP($B2918,OFFSET(Input!$A$1,0,MATCH(Index!BW$6&amp;" Index",Input!$1:$1,0)-1,10000,2),2,0)/100,BW2917)</f>
        <v>8.9999999999999998E-4</v>
      </c>
      <c r="BX2918">
        <f t="shared" ca="1" si="800"/>
        <v>8.9672093770189656E-2</v>
      </c>
      <c r="CE2918">
        <v>1103.1654084273337</v>
      </c>
    </row>
    <row r="2919" spans="2:83" x14ac:dyDescent="0.25">
      <c r="B2919" s="2">
        <v>41758</v>
      </c>
      <c r="C2919">
        <f t="shared" ca="1" si="780"/>
        <v>0</v>
      </c>
      <c r="D2919">
        <f t="shared" ca="1" si="781"/>
        <v>0</v>
      </c>
      <c r="E2919">
        <f ca="1">IF($B2919&lt;VLOOKUP(E$6&amp;" Equity",Param,4,0),"",IFERROR(VLOOKUP($B2919,OFFSET(Input!$A$1,0,MATCH(Index!E$6&amp;" Equity",Input!$1:$1,0)-1,10000,2),2,0),E2918))</f>
        <v>94.36</v>
      </c>
      <c r="F2919" s="33">
        <v>110.64</v>
      </c>
      <c r="H2919">
        <f ca="1">IFERROR(VLOOKUP($B2919,OFFSET(Input!$A$1,0,MATCH(Index!H$6,Input!$1:$1,0)-1,10000,2),2,0),0)</f>
        <v>0</v>
      </c>
      <c r="I2919">
        <f ca="1">IFERROR(VLOOKUP($B2919,OFFSET(Input!$A$1,0,MATCH(Index!I$6,Input!$1:$1,0)-1,10000,2),2,0),0)</f>
        <v>0</v>
      </c>
      <c r="K2919">
        <f t="shared" ca="1" si="782"/>
        <v>108.90104088963245</v>
      </c>
      <c r="L2919" s="30">
        <f t="shared" ca="1" si="783"/>
        <v>117.97687531789293</v>
      </c>
      <c r="N2919">
        <f t="shared" ca="1" si="787"/>
        <v>1.4847812675792241E-3</v>
      </c>
      <c r="O2919">
        <f t="shared" ca="1" si="788"/>
        <v>-1.3548301760788143E-3</v>
      </c>
      <c r="Q2919">
        <f t="shared" ca="1" si="804"/>
        <v>1.3008031370936953E-2</v>
      </c>
      <c r="R2919">
        <f t="shared" ca="1" si="803"/>
        <v>7.7349631367273644E-2</v>
      </c>
      <c r="T2919">
        <f t="shared" ca="1" si="814"/>
        <v>2.8822824684669884E-2</v>
      </c>
      <c r="U2919">
        <f t="shared" ca="1" si="809"/>
        <v>8.9068883619808206E-2</v>
      </c>
      <c r="W2919">
        <f t="shared" ca="1" si="810"/>
        <v>0.61617199932679645</v>
      </c>
      <c r="X2919">
        <f t="shared" ca="1" si="811"/>
        <v>-0.26292814328136332</v>
      </c>
      <c r="Z2919">
        <f t="shared" ca="1" si="773"/>
        <v>108.74292895023146</v>
      </c>
      <c r="AA2919">
        <f t="shared" ca="1" si="773"/>
        <v>108.69214847334354</v>
      </c>
      <c r="AB2919">
        <f t="shared" ca="1" si="773"/>
        <v>108.60239763718744</v>
      </c>
      <c r="AC2919">
        <f t="shared" ca="1" si="774"/>
        <v>108.69214847334354</v>
      </c>
      <c r="AE2919">
        <f ca="1">IFERROR(VLOOKUP($B2919,OFFSET(Input!$A$1,0,MATCH(Index!AE$6&amp;" Index",Input!$1:$1,0)-1,10000,2),2,0),AE2918)</f>
        <v>13.71</v>
      </c>
      <c r="AF2919">
        <f t="shared" ca="1" si="815"/>
        <v>14.377333333333333</v>
      </c>
      <c r="AG2919">
        <f t="shared" ca="1" si="815"/>
        <v>14.237500000000002</v>
      </c>
      <c r="AH2919">
        <f t="shared" ca="1" si="815"/>
        <v>14.264399999999998</v>
      </c>
      <c r="AI2919">
        <f t="shared" ca="1" si="816"/>
        <v>14.264399999999998</v>
      </c>
      <c r="AK2919">
        <f t="shared" ca="1" si="817"/>
        <v>1</v>
      </c>
      <c r="AL2919">
        <f t="shared" ca="1" si="818"/>
        <v>1</v>
      </c>
      <c r="AN2919" t="str">
        <f t="shared" ca="1" si="777"/>
        <v>Not Down</v>
      </c>
      <c r="AO2919" t="str">
        <f t="shared" ca="1" si="784"/>
        <v>Not Up</v>
      </c>
      <c r="AQ2919">
        <f t="shared" ca="1" si="775"/>
        <v>1</v>
      </c>
      <c r="AR2919">
        <f t="shared" ca="1" si="776"/>
        <v>0</v>
      </c>
      <c r="AT2919">
        <f t="shared" ca="1" si="805"/>
        <v>1</v>
      </c>
      <c r="AU2919">
        <f t="shared" ca="1" si="806"/>
        <v>0</v>
      </c>
      <c r="AW2919" s="5">
        <f t="shared" ca="1" si="789"/>
        <v>1.3008031370936953E-2</v>
      </c>
      <c r="AX2919" s="5">
        <f t="shared" ca="1" si="790"/>
        <v>2.8822824684669884E-2</v>
      </c>
      <c r="AY2919" s="18">
        <f t="shared" ca="1" si="819"/>
        <v>2.8822824684669884E-2</v>
      </c>
      <c r="BA2919" s="6">
        <f t="shared" ca="1" si="812"/>
        <v>1.5</v>
      </c>
      <c r="BB2919">
        <f t="shared" ca="1" si="813"/>
        <v>1.5</v>
      </c>
      <c r="BC2919" t="str">
        <f t="shared" ca="1" si="801"/>
        <v>HYG UP Equity</v>
      </c>
      <c r="BD2919" t="str">
        <f t="shared" ca="1" si="802"/>
        <v>HYG UP Equity</v>
      </c>
      <c r="BF2919">
        <f t="shared" ca="1" si="791"/>
        <v>1</v>
      </c>
      <c r="BG2919">
        <f t="shared" ca="1" si="792"/>
        <v>0</v>
      </c>
      <c r="BI2919">
        <f t="shared" ca="1" si="785"/>
        <v>1</v>
      </c>
      <c r="BJ2919">
        <f t="shared" ca="1" si="786"/>
        <v>0</v>
      </c>
      <c r="BL2919">
        <f t="shared" ca="1" si="807"/>
        <v>10.249551046945628</v>
      </c>
      <c r="BM2919">
        <f t="shared" ca="1" si="808"/>
        <v>0</v>
      </c>
      <c r="BN2919" s="9">
        <f t="shared" ca="1" si="798"/>
        <v>1</v>
      </c>
      <c r="BO2919" s="9">
        <f t="shared" ca="1" si="799"/>
        <v>0</v>
      </c>
      <c r="BP2919" s="9">
        <f t="shared" ca="1" si="793"/>
        <v>1</v>
      </c>
      <c r="BQ2919" s="9">
        <f t="shared" ca="1" si="794"/>
        <v>0</v>
      </c>
      <c r="BR2919">
        <f t="shared" ca="1" si="795"/>
        <v>1116.186777663801</v>
      </c>
      <c r="BS2919">
        <f t="shared" ca="1" si="796"/>
        <v>1.4858841010401136E-3</v>
      </c>
      <c r="BT2919">
        <f t="shared" ca="1" si="797"/>
        <v>1.8055555555555558E-5</v>
      </c>
      <c r="BU2919">
        <f t="shared" ca="1" si="778"/>
        <v>0</v>
      </c>
      <c r="BV2919">
        <f t="shared" ca="1" si="779"/>
        <v>0</v>
      </c>
      <c r="BW2919" s="35">
        <f ca="1">IFERROR(VLOOKUP($B2919,OFFSET(Input!$A$1,0,MATCH(Index!BW$6&amp;" Index",Input!$1:$1,0)-1,10000,2),2,0)/100,BW2918)</f>
        <v>1E-3</v>
      </c>
      <c r="BX2919">
        <f t="shared" ca="1" si="800"/>
        <v>2.9877396478240292E-2</v>
      </c>
      <c r="CE2919">
        <v>1105.5775942441105</v>
      </c>
    </row>
    <row r="2920" spans="2:83" x14ac:dyDescent="0.25">
      <c r="B2920" s="2">
        <v>41759</v>
      </c>
      <c r="C2920">
        <f t="shared" ca="1" si="780"/>
        <v>0</v>
      </c>
      <c r="D2920">
        <f t="shared" ca="1" si="781"/>
        <v>0</v>
      </c>
      <c r="E2920">
        <f ca="1">IF($B2920&lt;VLOOKUP(E$6&amp;" Equity",Param,4,0),"",IFERROR(VLOOKUP($B2920,OFFSET(Input!$A$1,0,MATCH(Index!E$6&amp;" Equity",Input!$1:$1,0)-1,10000,2),2,0),E2919))</f>
        <v>94.34</v>
      </c>
      <c r="F2920" s="33">
        <v>111.1</v>
      </c>
      <c r="H2920">
        <f ca="1">IFERROR(VLOOKUP($B2920,OFFSET(Input!$A$1,0,MATCH(Index!H$6,Input!$1:$1,0)-1,10000,2),2,0),0)</f>
        <v>0</v>
      </c>
      <c r="I2920">
        <f ca="1">IFERROR(VLOOKUP($B2920,OFFSET(Input!$A$1,0,MATCH(Index!I$6,Input!$1:$1,0)-1,10000,2),2,0),0)</f>
        <v>0</v>
      </c>
      <c r="K2920">
        <f t="shared" ca="1" si="782"/>
        <v>108.87795885468341</v>
      </c>
      <c r="L2920" s="30">
        <f t="shared" ca="1" si="783"/>
        <v>118.46737931867231</v>
      </c>
      <c r="N2920">
        <f t="shared" ca="1" si="787"/>
        <v>-2.1197668335850732E-4</v>
      </c>
      <c r="O2920">
        <f t="shared" ca="1" si="788"/>
        <v>4.1490092890815412E-3</v>
      </c>
      <c r="Q2920">
        <f t="shared" ca="1" si="804"/>
        <v>1.1912188851022713E-2</v>
      </c>
      <c r="R2920">
        <f t="shared" ca="1" si="803"/>
        <v>7.3751026238943099E-2</v>
      </c>
      <c r="T2920">
        <f t="shared" ca="1" si="814"/>
        <v>2.8069480122315565E-2</v>
      </c>
      <c r="U2920">
        <f t="shared" ca="1" si="809"/>
        <v>8.501283666145755E-2</v>
      </c>
      <c r="W2920">
        <f t="shared" ca="1" si="810"/>
        <v>0.49066561916683737</v>
      </c>
      <c r="X2920">
        <f t="shared" ca="1" si="811"/>
        <v>-0.20361195158638912</v>
      </c>
      <c r="Z2920">
        <f t="shared" ca="1" si="773"/>
        <v>108.7613945781907</v>
      </c>
      <c r="AA2920">
        <f t="shared" ca="1" si="773"/>
        <v>108.70484359256554</v>
      </c>
      <c r="AB2920">
        <f t="shared" ca="1" si="773"/>
        <v>108.62888293905722</v>
      </c>
      <c r="AC2920">
        <f t="shared" ca="1" si="774"/>
        <v>108.70484359256554</v>
      </c>
      <c r="AE2920">
        <f ca="1">IFERROR(VLOOKUP($B2920,OFFSET(Input!$A$1,0,MATCH(Index!AE$6&amp;" Index",Input!$1:$1,0)-1,10000,2),2,0),AE2919)</f>
        <v>13.41</v>
      </c>
      <c r="AF2920">
        <f t="shared" ca="1" si="815"/>
        <v>14.27866666666667</v>
      </c>
      <c r="AG2920">
        <f t="shared" ca="1" si="815"/>
        <v>14.253</v>
      </c>
      <c r="AH2920">
        <f t="shared" ca="1" si="815"/>
        <v>14.24</v>
      </c>
      <c r="AI2920">
        <f t="shared" ca="1" si="816"/>
        <v>14.253</v>
      </c>
      <c r="AK2920">
        <f t="shared" ca="1" si="817"/>
        <v>1</v>
      </c>
      <c r="AL2920">
        <f t="shared" ca="1" si="818"/>
        <v>1</v>
      </c>
      <c r="AN2920" t="str">
        <f t="shared" ca="1" si="777"/>
        <v>Not Down</v>
      </c>
      <c r="AO2920" t="str">
        <f t="shared" ca="1" si="784"/>
        <v>Not Up</v>
      </c>
      <c r="AQ2920">
        <f t="shared" ca="1" si="775"/>
        <v>1</v>
      </c>
      <c r="AR2920">
        <f t="shared" ca="1" si="776"/>
        <v>0</v>
      </c>
      <c r="AT2920">
        <f t="shared" ca="1" si="805"/>
        <v>1</v>
      </c>
      <c r="AU2920">
        <f t="shared" ca="1" si="806"/>
        <v>0</v>
      </c>
      <c r="AW2920" s="5">
        <f t="shared" ca="1" si="789"/>
        <v>1.1912188851022713E-2</v>
      </c>
      <c r="AX2920" s="5">
        <f t="shared" ca="1" si="790"/>
        <v>2.8069480122315565E-2</v>
      </c>
      <c r="AY2920" s="18">
        <f t="shared" ca="1" si="819"/>
        <v>2.8069480122315565E-2</v>
      </c>
      <c r="BA2920" s="6">
        <f t="shared" ca="1" si="812"/>
        <v>1.5</v>
      </c>
      <c r="BB2920">
        <f t="shared" ca="1" si="813"/>
        <v>1.5</v>
      </c>
      <c r="BC2920" t="str">
        <f t="shared" ca="1" si="801"/>
        <v>HYG UP Equity</v>
      </c>
      <c r="BD2920" t="str">
        <f t="shared" ca="1" si="802"/>
        <v>HYG UP Equity</v>
      </c>
      <c r="BF2920">
        <f t="shared" ca="1" si="791"/>
        <v>1</v>
      </c>
      <c r="BG2920">
        <f t="shared" ca="1" si="792"/>
        <v>0</v>
      </c>
      <c r="BI2920">
        <f t="shared" ca="1" si="785"/>
        <v>1</v>
      </c>
      <c r="BJ2920">
        <f t="shared" ca="1" si="786"/>
        <v>0</v>
      </c>
      <c r="BL2920">
        <f t="shared" ca="1" si="807"/>
        <v>10.249551046945628</v>
      </c>
      <c r="BM2920">
        <f t="shared" ca="1" si="808"/>
        <v>0</v>
      </c>
      <c r="BN2920" s="9">
        <f t="shared" ca="1" si="798"/>
        <v>0.99999999999999989</v>
      </c>
      <c r="BO2920" s="9">
        <f t="shared" ca="1" si="799"/>
        <v>0</v>
      </c>
      <c r="BP2920" s="9">
        <f t="shared" ca="1" si="793"/>
        <v>0.99999999999999989</v>
      </c>
      <c r="BQ2920" s="9">
        <f t="shared" ca="1" si="794"/>
        <v>0</v>
      </c>
      <c r="BR2920">
        <f t="shared" ca="1" si="795"/>
        <v>1115.9501971683235</v>
      </c>
      <c r="BS2920">
        <f t="shared" ca="1" si="796"/>
        <v>-2.1195421788877677E-4</v>
      </c>
      <c r="BT2920">
        <f t="shared" ca="1" si="797"/>
        <v>1.8055555555555555E-5</v>
      </c>
      <c r="BU2920">
        <f t="shared" ca="1" si="778"/>
        <v>0</v>
      </c>
      <c r="BV2920">
        <f t="shared" ca="1" si="779"/>
        <v>0</v>
      </c>
      <c r="BW2920" s="35">
        <f ca="1">IFERROR(VLOOKUP($B2920,OFFSET(Input!$A$1,0,MATCH(Index!BW$6&amp;" Index",Input!$1:$1,0)-1,10000,2),2,0)/100,BW2919)</f>
        <v>8.9999999999999998E-4</v>
      </c>
      <c r="BX2920">
        <f t="shared" ca="1" si="800"/>
        <v>2.9942726510777992E-2</v>
      </c>
      <c r="CE2920">
        <v>1105.1792629973436</v>
      </c>
    </row>
    <row r="2921" spans="2:83" x14ac:dyDescent="0.25">
      <c r="B2921" s="2">
        <v>41760</v>
      </c>
      <c r="C2921">
        <f t="shared" ca="1" si="780"/>
        <v>1</v>
      </c>
      <c r="D2921">
        <f t="shared" ca="1" si="781"/>
        <v>0</v>
      </c>
      <c r="E2921">
        <f ca="1">IF($B2921&lt;VLOOKUP(E$6&amp;" Equity",Param,4,0),"",IFERROR(VLOOKUP($B2921,OFFSET(Input!$A$1,0,MATCH(Index!E$6&amp;" Equity",Input!$1:$1,0)-1,10000,2),2,0),E2920))</f>
        <v>93.82</v>
      </c>
      <c r="F2921" s="33">
        <v>112.02</v>
      </c>
      <c r="H2921">
        <f ca="1">IFERROR(VLOOKUP($B2921,OFFSET(Input!$A$1,0,MATCH(Index!H$6,Input!$1:$1,0)-1,10000,2),2,0),0)</f>
        <v>0.423375</v>
      </c>
      <c r="I2921">
        <f ca="1">IFERROR(VLOOKUP($B2921,OFFSET(Input!$A$1,0,MATCH(Index!I$6,Input!$1:$1,0)-1,10000,2),2,0),0)</f>
        <v>0.26930700000000002</v>
      </c>
      <c r="K2921">
        <f t="shared" ca="1" si="782"/>
        <v>108.76644377333578</v>
      </c>
      <c r="L2921" s="30">
        <f t="shared" ca="1" si="783"/>
        <v>119.73555288748737</v>
      </c>
      <c r="N2921">
        <f t="shared" ca="1" si="787"/>
        <v>-1.024745775766758E-3</v>
      </c>
      <c r="O2921">
        <f t="shared" ca="1" si="788"/>
        <v>1.0647942399648135E-2</v>
      </c>
      <c r="Q2921">
        <f t="shared" ca="1" si="804"/>
        <v>1.2698973793783878E-2</v>
      </c>
      <c r="R2921">
        <f t="shared" ca="1" si="803"/>
        <v>9.0864805866569462E-2</v>
      </c>
      <c r="T2921">
        <f t="shared" ca="1" si="814"/>
        <v>2.8051530958974856E-2</v>
      </c>
      <c r="U2921">
        <f t="shared" ca="1" si="809"/>
        <v>9.0759329356597945E-2</v>
      </c>
      <c r="W2921">
        <f t="shared" ca="1" si="810"/>
        <v>0.12068761677032248</v>
      </c>
      <c r="X2921">
        <f t="shared" ca="1" si="811"/>
        <v>-0.27516374904085034</v>
      </c>
      <c r="Z2921">
        <f t="shared" ca="1" si="773"/>
        <v>108.7629381892779</v>
      </c>
      <c r="AA2921">
        <f t="shared" ca="1" si="773"/>
        <v>108.71773346645739</v>
      </c>
      <c r="AB2921">
        <f t="shared" ca="1" si="773"/>
        <v>108.64998870485228</v>
      </c>
      <c r="AC2921">
        <f t="shared" ca="1" si="774"/>
        <v>108.71773346645739</v>
      </c>
      <c r="AE2921">
        <f ca="1">IFERROR(VLOOKUP($B2921,OFFSET(Input!$A$1,0,MATCH(Index!AE$6&amp;" Index",Input!$1:$1,0)-1,10000,2),2,0),AE2920)</f>
        <v>13.25</v>
      </c>
      <c r="AF2921">
        <f t="shared" ca="1" si="815"/>
        <v>14.240666666666666</v>
      </c>
      <c r="AG2921">
        <f t="shared" ca="1" si="815"/>
        <v>14.261000000000001</v>
      </c>
      <c r="AH2921">
        <f t="shared" ca="1" si="815"/>
        <v>14.172800000000002</v>
      </c>
      <c r="AI2921">
        <f t="shared" ca="1" si="816"/>
        <v>14.261000000000001</v>
      </c>
      <c r="AK2921">
        <f t="shared" ca="1" si="817"/>
        <v>1</v>
      </c>
      <c r="AL2921">
        <f t="shared" ca="1" si="818"/>
        <v>-1</v>
      </c>
      <c r="AN2921" t="str">
        <f t="shared" ca="1" si="777"/>
        <v>Not Down</v>
      </c>
      <c r="AO2921" t="str">
        <f t="shared" ca="1" si="784"/>
        <v>Not Up</v>
      </c>
      <c r="AQ2921">
        <f t="shared" ca="1" si="775"/>
        <v>1</v>
      </c>
      <c r="AR2921">
        <f t="shared" ca="1" si="776"/>
        <v>0</v>
      </c>
      <c r="AT2921">
        <f t="shared" ca="1" si="805"/>
        <v>1</v>
      </c>
      <c r="AU2921">
        <f t="shared" ca="1" si="806"/>
        <v>0</v>
      </c>
      <c r="AW2921" s="5">
        <f t="shared" ca="1" si="789"/>
        <v>1.2698973793783878E-2</v>
      </c>
      <c r="AX2921" s="5">
        <f t="shared" ca="1" si="790"/>
        <v>2.8051530958974856E-2</v>
      </c>
      <c r="AY2921" s="18">
        <f t="shared" ca="1" si="819"/>
        <v>2.8051530958974856E-2</v>
      </c>
      <c r="BA2921" s="6">
        <f t="shared" ca="1" si="812"/>
        <v>1.5</v>
      </c>
      <c r="BB2921">
        <f t="shared" ca="1" si="813"/>
        <v>1.5</v>
      </c>
      <c r="BC2921" t="str">
        <f t="shared" ca="1" si="801"/>
        <v>HYG UP Equity</v>
      </c>
      <c r="BD2921" t="str">
        <f t="shared" ca="1" si="802"/>
        <v>HYG UP Equity</v>
      </c>
      <c r="BF2921">
        <f t="shared" ca="1" si="791"/>
        <v>1</v>
      </c>
      <c r="BG2921">
        <f t="shared" ca="1" si="792"/>
        <v>0</v>
      </c>
      <c r="BI2921">
        <f t="shared" ca="1" si="785"/>
        <v>1</v>
      </c>
      <c r="BJ2921">
        <f t="shared" ca="1" si="786"/>
        <v>0</v>
      </c>
      <c r="BL2921">
        <f t="shared" ca="1" si="807"/>
        <v>10.249551046945628</v>
      </c>
      <c r="BM2921">
        <f t="shared" ca="1" si="808"/>
        <v>0</v>
      </c>
      <c r="BN2921" s="9">
        <f t="shared" ca="1" si="798"/>
        <v>0.99999999999999989</v>
      </c>
      <c r="BO2921" s="9">
        <f t="shared" ca="1" si="799"/>
        <v>0</v>
      </c>
      <c r="BP2921" s="9">
        <f t="shared" ca="1" si="793"/>
        <v>0.99999999999999989</v>
      </c>
      <c r="BQ2921" s="9">
        <f t="shared" ca="1" si="794"/>
        <v>0</v>
      </c>
      <c r="BR2921">
        <f t="shared" ca="1" si="795"/>
        <v>1114.8072176495466</v>
      </c>
      <c r="BS2921">
        <f t="shared" ca="1" si="796"/>
        <v>-1.0242209031166016E-3</v>
      </c>
      <c r="BT2921">
        <f t="shared" ca="1" si="797"/>
        <v>1.8055555555555555E-5</v>
      </c>
      <c r="BU2921">
        <f t="shared" ca="1" si="778"/>
        <v>0</v>
      </c>
      <c r="BV2921">
        <f t="shared" ca="1" si="779"/>
        <v>0</v>
      </c>
      <c r="BW2921" s="35">
        <f ca="1">IFERROR(VLOOKUP($B2921,OFFSET(Input!$A$1,0,MATCH(Index!BW$6&amp;" Index",Input!$1:$1,0)-1,10000,2),2,0)/100,BW2920)</f>
        <v>8.9999999999999998E-4</v>
      </c>
      <c r="BX2921">
        <f t="shared" ca="1" si="800"/>
        <v>2.9931938372844722E-2</v>
      </c>
      <c r="CE2921">
        <v>1103.4346783186268</v>
      </c>
    </row>
    <row r="2922" spans="2:83" x14ac:dyDescent="0.25">
      <c r="B2922" s="2">
        <v>41761</v>
      </c>
      <c r="C2922">
        <f t="shared" ca="1" si="780"/>
        <v>0</v>
      </c>
      <c r="D2922">
        <f t="shared" ca="1" si="781"/>
        <v>1</v>
      </c>
      <c r="E2922">
        <f ca="1">IF($B2922&lt;VLOOKUP(E$6&amp;" Equity",Param,4,0),"",IFERROR(VLOOKUP($B2922,OFFSET(Input!$A$1,0,MATCH(Index!E$6&amp;" Equity",Input!$1:$1,0)-1,10000,2),2,0),E2921))</f>
        <v>94.04</v>
      </c>
      <c r="F2922" s="33">
        <v>112.71</v>
      </c>
      <c r="H2922">
        <f ca="1">IFERROR(VLOOKUP($B2922,OFFSET(Input!$A$1,0,MATCH(Index!H$6,Input!$1:$1,0)-1,10000,2),2,0),0)</f>
        <v>0</v>
      </c>
      <c r="I2922">
        <f ca="1">IFERROR(VLOOKUP($B2922,OFFSET(Input!$A$1,0,MATCH(Index!I$6,Input!$1:$1,0)-1,10000,2),2,0),0)</f>
        <v>0</v>
      </c>
      <c r="K2922">
        <f t="shared" ca="1" si="782"/>
        <v>109.02149192543699</v>
      </c>
      <c r="L2922" s="30">
        <f t="shared" ca="1" si="783"/>
        <v>120.47307771780665</v>
      </c>
      <c r="N2922">
        <f t="shared" ca="1" si="787"/>
        <v>2.3421707715569509E-3</v>
      </c>
      <c r="O2922">
        <f t="shared" ca="1" si="788"/>
        <v>6.1407214723008911E-3</v>
      </c>
      <c r="Q2922">
        <f t="shared" ca="1" si="804"/>
        <v>1.6282643622108919E-2</v>
      </c>
      <c r="R2922">
        <f t="shared" ca="1" si="803"/>
        <v>7.8381511893719683E-2</v>
      </c>
      <c r="T2922">
        <f t="shared" ca="1" si="814"/>
        <v>2.9218647806823195E-2</v>
      </c>
      <c r="U2922">
        <f t="shared" ca="1" si="809"/>
        <v>9.1984883762651057E-2</v>
      </c>
      <c r="W2922">
        <f t="shared" ca="1" si="810"/>
        <v>0.1388354268297993</v>
      </c>
      <c r="X2922">
        <f t="shared" ca="1" si="811"/>
        <v>-0.20212911302515291</v>
      </c>
      <c r="Z2922">
        <f t="shared" ref="Z2922:AB2985" ca="1" si="820">AVERAGE(OFFSET($K2922,0,0,-Z$5,1))</f>
        <v>108.80268173479722</v>
      </c>
      <c r="AA2922">
        <f t="shared" ca="1" si="820"/>
        <v>108.74106754445941</v>
      </c>
      <c r="AB2922">
        <f t="shared" ca="1" si="820"/>
        <v>108.68772892647691</v>
      </c>
      <c r="AC2922">
        <f t="shared" ref="AC2922:AC2985" ca="1" si="821">MAX(AB2922,AA2922)</f>
        <v>108.74106754445941</v>
      </c>
      <c r="AE2922">
        <f ca="1">IFERROR(VLOOKUP($B2922,OFFSET(Input!$A$1,0,MATCH(Index!AE$6&amp;" Index",Input!$1:$1,0)-1,10000,2),2,0),AE2921)</f>
        <v>12.91</v>
      </c>
      <c r="AF2922">
        <f t="shared" ca="1" si="815"/>
        <v>14.042</v>
      </c>
      <c r="AG2922">
        <f t="shared" ca="1" si="815"/>
        <v>14.238000000000003</v>
      </c>
      <c r="AH2922">
        <f t="shared" ca="1" si="815"/>
        <v>14.104400000000004</v>
      </c>
      <c r="AI2922">
        <f t="shared" ca="1" si="816"/>
        <v>14.238000000000003</v>
      </c>
      <c r="AK2922">
        <f t="shared" ca="1" si="817"/>
        <v>1</v>
      </c>
      <c r="AL2922">
        <f t="shared" ca="1" si="818"/>
        <v>-1</v>
      </c>
      <c r="AN2922" t="str">
        <f t="shared" ca="1" si="777"/>
        <v>Not Down</v>
      </c>
      <c r="AO2922" t="str">
        <f t="shared" ca="1" si="784"/>
        <v>Not Up</v>
      </c>
      <c r="AQ2922">
        <f t="shared" ca="1" si="775"/>
        <v>1</v>
      </c>
      <c r="AR2922">
        <f t="shared" ca="1" si="776"/>
        <v>0</v>
      </c>
      <c r="AT2922">
        <f t="shared" ca="1" si="805"/>
        <v>1</v>
      </c>
      <c r="AU2922">
        <f t="shared" ca="1" si="806"/>
        <v>0</v>
      </c>
      <c r="AW2922" s="5">
        <f t="shared" ca="1" si="789"/>
        <v>1.6282643622108919E-2</v>
      </c>
      <c r="AX2922" s="5">
        <f t="shared" ca="1" si="790"/>
        <v>2.9218647806823195E-2</v>
      </c>
      <c r="AY2922" s="18">
        <f t="shared" ca="1" si="819"/>
        <v>2.9218647806823195E-2</v>
      </c>
      <c r="BA2922" s="6">
        <f t="shared" ca="1" si="812"/>
        <v>1.5</v>
      </c>
      <c r="BB2922">
        <f t="shared" ca="1" si="813"/>
        <v>1.5</v>
      </c>
      <c r="BC2922" t="str">
        <f t="shared" ca="1" si="801"/>
        <v>HYG UP Equity</v>
      </c>
      <c r="BD2922" t="str">
        <f t="shared" ca="1" si="802"/>
        <v>HYG UP Equity</v>
      </c>
      <c r="BF2922">
        <f t="shared" ca="1" si="791"/>
        <v>1</v>
      </c>
      <c r="BG2922">
        <f t="shared" ca="1" si="792"/>
        <v>0</v>
      </c>
      <c r="BI2922">
        <f t="shared" ca="1" si="785"/>
        <v>1</v>
      </c>
      <c r="BJ2922">
        <f t="shared" ca="1" si="786"/>
        <v>0</v>
      </c>
      <c r="BL2922">
        <f t="shared" ca="1" si="807"/>
        <v>10.24955104694563</v>
      </c>
      <c r="BM2922">
        <f t="shared" ca="1" si="808"/>
        <v>0</v>
      </c>
      <c r="BN2922" s="9">
        <f t="shared" ca="1" si="798"/>
        <v>0.99999999999999989</v>
      </c>
      <c r="BO2922" s="9">
        <f t="shared" ca="1" si="799"/>
        <v>0</v>
      </c>
      <c r="BP2922" s="9">
        <f t="shared" ca="1" si="793"/>
        <v>1</v>
      </c>
      <c r="BQ2922" s="9">
        <f t="shared" ca="1" si="794"/>
        <v>0</v>
      </c>
      <c r="BR2922">
        <f t="shared" ca="1" si="795"/>
        <v>1117.4213467039372</v>
      </c>
      <c r="BS2922">
        <f t="shared" ca="1" si="796"/>
        <v>2.3449157962056599E-3</v>
      </c>
      <c r="BT2922">
        <f t="shared" ca="1" si="797"/>
        <v>1.8055555555555555E-5</v>
      </c>
      <c r="BU2922">
        <f t="shared" ca="1" si="778"/>
        <v>4.4408920985006264E-20</v>
      </c>
      <c r="BV2922">
        <f t="shared" ca="1" si="779"/>
        <v>0</v>
      </c>
      <c r="BW2922" s="35">
        <f ca="1">IFERROR(VLOOKUP($B2922,OFFSET(Input!$A$1,0,MATCH(Index!BW$6&amp;" Index",Input!$1:$1,0)-1,10000,2),2,0)/100,BW2921)</f>
        <v>8.9999999999999998E-4</v>
      </c>
      <c r="BX2922">
        <f t="shared" ca="1" si="800"/>
        <v>2.9884689204462807E-2</v>
      </c>
      <c r="CE2922">
        <v>1107.2692809653367</v>
      </c>
    </row>
    <row r="2923" spans="2:83" x14ac:dyDescent="0.25">
      <c r="B2923" s="2">
        <v>41764</v>
      </c>
      <c r="C2923">
        <f t="shared" ca="1" si="780"/>
        <v>0</v>
      </c>
      <c r="D2923">
        <f t="shared" ca="1" si="781"/>
        <v>2</v>
      </c>
      <c r="E2923">
        <f ca="1">IF($B2923&lt;VLOOKUP(E$6&amp;" Equity",Param,4,0),"",IFERROR(VLOOKUP($B2923,OFFSET(Input!$A$1,0,MATCH(Index!E$6&amp;" Equity",Input!$1:$1,0)-1,10000,2),2,0),E2922))</f>
        <v>94</v>
      </c>
      <c r="F2923" s="33">
        <v>112.03</v>
      </c>
      <c r="H2923">
        <f ca="1">IFERROR(VLOOKUP($B2923,OFFSET(Input!$A$1,0,MATCH(Index!H$6,Input!$1:$1,0)-1,10000,2),2,0),0)</f>
        <v>0</v>
      </c>
      <c r="I2923">
        <f ca="1">IFERROR(VLOOKUP($B2923,OFFSET(Input!$A$1,0,MATCH(Index!I$6,Input!$1:$1,0)-1,10000,2),2,0),0)</f>
        <v>0</v>
      </c>
      <c r="K2923">
        <f t="shared" ca="1" si="782"/>
        <v>108.97511953414585</v>
      </c>
      <c r="L2923" s="30">
        <f t="shared" ca="1" si="783"/>
        <v>119.74624165314417</v>
      </c>
      <c r="N2923">
        <f t="shared" ca="1" si="787"/>
        <v>-4.2544140186497319E-4</v>
      </c>
      <c r="O2923">
        <f t="shared" ca="1" si="788"/>
        <v>-6.0514556833552672E-3</v>
      </c>
      <c r="Q2923">
        <f t="shared" ca="1" si="804"/>
        <v>1.6422109884616204E-2</v>
      </c>
      <c r="R2923">
        <f t="shared" ca="1" si="803"/>
        <v>8.3962017824865259E-2</v>
      </c>
      <c r="T2923">
        <f t="shared" ca="1" si="814"/>
        <v>2.8057819403359423E-2</v>
      </c>
      <c r="U2923">
        <f t="shared" ca="1" si="809"/>
        <v>9.1782102337993915E-2</v>
      </c>
      <c r="W2923">
        <f t="shared" ca="1" si="810"/>
        <v>0.17556018262853829</v>
      </c>
      <c r="X2923">
        <f t="shared" ca="1" si="811"/>
        <v>-0.27027079993179309</v>
      </c>
      <c r="Z2923">
        <f t="shared" ca="1" si="820"/>
        <v>108.83778804118742</v>
      </c>
      <c r="AA2923">
        <f t="shared" ca="1" si="820"/>
        <v>108.7493878836749</v>
      </c>
      <c r="AB2923">
        <f t="shared" ca="1" si="820"/>
        <v>108.71626278988359</v>
      </c>
      <c r="AC2923">
        <f t="shared" ca="1" si="821"/>
        <v>108.7493878836749</v>
      </c>
      <c r="AE2923">
        <f ca="1">IFERROR(VLOOKUP($B2923,OFFSET(Input!$A$1,0,MATCH(Index!AE$6&amp;" Index",Input!$1:$1,0)-1,10000,2),2,0),AE2922)</f>
        <v>13.29</v>
      </c>
      <c r="AF2923">
        <f t="shared" ca="1" si="815"/>
        <v>13.792666666666666</v>
      </c>
      <c r="AG2923">
        <f t="shared" ca="1" si="815"/>
        <v>14.204500000000001</v>
      </c>
      <c r="AH2923">
        <f t="shared" ca="1" si="815"/>
        <v>14.059600000000007</v>
      </c>
      <c r="AI2923">
        <f t="shared" ca="1" si="816"/>
        <v>14.204500000000001</v>
      </c>
      <c r="AK2923">
        <f t="shared" ca="1" si="817"/>
        <v>1</v>
      </c>
      <c r="AL2923">
        <f t="shared" ca="1" si="818"/>
        <v>-1</v>
      </c>
      <c r="AN2923" t="str">
        <f t="shared" ca="1" si="777"/>
        <v>Not Down</v>
      </c>
      <c r="AO2923" t="str">
        <f t="shared" ca="1" si="784"/>
        <v>Not Up</v>
      </c>
      <c r="AQ2923">
        <f t="shared" ca="1" si="775"/>
        <v>1</v>
      </c>
      <c r="AR2923">
        <f t="shared" ca="1" si="776"/>
        <v>0</v>
      </c>
      <c r="AT2923">
        <f t="shared" ca="1" si="805"/>
        <v>1</v>
      </c>
      <c r="AU2923">
        <f t="shared" ca="1" si="806"/>
        <v>0</v>
      </c>
      <c r="AW2923" s="5">
        <f t="shared" ca="1" si="789"/>
        <v>1.6422109884616204E-2</v>
      </c>
      <c r="AX2923" s="5">
        <f t="shared" ca="1" si="790"/>
        <v>2.8057819403359423E-2</v>
      </c>
      <c r="AY2923" s="18">
        <f t="shared" ca="1" si="819"/>
        <v>2.8057819403359423E-2</v>
      </c>
      <c r="BA2923" s="6">
        <f t="shared" ca="1" si="812"/>
        <v>1.5</v>
      </c>
      <c r="BB2923">
        <f t="shared" ca="1" si="813"/>
        <v>1.5</v>
      </c>
      <c r="BC2923" t="str">
        <f t="shared" ca="1" si="801"/>
        <v>HYG UP Equity</v>
      </c>
      <c r="BD2923" t="str">
        <f t="shared" ca="1" si="802"/>
        <v>HYG UP Equity</v>
      </c>
      <c r="BF2923">
        <f t="shared" ca="1" si="791"/>
        <v>1</v>
      </c>
      <c r="BG2923">
        <f t="shared" ca="1" si="792"/>
        <v>0</v>
      </c>
      <c r="BI2923">
        <f t="shared" ca="1" si="785"/>
        <v>1</v>
      </c>
      <c r="BJ2923">
        <f t="shared" ca="1" si="786"/>
        <v>0</v>
      </c>
      <c r="BL2923">
        <f t="shared" ca="1" si="807"/>
        <v>10.24955104694563</v>
      </c>
      <c r="BM2923">
        <f t="shared" ca="1" si="808"/>
        <v>0</v>
      </c>
      <c r="BN2923" s="9">
        <f t="shared" ca="1" si="798"/>
        <v>1</v>
      </c>
      <c r="BO2923" s="9">
        <f t="shared" ca="1" si="799"/>
        <v>0</v>
      </c>
      <c r="BP2923" s="9">
        <f t="shared" ca="1" si="793"/>
        <v>1</v>
      </c>
      <c r="BQ2923" s="9">
        <f t="shared" ca="1" si="794"/>
        <v>0</v>
      </c>
      <c r="BR2923">
        <f t="shared" ca="1" si="795"/>
        <v>1116.9460505122297</v>
      </c>
      <c r="BS2923">
        <f t="shared" ca="1" si="796"/>
        <v>-4.2535091450457418E-4</v>
      </c>
      <c r="BT2923">
        <f t="shared" ca="1" si="797"/>
        <v>5.4166666666666671E-5</v>
      </c>
      <c r="BU2923">
        <f t="shared" ca="1" si="778"/>
        <v>0</v>
      </c>
      <c r="BV2923">
        <f t="shared" ca="1" si="779"/>
        <v>0</v>
      </c>
      <c r="BW2923" s="35">
        <f ca="1">IFERROR(VLOOKUP($B2923,OFFSET(Input!$A$1,0,MATCH(Index!BW$6&amp;" Index",Input!$1:$1,0)-1,10000,2),2,0)/100,BW2922)</f>
        <v>8.9999999999999998E-4</v>
      </c>
      <c r="BX2923">
        <f t="shared" ca="1" si="800"/>
        <v>8.9965629078433626E-2</v>
      </c>
      <c r="CE2923">
        <v>1106.4225598545224</v>
      </c>
    </row>
    <row r="2924" spans="2:83" x14ac:dyDescent="0.25">
      <c r="B2924" s="2">
        <v>41765</v>
      </c>
      <c r="C2924">
        <f t="shared" ca="1" si="780"/>
        <v>0</v>
      </c>
      <c r="D2924">
        <f t="shared" ca="1" si="781"/>
        <v>3</v>
      </c>
      <c r="E2924">
        <f ca="1">IF($B2924&lt;VLOOKUP(E$6&amp;" Equity",Param,4,0),"",IFERROR(VLOOKUP($B2924,OFFSET(Input!$A$1,0,MATCH(Index!E$6&amp;" Equity",Input!$1:$1,0)-1,10000,2),2,0),E2923))</f>
        <v>94.02</v>
      </c>
      <c r="F2924" s="33">
        <v>112.48</v>
      </c>
      <c r="H2924">
        <f ca="1">IFERROR(VLOOKUP($B2924,OFFSET(Input!$A$1,0,MATCH(Index!H$6,Input!$1:$1,0)-1,10000,2),2,0),0)</f>
        <v>0</v>
      </c>
      <c r="I2924">
        <f ca="1">IFERROR(VLOOKUP($B2924,OFFSET(Input!$A$1,0,MATCH(Index!I$6,Input!$1:$1,0)-1,10000,2),2,0),0)</f>
        <v>0</v>
      </c>
      <c r="K2924">
        <f t="shared" ca="1" si="782"/>
        <v>108.9983057297914</v>
      </c>
      <c r="L2924" s="30">
        <f t="shared" ca="1" si="783"/>
        <v>120.22723610770024</v>
      </c>
      <c r="N2924">
        <f t="shared" ca="1" si="787"/>
        <v>2.1274332598043719E-4</v>
      </c>
      <c r="O2924">
        <f t="shared" ca="1" si="788"/>
        <v>4.0087354917229551E-3</v>
      </c>
      <c r="Q2924">
        <f t="shared" ca="1" si="804"/>
        <v>1.5569502809474566E-2</v>
      </c>
      <c r="R2924">
        <f t="shared" ca="1" si="803"/>
        <v>8.4677145863666675E-2</v>
      </c>
      <c r="T2924">
        <f t="shared" ca="1" si="814"/>
        <v>2.7036824850172628E-2</v>
      </c>
      <c r="U2924">
        <f t="shared" ca="1" si="809"/>
        <v>9.0188544513690627E-2</v>
      </c>
      <c r="W2924">
        <f t="shared" ca="1" si="810"/>
        <v>0.13172725995614076</v>
      </c>
      <c r="X2924">
        <f t="shared" ca="1" si="811"/>
        <v>-0.2124241294695903</v>
      </c>
      <c r="Z2924">
        <f t="shared" ca="1" si="820"/>
        <v>108.86367194966768</v>
      </c>
      <c r="AA2924">
        <f t="shared" ca="1" si="820"/>
        <v>108.77040855014715</v>
      </c>
      <c r="AB2924">
        <f t="shared" ca="1" si="820"/>
        <v>108.73929157137057</v>
      </c>
      <c r="AC2924">
        <f t="shared" ca="1" si="821"/>
        <v>108.77040855014715</v>
      </c>
      <c r="AE2924">
        <f ca="1">IFERROR(VLOOKUP($B2924,OFFSET(Input!$A$1,0,MATCH(Index!AE$6&amp;" Index",Input!$1:$1,0)-1,10000,2),2,0),AE2923)</f>
        <v>13.8</v>
      </c>
      <c r="AF2924">
        <f t="shared" ca="1" si="815"/>
        <v>13.638666666666667</v>
      </c>
      <c r="AG2924">
        <f t="shared" ca="1" si="815"/>
        <v>14.116</v>
      </c>
      <c r="AH2924">
        <f t="shared" ca="1" si="815"/>
        <v>14.056400000000005</v>
      </c>
      <c r="AI2924">
        <f t="shared" ca="1" si="816"/>
        <v>14.116</v>
      </c>
      <c r="AK2924">
        <f t="shared" ca="1" si="817"/>
        <v>1</v>
      </c>
      <c r="AL2924">
        <f t="shared" ca="1" si="818"/>
        <v>-1</v>
      </c>
      <c r="AN2924" t="str">
        <f t="shared" ca="1" si="777"/>
        <v>Not Down</v>
      </c>
      <c r="AO2924" t="str">
        <f t="shared" ca="1" si="784"/>
        <v>Not Up</v>
      </c>
      <c r="AQ2924">
        <f t="shared" ca="1" si="775"/>
        <v>1</v>
      </c>
      <c r="AR2924">
        <f t="shared" ca="1" si="776"/>
        <v>0</v>
      </c>
      <c r="AT2924">
        <f t="shared" ca="1" si="805"/>
        <v>1</v>
      </c>
      <c r="AU2924">
        <f t="shared" ca="1" si="806"/>
        <v>0</v>
      </c>
      <c r="AW2924" s="5">
        <f t="shared" ca="1" si="789"/>
        <v>1.5569502809474566E-2</v>
      </c>
      <c r="AX2924" s="5">
        <f t="shared" ca="1" si="790"/>
        <v>2.7036824850172628E-2</v>
      </c>
      <c r="AY2924" s="18">
        <f t="shared" ca="1" si="819"/>
        <v>2.7036824850172628E-2</v>
      </c>
      <c r="BA2924" s="6">
        <f t="shared" ca="1" si="812"/>
        <v>1.5</v>
      </c>
      <c r="BB2924">
        <f t="shared" ca="1" si="813"/>
        <v>1.5</v>
      </c>
      <c r="BC2924" t="str">
        <f t="shared" ca="1" si="801"/>
        <v>HYG UP Equity</v>
      </c>
      <c r="BD2924" t="str">
        <f t="shared" ca="1" si="802"/>
        <v>HYG UP Equity</v>
      </c>
      <c r="BF2924">
        <f t="shared" ca="1" si="791"/>
        <v>1</v>
      </c>
      <c r="BG2924">
        <f t="shared" ca="1" si="792"/>
        <v>0</v>
      </c>
      <c r="BI2924">
        <f t="shared" ca="1" si="785"/>
        <v>1</v>
      </c>
      <c r="BJ2924">
        <f t="shared" ca="1" si="786"/>
        <v>0</v>
      </c>
      <c r="BL2924">
        <f t="shared" ca="1" si="807"/>
        <v>10.24955104694563</v>
      </c>
      <c r="BM2924">
        <f t="shared" ca="1" si="808"/>
        <v>0</v>
      </c>
      <c r="BN2924" s="9">
        <f t="shared" ca="1" si="798"/>
        <v>1</v>
      </c>
      <c r="BO2924" s="9">
        <f t="shared" ca="1" si="799"/>
        <v>0</v>
      </c>
      <c r="BP2924" s="9">
        <f t="shared" ca="1" si="793"/>
        <v>1</v>
      </c>
      <c r="BQ2924" s="9">
        <f t="shared" ca="1" si="794"/>
        <v>0</v>
      </c>
      <c r="BR2924">
        <f t="shared" ca="1" si="795"/>
        <v>1117.1836986080832</v>
      </c>
      <c r="BS2924">
        <f t="shared" ca="1" si="796"/>
        <v>2.1276595744668114E-4</v>
      </c>
      <c r="BT2924">
        <f t="shared" ca="1" si="797"/>
        <v>1.8055555555555558E-5</v>
      </c>
      <c r="BU2924">
        <f t="shared" ca="1" si="778"/>
        <v>0</v>
      </c>
      <c r="BV2924">
        <f t="shared" ca="1" si="779"/>
        <v>0</v>
      </c>
      <c r="BW2924" s="35">
        <f ca="1">IFERROR(VLOOKUP($B2924,OFFSET(Input!$A$1,0,MATCH(Index!BW$6&amp;" Index",Input!$1:$1,0)-1,10000,2),2,0)/100,BW2923)</f>
        <v>8.9999999999999998E-4</v>
      </c>
      <c r="BX2924">
        <f t="shared" ca="1" si="800"/>
        <v>2.9965610996059988E-2</v>
      </c>
      <c r="CE2924">
        <v>1106.7289578182606</v>
      </c>
    </row>
    <row r="2925" spans="2:83" x14ac:dyDescent="0.25">
      <c r="B2925" s="2">
        <v>41766</v>
      </c>
      <c r="C2925">
        <f t="shared" ca="1" si="780"/>
        <v>0</v>
      </c>
      <c r="D2925">
        <f t="shared" ca="1" si="781"/>
        <v>4</v>
      </c>
      <c r="E2925">
        <f ca="1">IF($B2925&lt;VLOOKUP(E$6&amp;" Equity",Param,4,0),"",IFERROR(VLOOKUP($B2925,OFFSET(Input!$A$1,0,MATCH(Index!E$6&amp;" Equity",Input!$1:$1,0)-1,10000,2),2,0),E2924))</f>
        <v>94.16</v>
      </c>
      <c r="F2925" s="33">
        <v>112.08</v>
      </c>
      <c r="H2925">
        <f ca="1">IFERROR(VLOOKUP($B2925,OFFSET(Input!$A$1,0,MATCH(Index!H$6,Input!$1:$1,0)-1,10000,2),2,0),0)</f>
        <v>0</v>
      </c>
      <c r="I2925">
        <f ca="1">IFERROR(VLOOKUP($B2925,OFFSET(Input!$A$1,0,MATCH(Index!I$6,Input!$1:$1,0)-1,10000,2),2,0),0)</f>
        <v>0</v>
      </c>
      <c r="K2925">
        <f t="shared" ca="1" si="782"/>
        <v>109.16060909931034</v>
      </c>
      <c r="L2925" s="30">
        <f t="shared" ca="1" si="783"/>
        <v>119.79968548142817</v>
      </c>
      <c r="N2925">
        <f t="shared" ca="1" si="787"/>
        <v>1.4879373560368005E-3</v>
      </c>
      <c r="O2925">
        <f t="shared" ca="1" si="788"/>
        <v>-3.5625260336033093E-3</v>
      </c>
      <c r="Q2925">
        <f t="shared" ca="1" si="804"/>
        <v>1.7194393335988944E-2</v>
      </c>
      <c r="R2925">
        <f t="shared" ca="1" si="803"/>
        <v>8.1688740102582924E-2</v>
      </c>
      <c r="T2925">
        <f t="shared" ca="1" si="814"/>
        <v>2.6270633981111919E-2</v>
      </c>
      <c r="U2925">
        <f t="shared" ca="1" si="809"/>
        <v>9.0678063932198433E-2</v>
      </c>
      <c r="W2925">
        <f t="shared" ca="1" si="810"/>
        <v>-3.9820445471199888E-3</v>
      </c>
      <c r="X2925">
        <f t="shared" ca="1" si="811"/>
        <v>-0.27488100128231341</v>
      </c>
      <c r="Z2925">
        <f t="shared" ca="1" si="820"/>
        <v>108.90232388985741</v>
      </c>
      <c r="AA2925">
        <f t="shared" ca="1" si="820"/>
        <v>108.78684926587341</v>
      </c>
      <c r="AB2925">
        <f t="shared" ca="1" si="820"/>
        <v>108.76075367653326</v>
      </c>
      <c r="AC2925">
        <f t="shared" ca="1" si="821"/>
        <v>108.78684926587341</v>
      </c>
      <c r="AE2925">
        <f ca="1">IFERROR(VLOOKUP($B2925,OFFSET(Input!$A$1,0,MATCH(Index!AE$6&amp;" Index",Input!$1:$1,0)-1,10000,2),2,0),AE2924)</f>
        <v>13.4</v>
      </c>
      <c r="AF2925">
        <f t="shared" ca="1" si="815"/>
        <v>13.491333333333333</v>
      </c>
      <c r="AG2925">
        <f t="shared" ca="1" si="815"/>
        <v>14.041499999999999</v>
      </c>
      <c r="AH2925">
        <f t="shared" ca="1" si="815"/>
        <v>14.068400000000002</v>
      </c>
      <c r="AI2925">
        <f t="shared" ca="1" si="816"/>
        <v>14.068400000000002</v>
      </c>
      <c r="AK2925">
        <f t="shared" ca="1" si="817"/>
        <v>1</v>
      </c>
      <c r="AL2925">
        <f t="shared" ca="1" si="818"/>
        <v>-1</v>
      </c>
      <c r="AN2925" t="str">
        <f t="shared" ca="1" si="777"/>
        <v>Not Down</v>
      </c>
      <c r="AO2925" t="str">
        <f t="shared" ca="1" si="784"/>
        <v>Not Up</v>
      </c>
      <c r="AQ2925">
        <f t="shared" ca="1" si="775"/>
        <v>1</v>
      </c>
      <c r="AR2925">
        <f t="shared" ca="1" si="776"/>
        <v>0</v>
      </c>
      <c r="AT2925">
        <f t="shared" ca="1" si="805"/>
        <v>1</v>
      </c>
      <c r="AU2925">
        <f t="shared" ca="1" si="806"/>
        <v>0</v>
      </c>
      <c r="AW2925" s="5">
        <f t="shared" ca="1" si="789"/>
        <v>1.7194393335988944E-2</v>
      </c>
      <c r="AX2925" s="5">
        <f t="shared" ca="1" si="790"/>
        <v>2.6270633981111919E-2</v>
      </c>
      <c r="AY2925" s="18">
        <f t="shared" ca="1" si="819"/>
        <v>2.6270633981111919E-2</v>
      </c>
      <c r="BA2925" s="6">
        <f t="shared" ca="1" si="812"/>
        <v>1.5</v>
      </c>
      <c r="BB2925">
        <f t="shared" ca="1" si="813"/>
        <v>1.5</v>
      </c>
      <c r="BC2925" t="str">
        <f t="shared" ca="1" si="801"/>
        <v>HYG UP Equity</v>
      </c>
      <c r="BD2925" t="str">
        <f t="shared" ca="1" si="802"/>
        <v>HYG UP Equity</v>
      </c>
      <c r="BF2925">
        <f t="shared" ca="1" si="791"/>
        <v>1</v>
      </c>
      <c r="BG2925">
        <f t="shared" ca="1" si="792"/>
        <v>0</v>
      </c>
      <c r="BI2925">
        <f t="shared" ca="1" si="785"/>
        <v>1</v>
      </c>
      <c r="BJ2925">
        <f t="shared" ca="1" si="786"/>
        <v>0</v>
      </c>
      <c r="BL2925">
        <f t="shared" ca="1" si="807"/>
        <v>10.24955104694563</v>
      </c>
      <c r="BM2925">
        <f t="shared" ca="1" si="808"/>
        <v>0</v>
      </c>
      <c r="BN2925" s="9">
        <f t="shared" ca="1" si="798"/>
        <v>1</v>
      </c>
      <c r="BO2925" s="9">
        <f t="shared" ca="1" si="799"/>
        <v>0</v>
      </c>
      <c r="BP2925" s="9">
        <f t="shared" ca="1" si="793"/>
        <v>1</v>
      </c>
      <c r="BQ2925" s="9">
        <f t="shared" ca="1" si="794"/>
        <v>0</v>
      </c>
      <c r="BR2925">
        <f t="shared" ca="1" si="795"/>
        <v>1118.8472352790589</v>
      </c>
      <c r="BS2925">
        <f t="shared" ca="1" si="796"/>
        <v>1.4890448840672033E-3</v>
      </c>
      <c r="BT2925">
        <f t="shared" ca="1" si="797"/>
        <v>1.8055555555555558E-5</v>
      </c>
      <c r="BU2925">
        <f t="shared" ca="1" si="778"/>
        <v>0</v>
      </c>
      <c r="BV2925">
        <f t="shared" ca="1" si="779"/>
        <v>0</v>
      </c>
      <c r="BW2925" s="35">
        <f ca="1">IFERROR(VLOOKUP($B2925,OFFSET(Input!$A$1,0,MATCH(Index!BW$6&amp;" Index",Input!$1:$1,0)-1,10000,2),2,0)/100,BW2924)</f>
        <v>8.0000000000000004E-4</v>
      </c>
      <c r="BX2925">
        <f t="shared" ca="1" si="800"/>
        <v>2.9973909274244565E-2</v>
      </c>
      <c r="CE2925">
        <v>1109.1541829012963</v>
      </c>
    </row>
    <row r="2926" spans="2:83" x14ac:dyDescent="0.25">
      <c r="B2926" s="2">
        <v>41767</v>
      </c>
      <c r="C2926">
        <f t="shared" ca="1" si="780"/>
        <v>0</v>
      </c>
      <c r="D2926">
        <f t="shared" ca="1" si="781"/>
        <v>5</v>
      </c>
      <c r="E2926">
        <f ca="1">IF($B2926&lt;VLOOKUP(E$6&amp;" Equity",Param,4,0),"",IFERROR(VLOOKUP($B2926,OFFSET(Input!$A$1,0,MATCH(Index!E$6&amp;" Equity",Input!$1:$1,0)-1,10000,2),2,0),E2925))</f>
        <v>94.14</v>
      </c>
      <c r="F2926" s="33">
        <v>111.6</v>
      </c>
      <c r="H2926">
        <f ca="1">IFERROR(VLOOKUP($B2926,OFFSET(Input!$A$1,0,MATCH(Index!H$6,Input!$1:$1,0)-1,10000,2),2,0),0)</f>
        <v>0</v>
      </c>
      <c r="I2926">
        <f ca="1">IFERROR(VLOOKUP($B2926,OFFSET(Input!$A$1,0,MATCH(Index!I$6,Input!$1:$1,0)-1,10000,2),2,0),0)</f>
        <v>0</v>
      </c>
      <c r="K2926">
        <f t="shared" ca="1" si="782"/>
        <v>109.13742290366477</v>
      </c>
      <c r="L2926" s="30">
        <f t="shared" ca="1" si="783"/>
        <v>119.2866247299017</v>
      </c>
      <c r="N2926">
        <f t="shared" ca="1" si="787"/>
        <v>-2.1242697902511571E-4</v>
      </c>
      <c r="O2926">
        <f t="shared" ca="1" si="788"/>
        <v>-4.2918520815410323E-3</v>
      </c>
      <c r="Q2926">
        <f t="shared" ca="1" si="804"/>
        <v>1.7095241098692572E-2</v>
      </c>
      <c r="R2926">
        <f t="shared" ca="1" si="803"/>
        <v>8.3947259522818868E-2</v>
      </c>
      <c r="T2926">
        <f t="shared" ca="1" si="814"/>
        <v>2.5668747364666934E-2</v>
      </c>
      <c r="U2926">
        <f t="shared" ca="1" si="809"/>
        <v>9.0254761065522243E-2</v>
      </c>
      <c r="W2926">
        <f t="shared" ca="1" si="810"/>
        <v>-1.9759937584941023E-3</v>
      </c>
      <c r="X2926">
        <f t="shared" ca="1" si="811"/>
        <v>-0.23490158453242502</v>
      </c>
      <c r="Z2926">
        <f t="shared" ca="1" si="820"/>
        <v>108.93404080349282</v>
      </c>
      <c r="AA2926">
        <f t="shared" ca="1" si="820"/>
        <v>108.7934749087115</v>
      </c>
      <c r="AB2926">
        <f t="shared" ca="1" si="820"/>
        <v>108.78590474085989</v>
      </c>
      <c r="AC2926">
        <f t="shared" ca="1" si="821"/>
        <v>108.7934749087115</v>
      </c>
      <c r="AE2926">
        <f ca="1">IFERROR(VLOOKUP($B2926,OFFSET(Input!$A$1,0,MATCH(Index!AE$6&amp;" Index",Input!$1:$1,0)-1,10000,2),2,0),AE2925)</f>
        <v>13.43</v>
      </c>
      <c r="AF2926">
        <f t="shared" ca="1" si="815"/>
        <v>13.441333333333334</v>
      </c>
      <c r="AG2926">
        <f t="shared" ca="1" si="815"/>
        <v>14.022</v>
      </c>
      <c r="AH2926">
        <f t="shared" ca="1" si="815"/>
        <v>14.082000000000003</v>
      </c>
      <c r="AI2926">
        <f t="shared" ca="1" si="816"/>
        <v>14.082000000000003</v>
      </c>
      <c r="AK2926">
        <f t="shared" ca="1" si="817"/>
        <v>1</v>
      </c>
      <c r="AL2926">
        <f t="shared" ca="1" si="818"/>
        <v>-1</v>
      </c>
      <c r="AN2926" t="str">
        <f t="shared" ca="1" si="777"/>
        <v>Not Down</v>
      </c>
      <c r="AO2926" t="str">
        <f t="shared" ca="1" si="784"/>
        <v>Not Up</v>
      </c>
      <c r="AQ2926">
        <f t="shared" ca="1" si="775"/>
        <v>1</v>
      </c>
      <c r="AR2926">
        <f t="shared" ca="1" si="776"/>
        <v>0</v>
      </c>
      <c r="AT2926">
        <f t="shared" ca="1" si="805"/>
        <v>1</v>
      </c>
      <c r="AU2926">
        <f t="shared" ca="1" si="806"/>
        <v>0</v>
      </c>
      <c r="AW2926" s="5">
        <f t="shared" ca="1" si="789"/>
        <v>1.7095241098692572E-2</v>
      </c>
      <c r="AX2926" s="5">
        <f t="shared" ca="1" si="790"/>
        <v>2.5668747364666934E-2</v>
      </c>
      <c r="AY2926" s="18">
        <f t="shared" ca="1" si="819"/>
        <v>2.5668747364666934E-2</v>
      </c>
      <c r="BA2926" s="6">
        <f t="shared" ca="1" si="812"/>
        <v>1.5</v>
      </c>
      <c r="BB2926">
        <f t="shared" ca="1" si="813"/>
        <v>1.5</v>
      </c>
      <c r="BC2926" t="str">
        <f t="shared" ca="1" si="801"/>
        <v>HYG UP Equity</v>
      </c>
      <c r="BD2926" t="str">
        <f t="shared" ca="1" si="802"/>
        <v>HYG UP Equity</v>
      </c>
      <c r="BF2926">
        <f t="shared" ca="1" si="791"/>
        <v>1</v>
      </c>
      <c r="BG2926">
        <f t="shared" ca="1" si="792"/>
        <v>0</v>
      </c>
      <c r="BI2926">
        <f t="shared" ca="1" si="785"/>
        <v>1</v>
      </c>
      <c r="BJ2926">
        <f t="shared" ca="1" si="786"/>
        <v>0</v>
      </c>
      <c r="BL2926">
        <f t="shared" ca="1" si="807"/>
        <v>10.24955104694563</v>
      </c>
      <c r="BM2926">
        <f t="shared" ca="1" si="808"/>
        <v>0</v>
      </c>
      <c r="BN2926" s="9">
        <f t="shared" ca="1" si="798"/>
        <v>1</v>
      </c>
      <c r="BO2926" s="9">
        <f t="shared" ca="1" si="799"/>
        <v>0</v>
      </c>
      <c r="BP2926" s="9">
        <f t="shared" ca="1" si="793"/>
        <v>1</v>
      </c>
      <c r="BQ2926" s="9">
        <f t="shared" ca="1" si="794"/>
        <v>0</v>
      </c>
      <c r="BR2926">
        <f t="shared" ca="1" si="795"/>
        <v>1118.6095871832051</v>
      </c>
      <c r="BS2926">
        <f t="shared" ca="1" si="796"/>
        <v>-2.1240441801195775E-4</v>
      </c>
      <c r="BT2926">
        <f t="shared" ca="1" si="797"/>
        <v>1.8055555555555558E-5</v>
      </c>
      <c r="BU2926">
        <f t="shared" ca="1" si="778"/>
        <v>0</v>
      </c>
      <c r="BV2926">
        <f t="shared" ca="1" si="779"/>
        <v>0</v>
      </c>
      <c r="BW2926" s="35">
        <f ca="1">IFERROR(VLOOKUP($B2926,OFFSET(Input!$A$1,0,MATCH(Index!BW$6&amp;" Index",Input!$1:$1,0)-1,10000,2),2,0)/100,BW2925)</f>
        <v>8.0000000000000004E-4</v>
      </c>
      <c r="BX2926">
        <f t="shared" ca="1" si="800"/>
        <v>3.0039592453576781E-2</v>
      </c>
      <c r="CE2926">
        <v>1108.7541221230426</v>
      </c>
    </row>
    <row r="2927" spans="2:83" x14ac:dyDescent="0.25">
      <c r="B2927" s="2">
        <v>41768</v>
      </c>
      <c r="C2927">
        <f t="shared" ca="1" si="780"/>
        <v>0</v>
      </c>
      <c r="D2927">
        <f t="shared" ca="1" si="781"/>
        <v>0</v>
      </c>
      <c r="E2927">
        <f ca="1">IF($B2927&lt;VLOOKUP(E$6&amp;" Equity",Param,4,0),"",IFERROR(VLOOKUP($B2927,OFFSET(Input!$A$1,0,MATCH(Index!E$6&amp;" Equity",Input!$1:$1,0)-1,10000,2),2,0),E2926))</f>
        <v>94.23</v>
      </c>
      <c r="F2927" s="33">
        <v>111.24</v>
      </c>
      <c r="H2927">
        <f ca="1">IFERROR(VLOOKUP($B2927,OFFSET(Input!$A$1,0,MATCH(Index!H$6,Input!$1:$1,0)-1,10000,2),2,0),0)</f>
        <v>0</v>
      </c>
      <c r="I2927">
        <f ca="1">IFERROR(VLOOKUP($B2927,OFFSET(Input!$A$1,0,MATCH(Index!I$6,Input!$1:$1,0)-1,10000,2),2,0),0)</f>
        <v>0</v>
      </c>
      <c r="K2927">
        <f t="shared" ca="1" si="782"/>
        <v>109.2417607840698</v>
      </c>
      <c r="L2927" s="30">
        <f t="shared" ca="1" si="783"/>
        <v>118.90182916625686</v>
      </c>
      <c r="N2927">
        <f t="shared" ca="1" si="787"/>
        <v>9.5556624566863586E-4</v>
      </c>
      <c r="O2927">
        <f t="shared" ca="1" si="788"/>
        <v>-3.2310205814464203E-3</v>
      </c>
      <c r="Q2927">
        <f t="shared" ca="1" si="804"/>
        <v>1.7554705031236049E-2</v>
      </c>
      <c r="R2927">
        <f t="shared" ca="1" si="803"/>
        <v>8.5194443976286893E-2</v>
      </c>
      <c r="T2927">
        <f t="shared" ca="1" si="814"/>
        <v>2.3814460877847988E-2</v>
      </c>
      <c r="U2927">
        <f t="shared" ca="1" si="809"/>
        <v>8.5112887447247099E-2</v>
      </c>
      <c r="W2927">
        <f t="shared" ca="1" si="810"/>
        <v>-4.106529728704704E-2</v>
      </c>
      <c r="X2927">
        <f t="shared" ca="1" si="811"/>
        <v>-0.12652824619710393</v>
      </c>
      <c r="Z2927">
        <f t="shared" ca="1" si="820"/>
        <v>108.98196201390597</v>
      </c>
      <c r="AA2927">
        <f t="shared" ca="1" si="820"/>
        <v>108.82089781916042</v>
      </c>
      <c r="AB2927">
        <f t="shared" ca="1" si="820"/>
        <v>108.81338275760682</v>
      </c>
      <c r="AC2927">
        <f t="shared" ca="1" si="821"/>
        <v>108.82089781916042</v>
      </c>
      <c r="AE2927">
        <f ca="1">IFERROR(VLOOKUP($B2927,OFFSET(Input!$A$1,0,MATCH(Index!AE$6&amp;" Index",Input!$1:$1,0)-1,10000,2),2,0),AE2926)</f>
        <v>12.92</v>
      </c>
      <c r="AF2927">
        <f t="shared" ca="1" si="815"/>
        <v>13.411999999999999</v>
      </c>
      <c r="AG2927">
        <f t="shared" ca="1" si="815"/>
        <v>13.873500000000002</v>
      </c>
      <c r="AH2927">
        <f t="shared" ca="1" si="815"/>
        <v>14.064000000000004</v>
      </c>
      <c r="AI2927">
        <f t="shared" ca="1" si="816"/>
        <v>14.064000000000004</v>
      </c>
      <c r="AK2927">
        <f t="shared" ca="1" si="817"/>
        <v>1</v>
      </c>
      <c r="AL2927">
        <f t="shared" ca="1" si="818"/>
        <v>-1</v>
      </c>
      <c r="AN2927" t="str">
        <f t="shared" ca="1" si="777"/>
        <v>Not Down</v>
      </c>
      <c r="AO2927" t="str">
        <f t="shared" ca="1" si="784"/>
        <v>Not Up</v>
      </c>
      <c r="AQ2927">
        <f t="shared" ca="1" si="775"/>
        <v>1</v>
      </c>
      <c r="AR2927">
        <f t="shared" ca="1" si="776"/>
        <v>0</v>
      </c>
      <c r="AT2927">
        <f t="shared" ca="1" si="805"/>
        <v>1</v>
      </c>
      <c r="AU2927">
        <f t="shared" ca="1" si="806"/>
        <v>0</v>
      </c>
      <c r="AW2927" s="5">
        <f t="shared" ca="1" si="789"/>
        <v>1.7554705031236049E-2</v>
      </c>
      <c r="AX2927" s="5">
        <f t="shared" ca="1" si="790"/>
        <v>2.3814460877847988E-2</v>
      </c>
      <c r="AY2927" s="18">
        <f t="shared" ca="1" si="819"/>
        <v>2.3814460877847988E-2</v>
      </c>
      <c r="BA2927" s="6">
        <f t="shared" ca="1" si="812"/>
        <v>1.5</v>
      </c>
      <c r="BB2927">
        <f t="shared" ca="1" si="813"/>
        <v>1.5</v>
      </c>
      <c r="BC2927" t="str">
        <f t="shared" ca="1" si="801"/>
        <v>HYG UP Equity</v>
      </c>
      <c r="BD2927" t="str">
        <f t="shared" ca="1" si="802"/>
        <v>HYG UP Equity</v>
      </c>
      <c r="BF2927">
        <f t="shared" ca="1" si="791"/>
        <v>1</v>
      </c>
      <c r="BG2927">
        <f t="shared" ca="1" si="792"/>
        <v>0</v>
      </c>
      <c r="BI2927">
        <f t="shared" ca="1" si="785"/>
        <v>1</v>
      </c>
      <c r="BJ2927">
        <f t="shared" ca="1" si="786"/>
        <v>0</v>
      </c>
      <c r="BL2927">
        <f t="shared" ca="1" si="807"/>
        <v>10.24955104694563</v>
      </c>
      <c r="BM2927">
        <f t="shared" ca="1" si="808"/>
        <v>0</v>
      </c>
      <c r="BN2927" s="9">
        <f t="shared" ca="1" si="798"/>
        <v>0.99999999999999989</v>
      </c>
      <c r="BO2927" s="9">
        <f t="shared" ca="1" si="799"/>
        <v>0</v>
      </c>
      <c r="BP2927" s="9">
        <f t="shared" ca="1" si="793"/>
        <v>0.99999999999999989</v>
      </c>
      <c r="BQ2927" s="9">
        <f t="shared" ca="1" si="794"/>
        <v>0</v>
      </c>
      <c r="BR2927">
        <f t="shared" ca="1" si="795"/>
        <v>1119.6790036145467</v>
      </c>
      <c r="BS2927">
        <f t="shared" ca="1" si="796"/>
        <v>9.5602294455066072E-4</v>
      </c>
      <c r="BT2927">
        <f t="shared" ca="1" si="797"/>
        <v>1.8055555555555555E-5</v>
      </c>
      <c r="BU2927">
        <f t="shared" ca="1" si="778"/>
        <v>0</v>
      </c>
      <c r="BV2927">
        <f t="shared" ca="1" si="779"/>
        <v>0</v>
      </c>
      <c r="BW2927" s="35">
        <f ca="1">IFERROR(VLOOKUP($B2927,OFFSET(Input!$A$1,0,MATCH(Index!BW$6&amp;" Index",Input!$1:$1,0)-1,10000,2),2,0)/100,BW2926)</f>
        <v>8.0000000000000004E-4</v>
      </c>
      <c r="BX2927">
        <f t="shared" ca="1" si="800"/>
        <v>3.0028757474165738E-2</v>
      </c>
      <c r="CE2927">
        <v>1110.2974536246586</v>
      </c>
    </row>
    <row r="2928" spans="2:83" x14ac:dyDescent="0.25">
      <c r="B2928" s="2">
        <v>41771</v>
      </c>
      <c r="C2928">
        <f t="shared" ca="1" si="780"/>
        <v>0</v>
      </c>
      <c r="D2928">
        <f t="shared" ca="1" si="781"/>
        <v>0</v>
      </c>
      <c r="E2928">
        <f ca="1">IF($B2928&lt;VLOOKUP(E$6&amp;" Equity",Param,4,0),"",IFERROR(VLOOKUP($B2928,OFFSET(Input!$A$1,0,MATCH(Index!E$6&amp;" Equity",Input!$1:$1,0)-1,10000,2),2,0),E2927))</f>
        <v>94.33</v>
      </c>
      <c r="F2928" s="33">
        <v>110.79</v>
      </c>
      <c r="H2928">
        <f ca="1">IFERROR(VLOOKUP($B2928,OFFSET(Input!$A$1,0,MATCH(Index!H$6,Input!$1:$1,0)-1,10000,2),2,0),0)</f>
        <v>0</v>
      </c>
      <c r="I2928">
        <f ca="1">IFERROR(VLOOKUP($B2928,OFFSET(Input!$A$1,0,MATCH(Index!I$6,Input!$1:$1,0)-1,10000,2),2,0),0)</f>
        <v>0</v>
      </c>
      <c r="K2928">
        <f t="shared" ca="1" si="782"/>
        <v>109.35769176229761</v>
      </c>
      <c r="L2928" s="30">
        <f t="shared" ca="1" si="783"/>
        <v>118.42083471170082</v>
      </c>
      <c r="N2928">
        <f t="shared" ca="1" si="787"/>
        <v>1.0606704430968759E-3</v>
      </c>
      <c r="O2928">
        <f t="shared" ca="1" si="788"/>
        <v>-4.0535118331824944E-3</v>
      </c>
      <c r="Q2928">
        <f t="shared" ca="1" si="804"/>
        <v>1.8313464780677975E-2</v>
      </c>
      <c r="R2928">
        <f t="shared" ca="1" si="803"/>
        <v>8.4121276668169348E-2</v>
      </c>
      <c r="T2928">
        <f t="shared" ca="1" si="814"/>
        <v>1.8789584232452861E-2</v>
      </c>
      <c r="U2928">
        <f t="shared" ca="1" si="809"/>
        <v>8.119852471837205E-2</v>
      </c>
      <c r="W2928">
        <f t="shared" ca="1" si="810"/>
        <v>-0.12707647943399306</v>
      </c>
      <c r="X2928">
        <f t="shared" ca="1" si="811"/>
        <v>8.6462672552414355E-2</v>
      </c>
      <c r="Z2928">
        <f t="shared" ca="1" si="820"/>
        <v>109.04378452563682</v>
      </c>
      <c r="AA2928">
        <f t="shared" ca="1" si="820"/>
        <v>108.8771993134698</v>
      </c>
      <c r="AB2928">
        <f t="shared" ca="1" si="820"/>
        <v>108.83534191810527</v>
      </c>
      <c r="AC2928">
        <f t="shared" ca="1" si="821"/>
        <v>108.8771993134698</v>
      </c>
      <c r="AE2928">
        <f ca="1">IFERROR(VLOOKUP($B2928,OFFSET(Input!$A$1,0,MATCH(Index!AE$6&amp;" Index",Input!$1:$1,0)-1,10000,2),2,0),AE2927)</f>
        <v>12.23</v>
      </c>
      <c r="AF2928">
        <f t="shared" ca="1" si="815"/>
        <v>13.343999999999999</v>
      </c>
      <c r="AG2928">
        <f t="shared" ca="1" si="815"/>
        <v>13.633500000000002</v>
      </c>
      <c r="AH2928">
        <f t="shared" ca="1" si="815"/>
        <v>13.994800000000003</v>
      </c>
      <c r="AI2928">
        <f t="shared" ca="1" si="816"/>
        <v>13.994800000000003</v>
      </c>
      <c r="AK2928">
        <f t="shared" ca="1" si="817"/>
        <v>1</v>
      </c>
      <c r="AL2928">
        <f t="shared" ca="1" si="818"/>
        <v>-1</v>
      </c>
      <c r="AN2928" t="str">
        <f t="shared" ca="1" si="777"/>
        <v>Not Down</v>
      </c>
      <c r="AO2928" t="str">
        <f t="shared" ca="1" si="784"/>
        <v>Not Up</v>
      </c>
      <c r="AQ2928">
        <f t="shared" ca="1" si="775"/>
        <v>1</v>
      </c>
      <c r="AR2928">
        <f t="shared" ca="1" si="776"/>
        <v>0</v>
      </c>
      <c r="AT2928">
        <f t="shared" ca="1" si="805"/>
        <v>1</v>
      </c>
      <c r="AU2928">
        <f t="shared" ca="1" si="806"/>
        <v>0</v>
      </c>
      <c r="AW2928" s="5">
        <f t="shared" ca="1" si="789"/>
        <v>1.8313464780677975E-2</v>
      </c>
      <c r="AX2928" s="5">
        <f t="shared" ca="1" si="790"/>
        <v>1.8789584232452861E-2</v>
      </c>
      <c r="AY2928" s="18">
        <f t="shared" ca="1" si="819"/>
        <v>1.8789584232452861E-2</v>
      </c>
      <c r="BA2928" s="6">
        <f t="shared" ca="1" si="812"/>
        <v>1.5</v>
      </c>
      <c r="BB2928">
        <f t="shared" ca="1" si="813"/>
        <v>1.5</v>
      </c>
      <c r="BC2928" t="str">
        <f t="shared" ca="1" si="801"/>
        <v>HYG UP Equity</v>
      </c>
      <c r="BD2928" t="str">
        <f t="shared" ca="1" si="802"/>
        <v>HYG UP Equity</v>
      </c>
      <c r="BF2928">
        <f t="shared" ca="1" si="791"/>
        <v>1</v>
      </c>
      <c r="BG2928">
        <f t="shared" ca="1" si="792"/>
        <v>0</v>
      </c>
      <c r="BI2928">
        <f t="shared" ca="1" si="785"/>
        <v>1</v>
      </c>
      <c r="BJ2928">
        <f t="shared" ca="1" si="786"/>
        <v>0</v>
      </c>
      <c r="BL2928">
        <f t="shared" ca="1" si="807"/>
        <v>10.24955104694563</v>
      </c>
      <c r="BM2928">
        <f t="shared" ca="1" si="808"/>
        <v>0</v>
      </c>
      <c r="BN2928" s="9">
        <f t="shared" ca="1" si="798"/>
        <v>1</v>
      </c>
      <c r="BO2928" s="9">
        <f t="shared" ca="1" si="799"/>
        <v>0</v>
      </c>
      <c r="BP2928" s="9">
        <f t="shared" ca="1" si="793"/>
        <v>1</v>
      </c>
      <c r="BQ2928" s="9">
        <f t="shared" ca="1" si="794"/>
        <v>0</v>
      </c>
      <c r="BR2928">
        <f t="shared" ca="1" si="795"/>
        <v>1120.8672440938149</v>
      </c>
      <c r="BS2928">
        <f t="shared" ca="1" si="796"/>
        <v>1.061233152923613E-3</v>
      </c>
      <c r="BT2928">
        <f t="shared" ca="1" si="797"/>
        <v>5.4166666666666671E-5</v>
      </c>
      <c r="BU2928">
        <f t="shared" ca="1" si="778"/>
        <v>0</v>
      </c>
      <c r="BV2928">
        <f t="shared" ca="1" si="779"/>
        <v>0</v>
      </c>
      <c r="BW2928" s="35">
        <f ca="1">IFERROR(VLOOKUP($B2928,OFFSET(Input!$A$1,0,MATCH(Index!BW$6&amp;" Index",Input!$1:$1,0)-1,10000,2),2,0)/100,BW2927)</f>
        <v>8.0000000000000004E-4</v>
      </c>
      <c r="BX2928">
        <f t="shared" ca="1" si="800"/>
        <v>9.0211668107003526E-2</v>
      </c>
      <c r="CE2928">
        <v>1111.924705272228</v>
      </c>
    </row>
    <row r="2929" spans="2:83" x14ac:dyDescent="0.25">
      <c r="B2929" s="2">
        <v>41772</v>
      </c>
      <c r="C2929">
        <f t="shared" ca="1" si="780"/>
        <v>0</v>
      </c>
      <c r="D2929">
        <f t="shared" ca="1" si="781"/>
        <v>0</v>
      </c>
      <c r="E2929">
        <f ca="1">IF($B2929&lt;VLOOKUP(E$6&amp;" Equity",Param,4,0),"",IFERROR(VLOOKUP($B2929,OFFSET(Input!$A$1,0,MATCH(Index!E$6&amp;" Equity",Input!$1:$1,0)-1,10000,2),2,0),E2928))</f>
        <v>94.48</v>
      </c>
      <c r="F2929" s="33">
        <v>111.75</v>
      </c>
      <c r="H2929">
        <f ca="1">IFERROR(VLOOKUP($B2929,OFFSET(Input!$A$1,0,MATCH(Index!H$6,Input!$1:$1,0)-1,10000,2),2,0),0)</f>
        <v>0</v>
      </c>
      <c r="I2929">
        <f ca="1">IFERROR(VLOOKUP($B2929,OFFSET(Input!$A$1,0,MATCH(Index!I$6,Input!$1:$1,0)-1,10000,2),2,0),0)</f>
        <v>0</v>
      </c>
      <c r="K2929">
        <f t="shared" ca="1" si="782"/>
        <v>109.53158822963934</v>
      </c>
      <c r="L2929" s="30">
        <f t="shared" ca="1" si="783"/>
        <v>119.44695621475374</v>
      </c>
      <c r="N2929">
        <f t="shared" ca="1" si="787"/>
        <v>1.5888992273451639E-3</v>
      </c>
      <c r="O2929">
        <f t="shared" ca="1" si="788"/>
        <v>8.6277159610966669E-3</v>
      </c>
      <c r="Q2929">
        <f t="shared" ca="1" si="804"/>
        <v>1.8532340135399814E-2</v>
      </c>
      <c r="R2929">
        <f t="shared" ca="1" si="803"/>
        <v>9.4371380827803261E-2</v>
      </c>
      <c r="T2929">
        <f t="shared" ca="1" si="814"/>
        <v>1.6010254698808363E-2</v>
      </c>
      <c r="U2929">
        <f t="shared" ca="1" si="809"/>
        <v>8.6281292850766314E-2</v>
      </c>
      <c r="W2929">
        <f t="shared" ca="1" si="810"/>
        <v>0.11457400154181693</v>
      </c>
      <c r="X2929">
        <f t="shared" ca="1" si="811"/>
        <v>0.29693110627651959</v>
      </c>
      <c r="Z2929">
        <f t="shared" ca="1" si="820"/>
        <v>109.10683925963751</v>
      </c>
      <c r="AA2929">
        <f t="shared" ca="1" si="820"/>
        <v>108.92488410493449</v>
      </c>
      <c r="AB2929">
        <f t="shared" ca="1" si="820"/>
        <v>108.87348975127701</v>
      </c>
      <c r="AC2929">
        <f t="shared" ca="1" si="821"/>
        <v>108.92488410493449</v>
      </c>
      <c r="AE2929">
        <f ca="1">IFERROR(VLOOKUP($B2929,OFFSET(Input!$A$1,0,MATCH(Index!AE$6&amp;" Index",Input!$1:$1,0)-1,10000,2),2,0),AE2928)</f>
        <v>12.13</v>
      </c>
      <c r="AF2929">
        <f t="shared" ca="1" si="815"/>
        <v>13.273333333333333</v>
      </c>
      <c r="AG2929">
        <f t="shared" ca="1" si="815"/>
        <v>13.4345</v>
      </c>
      <c r="AH2929">
        <f t="shared" ca="1" si="815"/>
        <v>13.857200000000001</v>
      </c>
      <c r="AI2929">
        <f t="shared" ca="1" si="816"/>
        <v>13.857200000000001</v>
      </c>
      <c r="AK2929">
        <f t="shared" ca="1" si="817"/>
        <v>1</v>
      </c>
      <c r="AL2929">
        <f t="shared" ca="1" si="818"/>
        <v>-1</v>
      </c>
      <c r="AN2929" t="str">
        <f t="shared" ca="1" si="777"/>
        <v>Not Down</v>
      </c>
      <c r="AO2929" t="str">
        <f t="shared" ca="1" si="784"/>
        <v>Not Up</v>
      </c>
      <c r="AQ2929">
        <f t="shared" ref="AQ2929:AQ2992" ca="1" si="822">IF($C2929=1,IF(AND(AN2929="Not Down",AO2929="Not Up"),1,0),AQ2928)</f>
        <v>1</v>
      </c>
      <c r="AR2929">
        <f t="shared" ref="AR2929:AR2992" ca="1" si="823">IF($C2929=1,IF(AND(AN2929="Not Down",AO2929="Not Up"),0,1),AR2928)</f>
        <v>0</v>
      </c>
      <c r="AT2929">
        <f t="shared" ca="1" si="805"/>
        <v>1</v>
      </c>
      <c r="AU2929">
        <f t="shared" ca="1" si="806"/>
        <v>0</v>
      </c>
      <c r="AW2929" s="5">
        <f t="shared" ca="1" si="789"/>
        <v>1.8532340135399814E-2</v>
      </c>
      <c r="AX2929" s="5">
        <f t="shared" ca="1" si="790"/>
        <v>1.6010254698808363E-2</v>
      </c>
      <c r="AY2929" s="18">
        <f t="shared" ca="1" si="819"/>
        <v>1.8532340135399814E-2</v>
      </c>
      <c r="BA2929" s="6">
        <f t="shared" ca="1" si="812"/>
        <v>1.5</v>
      </c>
      <c r="BB2929">
        <f t="shared" ca="1" si="813"/>
        <v>1.5</v>
      </c>
      <c r="BC2929" t="str">
        <f t="shared" ca="1" si="801"/>
        <v>HYG UP Equity</v>
      </c>
      <c r="BD2929" t="str">
        <f t="shared" ca="1" si="802"/>
        <v>HYG UP Equity</v>
      </c>
      <c r="BF2929">
        <f t="shared" ca="1" si="791"/>
        <v>1</v>
      </c>
      <c r="BG2929">
        <f t="shared" ca="1" si="792"/>
        <v>0</v>
      </c>
      <c r="BI2929">
        <f t="shared" ca="1" si="785"/>
        <v>1</v>
      </c>
      <c r="BJ2929">
        <f t="shared" ca="1" si="786"/>
        <v>0</v>
      </c>
      <c r="BL2929">
        <f t="shared" ca="1" si="807"/>
        <v>10.24955104694563</v>
      </c>
      <c r="BM2929">
        <f t="shared" ca="1" si="808"/>
        <v>0</v>
      </c>
      <c r="BN2929" s="9">
        <f t="shared" ca="1" si="798"/>
        <v>0.99999999999999989</v>
      </c>
      <c r="BO2929" s="9">
        <f t="shared" ca="1" si="799"/>
        <v>0</v>
      </c>
      <c r="BP2929" s="9">
        <f t="shared" ca="1" si="793"/>
        <v>0.99999999999999989</v>
      </c>
      <c r="BQ2929" s="9">
        <f t="shared" ca="1" si="794"/>
        <v>0</v>
      </c>
      <c r="BR2929">
        <f t="shared" ca="1" si="795"/>
        <v>1122.6496048127176</v>
      </c>
      <c r="BS2929">
        <f t="shared" ca="1" si="796"/>
        <v>1.5901621965441759E-3</v>
      </c>
      <c r="BT2929">
        <f t="shared" ca="1" si="797"/>
        <v>1.8055555555555555E-5</v>
      </c>
      <c r="BU2929">
        <f t="shared" ca="1" si="778"/>
        <v>0</v>
      </c>
      <c r="BV2929">
        <f t="shared" ca="1" si="779"/>
        <v>0</v>
      </c>
      <c r="BW2929" s="35">
        <f ca="1">IFERROR(VLOOKUP($B2929,OFFSET(Input!$A$1,0,MATCH(Index!BW$6&amp;" Index",Input!$1:$1,0)-1,10000,2),2,0)/100,BW2928)</f>
        <v>8.9999999999999998E-4</v>
      </c>
      <c r="BX2929">
        <f t="shared" ca="1" si="800"/>
        <v>3.0114627434456174E-2</v>
      </c>
      <c r="CE2929">
        <v>1114.5301227218056</v>
      </c>
    </row>
    <row r="2930" spans="2:83" x14ac:dyDescent="0.25">
      <c r="B2930" s="2">
        <v>41773</v>
      </c>
      <c r="C2930">
        <f t="shared" ca="1" si="780"/>
        <v>0</v>
      </c>
      <c r="D2930">
        <f t="shared" ca="1" si="781"/>
        <v>0</v>
      </c>
      <c r="E2930">
        <f ca="1">IF($B2930&lt;VLOOKUP(E$6&amp;" Equity",Param,4,0),"",IFERROR(VLOOKUP($B2930,OFFSET(Input!$A$1,0,MATCH(Index!E$6&amp;" Equity",Input!$1:$1,0)-1,10000,2),2,0),E2929))</f>
        <v>94.53</v>
      </c>
      <c r="F2930" s="33">
        <v>112.96</v>
      </c>
      <c r="H2930">
        <f ca="1">IFERROR(VLOOKUP($B2930,OFFSET(Input!$A$1,0,MATCH(Index!H$6,Input!$1:$1,0)-1,10000,2),2,0),0)</f>
        <v>0</v>
      </c>
      <c r="I2930">
        <f ca="1">IFERROR(VLOOKUP($B2930,OFFSET(Input!$A$1,0,MATCH(Index!I$6,Input!$1:$1,0)-1,10000,2),2,0),0)</f>
        <v>0</v>
      </c>
      <c r="K2930">
        <f t="shared" ca="1" si="782"/>
        <v>109.58955371875324</v>
      </c>
      <c r="L2930" s="30">
        <f t="shared" ca="1" si="783"/>
        <v>120.74029685922667</v>
      </c>
      <c r="N2930">
        <f t="shared" ca="1" si="787"/>
        <v>5.290725481859554E-4</v>
      </c>
      <c r="O2930">
        <f t="shared" ca="1" si="788"/>
        <v>1.0769540251253658E-2</v>
      </c>
      <c r="Q2930">
        <f t="shared" ca="1" si="804"/>
        <v>1.8691420994602033E-2</v>
      </c>
      <c r="R2930">
        <f t="shared" ca="1" si="803"/>
        <v>0.10674703387793483</v>
      </c>
      <c r="T2930">
        <f t="shared" ca="1" si="814"/>
        <v>1.5672738465563052E-2</v>
      </c>
      <c r="U2930">
        <f t="shared" ca="1" si="809"/>
        <v>9.1744599604102681E-2</v>
      </c>
      <c r="W2930">
        <f t="shared" ca="1" si="810"/>
        <v>0.18350074922533582</v>
      </c>
      <c r="X2930">
        <f t="shared" ca="1" si="811"/>
        <v>0.27721123793177543</v>
      </c>
      <c r="Z2930">
        <f t="shared" ca="1" si="820"/>
        <v>109.17799874604449</v>
      </c>
      <c r="AA2930">
        <f t="shared" ca="1" si="820"/>
        <v>108.96969666211763</v>
      </c>
      <c r="AB2930">
        <f t="shared" ca="1" si="820"/>
        <v>108.90380010863574</v>
      </c>
      <c r="AC2930">
        <f t="shared" ca="1" si="821"/>
        <v>108.96969666211763</v>
      </c>
      <c r="AE2930">
        <f ca="1">IFERROR(VLOOKUP($B2930,OFFSET(Input!$A$1,0,MATCH(Index!AE$6&amp;" Index",Input!$1:$1,0)-1,10000,2),2,0),AE2929)</f>
        <v>12.17</v>
      </c>
      <c r="AF2930">
        <f t="shared" ca="1" si="815"/>
        <v>13.199999999999996</v>
      </c>
      <c r="AG2930">
        <f t="shared" ca="1" si="815"/>
        <v>13.262499999999999</v>
      </c>
      <c r="AH2930">
        <f t="shared" ca="1" si="815"/>
        <v>13.748400000000002</v>
      </c>
      <c r="AI2930">
        <f t="shared" ca="1" si="816"/>
        <v>13.748400000000002</v>
      </c>
      <c r="AK2930">
        <f t="shared" ca="1" si="817"/>
        <v>1</v>
      </c>
      <c r="AL2930">
        <f t="shared" ca="1" si="818"/>
        <v>-1</v>
      </c>
      <c r="AN2930" t="str">
        <f t="shared" ref="AN2930:AN2993" ca="1" si="824">IF($C2930=1,IF(SUM(AK2916:AK2930)=-15,"Down","Not Down"),AN2929)</f>
        <v>Not Down</v>
      </c>
      <c r="AO2930" t="str">
        <f t="shared" ca="1" si="784"/>
        <v>Not Up</v>
      </c>
      <c r="AQ2930">
        <f t="shared" ca="1" si="822"/>
        <v>1</v>
      </c>
      <c r="AR2930">
        <f t="shared" ca="1" si="823"/>
        <v>0</v>
      </c>
      <c r="AT2930">
        <f t="shared" ca="1" si="805"/>
        <v>1</v>
      </c>
      <c r="AU2930">
        <f t="shared" ca="1" si="806"/>
        <v>0</v>
      </c>
      <c r="AW2930" s="5">
        <f t="shared" ca="1" si="789"/>
        <v>1.8691420994602033E-2</v>
      </c>
      <c r="AX2930" s="5">
        <f t="shared" ca="1" si="790"/>
        <v>1.5672738465563052E-2</v>
      </c>
      <c r="AY2930" s="18">
        <f t="shared" ca="1" si="819"/>
        <v>1.8691420994602033E-2</v>
      </c>
      <c r="BA2930" s="6">
        <f t="shared" ca="1" si="812"/>
        <v>1.5</v>
      </c>
      <c r="BB2930">
        <f t="shared" ca="1" si="813"/>
        <v>1.5</v>
      </c>
      <c r="BC2930" t="str">
        <f t="shared" ca="1" si="801"/>
        <v>HYG UP Equity</v>
      </c>
      <c r="BD2930" t="str">
        <f t="shared" ca="1" si="802"/>
        <v>HYG UP Equity</v>
      </c>
      <c r="BF2930">
        <f t="shared" ca="1" si="791"/>
        <v>1</v>
      </c>
      <c r="BG2930">
        <f t="shared" ca="1" si="792"/>
        <v>0</v>
      </c>
      <c r="BI2930">
        <f t="shared" ca="1" si="785"/>
        <v>1</v>
      </c>
      <c r="BJ2930">
        <f t="shared" ca="1" si="786"/>
        <v>0</v>
      </c>
      <c r="BL2930">
        <f t="shared" ca="1" si="807"/>
        <v>10.249551046945632</v>
      </c>
      <c r="BM2930">
        <f t="shared" ca="1" si="808"/>
        <v>0</v>
      </c>
      <c r="BN2930" s="9">
        <f t="shared" ca="1" si="798"/>
        <v>0.99999999999999989</v>
      </c>
      <c r="BO2930" s="9">
        <f t="shared" ca="1" si="799"/>
        <v>0</v>
      </c>
      <c r="BP2930" s="9">
        <f t="shared" ca="1" si="793"/>
        <v>1</v>
      </c>
      <c r="BQ2930" s="9">
        <f t="shared" ca="1" si="794"/>
        <v>0</v>
      </c>
      <c r="BR2930">
        <f t="shared" ca="1" si="795"/>
        <v>1123.2437250523517</v>
      </c>
      <c r="BS2930">
        <f t="shared" ca="1" si="796"/>
        <v>5.2921253175264305E-4</v>
      </c>
      <c r="BT2930">
        <f t="shared" ca="1" si="797"/>
        <v>1.8055555555555555E-5</v>
      </c>
      <c r="BU2930">
        <f t="shared" ca="1" si="778"/>
        <v>4.4408920985006264E-20</v>
      </c>
      <c r="BV2930">
        <f t="shared" ca="1" si="779"/>
        <v>0</v>
      </c>
      <c r="BW2930" s="35">
        <f ca="1">IFERROR(VLOOKUP($B2930,OFFSET(Input!$A$1,0,MATCH(Index!BW$6&amp;" Index",Input!$1:$1,0)-1,10000,2),2,0)/100,BW2929)</f>
        <v>8.0000000000000004E-4</v>
      </c>
      <c r="BX2930">
        <f t="shared" ca="1" si="800"/>
        <v>3.0185190823715565E-2</v>
      </c>
      <c r="CE2930">
        <v>1115.367799745231</v>
      </c>
    </row>
    <row r="2931" spans="2:83" x14ac:dyDescent="0.25">
      <c r="B2931" s="2">
        <v>41774</v>
      </c>
      <c r="C2931">
        <f t="shared" ca="1" si="780"/>
        <v>0</v>
      </c>
      <c r="D2931">
        <f t="shared" ca="1" si="781"/>
        <v>0</v>
      </c>
      <c r="E2931">
        <f ca="1">IF($B2931&lt;VLOOKUP(E$6&amp;" Equity",Param,4,0),"",IFERROR(VLOOKUP($B2931,OFFSET(Input!$A$1,0,MATCH(Index!E$6&amp;" Equity",Input!$1:$1,0)-1,10000,2),2,0),E2930))</f>
        <v>94.44</v>
      </c>
      <c r="F2931" s="33">
        <v>113.86</v>
      </c>
      <c r="H2931">
        <f ca="1">IFERROR(VLOOKUP($B2931,OFFSET(Input!$A$1,0,MATCH(Index!H$6,Input!$1:$1,0)-1,10000,2),2,0),0)</f>
        <v>0</v>
      </c>
      <c r="I2931">
        <f ca="1">IFERROR(VLOOKUP($B2931,OFFSET(Input!$A$1,0,MATCH(Index!I$6,Input!$1:$1,0)-1,10000,2),2,0),0)</f>
        <v>0</v>
      </c>
      <c r="K2931">
        <f t="shared" ca="1" si="782"/>
        <v>109.4852158383482</v>
      </c>
      <c r="L2931" s="30">
        <f t="shared" ca="1" si="783"/>
        <v>121.70228576833878</v>
      </c>
      <c r="N2931">
        <f t="shared" ca="1" si="787"/>
        <v>-9.5253221998079765E-4</v>
      </c>
      <c r="O2931">
        <f t="shared" ca="1" si="788"/>
        <v>7.9358497780038853E-3</v>
      </c>
      <c r="Q2931">
        <f t="shared" ca="1" si="804"/>
        <v>1.8594918786357283E-2</v>
      </c>
      <c r="R2931">
        <f t="shared" ca="1" si="803"/>
        <v>0.10062218894174398</v>
      </c>
      <c r="T2931">
        <f t="shared" ca="1" si="814"/>
        <v>1.592223194289093E-2</v>
      </c>
      <c r="U2931">
        <f t="shared" ca="1" si="809"/>
        <v>9.586771576656393E-2</v>
      </c>
      <c r="W2931">
        <f t="shared" ca="1" si="810"/>
        <v>0.24083017342249738</v>
      </c>
      <c r="X2931">
        <f t="shared" ca="1" si="811"/>
        <v>0.19321849939551103</v>
      </c>
      <c r="Z2931">
        <f t="shared" ca="1" si="820"/>
        <v>109.24987595254575</v>
      </c>
      <c r="AA2931">
        <f t="shared" ca="1" si="820"/>
        <v>109.00640707091183</v>
      </c>
      <c r="AB2931">
        <f t="shared" ca="1" si="820"/>
        <v>108.92301234029355</v>
      </c>
      <c r="AC2931">
        <f t="shared" ca="1" si="821"/>
        <v>109.00640707091183</v>
      </c>
      <c r="AE2931">
        <f ca="1">IFERROR(VLOOKUP($B2931,OFFSET(Input!$A$1,0,MATCH(Index!AE$6&amp;" Index",Input!$1:$1,0)-1,10000,2),2,0),AE2930)</f>
        <v>13.17</v>
      </c>
      <c r="AF2931">
        <f t="shared" ca="1" si="815"/>
        <v>13.189999999999996</v>
      </c>
      <c r="AG2931">
        <f t="shared" ca="1" si="815"/>
        <v>13.211999999999998</v>
      </c>
      <c r="AH2931">
        <f t="shared" ca="1" si="815"/>
        <v>13.722400000000002</v>
      </c>
      <c r="AI2931">
        <f t="shared" ca="1" si="816"/>
        <v>13.722400000000002</v>
      </c>
      <c r="AK2931">
        <f t="shared" ca="1" si="817"/>
        <v>1</v>
      </c>
      <c r="AL2931">
        <f t="shared" ca="1" si="818"/>
        <v>-1</v>
      </c>
      <c r="AN2931" t="str">
        <f t="shared" ca="1" si="824"/>
        <v>Not Down</v>
      </c>
      <c r="AO2931" t="str">
        <f t="shared" ca="1" si="784"/>
        <v>Not Up</v>
      </c>
      <c r="AQ2931">
        <f t="shared" ca="1" si="822"/>
        <v>1</v>
      </c>
      <c r="AR2931">
        <f t="shared" ca="1" si="823"/>
        <v>0</v>
      </c>
      <c r="AT2931">
        <f t="shared" ca="1" si="805"/>
        <v>1</v>
      </c>
      <c r="AU2931">
        <f t="shared" ca="1" si="806"/>
        <v>0</v>
      </c>
      <c r="AW2931" s="5">
        <f t="shared" ca="1" si="789"/>
        <v>1.8594918786357283E-2</v>
      </c>
      <c r="AX2931" s="5">
        <f t="shared" ca="1" si="790"/>
        <v>1.592223194289093E-2</v>
      </c>
      <c r="AY2931" s="18">
        <f t="shared" ca="1" si="819"/>
        <v>1.8594918786357283E-2</v>
      </c>
      <c r="BA2931" s="6">
        <f t="shared" ca="1" si="812"/>
        <v>1.5</v>
      </c>
      <c r="BB2931">
        <f t="shared" ca="1" si="813"/>
        <v>1.5</v>
      </c>
      <c r="BC2931" t="str">
        <f t="shared" ca="1" si="801"/>
        <v>HYG UP Equity</v>
      </c>
      <c r="BD2931" t="str">
        <f t="shared" ca="1" si="802"/>
        <v>HYG UP Equity</v>
      </c>
      <c r="BF2931">
        <f t="shared" ca="1" si="791"/>
        <v>1</v>
      </c>
      <c r="BG2931">
        <f t="shared" ca="1" si="792"/>
        <v>0</v>
      </c>
      <c r="BI2931">
        <f t="shared" ca="1" si="785"/>
        <v>1</v>
      </c>
      <c r="BJ2931">
        <f t="shared" ca="1" si="786"/>
        <v>0</v>
      </c>
      <c r="BL2931">
        <f t="shared" ca="1" si="807"/>
        <v>10.249551046945632</v>
      </c>
      <c r="BM2931">
        <f t="shared" ca="1" si="808"/>
        <v>0</v>
      </c>
      <c r="BN2931" s="9">
        <f t="shared" ca="1" si="798"/>
        <v>1</v>
      </c>
      <c r="BO2931" s="9">
        <f t="shared" ca="1" si="799"/>
        <v>0</v>
      </c>
      <c r="BP2931" s="9">
        <f t="shared" ca="1" si="793"/>
        <v>1</v>
      </c>
      <c r="BQ2931" s="9">
        <f t="shared" ca="1" si="794"/>
        <v>0</v>
      </c>
      <c r="BR2931">
        <f t="shared" ca="1" si="795"/>
        <v>1122.1743086210101</v>
      </c>
      <c r="BS2931">
        <f t="shared" ca="1" si="796"/>
        <v>-9.5207870517299842E-4</v>
      </c>
      <c r="BT2931">
        <f t="shared" ca="1" si="797"/>
        <v>1.8055555555555558E-5</v>
      </c>
      <c r="BU2931">
        <f t="shared" ca="1" si="778"/>
        <v>0</v>
      </c>
      <c r="BV2931">
        <f t="shared" ca="1" si="779"/>
        <v>0</v>
      </c>
      <c r="BW2931" s="35">
        <f ca="1">IFERROR(VLOOKUP($B2931,OFFSET(Input!$A$1,0,MATCH(Index!BW$6&amp;" Index",Input!$1:$1,0)-1,10000,2),2,0)/100,BW2930)</f>
        <v>8.9999999999999998E-4</v>
      </c>
      <c r="BX2931">
        <f t="shared" ca="1" si="800"/>
        <v>3.020787790976668E-2</v>
      </c>
      <c r="CE2931">
        <v>1113.7279844544655</v>
      </c>
    </row>
    <row r="2932" spans="2:83" x14ac:dyDescent="0.25">
      <c r="B2932" s="2">
        <v>41775</v>
      </c>
      <c r="C2932">
        <f t="shared" ca="1" si="780"/>
        <v>0</v>
      </c>
      <c r="D2932">
        <f t="shared" ca="1" si="781"/>
        <v>0</v>
      </c>
      <c r="E2932">
        <f ca="1">IF($B2932&lt;VLOOKUP(E$6&amp;" Equity",Param,4,0),"",IFERROR(VLOOKUP($B2932,OFFSET(Input!$A$1,0,MATCH(Index!E$6&amp;" Equity",Input!$1:$1,0)-1,10000,2),2,0),E2931))</f>
        <v>94.6</v>
      </c>
      <c r="F2932" s="33">
        <v>113.54</v>
      </c>
      <c r="H2932">
        <f ca="1">IFERROR(VLOOKUP($B2932,OFFSET(Input!$A$1,0,MATCH(Index!H$6,Input!$1:$1,0)-1,10000,2),2,0),0)</f>
        <v>0</v>
      </c>
      <c r="I2932">
        <f ca="1">IFERROR(VLOOKUP($B2932,OFFSET(Input!$A$1,0,MATCH(Index!I$6,Input!$1:$1,0)-1,10000,2),2,0),0)</f>
        <v>0</v>
      </c>
      <c r="K2932">
        <f t="shared" ca="1" si="782"/>
        <v>109.6707054035127</v>
      </c>
      <c r="L2932" s="30">
        <f t="shared" ca="1" si="783"/>
        <v>121.36024526732115</v>
      </c>
      <c r="N2932">
        <f t="shared" ca="1" si="787"/>
        <v>1.692763840520475E-3</v>
      </c>
      <c r="O2932">
        <f t="shared" ca="1" si="788"/>
        <v>-2.8144257803556501E-3</v>
      </c>
      <c r="Q2932">
        <f t="shared" ca="1" si="804"/>
        <v>1.6725402212996229E-2</v>
      </c>
      <c r="R2932">
        <f t="shared" ca="1" si="803"/>
        <v>9.6820352822644715E-2</v>
      </c>
      <c r="T2932">
        <f t="shared" ca="1" si="814"/>
        <v>1.6505507603692522E-2</v>
      </c>
      <c r="U2932">
        <f t="shared" ca="1" si="809"/>
        <v>8.8084737972723523E-2</v>
      </c>
      <c r="W2932">
        <f t="shared" ca="1" si="810"/>
        <v>-1.9693417616016617E-2</v>
      </c>
      <c r="X2932">
        <f t="shared" ca="1" si="811"/>
        <v>4.9969325020377445E-2</v>
      </c>
      <c r="Z2932">
        <f t="shared" ca="1" si="820"/>
        <v>109.31479730035331</v>
      </c>
      <c r="AA2932">
        <f t="shared" ca="1" si="820"/>
        <v>109.05873951757528</v>
      </c>
      <c r="AB2932">
        <f t="shared" ca="1" si="820"/>
        <v>108.9621084534304</v>
      </c>
      <c r="AC2932">
        <f t="shared" ca="1" si="821"/>
        <v>109.05873951757528</v>
      </c>
      <c r="AE2932">
        <f ca="1">IFERROR(VLOOKUP($B2932,OFFSET(Input!$A$1,0,MATCH(Index!AE$6&amp;" Index",Input!$1:$1,0)-1,10000,2),2,0),AE2931)</f>
        <v>12.44</v>
      </c>
      <c r="AF2932">
        <f t="shared" ca="1" si="815"/>
        <v>13.081999999999995</v>
      </c>
      <c r="AG2932">
        <f t="shared" ca="1" si="815"/>
        <v>13.165999999999997</v>
      </c>
      <c r="AH2932">
        <f t="shared" ca="1" si="815"/>
        <v>13.584400000000002</v>
      </c>
      <c r="AI2932">
        <f t="shared" ca="1" si="816"/>
        <v>13.584400000000002</v>
      </c>
      <c r="AK2932">
        <f t="shared" ca="1" si="817"/>
        <v>1</v>
      </c>
      <c r="AL2932">
        <f t="shared" ca="1" si="818"/>
        <v>-1</v>
      </c>
      <c r="AN2932" t="str">
        <f t="shared" ca="1" si="824"/>
        <v>Not Down</v>
      </c>
      <c r="AO2932" t="str">
        <f t="shared" ca="1" si="784"/>
        <v>Not Up</v>
      </c>
      <c r="AQ2932">
        <f t="shared" ca="1" si="822"/>
        <v>1</v>
      </c>
      <c r="AR2932">
        <f t="shared" ca="1" si="823"/>
        <v>0</v>
      </c>
      <c r="AT2932">
        <f t="shared" ca="1" si="805"/>
        <v>1</v>
      </c>
      <c r="AU2932">
        <f t="shared" ca="1" si="806"/>
        <v>0</v>
      </c>
      <c r="AW2932" s="5">
        <f t="shared" ca="1" si="789"/>
        <v>1.6725402212996229E-2</v>
      </c>
      <c r="AX2932" s="5">
        <f t="shared" ca="1" si="790"/>
        <v>1.6505507603692522E-2</v>
      </c>
      <c r="AY2932" s="18">
        <f t="shared" ca="1" si="819"/>
        <v>1.6725402212996229E-2</v>
      </c>
      <c r="BA2932" s="6">
        <f t="shared" ca="1" si="812"/>
        <v>1.5</v>
      </c>
      <c r="BB2932">
        <f t="shared" ca="1" si="813"/>
        <v>1.5</v>
      </c>
      <c r="BC2932" t="str">
        <f t="shared" ca="1" si="801"/>
        <v>HYG UP Equity</v>
      </c>
      <c r="BD2932" t="str">
        <f t="shared" ca="1" si="802"/>
        <v>HYG UP Equity</v>
      </c>
      <c r="BF2932">
        <f t="shared" ca="1" si="791"/>
        <v>1</v>
      </c>
      <c r="BG2932">
        <f t="shared" ca="1" si="792"/>
        <v>0</v>
      </c>
      <c r="BI2932">
        <f t="shared" ca="1" si="785"/>
        <v>1</v>
      </c>
      <c r="BJ2932">
        <f t="shared" ca="1" si="786"/>
        <v>0</v>
      </c>
      <c r="BL2932">
        <f t="shared" ca="1" si="807"/>
        <v>10.249551046945632</v>
      </c>
      <c r="BM2932">
        <f t="shared" ca="1" si="808"/>
        <v>0</v>
      </c>
      <c r="BN2932" s="9">
        <f t="shared" ca="1" si="798"/>
        <v>1</v>
      </c>
      <c r="BO2932" s="9">
        <f t="shared" ca="1" si="799"/>
        <v>0</v>
      </c>
      <c r="BP2932" s="9">
        <f t="shared" ca="1" si="793"/>
        <v>1</v>
      </c>
      <c r="BQ2932" s="9">
        <f t="shared" ca="1" si="794"/>
        <v>0</v>
      </c>
      <c r="BR2932">
        <f t="shared" ca="1" si="795"/>
        <v>1124.0754933878395</v>
      </c>
      <c r="BS2932">
        <f t="shared" ca="1" si="796"/>
        <v>1.6941973739941218E-3</v>
      </c>
      <c r="BT2932">
        <f t="shared" ca="1" si="797"/>
        <v>1.8055555555555558E-5</v>
      </c>
      <c r="BU2932">
        <f t="shared" ca="1" si="778"/>
        <v>0</v>
      </c>
      <c r="BV2932">
        <f t="shared" ca="1" si="779"/>
        <v>0</v>
      </c>
      <c r="BW2932" s="35">
        <f ca="1">IFERROR(VLOOKUP($B2932,OFFSET(Input!$A$1,0,MATCH(Index!BW$6&amp;" Index",Input!$1:$1,0)-1,10000,2),2,0)/100,BW2931)</f>
        <v>8.9999999999999998E-4</v>
      </c>
      <c r="BX2932">
        <f t="shared" ca="1" si="800"/>
        <v>3.0163466245641781E-2</v>
      </c>
      <c r="CE2932">
        <v>1116.5112729239204</v>
      </c>
    </row>
    <row r="2933" spans="2:83" x14ac:dyDescent="0.25">
      <c r="B2933" s="2">
        <v>41778</v>
      </c>
      <c r="C2933">
        <f t="shared" ca="1" si="780"/>
        <v>0</v>
      </c>
      <c r="D2933">
        <f t="shared" ca="1" si="781"/>
        <v>0</v>
      </c>
      <c r="E2933">
        <f ca="1">IF($B2933&lt;VLOOKUP(E$6&amp;" Equity",Param,4,0),"",IFERROR(VLOOKUP($B2933,OFFSET(Input!$A$1,0,MATCH(Index!E$6&amp;" Equity",Input!$1:$1,0)-1,10000,2),2,0),E2932))</f>
        <v>94.77</v>
      </c>
      <c r="F2933" s="33">
        <v>112.7</v>
      </c>
      <c r="H2933">
        <f ca="1">IFERROR(VLOOKUP($B2933,OFFSET(Input!$A$1,0,MATCH(Index!H$6,Input!$1:$1,0)-1,10000,2),2,0),0)</f>
        <v>0</v>
      </c>
      <c r="I2933">
        <f ca="1">IFERROR(VLOOKUP($B2933,OFFSET(Input!$A$1,0,MATCH(Index!I$6,Input!$1:$1,0)-1,10000,2),2,0),0)</f>
        <v>0</v>
      </c>
      <c r="K2933">
        <f t="shared" ca="1" si="782"/>
        <v>109.86778806649998</v>
      </c>
      <c r="L2933" s="30">
        <f t="shared" ca="1" si="783"/>
        <v>120.46238895214985</v>
      </c>
      <c r="N2933">
        <f t="shared" ca="1" si="787"/>
        <v>1.7954274242709106E-3</v>
      </c>
      <c r="O2933">
        <f t="shared" ca="1" si="788"/>
        <v>-7.4257766968495384E-3</v>
      </c>
      <c r="Q2933">
        <f t="shared" ca="1" si="804"/>
        <v>1.8878865757016781E-2</v>
      </c>
      <c r="R2933">
        <f t="shared" ca="1" si="803"/>
        <v>9.9201493038314201E-2</v>
      </c>
      <c r="T2933">
        <f t="shared" ca="1" si="814"/>
        <v>1.7693180399999741E-2</v>
      </c>
      <c r="U2933">
        <f t="shared" ca="1" si="809"/>
        <v>9.1898195461754553E-2</v>
      </c>
      <c r="W2933">
        <f t="shared" ca="1" si="810"/>
        <v>-0.23106791583732178</v>
      </c>
      <c r="X2933">
        <f t="shared" ca="1" si="811"/>
        <v>-5.8635237079656399E-2</v>
      </c>
      <c r="Z2933">
        <f t="shared" ca="1" si="820"/>
        <v>109.40406415358873</v>
      </c>
      <c r="AA2933">
        <f t="shared" ca="1" si="820"/>
        <v>109.12092609738809</v>
      </c>
      <c r="AB2933">
        <f t="shared" ca="1" si="820"/>
        <v>109.027553501046</v>
      </c>
      <c r="AC2933">
        <f t="shared" ca="1" si="821"/>
        <v>109.12092609738809</v>
      </c>
      <c r="AE2933">
        <f ca="1">IFERROR(VLOOKUP($B2933,OFFSET(Input!$A$1,0,MATCH(Index!AE$6&amp;" Index",Input!$1:$1,0)-1,10000,2),2,0),AE2932)</f>
        <v>12.42</v>
      </c>
      <c r="AF2933">
        <f t="shared" ca="1" si="815"/>
        <v>12.978666666666664</v>
      </c>
      <c r="AG2933">
        <f t="shared" ca="1" si="815"/>
        <v>13.124499999999998</v>
      </c>
      <c r="AH2933">
        <f t="shared" ca="1" si="815"/>
        <v>13.400000000000002</v>
      </c>
      <c r="AI2933">
        <f t="shared" ca="1" si="816"/>
        <v>13.400000000000002</v>
      </c>
      <c r="AK2933">
        <f t="shared" ca="1" si="817"/>
        <v>1</v>
      </c>
      <c r="AL2933">
        <f t="shared" ca="1" si="818"/>
        <v>-1</v>
      </c>
      <c r="AN2933" t="str">
        <f t="shared" ca="1" si="824"/>
        <v>Not Down</v>
      </c>
      <c r="AO2933" t="str">
        <f t="shared" ca="1" si="784"/>
        <v>Not Up</v>
      </c>
      <c r="AQ2933">
        <f t="shared" ca="1" si="822"/>
        <v>1</v>
      </c>
      <c r="AR2933">
        <f t="shared" ca="1" si="823"/>
        <v>0</v>
      </c>
      <c r="AT2933">
        <f t="shared" ca="1" si="805"/>
        <v>1</v>
      </c>
      <c r="AU2933">
        <f t="shared" ca="1" si="806"/>
        <v>0</v>
      </c>
      <c r="AW2933" s="5">
        <f t="shared" ca="1" si="789"/>
        <v>1.8878865757016781E-2</v>
      </c>
      <c r="AX2933" s="5">
        <f t="shared" ca="1" si="790"/>
        <v>1.7693180399999741E-2</v>
      </c>
      <c r="AY2933" s="18">
        <f t="shared" ca="1" si="819"/>
        <v>1.8878865757016781E-2</v>
      </c>
      <c r="BA2933" s="6">
        <f t="shared" ca="1" si="812"/>
        <v>1.5</v>
      </c>
      <c r="BB2933">
        <f t="shared" ca="1" si="813"/>
        <v>1.5</v>
      </c>
      <c r="BC2933" t="str">
        <f t="shared" ca="1" si="801"/>
        <v>HYG UP Equity</v>
      </c>
      <c r="BD2933" t="str">
        <f t="shared" ca="1" si="802"/>
        <v>HYG UP Equity</v>
      </c>
      <c r="BF2933">
        <f t="shared" ca="1" si="791"/>
        <v>1</v>
      </c>
      <c r="BG2933">
        <f t="shared" ca="1" si="792"/>
        <v>0</v>
      </c>
      <c r="BI2933">
        <f t="shared" ca="1" si="785"/>
        <v>1</v>
      </c>
      <c r="BJ2933">
        <f t="shared" ca="1" si="786"/>
        <v>0</v>
      </c>
      <c r="BL2933">
        <f t="shared" ca="1" si="807"/>
        <v>10.249551046945632</v>
      </c>
      <c r="BM2933">
        <f t="shared" ca="1" si="808"/>
        <v>0</v>
      </c>
      <c r="BN2933" s="9">
        <f t="shared" ca="1" si="798"/>
        <v>1</v>
      </c>
      <c r="BO2933" s="9">
        <f t="shared" ca="1" si="799"/>
        <v>0</v>
      </c>
      <c r="BP2933" s="9">
        <f t="shared" ca="1" si="793"/>
        <v>1</v>
      </c>
      <c r="BQ2933" s="9">
        <f t="shared" ca="1" si="794"/>
        <v>0</v>
      </c>
      <c r="BR2933">
        <f t="shared" ca="1" si="795"/>
        <v>1126.0955022025958</v>
      </c>
      <c r="BS2933">
        <f t="shared" ca="1" si="796"/>
        <v>1.7970401691331794E-3</v>
      </c>
      <c r="BT2933">
        <f t="shared" ca="1" si="797"/>
        <v>5.4166666666666671E-5</v>
      </c>
      <c r="BU2933">
        <f t="shared" ca="1" si="778"/>
        <v>0</v>
      </c>
      <c r="BV2933">
        <f t="shared" ca="1" si="779"/>
        <v>0</v>
      </c>
      <c r="BW2933" s="35">
        <f ca="1">IFERROR(VLOOKUP($B2933,OFFSET(Input!$A$1,0,MATCH(Index!BW$6&amp;" Index",Input!$1:$1,0)-1,10000,2),2,0)/100,BW2932)</f>
        <v>8.9999999999999998E-4</v>
      </c>
      <c r="BX2933">
        <f t="shared" ca="1" si="800"/>
        <v>9.0716540925068548E-2</v>
      </c>
      <c r="CE2933">
        <v>1119.3794715727847</v>
      </c>
    </row>
    <row r="2934" spans="2:83" x14ac:dyDescent="0.25">
      <c r="B2934" s="2">
        <v>41779</v>
      </c>
      <c r="C2934">
        <f t="shared" ca="1" si="780"/>
        <v>0</v>
      </c>
      <c r="D2934">
        <f t="shared" ca="1" si="781"/>
        <v>0</v>
      </c>
      <c r="E2934">
        <f ca="1">IF($B2934&lt;VLOOKUP(E$6&amp;" Equity",Param,4,0),"",IFERROR(VLOOKUP($B2934,OFFSET(Input!$A$1,0,MATCH(Index!E$6&amp;" Equity",Input!$1:$1,0)-1,10000,2),2,0),E2933))</f>
        <v>94.65</v>
      </c>
      <c r="F2934" s="33">
        <v>112.95</v>
      </c>
      <c r="H2934">
        <f ca="1">IFERROR(VLOOKUP($B2934,OFFSET(Input!$A$1,0,MATCH(Index!H$6,Input!$1:$1,0)-1,10000,2),2,0),0)</f>
        <v>0</v>
      </c>
      <c r="I2934">
        <f ca="1">IFERROR(VLOOKUP($B2934,OFFSET(Input!$A$1,0,MATCH(Index!I$6,Input!$1:$1,0)-1,10000,2),2,0),0)</f>
        <v>0</v>
      </c>
      <c r="K2934">
        <f t="shared" ca="1" si="782"/>
        <v>109.72867089262661</v>
      </c>
      <c r="L2934" s="30">
        <f t="shared" ca="1" si="783"/>
        <v>120.72960809356987</v>
      </c>
      <c r="N2934">
        <f t="shared" ca="1" si="787"/>
        <v>-1.2670258267715785E-3</v>
      </c>
      <c r="O2934">
        <f t="shared" ca="1" si="788"/>
        <v>2.2158218682815597E-3</v>
      </c>
      <c r="Q2934">
        <f t="shared" ca="1" si="804"/>
        <v>1.9892862018572814E-2</v>
      </c>
      <c r="R2934">
        <f t="shared" ca="1" si="803"/>
        <v>9.7773727861969459E-2</v>
      </c>
      <c r="T2934">
        <f t="shared" ca="1" si="814"/>
        <v>1.7862465913532393E-2</v>
      </c>
      <c r="U2934">
        <f t="shared" ca="1" si="809"/>
        <v>9.1460157696242619E-2</v>
      </c>
      <c r="W2934">
        <f t="shared" ca="1" si="810"/>
        <v>-0.26991636649398998</v>
      </c>
      <c r="X2934">
        <f t="shared" ca="1" si="811"/>
        <v>-0.10752266751669319</v>
      </c>
      <c r="Z2934">
        <f t="shared" ca="1" si="820"/>
        <v>109.47710066987224</v>
      </c>
      <c r="AA2934">
        <f t="shared" ca="1" si="820"/>
        <v>109.17038630976997</v>
      </c>
      <c r="AB2934">
        <f t="shared" ca="1" si="820"/>
        <v>109.07358464073724</v>
      </c>
      <c r="AC2934">
        <f t="shared" ca="1" si="821"/>
        <v>109.17038630976997</v>
      </c>
      <c r="AE2934">
        <f ca="1">IFERROR(VLOOKUP($B2934,OFFSET(Input!$A$1,0,MATCH(Index!AE$6&amp;" Index",Input!$1:$1,0)-1,10000,2),2,0),AE2933)</f>
        <v>12.96</v>
      </c>
      <c r="AF2934">
        <f t="shared" ca="1" si="815"/>
        <v>12.928666666666665</v>
      </c>
      <c r="AG2934">
        <f t="shared" ca="1" si="815"/>
        <v>13.112999999999996</v>
      </c>
      <c r="AH2934">
        <f t="shared" ca="1" si="815"/>
        <v>13.274000000000001</v>
      </c>
      <c r="AI2934">
        <f t="shared" ca="1" si="816"/>
        <v>13.274000000000001</v>
      </c>
      <c r="AK2934">
        <f t="shared" ca="1" si="817"/>
        <v>1</v>
      </c>
      <c r="AL2934">
        <f t="shared" ca="1" si="818"/>
        <v>-1</v>
      </c>
      <c r="AN2934" t="str">
        <f t="shared" ca="1" si="824"/>
        <v>Not Down</v>
      </c>
      <c r="AO2934" t="str">
        <f t="shared" ca="1" si="784"/>
        <v>Not Up</v>
      </c>
      <c r="AQ2934">
        <f t="shared" ca="1" si="822"/>
        <v>1</v>
      </c>
      <c r="AR2934">
        <f t="shared" ca="1" si="823"/>
        <v>0</v>
      </c>
      <c r="AT2934">
        <f t="shared" ca="1" si="805"/>
        <v>1</v>
      </c>
      <c r="AU2934">
        <f t="shared" ca="1" si="806"/>
        <v>0</v>
      </c>
      <c r="AW2934" s="5">
        <f t="shared" ca="1" si="789"/>
        <v>1.9892862018572814E-2</v>
      </c>
      <c r="AX2934" s="5">
        <f t="shared" ca="1" si="790"/>
        <v>1.7862465913532393E-2</v>
      </c>
      <c r="AY2934" s="18">
        <f t="shared" ca="1" si="819"/>
        <v>1.9892862018572814E-2</v>
      </c>
      <c r="BA2934" s="6">
        <f t="shared" ca="1" si="812"/>
        <v>1.5</v>
      </c>
      <c r="BB2934">
        <f t="shared" ca="1" si="813"/>
        <v>1.5</v>
      </c>
      <c r="BC2934" t="str">
        <f t="shared" ca="1" si="801"/>
        <v>HYG UP Equity</v>
      </c>
      <c r="BD2934" t="str">
        <f t="shared" ca="1" si="802"/>
        <v>HYG UP Equity</v>
      </c>
      <c r="BF2934">
        <f t="shared" ca="1" si="791"/>
        <v>1</v>
      </c>
      <c r="BG2934">
        <f t="shared" ca="1" si="792"/>
        <v>0</v>
      </c>
      <c r="BI2934">
        <f t="shared" ca="1" si="785"/>
        <v>1</v>
      </c>
      <c r="BJ2934">
        <f t="shared" ca="1" si="786"/>
        <v>0</v>
      </c>
      <c r="BL2934">
        <f t="shared" ca="1" si="807"/>
        <v>10.249551046945633</v>
      </c>
      <c r="BM2934">
        <f t="shared" ca="1" si="808"/>
        <v>0</v>
      </c>
      <c r="BN2934" s="9">
        <f t="shared" ca="1" si="798"/>
        <v>1</v>
      </c>
      <c r="BO2934" s="9">
        <f t="shared" ca="1" si="799"/>
        <v>0</v>
      </c>
      <c r="BP2934" s="9">
        <f t="shared" ca="1" si="793"/>
        <v>1.0000000000000002</v>
      </c>
      <c r="BQ2934" s="9">
        <f t="shared" ca="1" si="794"/>
        <v>0</v>
      </c>
      <c r="BR2934">
        <f t="shared" ca="1" si="795"/>
        <v>1124.6696136274738</v>
      </c>
      <c r="BS2934">
        <f t="shared" ca="1" si="796"/>
        <v>-1.266223488445628E-3</v>
      </c>
      <c r="BT2934">
        <f t="shared" ca="1" si="797"/>
        <v>1.8055555555555558E-5</v>
      </c>
      <c r="BU2934">
        <f t="shared" ca="1" si="778"/>
        <v>8.8817841970012527E-20</v>
      </c>
      <c r="BV2934">
        <f t="shared" ca="1" si="779"/>
        <v>0</v>
      </c>
      <c r="BW2934" s="35">
        <f ca="1">IFERROR(VLOOKUP($B2934,OFFSET(Input!$A$1,0,MATCH(Index!BW$6&amp;" Index",Input!$1:$1,0)-1,10000,2),2,0)/100,BW2933)</f>
        <v>8.9999999999999998E-4</v>
      </c>
      <c r="BX2934">
        <f t="shared" ca="1" si="800"/>
        <v>3.0316527355096261E-2</v>
      </c>
      <c r="CE2934">
        <v>1117.2061320149012</v>
      </c>
    </row>
    <row r="2935" spans="2:83" x14ac:dyDescent="0.25">
      <c r="B2935" s="2">
        <v>41780</v>
      </c>
      <c r="C2935">
        <f t="shared" ca="1" si="780"/>
        <v>0</v>
      </c>
      <c r="D2935">
        <f t="shared" ca="1" si="781"/>
        <v>0</v>
      </c>
      <c r="E2935">
        <f ca="1">IF($B2935&lt;VLOOKUP(E$6&amp;" Equity",Param,4,0),"",IFERROR(VLOOKUP($B2935,OFFSET(Input!$A$1,0,MATCH(Index!E$6&amp;" Equity",Input!$1:$1,0)-1,10000,2),2,0),E2934))</f>
        <v>94.64</v>
      </c>
      <c r="F2935" s="33">
        <v>112.26</v>
      </c>
      <c r="H2935">
        <f ca="1">IFERROR(VLOOKUP($B2935,OFFSET(Input!$A$1,0,MATCH(Index!H$6,Input!$1:$1,0)-1,10000,2),2,0),0)</f>
        <v>0</v>
      </c>
      <c r="I2935">
        <f ca="1">IFERROR(VLOOKUP($B2935,OFFSET(Input!$A$1,0,MATCH(Index!I$6,Input!$1:$1,0)-1,10000,2),2,0),0)</f>
        <v>0</v>
      </c>
      <c r="K2935">
        <f t="shared" ca="1" si="782"/>
        <v>109.71707779480381</v>
      </c>
      <c r="L2935" s="30">
        <f t="shared" ca="1" si="783"/>
        <v>119.99208326325058</v>
      </c>
      <c r="N2935">
        <f t="shared" ca="1" si="787"/>
        <v>-1.0565798520061844E-4</v>
      </c>
      <c r="O2935">
        <f t="shared" ca="1" si="788"/>
        <v>-6.1276333999590437E-3</v>
      </c>
      <c r="Q2935">
        <f t="shared" ca="1" si="804"/>
        <v>1.8444932945270307E-2</v>
      </c>
      <c r="R2935">
        <f t="shared" ca="1" si="803"/>
        <v>0.10092611457645689</v>
      </c>
      <c r="T2935">
        <f t="shared" ca="1" si="814"/>
        <v>1.7830629735769554E-2</v>
      </c>
      <c r="U2935">
        <f t="shared" ca="1" si="809"/>
        <v>9.181266487540661E-2</v>
      </c>
      <c r="W2935">
        <f t="shared" ca="1" si="810"/>
        <v>-0.20149130712404092</v>
      </c>
      <c r="X2935">
        <f t="shared" ca="1" si="811"/>
        <v>-0.11626950047642032</v>
      </c>
      <c r="Z2935">
        <f t="shared" ca="1" si="820"/>
        <v>109.53274753942159</v>
      </c>
      <c r="AA2935">
        <f t="shared" ca="1" si="820"/>
        <v>109.21753571463952</v>
      </c>
      <c r="AB2935">
        <f t="shared" ca="1" si="820"/>
        <v>109.11453564952576</v>
      </c>
      <c r="AC2935">
        <f t="shared" ca="1" si="821"/>
        <v>109.21753571463952</v>
      </c>
      <c r="AE2935">
        <f ca="1">IFERROR(VLOOKUP($B2935,OFFSET(Input!$A$1,0,MATCH(Index!AE$6&amp;" Index",Input!$1:$1,0)-1,10000,2),2,0),AE2934)</f>
        <v>11.91</v>
      </c>
      <c r="AF2935">
        <f t="shared" ca="1" si="815"/>
        <v>12.828666666666665</v>
      </c>
      <c r="AG2935">
        <f t="shared" ca="1" si="815"/>
        <v>13.044999999999996</v>
      </c>
      <c r="AH2935">
        <f t="shared" ca="1" si="815"/>
        <v>13.126000000000001</v>
      </c>
      <c r="AI2935">
        <f t="shared" ca="1" si="816"/>
        <v>13.126000000000001</v>
      </c>
      <c r="AK2935">
        <f t="shared" ca="1" si="817"/>
        <v>1</v>
      </c>
      <c r="AL2935">
        <f t="shared" ca="1" si="818"/>
        <v>-1</v>
      </c>
      <c r="AN2935" t="str">
        <f t="shared" ca="1" si="824"/>
        <v>Not Down</v>
      </c>
      <c r="AO2935" t="str">
        <f t="shared" ca="1" si="784"/>
        <v>Not Up</v>
      </c>
      <c r="AQ2935">
        <f t="shared" ca="1" si="822"/>
        <v>1</v>
      </c>
      <c r="AR2935">
        <f t="shared" ca="1" si="823"/>
        <v>0</v>
      </c>
      <c r="AT2935">
        <f t="shared" ca="1" si="805"/>
        <v>1</v>
      </c>
      <c r="AU2935">
        <f t="shared" ca="1" si="806"/>
        <v>0</v>
      </c>
      <c r="AW2935" s="5">
        <f t="shared" ca="1" si="789"/>
        <v>1.8444932945270307E-2</v>
      </c>
      <c r="AX2935" s="5">
        <f t="shared" ca="1" si="790"/>
        <v>1.7830629735769554E-2</v>
      </c>
      <c r="AY2935" s="18">
        <f t="shared" ca="1" si="819"/>
        <v>1.8444932945270307E-2</v>
      </c>
      <c r="BA2935" s="6">
        <f t="shared" ca="1" si="812"/>
        <v>1.5</v>
      </c>
      <c r="BB2935">
        <f t="shared" ca="1" si="813"/>
        <v>1.5</v>
      </c>
      <c r="BC2935" t="str">
        <f t="shared" ca="1" si="801"/>
        <v>HYG UP Equity</v>
      </c>
      <c r="BD2935" t="str">
        <f t="shared" ca="1" si="802"/>
        <v>HYG UP Equity</v>
      </c>
      <c r="BF2935">
        <f t="shared" ca="1" si="791"/>
        <v>1</v>
      </c>
      <c r="BG2935">
        <f t="shared" ca="1" si="792"/>
        <v>0</v>
      </c>
      <c r="BI2935">
        <f t="shared" ca="1" si="785"/>
        <v>1</v>
      </c>
      <c r="BJ2935">
        <f t="shared" ca="1" si="786"/>
        <v>0</v>
      </c>
      <c r="BL2935">
        <f t="shared" ca="1" si="807"/>
        <v>10.249551046945633</v>
      </c>
      <c r="BM2935">
        <f t="shared" ca="1" si="808"/>
        <v>0</v>
      </c>
      <c r="BN2935" s="9">
        <f t="shared" ca="1" si="798"/>
        <v>1</v>
      </c>
      <c r="BO2935" s="9">
        <f t="shared" ca="1" si="799"/>
        <v>0</v>
      </c>
      <c r="BP2935" s="9">
        <f t="shared" ca="1" si="793"/>
        <v>1</v>
      </c>
      <c r="BQ2935" s="9">
        <f t="shared" ca="1" si="794"/>
        <v>0</v>
      </c>
      <c r="BR2935">
        <f t="shared" ca="1" si="795"/>
        <v>1124.550789579547</v>
      </c>
      <c r="BS2935">
        <f t="shared" ca="1" si="796"/>
        <v>-1.0565240359217132E-4</v>
      </c>
      <c r="BT2935">
        <f t="shared" ca="1" si="797"/>
        <v>1.8055555555555558E-5</v>
      </c>
      <c r="BU2935">
        <f t="shared" ca="1" si="778"/>
        <v>0</v>
      </c>
      <c r="BV2935">
        <f t="shared" ca="1" si="779"/>
        <v>0</v>
      </c>
      <c r="BW2935" s="35">
        <f ca="1">IFERROR(VLOOKUP($B2935,OFFSET(Input!$A$1,0,MATCH(Index!BW$6&amp;" Index",Input!$1:$1,0)-1,10000,2),2,0)/100,BW2934)</f>
        <v>8.9999999999999998E-4</v>
      </c>
      <c r="BX2935">
        <f t="shared" ca="1" si="800"/>
        <v>3.0257666075403578E-2</v>
      </c>
      <c r="CE2935">
        <v>1116.981907819594</v>
      </c>
    </row>
    <row r="2936" spans="2:83" x14ac:dyDescent="0.25">
      <c r="B2936" s="2">
        <v>41781</v>
      </c>
      <c r="C2936">
        <f t="shared" ca="1" si="780"/>
        <v>0</v>
      </c>
      <c r="D2936">
        <f t="shared" ca="1" si="781"/>
        <v>0</v>
      </c>
      <c r="E2936">
        <f ca="1">IF($B2936&lt;VLOOKUP(E$6&amp;" Equity",Param,4,0),"",IFERROR(VLOOKUP($B2936,OFFSET(Input!$A$1,0,MATCH(Index!E$6&amp;" Equity",Input!$1:$1,0)-1,10000,2),2,0),E2935))</f>
        <v>94.71</v>
      </c>
      <c r="F2936" s="33">
        <v>112.1</v>
      </c>
      <c r="H2936">
        <f ca="1">IFERROR(VLOOKUP($B2936,OFFSET(Input!$A$1,0,MATCH(Index!H$6,Input!$1:$1,0)-1,10000,2),2,0),0)</f>
        <v>0</v>
      </c>
      <c r="I2936">
        <f ca="1">IFERROR(VLOOKUP($B2936,OFFSET(Input!$A$1,0,MATCH(Index!I$6,Input!$1:$1,0)-1,10000,2),2,0),0)</f>
        <v>0</v>
      </c>
      <c r="K2936">
        <f t="shared" ca="1" si="782"/>
        <v>109.79822947956329</v>
      </c>
      <c r="L2936" s="30">
        <f t="shared" ca="1" si="783"/>
        <v>119.82106301274175</v>
      </c>
      <c r="N2936">
        <f t="shared" ca="1" si="787"/>
        <v>7.3937156787867047E-4</v>
      </c>
      <c r="O2936">
        <f t="shared" ca="1" si="788"/>
        <v>-1.4262794359391699E-3</v>
      </c>
      <c r="Q2936">
        <f t="shared" ca="1" si="804"/>
        <v>1.8784421410401559E-2</v>
      </c>
      <c r="R2936">
        <f t="shared" ca="1" si="803"/>
        <v>9.8859296111882614E-2</v>
      </c>
      <c r="T2936">
        <f t="shared" ca="1" si="814"/>
        <v>1.7959701500108238E-2</v>
      </c>
      <c r="U2936">
        <f t="shared" ca="1" si="809"/>
        <v>9.1706877629566017E-2</v>
      </c>
      <c r="W2936">
        <f t="shared" ca="1" si="810"/>
        <v>-0.22866857798844903</v>
      </c>
      <c r="X2936">
        <f t="shared" ca="1" si="811"/>
        <v>-0.12977211481855122</v>
      </c>
      <c r="Z2936">
        <f t="shared" ca="1" si="820"/>
        <v>109.59882819701144</v>
      </c>
      <c r="AA2936">
        <f t="shared" ca="1" si="820"/>
        <v>109.26643450025217</v>
      </c>
      <c r="AB2936">
        <f t="shared" ca="1" si="820"/>
        <v>109.15642452220975</v>
      </c>
      <c r="AC2936">
        <f t="shared" ca="1" si="821"/>
        <v>109.26643450025217</v>
      </c>
      <c r="AE2936">
        <f ca="1">IFERROR(VLOOKUP($B2936,OFFSET(Input!$A$1,0,MATCH(Index!AE$6&amp;" Index",Input!$1:$1,0)-1,10000,2),2,0),AE2935)</f>
        <v>12.03</v>
      </c>
      <c r="AF2936">
        <f t="shared" ca="1" si="815"/>
        <v>12.747333333333332</v>
      </c>
      <c r="AG2936">
        <f t="shared" ca="1" si="815"/>
        <v>12.980499999999996</v>
      </c>
      <c r="AH2936">
        <f t="shared" ca="1" si="815"/>
        <v>13.039999999999997</v>
      </c>
      <c r="AI2936">
        <f t="shared" ca="1" si="816"/>
        <v>13.039999999999997</v>
      </c>
      <c r="AK2936">
        <f t="shared" ca="1" si="817"/>
        <v>1</v>
      </c>
      <c r="AL2936">
        <f t="shared" ca="1" si="818"/>
        <v>-1</v>
      </c>
      <c r="AN2936" t="str">
        <f t="shared" ca="1" si="824"/>
        <v>Not Down</v>
      </c>
      <c r="AO2936" t="str">
        <f t="shared" ca="1" si="784"/>
        <v>Not Up</v>
      </c>
      <c r="AQ2936">
        <f t="shared" ca="1" si="822"/>
        <v>1</v>
      </c>
      <c r="AR2936">
        <f t="shared" ca="1" si="823"/>
        <v>0</v>
      </c>
      <c r="AT2936">
        <f t="shared" ca="1" si="805"/>
        <v>1</v>
      </c>
      <c r="AU2936">
        <f t="shared" ca="1" si="806"/>
        <v>0</v>
      </c>
      <c r="AW2936" s="5">
        <f t="shared" ca="1" si="789"/>
        <v>1.8784421410401559E-2</v>
      </c>
      <c r="AX2936" s="5">
        <f t="shared" ca="1" si="790"/>
        <v>1.7959701500108238E-2</v>
      </c>
      <c r="AY2936" s="18">
        <f t="shared" ca="1" si="819"/>
        <v>1.8784421410401559E-2</v>
      </c>
      <c r="BA2936" s="6">
        <f t="shared" ca="1" si="812"/>
        <v>1.5</v>
      </c>
      <c r="BB2936">
        <f t="shared" ca="1" si="813"/>
        <v>1.5</v>
      </c>
      <c r="BC2936" t="str">
        <f t="shared" ca="1" si="801"/>
        <v>HYG UP Equity</v>
      </c>
      <c r="BD2936" t="str">
        <f t="shared" ca="1" si="802"/>
        <v>HYG UP Equity</v>
      </c>
      <c r="BF2936">
        <f t="shared" ca="1" si="791"/>
        <v>1</v>
      </c>
      <c r="BG2936">
        <f t="shared" ca="1" si="792"/>
        <v>0</v>
      </c>
      <c r="BI2936">
        <f t="shared" ca="1" si="785"/>
        <v>1</v>
      </c>
      <c r="BJ2936">
        <f t="shared" ca="1" si="786"/>
        <v>0</v>
      </c>
      <c r="BL2936">
        <f t="shared" ca="1" si="807"/>
        <v>10.249551046945633</v>
      </c>
      <c r="BM2936">
        <f t="shared" ca="1" si="808"/>
        <v>0</v>
      </c>
      <c r="BN2936" s="9">
        <f t="shared" ca="1" si="798"/>
        <v>1</v>
      </c>
      <c r="BO2936" s="9">
        <f t="shared" ca="1" si="799"/>
        <v>0</v>
      </c>
      <c r="BP2936" s="9">
        <f t="shared" ca="1" si="793"/>
        <v>1</v>
      </c>
      <c r="BQ2936" s="9">
        <f t="shared" ca="1" si="794"/>
        <v>0</v>
      </c>
      <c r="BR2936">
        <f t="shared" ca="1" si="795"/>
        <v>1125.3825579150348</v>
      </c>
      <c r="BS2936">
        <f t="shared" ca="1" si="796"/>
        <v>7.3964497041423272E-4</v>
      </c>
      <c r="BT2936">
        <f t="shared" ca="1" si="797"/>
        <v>1.8055555555555558E-5</v>
      </c>
      <c r="BU2936">
        <f t="shared" ca="1" si="778"/>
        <v>0</v>
      </c>
      <c r="BV2936">
        <f t="shared" ca="1" si="779"/>
        <v>0</v>
      </c>
      <c r="BW2936" s="35">
        <f ca="1">IFERROR(VLOOKUP($B2936,OFFSET(Input!$A$1,0,MATCH(Index!BW$6&amp;" Index",Input!$1:$1,0)-1,10000,2),2,0)/100,BW2935)</f>
        <v>8.9999999999999998E-4</v>
      </c>
      <c r="BX2936">
        <f t="shared" ca="1" si="800"/>
        <v>3.0251593336780676E-2</v>
      </c>
      <c r="CE2936">
        <v>1118.174001436508</v>
      </c>
    </row>
    <row r="2937" spans="2:83" x14ac:dyDescent="0.25">
      <c r="B2937" s="2">
        <v>41782</v>
      </c>
      <c r="C2937">
        <f t="shared" ca="1" si="780"/>
        <v>0</v>
      </c>
      <c r="D2937">
        <f t="shared" ca="1" si="781"/>
        <v>0</v>
      </c>
      <c r="E2937">
        <f ca="1">IF($B2937&lt;VLOOKUP(E$6&amp;" Equity",Param,4,0),"",IFERROR(VLOOKUP($B2937,OFFSET(Input!$A$1,0,MATCH(Index!E$6&amp;" Equity",Input!$1:$1,0)-1,10000,2),2,0),E2936))</f>
        <v>94.74</v>
      </c>
      <c r="F2937" s="33">
        <v>112.7</v>
      </c>
      <c r="H2937">
        <f ca="1">IFERROR(VLOOKUP($B2937,OFFSET(Input!$A$1,0,MATCH(Index!H$6,Input!$1:$1,0)-1,10000,2),2,0),0)</f>
        <v>0</v>
      </c>
      <c r="I2937">
        <f ca="1">IFERROR(VLOOKUP($B2937,OFFSET(Input!$A$1,0,MATCH(Index!I$6,Input!$1:$1,0)-1,10000,2),2,0),0)</f>
        <v>0</v>
      </c>
      <c r="K2937">
        <f t="shared" ca="1" si="782"/>
        <v>109.83300877303164</v>
      </c>
      <c r="L2937" s="30">
        <f t="shared" ca="1" si="783"/>
        <v>120.46238895214982</v>
      </c>
      <c r="N2937">
        <f t="shared" ca="1" si="787"/>
        <v>3.1670625759574436E-4</v>
      </c>
      <c r="O2937">
        <f t="shared" ca="1" si="788"/>
        <v>5.3380909676163995E-3</v>
      </c>
      <c r="Q2937">
        <f t="shared" ca="1" si="804"/>
        <v>1.8231067632417379E-2</v>
      </c>
      <c r="R2937">
        <f t="shared" ca="1" si="803"/>
        <v>0.10113438881752085</v>
      </c>
      <c r="T2937">
        <f t="shared" ca="1" si="814"/>
        <v>1.7896081914087796E-2</v>
      </c>
      <c r="U2937">
        <f t="shared" ca="1" si="809"/>
        <v>9.3504700111604486E-2</v>
      </c>
      <c r="W2937">
        <f t="shared" ca="1" si="810"/>
        <v>-0.16500475517124041</v>
      </c>
      <c r="X2937">
        <f t="shared" ca="1" si="811"/>
        <v>-0.10925557641060607</v>
      </c>
      <c r="Z2937">
        <f t="shared" ca="1" si="820"/>
        <v>109.65795299590764</v>
      </c>
      <c r="AA2937">
        <f t="shared" ca="1" si="820"/>
        <v>109.3199575049068</v>
      </c>
      <c r="AB2937">
        <f t="shared" ca="1" si="820"/>
        <v>109.20478261432125</v>
      </c>
      <c r="AC2937">
        <f t="shared" ca="1" si="821"/>
        <v>109.3199575049068</v>
      </c>
      <c r="AE2937">
        <f ca="1">IFERROR(VLOOKUP($B2937,OFFSET(Input!$A$1,0,MATCH(Index!AE$6&amp;" Index",Input!$1:$1,0)-1,10000,2),2,0),AE2936)</f>
        <v>11.36</v>
      </c>
      <c r="AF2937">
        <f t="shared" ca="1" si="815"/>
        <v>12.644000000000002</v>
      </c>
      <c r="AG2937">
        <f t="shared" ca="1" si="815"/>
        <v>12.845499999999996</v>
      </c>
      <c r="AH2937">
        <f t="shared" ca="1" si="815"/>
        <v>12.959999999999997</v>
      </c>
      <c r="AI2937">
        <f t="shared" ca="1" si="816"/>
        <v>12.959999999999997</v>
      </c>
      <c r="AK2937">
        <f t="shared" ca="1" si="817"/>
        <v>1</v>
      </c>
      <c r="AL2937">
        <f t="shared" ca="1" si="818"/>
        <v>-1</v>
      </c>
      <c r="AN2937" t="str">
        <f t="shared" ca="1" si="824"/>
        <v>Not Down</v>
      </c>
      <c r="AO2937" t="str">
        <f t="shared" ca="1" si="784"/>
        <v>Not Up</v>
      </c>
      <c r="AQ2937">
        <f t="shared" ca="1" si="822"/>
        <v>1</v>
      </c>
      <c r="AR2937">
        <f t="shared" ca="1" si="823"/>
        <v>0</v>
      </c>
      <c r="AT2937">
        <f t="shared" ca="1" si="805"/>
        <v>1</v>
      </c>
      <c r="AU2937">
        <f t="shared" ca="1" si="806"/>
        <v>0</v>
      </c>
      <c r="AW2937" s="5">
        <f t="shared" ca="1" si="789"/>
        <v>1.8231067632417379E-2</v>
      </c>
      <c r="AX2937" s="5">
        <f t="shared" ca="1" si="790"/>
        <v>1.7896081914087796E-2</v>
      </c>
      <c r="AY2937" s="18">
        <f t="shared" ca="1" si="819"/>
        <v>1.8231067632417379E-2</v>
      </c>
      <c r="BA2937" s="6">
        <f t="shared" ca="1" si="812"/>
        <v>1.5</v>
      </c>
      <c r="BB2937">
        <f t="shared" ca="1" si="813"/>
        <v>1.5</v>
      </c>
      <c r="BC2937" t="str">
        <f t="shared" ca="1" si="801"/>
        <v>HYG UP Equity</v>
      </c>
      <c r="BD2937" t="str">
        <f t="shared" ca="1" si="802"/>
        <v>HYG UP Equity</v>
      </c>
      <c r="BF2937">
        <f t="shared" ca="1" si="791"/>
        <v>1</v>
      </c>
      <c r="BG2937">
        <f t="shared" ca="1" si="792"/>
        <v>0</v>
      </c>
      <c r="BI2937">
        <f t="shared" ca="1" si="785"/>
        <v>1</v>
      </c>
      <c r="BJ2937">
        <f t="shared" ca="1" si="786"/>
        <v>0</v>
      </c>
      <c r="BL2937">
        <f t="shared" ca="1" si="807"/>
        <v>10.249551046945633</v>
      </c>
      <c r="BM2937">
        <f t="shared" ca="1" si="808"/>
        <v>0</v>
      </c>
      <c r="BN2937" s="9">
        <f t="shared" ca="1" si="798"/>
        <v>1</v>
      </c>
      <c r="BO2937" s="9">
        <f t="shared" ca="1" si="799"/>
        <v>0</v>
      </c>
      <c r="BP2937" s="9">
        <f t="shared" ca="1" si="793"/>
        <v>1</v>
      </c>
      <c r="BQ2937" s="9">
        <f t="shared" ca="1" si="794"/>
        <v>0</v>
      </c>
      <c r="BR2937">
        <f t="shared" ca="1" si="795"/>
        <v>1125.7390300588154</v>
      </c>
      <c r="BS2937">
        <f t="shared" ca="1" si="796"/>
        <v>3.1675641431738732E-4</v>
      </c>
      <c r="BT2937">
        <f t="shared" ca="1" si="797"/>
        <v>1.8055555555555558E-5</v>
      </c>
      <c r="BU2937">
        <f t="shared" ca="1" si="778"/>
        <v>0</v>
      </c>
      <c r="BV2937">
        <f t="shared" ca="1" si="779"/>
        <v>0</v>
      </c>
      <c r="BW2937" s="35">
        <f ca="1">IFERROR(VLOOKUP($B2937,OFFSET(Input!$A$1,0,MATCH(Index!BW$6&amp;" Index",Input!$1:$1,0)-1,10000,2),2,0)/100,BW2936)</f>
        <v>8.9999999999999998E-4</v>
      </c>
      <c r="BX2937">
        <f t="shared" ca="1" si="800"/>
        <v>3.0283879205572097E-2</v>
      </c>
      <c r="CE2937">
        <v>1118.6580728262527</v>
      </c>
    </row>
    <row r="2938" spans="2:83" x14ac:dyDescent="0.25">
      <c r="B2938" s="2">
        <v>41786</v>
      </c>
      <c r="C2938">
        <f t="shared" ca="1" si="780"/>
        <v>0</v>
      </c>
      <c r="D2938">
        <f t="shared" ca="1" si="781"/>
        <v>0</v>
      </c>
      <c r="E2938">
        <f ca="1">IF($B2938&lt;VLOOKUP(E$6&amp;" Equity",Param,4,0),"",IFERROR(VLOOKUP($B2938,OFFSET(Input!$A$1,0,MATCH(Index!E$6&amp;" Equity",Input!$1:$1,0)-1,10000,2),2,0),E2937))</f>
        <v>94.83</v>
      </c>
      <c r="F2938" s="33">
        <v>113.36</v>
      </c>
      <c r="H2938">
        <f ca="1">IFERROR(VLOOKUP($B2938,OFFSET(Input!$A$1,0,MATCH(Index!H$6,Input!$1:$1,0)-1,10000,2),2,0),0)</f>
        <v>0</v>
      </c>
      <c r="I2938">
        <f ca="1">IFERROR(VLOOKUP($B2938,OFFSET(Input!$A$1,0,MATCH(Index!I$6,Input!$1:$1,0)-1,10000,2),2,0),0)</f>
        <v>0</v>
      </c>
      <c r="K2938">
        <f t="shared" ca="1" si="782"/>
        <v>109.93734665343668</v>
      </c>
      <c r="L2938" s="30">
        <f t="shared" ca="1" si="783"/>
        <v>121.1678474854987</v>
      </c>
      <c r="N2938">
        <f t="shared" ca="1" si="787"/>
        <v>9.4951740003045796E-4</v>
      </c>
      <c r="O2938">
        <f t="shared" ca="1" si="788"/>
        <v>5.8391743366943052E-3</v>
      </c>
      <c r="Q2938">
        <f t="shared" ca="1" si="804"/>
        <v>1.8075983428879568E-2</v>
      </c>
      <c r="R2938">
        <f t="shared" ca="1" si="803"/>
        <v>0.10331177362749114</v>
      </c>
      <c r="T2938">
        <f t="shared" ca="1" si="814"/>
        <v>1.8195111557699522E-2</v>
      </c>
      <c r="U2938">
        <f t="shared" ca="1" si="809"/>
        <v>9.4206453490036091E-2</v>
      </c>
      <c r="W2938">
        <f t="shared" ca="1" si="810"/>
        <v>-3.0077751338519445E-2</v>
      </c>
      <c r="X2938">
        <f t="shared" ca="1" si="811"/>
        <v>-7.3489713362110548E-2</v>
      </c>
      <c r="Z2938">
        <f t="shared" ca="1" si="820"/>
        <v>109.71591848502155</v>
      </c>
      <c r="AA2938">
        <f t="shared" ca="1" si="820"/>
        <v>109.3798515053292</v>
      </c>
      <c r="AB2938">
        <f t="shared" ca="1" si="820"/>
        <v>109.25731422164895</v>
      </c>
      <c r="AC2938">
        <f t="shared" ca="1" si="821"/>
        <v>109.3798515053292</v>
      </c>
      <c r="AE2938">
        <f ca="1">IFERROR(VLOOKUP($B2938,OFFSET(Input!$A$1,0,MATCH(Index!AE$6&amp;" Index",Input!$1:$1,0)-1,10000,2),2,0),AE2937)</f>
        <v>11.51</v>
      </c>
      <c r="AF2938">
        <f t="shared" ca="1" si="815"/>
        <v>12.525333333333332</v>
      </c>
      <c r="AG2938">
        <f t="shared" ca="1" si="815"/>
        <v>12.722499999999997</v>
      </c>
      <c r="AH2938">
        <f t="shared" ca="1" si="815"/>
        <v>12.890399999999998</v>
      </c>
      <c r="AI2938">
        <f t="shared" ca="1" si="816"/>
        <v>12.890399999999998</v>
      </c>
      <c r="AK2938">
        <f t="shared" ca="1" si="817"/>
        <v>1</v>
      </c>
      <c r="AL2938">
        <f t="shared" ca="1" si="818"/>
        <v>-1</v>
      </c>
      <c r="AN2938" t="str">
        <f t="shared" ca="1" si="824"/>
        <v>Not Down</v>
      </c>
      <c r="AO2938" t="str">
        <f t="shared" ca="1" si="784"/>
        <v>Not Up</v>
      </c>
      <c r="AQ2938">
        <f t="shared" ca="1" si="822"/>
        <v>1</v>
      </c>
      <c r="AR2938">
        <f t="shared" ca="1" si="823"/>
        <v>0</v>
      </c>
      <c r="AT2938">
        <f t="shared" ca="1" si="805"/>
        <v>1</v>
      </c>
      <c r="AU2938">
        <f t="shared" ca="1" si="806"/>
        <v>0</v>
      </c>
      <c r="AW2938" s="5">
        <f t="shared" ca="1" si="789"/>
        <v>1.8075983428879568E-2</v>
      </c>
      <c r="AX2938" s="5">
        <f t="shared" ca="1" si="790"/>
        <v>1.8195111557699522E-2</v>
      </c>
      <c r="AY2938" s="18">
        <f t="shared" ca="1" si="819"/>
        <v>1.8195111557699522E-2</v>
      </c>
      <c r="BA2938" s="6">
        <f t="shared" ca="1" si="812"/>
        <v>1.5</v>
      </c>
      <c r="BB2938">
        <f t="shared" ca="1" si="813"/>
        <v>1.5</v>
      </c>
      <c r="BC2938" t="str">
        <f t="shared" ca="1" si="801"/>
        <v>HYG UP Equity</v>
      </c>
      <c r="BD2938" t="str">
        <f t="shared" ca="1" si="802"/>
        <v>HYG UP Equity</v>
      </c>
      <c r="BF2938">
        <f t="shared" ca="1" si="791"/>
        <v>1</v>
      </c>
      <c r="BG2938">
        <f t="shared" ca="1" si="792"/>
        <v>0</v>
      </c>
      <c r="BI2938">
        <f t="shared" ca="1" si="785"/>
        <v>1</v>
      </c>
      <c r="BJ2938">
        <f t="shared" ca="1" si="786"/>
        <v>0</v>
      </c>
      <c r="BL2938">
        <f t="shared" ca="1" si="807"/>
        <v>10.249551046945633</v>
      </c>
      <c r="BM2938">
        <f t="shared" ca="1" si="808"/>
        <v>0</v>
      </c>
      <c r="BN2938" s="9">
        <f t="shared" ca="1" si="798"/>
        <v>1</v>
      </c>
      <c r="BO2938" s="9">
        <f t="shared" ca="1" si="799"/>
        <v>0</v>
      </c>
      <c r="BP2938" s="9">
        <f t="shared" ca="1" si="793"/>
        <v>1</v>
      </c>
      <c r="BQ2938" s="9">
        <f t="shared" ca="1" si="794"/>
        <v>0</v>
      </c>
      <c r="BR2938">
        <f t="shared" ca="1" si="795"/>
        <v>1126.8084464901569</v>
      </c>
      <c r="BS2938">
        <f t="shared" ca="1" si="796"/>
        <v>9.499683343889842E-4</v>
      </c>
      <c r="BT2938">
        <f t="shared" ca="1" si="797"/>
        <v>7.2222222222222232E-5</v>
      </c>
      <c r="BU2938">
        <f t="shared" ca="1" si="778"/>
        <v>0</v>
      </c>
      <c r="BV2938">
        <f t="shared" ca="1" si="779"/>
        <v>0</v>
      </c>
      <c r="BW2938" s="35">
        <f ca="1">IFERROR(VLOOKUP($B2938,OFFSET(Input!$A$1,0,MATCH(Index!BW$6&amp;" Index",Input!$1:$1,0)-1,10000,2),2,0)/100,BW2937)</f>
        <v>8.9999999999999998E-4</v>
      </c>
      <c r="BX2938">
        <f t="shared" ca="1" si="800"/>
        <v>0.12118795788951073</v>
      </c>
      <c r="CE2938">
        <v>1120.0631785265768</v>
      </c>
    </row>
    <row r="2939" spans="2:83" x14ac:dyDescent="0.25">
      <c r="B2939" s="2">
        <v>41787</v>
      </c>
      <c r="C2939">
        <f t="shared" ca="1" si="780"/>
        <v>0</v>
      </c>
      <c r="D2939">
        <f t="shared" ca="1" si="781"/>
        <v>0</v>
      </c>
      <c r="E2939">
        <f ca="1">IF($B2939&lt;VLOOKUP(E$6&amp;" Equity",Param,4,0),"",IFERROR(VLOOKUP($B2939,OFFSET(Input!$A$1,0,MATCH(Index!E$6&amp;" Equity",Input!$1:$1,0)-1,10000,2),2,0),E2938))</f>
        <v>94.86</v>
      </c>
      <c r="F2939" s="33">
        <v>114.76</v>
      </c>
      <c r="H2939">
        <f ca="1">IFERROR(VLOOKUP($B2939,OFFSET(Input!$A$1,0,MATCH(Index!H$6,Input!$1:$1,0)-1,10000,2),2,0),0)</f>
        <v>0</v>
      </c>
      <c r="I2939">
        <f ca="1">IFERROR(VLOOKUP($B2939,OFFSET(Input!$A$1,0,MATCH(Index!I$6,Input!$1:$1,0)-1,10000,2),2,0),0)</f>
        <v>0</v>
      </c>
      <c r="K2939">
        <f t="shared" ca="1" si="782"/>
        <v>109.97212594690502</v>
      </c>
      <c r="L2939" s="30">
        <f t="shared" ca="1" si="783"/>
        <v>122.66427467745089</v>
      </c>
      <c r="N2939">
        <f t="shared" ca="1" si="787"/>
        <v>3.1630555379958986E-4</v>
      </c>
      <c r="O2939">
        <f t="shared" ca="1" si="788"/>
        <v>1.2274395730739181E-2</v>
      </c>
      <c r="Q2939">
        <f t="shared" ca="1" si="804"/>
        <v>1.6298542199489199E-2</v>
      </c>
      <c r="R2939">
        <f t="shared" ca="1" si="803"/>
        <v>0.11222366028544742</v>
      </c>
      <c r="T2939">
        <f t="shared" ca="1" si="814"/>
        <v>1.7451219280077267E-2</v>
      </c>
      <c r="U2939">
        <f t="shared" ca="1" si="809"/>
        <v>0.10368246584454333</v>
      </c>
      <c r="W2939">
        <f t="shared" ca="1" si="810"/>
        <v>-0.1660871731930042</v>
      </c>
      <c r="X2939">
        <f t="shared" ca="1" si="811"/>
        <v>-2.8574900130896416E-2</v>
      </c>
      <c r="Z2939">
        <f t="shared" ca="1" si="820"/>
        <v>109.75997225674811</v>
      </c>
      <c r="AA2939">
        <f t="shared" ca="1" si="820"/>
        <v>109.43340575819283</v>
      </c>
      <c r="AB2939">
        <f t="shared" ca="1" si="820"/>
        <v>109.3066205937256</v>
      </c>
      <c r="AC2939">
        <f t="shared" ca="1" si="821"/>
        <v>109.43340575819283</v>
      </c>
      <c r="AE2939">
        <f ca="1">IFERROR(VLOOKUP($B2939,OFFSET(Input!$A$1,0,MATCH(Index!AE$6&amp;" Index",Input!$1:$1,0)-1,10000,2),2,0),AE2938)</f>
        <v>11.68</v>
      </c>
      <c r="AF2939">
        <f t="shared" ca="1" si="815"/>
        <v>12.383999999999999</v>
      </c>
      <c r="AG2939">
        <f t="shared" ca="1" si="815"/>
        <v>12.620999999999999</v>
      </c>
      <c r="AH2939">
        <f t="shared" ca="1" si="815"/>
        <v>12.829999999999998</v>
      </c>
      <c r="AI2939">
        <f t="shared" ca="1" si="816"/>
        <v>12.829999999999998</v>
      </c>
      <c r="AK2939">
        <f t="shared" ca="1" si="817"/>
        <v>1</v>
      </c>
      <c r="AL2939">
        <f t="shared" ca="1" si="818"/>
        <v>-1</v>
      </c>
      <c r="AN2939" t="str">
        <f t="shared" ca="1" si="824"/>
        <v>Not Down</v>
      </c>
      <c r="AO2939" t="str">
        <f t="shared" ca="1" si="784"/>
        <v>Not Up</v>
      </c>
      <c r="AQ2939">
        <f t="shared" ca="1" si="822"/>
        <v>1</v>
      </c>
      <c r="AR2939">
        <f t="shared" ca="1" si="823"/>
        <v>0</v>
      </c>
      <c r="AT2939">
        <f t="shared" ca="1" si="805"/>
        <v>1</v>
      </c>
      <c r="AU2939">
        <f t="shared" ca="1" si="806"/>
        <v>0</v>
      </c>
      <c r="AW2939" s="5">
        <f t="shared" ca="1" si="789"/>
        <v>1.6298542199489199E-2</v>
      </c>
      <c r="AX2939" s="5">
        <f t="shared" ca="1" si="790"/>
        <v>1.7451219280077267E-2</v>
      </c>
      <c r="AY2939" s="18">
        <f t="shared" ca="1" si="819"/>
        <v>1.7451219280077267E-2</v>
      </c>
      <c r="BA2939" s="6">
        <f t="shared" ca="1" si="812"/>
        <v>1.5</v>
      </c>
      <c r="BB2939">
        <f t="shared" ca="1" si="813"/>
        <v>1.5</v>
      </c>
      <c r="BC2939" t="str">
        <f t="shared" ca="1" si="801"/>
        <v>HYG UP Equity</v>
      </c>
      <c r="BD2939" t="str">
        <f t="shared" ca="1" si="802"/>
        <v>HYG UP Equity</v>
      </c>
      <c r="BF2939">
        <f t="shared" ca="1" si="791"/>
        <v>1</v>
      </c>
      <c r="BG2939">
        <f t="shared" ca="1" si="792"/>
        <v>0</v>
      </c>
      <c r="BI2939">
        <f t="shared" ca="1" si="785"/>
        <v>1</v>
      </c>
      <c r="BJ2939">
        <f t="shared" ca="1" si="786"/>
        <v>0</v>
      </c>
      <c r="BL2939">
        <f t="shared" ca="1" si="807"/>
        <v>10.249551046945633</v>
      </c>
      <c r="BM2939">
        <f t="shared" ca="1" si="808"/>
        <v>0</v>
      </c>
      <c r="BN2939" s="9">
        <f t="shared" ca="1" si="798"/>
        <v>1</v>
      </c>
      <c r="BO2939" s="9">
        <f t="shared" ca="1" si="799"/>
        <v>0</v>
      </c>
      <c r="BP2939" s="9">
        <f t="shared" ca="1" si="793"/>
        <v>1</v>
      </c>
      <c r="BQ2939" s="9">
        <f t="shared" ca="1" si="794"/>
        <v>0</v>
      </c>
      <c r="BR2939">
        <f t="shared" ca="1" si="795"/>
        <v>1127.1649186339375</v>
      </c>
      <c r="BS2939">
        <f t="shared" ca="1" si="796"/>
        <v>3.1635558367604233E-4</v>
      </c>
      <c r="BT2939">
        <f t="shared" ca="1" si="797"/>
        <v>1.8055555555555558E-5</v>
      </c>
      <c r="BU2939">
        <f t="shared" ca="1" si="778"/>
        <v>0</v>
      </c>
      <c r="BV2939">
        <f t="shared" ca="1" si="779"/>
        <v>0</v>
      </c>
      <c r="BW2939" s="35">
        <f ca="1">IFERROR(VLOOKUP($B2939,OFFSET(Input!$A$1,0,MATCH(Index!BW$6&amp;" Index",Input!$1:$1,0)-1,10000,2),2,0)/100,BW2938)</f>
        <v>8.9999999999999998E-4</v>
      </c>
      <c r="BX2939">
        <f t="shared" ca="1" si="800"/>
        <v>3.0335044418428127E-2</v>
      </c>
      <c r="CE2939">
        <v>1120.5473943310453</v>
      </c>
    </row>
    <row r="2940" spans="2:83" x14ac:dyDescent="0.25">
      <c r="B2940" s="2">
        <v>41788</v>
      </c>
      <c r="C2940">
        <f t="shared" ca="1" si="780"/>
        <v>0</v>
      </c>
      <c r="D2940">
        <f t="shared" ca="1" si="781"/>
        <v>0</v>
      </c>
      <c r="E2940">
        <f ca="1">IF($B2940&lt;VLOOKUP(E$6&amp;" Equity",Param,4,0),"",IFERROR(VLOOKUP($B2940,OFFSET(Input!$A$1,0,MATCH(Index!E$6&amp;" Equity",Input!$1:$1,0)-1,10000,2),2,0),E2939))</f>
        <v>94.95</v>
      </c>
      <c r="F2940" s="33">
        <v>114.15</v>
      </c>
      <c r="H2940">
        <f ca="1">IFERROR(VLOOKUP($B2940,OFFSET(Input!$A$1,0,MATCH(Index!H$6,Input!$1:$1,0)-1,10000,2),2,0),0)</f>
        <v>0</v>
      </c>
      <c r="I2940">
        <f ca="1">IFERROR(VLOOKUP($B2940,OFFSET(Input!$A$1,0,MATCH(Index!I$6,Input!$1:$1,0)-1,10000,2),2,0),0)</f>
        <v>0</v>
      </c>
      <c r="K2940">
        <f t="shared" ca="1" si="782"/>
        <v>110.07646382731006</v>
      </c>
      <c r="L2940" s="30">
        <f t="shared" ca="1" si="783"/>
        <v>122.01225997238602</v>
      </c>
      <c r="N2940">
        <f t="shared" ca="1" si="787"/>
        <v>9.4831680885926E-4</v>
      </c>
      <c r="O2940">
        <f t="shared" ca="1" si="788"/>
        <v>-5.3296181373594705E-3</v>
      </c>
      <c r="Q2940">
        <f t="shared" ca="1" si="804"/>
        <v>1.6770540553252902E-2</v>
      </c>
      <c r="R2940">
        <f t="shared" ca="1" si="803"/>
        <v>0.1019175161637307</v>
      </c>
      <c r="T2940">
        <f t="shared" ca="1" si="814"/>
        <v>1.7756973971453441E-2</v>
      </c>
      <c r="U2940">
        <f t="shared" ca="1" si="809"/>
        <v>0.10436021594151977</v>
      </c>
      <c r="W2940">
        <f t="shared" ca="1" si="810"/>
        <v>-0.33625927912364711</v>
      </c>
      <c r="X2940">
        <f t="shared" ca="1" si="811"/>
        <v>-5.6285507154075251E-2</v>
      </c>
      <c r="Z2940">
        <f t="shared" ca="1" si="820"/>
        <v>109.80866326760381</v>
      </c>
      <c r="AA2940">
        <f t="shared" ca="1" si="820"/>
        <v>109.49333100682415</v>
      </c>
      <c r="AB2940">
        <f t="shared" ca="1" si="820"/>
        <v>109.35871555892149</v>
      </c>
      <c r="AC2940">
        <f t="shared" ca="1" si="821"/>
        <v>109.49333100682415</v>
      </c>
      <c r="AE2940">
        <f ca="1">IFERROR(VLOOKUP($B2940,OFFSET(Input!$A$1,0,MATCH(Index!AE$6&amp;" Index",Input!$1:$1,0)-1,10000,2),2,0),AE2939)</f>
        <v>11.57</v>
      </c>
      <c r="AF2940">
        <f t="shared" ca="1" si="815"/>
        <v>12.262</v>
      </c>
      <c r="AG2940">
        <f t="shared" ca="1" si="815"/>
        <v>12.529</v>
      </c>
      <c r="AH2940">
        <f t="shared" ca="1" si="815"/>
        <v>12.761999999999995</v>
      </c>
      <c r="AI2940">
        <f t="shared" ca="1" si="816"/>
        <v>12.761999999999995</v>
      </c>
      <c r="AK2940">
        <f t="shared" ca="1" si="817"/>
        <v>1</v>
      </c>
      <c r="AL2940">
        <f t="shared" ca="1" si="818"/>
        <v>-1</v>
      </c>
      <c r="AN2940" t="str">
        <f t="shared" ca="1" si="824"/>
        <v>Not Down</v>
      </c>
      <c r="AO2940" t="str">
        <f t="shared" ca="1" si="784"/>
        <v>Not Up</v>
      </c>
      <c r="AQ2940">
        <f t="shared" ca="1" si="822"/>
        <v>1</v>
      </c>
      <c r="AR2940">
        <f t="shared" ca="1" si="823"/>
        <v>0</v>
      </c>
      <c r="AT2940">
        <f t="shared" ca="1" si="805"/>
        <v>1</v>
      </c>
      <c r="AU2940">
        <f t="shared" ca="1" si="806"/>
        <v>0</v>
      </c>
      <c r="AW2940" s="5">
        <f t="shared" ca="1" si="789"/>
        <v>1.6770540553252902E-2</v>
      </c>
      <c r="AX2940" s="5">
        <f t="shared" ca="1" si="790"/>
        <v>1.7756973971453441E-2</v>
      </c>
      <c r="AY2940" s="18">
        <f t="shared" ca="1" si="819"/>
        <v>1.7756973971453441E-2</v>
      </c>
      <c r="BA2940" s="6">
        <f t="shared" ca="1" si="812"/>
        <v>1.5</v>
      </c>
      <c r="BB2940">
        <f t="shared" ca="1" si="813"/>
        <v>1.5</v>
      </c>
      <c r="BC2940" t="str">
        <f t="shared" ca="1" si="801"/>
        <v>HYG UP Equity</v>
      </c>
      <c r="BD2940" t="str">
        <f t="shared" ca="1" si="802"/>
        <v>HYG UP Equity</v>
      </c>
      <c r="BF2940">
        <f t="shared" ca="1" si="791"/>
        <v>1</v>
      </c>
      <c r="BG2940">
        <f t="shared" ca="1" si="792"/>
        <v>0</v>
      </c>
      <c r="BI2940">
        <f t="shared" ca="1" si="785"/>
        <v>1</v>
      </c>
      <c r="BJ2940">
        <f t="shared" ca="1" si="786"/>
        <v>0</v>
      </c>
      <c r="BL2940">
        <f t="shared" ca="1" si="807"/>
        <v>10.249551046945633</v>
      </c>
      <c r="BM2940">
        <f t="shared" ca="1" si="808"/>
        <v>0</v>
      </c>
      <c r="BN2940" s="9">
        <f t="shared" ca="1" si="798"/>
        <v>1</v>
      </c>
      <c r="BO2940" s="9">
        <f t="shared" ca="1" si="799"/>
        <v>0</v>
      </c>
      <c r="BP2940" s="9">
        <f t="shared" ca="1" si="793"/>
        <v>1</v>
      </c>
      <c r="BQ2940" s="9">
        <f t="shared" ca="1" si="794"/>
        <v>0</v>
      </c>
      <c r="BR2940">
        <f t="shared" ca="1" si="795"/>
        <v>1128.2343350652791</v>
      </c>
      <c r="BS2940">
        <f t="shared" ca="1" si="796"/>
        <v>9.4876660341558505E-4</v>
      </c>
      <c r="BT2940">
        <f t="shared" ca="1" si="797"/>
        <v>1.8055555555555558E-5</v>
      </c>
      <c r="BU2940">
        <f t="shared" ca="1" si="778"/>
        <v>0</v>
      </c>
      <c r="BV2940">
        <f t="shared" ca="1" si="779"/>
        <v>0</v>
      </c>
      <c r="BW2940" s="35">
        <f ca="1">IFERROR(VLOOKUP($B2940,OFFSET(Input!$A$1,0,MATCH(Index!BW$6&amp;" Index",Input!$1:$1,0)-1,10000,2),2,0)/100,BW2939)</f>
        <v>8.9999999999999998E-4</v>
      </c>
      <c r="BX2940">
        <f t="shared" ca="1" si="800"/>
        <v>3.0348158596465818E-2</v>
      </c>
      <c r="CE2940">
        <v>1122.0947892478796</v>
      </c>
    </row>
    <row r="2941" spans="2:83" x14ac:dyDescent="0.25">
      <c r="B2941" s="2">
        <v>41789</v>
      </c>
      <c r="C2941">
        <f t="shared" ca="1" si="780"/>
        <v>0</v>
      </c>
      <c r="D2941">
        <f t="shared" ca="1" si="781"/>
        <v>0</v>
      </c>
      <c r="E2941">
        <f ca="1">IF($B2941&lt;VLOOKUP(E$6&amp;" Equity",Param,4,0),"",IFERROR(VLOOKUP($B2941,OFFSET(Input!$A$1,0,MATCH(Index!E$6&amp;" Equity",Input!$1:$1,0)-1,10000,2),2,0),E2940))</f>
        <v>95.05</v>
      </c>
      <c r="F2941" s="33">
        <v>114.1</v>
      </c>
      <c r="H2941">
        <f ca="1">IFERROR(VLOOKUP($B2941,OFFSET(Input!$A$1,0,MATCH(Index!H$6,Input!$1:$1,0)-1,10000,2),2,0),0)</f>
        <v>0</v>
      </c>
      <c r="I2941">
        <f ca="1">IFERROR(VLOOKUP($B2941,OFFSET(Input!$A$1,0,MATCH(Index!I$6,Input!$1:$1,0)-1,10000,2),2,0),0)</f>
        <v>0</v>
      </c>
      <c r="K2941">
        <f t="shared" ca="1" si="782"/>
        <v>110.19239480553787</v>
      </c>
      <c r="L2941" s="30">
        <f t="shared" ca="1" si="783"/>
        <v>121.958816144102</v>
      </c>
      <c r="N2941">
        <f t="shared" ca="1" si="787"/>
        <v>1.0526316761432445E-3</v>
      </c>
      <c r="O2941">
        <f t="shared" ca="1" si="788"/>
        <v>-4.3811610777463834E-4</v>
      </c>
      <c r="Q2941">
        <f t="shared" ca="1" si="804"/>
        <v>1.6920669874427804E-2</v>
      </c>
      <c r="R2941">
        <f t="shared" ca="1" si="803"/>
        <v>9.3834848528734027E-2</v>
      </c>
      <c r="T2941">
        <f t="shared" ca="1" si="814"/>
        <v>1.7777514922938352E-2</v>
      </c>
      <c r="U2941">
        <f t="shared" ca="1" si="809"/>
        <v>9.7287727144379541E-2</v>
      </c>
      <c r="W2941">
        <f t="shared" ca="1" si="810"/>
        <v>-0.24932746176811055</v>
      </c>
      <c r="X2941">
        <f t="shared" ca="1" si="811"/>
        <v>1.582470950426507E-2</v>
      </c>
      <c r="Z2941">
        <f t="shared" ca="1" si="820"/>
        <v>109.87938116432277</v>
      </c>
      <c r="AA2941">
        <f t="shared" ca="1" si="820"/>
        <v>109.56462855843426</v>
      </c>
      <c r="AB2941">
        <f t="shared" ca="1" si="820"/>
        <v>109.41360120045057</v>
      </c>
      <c r="AC2941">
        <f t="shared" ca="1" si="821"/>
        <v>109.56462855843426</v>
      </c>
      <c r="AE2941">
        <f ca="1">IFERROR(VLOOKUP($B2941,OFFSET(Input!$A$1,0,MATCH(Index!AE$6&amp;" Index",Input!$1:$1,0)-1,10000,2),2,0),AE2940)</f>
        <v>11.4</v>
      </c>
      <c r="AF2941">
        <f t="shared" ca="1" si="815"/>
        <v>12.126666666666667</v>
      </c>
      <c r="AG2941">
        <f t="shared" ca="1" si="815"/>
        <v>12.436499999999999</v>
      </c>
      <c r="AH2941">
        <f t="shared" ca="1" si="815"/>
        <v>12.685199999999995</v>
      </c>
      <c r="AI2941">
        <f t="shared" ca="1" si="816"/>
        <v>12.685199999999995</v>
      </c>
      <c r="AK2941">
        <f t="shared" ca="1" si="817"/>
        <v>1</v>
      </c>
      <c r="AL2941">
        <f t="shared" ca="1" si="818"/>
        <v>-1</v>
      </c>
      <c r="AN2941" t="str">
        <f t="shared" ca="1" si="824"/>
        <v>Not Down</v>
      </c>
      <c r="AO2941" t="str">
        <f t="shared" ca="1" si="784"/>
        <v>Not Up</v>
      </c>
      <c r="AQ2941">
        <f t="shared" ca="1" si="822"/>
        <v>1</v>
      </c>
      <c r="AR2941">
        <f t="shared" ca="1" si="823"/>
        <v>0</v>
      </c>
      <c r="AT2941">
        <f t="shared" ca="1" si="805"/>
        <v>1</v>
      </c>
      <c r="AU2941">
        <f t="shared" ca="1" si="806"/>
        <v>0</v>
      </c>
      <c r="AW2941" s="5">
        <f t="shared" ca="1" si="789"/>
        <v>1.6920669874427804E-2</v>
      </c>
      <c r="AX2941" s="5">
        <f t="shared" ca="1" si="790"/>
        <v>1.7777514922938352E-2</v>
      </c>
      <c r="AY2941" s="18">
        <f t="shared" ca="1" si="819"/>
        <v>1.7777514922938352E-2</v>
      </c>
      <c r="BA2941" s="6">
        <f t="shared" ca="1" si="812"/>
        <v>1.5</v>
      </c>
      <c r="BB2941">
        <f t="shared" ca="1" si="813"/>
        <v>1.5</v>
      </c>
      <c r="BC2941" t="str">
        <f t="shared" ca="1" si="801"/>
        <v>HYG UP Equity</v>
      </c>
      <c r="BD2941" t="str">
        <f t="shared" ca="1" si="802"/>
        <v>HYG UP Equity</v>
      </c>
      <c r="BF2941">
        <f t="shared" ca="1" si="791"/>
        <v>1</v>
      </c>
      <c r="BG2941">
        <f t="shared" ca="1" si="792"/>
        <v>0</v>
      </c>
      <c r="BI2941">
        <f t="shared" ca="1" si="785"/>
        <v>1</v>
      </c>
      <c r="BJ2941">
        <f t="shared" ca="1" si="786"/>
        <v>0</v>
      </c>
      <c r="BL2941">
        <f t="shared" ca="1" si="807"/>
        <v>10.249551046945633</v>
      </c>
      <c r="BM2941">
        <f t="shared" ca="1" si="808"/>
        <v>0</v>
      </c>
      <c r="BN2941" s="9">
        <f t="shared" ca="1" si="798"/>
        <v>1</v>
      </c>
      <c r="BO2941" s="9">
        <f t="shared" ca="1" si="799"/>
        <v>0</v>
      </c>
      <c r="BP2941" s="9">
        <f t="shared" ca="1" si="793"/>
        <v>1</v>
      </c>
      <c r="BQ2941" s="9">
        <f t="shared" ca="1" si="794"/>
        <v>0</v>
      </c>
      <c r="BR2941">
        <f t="shared" ca="1" si="795"/>
        <v>1129.4225755445473</v>
      </c>
      <c r="BS2941">
        <f t="shared" ca="1" si="796"/>
        <v>1.0531858873090716E-3</v>
      </c>
      <c r="BT2941">
        <f t="shared" ca="1" si="797"/>
        <v>1.8055555555555558E-5</v>
      </c>
      <c r="BU2941">
        <f t="shared" ca="1" si="778"/>
        <v>0</v>
      </c>
      <c r="BV2941">
        <f t="shared" ca="1" si="779"/>
        <v>0</v>
      </c>
      <c r="BW2941" s="35">
        <f ca="1">IFERROR(VLOOKUP($B2941,OFFSET(Input!$A$1,0,MATCH(Index!BW$6&amp;" Index",Input!$1:$1,0)-1,10000,2),2,0)/100,BW2940)</f>
        <v>8.0000000000000004E-4</v>
      </c>
      <c r="BX2941">
        <f t="shared" ca="1" si="800"/>
        <v>3.0390067208796744E-2</v>
      </c>
      <c r="CE2941">
        <v>1123.8200735067221</v>
      </c>
    </row>
    <row r="2942" spans="2:83" x14ac:dyDescent="0.25">
      <c r="B2942" s="2">
        <v>41792</v>
      </c>
      <c r="C2942">
        <f t="shared" ca="1" si="780"/>
        <v>1</v>
      </c>
      <c r="D2942">
        <f t="shared" ca="1" si="781"/>
        <v>0</v>
      </c>
      <c r="E2942">
        <f ca="1">IF($B2942&lt;VLOOKUP(E$6&amp;" Equity",Param,4,0),"",IFERROR(VLOOKUP($B2942,OFFSET(Input!$A$1,0,MATCH(Index!E$6&amp;" Equity",Input!$1:$1,0)-1,10000,2),2,0),E2941))</f>
        <v>94.32</v>
      </c>
      <c r="F2942" s="33">
        <v>112.96</v>
      </c>
      <c r="H2942">
        <f ca="1">IFERROR(VLOOKUP($B2942,OFFSET(Input!$A$1,0,MATCH(Index!H$6,Input!$1:$1,0)-1,10000,2),2,0),0)</f>
        <v>0.42942399999999997</v>
      </c>
      <c r="I2942">
        <f ca="1">IFERROR(VLOOKUP($B2942,OFFSET(Input!$A$1,0,MATCH(Index!I$6,Input!$1:$1,0)-1,10000,2),2,0),0)</f>
        <v>0.29384100000000002</v>
      </c>
      <c r="K2942">
        <f t="shared" ca="1" si="782"/>
        <v>109.84393410841983</v>
      </c>
      <c r="L2942" s="30">
        <f t="shared" ca="1" si="783"/>
        <v>121.05437661816268</v>
      </c>
      <c r="N2942">
        <f t="shared" ca="1" si="787"/>
        <v>-3.1673041460535101E-3</v>
      </c>
      <c r="O2942">
        <f t="shared" ca="1" si="788"/>
        <v>-7.4435769652346747E-3</v>
      </c>
      <c r="Q2942">
        <f t="shared" ca="1" si="804"/>
        <v>2.1607903544119886E-2</v>
      </c>
      <c r="R2942">
        <f t="shared" ca="1" si="803"/>
        <v>0.10000811020426967</v>
      </c>
      <c r="T2942">
        <f t="shared" ca="1" si="814"/>
        <v>1.9321498062501361E-2</v>
      </c>
      <c r="U2942">
        <f t="shared" ca="1" si="809"/>
        <v>9.8427137587483352E-2</v>
      </c>
      <c r="W2942">
        <f t="shared" ca="1" si="810"/>
        <v>0.1472973487120576</v>
      </c>
      <c r="X2942">
        <f t="shared" ca="1" si="811"/>
        <v>7.5302304571367509E-2</v>
      </c>
      <c r="Z2942">
        <f t="shared" ca="1" si="820"/>
        <v>109.89670403481348</v>
      </c>
      <c r="AA2942">
        <f t="shared" ca="1" si="820"/>
        <v>109.60575066758341</v>
      </c>
      <c r="AB2942">
        <f t="shared" ca="1" si="820"/>
        <v>109.45685661758982</v>
      </c>
      <c r="AC2942">
        <f t="shared" ca="1" si="821"/>
        <v>109.60575066758341</v>
      </c>
      <c r="AE2942">
        <f ca="1">IFERROR(VLOOKUP($B2942,OFFSET(Input!$A$1,0,MATCH(Index!AE$6&amp;" Index",Input!$1:$1,0)-1,10000,2),2,0),AE2941)</f>
        <v>11.58</v>
      </c>
      <c r="AF2942">
        <f t="shared" ca="1" si="815"/>
        <v>12.037333333333335</v>
      </c>
      <c r="AG2942">
        <f t="shared" ca="1" si="815"/>
        <v>12.370000000000001</v>
      </c>
      <c r="AH2942">
        <f t="shared" ca="1" si="815"/>
        <v>12.585999999999995</v>
      </c>
      <c r="AI2942">
        <f t="shared" ca="1" si="816"/>
        <v>12.585999999999995</v>
      </c>
      <c r="AK2942">
        <f t="shared" ca="1" si="817"/>
        <v>1</v>
      </c>
      <c r="AL2942">
        <f t="shared" ca="1" si="818"/>
        <v>-1</v>
      </c>
      <c r="AN2942" t="str">
        <f t="shared" ca="1" si="824"/>
        <v>Not Down</v>
      </c>
      <c r="AO2942" t="str">
        <f t="shared" ca="1" si="784"/>
        <v>Not Up</v>
      </c>
      <c r="AQ2942">
        <f t="shared" ca="1" si="822"/>
        <v>1</v>
      </c>
      <c r="AR2942">
        <f t="shared" ca="1" si="823"/>
        <v>0</v>
      </c>
      <c r="AT2942">
        <f t="shared" ca="1" si="805"/>
        <v>1</v>
      </c>
      <c r="AU2942">
        <f t="shared" ca="1" si="806"/>
        <v>0</v>
      </c>
      <c r="AW2942" s="5">
        <f t="shared" ca="1" si="789"/>
        <v>2.1607903544119886E-2</v>
      </c>
      <c r="AX2942" s="5">
        <f t="shared" ca="1" si="790"/>
        <v>1.9321498062501361E-2</v>
      </c>
      <c r="AY2942" s="18">
        <f t="shared" ca="1" si="819"/>
        <v>2.1607903544119886E-2</v>
      </c>
      <c r="BA2942" s="6">
        <f t="shared" ca="1" si="812"/>
        <v>1.5</v>
      </c>
      <c r="BB2942">
        <f t="shared" ca="1" si="813"/>
        <v>1.5</v>
      </c>
      <c r="BC2942" t="str">
        <f t="shared" ca="1" si="801"/>
        <v>HYG UP Equity</v>
      </c>
      <c r="BD2942" t="str">
        <f t="shared" ca="1" si="802"/>
        <v>HYG UP Equity</v>
      </c>
      <c r="BF2942">
        <f t="shared" ca="1" si="791"/>
        <v>1</v>
      </c>
      <c r="BG2942">
        <f t="shared" ca="1" si="792"/>
        <v>0</v>
      </c>
      <c r="BI2942">
        <f t="shared" ca="1" si="785"/>
        <v>1</v>
      </c>
      <c r="BJ2942">
        <f t="shared" ca="1" si="786"/>
        <v>0</v>
      </c>
      <c r="BL2942">
        <f t="shared" ca="1" si="807"/>
        <v>10.249551046945633</v>
      </c>
      <c r="BM2942">
        <f t="shared" ca="1" si="808"/>
        <v>0</v>
      </c>
      <c r="BN2942" s="9">
        <f t="shared" ca="1" si="798"/>
        <v>1.0000000000000002</v>
      </c>
      <c r="BO2942" s="9">
        <f t="shared" ca="1" si="799"/>
        <v>0</v>
      </c>
      <c r="BP2942" s="9">
        <f t="shared" ca="1" si="793"/>
        <v>1.0000000000000002</v>
      </c>
      <c r="BQ2942" s="9">
        <f t="shared" ca="1" si="794"/>
        <v>0</v>
      </c>
      <c r="BR2942">
        <f t="shared" ca="1" si="795"/>
        <v>1125.8510098415816</v>
      </c>
      <c r="BS2942">
        <f t="shared" ca="1" si="796"/>
        <v>-3.1622935297213051E-3</v>
      </c>
      <c r="BT2942">
        <f t="shared" ca="1" si="797"/>
        <v>5.4166666666666685E-5</v>
      </c>
      <c r="BU2942">
        <f t="shared" ca="1" si="778"/>
        <v>0</v>
      </c>
      <c r="BV2942">
        <f t="shared" ca="1" si="779"/>
        <v>0</v>
      </c>
      <c r="BW2942" s="35">
        <f ca="1">IFERROR(VLOOKUP($B2942,OFFSET(Input!$A$1,0,MATCH(Index!BW$6&amp;" Index",Input!$1:$1,0)-1,10000,2),2,0)/100,BW2941)</f>
        <v>8.9999999999999998E-4</v>
      </c>
      <c r="BX2942">
        <f t="shared" ca="1" si="800"/>
        <v>9.1310380972421196E-2</v>
      </c>
      <c r="CE2942">
        <v>1118.3474178019098</v>
      </c>
    </row>
    <row r="2943" spans="2:83" x14ac:dyDescent="0.25">
      <c r="B2943" s="2">
        <v>41793</v>
      </c>
      <c r="C2943">
        <f t="shared" ca="1" si="780"/>
        <v>0</v>
      </c>
      <c r="D2943">
        <f t="shared" ca="1" si="781"/>
        <v>1</v>
      </c>
      <c r="E2943">
        <f ca="1">IF($B2943&lt;VLOOKUP(E$6&amp;" Equity",Param,4,0),"",IFERROR(VLOOKUP($B2943,OFFSET(Input!$A$1,0,MATCH(Index!E$6&amp;" Equity",Input!$1:$1,0)-1,10000,2),2,0),E2942))</f>
        <v>94.33</v>
      </c>
      <c r="F2943" s="33">
        <v>111.57</v>
      </c>
      <c r="H2943">
        <f ca="1">IFERROR(VLOOKUP($B2943,OFFSET(Input!$A$1,0,MATCH(Index!H$6,Input!$1:$1,0)-1,10000,2),2,0),0)</f>
        <v>0</v>
      </c>
      <c r="I2943">
        <f ca="1">IFERROR(VLOOKUP($B2943,OFFSET(Input!$A$1,0,MATCH(Index!I$6,Input!$1:$1,0)-1,10000,2),2,0),0)</f>
        <v>0</v>
      </c>
      <c r="K2943">
        <f t="shared" ca="1" si="782"/>
        <v>109.85557998777824</v>
      </c>
      <c r="L2943" s="30">
        <f t="shared" ca="1" si="783"/>
        <v>119.56477336480532</v>
      </c>
      <c r="N2943">
        <f t="shared" ca="1" si="787"/>
        <v>1.0601643264643343E-4</v>
      </c>
      <c r="O2943">
        <f t="shared" ca="1" si="788"/>
        <v>-1.2381577139843614E-2</v>
      </c>
      <c r="Q2943">
        <f t="shared" ca="1" si="804"/>
        <v>1.9645636353801243E-2</v>
      </c>
      <c r="R2943">
        <f t="shared" ca="1" si="803"/>
        <v>0.11169282290359413</v>
      </c>
      <c r="T2943">
        <f t="shared" ca="1" si="814"/>
        <v>1.9266066023156593E-2</v>
      </c>
      <c r="U2943">
        <f t="shared" ca="1" si="809"/>
        <v>0.10563196227753308</v>
      </c>
      <c r="W2943">
        <f t="shared" ca="1" si="810"/>
        <v>0.28310162865287763</v>
      </c>
      <c r="X2943">
        <f t="shared" ca="1" si="811"/>
        <v>4.6301272728441777E-2</v>
      </c>
      <c r="Z2943">
        <f t="shared" ca="1" si="820"/>
        <v>109.89548322694131</v>
      </c>
      <c r="AA2943">
        <f t="shared" ca="1" si="820"/>
        <v>109.64977369026501</v>
      </c>
      <c r="AB2943">
        <f t="shared" ca="1" si="820"/>
        <v>109.5015011513014</v>
      </c>
      <c r="AC2943">
        <f t="shared" ca="1" si="821"/>
        <v>109.64977369026501</v>
      </c>
      <c r="AE2943">
        <f ca="1">IFERROR(VLOOKUP($B2943,OFFSET(Input!$A$1,0,MATCH(Index!AE$6&amp;" Index",Input!$1:$1,0)-1,10000,2),2,0),AE2942)</f>
        <v>11.87</v>
      </c>
      <c r="AF2943">
        <f t="shared" ca="1" si="815"/>
        <v>12.013333333333334</v>
      </c>
      <c r="AG2943">
        <f t="shared" ca="1" si="815"/>
        <v>12.299000000000001</v>
      </c>
      <c r="AH2943">
        <f t="shared" ca="1" si="815"/>
        <v>12.501999999999995</v>
      </c>
      <c r="AI2943">
        <f t="shared" ca="1" si="816"/>
        <v>12.501999999999995</v>
      </c>
      <c r="AK2943">
        <f t="shared" ca="1" si="817"/>
        <v>1</v>
      </c>
      <c r="AL2943">
        <f t="shared" ca="1" si="818"/>
        <v>-1</v>
      </c>
      <c r="AN2943" t="str">
        <f t="shared" ca="1" si="824"/>
        <v>Not Down</v>
      </c>
      <c r="AO2943" t="str">
        <f t="shared" ca="1" si="784"/>
        <v>Not Up</v>
      </c>
      <c r="AQ2943">
        <f t="shared" ca="1" si="822"/>
        <v>1</v>
      </c>
      <c r="AR2943">
        <f t="shared" ca="1" si="823"/>
        <v>0</v>
      </c>
      <c r="AT2943">
        <f t="shared" ca="1" si="805"/>
        <v>1</v>
      </c>
      <c r="AU2943">
        <f t="shared" ca="1" si="806"/>
        <v>0</v>
      </c>
      <c r="AW2943" s="5">
        <f t="shared" ca="1" si="789"/>
        <v>1.9645636353801243E-2</v>
      </c>
      <c r="AX2943" s="5">
        <f t="shared" ca="1" si="790"/>
        <v>1.9266066023156593E-2</v>
      </c>
      <c r="AY2943" s="18">
        <f t="shared" ca="1" si="819"/>
        <v>1.9645636353801243E-2</v>
      </c>
      <c r="BA2943" s="6">
        <f t="shared" ca="1" si="812"/>
        <v>1.5</v>
      </c>
      <c r="BB2943">
        <f t="shared" ca="1" si="813"/>
        <v>1.5</v>
      </c>
      <c r="BC2943" t="str">
        <f t="shared" ca="1" si="801"/>
        <v>HYG UP Equity</v>
      </c>
      <c r="BD2943" t="str">
        <f t="shared" ca="1" si="802"/>
        <v>HYG UP Equity</v>
      </c>
      <c r="BF2943">
        <f t="shared" ca="1" si="791"/>
        <v>1</v>
      </c>
      <c r="BG2943">
        <f t="shared" ca="1" si="792"/>
        <v>0</v>
      </c>
      <c r="BI2943">
        <f t="shared" ca="1" si="785"/>
        <v>1</v>
      </c>
      <c r="BJ2943">
        <f t="shared" ca="1" si="786"/>
        <v>0</v>
      </c>
      <c r="BL2943">
        <f t="shared" ca="1" si="807"/>
        <v>10.249551046945633</v>
      </c>
      <c r="BM2943">
        <f t="shared" ca="1" si="808"/>
        <v>0</v>
      </c>
      <c r="BN2943" s="9">
        <f t="shared" ca="1" si="798"/>
        <v>1</v>
      </c>
      <c r="BO2943" s="9">
        <f t="shared" ca="1" si="799"/>
        <v>0</v>
      </c>
      <c r="BP2943" s="9">
        <f t="shared" ca="1" si="793"/>
        <v>1</v>
      </c>
      <c r="BQ2943" s="9">
        <f t="shared" ca="1" si="794"/>
        <v>0</v>
      </c>
      <c r="BR2943">
        <f t="shared" ca="1" si="795"/>
        <v>1125.9703748765523</v>
      </c>
      <c r="BS2943">
        <f t="shared" ca="1" si="796"/>
        <v>1.0602205258725128E-4</v>
      </c>
      <c r="BT2943">
        <f t="shared" ca="1" si="797"/>
        <v>1.8055555555555558E-5</v>
      </c>
      <c r="BU2943">
        <f t="shared" ca="1" si="778"/>
        <v>0</v>
      </c>
      <c r="BV2943">
        <f t="shared" ca="1" si="779"/>
        <v>0</v>
      </c>
      <c r="BW2943" s="35">
        <f ca="1">IFERROR(VLOOKUP($B2943,OFFSET(Input!$A$1,0,MATCH(Index!BW$6&amp;" Index",Input!$1:$1,0)-1,10000,2),2,0)/100,BW2942)</f>
        <v>1E-3</v>
      </c>
      <c r="BX2943">
        <f t="shared" ca="1" si="800"/>
        <v>3.0288575898801733E-2</v>
      </c>
      <c r="CE2943">
        <v>1118.4780529218249</v>
      </c>
    </row>
    <row r="2944" spans="2:83" x14ac:dyDescent="0.25">
      <c r="B2944" s="2">
        <v>41794</v>
      </c>
      <c r="C2944">
        <f t="shared" ca="1" si="780"/>
        <v>0</v>
      </c>
      <c r="D2944">
        <f t="shared" ca="1" si="781"/>
        <v>2</v>
      </c>
      <c r="E2944">
        <f ca="1">IF($B2944&lt;VLOOKUP(E$6&amp;" Equity",Param,4,0),"",IFERROR(VLOOKUP($B2944,OFFSET(Input!$A$1,0,MATCH(Index!E$6&amp;" Equity",Input!$1:$1,0)-1,10000,2),2,0),E2943))</f>
        <v>94.33</v>
      </c>
      <c r="F2944" s="33">
        <v>111.54</v>
      </c>
      <c r="H2944">
        <f ca="1">IFERROR(VLOOKUP($B2944,OFFSET(Input!$A$1,0,MATCH(Index!H$6,Input!$1:$1,0)-1,10000,2),2,0),0)</f>
        <v>0</v>
      </c>
      <c r="I2944">
        <f ca="1">IFERROR(VLOOKUP($B2944,OFFSET(Input!$A$1,0,MATCH(Index!I$6,Input!$1:$1,0)-1,10000,2),2,0),0)</f>
        <v>0</v>
      </c>
      <c r="K2944">
        <f t="shared" ca="1" si="782"/>
        <v>109.85557998777824</v>
      </c>
      <c r="L2944" s="30">
        <f t="shared" ca="1" si="783"/>
        <v>119.53262365430122</v>
      </c>
      <c r="N2944">
        <f t="shared" ca="1" si="787"/>
        <v>0</v>
      </c>
      <c r="O2944">
        <f t="shared" ca="1" si="788"/>
        <v>-2.689256436806461E-4</v>
      </c>
      <c r="Q2944">
        <f t="shared" ca="1" si="804"/>
        <v>1.8587525271374906E-2</v>
      </c>
      <c r="R2944">
        <f t="shared" ca="1" si="803"/>
        <v>0.1111457625836922</v>
      </c>
      <c r="T2944">
        <f t="shared" ca="1" si="814"/>
        <v>1.9251260413333689E-2</v>
      </c>
      <c r="U2944">
        <f t="shared" ca="1" si="809"/>
        <v>0.10467349807935374</v>
      </c>
      <c r="W2944">
        <f t="shared" ca="1" si="810"/>
        <v>0.33493591172432413</v>
      </c>
      <c r="X2944">
        <f t="shared" ca="1" si="811"/>
        <v>4.142858742152232E-2</v>
      </c>
      <c r="Z2944">
        <f t="shared" ca="1" si="820"/>
        <v>109.90817413645645</v>
      </c>
      <c r="AA2944">
        <f t="shared" ca="1" si="820"/>
        <v>109.69263740316435</v>
      </c>
      <c r="AB2944">
        <f t="shared" ca="1" si="820"/>
        <v>109.53968271522723</v>
      </c>
      <c r="AC2944">
        <f t="shared" ca="1" si="821"/>
        <v>109.69263740316435</v>
      </c>
      <c r="AE2944">
        <f ca="1">IFERROR(VLOOKUP($B2944,OFFSET(Input!$A$1,0,MATCH(Index!AE$6&amp;" Index",Input!$1:$1,0)-1,10000,2),2,0),AE2943)</f>
        <v>12.08</v>
      </c>
      <c r="AF2944">
        <f t="shared" ca="1" si="815"/>
        <v>12.010000000000002</v>
      </c>
      <c r="AG2944">
        <f t="shared" ca="1" si="815"/>
        <v>12.213000000000001</v>
      </c>
      <c r="AH2944">
        <f t="shared" ca="1" si="815"/>
        <v>12.436799999999996</v>
      </c>
      <c r="AI2944">
        <f t="shared" ca="1" si="816"/>
        <v>12.436799999999996</v>
      </c>
      <c r="AK2944">
        <f t="shared" ca="1" si="817"/>
        <v>1</v>
      </c>
      <c r="AL2944">
        <f t="shared" ca="1" si="818"/>
        <v>-1</v>
      </c>
      <c r="AN2944" t="str">
        <f t="shared" ca="1" si="824"/>
        <v>Not Down</v>
      </c>
      <c r="AO2944" t="str">
        <f t="shared" ca="1" si="784"/>
        <v>Not Up</v>
      </c>
      <c r="AQ2944">
        <f t="shared" ca="1" si="822"/>
        <v>1</v>
      </c>
      <c r="AR2944">
        <f t="shared" ca="1" si="823"/>
        <v>0</v>
      </c>
      <c r="AT2944">
        <f t="shared" ca="1" si="805"/>
        <v>1</v>
      </c>
      <c r="AU2944">
        <f t="shared" ca="1" si="806"/>
        <v>0</v>
      </c>
      <c r="AW2944" s="5">
        <f t="shared" ca="1" si="789"/>
        <v>1.8587525271374906E-2</v>
      </c>
      <c r="AX2944" s="5">
        <f t="shared" ca="1" si="790"/>
        <v>1.9251260413333689E-2</v>
      </c>
      <c r="AY2944" s="18">
        <f t="shared" ca="1" si="819"/>
        <v>1.9251260413333689E-2</v>
      </c>
      <c r="BA2944" s="6">
        <f t="shared" ca="1" si="812"/>
        <v>1.5</v>
      </c>
      <c r="BB2944">
        <f t="shared" ca="1" si="813"/>
        <v>1.5</v>
      </c>
      <c r="BC2944" t="str">
        <f t="shared" ca="1" si="801"/>
        <v>HYG UP Equity</v>
      </c>
      <c r="BD2944" t="str">
        <f t="shared" ca="1" si="802"/>
        <v>HYG UP Equity</v>
      </c>
      <c r="BF2944">
        <f t="shared" ca="1" si="791"/>
        <v>1</v>
      </c>
      <c r="BG2944">
        <f t="shared" ca="1" si="792"/>
        <v>0</v>
      </c>
      <c r="BI2944">
        <f t="shared" ca="1" si="785"/>
        <v>1</v>
      </c>
      <c r="BJ2944">
        <f t="shared" ca="1" si="786"/>
        <v>0</v>
      </c>
      <c r="BL2944">
        <f t="shared" ca="1" si="807"/>
        <v>10.249551046945633</v>
      </c>
      <c r="BM2944">
        <f t="shared" ca="1" si="808"/>
        <v>0</v>
      </c>
      <c r="BN2944" s="9">
        <f t="shared" ca="1" si="798"/>
        <v>1</v>
      </c>
      <c r="BO2944" s="9">
        <f t="shared" ca="1" si="799"/>
        <v>0</v>
      </c>
      <c r="BP2944" s="9">
        <f t="shared" ca="1" si="793"/>
        <v>1</v>
      </c>
      <c r="BQ2944" s="9">
        <f t="shared" ca="1" si="794"/>
        <v>0</v>
      </c>
      <c r="BR2944">
        <f t="shared" ca="1" si="795"/>
        <v>1125.9703748765523</v>
      </c>
      <c r="BS2944">
        <f t="shared" ca="1" si="796"/>
        <v>0</v>
      </c>
      <c r="BT2944">
        <f t="shared" ca="1" si="797"/>
        <v>1.8055555555555558E-5</v>
      </c>
      <c r="BU2944">
        <f t="shared" ca="1" si="778"/>
        <v>0</v>
      </c>
      <c r="BV2944">
        <f t="shared" ca="1" si="779"/>
        <v>0</v>
      </c>
      <c r="BW2944" s="35">
        <f ca="1">IFERROR(VLOOKUP($B2944,OFFSET(Input!$A$1,0,MATCH(Index!BW$6&amp;" Index",Input!$1:$1,0)-1,10000,2),2,0)/100,BW2943)</f>
        <v>8.9999999999999998E-4</v>
      </c>
      <c r="BX2944">
        <f t="shared" ca="1" si="800"/>
        <v>3.029211393329943E-2</v>
      </c>
      <c r="CE2944">
        <v>1118.4306729487498</v>
      </c>
    </row>
    <row r="2945" spans="2:83" x14ac:dyDescent="0.25">
      <c r="B2945" s="2">
        <v>41795</v>
      </c>
      <c r="C2945">
        <f t="shared" ca="1" si="780"/>
        <v>0</v>
      </c>
      <c r="D2945">
        <f t="shared" ca="1" si="781"/>
        <v>3</v>
      </c>
      <c r="E2945">
        <f ca="1">IF($B2945&lt;VLOOKUP(E$6&amp;" Equity",Param,4,0),"",IFERROR(VLOOKUP($B2945,OFFSET(Input!$A$1,0,MATCH(Index!E$6&amp;" Equity",Input!$1:$1,0)-1,10000,2),2,0),E2944))</f>
        <v>94.56</v>
      </c>
      <c r="F2945" s="33">
        <v>111.59</v>
      </c>
      <c r="H2945">
        <f ca="1">IFERROR(VLOOKUP($B2945,OFFSET(Input!$A$1,0,MATCH(Index!H$6,Input!$1:$1,0)-1,10000,2),2,0),0)</f>
        <v>0</v>
      </c>
      <c r="I2945">
        <f ca="1">IFERROR(VLOOKUP($B2945,OFFSET(Input!$A$1,0,MATCH(Index!I$6,Input!$1:$1,0)-1,10000,2),2,0),0)</f>
        <v>0</v>
      </c>
      <c r="K2945">
        <f t="shared" ca="1" si="782"/>
        <v>110.12343521302144</v>
      </c>
      <c r="L2945" s="30">
        <f t="shared" ca="1" si="783"/>
        <v>119.5862065051414</v>
      </c>
      <c r="N2945">
        <f t="shared" ca="1" si="787"/>
        <v>2.435280996026361E-3</v>
      </c>
      <c r="O2945">
        <f t="shared" ca="1" si="788"/>
        <v>4.4816923620217343E-4</v>
      </c>
      <c r="Q2945">
        <f t="shared" ca="1" si="804"/>
        <v>2.2241082026111435E-2</v>
      </c>
      <c r="R2945">
        <f t="shared" ca="1" si="803"/>
        <v>0.10682806395196948</v>
      </c>
      <c r="T2945">
        <f t="shared" ca="1" si="814"/>
        <v>2.0431364137616155E-2</v>
      </c>
      <c r="U2945">
        <f t="shared" ca="1" si="809"/>
        <v>0.10391899694287419</v>
      </c>
      <c r="W2945">
        <f t="shared" ca="1" si="810"/>
        <v>0.29593819065465754</v>
      </c>
      <c r="X2945">
        <f t="shared" ca="1" si="811"/>
        <v>7.7253308881660432E-2</v>
      </c>
      <c r="Z2945">
        <f t="shared" ca="1" si="820"/>
        <v>109.94880987827824</v>
      </c>
      <c r="AA2945">
        <f t="shared" ca="1" si="820"/>
        <v>109.74077870884989</v>
      </c>
      <c r="AB2945">
        <f t="shared" ca="1" si="820"/>
        <v>109.58950176956074</v>
      </c>
      <c r="AC2945">
        <f t="shared" ca="1" si="821"/>
        <v>109.74077870884989</v>
      </c>
      <c r="AE2945">
        <f ca="1">IFERROR(VLOOKUP($B2945,OFFSET(Input!$A$1,0,MATCH(Index!AE$6&amp;" Index",Input!$1:$1,0)-1,10000,2),2,0),AE2944)</f>
        <v>11.68</v>
      </c>
      <c r="AF2945">
        <f t="shared" ca="1" si="815"/>
        <v>11.977333333333338</v>
      </c>
      <c r="AG2945">
        <f t="shared" ca="1" si="815"/>
        <v>12.127000000000002</v>
      </c>
      <c r="AH2945">
        <f t="shared" ca="1" si="815"/>
        <v>12.367599999999998</v>
      </c>
      <c r="AI2945">
        <f t="shared" ca="1" si="816"/>
        <v>12.367599999999998</v>
      </c>
      <c r="AK2945">
        <f t="shared" ca="1" si="817"/>
        <v>1</v>
      </c>
      <c r="AL2945">
        <f t="shared" ca="1" si="818"/>
        <v>-1</v>
      </c>
      <c r="AN2945" t="str">
        <f t="shared" ca="1" si="824"/>
        <v>Not Down</v>
      </c>
      <c r="AO2945" t="str">
        <f t="shared" ca="1" si="784"/>
        <v>Not Up</v>
      </c>
      <c r="AQ2945">
        <f t="shared" ca="1" si="822"/>
        <v>1</v>
      </c>
      <c r="AR2945">
        <f t="shared" ca="1" si="823"/>
        <v>0</v>
      </c>
      <c r="AT2945">
        <f t="shared" ca="1" si="805"/>
        <v>1</v>
      </c>
      <c r="AU2945">
        <f t="shared" ca="1" si="806"/>
        <v>0</v>
      </c>
      <c r="AW2945" s="5">
        <f t="shared" ca="1" si="789"/>
        <v>2.2241082026111435E-2</v>
      </c>
      <c r="AX2945" s="5">
        <f t="shared" ca="1" si="790"/>
        <v>2.0431364137616155E-2</v>
      </c>
      <c r="AY2945" s="18">
        <f t="shared" ca="1" si="819"/>
        <v>2.2241082026111435E-2</v>
      </c>
      <c r="BA2945" s="6">
        <f t="shared" ca="1" si="812"/>
        <v>1.5</v>
      </c>
      <c r="BB2945">
        <f t="shared" ca="1" si="813"/>
        <v>1.5</v>
      </c>
      <c r="BC2945" t="str">
        <f t="shared" ca="1" si="801"/>
        <v>HYG UP Equity</v>
      </c>
      <c r="BD2945" t="str">
        <f t="shared" ca="1" si="802"/>
        <v>HYG UP Equity</v>
      </c>
      <c r="BF2945">
        <f t="shared" ca="1" si="791"/>
        <v>1</v>
      </c>
      <c r="BG2945">
        <f t="shared" ca="1" si="792"/>
        <v>0</v>
      </c>
      <c r="BI2945">
        <f t="shared" ca="1" si="785"/>
        <v>1</v>
      </c>
      <c r="BJ2945">
        <f t="shared" ca="1" si="786"/>
        <v>0</v>
      </c>
      <c r="BL2945">
        <f t="shared" ca="1" si="807"/>
        <v>10.249551046945633</v>
      </c>
      <c r="BM2945">
        <f t="shared" ca="1" si="808"/>
        <v>0</v>
      </c>
      <c r="BN2945" s="9">
        <f t="shared" ca="1" si="798"/>
        <v>1.0000000000000002</v>
      </c>
      <c r="BO2945" s="9">
        <f t="shared" ca="1" si="799"/>
        <v>0</v>
      </c>
      <c r="BP2945" s="9">
        <f t="shared" ca="1" si="793"/>
        <v>1.0000000000000002</v>
      </c>
      <c r="BQ2945" s="9">
        <f t="shared" ca="1" si="794"/>
        <v>0</v>
      </c>
      <c r="BR2945">
        <f t="shared" ca="1" si="795"/>
        <v>1128.7157706808734</v>
      </c>
      <c r="BS2945">
        <f t="shared" ca="1" si="796"/>
        <v>2.4382487013676624E-3</v>
      </c>
      <c r="BT2945">
        <f t="shared" ca="1" si="797"/>
        <v>1.8055555555555562E-5</v>
      </c>
      <c r="BU2945">
        <f t="shared" ca="1" si="778"/>
        <v>0</v>
      </c>
      <c r="BV2945">
        <f t="shared" ca="1" si="779"/>
        <v>0</v>
      </c>
      <c r="BW2945" s="35">
        <f ca="1">IFERROR(VLOOKUP($B2945,OFFSET(Input!$A$1,0,MATCH(Index!BW$6&amp;" Index",Input!$1:$1,0)-1,10000,2),2,0)/100,BW2944)</f>
        <v>8.9999999999999998E-4</v>
      </c>
      <c r="BX2945">
        <f t="shared" ca="1" si="800"/>
        <v>3.0290830725695318E-2</v>
      </c>
      <c r="CE2945">
        <v>1122.473968524167</v>
      </c>
    </row>
    <row r="2946" spans="2:83" x14ac:dyDescent="0.25">
      <c r="B2946" s="2">
        <v>41796</v>
      </c>
      <c r="C2946">
        <f t="shared" ca="1" si="780"/>
        <v>0</v>
      </c>
      <c r="D2946">
        <f t="shared" ca="1" si="781"/>
        <v>4</v>
      </c>
      <c r="E2946">
        <f ca="1">IF($B2946&lt;VLOOKUP(E$6&amp;" Equity",Param,4,0),"",IFERROR(VLOOKUP($B2946,OFFSET(Input!$A$1,0,MATCH(Index!E$6&amp;" Equity",Input!$1:$1,0)-1,10000,2),2,0),E2945))</f>
        <v>94.83</v>
      </c>
      <c r="F2946" s="33">
        <v>111.59</v>
      </c>
      <c r="H2946">
        <f ca="1">IFERROR(VLOOKUP($B2946,OFFSET(Input!$A$1,0,MATCH(Index!H$6,Input!$1:$1,0)-1,10000,2),2,0),0)</f>
        <v>0</v>
      </c>
      <c r="I2946">
        <f ca="1">IFERROR(VLOOKUP($B2946,OFFSET(Input!$A$1,0,MATCH(Index!I$6,Input!$1:$1,0)-1,10000,2),2,0),0)</f>
        <v>0</v>
      </c>
      <c r="K2946">
        <f t="shared" ca="1" si="782"/>
        <v>110.43787395569819</v>
      </c>
      <c r="L2946" s="30">
        <f t="shared" ca="1" si="783"/>
        <v>119.5862065051414</v>
      </c>
      <c r="N2946">
        <f t="shared" ca="1" si="787"/>
        <v>2.8512612378478325E-3</v>
      </c>
      <c r="O2946">
        <f t="shared" ca="1" si="788"/>
        <v>0</v>
      </c>
      <c r="Q2946">
        <f t="shared" ca="1" si="804"/>
        <v>2.618697848235044E-2</v>
      </c>
      <c r="R2946">
        <f t="shared" ca="1" si="803"/>
        <v>0.10658785844262765</v>
      </c>
      <c r="T2946">
        <f t="shared" ca="1" si="814"/>
        <v>2.2788290082393609E-2</v>
      </c>
      <c r="U2946">
        <f t="shared" ca="1" si="809"/>
        <v>0.10279623532776509</v>
      </c>
      <c r="W2946">
        <f t="shared" ca="1" si="810"/>
        <v>0.26143300335118125</v>
      </c>
      <c r="X2946">
        <f t="shared" ca="1" si="811"/>
        <v>6.5115896255522832E-2</v>
      </c>
      <c r="Z2946">
        <f t="shared" ca="1" si="820"/>
        <v>110.01277432589173</v>
      </c>
      <c r="AA2946">
        <f t="shared" ca="1" si="820"/>
        <v>109.80580126145158</v>
      </c>
      <c r="AB2946">
        <f t="shared" ca="1" si="820"/>
        <v>109.65635897685524</v>
      </c>
      <c r="AC2946">
        <f t="shared" ca="1" si="821"/>
        <v>109.80580126145158</v>
      </c>
      <c r="AE2946">
        <f ca="1">IFERROR(VLOOKUP($B2946,OFFSET(Input!$A$1,0,MATCH(Index!AE$6&amp;" Index",Input!$1:$1,0)-1,10000,2),2,0),AE2945)</f>
        <v>10.73</v>
      </c>
      <c r="AF2946">
        <f t="shared" ca="1" si="815"/>
        <v>11.814666666666669</v>
      </c>
      <c r="AG2946">
        <f t="shared" ca="1" si="815"/>
        <v>11.992000000000001</v>
      </c>
      <c r="AH2946">
        <f t="shared" ca="1" si="815"/>
        <v>12.2668</v>
      </c>
      <c r="AI2946">
        <f t="shared" ca="1" si="816"/>
        <v>12.2668</v>
      </c>
      <c r="AK2946">
        <f t="shared" ca="1" si="817"/>
        <v>1</v>
      </c>
      <c r="AL2946">
        <f t="shared" ca="1" si="818"/>
        <v>-1</v>
      </c>
      <c r="AN2946" t="str">
        <f t="shared" ca="1" si="824"/>
        <v>Not Down</v>
      </c>
      <c r="AO2946" t="str">
        <f t="shared" ca="1" si="784"/>
        <v>Not Up</v>
      </c>
      <c r="AQ2946">
        <f t="shared" ca="1" si="822"/>
        <v>1</v>
      </c>
      <c r="AR2946">
        <f t="shared" ca="1" si="823"/>
        <v>0</v>
      </c>
      <c r="AT2946">
        <f t="shared" ca="1" si="805"/>
        <v>1</v>
      </c>
      <c r="AU2946">
        <f t="shared" ca="1" si="806"/>
        <v>0</v>
      </c>
      <c r="AW2946" s="5">
        <f t="shared" ca="1" si="789"/>
        <v>2.618697848235044E-2</v>
      </c>
      <c r="AX2946" s="5">
        <f t="shared" ca="1" si="790"/>
        <v>2.2788290082393609E-2</v>
      </c>
      <c r="AY2946" s="18">
        <f t="shared" ca="1" si="819"/>
        <v>2.618697848235044E-2</v>
      </c>
      <c r="BA2946" s="6">
        <f t="shared" ca="1" si="812"/>
        <v>1.5</v>
      </c>
      <c r="BB2946">
        <f t="shared" ca="1" si="813"/>
        <v>1.5</v>
      </c>
      <c r="BC2946" t="str">
        <f t="shared" ca="1" si="801"/>
        <v>HYG UP Equity</v>
      </c>
      <c r="BD2946" t="str">
        <f t="shared" ca="1" si="802"/>
        <v>HYG UP Equity</v>
      </c>
      <c r="BF2946">
        <f t="shared" ca="1" si="791"/>
        <v>1</v>
      </c>
      <c r="BG2946">
        <f t="shared" ca="1" si="792"/>
        <v>0</v>
      </c>
      <c r="BI2946">
        <f t="shared" ca="1" si="785"/>
        <v>1</v>
      </c>
      <c r="BJ2946">
        <f t="shared" ca="1" si="786"/>
        <v>0</v>
      </c>
      <c r="BL2946">
        <f t="shared" ca="1" si="807"/>
        <v>10.249551046945633</v>
      </c>
      <c r="BM2946">
        <f t="shared" ca="1" si="808"/>
        <v>0</v>
      </c>
      <c r="BN2946" s="9">
        <f t="shared" ca="1" si="798"/>
        <v>1.0000000000000002</v>
      </c>
      <c r="BO2946" s="9">
        <f t="shared" ca="1" si="799"/>
        <v>0</v>
      </c>
      <c r="BP2946" s="9">
        <f t="shared" ca="1" si="793"/>
        <v>1.0000000000000002</v>
      </c>
      <c r="BQ2946" s="9">
        <f t="shared" ca="1" si="794"/>
        <v>0</v>
      </c>
      <c r="BR2946">
        <f t="shared" ca="1" si="795"/>
        <v>1131.9386266250763</v>
      </c>
      <c r="BS2946">
        <f t="shared" ca="1" si="796"/>
        <v>2.8553299492384276E-3</v>
      </c>
      <c r="BT2946">
        <f t="shared" ca="1" si="797"/>
        <v>1.8055555555555562E-5</v>
      </c>
      <c r="BU2946">
        <f t="shared" ca="1" si="778"/>
        <v>0</v>
      </c>
      <c r="BV2946">
        <f t="shared" ca="1" si="779"/>
        <v>0</v>
      </c>
      <c r="BW2946" s="35">
        <f ca="1">IFERROR(VLOOKUP($B2946,OFFSET(Input!$A$1,0,MATCH(Index!BW$6&amp;" Index",Input!$1:$1,0)-1,10000,2),2,0)/100,BW2945)</f>
        <v>8.9999999999999998E-4</v>
      </c>
      <c r="BX2946">
        <f t="shared" ca="1" si="800"/>
        <v>3.0400336647529533E-2</v>
      </c>
      <c r="CE2946">
        <v>1127.2341254881806</v>
      </c>
    </row>
    <row r="2947" spans="2:83" x14ac:dyDescent="0.25">
      <c r="B2947" s="2">
        <v>41799</v>
      </c>
      <c r="C2947">
        <f t="shared" ca="1" si="780"/>
        <v>0</v>
      </c>
      <c r="D2947">
        <f t="shared" ca="1" si="781"/>
        <v>5</v>
      </c>
      <c r="E2947">
        <f ca="1">IF($B2947&lt;VLOOKUP(E$6&amp;" Equity",Param,4,0),"",IFERROR(VLOOKUP($B2947,OFFSET(Input!$A$1,0,MATCH(Index!E$6&amp;" Equity",Input!$1:$1,0)-1,10000,2),2,0),E2946))</f>
        <v>94.94</v>
      </c>
      <c r="F2947" s="33">
        <v>111.43</v>
      </c>
      <c r="H2947">
        <f ca="1">IFERROR(VLOOKUP($B2947,OFFSET(Input!$A$1,0,MATCH(Index!H$6,Input!$1:$1,0)-1,10000,2),2,0),0)</f>
        <v>0</v>
      </c>
      <c r="I2947">
        <f ca="1">IFERROR(VLOOKUP($B2947,OFFSET(Input!$A$1,0,MATCH(Index!I$6,Input!$1:$1,0)-1,10000,2),2,0),0)</f>
        <v>0</v>
      </c>
      <c r="K2947">
        <f t="shared" ca="1" si="782"/>
        <v>110.56597862864058</v>
      </c>
      <c r="L2947" s="30">
        <f t="shared" ca="1" si="783"/>
        <v>119.4147413824528</v>
      </c>
      <c r="N2947">
        <f t="shared" ca="1" si="787"/>
        <v>1.1592982275358931E-3</v>
      </c>
      <c r="O2947">
        <f t="shared" ca="1" si="788"/>
        <v>-1.4348491386472271E-3</v>
      </c>
      <c r="Q2947">
        <f t="shared" ca="1" si="804"/>
        <v>2.6778691418917908E-2</v>
      </c>
      <c r="R2947">
        <f t="shared" ca="1" si="803"/>
        <v>0.10341553898986013</v>
      </c>
      <c r="T2947">
        <f t="shared" ca="1" si="814"/>
        <v>2.2907096510987643E-2</v>
      </c>
      <c r="U2947">
        <f t="shared" ca="1" si="809"/>
        <v>0.10228132357878628</v>
      </c>
      <c r="W2947">
        <f t="shared" ca="1" si="810"/>
        <v>0.23297814512684176</v>
      </c>
      <c r="X2947">
        <f t="shared" ca="1" si="811"/>
        <v>7.2762459936579496E-2</v>
      </c>
      <c r="Z2947">
        <f t="shared" ca="1" si="820"/>
        <v>110.08607131145261</v>
      </c>
      <c r="AA2947">
        <f t="shared" ca="1" si="820"/>
        <v>109.87201215368012</v>
      </c>
      <c r="AB2947">
        <f t="shared" ca="1" si="820"/>
        <v>109.71813844498338</v>
      </c>
      <c r="AC2947">
        <f t="shared" ca="1" si="821"/>
        <v>109.87201215368012</v>
      </c>
      <c r="AE2947">
        <f ca="1">IFERROR(VLOOKUP($B2947,OFFSET(Input!$A$1,0,MATCH(Index!AE$6&amp;" Index",Input!$1:$1,0)-1,10000,2),2,0),AE2946)</f>
        <v>11.15</v>
      </c>
      <c r="AF2947">
        <f t="shared" ca="1" si="815"/>
        <v>11.728666666666667</v>
      </c>
      <c r="AG2947">
        <f t="shared" ca="1" si="815"/>
        <v>11.903500000000003</v>
      </c>
      <c r="AH2947">
        <f t="shared" ca="1" si="815"/>
        <v>12.196400000000001</v>
      </c>
      <c r="AI2947">
        <f t="shared" ca="1" si="816"/>
        <v>12.196400000000001</v>
      </c>
      <c r="AK2947">
        <f t="shared" ca="1" si="817"/>
        <v>1</v>
      </c>
      <c r="AL2947">
        <f t="shared" ca="1" si="818"/>
        <v>-1</v>
      </c>
      <c r="AN2947" t="str">
        <f t="shared" ca="1" si="824"/>
        <v>Not Down</v>
      </c>
      <c r="AO2947" t="str">
        <f t="shared" ca="1" si="784"/>
        <v>Not Up</v>
      </c>
      <c r="AQ2947">
        <f t="shared" ca="1" si="822"/>
        <v>1</v>
      </c>
      <c r="AR2947">
        <f t="shared" ca="1" si="823"/>
        <v>0</v>
      </c>
      <c r="AT2947">
        <f t="shared" ca="1" si="805"/>
        <v>1</v>
      </c>
      <c r="AU2947">
        <f t="shared" ca="1" si="806"/>
        <v>0</v>
      </c>
      <c r="AW2947" s="5">
        <f t="shared" ca="1" si="789"/>
        <v>2.6778691418917908E-2</v>
      </c>
      <c r="AX2947" s="5">
        <f t="shared" ca="1" si="790"/>
        <v>2.2907096510987643E-2</v>
      </c>
      <c r="AY2947" s="18">
        <f t="shared" ca="1" si="819"/>
        <v>2.6778691418917908E-2</v>
      </c>
      <c r="BA2947" s="6">
        <f t="shared" ca="1" si="812"/>
        <v>1.5</v>
      </c>
      <c r="BB2947">
        <f t="shared" ca="1" si="813"/>
        <v>1.5</v>
      </c>
      <c r="BC2947" t="str">
        <f t="shared" ca="1" si="801"/>
        <v>HYG UP Equity</v>
      </c>
      <c r="BD2947" t="str">
        <f t="shared" ca="1" si="802"/>
        <v>HYG UP Equity</v>
      </c>
      <c r="BF2947">
        <f t="shared" ca="1" si="791"/>
        <v>1</v>
      </c>
      <c r="BG2947">
        <f t="shared" ca="1" si="792"/>
        <v>0</v>
      </c>
      <c r="BI2947">
        <f t="shared" ca="1" si="785"/>
        <v>1</v>
      </c>
      <c r="BJ2947">
        <f t="shared" ca="1" si="786"/>
        <v>0</v>
      </c>
      <c r="BL2947">
        <f t="shared" ca="1" si="807"/>
        <v>10.249551046945633</v>
      </c>
      <c r="BM2947">
        <f t="shared" ca="1" si="808"/>
        <v>0</v>
      </c>
      <c r="BN2947" s="9">
        <f t="shared" ca="1" si="798"/>
        <v>1</v>
      </c>
      <c r="BO2947" s="9">
        <f t="shared" ca="1" si="799"/>
        <v>0</v>
      </c>
      <c r="BP2947" s="9">
        <f t="shared" ca="1" si="793"/>
        <v>1</v>
      </c>
      <c r="BQ2947" s="9">
        <f t="shared" ca="1" si="794"/>
        <v>0</v>
      </c>
      <c r="BR2947">
        <f t="shared" ca="1" si="795"/>
        <v>1133.2516420097515</v>
      </c>
      <c r="BS2947">
        <f t="shared" ca="1" si="796"/>
        <v>1.1599704734788219E-3</v>
      </c>
      <c r="BT2947">
        <f t="shared" ca="1" si="797"/>
        <v>5.4166666666666671E-5</v>
      </c>
      <c r="BU2947">
        <f t="shared" ca="1" si="778"/>
        <v>0</v>
      </c>
      <c r="BV2947">
        <f t="shared" ca="1" si="779"/>
        <v>0</v>
      </c>
      <c r="BW2947" s="35">
        <f ca="1">IFERROR(VLOOKUP($B2947,OFFSET(Input!$A$1,0,MATCH(Index!BW$6&amp;" Index",Input!$1:$1,0)-1,10000,2),2,0)/100,BW2946)</f>
        <v>8.9999999999999998E-4</v>
      </c>
      <c r="BX2947">
        <f t="shared" ca="1" si="800"/>
        <v>9.1587772695914685E-2</v>
      </c>
      <c r="CE2947">
        <v>1129.0526799523479</v>
      </c>
    </row>
    <row r="2948" spans="2:83" x14ac:dyDescent="0.25">
      <c r="B2948" s="2">
        <v>41800</v>
      </c>
      <c r="C2948">
        <f t="shared" ca="1" si="780"/>
        <v>0</v>
      </c>
      <c r="D2948">
        <f t="shared" ca="1" si="781"/>
        <v>0</v>
      </c>
      <c r="E2948">
        <f ca="1">IF($B2948&lt;VLOOKUP(E$6&amp;" Equity",Param,4,0),"",IFERROR(VLOOKUP($B2948,OFFSET(Input!$A$1,0,MATCH(Index!E$6&amp;" Equity",Input!$1:$1,0)-1,10000,2),2,0),E2947))</f>
        <v>94.89</v>
      </c>
      <c r="F2948" s="33">
        <v>111.02</v>
      </c>
      <c r="H2948">
        <f ca="1">IFERROR(VLOOKUP($B2948,OFFSET(Input!$A$1,0,MATCH(Index!H$6,Input!$1:$1,0)-1,10000,2),2,0),0)</f>
        <v>0</v>
      </c>
      <c r="I2948">
        <f ca="1">IFERROR(VLOOKUP($B2948,OFFSET(Input!$A$1,0,MATCH(Index!I$6,Input!$1:$1,0)-1,10000,2),2,0),0)</f>
        <v>0</v>
      </c>
      <c r="K2948">
        <f t="shared" ca="1" si="782"/>
        <v>110.50774923184859</v>
      </c>
      <c r="L2948" s="30">
        <f t="shared" ca="1" si="783"/>
        <v>118.97536200556321</v>
      </c>
      <c r="N2948">
        <f t="shared" ca="1" si="787"/>
        <v>-5.2678713750478016E-4</v>
      </c>
      <c r="O2948">
        <f t="shared" ca="1" si="788"/>
        <v>-3.6862257969473879E-3</v>
      </c>
      <c r="Q2948">
        <f t="shared" ca="1" si="804"/>
        <v>2.6483419969306844E-2</v>
      </c>
      <c r="R2948">
        <f t="shared" ca="1" si="803"/>
        <v>0.10088597403799951</v>
      </c>
      <c r="T2948">
        <f t="shared" ca="1" si="814"/>
        <v>2.2672810921804662E-2</v>
      </c>
      <c r="U2948">
        <f t="shared" ca="1" si="809"/>
        <v>0.10210607799649804</v>
      </c>
      <c r="W2948">
        <f t="shared" ca="1" si="810"/>
        <v>0.20750386021277989</v>
      </c>
      <c r="X2948">
        <f t="shared" ca="1" si="811"/>
        <v>0.10760995265556492</v>
      </c>
      <c r="Z2948">
        <f t="shared" ca="1" si="820"/>
        <v>110.14311156929379</v>
      </c>
      <c r="AA2948">
        <f t="shared" ca="1" si="820"/>
        <v>109.92951502715766</v>
      </c>
      <c r="AB2948">
        <f t="shared" ca="1" si="820"/>
        <v>109.77944363289149</v>
      </c>
      <c r="AC2948">
        <f t="shared" ca="1" si="821"/>
        <v>109.92951502715766</v>
      </c>
      <c r="AE2948">
        <f ca="1">IFERROR(VLOOKUP($B2948,OFFSET(Input!$A$1,0,MATCH(Index!AE$6&amp;" Index",Input!$1:$1,0)-1,10000,2),2,0),AE2947)</f>
        <v>10.99</v>
      </c>
      <c r="AF2948">
        <f t="shared" ca="1" si="815"/>
        <v>11.633333333333333</v>
      </c>
      <c r="AG2948">
        <f t="shared" ca="1" si="815"/>
        <v>11.841500000000002</v>
      </c>
      <c r="AH2948">
        <f t="shared" ca="1" si="815"/>
        <v>12.1044</v>
      </c>
      <c r="AI2948">
        <f t="shared" ca="1" si="816"/>
        <v>12.1044</v>
      </c>
      <c r="AK2948">
        <f t="shared" ca="1" si="817"/>
        <v>1</v>
      </c>
      <c r="AL2948">
        <f t="shared" ca="1" si="818"/>
        <v>-1</v>
      </c>
      <c r="AN2948" t="str">
        <f t="shared" ca="1" si="824"/>
        <v>Not Down</v>
      </c>
      <c r="AO2948" t="str">
        <f t="shared" ca="1" si="784"/>
        <v>Not Up</v>
      </c>
      <c r="AQ2948">
        <f t="shared" ca="1" si="822"/>
        <v>1</v>
      </c>
      <c r="AR2948">
        <f t="shared" ca="1" si="823"/>
        <v>0</v>
      </c>
      <c r="AT2948">
        <f t="shared" ca="1" si="805"/>
        <v>1</v>
      </c>
      <c r="AU2948">
        <f t="shared" ca="1" si="806"/>
        <v>0</v>
      </c>
      <c r="AW2948" s="5">
        <f t="shared" ca="1" si="789"/>
        <v>2.6483419969306844E-2</v>
      </c>
      <c r="AX2948" s="5">
        <f t="shared" ca="1" si="790"/>
        <v>2.2672810921804662E-2</v>
      </c>
      <c r="AY2948" s="18">
        <f t="shared" ca="1" si="819"/>
        <v>2.6483419969306844E-2</v>
      </c>
      <c r="BA2948" s="6">
        <f t="shared" ca="1" si="812"/>
        <v>1.5</v>
      </c>
      <c r="BB2948">
        <f t="shared" ca="1" si="813"/>
        <v>1.5</v>
      </c>
      <c r="BC2948" t="str">
        <f t="shared" ca="1" si="801"/>
        <v>HYG UP Equity</v>
      </c>
      <c r="BD2948" t="str">
        <f t="shared" ca="1" si="802"/>
        <v>HYG UP Equity</v>
      </c>
      <c r="BF2948">
        <f t="shared" ca="1" si="791"/>
        <v>1</v>
      </c>
      <c r="BG2948">
        <f t="shared" ca="1" si="792"/>
        <v>0</v>
      </c>
      <c r="BI2948">
        <f t="shared" ca="1" si="785"/>
        <v>1</v>
      </c>
      <c r="BJ2948">
        <f t="shared" ca="1" si="786"/>
        <v>0</v>
      </c>
      <c r="BL2948">
        <f t="shared" ca="1" si="807"/>
        <v>10.249551046945633</v>
      </c>
      <c r="BM2948">
        <f t="shared" ca="1" si="808"/>
        <v>0</v>
      </c>
      <c r="BN2948" s="9">
        <f t="shared" ca="1" si="798"/>
        <v>1</v>
      </c>
      <c r="BO2948" s="9">
        <f t="shared" ca="1" si="799"/>
        <v>0</v>
      </c>
      <c r="BP2948" s="9">
        <f t="shared" ca="1" si="793"/>
        <v>1</v>
      </c>
      <c r="BQ2948" s="9">
        <f t="shared" ca="1" si="794"/>
        <v>0</v>
      </c>
      <c r="BR2948">
        <f t="shared" ca="1" si="795"/>
        <v>1132.6548168348993</v>
      </c>
      <c r="BS2948">
        <f t="shared" ca="1" si="796"/>
        <v>-5.2664840952165726E-4</v>
      </c>
      <c r="BT2948">
        <f t="shared" ca="1" si="797"/>
        <v>1.8055555555555558E-5</v>
      </c>
      <c r="BU2948">
        <f t="shared" ref="BU2948:BU3011" ca="1" si="825">ABS($BB2946*BN2948-$BB2947*BP2948)*0.02%</f>
        <v>0</v>
      </c>
      <c r="BV2948">
        <f t="shared" ref="BV2948:BV3011" ca="1" si="826">ABS($BB2946*BO2948-$BB2947*BQ2948)*0.02%</f>
        <v>0</v>
      </c>
      <c r="BW2948" s="35">
        <f ca="1">IFERROR(VLOOKUP($B2948,OFFSET(Input!$A$1,0,MATCH(Index!BW$6&amp;" Index",Input!$1:$1,0)-1,10000,2),2,0)/100,BW2947)</f>
        <v>8.9999999999999998E-4</v>
      </c>
      <c r="BX2948">
        <f t="shared" ca="1" si="800"/>
        <v>3.0578510082042765E-2</v>
      </c>
      <c r="CE2948">
        <v>1128.1130881419499</v>
      </c>
    </row>
    <row r="2949" spans="2:83" x14ac:dyDescent="0.25">
      <c r="B2949" s="2">
        <v>41801</v>
      </c>
      <c r="C2949">
        <f t="shared" ca="1" si="780"/>
        <v>0</v>
      </c>
      <c r="D2949">
        <f t="shared" ca="1" si="781"/>
        <v>0</v>
      </c>
      <c r="E2949">
        <f ca="1">IF($B2949&lt;VLOOKUP(E$6&amp;" Equity",Param,4,0),"",IFERROR(VLOOKUP($B2949,OFFSET(Input!$A$1,0,MATCH(Index!E$6&amp;" Equity",Input!$1:$1,0)-1,10000,2),2,0),E2948))</f>
        <v>94.9</v>
      </c>
      <c r="F2949" s="33">
        <v>111.22</v>
      </c>
      <c r="H2949">
        <f ca="1">IFERROR(VLOOKUP($B2949,OFFSET(Input!$A$1,0,MATCH(Index!H$6,Input!$1:$1,0)-1,10000,2),2,0),0)</f>
        <v>0</v>
      </c>
      <c r="I2949">
        <f ca="1">IFERROR(VLOOKUP($B2949,OFFSET(Input!$A$1,0,MATCH(Index!I$6,Input!$1:$1,0)-1,10000,2),2,0),0)</f>
        <v>0</v>
      </c>
      <c r="K2949">
        <f t="shared" ca="1" si="782"/>
        <v>110.519395111207</v>
      </c>
      <c r="L2949" s="30">
        <f t="shared" ca="1" si="783"/>
        <v>119.18969340892399</v>
      </c>
      <c r="N2949">
        <f t="shared" ca="1" si="787"/>
        <v>1.053796302151454E-4</v>
      </c>
      <c r="O2949">
        <f t="shared" ca="1" si="788"/>
        <v>1.7998564974027122E-3</v>
      </c>
      <c r="Q2949">
        <f t="shared" ca="1" si="804"/>
        <v>2.6441069115691898E-2</v>
      </c>
      <c r="R2949">
        <f t="shared" ca="1" si="803"/>
        <v>8.0392554490938795E-2</v>
      </c>
      <c r="T2949">
        <f t="shared" ca="1" si="814"/>
        <v>2.1963294536673297E-2</v>
      </c>
      <c r="U2949">
        <f t="shared" ca="1" si="809"/>
        <v>9.7614324628719495E-2</v>
      </c>
      <c r="W2949">
        <f t="shared" ca="1" si="810"/>
        <v>0.21703872382088735</v>
      </c>
      <c r="X2949">
        <f t="shared" ca="1" si="811"/>
        <v>3.6746631189040688E-2</v>
      </c>
      <c r="Z2949">
        <f t="shared" ca="1" si="820"/>
        <v>110.19783848572402</v>
      </c>
      <c r="AA2949">
        <f t="shared" ca="1" si="820"/>
        <v>109.97890537123605</v>
      </c>
      <c r="AB2949">
        <f t="shared" ca="1" si="820"/>
        <v>109.84028720814811</v>
      </c>
      <c r="AC2949">
        <f t="shared" ca="1" si="821"/>
        <v>109.97890537123605</v>
      </c>
      <c r="AE2949">
        <f ca="1">IFERROR(VLOOKUP($B2949,OFFSET(Input!$A$1,0,MATCH(Index!AE$6&amp;" Index",Input!$1:$1,0)-1,10000,2),2,0),AE2948)</f>
        <v>11.6</v>
      </c>
      <c r="AF2949">
        <f t="shared" ca="1" si="815"/>
        <v>11.542666666666667</v>
      </c>
      <c r="AG2949">
        <f t="shared" ca="1" si="815"/>
        <v>11.815000000000001</v>
      </c>
      <c r="AH2949">
        <f t="shared" ca="1" si="815"/>
        <v>12.016400000000001</v>
      </c>
      <c r="AI2949">
        <f t="shared" ca="1" si="816"/>
        <v>12.016400000000001</v>
      </c>
      <c r="AK2949">
        <f t="shared" ca="1" si="817"/>
        <v>1</v>
      </c>
      <c r="AL2949">
        <f t="shared" ca="1" si="818"/>
        <v>-1</v>
      </c>
      <c r="AN2949" t="str">
        <f t="shared" ca="1" si="824"/>
        <v>Not Down</v>
      </c>
      <c r="AO2949" t="str">
        <f t="shared" ca="1" si="784"/>
        <v>Not Up</v>
      </c>
      <c r="AQ2949">
        <f t="shared" ca="1" si="822"/>
        <v>1</v>
      </c>
      <c r="AR2949">
        <f t="shared" ca="1" si="823"/>
        <v>0</v>
      </c>
      <c r="AT2949">
        <f t="shared" ca="1" si="805"/>
        <v>1</v>
      </c>
      <c r="AU2949">
        <f t="shared" ca="1" si="806"/>
        <v>0</v>
      </c>
      <c r="AW2949" s="5">
        <f t="shared" ca="1" si="789"/>
        <v>2.6441069115691898E-2</v>
      </c>
      <c r="AX2949" s="5">
        <f t="shared" ca="1" si="790"/>
        <v>2.1963294536673297E-2</v>
      </c>
      <c r="AY2949" s="18">
        <f t="shared" ca="1" si="819"/>
        <v>2.6441069115691898E-2</v>
      </c>
      <c r="BA2949" s="6">
        <f t="shared" ca="1" si="812"/>
        <v>1.5</v>
      </c>
      <c r="BB2949">
        <f t="shared" ca="1" si="813"/>
        <v>1.5</v>
      </c>
      <c r="BC2949" t="str">
        <f t="shared" ca="1" si="801"/>
        <v>HYG UP Equity</v>
      </c>
      <c r="BD2949" t="str">
        <f t="shared" ca="1" si="802"/>
        <v>HYG UP Equity</v>
      </c>
      <c r="BF2949">
        <f t="shared" ca="1" si="791"/>
        <v>1</v>
      </c>
      <c r="BG2949">
        <f t="shared" ca="1" si="792"/>
        <v>0</v>
      </c>
      <c r="BI2949">
        <f t="shared" ca="1" si="785"/>
        <v>1</v>
      </c>
      <c r="BJ2949">
        <f t="shared" ca="1" si="786"/>
        <v>0</v>
      </c>
      <c r="BL2949">
        <f t="shared" ca="1" si="807"/>
        <v>10.249551046945633</v>
      </c>
      <c r="BM2949">
        <f t="shared" ca="1" si="808"/>
        <v>0</v>
      </c>
      <c r="BN2949" s="9">
        <f t="shared" ca="1" si="798"/>
        <v>1</v>
      </c>
      <c r="BO2949" s="9">
        <f t="shared" ca="1" si="799"/>
        <v>0</v>
      </c>
      <c r="BP2949" s="9">
        <f t="shared" ca="1" si="793"/>
        <v>1</v>
      </c>
      <c r="BQ2949" s="9">
        <f t="shared" ca="1" si="794"/>
        <v>0</v>
      </c>
      <c r="BR2949">
        <f t="shared" ca="1" si="795"/>
        <v>1132.7741818698698</v>
      </c>
      <c r="BS2949">
        <f t="shared" ca="1" si="796"/>
        <v>1.0538518284342047E-4</v>
      </c>
      <c r="BT2949">
        <f t="shared" ca="1" si="797"/>
        <v>1.8055555555555558E-5</v>
      </c>
      <c r="BU2949">
        <f t="shared" ca="1" si="825"/>
        <v>0</v>
      </c>
      <c r="BV2949">
        <f t="shared" ca="1" si="826"/>
        <v>0</v>
      </c>
      <c r="BW2949" s="35">
        <f ca="1">IFERROR(VLOOKUP($B2949,OFFSET(Input!$A$1,0,MATCH(Index!BW$6&amp;" Index",Input!$1:$1,0)-1,10000,2),2,0)/100,BW2948)</f>
        <v>8.9999999999999998E-4</v>
      </c>
      <c r="BX2949">
        <f t="shared" ca="1" si="800"/>
        <v>3.0553062803844483E-2</v>
      </c>
      <c r="CE2949">
        <v>1128.2437863065434</v>
      </c>
    </row>
    <row r="2950" spans="2:83" x14ac:dyDescent="0.25">
      <c r="B2950" s="2">
        <v>41802</v>
      </c>
      <c r="C2950">
        <f t="shared" ca="1" si="780"/>
        <v>0</v>
      </c>
      <c r="D2950">
        <f t="shared" ca="1" si="781"/>
        <v>0</v>
      </c>
      <c r="E2950">
        <f ca="1">IF($B2950&lt;VLOOKUP(E$6&amp;" Equity",Param,4,0),"",IFERROR(VLOOKUP($B2950,OFFSET(Input!$A$1,0,MATCH(Index!E$6&amp;" Equity",Input!$1:$1,0)-1,10000,2),2,0),E2949))</f>
        <v>94.84</v>
      </c>
      <c r="F2950" s="33">
        <v>112.21</v>
      </c>
      <c r="H2950">
        <f ca="1">IFERROR(VLOOKUP($B2950,OFFSET(Input!$A$1,0,MATCH(Index!H$6,Input!$1:$1,0)-1,10000,2),2,0),0)</f>
        <v>0</v>
      </c>
      <c r="I2950">
        <f ca="1">IFERROR(VLOOKUP($B2950,OFFSET(Input!$A$1,0,MATCH(Index!I$6,Input!$1:$1,0)-1,10000,2),2,0),0)</f>
        <v>0</v>
      </c>
      <c r="K2950">
        <f t="shared" ca="1" si="782"/>
        <v>110.44951983505661</v>
      </c>
      <c r="L2950" s="30">
        <f t="shared" ca="1" si="783"/>
        <v>120.2506338555598</v>
      </c>
      <c r="N2950">
        <f t="shared" ca="1" si="787"/>
        <v>-6.3244441867746468E-4</v>
      </c>
      <c r="O2950">
        <f t="shared" ca="1" si="788"/>
        <v>8.8618939173569344E-3</v>
      </c>
      <c r="Q2950">
        <f t="shared" ca="1" si="804"/>
        <v>2.6202047659183582E-2</v>
      </c>
      <c r="R2950">
        <f t="shared" ca="1" si="803"/>
        <v>8.7898787490223465E-2</v>
      </c>
      <c r="T2950">
        <f t="shared" ca="1" si="814"/>
        <v>2.1997708198610466E-2</v>
      </c>
      <c r="U2950">
        <f t="shared" ca="1" si="809"/>
        <v>9.5166635285786408E-2</v>
      </c>
      <c r="W2950">
        <f t="shared" ca="1" si="810"/>
        <v>0.19429196985403269</v>
      </c>
      <c r="X2950">
        <f t="shared" ca="1" si="811"/>
        <v>-3.0394600126988157E-2</v>
      </c>
      <c r="Z2950">
        <f t="shared" ca="1" si="820"/>
        <v>110.23514408649866</v>
      </c>
      <c r="AA2950">
        <f t="shared" ca="1" si="820"/>
        <v>110.0219036770512</v>
      </c>
      <c r="AB2950">
        <f t="shared" ca="1" si="820"/>
        <v>109.89184363757795</v>
      </c>
      <c r="AC2950">
        <f t="shared" ca="1" si="821"/>
        <v>110.0219036770512</v>
      </c>
      <c r="AE2950">
        <f ca="1">IFERROR(VLOOKUP($B2950,OFFSET(Input!$A$1,0,MATCH(Index!AE$6&amp;" Index",Input!$1:$1,0)-1,10000,2),2,0),AE2949)</f>
        <v>12.56</v>
      </c>
      <c r="AF2950">
        <f t="shared" ca="1" si="815"/>
        <v>11.586</v>
      </c>
      <c r="AG2950">
        <f t="shared" ca="1" si="815"/>
        <v>11.834500000000002</v>
      </c>
      <c r="AH2950">
        <f t="shared" ca="1" si="815"/>
        <v>11.982800000000003</v>
      </c>
      <c r="AI2950">
        <f t="shared" ca="1" si="816"/>
        <v>11.982800000000003</v>
      </c>
      <c r="AK2950">
        <f t="shared" ca="1" si="817"/>
        <v>1</v>
      </c>
      <c r="AL2950">
        <f t="shared" ca="1" si="818"/>
        <v>-1</v>
      </c>
      <c r="AN2950" t="str">
        <f t="shared" ca="1" si="824"/>
        <v>Not Down</v>
      </c>
      <c r="AO2950" t="str">
        <f t="shared" ca="1" si="784"/>
        <v>Not Up</v>
      </c>
      <c r="AQ2950">
        <f t="shared" ca="1" si="822"/>
        <v>1</v>
      </c>
      <c r="AR2950">
        <f t="shared" ca="1" si="823"/>
        <v>0</v>
      </c>
      <c r="AT2950">
        <f t="shared" ca="1" si="805"/>
        <v>1</v>
      </c>
      <c r="AU2950">
        <f t="shared" ca="1" si="806"/>
        <v>0</v>
      </c>
      <c r="AW2950" s="5">
        <f t="shared" ca="1" si="789"/>
        <v>2.6202047659183582E-2</v>
      </c>
      <c r="AX2950" s="5">
        <f t="shared" ca="1" si="790"/>
        <v>2.1997708198610466E-2</v>
      </c>
      <c r="AY2950" s="18">
        <f t="shared" ca="1" si="819"/>
        <v>2.6202047659183582E-2</v>
      </c>
      <c r="BA2950" s="6">
        <f t="shared" ca="1" si="812"/>
        <v>1.5</v>
      </c>
      <c r="BB2950">
        <f t="shared" ca="1" si="813"/>
        <v>1.5</v>
      </c>
      <c r="BC2950" t="str">
        <f t="shared" ca="1" si="801"/>
        <v>HYG UP Equity</v>
      </c>
      <c r="BD2950" t="str">
        <f t="shared" ca="1" si="802"/>
        <v>HYG UP Equity</v>
      </c>
      <c r="BF2950">
        <f t="shared" ca="1" si="791"/>
        <v>1</v>
      </c>
      <c r="BG2950">
        <f t="shared" ca="1" si="792"/>
        <v>0</v>
      </c>
      <c r="BI2950">
        <f t="shared" ca="1" si="785"/>
        <v>1</v>
      </c>
      <c r="BJ2950">
        <f t="shared" ca="1" si="786"/>
        <v>0</v>
      </c>
      <c r="BL2950">
        <f t="shared" ca="1" si="807"/>
        <v>10.249551046945633</v>
      </c>
      <c r="BM2950">
        <f t="shared" ca="1" si="808"/>
        <v>0</v>
      </c>
      <c r="BN2950" s="9">
        <f t="shared" ca="1" si="798"/>
        <v>1</v>
      </c>
      <c r="BO2950" s="9">
        <f t="shared" ca="1" si="799"/>
        <v>0</v>
      </c>
      <c r="BP2950" s="9">
        <f t="shared" ca="1" si="793"/>
        <v>1</v>
      </c>
      <c r="BQ2950" s="9">
        <f t="shared" ca="1" si="794"/>
        <v>0</v>
      </c>
      <c r="BR2950">
        <f t="shared" ca="1" si="795"/>
        <v>1132.057991660047</v>
      </c>
      <c r="BS2950">
        <f t="shared" ca="1" si="796"/>
        <v>-6.3224446786080968E-4</v>
      </c>
      <c r="BT2950">
        <f t="shared" ca="1" si="797"/>
        <v>1.8055555555555558E-5</v>
      </c>
      <c r="BU2950">
        <f t="shared" ca="1" si="825"/>
        <v>0</v>
      </c>
      <c r="BV2950">
        <f t="shared" ca="1" si="826"/>
        <v>0</v>
      </c>
      <c r="BW2950" s="35">
        <f ca="1">IFERROR(VLOOKUP($B2950,OFFSET(Input!$A$1,0,MATCH(Index!BW$6&amp;" Index",Input!$1:$1,0)-1,10000,2),2,0)/100,BW2949)</f>
        <v>8.9999999999999998E-4</v>
      </c>
      <c r="BX2950">
        <f t="shared" ca="1" si="800"/>
        <v>3.0556602545802222E-2</v>
      </c>
      <c r="CE2950">
        <v>1127.1261605082411</v>
      </c>
    </row>
    <row r="2951" spans="2:83" x14ac:dyDescent="0.25">
      <c r="B2951" s="2">
        <v>41803</v>
      </c>
      <c r="C2951">
        <f t="shared" ref="C2951:C3014" ca="1" si="827">IF(MONTH(B2951)&lt;&gt;MONTH(B2950),1,0)</f>
        <v>0</v>
      </c>
      <c r="D2951">
        <f t="shared" ref="D2951:D3014" ca="1" si="828">IF(D2950=5,0,IF(D2950&lt;&gt;0,D2950+1,IF(C2950=1,1,0)))</f>
        <v>0</v>
      </c>
      <c r="E2951">
        <f ca="1">IF($B2951&lt;VLOOKUP(E$6&amp;" Equity",Param,4,0),"",IFERROR(VLOOKUP($B2951,OFFSET(Input!$A$1,0,MATCH(Index!E$6&amp;" Equity",Input!$1:$1,0)-1,10000,2),2,0),E2950))</f>
        <v>94.95</v>
      </c>
      <c r="F2951" s="33">
        <v>112.15</v>
      </c>
      <c r="H2951">
        <f ca="1">IFERROR(VLOOKUP($B2951,OFFSET(Input!$A$1,0,MATCH(Index!H$6,Input!$1:$1,0)-1,10000,2),2,0),0)</f>
        <v>0</v>
      </c>
      <c r="I2951">
        <f ca="1">IFERROR(VLOOKUP($B2951,OFFSET(Input!$A$1,0,MATCH(Index!I$6,Input!$1:$1,0)-1,10000,2),2,0),0)</f>
        <v>0</v>
      </c>
      <c r="K2951">
        <f t="shared" ref="K2951:K3014" ca="1" si="829">IF($B2951&lt;=L_date,IF($B2951=L_date,1,K2952/((E2952+H2952)/E2951)),K2950*((E2951+H2951)/E2950))</f>
        <v>110.57762450799899</v>
      </c>
      <c r="L2951" s="30">
        <f t="shared" ref="L2951:L3014" ca="1" si="830">IF($B2951&lt;=L_date,IF($B2951=L_date,1,L2952/((F2952+I2952)/F2951)),L2950*((F2951+I2951)/F2950))</f>
        <v>120.18633443455158</v>
      </c>
      <c r="N2951">
        <f t="shared" ca="1" si="787"/>
        <v>1.1591760610900604E-3</v>
      </c>
      <c r="O2951">
        <f t="shared" ca="1" si="788"/>
        <v>-5.3485471055745204E-4</v>
      </c>
      <c r="Q2951">
        <f t="shared" ca="1" si="804"/>
        <v>2.6315125404370161E-2</v>
      </c>
      <c r="R2951">
        <f t="shared" ca="1" si="803"/>
        <v>8.7912278795153634E-2</v>
      </c>
      <c r="T2951">
        <f t="shared" ca="1" si="814"/>
        <v>2.2122329150058958E-2</v>
      </c>
      <c r="U2951">
        <f t="shared" ca="1" si="809"/>
        <v>9.0921800359889698E-2</v>
      </c>
      <c r="W2951">
        <f t="shared" ca="1" si="810"/>
        <v>0.19169742283618893</v>
      </c>
      <c r="X2951">
        <f t="shared" ca="1" si="811"/>
        <v>1.1834495603990785E-2</v>
      </c>
      <c r="Z2951">
        <f t="shared" ca="1" si="820"/>
        <v>110.27366705674476</v>
      </c>
      <c r="AA2951">
        <f t="shared" ca="1" si="820"/>
        <v>110.07652411053375</v>
      </c>
      <c r="AB2951">
        <f t="shared" ca="1" si="820"/>
        <v>109.94945170175133</v>
      </c>
      <c r="AC2951">
        <f t="shared" ca="1" si="821"/>
        <v>110.07652411053375</v>
      </c>
      <c r="AE2951">
        <f ca="1">IFERROR(VLOOKUP($B2951,OFFSET(Input!$A$1,0,MATCH(Index!AE$6&amp;" Index",Input!$1:$1,0)-1,10000,2),2,0),AE2950)</f>
        <v>12.18</v>
      </c>
      <c r="AF2951">
        <f t="shared" ca="1" si="815"/>
        <v>11.596</v>
      </c>
      <c r="AG2951">
        <f t="shared" ca="1" si="815"/>
        <v>11.785000000000002</v>
      </c>
      <c r="AH2951">
        <f t="shared" ca="1" si="815"/>
        <v>11.932800000000002</v>
      </c>
      <c r="AI2951">
        <f t="shared" ca="1" si="816"/>
        <v>11.932800000000002</v>
      </c>
      <c r="AK2951">
        <f t="shared" ca="1" si="817"/>
        <v>1</v>
      </c>
      <c r="AL2951">
        <f t="shared" ca="1" si="818"/>
        <v>-1</v>
      </c>
      <c r="AN2951" t="str">
        <f t="shared" ca="1" si="824"/>
        <v>Not Down</v>
      </c>
      <c r="AO2951" t="str">
        <f t="shared" ca="1" si="784"/>
        <v>Not Up</v>
      </c>
      <c r="AQ2951">
        <f t="shared" ca="1" si="822"/>
        <v>1</v>
      </c>
      <c r="AR2951">
        <f t="shared" ca="1" si="823"/>
        <v>0</v>
      </c>
      <c r="AT2951">
        <f t="shared" ca="1" si="805"/>
        <v>1</v>
      </c>
      <c r="AU2951">
        <f t="shared" ca="1" si="806"/>
        <v>0</v>
      </c>
      <c r="AW2951" s="5">
        <f t="shared" ca="1" si="789"/>
        <v>2.6315125404370161E-2</v>
      </c>
      <c r="AX2951" s="5">
        <f t="shared" ca="1" si="790"/>
        <v>2.2122329150058958E-2</v>
      </c>
      <c r="AY2951" s="18">
        <f t="shared" ca="1" si="819"/>
        <v>2.6315125404370161E-2</v>
      </c>
      <c r="BA2951" s="6">
        <f t="shared" ca="1" si="812"/>
        <v>1.5</v>
      </c>
      <c r="BB2951">
        <f t="shared" ca="1" si="813"/>
        <v>1.5</v>
      </c>
      <c r="BC2951" t="str">
        <f t="shared" ca="1" si="801"/>
        <v>HYG UP Equity</v>
      </c>
      <c r="BD2951" t="str">
        <f t="shared" ca="1" si="802"/>
        <v>HYG UP Equity</v>
      </c>
      <c r="BF2951">
        <f t="shared" ca="1" si="791"/>
        <v>1</v>
      </c>
      <c r="BG2951">
        <f t="shared" ca="1" si="792"/>
        <v>0</v>
      </c>
      <c r="BI2951">
        <f t="shared" ca="1" si="785"/>
        <v>1</v>
      </c>
      <c r="BJ2951">
        <f t="shared" ca="1" si="786"/>
        <v>0</v>
      </c>
      <c r="BL2951">
        <f t="shared" ca="1" si="807"/>
        <v>10.249551046945632</v>
      </c>
      <c r="BM2951">
        <f t="shared" ca="1" si="808"/>
        <v>0</v>
      </c>
      <c r="BN2951" s="9">
        <f t="shared" ca="1" si="798"/>
        <v>1.0000000000000002</v>
      </c>
      <c r="BO2951" s="9">
        <f t="shared" ca="1" si="799"/>
        <v>0</v>
      </c>
      <c r="BP2951" s="9">
        <f t="shared" ca="1" si="793"/>
        <v>1</v>
      </c>
      <c r="BQ2951" s="9">
        <f t="shared" ca="1" si="794"/>
        <v>0</v>
      </c>
      <c r="BR2951">
        <f t="shared" ca="1" si="795"/>
        <v>1133.3710070447221</v>
      </c>
      <c r="BS2951">
        <f t="shared" ca="1" si="796"/>
        <v>1.159848165330768E-3</v>
      </c>
      <c r="BT2951">
        <f t="shared" ca="1" si="797"/>
        <v>1.8055555555555562E-5</v>
      </c>
      <c r="BU2951">
        <f t="shared" ca="1" si="825"/>
        <v>8.8817841970012527E-20</v>
      </c>
      <c r="BV2951">
        <f t="shared" ca="1" si="826"/>
        <v>0</v>
      </c>
      <c r="BW2951" s="35">
        <f ca="1">IFERROR(VLOOKUP($B2951,OFFSET(Input!$A$1,0,MATCH(Index!BW$6&amp;" Index",Input!$1:$1,0)-1,10000,2),2,0)/100,BW2950)</f>
        <v>1E-3</v>
      </c>
      <c r="BX2951">
        <f t="shared" ca="1" si="800"/>
        <v>3.0526333513764874E-2</v>
      </c>
      <c r="CE2951">
        <v>1129.0395135510628</v>
      </c>
    </row>
    <row r="2952" spans="2:83" x14ac:dyDescent="0.25">
      <c r="B2952" s="2">
        <v>41806</v>
      </c>
      <c r="C2952">
        <f t="shared" ca="1" si="827"/>
        <v>0</v>
      </c>
      <c r="D2952">
        <f t="shared" ca="1" si="828"/>
        <v>0</v>
      </c>
      <c r="E2952">
        <f ca="1">IF($B2952&lt;VLOOKUP(E$6&amp;" Equity",Param,4,0),"",IFERROR(VLOOKUP($B2952,OFFSET(Input!$A$1,0,MATCH(Index!E$6&amp;" Equity",Input!$1:$1,0)-1,10000,2),2,0),E2951))</f>
        <v>94.9</v>
      </c>
      <c r="F2952" s="33">
        <v>112.43</v>
      </c>
      <c r="H2952">
        <f ca="1">IFERROR(VLOOKUP($B2952,OFFSET(Input!$A$1,0,MATCH(Index!H$6,Input!$1:$1,0)-1,10000,2),2,0),0)</f>
        <v>0</v>
      </c>
      <c r="I2952">
        <f ca="1">IFERROR(VLOOKUP($B2952,OFFSET(Input!$A$1,0,MATCH(Index!I$6,Input!$1:$1,0)-1,10000,2),2,0),0)</f>
        <v>0</v>
      </c>
      <c r="K2952">
        <f t="shared" ca="1" si="829"/>
        <v>110.519395111207</v>
      </c>
      <c r="L2952" s="30">
        <f t="shared" ca="1" si="830"/>
        <v>120.48639839925664</v>
      </c>
      <c r="N2952">
        <f t="shared" ca="1" si="787"/>
        <v>-5.2673164241257367E-4</v>
      </c>
      <c r="O2952">
        <f t="shared" ca="1" si="788"/>
        <v>2.4935447954508227E-3</v>
      </c>
      <c r="Q2952">
        <f t="shared" ca="1" si="804"/>
        <v>2.1134704112416677E-2</v>
      </c>
      <c r="R2952">
        <f t="shared" ca="1" si="803"/>
        <v>8.0554355181563078E-2</v>
      </c>
      <c r="T2952">
        <f t="shared" ca="1" si="814"/>
        <v>2.1372613474858325E-2</v>
      </c>
      <c r="U2952">
        <f t="shared" ca="1" si="809"/>
        <v>9.0803706546998292E-2</v>
      </c>
      <c r="W2952">
        <f t="shared" ca="1" si="810"/>
        <v>-0.10792310354104338</v>
      </c>
      <c r="X2952">
        <f t="shared" ca="1" si="811"/>
        <v>3.4669285538450723E-2</v>
      </c>
      <c r="Z2952">
        <f t="shared" ca="1" si="820"/>
        <v>110.34121315702347</v>
      </c>
      <c r="AA2952">
        <f t="shared" ca="1" si="820"/>
        <v>110.11895859591849</v>
      </c>
      <c r="AB2952">
        <f t="shared" ca="1" si="820"/>
        <v>110.00055707483682</v>
      </c>
      <c r="AC2952">
        <f t="shared" ca="1" si="821"/>
        <v>110.11895859591849</v>
      </c>
      <c r="AE2952">
        <f ca="1">IFERROR(VLOOKUP($B2952,OFFSET(Input!$A$1,0,MATCH(Index!AE$6&amp;" Index",Input!$1:$1,0)-1,10000,2),2,0),AE2951)</f>
        <v>12.65</v>
      </c>
      <c r="AF2952">
        <f t="shared" ca="1" si="815"/>
        <v>11.682</v>
      </c>
      <c r="AG2952">
        <f t="shared" ca="1" si="815"/>
        <v>11.795500000000001</v>
      </c>
      <c r="AH2952">
        <f t="shared" ca="1" si="815"/>
        <v>11.922000000000002</v>
      </c>
      <c r="AI2952">
        <f t="shared" ca="1" si="816"/>
        <v>11.922000000000002</v>
      </c>
      <c r="AK2952">
        <f t="shared" ca="1" si="817"/>
        <v>1</v>
      </c>
      <c r="AL2952">
        <f t="shared" ca="1" si="818"/>
        <v>-1</v>
      </c>
      <c r="AN2952" t="str">
        <f t="shared" ca="1" si="824"/>
        <v>Not Down</v>
      </c>
      <c r="AO2952" t="str">
        <f t="shared" ca="1" si="784"/>
        <v>Not Up</v>
      </c>
      <c r="AQ2952">
        <f t="shared" ca="1" si="822"/>
        <v>1</v>
      </c>
      <c r="AR2952">
        <f t="shared" ca="1" si="823"/>
        <v>0</v>
      </c>
      <c r="AT2952">
        <f t="shared" ca="1" si="805"/>
        <v>1</v>
      </c>
      <c r="AU2952">
        <f t="shared" ca="1" si="806"/>
        <v>0</v>
      </c>
      <c r="AW2952" s="5">
        <f t="shared" ca="1" si="789"/>
        <v>2.1134704112416677E-2</v>
      </c>
      <c r="AX2952" s="5">
        <f t="shared" ca="1" si="790"/>
        <v>2.1372613474858325E-2</v>
      </c>
      <c r="AY2952" s="18">
        <f t="shared" ca="1" si="819"/>
        <v>2.1372613474858325E-2</v>
      </c>
      <c r="BA2952" s="6">
        <f t="shared" ca="1" si="812"/>
        <v>1.5</v>
      </c>
      <c r="BB2952">
        <f t="shared" ca="1" si="813"/>
        <v>1.5</v>
      </c>
      <c r="BC2952" t="str">
        <f t="shared" ca="1" si="801"/>
        <v>HYG UP Equity</v>
      </c>
      <c r="BD2952" t="str">
        <f t="shared" ca="1" si="802"/>
        <v>HYG UP Equity</v>
      </c>
      <c r="BF2952">
        <f t="shared" ca="1" si="791"/>
        <v>1</v>
      </c>
      <c r="BG2952">
        <f t="shared" ca="1" si="792"/>
        <v>0</v>
      </c>
      <c r="BI2952">
        <f t="shared" ca="1" si="785"/>
        <v>1</v>
      </c>
      <c r="BJ2952">
        <f t="shared" ca="1" si="786"/>
        <v>0</v>
      </c>
      <c r="BL2952">
        <f t="shared" ca="1" si="807"/>
        <v>10.249551046945632</v>
      </c>
      <c r="BM2952">
        <f t="shared" ca="1" si="808"/>
        <v>0</v>
      </c>
      <c r="BN2952" s="9">
        <f t="shared" ca="1" si="798"/>
        <v>1</v>
      </c>
      <c r="BO2952" s="9">
        <f t="shared" ca="1" si="799"/>
        <v>0</v>
      </c>
      <c r="BP2952" s="9">
        <f t="shared" ca="1" si="793"/>
        <v>1</v>
      </c>
      <c r="BQ2952" s="9">
        <f t="shared" ca="1" si="794"/>
        <v>0</v>
      </c>
      <c r="BR2952">
        <f t="shared" ca="1" si="795"/>
        <v>1132.7741818698696</v>
      </c>
      <c r="BS2952">
        <f t="shared" ca="1" si="796"/>
        <v>-5.2659294365464682E-4</v>
      </c>
      <c r="BT2952">
        <f t="shared" ca="1" si="797"/>
        <v>5.4166666666666671E-5</v>
      </c>
      <c r="BU2952">
        <f t="shared" ca="1" si="825"/>
        <v>0</v>
      </c>
      <c r="BV2952">
        <f t="shared" ca="1" si="826"/>
        <v>0</v>
      </c>
      <c r="BW2952" s="35">
        <f ca="1">IFERROR(VLOOKUP($B2952,OFFSET(Input!$A$1,0,MATCH(Index!BW$6&amp;" Index",Input!$1:$1,0)-1,10000,2),2,0)/100,BW2951)</f>
        <v>1E-3</v>
      </c>
      <c r="BX2952">
        <f t="shared" ca="1" si="800"/>
        <v>9.1734460476023863E-2</v>
      </c>
      <c r="CE2952">
        <v>1128.0042150848005</v>
      </c>
    </row>
    <row r="2953" spans="2:83" x14ac:dyDescent="0.25">
      <c r="B2953" s="2">
        <v>41807</v>
      </c>
      <c r="C2953">
        <f t="shared" ca="1" si="827"/>
        <v>0</v>
      </c>
      <c r="D2953">
        <f t="shared" ca="1" si="828"/>
        <v>0</v>
      </c>
      <c r="E2953">
        <f ca="1">IF($B2953&lt;VLOOKUP(E$6&amp;" Equity",Param,4,0),"",IFERROR(VLOOKUP($B2953,OFFSET(Input!$A$1,0,MATCH(Index!E$6&amp;" Equity",Input!$1:$1,0)-1,10000,2),2,0),E2952))</f>
        <v>94.83</v>
      </c>
      <c r="F2953" s="33">
        <v>111.54</v>
      </c>
      <c r="H2953">
        <f ca="1">IFERROR(VLOOKUP($B2953,OFFSET(Input!$A$1,0,MATCH(Index!H$6,Input!$1:$1,0)-1,10000,2),2,0),0)</f>
        <v>0</v>
      </c>
      <c r="I2953">
        <f ca="1">IFERROR(VLOOKUP($B2953,OFFSET(Input!$A$1,0,MATCH(Index!I$6,Input!$1:$1,0)-1,10000,2),2,0),0)</f>
        <v>0</v>
      </c>
      <c r="K2953">
        <f t="shared" ca="1" si="829"/>
        <v>110.43787395569821</v>
      </c>
      <c r="L2953" s="30">
        <f t="shared" ca="1" si="830"/>
        <v>119.53262365430122</v>
      </c>
      <c r="N2953">
        <f t="shared" ca="1" si="787"/>
        <v>-7.378907202461656E-4</v>
      </c>
      <c r="O2953">
        <f t="shared" ca="1" si="788"/>
        <v>-7.9475348002606278E-3</v>
      </c>
      <c r="Q2953">
        <f t="shared" ca="1" si="804"/>
        <v>2.1450255181266902E-2</v>
      </c>
      <c r="R2953">
        <f t="shared" ca="1" si="803"/>
        <v>6.4942070596725673E-2</v>
      </c>
      <c r="T2953">
        <f t="shared" ca="1" si="814"/>
        <v>2.0567747507776155E-2</v>
      </c>
      <c r="U2953">
        <f t="shared" ca="1" si="809"/>
        <v>9.1358522376305262E-2</v>
      </c>
      <c r="W2953">
        <f t="shared" ca="1" si="810"/>
        <v>-2.0647794070395124E-3</v>
      </c>
      <c r="X2953">
        <f t="shared" ca="1" si="811"/>
        <v>0.16453276913924708</v>
      </c>
      <c r="Z2953">
        <f t="shared" ca="1" si="820"/>
        <v>110.39944255381548</v>
      </c>
      <c r="AA2953">
        <f t="shared" ca="1" si="820"/>
        <v>110.14746289037839</v>
      </c>
      <c r="AB2953">
        <f t="shared" ca="1" si="820"/>
        <v>110.04376436257284</v>
      </c>
      <c r="AC2953">
        <f t="shared" ca="1" si="821"/>
        <v>110.14746289037839</v>
      </c>
      <c r="AE2953">
        <f ca="1">IFERROR(VLOOKUP($B2953,OFFSET(Input!$A$1,0,MATCH(Index!AE$6&amp;" Index",Input!$1:$1,0)-1,10000,2),2,0),AE2952)</f>
        <v>12.06</v>
      </c>
      <c r="AF2953">
        <f t="shared" ca="1" si="815"/>
        <v>11.718666666666667</v>
      </c>
      <c r="AG2953">
        <f t="shared" ca="1" si="815"/>
        <v>11.7775</v>
      </c>
      <c r="AH2953">
        <f t="shared" ca="1" si="815"/>
        <v>11.9152</v>
      </c>
      <c r="AI2953">
        <f t="shared" ca="1" si="816"/>
        <v>11.9152</v>
      </c>
      <c r="AK2953">
        <f t="shared" ca="1" si="817"/>
        <v>1</v>
      </c>
      <c r="AL2953">
        <f t="shared" ca="1" si="818"/>
        <v>-1</v>
      </c>
      <c r="AN2953" t="str">
        <f t="shared" ca="1" si="824"/>
        <v>Not Down</v>
      </c>
      <c r="AO2953" t="str">
        <f t="shared" ca="1" si="784"/>
        <v>Not Up</v>
      </c>
      <c r="AQ2953">
        <f t="shared" ca="1" si="822"/>
        <v>1</v>
      </c>
      <c r="AR2953">
        <f t="shared" ca="1" si="823"/>
        <v>0</v>
      </c>
      <c r="AT2953">
        <f t="shared" ca="1" si="805"/>
        <v>1</v>
      </c>
      <c r="AU2953">
        <f t="shared" ca="1" si="806"/>
        <v>0</v>
      </c>
      <c r="AW2953" s="5">
        <f t="shared" ca="1" si="789"/>
        <v>2.1450255181266902E-2</v>
      </c>
      <c r="AX2953" s="5">
        <f t="shared" ca="1" si="790"/>
        <v>2.0567747507776155E-2</v>
      </c>
      <c r="AY2953" s="18">
        <f t="shared" ca="1" si="819"/>
        <v>2.1450255181266902E-2</v>
      </c>
      <c r="BA2953" s="6">
        <f t="shared" ca="1" si="812"/>
        <v>1.5</v>
      </c>
      <c r="BB2953">
        <f t="shared" ca="1" si="813"/>
        <v>1.5</v>
      </c>
      <c r="BC2953" t="str">
        <f t="shared" ca="1" si="801"/>
        <v>HYG UP Equity</v>
      </c>
      <c r="BD2953" t="str">
        <f t="shared" ca="1" si="802"/>
        <v>HYG UP Equity</v>
      </c>
      <c r="BF2953">
        <f t="shared" ca="1" si="791"/>
        <v>1</v>
      </c>
      <c r="BG2953">
        <f t="shared" ca="1" si="792"/>
        <v>0</v>
      </c>
      <c r="BI2953">
        <f t="shared" ca="1" si="785"/>
        <v>1</v>
      </c>
      <c r="BJ2953">
        <f t="shared" ca="1" si="786"/>
        <v>0</v>
      </c>
      <c r="BL2953">
        <f t="shared" ca="1" si="807"/>
        <v>10.249551046945632</v>
      </c>
      <c r="BM2953">
        <f t="shared" ca="1" si="808"/>
        <v>0</v>
      </c>
      <c r="BN2953" s="9">
        <f t="shared" ca="1" si="798"/>
        <v>1</v>
      </c>
      <c r="BO2953" s="9">
        <f t="shared" ca="1" si="799"/>
        <v>0</v>
      </c>
      <c r="BP2953" s="9">
        <f t="shared" ca="1" si="793"/>
        <v>1</v>
      </c>
      <c r="BQ2953" s="9">
        <f t="shared" ca="1" si="794"/>
        <v>0</v>
      </c>
      <c r="BR2953">
        <f t="shared" ca="1" si="795"/>
        <v>1131.9386266250763</v>
      </c>
      <c r="BS2953">
        <f t="shared" ca="1" si="796"/>
        <v>-7.376185458376483E-4</v>
      </c>
      <c r="BT2953">
        <f t="shared" ca="1" si="797"/>
        <v>1.8055555555555558E-5</v>
      </c>
      <c r="BU2953">
        <f t="shared" ca="1" si="825"/>
        <v>0</v>
      </c>
      <c r="BV2953">
        <f t="shared" ca="1" si="826"/>
        <v>0</v>
      </c>
      <c r="BW2953" s="35">
        <f ca="1">IFERROR(VLOOKUP($B2953,OFFSET(Input!$A$1,0,MATCH(Index!BW$6&amp;" Index",Input!$1:$1,0)-1,10000,2),2,0)/100,BW2952)</f>
        <v>1E-3</v>
      </c>
      <c r="BX2953">
        <f t="shared" ca="1" si="800"/>
        <v>3.0550114158546686E-2</v>
      </c>
      <c r="CE2953">
        <v>1126.7083763296671</v>
      </c>
    </row>
    <row r="2954" spans="2:83" x14ac:dyDescent="0.25">
      <c r="B2954" s="2">
        <v>41808</v>
      </c>
      <c r="C2954">
        <f t="shared" ca="1" si="827"/>
        <v>0</v>
      </c>
      <c r="D2954">
        <f t="shared" ca="1" si="828"/>
        <v>0</v>
      </c>
      <c r="E2954">
        <f ca="1">IF($B2954&lt;VLOOKUP(E$6&amp;" Equity",Param,4,0),"",IFERROR(VLOOKUP($B2954,OFFSET(Input!$A$1,0,MATCH(Index!E$6&amp;" Equity",Input!$1:$1,0)-1,10000,2),2,0),E2953))</f>
        <v>95.26</v>
      </c>
      <c r="F2954" s="33">
        <v>112.4</v>
      </c>
      <c r="H2954">
        <f ca="1">IFERROR(VLOOKUP($B2954,OFFSET(Input!$A$1,0,MATCH(Index!H$6,Input!$1:$1,0)-1,10000,2),2,0),0)</f>
        <v>0</v>
      </c>
      <c r="I2954">
        <f ca="1">IFERROR(VLOOKUP($B2954,OFFSET(Input!$A$1,0,MATCH(Index!I$6,Input!$1:$1,0)-1,10000,2),2,0),0)</f>
        <v>0</v>
      </c>
      <c r="K2954">
        <f t="shared" ca="1" si="829"/>
        <v>110.93864676810938</v>
      </c>
      <c r="L2954" s="30">
        <f t="shared" ca="1" si="830"/>
        <v>120.45424868875251</v>
      </c>
      <c r="N2954">
        <f t="shared" ca="1" si="787"/>
        <v>4.5241804770783656E-3</v>
      </c>
      <c r="O2954">
        <f t="shared" ca="1" si="788"/>
        <v>7.6806664981829698E-3</v>
      </c>
      <c r="Q2954">
        <f t="shared" ca="1" si="804"/>
        <v>3.1239595289771736E-2</v>
      </c>
      <c r="R2954">
        <f t="shared" ca="1" si="803"/>
        <v>7.5513340001108598E-2</v>
      </c>
      <c r="T2954">
        <f t="shared" ca="1" si="814"/>
        <v>2.5704167070562015E-2</v>
      </c>
      <c r="U2954">
        <f t="shared" ca="1" si="809"/>
        <v>9.5014854255620201E-2</v>
      </c>
      <c r="W2954">
        <f t="shared" ca="1" si="810"/>
        <v>0.36998270702610259</v>
      </c>
      <c r="X2954">
        <f t="shared" ca="1" si="811"/>
        <v>0.32034519732945282</v>
      </c>
      <c r="Z2954">
        <f t="shared" ca="1" si="820"/>
        <v>110.50774923184861</v>
      </c>
      <c r="AA2954">
        <f t="shared" ca="1" si="820"/>
        <v>110.20796168415249</v>
      </c>
      <c r="AB2954">
        <f t="shared" ca="1" si="820"/>
        <v>110.10004670411165</v>
      </c>
      <c r="AC2954">
        <f t="shared" ca="1" si="821"/>
        <v>110.20796168415249</v>
      </c>
      <c r="AE2954">
        <f ca="1">IFERROR(VLOOKUP($B2954,OFFSET(Input!$A$1,0,MATCH(Index!AE$6&amp;" Index",Input!$1:$1,0)-1,10000,2),2,0),AE2953)</f>
        <v>10.61</v>
      </c>
      <c r="AF2954">
        <f t="shared" ca="1" si="815"/>
        <v>11.647333333333332</v>
      </c>
      <c r="AG2954">
        <f t="shared" ca="1" si="815"/>
        <v>11.660000000000002</v>
      </c>
      <c r="AH2954">
        <f t="shared" ca="1" si="815"/>
        <v>11.8544</v>
      </c>
      <c r="AI2954">
        <f t="shared" ca="1" si="816"/>
        <v>11.8544</v>
      </c>
      <c r="AK2954">
        <f t="shared" ca="1" si="817"/>
        <v>1</v>
      </c>
      <c r="AL2954">
        <f t="shared" ca="1" si="818"/>
        <v>-1</v>
      </c>
      <c r="AN2954" t="str">
        <f t="shared" ca="1" si="824"/>
        <v>Not Down</v>
      </c>
      <c r="AO2954" t="str">
        <f t="shared" ref="AO2954:AO3017" ca="1" si="831">IF($C2954=1,IF(SUM(AL2940:AL2954)=15,"Up","Not Up"),AO2953)</f>
        <v>Not Up</v>
      </c>
      <c r="AQ2954">
        <f t="shared" ca="1" si="822"/>
        <v>1</v>
      </c>
      <c r="AR2954">
        <f t="shared" ca="1" si="823"/>
        <v>0</v>
      </c>
      <c r="AT2954">
        <f t="shared" ca="1" si="805"/>
        <v>1</v>
      </c>
      <c r="AU2954">
        <f t="shared" ca="1" si="806"/>
        <v>0</v>
      </c>
      <c r="AW2954" s="5">
        <f t="shared" ca="1" si="789"/>
        <v>3.1239595289771736E-2</v>
      </c>
      <c r="AX2954" s="5">
        <f t="shared" ca="1" si="790"/>
        <v>2.5704167070562015E-2</v>
      </c>
      <c r="AY2954" s="18">
        <f t="shared" ca="1" si="819"/>
        <v>3.1239595289771736E-2</v>
      </c>
      <c r="BA2954" s="6">
        <f t="shared" ca="1" si="812"/>
        <v>1.5</v>
      </c>
      <c r="BB2954">
        <f t="shared" ca="1" si="813"/>
        <v>1.5</v>
      </c>
      <c r="BC2954" t="str">
        <f t="shared" ca="1" si="801"/>
        <v>HYG UP Equity</v>
      </c>
      <c r="BD2954" t="str">
        <f t="shared" ca="1" si="802"/>
        <v>HYG UP Equity</v>
      </c>
      <c r="BF2954">
        <f t="shared" ca="1" si="791"/>
        <v>1</v>
      </c>
      <c r="BG2954">
        <f t="shared" ca="1" si="792"/>
        <v>0</v>
      </c>
      <c r="BI2954">
        <f t="shared" ref="BI2954:BI3017" ca="1" si="832">IF($D2954=0,AQ2953,($D2954/5)*AQ2953+AT2953*(5-$D2954)/5)</f>
        <v>1</v>
      </c>
      <c r="BJ2954">
        <f t="shared" ref="BJ2954:BJ3017" ca="1" si="833">IF($D2954=0,AR2953,($D2954/5)*AR2953+AU2953*(5-$D2954)/5)</f>
        <v>0</v>
      </c>
      <c r="BL2954">
        <f t="shared" ca="1" si="807"/>
        <v>10.249551046945632</v>
      </c>
      <c r="BM2954">
        <f t="shared" ca="1" si="808"/>
        <v>0</v>
      </c>
      <c r="BN2954" s="9">
        <f t="shared" ca="1" si="798"/>
        <v>1</v>
      </c>
      <c r="BO2954" s="9">
        <f t="shared" ca="1" si="799"/>
        <v>0</v>
      </c>
      <c r="BP2954" s="9">
        <f t="shared" ca="1" si="793"/>
        <v>1</v>
      </c>
      <c r="BQ2954" s="9">
        <f t="shared" ca="1" si="794"/>
        <v>0</v>
      </c>
      <c r="BR2954">
        <f t="shared" ca="1" si="795"/>
        <v>1137.0713231288071</v>
      </c>
      <c r="BS2954">
        <f t="shared" ca="1" si="796"/>
        <v>4.5344300326901621E-3</v>
      </c>
      <c r="BT2954">
        <f t="shared" ca="1" si="797"/>
        <v>1.8055555555555558E-5</v>
      </c>
      <c r="BU2954">
        <f t="shared" ca="1" si="825"/>
        <v>0</v>
      </c>
      <c r="BV2954">
        <f t="shared" ca="1" si="826"/>
        <v>0</v>
      </c>
      <c r="BW2954" s="35">
        <f ca="1">IFERROR(VLOOKUP($B2954,OFFSET(Input!$A$1,0,MATCH(Index!BW$6&amp;" Index",Input!$1:$1,0)-1,10000,2),2,0)/100,BW2953)</f>
        <v>1E-3</v>
      </c>
      <c r="BX2954">
        <f t="shared" ca="1" si="800"/>
        <v>3.0515018525595156E-2</v>
      </c>
      <c r="CE2954">
        <v>1134.3241181605169</v>
      </c>
    </row>
    <row r="2955" spans="2:83" x14ac:dyDescent="0.25">
      <c r="B2955" s="2">
        <v>41809</v>
      </c>
      <c r="C2955">
        <f t="shared" ca="1" si="827"/>
        <v>0</v>
      </c>
      <c r="D2955">
        <f t="shared" ca="1" si="828"/>
        <v>0</v>
      </c>
      <c r="E2955">
        <f ca="1">IF($B2955&lt;VLOOKUP(E$6&amp;" Equity",Param,4,0),"",IFERROR(VLOOKUP($B2955,OFFSET(Input!$A$1,0,MATCH(Index!E$6&amp;" Equity",Input!$1:$1,0)-1,10000,2),2,0),E2954))</f>
        <v>95.24</v>
      </c>
      <c r="F2955" s="33">
        <v>110.94</v>
      </c>
      <c r="H2955">
        <f ca="1">IFERROR(VLOOKUP($B2955,OFFSET(Input!$A$1,0,MATCH(Index!H$6,Input!$1:$1,0)-1,10000,2),2,0),0)</f>
        <v>0</v>
      </c>
      <c r="I2955">
        <f ca="1">IFERROR(VLOOKUP($B2955,OFFSET(Input!$A$1,0,MATCH(Index!I$6,Input!$1:$1,0)-1,10000,2),2,0),0)</f>
        <v>0</v>
      </c>
      <c r="K2955">
        <f t="shared" ca="1" si="829"/>
        <v>110.91535500939257</v>
      </c>
      <c r="L2955" s="30">
        <f t="shared" ca="1" si="830"/>
        <v>118.88962944421888</v>
      </c>
      <c r="N2955">
        <f t="shared" ref="N2955:N3018" ca="1" si="834">LN(K2955/K2954)</f>
        <v>-2.0997375405234809E-4</v>
      </c>
      <c r="O2955">
        <f t="shared" ref="O2955:O3018" ca="1" si="835">LN(L2955/L2954)</f>
        <v>-1.3074422832502297E-2</v>
      </c>
      <c r="Q2955">
        <f t="shared" ca="1" si="804"/>
        <v>2.8767558102016193E-2</v>
      </c>
      <c r="R2955">
        <f t="shared" ca="1" si="803"/>
        <v>0.10002451885383037</v>
      </c>
      <c r="T2955">
        <f t="shared" ca="1" si="814"/>
        <v>2.5712235694753331E-2</v>
      </c>
      <c r="U2955">
        <f t="shared" ca="1" si="809"/>
        <v>0.10348221977631314</v>
      </c>
      <c r="W2955">
        <f t="shared" ca="1" si="810"/>
        <v>0.31780410107765411</v>
      </c>
      <c r="X2955">
        <f t="shared" ca="1" si="811"/>
        <v>0.30397521825494128</v>
      </c>
      <c r="Z2955">
        <f t="shared" ca="1" si="820"/>
        <v>110.58694121148571</v>
      </c>
      <c r="AA2955">
        <f t="shared" ca="1" si="820"/>
        <v>110.26787554488196</v>
      </c>
      <c r="AB2955">
        <f t="shared" ca="1" si="820"/>
        <v>110.15307875573721</v>
      </c>
      <c r="AC2955">
        <f t="shared" ca="1" si="821"/>
        <v>110.26787554488196</v>
      </c>
      <c r="AE2955">
        <f ca="1">IFERROR(VLOOKUP($B2955,OFFSET(Input!$A$1,0,MATCH(Index!AE$6&amp;" Index",Input!$1:$1,0)-1,10000,2),2,0),AE2954)</f>
        <v>10.62</v>
      </c>
      <c r="AF2955">
        <f t="shared" ca="1" si="815"/>
        <v>11.584</v>
      </c>
      <c r="AG2955">
        <f t="shared" ca="1" si="815"/>
        <v>11.595500000000001</v>
      </c>
      <c r="AH2955">
        <f t="shared" ca="1" si="815"/>
        <v>11.792400000000002</v>
      </c>
      <c r="AI2955">
        <f t="shared" ca="1" si="816"/>
        <v>11.792400000000002</v>
      </c>
      <c r="AK2955">
        <f t="shared" ca="1" si="817"/>
        <v>1</v>
      </c>
      <c r="AL2955">
        <f t="shared" ca="1" si="818"/>
        <v>-1</v>
      </c>
      <c r="AN2955" t="str">
        <f t="shared" ca="1" si="824"/>
        <v>Not Down</v>
      </c>
      <c r="AO2955" t="str">
        <f t="shared" ca="1" si="831"/>
        <v>Not Up</v>
      </c>
      <c r="AQ2955">
        <f t="shared" ca="1" si="822"/>
        <v>1</v>
      </c>
      <c r="AR2955">
        <f t="shared" ca="1" si="823"/>
        <v>0</v>
      </c>
      <c r="AT2955">
        <f t="shared" ca="1" si="805"/>
        <v>1</v>
      </c>
      <c r="AU2955">
        <f t="shared" ca="1" si="806"/>
        <v>0</v>
      </c>
      <c r="AW2955" s="5">
        <f t="shared" ref="AW2955:AW3018" ca="1" si="836">SQRT(2*W2955*R2955*Q2955*BG2955*BF2955+(Q2955*BF2955)^2+(R2955*BG2955)^2)</f>
        <v>2.8767558102016193E-2</v>
      </c>
      <c r="AX2955" s="5">
        <f t="shared" ref="AX2955:AX3018" ca="1" si="837">SQRT(2*X2955*U2955*T2955*BG2955*BF2955+(T2955*BF2955)^2+(U2955*BG2955)^2)</f>
        <v>2.5712235694753331E-2</v>
      </c>
      <c r="AY2955" s="18">
        <f t="shared" ca="1" si="819"/>
        <v>2.8767558102016193E-2</v>
      </c>
      <c r="BA2955" s="6">
        <f t="shared" ca="1" si="812"/>
        <v>1.5</v>
      </c>
      <c r="BB2955">
        <f t="shared" ca="1" si="813"/>
        <v>1.5</v>
      </c>
      <c r="BC2955" t="str">
        <f t="shared" ca="1" si="801"/>
        <v>HYG UP Equity</v>
      </c>
      <c r="BD2955" t="str">
        <f t="shared" ca="1" si="802"/>
        <v>HYG UP Equity</v>
      </c>
      <c r="BF2955">
        <f t="shared" ref="BF2955:BF3018" ca="1" si="838">BI2956</f>
        <v>1</v>
      </c>
      <c r="BG2955">
        <f t="shared" ref="BG2955:BG3018" ca="1" si="839">BJ2956</f>
        <v>0</v>
      </c>
      <c r="BI2955">
        <f t="shared" ca="1" si="832"/>
        <v>1</v>
      </c>
      <c r="BJ2955">
        <f t="shared" ca="1" si="833"/>
        <v>0</v>
      </c>
      <c r="BL2955">
        <f t="shared" ca="1" si="807"/>
        <v>10.249551046945632</v>
      </c>
      <c r="BM2955">
        <f t="shared" ca="1" si="808"/>
        <v>0</v>
      </c>
      <c r="BN2955" s="9">
        <f t="shared" ca="1" si="798"/>
        <v>1</v>
      </c>
      <c r="BO2955" s="9">
        <f t="shared" ca="1" si="799"/>
        <v>0</v>
      </c>
      <c r="BP2955" s="9">
        <f t="shared" ref="BP2955:BP3018" ca="1" si="840">(K2955/$BR2955)*BL2955</f>
        <v>1</v>
      </c>
      <c r="BQ2955" s="9">
        <f t="shared" ref="BQ2955:BQ3018" ca="1" si="841">(L2955/$BR2955)*BM2955</f>
        <v>0</v>
      </c>
      <c r="BR2955">
        <f t="shared" ref="BR2955:BR3018" ca="1" si="842">SUMPRODUCT(BL2954:BM2954,K2955:L2955)</f>
        <v>1136.832593058866</v>
      </c>
      <c r="BS2955">
        <f t="shared" ca="1" si="796"/>
        <v>-2.0995171110660404E-4</v>
      </c>
      <c r="BT2955">
        <f t="shared" ca="1" si="797"/>
        <v>1.8055555555555558E-5</v>
      </c>
      <c r="BU2955">
        <f t="shared" ca="1" si="825"/>
        <v>0</v>
      </c>
      <c r="BV2955">
        <f t="shared" ca="1" si="826"/>
        <v>0</v>
      </c>
      <c r="BW2955" s="35">
        <f ca="1">IFERROR(VLOOKUP($B2955,OFFSET(Input!$A$1,0,MATCH(Index!BW$6&amp;" Index",Input!$1:$1,0)-1,10000,2),2,0)/100,BW2954)</f>
        <v>1E-3</v>
      </c>
      <c r="BX2955">
        <f t="shared" ca="1" si="800"/>
        <v>3.0721278200180675E-2</v>
      </c>
      <c r="CE2955">
        <v>1133.9188369961755</v>
      </c>
    </row>
    <row r="2956" spans="2:83" x14ac:dyDescent="0.25">
      <c r="B2956" s="2">
        <v>41810</v>
      </c>
      <c r="C2956">
        <f t="shared" ca="1" si="827"/>
        <v>0</v>
      </c>
      <c r="D2956">
        <f t="shared" ca="1" si="828"/>
        <v>0</v>
      </c>
      <c r="E2956">
        <f ca="1">IF($B2956&lt;VLOOKUP(E$6&amp;" Equity",Param,4,0),"",IFERROR(VLOOKUP($B2956,OFFSET(Input!$A$1,0,MATCH(Index!E$6&amp;" Equity",Input!$1:$1,0)-1,10000,2),2,0),E2955))</f>
        <v>95.33</v>
      </c>
      <c r="F2956" s="33">
        <v>111.8</v>
      </c>
      <c r="H2956">
        <f ca="1">IFERROR(VLOOKUP($B2956,OFFSET(Input!$A$1,0,MATCH(Index!H$6,Input!$1:$1,0)-1,10000,2),2,0),0)</f>
        <v>0</v>
      </c>
      <c r="I2956">
        <f ca="1">IFERROR(VLOOKUP($B2956,OFFSET(Input!$A$1,0,MATCH(Index!I$6,Input!$1:$1,0)-1,10000,2),2,0),0)</f>
        <v>0</v>
      </c>
      <c r="K2956">
        <f t="shared" ca="1" si="829"/>
        <v>111.02016792361817</v>
      </c>
      <c r="L2956" s="30">
        <f t="shared" ca="1" si="830"/>
        <v>119.81125447867019</v>
      </c>
      <c r="N2956">
        <f t="shared" ca="1" si="834"/>
        <v>9.4453488682486085E-4</v>
      </c>
      <c r="O2956">
        <f t="shared" ca="1" si="835"/>
        <v>7.7220460939103185E-3</v>
      </c>
      <c r="Q2956">
        <f t="shared" ca="1" si="804"/>
        <v>2.5400517276297059E-2</v>
      </c>
      <c r="R2956">
        <f t="shared" ca="1" si="803"/>
        <v>0.1072733903073239</v>
      </c>
      <c r="T2956">
        <f t="shared" ca="1" si="814"/>
        <v>2.5796745142929858E-2</v>
      </c>
      <c r="U2956">
        <f t="shared" ca="1" si="809"/>
        <v>0.1069311737413676</v>
      </c>
      <c r="W2956">
        <f t="shared" ca="1" si="810"/>
        <v>0.40306496368386568</v>
      </c>
      <c r="X2956">
        <f t="shared" ca="1" si="811"/>
        <v>0.33133993984066135</v>
      </c>
      <c r="Z2956">
        <f t="shared" ca="1" si="820"/>
        <v>110.64517060827772</v>
      </c>
      <c r="AA2956">
        <f t="shared" ca="1" si="820"/>
        <v>110.32897246708471</v>
      </c>
      <c r="AB2956">
        <f t="shared" ca="1" si="820"/>
        <v>110.21447683914801</v>
      </c>
      <c r="AC2956">
        <f t="shared" ca="1" si="821"/>
        <v>110.32897246708471</v>
      </c>
      <c r="AE2956">
        <f ca="1">IFERROR(VLOOKUP($B2956,OFFSET(Input!$A$1,0,MATCH(Index!AE$6&amp;" Index",Input!$1:$1,0)-1,10000,2),2,0),AE2955)</f>
        <v>10.85</v>
      </c>
      <c r="AF2956">
        <f t="shared" ca="1" si="815"/>
        <v>11.547333333333334</v>
      </c>
      <c r="AG2956">
        <f t="shared" ca="1" si="815"/>
        <v>11.5365</v>
      </c>
      <c r="AH2956">
        <f t="shared" ca="1" si="815"/>
        <v>11.699600000000002</v>
      </c>
      <c r="AI2956">
        <f t="shared" ca="1" si="816"/>
        <v>11.699600000000002</v>
      </c>
      <c r="AK2956">
        <f t="shared" ca="1" si="817"/>
        <v>1</v>
      </c>
      <c r="AL2956">
        <f t="shared" ca="1" si="818"/>
        <v>-1</v>
      </c>
      <c r="AN2956" t="str">
        <f t="shared" ca="1" si="824"/>
        <v>Not Down</v>
      </c>
      <c r="AO2956" t="str">
        <f t="shared" ca="1" si="831"/>
        <v>Not Up</v>
      </c>
      <c r="AQ2956">
        <f t="shared" ca="1" si="822"/>
        <v>1</v>
      </c>
      <c r="AR2956">
        <f t="shared" ca="1" si="823"/>
        <v>0</v>
      </c>
      <c r="AT2956">
        <f t="shared" ca="1" si="805"/>
        <v>1</v>
      </c>
      <c r="AU2956">
        <f t="shared" ca="1" si="806"/>
        <v>0</v>
      </c>
      <c r="AW2956" s="5">
        <f t="shared" ca="1" si="836"/>
        <v>2.5400517276297059E-2</v>
      </c>
      <c r="AX2956" s="5">
        <f t="shared" ca="1" si="837"/>
        <v>2.5796745142929858E-2</v>
      </c>
      <c r="AY2956" s="18">
        <f t="shared" ca="1" si="819"/>
        <v>2.5796745142929858E-2</v>
      </c>
      <c r="BA2956" s="6">
        <f t="shared" ca="1" si="812"/>
        <v>1.5</v>
      </c>
      <c r="BB2956">
        <f t="shared" ca="1" si="813"/>
        <v>1.5</v>
      </c>
      <c r="BC2956" t="str">
        <f t="shared" ca="1" si="801"/>
        <v>HYG UP Equity</v>
      </c>
      <c r="BD2956" t="str">
        <f t="shared" ca="1" si="802"/>
        <v>HYG UP Equity</v>
      </c>
      <c r="BF2956">
        <f t="shared" ca="1" si="838"/>
        <v>1</v>
      </c>
      <c r="BG2956">
        <f t="shared" ca="1" si="839"/>
        <v>0</v>
      </c>
      <c r="BI2956">
        <f t="shared" ca="1" si="832"/>
        <v>1</v>
      </c>
      <c r="BJ2956">
        <f t="shared" ca="1" si="833"/>
        <v>0</v>
      </c>
      <c r="BL2956">
        <f t="shared" ca="1" si="807"/>
        <v>10.249551046945632</v>
      </c>
      <c r="BM2956">
        <f t="shared" ca="1" si="808"/>
        <v>0</v>
      </c>
      <c r="BN2956" s="9">
        <f t="shared" ca="1" si="798"/>
        <v>1</v>
      </c>
      <c r="BO2956" s="9">
        <f t="shared" ca="1" si="799"/>
        <v>0</v>
      </c>
      <c r="BP2956" s="9">
        <f t="shared" ca="1" si="840"/>
        <v>1</v>
      </c>
      <c r="BQ2956" s="9">
        <f t="shared" ca="1" si="841"/>
        <v>0</v>
      </c>
      <c r="BR2956">
        <f t="shared" ca="1" si="842"/>
        <v>1137.9068783736004</v>
      </c>
      <c r="BS2956">
        <f t="shared" ref="BS2956:BS3019" ca="1" si="843">BR2956/BR2955-1</f>
        <v>9.4498110037810612E-4</v>
      </c>
      <c r="BT2956">
        <f t="shared" ref="BT2956:BT3019" ca="1" si="844">(($B2956-$B2955)/360)*0.65%*SUM(BN2956:BO2956)</f>
        <v>1.8055555555555558E-5</v>
      </c>
      <c r="BU2956">
        <f t="shared" ca="1" si="825"/>
        <v>0</v>
      </c>
      <c r="BV2956">
        <f t="shared" ca="1" si="826"/>
        <v>0</v>
      </c>
      <c r="BW2956" s="35">
        <f ca="1">IFERROR(VLOOKUP($B2956,OFFSET(Input!$A$1,0,MATCH(Index!BW$6&amp;" Index",Input!$1:$1,0)-1,10000,2),2,0)/100,BW2955)</f>
        <v>1E-3</v>
      </c>
      <c r="BX2956">
        <f t="shared" ca="1" si="800"/>
        <v>3.0710301835313092E-2</v>
      </c>
      <c r="CE2956">
        <v>1135.4781007398171</v>
      </c>
    </row>
    <row r="2957" spans="2:83" x14ac:dyDescent="0.25">
      <c r="B2957" s="2">
        <v>41813</v>
      </c>
      <c r="C2957">
        <f t="shared" ca="1" si="827"/>
        <v>0</v>
      </c>
      <c r="D2957">
        <f t="shared" ca="1" si="828"/>
        <v>0</v>
      </c>
      <c r="E2957">
        <f ca="1">IF($B2957&lt;VLOOKUP(E$6&amp;" Equity",Param,4,0),"",IFERROR(VLOOKUP($B2957,OFFSET(Input!$A$1,0,MATCH(Index!E$6&amp;" Equity",Input!$1:$1,0)-1,10000,2),2,0),E2956))</f>
        <v>95.32</v>
      </c>
      <c r="F2957" s="33">
        <v>111.45</v>
      </c>
      <c r="H2957">
        <f ca="1">IFERROR(VLOOKUP($B2957,OFFSET(Input!$A$1,0,MATCH(Index!H$6,Input!$1:$1,0)-1,10000,2),2,0),0)</f>
        <v>0</v>
      </c>
      <c r="I2957">
        <f ca="1">IFERROR(VLOOKUP($B2957,OFFSET(Input!$A$1,0,MATCH(Index!I$6,Input!$1:$1,0)-1,10000,2),2,0),0)</f>
        <v>0</v>
      </c>
      <c r="K2957">
        <f t="shared" ca="1" si="829"/>
        <v>111.00852204425978</v>
      </c>
      <c r="L2957" s="30">
        <f t="shared" ca="1" si="830"/>
        <v>119.43617452278886</v>
      </c>
      <c r="N2957">
        <f t="shared" ca="1" si="834"/>
        <v>-1.0490427494542652E-4</v>
      </c>
      <c r="O2957">
        <f t="shared" ca="1" si="835"/>
        <v>-3.1355008891208592E-3</v>
      </c>
      <c r="Q2957">
        <f t="shared" ca="1" si="804"/>
        <v>2.4730456881588769E-2</v>
      </c>
      <c r="R2957">
        <f t="shared" ca="1" si="803"/>
        <v>0.10818248068498651</v>
      </c>
      <c r="T2957">
        <f t="shared" ca="1" si="814"/>
        <v>2.5774927853262256E-2</v>
      </c>
      <c r="U2957">
        <f t="shared" ca="1" si="809"/>
        <v>0.10582585419386124</v>
      </c>
      <c r="W2957">
        <f t="shared" ca="1" si="810"/>
        <v>0.42927316551031797</v>
      </c>
      <c r="X2957">
        <f t="shared" ca="1" si="811"/>
        <v>0.32879400037648338</v>
      </c>
      <c r="Z2957">
        <f t="shared" ca="1" si="820"/>
        <v>110.68942494983962</v>
      </c>
      <c r="AA2957">
        <f t="shared" ca="1" si="820"/>
        <v>110.3877481306461</v>
      </c>
      <c r="AB2957">
        <f t="shared" ca="1" si="820"/>
        <v>110.2679895047779</v>
      </c>
      <c r="AC2957">
        <f t="shared" ca="1" si="821"/>
        <v>110.3877481306461</v>
      </c>
      <c r="AE2957">
        <f ca="1">IFERROR(VLOOKUP($B2957,OFFSET(Input!$A$1,0,MATCH(Index!AE$6&amp;" Index",Input!$1:$1,0)-1,10000,2),2,0),AE2956)</f>
        <v>10.98</v>
      </c>
      <c r="AF2957">
        <f t="shared" ca="1" si="815"/>
        <v>11.507333333333333</v>
      </c>
      <c r="AG2957">
        <f t="shared" ca="1" si="815"/>
        <v>11.517500000000002</v>
      </c>
      <c r="AH2957">
        <f t="shared" ca="1" si="815"/>
        <v>11.641200000000003</v>
      </c>
      <c r="AI2957">
        <f t="shared" ca="1" si="816"/>
        <v>11.641200000000003</v>
      </c>
      <c r="AK2957">
        <f t="shared" ca="1" si="817"/>
        <v>1</v>
      </c>
      <c r="AL2957">
        <f t="shared" ca="1" si="818"/>
        <v>-1</v>
      </c>
      <c r="AN2957" t="str">
        <f t="shared" ca="1" si="824"/>
        <v>Not Down</v>
      </c>
      <c r="AO2957" t="str">
        <f t="shared" ca="1" si="831"/>
        <v>Not Up</v>
      </c>
      <c r="AQ2957">
        <f t="shared" ca="1" si="822"/>
        <v>1</v>
      </c>
      <c r="AR2957">
        <f t="shared" ca="1" si="823"/>
        <v>0</v>
      </c>
      <c r="AT2957">
        <f t="shared" ca="1" si="805"/>
        <v>1</v>
      </c>
      <c r="AU2957">
        <f t="shared" ca="1" si="806"/>
        <v>0</v>
      </c>
      <c r="AW2957" s="5">
        <f t="shared" ca="1" si="836"/>
        <v>2.4730456881588769E-2</v>
      </c>
      <c r="AX2957" s="5">
        <f t="shared" ca="1" si="837"/>
        <v>2.5774927853262256E-2</v>
      </c>
      <c r="AY2957" s="18">
        <f t="shared" ca="1" si="819"/>
        <v>2.5774927853262256E-2</v>
      </c>
      <c r="BA2957" s="6">
        <f t="shared" ca="1" si="812"/>
        <v>1.5</v>
      </c>
      <c r="BB2957">
        <f t="shared" ca="1" si="813"/>
        <v>1.5</v>
      </c>
      <c r="BC2957" t="str">
        <f t="shared" ca="1" si="801"/>
        <v>HYG UP Equity</v>
      </c>
      <c r="BD2957" t="str">
        <f t="shared" ca="1" si="802"/>
        <v>HYG UP Equity</v>
      </c>
      <c r="BF2957">
        <f t="shared" ca="1" si="838"/>
        <v>1</v>
      </c>
      <c r="BG2957">
        <f t="shared" ca="1" si="839"/>
        <v>0</v>
      </c>
      <c r="BI2957">
        <f t="shared" ca="1" si="832"/>
        <v>1</v>
      </c>
      <c r="BJ2957">
        <f t="shared" ca="1" si="833"/>
        <v>0</v>
      </c>
      <c r="BL2957">
        <f t="shared" ca="1" si="807"/>
        <v>10.249551046945632</v>
      </c>
      <c r="BM2957">
        <f t="shared" ca="1" si="808"/>
        <v>0</v>
      </c>
      <c r="BN2957" s="9">
        <f t="shared" ca="1" si="798"/>
        <v>1</v>
      </c>
      <c r="BO2957" s="9">
        <f t="shared" ca="1" si="799"/>
        <v>0</v>
      </c>
      <c r="BP2957" s="9">
        <f t="shared" ca="1" si="840"/>
        <v>1</v>
      </c>
      <c r="BQ2957" s="9">
        <f t="shared" ca="1" si="841"/>
        <v>0</v>
      </c>
      <c r="BR2957">
        <f t="shared" ca="1" si="842"/>
        <v>1137.7875133386301</v>
      </c>
      <c r="BS2957">
        <f t="shared" ca="1" si="843"/>
        <v>-1.0489877268415881E-4</v>
      </c>
      <c r="BT2957">
        <f t="shared" ca="1" si="844"/>
        <v>5.4166666666666671E-5</v>
      </c>
      <c r="BU2957">
        <f t="shared" ca="1" si="825"/>
        <v>0</v>
      </c>
      <c r="BV2957">
        <f t="shared" ca="1" si="826"/>
        <v>0</v>
      </c>
      <c r="BW2957" s="35">
        <f ca="1">IFERROR(VLOOKUP($B2957,OFFSET(Input!$A$1,0,MATCH(Index!BW$6&amp;" Index",Input!$1:$1,0)-1,10000,2),2,0)/100,BW2956)</f>
        <v>1E-3</v>
      </c>
      <c r="BX2957">
        <f t="shared" ca="1" si="800"/>
        <v>9.2257595685110147E-2</v>
      </c>
      <c r="CE2957">
        <v>1135.1551350090815</v>
      </c>
    </row>
    <row r="2958" spans="2:83" x14ac:dyDescent="0.25">
      <c r="B2958" s="2">
        <v>41814</v>
      </c>
      <c r="C2958">
        <f t="shared" ca="1" si="827"/>
        <v>0</v>
      </c>
      <c r="D2958">
        <f t="shared" ca="1" si="828"/>
        <v>0</v>
      </c>
      <c r="E2958">
        <f ca="1">IF($B2958&lt;VLOOKUP(E$6&amp;" Equity",Param,4,0),"",IFERROR(VLOOKUP($B2958,OFFSET(Input!$A$1,0,MATCH(Index!E$6&amp;" Equity",Input!$1:$1,0)-1,10000,2),2,0),E2957))</f>
        <v>95.24</v>
      </c>
      <c r="F2958" s="33">
        <v>112.58</v>
      </c>
      <c r="H2958">
        <f ca="1">IFERROR(VLOOKUP($B2958,OFFSET(Input!$A$1,0,MATCH(Index!H$6,Input!$1:$1,0)-1,10000,2),2,0),0)</f>
        <v>0</v>
      </c>
      <c r="I2958">
        <f ca="1">IFERROR(VLOOKUP($B2958,OFFSET(Input!$A$1,0,MATCH(Index!I$6,Input!$1:$1,0)-1,10000,2),2,0),0)</f>
        <v>0</v>
      </c>
      <c r="K2958">
        <f t="shared" ca="1" si="829"/>
        <v>110.91535500939258</v>
      </c>
      <c r="L2958" s="30">
        <f t="shared" ca="1" si="830"/>
        <v>120.6471469517772</v>
      </c>
      <c r="N2958">
        <f t="shared" ca="1" si="834"/>
        <v>-8.3963061187932516E-4</v>
      </c>
      <c r="O2958">
        <f t="shared" ca="1" si="835"/>
        <v>1.0088020204002587E-2</v>
      </c>
      <c r="Q2958">
        <f t="shared" ca="1" si="804"/>
        <v>2.4947301746911694E-2</v>
      </c>
      <c r="R2958">
        <f t="shared" ca="1" si="803"/>
        <v>0.11800670481212767</v>
      </c>
      <c r="T2958">
        <f t="shared" ca="1" si="814"/>
        <v>2.5726828387134547E-2</v>
      </c>
      <c r="U2958">
        <f t="shared" ca="1" si="809"/>
        <v>0.10978060424822898</v>
      </c>
      <c r="W2958">
        <f t="shared" ca="1" si="810"/>
        <v>0.30098833648832229</v>
      </c>
      <c r="X2958">
        <f t="shared" ca="1" si="811"/>
        <v>0.25501908490933051</v>
      </c>
      <c r="Z2958">
        <f t="shared" ca="1" si="820"/>
        <v>110.73018552759405</v>
      </c>
      <c r="AA2958">
        <f t="shared" ca="1" si="820"/>
        <v>110.4366485484439</v>
      </c>
      <c r="AB2958">
        <f t="shared" ca="1" si="820"/>
        <v>110.3098921824936</v>
      </c>
      <c r="AC2958">
        <f t="shared" ca="1" si="821"/>
        <v>110.4366485484439</v>
      </c>
      <c r="AE2958">
        <f ca="1">IFERROR(VLOOKUP($B2958,OFFSET(Input!$A$1,0,MATCH(Index!AE$6&amp;" Index",Input!$1:$1,0)-1,10000,2),2,0),AE2957)</f>
        <v>12.13</v>
      </c>
      <c r="AF2958">
        <f t="shared" ca="1" si="815"/>
        <v>11.524666666666667</v>
      </c>
      <c r="AG2958">
        <f t="shared" ca="1" si="815"/>
        <v>11.548499999999999</v>
      </c>
      <c r="AH2958">
        <f t="shared" ca="1" si="815"/>
        <v>11.629600000000003</v>
      </c>
      <c r="AI2958">
        <f t="shared" ca="1" si="816"/>
        <v>11.629600000000003</v>
      </c>
      <c r="AK2958">
        <f t="shared" ca="1" si="817"/>
        <v>1</v>
      </c>
      <c r="AL2958">
        <f t="shared" ca="1" si="818"/>
        <v>-1</v>
      </c>
      <c r="AN2958" t="str">
        <f t="shared" ca="1" si="824"/>
        <v>Not Down</v>
      </c>
      <c r="AO2958" t="str">
        <f t="shared" ca="1" si="831"/>
        <v>Not Up</v>
      </c>
      <c r="AQ2958">
        <f t="shared" ca="1" si="822"/>
        <v>1</v>
      </c>
      <c r="AR2958">
        <f t="shared" ca="1" si="823"/>
        <v>0</v>
      </c>
      <c r="AT2958">
        <f t="shared" ca="1" si="805"/>
        <v>1</v>
      </c>
      <c r="AU2958">
        <f t="shared" ca="1" si="806"/>
        <v>0</v>
      </c>
      <c r="AW2958" s="5">
        <f t="shared" ca="1" si="836"/>
        <v>2.4947301746911694E-2</v>
      </c>
      <c r="AX2958" s="5">
        <f t="shared" ca="1" si="837"/>
        <v>2.5726828387134547E-2</v>
      </c>
      <c r="AY2958" s="18">
        <f t="shared" ca="1" si="819"/>
        <v>2.5726828387134547E-2</v>
      </c>
      <c r="BA2958" s="6">
        <f t="shared" ca="1" si="812"/>
        <v>1.5</v>
      </c>
      <c r="BB2958">
        <f t="shared" ca="1" si="813"/>
        <v>1.5</v>
      </c>
      <c r="BC2958" t="str">
        <f t="shared" ca="1" si="801"/>
        <v>HYG UP Equity</v>
      </c>
      <c r="BD2958" t="str">
        <f t="shared" ca="1" si="802"/>
        <v>HYG UP Equity</v>
      </c>
      <c r="BF2958">
        <f t="shared" ca="1" si="838"/>
        <v>1</v>
      </c>
      <c r="BG2958">
        <f t="shared" ca="1" si="839"/>
        <v>0</v>
      </c>
      <c r="BI2958">
        <f t="shared" ca="1" si="832"/>
        <v>1</v>
      </c>
      <c r="BJ2958">
        <f t="shared" ca="1" si="833"/>
        <v>0</v>
      </c>
      <c r="BL2958">
        <f t="shared" ca="1" si="807"/>
        <v>10.249551046945632</v>
      </c>
      <c r="BM2958">
        <f t="shared" ca="1" si="808"/>
        <v>0</v>
      </c>
      <c r="BN2958" s="9">
        <f t="shared" ref="BN2958:BN3021" ca="1" si="845">(K2958/$BR2958)*BL2957</f>
        <v>1</v>
      </c>
      <c r="BO2958" s="9">
        <f t="shared" ref="BO2958:BO3021" ca="1" si="846">(L2958/$BR2958)*BM2957</f>
        <v>0</v>
      </c>
      <c r="BP2958" s="9">
        <f t="shared" ca="1" si="840"/>
        <v>1</v>
      </c>
      <c r="BQ2958" s="9">
        <f t="shared" ca="1" si="841"/>
        <v>0</v>
      </c>
      <c r="BR2958">
        <f t="shared" ca="1" si="842"/>
        <v>1136.8325930588662</v>
      </c>
      <c r="BS2958">
        <f t="shared" ca="1" si="843"/>
        <v>-8.3927822073015523E-4</v>
      </c>
      <c r="BT2958">
        <f t="shared" ca="1" si="844"/>
        <v>1.8055555555555558E-5</v>
      </c>
      <c r="BU2958">
        <f t="shared" ca="1" si="825"/>
        <v>0</v>
      </c>
      <c r="BV2958">
        <f t="shared" ca="1" si="826"/>
        <v>0</v>
      </c>
      <c r="BW2958" s="35">
        <f ca="1">IFERROR(VLOOKUP($B2958,OFFSET(Input!$A$1,0,MATCH(Index!BW$6&amp;" Index",Input!$1:$1,0)-1,10000,2),2,0)/100,BW2957)</f>
        <v>1E-3</v>
      </c>
      <c r="BX2958">
        <f t="shared" ref="BX2958:BX3021" ca="1" si="847">BT2958*BB2957*CE2957</f>
        <v>3.0743784906495965E-2</v>
      </c>
      <c r="CE2958">
        <v>1133.6779821033344</v>
      </c>
    </row>
    <row r="2959" spans="2:83" x14ac:dyDescent="0.25">
      <c r="B2959" s="2">
        <v>41815</v>
      </c>
      <c r="C2959">
        <f t="shared" ca="1" si="827"/>
        <v>0</v>
      </c>
      <c r="D2959">
        <f t="shared" ca="1" si="828"/>
        <v>0</v>
      </c>
      <c r="E2959">
        <f ca="1">IF($B2959&lt;VLOOKUP(E$6&amp;" Equity",Param,4,0),"",IFERROR(VLOOKUP($B2959,OFFSET(Input!$A$1,0,MATCH(Index!E$6&amp;" Equity",Input!$1:$1,0)-1,10000,2),2,0),E2958))</f>
        <v>95.38</v>
      </c>
      <c r="F2959" s="33">
        <v>112.87</v>
      </c>
      <c r="H2959">
        <f ca="1">IFERROR(VLOOKUP($B2959,OFFSET(Input!$A$1,0,MATCH(Index!H$6,Input!$1:$1,0)-1,10000,2),2,0),0)</f>
        <v>0</v>
      </c>
      <c r="I2959">
        <f ca="1">IFERROR(VLOOKUP($B2959,OFFSET(Input!$A$1,0,MATCH(Index!I$6,Input!$1:$1,0)-1,10000,2),2,0),0)</f>
        <v>0</v>
      </c>
      <c r="K2959">
        <f t="shared" ca="1" si="829"/>
        <v>111.07839732041018</v>
      </c>
      <c r="L2959" s="30">
        <f t="shared" ca="1" si="830"/>
        <v>120.95792748665032</v>
      </c>
      <c r="N2959">
        <f t="shared" ca="1" si="834"/>
        <v>1.4688912514163341E-3</v>
      </c>
      <c r="O2959">
        <f t="shared" ca="1" si="835"/>
        <v>2.5726339316544003E-3</v>
      </c>
      <c r="Q2959">
        <f t="shared" ca="1" si="804"/>
        <v>2.6008855950049918E-2</v>
      </c>
      <c r="R2959">
        <f t="shared" ca="1" si="803"/>
        <v>0.11836693888658298</v>
      </c>
      <c r="T2959">
        <f t="shared" ca="1" si="814"/>
        <v>2.6225852929992983E-2</v>
      </c>
      <c r="U2959">
        <f t="shared" ca="1" si="809"/>
        <v>0.10117730733459611</v>
      </c>
      <c r="W2959">
        <f t="shared" ca="1" si="810"/>
        <v>0.31720489900809767</v>
      </c>
      <c r="X2959">
        <f t="shared" ca="1" si="811"/>
        <v>0.27094706603188384</v>
      </c>
      <c r="Z2959">
        <f t="shared" ca="1" si="820"/>
        <v>110.78608574851432</v>
      </c>
      <c r="AA2959">
        <f t="shared" ca="1" si="820"/>
        <v>110.49196211711917</v>
      </c>
      <c r="AB2959">
        <f t="shared" ca="1" si="820"/>
        <v>110.36388123960492</v>
      </c>
      <c r="AC2959">
        <f t="shared" ca="1" si="821"/>
        <v>110.49196211711917</v>
      </c>
      <c r="AE2959">
        <f ca="1">IFERROR(VLOOKUP($B2959,OFFSET(Input!$A$1,0,MATCH(Index!AE$6&amp;" Index",Input!$1:$1,0)-1,10000,2),2,0),AE2958)</f>
        <v>11.59</v>
      </c>
      <c r="AF2959">
        <f t="shared" ca="1" si="815"/>
        <v>11.492000000000001</v>
      </c>
      <c r="AG2959">
        <f t="shared" ca="1" si="815"/>
        <v>11.543999999999999</v>
      </c>
      <c r="AH2959">
        <f t="shared" ca="1" si="815"/>
        <v>11.5748</v>
      </c>
      <c r="AI2959">
        <f t="shared" ca="1" si="816"/>
        <v>11.5748</v>
      </c>
      <c r="AK2959">
        <f t="shared" ca="1" si="817"/>
        <v>1</v>
      </c>
      <c r="AL2959">
        <f t="shared" ca="1" si="818"/>
        <v>-1</v>
      </c>
      <c r="AN2959" t="str">
        <f t="shared" ca="1" si="824"/>
        <v>Not Down</v>
      </c>
      <c r="AO2959" t="str">
        <f t="shared" ca="1" si="831"/>
        <v>Not Up</v>
      </c>
      <c r="AQ2959">
        <f t="shared" ca="1" si="822"/>
        <v>1</v>
      </c>
      <c r="AR2959">
        <f t="shared" ca="1" si="823"/>
        <v>0</v>
      </c>
      <c r="AT2959">
        <f t="shared" ca="1" si="805"/>
        <v>1</v>
      </c>
      <c r="AU2959">
        <f t="shared" ca="1" si="806"/>
        <v>0</v>
      </c>
      <c r="AW2959" s="5">
        <f t="shared" ca="1" si="836"/>
        <v>2.6008855950049918E-2</v>
      </c>
      <c r="AX2959" s="5">
        <f t="shared" ca="1" si="837"/>
        <v>2.6225852929992983E-2</v>
      </c>
      <c r="AY2959" s="18">
        <f t="shared" ca="1" si="819"/>
        <v>2.6225852929992983E-2</v>
      </c>
      <c r="BA2959" s="6">
        <f t="shared" ca="1" si="812"/>
        <v>1.5</v>
      </c>
      <c r="BB2959">
        <f t="shared" ca="1" si="813"/>
        <v>1.5</v>
      </c>
      <c r="BC2959" t="str">
        <f t="shared" ref="BC2959:BC3022" ca="1" si="848">IF($D2959=1,BD2958,BC2958)</f>
        <v>HYG UP Equity</v>
      </c>
      <c r="BD2959" t="str">
        <f t="shared" ref="BD2959:BD3022" ca="1" si="849">IF($D2959=1,IF(AO2959="Up","TLT UP Equity",IF(AN2959="Down","TLT UP equity","HYG UP Equity")),BD2958)</f>
        <v>HYG UP Equity</v>
      </c>
      <c r="BF2959">
        <f t="shared" ca="1" si="838"/>
        <v>1</v>
      </c>
      <c r="BG2959">
        <f t="shared" ca="1" si="839"/>
        <v>0</v>
      </c>
      <c r="BI2959">
        <f t="shared" ca="1" si="832"/>
        <v>1</v>
      </c>
      <c r="BJ2959">
        <f t="shared" ca="1" si="833"/>
        <v>0</v>
      </c>
      <c r="BL2959">
        <f t="shared" ca="1" si="807"/>
        <v>10.249551046945632</v>
      </c>
      <c r="BM2959">
        <f t="shared" ca="1" si="808"/>
        <v>0</v>
      </c>
      <c r="BN2959" s="9">
        <f t="shared" ca="1" si="845"/>
        <v>1</v>
      </c>
      <c r="BO2959" s="9">
        <f t="shared" ca="1" si="846"/>
        <v>0</v>
      </c>
      <c r="BP2959" s="9">
        <f t="shared" ca="1" si="840"/>
        <v>1</v>
      </c>
      <c r="BQ2959" s="9">
        <f t="shared" ca="1" si="841"/>
        <v>0</v>
      </c>
      <c r="BR2959">
        <f t="shared" ca="1" si="842"/>
        <v>1138.5037035484529</v>
      </c>
      <c r="BS2959">
        <f t="shared" ca="1" si="843"/>
        <v>1.4699706005878443E-3</v>
      </c>
      <c r="BT2959">
        <f t="shared" ca="1" si="844"/>
        <v>1.8055555555555558E-5</v>
      </c>
      <c r="BU2959">
        <f t="shared" ca="1" si="825"/>
        <v>0</v>
      </c>
      <c r="BV2959">
        <f t="shared" ca="1" si="826"/>
        <v>0</v>
      </c>
      <c r="BW2959" s="35">
        <f ca="1">IFERROR(VLOOKUP($B2959,OFFSET(Input!$A$1,0,MATCH(Index!BW$6&amp;" Index",Input!$1:$1,0)-1,10000,2),2,0)/100,BW2958)</f>
        <v>1E-3</v>
      </c>
      <c r="BX2959">
        <f t="shared" ca="1" si="847"/>
        <v>3.0703778681965315E-2</v>
      </c>
      <c r="CE2959">
        <v>1136.1296682007091</v>
      </c>
    </row>
    <row r="2960" spans="2:83" x14ac:dyDescent="0.25">
      <c r="B2960" s="2">
        <v>41816</v>
      </c>
      <c r="C2960">
        <f t="shared" ca="1" si="827"/>
        <v>0</v>
      </c>
      <c r="D2960">
        <f t="shared" ca="1" si="828"/>
        <v>0</v>
      </c>
      <c r="E2960">
        <f ca="1">IF($B2960&lt;VLOOKUP(E$6&amp;" Equity",Param,4,0),"",IFERROR(VLOOKUP($B2960,OFFSET(Input!$A$1,0,MATCH(Index!E$6&amp;" Equity",Input!$1:$1,0)-1,10000,2),2,0),E2959))</f>
        <v>95.28</v>
      </c>
      <c r="F2960" s="33">
        <v>113.41</v>
      </c>
      <c r="H2960">
        <f ca="1">IFERROR(VLOOKUP($B2960,OFFSET(Input!$A$1,0,MATCH(Index!H$6,Input!$1:$1,0)-1,10000,2),2,0),0)</f>
        <v>0</v>
      </c>
      <c r="I2960">
        <f ca="1">IFERROR(VLOOKUP($B2960,OFFSET(Input!$A$1,0,MATCH(Index!I$6,Input!$1:$1,0)-1,10000,2),2,0),0)</f>
        <v>0</v>
      </c>
      <c r="K2960">
        <f t="shared" ca="1" si="829"/>
        <v>110.96193852682619</v>
      </c>
      <c r="L2960" s="30">
        <f t="shared" ca="1" si="830"/>
        <v>121.5366222757244</v>
      </c>
      <c r="N2960">
        <f t="shared" ca="1" si="834"/>
        <v>-1.0489878230335518E-3</v>
      </c>
      <c r="O2960">
        <f t="shared" ca="1" si="835"/>
        <v>4.7728568597041627E-3</v>
      </c>
      <c r="Q2960">
        <f t="shared" ca="1" si="804"/>
        <v>2.6345975090825317E-2</v>
      </c>
      <c r="R2960">
        <f t="shared" ca="1" si="803"/>
        <v>0.11227536057015647</v>
      </c>
      <c r="T2960">
        <f t="shared" ca="1" si="814"/>
        <v>2.6274109928031017E-2</v>
      </c>
      <c r="U2960">
        <f t="shared" ca="1" si="809"/>
        <v>0.10082646833398984</v>
      </c>
      <c r="W2960">
        <f t="shared" ca="1" si="810"/>
        <v>0.33523035059921524</v>
      </c>
      <c r="X2960">
        <f t="shared" ca="1" si="811"/>
        <v>0.2716164016486039</v>
      </c>
      <c r="Z2960">
        <f t="shared" ca="1" si="820"/>
        <v>110.83732761769129</v>
      </c>
      <c r="AA2960">
        <f t="shared" ca="1" si="820"/>
        <v>110.53623585209498</v>
      </c>
      <c r="AB2960">
        <f t="shared" ca="1" si="820"/>
        <v>110.41367566888584</v>
      </c>
      <c r="AC2960">
        <f t="shared" ca="1" si="821"/>
        <v>110.53623585209498</v>
      </c>
      <c r="AE2960">
        <f ca="1">IFERROR(VLOOKUP($B2960,OFFSET(Input!$A$1,0,MATCH(Index!AE$6&amp;" Index",Input!$1:$1,0)-1,10000,2),2,0),AE2959)</f>
        <v>11.63</v>
      </c>
      <c r="AF2960">
        <f t="shared" ca="1" si="815"/>
        <v>11.488666666666667</v>
      </c>
      <c r="AG2960">
        <f t="shared" ca="1" si="815"/>
        <v>11.546999999999999</v>
      </c>
      <c r="AH2960">
        <f t="shared" ca="1" si="815"/>
        <v>11.563599999999999</v>
      </c>
      <c r="AI2960">
        <f t="shared" ca="1" si="816"/>
        <v>11.563599999999999</v>
      </c>
      <c r="AK2960">
        <f t="shared" ca="1" si="817"/>
        <v>1</v>
      </c>
      <c r="AL2960">
        <f t="shared" ca="1" si="818"/>
        <v>-1</v>
      </c>
      <c r="AN2960" t="str">
        <f t="shared" ca="1" si="824"/>
        <v>Not Down</v>
      </c>
      <c r="AO2960" t="str">
        <f t="shared" ca="1" si="831"/>
        <v>Not Up</v>
      </c>
      <c r="AQ2960">
        <f t="shared" ca="1" si="822"/>
        <v>1</v>
      </c>
      <c r="AR2960">
        <f t="shared" ca="1" si="823"/>
        <v>0</v>
      </c>
      <c r="AT2960">
        <f t="shared" ca="1" si="805"/>
        <v>1</v>
      </c>
      <c r="AU2960">
        <f t="shared" ca="1" si="806"/>
        <v>0</v>
      </c>
      <c r="AW2960" s="5">
        <f t="shared" ca="1" si="836"/>
        <v>2.6345975090825317E-2</v>
      </c>
      <c r="AX2960" s="5">
        <f t="shared" ca="1" si="837"/>
        <v>2.6274109928031017E-2</v>
      </c>
      <c r="AY2960" s="18">
        <f t="shared" ca="1" si="819"/>
        <v>2.6345975090825317E-2</v>
      </c>
      <c r="BA2960" s="6">
        <f t="shared" ca="1" si="812"/>
        <v>1.5</v>
      </c>
      <c r="BB2960">
        <f t="shared" ca="1" si="813"/>
        <v>1.5</v>
      </c>
      <c r="BC2960" t="str">
        <f t="shared" ca="1" si="848"/>
        <v>HYG UP Equity</v>
      </c>
      <c r="BD2960" t="str">
        <f t="shared" ca="1" si="849"/>
        <v>HYG UP Equity</v>
      </c>
      <c r="BF2960">
        <f t="shared" ca="1" si="838"/>
        <v>1</v>
      </c>
      <c r="BG2960">
        <f t="shared" ca="1" si="839"/>
        <v>0</v>
      </c>
      <c r="BI2960">
        <f t="shared" ca="1" si="832"/>
        <v>1</v>
      </c>
      <c r="BJ2960">
        <f t="shared" ca="1" si="833"/>
        <v>0</v>
      </c>
      <c r="BL2960">
        <f t="shared" ca="1" si="807"/>
        <v>10.249551046945632</v>
      </c>
      <c r="BM2960">
        <f t="shared" ca="1" si="808"/>
        <v>0</v>
      </c>
      <c r="BN2960" s="9">
        <f t="shared" ca="1" si="845"/>
        <v>1</v>
      </c>
      <c r="BO2960" s="9">
        <f t="shared" ca="1" si="846"/>
        <v>0</v>
      </c>
      <c r="BP2960" s="9">
        <f t="shared" ca="1" si="840"/>
        <v>1</v>
      </c>
      <c r="BQ2960" s="9">
        <f t="shared" ca="1" si="841"/>
        <v>0</v>
      </c>
      <c r="BR2960">
        <f t="shared" ca="1" si="842"/>
        <v>1137.3100531987482</v>
      </c>
      <c r="BS2960">
        <f t="shared" ca="1" si="843"/>
        <v>-1.0484378276367501E-3</v>
      </c>
      <c r="BT2960">
        <f t="shared" ca="1" si="844"/>
        <v>1.8055555555555558E-5</v>
      </c>
      <c r="BU2960">
        <f t="shared" ca="1" si="825"/>
        <v>0</v>
      </c>
      <c r="BV2960">
        <f t="shared" ca="1" si="826"/>
        <v>0</v>
      </c>
      <c r="BW2960" s="35">
        <f ca="1">IFERROR(VLOOKUP($B2960,OFFSET(Input!$A$1,0,MATCH(Index!BW$6&amp;" Index",Input!$1:$1,0)-1,10000,2),2,0)/100,BW2959)</f>
        <v>1E-3</v>
      </c>
      <c r="BX2960">
        <f t="shared" ca="1" si="847"/>
        <v>3.0770178513769213E-2</v>
      </c>
      <c r="CE2960">
        <v>1134.2947985037349</v>
      </c>
    </row>
    <row r="2961" spans="2:83" x14ac:dyDescent="0.25">
      <c r="B2961" s="2">
        <v>41817</v>
      </c>
      <c r="C2961">
        <f t="shared" ca="1" si="827"/>
        <v>0</v>
      </c>
      <c r="D2961">
        <f t="shared" ca="1" si="828"/>
        <v>0</v>
      </c>
      <c r="E2961">
        <f ca="1">IF($B2961&lt;VLOOKUP(E$6&amp;" Equity",Param,4,0),"",IFERROR(VLOOKUP($B2961,OFFSET(Input!$A$1,0,MATCH(Index!E$6&amp;" Equity",Input!$1:$1,0)-1,10000,2),2,0),E2960))</f>
        <v>95.28</v>
      </c>
      <c r="F2961" s="33">
        <v>113.24</v>
      </c>
      <c r="H2961">
        <f ca="1">IFERROR(VLOOKUP($B2961,OFFSET(Input!$A$1,0,MATCH(Index!H$6,Input!$1:$1,0)-1,10000,2),2,0),0)</f>
        <v>0</v>
      </c>
      <c r="I2961">
        <f ca="1">IFERROR(VLOOKUP($B2961,OFFSET(Input!$A$1,0,MATCH(Index!I$6,Input!$1:$1,0)-1,10000,2),2,0),0)</f>
        <v>0</v>
      </c>
      <c r="K2961">
        <f t="shared" ca="1" si="829"/>
        <v>110.96193852682619</v>
      </c>
      <c r="L2961" s="30">
        <f t="shared" ca="1" si="830"/>
        <v>121.35444058286774</v>
      </c>
      <c r="N2961">
        <f t="shared" ca="1" si="834"/>
        <v>0</v>
      </c>
      <c r="O2961">
        <f t="shared" ca="1" si="835"/>
        <v>-1.5001105835403105E-3</v>
      </c>
      <c r="Q2961">
        <f t="shared" ca="1" si="804"/>
        <v>2.5695319362544621E-2</v>
      </c>
      <c r="R2961">
        <f t="shared" ca="1" si="803"/>
        <v>0.11249558212941091</v>
      </c>
      <c r="T2961">
        <f t="shared" ca="1" si="814"/>
        <v>2.6007068867818308E-2</v>
      </c>
      <c r="U2961">
        <f t="shared" ca="1" si="809"/>
        <v>0.10095500176215108</v>
      </c>
      <c r="W2961">
        <f t="shared" ca="1" si="810"/>
        <v>0.34845118079556986</v>
      </c>
      <c r="X2961">
        <f t="shared" ca="1" si="811"/>
        <v>0.27626917877246365</v>
      </c>
      <c r="Z2961">
        <f t="shared" ca="1" si="820"/>
        <v>110.87575901957402</v>
      </c>
      <c r="AA2961">
        <f t="shared" ca="1" si="820"/>
        <v>110.57471303815939</v>
      </c>
      <c r="AB2961">
        <f t="shared" ca="1" si="820"/>
        <v>110.46022403077636</v>
      </c>
      <c r="AC2961">
        <f t="shared" ca="1" si="821"/>
        <v>110.57471303815939</v>
      </c>
      <c r="AE2961">
        <f ca="1">IFERROR(VLOOKUP($B2961,OFFSET(Input!$A$1,0,MATCH(Index!AE$6&amp;" Index",Input!$1:$1,0)-1,10000,2),2,0),AE2960)</f>
        <v>11.26</v>
      </c>
      <c r="AF2961">
        <f t="shared" ca="1" si="815"/>
        <v>11.524000000000001</v>
      </c>
      <c r="AG2961">
        <f t="shared" ca="1" si="815"/>
        <v>11.54</v>
      </c>
      <c r="AH2961">
        <f t="shared" ca="1" si="815"/>
        <v>11.532799999999998</v>
      </c>
      <c r="AI2961">
        <f t="shared" ca="1" si="816"/>
        <v>11.54</v>
      </c>
      <c r="AK2961">
        <f t="shared" ca="1" si="817"/>
        <v>1</v>
      </c>
      <c r="AL2961">
        <f t="shared" ca="1" si="818"/>
        <v>-1</v>
      </c>
      <c r="AN2961" t="str">
        <f t="shared" ca="1" si="824"/>
        <v>Not Down</v>
      </c>
      <c r="AO2961" t="str">
        <f t="shared" ca="1" si="831"/>
        <v>Not Up</v>
      </c>
      <c r="AQ2961">
        <f t="shared" ca="1" si="822"/>
        <v>1</v>
      </c>
      <c r="AR2961">
        <f t="shared" ca="1" si="823"/>
        <v>0</v>
      </c>
      <c r="AT2961">
        <f t="shared" ca="1" si="805"/>
        <v>1</v>
      </c>
      <c r="AU2961">
        <f t="shared" ca="1" si="806"/>
        <v>0</v>
      </c>
      <c r="AW2961" s="5">
        <f t="shared" ca="1" si="836"/>
        <v>2.5695319362544621E-2</v>
      </c>
      <c r="AX2961" s="5">
        <f t="shared" ca="1" si="837"/>
        <v>2.6007068867818308E-2</v>
      </c>
      <c r="AY2961" s="18">
        <f t="shared" ca="1" si="819"/>
        <v>2.6007068867818308E-2</v>
      </c>
      <c r="BA2961" s="6">
        <f t="shared" ca="1" si="812"/>
        <v>1.5</v>
      </c>
      <c r="BB2961">
        <f t="shared" ca="1" si="813"/>
        <v>1.5</v>
      </c>
      <c r="BC2961" t="str">
        <f t="shared" ca="1" si="848"/>
        <v>HYG UP Equity</v>
      </c>
      <c r="BD2961" t="str">
        <f t="shared" ca="1" si="849"/>
        <v>HYG UP Equity</v>
      </c>
      <c r="BF2961">
        <f t="shared" ca="1" si="838"/>
        <v>1</v>
      </c>
      <c r="BG2961">
        <f t="shared" ca="1" si="839"/>
        <v>0</v>
      </c>
      <c r="BI2961">
        <f t="shared" ca="1" si="832"/>
        <v>1</v>
      </c>
      <c r="BJ2961">
        <f t="shared" ca="1" si="833"/>
        <v>0</v>
      </c>
      <c r="BL2961">
        <f t="shared" ca="1" si="807"/>
        <v>10.249551046945632</v>
      </c>
      <c r="BM2961">
        <f t="shared" ca="1" si="808"/>
        <v>0</v>
      </c>
      <c r="BN2961" s="9">
        <f t="shared" ca="1" si="845"/>
        <v>1</v>
      </c>
      <c r="BO2961" s="9">
        <f t="shared" ca="1" si="846"/>
        <v>0</v>
      </c>
      <c r="BP2961" s="9">
        <f t="shared" ca="1" si="840"/>
        <v>1</v>
      </c>
      <c r="BQ2961" s="9">
        <f t="shared" ca="1" si="841"/>
        <v>0</v>
      </c>
      <c r="BR2961">
        <f t="shared" ca="1" si="842"/>
        <v>1137.3100531987482</v>
      </c>
      <c r="BS2961">
        <f t="shared" ca="1" si="843"/>
        <v>0</v>
      </c>
      <c r="BT2961">
        <f t="shared" ca="1" si="844"/>
        <v>1.8055555555555558E-5</v>
      </c>
      <c r="BU2961">
        <f t="shared" ca="1" si="825"/>
        <v>0</v>
      </c>
      <c r="BV2961">
        <f t="shared" ca="1" si="826"/>
        <v>0</v>
      </c>
      <c r="BW2961" s="35">
        <f ca="1">IFERROR(VLOOKUP($B2961,OFFSET(Input!$A$1,0,MATCH(Index!BW$6&amp;" Index",Input!$1:$1,0)-1,10000,2),2,0)/100,BW2960)</f>
        <v>1E-3</v>
      </c>
      <c r="BX2961">
        <f t="shared" ca="1" si="847"/>
        <v>3.0720484126142828E-2</v>
      </c>
      <c r="CE2961">
        <v>1134.2467485157426</v>
      </c>
    </row>
    <row r="2962" spans="2:83" x14ac:dyDescent="0.25">
      <c r="B2962" s="2">
        <v>41820</v>
      </c>
      <c r="C2962">
        <f t="shared" ca="1" si="827"/>
        <v>0</v>
      </c>
      <c r="D2962">
        <f t="shared" ca="1" si="828"/>
        <v>0</v>
      </c>
      <c r="E2962">
        <f ca="1">IF($B2962&lt;VLOOKUP(E$6&amp;" Equity",Param,4,0),"",IFERROR(VLOOKUP($B2962,OFFSET(Input!$A$1,0,MATCH(Index!E$6&amp;" Equity",Input!$1:$1,0)-1,10000,2),2,0),E2961))</f>
        <v>95.2</v>
      </c>
      <c r="F2962" s="33">
        <v>113.52</v>
      </c>
      <c r="H2962">
        <f ca="1">IFERROR(VLOOKUP($B2962,OFFSET(Input!$A$1,0,MATCH(Index!H$6,Input!$1:$1,0)-1,10000,2),2,0),0)</f>
        <v>0</v>
      </c>
      <c r="I2962">
        <f ca="1">IFERROR(VLOOKUP($B2962,OFFSET(Input!$A$1,0,MATCH(Index!I$6,Input!$1:$1,0)-1,10000,2),2,0),0)</f>
        <v>0</v>
      </c>
      <c r="K2962">
        <f t="shared" ca="1" si="829"/>
        <v>110.868771491959</v>
      </c>
      <c r="L2962" s="30">
        <f t="shared" ca="1" si="830"/>
        <v>121.65450454757281</v>
      </c>
      <c r="N2962">
        <f t="shared" ca="1" si="834"/>
        <v>-8.3998324972498731E-4</v>
      </c>
      <c r="O2962">
        <f t="shared" ca="1" si="835"/>
        <v>2.4695726080883229E-3</v>
      </c>
      <c r="Q2962">
        <f t="shared" ca="1" si="804"/>
        <v>2.5904405092338989E-2</v>
      </c>
      <c r="R2962">
        <f t="shared" ca="1" si="803"/>
        <v>0.11248225541733899</v>
      </c>
      <c r="T2962">
        <f t="shared" ca="1" si="814"/>
        <v>2.3640155679557195E-2</v>
      </c>
      <c r="U2962">
        <f t="shared" ca="1" si="809"/>
        <v>9.7829601661483079E-2</v>
      </c>
      <c r="W2962">
        <f t="shared" ca="1" si="810"/>
        <v>0.33909834340707834</v>
      </c>
      <c r="X2962">
        <f t="shared" ca="1" si="811"/>
        <v>0.17389182898386618</v>
      </c>
      <c r="Z2962">
        <f t="shared" ca="1" si="820"/>
        <v>110.91069665764921</v>
      </c>
      <c r="AA2962">
        <f t="shared" ca="1" si="820"/>
        <v>110.62595490733636</v>
      </c>
      <c r="AB2962">
        <f t="shared" ca="1" si="820"/>
        <v>110.50165453953343</v>
      </c>
      <c r="AC2962">
        <f t="shared" ca="1" si="821"/>
        <v>110.62595490733636</v>
      </c>
      <c r="AE2962">
        <f ca="1">IFERROR(VLOOKUP($B2962,OFFSET(Input!$A$1,0,MATCH(Index!AE$6&amp;" Index",Input!$1:$1,0)-1,10000,2),2,0),AE2961)</f>
        <v>11.57</v>
      </c>
      <c r="AF2962">
        <f t="shared" ca="1" si="815"/>
        <v>11.551999999999998</v>
      </c>
      <c r="AG2962">
        <f t="shared" ca="1" si="815"/>
        <v>11.5395</v>
      </c>
      <c r="AH2962">
        <f t="shared" ca="1" si="815"/>
        <v>11.541200000000002</v>
      </c>
      <c r="AI2962">
        <f t="shared" ca="1" si="816"/>
        <v>11.541200000000002</v>
      </c>
      <c r="AK2962">
        <f t="shared" ca="1" si="817"/>
        <v>1</v>
      </c>
      <c r="AL2962">
        <f t="shared" ca="1" si="818"/>
        <v>1</v>
      </c>
      <c r="AN2962" t="str">
        <f t="shared" ca="1" si="824"/>
        <v>Not Down</v>
      </c>
      <c r="AO2962" t="str">
        <f t="shared" ca="1" si="831"/>
        <v>Not Up</v>
      </c>
      <c r="AQ2962">
        <f t="shared" ca="1" si="822"/>
        <v>1</v>
      </c>
      <c r="AR2962">
        <f t="shared" ca="1" si="823"/>
        <v>0</v>
      </c>
      <c r="AT2962">
        <f t="shared" ca="1" si="805"/>
        <v>1</v>
      </c>
      <c r="AU2962">
        <f t="shared" ca="1" si="806"/>
        <v>0</v>
      </c>
      <c r="AW2962" s="5">
        <f t="shared" ca="1" si="836"/>
        <v>2.5904405092338989E-2</v>
      </c>
      <c r="AX2962" s="5">
        <f t="shared" ca="1" si="837"/>
        <v>2.3640155679557195E-2</v>
      </c>
      <c r="AY2962" s="18">
        <f t="shared" ca="1" si="819"/>
        <v>2.5904405092338989E-2</v>
      </c>
      <c r="BA2962" s="6">
        <f t="shared" ca="1" si="812"/>
        <v>1.5</v>
      </c>
      <c r="BB2962">
        <f t="shared" ca="1" si="813"/>
        <v>1.5</v>
      </c>
      <c r="BC2962" t="str">
        <f t="shared" ca="1" si="848"/>
        <v>HYG UP Equity</v>
      </c>
      <c r="BD2962" t="str">
        <f t="shared" ca="1" si="849"/>
        <v>HYG UP Equity</v>
      </c>
      <c r="BF2962">
        <f t="shared" ca="1" si="838"/>
        <v>1</v>
      </c>
      <c r="BG2962">
        <f t="shared" ca="1" si="839"/>
        <v>0</v>
      </c>
      <c r="BI2962">
        <f t="shared" ca="1" si="832"/>
        <v>1</v>
      </c>
      <c r="BJ2962">
        <f t="shared" ca="1" si="833"/>
        <v>0</v>
      </c>
      <c r="BL2962">
        <f t="shared" ca="1" si="807"/>
        <v>10.249551046945632</v>
      </c>
      <c r="BM2962">
        <f t="shared" ca="1" si="808"/>
        <v>0</v>
      </c>
      <c r="BN2962" s="9">
        <f t="shared" ca="1" si="845"/>
        <v>1</v>
      </c>
      <c r="BO2962" s="9">
        <f t="shared" ca="1" si="846"/>
        <v>0</v>
      </c>
      <c r="BP2962" s="9">
        <f t="shared" ca="1" si="840"/>
        <v>1</v>
      </c>
      <c r="BQ2962" s="9">
        <f t="shared" ca="1" si="841"/>
        <v>0</v>
      </c>
      <c r="BR2962">
        <f t="shared" ca="1" si="842"/>
        <v>1136.3551329189843</v>
      </c>
      <c r="BS2962">
        <f t="shared" ca="1" si="843"/>
        <v>-8.396305625525402E-4</v>
      </c>
      <c r="BT2962">
        <f t="shared" ca="1" si="844"/>
        <v>5.4166666666666671E-5</v>
      </c>
      <c r="BU2962">
        <f t="shared" ca="1" si="825"/>
        <v>0</v>
      </c>
      <c r="BV2962">
        <f t="shared" ca="1" si="826"/>
        <v>0</v>
      </c>
      <c r="BW2962" s="35">
        <f ca="1">IFERROR(VLOOKUP($B2962,OFFSET(Input!$A$1,0,MATCH(Index!BW$6&amp;" Index",Input!$1:$1,0)-1,10000,2),2,0)/100,BW2961)</f>
        <v>8.9999999999999998E-4</v>
      </c>
      <c r="BX2962">
        <f t="shared" ca="1" si="847"/>
        <v>9.2157548316904106E-2</v>
      </c>
      <c r="CE2962">
        <v>1132.6740823048242</v>
      </c>
    </row>
    <row r="2963" spans="2:83" x14ac:dyDescent="0.25">
      <c r="B2963" s="2">
        <v>41821</v>
      </c>
      <c r="C2963">
        <f t="shared" ca="1" si="827"/>
        <v>1</v>
      </c>
      <c r="D2963">
        <f t="shared" ca="1" si="828"/>
        <v>0</v>
      </c>
      <c r="E2963">
        <f ca="1">IF($B2963&lt;VLOOKUP(E$6&amp;" Equity",Param,4,0),"",IFERROR(VLOOKUP($B2963,OFFSET(Input!$A$1,0,MATCH(Index!E$6&amp;" Equity",Input!$1:$1,0)-1,10000,2),2,0),E2962))</f>
        <v>94.81</v>
      </c>
      <c r="F2963" s="33">
        <v>112.28</v>
      </c>
      <c r="H2963">
        <f ca="1">IFERROR(VLOOKUP($B2963,OFFSET(Input!$A$1,0,MATCH(Index!H$6,Input!$1:$1,0)-1,10000,2),2,0),0)</f>
        <v>0.41504200000000002</v>
      </c>
      <c r="I2963">
        <f ca="1">IFERROR(VLOOKUP($B2963,OFFSET(Input!$A$1,0,MATCH(Index!I$6,Input!$1:$1,0)-1,10000,2),2,0),0)</f>
        <v>0.291796</v>
      </c>
      <c r="K2963">
        <f t="shared" ca="1" si="829"/>
        <v>110.8979351030483</v>
      </c>
      <c r="L2963" s="30">
        <f t="shared" ca="1" si="830"/>
        <v>120.63835507761134</v>
      </c>
      <c r="N2963">
        <f t="shared" ca="1" si="834"/>
        <v>2.6301162789667005E-4</v>
      </c>
      <c r="O2963">
        <f t="shared" ca="1" si="835"/>
        <v>-8.3878280951571946E-3</v>
      </c>
      <c r="Q2963">
        <f t="shared" ca="1" si="804"/>
        <v>2.5672172710989247E-2</v>
      </c>
      <c r="R2963">
        <f t="shared" ca="1" si="803"/>
        <v>0.11328506089831906</v>
      </c>
      <c r="T2963">
        <f t="shared" ca="1" si="814"/>
        <v>2.3655590238295988E-2</v>
      </c>
      <c r="U2963">
        <f t="shared" ca="1" si="809"/>
        <v>9.233357340676783E-2</v>
      </c>
      <c r="W2963">
        <f t="shared" ca="1" si="810"/>
        <v>0.26981063533055166</v>
      </c>
      <c r="X2963">
        <f t="shared" ca="1" si="811"/>
        <v>0.17896827680485644</v>
      </c>
      <c r="Z2963">
        <f t="shared" ca="1" si="820"/>
        <v>110.95670277238423</v>
      </c>
      <c r="AA2963">
        <f t="shared" ca="1" si="820"/>
        <v>110.67807266309985</v>
      </c>
      <c r="AB2963">
        <f t="shared" ca="1" si="820"/>
        <v>110.5400780775179</v>
      </c>
      <c r="AC2963">
        <f t="shared" ca="1" si="821"/>
        <v>110.67807266309985</v>
      </c>
      <c r="AE2963">
        <f ca="1">IFERROR(VLOOKUP($B2963,OFFSET(Input!$A$1,0,MATCH(Index!AE$6&amp;" Index",Input!$1:$1,0)-1,10000,2),2,0),AE2962)</f>
        <v>11.15</v>
      </c>
      <c r="AF2963">
        <f t="shared" ca="1" si="815"/>
        <v>11.562666666666667</v>
      </c>
      <c r="AG2963">
        <f t="shared" ca="1" si="815"/>
        <v>11.503499999999999</v>
      </c>
      <c r="AH2963">
        <f t="shared" ca="1" si="815"/>
        <v>11.526799999999998</v>
      </c>
      <c r="AI2963">
        <f t="shared" ca="1" si="816"/>
        <v>11.526799999999998</v>
      </c>
      <c r="AK2963">
        <f t="shared" ca="1" si="817"/>
        <v>1</v>
      </c>
      <c r="AL2963">
        <f t="shared" ca="1" si="818"/>
        <v>1</v>
      </c>
      <c r="AN2963" t="str">
        <f t="shared" ca="1" si="824"/>
        <v>Not Down</v>
      </c>
      <c r="AO2963" t="str">
        <f t="shared" ca="1" si="831"/>
        <v>Not Up</v>
      </c>
      <c r="AQ2963">
        <f t="shared" ca="1" si="822"/>
        <v>1</v>
      </c>
      <c r="AR2963">
        <f t="shared" ca="1" si="823"/>
        <v>0</v>
      </c>
      <c r="AT2963">
        <f t="shared" ca="1" si="805"/>
        <v>1</v>
      </c>
      <c r="AU2963">
        <f t="shared" ca="1" si="806"/>
        <v>0</v>
      </c>
      <c r="AW2963" s="5">
        <f t="shared" ca="1" si="836"/>
        <v>2.5672172710989247E-2</v>
      </c>
      <c r="AX2963" s="5">
        <f t="shared" ca="1" si="837"/>
        <v>2.3655590238295988E-2</v>
      </c>
      <c r="AY2963" s="18">
        <f t="shared" ca="1" si="819"/>
        <v>2.5672172710989247E-2</v>
      </c>
      <c r="BA2963" s="6">
        <f t="shared" ca="1" si="812"/>
        <v>1.5</v>
      </c>
      <c r="BB2963">
        <f t="shared" ca="1" si="813"/>
        <v>1.5</v>
      </c>
      <c r="BC2963" t="str">
        <f t="shared" ca="1" si="848"/>
        <v>HYG UP Equity</v>
      </c>
      <c r="BD2963" t="str">
        <f t="shared" ca="1" si="849"/>
        <v>HYG UP Equity</v>
      </c>
      <c r="BF2963">
        <f t="shared" ca="1" si="838"/>
        <v>1</v>
      </c>
      <c r="BG2963">
        <f t="shared" ca="1" si="839"/>
        <v>0</v>
      </c>
      <c r="BI2963">
        <f t="shared" ca="1" si="832"/>
        <v>1</v>
      </c>
      <c r="BJ2963">
        <f t="shared" ca="1" si="833"/>
        <v>0</v>
      </c>
      <c r="BL2963">
        <f t="shared" ca="1" si="807"/>
        <v>10.249551046945632</v>
      </c>
      <c r="BM2963">
        <f t="shared" ca="1" si="808"/>
        <v>0</v>
      </c>
      <c r="BN2963" s="9">
        <f t="shared" ca="1" si="845"/>
        <v>1</v>
      </c>
      <c r="BO2963" s="9">
        <f t="shared" ca="1" si="846"/>
        <v>0</v>
      </c>
      <c r="BP2963" s="9">
        <f t="shared" ca="1" si="840"/>
        <v>1</v>
      </c>
      <c r="BQ2963" s="9">
        <f t="shared" ca="1" si="841"/>
        <v>0</v>
      </c>
      <c r="BR2963">
        <f t="shared" ca="1" si="842"/>
        <v>1136.6540468395574</v>
      </c>
      <c r="BS2963">
        <f t="shared" ca="1" si="843"/>
        <v>2.6304621848738385E-4</v>
      </c>
      <c r="BT2963">
        <f t="shared" ca="1" si="844"/>
        <v>1.8055555555555558E-5</v>
      </c>
      <c r="BU2963">
        <f t="shared" ca="1" si="825"/>
        <v>0</v>
      </c>
      <c r="BV2963">
        <f t="shared" ca="1" si="826"/>
        <v>0</v>
      </c>
      <c r="BW2963" s="35">
        <f ca="1">IFERROR(VLOOKUP($B2963,OFFSET(Input!$A$1,0,MATCH(Index!BW$6&amp;" Index",Input!$1:$1,0)-1,10000,2),2,0)/100,BW2962)</f>
        <v>1E-3</v>
      </c>
      <c r="BX2963">
        <f t="shared" ca="1" si="847"/>
        <v>3.0676589729088995E-2</v>
      </c>
      <c r="CE2963">
        <v>1133.0731767392092</v>
      </c>
    </row>
    <row r="2964" spans="2:83" x14ac:dyDescent="0.25">
      <c r="B2964" s="2">
        <v>41822</v>
      </c>
      <c r="C2964">
        <f t="shared" ca="1" si="827"/>
        <v>0</v>
      </c>
      <c r="D2964">
        <f t="shared" ca="1" si="828"/>
        <v>1</v>
      </c>
      <c r="E2964">
        <f ca="1">IF($B2964&lt;VLOOKUP(E$6&amp;" Equity",Param,4,0),"",IFERROR(VLOOKUP($B2964,OFFSET(Input!$A$1,0,MATCH(Index!E$6&amp;" Equity",Input!$1:$1,0)-1,10000,2),2,0),E2963))</f>
        <v>94.87</v>
      </c>
      <c r="F2964" s="33">
        <v>111.08</v>
      </c>
      <c r="H2964">
        <f ca="1">IFERROR(VLOOKUP($B2964,OFFSET(Input!$A$1,0,MATCH(Index!H$6,Input!$1:$1,0)-1,10000,2),2,0),0)</f>
        <v>0</v>
      </c>
      <c r="I2964">
        <f ca="1">IFERROR(VLOOKUP($B2964,OFFSET(Input!$A$1,0,MATCH(Index!I$6,Input!$1:$1,0)-1,10000,2),2,0),0)</f>
        <v>0</v>
      </c>
      <c r="K2964">
        <f t="shared" ca="1" si="829"/>
        <v>110.9681162664929</v>
      </c>
      <c r="L2964" s="30">
        <f t="shared" ca="1" si="830"/>
        <v>119.34902459940388</v>
      </c>
      <c r="N2964">
        <f t="shared" ca="1" si="834"/>
        <v>6.3264447491770566E-4</v>
      </c>
      <c r="O2964">
        <f t="shared" ca="1" si="835"/>
        <v>-1.0745089055082896E-2</v>
      </c>
      <c r="Q2964">
        <f t="shared" ca="1" si="804"/>
        <v>1.2383360156800183E-2</v>
      </c>
      <c r="R2964">
        <f t="shared" ref="R2964:R3027" ca="1" si="850">SQRT(SUMPRODUCT(OFFSET(O2964,0,0,-R$5,1),OFFSET(O2964,0,0,-R$5,1))*252/R$5)</f>
        <v>0.1194001901445669</v>
      </c>
      <c r="T2964">
        <f t="shared" ca="1" si="814"/>
        <v>2.3761943550999309E-2</v>
      </c>
      <c r="U2964">
        <f t="shared" ca="1" si="809"/>
        <v>9.9896621376004913E-2</v>
      </c>
      <c r="W2964">
        <f t="shared" ca="1" si="810"/>
        <v>-0.1773935139233663</v>
      </c>
      <c r="X2964">
        <f t="shared" ca="1" si="811"/>
        <v>0.12859502822841326</v>
      </c>
      <c r="Z2964">
        <f t="shared" ca="1" si="820"/>
        <v>110.95964972222259</v>
      </c>
      <c r="AA2964">
        <f t="shared" ca="1" si="820"/>
        <v>110.73369947703559</v>
      </c>
      <c r="AB2964">
        <f t="shared" ca="1" si="820"/>
        <v>110.57991769030143</v>
      </c>
      <c r="AC2964">
        <f t="shared" ca="1" si="821"/>
        <v>110.73369947703559</v>
      </c>
      <c r="AE2964">
        <f ca="1">IFERROR(VLOOKUP($B2964,OFFSET(Input!$A$1,0,MATCH(Index!AE$6&amp;" Index",Input!$1:$1,0)-1,10000,2),2,0),AE2963)</f>
        <v>10.82</v>
      </c>
      <c r="AF2964">
        <f t="shared" ca="1" si="815"/>
        <v>11.510666666666667</v>
      </c>
      <c r="AG2964">
        <f t="shared" ca="1" si="815"/>
        <v>11.4405</v>
      </c>
      <c r="AH2964">
        <f t="shared" ca="1" si="815"/>
        <v>11.492399999999998</v>
      </c>
      <c r="AI2964">
        <f t="shared" ca="1" si="816"/>
        <v>11.492399999999998</v>
      </c>
      <c r="AK2964">
        <f t="shared" ca="1" si="817"/>
        <v>1</v>
      </c>
      <c r="AL2964">
        <f t="shared" ca="1" si="818"/>
        <v>1</v>
      </c>
      <c r="AN2964" t="str">
        <f t="shared" ca="1" si="824"/>
        <v>Not Down</v>
      </c>
      <c r="AO2964" t="str">
        <f t="shared" ca="1" si="831"/>
        <v>Not Up</v>
      </c>
      <c r="AQ2964">
        <f t="shared" ca="1" si="822"/>
        <v>1</v>
      </c>
      <c r="AR2964">
        <f t="shared" ca="1" si="823"/>
        <v>0</v>
      </c>
      <c r="AT2964">
        <f t="shared" ca="1" si="805"/>
        <v>1</v>
      </c>
      <c r="AU2964">
        <f t="shared" ca="1" si="806"/>
        <v>0</v>
      </c>
      <c r="AW2964" s="5">
        <f t="shared" ca="1" si="836"/>
        <v>1.2383360156800183E-2</v>
      </c>
      <c r="AX2964" s="5">
        <f t="shared" ca="1" si="837"/>
        <v>2.3761943550999309E-2</v>
      </c>
      <c r="AY2964" s="18">
        <f t="shared" ca="1" si="819"/>
        <v>2.3761943550999309E-2</v>
      </c>
      <c r="BA2964" s="6">
        <f t="shared" ca="1" si="812"/>
        <v>1.5</v>
      </c>
      <c r="BB2964">
        <f t="shared" ca="1" si="813"/>
        <v>1.5</v>
      </c>
      <c r="BC2964" t="str">
        <f t="shared" ca="1" si="848"/>
        <v>HYG UP Equity</v>
      </c>
      <c r="BD2964" t="str">
        <f t="shared" ca="1" si="849"/>
        <v>HYG UP Equity</v>
      </c>
      <c r="BF2964">
        <f t="shared" ca="1" si="838"/>
        <v>1</v>
      </c>
      <c r="BG2964">
        <f t="shared" ca="1" si="839"/>
        <v>0</v>
      </c>
      <c r="BI2964">
        <f t="shared" ca="1" si="832"/>
        <v>1</v>
      </c>
      <c r="BJ2964">
        <f t="shared" ca="1" si="833"/>
        <v>0</v>
      </c>
      <c r="BL2964">
        <f t="shared" ca="1" si="807"/>
        <v>10.24955104694563</v>
      </c>
      <c r="BM2964">
        <f t="shared" ca="1" si="808"/>
        <v>0</v>
      </c>
      <c r="BN2964" s="9">
        <f t="shared" ca="1" si="845"/>
        <v>1</v>
      </c>
      <c r="BO2964" s="9">
        <f t="shared" ca="1" si="846"/>
        <v>0</v>
      </c>
      <c r="BP2964" s="9">
        <f t="shared" ca="1" si="840"/>
        <v>0.99999999999999989</v>
      </c>
      <c r="BQ2964" s="9">
        <f t="shared" ca="1" si="841"/>
        <v>0</v>
      </c>
      <c r="BR2964">
        <f t="shared" ca="1" si="842"/>
        <v>1137.3733722568168</v>
      </c>
      <c r="BS2964">
        <f t="shared" ca="1" si="843"/>
        <v>6.3284463664148305E-4</v>
      </c>
      <c r="BT2964">
        <f t="shared" ca="1" si="844"/>
        <v>1.8055555555555558E-5</v>
      </c>
      <c r="BU2964">
        <f t="shared" ca="1" si="825"/>
        <v>4.4408920985006264E-20</v>
      </c>
      <c r="BV2964">
        <f t="shared" ca="1" si="826"/>
        <v>0</v>
      </c>
      <c r="BW2964" s="35">
        <f ca="1">IFERROR(VLOOKUP($B2964,OFFSET(Input!$A$1,0,MATCH(Index!BW$6&amp;" Index",Input!$1:$1,0)-1,10000,2),2,0)/100,BW2963)</f>
        <v>1E-3</v>
      </c>
      <c r="BX2964">
        <f t="shared" ca="1" si="847"/>
        <v>3.0687398536686922E-2</v>
      </c>
      <c r="CE2964">
        <v>1134.1007674247048</v>
      </c>
    </row>
    <row r="2965" spans="2:83" x14ac:dyDescent="0.25">
      <c r="B2965" s="2">
        <v>41823</v>
      </c>
      <c r="C2965">
        <f t="shared" ca="1" si="827"/>
        <v>0</v>
      </c>
      <c r="D2965">
        <f t="shared" ca="1" si="828"/>
        <v>2</v>
      </c>
      <c r="E2965">
        <f ca="1">IF($B2965&lt;VLOOKUP(E$6&amp;" Equity",Param,4,0),"",IFERROR(VLOOKUP($B2965,OFFSET(Input!$A$1,0,MATCH(Index!E$6&amp;" Equity",Input!$1:$1,0)-1,10000,2),2,0),E2964))</f>
        <v>94.73</v>
      </c>
      <c r="F2965" s="33">
        <v>110.68</v>
      </c>
      <c r="H2965">
        <f ca="1">IFERROR(VLOOKUP($B2965,OFFSET(Input!$A$1,0,MATCH(Index!H$6,Input!$1:$1,0)-1,10000,2),2,0),0)</f>
        <v>0</v>
      </c>
      <c r="I2965">
        <f ca="1">IFERROR(VLOOKUP($B2965,OFFSET(Input!$A$1,0,MATCH(Index!I$6,Input!$1:$1,0)-1,10000,2),2,0),0)</f>
        <v>0</v>
      </c>
      <c r="K2965">
        <f t="shared" ca="1" si="829"/>
        <v>110.80436021845549</v>
      </c>
      <c r="L2965" s="30">
        <f t="shared" ca="1" si="830"/>
        <v>118.91924777333473</v>
      </c>
      <c r="N2965">
        <f t="shared" ca="1" si="834"/>
        <v>-1.4767935173424468E-3</v>
      </c>
      <c r="O2965">
        <f t="shared" ca="1" si="835"/>
        <v>-3.607507519873611E-3</v>
      </c>
      <c r="Q2965">
        <f t="shared" ref="Q2965:Q3028" ca="1" si="851">SQRT(SUMPRODUCT(OFFSET(N2965,0,0,-Q$5,1),OFFSET(N2965,0,0,-Q$5,1))*252/Q$5)</f>
        <v>1.4394294969986095E-2</v>
      </c>
      <c r="R2965">
        <f t="shared" ca="1" si="850"/>
        <v>0.10137386041160459</v>
      </c>
      <c r="T2965">
        <f t="shared" ca="1" si="814"/>
        <v>2.2746077978805981E-2</v>
      </c>
      <c r="U2965">
        <f t="shared" ca="1" si="809"/>
        <v>0.10070144970826329</v>
      </c>
      <c r="W2965">
        <f t="shared" ca="1" si="810"/>
        <v>-0.13515357785732995</v>
      </c>
      <c r="X2965">
        <f t="shared" ca="1" si="811"/>
        <v>0.15656677806675814</v>
      </c>
      <c r="Z2965">
        <f t="shared" ca="1" si="820"/>
        <v>110.94855024312888</v>
      </c>
      <c r="AA2965">
        <f t="shared" ca="1" si="820"/>
        <v>110.76774572730729</v>
      </c>
      <c r="AB2965">
        <f t="shared" ca="1" si="820"/>
        <v>110.60903354594724</v>
      </c>
      <c r="AC2965">
        <f t="shared" ca="1" si="821"/>
        <v>110.76774572730729</v>
      </c>
      <c r="AE2965">
        <f ca="1">IFERROR(VLOOKUP($B2965,OFFSET(Input!$A$1,0,MATCH(Index!AE$6&amp;" Index",Input!$1:$1,0)-1,10000,2),2,0),AE2964)</f>
        <v>10.32</v>
      </c>
      <c r="AF2965">
        <f t="shared" ca="1" si="815"/>
        <v>11.361333333333333</v>
      </c>
      <c r="AG2965">
        <f t="shared" ca="1" si="815"/>
        <v>11.372499999999999</v>
      </c>
      <c r="AH2965">
        <f t="shared" ca="1" si="815"/>
        <v>11.442399999999997</v>
      </c>
      <c r="AI2965">
        <f t="shared" ca="1" si="816"/>
        <v>11.442399999999997</v>
      </c>
      <c r="AK2965">
        <f t="shared" ca="1" si="817"/>
        <v>1</v>
      </c>
      <c r="AL2965">
        <f t="shared" ca="1" si="818"/>
        <v>-1</v>
      </c>
      <c r="AN2965" t="str">
        <f t="shared" ca="1" si="824"/>
        <v>Not Down</v>
      </c>
      <c r="AO2965" t="str">
        <f t="shared" ca="1" si="831"/>
        <v>Not Up</v>
      </c>
      <c r="AQ2965">
        <f t="shared" ca="1" si="822"/>
        <v>1</v>
      </c>
      <c r="AR2965">
        <f t="shared" ca="1" si="823"/>
        <v>0</v>
      </c>
      <c r="AT2965">
        <f t="shared" ca="1" si="805"/>
        <v>1</v>
      </c>
      <c r="AU2965">
        <f t="shared" ca="1" si="806"/>
        <v>0</v>
      </c>
      <c r="AW2965" s="5">
        <f t="shared" ca="1" si="836"/>
        <v>1.4394294969986095E-2</v>
      </c>
      <c r="AX2965" s="5">
        <f t="shared" ca="1" si="837"/>
        <v>2.2746077978805981E-2</v>
      </c>
      <c r="AY2965" s="18">
        <f t="shared" ca="1" si="819"/>
        <v>2.2746077978805981E-2</v>
      </c>
      <c r="BA2965" s="6">
        <f t="shared" ca="1" si="812"/>
        <v>1.5</v>
      </c>
      <c r="BB2965">
        <f t="shared" ca="1" si="813"/>
        <v>1.5</v>
      </c>
      <c r="BC2965" t="str">
        <f t="shared" ca="1" si="848"/>
        <v>HYG UP Equity</v>
      </c>
      <c r="BD2965" t="str">
        <f t="shared" ca="1" si="849"/>
        <v>HYG UP Equity</v>
      </c>
      <c r="BF2965">
        <f t="shared" ca="1" si="838"/>
        <v>1</v>
      </c>
      <c r="BG2965">
        <f t="shared" ca="1" si="839"/>
        <v>0</v>
      </c>
      <c r="BI2965">
        <f t="shared" ca="1" si="832"/>
        <v>1</v>
      </c>
      <c r="BJ2965">
        <f t="shared" ca="1" si="833"/>
        <v>0</v>
      </c>
      <c r="BL2965">
        <f t="shared" ca="1" si="807"/>
        <v>10.24955104694563</v>
      </c>
      <c r="BM2965">
        <f t="shared" ca="1" si="808"/>
        <v>0</v>
      </c>
      <c r="BN2965" s="9">
        <f t="shared" ca="1" si="845"/>
        <v>1</v>
      </c>
      <c r="BO2965" s="9">
        <f t="shared" ca="1" si="846"/>
        <v>0</v>
      </c>
      <c r="BP2965" s="9">
        <f t="shared" ca="1" si="840"/>
        <v>1</v>
      </c>
      <c r="BQ2965" s="9">
        <f t="shared" ca="1" si="841"/>
        <v>0</v>
      </c>
      <c r="BR2965">
        <f t="shared" ca="1" si="842"/>
        <v>1135.694946283211</v>
      </c>
      <c r="BS2965">
        <f t="shared" ca="1" si="843"/>
        <v>-1.4757035943925301E-3</v>
      </c>
      <c r="BT2965">
        <f t="shared" ca="1" si="844"/>
        <v>1.8055555555555558E-5</v>
      </c>
      <c r="BU2965">
        <f t="shared" ca="1" si="825"/>
        <v>0</v>
      </c>
      <c r="BV2965">
        <f t="shared" ca="1" si="826"/>
        <v>0</v>
      </c>
      <c r="BW2965" s="35">
        <f ca="1">IFERROR(VLOOKUP($B2965,OFFSET(Input!$A$1,0,MATCH(Index!BW$6&amp;" Index",Input!$1:$1,0)-1,10000,2),2,0)/100,BW2964)</f>
        <v>8.9999999999999998E-4</v>
      </c>
      <c r="BX2965">
        <f t="shared" ca="1" si="847"/>
        <v>3.0715229117752429E-2</v>
      </c>
      <c r="CE2965">
        <v>1131.5423307877472</v>
      </c>
    </row>
    <row r="2966" spans="2:83" x14ac:dyDescent="0.25">
      <c r="B2966" s="2">
        <v>41827</v>
      </c>
      <c r="C2966">
        <f t="shared" ca="1" si="827"/>
        <v>0</v>
      </c>
      <c r="D2966">
        <f t="shared" ca="1" si="828"/>
        <v>3</v>
      </c>
      <c r="E2966">
        <f ca="1">IF($B2966&lt;VLOOKUP(E$6&amp;" Equity",Param,4,0),"",IFERROR(VLOOKUP($B2966,OFFSET(Input!$A$1,0,MATCH(Index!E$6&amp;" Equity",Input!$1:$1,0)-1,10000,2),2,0),E2965))</f>
        <v>94.66</v>
      </c>
      <c r="F2966" s="33">
        <v>111.49</v>
      </c>
      <c r="H2966">
        <f ca="1">IFERROR(VLOOKUP($B2966,OFFSET(Input!$A$1,0,MATCH(Index!H$6,Input!$1:$1,0)-1,10000,2),2,0),0)</f>
        <v>0</v>
      </c>
      <c r="I2966">
        <f ca="1">IFERROR(VLOOKUP($B2966,OFFSET(Input!$A$1,0,MATCH(Index!I$6,Input!$1:$1,0)-1,10000,2),2,0),0)</f>
        <v>0</v>
      </c>
      <c r="K2966">
        <f t="shared" ca="1" si="829"/>
        <v>110.72248219443678</v>
      </c>
      <c r="L2966" s="30">
        <f t="shared" ca="1" si="830"/>
        <v>119.78954584612475</v>
      </c>
      <c r="N2966">
        <f t="shared" ca="1" si="834"/>
        <v>-7.3921540934122551E-4</v>
      </c>
      <c r="O2966">
        <f t="shared" ca="1" si="835"/>
        <v>7.291745860754849E-3</v>
      </c>
      <c r="Q2966">
        <f t="shared" ca="1" si="851"/>
        <v>1.4088432065393909E-2</v>
      </c>
      <c r="R2966">
        <f t="shared" ca="1" si="850"/>
        <v>0.10056767140910522</v>
      </c>
      <c r="T2966">
        <f t="shared" ca="1" si="814"/>
        <v>2.0538624539689659E-2</v>
      </c>
      <c r="U2966">
        <f t="shared" ca="1" si="809"/>
        <v>0.10397460459332657</v>
      </c>
      <c r="W2966">
        <f t="shared" ca="1" si="810"/>
        <v>-0.36479145098674881</v>
      </c>
      <c r="X2966">
        <f t="shared" ca="1" si="811"/>
        <v>0.13613231128963732</v>
      </c>
      <c r="Z2966">
        <f t="shared" ca="1" si="820"/>
        <v>110.91878167021073</v>
      </c>
      <c r="AA2966">
        <f t="shared" ca="1" si="820"/>
        <v>110.78197613924424</v>
      </c>
      <c r="AB2966">
        <f t="shared" ca="1" si="820"/>
        <v>110.63023704150322</v>
      </c>
      <c r="AC2966">
        <f t="shared" ca="1" si="821"/>
        <v>110.78197613924424</v>
      </c>
      <c r="AE2966">
        <f ca="1">IFERROR(VLOOKUP($B2966,OFFSET(Input!$A$1,0,MATCH(Index!AE$6&amp;" Index",Input!$1:$1,0)-1,10000,2),2,0),AE2965)</f>
        <v>11.33</v>
      </c>
      <c r="AF2966">
        <f t="shared" ca="1" si="815"/>
        <v>11.304666666666666</v>
      </c>
      <c r="AG2966">
        <f t="shared" ca="1" si="815"/>
        <v>11.4025</v>
      </c>
      <c r="AH2966">
        <f t="shared" ca="1" si="815"/>
        <v>11.439599999999999</v>
      </c>
      <c r="AI2966">
        <f t="shared" ca="1" si="816"/>
        <v>11.439599999999999</v>
      </c>
      <c r="AK2966">
        <f t="shared" ca="1" si="817"/>
        <v>1</v>
      </c>
      <c r="AL2966">
        <f t="shared" ca="1" si="818"/>
        <v>-1</v>
      </c>
      <c r="AN2966" t="str">
        <f t="shared" ca="1" si="824"/>
        <v>Not Down</v>
      </c>
      <c r="AO2966" t="str">
        <f t="shared" ca="1" si="831"/>
        <v>Not Up</v>
      </c>
      <c r="AQ2966">
        <f t="shared" ca="1" si="822"/>
        <v>1</v>
      </c>
      <c r="AR2966">
        <f t="shared" ca="1" si="823"/>
        <v>0</v>
      </c>
      <c r="AT2966">
        <f t="shared" ca="1" si="805"/>
        <v>1</v>
      </c>
      <c r="AU2966">
        <f t="shared" ca="1" si="806"/>
        <v>0</v>
      </c>
      <c r="AW2966" s="5">
        <f t="shared" ca="1" si="836"/>
        <v>1.4088432065393909E-2</v>
      </c>
      <c r="AX2966" s="5">
        <f t="shared" ca="1" si="837"/>
        <v>2.0538624539689659E-2</v>
      </c>
      <c r="AY2966" s="18">
        <f t="shared" ca="1" si="819"/>
        <v>2.0538624539689659E-2</v>
      </c>
      <c r="BA2966" s="6">
        <f t="shared" ca="1" si="812"/>
        <v>1.5</v>
      </c>
      <c r="BB2966">
        <f t="shared" ca="1" si="813"/>
        <v>1.5</v>
      </c>
      <c r="BC2966" t="str">
        <f t="shared" ca="1" si="848"/>
        <v>HYG UP Equity</v>
      </c>
      <c r="BD2966" t="str">
        <f t="shared" ca="1" si="849"/>
        <v>HYG UP Equity</v>
      </c>
      <c r="BF2966">
        <f t="shared" ca="1" si="838"/>
        <v>1</v>
      </c>
      <c r="BG2966">
        <f t="shared" ca="1" si="839"/>
        <v>0</v>
      </c>
      <c r="BI2966">
        <f t="shared" ca="1" si="832"/>
        <v>1</v>
      </c>
      <c r="BJ2966">
        <f t="shared" ca="1" si="833"/>
        <v>0</v>
      </c>
      <c r="BL2966">
        <f t="shared" ca="1" si="807"/>
        <v>10.24955104694563</v>
      </c>
      <c r="BM2966">
        <f t="shared" ca="1" si="808"/>
        <v>0</v>
      </c>
      <c r="BN2966" s="9">
        <f t="shared" ca="1" si="845"/>
        <v>1</v>
      </c>
      <c r="BO2966" s="9">
        <f t="shared" ca="1" si="846"/>
        <v>0</v>
      </c>
      <c r="BP2966" s="9">
        <f t="shared" ca="1" si="840"/>
        <v>1</v>
      </c>
      <c r="BQ2966" s="9">
        <f t="shared" ca="1" si="841"/>
        <v>0</v>
      </c>
      <c r="BR2966">
        <f t="shared" ca="1" si="842"/>
        <v>1134.8557332964083</v>
      </c>
      <c r="BS2966">
        <f t="shared" ca="1" si="843"/>
        <v>-7.3894225694082216E-4</v>
      </c>
      <c r="BT2966">
        <f t="shared" ca="1" si="844"/>
        <v>7.2222222222222232E-5</v>
      </c>
      <c r="BU2966">
        <f t="shared" ca="1" si="825"/>
        <v>0</v>
      </c>
      <c r="BV2966">
        <f t="shared" ca="1" si="826"/>
        <v>0</v>
      </c>
      <c r="BW2966" s="35">
        <f ca="1">IFERROR(VLOOKUP($B2966,OFFSET(Input!$A$1,0,MATCH(Index!BW$6&amp;" Index",Input!$1:$1,0)-1,10000,2),2,0)/100,BW2965)</f>
        <v>1E-3</v>
      </c>
      <c r="BX2966">
        <f t="shared" ca="1" si="847"/>
        <v>0.12258375250200597</v>
      </c>
      <c r="CE2966">
        <v>1130.0970091951651</v>
      </c>
    </row>
    <row r="2967" spans="2:83" x14ac:dyDescent="0.25">
      <c r="B2967" s="2">
        <v>41828</v>
      </c>
      <c r="C2967">
        <f t="shared" ca="1" si="827"/>
        <v>0</v>
      </c>
      <c r="D2967">
        <f t="shared" ca="1" si="828"/>
        <v>4</v>
      </c>
      <c r="E2967">
        <f ca="1">IF($B2967&lt;VLOOKUP(E$6&amp;" Equity",Param,4,0),"",IFERROR(VLOOKUP($B2967,OFFSET(Input!$A$1,0,MATCH(Index!E$6&amp;" Equity",Input!$1:$1,0)-1,10000,2),2,0),E2966))</f>
        <v>94.68</v>
      </c>
      <c r="F2967" s="33">
        <v>112.74</v>
      </c>
      <c r="H2967">
        <f ca="1">IFERROR(VLOOKUP($B2967,OFFSET(Input!$A$1,0,MATCH(Index!H$6,Input!$1:$1,0)-1,10000,2),2,0),0)</f>
        <v>0</v>
      </c>
      <c r="I2967">
        <f ca="1">IFERROR(VLOOKUP($B2967,OFFSET(Input!$A$1,0,MATCH(Index!I$6,Input!$1:$1,0)-1,10000,2),2,0),0)</f>
        <v>0</v>
      </c>
      <c r="K2967">
        <f t="shared" ca="1" si="829"/>
        <v>110.74587591558499</v>
      </c>
      <c r="L2967" s="30">
        <f t="shared" ca="1" si="830"/>
        <v>121.13259842759085</v>
      </c>
      <c r="N2967">
        <f t="shared" ca="1" si="834"/>
        <v>2.1126016768129044E-4</v>
      </c>
      <c r="O2967">
        <f t="shared" ca="1" si="835"/>
        <v>1.1149381873948825E-2</v>
      </c>
      <c r="Q2967">
        <f t="shared" ca="1" si="851"/>
        <v>1.4118473431649797E-2</v>
      </c>
      <c r="R2967">
        <f t="shared" ca="1" si="850"/>
        <v>0.11401177904653263</v>
      </c>
      <c r="T2967">
        <f t="shared" ca="1" si="814"/>
        <v>2.0136121642614326E-2</v>
      </c>
      <c r="U2967">
        <f t="shared" ca="1" si="809"/>
        <v>0.11113535640945427</v>
      </c>
      <c r="W2967">
        <f t="shared" ca="1" si="810"/>
        <v>-0.2893656068278263</v>
      </c>
      <c r="X2967">
        <f t="shared" ca="1" si="811"/>
        <v>0.15253460356093004</v>
      </c>
      <c r="Z2967">
        <f t="shared" ca="1" si="820"/>
        <v>110.89251705734327</v>
      </c>
      <c r="AA2967">
        <f t="shared" ca="1" si="820"/>
        <v>110.79097100359145</v>
      </c>
      <c r="AB2967">
        <f t="shared" ca="1" si="820"/>
        <v>110.66631471378986</v>
      </c>
      <c r="AC2967">
        <f t="shared" ca="1" si="821"/>
        <v>110.79097100359145</v>
      </c>
      <c r="AE2967">
        <f ca="1">IFERROR(VLOOKUP($B2967,OFFSET(Input!$A$1,0,MATCH(Index!AE$6&amp;" Index",Input!$1:$1,0)-1,10000,2),2,0),AE2966)</f>
        <v>11.98</v>
      </c>
      <c r="AF2967">
        <f t="shared" ca="1" si="815"/>
        <v>11.26</v>
      </c>
      <c r="AG2967">
        <f t="shared" ca="1" si="815"/>
        <v>11.443999999999999</v>
      </c>
      <c r="AH2967">
        <f t="shared" ca="1" si="815"/>
        <v>11.455599999999999</v>
      </c>
      <c r="AI2967">
        <f t="shared" ca="1" si="816"/>
        <v>11.455599999999999</v>
      </c>
      <c r="AK2967">
        <f t="shared" ca="1" si="817"/>
        <v>1</v>
      </c>
      <c r="AL2967">
        <f t="shared" ca="1" si="818"/>
        <v>-1</v>
      </c>
      <c r="AN2967" t="str">
        <f t="shared" ca="1" si="824"/>
        <v>Not Down</v>
      </c>
      <c r="AO2967" t="str">
        <f t="shared" ca="1" si="831"/>
        <v>Not Up</v>
      </c>
      <c r="AQ2967">
        <f t="shared" ca="1" si="822"/>
        <v>1</v>
      </c>
      <c r="AR2967">
        <f t="shared" ca="1" si="823"/>
        <v>0</v>
      </c>
      <c r="AT2967">
        <f t="shared" ca="1" si="805"/>
        <v>1</v>
      </c>
      <c r="AU2967">
        <f t="shared" ca="1" si="806"/>
        <v>0</v>
      </c>
      <c r="AW2967" s="5">
        <f t="shared" ca="1" si="836"/>
        <v>1.4118473431649797E-2</v>
      </c>
      <c r="AX2967" s="5">
        <f t="shared" ca="1" si="837"/>
        <v>2.0136121642614326E-2</v>
      </c>
      <c r="AY2967" s="18">
        <f t="shared" ca="1" si="819"/>
        <v>2.0136121642614326E-2</v>
      </c>
      <c r="BA2967" s="6">
        <f t="shared" ca="1" si="812"/>
        <v>1.5</v>
      </c>
      <c r="BB2967">
        <f t="shared" ca="1" si="813"/>
        <v>1.5</v>
      </c>
      <c r="BC2967" t="str">
        <f t="shared" ca="1" si="848"/>
        <v>HYG UP Equity</v>
      </c>
      <c r="BD2967" t="str">
        <f t="shared" ca="1" si="849"/>
        <v>HYG UP Equity</v>
      </c>
      <c r="BF2967">
        <f t="shared" ca="1" si="838"/>
        <v>1</v>
      </c>
      <c r="BG2967">
        <f t="shared" ca="1" si="839"/>
        <v>0</v>
      </c>
      <c r="BI2967">
        <f t="shared" ca="1" si="832"/>
        <v>1</v>
      </c>
      <c r="BJ2967">
        <f t="shared" ca="1" si="833"/>
        <v>0</v>
      </c>
      <c r="BL2967">
        <f t="shared" ca="1" si="807"/>
        <v>10.249551046945632</v>
      </c>
      <c r="BM2967">
        <f t="shared" ca="1" si="808"/>
        <v>0</v>
      </c>
      <c r="BN2967" s="9">
        <f t="shared" ca="1" si="845"/>
        <v>0.99999999999999989</v>
      </c>
      <c r="BO2967" s="9">
        <f t="shared" ca="1" si="846"/>
        <v>0</v>
      </c>
      <c r="BP2967" s="9">
        <f t="shared" ca="1" si="840"/>
        <v>1</v>
      </c>
      <c r="BQ2967" s="9">
        <f t="shared" ca="1" si="841"/>
        <v>0</v>
      </c>
      <c r="BR2967">
        <f t="shared" ca="1" si="842"/>
        <v>1135.095508435495</v>
      </c>
      <c r="BS2967">
        <f t="shared" ca="1" si="843"/>
        <v>2.1128248468227362E-4</v>
      </c>
      <c r="BT2967">
        <f t="shared" ca="1" si="844"/>
        <v>1.8055555555555555E-5</v>
      </c>
      <c r="BU2967">
        <f t="shared" ca="1" si="825"/>
        <v>4.4408920985006264E-20</v>
      </c>
      <c r="BV2967">
        <f t="shared" ca="1" si="826"/>
        <v>0</v>
      </c>
      <c r="BW2967" s="35">
        <f ca="1">IFERROR(VLOOKUP($B2967,OFFSET(Input!$A$1,0,MATCH(Index!BW$6&amp;" Index",Input!$1:$1,0)-1,10000,2),2,0)/100,BW2966)</f>
        <v>8.9999999999999998E-4</v>
      </c>
      <c r="BX2967">
        <f t="shared" ca="1" si="847"/>
        <v>3.0606793999035722E-2</v>
      </c>
      <c r="CE2967">
        <v>1130.4072915862441</v>
      </c>
    </row>
    <row r="2968" spans="2:83" x14ac:dyDescent="0.25">
      <c r="B2968" s="2">
        <v>41829</v>
      </c>
      <c r="C2968">
        <f t="shared" ca="1" si="827"/>
        <v>0</v>
      </c>
      <c r="D2968">
        <f t="shared" ca="1" si="828"/>
        <v>5</v>
      </c>
      <c r="E2968">
        <f ca="1">IF($B2968&lt;VLOOKUP(E$6&amp;" Equity",Param,4,0),"",IFERROR(VLOOKUP($B2968,OFFSET(Input!$A$1,0,MATCH(Index!E$6&amp;" Equity",Input!$1:$1,0)-1,10000,2),2,0),E2967))</f>
        <v>94.61</v>
      </c>
      <c r="F2968" s="33">
        <v>112.83</v>
      </c>
      <c r="H2968">
        <f ca="1">IFERROR(VLOOKUP($B2968,OFFSET(Input!$A$1,0,MATCH(Index!H$6,Input!$1:$1,0)-1,10000,2),2,0),0)</f>
        <v>0</v>
      </c>
      <c r="I2968">
        <f ca="1">IFERROR(VLOOKUP($B2968,OFFSET(Input!$A$1,0,MATCH(Index!I$6,Input!$1:$1,0)-1,10000,2),2,0),0)</f>
        <v>0</v>
      </c>
      <c r="K2968">
        <f t="shared" ca="1" si="829"/>
        <v>110.66399789156628</v>
      </c>
      <c r="L2968" s="30">
        <f t="shared" ca="1" si="830"/>
        <v>121.2292982134564</v>
      </c>
      <c r="N2968">
        <f t="shared" ca="1" si="834"/>
        <v>-7.3960592943037896E-4</v>
      </c>
      <c r="O2968">
        <f t="shared" ca="1" si="835"/>
        <v>7.9797849692572905E-4</v>
      </c>
      <c r="Q2968">
        <f t="shared" ca="1" si="851"/>
        <v>1.3976789104604212E-2</v>
      </c>
      <c r="R2968">
        <f t="shared" ca="1" si="850"/>
        <v>0.10222609713812907</v>
      </c>
      <c r="T2968">
        <f t="shared" ca="1" si="814"/>
        <v>2.0220268273764896E-2</v>
      </c>
      <c r="U2968">
        <f t="shared" ca="1" si="809"/>
        <v>0.11039872580041592</v>
      </c>
      <c r="W2968">
        <f t="shared" ca="1" si="810"/>
        <v>-0.18701613246131468</v>
      </c>
      <c r="X2968">
        <f t="shared" ca="1" si="811"/>
        <v>0.13862143675041438</v>
      </c>
      <c r="Z2968">
        <f t="shared" ca="1" si="820"/>
        <v>110.86738134556063</v>
      </c>
      <c r="AA2968">
        <f t="shared" ca="1" si="820"/>
        <v>110.79878343657734</v>
      </c>
      <c r="AB2968">
        <f t="shared" ca="1" si="820"/>
        <v>110.69865142994136</v>
      </c>
      <c r="AC2968">
        <f t="shared" ca="1" si="821"/>
        <v>110.79878343657734</v>
      </c>
      <c r="AE2968">
        <f ca="1">IFERROR(VLOOKUP($B2968,OFFSET(Input!$A$1,0,MATCH(Index!AE$6&amp;" Index",Input!$1:$1,0)-1,10000,2),2,0),AE2967)</f>
        <v>11.65</v>
      </c>
      <c r="AF2968">
        <f t="shared" ca="1" si="815"/>
        <v>11.232666666666667</v>
      </c>
      <c r="AG2968">
        <f t="shared" ca="1" si="815"/>
        <v>11.477</v>
      </c>
      <c r="AH2968">
        <f t="shared" ca="1" si="815"/>
        <v>11.446799999999998</v>
      </c>
      <c r="AI2968">
        <f t="shared" ca="1" si="816"/>
        <v>11.477</v>
      </c>
      <c r="AK2968">
        <f t="shared" ca="1" si="817"/>
        <v>1</v>
      </c>
      <c r="AL2968">
        <f t="shared" ca="1" si="818"/>
        <v>-1</v>
      </c>
      <c r="AN2968" t="str">
        <f t="shared" ca="1" si="824"/>
        <v>Not Down</v>
      </c>
      <c r="AO2968" t="str">
        <f t="shared" ca="1" si="831"/>
        <v>Not Up</v>
      </c>
      <c r="AQ2968">
        <f t="shared" ca="1" si="822"/>
        <v>1</v>
      </c>
      <c r="AR2968">
        <f t="shared" ca="1" si="823"/>
        <v>0</v>
      </c>
      <c r="AT2968">
        <f t="shared" ref="AT2968:AT3031" ca="1" si="852">IF($C2968=1,AQ2967,AT2967)</f>
        <v>1</v>
      </c>
      <c r="AU2968">
        <f t="shared" ref="AU2968:AU3031" ca="1" si="853">IF($C2968=1,AR2967,AU2967)</f>
        <v>0</v>
      </c>
      <c r="AW2968" s="5">
        <f t="shared" ca="1" si="836"/>
        <v>1.3976789104604212E-2</v>
      </c>
      <c r="AX2968" s="5">
        <f t="shared" ca="1" si="837"/>
        <v>2.0220268273764896E-2</v>
      </c>
      <c r="AY2968" s="18">
        <f t="shared" ca="1" si="819"/>
        <v>2.0220268273764896E-2</v>
      </c>
      <c r="BA2968" s="6">
        <f t="shared" ca="1" si="812"/>
        <v>1.5</v>
      </c>
      <c r="BB2968">
        <f t="shared" ca="1" si="813"/>
        <v>1.5</v>
      </c>
      <c r="BC2968" t="str">
        <f t="shared" ca="1" si="848"/>
        <v>HYG UP Equity</v>
      </c>
      <c r="BD2968" t="str">
        <f t="shared" ca="1" si="849"/>
        <v>HYG UP Equity</v>
      </c>
      <c r="BF2968">
        <f t="shared" ca="1" si="838"/>
        <v>1</v>
      </c>
      <c r="BG2968">
        <f t="shared" ca="1" si="839"/>
        <v>0</v>
      </c>
      <c r="BI2968">
        <f t="shared" ca="1" si="832"/>
        <v>1</v>
      </c>
      <c r="BJ2968">
        <f t="shared" ca="1" si="833"/>
        <v>0</v>
      </c>
      <c r="BL2968">
        <f t="shared" ca="1" si="807"/>
        <v>10.249551046945632</v>
      </c>
      <c r="BM2968">
        <f t="shared" ca="1" si="808"/>
        <v>0</v>
      </c>
      <c r="BN2968" s="9">
        <f t="shared" ca="1" si="845"/>
        <v>1</v>
      </c>
      <c r="BO2968" s="9">
        <f t="shared" ca="1" si="846"/>
        <v>0</v>
      </c>
      <c r="BP2968" s="9">
        <f t="shared" ca="1" si="840"/>
        <v>1</v>
      </c>
      <c r="BQ2968" s="9">
        <f t="shared" ca="1" si="841"/>
        <v>0</v>
      </c>
      <c r="BR2968">
        <f t="shared" ca="1" si="842"/>
        <v>1134.2562954486923</v>
      </c>
      <c r="BS2968">
        <f t="shared" ca="1" si="843"/>
        <v>-7.3933248838187193E-4</v>
      </c>
      <c r="BT2968">
        <f t="shared" ca="1" si="844"/>
        <v>1.8055555555555558E-5</v>
      </c>
      <c r="BU2968">
        <f t="shared" ca="1" si="825"/>
        <v>0</v>
      </c>
      <c r="BV2968">
        <f t="shared" ca="1" si="826"/>
        <v>0</v>
      </c>
      <c r="BW2968" s="35">
        <f ca="1">IFERROR(VLOOKUP($B2968,OFFSET(Input!$A$1,0,MATCH(Index!BW$6&amp;" Index",Input!$1:$1,0)-1,10000,2),2,0)/100,BW2967)</f>
        <v>8.9999999999999998E-4</v>
      </c>
      <c r="BX2968">
        <f t="shared" ca="1" si="847"/>
        <v>3.0615197480460786E-2</v>
      </c>
      <c r="CE2968">
        <v>1129.1059430247167</v>
      </c>
    </row>
    <row r="2969" spans="2:83" x14ac:dyDescent="0.25">
      <c r="B2969" s="2">
        <v>41830</v>
      </c>
      <c r="C2969">
        <f t="shared" ca="1" si="827"/>
        <v>0</v>
      </c>
      <c r="D2969">
        <f t="shared" ca="1" si="828"/>
        <v>0</v>
      </c>
      <c r="E2969">
        <f ca="1">IF($B2969&lt;VLOOKUP(E$6&amp;" Equity",Param,4,0),"",IFERROR(VLOOKUP($B2969,OFFSET(Input!$A$1,0,MATCH(Index!E$6&amp;" Equity",Input!$1:$1,0)-1,10000,2),2,0),E2968))</f>
        <v>94.32</v>
      </c>
      <c r="F2969" s="33">
        <v>112.86</v>
      </c>
      <c r="H2969">
        <f ca="1">IFERROR(VLOOKUP($B2969,OFFSET(Input!$A$1,0,MATCH(Index!H$6,Input!$1:$1,0)-1,10000,2),2,0),0)</f>
        <v>0</v>
      </c>
      <c r="I2969">
        <f ca="1">IFERROR(VLOOKUP($B2969,OFFSET(Input!$A$1,0,MATCH(Index!I$6,Input!$1:$1,0)-1,10000,2),2,0),0)</f>
        <v>0</v>
      </c>
      <c r="K2969">
        <f t="shared" ca="1" si="829"/>
        <v>110.32478893491735</v>
      </c>
      <c r="L2969" s="30">
        <f t="shared" ca="1" si="830"/>
        <v>121.26153147541159</v>
      </c>
      <c r="N2969">
        <f t="shared" ca="1" si="834"/>
        <v>-3.0699224872375482E-3</v>
      </c>
      <c r="O2969">
        <f t="shared" ca="1" si="835"/>
        <v>2.658513906392744E-4</v>
      </c>
      <c r="Q2969">
        <f t="shared" ca="1" si="851"/>
        <v>1.9454396788834091E-2</v>
      </c>
      <c r="R2969">
        <f t="shared" ca="1" si="850"/>
        <v>0.10141583294933515</v>
      </c>
      <c r="T2969">
        <f t="shared" ca="1" si="814"/>
        <v>2.2966651282325043E-2</v>
      </c>
      <c r="U2969">
        <f t="shared" ca="1" si="809"/>
        <v>0.11021774674295315</v>
      </c>
      <c r="W2969">
        <f t="shared" ca="1" si="810"/>
        <v>-0.19412365884030269</v>
      </c>
      <c r="X2969">
        <f t="shared" ca="1" si="811"/>
        <v>0.11723875633094326</v>
      </c>
      <c r="Z2969">
        <f t="shared" ca="1" si="820"/>
        <v>110.79202050701133</v>
      </c>
      <c r="AA2969">
        <f t="shared" ca="1" si="820"/>
        <v>110.7890531277628</v>
      </c>
      <c r="AB2969">
        <f t="shared" ca="1" si="820"/>
        <v>110.71741978782691</v>
      </c>
      <c r="AC2969">
        <f t="shared" ca="1" si="821"/>
        <v>110.7890531277628</v>
      </c>
      <c r="AE2969">
        <f ca="1">IFERROR(VLOOKUP($B2969,OFFSET(Input!$A$1,0,MATCH(Index!AE$6&amp;" Index",Input!$1:$1,0)-1,10000,2),2,0),AE2968)</f>
        <v>12.59</v>
      </c>
      <c r="AF2969">
        <f t="shared" ca="1" si="815"/>
        <v>11.364666666666666</v>
      </c>
      <c r="AG2969">
        <f t="shared" ca="1" si="815"/>
        <v>11.5265</v>
      </c>
      <c r="AH2969">
        <f t="shared" ca="1" si="815"/>
        <v>11.467199999999998</v>
      </c>
      <c r="AI2969">
        <f t="shared" ca="1" si="816"/>
        <v>11.5265</v>
      </c>
      <c r="AK2969">
        <f t="shared" ca="1" si="817"/>
        <v>1</v>
      </c>
      <c r="AL2969">
        <f t="shared" ca="1" si="818"/>
        <v>-1</v>
      </c>
      <c r="AN2969" t="str">
        <f t="shared" ca="1" si="824"/>
        <v>Not Down</v>
      </c>
      <c r="AO2969" t="str">
        <f t="shared" ca="1" si="831"/>
        <v>Not Up</v>
      </c>
      <c r="AQ2969">
        <f t="shared" ca="1" si="822"/>
        <v>1</v>
      </c>
      <c r="AR2969">
        <f t="shared" ca="1" si="823"/>
        <v>0</v>
      </c>
      <c r="AT2969">
        <f t="shared" ca="1" si="852"/>
        <v>1</v>
      </c>
      <c r="AU2969">
        <f t="shared" ca="1" si="853"/>
        <v>0</v>
      </c>
      <c r="AW2969" s="5">
        <f t="shared" ca="1" si="836"/>
        <v>1.9454396788834091E-2</v>
      </c>
      <c r="AX2969" s="5">
        <f t="shared" ca="1" si="837"/>
        <v>2.2966651282325043E-2</v>
      </c>
      <c r="AY2969" s="18">
        <f t="shared" ca="1" si="819"/>
        <v>2.2966651282325043E-2</v>
      </c>
      <c r="BA2969" s="6">
        <f t="shared" ca="1" si="812"/>
        <v>1.5</v>
      </c>
      <c r="BB2969">
        <f t="shared" ca="1" si="813"/>
        <v>1.5</v>
      </c>
      <c r="BC2969" t="str">
        <f t="shared" ca="1" si="848"/>
        <v>HYG UP Equity</v>
      </c>
      <c r="BD2969" t="str">
        <f t="shared" ca="1" si="849"/>
        <v>HYG UP Equity</v>
      </c>
      <c r="BF2969">
        <f t="shared" ca="1" si="838"/>
        <v>1</v>
      </c>
      <c r="BG2969">
        <f t="shared" ca="1" si="839"/>
        <v>0</v>
      </c>
      <c r="BI2969">
        <f t="shared" ca="1" si="832"/>
        <v>1</v>
      </c>
      <c r="BJ2969">
        <f t="shared" ca="1" si="833"/>
        <v>0</v>
      </c>
      <c r="BL2969">
        <f t="shared" ref="BL2969:BL3032" ca="1" si="854">($BR2969/K2969)*BI2969</f>
        <v>10.249551046945632</v>
      </c>
      <c r="BM2969">
        <f t="shared" ref="BM2969:BM3032" ca="1" si="855">($BR2969/L2969)*BJ2969</f>
        <v>0</v>
      </c>
      <c r="BN2969" s="9">
        <f t="shared" ca="1" si="845"/>
        <v>1</v>
      </c>
      <c r="BO2969" s="9">
        <f t="shared" ca="1" si="846"/>
        <v>0</v>
      </c>
      <c r="BP2969" s="9">
        <f t="shared" ca="1" si="840"/>
        <v>1</v>
      </c>
      <c r="BQ2969" s="9">
        <f t="shared" ca="1" si="841"/>
        <v>0</v>
      </c>
      <c r="BR2969">
        <f t="shared" ca="1" si="842"/>
        <v>1130.7795559319379</v>
      </c>
      <c r="BS2969">
        <f t="shared" ca="1" si="843"/>
        <v>-3.065215093541962E-3</v>
      </c>
      <c r="BT2969">
        <f t="shared" ca="1" si="844"/>
        <v>1.8055555555555558E-5</v>
      </c>
      <c r="BU2969">
        <f t="shared" ca="1" si="825"/>
        <v>0</v>
      </c>
      <c r="BV2969">
        <f t="shared" ca="1" si="826"/>
        <v>0</v>
      </c>
      <c r="BW2969" s="35">
        <f ca="1">IFERROR(VLOOKUP($B2969,OFFSET(Input!$A$1,0,MATCH(Index!BW$6&amp;" Index",Input!$1:$1,0)-1,10000,2),2,0)/100,BW2968)</f>
        <v>8.9999999999999998E-4</v>
      </c>
      <c r="BX2969">
        <f t="shared" ca="1" si="847"/>
        <v>3.0579952623586083E-2</v>
      </c>
      <c r="CE2969">
        <v>1123.8668407945272</v>
      </c>
    </row>
    <row r="2970" spans="2:83" x14ac:dyDescent="0.25">
      <c r="B2970" s="2">
        <v>41831</v>
      </c>
      <c r="C2970">
        <f t="shared" ca="1" si="827"/>
        <v>0</v>
      </c>
      <c r="D2970">
        <f t="shared" ca="1" si="828"/>
        <v>0</v>
      </c>
      <c r="E2970">
        <f ca="1">IF($B2970&lt;VLOOKUP(E$6&amp;" Equity",Param,4,0),"",IFERROR(VLOOKUP($B2970,OFFSET(Input!$A$1,0,MATCH(Index!E$6&amp;" Equity",Input!$1:$1,0)-1,10000,2),2,0),E2969))</f>
        <v>94.48</v>
      </c>
      <c r="F2970" s="33">
        <v>113.58</v>
      </c>
      <c r="H2970">
        <f ca="1">IFERROR(VLOOKUP($B2970,OFFSET(Input!$A$1,0,MATCH(Index!H$6,Input!$1:$1,0)-1,10000,2),2,0),0)</f>
        <v>0</v>
      </c>
      <c r="I2970">
        <f ca="1">IFERROR(VLOOKUP($B2970,OFFSET(Input!$A$1,0,MATCH(Index!I$6,Input!$1:$1,0)-1,10000,2),2,0),0)</f>
        <v>0</v>
      </c>
      <c r="K2970">
        <f t="shared" ca="1" si="829"/>
        <v>110.51193870410297</v>
      </c>
      <c r="L2970" s="30">
        <f t="shared" ca="1" si="830"/>
        <v>122.03512976233606</v>
      </c>
      <c r="N2970">
        <f t="shared" ca="1" si="834"/>
        <v>1.6949156599915041E-3</v>
      </c>
      <c r="O2970">
        <f t="shared" ca="1" si="835"/>
        <v>6.3593219082924216E-3</v>
      </c>
      <c r="Q2970">
        <f t="shared" ca="1" si="851"/>
        <v>2.0570296988279356E-2</v>
      </c>
      <c r="R2970">
        <f t="shared" ca="1" si="850"/>
        <v>0.10358679282884009</v>
      </c>
      <c r="T2970">
        <f t="shared" ca="1" si="814"/>
        <v>2.3635222885265993E-2</v>
      </c>
      <c r="U2970">
        <f t="shared" ca="1" si="809"/>
        <v>0.10801847119757732</v>
      </c>
      <c r="W2970">
        <f t="shared" ca="1" si="810"/>
        <v>6.9380938181137983E-3</v>
      </c>
      <c r="X2970">
        <f t="shared" ca="1" si="811"/>
        <v>0.1970976135677143</v>
      </c>
      <c r="Z2970">
        <f t="shared" ca="1" si="820"/>
        <v>110.74702052473901</v>
      </c>
      <c r="AA2970">
        <f t="shared" ca="1" si="820"/>
        <v>110.79217407121514</v>
      </c>
      <c r="AB2970">
        <f t="shared" ca="1" si="820"/>
        <v>110.73295992747018</v>
      </c>
      <c r="AC2970">
        <f t="shared" ca="1" si="821"/>
        <v>110.79217407121514</v>
      </c>
      <c r="AE2970">
        <f ca="1">IFERROR(VLOOKUP($B2970,OFFSET(Input!$A$1,0,MATCH(Index!AE$6&amp;" Index",Input!$1:$1,0)-1,10000,2),2,0),AE2969)</f>
        <v>12.08</v>
      </c>
      <c r="AF2970">
        <f t="shared" ca="1" si="815"/>
        <v>11.462</v>
      </c>
      <c r="AG2970">
        <f t="shared" ca="1" si="815"/>
        <v>11.502500000000001</v>
      </c>
      <c r="AH2970">
        <f t="shared" ca="1" si="815"/>
        <v>11.483199999999997</v>
      </c>
      <c r="AI2970">
        <f t="shared" ca="1" si="816"/>
        <v>11.502500000000001</v>
      </c>
      <c r="AK2970">
        <f t="shared" ca="1" si="817"/>
        <v>-1</v>
      </c>
      <c r="AL2970">
        <f t="shared" ca="1" si="818"/>
        <v>-1</v>
      </c>
      <c r="AN2970" t="str">
        <f t="shared" ca="1" si="824"/>
        <v>Not Down</v>
      </c>
      <c r="AO2970" t="str">
        <f t="shared" ca="1" si="831"/>
        <v>Not Up</v>
      </c>
      <c r="AQ2970">
        <f t="shared" ca="1" si="822"/>
        <v>1</v>
      </c>
      <c r="AR2970">
        <f t="shared" ca="1" si="823"/>
        <v>0</v>
      </c>
      <c r="AT2970">
        <f t="shared" ca="1" si="852"/>
        <v>1</v>
      </c>
      <c r="AU2970">
        <f t="shared" ca="1" si="853"/>
        <v>0</v>
      </c>
      <c r="AW2970" s="5">
        <f t="shared" ca="1" si="836"/>
        <v>2.0570296988279356E-2</v>
      </c>
      <c r="AX2970" s="5">
        <f t="shared" ca="1" si="837"/>
        <v>2.3635222885265993E-2</v>
      </c>
      <c r="AY2970" s="18">
        <f t="shared" ca="1" si="819"/>
        <v>2.3635222885265993E-2</v>
      </c>
      <c r="BA2970" s="6">
        <f t="shared" ca="1" si="812"/>
        <v>1.5</v>
      </c>
      <c r="BB2970">
        <f t="shared" ca="1" si="813"/>
        <v>1.5</v>
      </c>
      <c r="BC2970" t="str">
        <f t="shared" ca="1" si="848"/>
        <v>HYG UP Equity</v>
      </c>
      <c r="BD2970" t="str">
        <f t="shared" ca="1" si="849"/>
        <v>HYG UP Equity</v>
      </c>
      <c r="BF2970">
        <f t="shared" ca="1" si="838"/>
        <v>1</v>
      </c>
      <c r="BG2970">
        <f t="shared" ca="1" si="839"/>
        <v>0</v>
      </c>
      <c r="BI2970">
        <f t="shared" ca="1" si="832"/>
        <v>1</v>
      </c>
      <c r="BJ2970">
        <f t="shared" ca="1" si="833"/>
        <v>0</v>
      </c>
      <c r="BL2970">
        <f t="shared" ca="1" si="854"/>
        <v>10.249551046945632</v>
      </c>
      <c r="BM2970">
        <f t="shared" ca="1" si="855"/>
        <v>0</v>
      </c>
      <c r="BN2970" s="9">
        <f t="shared" ca="1" si="845"/>
        <v>1</v>
      </c>
      <c r="BO2970" s="9">
        <f t="shared" ca="1" si="846"/>
        <v>0</v>
      </c>
      <c r="BP2970" s="9">
        <f t="shared" ca="1" si="840"/>
        <v>1</v>
      </c>
      <c r="BQ2970" s="9">
        <f t="shared" ca="1" si="841"/>
        <v>0</v>
      </c>
      <c r="BR2970">
        <f t="shared" ca="1" si="842"/>
        <v>1132.6977570446302</v>
      </c>
      <c r="BS2970">
        <f t="shared" ca="1" si="843"/>
        <v>1.6963528413911355E-3</v>
      </c>
      <c r="BT2970">
        <f t="shared" ca="1" si="844"/>
        <v>1.8055555555555558E-5</v>
      </c>
      <c r="BU2970">
        <f t="shared" ca="1" si="825"/>
        <v>0</v>
      </c>
      <c r="BV2970">
        <f t="shared" ca="1" si="826"/>
        <v>0</v>
      </c>
      <c r="BW2970" s="35">
        <f ca="1">IFERROR(VLOOKUP($B2970,OFFSET(Input!$A$1,0,MATCH(Index!BW$6&amp;" Index",Input!$1:$1,0)-1,10000,2),2,0)/100,BW2969)</f>
        <v>8.9999999999999998E-4</v>
      </c>
      <c r="BX2970">
        <f t="shared" ca="1" si="847"/>
        <v>3.0438060271518453E-2</v>
      </c>
      <c r="CE2970">
        <v>1126.6791007021175</v>
      </c>
    </row>
    <row r="2971" spans="2:83" x14ac:dyDescent="0.25">
      <c r="B2971" s="2">
        <v>41834</v>
      </c>
      <c r="C2971">
        <f t="shared" ca="1" si="827"/>
        <v>0</v>
      </c>
      <c r="D2971">
        <f t="shared" ca="1" si="828"/>
        <v>0</v>
      </c>
      <c r="E2971">
        <f ca="1">IF($B2971&lt;VLOOKUP(E$6&amp;" Equity",Param,4,0),"",IFERROR(VLOOKUP($B2971,OFFSET(Input!$A$1,0,MATCH(Index!E$6&amp;" Equity",Input!$1:$1,0)-1,10000,2),2,0),E2970))</f>
        <v>94.45</v>
      </c>
      <c r="F2971" s="33">
        <v>113.09</v>
      </c>
      <c r="H2971">
        <f ca="1">IFERROR(VLOOKUP($B2971,OFFSET(Input!$A$1,0,MATCH(Index!H$6,Input!$1:$1,0)-1,10000,2),2,0),0)</f>
        <v>0</v>
      </c>
      <c r="I2971">
        <f ca="1">IFERROR(VLOOKUP($B2971,OFFSET(Input!$A$1,0,MATCH(Index!I$6,Input!$1:$1,0)-1,10000,2),2,0),0)</f>
        <v>0</v>
      </c>
      <c r="K2971">
        <f t="shared" ca="1" si="829"/>
        <v>110.47684812238067</v>
      </c>
      <c r="L2971" s="30">
        <f t="shared" ca="1" si="830"/>
        <v>121.50865315040134</v>
      </c>
      <c r="N2971">
        <f t="shared" ca="1" si="834"/>
        <v>-3.1757794158832997E-4</v>
      </c>
      <c r="O2971">
        <f t="shared" ca="1" si="835"/>
        <v>-4.3234725660508382E-3</v>
      </c>
      <c r="Q2971">
        <f t="shared" ca="1" si="851"/>
        <v>2.0631982043914209E-2</v>
      </c>
      <c r="R2971">
        <f t="shared" ca="1" si="850"/>
        <v>0.10556781776129484</v>
      </c>
      <c r="T2971">
        <f t="shared" ca="1" si="814"/>
        <v>2.3301589218372627E-2</v>
      </c>
      <c r="U2971">
        <f t="shared" ca="1" si="809"/>
        <v>0.10908670896474282</v>
      </c>
      <c r="W2971">
        <f t="shared" ca="1" si="810"/>
        <v>2.2673416298421598E-2</v>
      </c>
      <c r="X2971">
        <f t="shared" ca="1" si="811"/>
        <v>0.20784126556367488</v>
      </c>
      <c r="Z2971">
        <f t="shared" ca="1" si="820"/>
        <v>110.69851148429447</v>
      </c>
      <c r="AA2971">
        <f t="shared" ca="1" si="820"/>
        <v>110.78713525193423</v>
      </c>
      <c r="AB2971">
        <f t="shared" ca="1" si="820"/>
        <v>110.73451889413749</v>
      </c>
      <c r="AC2971">
        <f t="shared" ca="1" si="821"/>
        <v>110.78713525193423</v>
      </c>
      <c r="AE2971">
        <f ca="1">IFERROR(VLOOKUP($B2971,OFFSET(Input!$A$1,0,MATCH(Index!AE$6&amp;" Index",Input!$1:$1,0)-1,10000,2),2,0),AE2970)</f>
        <v>11.82</v>
      </c>
      <c r="AF2971">
        <f t="shared" ca="1" si="815"/>
        <v>11.526666666666667</v>
      </c>
      <c r="AG2971">
        <f t="shared" ca="1" si="815"/>
        <v>11.484500000000001</v>
      </c>
      <c r="AH2971">
        <f t="shared" ca="1" si="815"/>
        <v>11.526799999999998</v>
      </c>
      <c r="AI2971">
        <f t="shared" ca="1" si="816"/>
        <v>11.526799999999998</v>
      </c>
      <c r="AK2971">
        <f t="shared" ca="1" si="817"/>
        <v>-1</v>
      </c>
      <c r="AL2971">
        <f t="shared" ca="1" si="818"/>
        <v>-1</v>
      </c>
      <c r="AN2971" t="str">
        <f t="shared" ca="1" si="824"/>
        <v>Not Down</v>
      </c>
      <c r="AO2971" t="str">
        <f t="shared" ca="1" si="831"/>
        <v>Not Up</v>
      </c>
      <c r="AQ2971">
        <f t="shared" ca="1" si="822"/>
        <v>1</v>
      </c>
      <c r="AR2971">
        <f t="shared" ca="1" si="823"/>
        <v>0</v>
      </c>
      <c r="AT2971">
        <f t="shared" ca="1" si="852"/>
        <v>1</v>
      </c>
      <c r="AU2971">
        <f t="shared" ca="1" si="853"/>
        <v>0</v>
      </c>
      <c r="AW2971" s="5">
        <f t="shared" ca="1" si="836"/>
        <v>2.0631982043914209E-2</v>
      </c>
      <c r="AX2971" s="5">
        <f t="shared" ca="1" si="837"/>
        <v>2.3301589218372627E-2</v>
      </c>
      <c r="AY2971" s="18">
        <f t="shared" ca="1" si="819"/>
        <v>2.3301589218372627E-2</v>
      </c>
      <c r="BA2971" s="6">
        <f t="shared" ca="1" si="812"/>
        <v>1.5</v>
      </c>
      <c r="BB2971">
        <f t="shared" ca="1" si="813"/>
        <v>1.5</v>
      </c>
      <c r="BC2971" t="str">
        <f t="shared" ca="1" si="848"/>
        <v>HYG UP Equity</v>
      </c>
      <c r="BD2971" t="str">
        <f t="shared" ca="1" si="849"/>
        <v>HYG UP Equity</v>
      </c>
      <c r="BF2971">
        <f t="shared" ca="1" si="838"/>
        <v>1</v>
      </c>
      <c r="BG2971">
        <f t="shared" ca="1" si="839"/>
        <v>0</v>
      </c>
      <c r="BI2971">
        <f t="shared" ca="1" si="832"/>
        <v>1</v>
      </c>
      <c r="BJ2971">
        <f t="shared" ca="1" si="833"/>
        <v>0</v>
      </c>
      <c r="BL2971">
        <f t="shared" ca="1" si="854"/>
        <v>10.24955104694563</v>
      </c>
      <c r="BM2971">
        <f t="shared" ca="1" si="855"/>
        <v>0</v>
      </c>
      <c r="BN2971" s="9">
        <f t="shared" ca="1" si="845"/>
        <v>1</v>
      </c>
      <c r="BO2971" s="9">
        <f t="shared" ca="1" si="846"/>
        <v>0</v>
      </c>
      <c r="BP2971" s="9">
        <f t="shared" ca="1" si="840"/>
        <v>0.99999999999999989</v>
      </c>
      <c r="BQ2971" s="9">
        <f t="shared" ca="1" si="841"/>
        <v>0</v>
      </c>
      <c r="BR2971">
        <f t="shared" ca="1" si="842"/>
        <v>1132.3380943360003</v>
      </c>
      <c r="BS2971">
        <f t="shared" ca="1" si="843"/>
        <v>-3.1752751905178567E-4</v>
      </c>
      <c r="BT2971">
        <f t="shared" ca="1" si="844"/>
        <v>5.4166666666666671E-5</v>
      </c>
      <c r="BU2971">
        <f t="shared" ca="1" si="825"/>
        <v>4.4408920985006264E-20</v>
      </c>
      <c r="BV2971">
        <f t="shared" ca="1" si="826"/>
        <v>0</v>
      </c>
      <c r="BW2971" s="35">
        <f ca="1">IFERROR(VLOOKUP($B2971,OFFSET(Input!$A$1,0,MATCH(Index!BW$6&amp;" Index",Input!$1:$1,0)-1,10000,2),2,0)/100,BW2970)</f>
        <v>8.9999999999999998E-4</v>
      </c>
      <c r="BX2971">
        <f t="shared" ca="1" si="847"/>
        <v>9.1542676932047054E-2</v>
      </c>
      <c r="CE2971">
        <v>1125.9997605866088</v>
      </c>
    </row>
    <row r="2972" spans="2:83" x14ac:dyDescent="0.25">
      <c r="B2972" s="2">
        <v>41835</v>
      </c>
      <c r="C2972">
        <f t="shared" ca="1" si="827"/>
        <v>0</v>
      </c>
      <c r="D2972">
        <f t="shared" ca="1" si="828"/>
        <v>0</v>
      </c>
      <c r="E2972">
        <f ca="1">IF($B2972&lt;VLOOKUP(E$6&amp;" Equity",Param,4,0),"",IFERROR(VLOOKUP($B2972,OFFSET(Input!$A$1,0,MATCH(Index!E$6&amp;" Equity",Input!$1:$1,0)-1,10000,2),2,0),E2971))</f>
        <v>94.3</v>
      </c>
      <c r="F2972" s="33">
        <v>112.86</v>
      </c>
      <c r="H2972">
        <f ca="1">IFERROR(VLOOKUP($B2972,OFFSET(Input!$A$1,0,MATCH(Index!H$6,Input!$1:$1,0)-1,10000,2),2,0),0)</f>
        <v>0</v>
      </c>
      <c r="I2972">
        <f ca="1">IFERROR(VLOOKUP($B2972,OFFSET(Input!$A$1,0,MATCH(Index!I$6,Input!$1:$1,0)-1,10000,2),2,0),0)</f>
        <v>0</v>
      </c>
      <c r="K2972">
        <f t="shared" ca="1" si="829"/>
        <v>110.30139521376915</v>
      </c>
      <c r="L2972" s="30">
        <f t="shared" ca="1" si="830"/>
        <v>121.26153147541159</v>
      </c>
      <c r="N2972">
        <f t="shared" ca="1" si="834"/>
        <v>-1.5894043081068018E-3</v>
      </c>
      <c r="O2972">
        <f t="shared" ca="1" si="835"/>
        <v>-2.0358493422415682E-3</v>
      </c>
      <c r="Q2972">
        <f t="shared" ca="1" si="851"/>
        <v>2.1715401556720249E-2</v>
      </c>
      <c r="R2972">
        <f t="shared" ca="1" si="850"/>
        <v>0.10533432805861358</v>
      </c>
      <c r="T2972">
        <f t="shared" ca="1" si="814"/>
        <v>2.3901850011637239E-2</v>
      </c>
      <c r="U2972">
        <f t="shared" ca="1" si="809"/>
        <v>0.10896691803325247</v>
      </c>
      <c r="W2972">
        <f t="shared" ca="1" si="810"/>
        <v>8.0092204105307471E-2</v>
      </c>
      <c r="X2972">
        <f t="shared" ca="1" si="811"/>
        <v>0.22485239844015931</v>
      </c>
      <c r="Z2972">
        <f t="shared" ca="1" si="820"/>
        <v>110.6417738564755</v>
      </c>
      <c r="AA2972">
        <f t="shared" ca="1" si="820"/>
        <v>110.77623525706232</v>
      </c>
      <c r="AB2972">
        <f t="shared" ca="1" si="820"/>
        <v>110.7239355575426</v>
      </c>
      <c r="AC2972">
        <f t="shared" ca="1" si="821"/>
        <v>110.77623525706232</v>
      </c>
      <c r="AE2972">
        <f ca="1">IFERROR(VLOOKUP($B2972,OFFSET(Input!$A$1,0,MATCH(Index!AE$6&amp;" Index",Input!$1:$1,0)-1,10000,2),2,0),AE2971)</f>
        <v>11.96</v>
      </c>
      <c r="AF2972">
        <f t="shared" ca="1" si="815"/>
        <v>11.592000000000002</v>
      </c>
      <c r="AG2972">
        <f t="shared" ca="1" si="815"/>
        <v>11.450000000000001</v>
      </c>
      <c r="AH2972">
        <f t="shared" ca="1" si="815"/>
        <v>11.559199999999999</v>
      </c>
      <c r="AI2972">
        <f t="shared" ca="1" si="816"/>
        <v>11.559199999999999</v>
      </c>
      <c r="AK2972">
        <f t="shared" ca="1" si="817"/>
        <v>-1</v>
      </c>
      <c r="AL2972">
        <f t="shared" ca="1" si="818"/>
        <v>1</v>
      </c>
      <c r="AN2972" t="str">
        <f t="shared" ca="1" si="824"/>
        <v>Not Down</v>
      </c>
      <c r="AO2972" t="str">
        <f t="shared" ca="1" si="831"/>
        <v>Not Up</v>
      </c>
      <c r="AQ2972">
        <f t="shared" ca="1" si="822"/>
        <v>1</v>
      </c>
      <c r="AR2972">
        <f t="shared" ca="1" si="823"/>
        <v>0</v>
      </c>
      <c r="AT2972">
        <f t="shared" ca="1" si="852"/>
        <v>1</v>
      </c>
      <c r="AU2972">
        <f t="shared" ca="1" si="853"/>
        <v>0</v>
      </c>
      <c r="AW2972" s="5">
        <f t="shared" ca="1" si="836"/>
        <v>2.1715401556720249E-2</v>
      </c>
      <c r="AX2972" s="5">
        <f t="shared" ca="1" si="837"/>
        <v>2.3901850011637239E-2</v>
      </c>
      <c r="AY2972" s="18">
        <f t="shared" ca="1" si="819"/>
        <v>2.3901850011637239E-2</v>
      </c>
      <c r="BA2972" s="6">
        <f t="shared" ca="1" si="812"/>
        <v>1.5</v>
      </c>
      <c r="BB2972">
        <f t="shared" ca="1" si="813"/>
        <v>1.5</v>
      </c>
      <c r="BC2972" t="str">
        <f t="shared" ca="1" si="848"/>
        <v>HYG UP Equity</v>
      </c>
      <c r="BD2972" t="str">
        <f t="shared" ca="1" si="849"/>
        <v>HYG UP Equity</v>
      </c>
      <c r="BF2972">
        <f t="shared" ca="1" si="838"/>
        <v>1</v>
      </c>
      <c r="BG2972">
        <f t="shared" ca="1" si="839"/>
        <v>0</v>
      </c>
      <c r="BI2972">
        <f t="shared" ca="1" si="832"/>
        <v>1</v>
      </c>
      <c r="BJ2972">
        <f t="shared" ca="1" si="833"/>
        <v>0</v>
      </c>
      <c r="BL2972">
        <f t="shared" ca="1" si="854"/>
        <v>10.24955104694563</v>
      </c>
      <c r="BM2972">
        <f t="shared" ca="1" si="855"/>
        <v>0</v>
      </c>
      <c r="BN2972" s="9">
        <f t="shared" ca="1" si="845"/>
        <v>0.99999999999999989</v>
      </c>
      <c r="BO2972" s="9">
        <f t="shared" ca="1" si="846"/>
        <v>0</v>
      </c>
      <c r="BP2972" s="9">
        <f t="shared" ca="1" si="840"/>
        <v>0.99999999999999989</v>
      </c>
      <c r="BQ2972" s="9">
        <f t="shared" ca="1" si="841"/>
        <v>0</v>
      </c>
      <c r="BR2972">
        <f t="shared" ca="1" si="842"/>
        <v>1130.5397807928514</v>
      </c>
      <c r="BS2972">
        <f t="shared" ca="1" si="843"/>
        <v>-1.5881418740074649E-3</v>
      </c>
      <c r="BT2972">
        <f t="shared" ca="1" si="844"/>
        <v>1.8055555555555555E-5</v>
      </c>
      <c r="BU2972">
        <f t="shared" ca="1" si="825"/>
        <v>0</v>
      </c>
      <c r="BV2972">
        <f t="shared" ca="1" si="826"/>
        <v>0</v>
      </c>
      <c r="BW2972" s="35">
        <f ca="1">IFERROR(VLOOKUP($B2972,OFFSET(Input!$A$1,0,MATCH(Index!BW$6&amp;" Index",Input!$1:$1,0)-1,10000,2),2,0)/100,BW2971)</f>
        <v>8.9999999999999998E-4</v>
      </c>
      <c r="BX2972">
        <f t="shared" ca="1" si="847"/>
        <v>3.0495826849220652E-2</v>
      </c>
      <c r="CE2972">
        <v>1123.2698473196303</v>
      </c>
    </row>
    <row r="2973" spans="2:83" x14ac:dyDescent="0.25">
      <c r="B2973" s="2">
        <v>41836</v>
      </c>
      <c r="C2973">
        <f t="shared" ca="1" si="827"/>
        <v>0</v>
      </c>
      <c r="D2973">
        <f t="shared" ca="1" si="828"/>
        <v>0</v>
      </c>
      <c r="E2973">
        <f ca="1">IF($B2973&lt;VLOOKUP(E$6&amp;" Equity",Param,4,0),"",IFERROR(VLOOKUP($B2973,OFFSET(Input!$A$1,0,MATCH(Index!E$6&amp;" Equity",Input!$1:$1,0)-1,10000,2),2,0),E2972))</f>
        <v>94.15</v>
      </c>
      <c r="F2973" s="33">
        <v>113.46</v>
      </c>
      <c r="H2973">
        <f ca="1">IFERROR(VLOOKUP($B2973,OFFSET(Input!$A$1,0,MATCH(Index!H$6,Input!$1:$1,0)-1,10000,2),2,0),0)</f>
        <v>0</v>
      </c>
      <c r="I2973">
        <f ca="1">IFERROR(VLOOKUP($B2973,OFFSET(Input!$A$1,0,MATCH(Index!I$6,Input!$1:$1,0)-1,10000,2),2,0),0)</f>
        <v>0</v>
      </c>
      <c r="K2973">
        <f t="shared" ca="1" si="829"/>
        <v>110.12594230515766</v>
      </c>
      <c r="L2973" s="30">
        <f t="shared" ca="1" si="830"/>
        <v>121.9061967145153</v>
      </c>
      <c r="N2973">
        <f t="shared" ca="1" si="834"/>
        <v>-1.5919345362502588E-3</v>
      </c>
      <c r="O2973">
        <f t="shared" ca="1" si="835"/>
        <v>5.302239357427037E-3</v>
      </c>
      <c r="Q2973">
        <f t="shared" ca="1" si="851"/>
        <v>2.3101486795059412E-2</v>
      </c>
      <c r="R2973">
        <f t="shared" ca="1" si="850"/>
        <v>0.10015400309127956</v>
      </c>
      <c r="T2973">
        <f t="shared" ca="1" si="814"/>
        <v>2.4420679186349069E-2</v>
      </c>
      <c r="U2973">
        <f t="shared" ca="1" si="809"/>
        <v>0.10692130133407445</v>
      </c>
      <c r="W2973">
        <f t="shared" ca="1" si="810"/>
        <v>1.1274593536827629E-2</v>
      </c>
      <c r="X2973">
        <f t="shared" ca="1" si="811"/>
        <v>0.15525489587287744</v>
      </c>
      <c r="Z2973">
        <f t="shared" ca="1" si="820"/>
        <v>110.56457457668644</v>
      </c>
      <c r="AA2973">
        <f t="shared" ca="1" si="820"/>
        <v>110.76063867453531</v>
      </c>
      <c r="AB2973">
        <f t="shared" ca="1" si="820"/>
        <v>110.70866328047498</v>
      </c>
      <c r="AC2973">
        <f t="shared" ca="1" si="821"/>
        <v>110.76063867453531</v>
      </c>
      <c r="AE2973">
        <f ca="1">IFERROR(VLOOKUP($B2973,OFFSET(Input!$A$1,0,MATCH(Index!AE$6&amp;" Index",Input!$1:$1,0)-1,10000,2),2,0),AE2972)</f>
        <v>11</v>
      </c>
      <c r="AF2973">
        <f t="shared" ca="1" si="815"/>
        <v>11.516666666666669</v>
      </c>
      <c r="AG2973">
        <f t="shared" ca="1" si="815"/>
        <v>11.397000000000002</v>
      </c>
      <c r="AH2973">
        <f t="shared" ca="1" si="815"/>
        <v>11.5596</v>
      </c>
      <c r="AI2973">
        <f t="shared" ca="1" si="816"/>
        <v>11.5596</v>
      </c>
      <c r="AK2973">
        <f t="shared" ca="1" si="817"/>
        <v>-1</v>
      </c>
      <c r="AL2973">
        <f t="shared" ca="1" si="818"/>
        <v>-1</v>
      </c>
      <c r="AN2973" t="str">
        <f t="shared" ca="1" si="824"/>
        <v>Not Down</v>
      </c>
      <c r="AO2973" t="str">
        <f t="shared" ca="1" si="831"/>
        <v>Not Up</v>
      </c>
      <c r="AQ2973">
        <f t="shared" ca="1" si="822"/>
        <v>1</v>
      </c>
      <c r="AR2973">
        <f t="shared" ca="1" si="823"/>
        <v>0</v>
      </c>
      <c r="AT2973">
        <f t="shared" ca="1" si="852"/>
        <v>1</v>
      </c>
      <c r="AU2973">
        <f t="shared" ca="1" si="853"/>
        <v>0</v>
      </c>
      <c r="AW2973" s="5">
        <f t="shared" ca="1" si="836"/>
        <v>2.3101486795059412E-2</v>
      </c>
      <c r="AX2973" s="5">
        <f t="shared" ca="1" si="837"/>
        <v>2.4420679186349069E-2</v>
      </c>
      <c r="AY2973" s="18">
        <f t="shared" ca="1" si="819"/>
        <v>2.4420679186349069E-2</v>
      </c>
      <c r="BA2973" s="6">
        <f t="shared" ca="1" si="812"/>
        <v>1.5</v>
      </c>
      <c r="BB2973">
        <f t="shared" ca="1" si="813"/>
        <v>1.5</v>
      </c>
      <c r="BC2973" t="str">
        <f t="shared" ca="1" si="848"/>
        <v>HYG UP Equity</v>
      </c>
      <c r="BD2973" t="str">
        <f t="shared" ca="1" si="849"/>
        <v>HYG UP Equity</v>
      </c>
      <c r="BF2973">
        <f t="shared" ca="1" si="838"/>
        <v>1</v>
      </c>
      <c r="BG2973">
        <f t="shared" ca="1" si="839"/>
        <v>0</v>
      </c>
      <c r="BI2973">
        <f t="shared" ca="1" si="832"/>
        <v>1</v>
      </c>
      <c r="BJ2973">
        <f t="shared" ca="1" si="833"/>
        <v>0</v>
      </c>
      <c r="BL2973">
        <f t="shared" ca="1" si="854"/>
        <v>10.24955104694563</v>
      </c>
      <c r="BM2973">
        <f t="shared" ca="1" si="855"/>
        <v>0</v>
      </c>
      <c r="BN2973" s="9">
        <f t="shared" ca="1" si="845"/>
        <v>1</v>
      </c>
      <c r="BO2973" s="9">
        <f t="shared" ca="1" si="846"/>
        <v>0</v>
      </c>
      <c r="BP2973" s="9">
        <f t="shared" ca="1" si="840"/>
        <v>1</v>
      </c>
      <c r="BQ2973" s="9">
        <f t="shared" ca="1" si="841"/>
        <v>0</v>
      </c>
      <c r="BR2973">
        <f t="shared" ca="1" si="842"/>
        <v>1128.7414672497027</v>
      </c>
      <c r="BS2973">
        <f t="shared" ca="1" si="843"/>
        <v>-1.5906680805937157E-3</v>
      </c>
      <c r="BT2973">
        <f t="shared" ca="1" si="844"/>
        <v>1.8055555555555558E-5</v>
      </c>
      <c r="BU2973">
        <f t="shared" ca="1" si="825"/>
        <v>0</v>
      </c>
      <c r="BV2973">
        <f t="shared" ca="1" si="826"/>
        <v>0</v>
      </c>
      <c r="BW2973" s="35">
        <f ca="1">IFERROR(VLOOKUP($B2973,OFFSET(Input!$A$1,0,MATCH(Index!BW$6&amp;" Index",Input!$1:$1,0)-1,10000,2),2,0)/100,BW2972)</f>
        <v>8.9999999999999998E-4</v>
      </c>
      <c r="BX2973">
        <f t="shared" ca="1" si="847"/>
        <v>3.0421891698239993E-2</v>
      </c>
      <c r="CE2973">
        <v>1120.5422961324844</v>
      </c>
    </row>
    <row r="2974" spans="2:83" x14ac:dyDescent="0.25">
      <c r="B2974" s="2">
        <v>41837</v>
      </c>
      <c r="C2974">
        <f t="shared" ca="1" si="827"/>
        <v>0</v>
      </c>
      <c r="D2974">
        <f t="shared" ca="1" si="828"/>
        <v>0</v>
      </c>
      <c r="E2974">
        <f ca="1">IF($B2974&lt;VLOOKUP(E$6&amp;" Equity",Param,4,0),"",IFERROR(VLOOKUP($B2974,OFFSET(Input!$A$1,0,MATCH(Index!E$6&amp;" Equity",Input!$1:$1,0)-1,10000,2),2,0),E2973))</f>
        <v>93.49</v>
      </c>
      <c r="F2974" s="33">
        <v>114.93</v>
      </c>
      <c r="H2974">
        <f ca="1">IFERROR(VLOOKUP($B2974,OFFSET(Input!$A$1,0,MATCH(Index!H$6,Input!$1:$1,0)-1,10000,2),2,0),0)</f>
        <v>0</v>
      </c>
      <c r="I2974">
        <f ca="1">IFERROR(VLOOKUP($B2974,OFFSET(Input!$A$1,0,MATCH(Index!I$6,Input!$1:$1,0)-1,10000,2),2,0),0)</f>
        <v>0</v>
      </c>
      <c r="K2974">
        <f t="shared" ca="1" si="829"/>
        <v>109.35394950726702</v>
      </c>
      <c r="L2974" s="30">
        <f t="shared" ca="1" si="830"/>
        <v>123.48562655031945</v>
      </c>
      <c r="N2974">
        <f t="shared" ca="1" si="834"/>
        <v>-7.0347763999371862E-3</v>
      </c>
      <c r="O2974">
        <f t="shared" ca="1" si="835"/>
        <v>1.2872895482246217E-2</v>
      </c>
      <c r="Q2974">
        <f t="shared" ca="1" si="851"/>
        <v>4.2079594333502446E-2</v>
      </c>
      <c r="R2974">
        <f t="shared" ca="1" si="850"/>
        <v>0.10628846464902196</v>
      </c>
      <c r="T2974">
        <f t="shared" ca="1" si="814"/>
        <v>3.1016446186218342E-2</v>
      </c>
      <c r="U2974">
        <f t="shared" ref="U2974:U3037" ca="1" si="856">SQRT(SUMPRODUCT(OFFSET(O2974,0,0,-U$5,1),OFFSET(O2974,0,0,-U$5,1))*252/U$5)</f>
        <v>0.11303460338322315</v>
      </c>
      <c r="W2974">
        <f t="shared" ref="W2974:W3037" ca="1" si="857">(SUMPRODUCT(OFFSET(N2974,0,0,-W$5,1),OFFSET(O2974,0,0,-W$5,1))*252/W$5)/(Q2974*R2974)</f>
        <v>-0.46610033517462779</v>
      </c>
      <c r="X2974">
        <f t="shared" ref="X2974:X3037" ca="1" si="858">(SUMPRODUCT(OFFSET(N2974,0,0,-X$5,1),OFFSET(O2974,0,0,-X$5,1))*252/X$5)/(T2974*U2974)</f>
        <v>-0.33471254535205752</v>
      </c>
      <c r="Z2974">
        <f t="shared" ca="1" si="820"/>
        <v>110.40315790076383</v>
      </c>
      <c r="AA2974">
        <f t="shared" ca="1" si="820"/>
        <v>110.6814038114932</v>
      </c>
      <c r="AB2974">
        <f t="shared" ca="1" si="820"/>
        <v>110.66204545631734</v>
      </c>
      <c r="AC2974">
        <f t="shared" ca="1" si="821"/>
        <v>110.6814038114932</v>
      </c>
      <c r="AE2974">
        <f ca="1">IFERROR(VLOOKUP($B2974,OFFSET(Input!$A$1,0,MATCH(Index!AE$6&amp;" Index",Input!$1:$1,0)-1,10000,2),2,0),AE2973)</f>
        <v>14.54</v>
      </c>
      <c r="AF2974">
        <f t="shared" ca="1" si="815"/>
        <v>11.713333333333335</v>
      </c>
      <c r="AG2974">
        <f t="shared" ca="1" si="815"/>
        <v>11.593500000000001</v>
      </c>
      <c r="AH2974">
        <f t="shared" ca="1" si="815"/>
        <v>11.677200000000001</v>
      </c>
      <c r="AI2974">
        <f t="shared" ca="1" si="816"/>
        <v>11.677200000000001</v>
      </c>
      <c r="AK2974">
        <f t="shared" ca="1" si="817"/>
        <v>-1</v>
      </c>
      <c r="AL2974">
        <f t="shared" ca="1" si="818"/>
        <v>1</v>
      </c>
      <c r="AN2974" t="str">
        <f t="shared" ca="1" si="824"/>
        <v>Not Down</v>
      </c>
      <c r="AO2974" t="str">
        <f t="shared" ca="1" si="831"/>
        <v>Not Up</v>
      </c>
      <c r="AQ2974">
        <f t="shared" ca="1" si="822"/>
        <v>1</v>
      </c>
      <c r="AR2974">
        <f t="shared" ca="1" si="823"/>
        <v>0</v>
      </c>
      <c r="AT2974">
        <f t="shared" ca="1" si="852"/>
        <v>1</v>
      </c>
      <c r="AU2974">
        <f t="shared" ca="1" si="853"/>
        <v>0</v>
      </c>
      <c r="AW2974" s="5">
        <f t="shared" ca="1" si="836"/>
        <v>4.2079594333502446E-2</v>
      </c>
      <c r="AX2974" s="5">
        <f t="shared" ca="1" si="837"/>
        <v>3.1016446186218342E-2</v>
      </c>
      <c r="AY2974" s="18">
        <f t="shared" ca="1" si="819"/>
        <v>4.2079594333502446E-2</v>
      </c>
      <c r="BA2974" s="6">
        <f t="shared" ref="BA2974:BA3037" ca="1" si="859">MAX(0,MIN(150%,VT/AY2974))</f>
        <v>1.1882243826716643</v>
      </c>
      <c r="BB2974">
        <f t="shared" ref="BB2974:BB3037" ca="1" si="860">IF($D2974&lt;&gt;0,BA2974,IF(AND(AY2974*BB2973&gt;4.5%,AY2974*BB2973&lt;5.5%),BB2973,BA2974))</f>
        <v>1.1882243826716643</v>
      </c>
      <c r="BC2974" t="str">
        <f t="shared" ca="1" si="848"/>
        <v>HYG UP Equity</v>
      </c>
      <c r="BD2974" t="str">
        <f t="shared" ca="1" si="849"/>
        <v>HYG UP Equity</v>
      </c>
      <c r="BF2974">
        <f t="shared" ca="1" si="838"/>
        <v>1</v>
      </c>
      <c r="BG2974">
        <f t="shared" ca="1" si="839"/>
        <v>0</v>
      </c>
      <c r="BI2974">
        <f t="shared" ca="1" si="832"/>
        <v>1</v>
      </c>
      <c r="BJ2974">
        <f t="shared" ca="1" si="833"/>
        <v>0</v>
      </c>
      <c r="BL2974">
        <f t="shared" ca="1" si="854"/>
        <v>10.24955104694563</v>
      </c>
      <c r="BM2974">
        <f t="shared" ca="1" si="855"/>
        <v>0</v>
      </c>
      <c r="BN2974" s="9">
        <f t="shared" ca="1" si="845"/>
        <v>0.99999999999999989</v>
      </c>
      <c r="BO2974" s="9">
        <f t="shared" ca="1" si="846"/>
        <v>0</v>
      </c>
      <c r="BP2974" s="9">
        <f t="shared" ca="1" si="840"/>
        <v>0.99999999999999989</v>
      </c>
      <c r="BQ2974" s="9">
        <f t="shared" ca="1" si="841"/>
        <v>0</v>
      </c>
      <c r="BR2974">
        <f t="shared" ca="1" si="842"/>
        <v>1120.8288876598483</v>
      </c>
      <c r="BS2974">
        <f t="shared" ca="1" si="843"/>
        <v>-7.0100902814657085E-3</v>
      </c>
      <c r="BT2974">
        <f t="shared" ca="1" si="844"/>
        <v>1.8055555555555555E-5</v>
      </c>
      <c r="BU2974">
        <f t="shared" ca="1" si="825"/>
        <v>0</v>
      </c>
      <c r="BV2974">
        <f t="shared" ca="1" si="826"/>
        <v>0</v>
      </c>
      <c r="BW2974" s="35">
        <f ca="1">IFERROR(VLOOKUP($B2974,OFFSET(Input!$A$1,0,MATCH(Index!BW$6&amp;" Index",Input!$1:$1,0)-1,10000,2),2,0)/100,BW2973)</f>
        <v>8.9999999999999998E-4</v>
      </c>
      <c r="BX2974">
        <f t="shared" ca="1" si="847"/>
        <v>3.0348020520254784E-2</v>
      </c>
      <c r="CE2974">
        <v>1108.7123303565131</v>
      </c>
    </row>
    <row r="2975" spans="2:83" x14ac:dyDescent="0.25">
      <c r="B2975" s="2">
        <v>41838</v>
      </c>
      <c r="C2975">
        <f t="shared" ca="1" si="827"/>
        <v>0</v>
      </c>
      <c r="D2975">
        <f t="shared" ca="1" si="828"/>
        <v>0</v>
      </c>
      <c r="E2975">
        <f ca="1">IF($B2975&lt;VLOOKUP(E$6&amp;" Equity",Param,4,0),"",IFERROR(VLOOKUP($B2975,OFFSET(Input!$A$1,0,MATCH(Index!E$6&amp;" Equity",Input!$1:$1,0)-1,10000,2),2,0),E2974))</f>
        <v>93.88</v>
      </c>
      <c r="F2975" s="33">
        <v>114.52</v>
      </c>
      <c r="H2975">
        <f ca="1">IFERROR(VLOOKUP($B2975,OFFSET(Input!$A$1,0,MATCH(Index!H$6,Input!$1:$1,0)-1,10000,2),2,0),0)</f>
        <v>0</v>
      </c>
      <c r="I2975">
        <f ca="1">IFERROR(VLOOKUP($B2975,OFFSET(Input!$A$1,0,MATCH(Index!I$6,Input!$1:$1,0)-1,10000,2),2,0),0)</f>
        <v>0</v>
      </c>
      <c r="K2975">
        <f t="shared" ca="1" si="829"/>
        <v>109.81012706965694</v>
      </c>
      <c r="L2975" s="30">
        <f t="shared" ca="1" si="830"/>
        <v>123.04510530359856</v>
      </c>
      <c r="N2975">
        <f t="shared" ca="1" si="834"/>
        <v>4.162892279598482E-3</v>
      </c>
      <c r="O2975">
        <f t="shared" ca="1" si="835"/>
        <v>-3.5737671507530691E-3</v>
      </c>
      <c r="Q2975">
        <f t="shared" ca="1" si="851"/>
        <v>4.6394405221392432E-2</v>
      </c>
      <c r="R2975">
        <f t="shared" ca="1" si="850"/>
        <v>0.10625973737131665</v>
      </c>
      <c r="T2975">
        <f t="shared" ref="T2975:T3038" ca="1" si="861">SQRT(SUMPRODUCT(OFFSET(N2975,0,0,-T$5,1),OFFSET(N2975,0,0,-T$5,1))*252/T$5)</f>
        <v>3.4348482961622427E-2</v>
      </c>
      <c r="U2975">
        <f t="shared" ca="1" si="856"/>
        <v>0.10384553760507161</v>
      </c>
      <c r="W2975">
        <f t="shared" ca="1" si="857"/>
        <v>-0.52614680259113744</v>
      </c>
      <c r="X2975">
        <f t="shared" ca="1" si="858"/>
        <v>-0.39123843854202101</v>
      </c>
      <c r="Z2975">
        <f t="shared" ca="1" si="820"/>
        <v>110.30373458588399</v>
      </c>
      <c r="AA2975">
        <f t="shared" ca="1" si="820"/>
        <v>110.62614241450642</v>
      </c>
      <c r="AB2975">
        <f t="shared" ca="1" si="820"/>
        <v>110.63646974570136</v>
      </c>
      <c r="AC2975">
        <f t="shared" ca="1" si="821"/>
        <v>110.63646974570136</v>
      </c>
      <c r="AE2975">
        <f ca="1">IFERROR(VLOOKUP($B2975,OFFSET(Input!$A$1,0,MATCH(Index!AE$6&amp;" Index",Input!$1:$1,0)-1,10000,2),2,0),AE2974)</f>
        <v>12.06</v>
      </c>
      <c r="AF2975">
        <f t="shared" ref="AF2975:AH3038" ca="1" si="862">AVERAGE(OFFSET($AE2975,0,0,-AF$5,1))</f>
        <v>11.742000000000001</v>
      </c>
      <c r="AG2975">
        <f t="shared" ca="1" si="862"/>
        <v>11.6655</v>
      </c>
      <c r="AH2975">
        <f t="shared" ca="1" si="862"/>
        <v>11.657200000000003</v>
      </c>
      <c r="AI2975">
        <f t="shared" ref="AI2975:AI3038" ca="1" si="863">MAX(AH2975,AG2975)</f>
        <v>11.6655</v>
      </c>
      <c r="AK2975">
        <f t="shared" ref="AK2975:AK3038" ca="1" si="864">IF(Z2975&gt;AC2975,1,-1)</f>
        <v>-1</v>
      </c>
      <c r="AL2975">
        <f t="shared" ref="AL2975:AL3038" ca="1" si="865">IF(AF2975&gt;AI2975,1,-1)</f>
        <v>1</v>
      </c>
      <c r="AN2975" t="str">
        <f t="shared" ca="1" si="824"/>
        <v>Not Down</v>
      </c>
      <c r="AO2975" t="str">
        <f t="shared" ca="1" si="831"/>
        <v>Not Up</v>
      </c>
      <c r="AQ2975">
        <f t="shared" ca="1" si="822"/>
        <v>1</v>
      </c>
      <c r="AR2975">
        <f t="shared" ca="1" si="823"/>
        <v>0</v>
      </c>
      <c r="AT2975">
        <f t="shared" ca="1" si="852"/>
        <v>1</v>
      </c>
      <c r="AU2975">
        <f t="shared" ca="1" si="853"/>
        <v>0</v>
      </c>
      <c r="AW2975" s="5">
        <f t="shared" ca="1" si="836"/>
        <v>4.6394405221392432E-2</v>
      </c>
      <c r="AX2975" s="5">
        <f t="shared" ca="1" si="837"/>
        <v>3.4348482961622427E-2</v>
      </c>
      <c r="AY2975" s="18">
        <f t="shared" ref="AY2975:AY3038" ca="1" si="866">MAX(AW2975,AX2975)</f>
        <v>4.6394405221392432E-2</v>
      </c>
      <c r="BA2975" s="6">
        <f t="shared" ca="1" si="859"/>
        <v>1.0777161548122409</v>
      </c>
      <c r="BB2975">
        <f t="shared" ca="1" si="860"/>
        <v>1.0777161548122409</v>
      </c>
      <c r="BC2975" t="str">
        <f t="shared" ca="1" si="848"/>
        <v>HYG UP Equity</v>
      </c>
      <c r="BD2975" t="str">
        <f t="shared" ca="1" si="849"/>
        <v>HYG UP Equity</v>
      </c>
      <c r="BF2975">
        <f t="shared" ca="1" si="838"/>
        <v>1</v>
      </c>
      <c r="BG2975">
        <f t="shared" ca="1" si="839"/>
        <v>0</v>
      </c>
      <c r="BI2975">
        <f t="shared" ca="1" si="832"/>
        <v>1</v>
      </c>
      <c r="BJ2975">
        <f t="shared" ca="1" si="833"/>
        <v>0</v>
      </c>
      <c r="BL2975">
        <f t="shared" ca="1" si="854"/>
        <v>10.24955104694563</v>
      </c>
      <c r="BM2975">
        <f t="shared" ca="1" si="855"/>
        <v>0</v>
      </c>
      <c r="BN2975" s="9">
        <f t="shared" ca="1" si="845"/>
        <v>1</v>
      </c>
      <c r="BO2975" s="9">
        <f t="shared" ca="1" si="846"/>
        <v>0</v>
      </c>
      <c r="BP2975" s="9">
        <f t="shared" ca="1" si="840"/>
        <v>1</v>
      </c>
      <c r="BQ2975" s="9">
        <f t="shared" ca="1" si="841"/>
        <v>0</v>
      </c>
      <c r="BR2975">
        <f t="shared" ca="1" si="842"/>
        <v>1125.5045028720349</v>
      </c>
      <c r="BS2975">
        <f t="shared" ca="1" si="843"/>
        <v>4.1715691517807407E-3</v>
      </c>
      <c r="BT2975">
        <f t="shared" ca="1" si="844"/>
        <v>1.8055555555555558E-5</v>
      </c>
      <c r="BU2975">
        <f t="shared" ca="1" si="825"/>
        <v>6.2355123465667142E-5</v>
      </c>
      <c r="BV2975">
        <f t="shared" ca="1" si="826"/>
        <v>0</v>
      </c>
      <c r="BW2975" s="35">
        <f ca="1">IFERROR(VLOOKUP($B2975,OFFSET(Input!$A$1,0,MATCH(Index!BW$6&amp;" Index",Input!$1:$1,0)-1,10000,2),2,0)/100,BW2974)</f>
        <v>8.9999999999999998E-4</v>
      </c>
      <c r="BX2975">
        <f t="shared" ca="1" si="847"/>
        <v>2.3786371272053186E-2</v>
      </c>
      <c r="CE2975">
        <v>1115.5339893971445</v>
      </c>
    </row>
    <row r="2976" spans="2:83" x14ac:dyDescent="0.25">
      <c r="B2976" s="2">
        <v>41841</v>
      </c>
      <c r="C2976">
        <f t="shared" ca="1" si="827"/>
        <v>0</v>
      </c>
      <c r="D2976">
        <f t="shared" ca="1" si="828"/>
        <v>0</v>
      </c>
      <c r="E2976">
        <f ca="1">IF($B2976&lt;VLOOKUP(E$6&amp;" Equity",Param,4,0),"",IFERROR(VLOOKUP($B2976,OFFSET(Input!$A$1,0,MATCH(Index!E$6&amp;" Equity",Input!$1:$1,0)-1,10000,2),2,0),E2975))</f>
        <v>93.72</v>
      </c>
      <c r="F2976" s="33">
        <v>115.09</v>
      </c>
      <c r="H2976">
        <f ca="1">IFERROR(VLOOKUP($B2976,OFFSET(Input!$A$1,0,MATCH(Index!H$6,Input!$1:$1,0)-1,10000,2),2,0),0)</f>
        <v>0</v>
      </c>
      <c r="I2976">
        <f ca="1">IFERROR(VLOOKUP($B2976,OFFSET(Input!$A$1,0,MATCH(Index!I$6,Input!$1:$1,0)-1,10000,2),2,0),0)</f>
        <v>0</v>
      </c>
      <c r="K2976">
        <f t="shared" ca="1" si="829"/>
        <v>109.62297730047133</v>
      </c>
      <c r="L2976" s="30">
        <f t="shared" ca="1" si="830"/>
        <v>123.65753728074712</v>
      </c>
      <c r="N2976">
        <f t="shared" ca="1" si="834"/>
        <v>-1.705757343227847E-3</v>
      </c>
      <c r="O2976">
        <f t="shared" ca="1" si="835"/>
        <v>4.9649507504855783E-3</v>
      </c>
      <c r="Q2976">
        <f t="shared" ca="1" si="851"/>
        <v>4.7031826318988335E-2</v>
      </c>
      <c r="R2976">
        <f t="shared" ca="1" si="850"/>
        <v>0.10282245609931405</v>
      </c>
      <c r="T2976">
        <f t="shared" ca="1" si="861"/>
        <v>3.4716542202246348E-2</v>
      </c>
      <c r="U2976">
        <f t="shared" ca="1" si="856"/>
        <v>0.10170131270279929</v>
      </c>
      <c r="W2976">
        <f t="shared" ca="1" si="857"/>
        <v>-0.55241005317873659</v>
      </c>
      <c r="X2976">
        <f t="shared" ca="1" si="858"/>
        <v>-0.45150401102890991</v>
      </c>
      <c r="Z2976">
        <f t="shared" ca="1" si="820"/>
        <v>110.19378409648743</v>
      </c>
      <c r="AA2976">
        <f t="shared" ca="1" si="820"/>
        <v>110.55628288334906</v>
      </c>
      <c r="AB2976">
        <f t="shared" ca="1" si="820"/>
        <v>110.59828385740026</v>
      </c>
      <c r="AC2976">
        <f t="shared" ca="1" si="821"/>
        <v>110.59828385740026</v>
      </c>
      <c r="AE2976">
        <f ca="1">IFERROR(VLOOKUP($B2976,OFFSET(Input!$A$1,0,MATCH(Index!AE$6&amp;" Index",Input!$1:$1,0)-1,10000,2),2,0),AE2975)</f>
        <v>12.81</v>
      </c>
      <c r="AF2976">
        <f t="shared" ca="1" si="862"/>
        <v>11.845333333333334</v>
      </c>
      <c r="AG2976">
        <f t="shared" ca="1" si="862"/>
        <v>11.763500000000001</v>
      </c>
      <c r="AH2976">
        <f t="shared" ca="1" si="862"/>
        <v>11.682399999999999</v>
      </c>
      <c r="AI2976">
        <f t="shared" ca="1" si="863"/>
        <v>11.763500000000001</v>
      </c>
      <c r="AK2976">
        <f t="shared" ca="1" si="864"/>
        <v>-1</v>
      </c>
      <c r="AL2976">
        <f t="shared" ca="1" si="865"/>
        <v>1</v>
      </c>
      <c r="AN2976" t="str">
        <f t="shared" ca="1" si="824"/>
        <v>Not Down</v>
      </c>
      <c r="AO2976" t="str">
        <f t="shared" ca="1" si="831"/>
        <v>Not Up</v>
      </c>
      <c r="AQ2976">
        <f t="shared" ca="1" si="822"/>
        <v>1</v>
      </c>
      <c r="AR2976">
        <f t="shared" ca="1" si="823"/>
        <v>0</v>
      </c>
      <c r="AT2976">
        <f t="shared" ca="1" si="852"/>
        <v>1</v>
      </c>
      <c r="AU2976">
        <f t="shared" ca="1" si="853"/>
        <v>0</v>
      </c>
      <c r="AW2976" s="5">
        <f t="shared" ca="1" si="836"/>
        <v>4.7031826318988335E-2</v>
      </c>
      <c r="AX2976" s="5">
        <f t="shared" ca="1" si="837"/>
        <v>3.4716542202246348E-2</v>
      </c>
      <c r="AY2976" s="18">
        <f t="shared" ca="1" si="866"/>
        <v>4.7031826318988335E-2</v>
      </c>
      <c r="BA2976" s="6">
        <f t="shared" ca="1" si="859"/>
        <v>1.0631098962834304</v>
      </c>
      <c r="BB2976">
        <f t="shared" ca="1" si="860"/>
        <v>1.0777161548122409</v>
      </c>
      <c r="BC2976" t="str">
        <f t="shared" ca="1" si="848"/>
        <v>HYG UP Equity</v>
      </c>
      <c r="BD2976" t="str">
        <f t="shared" ca="1" si="849"/>
        <v>HYG UP Equity</v>
      </c>
      <c r="BF2976">
        <f t="shared" ca="1" si="838"/>
        <v>1</v>
      </c>
      <c r="BG2976">
        <f t="shared" ca="1" si="839"/>
        <v>0</v>
      </c>
      <c r="BI2976">
        <f t="shared" ca="1" si="832"/>
        <v>1</v>
      </c>
      <c r="BJ2976">
        <f t="shared" ca="1" si="833"/>
        <v>0</v>
      </c>
      <c r="BL2976">
        <f t="shared" ca="1" si="854"/>
        <v>10.249551046945632</v>
      </c>
      <c r="BM2976">
        <f t="shared" ca="1" si="855"/>
        <v>0</v>
      </c>
      <c r="BN2976" s="9">
        <f t="shared" ca="1" si="845"/>
        <v>0.99999999999999989</v>
      </c>
      <c r="BO2976" s="9">
        <f t="shared" ca="1" si="846"/>
        <v>0</v>
      </c>
      <c r="BP2976" s="9">
        <f t="shared" ca="1" si="840"/>
        <v>1</v>
      </c>
      <c r="BQ2976" s="9">
        <f t="shared" ca="1" si="841"/>
        <v>0</v>
      </c>
      <c r="BR2976">
        <f t="shared" ca="1" si="842"/>
        <v>1123.5863017593431</v>
      </c>
      <c r="BS2976">
        <f t="shared" ca="1" si="843"/>
        <v>-1.704303365998916E-3</v>
      </c>
      <c r="BT2976">
        <f t="shared" ca="1" si="844"/>
        <v>5.4166666666666664E-5</v>
      </c>
      <c r="BU2976">
        <f t="shared" ca="1" si="825"/>
        <v>2.2101645571884633E-5</v>
      </c>
      <c r="BV2976">
        <f t="shared" ca="1" si="826"/>
        <v>0</v>
      </c>
      <c r="BW2976" s="35">
        <f ca="1">IFERROR(VLOOKUP($B2976,OFFSET(Input!$A$1,0,MATCH(Index!BW$6&amp;" Index",Input!$1:$1,0)-1,10000,2),2,0)/100,BW2975)</f>
        <v>1E-3</v>
      </c>
      <c r="BX2976">
        <f t="shared" ca="1" si="847"/>
        <v>6.512073758750353E-2</v>
      </c>
      <c r="CE2976">
        <v>1113.130418628858</v>
      </c>
    </row>
    <row r="2977" spans="2:83" x14ac:dyDescent="0.25">
      <c r="B2977" s="2">
        <v>41842</v>
      </c>
      <c r="C2977">
        <f t="shared" ca="1" si="827"/>
        <v>0</v>
      </c>
      <c r="D2977">
        <f t="shared" ca="1" si="828"/>
        <v>0</v>
      </c>
      <c r="E2977">
        <f ca="1">IF($B2977&lt;VLOOKUP(E$6&amp;" Equity",Param,4,0),"",IFERROR(VLOOKUP($B2977,OFFSET(Input!$A$1,0,MATCH(Index!E$6&amp;" Equity",Input!$1:$1,0)-1,10000,2),2,0),E2976))</f>
        <v>93.85</v>
      </c>
      <c r="F2977" s="33">
        <v>115.33</v>
      </c>
      <c r="H2977">
        <f ca="1">IFERROR(VLOOKUP($B2977,OFFSET(Input!$A$1,0,MATCH(Index!H$6,Input!$1:$1,0)-1,10000,2),2,0),0)</f>
        <v>0</v>
      </c>
      <c r="I2977">
        <f ca="1">IFERROR(VLOOKUP($B2977,OFFSET(Input!$A$1,0,MATCH(Index!I$6,Input!$1:$1,0)-1,10000,2),2,0),0)</f>
        <v>0</v>
      </c>
      <c r="K2977">
        <f t="shared" ca="1" si="829"/>
        <v>109.77503648793463</v>
      </c>
      <c r="L2977" s="30">
        <f t="shared" ca="1" si="830"/>
        <v>123.9154033763886</v>
      </c>
      <c r="N2977">
        <f t="shared" ca="1" si="834"/>
        <v>1.3861493929227917E-3</v>
      </c>
      <c r="O2977">
        <f t="shared" ca="1" si="835"/>
        <v>2.0831532574475207E-3</v>
      </c>
      <c r="Q2977">
        <f t="shared" ca="1" si="851"/>
        <v>4.7531963190909562E-2</v>
      </c>
      <c r="R2977">
        <f t="shared" ca="1" si="850"/>
        <v>8.6886327598948682E-2</v>
      </c>
      <c r="T2977">
        <f t="shared" ca="1" si="861"/>
        <v>3.506150892946696E-2</v>
      </c>
      <c r="U2977">
        <f t="shared" ca="1" si="856"/>
        <v>0.10136054381510394</v>
      </c>
      <c r="W2977">
        <f t="shared" ca="1" si="857"/>
        <v>-0.64360385508463069</v>
      </c>
      <c r="X2977">
        <f t="shared" ca="1" si="858"/>
        <v>-0.43949320373683021</v>
      </c>
      <c r="Z2977">
        <f t="shared" ca="1" si="820"/>
        <v>110.0967001537224</v>
      </c>
      <c r="AA2977">
        <f t="shared" ca="1" si="820"/>
        <v>110.49460860553286</v>
      </c>
      <c r="AB2977">
        <f t="shared" ca="1" si="820"/>
        <v>110.56850951246938</v>
      </c>
      <c r="AC2977">
        <f t="shared" ca="1" si="821"/>
        <v>110.56850951246938</v>
      </c>
      <c r="AE2977">
        <f ca="1">IFERROR(VLOOKUP($B2977,OFFSET(Input!$A$1,0,MATCH(Index!AE$6&amp;" Index",Input!$1:$1,0)-1,10000,2),2,0),AE2976)</f>
        <v>12.24</v>
      </c>
      <c r="AF2977">
        <f t="shared" ca="1" si="862"/>
        <v>11.890000000000002</v>
      </c>
      <c r="AG2977">
        <f t="shared" ca="1" si="862"/>
        <v>11.826500000000001</v>
      </c>
      <c r="AH2977">
        <f t="shared" ca="1" si="862"/>
        <v>11.666000000000002</v>
      </c>
      <c r="AI2977">
        <f t="shared" ca="1" si="863"/>
        <v>11.826500000000001</v>
      </c>
      <c r="AK2977">
        <f t="shared" ca="1" si="864"/>
        <v>-1</v>
      </c>
      <c r="AL2977">
        <f t="shared" ca="1" si="865"/>
        <v>1</v>
      </c>
      <c r="AN2977" t="str">
        <f t="shared" ca="1" si="824"/>
        <v>Not Down</v>
      </c>
      <c r="AO2977" t="str">
        <f t="shared" ca="1" si="831"/>
        <v>Not Up</v>
      </c>
      <c r="AQ2977">
        <f t="shared" ca="1" si="822"/>
        <v>1</v>
      </c>
      <c r="AR2977">
        <f t="shared" ca="1" si="823"/>
        <v>0</v>
      </c>
      <c r="AT2977">
        <f t="shared" ca="1" si="852"/>
        <v>1</v>
      </c>
      <c r="AU2977">
        <f t="shared" ca="1" si="853"/>
        <v>0</v>
      </c>
      <c r="AW2977" s="5">
        <f t="shared" ca="1" si="836"/>
        <v>4.7531963190909562E-2</v>
      </c>
      <c r="AX2977" s="5">
        <f t="shared" ca="1" si="837"/>
        <v>3.506150892946696E-2</v>
      </c>
      <c r="AY2977" s="18">
        <f t="shared" ca="1" si="866"/>
        <v>4.7531963190909562E-2</v>
      </c>
      <c r="BA2977" s="6">
        <f t="shared" ca="1" si="859"/>
        <v>1.0519237297053712</v>
      </c>
      <c r="BB2977">
        <f t="shared" ca="1" si="860"/>
        <v>1.0777161548122409</v>
      </c>
      <c r="BC2977" t="str">
        <f t="shared" ca="1" si="848"/>
        <v>HYG UP Equity</v>
      </c>
      <c r="BD2977" t="str">
        <f t="shared" ca="1" si="849"/>
        <v>HYG UP Equity</v>
      </c>
      <c r="BF2977">
        <f t="shared" ca="1" si="838"/>
        <v>1</v>
      </c>
      <c r="BG2977">
        <f t="shared" ca="1" si="839"/>
        <v>0</v>
      </c>
      <c r="BI2977">
        <f t="shared" ca="1" si="832"/>
        <v>1</v>
      </c>
      <c r="BJ2977">
        <f t="shared" ca="1" si="833"/>
        <v>0</v>
      </c>
      <c r="BL2977">
        <f t="shared" ca="1" si="854"/>
        <v>10.249551046945632</v>
      </c>
      <c r="BM2977">
        <f t="shared" ca="1" si="855"/>
        <v>0</v>
      </c>
      <c r="BN2977" s="9">
        <f t="shared" ca="1" si="845"/>
        <v>1</v>
      </c>
      <c r="BO2977" s="9">
        <f t="shared" ca="1" si="846"/>
        <v>0</v>
      </c>
      <c r="BP2977" s="9">
        <f t="shared" ca="1" si="840"/>
        <v>1</v>
      </c>
      <c r="BQ2977" s="9">
        <f t="shared" ca="1" si="841"/>
        <v>0</v>
      </c>
      <c r="BR2977">
        <f t="shared" ca="1" si="842"/>
        <v>1125.1448401634052</v>
      </c>
      <c r="BS2977">
        <f t="shared" ca="1" si="843"/>
        <v>1.3871105420399932E-3</v>
      </c>
      <c r="BT2977">
        <f t="shared" ca="1" si="844"/>
        <v>1.8055555555555558E-5</v>
      </c>
      <c r="BU2977">
        <f t="shared" ca="1" si="825"/>
        <v>0</v>
      </c>
      <c r="BV2977">
        <f t="shared" ca="1" si="826"/>
        <v>0</v>
      </c>
      <c r="BW2977" s="35">
        <f ca="1">IFERROR(VLOOKUP($B2977,OFFSET(Input!$A$1,0,MATCH(Index!BW$6&amp;" Index",Input!$1:$1,0)-1,10000,2),2,0)/100,BW2976)</f>
        <v>8.9999999999999998E-4</v>
      </c>
      <c r="BX2977">
        <f t="shared" ca="1" si="847"/>
        <v>2.1660142013055599E-2</v>
      </c>
      <c r="CE2977">
        <v>1114.7570894381911</v>
      </c>
    </row>
    <row r="2978" spans="2:83" x14ac:dyDescent="0.25">
      <c r="B2978" s="2">
        <v>41843</v>
      </c>
      <c r="C2978">
        <f t="shared" ca="1" si="827"/>
        <v>0</v>
      </c>
      <c r="D2978">
        <f t="shared" ca="1" si="828"/>
        <v>0</v>
      </c>
      <c r="E2978">
        <f ca="1">IF($B2978&lt;VLOOKUP(E$6&amp;" Equity",Param,4,0),"",IFERROR(VLOOKUP($B2978,OFFSET(Input!$A$1,0,MATCH(Index!E$6&amp;" Equity",Input!$1:$1,0)-1,10000,2),2,0),E2977))</f>
        <v>94.03</v>
      </c>
      <c r="F2978" s="33">
        <v>115.18</v>
      </c>
      <c r="H2978">
        <f ca="1">IFERROR(VLOOKUP($B2978,OFFSET(Input!$A$1,0,MATCH(Index!H$6,Input!$1:$1,0)-1,10000,2),2,0),0)</f>
        <v>0</v>
      </c>
      <c r="I2978">
        <f ca="1">IFERROR(VLOOKUP($B2978,OFFSET(Input!$A$1,0,MATCH(Index!I$6,Input!$1:$1,0)-1,10000,2),2,0),0)</f>
        <v>0</v>
      </c>
      <c r="K2978">
        <f t="shared" ca="1" si="829"/>
        <v>109.98557997826843</v>
      </c>
      <c r="L2978" s="30">
        <f t="shared" ca="1" si="830"/>
        <v>123.75423706661267</v>
      </c>
      <c r="N2978">
        <f t="shared" ca="1" si="834"/>
        <v>1.9161172564677023E-3</v>
      </c>
      <c r="O2978">
        <f t="shared" ca="1" si="835"/>
        <v>-1.3014621593209403E-3</v>
      </c>
      <c r="Q2978">
        <f t="shared" ca="1" si="851"/>
        <v>4.8353124332415558E-2</v>
      </c>
      <c r="R2978">
        <f t="shared" ca="1" si="850"/>
        <v>8.7039480594789054E-2</v>
      </c>
      <c r="T2978">
        <f t="shared" ca="1" si="861"/>
        <v>3.5590555393113919E-2</v>
      </c>
      <c r="U2978">
        <f t="shared" ca="1" si="856"/>
        <v>9.493694254162828E-2</v>
      </c>
      <c r="W2978">
        <f t="shared" ca="1" si="857"/>
        <v>-0.64295852046613666</v>
      </c>
      <c r="X2978">
        <f t="shared" ca="1" si="858"/>
        <v>-0.43996845459939155</v>
      </c>
      <c r="Z2978">
        <f t="shared" ca="1" si="820"/>
        <v>110.02885836239261</v>
      </c>
      <c r="AA2978">
        <f t="shared" ca="1" si="820"/>
        <v>110.44811985397664</v>
      </c>
      <c r="AB2978">
        <f t="shared" ca="1" si="820"/>
        <v>110.55041775337219</v>
      </c>
      <c r="AC2978">
        <f t="shared" ca="1" si="821"/>
        <v>110.55041775337219</v>
      </c>
      <c r="AE2978">
        <f ca="1">IFERROR(VLOOKUP($B2978,OFFSET(Input!$A$1,0,MATCH(Index!AE$6&amp;" Index",Input!$1:$1,0)-1,10000,2),2,0),AE2977)</f>
        <v>11.52</v>
      </c>
      <c r="AF2978">
        <f t="shared" ca="1" si="862"/>
        <v>11.914666666666669</v>
      </c>
      <c r="AG2978">
        <f t="shared" ca="1" si="862"/>
        <v>11.796000000000003</v>
      </c>
      <c r="AH2978">
        <f t="shared" ca="1" si="862"/>
        <v>11.644400000000001</v>
      </c>
      <c r="AI2978">
        <f t="shared" ca="1" si="863"/>
        <v>11.796000000000003</v>
      </c>
      <c r="AK2978">
        <f t="shared" ca="1" si="864"/>
        <v>-1</v>
      </c>
      <c r="AL2978">
        <f t="shared" ca="1" si="865"/>
        <v>1</v>
      </c>
      <c r="AN2978" t="str">
        <f t="shared" ca="1" si="824"/>
        <v>Not Down</v>
      </c>
      <c r="AO2978" t="str">
        <f t="shared" ca="1" si="831"/>
        <v>Not Up</v>
      </c>
      <c r="AQ2978">
        <f t="shared" ca="1" si="822"/>
        <v>1</v>
      </c>
      <c r="AR2978">
        <f t="shared" ca="1" si="823"/>
        <v>0</v>
      </c>
      <c r="AT2978">
        <f t="shared" ca="1" si="852"/>
        <v>1</v>
      </c>
      <c r="AU2978">
        <f t="shared" ca="1" si="853"/>
        <v>0</v>
      </c>
      <c r="AW2978" s="5">
        <f t="shared" ca="1" si="836"/>
        <v>4.8353124332415558E-2</v>
      </c>
      <c r="AX2978" s="5">
        <f t="shared" ca="1" si="837"/>
        <v>3.5590555393113919E-2</v>
      </c>
      <c r="AY2978" s="18">
        <f t="shared" ca="1" si="866"/>
        <v>4.8353124332415558E-2</v>
      </c>
      <c r="BA2978" s="6">
        <f t="shared" ca="1" si="859"/>
        <v>1.0340593434306868</v>
      </c>
      <c r="BB2978">
        <f t="shared" ca="1" si="860"/>
        <v>1.0777161548122409</v>
      </c>
      <c r="BC2978" t="str">
        <f t="shared" ca="1" si="848"/>
        <v>HYG UP Equity</v>
      </c>
      <c r="BD2978" t="str">
        <f t="shared" ca="1" si="849"/>
        <v>HYG UP Equity</v>
      </c>
      <c r="BF2978">
        <f t="shared" ca="1" si="838"/>
        <v>1</v>
      </c>
      <c r="BG2978">
        <f t="shared" ca="1" si="839"/>
        <v>0</v>
      </c>
      <c r="BI2978">
        <f t="shared" ca="1" si="832"/>
        <v>1</v>
      </c>
      <c r="BJ2978">
        <f t="shared" ca="1" si="833"/>
        <v>0</v>
      </c>
      <c r="BL2978">
        <f t="shared" ca="1" si="854"/>
        <v>10.249551046945632</v>
      </c>
      <c r="BM2978">
        <f t="shared" ca="1" si="855"/>
        <v>0</v>
      </c>
      <c r="BN2978" s="9">
        <f t="shared" ca="1" si="845"/>
        <v>1</v>
      </c>
      <c r="BO2978" s="9">
        <f t="shared" ca="1" si="846"/>
        <v>0</v>
      </c>
      <c r="BP2978" s="9">
        <f t="shared" ca="1" si="840"/>
        <v>1</v>
      </c>
      <c r="BQ2978" s="9">
        <f t="shared" ca="1" si="841"/>
        <v>0</v>
      </c>
      <c r="BR2978">
        <f t="shared" ca="1" si="842"/>
        <v>1127.3028164151838</v>
      </c>
      <c r="BS2978">
        <f t="shared" ca="1" si="843"/>
        <v>1.917954182205639E-3</v>
      </c>
      <c r="BT2978">
        <f t="shared" ca="1" si="844"/>
        <v>1.8055555555555558E-5</v>
      </c>
      <c r="BU2978">
        <f t="shared" ca="1" si="825"/>
        <v>0</v>
      </c>
      <c r="BV2978">
        <f t="shared" ca="1" si="826"/>
        <v>0</v>
      </c>
      <c r="BW2978" s="35">
        <f ca="1">IFERROR(VLOOKUP($B2978,OFFSET(Input!$A$1,0,MATCH(Index!BW$6&amp;" Index",Input!$1:$1,0)-1,10000,2),2,0)/100,BW2977)</f>
        <v>8.9999999999999998E-4</v>
      </c>
      <c r="BX2978">
        <f t="shared" ca="1" si="847"/>
        <v>2.1691795016287731E-2</v>
      </c>
      <c r="CE2978">
        <v>1117.0239126007073</v>
      </c>
    </row>
    <row r="2979" spans="2:83" x14ac:dyDescent="0.25">
      <c r="B2979" s="2">
        <v>41844</v>
      </c>
      <c r="C2979">
        <f t="shared" ca="1" si="827"/>
        <v>0</v>
      </c>
      <c r="D2979">
        <f t="shared" ca="1" si="828"/>
        <v>0</v>
      </c>
      <c r="E2979">
        <f ca="1">IF($B2979&lt;VLOOKUP(E$6&amp;" Equity",Param,4,0),"",IFERROR(VLOOKUP($B2979,OFFSET(Input!$A$1,0,MATCH(Index!E$6&amp;" Equity",Input!$1:$1,0)-1,10000,2),2,0),E2978))</f>
        <v>94.2</v>
      </c>
      <c r="F2979" s="33">
        <v>114.32</v>
      </c>
      <c r="H2979">
        <f ca="1">IFERROR(VLOOKUP($B2979,OFFSET(Input!$A$1,0,MATCH(Index!H$6,Input!$1:$1,0)-1,10000,2),2,0),0)</f>
        <v>0</v>
      </c>
      <c r="I2979">
        <f ca="1">IFERROR(VLOOKUP($B2979,OFFSET(Input!$A$1,0,MATCH(Index!I$6,Input!$1:$1,0)-1,10000,2),2,0),0)</f>
        <v>0</v>
      </c>
      <c r="K2979">
        <f t="shared" ca="1" si="829"/>
        <v>110.18442660802815</v>
      </c>
      <c r="L2979" s="30">
        <f t="shared" ca="1" si="830"/>
        <v>122.83021689056397</v>
      </c>
      <c r="N2979">
        <f t="shared" ca="1" si="834"/>
        <v>1.8063012933319067E-3</v>
      </c>
      <c r="O2979">
        <f t="shared" ca="1" si="835"/>
        <v>-7.4945884569145036E-3</v>
      </c>
      <c r="Q2979">
        <f t="shared" ca="1" si="851"/>
        <v>4.6719907960944343E-2</v>
      </c>
      <c r="R2979">
        <f t="shared" ca="1" si="850"/>
        <v>9.4813212673452135E-2</v>
      </c>
      <c r="T2979">
        <f t="shared" ca="1" si="861"/>
        <v>3.5785635066996564E-2</v>
      </c>
      <c r="U2979">
        <f t="shared" ca="1" si="856"/>
        <v>9.8170047545747666E-2</v>
      </c>
      <c r="W2979">
        <f t="shared" ca="1" si="857"/>
        <v>-0.68324651043685702</v>
      </c>
      <c r="X2979">
        <f t="shared" ca="1" si="858"/>
        <v>-0.48526622430249727</v>
      </c>
      <c r="Z2979">
        <f t="shared" ca="1" si="820"/>
        <v>110.01482212970367</v>
      </c>
      <c r="AA2979">
        <f t="shared" ca="1" si="820"/>
        <v>110.4034213183575</v>
      </c>
      <c r="AB2979">
        <f t="shared" ca="1" si="820"/>
        <v>110.52024894696893</v>
      </c>
      <c r="AC2979">
        <f t="shared" ca="1" si="821"/>
        <v>110.52024894696893</v>
      </c>
      <c r="AE2979">
        <f ca="1">IFERROR(VLOOKUP($B2979,OFFSET(Input!$A$1,0,MATCH(Index!AE$6&amp;" Index",Input!$1:$1,0)-1,10000,2),2,0),AE2978)</f>
        <v>11.84</v>
      </c>
      <c r="AF2979">
        <f t="shared" ca="1" si="862"/>
        <v>11.982666666666667</v>
      </c>
      <c r="AG2979">
        <f t="shared" ca="1" si="862"/>
        <v>11.808500000000002</v>
      </c>
      <c r="AH2979">
        <f t="shared" ca="1" si="862"/>
        <v>11.693599999999998</v>
      </c>
      <c r="AI2979">
        <f t="shared" ca="1" si="863"/>
        <v>11.808500000000002</v>
      </c>
      <c r="AK2979">
        <f t="shared" ca="1" si="864"/>
        <v>-1</v>
      </c>
      <c r="AL2979">
        <f t="shared" ca="1" si="865"/>
        <v>1</v>
      </c>
      <c r="AN2979" t="str">
        <f t="shared" ca="1" si="824"/>
        <v>Not Down</v>
      </c>
      <c r="AO2979" t="str">
        <f t="shared" ca="1" si="831"/>
        <v>Not Up</v>
      </c>
      <c r="AQ2979">
        <f t="shared" ca="1" si="822"/>
        <v>1</v>
      </c>
      <c r="AR2979">
        <f t="shared" ca="1" si="823"/>
        <v>0</v>
      </c>
      <c r="AT2979">
        <f t="shared" ca="1" si="852"/>
        <v>1</v>
      </c>
      <c r="AU2979">
        <f t="shared" ca="1" si="853"/>
        <v>0</v>
      </c>
      <c r="AW2979" s="5">
        <f t="shared" ca="1" si="836"/>
        <v>4.6719907960944343E-2</v>
      </c>
      <c r="AX2979" s="5">
        <f t="shared" ca="1" si="837"/>
        <v>3.5785635066996564E-2</v>
      </c>
      <c r="AY2979" s="18">
        <f t="shared" ca="1" si="866"/>
        <v>4.6719907960944343E-2</v>
      </c>
      <c r="BA2979" s="6">
        <f t="shared" ca="1" si="859"/>
        <v>1.0702075877760218</v>
      </c>
      <c r="BB2979">
        <f t="shared" ca="1" si="860"/>
        <v>1.0777161548122409</v>
      </c>
      <c r="BC2979" t="str">
        <f t="shared" ca="1" si="848"/>
        <v>HYG UP Equity</v>
      </c>
      <c r="BD2979" t="str">
        <f t="shared" ca="1" si="849"/>
        <v>HYG UP Equity</v>
      </c>
      <c r="BF2979">
        <f t="shared" ca="1" si="838"/>
        <v>1</v>
      </c>
      <c r="BG2979">
        <f t="shared" ca="1" si="839"/>
        <v>0</v>
      </c>
      <c r="BI2979">
        <f t="shared" ca="1" si="832"/>
        <v>1</v>
      </c>
      <c r="BJ2979">
        <f t="shared" ca="1" si="833"/>
        <v>0</v>
      </c>
      <c r="BL2979">
        <f t="shared" ca="1" si="854"/>
        <v>10.249551046945632</v>
      </c>
      <c r="BM2979">
        <f t="shared" ca="1" si="855"/>
        <v>0</v>
      </c>
      <c r="BN2979" s="9">
        <f t="shared" ca="1" si="845"/>
        <v>1</v>
      </c>
      <c r="BO2979" s="9">
        <f t="shared" ca="1" si="846"/>
        <v>0</v>
      </c>
      <c r="BP2979" s="9">
        <f t="shared" ca="1" si="840"/>
        <v>1</v>
      </c>
      <c r="BQ2979" s="9">
        <f t="shared" ca="1" si="841"/>
        <v>0</v>
      </c>
      <c r="BR2979">
        <f t="shared" ca="1" si="842"/>
        <v>1129.340905097419</v>
      </c>
      <c r="BS2979">
        <f t="shared" ca="1" si="843"/>
        <v>1.8079336382004207E-3</v>
      </c>
      <c r="BT2979">
        <f t="shared" ca="1" si="844"/>
        <v>1.8055555555555558E-5</v>
      </c>
      <c r="BU2979">
        <f t="shared" ca="1" si="825"/>
        <v>0</v>
      </c>
      <c r="BV2979">
        <f t="shared" ca="1" si="826"/>
        <v>0</v>
      </c>
      <c r="BW2979" s="35">
        <f ca="1">IFERROR(VLOOKUP($B2979,OFFSET(Input!$A$1,0,MATCH(Index!BW$6&amp;" Index",Input!$1:$1,0)-1,10000,2),2,0)/100,BW2978)</f>
        <v>8.9999999999999998E-4</v>
      </c>
      <c r="BX2979">
        <f t="shared" ca="1" si="847"/>
        <v>2.173590459302454E-2</v>
      </c>
      <c r="CE2979">
        <v>1119.1628987258455</v>
      </c>
    </row>
    <row r="2980" spans="2:83" x14ac:dyDescent="0.25">
      <c r="B2980" s="2">
        <v>41845</v>
      </c>
      <c r="C2980">
        <f t="shared" ca="1" si="827"/>
        <v>0</v>
      </c>
      <c r="D2980">
        <f t="shared" ca="1" si="828"/>
        <v>0</v>
      </c>
      <c r="E2980">
        <f ca="1">IF($B2980&lt;VLOOKUP(E$6&amp;" Equity",Param,4,0),"",IFERROR(VLOOKUP($B2980,OFFSET(Input!$A$1,0,MATCH(Index!E$6&amp;" Equity",Input!$1:$1,0)-1,10000,2),2,0),E2979))</f>
        <v>94.04</v>
      </c>
      <c r="F2980" s="33">
        <v>115.67</v>
      </c>
      <c r="H2980">
        <f ca="1">IFERROR(VLOOKUP($B2980,OFFSET(Input!$A$1,0,MATCH(Index!H$6,Input!$1:$1,0)-1,10000,2),2,0),0)</f>
        <v>0</v>
      </c>
      <c r="I2980">
        <f ca="1">IFERROR(VLOOKUP($B2980,OFFSET(Input!$A$1,0,MATCH(Index!I$6,Input!$1:$1,0)-1,10000,2),2,0),0)</f>
        <v>0</v>
      </c>
      <c r="K2980">
        <f t="shared" ca="1" si="829"/>
        <v>109.99727683884254</v>
      </c>
      <c r="L2980" s="30">
        <f t="shared" ca="1" si="830"/>
        <v>124.28071367854737</v>
      </c>
      <c r="N2980">
        <f t="shared" ca="1" si="834"/>
        <v>-1.6999579104486125E-3</v>
      </c>
      <c r="O2980">
        <f t="shared" ca="1" si="835"/>
        <v>1.1739775685698216E-2</v>
      </c>
      <c r="Q2980">
        <f t="shared" ca="1" si="851"/>
        <v>4.6724524272698402E-2</v>
      </c>
      <c r="R2980">
        <f t="shared" ca="1" si="850"/>
        <v>0.10697455547696978</v>
      </c>
      <c r="T2980">
        <f t="shared" ca="1" si="861"/>
        <v>3.6099295607366057E-2</v>
      </c>
      <c r="U2980">
        <f t="shared" ca="1" si="856"/>
        <v>0.10529429986485574</v>
      </c>
      <c r="W2980">
        <f t="shared" ca="1" si="857"/>
        <v>-0.76047139606883318</v>
      </c>
      <c r="X2980">
        <f t="shared" ca="1" si="858"/>
        <v>-0.49806068514321428</v>
      </c>
      <c r="Z2980">
        <f t="shared" ca="1" si="820"/>
        <v>109.96335594317766</v>
      </c>
      <c r="AA2980">
        <f t="shared" ca="1" si="820"/>
        <v>110.35518823395833</v>
      </c>
      <c r="AB2980">
        <f t="shared" ca="1" si="820"/>
        <v>110.48352582014694</v>
      </c>
      <c r="AC2980">
        <f t="shared" ca="1" si="821"/>
        <v>110.48352582014694</v>
      </c>
      <c r="AE2980">
        <f ca="1">IFERROR(VLOOKUP($B2980,OFFSET(Input!$A$1,0,MATCH(Index!AE$6&amp;" Index",Input!$1:$1,0)-1,10000,2),2,0),AE2979)</f>
        <v>12.69</v>
      </c>
      <c r="AF2980">
        <f t="shared" ca="1" si="862"/>
        <v>12.140666666666668</v>
      </c>
      <c r="AG2980">
        <f t="shared" ca="1" si="862"/>
        <v>11.861500000000003</v>
      </c>
      <c r="AH2980">
        <f t="shared" ca="1" si="862"/>
        <v>11.776399999999999</v>
      </c>
      <c r="AI2980">
        <f t="shared" ca="1" si="863"/>
        <v>11.861500000000003</v>
      </c>
      <c r="AK2980">
        <f t="shared" ca="1" si="864"/>
        <v>-1</v>
      </c>
      <c r="AL2980">
        <f t="shared" ca="1" si="865"/>
        <v>1</v>
      </c>
      <c r="AN2980" t="str">
        <f t="shared" ca="1" si="824"/>
        <v>Not Down</v>
      </c>
      <c r="AO2980" t="str">
        <f t="shared" ca="1" si="831"/>
        <v>Not Up</v>
      </c>
      <c r="AQ2980">
        <f t="shared" ca="1" si="822"/>
        <v>1</v>
      </c>
      <c r="AR2980">
        <f t="shared" ca="1" si="823"/>
        <v>0</v>
      </c>
      <c r="AT2980">
        <f t="shared" ca="1" si="852"/>
        <v>1</v>
      </c>
      <c r="AU2980">
        <f t="shared" ca="1" si="853"/>
        <v>0</v>
      </c>
      <c r="AW2980" s="5">
        <f t="shared" ca="1" si="836"/>
        <v>4.6724524272698402E-2</v>
      </c>
      <c r="AX2980" s="5">
        <f t="shared" ca="1" si="837"/>
        <v>3.6099295607366057E-2</v>
      </c>
      <c r="AY2980" s="18">
        <f t="shared" ca="1" si="866"/>
        <v>4.6724524272698402E-2</v>
      </c>
      <c r="BA2980" s="6">
        <f t="shared" ca="1" si="859"/>
        <v>1.0701018528981683</v>
      </c>
      <c r="BB2980">
        <f t="shared" ca="1" si="860"/>
        <v>1.0777161548122409</v>
      </c>
      <c r="BC2980" t="str">
        <f t="shared" ca="1" si="848"/>
        <v>HYG UP Equity</v>
      </c>
      <c r="BD2980" t="str">
        <f t="shared" ca="1" si="849"/>
        <v>HYG UP Equity</v>
      </c>
      <c r="BF2980">
        <f t="shared" ca="1" si="838"/>
        <v>1</v>
      </c>
      <c r="BG2980">
        <f t="shared" ca="1" si="839"/>
        <v>0</v>
      </c>
      <c r="BI2980">
        <f t="shared" ca="1" si="832"/>
        <v>1</v>
      </c>
      <c r="BJ2980">
        <f t="shared" ca="1" si="833"/>
        <v>0</v>
      </c>
      <c r="BL2980">
        <f t="shared" ca="1" si="854"/>
        <v>10.249551046945632</v>
      </c>
      <c r="BM2980">
        <f t="shared" ca="1" si="855"/>
        <v>0</v>
      </c>
      <c r="BN2980" s="9">
        <f t="shared" ca="1" si="845"/>
        <v>1</v>
      </c>
      <c r="BO2980" s="9">
        <f t="shared" ca="1" si="846"/>
        <v>0</v>
      </c>
      <c r="BP2980" s="9">
        <f t="shared" ca="1" si="840"/>
        <v>1</v>
      </c>
      <c r="BQ2980" s="9">
        <f t="shared" ca="1" si="841"/>
        <v>0</v>
      </c>
      <c r="BR2980">
        <f t="shared" ca="1" si="842"/>
        <v>1127.4227039847269</v>
      </c>
      <c r="BS2980">
        <f t="shared" ca="1" si="843"/>
        <v>-1.6985138004246281E-3</v>
      </c>
      <c r="BT2980">
        <f t="shared" ca="1" si="844"/>
        <v>1.8055555555555558E-5</v>
      </c>
      <c r="BU2980">
        <f t="shared" ca="1" si="825"/>
        <v>0</v>
      </c>
      <c r="BV2980">
        <f t="shared" ca="1" si="826"/>
        <v>0</v>
      </c>
      <c r="BW2980" s="35">
        <f ca="1">IFERROR(VLOOKUP($B2980,OFFSET(Input!$A$1,0,MATCH(Index!BW$6&amp;" Index",Input!$1:$1,0)-1,10000,2),2,0)/100,BW2979)</f>
        <v>8.9999999999999998E-4</v>
      </c>
      <c r="BX2980">
        <f t="shared" ca="1" si="847"/>
        <v>2.1777526619032525E-2</v>
      </c>
      <c r="CE2980">
        <v>1117.0767145012455</v>
      </c>
    </row>
    <row r="2981" spans="2:83" x14ac:dyDescent="0.25">
      <c r="B2981" s="2">
        <v>41848</v>
      </c>
      <c r="C2981">
        <f t="shared" ca="1" si="827"/>
        <v>0</v>
      </c>
      <c r="D2981">
        <f t="shared" ca="1" si="828"/>
        <v>0</v>
      </c>
      <c r="E2981">
        <f ca="1">IF($B2981&lt;VLOOKUP(E$6&amp;" Equity",Param,4,0),"",IFERROR(VLOOKUP($B2981,OFFSET(Input!$A$1,0,MATCH(Index!E$6&amp;" Equity",Input!$1:$1,0)-1,10000,2),2,0),E2980))</f>
        <v>93.76</v>
      </c>
      <c r="F2981" s="33">
        <v>115.51</v>
      </c>
      <c r="H2981">
        <f ca="1">IFERROR(VLOOKUP($B2981,OFFSET(Input!$A$1,0,MATCH(Index!H$6,Input!$1:$1,0)-1,10000,2),2,0),0)</f>
        <v>0</v>
      </c>
      <c r="I2981">
        <f ca="1">IFERROR(VLOOKUP($B2981,OFFSET(Input!$A$1,0,MATCH(Index!I$6,Input!$1:$1,0)-1,10000,2),2,0),0)</f>
        <v>0</v>
      </c>
      <c r="K2981">
        <f t="shared" ca="1" si="829"/>
        <v>109.66976474276773</v>
      </c>
      <c r="L2981" s="30">
        <f t="shared" ca="1" si="830"/>
        <v>124.10880294811972</v>
      </c>
      <c r="N2981">
        <f t="shared" ca="1" si="834"/>
        <v>-2.981897843166255E-3</v>
      </c>
      <c r="O2981">
        <f t="shared" ca="1" si="835"/>
        <v>-1.3842030067211819E-3</v>
      </c>
      <c r="Q2981">
        <f t="shared" ca="1" si="851"/>
        <v>4.9037850842609365E-2</v>
      </c>
      <c r="R2981">
        <f t="shared" ca="1" si="850"/>
        <v>0.10497995195961329</v>
      </c>
      <c r="T2981">
        <f t="shared" ca="1" si="861"/>
        <v>3.7619074273049315E-2</v>
      </c>
      <c r="U2981">
        <f t="shared" ca="1" si="856"/>
        <v>0.10527429520145141</v>
      </c>
      <c r="W2981">
        <f t="shared" ca="1" si="857"/>
        <v>-0.72488026514589288</v>
      </c>
      <c r="X2981">
        <f t="shared" ca="1" si="858"/>
        <v>-0.46489822270707998</v>
      </c>
      <c r="Z2981">
        <f t="shared" ca="1" si="820"/>
        <v>109.88264760521636</v>
      </c>
      <c r="AA2981">
        <f t="shared" ca="1" si="820"/>
        <v>110.29057954475543</v>
      </c>
      <c r="AB2981">
        <f t="shared" ca="1" si="820"/>
        <v>110.4295096929129</v>
      </c>
      <c r="AC2981">
        <f t="shared" ca="1" si="821"/>
        <v>110.4295096929129</v>
      </c>
      <c r="AE2981">
        <f ca="1">IFERROR(VLOOKUP($B2981,OFFSET(Input!$A$1,0,MATCH(Index!AE$6&amp;" Index",Input!$1:$1,0)-1,10000,2),2,0),AE2980)</f>
        <v>12.56</v>
      </c>
      <c r="AF2981">
        <f t="shared" ca="1" si="862"/>
        <v>12.222666666666669</v>
      </c>
      <c r="AG2981">
        <f t="shared" ca="1" si="862"/>
        <v>11.926500000000001</v>
      </c>
      <c r="AH2981">
        <f t="shared" ca="1" si="862"/>
        <v>11.844799999999999</v>
      </c>
      <c r="AI2981">
        <f t="shared" ca="1" si="863"/>
        <v>11.926500000000001</v>
      </c>
      <c r="AK2981">
        <f t="shared" ca="1" si="864"/>
        <v>-1</v>
      </c>
      <c r="AL2981">
        <f t="shared" ca="1" si="865"/>
        <v>1</v>
      </c>
      <c r="AN2981" t="str">
        <f t="shared" ca="1" si="824"/>
        <v>Not Down</v>
      </c>
      <c r="AO2981" t="str">
        <f t="shared" ca="1" si="831"/>
        <v>Not Up</v>
      </c>
      <c r="AQ2981">
        <f t="shared" ca="1" si="822"/>
        <v>1</v>
      </c>
      <c r="AR2981">
        <f t="shared" ca="1" si="823"/>
        <v>0</v>
      </c>
      <c r="AT2981">
        <f t="shared" ca="1" si="852"/>
        <v>1</v>
      </c>
      <c r="AU2981">
        <f t="shared" ca="1" si="853"/>
        <v>0</v>
      </c>
      <c r="AW2981" s="5">
        <f t="shared" ca="1" si="836"/>
        <v>4.9037850842609365E-2</v>
      </c>
      <c r="AX2981" s="5">
        <f t="shared" ca="1" si="837"/>
        <v>3.7619074273049315E-2</v>
      </c>
      <c r="AY2981" s="18">
        <f t="shared" ca="1" si="866"/>
        <v>4.9037850842609365E-2</v>
      </c>
      <c r="BA2981" s="6">
        <f t="shared" ca="1" si="859"/>
        <v>1.019620540885422</v>
      </c>
      <c r="BB2981">
        <f t="shared" ca="1" si="860"/>
        <v>1.0777161548122409</v>
      </c>
      <c r="BC2981" t="str">
        <f t="shared" ca="1" si="848"/>
        <v>HYG UP Equity</v>
      </c>
      <c r="BD2981" t="str">
        <f t="shared" ca="1" si="849"/>
        <v>HYG UP Equity</v>
      </c>
      <c r="BF2981">
        <f t="shared" ca="1" si="838"/>
        <v>1</v>
      </c>
      <c r="BG2981">
        <f t="shared" ca="1" si="839"/>
        <v>0</v>
      </c>
      <c r="BI2981">
        <f t="shared" ca="1" si="832"/>
        <v>1</v>
      </c>
      <c r="BJ2981">
        <f t="shared" ca="1" si="833"/>
        <v>0</v>
      </c>
      <c r="BL2981">
        <f t="shared" ca="1" si="854"/>
        <v>10.249551046945632</v>
      </c>
      <c r="BM2981">
        <f t="shared" ca="1" si="855"/>
        <v>0</v>
      </c>
      <c r="BN2981" s="9">
        <f t="shared" ca="1" si="845"/>
        <v>1</v>
      </c>
      <c r="BO2981" s="9">
        <f t="shared" ca="1" si="846"/>
        <v>0</v>
      </c>
      <c r="BP2981" s="9">
        <f t="shared" ca="1" si="840"/>
        <v>1</v>
      </c>
      <c r="BQ2981" s="9">
        <f t="shared" ca="1" si="841"/>
        <v>0</v>
      </c>
      <c r="BR2981">
        <f t="shared" ca="1" si="842"/>
        <v>1124.0658520375162</v>
      </c>
      <c r="BS2981">
        <f t="shared" ca="1" si="843"/>
        <v>-2.9774564015310201E-3</v>
      </c>
      <c r="BT2981">
        <f t="shared" ca="1" si="844"/>
        <v>5.4166666666666671E-5</v>
      </c>
      <c r="BU2981">
        <f t="shared" ca="1" si="825"/>
        <v>0</v>
      </c>
      <c r="BV2981">
        <f t="shared" ca="1" si="826"/>
        <v>0</v>
      </c>
      <c r="BW2981" s="35">
        <f ca="1">IFERROR(VLOOKUP($B2981,OFFSET(Input!$A$1,0,MATCH(Index!BW$6&amp;" Index",Input!$1:$1,0)-1,10000,2),2,0)/100,BW2980)</f>
        <v>8.9999999999999998E-4</v>
      </c>
      <c r="BX2981">
        <f t="shared" ca="1" si="847"/>
        <v>6.5210796158222756E-2</v>
      </c>
      <c r="CE2981">
        <v>1113.3797729153459</v>
      </c>
    </row>
    <row r="2982" spans="2:83" x14ac:dyDescent="0.25">
      <c r="B2982" s="2">
        <v>41849</v>
      </c>
      <c r="C2982">
        <f t="shared" ca="1" si="827"/>
        <v>0</v>
      </c>
      <c r="D2982">
        <f t="shared" ca="1" si="828"/>
        <v>0</v>
      </c>
      <c r="E2982">
        <f ca="1">IF($B2982&lt;VLOOKUP(E$6&amp;" Equity",Param,4,0),"",IFERROR(VLOOKUP($B2982,OFFSET(Input!$A$1,0,MATCH(Index!E$6&amp;" Equity",Input!$1:$1,0)-1,10000,2),2,0),E2981))</f>
        <v>93.63</v>
      </c>
      <c r="F2982" s="33">
        <v>115.93</v>
      </c>
      <c r="H2982">
        <f ca="1">IFERROR(VLOOKUP($B2982,OFFSET(Input!$A$1,0,MATCH(Index!H$6,Input!$1:$1,0)-1,10000,2),2,0),0)</f>
        <v>0</v>
      </c>
      <c r="I2982">
        <f ca="1">IFERROR(VLOOKUP($B2982,OFFSET(Input!$A$1,0,MATCH(Index!I$6,Input!$1:$1,0)-1,10000,2),2,0),0)</f>
        <v>0</v>
      </c>
      <c r="K2982">
        <f t="shared" ca="1" si="829"/>
        <v>109.51770555530442</v>
      </c>
      <c r="L2982" s="30">
        <f t="shared" ca="1" si="830"/>
        <v>124.56006861549233</v>
      </c>
      <c r="N2982">
        <f t="shared" ca="1" si="834"/>
        <v>-1.387480877904676E-3</v>
      </c>
      <c r="O2982">
        <f t="shared" ca="1" si="835"/>
        <v>3.6294543817210778E-3</v>
      </c>
      <c r="Q2982">
        <f t="shared" ca="1" si="851"/>
        <v>4.888315684350239E-2</v>
      </c>
      <c r="R2982">
        <f t="shared" ca="1" si="850"/>
        <v>0.10605801421332042</v>
      </c>
      <c r="T2982">
        <f t="shared" ca="1" si="861"/>
        <v>3.7822755635702053E-2</v>
      </c>
      <c r="U2982">
        <f t="shared" ca="1" si="856"/>
        <v>0.10569679050574929</v>
      </c>
      <c r="W2982">
        <f t="shared" ca="1" si="857"/>
        <v>-0.75998819655966277</v>
      </c>
      <c r="X2982">
        <f t="shared" ca="1" si="858"/>
        <v>-0.46988004339258466</v>
      </c>
      <c r="Z2982">
        <f t="shared" ca="1" si="820"/>
        <v>109.80427863936988</v>
      </c>
      <c r="AA2982">
        <f t="shared" ca="1" si="820"/>
        <v>110.22302624792269</v>
      </c>
      <c r="AB2982">
        <f t="shared" ca="1" si="820"/>
        <v>110.36987703335473</v>
      </c>
      <c r="AC2982">
        <f t="shared" ca="1" si="821"/>
        <v>110.36987703335473</v>
      </c>
      <c r="AE2982">
        <f ca="1">IFERROR(VLOOKUP($B2982,OFFSET(Input!$A$1,0,MATCH(Index!AE$6&amp;" Index",Input!$1:$1,0)-1,10000,2),2,0),AE2981)</f>
        <v>13.28</v>
      </c>
      <c r="AF2982">
        <f t="shared" ca="1" si="862"/>
        <v>12.309333333333333</v>
      </c>
      <c r="AG2982">
        <f t="shared" ca="1" si="862"/>
        <v>12.012000000000002</v>
      </c>
      <c r="AH2982">
        <f t="shared" ca="1" si="862"/>
        <v>11.9368</v>
      </c>
      <c r="AI2982">
        <f t="shared" ca="1" si="863"/>
        <v>12.012000000000002</v>
      </c>
      <c r="AK2982">
        <f t="shared" ca="1" si="864"/>
        <v>-1</v>
      </c>
      <c r="AL2982">
        <f t="shared" ca="1" si="865"/>
        <v>1</v>
      </c>
      <c r="AN2982" t="str">
        <f t="shared" ca="1" si="824"/>
        <v>Not Down</v>
      </c>
      <c r="AO2982" t="str">
        <f t="shared" ca="1" si="831"/>
        <v>Not Up</v>
      </c>
      <c r="AQ2982">
        <f t="shared" ca="1" si="822"/>
        <v>1</v>
      </c>
      <c r="AR2982">
        <f t="shared" ca="1" si="823"/>
        <v>0</v>
      </c>
      <c r="AT2982">
        <f t="shared" ca="1" si="852"/>
        <v>1</v>
      </c>
      <c r="AU2982">
        <f t="shared" ca="1" si="853"/>
        <v>0</v>
      </c>
      <c r="AW2982" s="5">
        <f t="shared" ca="1" si="836"/>
        <v>4.888315684350239E-2</v>
      </c>
      <c r="AX2982" s="5">
        <f t="shared" ca="1" si="837"/>
        <v>3.7822755635702053E-2</v>
      </c>
      <c r="AY2982" s="18">
        <f t="shared" ca="1" si="866"/>
        <v>4.888315684350239E-2</v>
      </c>
      <c r="BA2982" s="6">
        <f t="shared" ca="1" si="859"/>
        <v>1.0228471978614873</v>
      </c>
      <c r="BB2982">
        <f t="shared" ca="1" si="860"/>
        <v>1.0777161548122409</v>
      </c>
      <c r="BC2982" t="str">
        <f t="shared" ca="1" si="848"/>
        <v>HYG UP Equity</v>
      </c>
      <c r="BD2982" t="str">
        <f t="shared" ca="1" si="849"/>
        <v>HYG UP Equity</v>
      </c>
      <c r="BF2982">
        <f t="shared" ca="1" si="838"/>
        <v>1</v>
      </c>
      <c r="BG2982">
        <f t="shared" ca="1" si="839"/>
        <v>0</v>
      </c>
      <c r="BI2982">
        <f t="shared" ca="1" si="832"/>
        <v>1</v>
      </c>
      <c r="BJ2982">
        <f t="shared" ca="1" si="833"/>
        <v>0</v>
      </c>
      <c r="BL2982">
        <f t="shared" ca="1" si="854"/>
        <v>10.249551046945632</v>
      </c>
      <c r="BM2982">
        <f t="shared" ca="1" si="855"/>
        <v>0</v>
      </c>
      <c r="BN2982" s="9">
        <f t="shared" ca="1" si="845"/>
        <v>1</v>
      </c>
      <c r="BO2982" s="9">
        <f t="shared" ca="1" si="846"/>
        <v>0</v>
      </c>
      <c r="BP2982" s="9">
        <f t="shared" ca="1" si="840"/>
        <v>1</v>
      </c>
      <c r="BQ2982" s="9">
        <f t="shared" ca="1" si="841"/>
        <v>0</v>
      </c>
      <c r="BR2982">
        <f t="shared" ca="1" si="842"/>
        <v>1122.5073136334538</v>
      </c>
      <c r="BS2982">
        <f t="shared" ca="1" si="843"/>
        <v>-1.3865187713311133E-3</v>
      </c>
      <c r="BT2982">
        <f t="shared" ca="1" si="844"/>
        <v>1.8055555555555558E-5</v>
      </c>
      <c r="BU2982">
        <f t="shared" ca="1" si="825"/>
        <v>0</v>
      </c>
      <c r="BV2982">
        <f t="shared" ca="1" si="826"/>
        <v>0</v>
      </c>
      <c r="BW2982" s="35">
        <f ca="1">IFERROR(VLOOKUP($B2982,OFFSET(Input!$A$1,0,MATCH(Index!BW$6&amp;" Index",Input!$1:$1,0)-1,10000,2),2,0)/100,BW2981)</f>
        <v>8.9999999999999998E-4</v>
      </c>
      <c r="BX2982">
        <f t="shared" ca="1" si="847"/>
        <v>2.1664994139245396E-2</v>
      </c>
      <c r="CE2982">
        <v>1111.6787339050713</v>
      </c>
    </row>
    <row r="2983" spans="2:83" x14ac:dyDescent="0.25">
      <c r="B2983" s="2">
        <v>41850</v>
      </c>
      <c r="C2983">
        <f t="shared" ca="1" si="827"/>
        <v>0</v>
      </c>
      <c r="D2983">
        <f t="shared" ca="1" si="828"/>
        <v>0</v>
      </c>
      <c r="E2983">
        <f ca="1">IF($B2983&lt;VLOOKUP(E$6&amp;" Equity",Param,4,0),"",IFERROR(VLOOKUP($B2983,OFFSET(Input!$A$1,0,MATCH(Index!E$6&amp;" Equity",Input!$1:$1,0)-1,10000,2),2,0),E2982))</f>
        <v>93.24</v>
      </c>
      <c r="F2983" s="33">
        <v>114.32</v>
      </c>
      <c r="H2983">
        <f ca="1">IFERROR(VLOOKUP($B2983,OFFSET(Input!$A$1,0,MATCH(Index!H$6,Input!$1:$1,0)-1,10000,2),2,0),0)</f>
        <v>0</v>
      </c>
      <c r="I2983">
        <f ca="1">IFERROR(VLOOKUP($B2983,OFFSET(Input!$A$1,0,MATCH(Index!I$6,Input!$1:$1,0)-1,10000,2),2,0),0)</f>
        <v>0</v>
      </c>
      <c r="K2983">
        <f t="shared" ca="1" si="829"/>
        <v>109.06152799291449</v>
      </c>
      <c r="L2983" s="30">
        <f t="shared" ca="1" si="830"/>
        <v>122.83021689056396</v>
      </c>
      <c r="N2983">
        <f t="shared" ca="1" si="834"/>
        <v>-4.1740307832413325E-3</v>
      </c>
      <c r="O2983">
        <f t="shared" ca="1" si="835"/>
        <v>-1.3985027060698253E-2</v>
      </c>
      <c r="Q2983">
        <f t="shared" ca="1" si="851"/>
        <v>5.2580867373620804E-2</v>
      </c>
      <c r="R2983">
        <f t="shared" ca="1" si="850"/>
        <v>0.1243723314042767</v>
      </c>
      <c r="T2983">
        <f t="shared" ca="1" si="861"/>
        <v>4.0610505450588801E-2</v>
      </c>
      <c r="U2983">
        <f t="shared" ca="1" si="856"/>
        <v>0.11291435062502743</v>
      </c>
      <c r="W2983">
        <f t="shared" ca="1" si="857"/>
        <v>-0.34503451836834431</v>
      </c>
      <c r="X2983">
        <f t="shared" ca="1" si="858"/>
        <v>-0.24319039132751452</v>
      </c>
      <c r="Z2983">
        <f t="shared" ca="1" si="820"/>
        <v>109.69783720814557</v>
      </c>
      <c r="AA2983">
        <f t="shared" ca="1" si="820"/>
        <v>110.13120589241598</v>
      </c>
      <c r="AB2983">
        <f t="shared" ca="1" si="820"/>
        <v>110.2957239526956</v>
      </c>
      <c r="AC2983">
        <f t="shared" ca="1" si="821"/>
        <v>110.2957239526956</v>
      </c>
      <c r="AE2983">
        <f ca="1">IFERROR(VLOOKUP($B2983,OFFSET(Input!$A$1,0,MATCH(Index!AE$6&amp;" Index",Input!$1:$1,0)-1,10000,2),2,0),AE2982)</f>
        <v>13.33</v>
      </c>
      <c r="AF2983">
        <f t="shared" ca="1" si="862"/>
        <v>12.421333333333335</v>
      </c>
      <c r="AG2983">
        <f t="shared" ca="1" si="862"/>
        <v>12.121000000000002</v>
      </c>
      <c r="AH2983">
        <f t="shared" ca="1" si="862"/>
        <v>11.9848</v>
      </c>
      <c r="AI2983">
        <f t="shared" ca="1" si="863"/>
        <v>12.121000000000002</v>
      </c>
      <c r="AK2983">
        <f t="shared" ca="1" si="864"/>
        <v>-1</v>
      </c>
      <c r="AL2983">
        <f t="shared" ca="1" si="865"/>
        <v>1</v>
      </c>
      <c r="AN2983" t="str">
        <f t="shared" ca="1" si="824"/>
        <v>Not Down</v>
      </c>
      <c r="AO2983" t="str">
        <f t="shared" ca="1" si="831"/>
        <v>Not Up</v>
      </c>
      <c r="AQ2983">
        <f t="shared" ca="1" si="822"/>
        <v>1</v>
      </c>
      <c r="AR2983">
        <f t="shared" ca="1" si="823"/>
        <v>0</v>
      </c>
      <c r="AT2983">
        <f t="shared" ca="1" si="852"/>
        <v>1</v>
      </c>
      <c r="AU2983">
        <f t="shared" ca="1" si="853"/>
        <v>0</v>
      </c>
      <c r="AW2983" s="5">
        <f t="shared" ca="1" si="836"/>
        <v>5.2580867373620804E-2</v>
      </c>
      <c r="AX2983" s="5">
        <f t="shared" ca="1" si="837"/>
        <v>4.0610505450588801E-2</v>
      </c>
      <c r="AY2983" s="18">
        <f t="shared" ca="1" si="866"/>
        <v>5.2580867373620804E-2</v>
      </c>
      <c r="BA2983" s="6">
        <f t="shared" ca="1" si="859"/>
        <v>0.95091622670881248</v>
      </c>
      <c r="BB2983">
        <f t="shared" ca="1" si="860"/>
        <v>0.95091622670881248</v>
      </c>
      <c r="BC2983" t="str">
        <f t="shared" ca="1" si="848"/>
        <v>HYG UP Equity</v>
      </c>
      <c r="BD2983" t="str">
        <f t="shared" ca="1" si="849"/>
        <v>HYG UP Equity</v>
      </c>
      <c r="BF2983">
        <f t="shared" ca="1" si="838"/>
        <v>1</v>
      </c>
      <c r="BG2983">
        <f t="shared" ca="1" si="839"/>
        <v>0</v>
      </c>
      <c r="BI2983">
        <f t="shared" ca="1" si="832"/>
        <v>1</v>
      </c>
      <c r="BJ2983">
        <f t="shared" ca="1" si="833"/>
        <v>0</v>
      </c>
      <c r="BL2983">
        <f t="shared" ca="1" si="854"/>
        <v>10.249551046945632</v>
      </c>
      <c r="BM2983">
        <f t="shared" ca="1" si="855"/>
        <v>0</v>
      </c>
      <c r="BN2983" s="9">
        <f t="shared" ca="1" si="845"/>
        <v>1</v>
      </c>
      <c r="BO2983" s="9">
        <f t="shared" ca="1" si="846"/>
        <v>0</v>
      </c>
      <c r="BP2983" s="9">
        <f t="shared" ca="1" si="840"/>
        <v>1</v>
      </c>
      <c r="BQ2983" s="9">
        <f t="shared" ca="1" si="841"/>
        <v>0</v>
      </c>
      <c r="BR2983">
        <f t="shared" ca="1" si="842"/>
        <v>1117.831698421267</v>
      </c>
      <c r="BS2983">
        <f t="shared" ca="1" si="843"/>
        <v>-4.165331624479407E-3</v>
      </c>
      <c r="BT2983">
        <f t="shared" ca="1" si="844"/>
        <v>1.8055555555555558E-5</v>
      </c>
      <c r="BU2983">
        <f t="shared" ca="1" si="825"/>
        <v>0</v>
      </c>
      <c r="BV2983">
        <f t="shared" ca="1" si="826"/>
        <v>0</v>
      </c>
      <c r="BW2983" s="35">
        <f ca="1">IFERROR(VLOOKUP($B2983,OFFSET(Input!$A$1,0,MATCH(Index!BW$6&amp;" Index",Input!$1:$1,0)-1,10000,2),2,0)/100,BW2982)</f>
        <v>8.9999999999999998E-4</v>
      </c>
      <c r="BX2983">
        <f t="shared" ca="1" si="847"/>
        <v>2.1631894022749003E-2</v>
      </c>
      <c r="CE2983">
        <v>1106.6510699759383</v>
      </c>
    </row>
    <row r="2984" spans="2:83" x14ac:dyDescent="0.25">
      <c r="B2984" s="2">
        <v>41851</v>
      </c>
      <c r="C2984">
        <f t="shared" ca="1" si="827"/>
        <v>0</v>
      </c>
      <c r="D2984">
        <f t="shared" ca="1" si="828"/>
        <v>0</v>
      </c>
      <c r="E2984">
        <f ca="1">IF($B2984&lt;VLOOKUP(E$6&amp;" Equity",Param,4,0),"",IFERROR(VLOOKUP($B2984,OFFSET(Input!$A$1,0,MATCH(Index!E$6&amp;" Equity",Input!$1:$1,0)-1,10000,2),2,0),E2983))</f>
        <v>92.44</v>
      </c>
      <c r="F2984" s="33">
        <v>113.98</v>
      </c>
      <c r="H2984">
        <f ca="1">IFERROR(VLOOKUP($B2984,OFFSET(Input!$A$1,0,MATCH(Index!H$6,Input!$1:$1,0)-1,10000,2),2,0),0)</f>
        <v>0</v>
      </c>
      <c r="I2984">
        <f ca="1">IFERROR(VLOOKUP($B2984,OFFSET(Input!$A$1,0,MATCH(Index!I$6,Input!$1:$1,0)-1,10000,2),2,0),0)</f>
        <v>0</v>
      </c>
      <c r="K2984">
        <f t="shared" ca="1" si="829"/>
        <v>108.12577914698645</v>
      </c>
      <c r="L2984" s="30">
        <f t="shared" ca="1" si="830"/>
        <v>122.4649065884052</v>
      </c>
      <c r="N2984">
        <f t="shared" ca="1" si="834"/>
        <v>-8.6170287613763392E-3</v>
      </c>
      <c r="O2984">
        <f t="shared" ca="1" si="835"/>
        <v>-2.9785392147583631E-3</v>
      </c>
      <c r="Q2984">
        <f t="shared" ca="1" si="851"/>
        <v>5.8213643390785996E-2</v>
      </c>
      <c r="R2984">
        <f t="shared" ca="1" si="850"/>
        <v>0.10731316468361228</v>
      </c>
      <c r="T2984">
        <f t="shared" ca="1" si="861"/>
        <v>5.0791340482909751E-2</v>
      </c>
      <c r="U2984">
        <f t="shared" ca="1" si="856"/>
        <v>0.10680204359434908</v>
      </c>
      <c r="W2984">
        <f t="shared" ca="1" si="857"/>
        <v>0.10764336514578642</v>
      </c>
      <c r="X2984">
        <f t="shared" ca="1" si="858"/>
        <v>-0.13016684820687427</v>
      </c>
      <c r="Z2984">
        <f t="shared" ca="1" si="820"/>
        <v>109.5750201721175</v>
      </c>
      <c r="AA2984">
        <f t="shared" ca="1" si="820"/>
        <v>109.98908903644067</v>
      </c>
      <c r="AB2984">
        <f t="shared" ca="1" si="820"/>
        <v>110.17761922575863</v>
      </c>
      <c r="AC2984">
        <f t="shared" ca="1" si="821"/>
        <v>110.17761922575863</v>
      </c>
      <c r="AE2984">
        <f ca="1">IFERROR(VLOOKUP($B2984,OFFSET(Input!$A$1,0,MATCH(Index!AE$6&amp;" Index",Input!$1:$1,0)-1,10000,2),2,0),AE2983)</f>
        <v>16.95</v>
      </c>
      <c r="AF2984">
        <f t="shared" ca="1" si="862"/>
        <v>12.712</v>
      </c>
      <c r="AG2984">
        <f t="shared" ca="1" si="862"/>
        <v>12.4275</v>
      </c>
      <c r="AH2984">
        <f t="shared" ca="1" si="862"/>
        <v>12.199199999999998</v>
      </c>
      <c r="AI2984">
        <f t="shared" ca="1" si="863"/>
        <v>12.4275</v>
      </c>
      <c r="AK2984">
        <f t="shared" ca="1" si="864"/>
        <v>-1</v>
      </c>
      <c r="AL2984">
        <f t="shared" ca="1" si="865"/>
        <v>1</v>
      </c>
      <c r="AN2984" t="str">
        <f t="shared" ca="1" si="824"/>
        <v>Not Down</v>
      </c>
      <c r="AO2984" t="str">
        <f t="shared" ca="1" si="831"/>
        <v>Not Up</v>
      </c>
      <c r="AQ2984">
        <f t="shared" ca="1" si="822"/>
        <v>1</v>
      </c>
      <c r="AR2984">
        <f t="shared" ca="1" si="823"/>
        <v>0</v>
      </c>
      <c r="AT2984">
        <f t="shared" ca="1" si="852"/>
        <v>1</v>
      </c>
      <c r="AU2984">
        <f t="shared" ca="1" si="853"/>
        <v>0</v>
      </c>
      <c r="AW2984" s="5">
        <f t="shared" ca="1" si="836"/>
        <v>5.8213643390785996E-2</v>
      </c>
      <c r="AX2984" s="5">
        <f t="shared" ca="1" si="837"/>
        <v>5.0791340482909751E-2</v>
      </c>
      <c r="AY2984" s="18">
        <f t="shared" ca="1" si="866"/>
        <v>5.8213643390785996E-2</v>
      </c>
      <c r="BA2984" s="6">
        <f t="shared" ca="1" si="859"/>
        <v>0.85890518249050118</v>
      </c>
      <c r="BB2984">
        <f t="shared" ca="1" si="860"/>
        <v>0.85890518249050118</v>
      </c>
      <c r="BC2984" t="str">
        <f t="shared" ca="1" si="848"/>
        <v>HYG UP Equity</v>
      </c>
      <c r="BD2984" t="str">
        <f t="shared" ca="1" si="849"/>
        <v>HYG UP Equity</v>
      </c>
      <c r="BF2984">
        <f t="shared" ca="1" si="838"/>
        <v>1</v>
      </c>
      <c r="BG2984">
        <f t="shared" ca="1" si="839"/>
        <v>0</v>
      </c>
      <c r="BI2984">
        <f t="shared" ca="1" si="832"/>
        <v>1</v>
      </c>
      <c r="BJ2984">
        <f t="shared" ca="1" si="833"/>
        <v>0</v>
      </c>
      <c r="BL2984">
        <f t="shared" ca="1" si="854"/>
        <v>10.249551046945632</v>
      </c>
      <c r="BM2984">
        <f t="shared" ca="1" si="855"/>
        <v>0</v>
      </c>
      <c r="BN2984" s="9">
        <f t="shared" ca="1" si="845"/>
        <v>1</v>
      </c>
      <c r="BO2984" s="9">
        <f t="shared" ca="1" si="846"/>
        <v>0</v>
      </c>
      <c r="BP2984" s="9">
        <f t="shared" ca="1" si="840"/>
        <v>1</v>
      </c>
      <c r="BQ2984" s="9">
        <f t="shared" ca="1" si="841"/>
        <v>0</v>
      </c>
      <c r="BR2984">
        <f t="shared" ca="1" si="842"/>
        <v>1108.2406928578071</v>
      </c>
      <c r="BS2984">
        <f t="shared" ca="1" si="843"/>
        <v>-8.5800085800085135E-3</v>
      </c>
      <c r="BT2984">
        <f t="shared" ca="1" si="844"/>
        <v>1.8055555555555558E-5</v>
      </c>
      <c r="BU2984">
        <f t="shared" ca="1" si="825"/>
        <v>2.5359985620685689E-5</v>
      </c>
      <c r="BV2984">
        <f t="shared" ca="1" si="826"/>
        <v>0</v>
      </c>
      <c r="BW2984" s="35">
        <f ca="1">IFERROR(VLOOKUP($B2984,OFFSET(Input!$A$1,0,MATCH(Index!BW$6&amp;" Index",Input!$1:$1,0)-1,10000,2),2,0)/100,BW2983)</f>
        <v>8.0000000000000004E-4</v>
      </c>
      <c r="BX2984">
        <f t="shared" ca="1" si="847"/>
        <v>1.9000447189836473E-2</v>
      </c>
      <c r="CE2984">
        <v>1096.3528896467872</v>
      </c>
    </row>
    <row r="2985" spans="2:83" x14ac:dyDescent="0.25">
      <c r="B2985" s="2">
        <v>41852</v>
      </c>
      <c r="C2985">
        <f t="shared" ca="1" si="827"/>
        <v>1</v>
      </c>
      <c r="D2985">
        <f t="shared" ca="1" si="828"/>
        <v>0</v>
      </c>
      <c r="E2985">
        <f ca="1">IF($B2985&lt;VLOOKUP(E$6&amp;" Equity",Param,4,0),"",IFERROR(VLOOKUP($B2985,OFFSET(Input!$A$1,0,MATCH(Index!E$6&amp;" Equity",Input!$1:$1,0)-1,10000,2),2,0),E2984))</f>
        <v>92.05</v>
      </c>
      <c r="F2985" s="33">
        <v>114.56</v>
      </c>
      <c r="H2985">
        <f ca="1">IFERROR(VLOOKUP($B2985,OFFSET(Input!$A$1,0,MATCH(Index!H$6,Input!$1:$1,0)-1,10000,2),2,0),0)</f>
        <v>0.43091000000000002</v>
      </c>
      <c r="I2985">
        <f ca="1">IFERROR(VLOOKUP($B2985,OFFSET(Input!$A$1,0,MATCH(Index!I$6,Input!$1:$1,0)-1,10000,2),2,0),0)</f>
        <v>0.29980299999999999</v>
      </c>
      <c r="K2985">
        <f t="shared" ca="1" si="829"/>
        <v>108.17363100359509</v>
      </c>
      <c r="L2985" s="30">
        <f t="shared" ca="1" si="830"/>
        <v>123.4102039406705</v>
      </c>
      <c r="N2985">
        <f t="shared" ca="1" si="834"/>
        <v>4.4245943487319022E-4</v>
      </c>
      <c r="O2985">
        <f t="shared" ca="1" si="835"/>
        <v>7.6892858963617076E-3</v>
      </c>
      <c r="Q2985">
        <f t="shared" ca="1" si="851"/>
        <v>5.4378800574973941E-2</v>
      </c>
      <c r="R2985">
        <f t="shared" ca="1" si="850"/>
        <v>0.11262423639832753</v>
      </c>
      <c r="T2985">
        <f t="shared" ca="1" si="861"/>
        <v>5.0544509038171259E-2</v>
      </c>
      <c r="U2985">
        <f t="shared" ca="1" si="856"/>
        <v>0.10948824231516266</v>
      </c>
      <c r="W2985">
        <f t="shared" ca="1" si="857"/>
        <v>0.18501472930270327</v>
      </c>
      <c r="X2985">
        <f t="shared" ca="1" si="858"/>
        <v>-0.13197705694789749</v>
      </c>
      <c r="Z2985">
        <f t="shared" ca="1" si="820"/>
        <v>109.41137056551133</v>
      </c>
      <c r="AA2985">
        <f t="shared" ca="1" si="820"/>
        <v>109.85755257569765</v>
      </c>
      <c r="AB2985">
        <f t="shared" ca="1" si="820"/>
        <v>110.06608692482938</v>
      </c>
      <c r="AC2985">
        <f t="shared" ca="1" si="821"/>
        <v>110.06608692482938</v>
      </c>
      <c r="AE2985">
        <f ca="1">IFERROR(VLOOKUP($B2985,OFFSET(Input!$A$1,0,MATCH(Index!AE$6&amp;" Index",Input!$1:$1,0)-1,10000,2),2,0),AE2984)</f>
        <v>17.03</v>
      </c>
      <c r="AF2985">
        <f t="shared" ca="1" si="862"/>
        <v>13.042</v>
      </c>
      <c r="AG2985">
        <f t="shared" ca="1" si="862"/>
        <v>12.763000000000002</v>
      </c>
      <c r="AH2985">
        <f t="shared" ca="1" si="862"/>
        <v>12.4152</v>
      </c>
      <c r="AI2985">
        <f t="shared" ca="1" si="863"/>
        <v>12.763000000000002</v>
      </c>
      <c r="AK2985">
        <f t="shared" ca="1" si="864"/>
        <v>-1</v>
      </c>
      <c r="AL2985">
        <f t="shared" ca="1" si="865"/>
        <v>1</v>
      </c>
      <c r="AN2985" t="str">
        <f t="shared" ca="1" si="824"/>
        <v>Down</v>
      </c>
      <c r="AO2985" t="str">
        <f t="shared" ca="1" si="831"/>
        <v>Not Up</v>
      </c>
      <c r="AQ2985">
        <f t="shared" ca="1" si="822"/>
        <v>0</v>
      </c>
      <c r="AR2985">
        <f t="shared" ca="1" si="823"/>
        <v>1</v>
      </c>
      <c r="AT2985">
        <f t="shared" ca="1" si="852"/>
        <v>1</v>
      </c>
      <c r="AU2985">
        <f t="shared" ca="1" si="853"/>
        <v>0</v>
      </c>
      <c r="AW2985" s="5">
        <f t="shared" ca="1" si="836"/>
        <v>5.2559251302229382E-2</v>
      </c>
      <c r="AX2985" s="5">
        <f t="shared" ca="1" si="837"/>
        <v>4.3368520447611948E-2</v>
      </c>
      <c r="AY2985" s="18">
        <f t="shared" ca="1" si="866"/>
        <v>5.2559251302229382E-2</v>
      </c>
      <c r="BA2985" s="6">
        <f t="shared" ca="1" si="859"/>
        <v>0.95130731053391504</v>
      </c>
      <c r="BB2985">
        <f t="shared" ca="1" si="860"/>
        <v>0.85890518249050118</v>
      </c>
      <c r="BC2985" t="str">
        <f t="shared" ca="1" si="848"/>
        <v>HYG UP Equity</v>
      </c>
      <c r="BD2985" t="str">
        <f t="shared" ca="1" si="849"/>
        <v>HYG UP Equity</v>
      </c>
      <c r="BF2985">
        <f t="shared" ca="1" si="838"/>
        <v>0.8</v>
      </c>
      <c r="BG2985">
        <f t="shared" ca="1" si="839"/>
        <v>0.2</v>
      </c>
      <c r="BI2985">
        <f t="shared" ca="1" si="832"/>
        <v>1</v>
      </c>
      <c r="BJ2985">
        <f t="shared" ca="1" si="833"/>
        <v>0</v>
      </c>
      <c r="BL2985">
        <f t="shared" ca="1" si="854"/>
        <v>10.249551046945632</v>
      </c>
      <c r="BM2985">
        <f t="shared" ca="1" si="855"/>
        <v>0</v>
      </c>
      <c r="BN2985" s="9">
        <f t="shared" ca="1" si="845"/>
        <v>1</v>
      </c>
      <c r="BO2985" s="9">
        <f t="shared" ca="1" si="846"/>
        <v>0</v>
      </c>
      <c r="BP2985" s="9">
        <f t="shared" ca="1" si="840"/>
        <v>1</v>
      </c>
      <c r="BQ2985" s="9">
        <f t="shared" ca="1" si="841"/>
        <v>0</v>
      </c>
      <c r="BR2985">
        <f t="shared" ca="1" si="842"/>
        <v>1108.7311529048086</v>
      </c>
      <c r="BS2985">
        <f t="shared" ca="1" si="843"/>
        <v>4.425573344872813E-4</v>
      </c>
      <c r="BT2985">
        <f t="shared" ca="1" si="844"/>
        <v>1.8055555555555558E-5</v>
      </c>
      <c r="BU2985">
        <f t="shared" ca="1" si="825"/>
        <v>1.8402208843662261E-5</v>
      </c>
      <c r="BV2985">
        <f t="shared" ca="1" si="826"/>
        <v>0</v>
      </c>
      <c r="BW2985" s="35">
        <f ca="1">IFERROR(VLOOKUP($B2985,OFFSET(Input!$A$1,0,MATCH(Index!BW$6&amp;" Index",Input!$1:$1,0)-1,10000,2),2,0)/100,BW2984)</f>
        <v>8.9999999999999998E-4</v>
      </c>
      <c r="BX2985">
        <f t="shared" ca="1" si="847"/>
        <v>1.700225183865112E-2</v>
      </c>
      <c r="CE2985">
        <v>1096.7601667729666</v>
      </c>
    </row>
    <row r="2986" spans="2:83" x14ac:dyDescent="0.25">
      <c r="B2986" s="2">
        <v>41855</v>
      </c>
      <c r="C2986">
        <f t="shared" ca="1" si="827"/>
        <v>0</v>
      </c>
      <c r="D2986">
        <f t="shared" ca="1" si="828"/>
        <v>1</v>
      </c>
      <c r="E2986">
        <f ca="1">IF($B2986&lt;VLOOKUP(E$6&amp;" Equity",Param,4,0),"",IFERROR(VLOOKUP($B2986,OFFSET(Input!$A$1,0,MATCH(Index!E$6&amp;" Equity",Input!$1:$1,0)-1,10000,2),2,0),E2985))</f>
        <v>92.6</v>
      </c>
      <c r="F2986" s="33">
        <v>114.26</v>
      </c>
      <c r="H2986">
        <f ca="1">IFERROR(VLOOKUP($B2986,OFFSET(Input!$A$1,0,MATCH(Index!H$6,Input!$1:$1,0)-1,10000,2),2,0),0)</f>
        <v>0</v>
      </c>
      <c r="I2986">
        <f ca="1">IFERROR(VLOOKUP($B2986,OFFSET(Input!$A$1,0,MATCH(Index!I$6,Input!$1:$1,0)-1,10000,2),2,0),0)</f>
        <v>0</v>
      </c>
      <c r="K2986">
        <f t="shared" ca="1" si="829"/>
        <v>108.81996991779364</v>
      </c>
      <c r="L2986" s="30">
        <f t="shared" ca="1" si="830"/>
        <v>123.08702777811638</v>
      </c>
      <c r="N2986">
        <f t="shared" ca="1" si="834"/>
        <v>5.9572339730467137E-3</v>
      </c>
      <c r="O2986">
        <f t="shared" ca="1" si="835"/>
        <v>-2.6221499160189771E-3</v>
      </c>
      <c r="Q2986">
        <f t="shared" ca="1" si="851"/>
        <v>6.1465807324585522E-2</v>
      </c>
      <c r="R2986">
        <f t="shared" ca="1" si="850"/>
        <v>0.11061775159003687</v>
      </c>
      <c r="T2986">
        <f t="shared" ca="1" si="861"/>
        <v>5.4726767476996827E-2</v>
      </c>
      <c r="U2986">
        <f t="shared" ca="1" si="856"/>
        <v>0.10679125536562081</v>
      </c>
      <c r="W2986">
        <f t="shared" ca="1" si="857"/>
        <v>0.1401448947625282</v>
      </c>
      <c r="X2986">
        <f t="shared" ca="1" si="858"/>
        <v>-0.14702606632822857</v>
      </c>
      <c r="Z2986">
        <f t="shared" ref="Z2986:AB3049" ca="1" si="867">AVERAGE(OFFSET($K2986,0,0,-Z$5,1))</f>
        <v>109.33106982724357</v>
      </c>
      <c r="AA2986">
        <f t="shared" ca="1" si="867"/>
        <v>109.76242696186549</v>
      </c>
      <c r="AB2986">
        <f t="shared" ca="1" si="867"/>
        <v>109.98040818046809</v>
      </c>
      <c r="AC2986">
        <f t="shared" ref="AC2986:AC3049" ca="1" si="868">MAX(AB2986,AA2986)</f>
        <v>109.98040818046809</v>
      </c>
      <c r="AE2986">
        <f ca="1">IFERROR(VLOOKUP($B2986,OFFSET(Input!$A$1,0,MATCH(Index!AE$6&amp;" Index",Input!$1:$1,0)-1,10000,2),2,0),AE2985)</f>
        <v>15.12</v>
      </c>
      <c r="AF2986">
        <f t="shared" ca="1" si="862"/>
        <v>13.262</v>
      </c>
      <c r="AG2986">
        <f t="shared" ca="1" si="862"/>
        <v>12.952500000000001</v>
      </c>
      <c r="AH2986">
        <f t="shared" ca="1" si="862"/>
        <v>12.569600000000001</v>
      </c>
      <c r="AI2986">
        <f t="shared" ca="1" si="863"/>
        <v>12.952500000000001</v>
      </c>
      <c r="AK2986">
        <f t="shared" ca="1" si="864"/>
        <v>-1</v>
      </c>
      <c r="AL2986">
        <f t="shared" ca="1" si="865"/>
        <v>1</v>
      </c>
      <c r="AN2986" t="str">
        <f t="shared" ca="1" si="824"/>
        <v>Down</v>
      </c>
      <c r="AO2986" t="str">
        <f t="shared" ca="1" si="831"/>
        <v>Not Up</v>
      </c>
      <c r="AQ2986">
        <f t="shared" ca="1" si="822"/>
        <v>0</v>
      </c>
      <c r="AR2986">
        <f t="shared" ca="1" si="823"/>
        <v>1</v>
      </c>
      <c r="AT2986">
        <f t="shared" ca="1" si="852"/>
        <v>1</v>
      </c>
      <c r="AU2986">
        <f t="shared" ca="1" si="853"/>
        <v>0</v>
      </c>
      <c r="AW2986" s="5">
        <f t="shared" ca="1" si="836"/>
        <v>6.1443323783085604E-2</v>
      </c>
      <c r="AX2986" s="5">
        <f t="shared" ca="1" si="837"/>
        <v>4.9904475308813839E-2</v>
      </c>
      <c r="AY2986" s="18">
        <f t="shared" ca="1" si="866"/>
        <v>6.1443323783085604E-2</v>
      </c>
      <c r="BA2986" s="6">
        <f t="shared" ca="1" si="859"/>
        <v>0.81375806062373579</v>
      </c>
      <c r="BB2986">
        <f t="shared" ca="1" si="860"/>
        <v>0.81375806062373579</v>
      </c>
      <c r="BC2986" t="str">
        <f t="shared" ca="1" si="848"/>
        <v>HYG UP Equity</v>
      </c>
      <c r="BD2986" t="str">
        <f t="shared" ca="1" si="849"/>
        <v>TLT UP equity</v>
      </c>
      <c r="BF2986">
        <f t="shared" ca="1" si="838"/>
        <v>0.6</v>
      </c>
      <c r="BG2986">
        <f t="shared" ca="1" si="839"/>
        <v>0.4</v>
      </c>
      <c r="BI2986">
        <f t="shared" ca="1" si="832"/>
        <v>0.8</v>
      </c>
      <c r="BJ2986">
        <f t="shared" ca="1" si="833"/>
        <v>0.2</v>
      </c>
      <c r="BL2986">
        <f t="shared" ca="1" si="854"/>
        <v>8.1996408375565064</v>
      </c>
      <c r="BM2986">
        <f t="shared" ca="1" si="855"/>
        <v>1.8123044430159081</v>
      </c>
      <c r="BN2986" s="9">
        <f t="shared" ca="1" si="845"/>
        <v>1</v>
      </c>
      <c r="BO2986" s="9">
        <f t="shared" ca="1" si="846"/>
        <v>0</v>
      </c>
      <c r="BP2986" s="9">
        <f t="shared" ca="1" si="840"/>
        <v>0.8</v>
      </c>
      <c r="BQ2986" s="9">
        <f t="shared" ca="1" si="841"/>
        <v>0.19999999999999998</v>
      </c>
      <c r="BR2986">
        <f t="shared" ca="1" si="842"/>
        <v>1115.3558365995141</v>
      </c>
      <c r="BS2986">
        <f t="shared" ca="1" si="843"/>
        <v>5.9750135795761938E-3</v>
      </c>
      <c r="BT2986">
        <f t="shared" ca="1" si="844"/>
        <v>5.4166666666666671E-5</v>
      </c>
      <c r="BU2986">
        <f t="shared" ca="1" si="825"/>
        <v>3.4356207299620037E-5</v>
      </c>
      <c r="BV2986">
        <f t="shared" ca="1" si="826"/>
        <v>3.4356207299620044E-5</v>
      </c>
      <c r="BW2986" s="35">
        <f ca="1">IFERROR(VLOOKUP($B2986,OFFSET(Input!$A$1,0,MATCH(Index!BW$6&amp;" Index",Input!$1:$1,0)-1,10000,2),2,0)/100,BW2985)</f>
        <v>8.9999999999999998E-4</v>
      </c>
      <c r="BX2986">
        <f t="shared" ca="1" si="847"/>
        <v>5.1025703689482567E-2</v>
      </c>
      <c r="CE2986">
        <v>1102.2299438648201</v>
      </c>
    </row>
    <row r="2987" spans="2:83" x14ac:dyDescent="0.25">
      <c r="B2987" s="2">
        <v>41856</v>
      </c>
      <c r="C2987">
        <f t="shared" ca="1" si="827"/>
        <v>0</v>
      </c>
      <c r="D2987">
        <f t="shared" ca="1" si="828"/>
        <v>2</v>
      </c>
      <c r="E2987">
        <f ca="1">IF($B2987&lt;VLOOKUP(E$6&amp;" Equity",Param,4,0),"",IFERROR(VLOOKUP($B2987,OFFSET(Input!$A$1,0,MATCH(Index!E$6&amp;" Equity",Input!$1:$1,0)-1,10000,2),2,0),E2986))</f>
        <v>92.42</v>
      </c>
      <c r="F2987" s="33">
        <v>114.63</v>
      </c>
      <c r="H2987">
        <f ca="1">IFERROR(VLOOKUP($B2987,OFFSET(Input!$A$1,0,MATCH(Index!H$6,Input!$1:$1,0)-1,10000,2),2,0),0)</f>
        <v>0</v>
      </c>
      <c r="I2987">
        <f ca="1">IFERROR(VLOOKUP($B2987,OFFSET(Input!$A$1,0,MATCH(Index!I$6,Input!$1:$1,0)-1,10000,2),2,0),0)</f>
        <v>0</v>
      </c>
      <c r="K2987">
        <f t="shared" ca="1" si="829"/>
        <v>108.60844081860139</v>
      </c>
      <c r="L2987" s="30">
        <f t="shared" ca="1" si="830"/>
        <v>123.48561171193312</v>
      </c>
      <c r="N2987">
        <f t="shared" ca="1" si="834"/>
        <v>-1.9457362100133318E-3</v>
      </c>
      <c r="O2987">
        <f t="shared" ca="1" si="835"/>
        <v>3.2329968306016648E-3</v>
      </c>
      <c r="Q2987">
        <f t="shared" ca="1" si="851"/>
        <v>6.1846829727977025E-2</v>
      </c>
      <c r="R2987">
        <f t="shared" ca="1" si="850"/>
        <v>0.11131185040396324</v>
      </c>
      <c r="T2987">
        <f t="shared" ca="1" si="861"/>
        <v>5.5155769744349339E-2</v>
      </c>
      <c r="U2987">
        <f t="shared" ca="1" si="856"/>
        <v>9.9848790588534728E-2</v>
      </c>
      <c r="W2987">
        <f t="shared" ca="1" si="857"/>
        <v>0.10481638119360868</v>
      </c>
      <c r="X2987">
        <f t="shared" ca="1" si="858"/>
        <v>-0.1758067985956594</v>
      </c>
      <c r="Z2987">
        <f t="shared" ca="1" si="867"/>
        <v>109.21441026031023</v>
      </c>
      <c r="AA2987">
        <f t="shared" ca="1" si="867"/>
        <v>109.65555520701632</v>
      </c>
      <c r="AB2987">
        <f t="shared" ca="1" si="867"/>
        <v>109.88999495353379</v>
      </c>
      <c r="AC2987">
        <f t="shared" ca="1" si="868"/>
        <v>109.88999495353379</v>
      </c>
      <c r="AE2987">
        <f ca="1">IFERROR(VLOOKUP($B2987,OFFSET(Input!$A$1,0,MATCH(Index!AE$6&amp;" Index",Input!$1:$1,0)-1,10000,2),2,0),AE2986)</f>
        <v>16.87</v>
      </c>
      <c r="AF2987">
        <f t="shared" ca="1" si="862"/>
        <v>13.589333333333334</v>
      </c>
      <c r="AG2987">
        <f t="shared" ca="1" si="862"/>
        <v>13.196999999999999</v>
      </c>
      <c r="AH2987">
        <f t="shared" ca="1" si="862"/>
        <v>12.781600000000003</v>
      </c>
      <c r="AI2987">
        <f t="shared" ca="1" si="863"/>
        <v>13.196999999999999</v>
      </c>
      <c r="AK2987">
        <f t="shared" ca="1" si="864"/>
        <v>-1</v>
      </c>
      <c r="AL2987">
        <f t="shared" ca="1" si="865"/>
        <v>1</v>
      </c>
      <c r="AN2987" t="str">
        <f t="shared" ca="1" si="824"/>
        <v>Down</v>
      </c>
      <c r="AO2987" t="str">
        <f t="shared" ca="1" si="831"/>
        <v>Not Up</v>
      </c>
      <c r="AQ2987">
        <f t="shared" ca="1" si="822"/>
        <v>0</v>
      </c>
      <c r="AR2987">
        <f t="shared" ca="1" si="823"/>
        <v>1</v>
      </c>
      <c r="AT2987">
        <f t="shared" ca="1" si="852"/>
        <v>1</v>
      </c>
      <c r="AU2987">
        <f t="shared" ca="1" si="853"/>
        <v>0</v>
      </c>
      <c r="AW2987" s="5">
        <f t="shared" ca="1" si="836"/>
        <v>7.3613070555769267E-2</v>
      </c>
      <c r="AX2987" s="5">
        <f t="shared" ca="1" si="837"/>
        <v>6.0092644579552941E-2</v>
      </c>
      <c r="AY2987" s="18">
        <f t="shared" ca="1" si="866"/>
        <v>7.3613070555769267E-2</v>
      </c>
      <c r="BA2987" s="6">
        <f t="shared" ca="1" si="859"/>
        <v>0.67922720275769499</v>
      </c>
      <c r="BB2987">
        <f t="shared" ca="1" si="860"/>
        <v>0.67922720275769499</v>
      </c>
      <c r="BC2987" t="str">
        <f t="shared" ca="1" si="848"/>
        <v>HYG UP Equity</v>
      </c>
      <c r="BD2987" t="str">
        <f t="shared" ca="1" si="849"/>
        <v>TLT UP equity</v>
      </c>
      <c r="BF2987">
        <f t="shared" ca="1" si="838"/>
        <v>0.4</v>
      </c>
      <c r="BG2987">
        <f t="shared" ca="1" si="839"/>
        <v>0.6</v>
      </c>
      <c r="BI2987">
        <f t="shared" ca="1" si="832"/>
        <v>0.6</v>
      </c>
      <c r="BJ2987">
        <f t="shared" ca="1" si="833"/>
        <v>0.4</v>
      </c>
      <c r="BL2987">
        <f t="shared" ca="1" si="854"/>
        <v>6.1561167124466971</v>
      </c>
      <c r="BM2987">
        <f t="shared" ca="1" si="855"/>
        <v>3.6096309973121552</v>
      </c>
      <c r="BN2987" s="9">
        <f t="shared" ca="1" si="845"/>
        <v>0.79917011524275938</v>
      </c>
      <c r="BO2987" s="9">
        <f t="shared" ca="1" si="846"/>
        <v>0.20082988475724051</v>
      </c>
      <c r="BP2987" s="9">
        <f t="shared" ca="1" si="840"/>
        <v>0.6</v>
      </c>
      <c r="BQ2987" s="9">
        <f t="shared" ca="1" si="841"/>
        <v>0.4</v>
      </c>
      <c r="BR2987">
        <f t="shared" ca="1" si="842"/>
        <v>1114.3437293936167</v>
      </c>
      <c r="BS2987">
        <f t="shared" ca="1" si="843"/>
        <v>-9.0742987366532191E-4</v>
      </c>
      <c r="BT2987">
        <f t="shared" ca="1" si="844"/>
        <v>1.8055555555555555E-5</v>
      </c>
      <c r="BU2987">
        <f t="shared" ca="1" si="825"/>
        <v>3.9631303459859136E-5</v>
      </c>
      <c r="BV2987">
        <f t="shared" ca="1" si="826"/>
        <v>3.0601879086506077E-5</v>
      </c>
      <c r="BW2987" s="35">
        <f ca="1">IFERROR(VLOOKUP($B2987,OFFSET(Input!$A$1,0,MATCH(Index!BW$6&amp;" Index",Input!$1:$1,0)-1,10000,2),2,0)/100,BW2986)</f>
        <v>8.9999999999999998E-4</v>
      </c>
      <c r="BX2987">
        <f t="shared" ca="1" si="847"/>
        <v>1.6194903498959703E-2</v>
      </c>
      <c r="CE2987">
        <v>1101.1547417273771</v>
      </c>
    </row>
    <row r="2988" spans="2:83" x14ac:dyDescent="0.25">
      <c r="B2988" s="2">
        <v>41857</v>
      </c>
      <c r="C2988">
        <f t="shared" ca="1" si="827"/>
        <v>0</v>
      </c>
      <c r="D2988">
        <f t="shared" ca="1" si="828"/>
        <v>3</v>
      </c>
      <c r="E2988">
        <f ca="1">IF($B2988&lt;VLOOKUP(E$6&amp;" Equity",Param,4,0),"",IFERROR(VLOOKUP($B2988,OFFSET(Input!$A$1,0,MATCH(Index!E$6&amp;" Equity",Input!$1:$1,0)-1,10000,2),2,0),E2987))</f>
        <v>92.64</v>
      </c>
      <c r="F2988" s="33">
        <v>114.7</v>
      </c>
      <c r="H2988">
        <f ca="1">IFERROR(VLOOKUP($B2988,OFFSET(Input!$A$1,0,MATCH(Index!H$6,Input!$1:$1,0)-1,10000,2),2,0),0)</f>
        <v>0</v>
      </c>
      <c r="I2988">
        <f ca="1">IFERROR(VLOOKUP($B2988,OFFSET(Input!$A$1,0,MATCH(Index!I$6,Input!$1:$1,0)-1,10000,2),2,0),0)</f>
        <v>0</v>
      </c>
      <c r="K2988">
        <f t="shared" ca="1" si="829"/>
        <v>108.86697638428082</v>
      </c>
      <c r="L2988" s="30">
        <f t="shared" ca="1" si="830"/>
        <v>123.56101948319575</v>
      </c>
      <c r="N2988">
        <f t="shared" ca="1" si="834"/>
        <v>2.3776083825647661E-3</v>
      </c>
      <c r="O2988">
        <f t="shared" ca="1" si="835"/>
        <v>6.1047400840675279E-4</v>
      </c>
      <c r="Q2988">
        <f t="shared" ca="1" si="851"/>
        <v>6.2249213309608725E-2</v>
      </c>
      <c r="R2988">
        <f t="shared" ca="1" si="850"/>
        <v>0.11116220438789773</v>
      </c>
      <c r="T2988">
        <f t="shared" ca="1" si="861"/>
        <v>5.5735936299533023E-2</v>
      </c>
      <c r="U2988">
        <f t="shared" ca="1" si="856"/>
        <v>9.9832126258503101E-2</v>
      </c>
      <c r="W2988">
        <f t="shared" ca="1" si="857"/>
        <v>0.11864652442943943</v>
      </c>
      <c r="X2988">
        <f t="shared" ca="1" si="858"/>
        <v>-0.16938257596685707</v>
      </c>
      <c r="Z2988">
        <f t="shared" ca="1" si="867"/>
        <v>109.10254990091148</v>
      </c>
      <c r="AA2988">
        <f t="shared" ca="1" si="867"/>
        <v>109.56570413165204</v>
      </c>
      <c r="AB2988">
        <f t="shared" ca="1" si="867"/>
        <v>109.80875660478308</v>
      </c>
      <c r="AC2988">
        <f t="shared" ca="1" si="868"/>
        <v>109.80875660478308</v>
      </c>
      <c r="AE2988">
        <f ca="1">IFERROR(VLOOKUP($B2988,OFFSET(Input!$A$1,0,MATCH(Index!AE$6&amp;" Index",Input!$1:$1,0)-1,10000,2),2,0),AE2987)</f>
        <v>16.37</v>
      </c>
      <c r="AF2988">
        <f t="shared" ca="1" si="862"/>
        <v>13.947333333333335</v>
      </c>
      <c r="AG2988">
        <f t="shared" ca="1" si="862"/>
        <v>13.433000000000002</v>
      </c>
      <c r="AH2988">
        <f t="shared" ca="1" si="862"/>
        <v>12.990400000000005</v>
      </c>
      <c r="AI2988">
        <f t="shared" ca="1" si="863"/>
        <v>13.433000000000002</v>
      </c>
      <c r="AK2988">
        <f t="shared" ca="1" si="864"/>
        <v>-1</v>
      </c>
      <c r="AL2988">
        <f t="shared" ca="1" si="865"/>
        <v>1</v>
      </c>
      <c r="AN2988" t="str">
        <f t="shared" ca="1" si="824"/>
        <v>Down</v>
      </c>
      <c r="AO2988" t="str">
        <f t="shared" ca="1" si="831"/>
        <v>Not Up</v>
      </c>
      <c r="AQ2988">
        <f t="shared" ca="1" si="822"/>
        <v>0</v>
      </c>
      <c r="AR2988">
        <f t="shared" ca="1" si="823"/>
        <v>1</v>
      </c>
      <c r="AT2988">
        <f t="shared" ca="1" si="852"/>
        <v>1</v>
      </c>
      <c r="AU2988">
        <f t="shared" ca="1" si="853"/>
        <v>0</v>
      </c>
      <c r="AW2988" s="5">
        <f t="shared" ca="1" si="836"/>
        <v>9.1248140602037731E-2</v>
      </c>
      <c r="AX2988" s="5">
        <f t="shared" ca="1" si="837"/>
        <v>7.8747665645837572E-2</v>
      </c>
      <c r="AY2988" s="18">
        <f t="shared" ca="1" si="866"/>
        <v>9.1248140602037731E-2</v>
      </c>
      <c r="BA2988" s="6">
        <f t="shared" ca="1" si="859"/>
        <v>0.5479563711666845</v>
      </c>
      <c r="BB2988">
        <f t="shared" ca="1" si="860"/>
        <v>0.5479563711666845</v>
      </c>
      <c r="BC2988" t="str">
        <f t="shared" ca="1" si="848"/>
        <v>HYG UP Equity</v>
      </c>
      <c r="BD2988" t="str">
        <f t="shared" ca="1" si="849"/>
        <v>TLT UP equity</v>
      </c>
      <c r="BF2988">
        <f t="shared" ca="1" si="838"/>
        <v>0.2</v>
      </c>
      <c r="BG2988">
        <f t="shared" ca="1" si="839"/>
        <v>0.8</v>
      </c>
      <c r="BI2988">
        <f t="shared" ca="1" si="832"/>
        <v>0.4</v>
      </c>
      <c r="BJ2988">
        <f t="shared" ca="1" si="833"/>
        <v>0.6</v>
      </c>
      <c r="BL2988">
        <f t="shared" ca="1" si="854"/>
        <v>4.1011793872141142</v>
      </c>
      <c r="BM2988">
        <f t="shared" ca="1" si="855"/>
        <v>5.4201924040808809</v>
      </c>
      <c r="BN2988" s="9">
        <f t="shared" ca="1" si="845"/>
        <v>0.60042403720637827</v>
      </c>
      <c r="BO2988" s="9">
        <f t="shared" ca="1" si="846"/>
        <v>0.39957596279362173</v>
      </c>
      <c r="BP2988" s="9">
        <f t="shared" ca="1" si="840"/>
        <v>0.4</v>
      </c>
      <c r="BQ2988" s="9">
        <f t="shared" ca="1" si="841"/>
        <v>0.60000000000000009</v>
      </c>
      <c r="BR2988">
        <f t="shared" ca="1" si="842"/>
        <v>1116.2074987388455</v>
      </c>
      <c r="BS2988">
        <f t="shared" ca="1" si="843"/>
        <v>1.672526435126942E-3</v>
      </c>
      <c r="BT2988">
        <f t="shared" ca="1" si="844"/>
        <v>1.8055555555555558E-5</v>
      </c>
      <c r="BU2988">
        <f t="shared" ca="1" si="825"/>
        <v>4.338180379317164E-5</v>
      </c>
      <c r="BV2988">
        <f t="shared" ca="1" si="826"/>
        <v>1.6475632219963488E-5</v>
      </c>
      <c r="BW2988" s="35">
        <f ca="1">IFERROR(VLOOKUP($B2988,OFFSET(Input!$A$1,0,MATCH(Index!BW$6&amp;" Index",Input!$1:$1,0)-1,10000,2),2,0)/100,BW2987)</f>
        <v>8.9999999999999998E-4</v>
      </c>
      <c r="BX2988">
        <f t="shared" ca="1" si="847"/>
        <v>1.3504368493540501E-2</v>
      </c>
      <c r="CE2988">
        <v>1102.5565759046019</v>
      </c>
    </row>
    <row r="2989" spans="2:83" x14ac:dyDescent="0.25">
      <c r="B2989" s="2">
        <v>41858</v>
      </c>
      <c r="C2989">
        <f t="shared" ca="1" si="827"/>
        <v>0</v>
      </c>
      <c r="D2989">
        <f t="shared" ca="1" si="828"/>
        <v>4</v>
      </c>
      <c r="E2989">
        <f ca="1">IF($B2989&lt;VLOOKUP(E$6&amp;" Equity",Param,4,0),"",IFERROR(VLOOKUP($B2989,OFFSET(Input!$A$1,0,MATCH(Index!E$6&amp;" Equity",Input!$1:$1,0)-1,10000,2),2,0),E2988))</f>
        <v>92.7</v>
      </c>
      <c r="F2989" s="33">
        <v>115.77</v>
      </c>
      <c r="H2989">
        <f ca="1">IFERROR(VLOOKUP($B2989,OFFSET(Input!$A$1,0,MATCH(Index!H$6,Input!$1:$1,0)-1,10000,2),2,0),0)</f>
        <v>0</v>
      </c>
      <c r="I2989">
        <f ca="1">IFERROR(VLOOKUP($B2989,OFFSET(Input!$A$1,0,MATCH(Index!I$6,Input!$1:$1,0)-1,10000,2),2,0),0)</f>
        <v>0</v>
      </c>
      <c r="K2989">
        <f t="shared" ca="1" si="829"/>
        <v>108.93748608401157</v>
      </c>
      <c r="L2989" s="30">
        <f t="shared" ca="1" si="830"/>
        <v>124.71368112963881</v>
      </c>
      <c r="N2989">
        <f t="shared" ca="1" si="834"/>
        <v>6.4745874712435897E-4</v>
      </c>
      <c r="O2989">
        <f t="shared" ca="1" si="835"/>
        <v>9.2854400823120919E-3</v>
      </c>
      <c r="Q2989">
        <f t="shared" ca="1" si="851"/>
        <v>6.1670964116283589E-2</v>
      </c>
      <c r="R2989">
        <f t="shared" ca="1" si="850"/>
        <v>0.11451772494791269</v>
      </c>
      <c r="T2989">
        <f t="shared" ca="1" si="861"/>
        <v>5.4708580747955107E-2</v>
      </c>
      <c r="U2989">
        <f t="shared" ca="1" si="856"/>
        <v>0.10512814709845088</v>
      </c>
      <c r="W2989">
        <f t="shared" ca="1" si="857"/>
        <v>0.18600581887137085</v>
      </c>
      <c r="X2989">
        <f t="shared" ca="1" si="858"/>
        <v>-0.14891143290024972</v>
      </c>
      <c r="Z2989">
        <f t="shared" ca="1" si="867"/>
        <v>108.9778558485098</v>
      </c>
      <c r="AA2989">
        <f t="shared" ca="1" si="867"/>
        <v>109.49633898910675</v>
      </c>
      <c r="AB2989">
        <f t="shared" ca="1" si="867"/>
        <v>109.72753139748383</v>
      </c>
      <c r="AC2989">
        <f t="shared" ca="1" si="868"/>
        <v>109.72753139748383</v>
      </c>
      <c r="AE2989">
        <f ca="1">IFERROR(VLOOKUP($B2989,OFFSET(Input!$A$1,0,MATCH(Index!AE$6&amp;" Index",Input!$1:$1,0)-1,10000,2),2,0),AE2988)</f>
        <v>16.66</v>
      </c>
      <c r="AF2989">
        <f t="shared" ca="1" si="862"/>
        <v>14.088666666666667</v>
      </c>
      <c r="AG2989">
        <f t="shared" ca="1" si="862"/>
        <v>13.636500000000002</v>
      </c>
      <c r="AH2989">
        <f t="shared" ca="1" si="862"/>
        <v>13.224000000000004</v>
      </c>
      <c r="AI2989">
        <f t="shared" ca="1" si="863"/>
        <v>13.636500000000002</v>
      </c>
      <c r="AK2989">
        <f t="shared" ca="1" si="864"/>
        <v>-1</v>
      </c>
      <c r="AL2989">
        <f t="shared" ca="1" si="865"/>
        <v>1</v>
      </c>
      <c r="AN2989" t="str">
        <f t="shared" ca="1" si="824"/>
        <v>Down</v>
      </c>
      <c r="AO2989" t="str">
        <f t="shared" ca="1" si="831"/>
        <v>Not Up</v>
      </c>
      <c r="AQ2989">
        <f t="shared" ca="1" si="822"/>
        <v>0</v>
      </c>
      <c r="AR2989">
        <f t="shared" ca="1" si="823"/>
        <v>1</v>
      </c>
      <c r="AT2989">
        <f t="shared" ca="1" si="852"/>
        <v>1</v>
      </c>
      <c r="AU2989">
        <f t="shared" ca="1" si="853"/>
        <v>0</v>
      </c>
      <c r="AW2989" s="5">
        <f t="shared" ca="1" si="836"/>
        <v>0.11451772494791269</v>
      </c>
      <c r="AX2989" s="5">
        <f t="shared" ca="1" si="837"/>
        <v>0.10512814709845088</v>
      </c>
      <c r="AY2989" s="18">
        <f t="shared" ca="1" si="866"/>
        <v>0.11451772494791269</v>
      </c>
      <c r="BA2989" s="6">
        <f t="shared" ca="1" si="859"/>
        <v>0.43661363359027638</v>
      </c>
      <c r="BB2989">
        <f t="shared" ca="1" si="860"/>
        <v>0.43661363359027638</v>
      </c>
      <c r="BC2989" t="str">
        <f t="shared" ca="1" si="848"/>
        <v>HYG UP Equity</v>
      </c>
      <c r="BD2989" t="str">
        <f t="shared" ca="1" si="849"/>
        <v>TLT UP equity</v>
      </c>
      <c r="BF2989">
        <f t="shared" ca="1" si="838"/>
        <v>0</v>
      </c>
      <c r="BG2989">
        <f t="shared" ca="1" si="839"/>
        <v>1</v>
      </c>
      <c r="BI2989">
        <f t="shared" ca="1" si="832"/>
        <v>0.2</v>
      </c>
      <c r="BJ2989">
        <f t="shared" ca="1" si="833"/>
        <v>0.8</v>
      </c>
      <c r="BL2989">
        <f t="shared" ca="1" si="854"/>
        <v>2.0612635006110867</v>
      </c>
      <c r="BM2989">
        <f t="shared" ca="1" si="855"/>
        <v>7.2020603314526355</v>
      </c>
      <c r="BN2989" s="9">
        <f t="shared" ca="1" si="845"/>
        <v>0.39792868655543262</v>
      </c>
      <c r="BO2989" s="9">
        <f t="shared" ca="1" si="846"/>
        <v>0.60207131344456744</v>
      </c>
      <c r="BP2989" s="9">
        <f t="shared" ca="1" si="840"/>
        <v>0.2</v>
      </c>
      <c r="BQ2989" s="9">
        <f t="shared" ca="1" si="841"/>
        <v>0.8</v>
      </c>
      <c r="BR2989">
        <f t="shared" ca="1" si="842"/>
        <v>1122.744319566506</v>
      </c>
      <c r="BS2989">
        <f t="shared" ca="1" si="843"/>
        <v>5.8562774708521559E-3</v>
      </c>
      <c r="BT2989">
        <f t="shared" ca="1" si="844"/>
        <v>1.8055555555555558E-5</v>
      </c>
      <c r="BU2989">
        <f t="shared" ca="1" si="825"/>
        <v>3.2138542886550638E-5</v>
      </c>
      <c r="BV2989">
        <f t="shared" ca="1" si="826"/>
        <v>5.8843765683485376E-6</v>
      </c>
      <c r="BW2989" s="35">
        <f ca="1">IFERROR(VLOOKUP($B2989,OFFSET(Input!$A$1,0,MATCH(Index!BW$6&amp;" Index",Input!$1:$1,0)-1,10000,2),2,0)/100,BW2988)</f>
        <v>8.9999999999999998E-4</v>
      </c>
      <c r="BX2989">
        <f t="shared" ca="1" si="847"/>
        <v>1.090831625611453E-2</v>
      </c>
      <c r="CE2989">
        <v>1106.8723894774248</v>
      </c>
    </row>
    <row r="2990" spans="2:83" x14ac:dyDescent="0.25">
      <c r="B2990" s="2">
        <v>41859</v>
      </c>
      <c r="C2990">
        <f t="shared" ca="1" si="827"/>
        <v>0</v>
      </c>
      <c r="D2990">
        <f t="shared" ca="1" si="828"/>
        <v>5</v>
      </c>
      <c r="E2990">
        <f ca="1">IF($B2990&lt;VLOOKUP(E$6&amp;" Equity",Param,4,0),"",IFERROR(VLOOKUP($B2990,OFFSET(Input!$A$1,0,MATCH(Index!E$6&amp;" Equity",Input!$1:$1,0)-1,10000,2),2,0),E2989))</f>
        <v>92.99</v>
      </c>
      <c r="F2990" s="33">
        <v>115.52</v>
      </c>
      <c r="H2990">
        <f ca="1">IFERROR(VLOOKUP($B2990,OFFSET(Input!$A$1,0,MATCH(Index!H$6,Input!$1:$1,0)-1,10000,2),2,0),0)</f>
        <v>0</v>
      </c>
      <c r="I2990">
        <f ca="1">IFERROR(VLOOKUP($B2990,OFFSET(Input!$A$1,0,MATCH(Index!I$6,Input!$1:$1,0)-1,10000,2),2,0),0)</f>
        <v>0</v>
      </c>
      <c r="K2990">
        <f t="shared" ca="1" si="829"/>
        <v>109.27828296604352</v>
      </c>
      <c r="L2990" s="30">
        <f t="shared" ca="1" si="830"/>
        <v>124.44436766084371</v>
      </c>
      <c r="N2990">
        <f t="shared" ca="1" si="834"/>
        <v>3.1234879182963191E-3</v>
      </c>
      <c r="O2990">
        <f t="shared" ca="1" si="835"/>
        <v>-2.1617890731209966E-3</v>
      </c>
      <c r="Q2990">
        <f t="shared" ca="1" si="851"/>
        <v>6.3058219733582582E-2</v>
      </c>
      <c r="R2990">
        <f t="shared" ca="1" si="850"/>
        <v>9.878742074864022E-2</v>
      </c>
      <c r="T2990">
        <f t="shared" ca="1" si="861"/>
        <v>5.5495586511355867E-2</v>
      </c>
      <c r="U2990">
        <f t="shared" ca="1" si="856"/>
        <v>0.10296239609115591</v>
      </c>
      <c r="W2990">
        <f t="shared" ca="1" si="857"/>
        <v>0.2642987811008462</v>
      </c>
      <c r="X2990">
        <f t="shared" ca="1" si="858"/>
        <v>-0.18854520692184251</v>
      </c>
      <c r="Z2990">
        <f t="shared" ca="1" si="867"/>
        <v>108.90595646122991</v>
      </c>
      <c r="AA2990">
        <f t="shared" ca="1" si="867"/>
        <v>109.4346562022038</v>
      </c>
      <c r="AB2990">
        <f t="shared" ca="1" si="867"/>
        <v>109.66648830738737</v>
      </c>
      <c r="AC2990">
        <f t="shared" ca="1" si="868"/>
        <v>109.66648830738737</v>
      </c>
      <c r="AE2990">
        <f ca="1">IFERROR(VLOOKUP($B2990,OFFSET(Input!$A$1,0,MATCH(Index!AE$6&amp;" Index",Input!$1:$1,0)-1,10000,2),2,0),AE2989)</f>
        <v>15.77</v>
      </c>
      <c r="AF2990">
        <f t="shared" ca="1" si="862"/>
        <v>14.336000000000002</v>
      </c>
      <c r="AG2990">
        <f t="shared" ca="1" si="862"/>
        <v>13.821000000000002</v>
      </c>
      <c r="AH2990">
        <f t="shared" ca="1" si="862"/>
        <v>13.442</v>
      </c>
      <c r="AI2990">
        <f t="shared" ca="1" si="863"/>
        <v>13.821000000000002</v>
      </c>
      <c r="AK2990">
        <f t="shared" ca="1" si="864"/>
        <v>-1</v>
      </c>
      <c r="AL2990">
        <f t="shared" ca="1" si="865"/>
        <v>1</v>
      </c>
      <c r="AN2990" t="str">
        <f t="shared" ca="1" si="824"/>
        <v>Down</v>
      </c>
      <c r="AO2990" t="str">
        <f t="shared" ca="1" si="831"/>
        <v>Not Up</v>
      </c>
      <c r="AQ2990">
        <f t="shared" ca="1" si="822"/>
        <v>0</v>
      </c>
      <c r="AR2990">
        <f t="shared" ca="1" si="823"/>
        <v>1</v>
      </c>
      <c r="AT2990">
        <f t="shared" ca="1" si="852"/>
        <v>1</v>
      </c>
      <c r="AU2990">
        <f t="shared" ca="1" si="853"/>
        <v>0</v>
      </c>
      <c r="AW2990" s="5">
        <f t="shared" ca="1" si="836"/>
        <v>9.878742074864022E-2</v>
      </c>
      <c r="AX2990" s="5">
        <f t="shared" ca="1" si="837"/>
        <v>0.10296239609115591</v>
      </c>
      <c r="AY2990" s="18">
        <f t="shared" ca="1" si="866"/>
        <v>0.10296239609115591</v>
      </c>
      <c r="BA2990" s="6">
        <f t="shared" ca="1" si="859"/>
        <v>0.48561418438371812</v>
      </c>
      <c r="BB2990">
        <f t="shared" ca="1" si="860"/>
        <v>0.48561418438371812</v>
      </c>
      <c r="BC2990" t="str">
        <f t="shared" ca="1" si="848"/>
        <v>HYG UP Equity</v>
      </c>
      <c r="BD2990" t="str">
        <f t="shared" ca="1" si="849"/>
        <v>TLT UP equity</v>
      </c>
      <c r="BF2990">
        <f t="shared" ca="1" si="838"/>
        <v>0</v>
      </c>
      <c r="BG2990">
        <f t="shared" ca="1" si="839"/>
        <v>1</v>
      </c>
      <c r="BI2990">
        <f t="shared" ca="1" si="832"/>
        <v>0</v>
      </c>
      <c r="BJ2990">
        <f t="shared" ca="1" si="833"/>
        <v>1</v>
      </c>
      <c r="BL2990">
        <f t="shared" ca="1" si="854"/>
        <v>0</v>
      </c>
      <c r="BM2990">
        <f t="shared" ca="1" si="855"/>
        <v>9.0121168275509387</v>
      </c>
      <c r="BN2990" s="9">
        <f t="shared" ca="1" si="845"/>
        <v>0.20084698531257164</v>
      </c>
      <c r="BO2990" s="9">
        <f t="shared" ca="1" si="846"/>
        <v>0.79915301468742839</v>
      </c>
      <c r="BP2990" s="9">
        <f t="shared" ca="1" si="840"/>
        <v>0</v>
      </c>
      <c r="BQ2990" s="9">
        <f t="shared" ca="1" si="841"/>
        <v>1</v>
      </c>
      <c r="BR2990">
        <f t="shared" ca="1" si="842"/>
        <v>1121.5071798902254</v>
      </c>
      <c r="BS2990">
        <f t="shared" ca="1" si="843"/>
        <v>-1.1018890540975823E-3</v>
      </c>
      <c r="BT2990">
        <f t="shared" ca="1" si="844"/>
        <v>1.8055555555555558E-5</v>
      </c>
      <c r="BU2990">
        <f t="shared" ca="1" si="825"/>
        <v>2.201107704632903E-5</v>
      </c>
      <c r="BV2990">
        <f t="shared" ca="1" si="826"/>
        <v>2.5747046895260305E-7</v>
      </c>
      <c r="BW2990" s="35">
        <f ca="1">IFERROR(VLOOKUP($B2990,OFFSET(Input!$A$1,0,MATCH(Index!BW$6&amp;" Index",Input!$1:$1,0)-1,10000,2),2,0)/100,BW2989)</f>
        <v>8.9999999999999998E-4</v>
      </c>
      <c r="BX2990">
        <f t="shared" ca="1" si="847"/>
        <v>8.7258090091338492E-3</v>
      </c>
      <c r="CE2990">
        <v>1106.1543523799253</v>
      </c>
    </row>
    <row r="2991" spans="2:83" x14ac:dyDescent="0.25">
      <c r="B2991" s="2">
        <v>41862</v>
      </c>
      <c r="C2991">
        <f t="shared" ca="1" si="827"/>
        <v>0</v>
      </c>
      <c r="D2991">
        <f t="shared" ca="1" si="828"/>
        <v>0</v>
      </c>
      <c r="E2991">
        <f ca="1">IF($B2991&lt;VLOOKUP(E$6&amp;" Equity",Param,4,0),"",IFERROR(VLOOKUP($B2991,OFFSET(Input!$A$1,0,MATCH(Index!E$6&amp;" Equity",Input!$1:$1,0)-1,10000,2),2,0),E2990))</f>
        <v>93.43</v>
      </c>
      <c r="F2991" s="33">
        <v>115.51</v>
      </c>
      <c r="H2991">
        <f ca="1">IFERROR(VLOOKUP($B2991,OFFSET(Input!$A$1,0,MATCH(Index!H$6,Input!$1:$1,0)-1,10000,2),2,0),0)</f>
        <v>0</v>
      </c>
      <c r="I2991">
        <f ca="1">IFERROR(VLOOKUP($B2991,OFFSET(Input!$A$1,0,MATCH(Index!I$6,Input!$1:$1,0)-1,10000,2),2,0),0)</f>
        <v>0</v>
      </c>
      <c r="K2991">
        <f t="shared" ca="1" si="829"/>
        <v>109.7953540974024</v>
      </c>
      <c r="L2991" s="30">
        <f t="shared" ca="1" si="830"/>
        <v>124.43359512209192</v>
      </c>
      <c r="N2991">
        <f t="shared" ca="1" si="834"/>
        <v>4.7205323147585495E-3</v>
      </c>
      <c r="O2991">
        <f t="shared" ca="1" si="835"/>
        <v>-8.6568843927062471E-5</v>
      </c>
      <c r="Q2991">
        <f t="shared" ca="1" si="851"/>
        <v>6.5679602486436436E-2</v>
      </c>
      <c r="R2991">
        <f t="shared" ca="1" si="850"/>
        <v>9.8543694361598447E-2</v>
      </c>
      <c r="T2991">
        <f t="shared" ca="1" si="861"/>
        <v>5.7959127831767404E-2</v>
      </c>
      <c r="U2991">
        <f t="shared" ca="1" si="856"/>
        <v>0.10181269570116205</v>
      </c>
      <c r="W2991">
        <f t="shared" ca="1" si="857"/>
        <v>0.23671602343120954</v>
      </c>
      <c r="X2991">
        <f t="shared" ca="1" si="858"/>
        <v>-0.18637408079694492</v>
      </c>
      <c r="Z2991">
        <f t="shared" ca="1" si="867"/>
        <v>108.91851539669338</v>
      </c>
      <c r="AA2991">
        <f t="shared" ca="1" si="867"/>
        <v>109.40058150095487</v>
      </c>
      <c r="AB2991">
        <f t="shared" ca="1" si="867"/>
        <v>109.62940318350599</v>
      </c>
      <c r="AC2991">
        <f t="shared" ca="1" si="868"/>
        <v>109.62940318350599</v>
      </c>
      <c r="AE2991">
        <f ca="1">IFERROR(VLOOKUP($B2991,OFFSET(Input!$A$1,0,MATCH(Index!AE$6&amp;" Index",Input!$1:$1,0)-1,10000,2),2,0),AE2990)</f>
        <v>14.23</v>
      </c>
      <c r="AF2991">
        <f t="shared" ca="1" si="862"/>
        <v>14.430666666666667</v>
      </c>
      <c r="AG2991">
        <f t="shared" ca="1" si="862"/>
        <v>13.941500000000001</v>
      </c>
      <c r="AH2991">
        <f t="shared" ca="1" si="862"/>
        <v>13.558000000000002</v>
      </c>
      <c r="AI2991">
        <f t="shared" ca="1" si="863"/>
        <v>13.941500000000001</v>
      </c>
      <c r="AK2991">
        <f t="shared" ca="1" si="864"/>
        <v>-1</v>
      </c>
      <c r="AL2991">
        <f t="shared" ca="1" si="865"/>
        <v>1</v>
      </c>
      <c r="AN2991" t="str">
        <f t="shared" ca="1" si="824"/>
        <v>Down</v>
      </c>
      <c r="AO2991" t="str">
        <f t="shared" ca="1" si="831"/>
        <v>Not Up</v>
      </c>
      <c r="AQ2991">
        <f t="shared" ca="1" si="822"/>
        <v>0</v>
      </c>
      <c r="AR2991">
        <f t="shared" ca="1" si="823"/>
        <v>1</v>
      </c>
      <c r="AT2991">
        <f t="shared" ca="1" si="852"/>
        <v>1</v>
      </c>
      <c r="AU2991">
        <f t="shared" ca="1" si="853"/>
        <v>0</v>
      </c>
      <c r="AW2991" s="5">
        <f t="shared" ca="1" si="836"/>
        <v>9.8543694361598447E-2</v>
      </c>
      <c r="AX2991" s="5">
        <f t="shared" ca="1" si="837"/>
        <v>0.10181269570116205</v>
      </c>
      <c r="AY2991" s="18">
        <f t="shared" ca="1" si="866"/>
        <v>0.10181269570116205</v>
      </c>
      <c r="BA2991" s="6">
        <f t="shared" ca="1" si="859"/>
        <v>0.4910978896655353</v>
      </c>
      <c r="BB2991">
        <f t="shared" ca="1" si="860"/>
        <v>0.48561418438371812</v>
      </c>
      <c r="BC2991" t="str">
        <f t="shared" ca="1" si="848"/>
        <v>HYG UP Equity</v>
      </c>
      <c r="BD2991" t="str">
        <f t="shared" ca="1" si="849"/>
        <v>TLT UP equity</v>
      </c>
      <c r="BF2991">
        <f t="shared" ca="1" si="838"/>
        <v>0</v>
      </c>
      <c r="BG2991">
        <f t="shared" ca="1" si="839"/>
        <v>1</v>
      </c>
      <c r="BI2991">
        <f t="shared" ca="1" si="832"/>
        <v>0</v>
      </c>
      <c r="BJ2991">
        <f t="shared" ca="1" si="833"/>
        <v>1</v>
      </c>
      <c r="BL2991">
        <f t="shared" ca="1" si="854"/>
        <v>0</v>
      </c>
      <c r="BM2991">
        <f t="shared" ca="1" si="855"/>
        <v>9.0121168275509387</v>
      </c>
      <c r="BN2991" s="9">
        <f t="shared" ca="1" si="845"/>
        <v>0</v>
      </c>
      <c r="BO2991" s="9">
        <f t="shared" ca="1" si="846"/>
        <v>1</v>
      </c>
      <c r="BP2991" s="9">
        <f t="shared" ca="1" si="840"/>
        <v>0</v>
      </c>
      <c r="BQ2991" s="9">
        <f t="shared" ca="1" si="841"/>
        <v>1</v>
      </c>
      <c r="BR2991">
        <f t="shared" ca="1" si="842"/>
        <v>1121.4100965124649</v>
      </c>
      <c r="BS2991">
        <f t="shared" ca="1" si="843"/>
        <v>-8.6565096952928577E-5</v>
      </c>
      <c r="BT2991">
        <f t="shared" ca="1" si="844"/>
        <v>5.4166666666666671E-5</v>
      </c>
      <c r="BU2991">
        <f t="shared" ca="1" si="825"/>
        <v>0</v>
      </c>
      <c r="BV2991">
        <f t="shared" ca="1" si="826"/>
        <v>9.8001101586883466E-6</v>
      </c>
      <c r="BW2991" s="35">
        <f ca="1">IFERROR(VLOOKUP($B2991,OFFSET(Input!$A$1,0,MATCH(Index!BW$6&amp;" Index",Input!$1:$1,0)-1,10000,2),2,0)/100,BW2990)</f>
        <v>8.9999999999999998E-4</v>
      </c>
      <c r="BX2991">
        <f t="shared" ca="1" si="847"/>
        <v>2.9096396530146691E-2</v>
      </c>
      <c r="CE2991">
        <v>1106.0341280188186</v>
      </c>
    </row>
    <row r="2992" spans="2:83" x14ac:dyDescent="0.25">
      <c r="B2992" s="2">
        <v>41863</v>
      </c>
      <c r="C2992">
        <f t="shared" ca="1" si="827"/>
        <v>0</v>
      </c>
      <c r="D2992">
        <f t="shared" ca="1" si="828"/>
        <v>0</v>
      </c>
      <c r="E2992">
        <f ca="1">IF($B2992&lt;VLOOKUP(E$6&amp;" Equity",Param,4,0),"",IFERROR(VLOOKUP($B2992,OFFSET(Input!$A$1,0,MATCH(Index!E$6&amp;" Equity",Input!$1:$1,0)-1,10000,2),2,0),E2991))</f>
        <v>93.41</v>
      </c>
      <c r="F2992" s="33">
        <v>114.76</v>
      </c>
      <c r="H2992">
        <f ca="1">IFERROR(VLOOKUP($B2992,OFFSET(Input!$A$1,0,MATCH(Index!H$6,Input!$1:$1,0)-1,10000,2),2,0),0)</f>
        <v>0</v>
      </c>
      <c r="I2992">
        <f ca="1">IFERROR(VLOOKUP($B2992,OFFSET(Input!$A$1,0,MATCH(Index!I$6,Input!$1:$1,0)-1,10000,2),2,0),0)</f>
        <v>0</v>
      </c>
      <c r="K2992">
        <f t="shared" ca="1" si="829"/>
        <v>109.77185086415879</v>
      </c>
      <c r="L2992" s="30">
        <f t="shared" ca="1" si="830"/>
        <v>123.6256547157066</v>
      </c>
      <c r="N2992">
        <f t="shared" ca="1" si="834"/>
        <v>-2.1408692010706809E-4</v>
      </c>
      <c r="O2992">
        <f t="shared" ca="1" si="835"/>
        <v>-6.5141151874248526E-3</v>
      </c>
      <c r="Q2992">
        <f t="shared" ca="1" si="851"/>
        <v>6.5318087689024654E-2</v>
      </c>
      <c r="R2992">
        <f t="shared" ca="1" si="850"/>
        <v>0.10221658764161744</v>
      </c>
      <c r="T2992">
        <f t="shared" ca="1" si="861"/>
        <v>5.7688888021600701E-2</v>
      </c>
      <c r="U2992">
        <f t="shared" ca="1" si="856"/>
        <v>0.10415501228450152</v>
      </c>
      <c r="W2992">
        <f t="shared" ca="1" si="857"/>
        <v>0.25374402815886871</v>
      </c>
      <c r="X2992">
        <f t="shared" ca="1" si="858"/>
        <v>-0.18689717905841019</v>
      </c>
      <c r="Z2992">
        <f t="shared" ca="1" si="867"/>
        <v>108.94392992757882</v>
      </c>
      <c r="AA2992">
        <f t="shared" ca="1" si="867"/>
        <v>109.37410428347434</v>
      </c>
      <c r="AB2992">
        <f t="shared" ca="1" si="867"/>
        <v>109.59044218144895</v>
      </c>
      <c r="AC2992">
        <f t="shared" ca="1" si="868"/>
        <v>109.59044218144895</v>
      </c>
      <c r="AE2992">
        <f ca="1">IFERROR(VLOOKUP($B2992,OFFSET(Input!$A$1,0,MATCH(Index!AE$6&amp;" Index",Input!$1:$1,0)-1,10000,2),2,0),AE2991)</f>
        <v>14.13</v>
      </c>
      <c r="AF2992">
        <f t="shared" ca="1" si="862"/>
        <v>14.556666666666667</v>
      </c>
      <c r="AG2992">
        <f t="shared" ca="1" si="862"/>
        <v>14.05</v>
      </c>
      <c r="AH2992">
        <f t="shared" ca="1" si="862"/>
        <v>13.644</v>
      </c>
      <c r="AI2992">
        <f t="shared" ca="1" si="863"/>
        <v>14.05</v>
      </c>
      <c r="AK2992">
        <f t="shared" ca="1" si="864"/>
        <v>-1</v>
      </c>
      <c r="AL2992">
        <f t="shared" ca="1" si="865"/>
        <v>1</v>
      </c>
      <c r="AN2992" t="str">
        <f t="shared" ca="1" si="824"/>
        <v>Down</v>
      </c>
      <c r="AO2992" t="str">
        <f t="shared" ca="1" si="831"/>
        <v>Not Up</v>
      </c>
      <c r="AQ2992">
        <f t="shared" ca="1" si="822"/>
        <v>0</v>
      </c>
      <c r="AR2992">
        <f t="shared" ca="1" si="823"/>
        <v>1</v>
      </c>
      <c r="AT2992">
        <f t="shared" ca="1" si="852"/>
        <v>1</v>
      </c>
      <c r="AU2992">
        <f t="shared" ca="1" si="853"/>
        <v>0</v>
      </c>
      <c r="AW2992" s="5">
        <f t="shared" ca="1" si="836"/>
        <v>0.10221658764161744</v>
      </c>
      <c r="AX2992" s="5">
        <f t="shared" ca="1" si="837"/>
        <v>0.10415501228450152</v>
      </c>
      <c r="AY2992" s="18">
        <f t="shared" ca="1" si="866"/>
        <v>0.10415501228450152</v>
      </c>
      <c r="BA2992" s="6">
        <f t="shared" ca="1" si="859"/>
        <v>0.48005370940213604</v>
      </c>
      <c r="BB2992">
        <f t="shared" ca="1" si="860"/>
        <v>0.48561418438371812</v>
      </c>
      <c r="BC2992" t="str">
        <f t="shared" ca="1" si="848"/>
        <v>HYG UP Equity</v>
      </c>
      <c r="BD2992" t="str">
        <f t="shared" ca="1" si="849"/>
        <v>TLT UP equity</v>
      </c>
      <c r="BF2992">
        <f t="shared" ca="1" si="838"/>
        <v>0</v>
      </c>
      <c r="BG2992">
        <f t="shared" ca="1" si="839"/>
        <v>1</v>
      </c>
      <c r="BI2992">
        <f t="shared" ca="1" si="832"/>
        <v>0</v>
      </c>
      <c r="BJ2992">
        <f t="shared" ca="1" si="833"/>
        <v>1</v>
      </c>
      <c r="BL2992">
        <f t="shared" ca="1" si="854"/>
        <v>0</v>
      </c>
      <c r="BM2992">
        <f t="shared" ca="1" si="855"/>
        <v>9.0121168275509387</v>
      </c>
      <c r="BN2992" s="9">
        <f t="shared" ca="1" si="845"/>
        <v>0</v>
      </c>
      <c r="BO2992" s="9">
        <f t="shared" ca="1" si="846"/>
        <v>1</v>
      </c>
      <c r="BP2992" s="9">
        <f t="shared" ca="1" si="840"/>
        <v>0</v>
      </c>
      <c r="BQ2992" s="9">
        <f t="shared" ca="1" si="841"/>
        <v>1</v>
      </c>
      <c r="BR2992">
        <f t="shared" ca="1" si="842"/>
        <v>1114.1288431804214</v>
      </c>
      <c r="BS2992">
        <f t="shared" ca="1" si="843"/>
        <v>-6.4929443338238579E-3</v>
      </c>
      <c r="BT2992">
        <f t="shared" ca="1" si="844"/>
        <v>1.8055555555555558E-5</v>
      </c>
      <c r="BU2992">
        <f t="shared" ca="1" si="825"/>
        <v>0</v>
      </c>
      <c r="BV2992">
        <f t="shared" ca="1" si="826"/>
        <v>0</v>
      </c>
      <c r="BW2992" s="35">
        <f ca="1">IFERROR(VLOOKUP($B2992,OFFSET(Input!$A$1,0,MATCH(Index!BW$6&amp;" Index",Input!$1:$1,0)-1,10000,2),2,0)/100,BW2991)</f>
        <v>8.9999999999999998E-4</v>
      </c>
      <c r="BX2992">
        <f t="shared" ca="1" si="847"/>
        <v>9.6977447121102817E-3</v>
      </c>
      <c r="CE2992">
        <v>1102.5230925529593</v>
      </c>
    </row>
    <row r="2993" spans="2:83" x14ac:dyDescent="0.25">
      <c r="B2993" s="2">
        <v>41864</v>
      </c>
      <c r="C2993">
        <f t="shared" ca="1" si="827"/>
        <v>0</v>
      </c>
      <c r="D2993">
        <f t="shared" ca="1" si="828"/>
        <v>0</v>
      </c>
      <c r="E2993">
        <f ca="1">IF($B2993&lt;VLOOKUP(E$6&amp;" Equity",Param,4,0),"",IFERROR(VLOOKUP($B2993,OFFSET(Input!$A$1,0,MATCH(Index!E$6&amp;" Equity",Input!$1:$1,0)-1,10000,2),2,0),E2992))</f>
        <v>93.68</v>
      </c>
      <c r="F2993" s="33">
        <v>115.51</v>
      </c>
      <c r="H2993">
        <f ca="1">IFERROR(VLOOKUP($B2993,OFFSET(Input!$A$1,0,MATCH(Index!H$6,Input!$1:$1,0)-1,10000,2),2,0),0)</f>
        <v>0</v>
      </c>
      <c r="I2993">
        <f ca="1">IFERROR(VLOOKUP($B2993,OFFSET(Input!$A$1,0,MATCH(Index!I$6,Input!$1:$1,0)-1,10000,2),2,0),0)</f>
        <v>0</v>
      </c>
      <c r="K2993">
        <f t="shared" ca="1" si="829"/>
        <v>110.0891445129472</v>
      </c>
      <c r="L2993" s="30">
        <f t="shared" ca="1" si="830"/>
        <v>124.43359512209192</v>
      </c>
      <c r="N2993">
        <f t="shared" ca="1" si="834"/>
        <v>2.8863134047047555E-3</v>
      </c>
      <c r="O2993">
        <f t="shared" ca="1" si="835"/>
        <v>6.5141151874248031E-3</v>
      </c>
      <c r="Q2993">
        <f t="shared" ca="1" si="851"/>
        <v>6.3540074252691606E-2</v>
      </c>
      <c r="R2993">
        <f t="shared" ca="1" si="850"/>
        <v>8.1172157798830108E-2</v>
      </c>
      <c r="T2993">
        <f t="shared" ca="1" si="861"/>
        <v>5.8318473273054158E-2</v>
      </c>
      <c r="U2993">
        <f t="shared" ca="1" si="856"/>
        <v>0.10501760809657922</v>
      </c>
      <c r="W2993">
        <f t="shared" ca="1" si="857"/>
        <v>0.13512400396385171</v>
      </c>
      <c r="X2993">
        <f t="shared" ca="1" si="858"/>
        <v>-0.12731414446901479</v>
      </c>
      <c r="Z2993">
        <f t="shared" ca="1" si="867"/>
        <v>109.0466915795821</v>
      </c>
      <c r="AA2993">
        <f t="shared" ca="1" si="867"/>
        <v>109.37226439386384</v>
      </c>
      <c r="AB2993">
        <f t="shared" ca="1" si="867"/>
        <v>109.56744804630418</v>
      </c>
      <c r="AC2993">
        <f t="shared" ca="1" si="868"/>
        <v>109.56744804630418</v>
      </c>
      <c r="AE2993">
        <f ca="1">IFERROR(VLOOKUP($B2993,OFFSET(Input!$A$1,0,MATCH(Index!AE$6&amp;" Index",Input!$1:$1,0)-1,10000,2),2,0),AE2992)</f>
        <v>12.9</v>
      </c>
      <c r="AF2993">
        <f t="shared" ca="1" si="862"/>
        <v>14.648666666666667</v>
      </c>
      <c r="AG2993">
        <f t="shared" ca="1" si="862"/>
        <v>14.145</v>
      </c>
      <c r="AH2993">
        <f t="shared" ca="1" si="862"/>
        <v>13.694000000000001</v>
      </c>
      <c r="AI2993">
        <f t="shared" ca="1" si="863"/>
        <v>14.145</v>
      </c>
      <c r="AK2993">
        <f t="shared" ca="1" si="864"/>
        <v>-1</v>
      </c>
      <c r="AL2993">
        <f t="shared" ca="1" si="865"/>
        <v>1</v>
      </c>
      <c r="AN2993" t="str">
        <f t="shared" ca="1" si="824"/>
        <v>Down</v>
      </c>
      <c r="AO2993" t="str">
        <f t="shared" ca="1" si="831"/>
        <v>Not Up</v>
      </c>
      <c r="AQ2993">
        <f t="shared" ref="AQ2993:AQ3056" ca="1" si="869">IF($C2993=1,IF(AND(AN2993="Not Down",AO2993="Not Up"),1,0),AQ2992)</f>
        <v>0</v>
      </c>
      <c r="AR2993">
        <f t="shared" ref="AR2993:AR3056" ca="1" si="870">IF($C2993=1,IF(AND(AN2993="Not Down",AO2993="Not Up"),0,1),AR2992)</f>
        <v>1</v>
      </c>
      <c r="AT2993">
        <f t="shared" ca="1" si="852"/>
        <v>1</v>
      </c>
      <c r="AU2993">
        <f t="shared" ca="1" si="853"/>
        <v>0</v>
      </c>
      <c r="AW2993" s="5">
        <f t="shared" ca="1" si="836"/>
        <v>8.1172157798830108E-2</v>
      </c>
      <c r="AX2993" s="5">
        <f t="shared" ca="1" si="837"/>
        <v>0.10501760809657922</v>
      </c>
      <c r="AY2993" s="18">
        <f t="shared" ca="1" si="866"/>
        <v>0.10501760809657922</v>
      </c>
      <c r="BA2993" s="6">
        <f t="shared" ca="1" si="859"/>
        <v>0.47611063426637573</v>
      </c>
      <c r="BB2993">
        <f t="shared" ca="1" si="860"/>
        <v>0.48561418438371812</v>
      </c>
      <c r="BC2993" t="str">
        <f t="shared" ca="1" si="848"/>
        <v>HYG UP Equity</v>
      </c>
      <c r="BD2993" t="str">
        <f t="shared" ca="1" si="849"/>
        <v>TLT UP equity</v>
      </c>
      <c r="BF2993">
        <f t="shared" ca="1" si="838"/>
        <v>0</v>
      </c>
      <c r="BG2993">
        <f t="shared" ca="1" si="839"/>
        <v>1</v>
      </c>
      <c r="BI2993">
        <f t="shared" ca="1" si="832"/>
        <v>0</v>
      </c>
      <c r="BJ2993">
        <f t="shared" ca="1" si="833"/>
        <v>1</v>
      </c>
      <c r="BL2993">
        <f t="shared" ca="1" si="854"/>
        <v>0</v>
      </c>
      <c r="BM2993">
        <f t="shared" ca="1" si="855"/>
        <v>9.0121168275509387</v>
      </c>
      <c r="BN2993" s="9">
        <f t="shared" ca="1" si="845"/>
        <v>0</v>
      </c>
      <c r="BO2993" s="9">
        <f t="shared" ca="1" si="846"/>
        <v>1</v>
      </c>
      <c r="BP2993" s="9">
        <f t="shared" ca="1" si="840"/>
        <v>0</v>
      </c>
      <c r="BQ2993" s="9">
        <f t="shared" ca="1" si="841"/>
        <v>1</v>
      </c>
      <c r="BR2993">
        <f t="shared" ca="1" si="842"/>
        <v>1121.4100965124649</v>
      </c>
      <c r="BS2993">
        <f t="shared" ca="1" si="843"/>
        <v>6.5353781805506106E-3</v>
      </c>
      <c r="BT2993">
        <f t="shared" ca="1" si="844"/>
        <v>1.8055555555555558E-5</v>
      </c>
      <c r="BU2993">
        <f t="shared" ca="1" si="825"/>
        <v>0</v>
      </c>
      <c r="BV2993">
        <f t="shared" ca="1" si="826"/>
        <v>0</v>
      </c>
      <c r="BW2993" s="35">
        <f ca="1">IFERROR(VLOOKUP($B2993,OFFSET(Input!$A$1,0,MATCH(Index!BW$6&amp;" Index",Input!$1:$1,0)-1,10000,2),2,0)/100,BW2992)</f>
        <v>8.9999999999999998E-4</v>
      </c>
      <c r="BX2993">
        <f t="shared" ca="1" si="847"/>
        <v>9.6669598341752212E-3</v>
      </c>
      <c r="CE2993">
        <v>1105.9985776263202</v>
      </c>
    </row>
    <row r="2994" spans="2:83" x14ac:dyDescent="0.25">
      <c r="B2994" s="2">
        <v>41865</v>
      </c>
      <c r="C2994">
        <f t="shared" ca="1" si="827"/>
        <v>0</v>
      </c>
      <c r="D2994">
        <f t="shared" ca="1" si="828"/>
        <v>0</v>
      </c>
      <c r="E2994">
        <f ca="1">IF($B2994&lt;VLOOKUP(E$6&amp;" Equity",Param,4,0),"",IFERROR(VLOOKUP($B2994,OFFSET(Input!$A$1,0,MATCH(Index!E$6&amp;" Equity",Input!$1:$1,0)-1,10000,2),2,0),E2993))</f>
        <v>93.86</v>
      </c>
      <c r="F2994" s="33">
        <v>116.44</v>
      </c>
      <c r="H2994">
        <f ca="1">IFERROR(VLOOKUP($B2994,OFFSET(Input!$A$1,0,MATCH(Index!H$6,Input!$1:$1,0)-1,10000,2),2,0),0)</f>
        <v>0</v>
      </c>
      <c r="I2994">
        <f ca="1">IFERROR(VLOOKUP($B2994,OFFSET(Input!$A$1,0,MATCH(Index!I$6,Input!$1:$1,0)-1,10000,2),2,0),0)</f>
        <v>0</v>
      </c>
      <c r="K2994">
        <f t="shared" ca="1" si="829"/>
        <v>110.30067361213945</v>
      </c>
      <c r="L2994" s="30">
        <f t="shared" ca="1" si="830"/>
        <v>125.43544122600971</v>
      </c>
      <c r="N2994">
        <f t="shared" ca="1" si="834"/>
        <v>1.9195910768095956E-3</v>
      </c>
      <c r="O2994">
        <f t="shared" ca="1" si="835"/>
        <v>8.01901257683354E-3</v>
      </c>
      <c r="Q2994">
        <f t="shared" ca="1" si="851"/>
        <v>4.7529133126721537E-2</v>
      </c>
      <c r="R2994">
        <f t="shared" ca="1" si="850"/>
        <v>8.9363456996850318E-2</v>
      </c>
      <c r="T2994">
        <f t="shared" ca="1" si="861"/>
        <v>5.3140600168831466E-2</v>
      </c>
      <c r="U2994">
        <f t="shared" ca="1" si="856"/>
        <v>9.8747006944109456E-2</v>
      </c>
      <c r="W2994">
        <f t="shared" ca="1" si="857"/>
        <v>0.10313426154232835</v>
      </c>
      <c r="X2994">
        <f t="shared" ca="1" si="858"/>
        <v>0.10581345337433544</v>
      </c>
      <c r="Z2994">
        <f t="shared" ca="1" si="867"/>
        <v>109.26418102609739</v>
      </c>
      <c r="AA2994">
        <f t="shared" ca="1" si="867"/>
        <v>109.41960059910744</v>
      </c>
      <c r="AB2994">
        <f t="shared" ca="1" si="867"/>
        <v>109.56648343339305</v>
      </c>
      <c r="AC2994">
        <f t="shared" ca="1" si="868"/>
        <v>109.56648343339305</v>
      </c>
      <c r="AE2994">
        <f ca="1">IFERROR(VLOOKUP($B2994,OFFSET(Input!$A$1,0,MATCH(Index!AE$6&amp;" Index",Input!$1:$1,0)-1,10000,2),2,0),AE2993)</f>
        <v>12.42</v>
      </c>
      <c r="AF2994">
        <f t="shared" ca="1" si="862"/>
        <v>14.687333333333333</v>
      </c>
      <c r="AG2994">
        <f t="shared" ca="1" si="862"/>
        <v>14.039000000000001</v>
      </c>
      <c r="AH2994">
        <f t="shared" ca="1" si="862"/>
        <v>13.687200000000001</v>
      </c>
      <c r="AI2994">
        <f t="shared" ca="1" si="863"/>
        <v>14.039000000000001</v>
      </c>
      <c r="AK2994">
        <f t="shared" ca="1" si="864"/>
        <v>-1</v>
      </c>
      <c r="AL2994">
        <f t="shared" ca="1" si="865"/>
        <v>1</v>
      </c>
      <c r="AN2994" t="str">
        <f t="shared" ref="AN2994:AN3057" ca="1" si="871">IF($C2994=1,IF(SUM(AK2980:AK2994)=-15,"Down","Not Down"),AN2993)</f>
        <v>Down</v>
      </c>
      <c r="AO2994" t="str">
        <f t="shared" ca="1" si="831"/>
        <v>Not Up</v>
      </c>
      <c r="AQ2994">
        <f t="shared" ca="1" si="869"/>
        <v>0</v>
      </c>
      <c r="AR2994">
        <f t="shared" ca="1" si="870"/>
        <v>1</v>
      </c>
      <c r="AT2994">
        <f t="shared" ca="1" si="852"/>
        <v>1</v>
      </c>
      <c r="AU2994">
        <f t="shared" ca="1" si="853"/>
        <v>0</v>
      </c>
      <c r="AW2994" s="5">
        <f t="shared" ca="1" si="836"/>
        <v>8.9363456996850318E-2</v>
      </c>
      <c r="AX2994" s="5">
        <f t="shared" ca="1" si="837"/>
        <v>9.8747006944109456E-2</v>
      </c>
      <c r="AY2994" s="18">
        <f t="shared" ca="1" si="866"/>
        <v>9.8747006944109456E-2</v>
      </c>
      <c r="BA2994" s="6">
        <f t="shared" ca="1" si="859"/>
        <v>0.50634446093439445</v>
      </c>
      <c r="BB2994">
        <f t="shared" ca="1" si="860"/>
        <v>0.48561418438371812</v>
      </c>
      <c r="BC2994" t="str">
        <f t="shared" ca="1" si="848"/>
        <v>HYG UP Equity</v>
      </c>
      <c r="BD2994" t="str">
        <f t="shared" ca="1" si="849"/>
        <v>TLT UP equity</v>
      </c>
      <c r="BF2994">
        <f t="shared" ca="1" si="838"/>
        <v>0</v>
      </c>
      <c r="BG2994">
        <f t="shared" ca="1" si="839"/>
        <v>1</v>
      </c>
      <c r="BI2994">
        <f t="shared" ca="1" si="832"/>
        <v>0</v>
      </c>
      <c r="BJ2994">
        <f t="shared" ca="1" si="833"/>
        <v>1</v>
      </c>
      <c r="BL2994">
        <f t="shared" ca="1" si="854"/>
        <v>0</v>
      </c>
      <c r="BM2994">
        <f t="shared" ca="1" si="855"/>
        <v>9.0121168275509387</v>
      </c>
      <c r="BN2994" s="9">
        <f t="shared" ca="1" si="845"/>
        <v>0</v>
      </c>
      <c r="BO2994" s="9">
        <f t="shared" ca="1" si="846"/>
        <v>1</v>
      </c>
      <c r="BP2994" s="9">
        <f t="shared" ca="1" si="840"/>
        <v>0</v>
      </c>
      <c r="BQ2994" s="9">
        <f t="shared" ca="1" si="841"/>
        <v>1</v>
      </c>
      <c r="BR2994">
        <f t="shared" ca="1" si="842"/>
        <v>1130.438850644199</v>
      </c>
      <c r="BS2994">
        <f t="shared" ca="1" si="843"/>
        <v>8.0512509739416593E-3</v>
      </c>
      <c r="BT2994">
        <f t="shared" ca="1" si="844"/>
        <v>1.8055555555555558E-5</v>
      </c>
      <c r="BU2994">
        <f t="shared" ca="1" si="825"/>
        <v>0</v>
      </c>
      <c r="BV2994">
        <f t="shared" ca="1" si="826"/>
        <v>0</v>
      </c>
      <c r="BW2994" s="35">
        <f ca="1">IFERROR(VLOOKUP($B2994,OFFSET(Input!$A$1,0,MATCH(Index!BW$6&amp;" Index",Input!$1:$1,0)-1,10000,2),2,0)/100,BW2993)</f>
        <v>8.9999999999999998E-4</v>
      </c>
      <c r="BX2994">
        <f t="shared" ca="1" si="847"/>
        <v>9.6974330050642408E-3</v>
      </c>
      <c r="CE2994">
        <v>1110.2991764682381</v>
      </c>
    </row>
    <row r="2995" spans="2:83" x14ac:dyDescent="0.25">
      <c r="B2995" s="2">
        <v>41866</v>
      </c>
      <c r="C2995">
        <f t="shared" ca="1" si="827"/>
        <v>0</v>
      </c>
      <c r="D2995">
        <f t="shared" ca="1" si="828"/>
        <v>0</v>
      </c>
      <c r="E2995">
        <f ca="1">IF($B2995&lt;VLOOKUP(E$6&amp;" Equity",Param,4,0),"",IFERROR(VLOOKUP($B2995,OFFSET(Input!$A$1,0,MATCH(Index!E$6&amp;" Equity",Input!$1:$1,0)-1,10000,2),2,0),E2994))</f>
        <v>94.05</v>
      </c>
      <c r="F2995" s="33">
        <v>117.71</v>
      </c>
      <c r="H2995">
        <f ca="1">IFERROR(VLOOKUP($B2995,OFFSET(Input!$A$1,0,MATCH(Index!H$6,Input!$1:$1,0)-1,10000,2),2,0),0)</f>
        <v>0</v>
      </c>
      <c r="I2995">
        <f ca="1">IFERROR(VLOOKUP($B2995,OFFSET(Input!$A$1,0,MATCH(Index!I$6,Input!$1:$1,0)-1,10000,2),2,0),0)</f>
        <v>0</v>
      </c>
      <c r="K2995">
        <f t="shared" ca="1" si="829"/>
        <v>110.5239543279535</v>
      </c>
      <c r="L2995" s="30">
        <f t="shared" ca="1" si="830"/>
        <v>126.80355364748885</v>
      </c>
      <c r="N2995">
        <f t="shared" ca="1" si="834"/>
        <v>2.0222453807678706E-3</v>
      </c>
      <c r="O2995">
        <f t="shared" ca="1" si="835"/>
        <v>1.0847853546966742E-2</v>
      </c>
      <c r="Q2995">
        <f t="shared" ca="1" si="851"/>
        <v>4.8550385041691908E-2</v>
      </c>
      <c r="R2995">
        <f t="shared" ca="1" si="850"/>
        <v>9.7269254303378419E-2</v>
      </c>
      <c r="T2995">
        <f t="shared" ca="1" si="861"/>
        <v>5.1547035994658937E-2</v>
      </c>
      <c r="U2995">
        <f t="shared" ca="1" si="856"/>
        <v>0.10522719814059875</v>
      </c>
      <c r="W2995">
        <f t="shared" ca="1" si="857"/>
        <v>0.19166425006343896</v>
      </c>
      <c r="X2995">
        <f t="shared" ca="1" si="858"/>
        <v>0.18788431965197552</v>
      </c>
      <c r="Z2995">
        <f t="shared" ca="1" si="867"/>
        <v>109.49921335853324</v>
      </c>
      <c r="AA2995">
        <f t="shared" ca="1" si="867"/>
        <v>109.45529196202229</v>
      </c>
      <c r="AB2995">
        <f t="shared" ca="1" si="867"/>
        <v>109.56696405834708</v>
      </c>
      <c r="AC2995">
        <f t="shared" ca="1" si="868"/>
        <v>109.56696405834708</v>
      </c>
      <c r="AE2995">
        <f ca="1">IFERROR(VLOOKUP($B2995,OFFSET(Input!$A$1,0,MATCH(Index!AE$6&amp;" Index",Input!$1:$1,0)-1,10000,2),2,0),AE2994)</f>
        <v>13.15</v>
      </c>
      <c r="AF2995">
        <f t="shared" ca="1" si="862"/>
        <v>14.718</v>
      </c>
      <c r="AG2995">
        <f t="shared" ca="1" si="862"/>
        <v>14.093500000000001</v>
      </c>
      <c r="AH2995">
        <f t="shared" ca="1" si="862"/>
        <v>13.73</v>
      </c>
      <c r="AI2995">
        <f t="shared" ca="1" si="863"/>
        <v>14.093500000000001</v>
      </c>
      <c r="AK2995">
        <f t="shared" ca="1" si="864"/>
        <v>-1</v>
      </c>
      <c r="AL2995">
        <f t="shared" ca="1" si="865"/>
        <v>1</v>
      </c>
      <c r="AN2995" t="str">
        <f t="shared" ca="1" si="871"/>
        <v>Down</v>
      </c>
      <c r="AO2995" t="str">
        <f t="shared" ca="1" si="831"/>
        <v>Not Up</v>
      </c>
      <c r="AQ2995">
        <f t="shared" ca="1" si="869"/>
        <v>0</v>
      </c>
      <c r="AR2995">
        <f t="shared" ca="1" si="870"/>
        <v>1</v>
      </c>
      <c r="AT2995">
        <f t="shared" ca="1" si="852"/>
        <v>1</v>
      </c>
      <c r="AU2995">
        <f t="shared" ca="1" si="853"/>
        <v>0</v>
      </c>
      <c r="AW2995" s="5">
        <f t="shared" ca="1" si="836"/>
        <v>9.7269254303378419E-2</v>
      </c>
      <c r="AX2995" s="5">
        <f t="shared" ca="1" si="837"/>
        <v>0.10522719814059875</v>
      </c>
      <c r="AY2995" s="18">
        <f t="shared" ca="1" si="866"/>
        <v>0.10522719814059875</v>
      </c>
      <c r="BA2995" s="6">
        <f t="shared" ca="1" si="859"/>
        <v>0.47516232384324036</v>
      </c>
      <c r="BB2995">
        <f t="shared" ca="1" si="860"/>
        <v>0.48561418438371812</v>
      </c>
      <c r="BC2995" t="str">
        <f t="shared" ca="1" si="848"/>
        <v>HYG UP Equity</v>
      </c>
      <c r="BD2995" t="str">
        <f t="shared" ca="1" si="849"/>
        <v>TLT UP equity</v>
      </c>
      <c r="BF2995">
        <f t="shared" ca="1" si="838"/>
        <v>0</v>
      </c>
      <c r="BG2995">
        <f t="shared" ca="1" si="839"/>
        <v>1</v>
      </c>
      <c r="BI2995">
        <f t="shared" ca="1" si="832"/>
        <v>0</v>
      </c>
      <c r="BJ2995">
        <f t="shared" ca="1" si="833"/>
        <v>1</v>
      </c>
      <c r="BL2995">
        <f t="shared" ca="1" si="854"/>
        <v>0</v>
      </c>
      <c r="BM2995">
        <f t="shared" ca="1" si="855"/>
        <v>9.0121168275509387</v>
      </c>
      <c r="BN2995" s="9">
        <f t="shared" ca="1" si="845"/>
        <v>0</v>
      </c>
      <c r="BO2995" s="9">
        <f t="shared" ca="1" si="846"/>
        <v>1</v>
      </c>
      <c r="BP2995" s="9">
        <f t="shared" ca="1" si="840"/>
        <v>0</v>
      </c>
      <c r="BQ2995" s="9">
        <f t="shared" ca="1" si="841"/>
        <v>1</v>
      </c>
      <c r="BR2995">
        <f t="shared" ca="1" si="842"/>
        <v>1142.7684396197926</v>
      </c>
      <c r="BS2995">
        <f t="shared" ca="1" si="843"/>
        <v>1.0906904843696275E-2</v>
      </c>
      <c r="BT2995">
        <f t="shared" ca="1" si="844"/>
        <v>1.8055555555555558E-5</v>
      </c>
      <c r="BU2995">
        <f t="shared" ca="1" si="825"/>
        <v>0</v>
      </c>
      <c r="BV2995">
        <f t="shared" ca="1" si="826"/>
        <v>0</v>
      </c>
      <c r="BW2995" s="35">
        <f ca="1">IFERROR(VLOOKUP($B2995,OFFSET(Input!$A$1,0,MATCH(Index!BW$6&amp;" Index",Input!$1:$1,0)-1,10000,2),2,0)/100,BW2994)</f>
        <v>8.9999999999999998E-4</v>
      </c>
      <c r="BX2995">
        <f t="shared" ca="1" si="847"/>
        <v>9.7351408014347048E-3</v>
      </c>
      <c r="CE2995">
        <v>1116.1562008601475</v>
      </c>
    </row>
    <row r="2996" spans="2:83" x14ac:dyDescent="0.25">
      <c r="B2996" s="2">
        <v>41869</v>
      </c>
      <c r="C2996">
        <f t="shared" ca="1" si="827"/>
        <v>0</v>
      </c>
      <c r="D2996">
        <f t="shared" ca="1" si="828"/>
        <v>0</v>
      </c>
      <c r="E2996">
        <f ca="1">IF($B2996&lt;VLOOKUP(E$6&amp;" Equity",Param,4,0),"",IFERROR(VLOOKUP($B2996,OFFSET(Input!$A$1,0,MATCH(Index!E$6&amp;" Equity",Input!$1:$1,0)-1,10000,2),2,0),E2995))</f>
        <v>94.32</v>
      </c>
      <c r="F2996" s="33">
        <v>116.54</v>
      </c>
      <c r="H2996">
        <f ca="1">IFERROR(VLOOKUP($B2996,OFFSET(Input!$A$1,0,MATCH(Index!H$6,Input!$1:$1,0)-1,10000,2),2,0),0)</f>
        <v>0</v>
      </c>
      <c r="I2996">
        <f ca="1">IFERROR(VLOOKUP($B2996,OFFSET(Input!$A$1,0,MATCH(Index!I$6,Input!$1:$1,0)-1,10000,2),2,0),0)</f>
        <v>0</v>
      </c>
      <c r="K2996">
        <f t="shared" ca="1" si="829"/>
        <v>110.84124797674188</v>
      </c>
      <c r="L2996" s="30">
        <f t="shared" ca="1" si="830"/>
        <v>125.54316661352776</v>
      </c>
      <c r="N2996">
        <f t="shared" ca="1" si="834"/>
        <v>2.8667004820760421E-3</v>
      </c>
      <c r="O2996">
        <f t="shared" ca="1" si="835"/>
        <v>-9.9894107094610027E-3</v>
      </c>
      <c r="Q2996">
        <f t="shared" ca="1" si="851"/>
        <v>4.0864644019166875E-2</v>
      </c>
      <c r="R2996">
        <f t="shared" ca="1" si="850"/>
        <v>0.10864026310474741</v>
      </c>
      <c r="T2996">
        <f t="shared" ca="1" si="861"/>
        <v>5.2191783840353181E-2</v>
      </c>
      <c r="U2996">
        <f t="shared" ca="1" si="856"/>
        <v>0.10963346599990316</v>
      </c>
      <c r="W2996">
        <f t="shared" ca="1" si="857"/>
        <v>0.12999670961818682</v>
      </c>
      <c r="X2996">
        <f t="shared" ca="1" si="858"/>
        <v>0.13369537449526234</v>
      </c>
      <c r="Z2996">
        <f t="shared" ca="1" si="867"/>
        <v>109.70134116442804</v>
      </c>
      <c r="AA2996">
        <f t="shared" ca="1" si="867"/>
        <v>109.51620549583579</v>
      </c>
      <c r="AB2996">
        <f t="shared" ca="1" si="867"/>
        <v>109.58154005252152</v>
      </c>
      <c r="AC2996">
        <f t="shared" ca="1" si="868"/>
        <v>109.58154005252152</v>
      </c>
      <c r="AE2996">
        <f ca="1">IFERROR(VLOOKUP($B2996,OFFSET(Input!$A$1,0,MATCH(Index!AE$6&amp;" Index",Input!$1:$1,0)-1,10000,2),2,0),AE2995)</f>
        <v>12.32</v>
      </c>
      <c r="AF2996">
        <f t="shared" ca="1" si="862"/>
        <v>14.702</v>
      </c>
      <c r="AG2996">
        <f t="shared" ca="1" si="862"/>
        <v>14.068999999999999</v>
      </c>
      <c r="AH2996">
        <f t="shared" ca="1" si="862"/>
        <v>13.75</v>
      </c>
      <c r="AI2996">
        <f t="shared" ca="1" si="863"/>
        <v>14.068999999999999</v>
      </c>
      <c r="AK2996">
        <f t="shared" ca="1" si="864"/>
        <v>1</v>
      </c>
      <c r="AL2996">
        <f t="shared" ca="1" si="865"/>
        <v>1</v>
      </c>
      <c r="AN2996" t="str">
        <f t="shared" ca="1" si="871"/>
        <v>Down</v>
      </c>
      <c r="AO2996" t="str">
        <f t="shared" ca="1" si="831"/>
        <v>Not Up</v>
      </c>
      <c r="AQ2996">
        <f t="shared" ca="1" si="869"/>
        <v>0</v>
      </c>
      <c r="AR2996">
        <f t="shared" ca="1" si="870"/>
        <v>1</v>
      </c>
      <c r="AT2996">
        <f t="shared" ca="1" si="852"/>
        <v>1</v>
      </c>
      <c r="AU2996">
        <f t="shared" ca="1" si="853"/>
        <v>0</v>
      </c>
      <c r="AW2996" s="5">
        <f t="shared" ca="1" si="836"/>
        <v>0.10864026310474741</v>
      </c>
      <c r="AX2996" s="5">
        <f t="shared" ca="1" si="837"/>
        <v>0.10963346599990316</v>
      </c>
      <c r="AY2996" s="18">
        <f t="shared" ca="1" si="866"/>
        <v>0.10963346599990316</v>
      </c>
      <c r="BA2996" s="6">
        <f t="shared" ca="1" si="859"/>
        <v>0.45606512157559781</v>
      </c>
      <c r="BB2996">
        <f t="shared" ca="1" si="860"/>
        <v>0.48561418438371812</v>
      </c>
      <c r="BC2996" t="str">
        <f t="shared" ca="1" si="848"/>
        <v>HYG UP Equity</v>
      </c>
      <c r="BD2996" t="str">
        <f t="shared" ca="1" si="849"/>
        <v>TLT UP equity</v>
      </c>
      <c r="BF2996">
        <f t="shared" ca="1" si="838"/>
        <v>0</v>
      </c>
      <c r="BG2996">
        <f t="shared" ca="1" si="839"/>
        <v>1</v>
      </c>
      <c r="BI2996">
        <f t="shared" ca="1" si="832"/>
        <v>0</v>
      </c>
      <c r="BJ2996">
        <f t="shared" ca="1" si="833"/>
        <v>1</v>
      </c>
      <c r="BL2996">
        <f t="shared" ca="1" si="854"/>
        <v>0</v>
      </c>
      <c r="BM2996">
        <f t="shared" ca="1" si="855"/>
        <v>9.0121168275509387</v>
      </c>
      <c r="BN2996" s="9">
        <f t="shared" ca="1" si="845"/>
        <v>0</v>
      </c>
      <c r="BO2996" s="9">
        <f t="shared" ca="1" si="846"/>
        <v>1</v>
      </c>
      <c r="BP2996" s="9">
        <f t="shared" ca="1" si="840"/>
        <v>0</v>
      </c>
      <c r="BQ2996" s="9">
        <f t="shared" ca="1" si="841"/>
        <v>1</v>
      </c>
      <c r="BR2996">
        <f t="shared" ca="1" si="842"/>
        <v>1131.4096844218047</v>
      </c>
      <c r="BS2996">
        <f t="shared" ca="1" si="843"/>
        <v>-9.9396822699855392E-3</v>
      </c>
      <c r="BT2996">
        <f t="shared" ca="1" si="844"/>
        <v>5.4166666666666671E-5</v>
      </c>
      <c r="BU2996">
        <f t="shared" ca="1" si="825"/>
        <v>0</v>
      </c>
      <c r="BV2996">
        <f t="shared" ca="1" si="826"/>
        <v>0</v>
      </c>
      <c r="BW2996" s="35">
        <f ca="1">IFERROR(VLOOKUP($B2996,OFFSET(Input!$A$1,0,MATCH(Index!BW$6&amp;" Index",Input!$1:$1,0)-1,10000,2),2,0)/100,BW2995)</f>
        <v>8.9999999999999998E-4</v>
      </c>
      <c r="BX2996">
        <f t="shared" ca="1" si="847"/>
        <v>2.9359486169299544E-2</v>
      </c>
      <c r="CE2996">
        <v>1110.6971215396545</v>
      </c>
    </row>
    <row r="2997" spans="2:83" x14ac:dyDescent="0.25">
      <c r="B2997" s="2">
        <v>41870</v>
      </c>
      <c r="C2997">
        <f t="shared" ca="1" si="827"/>
        <v>0</v>
      </c>
      <c r="D2997">
        <f t="shared" ca="1" si="828"/>
        <v>0</v>
      </c>
      <c r="E2997">
        <f ca="1">IF($B2997&lt;VLOOKUP(E$6&amp;" Equity",Param,4,0),"",IFERROR(VLOOKUP($B2997,OFFSET(Input!$A$1,0,MATCH(Index!E$6&amp;" Equity",Input!$1:$1,0)-1,10000,2),2,0),E2996))</f>
        <v>94.29</v>
      </c>
      <c r="F2997" s="33">
        <v>116.18</v>
      </c>
      <c r="H2997">
        <f ca="1">IFERROR(VLOOKUP($B2997,OFFSET(Input!$A$1,0,MATCH(Index!H$6,Input!$1:$1,0)-1,10000,2),2,0),0)</f>
        <v>0</v>
      </c>
      <c r="I2997">
        <f ca="1">IFERROR(VLOOKUP($B2997,OFFSET(Input!$A$1,0,MATCH(Index!I$6,Input!$1:$1,0)-1,10000,2),2,0),0)</f>
        <v>0</v>
      </c>
      <c r="K2997">
        <f t="shared" ca="1" si="829"/>
        <v>110.80599312687653</v>
      </c>
      <c r="L2997" s="30">
        <f t="shared" ca="1" si="830"/>
        <v>125.1553552184628</v>
      </c>
      <c r="N2997">
        <f t="shared" ca="1" si="834"/>
        <v>-3.1811675152939477E-4</v>
      </c>
      <c r="O2997">
        <f t="shared" ca="1" si="835"/>
        <v>-3.0938491505416695E-3</v>
      </c>
      <c r="Q2997">
        <f t="shared" ca="1" si="851"/>
        <v>3.9712276619492927E-2</v>
      </c>
      <c r="R2997">
        <f t="shared" ca="1" si="850"/>
        <v>0.10853811102912811</v>
      </c>
      <c r="T2997">
        <f t="shared" ca="1" si="861"/>
        <v>5.1971604081962428E-2</v>
      </c>
      <c r="U2997">
        <f t="shared" ca="1" si="856"/>
        <v>0.10993372909650075</v>
      </c>
      <c r="W2997">
        <f t="shared" ca="1" si="857"/>
        <v>0.17642650977633462</v>
      </c>
      <c r="X2997">
        <f t="shared" ca="1" si="858"/>
        <v>0.12969754194291352</v>
      </c>
      <c r="Z2997">
        <f t="shared" ca="1" si="867"/>
        <v>109.92109639525556</v>
      </c>
      <c r="AA2997">
        <f t="shared" ca="1" si="867"/>
        <v>109.56775332778291</v>
      </c>
      <c r="AB2997">
        <f t="shared" ca="1" si="867"/>
        <v>109.60172396904582</v>
      </c>
      <c r="AC2997">
        <f t="shared" ca="1" si="868"/>
        <v>109.60172396904582</v>
      </c>
      <c r="AE2997">
        <f ca="1">IFERROR(VLOOKUP($B2997,OFFSET(Input!$A$1,0,MATCH(Index!AE$6&amp;" Index",Input!$1:$1,0)-1,10000,2),2,0),AE2996)</f>
        <v>12.21</v>
      </c>
      <c r="AF2997">
        <f t="shared" ca="1" si="862"/>
        <v>14.630666666666665</v>
      </c>
      <c r="AG2997">
        <f t="shared" ca="1" si="862"/>
        <v>14.067499999999999</v>
      </c>
      <c r="AH2997">
        <f t="shared" ca="1" si="862"/>
        <v>13.759999999999998</v>
      </c>
      <c r="AI2997">
        <f t="shared" ca="1" si="863"/>
        <v>14.067499999999999</v>
      </c>
      <c r="AK2997">
        <f t="shared" ca="1" si="864"/>
        <v>1</v>
      </c>
      <c r="AL2997">
        <f t="shared" ca="1" si="865"/>
        <v>1</v>
      </c>
      <c r="AN2997" t="str">
        <f t="shared" ca="1" si="871"/>
        <v>Down</v>
      </c>
      <c r="AO2997" t="str">
        <f t="shared" ca="1" si="831"/>
        <v>Not Up</v>
      </c>
      <c r="AQ2997">
        <f t="shared" ca="1" si="869"/>
        <v>0</v>
      </c>
      <c r="AR2997">
        <f t="shared" ca="1" si="870"/>
        <v>1</v>
      </c>
      <c r="AT2997">
        <f t="shared" ca="1" si="852"/>
        <v>1</v>
      </c>
      <c r="AU2997">
        <f t="shared" ca="1" si="853"/>
        <v>0</v>
      </c>
      <c r="AW2997" s="5">
        <f t="shared" ca="1" si="836"/>
        <v>0.10853811102912811</v>
      </c>
      <c r="AX2997" s="5">
        <f t="shared" ca="1" si="837"/>
        <v>0.10993372909650075</v>
      </c>
      <c r="AY2997" s="18">
        <f t="shared" ca="1" si="866"/>
        <v>0.10993372909650075</v>
      </c>
      <c r="BA2997" s="6">
        <f t="shared" ca="1" si="859"/>
        <v>0.45481946633602854</v>
      </c>
      <c r="BB2997">
        <f t="shared" ca="1" si="860"/>
        <v>0.48561418438371812</v>
      </c>
      <c r="BC2997" t="str">
        <f t="shared" ca="1" si="848"/>
        <v>HYG UP Equity</v>
      </c>
      <c r="BD2997" t="str">
        <f t="shared" ca="1" si="849"/>
        <v>TLT UP equity</v>
      </c>
      <c r="BF2997">
        <f t="shared" ca="1" si="838"/>
        <v>0</v>
      </c>
      <c r="BG2997">
        <f t="shared" ca="1" si="839"/>
        <v>1</v>
      </c>
      <c r="BI2997">
        <f t="shared" ca="1" si="832"/>
        <v>0</v>
      </c>
      <c r="BJ2997">
        <f t="shared" ca="1" si="833"/>
        <v>1</v>
      </c>
      <c r="BL2997">
        <f t="shared" ca="1" si="854"/>
        <v>0</v>
      </c>
      <c r="BM2997">
        <f t="shared" ca="1" si="855"/>
        <v>9.0121168275509387</v>
      </c>
      <c r="BN2997" s="9">
        <f t="shared" ca="1" si="845"/>
        <v>0</v>
      </c>
      <c r="BO2997" s="9">
        <f t="shared" ca="1" si="846"/>
        <v>1</v>
      </c>
      <c r="BP2997" s="9">
        <f t="shared" ca="1" si="840"/>
        <v>0</v>
      </c>
      <c r="BQ2997" s="9">
        <f t="shared" ca="1" si="841"/>
        <v>1</v>
      </c>
      <c r="BR2997">
        <f t="shared" ca="1" si="842"/>
        <v>1127.9146828224239</v>
      </c>
      <c r="BS2997">
        <f t="shared" ca="1" si="843"/>
        <v>-3.0890681311137591E-3</v>
      </c>
      <c r="BT2997">
        <f t="shared" ca="1" si="844"/>
        <v>1.8055555555555558E-5</v>
      </c>
      <c r="BU2997">
        <f t="shared" ca="1" si="825"/>
        <v>0</v>
      </c>
      <c r="BV2997">
        <f t="shared" ca="1" si="826"/>
        <v>0</v>
      </c>
      <c r="BW2997" s="35">
        <f ca="1">IFERROR(VLOOKUP($B2997,OFFSET(Input!$A$1,0,MATCH(Index!BW$6&amp;" Index",Input!$1:$1,0)-1,10000,2),2,0)/100,BW2996)</f>
        <v>8.9999999999999998E-4</v>
      </c>
      <c r="BX2997">
        <f t="shared" ca="1" si="847"/>
        <v>9.7386299973051347E-3</v>
      </c>
      <c r="CE2997">
        <v>1109.0072333450069</v>
      </c>
    </row>
    <row r="2998" spans="2:83" x14ac:dyDescent="0.25">
      <c r="B2998" s="2">
        <v>41871</v>
      </c>
      <c r="C2998">
        <f t="shared" ca="1" si="827"/>
        <v>0</v>
      </c>
      <c r="D2998">
        <f t="shared" ca="1" si="828"/>
        <v>0</v>
      </c>
      <c r="E2998">
        <f ca="1">IF($B2998&lt;VLOOKUP(E$6&amp;" Equity",Param,4,0),"",IFERROR(VLOOKUP($B2998,OFFSET(Input!$A$1,0,MATCH(Index!E$6&amp;" Equity",Input!$1:$1,0)-1,10000,2),2,0),E2997))</f>
        <v>94.36</v>
      </c>
      <c r="F2998" s="33">
        <v>115.99</v>
      </c>
      <c r="H2998">
        <f ca="1">IFERROR(VLOOKUP($B2998,OFFSET(Input!$A$1,0,MATCH(Index!H$6,Input!$1:$1,0)-1,10000,2),2,0),0)</f>
        <v>0</v>
      </c>
      <c r="I2998">
        <f ca="1">IFERROR(VLOOKUP($B2998,OFFSET(Input!$A$1,0,MATCH(Index!I$6,Input!$1:$1,0)-1,10000,2),2,0),0)</f>
        <v>0</v>
      </c>
      <c r="K2998">
        <f t="shared" ca="1" si="829"/>
        <v>110.88825444322906</v>
      </c>
      <c r="L2998" s="30">
        <f t="shared" ca="1" si="830"/>
        <v>124.95067698217851</v>
      </c>
      <c r="N2998">
        <f t="shared" ca="1" si="834"/>
        <v>7.4211506188827153E-4</v>
      </c>
      <c r="O2998">
        <f t="shared" ca="1" si="835"/>
        <v>-1.6367320706016418E-3</v>
      </c>
      <c r="Q2998">
        <f t="shared" ca="1" si="851"/>
        <v>3.8058997432117839E-2</v>
      </c>
      <c r="R2998">
        <f t="shared" ca="1" si="850"/>
        <v>0.10880550593762446</v>
      </c>
      <c r="T2998">
        <f t="shared" ca="1" si="861"/>
        <v>5.1591917211919545E-2</v>
      </c>
      <c r="U2998">
        <f t="shared" ca="1" si="856"/>
        <v>0.10999016730308027</v>
      </c>
      <c r="W2998">
        <f t="shared" ca="1" si="857"/>
        <v>0.16741357387247441</v>
      </c>
      <c r="X2998">
        <f t="shared" ca="1" si="858"/>
        <v>0.13342516306269009</v>
      </c>
      <c r="Z2998">
        <f t="shared" ca="1" si="867"/>
        <v>110.12322420115041</v>
      </c>
      <c r="AA2998">
        <f t="shared" ca="1" si="867"/>
        <v>109.61288705103095</v>
      </c>
      <c r="AB2998">
        <f t="shared" ca="1" si="867"/>
        <v>109.63221645456868</v>
      </c>
      <c r="AC2998">
        <f t="shared" ca="1" si="868"/>
        <v>109.63221645456868</v>
      </c>
      <c r="AE2998">
        <f ca="1">IFERROR(VLOOKUP($B2998,OFFSET(Input!$A$1,0,MATCH(Index!AE$6&amp;" Index",Input!$1:$1,0)-1,10000,2),2,0),AE2997)</f>
        <v>11.78</v>
      </c>
      <c r="AF2998">
        <f t="shared" ca="1" si="862"/>
        <v>14.527333333333333</v>
      </c>
      <c r="AG2998">
        <f t="shared" ca="1" si="862"/>
        <v>14.080499999999997</v>
      </c>
      <c r="AH2998">
        <f t="shared" ca="1" si="862"/>
        <v>13.791199999999996</v>
      </c>
      <c r="AI2998">
        <f t="shared" ca="1" si="863"/>
        <v>14.080499999999997</v>
      </c>
      <c r="AK2998">
        <f t="shared" ca="1" si="864"/>
        <v>1</v>
      </c>
      <c r="AL2998">
        <f t="shared" ca="1" si="865"/>
        <v>1</v>
      </c>
      <c r="AN2998" t="str">
        <f t="shared" ca="1" si="871"/>
        <v>Down</v>
      </c>
      <c r="AO2998" t="str">
        <f t="shared" ca="1" si="831"/>
        <v>Not Up</v>
      </c>
      <c r="AQ2998">
        <f t="shared" ca="1" si="869"/>
        <v>0</v>
      </c>
      <c r="AR2998">
        <f t="shared" ca="1" si="870"/>
        <v>1</v>
      </c>
      <c r="AT2998">
        <f t="shared" ca="1" si="852"/>
        <v>1</v>
      </c>
      <c r="AU2998">
        <f t="shared" ca="1" si="853"/>
        <v>0</v>
      </c>
      <c r="AW2998" s="5">
        <f t="shared" ca="1" si="836"/>
        <v>0.10880550593762446</v>
      </c>
      <c r="AX2998" s="5">
        <f t="shared" ca="1" si="837"/>
        <v>0.10999016730308027</v>
      </c>
      <c r="AY2998" s="18">
        <f t="shared" ca="1" si="866"/>
        <v>0.10999016730308027</v>
      </c>
      <c r="BA2998" s="6">
        <f t="shared" ca="1" si="859"/>
        <v>0.45458608915671461</v>
      </c>
      <c r="BB2998">
        <f t="shared" ca="1" si="860"/>
        <v>0.48561418438371812</v>
      </c>
      <c r="BC2998" t="str">
        <f t="shared" ca="1" si="848"/>
        <v>HYG UP Equity</v>
      </c>
      <c r="BD2998" t="str">
        <f t="shared" ca="1" si="849"/>
        <v>TLT UP equity</v>
      </c>
      <c r="BF2998">
        <f t="shared" ca="1" si="838"/>
        <v>0</v>
      </c>
      <c r="BG2998">
        <f t="shared" ca="1" si="839"/>
        <v>1</v>
      </c>
      <c r="BI2998">
        <f t="shared" ca="1" si="832"/>
        <v>0</v>
      </c>
      <c r="BJ2998">
        <f t="shared" ca="1" si="833"/>
        <v>1</v>
      </c>
      <c r="BL2998">
        <f t="shared" ca="1" si="854"/>
        <v>0</v>
      </c>
      <c r="BM2998">
        <f t="shared" ca="1" si="855"/>
        <v>9.0121168275509387</v>
      </c>
      <c r="BN2998" s="9">
        <f t="shared" ca="1" si="845"/>
        <v>0</v>
      </c>
      <c r="BO2998" s="9">
        <f t="shared" ca="1" si="846"/>
        <v>1</v>
      </c>
      <c r="BP2998" s="9">
        <f t="shared" ca="1" si="840"/>
        <v>0</v>
      </c>
      <c r="BQ2998" s="9">
        <f t="shared" ca="1" si="841"/>
        <v>1</v>
      </c>
      <c r="BR2998">
        <f t="shared" ca="1" si="842"/>
        <v>1126.0700986449726</v>
      </c>
      <c r="BS2998">
        <f t="shared" ca="1" si="843"/>
        <v>-1.6353933551387367E-3</v>
      </c>
      <c r="BT2998">
        <f t="shared" ca="1" si="844"/>
        <v>1.8055555555555558E-5</v>
      </c>
      <c r="BU2998">
        <f t="shared" ca="1" si="825"/>
        <v>0</v>
      </c>
      <c r="BV2998">
        <f t="shared" ca="1" si="826"/>
        <v>0</v>
      </c>
      <c r="BW2998" s="35">
        <f ca="1">IFERROR(VLOOKUP($B2998,OFFSET(Input!$A$1,0,MATCH(Index!BW$6&amp;" Index",Input!$1:$1,0)-1,10000,2),2,0)/100,BW2997)</f>
        <v>8.9999999999999998E-4</v>
      </c>
      <c r="BX2998">
        <f t="shared" ca="1" si="847"/>
        <v>9.723813000353099E-3</v>
      </c>
      <c r="CE2998">
        <v>1108.1027922900089</v>
      </c>
    </row>
    <row r="2999" spans="2:83" x14ac:dyDescent="0.25">
      <c r="B2999" s="2">
        <v>41872</v>
      </c>
      <c r="C2999">
        <f t="shared" ca="1" si="827"/>
        <v>0</v>
      </c>
      <c r="D2999">
        <f t="shared" ca="1" si="828"/>
        <v>0</v>
      </c>
      <c r="E2999">
        <f ca="1">IF($B2999&lt;VLOOKUP(E$6&amp;" Equity",Param,4,0),"",IFERROR(VLOOKUP($B2999,OFFSET(Input!$A$1,0,MATCH(Index!E$6&amp;" Equity",Input!$1:$1,0)-1,10000,2),2,0),E2998))</f>
        <v>94.36</v>
      </c>
      <c r="F2999" s="33">
        <v>116.65</v>
      </c>
      <c r="H2999">
        <f ca="1">IFERROR(VLOOKUP($B2999,OFFSET(Input!$A$1,0,MATCH(Index!H$6,Input!$1:$1,0)-1,10000,2),2,0),0)</f>
        <v>0</v>
      </c>
      <c r="I2999">
        <f ca="1">IFERROR(VLOOKUP($B2999,OFFSET(Input!$A$1,0,MATCH(Index!I$6,Input!$1:$1,0)-1,10000,2),2,0),0)</f>
        <v>0</v>
      </c>
      <c r="K2999">
        <f t="shared" ca="1" si="829"/>
        <v>110.88825444322906</v>
      </c>
      <c r="L2999" s="30">
        <f t="shared" ca="1" si="830"/>
        <v>125.66166453979761</v>
      </c>
      <c r="N2999">
        <f t="shared" ca="1" si="834"/>
        <v>0</v>
      </c>
      <c r="O2999">
        <f t="shared" ca="1" si="835"/>
        <v>5.6740179736542388E-3</v>
      </c>
      <c r="Q2999">
        <f t="shared" ca="1" si="851"/>
        <v>3.7919960103373139E-2</v>
      </c>
      <c r="R2999">
        <f t="shared" ca="1" si="850"/>
        <v>0.10235824441592209</v>
      </c>
      <c r="T2999">
        <f t="shared" ca="1" si="861"/>
        <v>5.1191948533306234E-2</v>
      </c>
      <c r="U2999">
        <f t="shared" ca="1" si="856"/>
        <v>0.10860828588822179</v>
      </c>
      <c r="W2999">
        <f t="shared" ca="1" si="857"/>
        <v>0.13957866629093793</v>
      </c>
      <c r="X2999">
        <f t="shared" ca="1" si="858"/>
        <v>0.16685772448359776</v>
      </c>
      <c r="Z2999">
        <f t="shared" ca="1" si="867"/>
        <v>110.31830103707213</v>
      </c>
      <c r="AA2999">
        <f t="shared" ca="1" si="867"/>
        <v>109.64807844279099</v>
      </c>
      <c r="AB2999">
        <f t="shared" ca="1" si="867"/>
        <v>109.69358865200715</v>
      </c>
      <c r="AC2999">
        <f t="shared" ca="1" si="868"/>
        <v>109.69358865200715</v>
      </c>
      <c r="AE2999">
        <f ca="1">IFERROR(VLOOKUP($B2999,OFFSET(Input!$A$1,0,MATCH(Index!AE$6&amp;" Index",Input!$1:$1,0)-1,10000,2),2,0),AE2998)</f>
        <v>11.76</v>
      </c>
      <c r="AF2999">
        <f t="shared" ca="1" si="862"/>
        <v>14.181333333333331</v>
      </c>
      <c r="AG2999">
        <f t="shared" ca="1" si="862"/>
        <v>14.076499999999999</v>
      </c>
      <c r="AH2999">
        <f t="shared" ca="1" si="862"/>
        <v>13.679999999999998</v>
      </c>
      <c r="AI2999">
        <f t="shared" ca="1" si="863"/>
        <v>14.076499999999999</v>
      </c>
      <c r="AK2999">
        <f t="shared" ca="1" si="864"/>
        <v>1</v>
      </c>
      <c r="AL2999">
        <f t="shared" ca="1" si="865"/>
        <v>1</v>
      </c>
      <c r="AN2999" t="str">
        <f t="shared" ca="1" si="871"/>
        <v>Down</v>
      </c>
      <c r="AO2999" t="str">
        <f t="shared" ca="1" si="831"/>
        <v>Not Up</v>
      </c>
      <c r="AQ2999">
        <f t="shared" ca="1" si="869"/>
        <v>0</v>
      </c>
      <c r="AR2999">
        <f t="shared" ca="1" si="870"/>
        <v>1</v>
      </c>
      <c r="AT2999">
        <f t="shared" ca="1" si="852"/>
        <v>1</v>
      </c>
      <c r="AU2999">
        <f t="shared" ca="1" si="853"/>
        <v>0</v>
      </c>
      <c r="AW2999" s="5">
        <f t="shared" ca="1" si="836"/>
        <v>0.10235824441592209</v>
      </c>
      <c r="AX2999" s="5">
        <f t="shared" ca="1" si="837"/>
        <v>0.10860828588822179</v>
      </c>
      <c r="AY2999" s="18">
        <f t="shared" ca="1" si="866"/>
        <v>0.10860828588822179</v>
      </c>
      <c r="BA2999" s="6">
        <f t="shared" ca="1" si="859"/>
        <v>0.46037003154123379</v>
      </c>
      <c r="BB2999">
        <f t="shared" ca="1" si="860"/>
        <v>0.48561418438371812</v>
      </c>
      <c r="BC2999" t="str">
        <f t="shared" ca="1" si="848"/>
        <v>HYG UP Equity</v>
      </c>
      <c r="BD2999" t="str">
        <f t="shared" ca="1" si="849"/>
        <v>TLT UP equity</v>
      </c>
      <c r="BF2999">
        <f t="shared" ca="1" si="838"/>
        <v>0</v>
      </c>
      <c r="BG2999">
        <f t="shared" ca="1" si="839"/>
        <v>1</v>
      </c>
      <c r="BI2999">
        <f t="shared" ca="1" si="832"/>
        <v>0</v>
      </c>
      <c r="BJ2999">
        <f t="shared" ca="1" si="833"/>
        <v>1</v>
      </c>
      <c r="BL2999">
        <f t="shared" ca="1" si="854"/>
        <v>0</v>
      </c>
      <c r="BM2999">
        <f t="shared" ca="1" si="855"/>
        <v>9.0121168275509387</v>
      </c>
      <c r="BN2999" s="9">
        <f t="shared" ca="1" si="845"/>
        <v>0</v>
      </c>
      <c r="BO2999" s="9">
        <f t="shared" ca="1" si="846"/>
        <v>1</v>
      </c>
      <c r="BP2999" s="9">
        <f t="shared" ca="1" si="840"/>
        <v>0</v>
      </c>
      <c r="BQ2999" s="9">
        <f t="shared" ca="1" si="841"/>
        <v>1</v>
      </c>
      <c r="BR2999">
        <f t="shared" ca="1" si="842"/>
        <v>1132.4776015771711</v>
      </c>
      <c r="BS2999">
        <f t="shared" ca="1" si="843"/>
        <v>5.6901457022158208E-3</v>
      </c>
      <c r="BT2999">
        <f t="shared" ca="1" si="844"/>
        <v>1.8055555555555558E-5</v>
      </c>
      <c r="BU2999">
        <f t="shared" ca="1" si="825"/>
        <v>0</v>
      </c>
      <c r="BV2999">
        <f t="shared" ca="1" si="826"/>
        <v>0</v>
      </c>
      <c r="BW2999" s="35">
        <f ca="1">IFERROR(VLOOKUP($B2999,OFFSET(Input!$A$1,0,MATCH(Index!BW$6&amp;" Index",Input!$1:$1,0)-1,10000,2),2,0)/100,BW2998)</f>
        <v>8.9999999999999998E-4</v>
      </c>
      <c r="BX2999">
        <f t="shared" ca="1" si="847"/>
        <v>9.7158828305361593E-3</v>
      </c>
      <c r="CE2999">
        <v>1111.141037843101</v>
      </c>
    </row>
    <row r="3000" spans="2:83" x14ac:dyDescent="0.25">
      <c r="B3000" s="2">
        <v>41873</v>
      </c>
      <c r="C3000">
        <f t="shared" ca="1" si="827"/>
        <v>0</v>
      </c>
      <c r="D3000">
        <f t="shared" ca="1" si="828"/>
        <v>0</v>
      </c>
      <c r="E3000">
        <f ca="1">IF($B3000&lt;VLOOKUP(E$6&amp;" Equity",Param,4,0),"",IFERROR(VLOOKUP($B3000,OFFSET(Input!$A$1,0,MATCH(Index!E$6&amp;" Equity",Input!$1:$1,0)-1,10000,2),2,0),E2999))</f>
        <v>94.13</v>
      </c>
      <c r="F3000" s="33">
        <v>117.29</v>
      </c>
      <c r="H3000">
        <f ca="1">IFERROR(VLOOKUP($B3000,OFFSET(Input!$A$1,0,MATCH(Index!H$6,Input!$1:$1,0)-1,10000,2),2,0),0)</f>
        <v>0</v>
      </c>
      <c r="I3000">
        <f ca="1">IFERROR(VLOOKUP($B3000,OFFSET(Input!$A$1,0,MATCH(Index!I$6,Input!$1:$1,0)-1,10000,2),2,0),0)</f>
        <v>0</v>
      </c>
      <c r="K3000">
        <f t="shared" ca="1" si="829"/>
        <v>110.61796726092784</v>
      </c>
      <c r="L3000" s="30">
        <f t="shared" ca="1" si="830"/>
        <v>126.3511070199131</v>
      </c>
      <c r="N3000">
        <f t="shared" ca="1" si="834"/>
        <v>-2.4404489803454181E-3</v>
      </c>
      <c r="O3000">
        <f t="shared" ca="1" si="835"/>
        <v>5.4715020659747825E-3</v>
      </c>
      <c r="Q3000">
        <f t="shared" ca="1" si="851"/>
        <v>3.663541535699498E-2</v>
      </c>
      <c r="R3000">
        <f t="shared" ca="1" si="850"/>
        <v>0.10542230822750198</v>
      </c>
      <c r="T3000">
        <f t="shared" ca="1" si="861"/>
        <v>5.156788115847076E-2</v>
      </c>
      <c r="U3000">
        <f t="shared" ca="1" si="856"/>
        <v>0.10215874306730509</v>
      </c>
      <c r="W3000">
        <f t="shared" ca="1" si="857"/>
        <v>9.7206089940027079E-2</v>
      </c>
      <c r="X3000">
        <f t="shared" ca="1" si="858"/>
        <v>0.19189428310817835</v>
      </c>
      <c r="Z3000">
        <f t="shared" ca="1" si="867"/>
        <v>110.45226946656055</v>
      </c>
      <c r="AA3000">
        <f t="shared" ca="1" si="867"/>
        <v>109.67911296389525</v>
      </c>
      <c r="AB3000">
        <f t="shared" ca="1" si="867"/>
        <v>109.725902259658</v>
      </c>
      <c r="AC3000">
        <f t="shared" ca="1" si="868"/>
        <v>109.725902259658</v>
      </c>
      <c r="AE3000">
        <f ca="1">IFERROR(VLOOKUP($B3000,OFFSET(Input!$A$1,0,MATCH(Index!AE$6&amp;" Index",Input!$1:$1,0)-1,10000,2),2,0),AE2999)</f>
        <v>11.47</v>
      </c>
      <c r="AF3000">
        <f t="shared" ca="1" si="862"/>
        <v>13.810666666666666</v>
      </c>
      <c r="AG3000">
        <f t="shared" ca="1" si="862"/>
        <v>14.015499999999999</v>
      </c>
      <c r="AH3000">
        <f t="shared" ca="1" si="862"/>
        <v>13.656399999999998</v>
      </c>
      <c r="AI3000">
        <f t="shared" ca="1" si="863"/>
        <v>14.015499999999999</v>
      </c>
      <c r="AK3000">
        <f t="shared" ca="1" si="864"/>
        <v>1</v>
      </c>
      <c r="AL3000">
        <f t="shared" ca="1" si="865"/>
        <v>-1</v>
      </c>
      <c r="AN3000" t="str">
        <f t="shared" ca="1" si="871"/>
        <v>Down</v>
      </c>
      <c r="AO3000" t="str">
        <f t="shared" ca="1" si="831"/>
        <v>Not Up</v>
      </c>
      <c r="AQ3000">
        <f t="shared" ca="1" si="869"/>
        <v>0</v>
      </c>
      <c r="AR3000">
        <f t="shared" ca="1" si="870"/>
        <v>1</v>
      </c>
      <c r="AT3000">
        <f t="shared" ca="1" si="852"/>
        <v>1</v>
      </c>
      <c r="AU3000">
        <f t="shared" ca="1" si="853"/>
        <v>0</v>
      </c>
      <c r="AW3000" s="5">
        <f t="shared" ca="1" si="836"/>
        <v>0.10542230822750198</v>
      </c>
      <c r="AX3000" s="5">
        <f t="shared" ca="1" si="837"/>
        <v>0.10215874306730509</v>
      </c>
      <c r="AY3000" s="18">
        <f t="shared" ca="1" si="866"/>
        <v>0.10542230822750198</v>
      </c>
      <c r="BA3000" s="6">
        <f t="shared" ca="1" si="859"/>
        <v>0.47428291829941438</v>
      </c>
      <c r="BB3000">
        <f t="shared" ca="1" si="860"/>
        <v>0.48561418438371812</v>
      </c>
      <c r="BC3000" t="str">
        <f t="shared" ca="1" si="848"/>
        <v>HYG UP Equity</v>
      </c>
      <c r="BD3000" t="str">
        <f t="shared" ca="1" si="849"/>
        <v>TLT UP equity</v>
      </c>
      <c r="BF3000">
        <f t="shared" ca="1" si="838"/>
        <v>0</v>
      </c>
      <c r="BG3000">
        <f t="shared" ca="1" si="839"/>
        <v>1</v>
      </c>
      <c r="BI3000">
        <f t="shared" ca="1" si="832"/>
        <v>0</v>
      </c>
      <c r="BJ3000">
        <f t="shared" ca="1" si="833"/>
        <v>1</v>
      </c>
      <c r="BL3000">
        <f t="shared" ca="1" si="854"/>
        <v>0</v>
      </c>
      <c r="BM3000">
        <f t="shared" ca="1" si="855"/>
        <v>9.0121168275509387</v>
      </c>
      <c r="BN3000" s="9">
        <f t="shared" ca="1" si="845"/>
        <v>0</v>
      </c>
      <c r="BO3000" s="9">
        <f t="shared" ca="1" si="846"/>
        <v>1</v>
      </c>
      <c r="BP3000" s="9">
        <f t="shared" ca="1" si="840"/>
        <v>0</v>
      </c>
      <c r="BQ3000" s="9">
        <f t="shared" ca="1" si="841"/>
        <v>1</v>
      </c>
      <c r="BR3000">
        <f t="shared" ca="1" si="842"/>
        <v>1138.6909377538484</v>
      </c>
      <c r="BS3000">
        <f t="shared" ca="1" si="843"/>
        <v>5.4864980711530897E-3</v>
      </c>
      <c r="BT3000">
        <f t="shared" ca="1" si="844"/>
        <v>1.8055555555555558E-5</v>
      </c>
      <c r="BU3000">
        <f t="shared" ca="1" si="825"/>
        <v>0</v>
      </c>
      <c r="BV3000">
        <f t="shared" ca="1" si="826"/>
        <v>0</v>
      </c>
      <c r="BW3000" s="35">
        <f ca="1">IFERROR(VLOOKUP($B3000,OFFSET(Input!$A$1,0,MATCH(Index!BW$6&amp;" Index",Input!$1:$1,0)-1,10000,2),2,0)/100,BW2999)</f>
        <v>8.9999999999999998E-4</v>
      </c>
      <c r="BX3000">
        <f t="shared" ca="1" si="847"/>
        <v>9.7425222704957282E-3</v>
      </c>
      <c r="CE3000">
        <v>1114.0777284132018</v>
      </c>
    </row>
    <row r="3001" spans="2:83" x14ac:dyDescent="0.25">
      <c r="B3001" s="2">
        <v>41876</v>
      </c>
      <c r="C3001">
        <f t="shared" ca="1" si="827"/>
        <v>0</v>
      </c>
      <c r="D3001">
        <f t="shared" ca="1" si="828"/>
        <v>0</v>
      </c>
      <c r="E3001">
        <f ca="1">IF($B3001&lt;VLOOKUP(E$6&amp;" Equity",Param,4,0),"",IFERROR(VLOOKUP($B3001,OFFSET(Input!$A$1,0,MATCH(Index!E$6&amp;" Equity",Input!$1:$1,0)-1,10000,2),2,0),E3000))</f>
        <v>94.33</v>
      </c>
      <c r="F3001" s="33">
        <v>117.73</v>
      </c>
      <c r="H3001">
        <f ca="1">IFERROR(VLOOKUP($B3001,OFFSET(Input!$A$1,0,MATCH(Index!H$6,Input!$1:$1,0)-1,10000,2),2,0),0)</f>
        <v>0</v>
      </c>
      <c r="I3001">
        <f ca="1">IFERROR(VLOOKUP($B3001,OFFSET(Input!$A$1,0,MATCH(Index!I$6,Input!$1:$1,0)-1,10000,2),2,0),0)</f>
        <v>0</v>
      </c>
      <c r="K3001">
        <f t="shared" ca="1" si="829"/>
        <v>110.85299959336368</v>
      </c>
      <c r="L3001" s="30">
        <f t="shared" ca="1" si="830"/>
        <v>126.82509872499249</v>
      </c>
      <c r="N3001">
        <f t="shared" ca="1" si="834"/>
        <v>2.1224671026329948E-3</v>
      </c>
      <c r="O3001">
        <f t="shared" ca="1" si="835"/>
        <v>3.744366556691683E-3</v>
      </c>
      <c r="Q3001">
        <f t="shared" ca="1" si="851"/>
        <v>2.9902073144013774E-2</v>
      </c>
      <c r="R3001">
        <f t="shared" ca="1" si="850"/>
        <v>0.10708401046849601</v>
      </c>
      <c r="T3001">
        <f t="shared" ca="1" si="861"/>
        <v>5.1029129725511962E-2</v>
      </c>
      <c r="U3001">
        <f t="shared" ca="1" si="856"/>
        <v>0.10290249024306725</v>
      </c>
      <c r="W3001">
        <f t="shared" ca="1" si="857"/>
        <v>0.18300812698556448</v>
      </c>
      <c r="X3001">
        <f t="shared" ca="1" si="858"/>
        <v>0.20168424890108599</v>
      </c>
      <c r="Z3001">
        <f t="shared" ca="1" si="867"/>
        <v>110.5580340161567</v>
      </c>
      <c r="AA3001">
        <f t="shared" ca="1" si="867"/>
        <v>109.73827470642505</v>
      </c>
      <c r="AB3001">
        <f t="shared" ca="1" si="867"/>
        <v>109.77510315137368</v>
      </c>
      <c r="AC3001">
        <f t="shared" ca="1" si="868"/>
        <v>109.77510315137368</v>
      </c>
      <c r="AE3001">
        <f ca="1">IFERROR(VLOOKUP($B3001,OFFSET(Input!$A$1,0,MATCH(Index!AE$6&amp;" Index",Input!$1:$1,0)-1,10000,2),2,0),AE3000)</f>
        <v>11.7</v>
      </c>
      <c r="AF3001">
        <f t="shared" ca="1" si="862"/>
        <v>13.582666666666665</v>
      </c>
      <c r="AG3001">
        <f t="shared" ca="1" si="862"/>
        <v>13.972500000000002</v>
      </c>
      <c r="AH3001">
        <f t="shared" ca="1" si="862"/>
        <v>13.611999999999998</v>
      </c>
      <c r="AI3001">
        <f t="shared" ca="1" si="863"/>
        <v>13.972500000000002</v>
      </c>
      <c r="AK3001">
        <f t="shared" ca="1" si="864"/>
        <v>1</v>
      </c>
      <c r="AL3001">
        <f t="shared" ca="1" si="865"/>
        <v>-1</v>
      </c>
      <c r="AN3001" t="str">
        <f t="shared" ca="1" si="871"/>
        <v>Down</v>
      </c>
      <c r="AO3001" t="str">
        <f t="shared" ca="1" si="831"/>
        <v>Not Up</v>
      </c>
      <c r="AQ3001">
        <f t="shared" ca="1" si="869"/>
        <v>0</v>
      </c>
      <c r="AR3001">
        <f t="shared" ca="1" si="870"/>
        <v>1</v>
      </c>
      <c r="AT3001">
        <f t="shared" ca="1" si="852"/>
        <v>1</v>
      </c>
      <c r="AU3001">
        <f t="shared" ca="1" si="853"/>
        <v>0</v>
      </c>
      <c r="AW3001" s="5">
        <f t="shared" ca="1" si="836"/>
        <v>0.10708401046849601</v>
      </c>
      <c r="AX3001" s="5">
        <f t="shared" ca="1" si="837"/>
        <v>0.10290249024306725</v>
      </c>
      <c r="AY3001" s="18">
        <f t="shared" ca="1" si="866"/>
        <v>0.10708401046849601</v>
      </c>
      <c r="BA3001" s="6">
        <f t="shared" ca="1" si="859"/>
        <v>0.46692311747802856</v>
      </c>
      <c r="BB3001">
        <f t="shared" ca="1" si="860"/>
        <v>0.48561418438371812</v>
      </c>
      <c r="BC3001" t="str">
        <f t="shared" ca="1" si="848"/>
        <v>HYG UP Equity</v>
      </c>
      <c r="BD3001" t="str">
        <f t="shared" ca="1" si="849"/>
        <v>TLT UP equity</v>
      </c>
      <c r="BF3001">
        <f t="shared" ca="1" si="838"/>
        <v>0</v>
      </c>
      <c r="BG3001">
        <f t="shared" ca="1" si="839"/>
        <v>1</v>
      </c>
      <c r="BI3001">
        <f t="shared" ca="1" si="832"/>
        <v>0</v>
      </c>
      <c r="BJ3001">
        <f t="shared" ca="1" si="833"/>
        <v>1</v>
      </c>
      <c r="BL3001">
        <f t="shared" ca="1" si="854"/>
        <v>0</v>
      </c>
      <c r="BM3001">
        <f t="shared" ca="1" si="855"/>
        <v>9.0121168275509387</v>
      </c>
      <c r="BN3001" s="9">
        <f t="shared" ca="1" si="845"/>
        <v>0</v>
      </c>
      <c r="BO3001" s="9">
        <f t="shared" ca="1" si="846"/>
        <v>1</v>
      </c>
      <c r="BP3001" s="9">
        <f t="shared" ca="1" si="840"/>
        <v>0</v>
      </c>
      <c r="BQ3001" s="9">
        <f t="shared" ca="1" si="841"/>
        <v>1</v>
      </c>
      <c r="BR3001">
        <f t="shared" ca="1" si="842"/>
        <v>1142.962606375314</v>
      </c>
      <c r="BS3001">
        <f t="shared" ca="1" si="843"/>
        <v>3.7513854548554271E-3</v>
      </c>
      <c r="BT3001">
        <f t="shared" ca="1" si="844"/>
        <v>5.4166666666666671E-5</v>
      </c>
      <c r="BU3001">
        <f t="shared" ca="1" si="825"/>
        <v>0</v>
      </c>
      <c r="BV3001">
        <f t="shared" ca="1" si="826"/>
        <v>0</v>
      </c>
      <c r="BW3001" s="35">
        <f ca="1">IFERROR(VLOOKUP($B3001,OFFSET(Input!$A$1,0,MATCH(Index!BW$6&amp;" Index",Input!$1:$1,0)-1,10000,2),2,0)/100,BW3000)</f>
        <v>8.9999999999999998E-4</v>
      </c>
      <c r="BX3001">
        <f t="shared" ca="1" si="847"/>
        <v>2.9304813818769801E-2</v>
      </c>
      <c r="CE3001">
        <v>1116.0358460378575</v>
      </c>
    </row>
    <row r="3002" spans="2:83" x14ac:dyDescent="0.25">
      <c r="B3002" s="2">
        <v>41877</v>
      </c>
      <c r="C3002">
        <f t="shared" ca="1" si="827"/>
        <v>0</v>
      </c>
      <c r="D3002">
        <f t="shared" ca="1" si="828"/>
        <v>0</v>
      </c>
      <c r="E3002">
        <f ca="1">IF($B3002&lt;VLOOKUP(E$6&amp;" Equity",Param,4,0),"",IFERROR(VLOOKUP($B3002,OFFSET(Input!$A$1,0,MATCH(Index!E$6&amp;" Equity",Input!$1:$1,0)-1,10000,2),2,0),E3001))</f>
        <v>94.4</v>
      </c>
      <c r="F3002" s="33">
        <v>117.35</v>
      </c>
      <c r="H3002">
        <f ca="1">IFERROR(VLOOKUP($B3002,OFFSET(Input!$A$1,0,MATCH(Index!H$6,Input!$1:$1,0)-1,10000,2),2,0),0)</f>
        <v>0</v>
      </c>
      <c r="I3002">
        <f ca="1">IFERROR(VLOOKUP($B3002,OFFSET(Input!$A$1,0,MATCH(Index!I$6,Input!$1:$1,0)-1,10000,2),2,0),0)</f>
        <v>0</v>
      </c>
      <c r="K3002">
        <f t="shared" ca="1" si="829"/>
        <v>110.93526090971623</v>
      </c>
      <c r="L3002" s="30">
        <f t="shared" ca="1" si="830"/>
        <v>126.41574225242391</v>
      </c>
      <c r="N3002">
        <f t="shared" ca="1" si="834"/>
        <v>7.4180048969330861E-4</v>
      </c>
      <c r="O3002">
        <f t="shared" ca="1" si="835"/>
        <v>-3.2329447930729495E-3</v>
      </c>
      <c r="Q3002">
        <f t="shared" ca="1" si="851"/>
        <v>3.0113879427766974E-2</v>
      </c>
      <c r="R3002">
        <f t="shared" ca="1" si="850"/>
        <v>0.1032523357076702</v>
      </c>
      <c r="T3002">
        <f t="shared" ca="1" si="861"/>
        <v>5.0859110853126409E-2</v>
      </c>
      <c r="U3002">
        <f t="shared" ca="1" si="856"/>
        <v>0.10273576694166907</v>
      </c>
      <c r="W3002">
        <f t="shared" ca="1" si="857"/>
        <v>0.15772537933076478</v>
      </c>
      <c r="X3002">
        <f t="shared" ca="1" si="858"/>
        <v>0.20904732560873818</v>
      </c>
      <c r="Z3002">
        <f t="shared" ca="1" si="867"/>
        <v>110.67437502071243</v>
      </c>
      <c r="AA3002">
        <f t="shared" ca="1" si="867"/>
        <v>109.80915247414563</v>
      </c>
      <c r="AB3002">
        <f t="shared" ca="1" si="867"/>
        <v>109.82151212824496</v>
      </c>
      <c r="AC3002">
        <f t="shared" ca="1" si="868"/>
        <v>109.82151212824496</v>
      </c>
      <c r="AE3002">
        <f ca="1">IFERROR(VLOOKUP($B3002,OFFSET(Input!$A$1,0,MATCH(Index!AE$6&amp;" Index",Input!$1:$1,0)-1,10000,2),2,0),AE3001)</f>
        <v>11.63</v>
      </c>
      <c r="AF3002">
        <f t="shared" ca="1" si="862"/>
        <v>13.233333333333333</v>
      </c>
      <c r="AG3002">
        <f t="shared" ca="1" si="862"/>
        <v>13.889999999999997</v>
      </c>
      <c r="AH3002">
        <f t="shared" ca="1" si="862"/>
        <v>13.587599999999998</v>
      </c>
      <c r="AI3002">
        <f t="shared" ca="1" si="863"/>
        <v>13.889999999999997</v>
      </c>
      <c r="AK3002">
        <f t="shared" ca="1" si="864"/>
        <v>1</v>
      </c>
      <c r="AL3002">
        <f t="shared" ca="1" si="865"/>
        <v>-1</v>
      </c>
      <c r="AN3002" t="str">
        <f t="shared" ca="1" si="871"/>
        <v>Down</v>
      </c>
      <c r="AO3002" t="str">
        <f t="shared" ca="1" si="831"/>
        <v>Not Up</v>
      </c>
      <c r="AQ3002">
        <f t="shared" ca="1" si="869"/>
        <v>0</v>
      </c>
      <c r="AR3002">
        <f t="shared" ca="1" si="870"/>
        <v>1</v>
      </c>
      <c r="AT3002">
        <f t="shared" ca="1" si="852"/>
        <v>1</v>
      </c>
      <c r="AU3002">
        <f t="shared" ca="1" si="853"/>
        <v>0</v>
      </c>
      <c r="AW3002" s="5">
        <f t="shared" ca="1" si="836"/>
        <v>0.1032523357076702</v>
      </c>
      <c r="AX3002" s="5">
        <f t="shared" ca="1" si="837"/>
        <v>0.10273576694166907</v>
      </c>
      <c r="AY3002" s="18">
        <f t="shared" ca="1" si="866"/>
        <v>0.1032523357076702</v>
      </c>
      <c r="BA3002" s="6">
        <f t="shared" ca="1" si="859"/>
        <v>0.48425054655965233</v>
      </c>
      <c r="BB3002">
        <f t="shared" ca="1" si="860"/>
        <v>0.48561418438371812</v>
      </c>
      <c r="BC3002" t="str">
        <f t="shared" ca="1" si="848"/>
        <v>HYG UP Equity</v>
      </c>
      <c r="BD3002" t="str">
        <f t="shared" ca="1" si="849"/>
        <v>TLT UP equity</v>
      </c>
      <c r="BF3002">
        <f t="shared" ca="1" si="838"/>
        <v>0</v>
      </c>
      <c r="BG3002">
        <f t="shared" ca="1" si="839"/>
        <v>1</v>
      </c>
      <c r="BI3002">
        <f t="shared" ca="1" si="832"/>
        <v>0</v>
      </c>
      <c r="BJ3002">
        <f t="shared" ca="1" si="833"/>
        <v>1</v>
      </c>
      <c r="BL3002">
        <f t="shared" ca="1" si="854"/>
        <v>0</v>
      </c>
      <c r="BM3002">
        <f t="shared" ca="1" si="855"/>
        <v>9.0121168275509387</v>
      </c>
      <c r="BN3002" s="9">
        <f t="shared" ca="1" si="845"/>
        <v>0</v>
      </c>
      <c r="BO3002" s="9">
        <f t="shared" ca="1" si="846"/>
        <v>1</v>
      </c>
      <c r="BP3002" s="9">
        <f t="shared" ca="1" si="840"/>
        <v>0</v>
      </c>
      <c r="BQ3002" s="9">
        <f t="shared" ca="1" si="841"/>
        <v>1</v>
      </c>
      <c r="BR3002">
        <f t="shared" ca="1" si="842"/>
        <v>1139.2734380204117</v>
      </c>
      <c r="BS3002">
        <f t="shared" ca="1" si="843"/>
        <v>-3.2277244542598948E-3</v>
      </c>
      <c r="BT3002">
        <f t="shared" ca="1" si="844"/>
        <v>1.8055555555555558E-5</v>
      </c>
      <c r="BU3002">
        <f t="shared" ca="1" si="825"/>
        <v>0</v>
      </c>
      <c r="BV3002">
        <f t="shared" ca="1" si="826"/>
        <v>0</v>
      </c>
      <c r="BW3002" s="35">
        <f ca="1">IFERROR(VLOOKUP($B3002,OFFSET(Input!$A$1,0,MATCH(Index!BW$6&amp;" Index",Input!$1:$1,0)-1,10000,2),2,0)/100,BW3001)</f>
        <v>8.9999999999999998E-4</v>
      </c>
      <c r="BX3002">
        <f t="shared" ca="1" si="847"/>
        <v>9.7854401146064886E-3</v>
      </c>
      <c r="CE3002">
        <v>1114.2626885797422</v>
      </c>
    </row>
    <row r="3003" spans="2:83" x14ac:dyDescent="0.25">
      <c r="B3003" s="2">
        <v>41878</v>
      </c>
      <c r="C3003">
        <f t="shared" ca="1" si="827"/>
        <v>0</v>
      </c>
      <c r="D3003">
        <f t="shared" ca="1" si="828"/>
        <v>0</v>
      </c>
      <c r="E3003">
        <f ca="1">IF($B3003&lt;VLOOKUP(E$6&amp;" Equity",Param,4,0),"",IFERROR(VLOOKUP($B3003,OFFSET(Input!$A$1,0,MATCH(Index!E$6&amp;" Equity",Input!$1:$1,0)-1,10000,2),2,0),E3002))</f>
        <v>94.31</v>
      </c>
      <c r="F3003" s="33">
        <v>118.35</v>
      </c>
      <c r="H3003">
        <f ca="1">IFERROR(VLOOKUP($B3003,OFFSET(Input!$A$1,0,MATCH(Index!H$6,Input!$1:$1,0)-1,10000,2),2,0),0)</f>
        <v>0</v>
      </c>
      <c r="I3003">
        <f ca="1">IFERROR(VLOOKUP($B3003,OFFSET(Input!$A$1,0,MATCH(Index!I$6,Input!$1:$1,0)-1,10000,2),2,0),0)</f>
        <v>0</v>
      </c>
      <c r="K3003">
        <f t="shared" ca="1" si="829"/>
        <v>110.8294963601201</v>
      </c>
      <c r="L3003" s="30">
        <f t="shared" ca="1" si="830"/>
        <v>127.49299612760434</v>
      </c>
      <c r="N3003">
        <f t="shared" ca="1" si="834"/>
        <v>-9.5384459566160481E-4</v>
      </c>
      <c r="O3003">
        <f t="shared" ca="1" si="835"/>
        <v>8.4854136629603713E-3</v>
      </c>
      <c r="Q3003">
        <f t="shared" ca="1" si="851"/>
        <v>2.6829776334158062E-2</v>
      </c>
      <c r="R3003">
        <f t="shared" ca="1" si="850"/>
        <v>0.10679968280698979</v>
      </c>
      <c r="T3003">
        <f t="shared" ca="1" si="861"/>
        <v>4.8770779849098743E-2</v>
      </c>
      <c r="U3003">
        <f t="shared" ca="1" si="856"/>
        <v>9.4855393756474934E-2</v>
      </c>
      <c r="W3003">
        <f t="shared" ca="1" si="857"/>
        <v>-6.5382476953524268E-2</v>
      </c>
      <c r="X3003">
        <f t="shared" ca="1" si="858"/>
        <v>5.5075706605574835E-2</v>
      </c>
      <c r="Z3003">
        <f t="shared" ca="1" si="867"/>
        <v>110.74841020542972</v>
      </c>
      <c r="AA3003">
        <f t="shared" ca="1" si="867"/>
        <v>109.8975508925059</v>
      </c>
      <c r="AB3003">
        <f t="shared" ca="1" si="867"/>
        <v>109.85526878351904</v>
      </c>
      <c r="AC3003">
        <f t="shared" ca="1" si="868"/>
        <v>109.8975508925059</v>
      </c>
      <c r="AE3003">
        <f ca="1">IFERROR(VLOOKUP($B3003,OFFSET(Input!$A$1,0,MATCH(Index!AE$6&amp;" Index",Input!$1:$1,0)-1,10000,2),2,0),AE3002)</f>
        <v>11.78</v>
      </c>
      <c r="AF3003">
        <f t="shared" ca="1" si="862"/>
        <v>12.927333333333333</v>
      </c>
      <c r="AG3003">
        <f t="shared" ca="1" si="862"/>
        <v>13.812499999999996</v>
      </c>
      <c r="AH3003">
        <f t="shared" ca="1" si="862"/>
        <v>13.597999999999997</v>
      </c>
      <c r="AI3003">
        <f t="shared" ca="1" si="863"/>
        <v>13.812499999999996</v>
      </c>
      <c r="AK3003">
        <f t="shared" ca="1" si="864"/>
        <v>1</v>
      </c>
      <c r="AL3003">
        <f t="shared" ca="1" si="865"/>
        <v>-1</v>
      </c>
      <c r="AN3003" t="str">
        <f t="shared" ca="1" si="871"/>
        <v>Down</v>
      </c>
      <c r="AO3003" t="str">
        <f t="shared" ca="1" si="831"/>
        <v>Not Up</v>
      </c>
      <c r="AQ3003">
        <f t="shared" ca="1" si="869"/>
        <v>0</v>
      </c>
      <c r="AR3003">
        <f t="shared" ca="1" si="870"/>
        <v>1</v>
      </c>
      <c r="AT3003">
        <f t="shared" ca="1" si="852"/>
        <v>1</v>
      </c>
      <c r="AU3003">
        <f t="shared" ca="1" si="853"/>
        <v>0</v>
      </c>
      <c r="AW3003" s="5">
        <f t="shared" ca="1" si="836"/>
        <v>0.10679968280698979</v>
      </c>
      <c r="AX3003" s="5">
        <f t="shared" ca="1" si="837"/>
        <v>9.4855393756474934E-2</v>
      </c>
      <c r="AY3003" s="18">
        <f t="shared" ca="1" si="866"/>
        <v>0.10679968280698979</v>
      </c>
      <c r="BA3003" s="6">
        <f t="shared" ca="1" si="859"/>
        <v>0.46816618444795249</v>
      </c>
      <c r="BB3003">
        <f t="shared" ca="1" si="860"/>
        <v>0.48561418438371812</v>
      </c>
      <c r="BC3003" t="str">
        <f t="shared" ca="1" si="848"/>
        <v>HYG UP Equity</v>
      </c>
      <c r="BD3003" t="str">
        <f t="shared" ca="1" si="849"/>
        <v>TLT UP equity</v>
      </c>
      <c r="BF3003">
        <f t="shared" ca="1" si="838"/>
        <v>0</v>
      </c>
      <c r="BG3003">
        <f t="shared" ca="1" si="839"/>
        <v>1</v>
      </c>
      <c r="BI3003">
        <f t="shared" ca="1" si="832"/>
        <v>0</v>
      </c>
      <c r="BJ3003">
        <f t="shared" ca="1" si="833"/>
        <v>1</v>
      </c>
      <c r="BL3003">
        <f t="shared" ca="1" si="854"/>
        <v>0</v>
      </c>
      <c r="BM3003">
        <f t="shared" ca="1" si="855"/>
        <v>9.0121168275509387</v>
      </c>
      <c r="BN3003" s="9">
        <f t="shared" ca="1" si="845"/>
        <v>0</v>
      </c>
      <c r="BO3003" s="9">
        <f t="shared" ca="1" si="846"/>
        <v>1</v>
      </c>
      <c r="BP3003" s="9">
        <f t="shared" ca="1" si="840"/>
        <v>0</v>
      </c>
      <c r="BQ3003" s="9">
        <f t="shared" ca="1" si="841"/>
        <v>1</v>
      </c>
      <c r="BR3003">
        <f t="shared" ca="1" si="842"/>
        <v>1148.9817757964697</v>
      </c>
      <c r="BS3003">
        <f t="shared" ca="1" si="843"/>
        <v>8.52151682999569E-3</v>
      </c>
      <c r="BT3003">
        <f t="shared" ca="1" si="844"/>
        <v>1.8055555555555558E-5</v>
      </c>
      <c r="BU3003">
        <f t="shared" ca="1" si="825"/>
        <v>0</v>
      </c>
      <c r="BV3003">
        <f t="shared" ca="1" si="826"/>
        <v>0</v>
      </c>
      <c r="BW3003" s="35">
        <f ca="1">IFERROR(VLOOKUP($B3003,OFFSET(Input!$A$1,0,MATCH(Index!BW$6&amp;" Index",Input!$1:$1,0)-1,10000,2),2,0)/100,BW3002)</f>
        <v>8.9999999999999998E-4</v>
      </c>
      <c r="BX3003">
        <f t="shared" ca="1" si="847"/>
        <v>9.7698930099308148E-3</v>
      </c>
      <c r="CE3003">
        <v>1118.8498835300695</v>
      </c>
    </row>
    <row r="3004" spans="2:83" x14ac:dyDescent="0.25">
      <c r="B3004" s="2">
        <v>41879</v>
      </c>
      <c r="C3004">
        <f t="shared" ca="1" si="827"/>
        <v>0</v>
      </c>
      <c r="D3004">
        <f t="shared" ca="1" si="828"/>
        <v>0</v>
      </c>
      <c r="E3004">
        <f ca="1">IF($B3004&lt;VLOOKUP(E$6&amp;" Equity",Param,4,0),"",IFERROR(VLOOKUP($B3004,OFFSET(Input!$A$1,0,MATCH(Index!E$6&amp;" Equity",Input!$1:$1,0)-1,10000,2),2,0),E3003))</f>
        <v>94.17</v>
      </c>
      <c r="F3004" s="33">
        <v>118.99</v>
      </c>
      <c r="H3004">
        <f ca="1">IFERROR(VLOOKUP($B3004,OFFSET(Input!$A$1,0,MATCH(Index!H$6,Input!$1:$1,0)-1,10000,2),2,0),0)</f>
        <v>0</v>
      </c>
      <c r="I3004">
        <f ca="1">IFERROR(VLOOKUP($B3004,OFFSET(Input!$A$1,0,MATCH(Index!I$6,Input!$1:$1,0)-1,10000,2),2,0),0)</f>
        <v>0</v>
      </c>
      <c r="K3004">
        <f t="shared" ca="1" si="829"/>
        <v>110.66497372741502</v>
      </c>
      <c r="L3004" s="30">
        <f t="shared" ca="1" si="830"/>
        <v>128.1824386077198</v>
      </c>
      <c r="N3004">
        <f t="shared" ca="1" si="834"/>
        <v>-1.4855690338215649E-3</v>
      </c>
      <c r="O3004">
        <f t="shared" ca="1" si="835"/>
        <v>5.3931200070691217E-3</v>
      </c>
      <c r="Q3004">
        <f t="shared" ca="1" si="851"/>
        <v>2.6126489460572909E-2</v>
      </c>
      <c r="R3004">
        <f t="shared" ca="1" si="850"/>
        <v>0.10256050897589748</v>
      </c>
      <c r="T3004">
        <f t="shared" ca="1" si="861"/>
        <v>3.8351088298189444E-2</v>
      </c>
      <c r="U3004">
        <f t="shared" ca="1" si="856"/>
        <v>9.618857896814742E-2</v>
      </c>
      <c r="W3004">
        <f t="shared" ca="1" si="857"/>
        <v>-0.29003257776351066</v>
      </c>
      <c r="X3004">
        <f t="shared" ca="1" si="858"/>
        <v>-4.5962638225914607E-2</v>
      </c>
      <c r="Z3004">
        <f t="shared" ca="1" si="867"/>
        <v>110.78484021695729</v>
      </c>
      <c r="AA3004">
        <f t="shared" ca="1" si="867"/>
        <v>110.02451062152734</v>
      </c>
      <c r="AB3004">
        <f t="shared" ca="1" si="867"/>
        <v>109.87449066829451</v>
      </c>
      <c r="AC3004">
        <f t="shared" ca="1" si="868"/>
        <v>110.02451062152734</v>
      </c>
      <c r="AE3004">
        <f ca="1">IFERROR(VLOOKUP($B3004,OFFSET(Input!$A$1,0,MATCH(Index!AE$6&amp;" Index",Input!$1:$1,0)-1,10000,2),2,0),AE3003)</f>
        <v>12.05</v>
      </c>
      <c r="AF3004">
        <f t="shared" ca="1" si="862"/>
        <v>12.620000000000001</v>
      </c>
      <c r="AG3004">
        <f t="shared" ca="1" si="862"/>
        <v>13.567499999999999</v>
      </c>
      <c r="AH3004">
        <f t="shared" ca="1" si="862"/>
        <v>13.606399999999999</v>
      </c>
      <c r="AI3004">
        <f t="shared" ca="1" si="863"/>
        <v>13.606399999999999</v>
      </c>
      <c r="AK3004">
        <f t="shared" ca="1" si="864"/>
        <v>1</v>
      </c>
      <c r="AL3004">
        <f t="shared" ca="1" si="865"/>
        <v>-1</v>
      </c>
      <c r="AN3004" t="str">
        <f t="shared" ca="1" si="871"/>
        <v>Down</v>
      </c>
      <c r="AO3004" t="str">
        <f t="shared" ca="1" si="831"/>
        <v>Not Up</v>
      </c>
      <c r="AQ3004">
        <f t="shared" ca="1" si="869"/>
        <v>0</v>
      </c>
      <c r="AR3004">
        <f t="shared" ca="1" si="870"/>
        <v>1</v>
      </c>
      <c r="AT3004">
        <f t="shared" ca="1" si="852"/>
        <v>1</v>
      </c>
      <c r="AU3004">
        <f t="shared" ca="1" si="853"/>
        <v>0</v>
      </c>
      <c r="AW3004" s="5">
        <f t="shared" ca="1" si="836"/>
        <v>0.10256050897589748</v>
      </c>
      <c r="AX3004" s="5">
        <f t="shared" ca="1" si="837"/>
        <v>9.618857896814742E-2</v>
      </c>
      <c r="AY3004" s="18">
        <f t="shared" ca="1" si="866"/>
        <v>0.10256050897589748</v>
      </c>
      <c r="BA3004" s="6">
        <f t="shared" ca="1" si="859"/>
        <v>0.48751708137242561</v>
      </c>
      <c r="BB3004">
        <f t="shared" ca="1" si="860"/>
        <v>0.48561418438371812</v>
      </c>
      <c r="BC3004" t="str">
        <f t="shared" ca="1" si="848"/>
        <v>HYG UP Equity</v>
      </c>
      <c r="BD3004" t="str">
        <f t="shared" ca="1" si="849"/>
        <v>TLT UP equity</v>
      </c>
      <c r="BF3004">
        <f t="shared" ca="1" si="838"/>
        <v>0</v>
      </c>
      <c r="BG3004">
        <f t="shared" ca="1" si="839"/>
        <v>1</v>
      </c>
      <c r="BI3004">
        <f t="shared" ca="1" si="832"/>
        <v>0</v>
      </c>
      <c r="BJ3004">
        <f t="shared" ca="1" si="833"/>
        <v>1</v>
      </c>
      <c r="BL3004">
        <f t="shared" ca="1" si="854"/>
        <v>0</v>
      </c>
      <c r="BM3004">
        <f t="shared" ca="1" si="855"/>
        <v>9.0121168275509387</v>
      </c>
      <c r="BN3004" s="9">
        <f t="shared" ca="1" si="845"/>
        <v>0</v>
      </c>
      <c r="BO3004" s="9">
        <f t="shared" ca="1" si="846"/>
        <v>1</v>
      </c>
      <c r="BP3004" s="9">
        <f t="shared" ca="1" si="840"/>
        <v>0</v>
      </c>
      <c r="BQ3004" s="9">
        <f t="shared" ca="1" si="841"/>
        <v>1</v>
      </c>
      <c r="BR3004">
        <f t="shared" ca="1" si="842"/>
        <v>1155.1951119731468</v>
      </c>
      <c r="BS3004">
        <f t="shared" ca="1" si="843"/>
        <v>5.4076890578791392E-3</v>
      </c>
      <c r="BT3004">
        <f t="shared" ca="1" si="844"/>
        <v>1.8055555555555558E-5</v>
      </c>
      <c r="BU3004">
        <f t="shared" ca="1" si="825"/>
        <v>0</v>
      </c>
      <c r="BV3004">
        <f t="shared" ca="1" si="826"/>
        <v>0</v>
      </c>
      <c r="BW3004" s="35">
        <f ca="1">IFERROR(VLOOKUP($B3004,OFFSET(Input!$A$1,0,MATCH(Index!BW$6&amp;" Index",Input!$1:$1,0)-1,10000,2),2,0)/100,BW3003)</f>
        <v>8.9999999999999998E-4</v>
      </c>
      <c r="BX3004">
        <f t="shared" ca="1" si="847"/>
        <v>9.8101136906910379E-3</v>
      </c>
      <c r="CE3004">
        <v>1121.7641289445858</v>
      </c>
    </row>
    <row r="3005" spans="2:83" x14ac:dyDescent="0.25">
      <c r="B3005" s="2">
        <v>41880</v>
      </c>
      <c r="C3005">
        <f t="shared" ca="1" si="827"/>
        <v>0</v>
      </c>
      <c r="D3005">
        <f t="shared" ca="1" si="828"/>
        <v>0</v>
      </c>
      <c r="E3005">
        <f ca="1">IF($B3005&lt;VLOOKUP(E$6&amp;" Equity",Param,4,0),"",IFERROR(VLOOKUP($B3005,OFFSET(Input!$A$1,0,MATCH(Index!E$6&amp;" Equity",Input!$1:$1,0)-1,10000,2),2,0),E3004))</f>
        <v>94.24</v>
      </c>
      <c r="F3005" s="33">
        <v>119.05</v>
      </c>
      <c r="H3005">
        <f ca="1">IFERROR(VLOOKUP($B3005,OFFSET(Input!$A$1,0,MATCH(Index!H$6,Input!$1:$1,0)-1,10000,2),2,0),0)</f>
        <v>0</v>
      </c>
      <c r="I3005">
        <f ca="1">IFERROR(VLOOKUP($B3005,OFFSET(Input!$A$1,0,MATCH(Index!I$6,Input!$1:$1,0)-1,10000,2),2,0),0)</f>
        <v>0</v>
      </c>
      <c r="K3005">
        <f t="shared" ca="1" si="829"/>
        <v>110.74723504376756</v>
      </c>
      <c r="L3005" s="30">
        <f t="shared" ca="1" si="830"/>
        <v>128.24707384023066</v>
      </c>
      <c r="N3005">
        <f t="shared" ca="1" si="834"/>
        <v>7.4306038130464934E-4</v>
      </c>
      <c r="O3005">
        <f t="shared" ca="1" si="835"/>
        <v>5.041169658098018E-4</v>
      </c>
      <c r="Q3005">
        <f t="shared" ca="1" si="851"/>
        <v>2.4360881403577405E-2</v>
      </c>
      <c r="R3005">
        <f t="shared" ca="1" si="850"/>
        <v>8.6946125999565749E-2</v>
      </c>
      <c r="T3005">
        <f t="shared" ca="1" si="861"/>
        <v>3.8409584939541497E-2</v>
      </c>
      <c r="U3005">
        <f t="shared" ca="1" si="856"/>
        <v>9.2252199591846218E-2</v>
      </c>
      <c r="W3005">
        <f t="shared" ca="1" si="857"/>
        <v>-0.62345439630433597</v>
      </c>
      <c r="X3005">
        <f t="shared" ca="1" si="858"/>
        <v>-5.8616852418291981E-2</v>
      </c>
      <c r="Z3005">
        <f t="shared" ca="1" si="867"/>
        <v>110.80716828853869</v>
      </c>
      <c r="AA3005">
        <f t="shared" ca="1" si="867"/>
        <v>110.15319082353594</v>
      </c>
      <c r="AB3005">
        <f t="shared" ca="1" si="867"/>
        <v>109.90448899649151</v>
      </c>
      <c r="AC3005">
        <f t="shared" ca="1" si="868"/>
        <v>110.15319082353594</v>
      </c>
      <c r="AE3005">
        <f ca="1">IFERROR(VLOOKUP($B3005,OFFSET(Input!$A$1,0,MATCH(Index!AE$6&amp;" Index",Input!$1:$1,0)-1,10000,2),2,0),AE3004)</f>
        <v>11.98</v>
      </c>
      <c r="AF3005">
        <f t="shared" ca="1" si="862"/>
        <v>12.367333333333335</v>
      </c>
      <c r="AG3005">
        <f t="shared" ca="1" si="862"/>
        <v>13.315000000000001</v>
      </c>
      <c r="AH3005">
        <f t="shared" ca="1" si="862"/>
        <v>13.577999999999999</v>
      </c>
      <c r="AI3005">
        <f t="shared" ca="1" si="863"/>
        <v>13.577999999999999</v>
      </c>
      <c r="AK3005">
        <f t="shared" ca="1" si="864"/>
        <v>1</v>
      </c>
      <c r="AL3005">
        <f t="shared" ca="1" si="865"/>
        <v>-1</v>
      </c>
      <c r="AN3005" t="str">
        <f t="shared" ca="1" si="871"/>
        <v>Down</v>
      </c>
      <c r="AO3005" t="str">
        <f t="shared" ca="1" si="831"/>
        <v>Not Up</v>
      </c>
      <c r="AQ3005">
        <f t="shared" ca="1" si="869"/>
        <v>0</v>
      </c>
      <c r="AR3005">
        <f t="shared" ca="1" si="870"/>
        <v>1</v>
      </c>
      <c r="AT3005">
        <f t="shared" ca="1" si="852"/>
        <v>1</v>
      </c>
      <c r="AU3005">
        <f t="shared" ca="1" si="853"/>
        <v>0</v>
      </c>
      <c r="AW3005" s="5">
        <f t="shared" ca="1" si="836"/>
        <v>8.6946125999565749E-2</v>
      </c>
      <c r="AX3005" s="5">
        <f t="shared" ca="1" si="837"/>
        <v>9.2252199591846218E-2</v>
      </c>
      <c r="AY3005" s="18">
        <f t="shared" ca="1" si="866"/>
        <v>9.2252199591846218E-2</v>
      </c>
      <c r="BA3005" s="6">
        <f t="shared" ca="1" si="859"/>
        <v>0.54199249688588769</v>
      </c>
      <c r="BB3005">
        <f t="shared" ca="1" si="860"/>
        <v>0.54199249688588769</v>
      </c>
      <c r="BC3005" t="str">
        <f t="shared" ca="1" si="848"/>
        <v>HYG UP Equity</v>
      </c>
      <c r="BD3005" t="str">
        <f t="shared" ca="1" si="849"/>
        <v>TLT UP equity</v>
      </c>
      <c r="BF3005">
        <f t="shared" ca="1" si="838"/>
        <v>0</v>
      </c>
      <c r="BG3005">
        <f t="shared" ca="1" si="839"/>
        <v>1</v>
      </c>
      <c r="BI3005">
        <f t="shared" ca="1" si="832"/>
        <v>0</v>
      </c>
      <c r="BJ3005">
        <f t="shared" ca="1" si="833"/>
        <v>1</v>
      </c>
      <c r="BL3005">
        <f t="shared" ca="1" si="854"/>
        <v>0</v>
      </c>
      <c r="BM3005">
        <f t="shared" ca="1" si="855"/>
        <v>9.0121168275509387</v>
      </c>
      <c r="BN3005" s="9">
        <f t="shared" ca="1" si="845"/>
        <v>0</v>
      </c>
      <c r="BO3005" s="9">
        <f t="shared" ca="1" si="846"/>
        <v>1</v>
      </c>
      <c r="BP3005" s="9">
        <f t="shared" ca="1" si="840"/>
        <v>0</v>
      </c>
      <c r="BQ3005" s="9">
        <f t="shared" ca="1" si="841"/>
        <v>1</v>
      </c>
      <c r="BR3005">
        <f t="shared" ca="1" si="842"/>
        <v>1155.7776122397104</v>
      </c>
      <c r="BS3005">
        <f t="shared" ca="1" si="843"/>
        <v>5.0424405412230477E-4</v>
      </c>
      <c r="BT3005">
        <f t="shared" ca="1" si="844"/>
        <v>1.8055555555555558E-5</v>
      </c>
      <c r="BU3005">
        <f t="shared" ca="1" si="825"/>
        <v>0</v>
      </c>
      <c r="BV3005">
        <f t="shared" ca="1" si="826"/>
        <v>0</v>
      </c>
      <c r="BW3005" s="35">
        <f ca="1">IFERROR(VLOOKUP($B3005,OFFSET(Input!$A$1,0,MATCH(Index!BW$6&amp;" Index",Input!$1:$1,0)-1,10000,2),2,0)/100,BW3004)</f>
        <v>7.000000000000001E-4</v>
      </c>
      <c r="BX3005">
        <f t="shared" ca="1" si="847"/>
        <v>9.835665893233864E-3</v>
      </c>
      <c r="CE3005">
        <v>1122.01483998196</v>
      </c>
    </row>
    <row r="3006" spans="2:83" x14ac:dyDescent="0.25">
      <c r="B3006" s="2">
        <v>41884</v>
      </c>
      <c r="C3006">
        <f t="shared" ca="1" si="827"/>
        <v>1</v>
      </c>
      <c r="D3006">
        <f t="shared" ca="1" si="828"/>
        <v>0</v>
      </c>
      <c r="E3006">
        <f ca="1">IF($B3006&lt;VLOOKUP(E$6&amp;" Equity",Param,4,0),"",IFERROR(VLOOKUP($B3006,OFFSET(Input!$A$1,0,MATCH(Index!E$6&amp;" Equity",Input!$1:$1,0)-1,10000,2),2,0),E3005))</f>
        <v>93.92</v>
      </c>
      <c r="F3006" s="33">
        <v>116.73</v>
      </c>
      <c r="H3006">
        <f ca="1">IFERROR(VLOOKUP($B3006,OFFSET(Input!$A$1,0,MATCH(Index!H$6,Input!$1:$1,0)-1,10000,2),2,0),0)</f>
        <v>0.42990200000000001</v>
      </c>
      <c r="I3006">
        <f ca="1">IFERROR(VLOOKUP($B3006,OFFSET(Input!$A$1,0,MATCH(Index!I$6,Input!$1:$1,0)-1,10000,2),2,0),0)</f>
        <v>0.27101599999999998</v>
      </c>
      <c r="K3006">
        <f t="shared" ca="1" si="829"/>
        <v>110.87638766076439</v>
      </c>
      <c r="L3006" s="30">
        <f t="shared" ca="1" si="830"/>
        <v>126.03979788604795</v>
      </c>
      <c r="N3006">
        <f t="shared" ca="1" si="834"/>
        <v>1.165513224998791E-3</v>
      </c>
      <c r="O3006">
        <f t="shared" ca="1" si="835"/>
        <v>-1.7360954412135504E-2</v>
      </c>
      <c r="Q3006">
        <f t="shared" ca="1" si="851"/>
        <v>2.0508336554599146E-2</v>
      </c>
      <c r="R3006">
        <f t="shared" ca="1" si="850"/>
        <v>0.11242914214355983</v>
      </c>
      <c r="T3006">
        <f t="shared" ca="1" si="861"/>
        <v>3.2330411372652988E-2</v>
      </c>
      <c r="U3006">
        <f t="shared" ca="1" si="856"/>
        <v>0.1105509357052339</v>
      </c>
      <c r="W3006">
        <f t="shared" ca="1" si="857"/>
        <v>-0.48088483226729428</v>
      </c>
      <c r="X3006">
        <f t="shared" ca="1" si="858"/>
        <v>-7.4376485582213561E-2</v>
      </c>
      <c r="Z3006">
        <f t="shared" ca="1" si="867"/>
        <v>110.81068225694094</v>
      </c>
      <c r="AA3006">
        <f t="shared" ca="1" si="867"/>
        <v>110.25601171068449</v>
      </c>
      <c r="AB3006">
        <f t="shared" ca="1" si="867"/>
        <v>109.95275391321138</v>
      </c>
      <c r="AC3006">
        <f t="shared" ca="1" si="868"/>
        <v>110.25601171068449</v>
      </c>
      <c r="AE3006">
        <f ca="1">IFERROR(VLOOKUP($B3006,OFFSET(Input!$A$1,0,MATCH(Index!AE$6&amp;" Index",Input!$1:$1,0)-1,10000,2),2,0),AE3005)</f>
        <v>12.25</v>
      </c>
      <c r="AF3006">
        <f t="shared" ca="1" si="862"/>
        <v>12.235333333333333</v>
      </c>
      <c r="AG3006">
        <f t="shared" ca="1" si="862"/>
        <v>13.171499999999998</v>
      </c>
      <c r="AH3006">
        <f t="shared" ca="1" si="862"/>
        <v>13.565600000000002</v>
      </c>
      <c r="AI3006">
        <f t="shared" ca="1" si="863"/>
        <v>13.565600000000002</v>
      </c>
      <c r="AK3006">
        <f t="shared" ca="1" si="864"/>
        <v>1</v>
      </c>
      <c r="AL3006">
        <f t="shared" ca="1" si="865"/>
        <v>-1</v>
      </c>
      <c r="AN3006" t="str">
        <f t="shared" ca="1" si="871"/>
        <v>Not Down</v>
      </c>
      <c r="AO3006" t="str">
        <f t="shared" ca="1" si="831"/>
        <v>Not Up</v>
      </c>
      <c r="AQ3006">
        <f t="shared" ca="1" si="869"/>
        <v>1</v>
      </c>
      <c r="AR3006">
        <f t="shared" ca="1" si="870"/>
        <v>0</v>
      </c>
      <c r="AT3006">
        <f t="shared" ca="1" si="852"/>
        <v>0</v>
      </c>
      <c r="AU3006">
        <f t="shared" ca="1" si="853"/>
        <v>1</v>
      </c>
      <c r="AW3006" s="5">
        <f t="shared" ca="1" si="836"/>
        <v>8.8044361822442199E-2</v>
      </c>
      <c r="AX3006" s="5">
        <f t="shared" ca="1" si="837"/>
        <v>8.8195859230576046E-2</v>
      </c>
      <c r="AY3006" s="18">
        <f t="shared" ca="1" si="866"/>
        <v>8.8195859230576046E-2</v>
      </c>
      <c r="BA3006" s="6">
        <f t="shared" ca="1" si="859"/>
        <v>0.56692003951434755</v>
      </c>
      <c r="BB3006">
        <f t="shared" ca="1" si="860"/>
        <v>0.54199249688588769</v>
      </c>
      <c r="BC3006" t="str">
        <f t="shared" ca="1" si="848"/>
        <v>HYG UP Equity</v>
      </c>
      <c r="BD3006" t="str">
        <f t="shared" ca="1" si="849"/>
        <v>TLT UP equity</v>
      </c>
      <c r="BF3006">
        <f t="shared" ca="1" si="838"/>
        <v>0.2</v>
      </c>
      <c r="BG3006">
        <f t="shared" ca="1" si="839"/>
        <v>0.8</v>
      </c>
      <c r="BI3006">
        <f t="shared" ca="1" si="832"/>
        <v>0</v>
      </c>
      <c r="BJ3006">
        <f t="shared" ca="1" si="833"/>
        <v>1</v>
      </c>
      <c r="BL3006">
        <f t="shared" ca="1" si="854"/>
        <v>0</v>
      </c>
      <c r="BM3006">
        <f t="shared" ca="1" si="855"/>
        <v>9.0121168275509387</v>
      </c>
      <c r="BN3006" s="9">
        <f t="shared" ca="1" si="845"/>
        <v>0</v>
      </c>
      <c r="BO3006" s="9">
        <f t="shared" ca="1" si="846"/>
        <v>1</v>
      </c>
      <c r="BP3006" s="9">
        <f t="shared" ca="1" si="840"/>
        <v>0</v>
      </c>
      <c r="BQ3006" s="9">
        <f t="shared" ca="1" si="841"/>
        <v>1</v>
      </c>
      <c r="BR3006">
        <f t="shared" ca="1" si="842"/>
        <v>1135.8853834699719</v>
      </c>
      <c r="BS3006">
        <f t="shared" ca="1" si="843"/>
        <v>-1.7211121377572414E-2</v>
      </c>
      <c r="BT3006">
        <f t="shared" ca="1" si="844"/>
        <v>7.2222222222222232E-5</v>
      </c>
      <c r="BU3006">
        <f t="shared" ca="1" si="825"/>
        <v>0</v>
      </c>
      <c r="BV3006">
        <f t="shared" ca="1" si="826"/>
        <v>1.1275662500433915E-5</v>
      </c>
      <c r="BW3006" s="35">
        <f ca="1">IFERROR(VLOOKUP($B3006,OFFSET(Input!$A$1,0,MATCH(Index!BW$6&amp;" Index",Input!$1:$1,0)-1,10000,2),2,0)/100,BW3005)</f>
        <v>8.9999999999999998E-4</v>
      </c>
      <c r="BX3006">
        <f t="shared" ca="1" si="847"/>
        <v>4.3920039559127495E-2</v>
      </c>
      <c r="CE3006">
        <v>1112.5272314480089</v>
      </c>
    </row>
    <row r="3007" spans="2:83" x14ac:dyDescent="0.25">
      <c r="B3007" s="2">
        <v>41885</v>
      </c>
      <c r="C3007">
        <f t="shared" ca="1" si="827"/>
        <v>0</v>
      </c>
      <c r="D3007">
        <f t="shared" ca="1" si="828"/>
        <v>1</v>
      </c>
      <c r="E3007">
        <f ca="1">IF($B3007&lt;VLOOKUP(E$6&amp;" Equity",Param,4,0),"",IFERROR(VLOOKUP($B3007,OFFSET(Input!$A$1,0,MATCH(Index!E$6&amp;" Equity",Input!$1:$1,0)-1,10000,2),2,0),E3006))</f>
        <v>93.68</v>
      </c>
      <c r="F3007" s="33">
        <v>117.38</v>
      </c>
      <c r="H3007">
        <f ca="1">IFERROR(VLOOKUP($B3007,OFFSET(Input!$A$1,0,MATCH(Index!H$6,Input!$1:$1,0)-1,10000,2),2,0),0)</f>
        <v>0</v>
      </c>
      <c r="I3007">
        <f ca="1">IFERROR(VLOOKUP($B3007,OFFSET(Input!$A$1,0,MATCH(Index!I$6,Input!$1:$1,0)-1,10000,2),2,0),0)</f>
        <v>0</v>
      </c>
      <c r="K3007">
        <f t="shared" ca="1" si="829"/>
        <v>110.5930578796892</v>
      </c>
      <c r="L3007" s="30">
        <f t="shared" ca="1" si="830"/>
        <v>126.74163861787294</v>
      </c>
      <c r="N3007">
        <f t="shared" ca="1" si="834"/>
        <v>-2.5586367903243624E-3</v>
      </c>
      <c r="O3007">
        <f t="shared" ca="1" si="835"/>
        <v>5.5529594656165684E-3</v>
      </c>
      <c r="Q3007">
        <f t="shared" ca="1" si="851"/>
        <v>2.414573568889734E-2</v>
      </c>
      <c r="R3007">
        <f t="shared" ca="1" si="850"/>
        <v>0.11478741699725065</v>
      </c>
      <c r="T3007">
        <f t="shared" ca="1" si="861"/>
        <v>3.2863973179313055E-2</v>
      </c>
      <c r="U3007">
        <f t="shared" ca="1" si="856"/>
        <v>0.11170647395444913</v>
      </c>
      <c r="W3007">
        <f t="shared" ca="1" si="857"/>
        <v>-0.53818092007920804</v>
      </c>
      <c r="X3007">
        <f t="shared" ca="1" si="858"/>
        <v>-9.9586293461285433E-2</v>
      </c>
      <c r="Z3007">
        <f t="shared" ca="1" si="867"/>
        <v>110.78938873222221</v>
      </c>
      <c r="AA3007">
        <f t="shared" ca="1" si="867"/>
        <v>110.35524256373887</v>
      </c>
      <c r="AB3007">
        <f t="shared" ca="1" si="867"/>
        <v>109.99576800618678</v>
      </c>
      <c r="AC3007">
        <f t="shared" ca="1" si="868"/>
        <v>110.35524256373887</v>
      </c>
      <c r="AE3007">
        <f ca="1">IFERROR(VLOOKUP($B3007,OFFSET(Input!$A$1,0,MATCH(Index!AE$6&amp;" Index",Input!$1:$1,0)-1,10000,2),2,0),AE3006)</f>
        <v>12.36</v>
      </c>
      <c r="AF3007">
        <f t="shared" ca="1" si="862"/>
        <v>12.117333333333333</v>
      </c>
      <c r="AG3007">
        <f t="shared" ca="1" si="862"/>
        <v>12.946000000000002</v>
      </c>
      <c r="AH3007">
        <f t="shared" ca="1" si="862"/>
        <v>13.528799999999999</v>
      </c>
      <c r="AI3007">
        <f t="shared" ca="1" si="863"/>
        <v>13.528799999999999</v>
      </c>
      <c r="AK3007">
        <f t="shared" ca="1" si="864"/>
        <v>1</v>
      </c>
      <c r="AL3007">
        <f t="shared" ca="1" si="865"/>
        <v>-1</v>
      </c>
      <c r="AN3007" t="str">
        <f t="shared" ca="1" si="871"/>
        <v>Not Down</v>
      </c>
      <c r="AO3007" t="str">
        <f t="shared" ca="1" si="831"/>
        <v>Not Up</v>
      </c>
      <c r="AQ3007">
        <f t="shared" ca="1" si="869"/>
        <v>1</v>
      </c>
      <c r="AR3007">
        <f t="shared" ca="1" si="870"/>
        <v>0</v>
      </c>
      <c r="AT3007">
        <f t="shared" ca="1" si="852"/>
        <v>0</v>
      </c>
      <c r="AU3007">
        <f t="shared" ca="1" si="853"/>
        <v>1</v>
      </c>
      <c r="AW3007" s="5">
        <f t="shared" ca="1" si="836"/>
        <v>6.419276821257118E-2</v>
      </c>
      <c r="AX3007" s="5">
        <f t="shared" ca="1" si="837"/>
        <v>6.7003902201231494E-2</v>
      </c>
      <c r="AY3007" s="18">
        <f t="shared" ca="1" si="866"/>
        <v>6.7003902201231494E-2</v>
      </c>
      <c r="BA3007" s="6">
        <f t="shared" ca="1" si="859"/>
        <v>0.7462251952108101</v>
      </c>
      <c r="BB3007">
        <f t="shared" ca="1" si="860"/>
        <v>0.7462251952108101</v>
      </c>
      <c r="BC3007" t="str">
        <f t="shared" ca="1" si="848"/>
        <v>TLT UP equity</v>
      </c>
      <c r="BD3007" t="str">
        <f t="shared" ca="1" si="849"/>
        <v>HYG UP Equity</v>
      </c>
      <c r="BF3007">
        <f t="shared" ca="1" si="838"/>
        <v>0.4</v>
      </c>
      <c r="BG3007">
        <f t="shared" ca="1" si="839"/>
        <v>0.6</v>
      </c>
      <c r="BI3007">
        <f t="shared" ca="1" si="832"/>
        <v>0.2</v>
      </c>
      <c r="BJ3007">
        <f t="shared" ca="1" si="833"/>
        <v>0.8</v>
      </c>
      <c r="BL3007">
        <f t="shared" ca="1" si="854"/>
        <v>2.0656096793744299</v>
      </c>
      <c r="BM3007">
        <f t="shared" ca="1" si="855"/>
        <v>7.2096934620407511</v>
      </c>
      <c r="BN3007" s="9">
        <f t="shared" ca="1" si="845"/>
        <v>0</v>
      </c>
      <c r="BO3007" s="9">
        <f t="shared" ca="1" si="846"/>
        <v>1</v>
      </c>
      <c r="BP3007" s="9">
        <f t="shared" ca="1" si="840"/>
        <v>0.20000000000000004</v>
      </c>
      <c r="BQ3007" s="9">
        <f t="shared" ca="1" si="841"/>
        <v>0.79999999999999993</v>
      </c>
      <c r="BR3007">
        <f t="shared" ca="1" si="842"/>
        <v>1142.2104541395126</v>
      </c>
      <c r="BS3007">
        <f t="shared" ca="1" si="843"/>
        <v>5.5684057226077499E-3</v>
      </c>
      <c r="BT3007">
        <f t="shared" ca="1" si="844"/>
        <v>1.8055555555555558E-5</v>
      </c>
      <c r="BU3007">
        <f t="shared" ca="1" si="825"/>
        <v>2.1679699875435513E-5</v>
      </c>
      <c r="BV3007">
        <f t="shared" ca="1" si="826"/>
        <v>2.1679699875435509E-5</v>
      </c>
      <c r="BW3007" s="35">
        <f ca="1">IFERROR(VLOOKUP($B3007,OFFSET(Input!$A$1,0,MATCH(Index!BW$6&amp;" Index",Input!$1:$1,0)-1,10000,2),2,0)/100,BW3006)</f>
        <v>8.9999999999999998E-4</v>
      </c>
      <c r="BX3007">
        <f t="shared" ca="1" si="847"/>
        <v>1.0887164383803686E-2</v>
      </c>
      <c r="CE3007">
        <v>1115.8149009218587</v>
      </c>
    </row>
    <row r="3008" spans="2:83" x14ac:dyDescent="0.25">
      <c r="B3008" s="2">
        <v>41886</v>
      </c>
      <c r="C3008">
        <f t="shared" ca="1" si="827"/>
        <v>0</v>
      </c>
      <c r="D3008">
        <f t="shared" ca="1" si="828"/>
        <v>2</v>
      </c>
      <c r="E3008">
        <f ca="1">IF($B3008&lt;VLOOKUP(E$6&amp;" Equity",Param,4,0),"",IFERROR(VLOOKUP($B3008,OFFSET(Input!$A$1,0,MATCH(Index!E$6&amp;" Equity",Input!$1:$1,0)-1,10000,2),2,0),E3007))</f>
        <v>93.37</v>
      </c>
      <c r="F3008" s="33">
        <v>115.95</v>
      </c>
      <c r="H3008">
        <f ca="1">IFERROR(VLOOKUP($B3008,OFFSET(Input!$A$1,0,MATCH(Index!H$6,Input!$1:$1,0)-1,10000,2),2,0),0)</f>
        <v>0</v>
      </c>
      <c r="I3008">
        <f ca="1">IFERROR(VLOOKUP($B3008,OFFSET(Input!$A$1,0,MATCH(Index!I$6,Input!$1:$1,0)-1,10000,2),2,0),0)</f>
        <v>0</v>
      </c>
      <c r="K3008">
        <f t="shared" ca="1" si="829"/>
        <v>110.22709024580038</v>
      </c>
      <c r="L3008" s="30">
        <f t="shared" ca="1" si="830"/>
        <v>125.19758900785796</v>
      </c>
      <c r="N3008">
        <f t="shared" ca="1" si="834"/>
        <v>-3.3146247936273925E-3</v>
      </c>
      <c r="O3008">
        <f t="shared" ca="1" si="835"/>
        <v>-1.2257471428647748E-2</v>
      </c>
      <c r="Q3008">
        <f t="shared" ca="1" si="851"/>
        <v>2.9086144836429944E-2</v>
      </c>
      <c r="R3008">
        <f t="shared" ca="1" si="850"/>
        <v>0.12998012268235801</v>
      </c>
      <c r="T3008">
        <f t="shared" ca="1" si="861"/>
        <v>3.3871013470102525E-2</v>
      </c>
      <c r="U3008">
        <f t="shared" ca="1" si="856"/>
        <v>0.1198613165597293</v>
      </c>
      <c r="W3008">
        <f t="shared" ca="1" si="857"/>
        <v>-0.11563678032742129</v>
      </c>
      <c r="X3008">
        <f t="shared" ca="1" si="858"/>
        <v>3.1538997325929581E-2</v>
      </c>
      <c r="Z3008">
        <f t="shared" ca="1" si="867"/>
        <v>110.72327231247934</v>
      </c>
      <c r="AA3008">
        <f t="shared" ca="1" si="867"/>
        <v>110.42324825681484</v>
      </c>
      <c r="AB3008">
        <f t="shared" ca="1" si="867"/>
        <v>110.04239049630219</v>
      </c>
      <c r="AC3008">
        <f t="shared" ca="1" si="868"/>
        <v>110.42324825681484</v>
      </c>
      <c r="AE3008">
        <f ca="1">IFERROR(VLOOKUP($B3008,OFFSET(Input!$A$1,0,MATCH(Index!AE$6&amp;" Index",Input!$1:$1,0)-1,10000,2),2,0),AE3007)</f>
        <v>12.64</v>
      </c>
      <c r="AF3008">
        <f t="shared" ca="1" si="862"/>
        <v>12.1</v>
      </c>
      <c r="AG3008">
        <f t="shared" ca="1" si="862"/>
        <v>12.759499999999999</v>
      </c>
      <c r="AH3008">
        <f t="shared" ca="1" si="862"/>
        <v>13.501199999999999</v>
      </c>
      <c r="AI3008">
        <f t="shared" ca="1" si="863"/>
        <v>13.501199999999999</v>
      </c>
      <c r="AK3008">
        <f t="shared" ca="1" si="864"/>
        <v>1</v>
      </c>
      <c r="AL3008">
        <f t="shared" ca="1" si="865"/>
        <v>-1</v>
      </c>
      <c r="AN3008" t="str">
        <f t="shared" ca="1" si="871"/>
        <v>Not Down</v>
      </c>
      <c r="AO3008" t="str">
        <f t="shared" ca="1" si="831"/>
        <v>Not Up</v>
      </c>
      <c r="AQ3008">
        <f t="shared" ca="1" si="869"/>
        <v>1</v>
      </c>
      <c r="AR3008">
        <f t="shared" ca="1" si="870"/>
        <v>0</v>
      </c>
      <c r="AT3008">
        <f t="shared" ca="1" si="852"/>
        <v>0</v>
      </c>
      <c r="AU3008">
        <f t="shared" ca="1" si="853"/>
        <v>1</v>
      </c>
      <c r="AW3008" s="5">
        <f t="shared" ca="1" si="836"/>
        <v>5.2895072713535676E-2</v>
      </c>
      <c r="AX3008" s="5">
        <f t="shared" ca="1" si="837"/>
        <v>5.2660673847508201E-2</v>
      </c>
      <c r="AY3008" s="18">
        <f t="shared" ca="1" si="866"/>
        <v>5.2895072713535676E-2</v>
      </c>
      <c r="BA3008" s="6">
        <f t="shared" ca="1" si="859"/>
        <v>0.94526762957271004</v>
      </c>
      <c r="BB3008">
        <f t="shared" ca="1" si="860"/>
        <v>0.94526762957271004</v>
      </c>
      <c r="BC3008" t="str">
        <f t="shared" ca="1" si="848"/>
        <v>TLT UP equity</v>
      </c>
      <c r="BD3008" t="str">
        <f t="shared" ca="1" si="849"/>
        <v>HYG UP Equity</v>
      </c>
      <c r="BF3008">
        <f t="shared" ca="1" si="838"/>
        <v>0.6</v>
      </c>
      <c r="BG3008">
        <f t="shared" ca="1" si="839"/>
        <v>0.4</v>
      </c>
      <c r="BI3008">
        <f t="shared" ca="1" si="832"/>
        <v>0.4</v>
      </c>
      <c r="BJ3008">
        <f t="shared" ca="1" si="833"/>
        <v>0.6</v>
      </c>
      <c r="BL3008">
        <f t="shared" ca="1" si="854"/>
        <v>4.1017952336532355</v>
      </c>
      <c r="BM3008">
        <f t="shared" ca="1" si="855"/>
        <v>5.4169847475414805</v>
      </c>
      <c r="BN3008" s="9">
        <f t="shared" ca="1" si="845"/>
        <v>0.20143469497717556</v>
      </c>
      <c r="BO3008" s="9">
        <f t="shared" ca="1" si="846"/>
        <v>0.79856530502282452</v>
      </c>
      <c r="BP3008" s="9">
        <f t="shared" ca="1" si="840"/>
        <v>0.40000000000000008</v>
      </c>
      <c r="BQ3008" s="9">
        <f t="shared" ca="1" si="841"/>
        <v>0.6</v>
      </c>
      <c r="BR3008">
        <f t="shared" ca="1" si="842"/>
        <v>1130.3223834742225</v>
      </c>
      <c r="BS3008">
        <f t="shared" ca="1" si="843"/>
        <v>-1.0407951198665999E-2</v>
      </c>
      <c r="BT3008">
        <f t="shared" ca="1" si="844"/>
        <v>1.8055555555555558E-5</v>
      </c>
      <c r="BU3008">
        <f t="shared" ca="1" si="825"/>
        <v>3.7862796958839509E-5</v>
      </c>
      <c r="BV3008">
        <f t="shared" ca="1" si="826"/>
        <v>2.9837427061449765E-6</v>
      </c>
      <c r="BW3008" s="35">
        <f ca="1">IFERROR(VLOOKUP($B3008,OFFSET(Input!$A$1,0,MATCH(Index!BW$6&amp;" Index",Input!$1:$1,0)-1,10000,2),2,0)/100,BW3007)</f>
        <v>8.9999999999999998E-4</v>
      </c>
      <c r="BX3008">
        <f t="shared" ca="1" si="847"/>
        <v>1.503394374913067E-2</v>
      </c>
      <c r="CE3008">
        <v>1109.1631105318256</v>
      </c>
    </row>
    <row r="3009" spans="2:83" x14ac:dyDescent="0.25">
      <c r="B3009" s="2">
        <v>41887</v>
      </c>
      <c r="C3009">
        <f t="shared" ca="1" si="827"/>
        <v>0</v>
      </c>
      <c r="D3009">
        <f t="shared" ca="1" si="828"/>
        <v>3</v>
      </c>
      <c r="E3009">
        <f ca="1">IF($B3009&lt;VLOOKUP(E$6&amp;" Equity",Param,4,0),"",IFERROR(VLOOKUP($B3009,OFFSET(Input!$A$1,0,MATCH(Index!E$6&amp;" Equity",Input!$1:$1,0)-1,10000,2),2,0),E3008))</f>
        <v>93.26</v>
      </c>
      <c r="F3009" s="33">
        <v>115.7</v>
      </c>
      <c r="H3009">
        <f ca="1">IFERROR(VLOOKUP($B3009,OFFSET(Input!$A$1,0,MATCH(Index!H$6,Input!$1:$1,0)-1,10000,2),2,0),0)</f>
        <v>0</v>
      </c>
      <c r="I3009">
        <f ca="1">IFERROR(VLOOKUP($B3009,OFFSET(Input!$A$1,0,MATCH(Index!I$6,Input!$1:$1,0)-1,10000,2),2,0),0)</f>
        <v>0</v>
      </c>
      <c r="K3009">
        <f t="shared" ca="1" si="829"/>
        <v>110.09723076280758</v>
      </c>
      <c r="L3009" s="30">
        <f t="shared" ca="1" si="830"/>
        <v>124.92765026484835</v>
      </c>
      <c r="N3009">
        <f t="shared" ca="1" si="834"/>
        <v>-1.1788031156596799E-3</v>
      </c>
      <c r="O3009">
        <f t="shared" ca="1" si="835"/>
        <v>-2.1584295019097238E-3</v>
      </c>
      <c r="Q3009">
        <f t="shared" ca="1" si="851"/>
        <v>2.9682000546460852E-2</v>
      </c>
      <c r="R3009">
        <f t="shared" ca="1" si="850"/>
        <v>0.12728288812265687</v>
      </c>
      <c r="T3009">
        <f t="shared" ca="1" si="861"/>
        <v>3.4051024438932181E-2</v>
      </c>
      <c r="U3009">
        <f t="shared" ca="1" si="856"/>
        <v>0.11549489990634745</v>
      </c>
      <c r="W3009">
        <f t="shared" ca="1" si="857"/>
        <v>-9.87453102665828E-2</v>
      </c>
      <c r="X3009">
        <f t="shared" ca="1" si="858"/>
        <v>2.1448599615203873E-2</v>
      </c>
      <c r="Z3009">
        <f t="shared" ca="1" si="867"/>
        <v>110.64416994443721</v>
      </c>
      <c r="AA3009">
        <f t="shared" ca="1" si="867"/>
        <v>110.48123549075467</v>
      </c>
      <c r="AB3009">
        <f t="shared" ca="1" si="867"/>
        <v>110.12124856093504</v>
      </c>
      <c r="AC3009">
        <f t="shared" ca="1" si="868"/>
        <v>110.48123549075467</v>
      </c>
      <c r="AE3009">
        <f ca="1">IFERROR(VLOOKUP($B3009,OFFSET(Input!$A$1,0,MATCH(Index!AE$6&amp;" Index",Input!$1:$1,0)-1,10000,2),2,0),AE3008)</f>
        <v>12.09</v>
      </c>
      <c r="AF3009">
        <f t="shared" ca="1" si="862"/>
        <v>12.077999999999999</v>
      </c>
      <c r="AG3009">
        <f t="shared" ca="1" si="862"/>
        <v>12.530999999999999</v>
      </c>
      <c r="AH3009">
        <f t="shared" ca="1" si="862"/>
        <v>13.306799999999999</v>
      </c>
      <c r="AI3009">
        <f t="shared" ca="1" si="863"/>
        <v>13.306799999999999</v>
      </c>
      <c r="AK3009">
        <f t="shared" ca="1" si="864"/>
        <v>1</v>
      </c>
      <c r="AL3009">
        <f t="shared" ca="1" si="865"/>
        <v>-1</v>
      </c>
      <c r="AN3009" t="str">
        <f t="shared" ca="1" si="871"/>
        <v>Not Down</v>
      </c>
      <c r="AO3009" t="str">
        <f t="shared" ca="1" si="831"/>
        <v>Not Up</v>
      </c>
      <c r="AQ3009">
        <f t="shared" ca="1" si="869"/>
        <v>1</v>
      </c>
      <c r="AR3009">
        <f t="shared" ca="1" si="870"/>
        <v>0</v>
      </c>
      <c r="AT3009">
        <f t="shared" ca="1" si="852"/>
        <v>0</v>
      </c>
      <c r="AU3009">
        <f t="shared" ca="1" si="853"/>
        <v>1</v>
      </c>
      <c r="AW3009" s="5">
        <f t="shared" ca="1" si="836"/>
        <v>3.3053160428915956E-2</v>
      </c>
      <c r="AX3009" s="5">
        <f t="shared" ca="1" si="837"/>
        <v>3.6091793407807125E-2</v>
      </c>
      <c r="AY3009" s="18">
        <f t="shared" ca="1" si="866"/>
        <v>3.6091793407807125E-2</v>
      </c>
      <c r="BA3009" s="6">
        <f t="shared" ca="1" si="859"/>
        <v>1.3853564835374557</v>
      </c>
      <c r="BB3009">
        <f t="shared" ca="1" si="860"/>
        <v>1.3853564835374557</v>
      </c>
      <c r="BC3009" t="str">
        <f t="shared" ca="1" si="848"/>
        <v>TLT UP equity</v>
      </c>
      <c r="BD3009" t="str">
        <f t="shared" ca="1" si="849"/>
        <v>HYG UP Equity</v>
      </c>
      <c r="BF3009">
        <f t="shared" ca="1" si="838"/>
        <v>0.8</v>
      </c>
      <c r="BG3009">
        <f t="shared" ca="1" si="839"/>
        <v>0.2</v>
      </c>
      <c r="BI3009">
        <f t="shared" ca="1" si="832"/>
        <v>0.6</v>
      </c>
      <c r="BJ3009">
        <f t="shared" ca="1" si="833"/>
        <v>0.4</v>
      </c>
      <c r="BL3009">
        <f t="shared" ca="1" si="854"/>
        <v>6.1490782171063447</v>
      </c>
      <c r="BM3009">
        <f t="shared" ca="1" si="855"/>
        <v>3.6127389573728941</v>
      </c>
      <c r="BN3009" s="9">
        <f t="shared" ca="1" si="845"/>
        <v>0.40023513334817906</v>
      </c>
      <c r="BO3009" s="9">
        <f t="shared" ca="1" si="846"/>
        <v>0.59976486665182083</v>
      </c>
      <c r="BP3009" s="9">
        <f t="shared" ca="1" si="840"/>
        <v>0.6</v>
      </c>
      <c r="BQ3009" s="9">
        <f t="shared" ca="1" si="841"/>
        <v>0.39999999999999997</v>
      </c>
      <c r="BR3009">
        <f t="shared" ca="1" si="842"/>
        <v>1128.3274724121845</v>
      </c>
      <c r="BS3009">
        <f t="shared" ca="1" si="843"/>
        <v>-1.764904500879072E-3</v>
      </c>
      <c r="BT3009">
        <f t="shared" ca="1" si="844"/>
        <v>1.8055555555555555E-5</v>
      </c>
      <c r="BU3009">
        <f t="shared" ca="1" si="825"/>
        <v>5.3699007446131313E-5</v>
      </c>
      <c r="BV3009">
        <f t="shared" ca="1" si="826"/>
        <v>1.3890520573751297E-5</v>
      </c>
      <c r="BW3009" s="35">
        <f ca="1">IFERROR(VLOOKUP($B3009,OFFSET(Input!$A$1,0,MATCH(Index!BW$6&amp;" Index",Input!$1:$1,0)-1,10000,2),2,0)/100,BW3008)</f>
        <v>8.9999999999999998E-4</v>
      </c>
      <c r="BX3009">
        <f t="shared" ca="1" si="847"/>
        <v>1.8930455272117865E-2</v>
      </c>
      <c r="CE3009">
        <v>1107.5977112595021</v>
      </c>
    </row>
    <row r="3010" spans="2:83" x14ac:dyDescent="0.25">
      <c r="B3010" s="2">
        <v>41890</v>
      </c>
      <c r="C3010">
        <f t="shared" ca="1" si="827"/>
        <v>0</v>
      </c>
      <c r="D3010">
        <f t="shared" ca="1" si="828"/>
        <v>4</v>
      </c>
      <c r="E3010">
        <f ca="1">IF($B3010&lt;VLOOKUP(E$6&amp;" Equity",Param,4,0),"",IFERROR(VLOOKUP($B3010,OFFSET(Input!$A$1,0,MATCH(Index!E$6&amp;" Equity",Input!$1:$1,0)-1,10000,2),2,0),E3009))</f>
        <v>93.17</v>
      </c>
      <c r="F3010" s="33">
        <v>115.78</v>
      </c>
      <c r="H3010">
        <f ca="1">IFERROR(VLOOKUP($B3010,OFFSET(Input!$A$1,0,MATCH(Index!H$6,Input!$1:$1,0)-1,10000,2),2,0),0)</f>
        <v>0</v>
      </c>
      <c r="I3010">
        <f ca="1">IFERROR(VLOOKUP($B3010,OFFSET(Input!$A$1,0,MATCH(Index!I$6,Input!$1:$1,0)-1,10000,2),2,0),0)</f>
        <v>0</v>
      </c>
      <c r="K3010">
        <f t="shared" ca="1" si="829"/>
        <v>109.99098209490438</v>
      </c>
      <c r="L3010" s="30">
        <f t="shared" ca="1" si="830"/>
        <v>125.01403066261142</v>
      </c>
      <c r="N3010">
        <f t="shared" ca="1" si="834"/>
        <v>-9.6550991784127719E-4</v>
      </c>
      <c r="O3010">
        <f t="shared" ca="1" si="835"/>
        <v>6.9120445122754595E-4</v>
      </c>
      <c r="Q3010">
        <f t="shared" ca="1" si="851"/>
        <v>2.7466832625364368E-2</v>
      </c>
      <c r="R3010">
        <f t="shared" ca="1" si="850"/>
        <v>0.12433242703726825</v>
      </c>
      <c r="T3010">
        <f t="shared" ca="1" si="861"/>
        <v>3.2377311136421789E-2</v>
      </c>
      <c r="U3010">
        <f t="shared" ca="1" si="856"/>
        <v>0.11526581341619047</v>
      </c>
      <c r="W3010">
        <f t="shared" ca="1" si="857"/>
        <v>-1.5632365992436753E-2</v>
      </c>
      <c r="X3010">
        <f t="shared" ca="1" si="858"/>
        <v>4.3146279815765194E-2</v>
      </c>
      <c r="Z3010">
        <f t="shared" ca="1" si="867"/>
        <v>110.58147142783487</v>
      </c>
      <c r="AA3010">
        <f t="shared" ca="1" si="867"/>
        <v>110.51687044719768</v>
      </c>
      <c r="AB3010">
        <f t="shared" ca="1" si="867"/>
        <v>110.19394260458739</v>
      </c>
      <c r="AC3010">
        <f t="shared" ca="1" si="868"/>
        <v>110.51687044719768</v>
      </c>
      <c r="AE3010">
        <f ca="1">IFERROR(VLOOKUP($B3010,OFFSET(Input!$A$1,0,MATCH(Index!AE$6&amp;" Index",Input!$1:$1,0)-1,10000,2),2,0),AE3009)</f>
        <v>12.66</v>
      </c>
      <c r="AF3010">
        <f t="shared" ca="1" si="862"/>
        <v>12.045333333333334</v>
      </c>
      <c r="AG3010">
        <f t="shared" ca="1" si="862"/>
        <v>12.375499999999999</v>
      </c>
      <c r="AH3010">
        <f t="shared" ca="1" si="862"/>
        <v>13.132</v>
      </c>
      <c r="AI3010">
        <f t="shared" ca="1" si="863"/>
        <v>13.132</v>
      </c>
      <c r="AK3010">
        <f t="shared" ca="1" si="864"/>
        <v>1</v>
      </c>
      <c r="AL3010">
        <f t="shared" ca="1" si="865"/>
        <v>-1</v>
      </c>
      <c r="AN3010" t="str">
        <f t="shared" ca="1" si="871"/>
        <v>Not Down</v>
      </c>
      <c r="AO3010" t="str">
        <f t="shared" ca="1" si="831"/>
        <v>Not Up</v>
      </c>
      <c r="AQ3010">
        <f t="shared" ca="1" si="869"/>
        <v>1</v>
      </c>
      <c r="AR3010">
        <f t="shared" ca="1" si="870"/>
        <v>0</v>
      </c>
      <c r="AT3010">
        <f t="shared" ca="1" si="852"/>
        <v>0</v>
      </c>
      <c r="AU3010">
        <f t="shared" ca="1" si="853"/>
        <v>1</v>
      </c>
      <c r="AW3010" s="5">
        <f t="shared" ca="1" si="836"/>
        <v>2.7466832625364368E-2</v>
      </c>
      <c r="AX3010" s="5">
        <f t="shared" ca="1" si="837"/>
        <v>3.2377311136421789E-2</v>
      </c>
      <c r="AY3010" s="18">
        <f t="shared" ca="1" si="866"/>
        <v>3.2377311136421789E-2</v>
      </c>
      <c r="BA3010" s="6">
        <f t="shared" ca="1" si="859"/>
        <v>1.5</v>
      </c>
      <c r="BB3010">
        <f t="shared" ca="1" si="860"/>
        <v>1.5</v>
      </c>
      <c r="BC3010" t="str">
        <f t="shared" ca="1" si="848"/>
        <v>TLT UP equity</v>
      </c>
      <c r="BD3010" t="str">
        <f t="shared" ca="1" si="849"/>
        <v>HYG UP Equity</v>
      </c>
      <c r="BF3010">
        <f t="shared" ca="1" si="838"/>
        <v>1</v>
      </c>
      <c r="BG3010">
        <f t="shared" ca="1" si="839"/>
        <v>0</v>
      </c>
      <c r="BI3010">
        <f t="shared" ca="1" si="832"/>
        <v>0.8</v>
      </c>
      <c r="BJ3010">
        <f t="shared" ca="1" si="833"/>
        <v>0.2</v>
      </c>
      <c r="BL3010">
        <f t="shared" ca="1" si="854"/>
        <v>8.2042086679263733</v>
      </c>
      <c r="BM3010">
        <f t="shared" ca="1" si="855"/>
        <v>1.8045753822867323</v>
      </c>
      <c r="BN3010" s="9">
        <f t="shared" ca="1" si="845"/>
        <v>0.59960232275862235</v>
      </c>
      <c r="BO3010" s="9">
        <f t="shared" ca="1" si="846"/>
        <v>0.40039767724137776</v>
      </c>
      <c r="BP3010" s="9">
        <f t="shared" ca="1" si="840"/>
        <v>0.8</v>
      </c>
      <c r="BQ3010" s="9">
        <f t="shared" ca="1" si="841"/>
        <v>0.20000000000000004</v>
      </c>
      <c r="BR3010">
        <f t="shared" ca="1" si="842"/>
        <v>1127.9862108709362</v>
      </c>
      <c r="BS3010">
        <f t="shared" ca="1" si="843"/>
        <v>-3.024490226394283E-4</v>
      </c>
      <c r="BT3010">
        <f t="shared" ca="1" si="844"/>
        <v>5.4166666666666671E-5</v>
      </c>
      <c r="BU3010">
        <f t="shared" ca="1" si="825"/>
        <v>1.0830010410192613E-4</v>
      </c>
      <c r="BV3010">
        <f t="shared" ca="1" si="826"/>
        <v>2.0282333308976996E-5</v>
      </c>
      <c r="BW3010" s="35">
        <f ca="1">IFERROR(VLOOKUP($B3010,OFFSET(Input!$A$1,0,MATCH(Index!BW$6&amp;" Index",Input!$1:$1,0)-1,10000,2),2,0)/100,BW3009)</f>
        <v>8.9999999999999998E-4</v>
      </c>
      <c r="BX3010">
        <f t="shared" ca="1" si="847"/>
        <v>8.3114290482415726E-2</v>
      </c>
      <c r="CE3010">
        <v>1107.0362302406118</v>
      </c>
    </row>
    <row r="3011" spans="2:83" x14ac:dyDescent="0.25">
      <c r="B3011" s="2">
        <v>41891</v>
      </c>
      <c r="C3011">
        <f t="shared" ca="1" si="827"/>
        <v>0</v>
      </c>
      <c r="D3011">
        <f t="shared" ca="1" si="828"/>
        <v>5</v>
      </c>
      <c r="E3011">
        <f ca="1">IF($B3011&lt;VLOOKUP(E$6&amp;" Equity",Param,4,0),"",IFERROR(VLOOKUP($B3011,OFFSET(Input!$A$1,0,MATCH(Index!E$6&amp;" Equity",Input!$1:$1,0)-1,10000,2),2,0),E3010))</f>
        <v>92.74</v>
      </c>
      <c r="F3011" s="33">
        <v>115.69</v>
      </c>
      <c r="H3011">
        <f ca="1">IFERROR(VLOOKUP($B3011,OFFSET(Input!$A$1,0,MATCH(Index!H$6,Input!$1:$1,0)-1,10000,2),2,0),0)</f>
        <v>0</v>
      </c>
      <c r="I3011">
        <f ca="1">IFERROR(VLOOKUP($B3011,OFFSET(Input!$A$1,0,MATCH(Index!I$6,Input!$1:$1,0)-1,10000,2),2,0),0)</f>
        <v>0</v>
      </c>
      <c r="K3011">
        <f t="shared" ca="1" si="829"/>
        <v>109.48334957047796</v>
      </c>
      <c r="L3011" s="30">
        <f t="shared" ca="1" si="830"/>
        <v>124.91685271512796</v>
      </c>
      <c r="N3011">
        <f t="shared" ca="1" si="834"/>
        <v>-4.6259024990189029E-3</v>
      </c>
      <c r="O3011">
        <f t="shared" ca="1" si="835"/>
        <v>-7.7763861006096722E-4</v>
      </c>
      <c r="Q3011">
        <f t="shared" ca="1" si="851"/>
        <v>3.4353433586066261E-2</v>
      </c>
      <c r="R3011">
        <f t="shared" ca="1" si="850"/>
        <v>0.1229653622919141</v>
      </c>
      <c r="T3011">
        <f t="shared" ca="1" si="861"/>
        <v>3.2204754132443052E-2</v>
      </c>
      <c r="U3011">
        <f t="shared" ca="1" si="856"/>
        <v>0.11529845103382495</v>
      </c>
      <c r="W3011">
        <f t="shared" ca="1" si="857"/>
        <v>-3.858766035068821E-2</v>
      </c>
      <c r="X3011">
        <f t="shared" ca="1" si="858"/>
        <v>5.6958662123450229E-2</v>
      </c>
      <c r="Z3011">
        <f t="shared" ca="1" si="867"/>
        <v>110.44450642554628</v>
      </c>
      <c r="AA3011">
        <f t="shared" ca="1" si="867"/>
        <v>110.50127022085148</v>
      </c>
      <c r="AB3011">
        <f t="shared" ca="1" si="867"/>
        <v>110.22047779069477</v>
      </c>
      <c r="AC3011">
        <f t="shared" ca="1" si="868"/>
        <v>110.50127022085148</v>
      </c>
      <c r="AE3011">
        <f ca="1">IFERROR(VLOOKUP($B3011,OFFSET(Input!$A$1,0,MATCH(Index!AE$6&amp;" Index",Input!$1:$1,0)-1,10000,2),2,0),AE3010)</f>
        <v>13.5</v>
      </c>
      <c r="AF3011">
        <f t="shared" ca="1" si="862"/>
        <v>12.124000000000001</v>
      </c>
      <c r="AG3011">
        <f t="shared" ca="1" si="862"/>
        <v>12.338999999999999</v>
      </c>
      <c r="AH3011">
        <f t="shared" ca="1" si="862"/>
        <v>13.067199999999998</v>
      </c>
      <c r="AI3011">
        <f t="shared" ca="1" si="863"/>
        <v>13.067199999999998</v>
      </c>
      <c r="AK3011">
        <f t="shared" ca="1" si="864"/>
        <v>-1</v>
      </c>
      <c r="AL3011">
        <f t="shared" ca="1" si="865"/>
        <v>-1</v>
      </c>
      <c r="AN3011" t="str">
        <f t="shared" ca="1" si="871"/>
        <v>Not Down</v>
      </c>
      <c r="AO3011" t="str">
        <f t="shared" ca="1" si="831"/>
        <v>Not Up</v>
      </c>
      <c r="AQ3011">
        <f t="shared" ca="1" si="869"/>
        <v>1</v>
      </c>
      <c r="AR3011">
        <f t="shared" ca="1" si="870"/>
        <v>0</v>
      </c>
      <c r="AT3011">
        <f t="shared" ca="1" si="852"/>
        <v>0</v>
      </c>
      <c r="AU3011">
        <f t="shared" ca="1" si="853"/>
        <v>1</v>
      </c>
      <c r="AW3011" s="5">
        <f t="shared" ca="1" si="836"/>
        <v>3.4353433586066261E-2</v>
      </c>
      <c r="AX3011" s="5">
        <f t="shared" ca="1" si="837"/>
        <v>3.2204754132443052E-2</v>
      </c>
      <c r="AY3011" s="18">
        <f t="shared" ca="1" si="866"/>
        <v>3.4353433586066261E-2</v>
      </c>
      <c r="BA3011" s="6">
        <f t="shared" ca="1" si="859"/>
        <v>1.4554585897428309</v>
      </c>
      <c r="BB3011">
        <f t="shared" ca="1" si="860"/>
        <v>1.4554585897428309</v>
      </c>
      <c r="BC3011" t="str">
        <f t="shared" ca="1" si="848"/>
        <v>TLT UP equity</v>
      </c>
      <c r="BD3011" t="str">
        <f t="shared" ca="1" si="849"/>
        <v>HYG UP Equity</v>
      </c>
      <c r="BF3011">
        <f t="shared" ca="1" si="838"/>
        <v>1</v>
      </c>
      <c r="BG3011">
        <f t="shared" ca="1" si="839"/>
        <v>0</v>
      </c>
      <c r="BI3011">
        <f t="shared" ca="1" si="832"/>
        <v>1</v>
      </c>
      <c r="BJ3011">
        <f t="shared" ca="1" si="833"/>
        <v>0</v>
      </c>
      <c r="BL3011">
        <f t="shared" ca="1" si="854"/>
        <v>10.263169031550854</v>
      </c>
      <c r="BM3011">
        <f t="shared" ca="1" si="855"/>
        <v>0</v>
      </c>
      <c r="BN3011" s="9">
        <f t="shared" ca="1" si="845"/>
        <v>0.79938356687930789</v>
      </c>
      <c r="BO3011" s="9">
        <f t="shared" ca="1" si="846"/>
        <v>0.20061643312069222</v>
      </c>
      <c r="BP3011" s="9">
        <f t="shared" ca="1" si="840"/>
        <v>1</v>
      </c>
      <c r="BQ3011" s="9">
        <f t="shared" ca="1" si="841"/>
        <v>0</v>
      </c>
      <c r="BR3011">
        <f t="shared" ca="1" si="842"/>
        <v>1123.6461227821858</v>
      </c>
      <c r="BS3011">
        <f t="shared" ca="1" si="843"/>
        <v>-3.8476428585056954E-3</v>
      </c>
      <c r="BT3011">
        <f t="shared" ca="1" si="844"/>
        <v>1.8055555555555558E-5</v>
      </c>
      <c r="BU3011">
        <f t="shared" ca="1" si="825"/>
        <v>7.8513758558090716E-5</v>
      </c>
      <c r="BV3011">
        <f t="shared" ca="1" si="826"/>
        <v>5.5585055265581862E-5</v>
      </c>
      <c r="BW3011" s="35">
        <f ca="1">IFERROR(VLOOKUP($B3011,OFFSET(Input!$A$1,0,MATCH(Index!BW$6&amp;" Index",Input!$1:$1,0)-1,10000,2),2,0)/100,BW3010)</f>
        <v>8.9999999999999998E-4</v>
      </c>
      <c r="BX3011">
        <f t="shared" ca="1" si="847"/>
        <v>2.9982231235683242E-2</v>
      </c>
      <c r="CE3011">
        <v>1100.9427469667685</v>
      </c>
    </row>
    <row r="3012" spans="2:83" x14ac:dyDescent="0.25">
      <c r="B3012" s="2">
        <v>41892</v>
      </c>
      <c r="C3012">
        <f t="shared" ca="1" si="827"/>
        <v>0</v>
      </c>
      <c r="D3012">
        <f t="shared" ca="1" si="828"/>
        <v>0</v>
      </c>
      <c r="E3012">
        <f ca="1">IF($B3012&lt;VLOOKUP(E$6&amp;" Equity",Param,4,0),"",IFERROR(VLOOKUP($B3012,OFFSET(Input!$A$1,0,MATCH(Index!E$6&amp;" Equity",Input!$1:$1,0)-1,10000,2),2,0),E3011))</f>
        <v>92.78</v>
      </c>
      <c r="F3012" s="33">
        <v>114.96</v>
      </c>
      <c r="H3012">
        <f ca="1">IFERROR(VLOOKUP($B3012,OFFSET(Input!$A$1,0,MATCH(Index!H$6,Input!$1:$1,0)-1,10000,2),2,0),0)</f>
        <v>0</v>
      </c>
      <c r="I3012">
        <f ca="1">IFERROR(VLOOKUP($B3012,OFFSET(Input!$A$1,0,MATCH(Index!I$6,Input!$1:$1,0)-1,10000,2),2,0),0)</f>
        <v>0</v>
      </c>
      <c r="K3012">
        <f t="shared" ca="1" si="829"/>
        <v>109.53057120065716</v>
      </c>
      <c r="L3012" s="30">
        <f t="shared" ca="1" si="830"/>
        <v>124.12863158553989</v>
      </c>
      <c r="N3012">
        <f t="shared" ca="1" si="834"/>
        <v>4.3122036028294297E-4</v>
      </c>
      <c r="O3012">
        <f t="shared" ca="1" si="835"/>
        <v>-6.3299582700280504E-3</v>
      </c>
      <c r="Q3012">
        <f t="shared" ca="1" si="851"/>
        <v>3.4219550136933723E-2</v>
      </c>
      <c r="R3012">
        <f t="shared" ca="1" si="850"/>
        <v>0.12596354473872873</v>
      </c>
      <c r="T3012">
        <f t="shared" ca="1" si="861"/>
        <v>3.2232152780757667E-2</v>
      </c>
      <c r="U3012">
        <f t="shared" ca="1" si="856"/>
        <v>0.11516913525818265</v>
      </c>
      <c r="W3012">
        <f t="shared" ca="1" si="857"/>
        <v>-3.9754082683921547E-2</v>
      </c>
      <c r="X3012">
        <f t="shared" ca="1" si="858"/>
        <v>4.2975559165082507E-2</v>
      </c>
      <c r="Z3012">
        <f t="shared" ca="1" si="867"/>
        <v>110.30403745464037</v>
      </c>
      <c r="AA3012">
        <f t="shared" ca="1" si="867"/>
        <v>110.4892062376764</v>
      </c>
      <c r="AB3012">
        <f t="shared" ca="1" si="867"/>
        <v>110.25736300597698</v>
      </c>
      <c r="AC3012">
        <f t="shared" ca="1" si="868"/>
        <v>110.4892062376764</v>
      </c>
      <c r="AE3012">
        <f ca="1">IFERROR(VLOOKUP($B3012,OFFSET(Input!$A$1,0,MATCH(Index!AE$6&amp;" Index",Input!$1:$1,0)-1,10000,2),2,0),AE3011)</f>
        <v>12.88</v>
      </c>
      <c r="AF3012">
        <f t="shared" ca="1" si="862"/>
        <v>12.168666666666665</v>
      </c>
      <c r="AG3012">
        <f t="shared" ca="1" si="862"/>
        <v>12.276499999999999</v>
      </c>
      <c r="AH3012">
        <f t="shared" ca="1" si="862"/>
        <v>12.9076</v>
      </c>
      <c r="AI3012">
        <f t="shared" ca="1" si="863"/>
        <v>12.9076</v>
      </c>
      <c r="AK3012">
        <f t="shared" ca="1" si="864"/>
        <v>-1</v>
      </c>
      <c r="AL3012">
        <f t="shared" ca="1" si="865"/>
        <v>-1</v>
      </c>
      <c r="AN3012" t="str">
        <f t="shared" ca="1" si="871"/>
        <v>Not Down</v>
      </c>
      <c r="AO3012" t="str">
        <f t="shared" ca="1" si="831"/>
        <v>Not Up</v>
      </c>
      <c r="AQ3012">
        <f t="shared" ca="1" si="869"/>
        <v>1</v>
      </c>
      <c r="AR3012">
        <f t="shared" ca="1" si="870"/>
        <v>0</v>
      </c>
      <c r="AT3012">
        <f t="shared" ca="1" si="852"/>
        <v>0</v>
      </c>
      <c r="AU3012">
        <f t="shared" ca="1" si="853"/>
        <v>1</v>
      </c>
      <c r="AW3012" s="5">
        <f t="shared" ca="1" si="836"/>
        <v>3.4219550136933723E-2</v>
      </c>
      <c r="AX3012" s="5">
        <f t="shared" ca="1" si="837"/>
        <v>3.2232152780757667E-2</v>
      </c>
      <c r="AY3012" s="18">
        <f t="shared" ca="1" si="866"/>
        <v>3.4219550136933723E-2</v>
      </c>
      <c r="BA3012" s="6">
        <f t="shared" ca="1" si="859"/>
        <v>1.4611530484743043</v>
      </c>
      <c r="BB3012">
        <f t="shared" ca="1" si="860"/>
        <v>1.4554585897428309</v>
      </c>
      <c r="BC3012" t="str">
        <f t="shared" ca="1" si="848"/>
        <v>TLT UP equity</v>
      </c>
      <c r="BD3012" t="str">
        <f t="shared" ca="1" si="849"/>
        <v>HYG UP Equity</v>
      </c>
      <c r="BF3012">
        <f t="shared" ca="1" si="838"/>
        <v>1</v>
      </c>
      <c r="BG3012">
        <f t="shared" ca="1" si="839"/>
        <v>0</v>
      </c>
      <c r="BI3012">
        <f t="shared" ca="1" si="832"/>
        <v>1</v>
      </c>
      <c r="BJ3012">
        <f t="shared" ca="1" si="833"/>
        <v>0</v>
      </c>
      <c r="BL3012">
        <f t="shared" ca="1" si="854"/>
        <v>10.263169031550854</v>
      </c>
      <c r="BM3012">
        <f t="shared" ca="1" si="855"/>
        <v>0</v>
      </c>
      <c r="BN3012" s="9">
        <f t="shared" ca="1" si="845"/>
        <v>1</v>
      </c>
      <c r="BO3012" s="9">
        <f t="shared" ca="1" si="846"/>
        <v>0</v>
      </c>
      <c r="BP3012" s="9">
        <f t="shared" ca="1" si="840"/>
        <v>1</v>
      </c>
      <c r="BQ3012" s="9">
        <f t="shared" ca="1" si="841"/>
        <v>0</v>
      </c>
      <c r="BR3012">
        <f t="shared" ca="1" si="842"/>
        <v>1124.1307663546604</v>
      </c>
      <c r="BS3012">
        <f t="shared" ca="1" si="843"/>
        <v>4.3131334914825459E-4</v>
      </c>
      <c r="BT3012">
        <f t="shared" ca="1" si="844"/>
        <v>1.8055555555555558E-5</v>
      </c>
      <c r="BU3012">
        <f t="shared" ref="BU3012:BU3075" ca="1" si="872">ABS($BB3010*BN3012-$BB3011*BP3012)*0.02%</f>
        <v>8.908282051433814E-6</v>
      </c>
      <c r="BV3012">
        <f t="shared" ref="BV3012:BV3075" ca="1" si="873">ABS($BB3010*BO3012-$BB3011*BQ3012)*0.02%</f>
        <v>0</v>
      </c>
      <c r="BW3012" s="35">
        <f ca="1">IFERROR(VLOOKUP($B3012,OFFSET(Input!$A$1,0,MATCH(Index!BW$6&amp;" Index",Input!$1:$1,0)-1,10000,2),2,0)/100,BW3011)</f>
        <v>8.9999999999999998E-4</v>
      </c>
      <c r="BX3012">
        <f t="shared" ca="1" si="847"/>
        <v>2.8931799322975096E-2</v>
      </c>
      <c r="CE3012">
        <v>1101.6085396725741</v>
      </c>
    </row>
    <row r="3013" spans="2:83" x14ac:dyDescent="0.25">
      <c r="B3013" s="2">
        <v>41893</v>
      </c>
      <c r="C3013">
        <f t="shared" ca="1" si="827"/>
        <v>0</v>
      </c>
      <c r="D3013">
        <f t="shared" ca="1" si="828"/>
        <v>0</v>
      </c>
      <c r="E3013">
        <f ca="1">IF($B3013&lt;VLOOKUP(E$6&amp;" Equity",Param,4,0),"",IFERROR(VLOOKUP($B3013,OFFSET(Input!$A$1,0,MATCH(Index!E$6&amp;" Equity",Input!$1:$1,0)-1,10000,2),2,0),E3012))</f>
        <v>92.78</v>
      </c>
      <c r="F3013" s="33">
        <v>114.58</v>
      </c>
      <c r="H3013">
        <f ca="1">IFERROR(VLOOKUP($B3013,OFFSET(Input!$A$1,0,MATCH(Index!H$6,Input!$1:$1,0)-1,10000,2),2,0),0)</f>
        <v>0</v>
      </c>
      <c r="I3013">
        <f ca="1">IFERROR(VLOOKUP($B3013,OFFSET(Input!$A$1,0,MATCH(Index!I$6,Input!$1:$1,0)-1,10000,2),2,0),0)</f>
        <v>0</v>
      </c>
      <c r="K3013">
        <f t="shared" ca="1" si="829"/>
        <v>109.53057120065716</v>
      </c>
      <c r="L3013" s="30">
        <f t="shared" ca="1" si="830"/>
        <v>123.7183246961653</v>
      </c>
      <c r="N3013">
        <f t="shared" ca="1" si="834"/>
        <v>0</v>
      </c>
      <c r="O3013">
        <f t="shared" ca="1" si="835"/>
        <v>-3.3109727903376769E-3</v>
      </c>
      <c r="Q3013">
        <f t="shared" ca="1" si="851"/>
        <v>3.3882888894761688E-2</v>
      </c>
      <c r="R3013">
        <f t="shared" ca="1" si="850"/>
        <v>0.1197021890233137</v>
      </c>
      <c r="T3013">
        <f t="shared" ca="1" si="861"/>
        <v>3.0560489672088971E-2</v>
      </c>
      <c r="U3013">
        <f t="shared" ca="1" si="856"/>
        <v>0.11343453245076376</v>
      </c>
      <c r="W3013">
        <f t="shared" ca="1" si="857"/>
        <v>8.0393078656710235E-3</v>
      </c>
      <c r="X3013">
        <f t="shared" ca="1" si="858"/>
        <v>-2.2318809501699545E-2</v>
      </c>
      <c r="Z3013">
        <f t="shared" ca="1" si="867"/>
        <v>110.17414493869407</v>
      </c>
      <c r="AA3013">
        <f t="shared" ca="1" si="867"/>
        <v>110.46127757206189</v>
      </c>
      <c r="AB3013">
        <f t="shared" ca="1" si="867"/>
        <v>110.28390679863203</v>
      </c>
      <c r="AC3013">
        <f t="shared" ca="1" si="868"/>
        <v>110.46127757206189</v>
      </c>
      <c r="AE3013">
        <f ca="1">IFERROR(VLOOKUP($B3013,OFFSET(Input!$A$1,0,MATCH(Index!AE$6&amp;" Index",Input!$1:$1,0)-1,10000,2),2,0),AE3012)</f>
        <v>12.8</v>
      </c>
      <c r="AF3013">
        <f t="shared" ca="1" si="862"/>
        <v>12.236666666666668</v>
      </c>
      <c r="AG3013">
        <f t="shared" ca="1" si="862"/>
        <v>12.2715</v>
      </c>
      <c r="AH3013">
        <f t="shared" ca="1" si="862"/>
        <v>12.764800000000001</v>
      </c>
      <c r="AI3013">
        <f t="shared" ca="1" si="863"/>
        <v>12.764800000000001</v>
      </c>
      <c r="AK3013">
        <f t="shared" ca="1" si="864"/>
        <v>-1</v>
      </c>
      <c r="AL3013">
        <f t="shared" ca="1" si="865"/>
        <v>-1</v>
      </c>
      <c r="AN3013" t="str">
        <f t="shared" ca="1" si="871"/>
        <v>Not Down</v>
      </c>
      <c r="AO3013" t="str">
        <f t="shared" ca="1" si="831"/>
        <v>Not Up</v>
      </c>
      <c r="AQ3013">
        <f t="shared" ca="1" si="869"/>
        <v>1</v>
      </c>
      <c r="AR3013">
        <f t="shared" ca="1" si="870"/>
        <v>0</v>
      </c>
      <c r="AT3013">
        <f t="shared" ca="1" si="852"/>
        <v>0</v>
      </c>
      <c r="AU3013">
        <f t="shared" ca="1" si="853"/>
        <v>1</v>
      </c>
      <c r="AW3013" s="5">
        <f t="shared" ca="1" si="836"/>
        <v>3.3882888894761688E-2</v>
      </c>
      <c r="AX3013" s="5">
        <f t="shared" ca="1" si="837"/>
        <v>3.0560489672088971E-2</v>
      </c>
      <c r="AY3013" s="18">
        <f t="shared" ca="1" si="866"/>
        <v>3.3882888894761688E-2</v>
      </c>
      <c r="BA3013" s="6">
        <f t="shared" ca="1" si="859"/>
        <v>1.4756711021689188</v>
      </c>
      <c r="BB3013">
        <f t="shared" ca="1" si="860"/>
        <v>1.4554585897428309</v>
      </c>
      <c r="BC3013" t="str">
        <f t="shared" ca="1" si="848"/>
        <v>TLT UP equity</v>
      </c>
      <c r="BD3013" t="str">
        <f t="shared" ca="1" si="849"/>
        <v>HYG UP Equity</v>
      </c>
      <c r="BF3013">
        <f t="shared" ca="1" si="838"/>
        <v>1</v>
      </c>
      <c r="BG3013">
        <f t="shared" ca="1" si="839"/>
        <v>0</v>
      </c>
      <c r="BI3013">
        <f t="shared" ca="1" si="832"/>
        <v>1</v>
      </c>
      <c r="BJ3013">
        <f t="shared" ca="1" si="833"/>
        <v>0</v>
      </c>
      <c r="BL3013">
        <f t="shared" ca="1" si="854"/>
        <v>10.263169031550854</v>
      </c>
      <c r="BM3013">
        <f t="shared" ca="1" si="855"/>
        <v>0</v>
      </c>
      <c r="BN3013" s="9">
        <f t="shared" ca="1" si="845"/>
        <v>1</v>
      </c>
      <c r="BO3013" s="9">
        <f t="shared" ca="1" si="846"/>
        <v>0</v>
      </c>
      <c r="BP3013" s="9">
        <f t="shared" ca="1" si="840"/>
        <v>1</v>
      </c>
      <c r="BQ3013" s="9">
        <f t="shared" ca="1" si="841"/>
        <v>0</v>
      </c>
      <c r="BR3013">
        <f t="shared" ca="1" si="842"/>
        <v>1124.1307663546604</v>
      </c>
      <c r="BS3013">
        <f t="shared" ca="1" si="843"/>
        <v>0</v>
      </c>
      <c r="BT3013">
        <f t="shared" ca="1" si="844"/>
        <v>1.8055555555555558E-5</v>
      </c>
      <c r="BU3013">
        <f t="shared" ca="1" si="872"/>
        <v>0</v>
      </c>
      <c r="BV3013">
        <f t="shared" ca="1" si="873"/>
        <v>0</v>
      </c>
      <c r="BW3013" s="35">
        <f ca="1">IFERROR(VLOOKUP($B3013,OFFSET(Input!$A$1,0,MATCH(Index!BW$6&amp;" Index",Input!$1:$1,0)-1,10000,2),2,0)/100,BW3012)</f>
        <v>8.9999999999999998E-4</v>
      </c>
      <c r="BX3013">
        <f t="shared" ca="1" si="847"/>
        <v>2.8949295765009105E-2</v>
      </c>
      <c r="CE3013">
        <v>1101.5620273120103</v>
      </c>
    </row>
    <row r="3014" spans="2:83" x14ac:dyDescent="0.25">
      <c r="B3014" s="2">
        <v>41894</v>
      </c>
      <c r="C3014">
        <f t="shared" ca="1" si="827"/>
        <v>0</v>
      </c>
      <c r="D3014">
        <f t="shared" ca="1" si="828"/>
        <v>0</v>
      </c>
      <c r="E3014">
        <f ca="1">IF($B3014&lt;VLOOKUP(E$6&amp;" Equity",Param,4,0),"",IFERROR(VLOOKUP($B3014,OFFSET(Input!$A$1,0,MATCH(Index!E$6&amp;" Equity",Input!$1:$1,0)-1,10000,2),2,0),E3013))</f>
        <v>92.67</v>
      </c>
      <c r="F3014" s="33">
        <v>113.38</v>
      </c>
      <c r="H3014">
        <f ca="1">IFERROR(VLOOKUP($B3014,OFFSET(Input!$A$1,0,MATCH(Index!H$6,Input!$1:$1,0)-1,10000,2),2,0),0)</f>
        <v>0</v>
      </c>
      <c r="I3014">
        <f ca="1">IFERROR(VLOOKUP($B3014,OFFSET(Input!$A$1,0,MATCH(Index!I$6,Input!$1:$1,0)-1,10000,2),2,0),0)</f>
        <v>0</v>
      </c>
      <c r="K3014">
        <f t="shared" ca="1" si="829"/>
        <v>109.40071171766436</v>
      </c>
      <c r="L3014" s="30">
        <f t="shared" ca="1" si="830"/>
        <v>122.42261872971916</v>
      </c>
      <c r="N3014">
        <f t="shared" ca="1" si="834"/>
        <v>-1.1863037249975616E-3</v>
      </c>
      <c r="O3014">
        <f t="shared" ca="1" si="835"/>
        <v>-1.0528260084274084E-2</v>
      </c>
      <c r="Q3014">
        <f t="shared" ca="1" si="851"/>
        <v>3.3584226497447321E-2</v>
      </c>
      <c r="R3014">
        <f t="shared" ca="1" si="850"/>
        <v>0.1280192512287045</v>
      </c>
      <c r="T3014">
        <f t="shared" ca="1" si="861"/>
        <v>3.0087320593277078E-2</v>
      </c>
      <c r="U3014">
        <f t="shared" ca="1" si="856"/>
        <v>0.11599048815862728</v>
      </c>
      <c r="W3014">
        <f t="shared" ca="1" si="857"/>
        <v>0.12774857586557967</v>
      </c>
      <c r="X3014">
        <f t="shared" ca="1" si="858"/>
        <v>-3.2653317928252615E-2</v>
      </c>
      <c r="Z3014">
        <f t="shared" ca="1" si="867"/>
        <v>110.04771873771901</v>
      </c>
      <c r="AA3014">
        <f t="shared" ca="1" si="867"/>
        <v>110.41627947733814</v>
      </c>
      <c r="AB3014">
        <f t="shared" ca="1" si="867"/>
        <v>110.30243582397816</v>
      </c>
      <c r="AC3014">
        <f t="shared" ca="1" si="868"/>
        <v>110.41627947733814</v>
      </c>
      <c r="AE3014">
        <f ca="1">IFERROR(VLOOKUP($B3014,OFFSET(Input!$A$1,0,MATCH(Index!AE$6&amp;" Index",Input!$1:$1,0)-1,10000,2),2,0),AE3013)</f>
        <v>13.31</v>
      </c>
      <c r="AF3014">
        <f t="shared" ca="1" si="862"/>
        <v>12.340000000000002</v>
      </c>
      <c r="AG3014">
        <f t="shared" ca="1" si="862"/>
        <v>12.315999999999999</v>
      </c>
      <c r="AH3014">
        <f t="shared" ca="1" si="862"/>
        <v>12.630799999999999</v>
      </c>
      <c r="AI3014">
        <f t="shared" ca="1" si="863"/>
        <v>12.630799999999999</v>
      </c>
      <c r="AK3014">
        <f t="shared" ca="1" si="864"/>
        <v>-1</v>
      </c>
      <c r="AL3014">
        <f t="shared" ca="1" si="865"/>
        <v>-1</v>
      </c>
      <c r="AN3014" t="str">
        <f t="shared" ca="1" si="871"/>
        <v>Not Down</v>
      </c>
      <c r="AO3014" t="str">
        <f t="shared" ca="1" si="831"/>
        <v>Not Up</v>
      </c>
      <c r="AQ3014">
        <f t="shared" ca="1" si="869"/>
        <v>1</v>
      </c>
      <c r="AR3014">
        <f t="shared" ca="1" si="870"/>
        <v>0</v>
      </c>
      <c r="AT3014">
        <f t="shared" ca="1" si="852"/>
        <v>0</v>
      </c>
      <c r="AU3014">
        <f t="shared" ca="1" si="853"/>
        <v>1</v>
      </c>
      <c r="AW3014" s="5">
        <f t="shared" ca="1" si="836"/>
        <v>3.3584226497447321E-2</v>
      </c>
      <c r="AX3014" s="5">
        <f t="shared" ca="1" si="837"/>
        <v>3.0087320593277078E-2</v>
      </c>
      <c r="AY3014" s="18">
        <f t="shared" ca="1" si="866"/>
        <v>3.3584226497447321E-2</v>
      </c>
      <c r="BA3014" s="6">
        <f t="shared" ca="1" si="859"/>
        <v>1.4887941517366916</v>
      </c>
      <c r="BB3014">
        <f t="shared" ca="1" si="860"/>
        <v>1.4554585897428309</v>
      </c>
      <c r="BC3014" t="str">
        <f t="shared" ca="1" si="848"/>
        <v>TLT UP equity</v>
      </c>
      <c r="BD3014" t="str">
        <f t="shared" ca="1" si="849"/>
        <v>HYG UP Equity</v>
      </c>
      <c r="BF3014">
        <f t="shared" ca="1" si="838"/>
        <v>1</v>
      </c>
      <c r="BG3014">
        <f t="shared" ca="1" si="839"/>
        <v>0</v>
      </c>
      <c r="BI3014">
        <f t="shared" ca="1" si="832"/>
        <v>1</v>
      </c>
      <c r="BJ3014">
        <f t="shared" ca="1" si="833"/>
        <v>0</v>
      </c>
      <c r="BL3014">
        <f t="shared" ca="1" si="854"/>
        <v>10.263169031550854</v>
      </c>
      <c r="BM3014">
        <f t="shared" ca="1" si="855"/>
        <v>0</v>
      </c>
      <c r="BN3014" s="9">
        <f t="shared" ca="1" si="845"/>
        <v>1</v>
      </c>
      <c r="BO3014" s="9">
        <f t="shared" ca="1" si="846"/>
        <v>0</v>
      </c>
      <c r="BP3014" s="9">
        <f t="shared" ca="1" si="840"/>
        <v>1</v>
      </c>
      <c r="BQ3014" s="9">
        <f t="shared" ca="1" si="841"/>
        <v>0</v>
      </c>
      <c r="BR3014">
        <f t="shared" ca="1" si="842"/>
        <v>1122.7979965303555</v>
      </c>
      <c r="BS3014">
        <f t="shared" ca="1" si="843"/>
        <v>-1.1856003449018937E-3</v>
      </c>
      <c r="BT3014">
        <f t="shared" ca="1" si="844"/>
        <v>1.8055555555555558E-5</v>
      </c>
      <c r="BU3014">
        <f t="shared" ca="1" si="872"/>
        <v>0</v>
      </c>
      <c r="BV3014">
        <f t="shared" ca="1" si="873"/>
        <v>0</v>
      </c>
      <c r="BW3014" s="35">
        <f ca="1">IFERROR(VLOOKUP($B3014,OFFSET(Input!$A$1,0,MATCH(Index!BW$6&amp;" Index",Input!$1:$1,0)-1,10000,2),2,0)/100,BW3013)</f>
        <v>8.9999999999999998E-4</v>
      </c>
      <c r="BX3014">
        <f t="shared" ca="1" si="847"/>
        <v>2.8948073461410141E-2</v>
      </c>
      <c r="CE3014">
        <v>1099.5564984360342</v>
      </c>
    </row>
    <row r="3015" spans="2:83" x14ac:dyDescent="0.25">
      <c r="B3015" s="2">
        <v>41897</v>
      </c>
      <c r="C3015">
        <f t="shared" ref="C3015:C3078" ca="1" si="874">IF(MONTH(B3015)&lt;&gt;MONTH(B3014),1,0)</f>
        <v>0</v>
      </c>
      <c r="D3015">
        <f t="shared" ref="D3015:D3078" ca="1" si="875">IF(D3014=5,0,IF(D3014&lt;&gt;0,D3014+1,IF(C3014=1,1,0)))</f>
        <v>0</v>
      </c>
      <c r="E3015">
        <f ca="1">IF($B3015&lt;VLOOKUP(E$6&amp;" Equity",Param,4,0),"",IFERROR(VLOOKUP($B3015,OFFSET(Input!$A$1,0,MATCH(Index!E$6&amp;" Equity",Input!$1:$1,0)-1,10000,2),2,0),E3014))</f>
        <v>92.5</v>
      </c>
      <c r="F3015" s="33">
        <v>113.55</v>
      </c>
      <c r="H3015">
        <f ca="1">IFERROR(VLOOKUP($B3015,OFFSET(Input!$A$1,0,MATCH(Index!H$6,Input!$1:$1,0)-1,10000,2),2,0),0)</f>
        <v>0</v>
      </c>
      <c r="I3015">
        <f ca="1">IFERROR(VLOOKUP($B3015,OFFSET(Input!$A$1,0,MATCH(Index!I$6,Input!$1:$1,0)-1,10000,2),2,0),0)</f>
        <v>0</v>
      </c>
      <c r="K3015">
        <f t="shared" ref="K3015:K3078" ca="1" si="876">IF($B3015&lt;=L_date,IF($B3015=L_date,1,K3016/((E3016+H3016)/E3015)),K3014*((E3015+H3015)/E3014))</f>
        <v>109.20001978940276</v>
      </c>
      <c r="L3015" s="30">
        <f t="shared" ref="L3015:L3078" ca="1" si="877">IF($B3015&lt;=L_date,IF($B3015=L_date,1,L3016/((F3016+I3016)/F3015)),L3014*((F3015+I3015)/F3014))</f>
        <v>122.60617707496571</v>
      </c>
      <c r="N3015">
        <f t="shared" ca="1" si="834"/>
        <v>-1.8361510802204861E-3</v>
      </c>
      <c r="O3015">
        <f t="shared" ca="1" si="835"/>
        <v>1.498259655409949E-3</v>
      </c>
      <c r="Q3015">
        <f t="shared" ca="1" si="851"/>
        <v>3.4625813107014895E-2</v>
      </c>
      <c r="R3015">
        <f t="shared" ca="1" si="850"/>
        <v>0.12821502648585859</v>
      </c>
      <c r="T3015">
        <f t="shared" ca="1" si="861"/>
        <v>2.9936595298071959E-2</v>
      </c>
      <c r="U3015">
        <f t="shared" ca="1" si="856"/>
        <v>0.10954159448150685</v>
      </c>
      <c r="W3015">
        <f t="shared" ca="1" si="857"/>
        <v>0.10597474008397681</v>
      </c>
      <c r="X3015">
        <f t="shared" ca="1" si="858"/>
        <v>-0.12960818154912379</v>
      </c>
      <c r="Z3015">
        <f t="shared" ca="1" si="867"/>
        <v>109.89299721228254</v>
      </c>
      <c r="AA3015">
        <f t="shared" ca="1" si="867"/>
        <v>110.35008275041059</v>
      </c>
      <c r="AB3015">
        <f t="shared" ca="1" si="867"/>
        <v>110.29930529691249</v>
      </c>
      <c r="AC3015">
        <f t="shared" ca="1" si="868"/>
        <v>110.35008275041059</v>
      </c>
      <c r="AE3015">
        <f ca="1">IFERROR(VLOOKUP($B3015,OFFSET(Input!$A$1,0,MATCH(Index!AE$6&amp;" Index",Input!$1:$1,0)-1,10000,2),2,0),AE3014)</f>
        <v>14.12</v>
      </c>
      <c r="AF3015">
        <f t="shared" ca="1" si="862"/>
        <v>12.516666666666667</v>
      </c>
      <c r="AG3015">
        <f t="shared" ca="1" si="862"/>
        <v>12.364500000000001</v>
      </c>
      <c r="AH3015">
        <f t="shared" ca="1" si="862"/>
        <v>12.5648</v>
      </c>
      <c r="AI3015">
        <f t="shared" ca="1" si="863"/>
        <v>12.5648</v>
      </c>
      <c r="AK3015">
        <f t="shared" ca="1" si="864"/>
        <v>-1</v>
      </c>
      <c r="AL3015">
        <f t="shared" ca="1" si="865"/>
        <v>-1</v>
      </c>
      <c r="AN3015" t="str">
        <f t="shared" ca="1" si="871"/>
        <v>Not Down</v>
      </c>
      <c r="AO3015" t="str">
        <f t="shared" ca="1" si="831"/>
        <v>Not Up</v>
      </c>
      <c r="AQ3015">
        <f t="shared" ca="1" si="869"/>
        <v>1</v>
      </c>
      <c r="AR3015">
        <f t="shared" ca="1" si="870"/>
        <v>0</v>
      </c>
      <c r="AT3015">
        <f t="shared" ca="1" si="852"/>
        <v>0</v>
      </c>
      <c r="AU3015">
        <f t="shared" ca="1" si="853"/>
        <v>1</v>
      </c>
      <c r="AW3015" s="5">
        <f t="shared" ca="1" si="836"/>
        <v>3.4625813107014895E-2</v>
      </c>
      <c r="AX3015" s="5">
        <f t="shared" ca="1" si="837"/>
        <v>2.9936595298071959E-2</v>
      </c>
      <c r="AY3015" s="18">
        <f t="shared" ca="1" si="866"/>
        <v>3.4625813107014895E-2</v>
      </c>
      <c r="BA3015" s="6">
        <f t="shared" ca="1" si="859"/>
        <v>1.4440094112871655</v>
      </c>
      <c r="BB3015">
        <f t="shared" ca="1" si="860"/>
        <v>1.4554585897428309</v>
      </c>
      <c r="BC3015" t="str">
        <f t="shared" ca="1" si="848"/>
        <v>TLT UP equity</v>
      </c>
      <c r="BD3015" t="str">
        <f t="shared" ca="1" si="849"/>
        <v>HYG UP Equity</v>
      </c>
      <c r="BF3015">
        <f t="shared" ca="1" si="838"/>
        <v>1</v>
      </c>
      <c r="BG3015">
        <f t="shared" ca="1" si="839"/>
        <v>0</v>
      </c>
      <c r="BI3015">
        <f t="shared" ca="1" si="832"/>
        <v>1</v>
      </c>
      <c r="BJ3015">
        <f t="shared" ca="1" si="833"/>
        <v>0</v>
      </c>
      <c r="BL3015">
        <f t="shared" ca="1" si="854"/>
        <v>10.263169031550854</v>
      </c>
      <c r="BM3015">
        <f t="shared" ca="1" si="855"/>
        <v>0</v>
      </c>
      <c r="BN3015" s="9">
        <f t="shared" ca="1" si="845"/>
        <v>1</v>
      </c>
      <c r="BO3015" s="9">
        <f t="shared" ca="1" si="846"/>
        <v>0</v>
      </c>
      <c r="BP3015" s="9">
        <f t="shared" ca="1" si="840"/>
        <v>1</v>
      </c>
      <c r="BQ3015" s="9">
        <f t="shared" ca="1" si="841"/>
        <v>0</v>
      </c>
      <c r="BR3015">
        <f t="shared" ca="1" si="842"/>
        <v>1120.7382613473387</v>
      </c>
      <c r="BS3015">
        <f t="shared" ca="1" si="843"/>
        <v>-1.8344663861012966E-3</v>
      </c>
      <c r="BT3015">
        <f t="shared" ca="1" si="844"/>
        <v>5.4166666666666671E-5</v>
      </c>
      <c r="BU3015">
        <f t="shared" ca="1" si="872"/>
        <v>0</v>
      </c>
      <c r="BV3015">
        <f t="shared" ca="1" si="873"/>
        <v>0</v>
      </c>
      <c r="BW3015" s="35">
        <f ca="1">IFERROR(VLOOKUP($B3015,OFFSET(Input!$A$1,0,MATCH(Index!BW$6&amp;" Index",Input!$1:$1,0)-1,10000,2),2,0)/100,BW3014)</f>
        <v>8.9999999999999998E-4</v>
      </c>
      <c r="BX3015">
        <f t="shared" ca="1" si="847"/>
        <v>8.6686109821798266E-2</v>
      </c>
      <c r="CE3015">
        <v>1096.3915721255657</v>
      </c>
    </row>
    <row r="3016" spans="2:83" x14ac:dyDescent="0.25">
      <c r="B3016" s="2">
        <v>41898</v>
      </c>
      <c r="C3016">
        <f t="shared" ca="1" si="874"/>
        <v>0</v>
      </c>
      <c r="D3016">
        <f t="shared" ca="1" si="875"/>
        <v>0</v>
      </c>
      <c r="E3016">
        <f ca="1">IF($B3016&lt;VLOOKUP(E$6&amp;" Equity",Param,4,0),"",IFERROR(VLOOKUP($B3016,OFFSET(Input!$A$1,0,MATCH(Index!E$6&amp;" Equity",Input!$1:$1,0)-1,10000,2),2,0),E3015))</f>
        <v>92.69</v>
      </c>
      <c r="F3016" s="33">
        <v>113.09</v>
      </c>
      <c r="H3016">
        <f ca="1">IFERROR(VLOOKUP($B3016,OFFSET(Input!$A$1,0,MATCH(Index!H$6,Input!$1:$1,0)-1,10000,2),2,0),0)</f>
        <v>0</v>
      </c>
      <c r="I3016">
        <f ca="1">IFERROR(VLOOKUP($B3016,OFFSET(Input!$A$1,0,MATCH(Index!I$6,Input!$1:$1,0)-1,10000,2),2,0),0)</f>
        <v>0</v>
      </c>
      <c r="K3016">
        <f t="shared" ca="1" si="876"/>
        <v>109.42432253275398</v>
      </c>
      <c r="L3016" s="30">
        <f t="shared" ca="1" si="877"/>
        <v>122.10948978782804</v>
      </c>
      <c r="N3016">
        <f t="shared" ca="1" si="834"/>
        <v>2.0519473693618629E-3</v>
      </c>
      <c r="O3016">
        <f t="shared" ca="1" si="835"/>
        <v>-4.0593066683318165E-3</v>
      </c>
      <c r="Q3016">
        <f t="shared" ca="1" si="851"/>
        <v>3.5648548637108937E-2</v>
      </c>
      <c r="R3016">
        <f t="shared" ca="1" si="850"/>
        <v>9.6223639904431904E-2</v>
      </c>
      <c r="T3016">
        <f t="shared" ca="1" si="861"/>
        <v>2.9081015183182901E-2</v>
      </c>
      <c r="U3016">
        <f t="shared" ca="1" si="856"/>
        <v>0.10464057740569516</v>
      </c>
      <c r="W3016">
        <f t="shared" ca="1" si="857"/>
        <v>0.22461580039411586</v>
      </c>
      <c r="X3016">
        <f t="shared" ca="1" si="858"/>
        <v>-5.5586962661636735E-2</v>
      </c>
      <c r="Z3016">
        <f t="shared" ca="1" si="867"/>
        <v>109.7477906994815</v>
      </c>
      <c r="AA3016">
        <f t="shared" ca="1" si="867"/>
        <v>110.27923647821122</v>
      </c>
      <c r="AB3016">
        <f t="shared" ca="1" si="867"/>
        <v>110.28446403432659</v>
      </c>
      <c r="AC3016">
        <f t="shared" ca="1" si="868"/>
        <v>110.28446403432659</v>
      </c>
      <c r="AE3016">
        <f ca="1">IFERROR(VLOOKUP($B3016,OFFSET(Input!$A$1,0,MATCH(Index!AE$6&amp;" Index",Input!$1:$1,0)-1,10000,2),2,0),AE3015)</f>
        <v>12.73</v>
      </c>
      <c r="AF3016">
        <f t="shared" ca="1" si="862"/>
        <v>12.585333333333333</v>
      </c>
      <c r="AG3016">
        <f t="shared" ca="1" si="862"/>
        <v>12.385000000000002</v>
      </c>
      <c r="AH3016">
        <f t="shared" ca="1" si="862"/>
        <v>12.504799999999999</v>
      </c>
      <c r="AI3016">
        <f t="shared" ca="1" si="863"/>
        <v>12.504799999999999</v>
      </c>
      <c r="AK3016">
        <f t="shared" ca="1" si="864"/>
        <v>-1</v>
      </c>
      <c r="AL3016">
        <f t="shared" ca="1" si="865"/>
        <v>1</v>
      </c>
      <c r="AN3016" t="str">
        <f t="shared" ca="1" si="871"/>
        <v>Not Down</v>
      </c>
      <c r="AO3016" t="str">
        <f t="shared" ca="1" si="831"/>
        <v>Not Up</v>
      </c>
      <c r="AQ3016">
        <f t="shared" ca="1" si="869"/>
        <v>1</v>
      </c>
      <c r="AR3016">
        <f t="shared" ca="1" si="870"/>
        <v>0</v>
      </c>
      <c r="AT3016">
        <f t="shared" ca="1" si="852"/>
        <v>0</v>
      </c>
      <c r="AU3016">
        <f t="shared" ca="1" si="853"/>
        <v>1</v>
      </c>
      <c r="AW3016" s="5">
        <f t="shared" ca="1" si="836"/>
        <v>3.5648548637108937E-2</v>
      </c>
      <c r="AX3016" s="5">
        <f t="shared" ca="1" si="837"/>
        <v>2.9081015183182901E-2</v>
      </c>
      <c r="AY3016" s="18">
        <f t="shared" ca="1" si="866"/>
        <v>3.5648548637108937E-2</v>
      </c>
      <c r="BA3016" s="6">
        <f t="shared" ca="1" si="859"/>
        <v>1.4025816453001874</v>
      </c>
      <c r="BB3016">
        <f t="shared" ca="1" si="860"/>
        <v>1.4554585897428309</v>
      </c>
      <c r="BC3016" t="str">
        <f t="shared" ca="1" si="848"/>
        <v>TLT UP equity</v>
      </c>
      <c r="BD3016" t="str">
        <f t="shared" ca="1" si="849"/>
        <v>HYG UP Equity</v>
      </c>
      <c r="BF3016">
        <f t="shared" ca="1" si="838"/>
        <v>1</v>
      </c>
      <c r="BG3016">
        <f t="shared" ca="1" si="839"/>
        <v>0</v>
      </c>
      <c r="BI3016">
        <f t="shared" ca="1" si="832"/>
        <v>1</v>
      </c>
      <c r="BJ3016">
        <f t="shared" ca="1" si="833"/>
        <v>0</v>
      </c>
      <c r="BL3016">
        <f t="shared" ca="1" si="854"/>
        <v>10.263169031550854</v>
      </c>
      <c r="BM3016">
        <f t="shared" ca="1" si="855"/>
        <v>0</v>
      </c>
      <c r="BN3016" s="9">
        <f t="shared" ca="1" si="845"/>
        <v>1</v>
      </c>
      <c r="BO3016" s="9">
        <f t="shared" ca="1" si="846"/>
        <v>0</v>
      </c>
      <c r="BP3016" s="9">
        <f t="shared" ca="1" si="840"/>
        <v>1</v>
      </c>
      <c r="BQ3016" s="9">
        <f t="shared" ca="1" si="841"/>
        <v>0</v>
      </c>
      <c r="BR3016">
        <f t="shared" ca="1" si="842"/>
        <v>1123.0403183165929</v>
      </c>
      <c r="BS3016">
        <f t="shared" ca="1" si="843"/>
        <v>2.0540540540541219E-3</v>
      </c>
      <c r="BT3016">
        <f t="shared" ca="1" si="844"/>
        <v>1.8055555555555558E-5</v>
      </c>
      <c r="BU3016">
        <f t="shared" ca="1" si="872"/>
        <v>0</v>
      </c>
      <c r="BV3016">
        <f t="shared" ca="1" si="873"/>
        <v>0</v>
      </c>
      <c r="BW3016" s="35">
        <f ca="1">IFERROR(VLOOKUP($B3016,OFFSET(Input!$A$1,0,MATCH(Index!BW$6&amp;" Index",Input!$1:$1,0)-1,10000,2),2,0)/100,BW3015)</f>
        <v>8.9999999999999998E-4</v>
      </c>
      <c r="BX3016">
        <f t="shared" ca="1" si="847"/>
        <v>2.8812198483101969E-2</v>
      </c>
      <c r="CE3016">
        <v>1099.7233513672979</v>
      </c>
    </row>
    <row r="3017" spans="2:83" x14ac:dyDescent="0.25">
      <c r="B3017" s="2">
        <v>41899</v>
      </c>
      <c r="C3017">
        <f t="shared" ca="1" si="874"/>
        <v>0</v>
      </c>
      <c r="D3017">
        <f t="shared" ca="1" si="875"/>
        <v>0</v>
      </c>
      <c r="E3017">
        <f ca="1">IF($B3017&lt;VLOOKUP(E$6&amp;" Equity",Param,4,0),"",IFERROR(VLOOKUP($B3017,OFFSET(Input!$A$1,0,MATCH(Index!E$6&amp;" Equity",Input!$1:$1,0)-1,10000,2),2,0),E3016))</f>
        <v>92.99</v>
      </c>
      <c r="F3017" s="33">
        <v>112.8</v>
      </c>
      <c r="H3017">
        <f ca="1">IFERROR(VLOOKUP($B3017,OFFSET(Input!$A$1,0,MATCH(Index!H$6,Input!$1:$1,0)-1,10000,2),2,0),0)</f>
        <v>0</v>
      </c>
      <c r="I3017">
        <f ca="1">IFERROR(VLOOKUP($B3017,OFFSET(Input!$A$1,0,MATCH(Index!I$6,Input!$1:$1,0)-1,10000,2),2,0),0)</f>
        <v>0</v>
      </c>
      <c r="K3017">
        <f t="shared" ca="1" si="876"/>
        <v>109.77848475909798</v>
      </c>
      <c r="L3017" s="30">
        <f t="shared" ca="1" si="877"/>
        <v>121.79636084593689</v>
      </c>
      <c r="N3017">
        <f t="shared" ca="1" si="834"/>
        <v>3.2313686023644895E-3</v>
      </c>
      <c r="O3017">
        <f t="shared" ca="1" si="835"/>
        <v>-2.5676228192770363E-3</v>
      </c>
      <c r="Q3017">
        <f t="shared" ca="1" si="851"/>
        <v>3.6999676547030416E-2</v>
      </c>
      <c r="R3017">
        <f t="shared" ca="1" si="850"/>
        <v>9.2995018925548498E-2</v>
      </c>
      <c r="T3017">
        <f t="shared" ca="1" si="861"/>
        <v>3.1240939618895611E-2</v>
      </c>
      <c r="U3017">
        <f t="shared" ca="1" si="856"/>
        <v>0.10446105648964074</v>
      </c>
      <c r="W3017">
        <f t="shared" ca="1" si="857"/>
        <v>0.2672190702802254</v>
      </c>
      <c r="X3017">
        <f t="shared" ca="1" si="858"/>
        <v>-8.7666581278706079E-2</v>
      </c>
      <c r="Z3017">
        <f t="shared" ca="1" si="867"/>
        <v>109.66633338742236</v>
      </c>
      <c r="AA3017">
        <f t="shared" ca="1" si="867"/>
        <v>110.22786105982227</v>
      </c>
      <c r="AB3017">
        <f t="shared" ca="1" si="867"/>
        <v>110.28472939012416</v>
      </c>
      <c r="AC3017">
        <f t="shared" ca="1" si="868"/>
        <v>110.28472939012416</v>
      </c>
      <c r="AE3017">
        <f ca="1">IFERROR(VLOOKUP($B3017,OFFSET(Input!$A$1,0,MATCH(Index!AE$6&amp;" Index",Input!$1:$1,0)-1,10000,2),2,0),AE3016)</f>
        <v>12.65</v>
      </c>
      <c r="AF3017">
        <f t="shared" ca="1" si="862"/>
        <v>12.653333333333334</v>
      </c>
      <c r="AG3017">
        <f t="shared" ca="1" si="862"/>
        <v>12.407</v>
      </c>
      <c r="AH3017">
        <f t="shared" ca="1" si="862"/>
        <v>12.445599999999999</v>
      </c>
      <c r="AI3017">
        <f t="shared" ca="1" si="863"/>
        <v>12.445599999999999</v>
      </c>
      <c r="AK3017">
        <f t="shared" ca="1" si="864"/>
        <v>-1</v>
      </c>
      <c r="AL3017">
        <f t="shared" ca="1" si="865"/>
        <v>1</v>
      </c>
      <c r="AN3017" t="str">
        <f t="shared" ca="1" si="871"/>
        <v>Not Down</v>
      </c>
      <c r="AO3017" t="str">
        <f t="shared" ca="1" si="831"/>
        <v>Not Up</v>
      </c>
      <c r="AQ3017">
        <f t="shared" ca="1" si="869"/>
        <v>1</v>
      </c>
      <c r="AR3017">
        <f t="shared" ca="1" si="870"/>
        <v>0</v>
      </c>
      <c r="AT3017">
        <f t="shared" ca="1" si="852"/>
        <v>0</v>
      </c>
      <c r="AU3017">
        <f t="shared" ca="1" si="853"/>
        <v>1</v>
      </c>
      <c r="AW3017" s="5">
        <f t="shared" ca="1" si="836"/>
        <v>3.6999676547030416E-2</v>
      </c>
      <c r="AX3017" s="5">
        <f t="shared" ca="1" si="837"/>
        <v>3.1240939618895611E-2</v>
      </c>
      <c r="AY3017" s="18">
        <f t="shared" ca="1" si="866"/>
        <v>3.6999676547030416E-2</v>
      </c>
      <c r="BA3017" s="6">
        <f t="shared" ca="1" si="859"/>
        <v>1.3513631649305051</v>
      </c>
      <c r="BB3017">
        <f t="shared" ca="1" si="860"/>
        <v>1.4554585897428309</v>
      </c>
      <c r="BC3017" t="str">
        <f t="shared" ca="1" si="848"/>
        <v>TLT UP equity</v>
      </c>
      <c r="BD3017" t="str">
        <f t="shared" ca="1" si="849"/>
        <v>HYG UP Equity</v>
      </c>
      <c r="BF3017">
        <f t="shared" ca="1" si="838"/>
        <v>1</v>
      </c>
      <c r="BG3017">
        <f t="shared" ca="1" si="839"/>
        <v>0</v>
      </c>
      <c r="BI3017">
        <f t="shared" ca="1" si="832"/>
        <v>1</v>
      </c>
      <c r="BJ3017">
        <f t="shared" ca="1" si="833"/>
        <v>0</v>
      </c>
      <c r="BL3017">
        <f t="shared" ca="1" si="854"/>
        <v>10.263169031550854</v>
      </c>
      <c r="BM3017">
        <f t="shared" ca="1" si="855"/>
        <v>0</v>
      </c>
      <c r="BN3017" s="9">
        <f t="shared" ca="1" si="845"/>
        <v>1</v>
      </c>
      <c r="BO3017" s="9">
        <f t="shared" ca="1" si="846"/>
        <v>0</v>
      </c>
      <c r="BP3017" s="9">
        <f t="shared" ca="1" si="840"/>
        <v>1</v>
      </c>
      <c r="BQ3017" s="9">
        <f t="shared" ca="1" si="841"/>
        <v>0</v>
      </c>
      <c r="BR3017">
        <f t="shared" ca="1" si="842"/>
        <v>1126.6751451101518</v>
      </c>
      <c r="BS3017">
        <f t="shared" ca="1" si="843"/>
        <v>3.2365951019526218E-3</v>
      </c>
      <c r="BT3017">
        <f t="shared" ca="1" si="844"/>
        <v>1.8055555555555558E-5</v>
      </c>
      <c r="BU3017">
        <f t="shared" ca="1" si="872"/>
        <v>0</v>
      </c>
      <c r="BV3017">
        <f t="shared" ca="1" si="873"/>
        <v>0</v>
      </c>
      <c r="BW3017" s="35">
        <f ca="1">IFERROR(VLOOKUP($B3017,OFFSET(Input!$A$1,0,MATCH(Index!BW$6&amp;" Index",Input!$1:$1,0)-1,10000,2),2,0)/100,BW3016)</f>
        <v>8.9999999999999998E-4</v>
      </c>
      <c r="BX3017">
        <f t="shared" ca="1" si="847"/>
        <v>2.8899754687705548E-2</v>
      </c>
      <c r="CE3017">
        <v>1105.0159574223806</v>
      </c>
    </row>
    <row r="3018" spans="2:83" x14ac:dyDescent="0.25">
      <c r="B3018" s="2">
        <v>41900</v>
      </c>
      <c r="C3018">
        <f t="shared" ca="1" si="874"/>
        <v>0</v>
      </c>
      <c r="D3018">
        <f t="shared" ca="1" si="875"/>
        <v>0</v>
      </c>
      <c r="E3018">
        <f ca="1">IF($B3018&lt;VLOOKUP(E$6&amp;" Equity",Param,4,0),"",IFERROR(VLOOKUP($B3018,OFFSET(Input!$A$1,0,MATCH(Index!E$6&amp;" Equity",Input!$1:$1,0)-1,10000,2),2,0),E3017))</f>
        <v>93.02</v>
      </c>
      <c r="F3018" s="33">
        <v>113.18</v>
      </c>
      <c r="H3018">
        <f ca="1">IFERROR(VLOOKUP($B3018,OFFSET(Input!$A$1,0,MATCH(Index!H$6,Input!$1:$1,0)-1,10000,2),2,0),0)</f>
        <v>0</v>
      </c>
      <c r="I3018">
        <f ca="1">IFERROR(VLOOKUP($B3018,OFFSET(Input!$A$1,0,MATCH(Index!I$6,Input!$1:$1,0)-1,10000,2),2,0),0)</f>
        <v>0</v>
      </c>
      <c r="K3018">
        <f t="shared" ca="1" si="876"/>
        <v>109.81390098173237</v>
      </c>
      <c r="L3018" s="30">
        <f t="shared" ca="1" si="877"/>
        <v>122.20666773531151</v>
      </c>
      <c r="N3018">
        <f t="shared" ca="1" si="834"/>
        <v>3.2256330584501608E-4</v>
      </c>
      <c r="O3018">
        <f t="shared" ca="1" si="835"/>
        <v>3.3631326504193811E-3</v>
      </c>
      <c r="Q3018">
        <f t="shared" ca="1" si="851"/>
        <v>3.3086738515473654E-2</v>
      </c>
      <c r="R3018">
        <f t="shared" ca="1" si="850"/>
        <v>7.1741988688969235E-2</v>
      </c>
      <c r="T3018">
        <f t="shared" ca="1" si="861"/>
        <v>3.115073102703296E-2</v>
      </c>
      <c r="U3018">
        <f t="shared" ca="1" si="856"/>
        <v>0.10498034395440184</v>
      </c>
      <c r="W3018">
        <f t="shared" ca="1" si="857"/>
        <v>-3.246720271540271E-2</v>
      </c>
      <c r="X3018">
        <f t="shared" ca="1" si="858"/>
        <v>-7.8625802914954607E-2</v>
      </c>
      <c r="Z3018">
        <f t="shared" ca="1" si="867"/>
        <v>109.62501446101558</v>
      </c>
      <c r="AA3018">
        <f t="shared" ca="1" si="867"/>
        <v>110.17414338674743</v>
      </c>
      <c r="AB3018">
        <f t="shared" ca="1" si="867"/>
        <v>110.27371964887556</v>
      </c>
      <c r="AC3018">
        <f t="shared" ca="1" si="868"/>
        <v>110.27371964887556</v>
      </c>
      <c r="AE3018">
        <f ca="1">IFERROR(VLOOKUP($B3018,OFFSET(Input!$A$1,0,MATCH(Index!AE$6&amp;" Index",Input!$1:$1,0)-1,10000,2),2,0),AE3017)</f>
        <v>12.03</v>
      </c>
      <c r="AF3018">
        <f t="shared" ca="1" si="862"/>
        <v>12.669999999999998</v>
      </c>
      <c r="AG3018">
        <f t="shared" ca="1" si="862"/>
        <v>12.419500000000001</v>
      </c>
      <c r="AH3018">
        <f t="shared" ca="1" si="862"/>
        <v>12.4108</v>
      </c>
      <c r="AI3018">
        <f t="shared" ca="1" si="863"/>
        <v>12.419500000000001</v>
      </c>
      <c r="AK3018">
        <f t="shared" ca="1" si="864"/>
        <v>-1</v>
      </c>
      <c r="AL3018">
        <f t="shared" ca="1" si="865"/>
        <v>1</v>
      </c>
      <c r="AN3018" t="str">
        <f t="shared" ca="1" si="871"/>
        <v>Not Down</v>
      </c>
      <c r="AO3018" t="str">
        <f t="shared" ref="AO3018:AO3081" ca="1" si="878">IF($C3018=1,IF(SUM(AL3004:AL3018)=15,"Up","Not Up"),AO3017)</f>
        <v>Not Up</v>
      </c>
      <c r="AQ3018">
        <f t="shared" ca="1" si="869"/>
        <v>1</v>
      </c>
      <c r="AR3018">
        <f t="shared" ca="1" si="870"/>
        <v>0</v>
      </c>
      <c r="AT3018">
        <f t="shared" ca="1" si="852"/>
        <v>0</v>
      </c>
      <c r="AU3018">
        <f t="shared" ca="1" si="853"/>
        <v>1</v>
      </c>
      <c r="AW3018" s="5">
        <f t="shared" ca="1" si="836"/>
        <v>3.3086738515473654E-2</v>
      </c>
      <c r="AX3018" s="5">
        <f t="shared" ca="1" si="837"/>
        <v>3.115073102703296E-2</v>
      </c>
      <c r="AY3018" s="18">
        <f t="shared" ca="1" si="866"/>
        <v>3.3086738515473654E-2</v>
      </c>
      <c r="BA3018" s="6">
        <f t="shared" ca="1" si="859"/>
        <v>1.5</v>
      </c>
      <c r="BB3018">
        <f t="shared" ca="1" si="860"/>
        <v>1.4554585897428309</v>
      </c>
      <c r="BC3018" t="str">
        <f t="shared" ca="1" si="848"/>
        <v>TLT UP equity</v>
      </c>
      <c r="BD3018" t="str">
        <f t="shared" ca="1" si="849"/>
        <v>HYG UP Equity</v>
      </c>
      <c r="BF3018">
        <f t="shared" ca="1" si="838"/>
        <v>1</v>
      </c>
      <c r="BG3018">
        <f t="shared" ca="1" si="839"/>
        <v>0</v>
      </c>
      <c r="BI3018">
        <f t="shared" ref="BI3018:BI3081" ca="1" si="879">IF($D3018=0,AQ3017,($D3018/5)*AQ3017+AT3017*(5-$D3018)/5)</f>
        <v>1</v>
      </c>
      <c r="BJ3018">
        <f t="shared" ref="BJ3018:BJ3081" ca="1" si="880">IF($D3018=0,AR3017,($D3018/5)*AR3017+AU3017*(5-$D3018)/5)</f>
        <v>0</v>
      </c>
      <c r="BL3018">
        <f t="shared" ca="1" si="854"/>
        <v>10.263169031550854</v>
      </c>
      <c r="BM3018">
        <f t="shared" ca="1" si="855"/>
        <v>0</v>
      </c>
      <c r="BN3018" s="9">
        <f t="shared" ca="1" si="845"/>
        <v>0.99999999999999989</v>
      </c>
      <c r="BO3018" s="9">
        <f t="shared" ca="1" si="846"/>
        <v>0</v>
      </c>
      <c r="BP3018" s="9">
        <f t="shared" ca="1" si="840"/>
        <v>0.99999999999999989</v>
      </c>
      <c r="BQ3018" s="9">
        <f t="shared" ca="1" si="841"/>
        <v>0</v>
      </c>
      <c r="BR3018">
        <f t="shared" ca="1" si="842"/>
        <v>1127.0386277895077</v>
      </c>
      <c r="BS3018">
        <f t="shared" ca="1" si="843"/>
        <v>3.2261533498223471E-4</v>
      </c>
      <c r="BT3018">
        <f t="shared" ca="1" si="844"/>
        <v>1.8055555555555555E-5</v>
      </c>
      <c r="BU3018">
        <f t="shared" ca="1" si="872"/>
        <v>0</v>
      </c>
      <c r="BV3018">
        <f t="shared" ca="1" si="873"/>
        <v>0</v>
      </c>
      <c r="BW3018" s="35">
        <f ca="1">IFERROR(VLOOKUP($B3018,OFFSET(Input!$A$1,0,MATCH(Index!BW$6&amp;" Index",Input!$1:$1,0)-1,10000,2),2,0)/100,BW3017)</f>
        <v>8.9999999999999998E-4</v>
      </c>
      <c r="BX3018">
        <f t="shared" ca="1" si="847"/>
        <v>2.9038839682545732E-2</v>
      </c>
      <c r="CE3018">
        <v>1105.4711946180414</v>
      </c>
    </row>
    <row r="3019" spans="2:83" x14ac:dyDescent="0.25">
      <c r="B3019" s="2">
        <v>41901</v>
      </c>
      <c r="C3019">
        <f t="shared" ca="1" si="874"/>
        <v>0</v>
      </c>
      <c r="D3019">
        <f t="shared" ca="1" si="875"/>
        <v>0</v>
      </c>
      <c r="E3019">
        <f ca="1">IF($B3019&lt;VLOOKUP(E$6&amp;" Equity",Param,4,0),"",IFERROR(VLOOKUP($B3019,OFFSET(Input!$A$1,0,MATCH(Index!E$6&amp;" Equity",Input!$1:$1,0)-1,10000,2),2,0),E3018))</f>
        <v>93.18</v>
      </c>
      <c r="F3019" s="33">
        <v>114.6</v>
      </c>
      <c r="H3019">
        <f ca="1">IFERROR(VLOOKUP($B3019,OFFSET(Input!$A$1,0,MATCH(Index!H$6,Input!$1:$1,0)-1,10000,2),2,0),0)</f>
        <v>0</v>
      </c>
      <c r="I3019">
        <f ca="1">IFERROR(VLOOKUP($B3019,OFFSET(Input!$A$1,0,MATCH(Index!I$6,Input!$1:$1,0)-1,10000,2),2,0),0)</f>
        <v>0</v>
      </c>
      <c r="K3019">
        <f t="shared" ca="1" si="876"/>
        <v>110.00278750244919</v>
      </c>
      <c r="L3019" s="30">
        <f t="shared" ca="1" si="877"/>
        <v>123.7399197956061</v>
      </c>
      <c r="N3019">
        <f t="shared" ref="N3019:N3082" ca="1" si="881">LN(K3019/K3018)</f>
        <v>1.718582592699916E-3</v>
      </c>
      <c r="O3019">
        <f t="shared" ref="O3019:O3082" ca="1" si="882">LN(L3019/L3018)</f>
        <v>1.2468332566261347E-2</v>
      </c>
      <c r="Q3019">
        <f t="shared" ca="1" si="851"/>
        <v>3.3677051370642162E-2</v>
      </c>
      <c r="R3019">
        <f t="shared" ca="1" si="850"/>
        <v>9.4589034869620586E-2</v>
      </c>
      <c r="T3019">
        <f t="shared" ca="1" si="861"/>
        <v>3.1742439615292439E-2</v>
      </c>
      <c r="U3019">
        <f t="shared" ca="1" si="856"/>
        <v>0.11213389123367451</v>
      </c>
      <c r="W3019">
        <f t="shared" ca="1" si="857"/>
        <v>0.12519194928624958</v>
      </c>
      <c r="X3019">
        <f t="shared" ca="1" si="858"/>
        <v>3.6151536838857938E-3</v>
      </c>
      <c r="Z3019">
        <f t="shared" ca="1" si="867"/>
        <v>109.61557013497972</v>
      </c>
      <c r="AA3019">
        <f t="shared" ca="1" si="867"/>
        <v>110.12987003970845</v>
      </c>
      <c r="AB3019">
        <f t="shared" ca="1" si="867"/>
        <v>110.26180420448796</v>
      </c>
      <c r="AC3019">
        <f t="shared" ca="1" si="868"/>
        <v>110.26180420448796</v>
      </c>
      <c r="AE3019">
        <f ca="1">IFERROR(VLOOKUP($B3019,OFFSET(Input!$A$1,0,MATCH(Index!AE$6&amp;" Index",Input!$1:$1,0)-1,10000,2),2,0),AE3018)</f>
        <v>12.11</v>
      </c>
      <c r="AF3019">
        <f t="shared" ca="1" si="862"/>
        <v>12.674000000000001</v>
      </c>
      <c r="AG3019">
        <f t="shared" ca="1" si="862"/>
        <v>12.437000000000001</v>
      </c>
      <c r="AH3019">
        <f t="shared" ca="1" si="862"/>
        <v>12.398399999999999</v>
      </c>
      <c r="AI3019">
        <f t="shared" ca="1" si="863"/>
        <v>12.437000000000001</v>
      </c>
      <c r="AK3019">
        <f t="shared" ca="1" si="864"/>
        <v>-1</v>
      </c>
      <c r="AL3019">
        <f t="shared" ca="1" si="865"/>
        <v>1</v>
      </c>
      <c r="AN3019" t="str">
        <f t="shared" ca="1" si="871"/>
        <v>Not Down</v>
      </c>
      <c r="AO3019" t="str">
        <f t="shared" ca="1" si="878"/>
        <v>Not Up</v>
      </c>
      <c r="AQ3019">
        <f t="shared" ca="1" si="869"/>
        <v>1</v>
      </c>
      <c r="AR3019">
        <f t="shared" ca="1" si="870"/>
        <v>0</v>
      </c>
      <c r="AT3019">
        <f t="shared" ca="1" si="852"/>
        <v>0</v>
      </c>
      <c r="AU3019">
        <f t="shared" ca="1" si="853"/>
        <v>1</v>
      </c>
      <c r="AW3019" s="5">
        <f t="shared" ref="AW3019:AW3082" ca="1" si="883">SQRT(2*W3019*R3019*Q3019*BG3019*BF3019+(Q3019*BF3019)^2+(R3019*BG3019)^2)</f>
        <v>3.3677051370642162E-2</v>
      </c>
      <c r="AX3019" s="5">
        <f t="shared" ref="AX3019:AX3082" ca="1" si="884">SQRT(2*X3019*U3019*T3019*BG3019*BF3019+(T3019*BF3019)^2+(U3019*BG3019)^2)</f>
        <v>3.1742439615292439E-2</v>
      </c>
      <c r="AY3019" s="18">
        <f t="shared" ca="1" si="866"/>
        <v>3.3677051370642162E-2</v>
      </c>
      <c r="BA3019" s="6">
        <f t="shared" ca="1" si="859"/>
        <v>1.4846905523203646</v>
      </c>
      <c r="BB3019">
        <f t="shared" ca="1" si="860"/>
        <v>1.4554585897428309</v>
      </c>
      <c r="BC3019" t="str">
        <f t="shared" ca="1" si="848"/>
        <v>TLT UP equity</v>
      </c>
      <c r="BD3019" t="str">
        <f t="shared" ca="1" si="849"/>
        <v>HYG UP Equity</v>
      </c>
      <c r="BF3019">
        <f t="shared" ref="BF3019:BF3082" ca="1" si="885">BI3020</f>
        <v>1</v>
      </c>
      <c r="BG3019">
        <f t="shared" ref="BG3019:BG3082" ca="1" si="886">BJ3020</f>
        <v>0</v>
      </c>
      <c r="BI3019">
        <f t="shared" ca="1" si="879"/>
        <v>1</v>
      </c>
      <c r="BJ3019">
        <f t="shared" ca="1" si="880"/>
        <v>0</v>
      </c>
      <c r="BL3019">
        <f t="shared" ca="1" si="854"/>
        <v>10.263169031550854</v>
      </c>
      <c r="BM3019">
        <f t="shared" ca="1" si="855"/>
        <v>0</v>
      </c>
      <c r="BN3019" s="9">
        <f t="shared" ca="1" si="845"/>
        <v>0.99999999999999989</v>
      </c>
      <c r="BO3019" s="9">
        <f t="shared" ca="1" si="846"/>
        <v>0</v>
      </c>
      <c r="BP3019" s="9">
        <f t="shared" ref="BP3019:BP3082" ca="1" si="887">(K3019/$BR3019)*BL3019</f>
        <v>0.99999999999999989</v>
      </c>
      <c r="BQ3019" s="9">
        <f t="shared" ref="BQ3019:BQ3082" ca="1" si="888">(L3019/$BR3019)*BM3019</f>
        <v>0</v>
      </c>
      <c r="BR3019">
        <f t="shared" ref="BR3019:BR3082" ca="1" si="889">SUMPRODUCT(BL3018:BM3018,K3019:L3019)</f>
        <v>1128.977202079406</v>
      </c>
      <c r="BS3019">
        <f t="shared" ca="1" si="843"/>
        <v>1.7200602021072431E-3</v>
      </c>
      <c r="BT3019">
        <f t="shared" ca="1" si="844"/>
        <v>1.8055555555555555E-5</v>
      </c>
      <c r="BU3019">
        <f t="shared" ca="1" si="872"/>
        <v>0</v>
      </c>
      <c r="BV3019">
        <f t="shared" ca="1" si="873"/>
        <v>0</v>
      </c>
      <c r="BW3019" s="35">
        <f ca="1">IFERROR(VLOOKUP($B3019,OFFSET(Input!$A$1,0,MATCH(Index!BW$6&amp;" Index",Input!$1:$1,0)-1,10000,2),2,0)/100,BW3018)</f>
        <v>8.9999999999999998E-4</v>
      </c>
      <c r="BX3019">
        <f t="shared" ca="1" si="847"/>
        <v>2.9050802912446199E-2</v>
      </c>
      <c r="CE3019">
        <v>1107.964619965343</v>
      </c>
    </row>
    <row r="3020" spans="2:83" x14ac:dyDescent="0.25">
      <c r="B3020" s="2">
        <v>41904</v>
      </c>
      <c r="C3020">
        <f t="shared" ca="1" si="874"/>
        <v>0</v>
      </c>
      <c r="D3020">
        <f t="shared" ca="1" si="875"/>
        <v>0</v>
      </c>
      <c r="E3020">
        <f ca="1">IF($B3020&lt;VLOOKUP(E$6&amp;" Equity",Param,4,0),"",IFERROR(VLOOKUP($B3020,OFFSET(Input!$A$1,0,MATCH(Index!E$6&amp;" Equity",Input!$1:$1,0)-1,10000,2),2,0),E3019))</f>
        <v>92.99</v>
      </c>
      <c r="F3020" s="33">
        <v>114.74</v>
      </c>
      <c r="H3020">
        <f ca="1">IFERROR(VLOOKUP($B3020,OFFSET(Input!$A$1,0,MATCH(Index!H$6,Input!$1:$1,0)-1,10000,2),2,0),0)</f>
        <v>0</v>
      </c>
      <c r="I3020">
        <f ca="1">IFERROR(VLOOKUP($B3020,OFFSET(Input!$A$1,0,MATCH(Index!I$6,Input!$1:$1,0)-1,10000,2),2,0),0)</f>
        <v>0</v>
      </c>
      <c r="K3020">
        <f t="shared" ca="1" si="876"/>
        <v>109.77848475909796</v>
      </c>
      <c r="L3020" s="30">
        <f t="shared" ca="1" si="877"/>
        <v>123.89108549169148</v>
      </c>
      <c r="N3020">
        <f t="shared" ca="1" si="881"/>
        <v>-2.0411458985449683E-3</v>
      </c>
      <c r="O3020">
        <f t="shared" ca="1" si="882"/>
        <v>1.220894893085868E-3</v>
      </c>
      <c r="Q3020">
        <f t="shared" ca="1" si="851"/>
        <v>3.4866062036009136E-2</v>
      </c>
      <c r="R3020">
        <f t="shared" ca="1" si="850"/>
        <v>9.4723854442161373E-2</v>
      </c>
      <c r="T3020">
        <f t="shared" ca="1" si="861"/>
        <v>3.1385260683708026E-2</v>
      </c>
      <c r="U3020">
        <f t="shared" ca="1" si="856"/>
        <v>0.11052411730784691</v>
      </c>
      <c r="W3020">
        <f t="shared" ca="1" si="857"/>
        <v>0.10682792067889325</v>
      </c>
      <c r="X3020">
        <f t="shared" ca="1" si="858"/>
        <v>4.3160134316546528E-2</v>
      </c>
      <c r="Z3020">
        <f t="shared" ca="1" si="867"/>
        <v>109.59432040139909</v>
      </c>
      <c r="AA3020">
        <f t="shared" ca="1" si="867"/>
        <v>110.08789591461695</v>
      </c>
      <c r="AB3020">
        <f t="shared" ca="1" si="867"/>
        <v>110.23198542173374</v>
      </c>
      <c r="AC3020">
        <f t="shared" ca="1" si="868"/>
        <v>110.23198542173374</v>
      </c>
      <c r="AE3020">
        <f ca="1">IFERROR(VLOOKUP($B3020,OFFSET(Input!$A$1,0,MATCH(Index!AE$6&amp;" Index",Input!$1:$1,0)-1,10000,2),2,0),AE3019)</f>
        <v>13.69</v>
      </c>
      <c r="AF3020">
        <f t="shared" ca="1" si="862"/>
        <v>12.788</v>
      </c>
      <c r="AG3020">
        <f t="shared" ca="1" si="862"/>
        <v>12.547999999999998</v>
      </c>
      <c r="AH3020">
        <f t="shared" ca="1" si="862"/>
        <v>12.42</v>
      </c>
      <c r="AI3020">
        <f t="shared" ca="1" si="863"/>
        <v>12.547999999999998</v>
      </c>
      <c r="AK3020">
        <f t="shared" ca="1" si="864"/>
        <v>-1</v>
      </c>
      <c r="AL3020">
        <f t="shared" ca="1" si="865"/>
        <v>1</v>
      </c>
      <c r="AN3020" t="str">
        <f t="shared" ca="1" si="871"/>
        <v>Not Down</v>
      </c>
      <c r="AO3020" t="str">
        <f t="shared" ca="1" si="878"/>
        <v>Not Up</v>
      </c>
      <c r="AQ3020">
        <f t="shared" ca="1" si="869"/>
        <v>1</v>
      </c>
      <c r="AR3020">
        <f t="shared" ca="1" si="870"/>
        <v>0</v>
      </c>
      <c r="AT3020">
        <f t="shared" ca="1" si="852"/>
        <v>0</v>
      </c>
      <c r="AU3020">
        <f t="shared" ca="1" si="853"/>
        <v>1</v>
      </c>
      <c r="AW3020" s="5">
        <f t="shared" ca="1" si="883"/>
        <v>3.4866062036009136E-2</v>
      </c>
      <c r="AX3020" s="5">
        <f t="shared" ca="1" si="884"/>
        <v>3.1385260683708026E-2</v>
      </c>
      <c r="AY3020" s="18">
        <f t="shared" ca="1" si="866"/>
        <v>3.4866062036009136E-2</v>
      </c>
      <c r="BA3020" s="6">
        <f t="shared" ca="1" si="859"/>
        <v>1.4340592851685048</v>
      </c>
      <c r="BB3020">
        <f t="shared" ca="1" si="860"/>
        <v>1.4554585897428309</v>
      </c>
      <c r="BC3020" t="str">
        <f t="shared" ca="1" si="848"/>
        <v>TLT UP equity</v>
      </c>
      <c r="BD3020" t="str">
        <f t="shared" ca="1" si="849"/>
        <v>HYG UP Equity</v>
      </c>
      <c r="BF3020">
        <f t="shared" ca="1" si="885"/>
        <v>1</v>
      </c>
      <c r="BG3020">
        <f t="shared" ca="1" si="886"/>
        <v>0</v>
      </c>
      <c r="BI3020">
        <f t="shared" ca="1" si="879"/>
        <v>1</v>
      </c>
      <c r="BJ3020">
        <f t="shared" ca="1" si="880"/>
        <v>0</v>
      </c>
      <c r="BL3020">
        <f t="shared" ca="1" si="854"/>
        <v>10.263169031550854</v>
      </c>
      <c r="BM3020">
        <f t="shared" ca="1" si="855"/>
        <v>0</v>
      </c>
      <c r="BN3020" s="9">
        <f t="shared" ca="1" si="845"/>
        <v>1</v>
      </c>
      <c r="BO3020" s="9">
        <f t="shared" ca="1" si="846"/>
        <v>0</v>
      </c>
      <c r="BP3020" s="9">
        <f t="shared" ca="1" si="887"/>
        <v>1</v>
      </c>
      <c r="BQ3020" s="9">
        <f t="shared" ca="1" si="888"/>
        <v>0</v>
      </c>
      <c r="BR3020">
        <f t="shared" ca="1" si="889"/>
        <v>1126.6751451101516</v>
      </c>
      <c r="BS3020">
        <f t="shared" ref="BS3020:BS3083" ca="1" si="890">BR3020/BR3019-1</f>
        <v>-2.0390641768623929E-3</v>
      </c>
      <c r="BT3020">
        <f t="shared" ref="BT3020:BT3083" ca="1" si="891">(($B3020-$B3019)/360)*0.65%*SUM(BN3020:BO3020)</f>
        <v>5.4166666666666671E-5</v>
      </c>
      <c r="BU3020">
        <f t="shared" ca="1" si="872"/>
        <v>0</v>
      </c>
      <c r="BV3020">
        <f t="shared" ca="1" si="873"/>
        <v>0</v>
      </c>
      <c r="BW3020" s="35">
        <f ca="1">IFERROR(VLOOKUP($B3020,OFFSET(Input!$A$1,0,MATCH(Index!BW$6&amp;" Index",Input!$1:$1,0)-1,10000,2),2,0)/100,BW3019)</f>
        <v>8.9999999999999998E-4</v>
      </c>
      <c r="BX3020">
        <f t="shared" ca="1" si="847"/>
        <v>8.7348983759900953E-2</v>
      </c>
      <c r="CE3020">
        <v>1104.4354613314442</v>
      </c>
    </row>
    <row r="3021" spans="2:83" x14ac:dyDescent="0.25">
      <c r="B3021" s="2">
        <v>41905</v>
      </c>
      <c r="C3021">
        <f t="shared" ca="1" si="874"/>
        <v>0</v>
      </c>
      <c r="D3021">
        <f t="shared" ca="1" si="875"/>
        <v>0</v>
      </c>
      <c r="E3021">
        <f ca="1">IF($B3021&lt;VLOOKUP(E$6&amp;" Equity",Param,4,0),"",IFERROR(VLOOKUP($B3021,OFFSET(Input!$A$1,0,MATCH(Index!E$6&amp;" Equity",Input!$1:$1,0)-1,10000,2),2,0),E3020))</f>
        <v>92.52</v>
      </c>
      <c r="F3021" s="33">
        <v>115.45</v>
      </c>
      <c r="H3021">
        <f ca="1">IFERROR(VLOOKUP($B3021,OFFSET(Input!$A$1,0,MATCH(Index!H$6,Input!$1:$1,0)-1,10000,2),2,0),0)</f>
        <v>0</v>
      </c>
      <c r="I3021">
        <f ca="1">IFERROR(VLOOKUP($B3021,OFFSET(Input!$A$1,0,MATCH(Index!I$6,Input!$1:$1,0)-1,10000,2),2,0),0)</f>
        <v>0</v>
      </c>
      <c r="K3021">
        <f t="shared" ca="1" si="876"/>
        <v>109.22363060449236</v>
      </c>
      <c r="L3021" s="30">
        <f t="shared" ca="1" si="877"/>
        <v>124.65771152183879</v>
      </c>
      <c r="N3021">
        <f t="shared" ca="1" si="881"/>
        <v>-5.067123126867446E-3</v>
      </c>
      <c r="O3021">
        <f t="shared" ca="1" si="882"/>
        <v>6.1688366267794864E-3</v>
      </c>
      <c r="Q3021">
        <f t="shared" ca="1" si="851"/>
        <v>3.6378794726866066E-2</v>
      </c>
      <c r="R3021">
        <f t="shared" ca="1" si="850"/>
        <v>9.9580842299534428E-2</v>
      </c>
      <c r="T3021">
        <f t="shared" ca="1" si="861"/>
        <v>3.538060983739344E-2</v>
      </c>
      <c r="U3021">
        <f t="shared" ca="1" si="856"/>
        <v>0.11188571060834004</v>
      </c>
      <c r="W3021">
        <f t="shared" ca="1" si="857"/>
        <v>-0.14507259683828122</v>
      </c>
      <c r="X3021">
        <f t="shared" ca="1" si="858"/>
        <v>-8.6969172206008014E-2</v>
      </c>
      <c r="Z3021">
        <f t="shared" ca="1" si="867"/>
        <v>109.56834850480053</v>
      </c>
      <c r="AA3021">
        <f t="shared" ca="1" si="867"/>
        <v>110.0064274651734</v>
      </c>
      <c r="AB3021">
        <f t="shared" ca="1" si="867"/>
        <v>110.16728072684377</v>
      </c>
      <c r="AC3021">
        <f t="shared" ca="1" si="868"/>
        <v>110.16728072684377</v>
      </c>
      <c r="AE3021">
        <f ca="1">IFERROR(VLOOKUP($B3021,OFFSET(Input!$A$1,0,MATCH(Index!AE$6&amp;" Index",Input!$1:$1,0)-1,10000,2),2,0),AE3020)</f>
        <v>14.93</v>
      </c>
      <c r="AF3021">
        <f t="shared" ca="1" si="862"/>
        <v>12.966666666666667</v>
      </c>
      <c r="AG3021">
        <f t="shared" ca="1" si="862"/>
        <v>12.7095</v>
      </c>
      <c r="AH3021">
        <f t="shared" ca="1" si="862"/>
        <v>12.5244</v>
      </c>
      <c r="AI3021">
        <f t="shared" ca="1" si="863"/>
        <v>12.7095</v>
      </c>
      <c r="AK3021">
        <f t="shared" ca="1" si="864"/>
        <v>-1</v>
      </c>
      <c r="AL3021">
        <f t="shared" ca="1" si="865"/>
        <v>1</v>
      </c>
      <c r="AN3021" t="str">
        <f t="shared" ca="1" si="871"/>
        <v>Not Down</v>
      </c>
      <c r="AO3021" t="str">
        <f t="shared" ca="1" si="878"/>
        <v>Not Up</v>
      </c>
      <c r="AQ3021">
        <f t="shared" ca="1" si="869"/>
        <v>1</v>
      </c>
      <c r="AR3021">
        <f t="shared" ca="1" si="870"/>
        <v>0</v>
      </c>
      <c r="AT3021">
        <f t="shared" ca="1" si="852"/>
        <v>0</v>
      </c>
      <c r="AU3021">
        <f t="shared" ca="1" si="853"/>
        <v>1</v>
      </c>
      <c r="AW3021" s="5">
        <f t="shared" ca="1" si="883"/>
        <v>3.6378794726866066E-2</v>
      </c>
      <c r="AX3021" s="5">
        <f t="shared" ca="1" si="884"/>
        <v>3.538060983739344E-2</v>
      </c>
      <c r="AY3021" s="18">
        <f t="shared" ca="1" si="866"/>
        <v>3.6378794726866066E-2</v>
      </c>
      <c r="BA3021" s="6">
        <f t="shared" ca="1" si="859"/>
        <v>1.3744270632219311</v>
      </c>
      <c r="BB3021">
        <f t="shared" ca="1" si="860"/>
        <v>1.4554585897428309</v>
      </c>
      <c r="BC3021" t="str">
        <f t="shared" ca="1" si="848"/>
        <v>TLT UP equity</v>
      </c>
      <c r="BD3021" t="str">
        <f t="shared" ca="1" si="849"/>
        <v>HYG UP Equity</v>
      </c>
      <c r="BF3021">
        <f t="shared" ca="1" si="885"/>
        <v>1</v>
      </c>
      <c r="BG3021">
        <f t="shared" ca="1" si="886"/>
        <v>0</v>
      </c>
      <c r="BI3021">
        <f t="shared" ca="1" si="879"/>
        <v>1</v>
      </c>
      <c r="BJ3021">
        <f t="shared" ca="1" si="880"/>
        <v>0</v>
      </c>
      <c r="BL3021">
        <f t="shared" ca="1" si="854"/>
        <v>10.263169031550852</v>
      </c>
      <c r="BM3021">
        <f t="shared" ca="1" si="855"/>
        <v>0</v>
      </c>
      <c r="BN3021" s="9">
        <f t="shared" ca="1" si="845"/>
        <v>1</v>
      </c>
      <c r="BO3021" s="9">
        <f t="shared" ca="1" si="846"/>
        <v>0</v>
      </c>
      <c r="BP3021" s="9">
        <f t="shared" ca="1" si="887"/>
        <v>0.99999999999999989</v>
      </c>
      <c r="BQ3021" s="9">
        <f t="shared" ca="1" si="888"/>
        <v>0</v>
      </c>
      <c r="BR3021">
        <f t="shared" ca="1" si="889"/>
        <v>1120.9805831335759</v>
      </c>
      <c r="BS3021">
        <f t="shared" ca="1" si="890"/>
        <v>-5.0543069147219732E-3</v>
      </c>
      <c r="BT3021">
        <f t="shared" ca="1" si="891"/>
        <v>1.8055555555555558E-5</v>
      </c>
      <c r="BU3021">
        <f t="shared" ca="1" si="872"/>
        <v>4.4408920985006264E-20</v>
      </c>
      <c r="BV3021">
        <f t="shared" ca="1" si="873"/>
        <v>0</v>
      </c>
      <c r="BW3021" s="35">
        <f ca="1">IFERROR(VLOOKUP($B3021,OFFSET(Input!$A$1,0,MATCH(Index!BW$6&amp;" Index",Input!$1:$1,0)-1,10000,2),2,0)/100,BW3020)</f>
        <v>8.9999999999999998E-4</v>
      </c>
      <c r="BX3021">
        <f t="shared" ca="1" si="847"/>
        <v>2.9023584759928722E-2</v>
      </c>
      <c r="CE3021">
        <v>1096.0155959283584</v>
      </c>
    </row>
    <row r="3022" spans="2:83" x14ac:dyDescent="0.25">
      <c r="B3022" s="2">
        <v>41906</v>
      </c>
      <c r="C3022">
        <f t="shared" ca="1" si="874"/>
        <v>0</v>
      </c>
      <c r="D3022">
        <f t="shared" ca="1" si="875"/>
        <v>0</v>
      </c>
      <c r="E3022">
        <f ca="1">IF($B3022&lt;VLOOKUP(E$6&amp;" Equity",Param,4,0),"",IFERROR(VLOOKUP($B3022,OFFSET(Input!$A$1,0,MATCH(Index!E$6&amp;" Equity",Input!$1:$1,0)-1,10000,2),2,0),E3021))</f>
        <v>92.24</v>
      </c>
      <c r="F3022" s="33">
        <v>114.81</v>
      </c>
      <c r="H3022">
        <f ca="1">IFERROR(VLOOKUP($B3022,OFFSET(Input!$A$1,0,MATCH(Index!H$6,Input!$1:$1,0)-1,10000,2),2,0),0)</f>
        <v>0</v>
      </c>
      <c r="I3022">
        <f ca="1">IFERROR(VLOOKUP($B3022,OFFSET(Input!$A$1,0,MATCH(Index!I$6,Input!$1:$1,0)-1,10000,2),2,0),0)</f>
        <v>0</v>
      </c>
      <c r="K3022">
        <f t="shared" ca="1" si="876"/>
        <v>108.89307919323795</v>
      </c>
      <c r="L3022" s="30">
        <f t="shared" ca="1" si="877"/>
        <v>123.96666833973418</v>
      </c>
      <c r="N3022">
        <f t="shared" ca="1" si="881"/>
        <v>-3.030961402434835E-3</v>
      </c>
      <c r="O3022">
        <f t="shared" ca="1" si="882"/>
        <v>-5.5589476947838163E-3</v>
      </c>
      <c r="Q3022">
        <f t="shared" ca="1" si="851"/>
        <v>3.9373039780824945E-2</v>
      </c>
      <c r="R3022">
        <f t="shared" ca="1" si="850"/>
        <v>9.8414170996688782E-2</v>
      </c>
      <c r="T3022">
        <f t="shared" ca="1" si="861"/>
        <v>3.6886405850641943E-2</v>
      </c>
      <c r="U3022">
        <f t="shared" ca="1" si="856"/>
        <v>0.11303133117881788</v>
      </c>
      <c r="W3022">
        <f t="shared" ca="1" si="857"/>
        <v>-8.3008586776774172E-3</v>
      </c>
      <c r="X3022">
        <f t="shared" ca="1" si="858"/>
        <v>-2.4407020391524408E-2</v>
      </c>
      <c r="Z3022">
        <f t="shared" ca="1" si="867"/>
        <v>109.50459930405859</v>
      </c>
      <c r="AA3022">
        <f t="shared" ca="1" si="867"/>
        <v>109.90431837934946</v>
      </c>
      <c r="AB3022">
        <f t="shared" ca="1" si="867"/>
        <v>110.09076416949821</v>
      </c>
      <c r="AC3022">
        <f t="shared" ca="1" si="868"/>
        <v>110.09076416949821</v>
      </c>
      <c r="AE3022">
        <f ca="1">IFERROR(VLOOKUP($B3022,OFFSET(Input!$A$1,0,MATCH(Index!AE$6&amp;" Index",Input!$1:$1,0)-1,10000,2),2,0),AE3021)</f>
        <v>13.27</v>
      </c>
      <c r="AF3022">
        <f t="shared" ca="1" si="862"/>
        <v>13.027333333333337</v>
      </c>
      <c r="AG3022">
        <f t="shared" ca="1" si="862"/>
        <v>12.791500000000001</v>
      </c>
      <c r="AH3022">
        <f t="shared" ca="1" si="862"/>
        <v>12.566799999999999</v>
      </c>
      <c r="AI3022">
        <f t="shared" ca="1" si="863"/>
        <v>12.791500000000001</v>
      </c>
      <c r="AK3022">
        <f t="shared" ca="1" si="864"/>
        <v>-1</v>
      </c>
      <c r="AL3022">
        <f t="shared" ca="1" si="865"/>
        <v>1</v>
      </c>
      <c r="AN3022" t="str">
        <f t="shared" ca="1" si="871"/>
        <v>Not Down</v>
      </c>
      <c r="AO3022" t="str">
        <f t="shared" ca="1" si="878"/>
        <v>Not Up</v>
      </c>
      <c r="AQ3022">
        <f t="shared" ca="1" si="869"/>
        <v>1</v>
      </c>
      <c r="AR3022">
        <f t="shared" ca="1" si="870"/>
        <v>0</v>
      </c>
      <c r="AT3022">
        <f t="shared" ca="1" si="852"/>
        <v>0</v>
      </c>
      <c r="AU3022">
        <f t="shared" ca="1" si="853"/>
        <v>1</v>
      </c>
      <c r="AW3022" s="5">
        <f t="shared" ca="1" si="883"/>
        <v>3.9373039780824945E-2</v>
      </c>
      <c r="AX3022" s="5">
        <f t="shared" ca="1" si="884"/>
        <v>3.6886405850641943E-2</v>
      </c>
      <c r="AY3022" s="18">
        <f t="shared" ca="1" si="866"/>
        <v>3.9373039780824945E-2</v>
      </c>
      <c r="BA3022" s="6">
        <f t="shared" ca="1" si="859"/>
        <v>1.2699044899335024</v>
      </c>
      <c r="BB3022">
        <f t="shared" ca="1" si="860"/>
        <v>1.2699044899335024</v>
      </c>
      <c r="BC3022" t="str">
        <f t="shared" ca="1" si="848"/>
        <v>TLT UP equity</v>
      </c>
      <c r="BD3022" t="str">
        <f t="shared" ca="1" si="849"/>
        <v>HYG UP Equity</v>
      </c>
      <c r="BF3022">
        <f t="shared" ca="1" si="885"/>
        <v>1</v>
      </c>
      <c r="BG3022">
        <f t="shared" ca="1" si="886"/>
        <v>0</v>
      </c>
      <c r="BI3022">
        <f t="shared" ca="1" si="879"/>
        <v>1</v>
      </c>
      <c r="BJ3022">
        <f t="shared" ca="1" si="880"/>
        <v>0</v>
      </c>
      <c r="BL3022">
        <f t="shared" ca="1" si="854"/>
        <v>10.263169031550852</v>
      </c>
      <c r="BM3022">
        <f t="shared" ca="1" si="855"/>
        <v>0</v>
      </c>
      <c r="BN3022" s="9">
        <f t="shared" ref="BN3022:BN3085" ca="1" si="892">(K3022/$BR3022)*BL3021</f>
        <v>1</v>
      </c>
      <c r="BO3022" s="9">
        <f t="shared" ref="BO3022:BO3085" ca="1" si="893">(L3022/$BR3022)*BM3021</f>
        <v>0</v>
      </c>
      <c r="BP3022" s="9">
        <f t="shared" ca="1" si="887"/>
        <v>1</v>
      </c>
      <c r="BQ3022" s="9">
        <f t="shared" ca="1" si="888"/>
        <v>0</v>
      </c>
      <c r="BR3022">
        <f t="shared" ca="1" si="889"/>
        <v>1117.5880781262542</v>
      </c>
      <c r="BS3022">
        <f t="shared" ca="1" si="890"/>
        <v>-3.0263726761781129E-3</v>
      </c>
      <c r="BT3022">
        <f t="shared" ca="1" si="891"/>
        <v>1.8055555555555558E-5</v>
      </c>
      <c r="BU3022">
        <f t="shared" ca="1" si="872"/>
        <v>0</v>
      </c>
      <c r="BV3022">
        <f t="shared" ca="1" si="873"/>
        <v>0</v>
      </c>
      <c r="BW3022" s="35">
        <f ca="1">IFERROR(VLOOKUP($B3022,OFFSET(Input!$A$1,0,MATCH(Index!BW$6&amp;" Index",Input!$1:$1,0)-1,10000,2),2,0)/100,BW3021)</f>
        <v>8.9999999999999998E-4</v>
      </c>
      <c r="BX3022">
        <f t="shared" ref="BX3022:BX3085" ca="1" si="894">BT3022*BB3021*CE3021</f>
        <v>2.8802318161970115E-2</v>
      </c>
      <c r="CE3022">
        <v>1090.9938922360345</v>
      </c>
    </row>
    <row r="3023" spans="2:83" x14ac:dyDescent="0.25">
      <c r="B3023" s="2">
        <v>41907</v>
      </c>
      <c r="C3023">
        <f t="shared" ca="1" si="874"/>
        <v>0</v>
      </c>
      <c r="D3023">
        <f t="shared" ca="1" si="875"/>
        <v>0</v>
      </c>
      <c r="E3023">
        <f ca="1">IF($B3023&lt;VLOOKUP(E$6&amp;" Equity",Param,4,0),"",IFERROR(VLOOKUP($B3023,OFFSET(Input!$A$1,0,MATCH(Index!E$6&amp;" Equity",Input!$1:$1,0)-1,10000,2),2,0),E3022))</f>
        <v>91.61</v>
      </c>
      <c r="F3023" s="33">
        <v>116.18</v>
      </c>
      <c r="H3023">
        <f ca="1">IFERROR(VLOOKUP($B3023,OFFSET(Input!$A$1,0,MATCH(Index!H$6,Input!$1:$1,0)-1,10000,2),2,0),0)</f>
        <v>0</v>
      </c>
      <c r="I3023">
        <f ca="1">IFERROR(VLOOKUP($B3023,OFFSET(Input!$A$1,0,MATCH(Index!I$6,Input!$1:$1,0)-1,10000,2),2,0),0)</f>
        <v>0</v>
      </c>
      <c r="K3023">
        <f t="shared" ca="1" si="876"/>
        <v>108.14933851791554</v>
      </c>
      <c r="L3023" s="30">
        <f t="shared" ca="1" si="877"/>
        <v>125.44593265142684</v>
      </c>
      <c r="N3023">
        <f t="shared" ca="1" si="881"/>
        <v>-6.8534399336862692E-3</v>
      </c>
      <c r="O3023">
        <f t="shared" ca="1" si="882"/>
        <v>1.18621244586658E-2</v>
      </c>
      <c r="Q3023">
        <f t="shared" ca="1" si="851"/>
        <v>5.2286433828321988E-2</v>
      </c>
      <c r="R3023">
        <f t="shared" ca="1" si="850"/>
        <v>0.11381996723114722</v>
      </c>
      <c r="T3023">
        <f t="shared" ca="1" si="861"/>
        <v>4.4056335085537128E-2</v>
      </c>
      <c r="U3023">
        <f t="shared" ca="1" si="856"/>
        <v>0.11679811427731306</v>
      </c>
      <c r="W3023">
        <f t="shared" ca="1" si="857"/>
        <v>-0.34964693924964002</v>
      </c>
      <c r="X3023">
        <f t="shared" ca="1" si="858"/>
        <v>-0.19902325149993333</v>
      </c>
      <c r="Z3023">
        <f t="shared" ca="1" si="867"/>
        <v>109.36647603578444</v>
      </c>
      <c r="AA3023">
        <f t="shared" ca="1" si="867"/>
        <v>109.77031048723924</v>
      </c>
      <c r="AB3023">
        <f t="shared" ca="1" si="867"/>
        <v>109.98120753248568</v>
      </c>
      <c r="AC3023">
        <f t="shared" ca="1" si="868"/>
        <v>109.98120753248568</v>
      </c>
      <c r="AE3023">
        <f ca="1">IFERROR(VLOOKUP($B3023,OFFSET(Input!$A$1,0,MATCH(Index!AE$6&amp;" Index",Input!$1:$1,0)-1,10000,2),2,0),AE3022)</f>
        <v>15.64</v>
      </c>
      <c r="AF3023">
        <f t="shared" ca="1" si="862"/>
        <v>13.227333333333336</v>
      </c>
      <c r="AG3023">
        <f t="shared" ca="1" si="862"/>
        <v>12.984500000000001</v>
      </c>
      <c r="AH3023">
        <f t="shared" ca="1" si="862"/>
        <v>12.7212</v>
      </c>
      <c r="AI3023">
        <f t="shared" ca="1" si="863"/>
        <v>12.984500000000001</v>
      </c>
      <c r="AK3023">
        <f t="shared" ca="1" si="864"/>
        <v>-1</v>
      </c>
      <c r="AL3023">
        <f t="shared" ca="1" si="865"/>
        <v>1</v>
      </c>
      <c r="AN3023" t="str">
        <f t="shared" ca="1" si="871"/>
        <v>Not Down</v>
      </c>
      <c r="AO3023" t="str">
        <f t="shared" ca="1" si="878"/>
        <v>Not Up</v>
      </c>
      <c r="AQ3023">
        <f t="shared" ca="1" si="869"/>
        <v>1</v>
      </c>
      <c r="AR3023">
        <f t="shared" ca="1" si="870"/>
        <v>0</v>
      </c>
      <c r="AT3023">
        <f t="shared" ca="1" si="852"/>
        <v>0</v>
      </c>
      <c r="AU3023">
        <f t="shared" ca="1" si="853"/>
        <v>1</v>
      </c>
      <c r="AW3023" s="5">
        <f t="shared" ca="1" si="883"/>
        <v>5.2286433828321988E-2</v>
      </c>
      <c r="AX3023" s="5">
        <f t="shared" ca="1" si="884"/>
        <v>4.4056335085537128E-2</v>
      </c>
      <c r="AY3023" s="18">
        <f t="shared" ca="1" si="866"/>
        <v>5.2286433828321988E-2</v>
      </c>
      <c r="BA3023" s="6">
        <f t="shared" ca="1" si="859"/>
        <v>0.95627099304899443</v>
      </c>
      <c r="BB3023">
        <f t="shared" ca="1" si="860"/>
        <v>0.95627099304899443</v>
      </c>
      <c r="BC3023" t="str">
        <f t="shared" ref="BC3023:BC3086" ca="1" si="895">IF($D3023=1,BD3022,BC3022)</f>
        <v>TLT UP equity</v>
      </c>
      <c r="BD3023" t="str">
        <f t="shared" ref="BD3023:BD3086" ca="1" si="896">IF($D3023=1,IF(AO3023="Up","TLT UP Equity",IF(AN3023="Down","TLT UP equity","HYG UP Equity")),BD3022)</f>
        <v>HYG UP Equity</v>
      </c>
      <c r="BF3023">
        <f t="shared" ca="1" si="885"/>
        <v>1</v>
      </c>
      <c r="BG3023">
        <f t="shared" ca="1" si="886"/>
        <v>0</v>
      </c>
      <c r="BI3023">
        <f t="shared" ca="1" si="879"/>
        <v>1</v>
      </c>
      <c r="BJ3023">
        <f t="shared" ca="1" si="880"/>
        <v>0</v>
      </c>
      <c r="BL3023">
        <f t="shared" ca="1" si="854"/>
        <v>10.263169031550852</v>
      </c>
      <c r="BM3023">
        <f t="shared" ca="1" si="855"/>
        <v>0</v>
      </c>
      <c r="BN3023" s="9">
        <f t="shared" ca="1" si="892"/>
        <v>1</v>
      </c>
      <c r="BO3023" s="9">
        <f t="shared" ca="1" si="893"/>
        <v>0</v>
      </c>
      <c r="BP3023" s="9">
        <f t="shared" ca="1" si="887"/>
        <v>1</v>
      </c>
      <c r="BQ3023" s="9">
        <f t="shared" ca="1" si="888"/>
        <v>0</v>
      </c>
      <c r="BR3023">
        <f t="shared" ca="1" si="889"/>
        <v>1109.9549418597805</v>
      </c>
      <c r="BS3023">
        <f t="shared" ca="1" si="890"/>
        <v>-6.830008673026855E-3</v>
      </c>
      <c r="BT3023">
        <f t="shared" ca="1" si="891"/>
        <v>1.8055555555555558E-5</v>
      </c>
      <c r="BU3023">
        <f t="shared" ca="1" si="872"/>
        <v>3.7110819961865715E-5</v>
      </c>
      <c r="BV3023">
        <f t="shared" ca="1" si="873"/>
        <v>0</v>
      </c>
      <c r="BW3023" s="35">
        <f ca="1">IFERROR(VLOOKUP($B3023,OFFSET(Input!$A$1,0,MATCH(Index!BW$6&amp;" Index",Input!$1:$1,0)-1,10000,2),2,0)/100,BW3022)</f>
        <v>8.9999999999999998E-4</v>
      </c>
      <c r="BX3023">
        <f t="shared" ca="1" si="894"/>
        <v>2.5015214651565813E-2</v>
      </c>
      <c r="CE3023">
        <v>1079.7203748709635</v>
      </c>
    </row>
    <row r="3024" spans="2:83" x14ac:dyDescent="0.25">
      <c r="B3024" s="2">
        <v>41908</v>
      </c>
      <c r="C3024">
        <f t="shared" ca="1" si="874"/>
        <v>0</v>
      </c>
      <c r="D3024">
        <f t="shared" ca="1" si="875"/>
        <v>0</v>
      </c>
      <c r="E3024">
        <f ca="1">IF($B3024&lt;VLOOKUP(E$6&amp;" Equity",Param,4,0),"",IFERROR(VLOOKUP($B3024,OFFSET(Input!$A$1,0,MATCH(Index!E$6&amp;" Equity",Input!$1:$1,0)-1,10000,2),2,0),E3023))</f>
        <v>91.55</v>
      </c>
      <c r="F3024" s="33">
        <v>116</v>
      </c>
      <c r="H3024">
        <f ca="1">IFERROR(VLOOKUP($B3024,OFFSET(Input!$A$1,0,MATCH(Index!H$6,Input!$1:$1,0)-1,10000,2),2,0),0)</f>
        <v>0</v>
      </c>
      <c r="I3024">
        <f ca="1">IFERROR(VLOOKUP($B3024,OFFSET(Input!$A$1,0,MATCH(Index!I$6,Input!$1:$1,0)-1,10000,2),2,0),0)</f>
        <v>0</v>
      </c>
      <c r="K3024">
        <f t="shared" ca="1" si="876"/>
        <v>108.07850607264675</v>
      </c>
      <c r="L3024" s="30">
        <f t="shared" ca="1" si="877"/>
        <v>125.25157675645991</v>
      </c>
      <c r="N3024">
        <f t="shared" ca="1" si="881"/>
        <v>-6.5516490659742828E-4</v>
      </c>
      <c r="O3024">
        <f t="shared" ca="1" si="882"/>
        <v>-1.5505214580218598E-3</v>
      </c>
      <c r="Q3024">
        <f t="shared" ca="1" si="851"/>
        <v>5.2050203271084505E-2</v>
      </c>
      <c r="R3024">
        <f t="shared" ca="1" si="850"/>
        <v>0.10110535753123591</v>
      </c>
      <c r="T3024">
        <f t="shared" ca="1" si="861"/>
        <v>4.3801392272352822E-2</v>
      </c>
      <c r="U3024">
        <f t="shared" ca="1" si="856"/>
        <v>0.11534995016617301</v>
      </c>
      <c r="W3024">
        <f t="shared" ca="1" si="857"/>
        <v>-0.45034676628658937</v>
      </c>
      <c r="X3024">
        <f t="shared" ca="1" si="858"/>
        <v>-0.18018137477829368</v>
      </c>
      <c r="Z3024">
        <f t="shared" ca="1" si="867"/>
        <v>109.23425547128268</v>
      </c>
      <c r="AA3024">
        <f t="shared" ca="1" si="867"/>
        <v>109.64098710450082</v>
      </c>
      <c r="AB3024">
        <f t="shared" ca="1" si="867"/>
        <v>109.86881759766239</v>
      </c>
      <c r="AC3024">
        <f t="shared" ca="1" si="868"/>
        <v>109.86881759766239</v>
      </c>
      <c r="AE3024">
        <f ca="1">IFERROR(VLOOKUP($B3024,OFFSET(Input!$A$1,0,MATCH(Index!AE$6&amp;" Index",Input!$1:$1,0)-1,10000,2),2,0),AE3023)</f>
        <v>14.85</v>
      </c>
      <c r="AF3024">
        <f t="shared" ca="1" si="862"/>
        <v>13.411333333333337</v>
      </c>
      <c r="AG3024">
        <f t="shared" ca="1" si="862"/>
        <v>13.124500000000003</v>
      </c>
      <c r="AH3024">
        <f t="shared" ca="1" si="862"/>
        <v>12.844799999999999</v>
      </c>
      <c r="AI3024">
        <f t="shared" ca="1" si="863"/>
        <v>13.124500000000003</v>
      </c>
      <c r="AK3024">
        <f t="shared" ca="1" si="864"/>
        <v>-1</v>
      </c>
      <c r="AL3024">
        <f t="shared" ca="1" si="865"/>
        <v>1</v>
      </c>
      <c r="AN3024" t="str">
        <f t="shared" ca="1" si="871"/>
        <v>Not Down</v>
      </c>
      <c r="AO3024" t="str">
        <f t="shared" ca="1" si="878"/>
        <v>Not Up</v>
      </c>
      <c r="AQ3024">
        <f t="shared" ca="1" si="869"/>
        <v>1</v>
      </c>
      <c r="AR3024">
        <f t="shared" ca="1" si="870"/>
        <v>0</v>
      </c>
      <c r="AT3024">
        <f t="shared" ca="1" si="852"/>
        <v>0</v>
      </c>
      <c r="AU3024">
        <f t="shared" ca="1" si="853"/>
        <v>1</v>
      </c>
      <c r="AW3024" s="5">
        <f t="shared" ca="1" si="883"/>
        <v>5.2050203271084505E-2</v>
      </c>
      <c r="AX3024" s="5">
        <f t="shared" ca="1" si="884"/>
        <v>4.3801392272352822E-2</v>
      </c>
      <c r="AY3024" s="18">
        <f t="shared" ca="1" si="866"/>
        <v>5.2050203271084505E-2</v>
      </c>
      <c r="BA3024" s="6">
        <f t="shared" ca="1" si="859"/>
        <v>0.96061104198946612</v>
      </c>
      <c r="BB3024">
        <f t="shared" ca="1" si="860"/>
        <v>0.95627099304899443</v>
      </c>
      <c r="BC3024" t="str">
        <f t="shared" ca="1" si="895"/>
        <v>TLT UP equity</v>
      </c>
      <c r="BD3024" t="str">
        <f t="shared" ca="1" si="896"/>
        <v>HYG UP Equity</v>
      </c>
      <c r="BF3024">
        <f t="shared" ca="1" si="885"/>
        <v>1</v>
      </c>
      <c r="BG3024">
        <f t="shared" ca="1" si="886"/>
        <v>0</v>
      </c>
      <c r="BI3024">
        <f t="shared" ca="1" si="879"/>
        <v>1</v>
      </c>
      <c r="BJ3024">
        <f t="shared" ca="1" si="880"/>
        <v>0</v>
      </c>
      <c r="BL3024">
        <f t="shared" ca="1" si="854"/>
        <v>10.263169031550852</v>
      </c>
      <c r="BM3024">
        <f t="shared" ca="1" si="855"/>
        <v>0</v>
      </c>
      <c r="BN3024" s="9">
        <f t="shared" ca="1" si="892"/>
        <v>1.0000000000000002</v>
      </c>
      <c r="BO3024" s="9">
        <f t="shared" ca="1" si="893"/>
        <v>0</v>
      </c>
      <c r="BP3024" s="9">
        <f t="shared" ca="1" si="887"/>
        <v>1.0000000000000002</v>
      </c>
      <c r="BQ3024" s="9">
        <f t="shared" ca="1" si="888"/>
        <v>0</v>
      </c>
      <c r="BR3024">
        <f t="shared" ca="1" si="889"/>
        <v>1109.2279765010687</v>
      </c>
      <c r="BS3024">
        <f t="shared" ca="1" si="890"/>
        <v>-6.5495033293316851E-4</v>
      </c>
      <c r="BT3024">
        <f t="shared" ca="1" si="891"/>
        <v>1.8055555555555562E-5</v>
      </c>
      <c r="BU3024">
        <f t="shared" ca="1" si="872"/>
        <v>6.2726699376901588E-5</v>
      </c>
      <c r="BV3024">
        <f t="shared" ca="1" si="873"/>
        <v>0</v>
      </c>
      <c r="BW3024" s="35">
        <f ca="1">IFERROR(VLOOKUP($B3024,OFFSET(Input!$A$1,0,MATCH(Index!BW$6&amp;" Index",Input!$1:$1,0)-1,10000,2),2,0)/100,BW3023)</f>
        <v>8.9999999999999998E-4</v>
      </c>
      <c r="BX3024">
        <f t="shared" ca="1" si="894"/>
        <v>1.8642456355847443E-2</v>
      </c>
      <c r="CE3024">
        <v>1078.714136432842</v>
      </c>
    </row>
    <row r="3025" spans="2:83" x14ac:dyDescent="0.25">
      <c r="B3025" s="2">
        <v>41911</v>
      </c>
      <c r="C3025">
        <f t="shared" ca="1" si="874"/>
        <v>0</v>
      </c>
      <c r="D3025">
        <f t="shared" ca="1" si="875"/>
        <v>0</v>
      </c>
      <c r="E3025">
        <f ca="1">IF($B3025&lt;VLOOKUP(E$6&amp;" Equity",Param,4,0),"",IFERROR(VLOOKUP($B3025,OFFSET(Input!$A$1,0,MATCH(Index!E$6&amp;" Equity",Input!$1:$1,0)-1,10000,2),2,0),E3024))</f>
        <v>91.36</v>
      </c>
      <c r="F3025" s="33">
        <v>116.93</v>
      </c>
      <c r="H3025">
        <f ca="1">IFERROR(VLOOKUP($B3025,OFFSET(Input!$A$1,0,MATCH(Index!H$6,Input!$1:$1,0)-1,10000,2),2,0),0)</f>
        <v>0</v>
      </c>
      <c r="I3025">
        <f ca="1">IFERROR(VLOOKUP($B3025,OFFSET(Input!$A$1,0,MATCH(Index!I$6,Input!$1:$1,0)-1,10000,2),2,0),0)</f>
        <v>0</v>
      </c>
      <c r="K3025">
        <f t="shared" ca="1" si="876"/>
        <v>107.85420332929554</v>
      </c>
      <c r="L3025" s="30">
        <f t="shared" ca="1" si="877"/>
        <v>126.25574888045568</v>
      </c>
      <c r="N3025">
        <f t="shared" ca="1" si="881"/>
        <v>-2.0775252128195777E-3</v>
      </c>
      <c r="O3025">
        <f t="shared" ca="1" si="882"/>
        <v>7.985274045862592E-3</v>
      </c>
      <c r="Q3025">
        <f t="shared" ca="1" si="851"/>
        <v>5.2278380790896459E-2</v>
      </c>
      <c r="R3025">
        <f t="shared" ca="1" si="850"/>
        <v>0.10850157959794864</v>
      </c>
      <c r="T3025">
        <f t="shared" ca="1" si="861"/>
        <v>4.4339463412629926E-2</v>
      </c>
      <c r="U3025">
        <f t="shared" ca="1" si="856"/>
        <v>0.1187680213525918</v>
      </c>
      <c r="W3025">
        <f t="shared" ca="1" si="857"/>
        <v>-0.47929636747425119</v>
      </c>
      <c r="X3025">
        <f t="shared" ca="1" si="858"/>
        <v>-0.21346176311986137</v>
      </c>
      <c r="Z3025">
        <f t="shared" ca="1" si="867"/>
        <v>109.09967382527195</v>
      </c>
      <c r="AA3025">
        <f t="shared" ca="1" si="867"/>
        <v>109.49633551877726</v>
      </c>
      <c r="AB3025">
        <f t="shared" ca="1" si="867"/>
        <v>109.7582670403971</v>
      </c>
      <c r="AC3025">
        <f t="shared" ca="1" si="868"/>
        <v>109.7582670403971</v>
      </c>
      <c r="AE3025">
        <f ca="1">IFERROR(VLOOKUP($B3025,OFFSET(Input!$A$1,0,MATCH(Index!AE$6&amp;" Index",Input!$1:$1,0)-1,10000,2),2,0),AE3024)</f>
        <v>15.98</v>
      </c>
      <c r="AF3025">
        <f t="shared" ca="1" si="862"/>
        <v>13.632666666666667</v>
      </c>
      <c r="AG3025">
        <f t="shared" ca="1" si="862"/>
        <v>13.3245</v>
      </c>
      <c r="AH3025">
        <f t="shared" ca="1" si="862"/>
        <v>13.0252</v>
      </c>
      <c r="AI3025">
        <f t="shared" ca="1" si="863"/>
        <v>13.3245</v>
      </c>
      <c r="AK3025">
        <f t="shared" ca="1" si="864"/>
        <v>-1</v>
      </c>
      <c r="AL3025">
        <f t="shared" ca="1" si="865"/>
        <v>1</v>
      </c>
      <c r="AN3025" t="str">
        <f t="shared" ca="1" si="871"/>
        <v>Not Down</v>
      </c>
      <c r="AO3025" t="str">
        <f t="shared" ca="1" si="878"/>
        <v>Not Up</v>
      </c>
      <c r="AQ3025">
        <f t="shared" ca="1" si="869"/>
        <v>1</v>
      </c>
      <c r="AR3025">
        <f t="shared" ca="1" si="870"/>
        <v>0</v>
      </c>
      <c r="AT3025">
        <f t="shared" ca="1" si="852"/>
        <v>0</v>
      </c>
      <c r="AU3025">
        <f t="shared" ca="1" si="853"/>
        <v>1</v>
      </c>
      <c r="AW3025" s="5">
        <f t="shared" ca="1" si="883"/>
        <v>5.2278380790896459E-2</v>
      </c>
      <c r="AX3025" s="5">
        <f t="shared" ca="1" si="884"/>
        <v>4.4339463412629926E-2</v>
      </c>
      <c r="AY3025" s="18">
        <f t="shared" ca="1" si="866"/>
        <v>5.2278380790896459E-2</v>
      </c>
      <c r="BA3025" s="6">
        <f t="shared" ca="1" si="859"/>
        <v>0.9564182984165186</v>
      </c>
      <c r="BB3025">
        <f t="shared" ca="1" si="860"/>
        <v>0.95627099304899443</v>
      </c>
      <c r="BC3025" t="str">
        <f t="shared" ca="1" si="895"/>
        <v>TLT UP equity</v>
      </c>
      <c r="BD3025" t="str">
        <f t="shared" ca="1" si="896"/>
        <v>HYG UP Equity</v>
      </c>
      <c r="BF3025">
        <f t="shared" ca="1" si="885"/>
        <v>1</v>
      </c>
      <c r="BG3025">
        <f t="shared" ca="1" si="886"/>
        <v>0</v>
      </c>
      <c r="BI3025">
        <f t="shared" ca="1" si="879"/>
        <v>1</v>
      </c>
      <c r="BJ3025">
        <f t="shared" ca="1" si="880"/>
        <v>0</v>
      </c>
      <c r="BL3025">
        <f t="shared" ca="1" si="854"/>
        <v>10.263169031550852</v>
      </c>
      <c r="BM3025">
        <f t="shared" ca="1" si="855"/>
        <v>0</v>
      </c>
      <c r="BN3025" s="9">
        <f t="shared" ca="1" si="892"/>
        <v>1</v>
      </c>
      <c r="BO3025" s="9">
        <f t="shared" ca="1" si="893"/>
        <v>0</v>
      </c>
      <c r="BP3025" s="9">
        <f t="shared" ca="1" si="887"/>
        <v>1</v>
      </c>
      <c r="BQ3025" s="9">
        <f t="shared" ca="1" si="888"/>
        <v>0</v>
      </c>
      <c r="BR3025">
        <f t="shared" ca="1" si="889"/>
        <v>1106.9259195318148</v>
      </c>
      <c r="BS3025">
        <f t="shared" ca="1" si="890"/>
        <v>-2.0753686510103231E-3</v>
      </c>
      <c r="BT3025">
        <f t="shared" ca="1" si="891"/>
        <v>5.4166666666666671E-5</v>
      </c>
      <c r="BU3025">
        <f t="shared" ca="1" si="872"/>
        <v>0</v>
      </c>
      <c r="BV3025">
        <f t="shared" ca="1" si="873"/>
        <v>0</v>
      </c>
      <c r="BW3025" s="35">
        <f ca="1">IFERROR(VLOOKUP($B3025,OFFSET(Input!$A$1,0,MATCH(Index!BW$6&amp;" Index",Input!$1:$1,0)-1,10000,2),2,0)/100,BW3024)</f>
        <v>8.0000000000000004E-4</v>
      </c>
      <c r="BX3025">
        <f t="shared" ca="1" si="894"/>
        <v>5.5875247916725372E-2</v>
      </c>
      <c r="CE3025">
        <v>1076.4728364616155</v>
      </c>
    </row>
    <row r="3026" spans="2:83" x14ac:dyDescent="0.25">
      <c r="B3026" s="2">
        <v>41912</v>
      </c>
      <c r="C3026">
        <f t="shared" ca="1" si="874"/>
        <v>0</v>
      </c>
      <c r="D3026">
        <f t="shared" ca="1" si="875"/>
        <v>0</v>
      </c>
      <c r="E3026">
        <f ca="1">IF($B3026&lt;VLOOKUP(E$6&amp;" Equity",Param,4,0),"",IFERROR(VLOOKUP($B3026,OFFSET(Input!$A$1,0,MATCH(Index!E$6&amp;" Equity",Input!$1:$1,0)-1,10000,2),2,0),E3025))</f>
        <v>91.95</v>
      </c>
      <c r="F3026" s="33">
        <v>116.27</v>
      </c>
      <c r="H3026">
        <f ca="1">IFERROR(VLOOKUP($B3026,OFFSET(Input!$A$1,0,MATCH(Index!H$6,Input!$1:$1,0)-1,10000,2),2,0),0)</f>
        <v>0</v>
      </c>
      <c r="I3026">
        <f ca="1">IFERROR(VLOOKUP($B3026,OFFSET(Input!$A$1,0,MATCH(Index!I$6,Input!$1:$1,0)-1,10000,2),2,0),0)</f>
        <v>0</v>
      </c>
      <c r="K3026">
        <f t="shared" ca="1" si="876"/>
        <v>108.55072237443876</v>
      </c>
      <c r="L3026" s="30">
        <f t="shared" ca="1" si="877"/>
        <v>125.5431105989103</v>
      </c>
      <c r="N3026">
        <f t="shared" ca="1" si="881"/>
        <v>6.4372051426300108E-3</v>
      </c>
      <c r="O3026">
        <f t="shared" ca="1" si="882"/>
        <v>-5.6603924717103671E-3</v>
      </c>
      <c r="Q3026">
        <f t="shared" ca="1" si="851"/>
        <v>6.059003691670839E-2</v>
      </c>
      <c r="R3026">
        <f t="shared" ca="1" si="850"/>
        <v>0.11029395721147661</v>
      </c>
      <c r="T3026">
        <f t="shared" ca="1" si="861"/>
        <v>4.9709011222817574E-2</v>
      </c>
      <c r="U3026">
        <f t="shared" ca="1" si="856"/>
        <v>0.10349817842316071</v>
      </c>
      <c r="W3026">
        <f t="shared" ca="1" si="857"/>
        <v>-0.51281831666903122</v>
      </c>
      <c r="X3026">
        <f t="shared" ca="1" si="858"/>
        <v>-0.25817700819837469</v>
      </c>
      <c r="Z3026">
        <f t="shared" ca="1" si="867"/>
        <v>109.01231380944043</v>
      </c>
      <c r="AA3026">
        <f t="shared" ca="1" si="867"/>
        <v>109.38005225446098</v>
      </c>
      <c r="AB3026">
        <f t="shared" ca="1" si="867"/>
        <v>109.66617595164011</v>
      </c>
      <c r="AC3026">
        <f t="shared" ca="1" si="868"/>
        <v>109.66617595164011</v>
      </c>
      <c r="AE3026">
        <f ca="1">IFERROR(VLOOKUP($B3026,OFFSET(Input!$A$1,0,MATCH(Index!AE$6&amp;" Index",Input!$1:$1,0)-1,10000,2),2,0),AE3025)</f>
        <v>16.309999999999999</v>
      </c>
      <c r="AF3026">
        <f t="shared" ca="1" si="862"/>
        <v>13.82</v>
      </c>
      <c r="AG3026">
        <f t="shared" ca="1" si="862"/>
        <v>13.5275</v>
      </c>
      <c r="AH3026">
        <f t="shared" ca="1" si="862"/>
        <v>13.2096</v>
      </c>
      <c r="AI3026">
        <f t="shared" ca="1" si="863"/>
        <v>13.5275</v>
      </c>
      <c r="AK3026">
        <f t="shared" ca="1" si="864"/>
        <v>-1</v>
      </c>
      <c r="AL3026">
        <f t="shared" ca="1" si="865"/>
        <v>1</v>
      </c>
      <c r="AN3026" t="str">
        <f t="shared" ca="1" si="871"/>
        <v>Not Down</v>
      </c>
      <c r="AO3026" t="str">
        <f t="shared" ca="1" si="878"/>
        <v>Not Up</v>
      </c>
      <c r="AQ3026">
        <f t="shared" ca="1" si="869"/>
        <v>1</v>
      </c>
      <c r="AR3026">
        <f t="shared" ca="1" si="870"/>
        <v>0</v>
      </c>
      <c r="AT3026">
        <f t="shared" ca="1" si="852"/>
        <v>0</v>
      </c>
      <c r="AU3026">
        <f t="shared" ca="1" si="853"/>
        <v>1</v>
      </c>
      <c r="AW3026" s="5">
        <f t="shared" ca="1" si="883"/>
        <v>6.059003691670839E-2</v>
      </c>
      <c r="AX3026" s="5">
        <f t="shared" ca="1" si="884"/>
        <v>4.9709011222817574E-2</v>
      </c>
      <c r="AY3026" s="18">
        <f t="shared" ca="1" si="866"/>
        <v>6.059003691670839E-2</v>
      </c>
      <c r="BA3026" s="6">
        <f t="shared" ca="1" si="859"/>
        <v>0.82521818015614934</v>
      </c>
      <c r="BB3026">
        <f t="shared" ca="1" si="860"/>
        <v>0.82521818015614934</v>
      </c>
      <c r="BC3026" t="str">
        <f t="shared" ca="1" si="895"/>
        <v>TLT UP equity</v>
      </c>
      <c r="BD3026" t="str">
        <f t="shared" ca="1" si="896"/>
        <v>HYG UP Equity</v>
      </c>
      <c r="BF3026">
        <f t="shared" ca="1" si="885"/>
        <v>1</v>
      </c>
      <c r="BG3026">
        <f t="shared" ca="1" si="886"/>
        <v>0</v>
      </c>
      <c r="BI3026">
        <f t="shared" ca="1" si="879"/>
        <v>1</v>
      </c>
      <c r="BJ3026">
        <f t="shared" ca="1" si="880"/>
        <v>0</v>
      </c>
      <c r="BL3026">
        <f t="shared" ca="1" si="854"/>
        <v>10.263169031550852</v>
      </c>
      <c r="BM3026">
        <f t="shared" ca="1" si="855"/>
        <v>0</v>
      </c>
      <c r="BN3026" s="9">
        <f t="shared" ca="1" si="892"/>
        <v>1</v>
      </c>
      <c r="BO3026" s="9">
        <f t="shared" ca="1" si="893"/>
        <v>0</v>
      </c>
      <c r="BP3026" s="9">
        <f t="shared" ca="1" si="887"/>
        <v>1</v>
      </c>
      <c r="BQ3026" s="9">
        <f t="shared" ca="1" si="888"/>
        <v>0</v>
      </c>
      <c r="BR3026">
        <f t="shared" ca="1" si="889"/>
        <v>1114.0744122258141</v>
      </c>
      <c r="BS3026">
        <f t="shared" ca="1" si="890"/>
        <v>6.4579684763572676E-3</v>
      </c>
      <c r="BT3026">
        <f t="shared" ca="1" si="891"/>
        <v>1.8055555555555558E-5</v>
      </c>
      <c r="BU3026">
        <f t="shared" ca="1" si="872"/>
        <v>0</v>
      </c>
      <c r="BV3026">
        <f t="shared" ca="1" si="873"/>
        <v>0</v>
      </c>
      <c r="BW3026" s="35">
        <f ca="1">IFERROR(VLOOKUP($B3026,OFFSET(Input!$A$1,0,MATCH(Index!BW$6&amp;" Index",Input!$1:$1,0)-1,10000,2),2,0)/100,BW3025)</f>
        <v>7.000000000000001E-4</v>
      </c>
      <c r="BX3026">
        <f t="shared" ca="1" si="894"/>
        <v>1.8586384344547808E-2</v>
      </c>
      <c r="CE3026">
        <v>1083.087234796694</v>
      </c>
    </row>
    <row r="3027" spans="2:83" x14ac:dyDescent="0.25">
      <c r="B3027" s="2">
        <v>41913</v>
      </c>
      <c r="C3027">
        <f t="shared" ca="1" si="874"/>
        <v>1</v>
      </c>
      <c r="D3027">
        <f t="shared" ca="1" si="875"/>
        <v>0</v>
      </c>
      <c r="E3027">
        <f ca="1">IF($B3027&lt;VLOOKUP(E$6&amp;" Equity",Param,4,0),"",IFERROR(VLOOKUP($B3027,OFFSET(Input!$A$1,0,MATCH(Index!E$6&amp;" Equity",Input!$1:$1,0)-1,10000,2),2,0),E3026))</f>
        <v>91.66</v>
      </c>
      <c r="F3027" s="33">
        <v>118.23</v>
      </c>
      <c r="H3027">
        <f ca="1">IFERROR(VLOOKUP($B3027,OFFSET(Input!$A$1,0,MATCH(Index!H$6,Input!$1:$1,0)-1,10000,2),2,0),0)</f>
        <v>0.39084200000000002</v>
      </c>
      <c r="I3027">
        <f ca="1">IFERROR(VLOOKUP($B3027,OFFSET(Input!$A$1,0,MATCH(Index!I$6,Input!$1:$1,0)-1,10000,2),2,0),0)</f>
        <v>0.28936600000000001</v>
      </c>
      <c r="K3027">
        <f t="shared" ca="1" si="876"/>
        <v>108.66977046520203</v>
      </c>
      <c r="L3027" s="30">
        <f t="shared" ca="1" si="877"/>
        <v>127.97187472134456</v>
      </c>
      <c r="N3027">
        <f t="shared" ca="1" si="881"/>
        <v>1.0961037895285664E-3</v>
      </c>
      <c r="O3027">
        <f t="shared" ca="1" si="882"/>
        <v>1.9161300702406618E-2</v>
      </c>
      <c r="Q3027">
        <f t="shared" ca="1" si="851"/>
        <v>5.8636993660056418E-2</v>
      </c>
      <c r="R3027">
        <f t="shared" ca="1" si="850"/>
        <v>0.1457770163316208</v>
      </c>
      <c r="T3027">
        <f t="shared" ca="1" si="861"/>
        <v>4.9026896139131471E-2</v>
      </c>
      <c r="U3027">
        <f t="shared" ca="1" si="856"/>
        <v>0.12226817254607342</v>
      </c>
      <c r="W3027">
        <f t="shared" ca="1" si="857"/>
        <v>-0.31454015132469149</v>
      </c>
      <c r="X3027">
        <f t="shared" ca="1" si="858"/>
        <v>-0.14757222067682749</v>
      </c>
      <c r="Z3027">
        <f t="shared" ca="1" si="867"/>
        <v>108.90144238005084</v>
      </c>
      <c r="AA3027">
        <f t="shared" ca="1" si="867"/>
        <v>109.28388788373661</v>
      </c>
      <c r="AB3027">
        <f t="shared" ca="1" si="867"/>
        <v>109.57555633385951</v>
      </c>
      <c r="AC3027">
        <f t="shared" ca="1" si="868"/>
        <v>109.57555633385951</v>
      </c>
      <c r="AE3027">
        <f ca="1">IFERROR(VLOOKUP($B3027,OFFSET(Input!$A$1,0,MATCH(Index!AE$6&amp;" Index",Input!$1:$1,0)-1,10000,2),2,0),AE3026)</f>
        <v>16.71</v>
      </c>
      <c r="AF3027">
        <f t="shared" ca="1" si="862"/>
        <v>14.075333333333335</v>
      </c>
      <c r="AG3027">
        <f t="shared" ca="1" si="862"/>
        <v>13.745000000000001</v>
      </c>
      <c r="AH3027">
        <f t="shared" ca="1" si="862"/>
        <v>13.412800000000002</v>
      </c>
      <c r="AI3027">
        <f t="shared" ca="1" si="863"/>
        <v>13.745000000000001</v>
      </c>
      <c r="AK3027">
        <f t="shared" ca="1" si="864"/>
        <v>-1</v>
      </c>
      <c r="AL3027">
        <f t="shared" ca="1" si="865"/>
        <v>1</v>
      </c>
      <c r="AN3027" t="str">
        <f t="shared" ca="1" si="871"/>
        <v>Down</v>
      </c>
      <c r="AO3027" t="str">
        <f t="shared" ca="1" si="878"/>
        <v>Not Up</v>
      </c>
      <c r="AQ3027">
        <f t="shared" ca="1" si="869"/>
        <v>0</v>
      </c>
      <c r="AR3027">
        <f t="shared" ca="1" si="870"/>
        <v>1</v>
      </c>
      <c r="AT3027">
        <f t="shared" ca="1" si="852"/>
        <v>1</v>
      </c>
      <c r="AU3027">
        <f t="shared" ca="1" si="853"/>
        <v>0</v>
      </c>
      <c r="AW3027" s="5">
        <f t="shared" ca="1" si="883"/>
        <v>4.6799300611099923E-2</v>
      </c>
      <c r="AX3027" s="5">
        <f t="shared" ca="1" si="884"/>
        <v>4.3049181710542284E-2</v>
      </c>
      <c r="AY3027" s="18">
        <f t="shared" ca="1" si="866"/>
        <v>4.6799300611099923E-2</v>
      </c>
      <c r="BA3027" s="6">
        <f t="shared" ca="1" si="859"/>
        <v>1.0683920346480762</v>
      </c>
      <c r="BB3027">
        <f t="shared" ca="1" si="860"/>
        <v>1.0683920346480762</v>
      </c>
      <c r="BC3027" t="str">
        <f t="shared" ca="1" si="895"/>
        <v>TLT UP equity</v>
      </c>
      <c r="BD3027" t="str">
        <f t="shared" ca="1" si="896"/>
        <v>HYG UP Equity</v>
      </c>
      <c r="BF3027">
        <f t="shared" ca="1" si="885"/>
        <v>0.8</v>
      </c>
      <c r="BG3027">
        <f t="shared" ca="1" si="886"/>
        <v>0.2</v>
      </c>
      <c r="BI3027">
        <f t="shared" ca="1" si="879"/>
        <v>1</v>
      </c>
      <c r="BJ3027">
        <f t="shared" ca="1" si="880"/>
        <v>0</v>
      </c>
      <c r="BL3027">
        <f t="shared" ca="1" si="854"/>
        <v>10.263169031550852</v>
      </c>
      <c r="BM3027">
        <f t="shared" ca="1" si="855"/>
        <v>0</v>
      </c>
      <c r="BN3027" s="9">
        <f t="shared" ca="1" si="892"/>
        <v>1</v>
      </c>
      <c r="BO3027" s="9">
        <f t="shared" ca="1" si="893"/>
        <v>0</v>
      </c>
      <c r="BP3027" s="9">
        <f t="shared" ca="1" si="887"/>
        <v>1</v>
      </c>
      <c r="BQ3027" s="9">
        <f t="shared" ca="1" si="888"/>
        <v>0</v>
      </c>
      <c r="BR3027">
        <f t="shared" ca="1" si="889"/>
        <v>1115.2962229042009</v>
      </c>
      <c r="BS3027">
        <f t="shared" ca="1" si="890"/>
        <v>1.0967047308318989E-3</v>
      </c>
      <c r="BT3027">
        <f t="shared" ca="1" si="891"/>
        <v>1.8055555555555558E-5</v>
      </c>
      <c r="BU3027">
        <f t="shared" ca="1" si="872"/>
        <v>2.6210562578569021E-5</v>
      </c>
      <c r="BV3027">
        <f t="shared" ca="1" si="873"/>
        <v>0</v>
      </c>
      <c r="BW3027" s="35">
        <f ca="1">IFERROR(VLOOKUP($B3027,OFFSET(Input!$A$1,0,MATCH(Index!BW$6&amp;" Index",Input!$1:$1,0)-1,10000,2),2,0)/100,BW3026)</f>
        <v>8.9999999999999998E-4</v>
      </c>
      <c r="BX3027">
        <f t="shared" ca="1" si="894"/>
        <v>1.6137753609778739E-2</v>
      </c>
      <c r="CE3027">
        <v>1084.1610795013196</v>
      </c>
    </row>
    <row r="3028" spans="2:83" x14ac:dyDescent="0.25">
      <c r="B3028" s="2">
        <v>41914</v>
      </c>
      <c r="C3028">
        <f t="shared" ca="1" si="874"/>
        <v>0</v>
      </c>
      <c r="D3028">
        <f t="shared" ca="1" si="875"/>
        <v>1</v>
      </c>
      <c r="E3028">
        <f ca="1">IF($B3028&lt;VLOOKUP(E$6&amp;" Equity",Param,4,0),"",IFERROR(VLOOKUP($B3028,OFFSET(Input!$A$1,0,MATCH(Index!E$6&amp;" Equity",Input!$1:$1,0)-1,10000,2),2,0),E3027))</f>
        <v>91.84</v>
      </c>
      <c r="F3028" s="33">
        <v>117.2</v>
      </c>
      <c r="H3028">
        <f ca="1">IFERROR(VLOOKUP($B3028,OFFSET(Input!$A$1,0,MATCH(Index!H$6,Input!$1:$1,0)-1,10000,2),2,0),0)</f>
        <v>0</v>
      </c>
      <c r="I3028">
        <f ca="1">IFERROR(VLOOKUP($B3028,OFFSET(Input!$A$1,0,MATCH(Index!I$6,Input!$1:$1,0)-1,10000,2),2,0),0)</f>
        <v>0</v>
      </c>
      <c r="K3028">
        <f t="shared" ca="1" si="876"/>
        <v>108.8831738983652</v>
      </c>
      <c r="L3028" s="30">
        <f t="shared" ca="1" si="877"/>
        <v>126.85700513694987</v>
      </c>
      <c r="N3028">
        <f t="shared" ca="1" si="881"/>
        <v>1.9618534902782784E-3</v>
      </c>
      <c r="O3028">
        <f t="shared" ca="1" si="882"/>
        <v>-8.750002732109765E-3</v>
      </c>
      <c r="Q3028">
        <f t="shared" ca="1" si="851"/>
        <v>5.943623928775852E-2</v>
      </c>
      <c r="R3028">
        <f t="shared" ref="R3028:R3091" ca="1" si="897">SQRT(SUMPRODUCT(OFFSET(O3028,0,0,-R$5,1),OFFSET(O3028,0,0,-R$5,1))*252/R$5)</f>
        <v>0.15131188331574438</v>
      </c>
      <c r="T3028">
        <f t="shared" ca="1" si="861"/>
        <v>4.810092933750354E-2</v>
      </c>
      <c r="U3028">
        <f t="shared" ca="1" si="856"/>
        <v>0.11841072369850129</v>
      </c>
      <c r="W3028">
        <f t="shared" ca="1" si="857"/>
        <v>-0.35009996761047707</v>
      </c>
      <c r="X3028">
        <f t="shared" ca="1" si="858"/>
        <v>-0.28316794396493877</v>
      </c>
      <c r="Z3028">
        <f t="shared" ca="1" si="867"/>
        <v>108.80836967171413</v>
      </c>
      <c r="AA3028">
        <f t="shared" ca="1" si="867"/>
        <v>109.21669206636486</v>
      </c>
      <c r="AB3028">
        <f t="shared" ca="1" si="867"/>
        <v>109.49770343538934</v>
      </c>
      <c r="AC3028">
        <f t="shared" ca="1" si="868"/>
        <v>109.49770343538934</v>
      </c>
      <c r="AE3028">
        <f ca="1">IFERROR(VLOOKUP($B3028,OFFSET(Input!$A$1,0,MATCH(Index!AE$6&amp;" Index",Input!$1:$1,0)-1,10000,2),2,0),AE3027)</f>
        <v>16.16</v>
      </c>
      <c r="AF3028">
        <f t="shared" ca="1" si="862"/>
        <v>14.299333333333331</v>
      </c>
      <c r="AG3028">
        <f t="shared" ca="1" si="862"/>
        <v>13.921000000000001</v>
      </c>
      <c r="AH3028">
        <f t="shared" ca="1" si="862"/>
        <v>13.588000000000001</v>
      </c>
      <c r="AI3028">
        <f t="shared" ca="1" si="863"/>
        <v>13.921000000000001</v>
      </c>
      <c r="AK3028">
        <f t="shared" ca="1" si="864"/>
        <v>-1</v>
      </c>
      <c r="AL3028">
        <f t="shared" ca="1" si="865"/>
        <v>1</v>
      </c>
      <c r="AN3028" t="str">
        <f t="shared" ca="1" si="871"/>
        <v>Down</v>
      </c>
      <c r="AO3028" t="str">
        <f t="shared" ca="1" si="878"/>
        <v>Not Up</v>
      </c>
      <c r="AQ3028">
        <f t="shared" ca="1" si="869"/>
        <v>0</v>
      </c>
      <c r="AR3028">
        <f t="shared" ca="1" si="870"/>
        <v>1</v>
      </c>
      <c r="AT3028">
        <f t="shared" ca="1" si="852"/>
        <v>1</v>
      </c>
      <c r="AU3028">
        <f t="shared" ca="1" si="853"/>
        <v>0</v>
      </c>
      <c r="AW3028" s="5">
        <f t="shared" ca="1" si="883"/>
        <v>5.8512233019944161E-2</v>
      </c>
      <c r="AX3028" s="5">
        <f t="shared" ca="1" si="884"/>
        <v>4.7980718087452322E-2</v>
      </c>
      <c r="AY3028" s="18">
        <f t="shared" ca="1" si="866"/>
        <v>5.8512233019944161E-2</v>
      </c>
      <c r="BA3028" s="6">
        <f t="shared" ca="1" si="859"/>
        <v>0.85452216433027395</v>
      </c>
      <c r="BB3028">
        <f t="shared" ca="1" si="860"/>
        <v>0.85452216433027395</v>
      </c>
      <c r="BC3028" t="str">
        <f t="shared" ca="1" si="895"/>
        <v>HYG UP Equity</v>
      </c>
      <c r="BD3028" t="str">
        <f t="shared" ca="1" si="896"/>
        <v>TLT UP equity</v>
      </c>
      <c r="BF3028">
        <f t="shared" ca="1" si="885"/>
        <v>0.6</v>
      </c>
      <c r="BG3028">
        <f t="shared" ca="1" si="886"/>
        <v>0.4</v>
      </c>
      <c r="BI3028">
        <f t="shared" ca="1" si="879"/>
        <v>0.8</v>
      </c>
      <c r="BJ3028">
        <f t="shared" ca="1" si="880"/>
        <v>0.2</v>
      </c>
      <c r="BL3028">
        <f t="shared" ca="1" si="854"/>
        <v>8.2105352252406814</v>
      </c>
      <c r="BM3028">
        <f t="shared" ca="1" si="855"/>
        <v>1.7618048245806734</v>
      </c>
      <c r="BN3028" s="9">
        <f t="shared" ca="1" si="892"/>
        <v>1</v>
      </c>
      <c r="BO3028" s="9">
        <f t="shared" ca="1" si="893"/>
        <v>0</v>
      </c>
      <c r="BP3028" s="9">
        <f t="shared" ca="1" si="887"/>
        <v>0.79999999999999993</v>
      </c>
      <c r="BQ3028" s="9">
        <f t="shared" ca="1" si="888"/>
        <v>0.19999999999999998</v>
      </c>
      <c r="BR3028">
        <f t="shared" ca="1" si="889"/>
        <v>1117.4864184106677</v>
      </c>
      <c r="BS3028">
        <f t="shared" ca="1" si="890"/>
        <v>1.9637791839406393E-3</v>
      </c>
      <c r="BT3028">
        <f t="shared" ca="1" si="891"/>
        <v>1.8055555555555558E-5</v>
      </c>
      <c r="BU3028">
        <f t="shared" ca="1" si="872"/>
        <v>5.8990895124623191E-6</v>
      </c>
      <c r="BV3028">
        <f t="shared" ca="1" si="873"/>
        <v>4.273568138592305E-5</v>
      </c>
      <c r="BW3028" s="35">
        <f ca="1">IFERROR(VLOOKUP($B3028,OFFSET(Input!$A$1,0,MATCH(Index!BW$6&amp;" Index",Input!$1:$1,0)-1,10000,2),2,0)/100,BW3027)</f>
        <v>8.9999999999999998E-4</v>
      </c>
      <c r="BX3028">
        <f t="shared" ca="1" si="894"/>
        <v>2.0913913612487092E-2</v>
      </c>
      <c r="CE3028">
        <v>1085.8345469673718</v>
      </c>
    </row>
    <row r="3029" spans="2:83" x14ac:dyDescent="0.25">
      <c r="B3029" s="2">
        <v>41915</v>
      </c>
      <c r="C3029">
        <f t="shared" ca="1" si="874"/>
        <v>0</v>
      </c>
      <c r="D3029">
        <f t="shared" ca="1" si="875"/>
        <v>2</v>
      </c>
      <c r="E3029">
        <f ca="1">IF($B3029&lt;VLOOKUP(E$6&amp;" Equity",Param,4,0),"",IFERROR(VLOOKUP($B3029,OFFSET(Input!$A$1,0,MATCH(Index!E$6&amp;" Equity",Input!$1:$1,0)-1,10000,2),2,0),E3028))</f>
        <v>92.15</v>
      </c>
      <c r="F3029" s="33">
        <v>117.7</v>
      </c>
      <c r="H3029">
        <f ca="1">IFERROR(VLOOKUP($B3029,OFFSET(Input!$A$1,0,MATCH(Index!H$6,Input!$1:$1,0)-1,10000,2),2,0),0)</f>
        <v>0</v>
      </c>
      <c r="I3029">
        <f ca="1">IFERROR(VLOOKUP($B3029,OFFSET(Input!$A$1,0,MATCH(Index!I$6,Input!$1:$1,0)-1,10000,2),2,0),0)</f>
        <v>0</v>
      </c>
      <c r="K3029">
        <f t="shared" ca="1" si="876"/>
        <v>109.25070203325733</v>
      </c>
      <c r="L3029" s="30">
        <f t="shared" ca="1" si="877"/>
        <v>127.39820396432592</v>
      </c>
      <c r="N3029">
        <f t="shared" ca="1" si="881"/>
        <v>3.3697515445760078E-3</v>
      </c>
      <c r="O3029">
        <f t="shared" ca="1" si="882"/>
        <v>4.2571371233186897E-3</v>
      </c>
      <c r="Q3029">
        <f t="shared" ref="Q3029:Q3092" ca="1" si="898">SQRT(SUMPRODUCT(OFFSET(N3029,0,0,-Q$5,1),OFFSET(N3029,0,0,-Q$5,1))*252/Q$5)</f>
        <v>6.119141577171236E-2</v>
      </c>
      <c r="R3029">
        <f t="shared" ca="1" si="897"/>
        <v>0.13940737534310849</v>
      </c>
      <c r="T3029">
        <f t="shared" ca="1" si="861"/>
        <v>4.9388931721426409E-2</v>
      </c>
      <c r="U3029">
        <f t="shared" ca="1" si="856"/>
        <v>0.11912493823213642</v>
      </c>
      <c r="W3029">
        <f t="shared" ca="1" si="857"/>
        <v>-0.39001868369527604</v>
      </c>
      <c r="X3029">
        <f t="shared" ca="1" si="858"/>
        <v>-0.24885651831975553</v>
      </c>
      <c r="Z3029">
        <f t="shared" ca="1" si="867"/>
        <v>108.73316112479495</v>
      </c>
      <c r="AA3029">
        <f t="shared" ca="1" si="867"/>
        <v>109.17436562988732</v>
      </c>
      <c r="AB3029">
        <f t="shared" ca="1" si="867"/>
        <v>109.44113256762303</v>
      </c>
      <c r="AC3029">
        <f t="shared" ca="1" si="868"/>
        <v>109.44113256762303</v>
      </c>
      <c r="AE3029">
        <f ca="1">IFERROR(VLOOKUP($B3029,OFFSET(Input!$A$1,0,MATCH(Index!AE$6&amp;" Index",Input!$1:$1,0)-1,10000,2),2,0),AE3028)</f>
        <v>14.55</v>
      </c>
      <c r="AF3029">
        <f t="shared" ca="1" si="862"/>
        <v>14.382</v>
      </c>
      <c r="AG3029">
        <f t="shared" ca="1" si="862"/>
        <v>14.044000000000002</v>
      </c>
      <c r="AH3029">
        <f t="shared" ca="1" si="862"/>
        <v>13.688000000000004</v>
      </c>
      <c r="AI3029">
        <f t="shared" ca="1" si="863"/>
        <v>14.044000000000002</v>
      </c>
      <c r="AK3029">
        <f t="shared" ca="1" si="864"/>
        <v>-1</v>
      </c>
      <c r="AL3029">
        <f t="shared" ca="1" si="865"/>
        <v>1</v>
      </c>
      <c r="AN3029" t="str">
        <f t="shared" ca="1" si="871"/>
        <v>Down</v>
      </c>
      <c r="AO3029" t="str">
        <f t="shared" ca="1" si="878"/>
        <v>Not Up</v>
      </c>
      <c r="AQ3029">
        <f t="shared" ca="1" si="869"/>
        <v>0</v>
      </c>
      <c r="AR3029">
        <f t="shared" ca="1" si="870"/>
        <v>1</v>
      </c>
      <c r="AT3029">
        <f t="shared" ca="1" si="852"/>
        <v>1</v>
      </c>
      <c r="AU3029">
        <f t="shared" ca="1" si="853"/>
        <v>0</v>
      </c>
      <c r="AW3029" s="5">
        <f t="shared" ca="1" si="883"/>
        <v>7.7449981106786581E-2</v>
      </c>
      <c r="AX3029" s="5">
        <f t="shared" ca="1" si="884"/>
        <v>6.9254370437782778E-2</v>
      </c>
      <c r="AY3029" s="18">
        <f t="shared" ca="1" si="866"/>
        <v>7.7449981106786581E-2</v>
      </c>
      <c r="BA3029" s="6">
        <f t="shared" ca="1" si="859"/>
        <v>0.64557794960673964</v>
      </c>
      <c r="BB3029">
        <f t="shared" ca="1" si="860"/>
        <v>0.64557794960673964</v>
      </c>
      <c r="BC3029" t="str">
        <f t="shared" ca="1" si="895"/>
        <v>HYG UP Equity</v>
      </c>
      <c r="BD3029" t="str">
        <f t="shared" ca="1" si="896"/>
        <v>TLT UP equity</v>
      </c>
      <c r="BF3029">
        <f t="shared" ca="1" si="885"/>
        <v>0.4</v>
      </c>
      <c r="BG3029">
        <f t="shared" ca="1" si="886"/>
        <v>0.6</v>
      </c>
      <c r="BI3029">
        <f t="shared" ca="1" si="879"/>
        <v>0.6</v>
      </c>
      <c r="BJ3029">
        <f t="shared" ca="1" si="880"/>
        <v>0.4</v>
      </c>
      <c r="BL3029">
        <f t="shared" ca="1" si="854"/>
        <v>6.1589947905627662</v>
      </c>
      <c r="BM3029">
        <f t="shared" ca="1" si="855"/>
        <v>3.5211093183939264</v>
      </c>
      <c r="BN3029" s="9">
        <f t="shared" ca="1" si="892"/>
        <v>0.79985798050890633</v>
      </c>
      <c r="BO3029" s="9">
        <f t="shared" ca="1" si="893"/>
        <v>0.20014201949109386</v>
      </c>
      <c r="BP3029" s="9">
        <f t="shared" ca="1" si="887"/>
        <v>0.6</v>
      </c>
      <c r="BQ3029" s="9">
        <f t="shared" ca="1" si="888"/>
        <v>0.4</v>
      </c>
      <c r="BR3029">
        <f t="shared" ca="1" si="889"/>
        <v>1121.4575078135949</v>
      </c>
      <c r="BS3029">
        <f t="shared" ca="1" si="890"/>
        <v>3.5535907528747579E-3</v>
      </c>
      <c r="BT3029">
        <f t="shared" ca="1" si="891"/>
        <v>1.8055555555555562E-5</v>
      </c>
      <c r="BU3029">
        <f t="shared" ca="1" si="872"/>
        <v>6.8369719325449461E-5</v>
      </c>
      <c r="BV3029">
        <f t="shared" ca="1" si="873"/>
        <v>2.5595745261888987E-5</v>
      </c>
      <c r="BW3029" s="35">
        <f ca="1">IFERROR(VLOOKUP($B3029,OFFSET(Input!$A$1,0,MATCH(Index!BW$6&amp;" Index",Input!$1:$1,0)-1,10000,2),2,0)/100,BW3028)</f>
        <v>8.9999999999999998E-4</v>
      </c>
      <c r="BX3029">
        <f t="shared" ca="1" si="894"/>
        <v>1.675320268517894E-2</v>
      </c>
      <c r="CE3029">
        <v>1089.8188130366079</v>
      </c>
    </row>
    <row r="3030" spans="2:83" x14ac:dyDescent="0.25">
      <c r="B3030" s="2">
        <v>41918</v>
      </c>
      <c r="C3030">
        <f t="shared" ca="1" si="874"/>
        <v>0</v>
      </c>
      <c r="D3030">
        <f t="shared" ca="1" si="875"/>
        <v>3</v>
      </c>
      <c r="E3030">
        <f ca="1">IF($B3030&lt;VLOOKUP(E$6&amp;" Equity",Param,4,0),"",IFERROR(VLOOKUP($B3030,OFFSET(Input!$A$1,0,MATCH(Index!E$6&amp;" Equity",Input!$1:$1,0)-1,10000,2),2,0),E3029))</f>
        <v>92.25</v>
      </c>
      <c r="F3030" s="33">
        <v>117.77</v>
      </c>
      <c r="H3030">
        <f ca="1">IFERROR(VLOOKUP($B3030,OFFSET(Input!$A$1,0,MATCH(Index!H$6,Input!$1:$1,0)-1,10000,2),2,0),0)</f>
        <v>0</v>
      </c>
      <c r="I3030">
        <f ca="1">IFERROR(VLOOKUP($B3030,OFFSET(Input!$A$1,0,MATCH(Index!I$6,Input!$1:$1,0)-1,10000,2),2,0),0)</f>
        <v>0</v>
      </c>
      <c r="K3030">
        <f t="shared" ca="1" si="876"/>
        <v>109.36925949612575</v>
      </c>
      <c r="L3030" s="30">
        <f t="shared" ca="1" si="877"/>
        <v>127.47397180015855</v>
      </c>
      <c r="N3030">
        <f t="shared" ca="1" si="881"/>
        <v>1.0845988048041818E-3</v>
      </c>
      <c r="O3030">
        <f t="shared" ca="1" si="882"/>
        <v>5.9455558722594146E-4</v>
      </c>
      <c r="Q3030">
        <f t="shared" ca="1" si="898"/>
        <v>6.0572628549949097E-2</v>
      </c>
      <c r="R3030">
        <f t="shared" ca="1" si="897"/>
        <v>0.13930456447157094</v>
      </c>
      <c r="T3030">
        <f t="shared" ca="1" si="861"/>
        <v>4.9420064808481108E-2</v>
      </c>
      <c r="U3030">
        <f t="shared" ca="1" si="856"/>
        <v>0.1191183660964879</v>
      </c>
      <c r="W3030">
        <f t="shared" ca="1" si="857"/>
        <v>-0.3849255458781527</v>
      </c>
      <c r="X3030">
        <f t="shared" ca="1" si="858"/>
        <v>-0.24590483608895686</v>
      </c>
      <c r="Z3030">
        <f t="shared" ca="1" si="867"/>
        <v>108.69223859849771</v>
      </c>
      <c r="AA3030">
        <f t="shared" ca="1" si="867"/>
        <v>109.14327949994841</v>
      </c>
      <c r="AB3030">
        <f t="shared" ca="1" si="867"/>
        <v>109.38601354571738</v>
      </c>
      <c r="AC3030">
        <f t="shared" ca="1" si="868"/>
        <v>109.38601354571738</v>
      </c>
      <c r="AE3030">
        <f ca="1">IFERROR(VLOOKUP($B3030,OFFSET(Input!$A$1,0,MATCH(Index!AE$6&amp;" Index",Input!$1:$1,0)-1,10000,2),2,0),AE3029)</f>
        <v>15.46</v>
      </c>
      <c r="AF3030">
        <f t="shared" ca="1" si="862"/>
        <v>14.471333333333336</v>
      </c>
      <c r="AG3030">
        <f t="shared" ca="1" si="862"/>
        <v>14.184000000000001</v>
      </c>
      <c r="AH3030">
        <f t="shared" ca="1" si="862"/>
        <v>13.827199999999999</v>
      </c>
      <c r="AI3030">
        <f t="shared" ca="1" si="863"/>
        <v>14.184000000000001</v>
      </c>
      <c r="AK3030">
        <f t="shared" ca="1" si="864"/>
        <v>-1</v>
      </c>
      <c r="AL3030">
        <f t="shared" ca="1" si="865"/>
        <v>1</v>
      </c>
      <c r="AN3030" t="str">
        <f t="shared" ca="1" si="871"/>
        <v>Down</v>
      </c>
      <c r="AO3030" t="str">
        <f t="shared" ca="1" si="878"/>
        <v>Not Up</v>
      </c>
      <c r="AQ3030">
        <f t="shared" ca="1" si="869"/>
        <v>0</v>
      </c>
      <c r="AR3030">
        <f t="shared" ca="1" si="870"/>
        <v>1</v>
      </c>
      <c r="AT3030">
        <f t="shared" ca="1" si="852"/>
        <v>1</v>
      </c>
      <c r="AU3030">
        <f t="shared" ca="1" si="853"/>
        <v>0</v>
      </c>
      <c r="AW3030" s="5">
        <f t="shared" ca="1" si="883"/>
        <v>0.1073642550982474</v>
      </c>
      <c r="AX3030" s="5">
        <f t="shared" ca="1" si="884"/>
        <v>9.335705454577016E-2</v>
      </c>
      <c r="AY3030" s="18">
        <f t="shared" ca="1" si="866"/>
        <v>0.1073642550982474</v>
      </c>
      <c r="BA3030" s="6">
        <f t="shared" ca="1" si="859"/>
        <v>0.46570434409707179</v>
      </c>
      <c r="BB3030">
        <f t="shared" ca="1" si="860"/>
        <v>0.46570434409707179</v>
      </c>
      <c r="BC3030" t="str">
        <f t="shared" ca="1" si="895"/>
        <v>HYG UP Equity</v>
      </c>
      <c r="BD3030" t="str">
        <f t="shared" ca="1" si="896"/>
        <v>TLT UP equity</v>
      </c>
      <c r="BF3030">
        <f t="shared" ca="1" si="885"/>
        <v>0.2</v>
      </c>
      <c r="BG3030">
        <f t="shared" ca="1" si="886"/>
        <v>0.8</v>
      </c>
      <c r="BI3030">
        <f t="shared" ca="1" si="879"/>
        <v>0.4</v>
      </c>
      <c r="BJ3030">
        <f t="shared" ca="1" si="880"/>
        <v>0.6</v>
      </c>
      <c r="BL3030">
        <f t="shared" ca="1" si="854"/>
        <v>4.1051918779145806</v>
      </c>
      <c r="BM3030">
        <f t="shared" ca="1" si="855"/>
        <v>5.2832173043242667</v>
      </c>
      <c r="BN3030" s="9">
        <f t="shared" ca="1" si="892"/>
        <v>0.60011760460673125</v>
      </c>
      <c r="BO3030" s="9">
        <f t="shared" ca="1" si="893"/>
        <v>0.39988239539326875</v>
      </c>
      <c r="BP3030" s="9">
        <f t="shared" ca="1" si="887"/>
        <v>0.4</v>
      </c>
      <c r="BQ3030" s="9">
        <f t="shared" ca="1" si="888"/>
        <v>0.60000000000000009</v>
      </c>
      <c r="BR3030">
        <f t="shared" ca="1" si="889"/>
        <v>1122.4544894425687</v>
      </c>
      <c r="BS3030">
        <f t="shared" ca="1" si="890"/>
        <v>8.8900526504787081E-4</v>
      </c>
      <c r="BT3030">
        <f t="shared" ca="1" si="891"/>
        <v>5.4166666666666671E-5</v>
      </c>
      <c r="BU3030">
        <f t="shared" ca="1" si="872"/>
        <v>5.0916522899709526E-5</v>
      </c>
      <c r="BV3030">
        <f t="shared" ca="1" si="873"/>
        <v>9.1276799550026988E-6</v>
      </c>
      <c r="BW3030" s="35">
        <f ca="1">IFERROR(VLOOKUP($B3030,OFFSET(Input!$A$1,0,MATCH(Index!BW$6&amp;" Index",Input!$1:$1,0)-1,10000,2),2,0)/100,BW3029)</f>
        <v>8.9999999999999998E-4</v>
      </c>
      <c r="BX3030">
        <f t="shared" ca="1" si="894"/>
        <v>3.8109662216330477E-2</v>
      </c>
      <c r="CE3030">
        <v>1090.4866194581998</v>
      </c>
    </row>
    <row r="3031" spans="2:83" x14ac:dyDescent="0.25">
      <c r="B3031" s="2">
        <v>41919</v>
      </c>
      <c r="C3031">
        <f t="shared" ca="1" si="874"/>
        <v>0</v>
      </c>
      <c r="D3031">
        <f t="shared" ca="1" si="875"/>
        <v>4</v>
      </c>
      <c r="E3031">
        <f ca="1">IF($B3031&lt;VLOOKUP(E$6&amp;" Equity",Param,4,0),"",IFERROR(VLOOKUP($B3031,OFFSET(Input!$A$1,0,MATCH(Index!E$6&amp;" Equity",Input!$1:$1,0)-1,10000,2),2,0),E3030))</f>
        <v>91.9</v>
      </c>
      <c r="F3031" s="33">
        <v>119.36</v>
      </c>
      <c r="H3031">
        <f ca="1">IFERROR(VLOOKUP($B3031,OFFSET(Input!$A$1,0,MATCH(Index!H$6,Input!$1:$1,0)-1,10000,2),2,0),0)</f>
        <v>0</v>
      </c>
      <c r="I3031">
        <f ca="1">IFERROR(VLOOKUP($B3031,OFFSET(Input!$A$1,0,MATCH(Index!I$6,Input!$1:$1,0)-1,10000,2),2,0),0)</f>
        <v>0</v>
      </c>
      <c r="K3031">
        <f t="shared" ca="1" si="876"/>
        <v>108.95430837608626</v>
      </c>
      <c r="L3031" s="30">
        <f t="shared" ca="1" si="877"/>
        <v>129.19498407121446</v>
      </c>
      <c r="N3031">
        <f t="shared" ca="1" si="881"/>
        <v>-3.8012535589950448E-3</v>
      </c>
      <c r="O3031">
        <f t="shared" ca="1" si="882"/>
        <v>1.3410566601993742E-2</v>
      </c>
      <c r="Q3031">
        <f t="shared" ca="1" si="898"/>
        <v>5.819057383924766E-2</v>
      </c>
      <c r="R3031">
        <f t="shared" ca="1" si="897"/>
        <v>0.15158772448431018</v>
      </c>
      <c r="T3031">
        <f t="shared" ca="1" si="861"/>
        <v>4.8526073349903318E-2</v>
      </c>
      <c r="U3031">
        <f t="shared" ca="1" si="856"/>
        <v>0.12824816249641918</v>
      </c>
      <c r="W3031">
        <f t="shared" ca="1" si="857"/>
        <v>-0.42454822929697178</v>
      </c>
      <c r="X3031">
        <f t="shared" ca="1" si="858"/>
        <v>-0.34309930421276463</v>
      </c>
      <c r="Z3031">
        <f t="shared" ca="1" si="867"/>
        <v>108.66530637565711</v>
      </c>
      <c r="AA3031">
        <f t="shared" ca="1" si="867"/>
        <v>109.11682744022883</v>
      </c>
      <c r="AB3031">
        <f t="shared" ca="1" si="867"/>
        <v>109.30913037433025</v>
      </c>
      <c r="AC3031">
        <f t="shared" ca="1" si="868"/>
        <v>109.30913037433025</v>
      </c>
      <c r="AE3031">
        <f ca="1">IFERROR(VLOOKUP($B3031,OFFSET(Input!$A$1,0,MATCH(Index!AE$6&amp;" Index",Input!$1:$1,0)-1,10000,2),2,0),AE3030)</f>
        <v>17.2</v>
      </c>
      <c r="AF3031">
        <f t="shared" ca="1" si="862"/>
        <v>14.769333333333332</v>
      </c>
      <c r="AG3031">
        <f t="shared" ca="1" si="862"/>
        <v>14.369</v>
      </c>
      <c r="AH3031">
        <f t="shared" ca="1" si="862"/>
        <v>14.0252</v>
      </c>
      <c r="AI3031">
        <f t="shared" ca="1" si="863"/>
        <v>14.369</v>
      </c>
      <c r="AK3031">
        <f t="shared" ca="1" si="864"/>
        <v>-1</v>
      </c>
      <c r="AL3031">
        <f t="shared" ca="1" si="865"/>
        <v>1</v>
      </c>
      <c r="AN3031" t="str">
        <f t="shared" ca="1" si="871"/>
        <v>Down</v>
      </c>
      <c r="AO3031" t="str">
        <f t="shared" ca="1" si="878"/>
        <v>Not Up</v>
      </c>
      <c r="AQ3031">
        <f t="shared" ca="1" si="869"/>
        <v>0</v>
      </c>
      <c r="AR3031">
        <f t="shared" ca="1" si="870"/>
        <v>1</v>
      </c>
      <c r="AT3031">
        <f t="shared" ca="1" si="852"/>
        <v>1</v>
      </c>
      <c r="AU3031">
        <f t="shared" ca="1" si="853"/>
        <v>0</v>
      </c>
      <c r="AW3031" s="5">
        <f t="shared" ca="1" si="883"/>
        <v>0.15158772448431018</v>
      </c>
      <c r="AX3031" s="5">
        <f t="shared" ca="1" si="884"/>
        <v>0.12824816249641918</v>
      </c>
      <c r="AY3031" s="18">
        <f t="shared" ca="1" si="866"/>
        <v>0.15158772448431018</v>
      </c>
      <c r="BA3031" s="6">
        <f t="shared" ca="1" si="859"/>
        <v>0.32984201174663824</v>
      </c>
      <c r="BB3031">
        <f t="shared" ca="1" si="860"/>
        <v>0.32984201174663824</v>
      </c>
      <c r="BC3031" t="str">
        <f t="shared" ca="1" si="895"/>
        <v>HYG UP Equity</v>
      </c>
      <c r="BD3031" t="str">
        <f t="shared" ca="1" si="896"/>
        <v>TLT UP equity</v>
      </c>
      <c r="BF3031">
        <f t="shared" ca="1" si="885"/>
        <v>0</v>
      </c>
      <c r="BG3031">
        <f t="shared" ca="1" si="886"/>
        <v>1</v>
      </c>
      <c r="BI3031">
        <f t="shared" ca="1" si="879"/>
        <v>0.2</v>
      </c>
      <c r="BJ3031">
        <f t="shared" ca="1" si="880"/>
        <v>0.8</v>
      </c>
      <c r="BL3031">
        <f t="shared" ca="1" si="854"/>
        <v>2.0739767598473988</v>
      </c>
      <c r="BM3031">
        <f t="shared" ca="1" si="855"/>
        <v>6.9962067051362276</v>
      </c>
      <c r="BN3031" s="9">
        <f t="shared" ca="1" si="892"/>
        <v>0.39587636249276364</v>
      </c>
      <c r="BO3031" s="9">
        <f t="shared" ca="1" si="893"/>
        <v>0.6041236375072363</v>
      </c>
      <c r="BP3031" s="9">
        <f t="shared" ca="1" si="887"/>
        <v>0.20000000000000004</v>
      </c>
      <c r="BQ3031" s="9">
        <f t="shared" ca="1" si="888"/>
        <v>0.80000000000000016</v>
      </c>
      <c r="BR3031">
        <f t="shared" ca="1" si="889"/>
        <v>1129.8435172862482</v>
      </c>
      <c r="BS3031">
        <f t="shared" ca="1" si="890"/>
        <v>6.5829197648352711E-3</v>
      </c>
      <c r="BT3031">
        <f t="shared" ca="1" si="891"/>
        <v>1.8055555555555558E-5</v>
      </c>
      <c r="BU3031">
        <f t="shared" ca="1" si="872"/>
        <v>3.2485636315287684E-5</v>
      </c>
      <c r="BV3031">
        <f t="shared" ca="1" si="873"/>
        <v>3.4890847866458688E-6</v>
      </c>
      <c r="BW3031" s="35">
        <f ca="1">IFERROR(VLOOKUP($B3031,OFFSET(Input!$A$1,0,MATCH(Index!BW$6&amp;" Index",Input!$1:$1,0)-1,10000,2),2,0)/100,BW3030)</f>
        <v>8.9999999999999998E-4</v>
      </c>
      <c r="BX3031">
        <f t="shared" ca="1" si="894"/>
        <v>9.1694119808310888E-3</v>
      </c>
      <c r="CE3031">
        <v>1095.0548358647411</v>
      </c>
    </row>
    <row r="3032" spans="2:83" x14ac:dyDescent="0.25">
      <c r="B3032" s="2">
        <v>41920</v>
      </c>
      <c r="C3032">
        <f t="shared" ca="1" si="874"/>
        <v>0</v>
      </c>
      <c r="D3032">
        <f t="shared" ca="1" si="875"/>
        <v>5</v>
      </c>
      <c r="E3032">
        <f ca="1">IF($B3032&lt;VLOOKUP(E$6&amp;" Equity",Param,4,0),"",IFERROR(VLOOKUP($B3032,OFFSET(Input!$A$1,0,MATCH(Index!E$6&amp;" Equity",Input!$1:$1,0)-1,10000,2),2,0),E3031))</f>
        <v>92.34</v>
      </c>
      <c r="F3032" s="33">
        <v>119.39</v>
      </c>
      <c r="H3032">
        <f ca="1">IFERROR(VLOOKUP($B3032,OFFSET(Input!$A$1,0,MATCH(Index!H$6,Input!$1:$1,0)-1,10000,2),2,0),0)</f>
        <v>0</v>
      </c>
      <c r="I3032">
        <f ca="1">IFERROR(VLOOKUP($B3032,OFFSET(Input!$A$1,0,MATCH(Index!I$6,Input!$1:$1,0)-1,10000,2),2,0),0)</f>
        <v>0</v>
      </c>
      <c r="K3032">
        <f t="shared" ca="1" si="876"/>
        <v>109.47596121270736</v>
      </c>
      <c r="L3032" s="30">
        <f t="shared" ca="1" si="877"/>
        <v>129.22745600085702</v>
      </c>
      <c r="N3032">
        <f t="shared" ca="1" si="881"/>
        <v>4.7763877172015594E-3</v>
      </c>
      <c r="O3032">
        <f t="shared" ca="1" si="882"/>
        <v>2.5130890184616789E-4</v>
      </c>
      <c r="Q3032">
        <f t="shared" ca="1" si="898"/>
        <v>6.1070018252092698E-2</v>
      </c>
      <c r="R3032">
        <f t="shared" ca="1" si="897"/>
        <v>0.14900235529326178</v>
      </c>
      <c r="T3032">
        <f t="shared" ca="1" si="861"/>
        <v>5.1379876366595897E-2</v>
      </c>
      <c r="U3032">
        <f t="shared" ca="1" si="856"/>
        <v>0.1262676738835101</v>
      </c>
      <c r="W3032">
        <f t="shared" ca="1" si="857"/>
        <v>-0.45488654356465835</v>
      </c>
      <c r="X3032">
        <f t="shared" ca="1" si="858"/>
        <v>-0.32149241633240788</v>
      </c>
      <c r="Z3032">
        <f t="shared" ca="1" si="867"/>
        <v>108.72359457760403</v>
      </c>
      <c r="AA3032">
        <f t="shared" ca="1" si="867"/>
        <v>109.11409694083132</v>
      </c>
      <c r="AB3032">
        <f t="shared" ca="1" si="867"/>
        <v>109.26444650765097</v>
      </c>
      <c r="AC3032">
        <f t="shared" ca="1" si="868"/>
        <v>109.26444650765097</v>
      </c>
      <c r="AE3032">
        <f ca="1">IFERROR(VLOOKUP($B3032,OFFSET(Input!$A$1,0,MATCH(Index!AE$6&amp;" Index",Input!$1:$1,0)-1,10000,2),2,0),AE3031)</f>
        <v>15.11</v>
      </c>
      <c r="AF3032">
        <f t="shared" ca="1" si="862"/>
        <v>14.933333333333334</v>
      </c>
      <c r="AG3032">
        <f t="shared" ca="1" si="862"/>
        <v>14.480500000000001</v>
      </c>
      <c r="AH3032">
        <f t="shared" ca="1" si="862"/>
        <v>14.135200000000003</v>
      </c>
      <c r="AI3032">
        <f t="shared" ca="1" si="863"/>
        <v>14.480500000000001</v>
      </c>
      <c r="AK3032">
        <f t="shared" ca="1" si="864"/>
        <v>-1</v>
      </c>
      <c r="AL3032">
        <f t="shared" ca="1" si="865"/>
        <v>1</v>
      </c>
      <c r="AN3032" t="str">
        <f t="shared" ca="1" si="871"/>
        <v>Down</v>
      </c>
      <c r="AO3032" t="str">
        <f t="shared" ca="1" si="878"/>
        <v>Not Up</v>
      </c>
      <c r="AQ3032">
        <f t="shared" ca="1" si="869"/>
        <v>0</v>
      </c>
      <c r="AR3032">
        <f t="shared" ca="1" si="870"/>
        <v>1</v>
      </c>
      <c r="AT3032">
        <f t="shared" ref="AT3032:AT3095" ca="1" si="899">IF($C3032=1,AQ3031,AT3031)</f>
        <v>1</v>
      </c>
      <c r="AU3032">
        <f t="shared" ref="AU3032:AU3095" ca="1" si="900">IF($C3032=1,AR3031,AU3031)</f>
        <v>0</v>
      </c>
      <c r="AW3032" s="5">
        <f t="shared" ca="1" si="883"/>
        <v>0.14900235529326178</v>
      </c>
      <c r="AX3032" s="5">
        <f t="shared" ca="1" si="884"/>
        <v>0.1262676738835101</v>
      </c>
      <c r="AY3032" s="18">
        <f t="shared" ca="1" si="866"/>
        <v>0.14900235529326178</v>
      </c>
      <c r="BA3032" s="6">
        <f t="shared" ca="1" si="859"/>
        <v>0.33556516540689285</v>
      </c>
      <c r="BB3032">
        <f t="shared" ca="1" si="860"/>
        <v>0.33556516540689285</v>
      </c>
      <c r="BC3032" t="str">
        <f t="shared" ca="1" si="895"/>
        <v>HYG UP Equity</v>
      </c>
      <c r="BD3032" t="str">
        <f t="shared" ca="1" si="896"/>
        <v>TLT UP equity</v>
      </c>
      <c r="BF3032">
        <f t="shared" ca="1" si="885"/>
        <v>0</v>
      </c>
      <c r="BG3032">
        <f t="shared" ca="1" si="886"/>
        <v>1</v>
      </c>
      <c r="BI3032">
        <f t="shared" ca="1" si="879"/>
        <v>0</v>
      </c>
      <c r="BJ3032">
        <f t="shared" ca="1" si="880"/>
        <v>1</v>
      </c>
      <c r="BL3032">
        <f t="shared" ca="1" si="854"/>
        <v>0</v>
      </c>
      <c r="BM3032">
        <f t="shared" ca="1" si="855"/>
        <v>8.753190912235409</v>
      </c>
      <c r="BN3032" s="9">
        <f t="shared" ca="1" si="892"/>
        <v>0.20072499557198398</v>
      </c>
      <c r="BO3032" s="9">
        <f t="shared" ca="1" si="893"/>
        <v>0.79927500442801613</v>
      </c>
      <c r="BP3032" s="9">
        <f t="shared" ca="1" si="887"/>
        <v>0</v>
      </c>
      <c r="BQ3032" s="9">
        <f t="shared" ca="1" si="888"/>
        <v>0.99999999999999989</v>
      </c>
      <c r="BR3032">
        <f t="shared" ca="1" si="889"/>
        <v>1131.1525934780029</v>
      </c>
      <c r="BS3032">
        <f t="shared" ca="1" si="890"/>
        <v>1.158634954067761E-3</v>
      </c>
      <c r="BT3032">
        <f t="shared" ca="1" si="891"/>
        <v>1.8055555555555558E-5</v>
      </c>
      <c r="BU3032">
        <f t="shared" ca="1" si="872"/>
        <v>1.869570048134769E-5</v>
      </c>
      <c r="BV3032">
        <f t="shared" ca="1" si="873"/>
        <v>8.4767659887390445E-6</v>
      </c>
      <c r="BW3032" s="35">
        <f ca="1">IFERROR(VLOOKUP($B3032,OFFSET(Input!$A$1,0,MATCH(Index!BW$6&amp;" Index",Input!$1:$1,0)-1,10000,2),2,0)/100,BW3031)</f>
        <v>8.9999999999999998E-4</v>
      </c>
      <c r="BX3032">
        <f t="shared" ca="1" si="894"/>
        <v>6.5215780145120037E-3</v>
      </c>
      <c r="CE3032">
        <v>1095.59299745875</v>
      </c>
    </row>
    <row r="3033" spans="2:83" x14ac:dyDescent="0.25">
      <c r="B3033" s="2">
        <v>41921</v>
      </c>
      <c r="C3033">
        <f t="shared" ca="1" si="874"/>
        <v>0</v>
      </c>
      <c r="D3033">
        <f t="shared" ca="1" si="875"/>
        <v>0</v>
      </c>
      <c r="E3033">
        <f ca="1">IF($B3033&lt;VLOOKUP(E$6&amp;" Equity",Param,4,0),"",IFERROR(VLOOKUP($B3033,OFFSET(Input!$A$1,0,MATCH(Index!E$6&amp;" Equity",Input!$1:$1,0)-1,10000,2),2,0),E3032))</f>
        <v>91.44</v>
      </c>
      <c r="F3033" s="33">
        <v>118.87</v>
      </c>
      <c r="H3033">
        <f ca="1">IFERROR(VLOOKUP($B3033,OFFSET(Input!$A$1,0,MATCH(Index!H$6,Input!$1:$1,0)-1,10000,2),2,0),0)</f>
        <v>0</v>
      </c>
      <c r="I3033">
        <f ca="1">IFERROR(VLOOKUP($B3033,OFFSET(Input!$A$1,0,MATCH(Index!I$6,Input!$1:$1,0)-1,10000,2),2,0),0)</f>
        <v>0</v>
      </c>
      <c r="K3033">
        <f t="shared" ca="1" si="876"/>
        <v>108.40894404689149</v>
      </c>
      <c r="L3033" s="30">
        <f t="shared" ca="1" si="877"/>
        <v>128.66460922038593</v>
      </c>
      <c r="N3033">
        <f t="shared" ca="1" si="881"/>
        <v>-9.7943975922876979E-3</v>
      </c>
      <c r="O3033">
        <f t="shared" ca="1" si="882"/>
        <v>-4.3649863647637925E-3</v>
      </c>
      <c r="Q3033">
        <f t="shared" ca="1" si="898"/>
        <v>7.0451074357629956E-2</v>
      </c>
      <c r="R3033">
        <f t="shared" ca="1" si="897"/>
        <v>0.13833274463080014</v>
      </c>
      <c r="T3033">
        <f t="shared" ca="1" si="861"/>
        <v>6.203718659250998E-2</v>
      </c>
      <c r="U3033">
        <f t="shared" ca="1" si="856"/>
        <v>0.12667070138273806</v>
      </c>
      <c r="W3033">
        <f t="shared" ca="1" si="857"/>
        <v>-0.10396861478002231</v>
      </c>
      <c r="X3033">
        <f t="shared" ca="1" si="858"/>
        <v>-0.19686708585288279</v>
      </c>
      <c r="Z3033">
        <f t="shared" ca="1" si="867"/>
        <v>108.74955513050165</v>
      </c>
      <c r="AA3033">
        <f t="shared" ca="1" si="867"/>
        <v>109.05801558314303</v>
      </c>
      <c r="AB3033">
        <f t="shared" ca="1" si="867"/>
        <v>109.19172065969462</v>
      </c>
      <c r="AC3033">
        <f t="shared" ca="1" si="868"/>
        <v>109.19172065969462</v>
      </c>
      <c r="AE3033">
        <f ca="1">IFERROR(VLOOKUP($B3033,OFFSET(Input!$A$1,0,MATCH(Index!AE$6&amp;" Index",Input!$1:$1,0)-1,10000,2),2,0),AE3032)</f>
        <v>18.760000000000002</v>
      </c>
      <c r="AF3033">
        <f t="shared" ca="1" si="862"/>
        <v>15.382000000000001</v>
      </c>
      <c r="AG3033">
        <f t="shared" ca="1" si="862"/>
        <v>14.778499999999999</v>
      </c>
      <c r="AH3033">
        <f t="shared" ca="1" si="862"/>
        <v>14.38</v>
      </c>
      <c r="AI3033">
        <f t="shared" ca="1" si="863"/>
        <v>14.778499999999999</v>
      </c>
      <c r="AK3033">
        <f t="shared" ca="1" si="864"/>
        <v>-1</v>
      </c>
      <c r="AL3033">
        <f t="shared" ca="1" si="865"/>
        <v>1</v>
      </c>
      <c r="AN3033" t="str">
        <f t="shared" ca="1" si="871"/>
        <v>Down</v>
      </c>
      <c r="AO3033" t="str">
        <f t="shared" ca="1" si="878"/>
        <v>Not Up</v>
      </c>
      <c r="AQ3033">
        <f t="shared" ca="1" si="869"/>
        <v>0</v>
      </c>
      <c r="AR3033">
        <f t="shared" ca="1" si="870"/>
        <v>1</v>
      </c>
      <c r="AT3033">
        <f t="shared" ca="1" si="899"/>
        <v>1</v>
      </c>
      <c r="AU3033">
        <f t="shared" ca="1" si="900"/>
        <v>0</v>
      </c>
      <c r="AW3033" s="5">
        <f t="shared" ca="1" si="883"/>
        <v>0.13833274463080014</v>
      </c>
      <c r="AX3033" s="5">
        <f t="shared" ca="1" si="884"/>
        <v>0.12667070138273806</v>
      </c>
      <c r="AY3033" s="18">
        <f t="shared" ca="1" si="866"/>
        <v>0.13833274463080014</v>
      </c>
      <c r="BA3033" s="6">
        <f t="shared" ca="1" si="859"/>
        <v>0.36144732133701463</v>
      </c>
      <c r="BB3033">
        <f t="shared" ca="1" si="860"/>
        <v>0.33556516540689285</v>
      </c>
      <c r="BC3033" t="str">
        <f t="shared" ca="1" si="895"/>
        <v>HYG UP Equity</v>
      </c>
      <c r="BD3033" t="str">
        <f t="shared" ca="1" si="896"/>
        <v>TLT UP equity</v>
      </c>
      <c r="BF3033">
        <f t="shared" ca="1" si="885"/>
        <v>0</v>
      </c>
      <c r="BG3033">
        <f t="shared" ca="1" si="886"/>
        <v>1</v>
      </c>
      <c r="BI3033">
        <f t="shared" ca="1" si="879"/>
        <v>0</v>
      </c>
      <c r="BJ3033">
        <f t="shared" ca="1" si="880"/>
        <v>1</v>
      </c>
      <c r="BL3033">
        <f t="shared" ref="BL3033:BL3096" ca="1" si="901">($BR3033/K3033)*BI3033</f>
        <v>0</v>
      </c>
      <c r="BM3033">
        <f t="shared" ref="BM3033:BM3096" ca="1" si="902">($BR3033/L3033)*BJ3033</f>
        <v>8.753190912235409</v>
      </c>
      <c r="BN3033" s="9">
        <f t="shared" ca="1" si="892"/>
        <v>0</v>
      </c>
      <c r="BO3033" s="9">
        <f t="shared" ca="1" si="893"/>
        <v>1</v>
      </c>
      <c r="BP3033" s="9">
        <f t="shared" ca="1" si="887"/>
        <v>0</v>
      </c>
      <c r="BQ3033" s="9">
        <f t="shared" ca="1" si="888"/>
        <v>1</v>
      </c>
      <c r="BR3033">
        <f t="shared" ca="1" si="889"/>
        <v>1126.2258881542023</v>
      </c>
      <c r="BS3033">
        <f t="shared" ca="1" si="890"/>
        <v>-4.3554736577602338E-3</v>
      </c>
      <c r="BT3033">
        <f t="shared" ca="1" si="891"/>
        <v>1.8055555555555558E-5</v>
      </c>
      <c r="BU3033">
        <f t="shared" ca="1" si="872"/>
        <v>0</v>
      </c>
      <c r="BV3033">
        <f t="shared" ca="1" si="873"/>
        <v>1.144630732050922E-6</v>
      </c>
      <c r="BW3033" s="35">
        <f ca="1">IFERROR(VLOOKUP($B3033,OFFSET(Input!$A$1,0,MATCH(Index!BW$6&amp;" Index",Input!$1:$1,0)-1,10000,2),2,0)/100,BW3032)</f>
        <v>8.0000000000000004E-4</v>
      </c>
      <c r="BX3033">
        <f t="shared" ca="1" si="894"/>
        <v>6.6379958199186493E-3</v>
      </c>
      <c r="CE3033">
        <v>1093.9991428246185</v>
      </c>
    </row>
    <row r="3034" spans="2:83" x14ac:dyDescent="0.25">
      <c r="B3034" s="2">
        <v>41922</v>
      </c>
      <c r="C3034">
        <f t="shared" ca="1" si="874"/>
        <v>0</v>
      </c>
      <c r="D3034">
        <f t="shared" ca="1" si="875"/>
        <v>0</v>
      </c>
      <c r="E3034">
        <f ca="1">IF($B3034&lt;VLOOKUP(E$6&amp;" Equity",Param,4,0),"",IFERROR(VLOOKUP($B3034,OFFSET(Input!$A$1,0,MATCH(Index!E$6&amp;" Equity",Input!$1:$1,0)-1,10000,2),2,0),E3033))</f>
        <v>90.62</v>
      </c>
      <c r="F3034" s="33">
        <v>120.07</v>
      </c>
      <c r="H3034">
        <f ca="1">IFERROR(VLOOKUP($B3034,OFFSET(Input!$A$1,0,MATCH(Index!H$6,Input!$1:$1,0)-1,10000,2),2,0),0)</f>
        <v>0</v>
      </c>
      <c r="I3034">
        <f ca="1">IFERROR(VLOOKUP($B3034,OFFSET(Input!$A$1,0,MATCH(Index!I$6,Input!$1:$1,0)-1,10000,2),2,0),0)</f>
        <v>0</v>
      </c>
      <c r="K3034">
        <f t="shared" ca="1" si="876"/>
        <v>107.43677285137038</v>
      </c>
      <c r="L3034" s="30">
        <f t="shared" ca="1" si="877"/>
        <v>129.96348640608849</v>
      </c>
      <c r="N3034">
        <f t="shared" ca="1" si="881"/>
        <v>-9.0080802475630359E-3</v>
      </c>
      <c r="O3034">
        <f t="shared" ca="1" si="882"/>
        <v>1.0044447050093662E-2</v>
      </c>
      <c r="Q3034">
        <f t="shared" ca="1" si="898"/>
        <v>8.3650486245897618E-2</v>
      </c>
      <c r="R3034">
        <f t="shared" ca="1" si="897"/>
        <v>0.14702998194517661</v>
      </c>
      <c r="T3034">
        <f t="shared" ca="1" si="861"/>
        <v>6.9665728696886253E-2</v>
      </c>
      <c r="U3034">
        <f t="shared" ca="1" si="856"/>
        <v>0.126174698161553</v>
      </c>
      <c r="W3034">
        <f t="shared" ca="1" si="857"/>
        <v>-0.26985415172507149</v>
      </c>
      <c r="X3034">
        <f t="shared" ca="1" si="858"/>
        <v>-0.3236013465529326</v>
      </c>
      <c r="Z3034">
        <f t="shared" ca="1" si="867"/>
        <v>108.68538180837402</v>
      </c>
      <c r="AA3034">
        <f t="shared" ca="1" si="867"/>
        <v>108.95981863982834</v>
      </c>
      <c r="AB3034">
        <f t="shared" ca="1" si="867"/>
        <v>109.0853023432371</v>
      </c>
      <c r="AC3034">
        <f t="shared" ca="1" si="868"/>
        <v>109.0853023432371</v>
      </c>
      <c r="AE3034">
        <f ca="1">IFERROR(VLOOKUP($B3034,OFFSET(Input!$A$1,0,MATCH(Index!AE$6&amp;" Index",Input!$1:$1,0)-1,10000,2),2,0),AE3033)</f>
        <v>21.24</v>
      </c>
      <c r="AF3034">
        <f t="shared" ca="1" si="862"/>
        <v>15.990666666666668</v>
      </c>
      <c r="AG3034">
        <f t="shared" ca="1" si="862"/>
        <v>15.175000000000001</v>
      </c>
      <c r="AH3034">
        <f t="shared" ca="1" si="862"/>
        <v>14.746000000000002</v>
      </c>
      <c r="AI3034">
        <f t="shared" ca="1" si="863"/>
        <v>15.175000000000001</v>
      </c>
      <c r="AK3034">
        <f t="shared" ca="1" si="864"/>
        <v>-1</v>
      </c>
      <c r="AL3034">
        <f t="shared" ca="1" si="865"/>
        <v>1</v>
      </c>
      <c r="AN3034" t="str">
        <f t="shared" ca="1" si="871"/>
        <v>Down</v>
      </c>
      <c r="AO3034" t="str">
        <f t="shared" ca="1" si="878"/>
        <v>Not Up</v>
      </c>
      <c r="AQ3034">
        <f t="shared" ca="1" si="869"/>
        <v>0</v>
      </c>
      <c r="AR3034">
        <f t="shared" ca="1" si="870"/>
        <v>1</v>
      </c>
      <c r="AT3034">
        <f t="shared" ca="1" si="899"/>
        <v>1</v>
      </c>
      <c r="AU3034">
        <f t="shared" ca="1" si="900"/>
        <v>0</v>
      </c>
      <c r="AW3034" s="5">
        <f t="shared" ca="1" si="883"/>
        <v>0.14702998194517661</v>
      </c>
      <c r="AX3034" s="5">
        <f t="shared" ca="1" si="884"/>
        <v>0.126174698161553</v>
      </c>
      <c r="AY3034" s="18">
        <f t="shared" ca="1" si="866"/>
        <v>0.14702998194517661</v>
      </c>
      <c r="BA3034" s="6">
        <f t="shared" ca="1" si="859"/>
        <v>0.34006669482312535</v>
      </c>
      <c r="BB3034">
        <f t="shared" ca="1" si="860"/>
        <v>0.33556516540689285</v>
      </c>
      <c r="BC3034" t="str">
        <f t="shared" ca="1" si="895"/>
        <v>HYG UP Equity</v>
      </c>
      <c r="BD3034" t="str">
        <f t="shared" ca="1" si="896"/>
        <v>TLT UP equity</v>
      </c>
      <c r="BF3034">
        <f t="shared" ca="1" si="885"/>
        <v>0</v>
      </c>
      <c r="BG3034">
        <f t="shared" ca="1" si="886"/>
        <v>1</v>
      </c>
      <c r="BI3034">
        <f t="shared" ca="1" si="879"/>
        <v>0</v>
      </c>
      <c r="BJ3034">
        <f t="shared" ca="1" si="880"/>
        <v>1</v>
      </c>
      <c r="BL3034">
        <f t="shared" ca="1" si="901"/>
        <v>0</v>
      </c>
      <c r="BM3034">
        <f t="shared" ca="1" si="902"/>
        <v>8.753190912235409</v>
      </c>
      <c r="BN3034" s="9">
        <f t="shared" ca="1" si="892"/>
        <v>0</v>
      </c>
      <c r="BO3034" s="9">
        <f t="shared" ca="1" si="893"/>
        <v>1</v>
      </c>
      <c r="BP3034" s="9">
        <f t="shared" ca="1" si="887"/>
        <v>0</v>
      </c>
      <c r="BQ3034" s="9">
        <f t="shared" ca="1" si="888"/>
        <v>1</v>
      </c>
      <c r="BR3034">
        <f t="shared" ca="1" si="889"/>
        <v>1137.5952081322039</v>
      </c>
      <c r="BS3034">
        <f t="shared" ca="1" si="890"/>
        <v>1.0095061832253727E-2</v>
      </c>
      <c r="BT3034">
        <f t="shared" ca="1" si="891"/>
        <v>1.8055555555555558E-5</v>
      </c>
      <c r="BU3034">
        <f t="shared" ca="1" si="872"/>
        <v>0</v>
      </c>
      <c r="BV3034">
        <f t="shared" ca="1" si="873"/>
        <v>0</v>
      </c>
      <c r="BW3034" s="35">
        <f ca="1">IFERROR(VLOOKUP($B3034,OFFSET(Input!$A$1,0,MATCH(Index!BW$6&amp;" Index",Input!$1:$1,0)-1,10000,2),2,0)/100,BW3033)</f>
        <v>8.9999999999999998E-4</v>
      </c>
      <c r="BX3034">
        <f t="shared" ca="1" si="894"/>
        <v>6.6283389487781222E-3</v>
      </c>
      <c r="CE3034">
        <v>1097.62183387506</v>
      </c>
    </row>
    <row r="3035" spans="2:83" x14ac:dyDescent="0.25">
      <c r="B3035" s="2">
        <v>41925</v>
      </c>
      <c r="C3035">
        <f t="shared" ca="1" si="874"/>
        <v>0</v>
      </c>
      <c r="D3035">
        <f t="shared" ca="1" si="875"/>
        <v>0</v>
      </c>
      <c r="E3035">
        <f ca="1">IF($B3035&lt;VLOOKUP(E$6&amp;" Equity",Param,4,0),"",IFERROR(VLOOKUP($B3035,OFFSET(Input!$A$1,0,MATCH(Index!E$6&amp;" Equity",Input!$1:$1,0)-1,10000,2),2,0),E3034))</f>
        <v>90.17</v>
      </c>
      <c r="F3035" s="33">
        <v>120.78</v>
      </c>
      <c r="H3035">
        <f ca="1">IFERROR(VLOOKUP($B3035,OFFSET(Input!$A$1,0,MATCH(Index!H$6,Input!$1:$1,0)-1,10000,2),2,0),0)</f>
        <v>0</v>
      </c>
      <c r="I3035">
        <f ca="1">IFERROR(VLOOKUP($B3035,OFFSET(Input!$A$1,0,MATCH(Index!I$6,Input!$1:$1,0)-1,10000,2),2,0),0)</f>
        <v>0</v>
      </c>
      <c r="K3035">
        <f t="shared" ca="1" si="876"/>
        <v>106.90326426846245</v>
      </c>
      <c r="L3035" s="30">
        <f t="shared" ca="1" si="877"/>
        <v>130.73198874096252</v>
      </c>
      <c r="N3035">
        <f t="shared" ca="1" si="881"/>
        <v>-4.9781617271768249E-3</v>
      </c>
      <c r="O3035">
        <f t="shared" ca="1" si="882"/>
        <v>5.8958028371286124E-3</v>
      </c>
      <c r="Q3035">
        <f t="shared" ca="1" si="898"/>
        <v>8.6678409221156036E-2</v>
      </c>
      <c r="R3035">
        <f t="shared" ca="1" si="897"/>
        <v>0.14452305008672314</v>
      </c>
      <c r="T3035">
        <f t="shared" ca="1" si="861"/>
        <v>7.1575749116681145E-2</v>
      </c>
      <c r="U3035">
        <f t="shared" ca="1" si="856"/>
        <v>0.12778791958088112</v>
      </c>
      <c r="W3035">
        <f t="shared" ca="1" si="857"/>
        <v>-0.29061478574002286</v>
      </c>
      <c r="X3035">
        <f t="shared" ca="1" si="858"/>
        <v>-0.34763214946613852</v>
      </c>
      <c r="Z3035">
        <f t="shared" ca="1" si="867"/>
        <v>108.5902879022907</v>
      </c>
      <c r="AA3035">
        <f t="shared" ca="1" si="867"/>
        <v>108.8449808637813</v>
      </c>
      <c r="AB3035">
        <f t="shared" ca="1" si="867"/>
        <v>108.96179363017944</v>
      </c>
      <c r="AC3035">
        <f t="shared" ca="1" si="868"/>
        <v>108.96179363017944</v>
      </c>
      <c r="AE3035">
        <f ca="1">IFERROR(VLOOKUP($B3035,OFFSET(Input!$A$1,0,MATCH(Index!AE$6&amp;" Index",Input!$1:$1,0)-1,10000,2),2,0),AE3034)</f>
        <v>24.64</v>
      </c>
      <c r="AF3035">
        <f t="shared" ca="1" si="862"/>
        <v>16.720666666666666</v>
      </c>
      <c r="AG3035">
        <f t="shared" ca="1" si="862"/>
        <v>15.700999999999999</v>
      </c>
      <c r="AH3035">
        <f t="shared" ca="1" si="862"/>
        <v>15.225199999999999</v>
      </c>
      <c r="AI3035">
        <f t="shared" ca="1" si="863"/>
        <v>15.700999999999999</v>
      </c>
      <c r="AK3035">
        <f t="shared" ca="1" si="864"/>
        <v>-1</v>
      </c>
      <c r="AL3035">
        <f t="shared" ca="1" si="865"/>
        <v>1</v>
      </c>
      <c r="AN3035" t="str">
        <f t="shared" ca="1" si="871"/>
        <v>Down</v>
      </c>
      <c r="AO3035" t="str">
        <f t="shared" ca="1" si="878"/>
        <v>Not Up</v>
      </c>
      <c r="AQ3035">
        <f t="shared" ca="1" si="869"/>
        <v>0</v>
      </c>
      <c r="AR3035">
        <f t="shared" ca="1" si="870"/>
        <v>1</v>
      </c>
      <c r="AT3035">
        <f t="shared" ca="1" si="899"/>
        <v>1</v>
      </c>
      <c r="AU3035">
        <f t="shared" ca="1" si="900"/>
        <v>0</v>
      </c>
      <c r="AW3035" s="5">
        <f t="shared" ca="1" si="883"/>
        <v>0.14452305008672314</v>
      </c>
      <c r="AX3035" s="5">
        <f t="shared" ca="1" si="884"/>
        <v>0.12778791958088112</v>
      </c>
      <c r="AY3035" s="18">
        <f t="shared" ca="1" si="866"/>
        <v>0.14452305008672314</v>
      </c>
      <c r="BA3035" s="6">
        <f t="shared" ca="1" si="859"/>
        <v>0.34596557414195717</v>
      </c>
      <c r="BB3035">
        <f t="shared" ca="1" si="860"/>
        <v>0.33556516540689285</v>
      </c>
      <c r="BC3035" t="str">
        <f t="shared" ca="1" si="895"/>
        <v>HYG UP Equity</v>
      </c>
      <c r="BD3035" t="str">
        <f t="shared" ca="1" si="896"/>
        <v>TLT UP equity</v>
      </c>
      <c r="BF3035">
        <f t="shared" ca="1" si="885"/>
        <v>0</v>
      </c>
      <c r="BG3035">
        <f t="shared" ca="1" si="886"/>
        <v>1</v>
      </c>
      <c r="BI3035">
        <f t="shared" ca="1" si="879"/>
        <v>0</v>
      </c>
      <c r="BJ3035">
        <f t="shared" ca="1" si="880"/>
        <v>1</v>
      </c>
      <c r="BL3035">
        <f t="shared" ca="1" si="901"/>
        <v>0</v>
      </c>
      <c r="BM3035">
        <f t="shared" ca="1" si="902"/>
        <v>8.753190912235409</v>
      </c>
      <c r="BN3035" s="9">
        <f t="shared" ca="1" si="892"/>
        <v>0</v>
      </c>
      <c r="BO3035" s="9">
        <f t="shared" ca="1" si="893"/>
        <v>1</v>
      </c>
      <c r="BP3035" s="9">
        <f t="shared" ca="1" si="887"/>
        <v>0</v>
      </c>
      <c r="BQ3035" s="9">
        <f t="shared" ca="1" si="888"/>
        <v>1</v>
      </c>
      <c r="BR3035">
        <f t="shared" ca="1" si="889"/>
        <v>1144.3220557858549</v>
      </c>
      <c r="BS3035">
        <f t="shared" ca="1" si="890"/>
        <v>5.9132172899143409E-3</v>
      </c>
      <c r="BT3035">
        <f t="shared" ca="1" si="891"/>
        <v>5.4166666666666671E-5</v>
      </c>
      <c r="BU3035">
        <f t="shared" ca="1" si="872"/>
        <v>0</v>
      </c>
      <c r="BV3035">
        <f t="shared" ca="1" si="873"/>
        <v>0</v>
      </c>
      <c r="BW3035" s="35">
        <f ca="1">IFERROR(VLOOKUP($B3035,OFFSET(Input!$A$1,0,MATCH(Index!BW$6&amp;" Index",Input!$1:$1,0)-1,10000,2),2,0)/100,BW3034)</f>
        <v>8.9999999999999998E-4</v>
      </c>
      <c r="BX3035">
        <f t="shared" ca="1" si="894"/>
        <v>1.995086449625217E-2</v>
      </c>
      <c r="CE3035">
        <v>1099.7028376800188</v>
      </c>
    </row>
    <row r="3036" spans="2:83" x14ac:dyDescent="0.25">
      <c r="B3036" s="2">
        <v>41926</v>
      </c>
      <c r="C3036">
        <f t="shared" ca="1" si="874"/>
        <v>0</v>
      </c>
      <c r="D3036">
        <f t="shared" ca="1" si="875"/>
        <v>0</v>
      </c>
      <c r="E3036">
        <f ca="1">IF($B3036&lt;VLOOKUP(E$6&amp;" Equity",Param,4,0),"",IFERROR(VLOOKUP($B3036,OFFSET(Input!$A$1,0,MATCH(Index!E$6&amp;" Equity",Input!$1:$1,0)-1,10000,2),2,0),E3035))</f>
        <v>90.47</v>
      </c>
      <c r="F3036" s="33">
        <v>121.57</v>
      </c>
      <c r="H3036">
        <f ca="1">IFERROR(VLOOKUP($B3036,OFFSET(Input!$A$1,0,MATCH(Index!H$6,Input!$1:$1,0)-1,10000,2),2,0),0)</f>
        <v>0</v>
      </c>
      <c r="I3036">
        <f ca="1">IFERROR(VLOOKUP($B3036,OFFSET(Input!$A$1,0,MATCH(Index!I$6,Input!$1:$1,0)-1,10000,2),2,0),0)</f>
        <v>0</v>
      </c>
      <c r="K3036">
        <f t="shared" ca="1" si="876"/>
        <v>107.25893665706774</v>
      </c>
      <c r="L3036" s="30">
        <f t="shared" ca="1" si="877"/>
        <v>131.58708288821671</v>
      </c>
      <c r="N3036">
        <f t="shared" ca="1" si="881"/>
        <v>3.3215265258349112E-3</v>
      </c>
      <c r="O3036">
        <f t="shared" ca="1" si="882"/>
        <v>6.5195196879474712E-3</v>
      </c>
      <c r="Q3036">
        <f t="shared" ca="1" si="898"/>
        <v>8.2139751771788061E-2</v>
      </c>
      <c r="R3036">
        <f t="shared" ca="1" si="897"/>
        <v>0.14543248322114466</v>
      </c>
      <c r="T3036">
        <f t="shared" ca="1" si="861"/>
        <v>7.2173718882634297E-2</v>
      </c>
      <c r="U3036">
        <f t="shared" ca="1" si="856"/>
        <v>0.12906464305385026</v>
      </c>
      <c r="W3036">
        <f t="shared" ca="1" si="857"/>
        <v>-0.18220853801692183</v>
      </c>
      <c r="X3036">
        <f t="shared" ca="1" si="858"/>
        <v>-0.30078357104555614</v>
      </c>
      <c r="Z3036">
        <f t="shared" ca="1" si="867"/>
        <v>108.46110933055361</v>
      </c>
      <c r="AA3036">
        <f t="shared" ca="1" si="867"/>
        <v>108.73671156999701</v>
      </c>
      <c r="AB3036">
        <f t="shared" ca="1" si="867"/>
        <v>108.87281711364304</v>
      </c>
      <c r="AC3036">
        <f t="shared" ca="1" si="868"/>
        <v>108.87281711364304</v>
      </c>
      <c r="AE3036">
        <f ca="1">IFERROR(VLOOKUP($B3036,OFFSET(Input!$A$1,0,MATCH(Index!AE$6&amp;" Index",Input!$1:$1,0)-1,10000,2),2,0),AE3035)</f>
        <v>22.79</v>
      </c>
      <c r="AF3036">
        <f t="shared" ca="1" si="862"/>
        <v>17.244666666666664</v>
      </c>
      <c r="AG3036">
        <f t="shared" ca="1" si="862"/>
        <v>16.204000000000001</v>
      </c>
      <c r="AH3036">
        <f t="shared" ca="1" si="862"/>
        <v>15.5968</v>
      </c>
      <c r="AI3036">
        <f t="shared" ca="1" si="863"/>
        <v>16.204000000000001</v>
      </c>
      <c r="AK3036">
        <f t="shared" ca="1" si="864"/>
        <v>-1</v>
      </c>
      <c r="AL3036">
        <f t="shared" ca="1" si="865"/>
        <v>1</v>
      </c>
      <c r="AN3036" t="str">
        <f t="shared" ca="1" si="871"/>
        <v>Down</v>
      </c>
      <c r="AO3036" t="str">
        <f t="shared" ca="1" si="878"/>
        <v>Not Up</v>
      </c>
      <c r="AQ3036">
        <f t="shared" ca="1" si="869"/>
        <v>0</v>
      </c>
      <c r="AR3036">
        <f t="shared" ca="1" si="870"/>
        <v>1</v>
      </c>
      <c r="AT3036">
        <f t="shared" ca="1" si="899"/>
        <v>1</v>
      </c>
      <c r="AU3036">
        <f t="shared" ca="1" si="900"/>
        <v>0</v>
      </c>
      <c r="AW3036" s="5">
        <f t="shared" ca="1" si="883"/>
        <v>0.14543248322114466</v>
      </c>
      <c r="AX3036" s="5">
        <f t="shared" ca="1" si="884"/>
        <v>0.12906464305385026</v>
      </c>
      <c r="AY3036" s="18">
        <f t="shared" ca="1" si="866"/>
        <v>0.14543248322114466</v>
      </c>
      <c r="BA3036" s="6">
        <f t="shared" ca="1" si="859"/>
        <v>0.34380214717210045</v>
      </c>
      <c r="BB3036">
        <f t="shared" ca="1" si="860"/>
        <v>0.33556516540689285</v>
      </c>
      <c r="BC3036" t="str">
        <f t="shared" ca="1" si="895"/>
        <v>HYG UP Equity</v>
      </c>
      <c r="BD3036" t="str">
        <f t="shared" ca="1" si="896"/>
        <v>TLT UP equity</v>
      </c>
      <c r="BF3036">
        <f t="shared" ca="1" si="885"/>
        <v>0</v>
      </c>
      <c r="BG3036">
        <f t="shared" ca="1" si="886"/>
        <v>1</v>
      </c>
      <c r="BI3036">
        <f t="shared" ca="1" si="879"/>
        <v>0</v>
      </c>
      <c r="BJ3036">
        <f t="shared" ca="1" si="880"/>
        <v>1</v>
      </c>
      <c r="BL3036">
        <f t="shared" ca="1" si="901"/>
        <v>0</v>
      </c>
      <c r="BM3036">
        <f t="shared" ca="1" si="902"/>
        <v>8.753190912235409</v>
      </c>
      <c r="BN3036" s="9">
        <f t="shared" ca="1" si="892"/>
        <v>0</v>
      </c>
      <c r="BO3036" s="9">
        <f t="shared" ca="1" si="893"/>
        <v>1.0000000000000002</v>
      </c>
      <c r="BP3036" s="9">
        <f t="shared" ca="1" si="887"/>
        <v>0</v>
      </c>
      <c r="BQ3036" s="9">
        <f t="shared" ca="1" si="888"/>
        <v>1.0000000000000002</v>
      </c>
      <c r="BR3036">
        <f t="shared" ca="1" si="889"/>
        <v>1151.806858104706</v>
      </c>
      <c r="BS3036">
        <f t="shared" ca="1" si="890"/>
        <v>6.5408180162278562E-3</v>
      </c>
      <c r="BT3036">
        <f t="shared" ca="1" si="891"/>
        <v>1.8055555555555562E-5</v>
      </c>
      <c r="BU3036">
        <f t="shared" ca="1" si="872"/>
        <v>0</v>
      </c>
      <c r="BV3036">
        <f t="shared" ca="1" si="873"/>
        <v>0</v>
      </c>
      <c r="BW3036" s="35">
        <f ca="1">IFERROR(VLOOKUP($B3036,OFFSET(Input!$A$1,0,MATCH(Index!BW$6&amp;" Index",Input!$1:$1,0)-1,10000,2),2,0)/100,BW3035)</f>
        <v>8.9999999999999998E-4</v>
      </c>
      <c r="BX3036">
        <f t="shared" ca="1" si="894"/>
        <v>6.6628965834983692E-3</v>
      </c>
      <c r="CE3036">
        <v>1102.0553963283769</v>
      </c>
    </row>
    <row r="3037" spans="2:83" x14ac:dyDescent="0.25">
      <c r="B3037" s="2">
        <v>41927</v>
      </c>
      <c r="C3037">
        <f t="shared" ca="1" si="874"/>
        <v>0</v>
      </c>
      <c r="D3037">
        <f t="shared" ca="1" si="875"/>
        <v>0</v>
      </c>
      <c r="E3037">
        <f ca="1">IF($B3037&lt;VLOOKUP(E$6&amp;" Equity",Param,4,0),"",IFERROR(VLOOKUP($B3037,OFFSET(Input!$A$1,0,MATCH(Index!E$6&amp;" Equity",Input!$1:$1,0)-1,10000,2),2,0),E3036))</f>
        <v>90.49</v>
      </c>
      <c r="F3037" s="33">
        <v>122.53</v>
      </c>
      <c r="H3037">
        <f ca="1">IFERROR(VLOOKUP($B3037,OFFSET(Input!$A$1,0,MATCH(Index!H$6,Input!$1:$1,0)-1,10000,2),2,0),0)</f>
        <v>0</v>
      </c>
      <c r="I3037">
        <f ca="1">IFERROR(VLOOKUP($B3037,OFFSET(Input!$A$1,0,MATCH(Index!I$6,Input!$1:$1,0)-1,10000,2),2,0),0)</f>
        <v>0</v>
      </c>
      <c r="K3037">
        <f t="shared" ca="1" si="876"/>
        <v>107.28264814964142</v>
      </c>
      <c r="L3037" s="30">
        <f t="shared" ca="1" si="877"/>
        <v>132.62618463677879</v>
      </c>
      <c r="N3037">
        <f t="shared" ca="1" si="881"/>
        <v>2.2104332539161657E-4</v>
      </c>
      <c r="O3037">
        <f t="shared" ca="1" si="882"/>
        <v>7.8656693936527116E-3</v>
      </c>
      <c r="Q3037">
        <f t="shared" ca="1" si="898"/>
        <v>8.1962758130231628E-2</v>
      </c>
      <c r="R3037">
        <f t="shared" ca="1" si="897"/>
        <v>0.11600595932107917</v>
      </c>
      <c r="T3037">
        <f t="shared" ca="1" si="861"/>
        <v>7.1260756190923022E-2</v>
      </c>
      <c r="U3037">
        <f t="shared" ca="1" si="856"/>
        <v>0.13173519098660294</v>
      </c>
      <c r="W3037">
        <f t="shared" ca="1" si="857"/>
        <v>-0.27997825774123924</v>
      </c>
      <c r="X3037">
        <f t="shared" ca="1" si="858"/>
        <v>-0.2849916503612101</v>
      </c>
      <c r="Z3037">
        <f t="shared" ca="1" si="867"/>
        <v>108.32239709899753</v>
      </c>
      <c r="AA3037">
        <f t="shared" ca="1" si="867"/>
        <v>108.61191973952418</v>
      </c>
      <c r="AB3037">
        <f t="shared" ca="1" si="867"/>
        <v>108.78290019160238</v>
      </c>
      <c r="AC3037">
        <f t="shared" ca="1" si="868"/>
        <v>108.78290019160238</v>
      </c>
      <c r="AE3037">
        <f ca="1">IFERROR(VLOOKUP($B3037,OFFSET(Input!$A$1,0,MATCH(Index!AE$6&amp;" Index",Input!$1:$1,0)-1,10000,2),2,0),AE3036)</f>
        <v>26.25</v>
      </c>
      <c r="AF3037">
        <f t="shared" ca="1" si="862"/>
        <v>18.11</v>
      </c>
      <c r="AG3037">
        <f t="shared" ca="1" si="862"/>
        <v>16.884</v>
      </c>
      <c r="AH3037">
        <f t="shared" ca="1" si="862"/>
        <v>16.131600000000002</v>
      </c>
      <c r="AI3037">
        <f t="shared" ca="1" si="863"/>
        <v>16.884</v>
      </c>
      <c r="AK3037">
        <f t="shared" ca="1" si="864"/>
        <v>-1</v>
      </c>
      <c r="AL3037">
        <f t="shared" ca="1" si="865"/>
        <v>1</v>
      </c>
      <c r="AN3037" t="str">
        <f t="shared" ca="1" si="871"/>
        <v>Down</v>
      </c>
      <c r="AO3037" t="str">
        <f t="shared" ca="1" si="878"/>
        <v>Not Up</v>
      </c>
      <c r="AQ3037">
        <f t="shared" ca="1" si="869"/>
        <v>0</v>
      </c>
      <c r="AR3037">
        <f t="shared" ca="1" si="870"/>
        <v>1</v>
      </c>
      <c r="AT3037">
        <f t="shared" ca="1" si="899"/>
        <v>1</v>
      </c>
      <c r="AU3037">
        <f t="shared" ca="1" si="900"/>
        <v>0</v>
      </c>
      <c r="AW3037" s="5">
        <f t="shared" ca="1" si="883"/>
        <v>0.11600595932107917</v>
      </c>
      <c r="AX3037" s="5">
        <f t="shared" ca="1" si="884"/>
        <v>0.13173519098660294</v>
      </c>
      <c r="AY3037" s="18">
        <f t="shared" ca="1" si="866"/>
        <v>0.13173519098660294</v>
      </c>
      <c r="BA3037" s="6">
        <f t="shared" ca="1" si="859"/>
        <v>0.37954930361079331</v>
      </c>
      <c r="BB3037">
        <f t="shared" ca="1" si="860"/>
        <v>0.37954930361079331</v>
      </c>
      <c r="BC3037" t="str">
        <f t="shared" ca="1" si="895"/>
        <v>HYG UP Equity</v>
      </c>
      <c r="BD3037" t="str">
        <f t="shared" ca="1" si="896"/>
        <v>TLT UP equity</v>
      </c>
      <c r="BF3037">
        <f t="shared" ca="1" si="885"/>
        <v>0</v>
      </c>
      <c r="BG3037">
        <f t="shared" ca="1" si="886"/>
        <v>1</v>
      </c>
      <c r="BI3037">
        <f t="shared" ca="1" si="879"/>
        <v>0</v>
      </c>
      <c r="BJ3037">
        <f t="shared" ca="1" si="880"/>
        <v>1</v>
      </c>
      <c r="BL3037">
        <f t="shared" ca="1" si="901"/>
        <v>0</v>
      </c>
      <c r="BM3037">
        <f t="shared" ca="1" si="902"/>
        <v>8.753190912235409</v>
      </c>
      <c r="BN3037" s="9">
        <f t="shared" ca="1" si="892"/>
        <v>0</v>
      </c>
      <c r="BO3037" s="9">
        <f t="shared" ca="1" si="893"/>
        <v>1</v>
      </c>
      <c r="BP3037" s="9">
        <f t="shared" ca="1" si="887"/>
        <v>0</v>
      </c>
      <c r="BQ3037" s="9">
        <f t="shared" ca="1" si="888"/>
        <v>1</v>
      </c>
      <c r="BR3037">
        <f t="shared" ca="1" si="889"/>
        <v>1160.9023140871075</v>
      </c>
      <c r="BS3037">
        <f t="shared" ca="1" si="890"/>
        <v>7.8966850374273534E-3</v>
      </c>
      <c r="BT3037">
        <f t="shared" ca="1" si="891"/>
        <v>1.8055555555555558E-5</v>
      </c>
      <c r="BU3037">
        <f t="shared" ca="1" si="872"/>
        <v>0</v>
      </c>
      <c r="BV3037">
        <f t="shared" ca="1" si="873"/>
        <v>0</v>
      </c>
      <c r="BW3037" s="35">
        <f ca="1">IFERROR(VLOOKUP($B3037,OFFSET(Input!$A$1,0,MATCH(Index!BW$6&amp;" Index",Input!$1:$1,0)-1,10000,2),2,0)/100,BW3036)</f>
        <v>8.9999999999999998E-4</v>
      </c>
      <c r="BX3037">
        <f t="shared" ca="1" si="894"/>
        <v>6.677150302269971E-3</v>
      </c>
      <c r="CE3037">
        <v>1104.9058510440145</v>
      </c>
    </row>
    <row r="3038" spans="2:83" x14ac:dyDescent="0.25">
      <c r="B3038" s="2">
        <v>41928</v>
      </c>
      <c r="C3038">
        <f t="shared" ca="1" si="874"/>
        <v>0</v>
      </c>
      <c r="D3038">
        <f t="shared" ca="1" si="875"/>
        <v>0</v>
      </c>
      <c r="E3038">
        <f ca="1">IF($B3038&lt;VLOOKUP(E$6&amp;" Equity",Param,4,0),"",IFERROR(VLOOKUP($B3038,OFFSET(Input!$A$1,0,MATCH(Index!E$6&amp;" Equity",Input!$1:$1,0)-1,10000,2),2,0),E3037))</f>
        <v>91</v>
      </c>
      <c r="F3038" s="33">
        <v>121.75</v>
      </c>
      <c r="H3038">
        <f ca="1">IFERROR(VLOOKUP($B3038,OFFSET(Input!$A$1,0,MATCH(Index!H$6,Input!$1:$1,0)-1,10000,2),2,0),0)</f>
        <v>0</v>
      </c>
      <c r="I3038">
        <f ca="1">IFERROR(VLOOKUP($B3038,OFFSET(Input!$A$1,0,MATCH(Index!I$6,Input!$1:$1,0)-1,10000,2),2,0),0)</f>
        <v>0</v>
      </c>
      <c r="K3038">
        <f t="shared" ca="1" si="876"/>
        <v>107.8872912102704</v>
      </c>
      <c r="L3038" s="30">
        <f t="shared" ca="1" si="877"/>
        <v>131.78191446607212</v>
      </c>
      <c r="N3038">
        <f t="shared" ca="1" si="881"/>
        <v>5.620159153808155E-3</v>
      </c>
      <c r="O3038">
        <f t="shared" ca="1" si="882"/>
        <v>-6.3861359986559698E-3</v>
      </c>
      <c r="Q3038">
        <f t="shared" ca="1" si="898"/>
        <v>8.6121275996089527E-2</v>
      </c>
      <c r="R3038">
        <f t="shared" ca="1" si="897"/>
        <v>0.11205235947794757</v>
      </c>
      <c r="T3038">
        <f t="shared" ca="1" si="861"/>
        <v>7.3991691154704373E-2</v>
      </c>
      <c r="U3038">
        <f t="shared" ref="U3038:U3101" ca="1" si="903">SQRT(SUMPRODUCT(OFFSET(O3038,0,0,-U$5,1),OFFSET(O3038,0,0,-U$5,1))*252/U$5)</f>
        <v>0.13313717981302711</v>
      </c>
      <c r="W3038">
        <f t="shared" ref="W3038:W3101" ca="1" si="904">(SUMPRODUCT(OFFSET(N3038,0,0,-W$5,1),OFFSET(O3038,0,0,-W$5,1))*252/W$5)/(Q3038*R3038)</f>
        <v>-0.32475827891000381</v>
      </c>
      <c r="X3038">
        <f t="shared" ref="X3038:X3101" ca="1" si="905">(SUMPRODUCT(OFFSET(N3038,0,0,-X$5,1),OFFSET(O3038,0,0,-X$5,1))*252/X$5)/(T3038*U3038)</f>
        <v>-0.31887680825866455</v>
      </c>
      <c r="Z3038">
        <f t="shared" ca="1" si="867"/>
        <v>108.22280883018807</v>
      </c>
      <c r="AA3038">
        <f t="shared" ca="1" si="867"/>
        <v>108.51558925095109</v>
      </c>
      <c r="AB3038">
        <f t="shared" ca="1" si="867"/>
        <v>108.71716899198691</v>
      </c>
      <c r="AC3038">
        <f t="shared" ca="1" si="868"/>
        <v>108.71716899198691</v>
      </c>
      <c r="AE3038">
        <f ca="1">IFERROR(VLOOKUP($B3038,OFFSET(Input!$A$1,0,MATCH(Index!AE$6&amp;" Index",Input!$1:$1,0)-1,10000,2),2,0),AE3037)</f>
        <v>25.2</v>
      </c>
      <c r="AF3038">
        <f t="shared" ca="1" si="862"/>
        <v>18.747333333333334</v>
      </c>
      <c r="AG3038">
        <f t="shared" ca="1" si="862"/>
        <v>17.5425</v>
      </c>
      <c r="AH3038">
        <f t="shared" ca="1" si="862"/>
        <v>16.627600000000001</v>
      </c>
      <c r="AI3038">
        <f t="shared" ca="1" si="863"/>
        <v>17.5425</v>
      </c>
      <c r="AK3038">
        <f t="shared" ca="1" si="864"/>
        <v>-1</v>
      </c>
      <c r="AL3038">
        <f t="shared" ca="1" si="865"/>
        <v>1</v>
      </c>
      <c r="AN3038" t="str">
        <f t="shared" ca="1" si="871"/>
        <v>Down</v>
      </c>
      <c r="AO3038" t="str">
        <f t="shared" ca="1" si="878"/>
        <v>Not Up</v>
      </c>
      <c r="AQ3038">
        <f t="shared" ca="1" si="869"/>
        <v>0</v>
      </c>
      <c r="AR3038">
        <f t="shared" ca="1" si="870"/>
        <v>1</v>
      </c>
      <c r="AT3038">
        <f t="shared" ca="1" si="899"/>
        <v>1</v>
      </c>
      <c r="AU3038">
        <f t="shared" ca="1" si="900"/>
        <v>0</v>
      </c>
      <c r="AW3038" s="5">
        <f t="shared" ca="1" si="883"/>
        <v>0.11205235947794757</v>
      </c>
      <c r="AX3038" s="5">
        <f t="shared" ca="1" si="884"/>
        <v>0.13313717981302711</v>
      </c>
      <c r="AY3038" s="18">
        <f t="shared" ca="1" si="866"/>
        <v>0.13313717981302711</v>
      </c>
      <c r="BA3038" s="6">
        <f t="shared" ref="BA3038:BA3101" ca="1" si="906">MAX(0,MIN(150%,VT/AY3038))</f>
        <v>0.375552494579036</v>
      </c>
      <c r="BB3038">
        <f t="shared" ref="BB3038:BB3101" ca="1" si="907">IF($D3038&lt;&gt;0,BA3038,IF(AND(AY3038*BB3037&gt;4.5%,AY3038*BB3037&lt;5.5%),BB3037,BA3038))</f>
        <v>0.37954930361079331</v>
      </c>
      <c r="BC3038" t="str">
        <f t="shared" ca="1" si="895"/>
        <v>HYG UP Equity</v>
      </c>
      <c r="BD3038" t="str">
        <f t="shared" ca="1" si="896"/>
        <v>TLT UP equity</v>
      </c>
      <c r="BF3038">
        <f t="shared" ca="1" si="885"/>
        <v>0</v>
      </c>
      <c r="BG3038">
        <f t="shared" ca="1" si="886"/>
        <v>1</v>
      </c>
      <c r="BI3038">
        <f t="shared" ca="1" si="879"/>
        <v>0</v>
      </c>
      <c r="BJ3038">
        <f t="shared" ca="1" si="880"/>
        <v>1</v>
      </c>
      <c r="BL3038">
        <f t="shared" ca="1" si="901"/>
        <v>0</v>
      </c>
      <c r="BM3038">
        <f t="shared" ca="1" si="902"/>
        <v>8.753190912235409</v>
      </c>
      <c r="BN3038" s="9">
        <f t="shared" ca="1" si="892"/>
        <v>0</v>
      </c>
      <c r="BO3038" s="9">
        <f t="shared" ca="1" si="893"/>
        <v>0.99999999999999989</v>
      </c>
      <c r="BP3038" s="9">
        <f t="shared" ca="1" si="887"/>
        <v>0</v>
      </c>
      <c r="BQ3038" s="9">
        <f t="shared" ca="1" si="888"/>
        <v>0.99999999999999989</v>
      </c>
      <c r="BR3038">
        <f t="shared" ca="1" si="889"/>
        <v>1153.5122561014066</v>
      </c>
      <c r="BS3038">
        <f t="shared" ca="1" si="890"/>
        <v>-6.3657879702928577E-3</v>
      </c>
      <c r="BT3038">
        <f t="shared" ca="1" si="891"/>
        <v>1.8055555555555555E-5</v>
      </c>
      <c r="BU3038">
        <f t="shared" ca="1" si="872"/>
        <v>0</v>
      </c>
      <c r="BV3038">
        <f t="shared" ca="1" si="873"/>
        <v>8.7968276407800916E-6</v>
      </c>
      <c r="BW3038" s="35">
        <f ca="1">IFERROR(VLOOKUP($B3038,OFFSET(Input!$A$1,0,MATCH(Index!BW$6&amp;" Index",Input!$1:$1,0)-1,10000,2),2,0)/100,BW3037)</f>
        <v>8.9999999999999998E-4</v>
      </c>
      <c r="BX3038">
        <f t="shared" ca="1" si="894"/>
        <v>7.5718905585419535E-3</v>
      </c>
      <c r="CE3038">
        <v>1102.5548160839476</v>
      </c>
    </row>
    <row r="3039" spans="2:83" x14ac:dyDescent="0.25">
      <c r="B3039" s="2">
        <v>41929</v>
      </c>
      <c r="C3039">
        <f t="shared" ca="1" si="874"/>
        <v>0</v>
      </c>
      <c r="D3039">
        <f t="shared" ca="1" si="875"/>
        <v>0</v>
      </c>
      <c r="E3039">
        <f ca="1">IF($B3039&lt;VLOOKUP(E$6&amp;" Equity",Param,4,0),"",IFERROR(VLOOKUP($B3039,OFFSET(Input!$A$1,0,MATCH(Index!E$6&amp;" Equity",Input!$1:$1,0)-1,10000,2),2,0),E3038))</f>
        <v>91.77</v>
      </c>
      <c r="F3039" s="33">
        <v>121.07</v>
      </c>
      <c r="H3039">
        <f ca="1">IFERROR(VLOOKUP($B3039,OFFSET(Input!$A$1,0,MATCH(Index!H$6,Input!$1:$1,0)-1,10000,2),2,0),0)</f>
        <v>0</v>
      </c>
      <c r="I3039">
        <f ca="1">IFERROR(VLOOKUP($B3039,OFFSET(Input!$A$1,0,MATCH(Index!I$6,Input!$1:$1,0)-1,10000,2),2,0),0)</f>
        <v>0</v>
      </c>
      <c r="K3039">
        <f t="shared" ca="1" si="876"/>
        <v>108.80018367435731</v>
      </c>
      <c r="L3039" s="30">
        <f t="shared" ca="1" si="877"/>
        <v>131.04588406084068</v>
      </c>
      <c r="N3039">
        <f t="shared" ca="1" si="881"/>
        <v>8.4259403140717962E-3</v>
      </c>
      <c r="O3039">
        <f t="shared" ca="1" si="882"/>
        <v>-5.6008712430501767E-3</v>
      </c>
      <c r="Q3039">
        <f t="shared" ca="1" si="898"/>
        <v>9.4444870404583922E-2</v>
      </c>
      <c r="R3039">
        <f t="shared" ca="1" si="897"/>
        <v>0.11353212817469904</v>
      </c>
      <c r="T3039">
        <f t="shared" ref="T3039:T3102" ca="1" si="908">SQRT(SUMPRODUCT(OFFSET(N3039,0,0,-T$5,1),OFFSET(N3039,0,0,-T$5,1))*252/T$5)</f>
        <v>7.9574565377026146E-2</v>
      </c>
      <c r="U3039">
        <f t="shared" ca="1" si="903"/>
        <v>0.12712977705465117</v>
      </c>
      <c r="W3039">
        <f t="shared" ca="1" si="904"/>
        <v>-0.43690329891560459</v>
      </c>
      <c r="X3039">
        <f t="shared" ca="1" si="905"/>
        <v>-0.39598360803786903</v>
      </c>
      <c r="Z3039">
        <f t="shared" ca="1" si="867"/>
        <v>108.17775699429805</v>
      </c>
      <c r="AA3039">
        <f t="shared" ca="1" si="867"/>
        <v>108.45545905954648</v>
      </c>
      <c r="AB3039">
        <f t="shared" ca="1" si="867"/>
        <v>108.69314787025463</v>
      </c>
      <c r="AC3039">
        <f t="shared" ca="1" si="868"/>
        <v>108.69314787025463</v>
      </c>
      <c r="AE3039">
        <f ca="1">IFERROR(VLOOKUP($B3039,OFFSET(Input!$A$1,0,MATCH(Index!AE$6&amp;" Index",Input!$1:$1,0)-1,10000,2),2,0),AE3038)</f>
        <v>21.99</v>
      </c>
      <c r="AF3039">
        <f t="shared" ref="AF3039:AH3102" ca="1" si="909">AVERAGE(OFFSET($AE3039,0,0,-AF$5,1))</f>
        <v>19.223333333333336</v>
      </c>
      <c r="AG3039">
        <f t="shared" ca="1" si="909"/>
        <v>18.0365</v>
      </c>
      <c r="AH3039">
        <f t="shared" ca="1" si="909"/>
        <v>16.974800000000002</v>
      </c>
      <c r="AI3039">
        <f t="shared" ref="AI3039:AI3102" ca="1" si="910">MAX(AH3039,AG3039)</f>
        <v>18.0365</v>
      </c>
      <c r="AK3039">
        <f t="shared" ref="AK3039:AK3102" ca="1" si="911">IF(Z3039&gt;AC3039,1,-1)</f>
        <v>-1</v>
      </c>
      <c r="AL3039">
        <f t="shared" ref="AL3039:AL3102" ca="1" si="912">IF(AF3039&gt;AI3039,1,-1)</f>
        <v>1</v>
      </c>
      <c r="AN3039" t="str">
        <f t="shared" ca="1" si="871"/>
        <v>Down</v>
      </c>
      <c r="AO3039" t="str">
        <f t="shared" ca="1" si="878"/>
        <v>Not Up</v>
      </c>
      <c r="AQ3039">
        <f t="shared" ca="1" si="869"/>
        <v>0</v>
      </c>
      <c r="AR3039">
        <f t="shared" ca="1" si="870"/>
        <v>1</v>
      </c>
      <c r="AT3039">
        <f t="shared" ca="1" si="899"/>
        <v>1</v>
      </c>
      <c r="AU3039">
        <f t="shared" ca="1" si="900"/>
        <v>0</v>
      </c>
      <c r="AW3039" s="5">
        <f t="shared" ca="1" si="883"/>
        <v>0.11353212817469904</v>
      </c>
      <c r="AX3039" s="5">
        <f t="shared" ca="1" si="884"/>
        <v>0.12712977705465117</v>
      </c>
      <c r="AY3039" s="18">
        <f t="shared" ref="AY3039:AY3102" ca="1" si="913">MAX(AW3039,AX3039)</f>
        <v>0.12712977705465117</v>
      </c>
      <c r="BA3039" s="6">
        <f t="shared" ca="1" si="906"/>
        <v>0.39329888841467692</v>
      </c>
      <c r="BB3039">
        <f t="shared" ca="1" si="907"/>
        <v>0.37954930361079331</v>
      </c>
      <c r="BC3039" t="str">
        <f t="shared" ca="1" si="895"/>
        <v>HYG UP Equity</v>
      </c>
      <c r="BD3039" t="str">
        <f t="shared" ca="1" si="896"/>
        <v>TLT UP equity</v>
      </c>
      <c r="BF3039">
        <f t="shared" ca="1" si="885"/>
        <v>0</v>
      </c>
      <c r="BG3039">
        <f t="shared" ca="1" si="886"/>
        <v>1</v>
      </c>
      <c r="BI3039">
        <f t="shared" ca="1" si="879"/>
        <v>0</v>
      </c>
      <c r="BJ3039">
        <f t="shared" ca="1" si="880"/>
        <v>1</v>
      </c>
      <c r="BL3039">
        <f t="shared" ca="1" si="901"/>
        <v>0</v>
      </c>
      <c r="BM3039">
        <f t="shared" ca="1" si="902"/>
        <v>8.753190912235409</v>
      </c>
      <c r="BN3039" s="9">
        <f t="shared" ca="1" si="892"/>
        <v>0</v>
      </c>
      <c r="BO3039" s="9">
        <f t="shared" ca="1" si="893"/>
        <v>1</v>
      </c>
      <c r="BP3039" s="9">
        <f t="shared" ca="1" si="887"/>
        <v>0</v>
      </c>
      <c r="BQ3039" s="9">
        <f t="shared" ca="1" si="888"/>
        <v>1</v>
      </c>
      <c r="BR3039">
        <f t="shared" ca="1" si="889"/>
        <v>1147.0696414472056</v>
      </c>
      <c r="BS3039">
        <f t="shared" ca="1" si="890"/>
        <v>-5.5852156057495383E-3</v>
      </c>
      <c r="BT3039">
        <f t="shared" ca="1" si="891"/>
        <v>1.8055555555555558E-5</v>
      </c>
      <c r="BU3039">
        <f t="shared" ca="1" si="872"/>
        <v>0</v>
      </c>
      <c r="BV3039">
        <f t="shared" ca="1" si="873"/>
        <v>0</v>
      </c>
      <c r="BW3039" s="35">
        <f ca="1">IFERROR(VLOOKUP($B3039,OFFSET(Input!$A$1,0,MATCH(Index!BW$6&amp;" Index",Input!$1:$1,0)-1,10000,2),2,0)/100,BW3038)</f>
        <v>8.9999999999999998E-4</v>
      </c>
      <c r="BX3039">
        <f t="shared" ca="1" si="894"/>
        <v>7.555778978175073E-3</v>
      </c>
      <c r="CE3039">
        <v>1100.196390218432</v>
      </c>
    </row>
    <row r="3040" spans="2:83" x14ac:dyDescent="0.25">
      <c r="B3040" s="2">
        <v>41932</v>
      </c>
      <c r="C3040">
        <f t="shared" ca="1" si="874"/>
        <v>0</v>
      </c>
      <c r="D3040">
        <f t="shared" ca="1" si="875"/>
        <v>0</v>
      </c>
      <c r="E3040">
        <f ca="1">IF($B3040&lt;VLOOKUP(E$6&amp;" Equity",Param,4,0),"",IFERROR(VLOOKUP($B3040,OFFSET(Input!$A$1,0,MATCH(Index!E$6&amp;" Equity",Input!$1:$1,0)-1,10000,2),2,0),E3039))</f>
        <v>92.48</v>
      </c>
      <c r="F3040" s="33">
        <v>121.51</v>
      </c>
      <c r="H3040">
        <f ca="1">IFERROR(VLOOKUP($B3040,OFFSET(Input!$A$1,0,MATCH(Index!H$6,Input!$1:$1,0)-1,10000,2),2,0),0)</f>
        <v>0</v>
      </c>
      <c r="I3040">
        <f ca="1">IFERROR(VLOOKUP($B3040,OFFSET(Input!$A$1,0,MATCH(Index!I$6,Input!$1:$1,0)-1,10000,2),2,0),0)</f>
        <v>0</v>
      </c>
      <c r="K3040">
        <f t="shared" ca="1" si="876"/>
        <v>109.64194166072318</v>
      </c>
      <c r="L3040" s="30">
        <f t="shared" ca="1" si="877"/>
        <v>131.52213902893163</v>
      </c>
      <c r="N3040">
        <f t="shared" ca="1" si="881"/>
        <v>7.7069580931456768E-3</v>
      </c>
      <c r="O3040">
        <f t="shared" ca="1" si="882"/>
        <v>3.6276732008716467E-3</v>
      </c>
      <c r="Q3040">
        <f t="shared" ca="1" si="898"/>
        <v>0.10191662733572034</v>
      </c>
      <c r="R3040">
        <f t="shared" ca="1" si="897"/>
        <v>0.11494463164423128</v>
      </c>
      <c r="T3040">
        <f t="shared" ca="1" si="908"/>
        <v>8.3833293675419335E-2</v>
      </c>
      <c r="U3040">
        <f t="shared" ca="1" si="903"/>
        <v>0.12770675398435682</v>
      </c>
      <c r="W3040">
        <f t="shared" ca="1" si="904"/>
        <v>-0.34114270133764768</v>
      </c>
      <c r="X3040">
        <f t="shared" ca="1" si="905"/>
        <v>-0.33833242611827719</v>
      </c>
      <c r="Z3040">
        <f t="shared" ca="1" si="867"/>
        <v>108.2050252107578</v>
      </c>
      <c r="AA3040">
        <f t="shared" ca="1" si="867"/>
        <v>108.44863190462775</v>
      </c>
      <c r="AB3040">
        <f t="shared" ca="1" si="867"/>
        <v>108.71082474510744</v>
      </c>
      <c r="AC3040">
        <f t="shared" ca="1" si="868"/>
        <v>108.71082474510744</v>
      </c>
      <c r="AE3040">
        <f ca="1">IFERROR(VLOOKUP($B3040,OFFSET(Input!$A$1,0,MATCH(Index!AE$6&amp;" Index",Input!$1:$1,0)-1,10000,2),2,0),AE3039)</f>
        <v>18.57</v>
      </c>
      <c r="AF3040">
        <f t="shared" ca="1" si="909"/>
        <v>19.395999999999997</v>
      </c>
      <c r="AG3040">
        <f t="shared" ca="1" si="909"/>
        <v>18.2805</v>
      </c>
      <c r="AH3040">
        <f t="shared" ca="1" si="909"/>
        <v>17.152799999999999</v>
      </c>
      <c r="AI3040">
        <f t="shared" ca="1" si="910"/>
        <v>18.2805</v>
      </c>
      <c r="AK3040">
        <f t="shared" ca="1" si="911"/>
        <v>-1</v>
      </c>
      <c r="AL3040">
        <f t="shared" ca="1" si="912"/>
        <v>1</v>
      </c>
      <c r="AN3040" t="str">
        <f t="shared" ca="1" si="871"/>
        <v>Down</v>
      </c>
      <c r="AO3040" t="str">
        <f t="shared" ca="1" si="878"/>
        <v>Not Up</v>
      </c>
      <c r="AQ3040">
        <f t="shared" ca="1" si="869"/>
        <v>0</v>
      </c>
      <c r="AR3040">
        <f t="shared" ca="1" si="870"/>
        <v>1</v>
      </c>
      <c r="AT3040">
        <f t="shared" ca="1" si="899"/>
        <v>1</v>
      </c>
      <c r="AU3040">
        <f t="shared" ca="1" si="900"/>
        <v>0</v>
      </c>
      <c r="AW3040" s="5">
        <f t="shared" ca="1" si="883"/>
        <v>0.11494463164423128</v>
      </c>
      <c r="AX3040" s="5">
        <f t="shared" ca="1" si="884"/>
        <v>0.12770675398435682</v>
      </c>
      <c r="AY3040" s="18">
        <f t="shared" ca="1" si="913"/>
        <v>0.12770675398435682</v>
      </c>
      <c r="BA3040" s="6">
        <f t="shared" ca="1" si="906"/>
        <v>0.39152197076534145</v>
      </c>
      <c r="BB3040">
        <f t="shared" ca="1" si="907"/>
        <v>0.37954930361079331</v>
      </c>
      <c r="BC3040" t="str">
        <f t="shared" ca="1" si="895"/>
        <v>HYG UP Equity</v>
      </c>
      <c r="BD3040" t="str">
        <f t="shared" ca="1" si="896"/>
        <v>TLT UP equity</v>
      </c>
      <c r="BF3040">
        <f t="shared" ca="1" si="885"/>
        <v>0</v>
      </c>
      <c r="BG3040">
        <f t="shared" ca="1" si="886"/>
        <v>1</v>
      </c>
      <c r="BI3040">
        <f t="shared" ca="1" si="879"/>
        <v>0</v>
      </c>
      <c r="BJ3040">
        <f t="shared" ca="1" si="880"/>
        <v>1</v>
      </c>
      <c r="BL3040">
        <f t="shared" ca="1" si="901"/>
        <v>0</v>
      </c>
      <c r="BM3040">
        <f t="shared" ca="1" si="902"/>
        <v>8.753190912235409</v>
      </c>
      <c r="BN3040" s="9">
        <f t="shared" ca="1" si="892"/>
        <v>0</v>
      </c>
      <c r="BO3040" s="9">
        <f t="shared" ca="1" si="893"/>
        <v>1.0000000000000002</v>
      </c>
      <c r="BP3040" s="9">
        <f t="shared" ca="1" si="887"/>
        <v>0</v>
      </c>
      <c r="BQ3040" s="9">
        <f t="shared" ca="1" si="888"/>
        <v>1.0000000000000002</v>
      </c>
      <c r="BR3040">
        <f t="shared" ca="1" si="889"/>
        <v>1151.2383921058063</v>
      </c>
      <c r="BS3040">
        <f t="shared" ca="1" si="890"/>
        <v>3.6342611712232298E-3</v>
      </c>
      <c r="BT3040">
        <f t="shared" ca="1" si="891"/>
        <v>5.4166666666666685E-5</v>
      </c>
      <c r="BU3040">
        <f t="shared" ca="1" si="872"/>
        <v>0</v>
      </c>
      <c r="BV3040">
        <f t="shared" ca="1" si="873"/>
        <v>0</v>
      </c>
      <c r="BW3040" s="35">
        <f ca="1">IFERROR(VLOOKUP($B3040,OFFSET(Input!$A$1,0,MATCH(Index!BW$6&amp;" Index",Input!$1:$1,0)-1,10000,2),2,0)/100,BW3039)</f>
        <v>8.9999999999999998E-4</v>
      </c>
      <c r="BX3040">
        <f t="shared" ca="1" si="894"/>
        <v>2.2618850244386209E-2</v>
      </c>
      <c r="CE3040">
        <v>1101.6506398073916</v>
      </c>
    </row>
    <row r="3041" spans="2:83" x14ac:dyDescent="0.25">
      <c r="B3041" s="2">
        <v>41933</v>
      </c>
      <c r="C3041">
        <f t="shared" ca="1" si="874"/>
        <v>0</v>
      </c>
      <c r="D3041">
        <f t="shared" ca="1" si="875"/>
        <v>0</v>
      </c>
      <c r="E3041">
        <f ca="1">IF($B3041&lt;VLOOKUP(E$6&amp;" Equity",Param,4,0),"",IFERROR(VLOOKUP($B3041,OFFSET(Input!$A$1,0,MATCH(Index!E$6&amp;" Equity",Input!$1:$1,0)-1,10000,2),2,0),E3040))</f>
        <v>93.18</v>
      </c>
      <c r="F3041" s="33">
        <v>120.54</v>
      </c>
      <c r="H3041">
        <f ca="1">IFERROR(VLOOKUP($B3041,OFFSET(Input!$A$1,0,MATCH(Index!H$6,Input!$1:$1,0)-1,10000,2),2,0),0)</f>
        <v>0</v>
      </c>
      <c r="I3041">
        <f ca="1">IFERROR(VLOOKUP($B3041,OFFSET(Input!$A$1,0,MATCH(Index!I$6,Input!$1:$1,0)-1,10000,2),2,0),0)</f>
        <v>0</v>
      </c>
      <c r="K3041">
        <f t="shared" ca="1" si="876"/>
        <v>110.4718439008022</v>
      </c>
      <c r="L3041" s="30">
        <f t="shared" ca="1" si="877"/>
        <v>130.47221330382206</v>
      </c>
      <c r="N3041">
        <f t="shared" ca="1" si="881"/>
        <v>7.5407014645834918E-3</v>
      </c>
      <c r="O3041">
        <f t="shared" ca="1" si="882"/>
        <v>-8.0149158656223438E-3</v>
      </c>
      <c r="Q3041">
        <f t="shared" ca="1" si="898"/>
        <v>0.10703176026971956</v>
      </c>
      <c r="R3041">
        <f t="shared" ca="1" si="897"/>
        <v>0.10148417095015204</v>
      </c>
      <c r="T3041">
        <f t="shared" ca="1" si="908"/>
        <v>8.6145053805124674E-2</v>
      </c>
      <c r="U3041">
        <f t="shared" ca="1" si="903"/>
        <v>0.12899200589139395</v>
      </c>
      <c r="W3041">
        <f t="shared" ca="1" si="904"/>
        <v>-0.38987450204696267</v>
      </c>
      <c r="X3041">
        <f t="shared" ca="1" si="905"/>
        <v>-0.35905964857362738</v>
      </c>
      <c r="Z3041">
        <f t="shared" ca="1" si="867"/>
        <v>108.35677876322939</v>
      </c>
      <c r="AA3041">
        <f t="shared" ca="1" si="867"/>
        <v>108.51104256944322</v>
      </c>
      <c r="AB3041">
        <f t="shared" ca="1" si="867"/>
        <v>108.75272559982938</v>
      </c>
      <c r="AC3041">
        <f t="shared" ca="1" si="868"/>
        <v>108.75272559982938</v>
      </c>
      <c r="AE3041">
        <f ca="1">IFERROR(VLOOKUP($B3041,OFFSET(Input!$A$1,0,MATCH(Index!AE$6&amp;" Index",Input!$1:$1,0)-1,10000,2),2,0),AE3040)</f>
        <v>16.079999999999998</v>
      </c>
      <c r="AF3041">
        <f t="shared" ca="1" si="909"/>
        <v>19.380666666666663</v>
      </c>
      <c r="AG3041">
        <f t="shared" ca="1" si="909"/>
        <v>18.337999999999997</v>
      </c>
      <c r="AH3041">
        <f t="shared" ca="1" si="909"/>
        <v>17.286799999999999</v>
      </c>
      <c r="AI3041">
        <f t="shared" ca="1" si="910"/>
        <v>18.337999999999997</v>
      </c>
      <c r="AK3041">
        <f t="shared" ca="1" si="911"/>
        <v>-1</v>
      </c>
      <c r="AL3041">
        <f t="shared" ca="1" si="912"/>
        <v>1</v>
      </c>
      <c r="AN3041" t="str">
        <f t="shared" ca="1" si="871"/>
        <v>Down</v>
      </c>
      <c r="AO3041" t="str">
        <f t="shared" ca="1" si="878"/>
        <v>Not Up</v>
      </c>
      <c r="AQ3041">
        <f t="shared" ca="1" si="869"/>
        <v>0</v>
      </c>
      <c r="AR3041">
        <f t="shared" ca="1" si="870"/>
        <v>1</v>
      </c>
      <c r="AT3041">
        <f t="shared" ca="1" si="899"/>
        <v>1</v>
      </c>
      <c r="AU3041">
        <f t="shared" ca="1" si="900"/>
        <v>0</v>
      </c>
      <c r="AW3041" s="5">
        <f t="shared" ca="1" si="883"/>
        <v>0.10148417095015204</v>
      </c>
      <c r="AX3041" s="5">
        <f t="shared" ca="1" si="884"/>
        <v>0.12899200589139395</v>
      </c>
      <c r="AY3041" s="18">
        <f t="shared" ca="1" si="913"/>
        <v>0.12899200589139395</v>
      </c>
      <c r="BA3041" s="6">
        <f t="shared" ca="1" si="906"/>
        <v>0.38762092002893561</v>
      </c>
      <c r="BB3041">
        <f t="shared" ca="1" si="907"/>
        <v>0.37954930361079331</v>
      </c>
      <c r="BC3041" t="str">
        <f t="shared" ca="1" si="895"/>
        <v>HYG UP Equity</v>
      </c>
      <c r="BD3041" t="str">
        <f t="shared" ca="1" si="896"/>
        <v>TLT UP equity</v>
      </c>
      <c r="BF3041">
        <f t="shared" ca="1" si="885"/>
        <v>0</v>
      </c>
      <c r="BG3041">
        <f t="shared" ca="1" si="886"/>
        <v>1</v>
      </c>
      <c r="BI3041">
        <f t="shared" ca="1" si="879"/>
        <v>0</v>
      </c>
      <c r="BJ3041">
        <f t="shared" ca="1" si="880"/>
        <v>1</v>
      </c>
      <c r="BL3041">
        <f t="shared" ca="1" si="901"/>
        <v>0</v>
      </c>
      <c r="BM3041">
        <f t="shared" ca="1" si="902"/>
        <v>8.753190912235409</v>
      </c>
      <c r="BN3041" s="9">
        <f t="shared" ca="1" si="892"/>
        <v>0</v>
      </c>
      <c r="BO3041" s="9">
        <f t="shared" ca="1" si="893"/>
        <v>1</v>
      </c>
      <c r="BP3041" s="9">
        <f t="shared" ca="1" si="887"/>
        <v>0</v>
      </c>
      <c r="BQ3041" s="9">
        <f t="shared" ca="1" si="888"/>
        <v>1</v>
      </c>
      <c r="BR3041">
        <f t="shared" ca="1" si="889"/>
        <v>1142.048191790255</v>
      </c>
      <c r="BS3041">
        <f t="shared" ca="1" si="890"/>
        <v>-7.9828820673195633E-3</v>
      </c>
      <c r="BT3041">
        <f t="shared" ca="1" si="891"/>
        <v>1.8055555555555558E-5</v>
      </c>
      <c r="BU3041">
        <f t="shared" ca="1" si="872"/>
        <v>0</v>
      </c>
      <c r="BV3041">
        <f t="shared" ca="1" si="873"/>
        <v>0</v>
      </c>
      <c r="BW3041" s="35">
        <f ca="1">IFERROR(VLOOKUP($B3041,OFFSET(Input!$A$1,0,MATCH(Index!BW$6&amp;" Index",Input!$1:$1,0)-1,10000,2),2,0)/100,BW3040)</f>
        <v>8.9999999999999998E-4</v>
      </c>
      <c r="BX3041">
        <f t="shared" ca="1" si="894"/>
        <v>7.5495826820786739E-3</v>
      </c>
      <c r="CE3041">
        <v>1098.2916099895972</v>
      </c>
    </row>
    <row r="3042" spans="2:83" x14ac:dyDescent="0.25">
      <c r="B3042" s="2">
        <v>41934</v>
      </c>
      <c r="C3042">
        <f t="shared" ca="1" si="874"/>
        <v>0</v>
      </c>
      <c r="D3042">
        <f t="shared" ca="1" si="875"/>
        <v>0</v>
      </c>
      <c r="E3042">
        <f ca="1">IF($B3042&lt;VLOOKUP(E$6&amp;" Equity",Param,4,0),"",IFERROR(VLOOKUP($B3042,OFFSET(Input!$A$1,0,MATCH(Index!E$6&amp;" Equity",Input!$1:$1,0)-1,10000,2),2,0),E3041))</f>
        <v>92.57</v>
      </c>
      <c r="F3042" s="33">
        <v>120.67</v>
      </c>
      <c r="H3042">
        <f ca="1">IFERROR(VLOOKUP($B3042,OFFSET(Input!$A$1,0,MATCH(Index!H$6,Input!$1:$1,0)-1,10000,2),2,0),0)</f>
        <v>0</v>
      </c>
      <c r="I3042">
        <f ca="1">IFERROR(VLOOKUP($B3042,OFFSET(Input!$A$1,0,MATCH(Index!I$6,Input!$1:$1,0)-1,10000,2),2,0),0)</f>
        <v>0</v>
      </c>
      <c r="K3042">
        <f t="shared" ca="1" si="876"/>
        <v>109.74864337730476</v>
      </c>
      <c r="L3042" s="30">
        <f t="shared" ca="1" si="877"/>
        <v>130.61292499893983</v>
      </c>
      <c r="N3042">
        <f t="shared" ca="1" si="881"/>
        <v>-6.5679913095309586E-3</v>
      </c>
      <c r="O3042">
        <f t="shared" ca="1" si="882"/>
        <v>1.0778990306112869E-3</v>
      </c>
      <c r="Q3042">
        <f t="shared" ca="1" si="898"/>
        <v>0.1093982558723133</v>
      </c>
      <c r="R3042">
        <f t="shared" ca="1" si="897"/>
        <v>0.10162049227086058</v>
      </c>
      <c r="T3042">
        <f t="shared" ca="1" si="908"/>
        <v>8.859324330109794E-2</v>
      </c>
      <c r="U3042">
        <f t="shared" ca="1" si="903"/>
        <v>0.12753122427921612</v>
      </c>
      <c r="W3042">
        <f t="shared" ca="1" si="904"/>
        <v>-0.39969794121201524</v>
      </c>
      <c r="X3042">
        <f t="shared" ca="1" si="905"/>
        <v>-0.37982170586832453</v>
      </c>
      <c r="Z3042">
        <f t="shared" ca="1" si="867"/>
        <v>108.38404697968913</v>
      </c>
      <c r="AA3042">
        <f t="shared" ca="1" si="867"/>
        <v>108.55382077864658</v>
      </c>
      <c r="AB3042">
        <f t="shared" ca="1" si="867"/>
        <v>108.75153194455767</v>
      </c>
      <c r="AC3042">
        <f t="shared" ca="1" si="868"/>
        <v>108.75153194455767</v>
      </c>
      <c r="AE3042">
        <f ca="1">IFERROR(VLOOKUP($B3042,OFFSET(Input!$A$1,0,MATCH(Index!AE$6&amp;" Index",Input!$1:$1,0)-1,10000,2),2,0),AE3041)</f>
        <v>17.87</v>
      </c>
      <c r="AF3042">
        <f t="shared" ca="1" si="909"/>
        <v>19.458000000000002</v>
      </c>
      <c r="AG3042">
        <f t="shared" ca="1" si="909"/>
        <v>18.567999999999998</v>
      </c>
      <c r="AH3042">
        <f t="shared" ca="1" si="909"/>
        <v>17.4956</v>
      </c>
      <c r="AI3042">
        <f t="shared" ca="1" si="910"/>
        <v>18.567999999999998</v>
      </c>
      <c r="AK3042">
        <f t="shared" ca="1" si="911"/>
        <v>-1</v>
      </c>
      <c r="AL3042">
        <f t="shared" ca="1" si="912"/>
        <v>1</v>
      </c>
      <c r="AN3042" t="str">
        <f t="shared" ca="1" si="871"/>
        <v>Down</v>
      </c>
      <c r="AO3042" t="str">
        <f t="shared" ca="1" si="878"/>
        <v>Not Up</v>
      </c>
      <c r="AQ3042">
        <f t="shared" ca="1" si="869"/>
        <v>0</v>
      </c>
      <c r="AR3042">
        <f t="shared" ca="1" si="870"/>
        <v>1</v>
      </c>
      <c r="AT3042">
        <f t="shared" ca="1" si="899"/>
        <v>1</v>
      </c>
      <c r="AU3042">
        <f t="shared" ca="1" si="900"/>
        <v>0</v>
      </c>
      <c r="AW3042" s="5">
        <f t="shared" ca="1" si="883"/>
        <v>0.10162049227086058</v>
      </c>
      <c r="AX3042" s="5">
        <f t="shared" ca="1" si="884"/>
        <v>0.12753122427921612</v>
      </c>
      <c r="AY3042" s="18">
        <f t="shared" ca="1" si="913"/>
        <v>0.12753122427921612</v>
      </c>
      <c r="BA3042" s="6">
        <f t="shared" ca="1" si="906"/>
        <v>0.39206084849095696</v>
      </c>
      <c r="BB3042">
        <f t="shared" ca="1" si="907"/>
        <v>0.37954930361079331</v>
      </c>
      <c r="BC3042" t="str">
        <f t="shared" ca="1" si="895"/>
        <v>HYG UP Equity</v>
      </c>
      <c r="BD3042" t="str">
        <f t="shared" ca="1" si="896"/>
        <v>TLT UP equity</v>
      </c>
      <c r="BF3042">
        <f t="shared" ca="1" si="885"/>
        <v>0</v>
      </c>
      <c r="BG3042">
        <f t="shared" ca="1" si="886"/>
        <v>1</v>
      </c>
      <c r="BI3042">
        <f t="shared" ca="1" si="879"/>
        <v>0</v>
      </c>
      <c r="BJ3042">
        <f t="shared" ca="1" si="880"/>
        <v>1</v>
      </c>
      <c r="BL3042">
        <f t="shared" ca="1" si="901"/>
        <v>0</v>
      </c>
      <c r="BM3042">
        <f t="shared" ca="1" si="902"/>
        <v>8.753190912235409</v>
      </c>
      <c r="BN3042" s="9">
        <f t="shared" ca="1" si="892"/>
        <v>0</v>
      </c>
      <c r="BO3042" s="9">
        <f t="shared" ca="1" si="893"/>
        <v>1</v>
      </c>
      <c r="BP3042" s="9">
        <f t="shared" ca="1" si="887"/>
        <v>0</v>
      </c>
      <c r="BQ3042" s="9">
        <f t="shared" ca="1" si="888"/>
        <v>1</v>
      </c>
      <c r="BR3042">
        <f t="shared" ca="1" si="889"/>
        <v>1143.2798681212053</v>
      </c>
      <c r="BS3042">
        <f t="shared" ca="1" si="890"/>
        <v>1.0784801725569615E-3</v>
      </c>
      <c r="BT3042">
        <f t="shared" ca="1" si="891"/>
        <v>1.8055555555555558E-5</v>
      </c>
      <c r="BU3042">
        <f t="shared" ca="1" si="872"/>
        <v>0</v>
      </c>
      <c r="BV3042">
        <f t="shared" ca="1" si="873"/>
        <v>0</v>
      </c>
      <c r="BW3042" s="35">
        <f ca="1">IFERROR(VLOOKUP($B3042,OFFSET(Input!$A$1,0,MATCH(Index!BW$6&amp;" Index",Input!$1:$1,0)-1,10000,2),2,0)/100,BW3041)</f>
        <v>8.9999999999999998E-4</v>
      </c>
      <c r="BX3042">
        <f t="shared" ca="1" si="894"/>
        <v>7.5265633396259342E-3</v>
      </c>
      <c r="CE3042">
        <v>1098.7201036976876</v>
      </c>
    </row>
    <row r="3043" spans="2:83" x14ac:dyDescent="0.25">
      <c r="B3043" s="2">
        <v>41935</v>
      </c>
      <c r="C3043">
        <f t="shared" ca="1" si="874"/>
        <v>0</v>
      </c>
      <c r="D3043">
        <f t="shared" ca="1" si="875"/>
        <v>0</v>
      </c>
      <c r="E3043">
        <f ca="1">IF($B3043&lt;VLOOKUP(E$6&amp;" Equity",Param,4,0),"",IFERROR(VLOOKUP($B3043,OFFSET(Input!$A$1,0,MATCH(Index!E$6&amp;" Equity",Input!$1:$1,0)-1,10000,2),2,0),E3042))</f>
        <v>92.53</v>
      </c>
      <c r="F3043" s="33">
        <v>119.6</v>
      </c>
      <c r="H3043">
        <f ca="1">IFERROR(VLOOKUP($B3043,OFFSET(Input!$A$1,0,MATCH(Index!H$6,Input!$1:$1,0)-1,10000,2),2,0),0)</f>
        <v>0</v>
      </c>
      <c r="I3043">
        <f ca="1">IFERROR(VLOOKUP($B3043,OFFSET(Input!$A$1,0,MATCH(Index!I$6,Input!$1:$1,0)-1,10000,2),2,0),0)</f>
        <v>0</v>
      </c>
      <c r="K3043">
        <f t="shared" ca="1" si="876"/>
        <v>109.7012203921574</v>
      </c>
      <c r="L3043" s="30">
        <f t="shared" ca="1" si="877"/>
        <v>129.45475950835504</v>
      </c>
      <c r="N3043">
        <f t="shared" ca="1" si="881"/>
        <v>-4.3219881818092152E-4</v>
      </c>
      <c r="O3043">
        <f t="shared" ca="1" si="882"/>
        <v>-8.9067055689781675E-3</v>
      </c>
      <c r="Q3043">
        <f t="shared" ca="1" si="898"/>
        <v>9.7750928347480698E-2</v>
      </c>
      <c r="R3043">
        <f t="shared" ca="1" si="897"/>
        <v>0.10883789396251167</v>
      </c>
      <c r="T3043">
        <f t="shared" ca="1" si="908"/>
        <v>8.5201519560799535E-2</v>
      </c>
      <c r="U3043">
        <f t="shared" ca="1" si="903"/>
        <v>0.12446211351107031</v>
      </c>
      <c r="W3043">
        <f t="shared" ca="1" si="904"/>
        <v>-0.5098068790307011</v>
      </c>
      <c r="X3043">
        <f t="shared" ca="1" si="905"/>
        <v>-0.30351116121988037</v>
      </c>
      <c r="Z3043">
        <f t="shared" ca="1" si="867"/>
        <v>108.51327461421575</v>
      </c>
      <c r="AA3043">
        <f t="shared" ca="1" si="867"/>
        <v>108.63141487235869</v>
      </c>
      <c r="AB3043">
        <f t="shared" ca="1" si="867"/>
        <v>108.74702472097466</v>
      </c>
      <c r="AC3043">
        <f t="shared" ca="1" si="868"/>
        <v>108.74702472097466</v>
      </c>
      <c r="AE3043">
        <f ca="1">IFERROR(VLOOKUP($B3043,OFFSET(Input!$A$1,0,MATCH(Index!AE$6&amp;" Index",Input!$1:$1,0)-1,10000,2),2,0),AE3042)</f>
        <v>16.53</v>
      </c>
      <c r="AF3043">
        <f t="shared" ca="1" si="909"/>
        <v>19.482666666666667</v>
      </c>
      <c r="AG3043">
        <f t="shared" ca="1" si="909"/>
        <v>18.612500000000001</v>
      </c>
      <c r="AH3043">
        <f t="shared" ca="1" si="909"/>
        <v>17.675599999999999</v>
      </c>
      <c r="AI3043">
        <f t="shared" ca="1" si="910"/>
        <v>18.612500000000001</v>
      </c>
      <c r="AK3043">
        <f t="shared" ca="1" si="911"/>
        <v>-1</v>
      </c>
      <c r="AL3043">
        <f t="shared" ca="1" si="912"/>
        <v>1</v>
      </c>
      <c r="AN3043" t="str">
        <f t="shared" ca="1" si="871"/>
        <v>Down</v>
      </c>
      <c r="AO3043" t="str">
        <f t="shared" ca="1" si="878"/>
        <v>Not Up</v>
      </c>
      <c r="AQ3043">
        <f t="shared" ca="1" si="869"/>
        <v>0</v>
      </c>
      <c r="AR3043">
        <f t="shared" ca="1" si="870"/>
        <v>1</v>
      </c>
      <c r="AT3043">
        <f t="shared" ca="1" si="899"/>
        <v>1</v>
      </c>
      <c r="AU3043">
        <f t="shared" ca="1" si="900"/>
        <v>0</v>
      </c>
      <c r="AW3043" s="5">
        <f t="shared" ca="1" si="883"/>
        <v>0.10883789396251167</v>
      </c>
      <c r="AX3043" s="5">
        <f t="shared" ca="1" si="884"/>
        <v>0.12446211351107031</v>
      </c>
      <c r="AY3043" s="18">
        <f t="shared" ca="1" si="913"/>
        <v>0.12446211351107031</v>
      </c>
      <c r="BA3043" s="6">
        <f t="shared" ca="1" si="906"/>
        <v>0.4017286754137655</v>
      </c>
      <c r="BB3043">
        <f t="shared" ca="1" si="907"/>
        <v>0.37954930361079331</v>
      </c>
      <c r="BC3043" t="str">
        <f t="shared" ca="1" si="895"/>
        <v>HYG UP Equity</v>
      </c>
      <c r="BD3043" t="str">
        <f t="shared" ca="1" si="896"/>
        <v>TLT UP equity</v>
      </c>
      <c r="BF3043">
        <f t="shared" ca="1" si="885"/>
        <v>0</v>
      </c>
      <c r="BG3043">
        <f t="shared" ca="1" si="886"/>
        <v>1</v>
      </c>
      <c r="BI3043">
        <f t="shared" ca="1" si="879"/>
        <v>0</v>
      </c>
      <c r="BJ3043">
        <f t="shared" ca="1" si="880"/>
        <v>1</v>
      </c>
      <c r="BL3043">
        <f t="shared" ca="1" si="901"/>
        <v>0</v>
      </c>
      <c r="BM3043">
        <f t="shared" ca="1" si="902"/>
        <v>8.753190912235409</v>
      </c>
      <c r="BN3043" s="9">
        <f t="shared" ca="1" si="892"/>
        <v>0</v>
      </c>
      <c r="BO3043" s="9">
        <f t="shared" ca="1" si="893"/>
        <v>1.0000000000000002</v>
      </c>
      <c r="BP3043" s="9">
        <f t="shared" ca="1" si="887"/>
        <v>0</v>
      </c>
      <c r="BQ3043" s="9">
        <f t="shared" ca="1" si="888"/>
        <v>1.0000000000000002</v>
      </c>
      <c r="BR3043">
        <f t="shared" ca="1" si="889"/>
        <v>1133.1422244741536</v>
      </c>
      <c r="BS3043">
        <f t="shared" ca="1" si="890"/>
        <v>-8.8671583657912167E-3</v>
      </c>
      <c r="BT3043">
        <f t="shared" ca="1" si="891"/>
        <v>1.8055555555555562E-5</v>
      </c>
      <c r="BU3043">
        <f t="shared" ca="1" si="872"/>
        <v>0</v>
      </c>
      <c r="BV3043">
        <f t="shared" ca="1" si="873"/>
        <v>0</v>
      </c>
      <c r="BW3043" s="35">
        <f ca="1">IFERROR(VLOOKUP($B3043,OFFSET(Input!$A$1,0,MATCH(Index!BW$6&amp;" Index",Input!$1:$1,0)-1,10000,2),2,0)/100,BW3042)</f>
        <v>8.9999999999999998E-4</v>
      </c>
      <c r="BX3043">
        <f t="shared" ca="1" si="894"/>
        <v>7.529499795668429E-3</v>
      </c>
      <c r="CE3043">
        <v>1095.0012498110134</v>
      </c>
    </row>
    <row r="3044" spans="2:83" x14ac:dyDescent="0.25">
      <c r="B3044" s="2">
        <v>41936</v>
      </c>
      <c r="C3044">
        <f t="shared" ca="1" si="874"/>
        <v>0</v>
      </c>
      <c r="D3044">
        <f t="shared" ca="1" si="875"/>
        <v>0</v>
      </c>
      <c r="E3044">
        <f ca="1">IF($B3044&lt;VLOOKUP(E$6&amp;" Equity",Param,4,0),"",IFERROR(VLOOKUP($B3044,OFFSET(Input!$A$1,0,MATCH(Index!E$6&amp;" Equity",Input!$1:$1,0)-1,10000,2),2,0),E3043))</f>
        <v>92.79</v>
      </c>
      <c r="F3044" s="33">
        <v>119.72</v>
      </c>
      <c r="H3044">
        <f ca="1">IFERROR(VLOOKUP($B3044,OFFSET(Input!$A$1,0,MATCH(Index!H$6,Input!$1:$1,0)-1,10000,2),2,0),0)</f>
        <v>0</v>
      </c>
      <c r="I3044">
        <f ca="1">IFERROR(VLOOKUP($B3044,OFFSET(Input!$A$1,0,MATCH(Index!I$6,Input!$1:$1,0)-1,10000,2),2,0),0)</f>
        <v>0</v>
      </c>
      <c r="K3044">
        <f t="shared" ca="1" si="876"/>
        <v>110.00946979561532</v>
      </c>
      <c r="L3044" s="30">
        <f t="shared" ca="1" si="877"/>
        <v>129.58464722692528</v>
      </c>
      <c r="N3044">
        <f t="shared" ca="1" si="881"/>
        <v>2.8059591041491045E-3</v>
      </c>
      <c r="O3044">
        <f t="shared" ca="1" si="882"/>
        <v>1.0028414679667992E-3</v>
      </c>
      <c r="Q3044">
        <f t="shared" ca="1" si="898"/>
        <v>8.779969812496155E-2</v>
      </c>
      <c r="R3044">
        <f t="shared" ca="1" si="897"/>
        <v>9.6584571639480518E-2</v>
      </c>
      <c r="T3044">
        <f t="shared" ca="1" si="908"/>
        <v>8.5750191953165578E-2</v>
      </c>
      <c r="U3044">
        <f t="shared" ca="1" si="903"/>
        <v>0.12439130811592286</v>
      </c>
      <c r="W3044">
        <f t="shared" ca="1" si="904"/>
        <v>-0.36235450464228719</v>
      </c>
      <c r="X3044">
        <f t="shared" ca="1" si="905"/>
        <v>-0.29961679813868497</v>
      </c>
      <c r="Z3044">
        <f t="shared" ca="1" si="867"/>
        <v>108.77054430864023</v>
      </c>
      <c r="AA3044">
        <f t="shared" ca="1" si="867"/>
        <v>108.72796305850711</v>
      </c>
      <c r="AB3044">
        <f t="shared" ca="1" si="867"/>
        <v>108.74729201270128</v>
      </c>
      <c r="AC3044">
        <f t="shared" ca="1" si="868"/>
        <v>108.74729201270128</v>
      </c>
      <c r="AE3044">
        <f ca="1">IFERROR(VLOOKUP($B3044,OFFSET(Input!$A$1,0,MATCH(Index!AE$6&amp;" Index",Input!$1:$1,0)-1,10000,2),2,0),AE3043)</f>
        <v>16.11</v>
      </c>
      <c r="AF3044">
        <f t="shared" ca="1" si="909"/>
        <v>19.586666666666662</v>
      </c>
      <c r="AG3044">
        <f t="shared" ca="1" si="909"/>
        <v>18.6755</v>
      </c>
      <c r="AH3044">
        <f t="shared" ca="1" si="909"/>
        <v>17.835599999999999</v>
      </c>
      <c r="AI3044">
        <f t="shared" ca="1" si="910"/>
        <v>18.6755</v>
      </c>
      <c r="AK3044">
        <f t="shared" ca="1" si="911"/>
        <v>1</v>
      </c>
      <c r="AL3044">
        <f t="shared" ca="1" si="912"/>
        <v>1</v>
      </c>
      <c r="AN3044" t="str">
        <f t="shared" ca="1" si="871"/>
        <v>Down</v>
      </c>
      <c r="AO3044" t="str">
        <f t="shared" ca="1" si="878"/>
        <v>Not Up</v>
      </c>
      <c r="AQ3044">
        <f t="shared" ca="1" si="869"/>
        <v>0</v>
      </c>
      <c r="AR3044">
        <f t="shared" ca="1" si="870"/>
        <v>1</v>
      </c>
      <c r="AT3044">
        <f t="shared" ca="1" si="899"/>
        <v>1</v>
      </c>
      <c r="AU3044">
        <f t="shared" ca="1" si="900"/>
        <v>0</v>
      </c>
      <c r="AW3044" s="5">
        <f t="shared" ca="1" si="883"/>
        <v>9.6584571639480518E-2</v>
      </c>
      <c r="AX3044" s="5">
        <f t="shared" ca="1" si="884"/>
        <v>0.12439130811592286</v>
      </c>
      <c r="AY3044" s="18">
        <f t="shared" ca="1" si="913"/>
        <v>0.12439130811592286</v>
      </c>
      <c r="BA3044" s="6">
        <f t="shared" ca="1" si="906"/>
        <v>0.40195734539107797</v>
      </c>
      <c r="BB3044">
        <f t="shared" ca="1" si="907"/>
        <v>0.37954930361079331</v>
      </c>
      <c r="BC3044" t="str">
        <f t="shared" ca="1" si="895"/>
        <v>HYG UP Equity</v>
      </c>
      <c r="BD3044" t="str">
        <f t="shared" ca="1" si="896"/>
        <v>TLT UP equity</v>
      </c>
      <c r="BF3044">
        <f t="shared" ca="1" si="885"/>
        <v>0</v>
      </c>
      <c r="BG3044">
        <f t="shared" ca="1" si="886"/>
        <v>1</v>
      </c>
      <c r="BI3044">
        <f t="shared" ca="1" si="879"/>
        <v>0</v>
      </c>
      <c r="BJ3044">
        <f t="shared" ca="1" si="880"/>
        <v>1</v>
      </c>
      <c r="BL3044">
        <f t="shared" ca="1" si="901"/>
        <v>0</v>
      </c>
      <c r="BM3044">
        <f t="shared" ca="1" si="902"/>
        <v>8.753190912235409</v>
      </c>
      <c r="BN3044" s="9">
        <f t="shared" ca="1" si="892"/>
        <v>0</v>
      </c>
      <c r="BO3044" s="9">
        <f t="shared" ca="1" si="893"/>
        <v>1.0000000000000002</v>
      </c>
      <c r="BP3044" s="9">
        <f t="shared" ca="1" si="887"/>
        <v>0</v>
      </c>
      <c r="BQ3044" s="9">
        <f t="shared" ca="1" si="888"/>
        <v>1.0000000000000002</v>
      </c>
      <c r="BR3044">
        <f t="shared" ca="1" si="889"/>
        <v>1134.2791564719537</v>
      </c>
      <c r="BS3044">
        <f t="shared" ca="1" si="890"/>
        <v>1.0033444816053283E-3</v>
      </c>
      <c r="BT3044">
        <f t="shared" ca="1" si="891"/>
        <v>1.8055555555555562E-5</v>
      </c>
      <c r="BU3044">
        <f t="shared" ca="1" si="872"/>
        <v>0</v>
      </c>
      <c r="BV3044">
        <f t="shared" ca="1" si="873"/>
        <v>0</v>
      </c>
      <c r="BW3044" s="35">
        <f ca="1">IFERROR(VLOOKUP($B3044,OFFSET(Input!$A$1,0,MATCH(Index!BW$6&amp;" Index",Input!$1:$1,0)-1,10000,2),2,0)/100,BW3043)</f>
        <v>8.9999999999999998E-4</v>
      </c>
      <c r="BX3044">
        <f t="shared" ca="1" si="894"/>
        <v>7.5040145883935308E-3</v>
      </c>
      <c r="CE3044">
        <v>1095.3972328831107</v>
      </c>
    </row>
    <row r="3045" spans="2:83" x14ac:dyDescent="0.25">
      <c r="B3045" s="2">
        <v>41939</v>
      </c>
      <c r="C3045">
        <f t="shared" ca="1" si="874"/>
        <v>0</v>
      </c>
      <c r="D3045">
        <f t="shared" ca="1" si="875"/>
        <v>0</v>
      </c>
      <c r="E3045">
        <f ca="1">IF($B3045&lt;VLOOKUP(E$6&amp;" Equity",Param,4,0),"",IFERROR(VLOOKUP($B3045,OFFSET(Input!$A$1,0,MATCH(Index!E$6&amp;" Equity",Input!$1:$1,0)-1,10000,2),2,0),E3044))</f>
        <v>92.41</v>
      </c>
      <c r="F3045" s="33">
        <v>119.94</v>
      </c>
      <c r="H3045">
        <f ca="1">IFERROR(VLOOKUP($B3045,OFFSET(Input!$A$1,0,MATCH(Index!H$6,Input!$1:$1,0)-1,10000,2),2,0),0)</f>
        <v>0</v>
      </c>
      <c r="I3045">
        <f ca="1">IFERROR(VLOOKUP($B3045,OFFSET(Input!$A$1,0,MATCH(Index!I$6,Input!$1:$1,0)-1,10000,2),2,0),0)</f>
        <v>0</v>
      </c>
      <c r="K3045">
        <f t="shared" ca="1" si="876"/>
        <v>109.55895143671528</v>
      </c>
      <c r="L3045" s="30">
        <f t="shared" ca="1" si="877"/>
        <v>129.82277471097075</v>
      </c>
      <c r="N3045">
        <f t="shared" ca="1" si="881"/>
        <v>-4.1036774651390133E-3</v>
      </c>
      <c r="O3045">
        <f t="shared" ca="1" si="882"/>
        <v>1.8359347558655416E-3</v>
      </c>
      <c r="Q3045">
        <f t="shared" ca="1" si="898"/>
        <v>8.6652469495361817E-2</v>
      </c>
      <c r="R3045">
        <f t="shared" ca="1" si="897"/>
        <v>9.2398894177290788E-2</v>
      </c>
      <c r="T3045">
        <f t="shared" ca="1" si="908"/>
        <v>8.6665440328757351E-2</v>
      </c>
      <c r="U3045">
        <f t="shared" ca="1" si="903"/>
        <v>0.12129399748453275</v>
      </c>
      <c r="W3045">
        <f t="shared" ca="1" si="904"/>
        <v>-0.31511950688981905</v>
      </c>
      <c r="X3045">
        <f t="shared" ca="1" si="905"/>
        <v>-0.29316849146530471</v>
      </c>
      <c r="Z3045">
        <f t="shared" ca="1" si="867"/>
        <v>109.03611302546551</v>
      </c>
      <c r="AA3045">
        <f t="shared" ca="1" si="867"/>
        <v>108.81320046387809</v>
      </c>
      <c r="AB3045">
        <f t="shared" ca="1" si="867"/>
        <v>108.73851067980597</v>
      </c>
      <c r="AC3045">
        <f t="shared" ca="1" si="868"/>
        <v>108.81320046387809</v>
      </c>
      <c r="AE3045">
        <f ca="1">IFERROR(VLOOKUP($B3045,OFFSET(Input!$A$1,0,MATCH(Index!AE$6&amp;" Index",Input!$1:$1,0)-1,10000,2),2,0),AE3044)</f>
        <v>16.04</v>
      </c>
      <c r="AF3045">
        <f t="shared" ca="1" si="909"/>
        <v>19.625333333333337</v>
      </c>
      <c r="AG3045">
        <f t="shared" ca="1" si="909"/>
        <v>18.6785</v>
      </c>
      <c r="AH3045">
        <f t="shared" ca="1" si="909"/>
        <v>17.929600000000004</v>
      </c>
      <c r="AI3045">
        <f t="shared" ca="1" si="910"/>
        <v>18.6785</v>
      </c>
      <c r="AK3045">
        <f t="shared" ca="1" si="911"/>
        <v>1</v>
      </c>
      <c r="AL3045">
        <f t="shared" ca="1" si="912"/>
        <v>1</v>
      </c>
      <c r="AN3045" t="str">
        <f t="shared" ca="1" si="871"/>
        <v>Down</v>
      </c>
      <c r="AO3045" t="str">
        <f t="shared" ca="1" si="878"/>
        <v>Not Up</v>
      </c>
      <c r="AQ3045">
        <f t="shared" ca="1" si="869"/>
        <v>0</v>
      </c>
      <c r="AR3045">
        <f t="shared" ca="1" si="870"/>
        <v>1</v>
      </c>
      <c r="AT3045">
        <f t="shared" ca="1" si="899"/>
        <v>1</v>
      </c>
      <c r="AU3045">
        <f t="shared" ca="1" si="900"/>
        <v>0</v>
      </c>
      <c r="AW3045" s="5">
        <f t="shared" ca="1" si="883"/>
        <v>9.2398894177290788E-2</v>
      </c>
      <c r="AX3045" s="5">
        <f t="shared" ca="1" si="884"/>
        <v>0.12129399748453275</v>
      </c>
      <c r="AY3045" s="18">
        <f t="shared" ca="1" si="913"/>
        <v>0.12129399748453275</v>
      </c>
      <c r="BA3045" s="6">
        <f t="shared" ca="1" si="906"/>
        <v>0.41222155289568996</v>
      </c>
      <c r="BB3045">
        <f t="shared" ca="1" si="907"/>
        <v>0.37954930361079331</v>
      </c>
      <c r="BC3045" t="str">
        <f t="shared" ca="1" si="895"/>
        <v>HYG UP Equity</v>
      </c>
      <c r="BD3045" t="str">
        <f t="shared" ca="1" si="896"/>
        <v>TLT UP equity</v>
      </c>
      <c r="BF3045">
        <f t="shared" ca="1" si="885"/>
        <v>0</v>
      </c>
      <c r="BG3045">
        <f t="shared" ca="1" si="886"/>
        <v>1</v>
      </c>
      <c r="BI3045">
        <f t="shared" ca="1" si="879"/>
        <v>0</v>
      </c>
      <c r="BJ3045">
        <f t="shared" ca="1" si="880"/>
        <v>1</v>
      </c>
      <c r="BL3045">
        <f t="shared" ca="1" si="901"/>
        <v>0</v>
      </c>
      <c r="BM3045">
        <f t="shared" ca="1" si="902"/>
        <v>8.753190912235409</v>
      </c>
      <c r="BN3045" s="9">
        <f t="shared" ca="1" si="892"/>
        <v>0</v>
      </c>
      <c r="BO3045" s="9">
        <f t="shared" ca="1" si="893"/>
        <v>0.99999999999999989</v>
      </c>
      <c r="BP3045" s="9">
        <f t="shared" ca="1" si="887"/>
        <v>0</v>
      </c>
      <c r="BQ3045" s="9">
        <f t="shared" ca="1" si="888"/>
        <v>0.99999999999999989</v>
      </c>
      <c r="BR3045">
        <f t="shared" ca="1" si="889"/>
        <v>1136.3635318012541</v>
      </c>
      <c r="BS3045">
        <f t="shared" ca="1" si="890"/>
        <v>1.8376211159372158E-3</v>
      </c>
      <c r="BT3045">
        <f t="shared" ca="1" si="891"/>
        <v>5.4166666666666664E-5</v>
      </c>
      <c r="BU3045">
        <f t="shared" ca="1" si="872"/>
        <v>0</v>
      </c>
      <c r="BV3045">
        <f t="shared" ca="1" si="873"/>
        <v>0</v>
      </c>
      <c r="BW3045" s="35">
        <f ca="1">IFERROR(VLOOKUP($B3045,OFFSET(Input!$A$1,0,MATCH(Index!BW$6&amp;" Index",Input!$1:$1,0)-1,10000,2),2,0)/100,BW3044)</f>
        <v>8.9999999999999998E-4</v>
      </c>
      <c r="BX3045">
        <f t="shared" ca="1" si="894"/>
        <v>2.2520184749723626E-2</v>
      </c>
      <c r="CE3045">
        <v>1096.0981727612273</v>
      </c>
    </row>
    <row r="3046" spans="2:83" x14ac:dyDescent="0.25">
      <c r="B3046" s="2">
        <v>41940</v>
      </c>
      <c r="C3046">
        <f t="shared" ca="1" si="874"/>
        <v>0</v>
      </c>
      <c r="D3046">
        <f t="shared" ca="1" si="875"/>
        <v>0</v>
      </c>
      <c r="E3046">
        <f ca="1">IF($B3046&lt;VLOOKUP(E$6&amp;" Equity",Param,4,0),"",IFERROR(VLOOKUP($B3046,OFFSET(Input!$A$1,0,MATCH(Index!E$6&amp;" Equity",Input!$1:$1,0)-1,10000,2),2,0),E3045))</f>
        <v>92.56</v>
      </c>
      <c r="F3046" s="33">
        <v>119.19</v>
      </c>
      <c r="H3046">
        <f ca="1">IFERROR(VLOOKUP($B3046,OFFSET(Input!$A$1,0,MATCH(Index!H$6,Input!$1:$1,0)-1,10000,2),2,0),0)</f>
        <v>0</v>
      </c>
      <c r="I3046">
        <f ca="1">IFERROR(VLOOKUP($B3046,OFFSET(Input!$A$1,0,MATCH(Index!I$6,Input!$1:$1,0)-1,10000,2),2,0),0)</f>
        <v>0</v>
      </c>
      <c r="K3046">
        <f t="shared" ca="1" si="876"/>
        <v>109.73678763101792</v>
      </c>
      <c r="L3046" s="30">
        <f t="shared" ca="1" si="877"/>
        <v>129.01097646990667</v>
      </c>
      <c r="N3046">
        <f t="shared" ca="1" si="881"/>
        <v>1.6218849854720424E-3</v>
      </c>
      <c r="O3046">
        <f t="shared" ca="1" si="882"/>
        <v>-6.2727592457462638E-3</v>
      </c>
      <c r="Q3046">
        <f t="shared" ca="1" si="898"/>
        <v>8.5422007558007745E-2</v>
      </c>
      <c r="R3046">
        <f t="shared" ca="1" si="897"/>
        <v>9.1967432329841128E-2</v>
      </c>
      <c r="T3046">
        <f t="shared" ca="1" si="908"/>
        <v>8.3796951604373102E-2</v>
      </c>
      <c r="U3046">
        <f t="shared" ca="1" si="903"/>
        <v>0.12167295464730943</v>
      </c>
      <c r="W3046">
        <f t="shared" ca="1" si="904"/>
        <v>-0.42325513543963861</v>
      </c>
      <c r="X3046">
        <f t="shared" ca="1" si="905"/>
        <v>-0.26980338727375891</v>
      </c>
      <c r="Z3046">
        <f t="shared" ca="1" si="867"/>
        <v>109.28389812286052</v>
      </c>
      <c r="AA3046">
        <f t="shared" ca="1" si="867"/>
        <v>108.87250372670705</v>
      </c>
      <c r="AB3046">
        <f t="shared" ca="1" si="867"/>
        <v>108.75903696086698</v>
      </c>
      <c r="AC3046">
        <f t="shared" ca="1" si="868"/>
        <v>108.87250372670705</v>
      </c>
      <c r="AE3046">
        <f ca="1">IFERROR(VLOOKUP($B3046,OFFSET(Input!$A$1,0,MATCH(Index!AE$6&amp;" Index",Input!$1:$1,0)-1,10000,2),2,0),AE3045)</f>
        <v>14.39</v>
      </c>
      <c r="AF3046">
        <f t="shared" ca="1" si="909"/>
        <v>19.437999999999999</v>
      </c>
      <c r="AG3046">
        <f t="shared" ca="1" si="909"/>
        <v>18.582499999999996</v>
      </c>
      <c r="AH3046">
        <f t="shared" ca="1" si="909"/>
        <v>17.908000000000001</v>
      </c>
      <c r="AI3046">
        <f t="shared" ca="1" si="910"/>
        <v>18.582499999999996</v>
      </c>
      <c r="AK3046">
        <f t="shared" ca="1" si="911"/>
        <v>1</v>
      </c>
      <c r="AL3046">
        <f t="shared" ca="1" si="912"/>
        <v>1</v>
      </c>
      <c r="AN3046" t="str">
        <f t="shared" ca="1" si="871"/>
        <v>Down</v>
      </c>
      <c r="AO3046" t="str">
        <f t="shared" ca="1" si="878"/>
        <v>Not Up</v>
      </c>
      <c r="AQ3046">
        <f t="shared" ca="1" si="869"/>
        <v>0</v>
      </c>
      <c r="AR3046">
        <f t="shared" ca="1" si="870"/>
        <v>1</v>
      </c>
      <c r="AT3046">
        <f t="shared" ca="1" si="899"/>
        <v>1</v>
      </c>
      <c r="AU3046">
        <f t="shared" ca="1" si="900"/>
        <v>0</v>
      </c>
      <c r="AW3046" s="5">
        <f t="shared" ca="1" si="883"/>
        <v>9.1967432329841128E-2</v>
      </c>
      <c r="AX3046" s="5">
        <f t="shared" ca="1" si="884"/>
        <v>0.12167295464730943</v>
      </c>
      <c r="AY3046" s="18">
        <f t="shared" ca="1" si="913"/>
        <v>0.12167295464730943</v>
      </c>
      <c r="BA3046" s="6">
        <f t="shared" ca="1" si="906"/>
        <v>0.41093766601570453</v>
      </c>
      <c r="BB3046">
        <f t="shared" ca="1" si="907"/>
        <v>0.37954930361079331</v>
      </c>
      <c r="BC3046" t="str">
        <f t="shared" ca="1" si="895"/>
        <v>HYG UP Equity</v>
      </c>
      <c r="BD3046" t="str">
        <f t="shared" ca="1" si="896"/>
        <v>TLT UP equity</v>
      </c>
      <c r="BF3046">
        <f t="shared" ca="1" si="885"/>
        <v>0</v>
      </c>
      <c r="BG3046">
        <f t="shared" ca="1" si="886"/>
        <v>1</v>
      </c>
      <c r="BI3046">
        <f t="shared" ca="1" si="879"/>
        <v>0</v>
      </c>
      <c r="BJ3046">
        <f t="shared" ca="1" si="880"/>
        <v>1</v>
      </c>
      <c r="BL3046">
        <f t="shared" ca="1" si="901"/>
        <v>0</v>
      </c>
      <c r="BM3046">
        <f t="shared" ca="1" si="902"/>
        <v>8.753190912235409</v>
      </c>
      <c r="BN3046" s="9">
        <f t="shared" ca="1" si="892"/>
        <v>0</v>
      </c>
      <c r="BO3046" s="9">
        <f t="shared" ca="1" si="893"/>
        <v>0.99999999999999989</v>
      </c>
      <c r="BP3046" s="9">
        <f t="shared" ca="1" si="887"/>
        <v>0</v>
      </c>
      <c r="BQ3046" s="9">
        <f t="shared" ca="1" si="888"/>
        <v>0.99999999999999989</v>
      </c>
      <c r="BR3046">
        <f t="shared" ca="1" si="889"/>
        <v>1129.2577068150033</v>
      </c>
      <c r="BS3046">
        <f t="shared" ca="1" si="890"/>
        <v>-6.2531265632814748E-3</v>
      </c>
      <c r="BT3046">
        <f t="shared" ca="1" si="891"/>
        <v>1.8055555555555555E-5</v>
      </c>
      <c r="BU3046">
        <f t="shared" ca="1" si="872"/>
        <v>0</v>
      </c>
      <c r="BV3046">
        <f t="shared" ca="1" si="873"/>
        <v>0</v>
      </c>
      <c r="BW3046" s="35">
        <f ca="1">IFERROR(VLOOKUP($B3046,OFFSET(Input!$A$1,0,MATCH(Index!BW$6&amp;" Index",Input!$1:$1,0)-1,10000,2),2,0)/100,BW3045)</f>
        <v>8.9999999999999998E-4</v>
      </c>
      <c r="BX3046">
        <f t="shared" ca="1" si="894"/>
        <v>7.5115317723439285E-3</v>
      </c>
      <c r="CE3046">
        <v>1093.4756914942368</v>
      </c>
    </row>
    <row r="3047" spans="2:83" x14ac:dyDescent="0.25">
      <c r="B3047" s="2">
        <v>41941</v>
      </c>
      <c r="C3047">
        <f t="shared" ca="1" si="874"/>
        <v>0</v>
      </c>
      <c r="D3047">
        <f t="shared" ca="1" si="875"/>
        <v>0</v>
      </c>
      <c r="E3047">
        <f ca="1">IF($B3047&lt;VLOOKUP(E$6&amp;" Equity",Param,4,0),"",IFERROR(VLOOKUP($B3047,OFFSET(Input!$A$1,0,MATCH(Index!E$6&amp;" Equity",Input!$1:$1,0)-1,10000,2),2,0),E3046))</f>
        <v>92.49</v>
      </c>
      <c r="F3047" s="33">
        <v>119.46</v>
      </c>
      <c r="H3047">
        <f ca="1">IFERROR(VLOOKUP($B3047,OFFSET(Input!$A$1,0,MATCH(Index!H$6,Input!$1:$1,0)-1,10000,2),2,0),0)</f>
        <v>0</v>
      </c>
      <c r="I3047">
        <f ca="1">IFERROR(VLOOKUP($B3047,OFFSET(Input!$A$1,0,MATCH(Index!I$6,Input!$1:$1,0)-1,10000,2),2,0),0)</f>
        <v>0</v>
      </c>
      <c r="K3047">
        <f t="shared" ca="1" si="876"/>
        <v>109.65379740701002</v>
      </c>
      <c r="L3047" s="30">
        <f t="shared" ca="1" si="877"/>
        <v>129.30322383668974</v>
      </c>
      <c r="N3047">
        <f t="shared" ca="1" si="881"/>
        <v>-7.5655231925250384E-4</v>
      </c>
      <c r="O3047">
        <f t="shared" ca="1" si="882"/>
        <v>2.2627288095425444E-3</v>
      </c>
      <c r="Q3047">
        <f t="shared" ca="1" si="898"/>
        <v>8.5499192154043183E-2</v>
      </c>
      <c r="R3047">
        <f t="shared" ca="1" si="897"/>
        <v>8.3832800937683E-2</v>
      </c>
      <c r="T3047">
        <f t="shared" ca="1" si="908"/>
        <v>8.374964351956625E-2</v>
      </c>
      <c r="U3047">
        <f t="shared" ca="1" si="903"/>
        <v>0.10120603023303763</v>
      </c>
      <c r="W3047">
        <f t="shared" ca="1" si="904"/>
        <v>-0.47603747223520942</v>
      </c>
      <c r="X3047">
        <f t="shared" ca="1" si="905"/>
        <v>-0.35831561766724385</v>
      </c>
      <c r="Z3047">
        <f t="shared" ca="1" si="867"/>
        <v>109.52101304859738</v>
      </c>
      <c r="AA3047">
        <f t="shared" ca="1" si="867"/>
        <v>108.92170507379747</v>
      </c>
      <c r="AB3047">
        <f t="shared" ca="1" si="867"/>
        <v>108.78946568941788</v>
      </c>
      <c r="AC3047">
        <f t="shared" ca="1" si="868"/>
        <v>108.92170507379747</v>
      </c>
      <c r="AE3047">
        <f ca="1">IFERROR(VLOOKUP($B3047,OFFSET(Input!$A$1,0,MATCH(Index!AE$6&amp;" Index",Input!$1:$1,0)-1,10000,2),2,0),AE3046)</f>
        <v>15.15</v>
      </c>
      <c r="AF3047">
        <f t="shared" ca="1" si="909"/>
        <v>19.440666666666665</v>
      </c>
      <c r="AG3047">
        <f t="shared" ca="1" si="909"/>
        <v>18.5045</v>
      </c>
      <c r="AH3047">
        <f t="shared" ca="1" si="909"/>
        <v>17.9832</v>
      </c>
      <c r="AI3047">
        <f t="shared" ca="1" si="910"/>
        <v>18.5045</v>
      </c>
      <c r="AK3047">
        <f t="shared" ca="1" si="911"/>
        <v>1</v>
      </c>
      <c r="AL3047">
        <f t="shared" ca="1" si="912"/>
        <v>1</v>
      </c>
      <c r="AN3047" t="str">
        <f t="shared" ca="1" si="871"/>
        <v>Down</v>
      </c>
      <c r="AO3047" t="str">
        <f t="shared" ca="1" si="878"/>
        <v>Not Up</v>
      </c>
      <c r="AQ3047">
        <f t="shared" ca="1" si="869"/>
        <v>0</v>
      </c>
      <c r="AR3047">
        <f t="shared" ca="1" si="870"/>
        <v>1</v>
      </c>
      <c r="AT3047">
        <f t="shared" ca="1" si="899"/>
        <v>1</v>
      </c>
      <c r="AU3047">
        <f t="shared" ca="1" si="900"/>
        <v>0</v>
      </c>
      <c r="AW3047" s="5">
        <f t="shared" ca="1" si="883"/>
        <v>8.3832800937683E-2</v>
      </c>
      <c r="AX3047" s="5">
        <f t="shared" ca="1" si="884"/>
        <v>0.10120603023303763</v>
      </c>
      <c r="AY3047" s="18">
        <f t="shared" ca="1" si="913"/>
        <v>0.10120603023303763</v>
      </c>
      <c r="BA3047" s="6">
        <f t="shared" ca="1" si="906"/>
        <v>0.49404170764202188</v>
      </c>
      <c r="BB3047">
        <f t="shared" ca="1" si="907"/>
        <v>0.49404170764202188</v>
      </c>
      <c r="BC3047" t="str">
        <f t="shared" ca="1" si="895"/>
        <v>HYG UP Equity</v>
      </c>
      <c r="BD3047" t="str">
        <f t="shared" ca="1" si="896"/>
        <v>TLT UP equity</v>
      </c>
      <c r="BF3047">
        <f t="shared" ca="1" si="885"/>
        <v>0</v>
      </c>
      <c r="BG3047">
        <f t="shared" ca="1" si="886"/>
        <v>1</v>
      </c>
      <c r="BI3047">
        <f t="shared" ca="1" si="879"/>
        <v>0</v>
      </c>
      <c r="BJ3047">
        <f t="shared" ca="1" si="880"/>
        <v>1</v>
      </c>
      <c r="BL3047">
        <f t="shared" ca="1" si="901"/>
        <v>0</v>
      </c>
      <c r="BM3047">
        <f t="shared" ca="1" si="902"/>
        <v>8.753190912235409</v>
      </c>
      <c r="BN3047" s="9">
        <f t="shared" ca="1" si="892"/>
        <v>0</v>
      </c>
      <c r="BO3047" s="9">
        <f t="shared" ca="1" si="893"/>
        <v>1</v>
      </c>
      <c r="BP3047" s="9">
        <f t="shared" ca="1" si="887"/>
        <v>0</v>
      </c>
      <c r="BQ3047" s="9">
        <f t="shared" ca="1" si="888"/>
        <v>1</v>
      </c>
      <c r="BR3047">
        <f t="shared" ca="1" si="889"/>
        <v>1131.8158038100535</v>
      </c>
      <c r="BS3047">
        <f t="shared" ca="1" si="890"/>
        <v>2.2652907123079657E-3</v>
      </c>
      <c r="BT3047">
        <f t="shared" ca="1" si="891"/>
        <v>1.8055555555555558E-5</v>
      </c>
      <c r="BU3047">
        <f t="shared" ca="1" si="872"/>
        <v>0</v>
      </c>
      <c r="BV3047">
        <f t="shared" ca="1" si="873"/>
        <v>0</v>
      </c>
      <c r="BW3047" s="35">
        <f ca="1">IFERROR(VLOOKUP($B3047,OFFSET(Input!$A$1,0,MATCH(Index!BW$6&amp;" Index",Input!$1:$1,0)-1,10000,2),2,0)/100,BW3046)</f>
        <v>8.9999999999999998E-4</v>
      </c>
      <c r="BX3047">
        <f t="shared" ca="1" si="894"/>
        <v>7.4935599776188716E-3</v>
      </c>
      <c r="CE3047">
        <v>1094.3948658228003</v>
      </c>
    </row>
    <row r="3048" spans="2:83" x14ac:dyDescent="0.25">
      <c r="B3048" s="2">
        <v>41942</v>
      </c>
      <c r="C3048">
        <f t="shared" ca="1" si="874"/>
        <v>0</v>
      </c>
      <c r="D3048">
        <f t="shared" ca="1" si="875"/>
        <v>0</v>
      </c>
      <c r="E3048">
        <f ca="1">IF($B3048&lt;VLOOKUP(E$6&amp;" Equity",Param,4,0),"",IFERROR(VLOOKUP($B3048,OFFSET(Input!$A$1,0,MATCH(Index!E$6&amp;" Equity",Input!$1:$1,0)-1,10000,2),2,0),E3047))</f>
        <v>92.45</v>
      </c>
      <c r="F3048" s="33">
        <v>119.56</v>
      </c>
      <c r="H3048">
        <f ca="1">IFERROR(VLOOKUP($B3048,OFFSET(Input!$A$1,0,MATCH(Index!H$6,Input!$1:$1,0)-1,10000,2),2,0),0)</f>
        <v>0</v>
      </c>
      <c r="I3048">
        <f ca="1">IFERROR(VLOOKUP($B3048,OFFSET(Input!$A$1,0,MATCH(Index!I$6,Input!$1:$1,0)-1,10000,2),2,0),0)</f>
        <v>0</v>
      </c>
      <c r="K3048">
        <f t="shared" ca="1" si="876"/>
        <v>109.60637442186265</v>
      </c>
      <c r="L3048" s="30">
        <f t="shared" ca="1" si="877"/>
        <v>129.41146360216496</v>
      </c>
      <c r="N3048">
        <f t="shared" ca="1" si="881"/>
        <v>-4.3257273303470503E-4</v>
      </c>
      <c r="O3048">
        <f t="shared" ca="1" si="882"/>
        <v>8.3675011157723436E-4</v>
      </c>
      <c r="Q3048">
        <f t="shared" ca="1" si="898"/>
        <v>8.0739428418993869E-2</v>
      </c>
      <c r="R3048">
        <f t="shared" ca="1" si="897"/>
        <v>7.7574850567086059E-2</v>
      </c>
      <c r="T3048">
        <f t="shared" ca="1" si="908"/>
        <v>8.3473736829677347E-2</v>
      </c>
      <c r="U3048">
        <f t="shared" ca="1" si="903"/>
        <v>9.6368015194567835E-2</v>
      </c>
      <c r="W3048">
        <f t="shared" ca="1" si="904"/>
        <v>-0.40181844905623226</v>
      </c>
      <c r="X3048">
        <f t="shared" ca="1" si="905"/>
        <v>-0.35122682879031314</v>
      </c>
      <c r="Z3048">
        <f t="shared" ca="1" si="867"/>
        <v>109.69292136975662</v>
      </c>
      <c r="AA3048">
        <f t="shared" ca="1" si="867"/>
        <v>108.95786509997235</v>
      </c>
      <c r="AB3048">
        <f t="shared" ca="1" si="867"/>
        <v>108.84774712557579</v>
      </c>
      <c r="AC3048">
        <f t="shared" ca="1" si="868"/>
        <v>108.95786509997235</v>
      </c>
      <c r="AE3048">
        <f ca="1">IFERROR(VLOOKUP($B3048,OFFSET(Input!$A$1,0,MATCH(Index!AE$6&amp;" Index",Input!$1:$1,0)-1,10000,2),2,0),AE3047)</f>
        <v>14.52</v>
      </c>
      <c r="AF3048">
        <f t="shared" ca="1" si="909"/>
        <v>19.157999999999998</v>
      </c>
      <c r="AG3048">
        <f t="shared" ca="1" si="909"/>
        <v>18.422499999999999</v>
      </c>
      <c r="AH3048">
        <f t="shared" ca="1" si="909"/>
        <v>17.938399999999998</v>
      </c>
      <c r="AI3048">
        <f t="shared" ca="1" si="910"/>
        <v>18.422499999999999</v>
      </c>
      <c r="AK3048">
        <f t="shared" ca="1" si="911"/>
        <v>1</v>
      </c>
      <c r="AL3048">
        <f t="shared" ca="1" si="912"/>
        <v>1</v>
      </c>
      <c r="AN3048" t="str">
        <f t="shared" ca="1" si="871"/>
        <v>Down</v>
      </c>
      <c r="AO3048" t="str">
        <f t="shared" ca="1" si="878"/>
        <v>Not Up</v>
      </c>
      <c r="AQ3048">
        <f t="shared" ca="1" si="869"/>
        <v>0</v>
      </c>
      <c r="AR3048">
        <f t="shared" ca="1" si="870"/>
        <v>1</v>
      </c>
      <c r="AT3048">
        <f t="shared" ca="1" si="899"/>
        <v>1</v>
      </c>
      <c r="AU3048">
        <f t="shared" ca="1" si="900"/>
        <v>0</v>
      </c>
      <c r="AW3048" s="5">
        <f t="shared" ca="1" si="883"/>
        <v>7.7574850567086059E-2</v>
      </c>
      <c r="AX3048" s="5">
        <f t="shared" ca="1" si="884"/>
        <v>9.6368015194567835E-2</v>
      </c>
      <c r="AY3048" s="18">
        <f t="shared" ca="1" si="913"/>
        <v>9.6368015194567835E-2</v>
      </c>
      <c r="BA3048" s="6">
        <f t="shared" ca="1" si="906"/>
        <v>0.51884434787880174</v>
      </c>
      <c r="BB3048">
        <f t="shared" ca="1" si="907"/>
        <v>0.49404170764202188</v>
      </c>
      <c r="BC3048" t="str">
        <f t="shared" ca="1" si="895"/>
        <v>HYG UP Equity</v>
      </c>
      <c r="BD3048" t="str">
        <f t="shared" ca="1" si="896"/>
        <v>TLT UP equity</v>
      </c>
      <c r="BF3048">
        <f t="shared" ca="1" si="885"/>
        <v>0</v>
      </c>
      <c r="BG3048">
        <f t="shared" ca="1" si="886"/>
        <v>1</v>
      </c>
      <c r="BI3048">
        <f t="shared" ca="1" si="879"/>
        <v>0</v>
      </c>
      <c r="BJ3048">
        <f t="shared" ca="1" si="880"/>
        <v>1</v>
      </c>
      <c r="BL3048">
        <f t="shared" ca="1" si="901"/>
        <v>0</v>
      </c>
      <c r="BM3048">
        <f t="shared" ca="1" si="902"/>
        <v>8.753190912235409</v>
      </c>
      <c r="BN3048" s="9">
        <f t="shared" ca="1" si="892"/>
        <v>0</v>
      </c>
      <c r="BO3048" s="9">
        <f t="shared" ca="1" si="893"/>
        <v>1.0000000000000002</v>
      </c>
      <c r="BP3048" s="9">
        <f t="shared" ca="1" si="887"/>
        <v>0</v>
      </c>
      <c r="BQ3048" s="9">
        <f t="shared" ca="1" si="888"/>
        <v>1.0000000000000002</v>
      </c>
      <c r="BR3048">
        <f t="shared" ca="1" si="889"/>
        <v>1132.7632471415536</v>
      </c>
      <c r="BS3048">
        <f t="shared" ca="1" si="890"/>
        <v>8.371002846141451E-4</v>
      </c>
      <c r="BT3048">
        <f t="shared" ca="1" si="891"/>
        <v>1.8055555555555562E-5</v>
      </c>
      <c r="BU3048">
        <f t="shared" ca="1" si="872"/>
        <v>0</v>
      </c>
      <c r="BV3048">
        <f t="shared" ca="1" si="873"/>
        <v>2.2898480806245715E-5</v>
      </c>
      <c r="BW3048" s="35">
        <f ca="1">IFERROR(VLOOKUP($B3048,OFFSET(Input!$A$1,0,MATCH(Index!BW$6&amp;" Index",Input!$1:$1,0)-1,10000,2),2,0)/100,BW3047)</f>
        <v>8.9999999999999998E-4</v>
      </c>
      <c r="BX3048">
        <f t="shared" ca="1" si="894"/>
        <v>9.7622183451317388E-3</v>
      </c>
      <c r="CE3048">
        <v>1094.6965156455676</v>
      </c>
    </row>
    <row r="3049" spans="2:83" x14ac:dyDescent="0.25">
      <c r="B3049" s="2">
        <v>41943</v>
      </c>
      <c r="C3049">
        <f t="shared" ca="1" si="874"/>
        <v>0</v>
      </c>
      <c r="D3049">
        <f t="shared" ca="1" si="875"/>
        <v>0</v>
      </c>
      <c r="E3049">
        <f ca="1">IF($B3049&lt;VLOOKUP(E$6&amp;" Equity",Param,4,0),"",IFERROR(VLOOKUP($B3049,OFFSET(Input!$A$1,0,MATCH(Index!E$6&amp;" Equity",Input!$1:$1,0)-1,10000,2),2,0),E3048))</f>
        <v>92.53</v>
      </c>
      <c r="F3049" s="33">
        <v>119.25</v>
      </c>
      <c r="H3049">
        <f ca="1">IFERROR(VLOOKUP($B3049,OFFSET(Input!$A$1,0,MATCH(Index!H$6,Input!$1:$1,0)-1,10000,2),2,0),0)</f>
        <v>0</v>
      </c>
      <c r="I3049">
        <f ca="1">IFERROR(VLOOKUP($B3049,OFFSET(Input!$A$1,0,MATCH(Index!I$6,Input!$1:$1,0)-1,10000,2),2,0),0)</f>
        <v>0</v>
      </c>
      <c r="K3049">
        <f t="shared" ca="1" si="876"/>
        <v>109.7012203921574</v>
      </c>
      <c r="L3049" s="30">
        <f t="shared" ca="1" si="877"/>
        <v>129.0759203291918</v>
      </c>
      <c r="N3049">
        <f t="shared" ca="1" si="881"/>
        <v>8.6495842780497502E-4</v>
      </c>
      <c r="O3049">
        <f t="shared" ca="1" si="882"/>
        <v>-2.5962076472864589E-3</v>
      </c>
      <c r="Q3049">
        <f t="shared" ca="1" si="898"/>
        <v>6.8910069733277762E-2</v>
      </c>
      <c r="R3049">
        <f t="shared" ca="1" si="897"/>
        <v>7.3465603749401726E-2</v>
      </c>
      <c r="T3049">
        <f t="shared" ca="1" si="908"/>
        <v>8.2669314913043315E-2</v>
      </c>
      <c r="U3049">
        <f t="shared" ca="1" si="903"/>
        <v>9.5620968051312885E-2</v>
      </c>
      <c r="W3049">
        <f t="shared" ca="1" si="904"/>
        <v>-0.2733944706680026</v>
      </c>
      <c r="X3049">
        <f t="shared" ca="1" si="905"/>
        <v>-0.38386046159981119</v>
      </c>
      <c r="Z3049">
        <f t="shared" ca="1" si="867"/>
        <v>109.78302504153662</v>
      </c>
      <c r="AA3049">
        <f t="shared" ca="1" si="867"/>
        <v>108.98039101791733</v>
      </c>
      <c r="AB3049">
        <f t="shared" ca="1" si="867"/>
        <v>108.91265569835622</v>
      </c>
      <c r="AC3049">
        <f t="shared" ca="1" si="868"/>
        <v>108.98039101791733</v>
      </c>
      <c r="AE3049">
        <f ca="1">IFERROR(VLOOKUP($B3049,OFFSET(Input!$A$1,0,MATCH(Index!AE$6&amp;" Index",Input!$1:$1,0)-1,10000,2),2,0),AE3048)</f>
        <v>14.03</v>
      </c>
      <c r="AF3049">
        <f t="shared" ca="1" si="909"/>
        <v>18.67733333333333</v>
      </c>
      <c r="AG3049">
        <f t="shared" ca="1" si="909"/>
        <v>18.396499999999996</v>
      </c>
      <c r="AH3049">
        <f t="shared" ca="1" si="909"/>
        <v>17.905599999999996</v>
      </c>
      <c r="AI3049">
        <f t="shared" ca="1" si="910"/>
        <v>18.396499999999996</v>
      </c>
      <c r="AK3049">
        <f t="shared" ca="1" si="911"/>
        <v>1</v>
      </c>
      <c r="AL3049">
        <f t="shared" ca="1" si="912"/>
        <v>1</v>
      </c>
      <c r="AN3049" t="str">
        <f t="shared" ca="1" si="871"/>
        <v>Down</v>
      </c>
      <c r="AO3049" t="str">
        <f t="shared" ca="1" si="878"/>
        <v>Not Up</v>
      </c>
      <c r="AQ3049">
        <f t="shared" ca="1" si="869"/>
        <v>0</v>
      </c>
      <c r="AR3049">
        <f t="shared" ca="1" si="870"/>
        <v>1</v>
      </c>
      <c r="AT3049">
        <f t="shared" ca="1" si="899"/>
        <v>1</v>
      </c>
      <c r="AU3049">
        <f t="shared" ca="1" si="900"/>
        <v>0</v>
      </c>
      <c r="AW3049" s="5">
        <f t="shared" ca="1" si="883"/>
        <v>7.3465603749401726E-2</v>
      </c>
      <c r="AX3049" s="5">
        <f t="shared" ca="1" si="884"/>
        <v>9.5620968051312885E-2</v>
      </c>
      <c r="AY3049" s="18">
        <f t="shared" ca="1" si="913"/>
        <v>9.5620968051312885E-2</v>
      </c>
      <c r="BA3049" s="6">
        <f t="shared" ca="1" si="906"/>
        <v>0.5228978645475395</v>
      </c>
      <c r="BB3049">
        <f t="shared" ca="1" si="907"/>
        <v>0.49404170764202188</v>
      </c>
      <c r="BC3049" t="str">
        <f t="shared" ca="1" si="895"/>
        <v>HYG UP Equity</v>
      </c>
      <c r="BD3049" t="str">
        <f t="shared" ca="1" si="896"/>
        <v>TLT UP equity</v>
      </c>
      <c r="BF3049">
        <f t="shared" ca="1" si="885"/>
        <v>0</v>
      </c>
      <c r="BG3049">
        <f t="shared" ca="1" si="886"/>
        <v>1</v>
      </c>
      <c r="BI3049">
        <f t="shared" ca="1" si="879"/>
        <v>0</v>
      </c>
      <c r="BJ3049">
        <f t="shared" ca="1" si="880"/>
        <v>1</v>
      </c>
      <c r="BL3049">
        <f t="shared" ca="1" si="901"/>
        <v>0</v>
      </c>
      <c r="BM3049">
        <f t="shared" ca="1" si="902"/>
        <v>8.753190912235409</v>
      </c>
      <c r="BN3049" s="9">
        <f t="shared" ca="1" si="892"/>
        <v>0</v>
      </c>
      <c r="BO3049" s="9">
        <f t="shared" ca="1" si="893"/>
        <v>0.99999999999999989</v>
      </c>
      <c r="BP3049" s="9">
        <f t="shared" ca="1" si="887"/>
        <v>0</v>
      </c>
      <c r="BQ3049" s="9">
        <f t="shared" ca="1" si="888"/>
        <v>0.99999999999999989</v>
      </c>
      <c r="BR3049">
        <f t="shared" ca="1" si="889"/>
        <v>1129.8261728139034</v>
      </c>
      <c r="BS3049">
        <f t="shared" ca="1" si="890"/>
        <v>-2.5928404148543027E-3</v>
      </c>
      <c r="BT3049">
        <f t="shared" ca="1" si="891"/>
        <v>1.8055555555555555E-5</v>
      </c>
      <c r="BU3049">
        <f t="shared" ca="1" si="872"/>
        <v>0</v>
      </c>
      <c r="BV3049">
        <f t="shared" ca="1" si="873"/>
        <v>0</v>
      </c>
      <c r="BW3049" s="35">
        <f ca="1">IFERROR(VLOOKUP($B3049,OFFSET(Input!$A$1,0,MATCH(Index!BW$6&amp;" Index",Input!$1:$1,0)-1,10000,2),2,0)/100,BW3048)</f>
        <v>7.000000000000001E-4</v>
      </c>
      <c r="BX3049">
        <f t="shared" ca="1" si="894"/>
        <v>9.7649091211263854E-3</v>
      </c>
      <c r="CE3049">
        <v>1093.2706564695861</v>
      </c>
    </row>
    <row r="3050" spans="2:83" x14ac:dyDescent="0.25">
      <c r="B3050" s="2">
        <v>41946</v>
      </c>
      <c r="C3050">
        <f t="shared" ca="1" si="874"/>
        <v>1</v>
      </c>
      <c r="D3050">
        <f t="shared" ca="1" si="875"/>
        <v>0</v>
      </c>
      <c r="E3050">
        <f ca="1">IF($B3050&lt;VLOOKUP(E$6&amp;" Equity",Param,4,0),"",IFERROR(VLOOKUP($B3050,OFFSET(Input!$A$1,0,MATCH(Index!E$6&amp;" Equity",Input!$1:$1,0)-1,10000,2),2,0),E3049))</f>
        <v>92.32</v>
      </c>
      <c r="F3050" s="33">
        <v>118.96</v>
      </c>
      <c r="H3050">
        <f ca="1">IFERROR(VLOOKUP($B3050,OFFSET(Input!$A$1,0,MATCH(Index!H$6,Input!$1:$1,0)-1,10000,2),2,0),0)</f>
        <v>0.40413300000000002</v>
      </c>
      <c r="I3050">
        <f ca="1">IFERROR(VLOOKUP($B3050,OFFSET(Input!$A$1,0,MATCH(Index!I$6,Input!$1:$1,0)-1,10000,2),2,0),0)</f>
        <v>0.29000300000000001</v>
      </c>
      <c r="K3050">
        <f t="shared" ca="1" si="876"/>
        <v>109.93137955154775</v>
      </c>
      <c r="L3050" s="30">
        <f t="shared" ca="1" si="877"/>
        <v>129.07592357638478</v>
      </c>
      <c r="N3050">
        <f t="shared" ca="1" si="881"/>
        <v>2.0958568418295636E-3</v>
      </c>
      <c r="O3050">
        <f t="shared" ca="1" si="882"/>
        <v>2.5157232424991935E-8</v>
      </c>
      <c r="Q3050">
        <f t="shared" ca="1" si="898"/>
        <v>5.7986913303900704E-2</v>
      </c>
      <c r="R3050">
        <f t="shared" ca="1" si="897"/>
        <v>7.1172765931931684E-2</v>
      </c>
      <c r="T3050">
        <f t="shared" ca="1" si="908"/>
        <v>8.2914055026883704E-2</v>
      </c>
      <c r="U3050">
        <f t="shared" ca="1" si="903"/>
        <v>9.5597675061241796E-2</v>
      </c>
      <c r="W3050">
        <f t="shared" ca="1" si="904"/>
        <v>-0.50607423488257297</v>
      </c>
      <c r="X3050">
        <f t="shared" ca="1" si="905"/>
        <v>-0.38384565574206964</v>
      </c>
      <c r="Z3050">
        <f t="shared" ref="Z3050:AB3113" ca="1" si="914">AVERAGE(OFFSET($K3050,0,0,-Z$5,1))</f>
        <v>109.81196883061907</v>
      </c>
      <c r="AA3050">
        <f t="shared" ca="1" si="914"/>
        <v>109.00849702068842</v>
      </c>
      <c r="AB3050">
        <f t="shared" ca="1" si="914"/>
        <v>108.9957427472463</v>
      </c>
      <c r="AC3050">
        <f t="shared" ref="AC3050:AC3113" ca="1" si="915">MAX(AB3050,AA3050)</f>
        <v>109.00849702068842</v>
      </c>
      <c r="AE3050">
        <f ca="1">IFERROR(VLOOKUP($B3050,OFFSET(Input!$A$1,0,MATCH(Index!AE$6&amp;" Index",Input!$1:$1,0)-1,10000,2),2,0),AE3049)</f>
        <v>14.73</v>
      </c>
      <c r="AF3050">
        <f t="shared" ca="1" si="909"/>
        <v>18.016666666666666</v>
      </c>
      <c r="AG3050">
        <f t="shared" ca="1" si="909"/>
        <v>18.36</v>
      </c>
      <c r="AH3050">
        <f t="shared" ca="1" si="909"/>
        <v>17.855599999999995</v>
      </c>
      <c r="AI3050">
        <f t="shared" ca="1" si="910"/>
        <v>18.36</v>
      </c>
      <c r="AK3050">
        <f t="shared" ca="1" si="911"/>
        <v>1</v>
      </c>
      <c r="AL3050">
        <f t="shared" ca="1" si="912"/>
        <v>-1</v>
      </c>
      <c r="AN3050" t="str">
        <f t="shared" ca="1" si="871"/>
        <v>Not Down</v>
      </c>
      <c r="AO3050" t="str">
        <f t="shared" ca="1" si="878"/>
        <v>Not Up</v>
      </c>
      <c r="AQ3050">
        <f t="shared" ca="1" si="869"/>
        <v>1</v>
      </c>
      <c r="AR3050">
        <f t="shared" ca="1" si="870"/>
        <v>0</v>
      </c>
      <c r="AT3050">
        <f t="shared" ca="1" si="899"/>
        <v>0</v>
      </c>
      <c r="AU3050">
        <f t="shared" ca="1" si="900"/>
        <v>1</v>
      </c>
      <c r="AW3050" s="5">
        <f t="shared" ca="1" si="883"/>
        <v>5.2039437578072098E-2</v>
      </c>
      <c r="AX3050" s="5">
        <f t="shared" ca="1" si="884"/>
        <v>7.1765535595486013E-2</v>
      </c>
      <c r="AY3050" s="18">
        <f t="shared" ca="1" si="913"/>
        <v>7.1765535595486013E-2</v>
      </c>
      <c r="BA3050" s="6">
        <f t="shared" ca="1" si="906"/>
        <v>0.69671325637183645</v>
      </c>
      <c r="BB3050">
        <f t="shared" ca="1" si="907"/>
        <v>0.69671325637183645</v>
      </c>
      <c r="BC3050" t="str">
        <f t="shared" ca="1" si="895"/>
        <v>HYG UP Equity</v>
      </c>
      <c r="BD3050" t="str">
        <f t="shared" ca="1" si="896"/>
        <v>TLT UP equity</v>
      </c>
      <c r="BF3050">
        <f t="shared" ca="1" si="885"/>
        <v>0.2</v>
      </c>
      <c r="BG3050">
        <f t="shared" ca="1" si="886"/>
        <v>0.8</v>
      </c>
      <c r="BI3050">
        <f t="shared" ca="1" si="879"/>
        <v>0</v>
      </c>
      <c r="BJ3050">
        <f t="shared" ca="1" si="880"/>
        <v>1</v>
      </c>
      <c r="BL3050">
        <f t="shared" ca="1" si="901"/>
        <v>0</v>
      </c>
      <c r="BM3050">
        <f t="shared" ca="1" si="902"/>
        <v>8.753190912235409</v>
      </c>
      <c r="BN3050" s="9">
        <f t="shared" ca="1" si="892"/>
        <v>0</v>
      </c>
      <c r="BO3050" s="9">
        <f t="shared" ca="1" si="893"/>
        <v>1.0000000000000002</v>
      </c>
      <c r="BP3050" s="9">
        <f t="shared" ca="1" si="887"/>
        <v>0</v>
      </c>
      <c r="BQ3050" s="9">
        <f t="shared" ca="1" si="888"/>
        <v>1.0000000000000002</v>
      </c>
      <c r="BR3050">
        <f t="shared" ca="1" si="889"/>
        <v>1129.8262012372033</v>
      </c>
      <c r="BS3050">
        <f t="shared" ca="1" si="890"/>
        <v>2.5157232741435109E-8</v>
      </c>
      <c r="BT3050">
        <f t="shared" ca="1" si="891"/>
        <v>5.4166666666666685E-5</v>
      </c>
      <c r="BU3050">
        <f t="shared" ca="1" si="872"/>
        <v>0</v>
      </c>
      <c r="BV3050">
        <f t="shared" ca="1" si="873"/>
        <v>0</v>
      </c>
      <c r="BW3050" s="35">
        <f ca="1">IFERROR(VLOOKUP($B3050,OFFSET(Input!$A$1,0,MATCH(Index!BW$6&amp;" Index",Input!$1:$1,0)-1,10000,2),2,0)/100,BW3049)</f>
        <v>8.9999999999999998E-4</v>
      </c>
      <c r="BX3050">
        <f t="shared" ca="1" si="894"/>
        <v>2.9256570527012228E-2</v>
      </c>
      <c r="CE3050">
        <v>1093.1990872475644</v>
      </c>
    </row>
    <row r="3051" spans="2:83" x14ac:dyDescent="0.25">
      <c r="B3051" s="2">
        <v>41947</v>
      </c>
      <c r="C3051">
        <f t="shared" ca="1" si="874"/>
        <v>0</v>
      </c>
      <c r="D3051">
        <f t="shared" ca="1" si="875"/>
        <v>1</v>
      </c>
      <c r="E3051">
        <f ca="1">IF($B3051&lt;VLOOKUP(E$6&amp;" Equity",Param,4,0),"",IFERROR(VLOOKUP($B3051,OFFSET(Input!$A$1,0,MATCH(Index!E$6&amp;" Equity",Input!$1:$1,0)-1,10000,2),2,0),E3050))</f>
        <v>92.03</v>
      </c>
      <c r="F3051" s="33">
        <v>119.33</v>
      </c>
      <c r="H3051">
        <f ca="1">IFERROR(VLOOKUP($B3051,OFFSET(Input!$A$1,0,MATCH(Index!H$6,Input!$1:$1,0)-1,10000,2),2,0),0)</f>
        <v>0</v>
      </c>
      <c r="I3051">
        <f ca="1">IFERROR(VLOOKUP($B3051,OFFSET(Input!$A$1,0,MATCH(Index!I$6,Input!$1:$1,0)-1,10000,2),2,0),0)</f>
        <v>0</v>
      </c>
      <c r="K3051">
        <f t="shared" ca="1" si="876"/>
        <v>109.58605784368436</v>
      </c>
      <c r="L3051" s="30">
        <f t="shared" ca="1" si="877"/>
        <v>129.47738702395759</v>
      </c>
      <c r="N3051">
        <f t="shared" ca="1" si="881"/>
        <v>-3.1461919090238579E-3</v>
      </c>
      <c r="O3051">
        <f t="shared" ca="1" si="882"/>
        <v>3.1054622296646872E-3</v>
      </c>
      <c r="Q3051">
        <f t="shared" ca="1" si="898"/>
        <v>4.667973872318773E-2</v>
      </c>
      <c r="R3051">
        <f t="shared" ca="1" si="897"/>
        <v>6.0743469586768246E-2</v>
      </c>
      <c r="T3051">
        <f t="shared" ca="1" si="908"/>
        <v>8.2567535126403607E-2</v>
      </c>
      <c r="U3051">
        <f t="shared" ca="1" si="903"/>
        <v>8.3632547644079097E-2</v>
      </c>
      <c r="W3051">
        <f t="shared" ca="1" si="904"/>
        <v>-0.28629527246199082</v>
      </c>
      <c r="X3051">
        <f t="shared" ca="1" si="905"/>
        <v>-0.36541433076028579</v>
      </c>
      <c r="Z3051">
        <f t="shared" ca="1" si="914"/>
        <v>109.72339022490728</v>
      </c>
      <c r="AA3051">
        <f t="shared" ca="1" si="914"/>
        <v>109.04008449406835</v>
      </c>
      <c r="AB3051">
        <f t="shared" ca="1" si="914"/>
        <v>109.03715616601613</v>
      </c>
      <c r="AC3051">
        <f t="shared" ca="1" si="915"/>
        <v>109.04008449406835</v>
      </c>
      <c r="AE3051">
        <f ca="1">IFERROR(VLOOKUP($B3051,OFFSET(Input!$A$1,0,MATCH(Index!AE$6&amp;" Index",Input!$1:$1,0)-1,10000,2),2,0),AE3050)</f>
        <v>14.89</v>
      </c>
      <c r="AF3051">
        <f t="shared" ca="1" si="909"/>
        <v>17.490000000000002</v>
      </c>
      <c r="AG3051">
        <f t="shared" ca="1" si="909"/>
        <v>18.244499999999995</v>
      </c>
      <c r="AH3051">
        <f t="shared" ca="1" si="909"/>
        <v>17.798799999999993</v>
      </c>
      <c r="AI3051">
        <f t="shared" ca="1" si="910"/>
        <v>18.244499999999995</v>
      </c>
      <c r="AK3051">
        <f t="shared" ca="1" si="911"/>
        <v>1</v>
      </c>
      <c r="AL3051">
        <f t="shared" ca="1" si="912"/>
        <v>-1</v>
      </c>
      <c r="AN3051" t="str">
        <f t="shared" ca="1" si="871"/>
        <v>Not Down</v>
      </c>
      <c r="AO3051" t="str">
        <f t="shared" ca="1" si="878"/>
        <v>Not Up</v>
      </c>
      <c r="AQ3051">
        <f t="shared" ca="1" si="869"/>
        <v>1</v>
      </c>
      <c r="AR3051">
        <f t="shared" ca="1" si="870"/>
        <v>0</v>
      </c>
      <c r="AT3051">
        <f t="shared" ca="1" si="899"/>
        <v>0</v>
      </c>
      <c r="AU3051">
        <f t="shared" ca="1" si="900"/>
        <v>1</v>
      </c>
      <c r="AW3051" s="5">
        <f t="shared" ca="1" si="883"/>
        <v>3.587894522517264E-2</v>
      </c>
      <c r="AX3051" s="5">
        <f t="shared" ca="1" si="884"/>
        <v>4.8965100073930123E-2</v>
      </c>
      <c r="AY3051" s="18">
        <f t="shared" ca="1" si="913"/>
        <v>4.8965100073930123E-2</v>
      </c>
      <c r="BA3051" s="6">
        <f t="shared" ca="1" si="906"/>
        <v>1.0211354602463252</v>
      </c>
      <c r="BB3051">
        <f t="shared" ca="1" si="907"/>
        <v>1.0211354602463252</v>
      </c>
      <c r="BC3051" t="str">
        <f t="shared" ca="1" si="895"/>
        <v>TLT UP equity</v>
      </c>
      <c r="BD3051" t="str">
        <f t="shared" ca="1" si="896"/>
        <v>HYG UP Equity</v>
      </c>
      <c r="BF3051">
        <f t="shared" ca="1" si="885"/>
        <v>0.4</v>
      </c>
      <c r="BG3051">
        <f t="shared" ca="1" si="886"/>
        <v>0.6</v>
      </c>
      <c r="BI3051">
        <f t="shared" ca="1" si="879"/>
        <v>0.2</v>
      </c>
      <c r="BJ3051">
        <f t="shared" ca="1" si="880"/>
        <v>0.8</v>
      </c>
      <c r="BL3051">
        <f t="shared" ca="1" si="901"/>
        <v>2.0684023309875985</v>
      </c>
      <c r="BM3051">
        <f t="shared" ca="1" si="902"/>
        <v>7.0025527297883272</v>
      </c>
      <c r="BN3051" s="9">
        <f t="shared" ca="1" si="892"/>
        <v>0</v>
      </c>
      <c r="BO3051" s="9">
        <f t="shared" ca="1" si="893"/>
        <v>1</v>
      </c>
      <c r="BP3051" s="9">
        <f t="shared" ca="1" si="887"/>
        <v>0.20000000000000004</v>
      </c>
      <c r="BQ3051" s="9">
        <f t="shared" ca="1" si="888"/>
        <v>0.8</v>
      </c>
      <c r="BR3051">
        <f t="shared" ca="1" si="889"/>
        <v>1133.3402874380924</v>
      </c>
      <c r="BS3051">
        <f t="shared" ca="1" si="890"/>
        <v>3.1102891728311821E-3</v>
      </c>
      <c r="BT3051">
        <f t="shared" ca="1" si="891"/>
        <v>1.8055555555555558E-5</v>
      </c>
      <c r="BU3051">
        <f t="shared" ca="1" si="872"/>
        <v>2.7868530254873465E-5</v>
      </c>
      <c r="BV3051">
        <f t="shared" ca="1" si="873"/>
        <v>1.2665779491089458E-5</v>
      </c>
      <c r="BW3051" s="35">
        <f ca="1">IFERROR(VLOOKUP($B3051,OFFSET(Input!$A$1,0,MATCH(Index!BW$6&amp;" Index",Input!$1:$1,0)-1,10000,2),2,0)/100,BW3050)</f>
        <v>1E-3</v>
      </c>
      <c r="BX3051">
        <f t="shared" ca="1" si="894"/>
        <v>1.3751947010009181E-2</v>
      </c>
      <c r="CE3051">
        <v>1094.8110465511613</v>
      </c>
    </row>
    <row r="3052" spans="2:83" x14ac:dyDescent="0.25">
      <c r="B3052" s="2">
        <v>41948</v>
      </c>
      <c r="C3052">
        <f t="shared" ca="1" si="874"/>
        <v>0</v>
      </c>
      <c r="D3052">
        <f t="shared" ca="1" si="875"/>
        <v>2</v>
      </c>
      <c r="E3052">
        <f ca="1">IF($B3052&lt;VLOOKUP(E$6&amp;" Equity",Param,4,0),"",IFERROR(VLOOKUP($B3052,OFFSET(Input!$A$1,0,MATCH(Index!E$6&amp;" Equity",Input!$1:$1,0)-1,10000,2),2,0),E3051))</f>
        <v>92.01</v>
      </c>
      <c r="F3052" s="33">
        <v>119.16</v>
      </c>
      <c r="H3052">
        <f ca="1">IFERROR(VLOOKUP($B3052,OFFSET(Input!$A$1,0,MATCH(Index!H$6,Input!$1:$1,0)-1,10000,2),2,0),0)</f>
        <v>0</v>
      </c>
      <c r="I3052">
        <f ca="1">IFERROR(VLOOKUP($B3052,OFFSET(Input!$A$1,0,MATCH(Index!I$6,Input!$1:$1,0)-1,10000,2),2,0),0)</f>
        <v>0</v>
      </c>
      <c r="K3052">
        <f t="shared" ca="1" si="876"/>
        <v>109.56224255348688</v>
      </c>
      <c r="L3052" s="30">
        <f t="shared" ca="1" si="877"/>
        <v>129.29293084534305</v>
      </c>
      <c r="N3052">
        <f t="shared" ca="1" si="881"/>
        <v>-2.1734405649563059E-4</v>
      </c>
      <c r="O3052">
        <f t="shared" ca="1" si="882"/>
        <v>-1.4256365364828407E-3</v>
      </c>
      <c r="Q3052">
        <f t="shared" ca="1" si="898"/>
        <v>3.3062032120015405E-2</v>
      </c>
      <c r="R3052">
        <f t="shared" ca="1" si="897"/>
        <v>6.0923784702121737E-2</v>
      </c>
      <c r="T3052">
        <f t="shared" ca="1" si="908"/>
        <v>8.0811745296735973E-2</v>
      </c>
      <c r="U3052">
        <f t="shared" ca="1" si="903"/>
        <v>8.3780761490340111E-2</v>
      </c>
      <c r="W3052">
        <f t="shared" ca="1" si="904"/>
        <v>-0.31057106465762063</v>
      </c>
      <c r="X3052">
        <f t="shared" ca="1" si="905"/>
        <v>-0.37435040048870877</v>
      </c>
      <c r="Z3052">
        <f t="shared" ca="1" si="914"/>
        <v>109.7047501425255</v>
      </c>
      <c r="AA3052">
        <f t="shared" ca="1" si="914"/>
        <v>109.04439856110733</v>
      </c>
      <c r="AB3052">
        <f t="shared" ca="1" si="914"/>
        <v>109.07285504954754</v>
      </c>
      <c r="AC3052">
        <f t="shared" ca="1" si="915"/>
        <v>109.07285504954754</v>
      </c>
      <c r="AE3052">
        <f ca="1">IFERROR(VLOOKUP($B3052,OFFSET(Input!$A$1,0,MATCH(Index!AE$6&amp;" Index",Input!$1:$1,0)-1,10000,2),2,0),AE3051)</f>
        <v>14.17</v>
      </c>
      <c r="AF3052">
        <f t="shared" ca="1" si="909"/>
        <v>16.684666666666665</v>
      </c>
      <c r="AG3052">
        <f t="shared" ca="1" si="909"/>
        <v>18.197499999999998</v>
      </c>
      <c r="AH3052">
        <f t="shared" ca="1" si="909"/>
        <v>17.697199999999999</v>
      </c>
      <c r="AI3052">
        <f t="shared" ca="1" si="910"/>
        <v>18.197499999999998</v>
      </c>
      <c r="AK3052">
        <f t="shared" ca="1" si="911"/>
        <v>1</v>
      </c>
      <c r="AL3052">
        <f t="shared" ca="1" si="912"/>
        <v>-1</v>
      </c>
      <c r="AN3052" t="str">
        <f t="shared" ca="1" si="871"/>
        <v>Not Down</v>
      </c>
      <c r="AO3052" t="str">
        <f t="shared" ca="1" si="878"/>
        <v>Not Up</v>
      </c>
      <c r="AQ3052">
        <f t="shared" ca="1" si="869"/>
        <v>1</v>
      </c>
      <c r="AR3052">
        <f t="shared" ca="1" si="870"/>
        <v>0</v>
      </c>
      <c r="AT3052">
        <f t="shared" ca="1" si="899"/>
        <v>0</v>
      </c>
      <c r="AU3052">
        <f t="shared" ca="1" si="900"/>
        <v>1</v>
      </c>
      <c r="AW3052" s="5">
        <f t="shared" ca="1" si="883"/>
        <v>2.6212856409721184E-2</v>
      </c>
      <c r="AX3052" s="5">
        <f t="shared" ca="1" si="884"/>
        <v>4.7513102065381327E-2</v>
      </c>
      <c r="AY3052" s="18">
        <f t="shared" ca="1" si="913"/>
        <v>4.7513102065381327E-2</v>
      </c>
      <c r="BA3052" s="6">
        <f t="shared" ca="1" si="906"/>
        <v>1.0523413085341498</v>
      </c>
      <c r="BB3052">
        <f t="shared" ca="1" si="907"/>
        <v>1.0523413085341498</v>
      </c>
      <c r="BC3052" t="str">
        <f t="shared" ca="1" si="895"/>
        <v>TLT UP equity</v>
      </c>
      <c r="BD3052" t="str">
        <f t="shared" ca="1" si="896"/>
        <v>HYG UP Equity</v>
      </c>
      <c r="BF3052">
        <f t="shared" ca="1" si="885"/>
        <v>0.6</v>
      </c>
      <c r="BG3052">
        <f t="shared" ca="1" si="886"/>
        <v>0.4</v>
      </c>
      <c r="BI3052">
        <f t="shared" ca="1" si="879"/>
        <v>0.4</v>
      </c>
      <c r="BJ3052">
        <f t="shared" ca="1" si="880"/>
        <v>0.6</v>
      </c>
      <c r="BL3052">
        <f t="shared" ca="1" si="901"/>
        <v>4.1328083008765502</v>
      </c>
      <c r="BM3052">
        <f t="shared" ca="1" si="902"/>
        <v>5.253184484184926</v>
      </c>
      <c r="BN3052" s="9">
        <f t="shared" ca="1" si="892"/>
        <v>0.20019339687726626</v>
      </c>
      <c r="BO3052" s="9">
        <f t="shared" ca="1" si="893"/>
        <v>0.79980660312273377</v>
      </c>
      <c r="BP3052" s="9">
        <f t="shared" ca="1" si="887"/>
        <v>0.40000000000000008</v>
      </c>
      <c r="BQ3052" s="9">
        <f t="shared" ca="1" si="888"/>
        <v>0.6</v>
      </c>
      <c r="BR3052">
        <f t="shared" ca="1" si="889"/>
        <v>1131.9993637192513</v>
      </c>
      <c r="BS3052">
        <f t="shared" ca="1" si="890"/>
        <v>-1.1831607273683487E-3</v>
      </c>
      <c r="BT3052">
        <f t="shared" ca="1" si="891"/>
        <v>1.8055555555555558E-5</v>
      </c>
      <c r="BU3052">
        <f t="shared" ca="1" si="872"/>
        <v>5.379535813120611E-5</v>
      </c>
      <c r="BV3052">
        <f t="shared" ca="1" si="873"/>
        <v>1.1089082643691639E-5</v>
      </c>
      <c r="BW3052" s="35">
        <f ca="1">IFERROR(VLOOKUP($B3052,OFFSET(Input!$A$1,0,MATCH(Index!BW$6&amp;" Index",Input!$1:$1,0)-1,10000,2),2,0)/100,BW3051)</f>
        <v>8.9999999999999998E-4</v>
      </c>
      <c r="BX3052">
        <f t="shared" ca="1" si="894"/>
        <v>2.0185215228800214E-2</v>
      </c>
      <c r="CE3052">
        <v>1093.8094759910798</v>
      </c>
    </row>
    <row r="3053" spans="2:83" x14ac:dyDescent="0.25">
      <c r="B3053" s="2">
        <v>41949</v>
      </c>
      <c r="C3053">
        <f t="shared" ca="1" si="874"/>
        <v>0</v>
      </c>
      <c r="D3053">
        <f t="shared" ca="1" si="875"/>
        <v>3</v>
      </c>
      <c r="E3053">
        <f ca="1">IF($B3053&lt;VLOOKUP(E$6&amp;" Equity",Param,4,0),"",IFERROR(VLOOKUP($B3053,OFFSET(Input!$A$1,0,MATCH(Index!E$6&amp;" Equity",Input!$1:$1,0)-1,10000,2),2,0),E3052))</f>
        <v>92.25</v>
      </c>
      <c r="F3053" s="33">
        <v>118.39</v>
      </c>
      <c r="H3053">
        <f ca="1">IFERROR(VLOOKUP($B3053,OFFSET(Input!$A$1,0,MATCH(Index!H$6,Input!$1:$1,0)-1,10000,2),2,0),0)</f>
        <v>0</v>
      </c>
      <c r="I3053">
        <f ca="1">IFERROR(VLOOKUP($B3053,OFFSET(Input!$A$1,0,MATCH(Index!I$6,Input!$1:$1,0)-1,10000,2),2,0),0)</f>
        <v>0</v>
      </c>
      <c r="K3053">
        <f t="shared" ca="1" si="876"/>
        <v>109.84802603585658</v>
      </c>
      <c r="L3053" s="30">
        <f t="shared" ca="1" si="877"/>
        <v>128.45745285985367</v>
      </c>
      <c r="N3053">
        <f t="shared" ca="1" si="881"/>
        <v>2.6050161263666432E-3</v>
      </c>
      <c r="O3053">
        <f t="shared" ca="1" si="882"/>
        <v>-6.4828684215366339E-3</v>
      </c>
      <c r="Q3053">
        <f t="shared" ca="1" si="898"/>
        <v>3.5488035456330939E-2</v>
      </c>
      <c r="R3053">
        <f t="shared" ca="1" si="897"/>
        <v>5.264695290487794E-2</v>
      </c>
      <c r="T3053">
        <f t="shared" ca="1" si="908"/>
        <v>7.3534497527840997E-2</v>
      </c>
      <c r="U3053">
        <f t="shared" ca="1" si="903"/>
        <v>8.5490902476121303E-2</v>
      </c>
      <c r="W3053">
        <f t="shared" ca="1" si="904"/>
        <v>-0.61453356407022963</v>
      </c>
      <c r="X3053">
        <f t="shared" ca="1" si="905"/>
        <v>-0.52270435320478248</v>
      </c>
      <c r="Z3053">
        <f t="shared" ca="1" si="914"/>
        <v>109.71943070689539</v>
      </c>
      <c r="AA3053">
        <f t="shared" ca="1" si="914"/>
        <v>109.11635266055558</v>
      </c>
      <c r="AB3053">
        <f t="shared" ca="1" si="914"/>
        <v>109.11144913504721</v>
      </c>
      <c r="AC3053">
        <f t="shared" ca="1" si="915"/>
        <v>109.11635266055558</v>
      </c>
      <c r="AE3053">
        <f ca="1">IFERROR(VLOOKUP($B3053,OFFSET(Input!$A$1,0,MATCH(Index!AE$6&amp;" Index",Input!$1:$1,0)-1,10000,2),2,0),AE3052)</f>
        <v>13.67</v>
      </c>
      <c r="AF3053">
        <f t="shared" ca="1" si="909"/>
        <v>15.915999999999997</v>
      </c>
      <c r="AG3053">
        <f t="shared" ca="1" si="909"/>
        <v>17.942999999999998</v>
      </c>
      <c r="AH3053">
        <f t="shared" ca="1" si="909"/>
        <v>17.5976</v>
      </c>
      <c r="AI3053">
        <f t="shared" ca="1" si="910"/>
        <v>17.942999999999998</v>
      </c>
      <c r="AK3053">
        <f t="shared" ca="1" si="911"/>
        <v>1</v>
      </c>
      <c r="AL3053">
        <f t="shared" ca="1" si="912"/>
        <v>-1</v>
      </c>
      <c r="AN3053" t="str">
        <f t="shared" ca="1" si="871"/>
        <v>Not Down</v>
      </c>
      <c r="AO3053" t="str">
        <f t="shared" ca="1" si="878"/>
        <v>Not Up</v>
      </c>
      <c r="AQ3053">
        <f t="shared" ca="1" si="869"/>
        <v>1</v>
      </c>
      <c r="AR3053">
        <f t="shared" ca="1" si="870"/>
        <v>0</v>
      </c>
      <c r="AT3053">
        <f t="shared" ca="1" si="899"/>
        <v>0</v>
      </c>
      <c r="AU3053">
        <f t="shared" ca="1" si="900"/>
        <v>1</v>
      </c>
      <c r="AW3053" s="5">
        <f t="shared" ca="1" si="883"/>
        <v>2.3440875574502668E-2</v>
      </c>
      <c r="AX3053" s="5">
        <f t="shared" ca="1" si="884"/>
        <v>5.1976100863474053E-2</v>
      </c>
      <c r="AY3053" s="18">
        <f t="shared" ca="1" si="913"/>
        <v>5.1976100863474053E-2</v>
      </c>
      <c r="BA3053" s="6">
        <f t="shared" ca="1" si="906"/>
        <v>0.96198058664183583</v>
      </c>
      <c r="BB3053">
        <f t="shared" ca="1" si="907"/>
        <v>0.96198058664183583</v>
      </c>
      <c r="BC3053" t="str">
        <f t="shared" ca="1" si="895"/>
        <v>TLT UP equity</v>
      </c>
      <c r="BD3053" t="str">
        <f t="shared" ca="1" si="896"/>
        <v>HYG UP Equity</v>
      </c>
      <c r="BF3053">
        <f t="shared" ca="1" si="885"/>
        <v>0.8</v>
      </c>
      <c r="BG3053">
        <f t="shared" ca="1" si="886"/>
        <v>0.2</v>
      </c>
      <c r="BI3053">
        <f t="shared" ca="1" si="879"/>
        <v>0.6</v>
      </c>
      <c r="BJ3053">
        <f t="shared" ca="1" si="880"/>
        <v>0.4</v>
      </c>
      <c r="BL3053">
        <f t="shared" ca="1" si="901"/>
        <v>6.1655629480791827</v>
      </c>
      <c r="BM3053">
        <f t="shared" ca="1" si="902"/>
        <v>3.5149117686731537</v>
      </c>
      <c r="BN3053" s="9">
        <f t="shared" ca="1" si="892"/>
        <v>0.4021830612074847</v>
      </c>
      <c r="BO3053" s="9">
        <f t="shared" ca="1" si="893"/>
        <v>0.5978169387925153</v>
      </c>
      <c r="BP3053" s="9">
        <f t="shared" ca="1" si="887"/>
        <v>0.6</v>
      </c>
      <c r="BQ3053" s="9">
        <f t="shared" ca="1" si="888"/>
        <v>0.4</v>
      </c>
      <c r="BR3053">
        <f t="shared" ca="1" si="889"/>
        <v>1128.7915320771913</v>
      </c>
      <c r="BS3053">
        <f t="shared" ca="1" si="890"/>
        <v>-2.833775128212479E-3</v>
      </c>
      <c r="BT3053">
        <f t="shared" ca="1" si="891"/>
        <v>1.8055555555555558E-5</v>
      </c>
      <c r="BU3053">
        <f t="shared" ca="1" si="872"/>
        <v>4.4144279962221791E-5</v>
      </c>
      <c r="BV3053">
        <f t="shared" ca="1" si="873"/>
        <v>3.7903110304656874E-5</v>
      </c>
      <c r="BW3053" s="35">
        <f ca="1">IFERROR(VLOOKUP($B3053,OFFSET(Input!$A$1,0,MATCH(Index!BW$6&amp;" Index",Input!$1:$1,0)-1,10000,2),2,0)/100,BW3052)</f>
        <v>8.9999999999999998E-4</v>
      </c>
      <c r="BX3053">
        <f t="shared" ca="1" si="894"/>
        <v>2.0783043942041078E-2</v>
      </c>
      <c r="CE3053">
        <v>1090.5191936614651</v>
      </c>
    </row>
    <row r="3054" spans="2:83" x14ac:dyDescent="0.25">
      <c r="B3054" s="2">
        <v>41950</v>
      </c>
      <c r="C3054">
        <f t="shared" ca="1" si="874"/>
        <v>0</v>
      </c>
      <c r="D3054">
        <f t="shared" ca="1" si="875"/>
        <v>4</v>
      </c>
      <c r="E3054">
        <f ca="1">IF($B3054&lt;VLOOKUP(E$6&amp;" Equity",Param,4,0),"",IFERROR(VLOOKUP($B3054,OFFSET(Input!$A$1,0,MATCH(Index!E$6&amp;" Equity",Input!$1:$1,0)-1,10000,2),2,0),E3053))</f>
        <v>92.34</v>
      </c>
      <c r="F3054" s="33">
        <v>119.75</v>
      </c>
      <c r="H3054">
        <f ca="1">IFERROR(VLOOKUP($B3054,OFFSET(Input!$A$1,0,MATCH(Index!H$6,Input!$1:$1,0)-1,10000,2),2,0),0)</f>
        <v>0</v>
      </c>
      <c r="I3054">
        <f ca="1">IFERROR(VLOOKUP($B3054,OFFSET(Input!$A$1,0,MATCH(Index!I$6,Input!$1:$1,0)-1,10000,2),2,0),0)</f>
        <v>0</v>
      </c>
      <c r="K3054">
        <f t="shared" ca="1" si="876"/>
        <v>109.95519484174521</v>
      </c>
      <c r="L3054" s="30">
        <f t="shared" ca="1" si="877"/>
        <v>129.93310228876999</v>
      </c>
      <c r="N3054">
        <f t="shared" ca="1" si="881"/>
        <v>9.7513415820629139E-4</v>
      </c>
      <c r="O3054">
        <f t="shared" ca="1" si="882"/>
        <v>1.1421976867479828E-2</v>
      </c>
      <c r="Q3054">
        <f t="shared" ca="1" si="898"/>
        <v>3.2938627170616214E-2</v>
      </c>
      <c r="R3054">
        <f t="shared" ca="1" si="897"/>
        <v>7.7678757951340674E-2</v>
      </c>
      <c r="T3054">
        <f t="shared" ca="1" si="908"/>
        <v>6.6308898915301076E-2</v>
      </c>
      <c r="U3054">
        <f t="shared" ca="1" si="903"/>
        <v>8.764293729572542E-2</v>
      </c>
      <c r="W3054">
        <f t="shared" ca="1" si="904"/>
        <v>-0.36675472904722956</v>
      </c>
      <c r="X3054">
        <f t="shared" ca="1" si="905"/>
        <v>-0.34510769361843097</v>
      </c>
      <c r="Z3054">
        <f t="shared" ca="1" si="914"/>
        <v>109.71400321150841</v>
      </c>
      <c r="AA3054">
        <f t="shared" ca="1" si="914"/>
        <v>109.24227376007431</v>
      </c>
      <c r="AB3054">
        <f t="shared" ca="1" si="914"/>
        <v>109.1396288473867</v>
      </c>
      <c r="AC3054">
        <f t="shared" ca="1" si="915"/>
        <v>109.24227376007431</v>
      </c>
      <c r="AE3054">
        <f ca="1">IFERROR(VLOOKUP($B3054,OFFSET(Input!$A$1,0,MATCH(Index!AE$6&amp;" Index",Input!$1:$1,0)-1,10000,2),2,0),AE3053)</f>
        <v>13.12</v>
      </c>
      <c r="AF3054">
        <f t="shared" ca="1" si="909"/>
        <v>15.324666666666664</v>
      </c>
      <c r="AG3054">
        <f t="shared" ca="1" si="909"/>
        <v>17.536999999999999</v>
      </c>
      <c r="AH3054">
        <f t="shared" ca="1" si="909"/>
        <v>17.540399999999998</v>
      </c>
      <c r="AI3054">
        <f t="shared" ca="1" si="910"/>
        <v>17.540399999999998</v>
      </c>
      <c r="AK3054">
        <f t="shared" ca="1" si="911"/>
        <v>1</v>
      </c>
      <c r="AL3054">
        <f t="shared" ca="1" si="912"/>
        <v>-1</v>
      </c>
      <c r="AN3054" t="str">
        <f t="shared" ca="1" si="871"/>
        <v>Not Down</v>
      </c>
      <c r="AO3054" t="str">
        <f t="shared" ca="1" si="878"/>
        <v>Not Up</v>
      </c>
      <c r="AQ3054">
        <f t="shared" ca="1" si="869"/>
        <v>1</v>
      </c>
      <c r="AR3054">
        <f t="shared" ca="1" si="870"/>
        <v>0</v>
      </c>
      <c r="AT3054">
        <f t="shared" ca="1" si="899"/>
        <v>0</v>
      </c>
      <c r="AU3054">
        <f t="shared" ca="1" si="900"/>
        <v>1</v>
      </c>
      <c r="AW3054" s="5">
        <f t="shared" ca="1" si="883"/>
        <v>3.2938627170616214E-2</v>
      </c>
      <c r="AX3054" s="5">
        <f t="shared" ca="1" si="884"/>
        <v>6.6308898915301076E-2</v>
      </c>
      <c r="AY3054" s="18">
        <f t="shared" ca="1" si="913"/>
        <v>6.6308898915301076E-2</v>
      </c>
      <c r="BA3054" s="6">
        <f t="shared" ca="1" si="906"/>
        <v>0.75404660336566498</v>
      </c>
      <c r="BB3054">
        <f t="shared" ca="1" si="907"/>
        <v>0.75404660336566498</v>
      </c>
      <c r="BC3054" t="str">
        <f t="shared" ca="1" si="895"/>
        <v>TLT UP equity</v>
      </c>
      <c r="BD3054" t="str">
        <f t="shared" ca="1" si="896"/>
        <v>HYG UP Equity</v>
      </c>
      <c r="BF3054">
        <f t="shared" ca="1" si="885"/>
        <v>1</v>
      </c>
      <c r="BG3054">
        <f t="shared" ca="1" si="886"/>
        <v>0</v>
      </c>
      <c r="BI3054">
        <f t="shared" ca="1" si="879"/>
        <v>0.8</v>
      </c>
      <c r="BJ3054">
        <f t="shared" ca="1" si="880"/>
        <v>0.2</v>
      </c>
      <c r="BL3054">
        <f t="shared" ca="1" si="901"/>
        <v>8.255283016127791</v>
      </c>
      <c r="BM3054">
        <f t="shared" ca="1" si="902"/>
        <v>1.7464973061574742</v>
      </c>
      <c r="BN3054" s="9">
        <f t="shared" ca="1" si="892"/>
        <v>0.59749015858416354</v>
      </c>
      <c r="BO3054" s="9">
        <f t="shared" ca="1" si="893"/>
        <v>0.40250984141583657</v>
      </c>
      <c r="BP3054" s="9">
        <f t="shared" ca="1" si="887"/>
        <v>0.79999999999999993</v>
      </c>
      <c r="BQ3054" s="9">
        <f t="shared" ca="1" si="888"/>
        <v>0.19999999999999998</v>
      </c>
      <c r="BR3054">
        <f t="shared" ca="1" si="889"/>
        <v>1134.6390656401018</v>
      </c>
      <c r="BS3054">
        <f t="shared" ca="1" si="890"/>
        <v>5.1803485380068626E-3</v>
      </c>
      <c r="BT3054">
        <f t="shared" ca="1" si="891"/>
        <v>1.8055555555555558E-5</v>
      </c>
      <c r="BU3054">
        <f t="shared" ca="1" si="872"/>
        <v>2.8164178798546647E-5</v>
      </c>
      <c r="BV3054">
        <f t="shared" ca="1" si="873"/>
        <v>4.6236323177009489E-5</v>
      </c>
      <c r="BW3054" s="35">
        <f ca="1">IFERROR(VLOOKUP($B3054,OFFSET(Input!$A$1,0,MATCH(Index!BW$6&amp;" Index",Input!$1:$1,0)-1,10000,2),2,0)/100,BW3053)</f>
        <v>8.9999999999999998E-4</v>
      </c>
      <c r="BX3054">
        <f t="shared" ca="1" si="894"/>
        <v>1.8941330302242078E-2</v>
      </c>
      <c r="CE3054">
        <v>1096.347008830543</v>
      </c>
    </row>
    <row r="3055" spans="2:83" x14ac:dyDescent="0.25">
      <c r="B3055" s="2">
        <v>41953</v>
      </c>
      <c r="C3055">
        <f t="shared" ca="1" si="874"/>
        <v>0</v>
      </c>
      <c r="D3055">
        <f t="shared" ca="1" si="875"/>
        <v>5</v>
      </c>
      <c r="E3055">
        <f ca="1">IF($B3055&lt;VLOOKUP(E$6&amp;" Equity",Param,4,0),"",IFERROR(VLOOKUP($B3055,OFFSET(Input!$A$1,0,MATCH(Index!E$6&amp;" Equity",Input!$1:$1,0)-1,10000,2),2,0),E3054))</f>
        <v>92.38</v>
      </c>
      <c r="F3055" s="33">
        <v>118.65</v>
      </c>
      <c r="H3055">
        <f ca="1">IFERROR(VLOOKUP($B3055,OFFSET(Input!$A$1,0,MATCH(Index!H$6,Input!$1:$1,0)-1,10000,2),2,0),0)</f>
        <v>0</v>
      </c>
      <c r="I3055">
        <f ca="1">IFERROR(VLOOKUP($B3055,OFFSET(Input!$A$1,0,MATCH(Index!I$6,Input!$1:$1,0)-1,10000,2),2,0),0)</f>
        <v>0</v>
      </c>
      <c r="K3055">
        <f t="shared" ca="1" si="876"/>
        <v>110.00282542214016</v>
      </c>
      <c r="L3055" s="30">
        <f t="shared" ca="1" si="877"/>
        <v>128.73956230949946</v>
      </c>
      <c r="N3055">
        <f t="shared" ca="1" si="881"/>
        <v>4.3308792361643292E-4</v>
      </c>
      <c r="O3055">
        <f t="shared" ca="1" si="882"/>
        <v>-9.2282534092519714E-3</v>
      </c>
      <c r="Q3055">
        <f t="shared" ca="1" si="898"/>
        <v>2.5793556355406106E-2</v>
      </c>
      <c r="R3055">
        <f t="shared" ca="1" si="897"/>
        <v>8.9972760053884507E-2</v>
      </c>
      <c r="T3055">
        <f t="shared" ca="1" si="908"/>
        <v>6.3929484665153219E-2</v>
      </c>
      <c r="U3055">
        <f t="shared" ca="1" si="903"/>
        <v>9.1193895620540463E-2</v>
      </c>
      <c r="W3055">
        <f t="shared" ca="1" si="904"/>
        <v>-0.36594148579153857</v>
      </c>
      <c r="X3055">
        <f t="shared" ca="1" si="905"/>
        <v>-0.28921891262527133</v>
      </c>
      <c r="Z3055">
        <f t="shared" ca="1" si="914"/>
        <v>109.75839061005088</v>
      </c>
      <c r="AA3055">
        <f t="shared" ca="1" si="914"/>
        <v>109.3972518177582</v>
      </c>
      <c r="AB3055">
        <f t="shared" ca="1" si="914"/>
        <v>109.16497148442728</v>
      </c>
      <c r="AC3055">
        <f t="shared" ca="1" si="915"/>
        <v>109.3972518177582</v>
      </c>
      <c r="AE3055">
        <f ca="1">IFERROR(VLOOKUP($B3055,OFFSET(Input!$A$1,0,MATCH(Index!AE$6&amp;" Index",Input!$1:$1,0)-1,10000,2),2,0),AE3054)</f>
        <v>12.67</v>
      </c>
      <c r="AF3055">
        <f t="shared" ca="1" si="909"/>
        <v>14.931333333333329</v>
      </c>
      <c r="AG3055">
        <f t="shared" ca="1" si="909"/>
        <v>16.938500000000001</v>
      </c>
      <c r="AH3055">
        <f t="shared" ca="1" si="909"/>
        <v>17.428800000000003</v>
      </c>
      <c r="AI3055">
        <f t="shared" ca="1" si="910"/>
        <v>17.428800000000003</v>
      </c>
      <c r="AK3055">
        <f t="shared" ca="1" si="911"/>
        <v>1</v>
      </c>
      <c r="AL3055">
        <f t="shared" ca="1" si="912"/>
        <v>-1</v>
      </c>
      <c r="AN3055" t="str">
        <f t="shared" ca="1" si="871"/>
        <v>Not Down</v>
      </c>
      <c r="AO3055" t="str">
        <f t="shared" ca="1" si="878"/>
        <v>Not Up</v>
      </c>
      <c r="AQ3055">
        <f t="shared" ca="1" si="869"/>
        <v>1</v>
      </c>
      <c r="AR3055">
        <f t="shared" ca="1" si="870"/>
        <v>0</v>
      </c>
      <c r="AT3055">
        <f t="shared" ca="1" si="899"/>
        <v>0</v>
      </c>
      <c r="AU3055">
        <f t="shared" ca="1" si="900"/>
        <v>1</v>
      </c>
      <c r="AW3055" s="5">
        <f t="shared" ca="1" si="883"/>
        <v>2.5793556355406106E-2</v>
      </c>
      <c r="AX3055" s="5">
        <f t="shared" ca="1" si="884"/>
        <v>6.3929484665153219E-2</v>
      </c>
      <c r="AY3055" s="18">
        <f t="shared" ca="1" si="913"/>
        <v>6.3929484665153219E-2</v>
      </c>
      <c r="BA3055" s="6">
        <f t="shared" ca="1" si="906"/>
        <v>0.78211173235460285</v>
      </c>
      <c r="BB3055">
        <f t="shared" ca="1" si="907"/>
        <v>0.78211173235460285</v>
      </c>
      <c r="BC3055" t="str">
        <f t="shared" ca="1" si="895"/>
        <v>TLT UP equity</v>
      </c>
      <c r="BD3055" t="str">
        <f t="shared" ca="1" si="896"/>
        <v>HYG UP Equity</v>
      </c>
      <c r="BF3055">
        <f t="shared" ca="1" si="885"/>
        <v>1</v>
      </c>
      <c r="BG3055">
        <f t="shared" ca="1" si="886"/>
        <v>0</v>
      </c>
      <c r="BI3055">
        <f t="shared" ca="1" si="879"/>
        <v>1</v>
      </c>
      <c r="BJ3055">
        <f t="shared" ca="1" si="880"/>
        <v>0</v>
      </c>
      <c r="BL3055">
        <f t="shared" ca="1" si="901"/>
        <v>10.299260504038562</v>
      </c>
      <c r="BM3055">
        <f t="shared" ca="1" si="902"/>
        <v>0</v>
      </c>
      <c r="BN3055" s="9">
        <f t="shared" ca="1" si="892"/>
        <v>0.80154133521437931</v>
      </c>
      <c r="BO3055" s="9">
        <f t="shared" ca="1" si="893"/>
        <v>0.19845866478562058</v>
      </c>
      <c r="BP3055" s="9">
        <f t="shared" ca="1" si="887"/>
        <v>1</v>
      </c>
      <c r="BQ3055" s="9">
        <f t="shared" ca="1" si="888"/>
        <v>0</v>
      </c>
      <c r="BR3055">
        <f t="shared" ca="1" si="889"/>
        <v>1132.9477552028973</v>
      </c>
      <c r="BS3055">
        <f t="shared" ca="1" si="890"/>
        <v>-1.4906153757806573E-3</v>
      </c>
      <c r="BT3055">
        <f t="shared" ca="1" si="891"/>
        <v>5.4166666666666664E-5</v>
      </c>
      <c r="BU3055">
        <f t="shared" ca="1" si="872"/>
        <v>3.4041201003087941E-6</v>
      </c>
      <c r="BV3055">
        <f t="shared" ca="1" si="873"/>
        <v>3.8182676554925345E-5</v>
      </c>
      <c r="BW3055" s="35">
        <f ca="1">IFERROR(VLOOKUP($B3055,OFFSET(Input!$A$1,0,MATCH(Index!BW$6&amp;" Index",Input!$1:$1,0)-1,10000,2),2,0)/100,BW3054)</f>
        <v>8.9999999999999998E-4</v>
      </c>
      <c r="BX3055">
        <f t="shared" ca="1" si="894"/>
        <v>4.4779406648100456E-2</v>
      </c>
      <c r="CE3055">
        <v>1094.6268199233637</v>
      </c>
    </row>
    <row r="3056" spans="2:83" x14ac:dyDescent="0.25">
      <c r="B3056" s="2">
        <v>41954</v>
      </c>
      <c r="C3056">
        <f t="shared" ca="1" si="874"/>
        <v>0</v>
      </c>
      <c r="D3056">
        <f t="shared" ca="1" si="875"/>
        <v>0</v>
      </c>
      <c r="E3056">
        <f ca="1">IF($B3056&lt;VLOOKUP(E$6&amp;" Equity",Param,4,0),"",IFERROR(VLOOKUP($B3056,OFFSET(Input!$A$1,0,MATCH(Index!E$6&amp;" Equity",Input!$1:$1,0)-1,10000,2),2,0),E3055))</f>
        <v>92.59</v>
      </c>
      <c r="F3056" s="33">
        <v>118.73</v>
      </c>
      <c r="H3056">
        <f ca="1">IFERROR(VLOOKUP($B3056,OFFSET(Input!$A$1,0,MATCH(Index!H$6,Input!$1:$1,0)-1,10000,2),2,0),0)</f>
        <v>0</v>
      </c>
      <c r="I3056">
        <f ca="1">IFERROR(VLOOKUP($B3056,OFFSET(Input!$A$1,0,MATCH(Index!I$6,Input!$1:$1,0)-1,10000,2),2,0),0)</f>
        <v>0</v>
      </c>
      <c r="K3056">
        <f t="shared" ca="1" si="876"/>
        <v>110.25288596921366</v>
      </c>
      <c r="L3056" s="30">
        <f t="shared" ca="1" si="877"/>
        <v>128.82636521708278</v>
      </c>
      <c r="N3056">
        <f t="shared" ca="1" si="881"/>
        <v>2.2706394574964458E-3</v>
      </c>
      <c r="O3056">
        <f t="shared" ca="1" si="882"/>
        <v>6.7402479592824872E-4</v>
      </c>
      <c r="Q3056">
        <f t="shared" ca="1" si="898"/>
        <v>2.6998980054503571E-2</v>
      </c>
      <c r="R3056">
        <f t="shared" ca="1" si="897"/>
        <v>8.43503937966429E-2</v>
      </c>
      <c r="T3056">
        <f t="shared" ca="1" si="908"/>
        <v>6.3347708321705748E-2</v>
      </c>
      <c r="U3056">
        <f t="shared" ca="1" si="903"/>
        <v>8.8241139903654467E-2</v>
      </c>
      <c r="W3056">
        <f t="shared" ca="1" si="904"/>
        <v>-0.24339514839039567</v>
      </c>
      <c r="X3056">
        <f t="shared" ca="1" si="905"/>
        <v>-0.34700355952598028</v>
      </c>
      <c r="Z3056">
        <f t="shared" ca="1" si="914"/>
        <v>109.81000044387046</v>
      </c>
      <c r="AA3056">
        <f t="shared" ca="1" si="914"/>
        <v>109.54694928336548</v>
      </c>
      <c r="AB3056">
        <f t="shared" ca="1" si="914"/>
        <v>109.21691458815239</v>
      </c>
      <c r="AC3056">
        <f t="shared" ca="1" si="915"/>
        <v>109.54694928336548</v>
      </c>
      <c r="AE3056">
        <f ca="1">IFERROR(VLOOKUP($B3056,OFFSET(Input!$A$1,0,MATCH(Index!AE$6&amp;" Index",Input!$1:$1,0)-1,10000,2),2,0),AE3055)</f>
        <v>12.92</v>
      </c>
      <c r="AF3056">
        <f t="shared" ca="1" si="909"/>
        <v>14.720666666666663</v>
      </c>
      <c r="AG3056">
        <f t="shared" ca="1" si="909"/>
        <v>16.445000000000004</v>
      </c>
      <c r="AH3056">
        <f t="shared" ca="1" si="909"/>
        <v>17.2576</v>
      </c>
      <c r="AI3056">
        <f t="shared" ca="1" si="910"/>
        <v>17.2576</v>
      </c>
      <c r="AK3056">
        <f t="shared" ca="1" si="911"/>
        <v>1</v>
      </c>
      <c r="AL3056">
        <f t="shared" ca="1" si="912"/>
        <v>-1</v>
      </c>
      <c r="AN3056" t="str">
        <f t="shared" ca="1" si="871"/>
        <v>Not Down</v>
      </c>
      <c r="AO3056" t="str">
        <f t="shared" ca="1" si="878"/>
        <v>Not Up</v>
      </c>
      <c r="AQ3056">
        <f t="shared" ca="1" si="869"/>
        <v>1</v>
      </c>
      <c r="AR3056">
        <f t="shared" ca="1" si="870"/>
        <v>0</v>
      </c>
      <c r="AT3056">
        <f t="shared" ca="1" si="899"/>
        <v>0</v>
      </c>
      <c r="AU3056">
        <f t="shared" ca="1" si="900"/>
        <v>1</v>
      </c>
      <c r="AW3056" s="5">
        <f t="shared" ca="1" si="883"/>
        <v>2.6998980054503571E-2</v>
      </c>
      <c r="AX3056" s="5">
        <f t="shared" ca="1" si="884"/>
        <v>6.3347708321705748E-2</v>
      </c>
      <c r="AY3056" s="18">
        <f t="shared" ca="1" si="913"/>
        <v>6.3347708321705748E-2</v>
      </c>
      <c r="BA3056" s="6">
        <f t="shared" ca="1" si="906"/>
        <v>0.7892945352668389</v>
      </c>
      <c r="BB3056">
        <f t="shared" ca="1" si="907"/>
        <v>0.78211173235460285</v>
      </c>
      <c r="BC3056" t="str">
        <f t="shared" ca="1" si="895"/>
        <v>TLT UP equity</v>
      </c>
      <c r="BD3056" t="str">
        <f t="shared" ca="1" si="896"/>
        <v>HYG UP Equity</v>
      </c>
      <c r="BF3056">
        <f t="shared" ca="1" si="885"/>
        <v>1</v>
      </c>
      <c r="BG3056">
        <f t="shared" ca="1" si="886"/>
        <v>0</v>
      </c>
      <c r="BI3056">
        <f t="shared" ca="1" si="879"/>
        <v>1</v>
      </c>
      <c r="BJ3056">
        <f t="shared" ca="1" si="880"/>
        <v>0</v>
      </c>
      <c r="BL3056">
        <f t="shared" ca="1" si="901"/>
        <v>10.299260504038562</v>
      </c>
      <c r="BM3056">
        <f t="shared" ca="1" si="902"/>
        <v>0</v>
      </c>
      <c r="BN3056" s="9">
        <f t="shared" ca="1" si="892"/>
        <v>1.0000000000000002</v>
      </c>
      <c r="BO3056" s="9">
        <f t="shared" ca="1" si="893"/>
        <v>0</v>
      </c>
      <c r="BP3056" s="9">
        <f t="shared" ca="1" si="887"/>
        <v>1.0000000000000002</v>
      </c>
      <c r="BQ3056" s="9">
        <f t="shared" ca="1" si="888"/>
        <v>0</v>
      </c>
      <c r="BR3056">
        <f t="shared" ca="1" si="889"/>
        <v>1135.5231939189896</v>
      </c>
      <c r="BS3056">
        <f t="shared" ca="1" si="890"/>
        <v>2.2732193115393429E-3</v>
      </c>
      <c r="BT3056">
        <f t="shared" ca="1" si="891"/>
        <v>1.8055555555555562E-5</v>
      </c>
      <c r="BU3056">
        <f t="shared" ca="1" si="872"/>
        <v>5.6130257977875744E-6</v>
      </c>
      <c r="BV3056">
        <f t="shared" ca="1" si="873"/>
        <v>0</v>
      </c>
      <c r="BW3056" s="35">
        <f ca="1">IFERROR(VLOOKUP($B3056,OFFSET(Input!$A$1,0,MATCH(Index!BW$6&amp;" Index",Input!$1:$1,0)-1,10000,2),2,0)/100,BW3055)</f>
        <v>8.9999999999999998E-4</v>
      </c>
      <c r="BX3056">
        <f t="shared" ca="1" si="894"/>
        <v>1.5457730860217969E-2</v>
      </c>
      <c r="CE3056">
        <v>1096.4737011832663</v>
      </c>
    </row>
    <row r="3057" spans="2:83" x14ac:dyDescent="0.25">
      <c r="B3057" s="2">
        <v>41955</v>
      </c>
      <c r="C3057">
        <f t="shared" ca="1" si="874"/>
        <v>0</v>
      </c>
      <c r="D3057">
        <f t="shared" ca="1" si="875"/>
        <v>0</v>
      </c>
      <c r="E3057">
        <f ca="1">IF($B3057&lt;VLOOKUP(E$6&amp;" Equity",Param,4,0),"",IFERROR(VLOOKUP($B3057,OFFSET(Input!$A$1,0,MATCH(Index!E$6&amp;" Equity",Input!$1:$1,0)-1,10000,2),2,0),E3056))</f>
        <v>92.29</v>
      </c>
      <c r="F3057" s="33">
        <v>118.63</v>
      </c>
      <c r="H3057">
        <f ca="1">IFERROR(VLOOKUP($B3057,OFFSET(Input!$A$1,0,MATCH(Index!H$6,Input!$1:$1,0)-1,10000,2),2,0),0)</f>
        <v>0</v>
      </c>
      <c r="I3057">
        <f ca="1">IFERROR(VLOOKUP($B3057,OFFSET(Input!$A$1,0,MATCH(Index!I$6,Input!$1:$1,0)-1,10000,2),2,0),0)</f>
        <v>0</v>
      </c>
      <c r="K3057">
        <f t="shared" ca="1" si="876"/>
        <v>109.89565661625154</v>
      </c>
      <c r="L3057" s="30">
        <f t="shared" ca="1" si="877"/>
        <v>128.71786158260363</v>
      </c>
      <c r="N3057">
        <f t="shared" ca="1" si="881"/>
        <v>-3.2453511824701974E-3</v>
      </c>
      <c r="O3057">
        <f t="shared" ca="1" si="882"/>
        <v>-8.4260200468899216E-4</v>
      </c>
      <c r="Q3057">
        <f t="shared" ca="1" si="898"/>
        <v>3.1303917210239035E-2</v>
      </c>
      <c r="R3057">
        <f t="shared" ca="1" si="897"/>
        <v>8.3689054557705408E-2</v>
      </c>
      <c r="T3057">
        <f t="shared" ca="1" si="908"/>
        <v>6.4381857272447107E-2</v>
      </c>
      <c r="U3057">
        <f t="shared" ca="1" si="903"/>
        <v>8.3760958583995959E-2</v>
      </c>
      <c r="W3057">
        <f t="shared" ca="1" si="904"/>
        <v>-0.16881179747488231</v>
      </c>
      <c r="X3057">
        <f t="shared" ca="1" si="905"/>
        <v>-0.35736513941469217</v>
      </c>
      <c r="Z3057">
        <f t="shared" ca="1" si="914"/>
        <v>109.83418636479462</v>
      </c>
      <c r="AA3057">
        <f t="shared" ca="1" si="914"/>
        <v>109.67759970669599</v>
      </c>
      <c r="AB3057">
        <f t="shared" ca="1" si="914"/>
        <v>109.23370240429415</v>
      </c>
      <c r="AC3057">
        <f t="shared" ca="1" si="915"/>
        <v>109.67759970669599</v>
      </c>
      <c r="AE3057">
        <f ca="1">IFERROR(VLOOKUP($B3057,OFFSET(Input!$A$1,0,MATCH(Index!AE$6&amp;" Index",Input!$1:$1,0)-1,10000,2),2,0),AE3056)</f>
        <v>13.02</v>
      </c>
      <c r="AF3057">
        <f t="shared" ca="1" si="909"/>
        <v>14.39733333333333</v>
      </c>
      <c r="AG3057">
        <f t="shared" ca="1" si="909"/>
        <v>15.783499999999998</v>
      </c>
      <c r="AH3057">
        <f t="shared" ca="1" si="909"/>
        <v>17.173999999999999</v>
      </c>
      <c r="AI3057">
        <f t="shared" ca="1" si="910"/>
        <v>17.173999999999999</v>
      </c>
      <c r="AK3057">
        <f t="shared" ca="1" si="911"/>
        <v>1</v>
      </c>
      <c r="AL3057">
        <f t="shared" ca="1" si="912"/>
        <v>-1</v>
      </c>
      <c r="AN3057" t="str">
        <f t="shared" ca="1" si="871"/>
        <v>Not Down</v>
      </c>
      <c r="AO3057" t="str">
        <f t="shared" ca="1" si="878"/>
        <v>Not Up</v>
      </c>
      <c r="AQ3057">
        <f t="shared" ref="AQ3057:AQ3120" ca="1" si="916">IF($C3057=1,IF(AND(AN3057="Not Down",AO3057="Not Up"),1,0),AQ3056)</f>
        <v>1</v>
      </c>
      <c r="AR3057">
        <f t="shared" ref="AR3057:AR3120" ca="1" si="917">IF($C3057=1,IF(AND(AN3057="Not Down",AO3057="Not Up"),0,1),AR3056)</f>
        <v>0</v>
      </c>
      <c r="AT3057">
        <f t="shared" ca="1" si="899"/>
        <v>0</v>
      </c>
      <c r="AU3057">
        <f t="shared" ca="1" si="900"/>
        <v>1</v>
      </c>
      <c r="AW3057" s="5">
        <f t="shared" ca="1" si="883"/>
        <v>3.1303917210239035E-2</v>
      </c>
      <c r="AX3057" s="5">
        <f t="shared" ca="1" si="884"/>
        <v>6.4381857272447107E-2</v>
      </c>
      <c r="AY3057" s="18">
        <f t="shared" ca="1" si="913"/>
        <v>6.4381857272447107E-2</v>
      </c>
      <c r="BA3057" s="6">
        <f t="shared" ca="1" si="906"/>
        <v>0.77661630338517784</v>
      </c>
      <c r="BB3057">
        <f t="shared" ca="1" si="907"/>
        <v>0.78211173235460285</v>
      </c>
      <c r="BC3057" t="str">
        <f t="shared" ca="1" si="895"/>
        <v>TLT UP equity</v>
      </c>
      <c r="BD3057" t="str">
        <f t="shared" ca="1" si="896"/>
        <v>HYG UP Equity</v>
      </c>
      <c r="BF3057">
        <f t="shared" ca="1" si="885"/>
        <v>1</v>
      </c>
      <c r="BG3057">
        <f t="shared" ca="1" si="886"/>
        <v>0</v>
      </c>
      <c r="BI3057">
        <f t="shared" ca="1" si="879"/>
        <v>1</v>
      </c>
      <c r="BJ3057">
        <f t="shared" ca="1" si="880"/>
        <v>0</v>
      </c>
      <c r="BL3057">
        <f t="shared" ca="1" si="901"/>
        <v>10.299260504038562</v>
      </c>
      <c r="BM3057">
        <f t="shared" ca="1" si="902"/>
        <v>0</v>
      </c>
      <c r="BN3057" s="9">
        <f t="shared" ca="1" si="892"/>
        <v>1</v>
      </c>
      <c r="BO3057" s="9">
        <f t="shared" ca="1" si="893"/>
        <v>0</v>
      </c>
      <c r="BP3057" s="9">
        <f t="shared" ca="1" si="887"/>
        <v>1</v>
      </c>
      <c r="BQ3057" s="9">
        <f t="shared" ca="1" si="888"/>
        <v>0</v>
      </c>
      <c r="BR3057">
        <f t="shared" ca="1" si="889"/>
        <v>1131.8439957531436</v>
      </c>
      <c r="BS3057">
        <f t="shared" ca="1" si="890"/>
        <v>-3.2400907225400566E-3</v>
      </c>
      <c r="BT3057">
        <f t="shared" ca="1" si="891"/>
        <v>1.8055555555555558E-5</v>
      </c>
      <c r="BU3057">
        <f t="shared" ca="1" si="872"/>
        <v>0</v>
      </c>
      <c r="BV3057">
        <f t="shared" ca="1" si="873"/>
        <v>0</v>
      </c>
      <c r="BW3057" s="35">
        <f ca="1">IFERROR(VLOOKUP($B3057,OFFSET(Input!$A$1,0,MATCH(Index!BW$6&amp;" Index",Input!$1:$1,0)-1,10000,2),2,0)/100,BW3056)</f>
        <v>8.9999999999999998E-4</v>
      </c>
      <c r="BX3057">
        <f t="shared" ca="1" si="894"/>
        <v>1.5483811523441943E-2</v>
      </c>
      <c r="CE3057">
        <v>1093.765336427994</v>
      </c>
    </row>
    <row r="3058" spans="2:83" x14ac:dyDescent="0.25">
      <c r="B3058" s="2">
        <v>41956</v>
      </c>
      <c r="C3058">
        <f t="shared" ca="1" si="874"/>
        <v>0</v>
      </c>
      <c r="D3058">
        <f t="shared" ca="1" si="875"/>
        <v>0</v>
      </c>
      <c r="E3058">
        <f ca="1">IF($B3058&lt;VLOOKUP(E$6&amp;" Equity",Param,4,0),"",IFERROR(VLOOKUP($B3058,OFFSET(Input!$A$1,0,MATCH(Index!E$6&amp;" Equity",Input!$1:$1,0)-1,10000,2),2,0),E3057))</f>
        <v>91.91</v>
      </c>
      <c r="F3058" s="33">
        <v>118.91</v>
      </c>
      <c r="H3058">
        <f ca="1">IFERROR(VLOOKUP($B3058,OFFSET(Input!$A$1,0,MATCH(Index!H$6,Input!$1:$1,0)-1,10000,2),2,0),0)</f>
        <v>0</v>
      </c>
      <c r="I3058">
        <f ca="1">IFERROR(VLOOKUP($B3058,OFFSET(Input!$A$1,0,MATCH(Index!I$6,Input!$1:$1,0)-1,10000,2),2,0),0)</f>
        <v>0</v>
      </c>
      <c r="K3058">
        <f t="shared" ca="1" si="876"/>
        <v>109.44316610249949</v>
      </c>
      <c r="L3058" s="30">
        <f t="shared" ca="1" si="877"/>
        <v>129.02167175914522</v>
      </c>
      <c r="N3058">
        <f t="shared" ca="1" si="881"/>
        <v>-4.1259559074673579E-3</v>
      </c>
      <c r="O3058">
        <f t="shared" ca="1" si="882"/>
        <v>2.3574987764755193E-3</v>
      </c>
      <c r="Q3058">
        <f t="shared" ca="1" si="898"/>
        <v>3.7472821295262665E-2</v>
      </c>
      <c r="R3058">
        <f t="shared" ca="1" si="897"/>
        <v>8.4417241284025848E-2</v>
      </c>
      <c r="T3058">
        <f t="shared" ca="1" si="908"/>
        <v>6.2940716699337512E-2</v>
      </c>
      <c r="U3058">
        <f t="shared" ca="1" si="903"/>
        <v>8.1068267733161697E-2</v>
      </c>
      <c r="W3058">
        <f t="shared" ca="1" si="904"/>
        <v>-0.21440858135330187</v>
      </c>
      <c r="X3058">
        <f t="shared" ca="1" si="905"/>
        <v>-0.31308008685981942</v>
      </c>
      <c r="Z3058">
        <f t="shared" ca="1" si="914"/>
        <v>109.81786553285831</v>
      </c>
      <c r="AA3058">
        <f t="shared" ca="1" si="914"/>
        <v>109.75539345130747</v>
      </c>
      <c r="AB3058">
        <f t="shared" ca="1" si="914"/>
        <v>109.27507128651847</v>
      </c>
      <c r="AC3058">
        <f t="shared" ca="1" si="915"/>
        <v>109.75539345130747</v>
      </c>
      <c r="AE3058">
        <f ca="1">IFERROR(VLOOKUP($B3058,OFFSET(Input!$A$1,0,MATCH(Index!AE$6&amp;" Index",Input!$1:$1,0)-1,10000,2),2,0),AE3057)</f>
        <v>13.79</v>
      </c>
      <c r="AF3058">
        <f t="shared" ca="1" si="909"/>
        <v>14.214666666666664</v>
      </c>
      <c r="AG3058">
        <f t="shared" ca="1" si="909"/>
        <v>15.212999999999999</v>
      </c>
      <c r="AH3058">
        <f t="shared" ca="1" si="909"/>
        <v>16.975200000000001</v>
      </c>
      <c r="AI3058">
        <f t="shared" ca="1" si="910"/>
        <v>16.975200000000001</v>
      </c>
      <c r="AK3058">
        <f t="shared" ca="1" si="911"/>
        <v>1</v>
      </c>
      <c r="AL3058">
        <f t="shared" ca="1" si="912"/>
        <v>-1</v>
      </c>
      <c r="AN3058" t="str">
        <f t="shared" ref="AN3058:AN3121" ca="1" si="918">IF($C3058=1,IF(SUM(AK3044:AK3058)=-15,"Down","Not Down"),AN3057)</f>
        <v>Not Down</v>
      </c>
      <c r="AO3058" t="str">
        <f t="shared" ca="1" si="878"/>
        <v>Not Up</v>
      </c>
      <c r="AQ3058">
        <f t="shared" ca="1" si="916"/>
        <v>1</v>
      </c>
      <c r="AR3058">
        <f t="shared" ca="1" si="917"/>
        <v>0</v>
      </c>
      <c r="AT3058">
        <f t="shared" ca="1" si="899"/>
        <v>0</v>
      </c>
      <c r="AU3058">
        <f t="shared" ca="1" si="900"/>
        <v>1</v>
      </c>
      <c r="AW3058" s="5">
        <f t="shared" ca="1" si="883"/>
        <v>3.7472821295262665E-2</v>
      </c>
      <c r="AX3058" s="5">
        <f t="shared" ca="1" si="884"/>
        <v>6.2940716699337512E-2</v>
      </c>
      <c r="AY3058" s="18">
        <f t="shared" ca="1" si="913"/>
        <v>6.2940716699337512E-2</v>
      </c>
      <c r="BA3058" s="6">
        <f t="shared" ca="1" si="906"/>
        <v>0.79439832626701379</v>
      </c>
      <c r="BB3058">
        <f t="shared" ca="1" si="907"/>
        <v>0.78211173235460285</v>
      </c>
      <c r="BC3058" t="str">
        <f t="shared" ca="1" si="895"/>
        <v>TLT UP equity</v>
      </c>
      <c r="BD3058" t="str">
        <f t="shared" ca="1" si="896"/>
        <v>HYG UP Equity</v>
      </c>
      <c r="BF3058">
        <f t="shared" ca="1" si="885"/>
        <v>1</v>
      </c>
      <c r="BG3058">
        <f t="shared" ca="1" si="886"/>
        <v>0</v>
      </c>
      <c r="BI3058">
        <f t="shared" ca="1" si="879"/>
        <v>1</v>
      </c>
      <c r="BJ3058">
        <f t="shared" ca="1" si="880"/>
        <v>0</v>
      </c>
      <c r="BL3058">
        <f t="shared" ca="1" si="901"/>
        <v>10.299260504038562</v>
      </c>
      <c r="BM3058">
        <f t="shared" ca="1" si="902"/>
        <v>0</v>
      </c>
      <c r="BN3058" s="9">
        <f t="shared" ca="1" si="892"/>
        <v>1.0000000000000002</v>
      </c>
      <c r="BO3058" s="9">
        <f t="shared" ca="1" si="893"/>
        <v>0</v>
      </c>
      <c r="BP3058" s="9">
        <f t="shared" ca="1" si="887"/>
        <v>1.0000000000000002</v>
      </c>
      <c r="BQ3058" s="9">
        <f t="shared" ca="1" si="888"/>
        <v>0</v>
      </c>
      <c r="BR3058">
        <f t="shared" ca="1" si="889"/>
        <v>1127.1836780764049</v>
      </c>
      <c r="BS3058">
        <f t="shared" ca="1" si="890"/>
        <v>-4.1174558457039989E-3</v>
      </c>
      <c r="BT3058">
        <f t="shared" ca="1" si="891"/>
        <v>1.8055555555555562E-5</v>
      </c>
      <c r="BU3058">
        <f t="shared" ca="1" si="872"/>
        <v>0</v>
      </c>
      <c r="BV3058">
        <f t="shared" ca="1" si="873"/>
        <v>0</v>
      </c>
      <c r="BW3058" s="35">
        <f ca="1">IFERROR(VLOOKUP($B3058,OFFSET(Input!$A$1,0,MATCH(Index!BW$6&amp;" Index",Input!$1:$1,0)-1,10000,2),2,0)/100,BW3057)</f>
        <v>8.9999999999999998E-4</v>
      </c>
      <c r="BX3058">
        <f t="shared" ca="1" si="894"/>
        <v>1.544556545391733E-2</v>
      </c>
      <c r="CE3058">
        <v>1090.3400546005873</v>
      </c>
    </row>
    <row r="3059" spans="2:83" x14ac:dyDescent="0.25">
      <c r="B3059" s="2">
        <v>41957</v>
      </c>
      <c r="C3059">
        <f t="shared" ca="1" si="874"/>
        <v>0</v>
      </c>
      <c r="D3059">
        <f t="shared" ca="1" si="875"/>
        <v>0</v>
      </c>
      <c r="E3059">
        <f ca="1">IF($B3059&lt;VLOOKUP(E$6&amp;" Equity",Param,4,0),"",IFERROR(VLOOKUP($B3059,OFFSET(Input!$A$1,0,MATCH(Index!E$6&amp;" Equity",Input!$1:$1,0)-1,10000,2),2,0),E3058))</f>
        <v>91.45</v>
      </c>
      <c r="F3059" s="33">
        <v>119.49</v>
      </c>
      <c r="H3059">
        <f ca="1">IFERROR(VLOOKUP($B3059,OFFSET(Input!$A$1,0,MATCH(Index!H$6,Input!$1:$1,0)-1,10000,2),2,0),0)</f>
        <v>0</v>
      </c>
      <c r="I3059">
        <f ca="1">IFERROR(VLOOKUP($B3059,OFFSET(Input!$A$1,0,MATCH(Index!I$6,Input!$1:$1,0)-1,10000,2),2,0),0)</f>
        <v>0</v>
      </c>
      <c r="K3059">
        <f t="shared" ca="1" si="876"/>
        <v>108.89541442795756</v>
      </c>
      <c r="L3059" s="30">
        <f t="shared" ca="1" si="877"/>
        <v>129.65099283912423</v>
      </c>
      <c r="N3059">
        <f t="shared" ca="1" si="881"/>
        <v>-5.0174625331433111E-3</v>
      </c>
      <c r="O3059">
        <f t="shared" ca="1" si="882"/>
        <v>4.865781412174983E-3</v>
      </c>
      <c r="Q3059">
        <f t="shared" ca="1" si="898"/>
        <v>4.4941819289012717E-2</v>
      </c>
      <c r="R3059">
        <f t="shared" ca="1" si="897"/>
        <v>8.6908262541642495E-2</v>
      </c>
      <c r="T3059">
        <f t="shared" ca="1" si="908"/>
        <v>5.8173726164186354E-2</v>
      </c>
      <c r="U3059">
        <f t="shared" ca="1" si="903"/>
        <v>8.0468133544500609E-2</v>
      </c>
      <c r="W3059">
        <f t="shared" ca="1" si="904"/>
        <v>-0.31667910018819939</v>
      </c>
      <c r="X3059">
        <f t="shared" ca="1" si="905"/>
        <v>-0.27994890178700454</v>
      </c>
      <c r="Z3059">
        <f t="shared" ca="1" si="914"/>
        <v>109.73728493643833</v>
      </c>
      <c r="AA3059">
        <f t="shared" ca="1" si="914"/>
        <v>109.76015498898744</v>
      </c>
      <c r="AB3059">
        <f t="shared" ca="1" si="914"/>
        <v>109.33341694958195</v>
      </c>
      <c r="AC3059">
        <f t="shared" ca="1" si="915"/>
        <v>109.76015498898744</v>
      </c>
      <c r="AE3059">
        <f ca="1">IFERROR(VLOOKUP($B3059,OFFSET(Input!$A$1,0,MATCH(Index!AE$6&amp;" Index",Input!$1:$1,0)-1,10000,2),2,0),AE3058)</f>
        <v>13.31</v>
      </c>
      <c r="AF3059">
        <f t="shared" ca="1" si="909"/>
        <v>14.027999999999999</v>
      </c>
      <c r="AG3059">
        <f t="shared" ca="1" si="909"/>
        <v>14.778999999999996</v>
      </c>
      <c r="AH3059">
        <f t="shared" ca="1" si="909"/>
        <v>16.658000000000001</v>
      </c>
      <c r="AI3059">
        <f t="shared" ca="1" si="910"/>
        <v>16.658000000000001</v>
      </c>
      <c r="AK3059">
        <f t="shared" ca="1" si="911"/>
        <v>-1</v>
      </c>
      <c r="AL3059">
        <f t="shared" ca="1" si="912"/>
        <v>-1</v>
      </c>
      <c r="AN3059" t="str">
        <f t="shared" ca="1" si="918"/>
        <v>Not Down</v>
      </c>
      <c r="AO3059" t="str">
        <f t="shared" ca="1" si="878"/>
        <v>Not Up</v>
      </c>
      <c r="AQ3059">
        <f t="shared" ca="1" si="916"/>
        <v>1</v>
      </c>
      <c r="AR3059">
        <f t="shared" ca="1" si="917"/>
        <v>0</v>
      </c>
      <c r="AT3059">
        <f t="shared" ca="1" si="899"/>
        <v>0</v>
      </c>
      <c r="AU3059">
        <f t="shared" ca="1" si="900"/>
        <v>1</v>
      </c>
      <c r="AW3059" s="5">
        <f t="shared" ca="1" si="883"/>
        <v>4.4941819289012717E-2</v>
      </c>
      <c r="AX3059" s="5">
        <f t="shared" ca="1" si="884"/>
        <v>5.8173726164186354E-2</v>
      </c>
      <c r="AY3059" s="18">
        <f t="shared" ca="1" si="913"/>
        <v>5.8173726164186354E-2</v>
      </c>
      <c r="BA3059" s="6">
        <f t="shared" ca="1" si="906"/>
        <v>0.85949453983543578</v>
      </c>
      <c r="BB3059">
        <f t="shared" ca="1" si="907"/>
        <v>0.78211173235460285</v>
      </c>
      <c r="BC3059" t="str">
        <f t="shared" ca="1" si="895"/>
        <v>TLT UP equity</v>
      </c>
      <c r="BD3059" t="str">
        <f t="shared" ca="1" si="896"/>
        <v>HYG UP Equity</v>
      </c>
      <c r="BF3059">
        <f t="shared" ca="1" si="885"/>
        <v>1</v>
      </c>
      <c r="BG3059">
        <f t="shared" ca="1" si="886"/>
        <v>0</v>
      </c>
      <c r="BI3059">
        <f t="shared" ca="1" si="879"/>
        <v>1</v>
      </c>
      <c r="BJ3059">
        <f t="shared" ca="1" si="880"/>
        <v>0</v>
      </c>
      <c r="BL3059">
        <f t="shared" ca="1" si="901"/>
        <v>10.299260504038562</v>
      </c>
      <c r="BM3059">
        <f t="shared" ca="1" si="902"/>
        <v>0</v>
      </c>
      <c r="BN3059" s="9">
        <f t="shared" ca="1" si="892"/>
        <v>1</v>
      </c>
      <c r="BO3059" s="9">
        <f t="shared" ca="1" si="893"/>
        <v>0</v>
      </c>
      <c r="BP3059" s="9">
        <f t="shared" ca="1" si="887"/>
        <v>1</v>
      </c>
      <c r="BQ3059" s="9">
        <f t="shared" ca="1" si="888"/>
        <v>0</v>
      </c>
      <c r="BR3059">
        <f t="shared" ca="1" si="889"/>
        <v>1121.5422408887744</v>
      </c>
      <c r="BS3059">
        <f t="shared" ca="1" si="890"/>
        <v>-5.0048960940047849E-3</v>
      </c>
      <c r="BT3059">
        <f t="shared" ca="1" si="891"/>
        <v>1.8055555555555558E-5</v>
      </c>
      <c r="BU3059">
        <f t="shared" ca="1" si="872"/>
        <v>0</v>
      </c>
      <c r="BV3059">
        <f t="shared" ca="1" si="873"/>
        <v>0</v>
      </c>
      <c r="BW3059" s="35">
        <f ca="1">IFERROR(VLOOKUP($B3059,OFFSET(Input!$A$1,0,MATCH(Index!BW$6&amp;" Index",Input!$1:$1,0)-1,10000,2),2,0)/100,BW3058)</f>
        <v>8.9999999999999998E-4</v>
      </c>
      <c r="BX3059">
        <f t="shared" ca="1" si="894"/>
        <v>1.5397195467320293E-2</v>
      </c>
      <c r="CE3059">
        <v>1086.1958752536004</v>
      </c>
    </row>
    <row r="3060" spans="2:83" x14ac:dyDescent="0.25">
      <c r="B3060" s="2">
        <v>41960</v>
      </c>
      <c r="C3060">
        <f t="shared" ca="1" si="874"/>
        <v>0</v>
      </c>
      <c r="D3060">
        <f t="shared" ca="1" si="875"/>
        <v>0</v>
      </c>
      <c r="E3060">
        <f ca="1">IF($B3060&lt;VLOOKUP(E$6&amp;" Equity",Param,4,0),"",IFERROR(VLOOKUP($B3060,OFFSET(Input!$A$1,0,MATCH(Index!E$6&amp;" Equity",Input!$1:$1,0)-1,10000,2),2,0),E3059))</f>
        <v>91.44</v>
      </c>
      <c r="F3060" s="33">
        <v>119.19</v>
      </c>
      <c r="H3060">
        <f ca="1">IFERROR(VLOOKUP($B3060,OFFSET(Input!$A$1,0,MATCH(Index!H$6,Input!$1:$1,0)-1,10000,2),2,0),0)</f>
        <v>0</v>
      </c>
      <c r="I3060">
        <f ca="1">IFERROR(VLOOKUP($B3060,OFFSET(Input!$A$1,0,MATCH(Index!I$6,Input!$1:$1,0)-1,10000,2),2,0),0)</f>
        <v>0</v>
      </c>
      <c r="K3060">
        <f t="shared" ca="1" si="876"/>
        <v>108.88350678285882</v>
      </c>
      <c r="L3060" s="30">
        <f t="shared" ca="1" si="877"/>
        <v>129.32548193568681</v>
      </c>
      <c r="N3060">
        <f t="shared" ca="1" si="881"/>
        <v>-1.0935535031955697E-4</v>
      </c>
      <c r="O3060">
        <f t="shared" ca="1" si="882"/>
        <v>-2.5138273670453292E-3</v>
      </c>
      <c r="Q3060">
        <f t="shared" ca="1" si="898"/>
        <v>4.3696390661294993E-2</v>
      </c>
      <c r="R3060">
        <f t="shared" ca="1" si="897"/>
        <v>8.7819662743488278E-2</v>
      </c>
      <c r="T3060">
        <f t="shared" ca="1" si="908"/>
        <v>5.1341292695736659E-2</v>
      </c>
      <c r="U3060">
        <f t="shared" ca="1" si="903"/>
        <v>7.9930769340666175E-2</v>
      </c>
      <c r="W3060">
        <f t="shared" ca="1" si="904"/>
        <v>-0.32051994014615465</v>
      </c>
      <c r="X3060">
        <f t="shared" ca="1" si="905"/>
        <v>-0.40433483443829626</v>
      </c>
      <c r="Z3060">
        <f t="shared" ca="1" si="914"/>
        <v>109.63249765956944</v>
      </c>
      <c r="AA3060">
        <f t="shared" ca="1" si="914"/>
        <v>109.7222332450942</v>
      </c>
      <c r="AB3060">
        <f t="shared" ca="1" si="914"/>
        <v>109.4126266501578</v>
      </c>
      <c r="AC3060">
        <f t="shared" ca="1" si="915"/>
        <v>109.7222332450942</v>
      </c>
      <c r="AE3060">
        <f ca="1">IFERROR(VLOOKUP($B3060,OFFSET(Input!$A$1,0,MATCH(Index!AE$6&amp;" Index",Input!$1:$1,0)-1,10000,2),2,0),AE3059)</f>
        <v>13.99</v>
      </c>
      <c r="AF3060">
        <f t="shared" ca="1" si="909"/>
        <v>13.891333333333334</v>
      </c>
      <c r="AG3060">
        <f t="shared" ca="1" si="909"/>
        <v>14.549999999999997</v>
      </c>
      <c r="AH3060">
        <f t="shared" ca="1" si="909"/>
        <v>16.232000000000003</v>
      </c>
      <c r="AI3060">
        <f t="shared" ca="1" si="910"/>
        <v>16.232000000000003</v>
      </c>
      <c r="AK3060">
        <f t="shared" ca="1" si="911"/>
        <v>-1</v>
      </c>
      <c r="AL3060">
        <f t="shared" ca="1" si="912"/>
        <v>-1</v>
      </c>
      <c r="AN3060" t="str">
        <f t="shared" ca="1" si="918"/>
        <v>Not Down</v>
      </c>
      <c r="AO3060" t="str">
        <f t="shared" ca="1" si="878"/>
        <v>Not Up</v>
      </c>
      <c r="AQ3060">
        <f t="shared" ca="1" si="916"/>
        <v>1</v>
      </c>
      <c r="AR3060">
        <f t="shared" ca="1" si="917"/>
        <v>0</v>
      </c>
      <c r="AT3060">
        <f t="shared" ca="1" si="899"/>
        <v>0</v>
      </c>
      <c r="AU3060">
        <f t="shared" ca="1" si="900"/>
        <v>1</v>
      </c>
      <c r="AW3060" s="5">
        <f t="shared" ca="1" si="883"/>
        <v>4.3696390661294993E-2</v>
      </c>
      <c r="AX3060" s="5">
        <f t="shared" ca="1" si="884"/>
        <v>5.1341292695736659E-2</v>
      </c>
      <c r="AY3060" s="18">
        <f t="shared" ca="1" si="913"/>
        <v>5.1341292695736659E-2</v>
      </c>
      <c r="BA3060" s="6">
        <f t="shared" ca="1" si="906"/>
        <v>0.97387497226286168</v>
      </c>
      <c r="BB3060">
        <f t="shared" ca="1" si="907"/>
        <v>0.97387497226286168</v>
      </c>
      <c r="BC3060" t="str">
        <f t="shared" ca="1" si="895"/>
        <v>TLT UP equity</v>
      </c>
      <c r="BD3060" t="str">
        <f t="shared" ca="1" si="896"/>
        <v>HYG UP Equity</v>
      </c>
      <c r="BF3060">
        <f t="shared" ca="1" si="885"/>
        <v>1</v>
      </c>
      <c r="BG3060">
        <f t="shared" ca="1" si="886"/>
        <v>0</v>
      </c>
      <c r="BI3060">
        <f t="shared" ca="1" si="879"/>
        <v>1</v>
      </c>
      <c r="BJ3060">
        <f t="shared" ca="1" si="880"/>
        <v>0</v>
      </c>
      <c r="BL3060">
        <f t="shared" ca="1" si="901"/>
        <v>10.299260504038564</v>
      </c>
      <c r="BM3060">
        <f t="shared" ca="1" si="902"/>
        <v>0</v>
      </c>
      <c r="BN3060" s="9">
        <f t="shared" ca="1" si="892"/>
        <v>0.99999999999999989</v>
      </c>
      <c r="BO3060" s="9">
        <f t="shared" ca="1" si="893"/>
        <v>0</v>
      </c>
      <c r="BP3060" s="9">
        <f t="shared" ca="1" si="887"/>
        <v>1</v>
      </c>
      <c r="BQ3060" s="9">
        <f t="shared" ca="1" si="888"/>
        <v>0</v>
      </c>
      <c r="BR3060">
        <f t="shared" ca="1" si="889"/>
        <v>1121.4196009499128</v>
      </c>
      <c r="BS3060">
        <f t="shared" ca="1" si="890"/>
        <v>-1.0934937124107424E-4</v>
      </c>
      <c r="BT3060">
        <f t="shared" ca="1" si="891"/>
        <v>5.4166666666666664E-5</v>
      </c>
      <c r="BU3060">
        <f t="shared" ca="1" si="872"/>
        <v>2.2204460492503132E-20</v>
      </c>
      <c r="BV3060">
        <f t="shared" ca="1" si="873"/>
        <v>0</v>
      </c>
      <c r="BW3060" s="35">
        <f ca="1">IFERROR(VLOOKUP($B3060,OFFSET(Input!$A$1,0,MATCH(Index!BW$6&amp;" Index",Input!$1:$1,0)-1,10000,2),2,0)/100,BW3059)</f>
        <v>1E-3</v>
      </c>
      <c r="BX3060">
        <f t="shared" ca="1" si="894"/>
        <v>4.6016020790513444E-2</v>
      </c>
      <c r="CE3060">
        <v>1085.9957867676758</v>
      </c>
    </row>
    <row r="3061" spans="2:83" x14ac:dyDescent="0.25">
      <c r="B3061" s="2">
        <v>41961</v>
      </c>
      <c r="C3061">
        <f t="shared" ca="1" si="874"/>
        <v>0</v>
      </c>
      <c r="D3061">
        <f t="shared" ca="1" si="875"/>
        <v>0</v>
      </c>
      <c r="E3061">
        <f ca="1">IF($B3061&lt;VLOOKUP(E$6&amp;" Equity",Param,4,0),"",IFERROR(VLOOKUP($B3061,OFFSET(Input!$A$1,0,MATCH(Index!E$6&amp;" Equity",Input!$1:$1,0)-1,10000,2),2,0),E3060))</f>
        <v>91.26</v>
      </c>
      <c r="F3061" s="33">
        <v>119.52</v>
      </c>
      <c r="H3061">
        <f ca="1">IFERROR(VLOOKUP($B3061,OFFSET(Input!$A$1,0,MATCH(Index!H$6,Input!$1:$1,0)-1,10000,2),2,0),0)</f>
        <v>0</v>
      </c>
      <c r="I3061">
        <f ca="1">IFERROR(VLOOKUP($B3061,OFFSET(Input!$A$1,0,MATCH(Index!I$6,Input!$1:$1,0)-1,10000,2),2,0),0)</f>
        <v>0</v>
      </c>
      <c r="K3061">
        <f t="shared" ca="1" si="876"/>
        <v>108.66916917108155</v>
      </c>
      <c r="L3061" s="30">
        <f t="shared" ca="1" si="877"/>
        <v>129.68354392946796</v>
      </c>
      <c r="N3061">
        <f t="shared" ca="1" si="881"/>
        <v>-1.9704439872986136E-3</v>
      </c>
      <c r="O3061">
        <f t="shared" ca="1" si="882"/>
        <v>2.7648628898897958E-3</v>
      </c>
      <c r="Q3061">
        <f t="shared" ca="1" si="898"/>
        <v>4.1925821774738005E-2</v>
      </c>
      <c r="R3061">
        <f t="shared" ca="1" si="897"/>
        <v>8.7532322927638684E-2</v>
      </c>
      <c r="T3061">
        <f t="shared" ca="1" si="908"/>
        <v>4.4366499404123419E-2</v>
      </c>
      <c r="U3061">
        <f t="shared" ca="1" si="903"/>
        <v>7.5338159834664992E-2</v>
      </c>
      <c r="W3061">
        <f t="shared" ca="1" si="904"/>
        <v>-0.30547180677379904</v>
      </c>
      <c r="X3061">
        <f t="shared" ca="1" si="905"/>
        <v>-0.28912982459754411</v>
      </c>
      <c r="Z3061">
        <f t="shared" ca="1" si="914"/>
        <v>109.54080879230916</v>
      </c>
      <c r="AA3061">
        <f t="shared" ca="1" si="914"/>
        <v>109.63209950860819</v>
      </c>
      <c r="AB3061">
        <f t="shared" ca="1" si="914"/>
        <v>109.46903595071834</v>
      </c>
      <c r="AC3061">
        <f t="shared" ca="1" si="915"/>
        <v>109.63209950860819</v>
      </c>
      <c r="AE3061">
        <f ca="1">IFERROR(VLOOKUP($B3061,OFFSET(Input!$A$1,0,MATCH(Index!AE$6&amp;" Index",Input!$1:$1,0)-1,10000,2),2,0),AE3060)</f>
        <v>13.86</v>
      </c>
      <c r="AF3061">
        <f t="shared" ca="1" si="909"/>
        <v>13.856000000000002</v>
      </c>
      <c r="AG3061">
        <f t="shared" ca="1" si="909"/>
        <v>14.438999999999998</v>
      </c>
      <c r="AH3061">
        <f t="shared" ca="1" si="909"/>
        <v>15.874800000000004</v>
      </c>
      <c r="AI3061">
        <f t="shared" ca="1" si="910"/>
        <v>15.874800000000004</v>
      </c>
      <c r="AK3061">
        <f t="shared" ca="1" si="911"/>
        <v>-1</v>
      </c>
      <c r="AL3061">
        <f t="shared" ca="1" si="912"/>
        <v>-1</v>
      </c>
      <c r="AN3061" t="str">
        <f t="shared" ca="1" si="918"/>
        <v>Not Down</v>
      </c>
      <c r="AO3061" t="str">
        <f t="shared" ca="1" si="878"/>
        <v>Not Up</v>
      </c>
      <c r="AQ3061">
        <f t="shared" ca="1" si="916"/>
        <v>1</v>
      </c>
      <c r="AR3061">
        <f t="shared" ca="1" si="917"/>
        <v>0</v>
      </c>
      <c r="AT3061">
        <f t="shared" ca="1" si="899"/>
        <v>0</v>
      </c>
      <c r="AU3061">
        <f t="shared" ca="1" si="900"/>
        <v>1</v>
      </c>
      <c r="AW3061" s="5">
        <f t="shared" ca="1" si="883"/>
        <v>4.1925821774738005E-2</v>
      </c>
      <c r="AX3061" s="5">
        <f t="shared" ca="1" si="884"/>
        <v>4.4366499404123419E-2</v>
      </c>
      <c r="AY3061" s="18">
        <f t="shared" ca="1" si="913"/>
        <v>4.4366499404123419E-2</v>
      </c>
      <c r="BA3061" s="6">
        <f t="shared" ca="1" si="906"/>
        <v>1.1269764500589154</v>
      </c>
      <c r="BB3061">
        <f t="shared" ca="1" si="907"/>
        <v>1.1269764500589154</v>
      </c>
      <c r="BC3061" t="str">
        <f t="shared" ca="1" si="895"/>
        <v>TLT UP equity</v>
      </c>
      <c r="BD3061" t="str">
        <f t="shared" ca="1" si="896"/>
        <v>HYG UP Equity</v>
      </c>
      <c r="BF3061">
        <f t="shared" ca="1" si="885"/>
        <v>1</v>
      </c>
      <c r="BG3061">
        <f t="shared" ca="1" si="886"/>
        <v>0</v>
      </c>
      <c r="BI3061">
        <f t="shared" ca="1" si="879"/>
        <v>1</v>
      </c>
      <c r="BJ3061">
        <f t="shared" ca="1" si="880"/>
        <v>0</v>
      </c>
      <c r="BL3061">
        <f t="shared" ca="1" si="901"/>
        <v>10.299260504038564</v>
      </c>
      <c r="BM3061">
        <f t="shared" ca="1" si="902"/>
        <v>0</v>
      </c>
      <c r="BN3061" s="9">
        <f t="shared" ca="1" si="892"/>
        <v>1</v>
      </c>
      <c r="BO3061" s="9">
        <f t="shared" ca="1" si="893"/>
        <v>0</v>
      </c>
      <c r="BP3061" s="9">
        <f t="shared" ca="1" si="887"/>
        <v>1</v>
      </c>
      <c r="BQ3061" s="9">
        <f t="shared" ca="1" si="888"/>
        <v>0</v>
      </c>
      <c r="BR3061">
        <f t="shared" ca="1" si="889"/>
        <v>1119.2120820504053</v>
      </c>
      <c r="BS3061">
        <f t="shared" ca="1" si="890"/>
        <v>-1.9685039370076485E-3</v>
      </c>
      <c r="BT3061">
        <f t="shared" ca="1" si="891"/>
        <v>1.8055555555555558E-5</v>
      </c>
      <c r="BU3061">
        <f t="shared" ca="1" si="872"/>
        <v>3.8352647981651769E-5</v>
      </c>
      <c r="BV3061">
        <f t="shared" ca="1" si="873"/>
        <v>0</v>
      </c>
      <c r="BW3061" s="35">
        <f ca="1">IFERROR(VLOOKUP($B3061,OFFSET(Input!$A$1,0,MATCH(Index!BW$6&amp;" Index",Input!$1:$1,0)-1,10000,2),2,0)/100,BW3060)</f>
        <v>1.1000000000000001E-3</v>
      </c>
      <c r="BX3061">
        <f t="shared" ca="1" si="894"/>
        <v>1.90959909962603E-2</v>
      </c>
      <c r="CE3061">
        <v>1084.10201458755</v>
      </c>
    </row>
    <row r="3062" spans="2:83" x14ac:dyDescent="0.25">
      <c r="B3062" s="2">
        <v>41962</v>
      </c>
      <c r="C3062">
        <f t="shared" ca="1" si="874"/>
        <v>0</v>
      </c>
      <c r="D3062">
        <f t="shared" ca="1" si="875"/>
        <v>0</v>
      </c>
      <c r="E3062">
        <f ca="1">IF($B3062&lt;VLOOKUP(E$6&amp;" Equity",Param,4,0),"",IFERROR(VLOOKUP($B3062,OFFSET(Input!$A$1,0,MATCH(Index!E$6&amp;" Equity",Input!$1:$1,0)-1,10000,2),2,0),E3061))</f>
        <v>91.24</v>
      </c>
      <c r="F3062" s="33">
        <v>118.76</v>
      </c>
      <c r="H3062">
        <f ca="1">IFERROR(VLOOKUP($B3062,OFFSET(Input!$A$1,0,MATCH(Index!H$6,Input!$1:$1,0)-1,10000,2),2,0),0)</f>
        <v>0</v>
      </c>
      <c r="I3062">
        <f ca="1">IFERROR(VLOOKUP($B3062,OFFSET(Input!$A$1,0,MATCH(Index!I$6,Input!$1:$1,0)-1,10000,2),2,0),0)</f>
        <v>0</v>
      </c>
      <c r="K3062">
        <f t="shared" ca="1" si="876"/>
        <v>108.64535388088406</v>
      </c>
      <c r="L3062" s="30">
        <f t="shared" ca="1" si="877"/>
        <v>128.85891630742651</v>
      </c>
      <c r="N3062">
        <f t="shared" ca="1" si="881"/>
        <v>-2.1917808306933057E-4</v>
      </c>
      <c r="O3062">
        <f t="shared" ca="1" si="882"/>
        <v>-6.3790714889479785E-3</v>
      </c>
      <c r="Q3062">
        <f t="shared" ca="1" si="898"/>
        <v>4.1926062376949208E-2</v>
      </c>
      <c r="R3062">
        <f t="shared" ca="1" si="897"/>
        <v>9.2930847504946748E-2</v>
      </c>
      <c r="T3062">
        <f t="shared" ca="1" si="908"/>
        <v>3.7755083593741162E-2</v>
      </c>
      <c r="U3062">
        <f t="shared" ca="1" si="903"/>
        <v>7.8574327742648081E-2</v>
      </c>
      <c r="W3062">
        <f t="shared" ca="1" si="904"/>
        <v>-0.28068583388249424</v>
      </c>
      <c r="X3062">
        <f t="shared" ca="1" si="905"/>
        <v>-0.28975908263811817</v>
      </c>
      <c r="Z3062">
        <f t="shared" ca="1" si="914"/>
        <v>109.44911992504888</v>
      </c>
      <c r="AA3062">
        <f t="shared" ca="1" si="914"/>
        <v>109.57693503378717</v>
      </c>
      <c r="AB3062">
        <f t="shared" ca="1" si="914"/>
        <v>109.52354417996804</v>
      </c>
      <c r="AC3062">
        <f t="shared" ca="1" si="915"/>
        <v>109.57693503378717</v>
      </c>
      <c r="AE3062">
        <f ca="1">IFERROR(VLOOKUP($B3062,OFFSET(Input!$A$1,0,MATCH(Index!AE$6&amp;" Index",Input!$1:$1,0)-1,10000,2),2,0),AE3061)</f>
        <v>13.96</v>
      </c>
      <c r="AF3062">
        <f t="shared" ca="1" si="909"/>
        <v>13.776666666666667</v>
      </c>
      <c r="AG3062">
        <f t="shared" ca="1" si="909"/>
        <v>14.243499999999997</v>
      </c>
      <c r="AH3062">
        <f t="shared" ca="1" si="909"/>
        <v>15.383199999999999</v>
      </c>
      <c r="AI3062">
        <f t="shared" ca="1" si="910"/>
        <v>15.383199999999999</v>
      </c>
      <c r="AK3062">
        <f t="shared" ca="1" si="911"/>
        <v>-1</v>
      </c>
      <c r="AL3062">
        <f t="shared" ca="1" si="912"/>
        <v>-1</v>
      </c>
      <c r="AN3062" t="str">
        <f t="shared" ca="1" si="918"/>
        <v>Not Down</v>
      </c>
      <c r="AO3062" t="str">
        <f t="shared" ca="1" si="878"/>
        <v>Not Up</v>
      </c>
      <c r="AQ3062">
        <f t="shared" ca="1" si="916"/>
        <v>1</v>
      </c>
      <c r="AR3062">
        <f t="shared" ca="1" si="917"/>
        <v>0</v>
      </c>
      <c r="AT3062">
        <f t="shared" ca="1" si="899"/>
        <v>0</v>
      </c>
      <c r="AU3062">
        <f t="shared" ca="1" si="900"/>
        <v>1</v>
      </c>
      <c r="AW3062" s="5">
        <f t="shared" ca="1" si="883"/>
        <v>4.1926062376949208E-2</v>
      </c>
      <c r="AX3062" s="5">
        <f t="shared" ca="1" si="884"/>
        <v>3.7755083593741162E-2</v>
      </c>
      <c r="AY3062" s="18">
        <f t="shared" ca="1" si="913"/>
        <v>4.1926062376949208E-2</v>
      </c>
      <c r="BA3062" s="6">
        <f t="shared" ca="1" si="906"/>
        <v>1.1925756239748815</v>
      </c>
      <c r="BB3062">
        <f t="shared" ca="1" si="907"/>
        <v>1.1269764500589154</v>
      </c>
      <c r="BC3062" t="str">
        <f t="shared" ca="1" si="895"/>
        <v>TLT UP equity</v>
      </c>
      <c r="BD3062" t="str">
        <f t="shared" ca="1" si="896"/>
        <v>HYG UP Equity</v>
      </c>
      <c r="BF3062">
        <f t="shared" ca="1" si="885"/>
        <v>1</v>
      </c>
      <c r="BG3062">
        <f t="shared" ca="1" si="886"/>
        <v>0</v>
      </c>
      <c r="BI3062">
        <f t="shared" ca="1" si="879"/>
        <v>1</v>
      </c>
      <c r="BJ3062">
        <f t="shared" ca="1" si="880"/>
        <v>0</v>
      </c>
      <c r="BL3062">
        <f t="shared" ca="1" si="901"/>
        <v>10.299260504038564</v>
      </c>
      <c r="BM3062">
        <f t="shared" ca="1" si="902"/>
        <v>0</v>
      </c>
      <c r="BN3062" s="9">
        <f t="shared" ca="1" si="892"/>
        <v>1</v>
      </c>
      <c r="BO3062" s="9">
        <f t="shared" ca="1" si="893"/>
        <v>0</v>
      </c>
      <c r="BP3062" s="9">
        <f t="shared" ca="1" si="887"/>
        <v>1</v>
      </c>
      <c r="BQ3062" s="9">
        <f t="shared" ca="1" si="888"/>
        <v>0</v>
      </c>
      <c r="BR3062">
        <f t="shared" ca="1" si="889"/>
        <v>1118.966802172682</v>
      </c>
      <c r="BS3062">
        <f t="shared" ca="1" si="890"/>
        <v>-2.1915406530814696E-4</v>
      </c>
      <c r="BT3062">
        <f t="shared" ca="1" si="891"/>
        <v>1.8055555555555558E-5</v>
      </c>
      <c r="BU3062">
        <f t="shared" ca="1" si="872"/>
        <v>3.0620295559210754E-5</v>
      </c>
      <c r="BV3062">
        <f t="shared" ca="1" si="873"/>
        <v>0</v>
      </c>
      <c r="BW3062" s="35">
        <f ca="1">IFERROR(VLOOKUP($B3062,OFFSET(Input!$A$1,0,MATCH(Index!BW$6&amp;" Index",Input!$1:$1,0)-1,10000,2),2,0)/100,BW3061)</f>
        <v>1E-3</v>
      </c>
      <c r="BX3062">
        <f t="shared" ca="1" si="894"/>
        <v>2.2059509331556589E-2</v>
      </c>
      <c r="CE3062">
        <v>1083.8034075003911</v>
      </c>
    </row>
    <row r="3063" spans="2:83" x14ac:dyDescent="0.25">
      <c r="B3063" s="2">
        <v>41963</v>
      </c>
      <c r="C3063">
        <f t="shared" ca="1" si="874"/>
        <v>0</v>
      </c>
      <c r="D3063">
        <f t="shared" ca="1" si="875"/>
        <v>0</v>
      </c>
      <c r="E3063">
        <f ca="1">IF($B3063&lt;VLOOKUP(E$6&amp;" Equity",Param,4,0),"",IFERROR(VLOOKUP($B3063,OFFSET(Input!$A$1,0,MATCH(Index!E$6&amp;" Equity",Input!$1:$1,0)-1,10000,2),2,0),E3062))</f>
        <v>91.25</v>
      </c>
      <c r="F3063" s="33">
        <v>119.38</v>
      </c>
      <c r="H3063">
        <f ca="1">IFERROR(VLOOKUP($B3063,OFFSET(Input!$A$1,0,MATCH(Index!H$6,Input!$1:$1,0)-1,10000,2),2,0),0)</f>
        <v>0</v>
      </c>
      <c r="I3063">
        <f ca="1">IFERROR(VLOOKUP($B3063,OFFSET(Input!$A$1,0,MATCH(Index!I$6,Input!$1:$1,0)-1,10000,2),2,0),0)</f>
        <v>0</v>
      </c>
      <c r="K3063">
        <f t="shared" ca="1" si="876"/>
        <v>108.6572615259828</v>
      </c>
      <c r="L3063" s="30">
        <f t="shared" ca="1" si="877"/>
        <v>129.53163884119718</v>
      </c>
      <c r="N3063">
        <f t="shared" ca="1" si="881"/>
        <v>1.0959504641367421E-4</v>
      </c>
      <c r="O3063">
        <f t="shared" ca="1" si="882"/>
        <v>5.2070328449447057E-3</v>
      </c>
      <c r="Q3063">
        <f t="shared" ca="1" si="898"/>
        <v>3.9838266004385184E-2</v>
      </c>
      <c r="R3063">
        <f t="shared" ca="1" si="897"/>
        <v>9.0886191148807333E-2</v>
      </c>
      <c r="T3063">
        <f t="shared" ca="1" si="908"/>
        <v>3.7725906873035897E-2</v>
      </c>
      <c r="U3063">
        <f t="shared" ca="1" si="903"/>
        <v>7.4269783195139272E-2</v>
      </c>
      <c r="W3063">
        <f t="shared" ca="1" si="904"/>
        <v>-0.18053098572287346</v>
      </c>
      <c r="X3063">
        <f t="shared" ca="1" si="905"/>
        <v>-0.32153472101242087</v>
      </c>
      <c r="Z3063">
        <f t="shared" ca="1" si="914"/>
        <v>109.3300434740615</v>
      </c>
      <c r="AA3063">
        <f t="shared" ca="1" si="914"/>
        <v>109.52473709047845</v>
      </c>
      <c r="AB3063">
        <f t="shared" ca="1" si="914"/>
        <v>109.55434299259656</v>
      </c>
      <c r="AC3063">
        <f t="shared" ca="1" si="915"/>
        <v>109.55434299259656</v>
      </c>
      <c r="AE3063">
        <f ca="1">IFERROR(VLOOKUP($B3063,OFFSET(Input!$A$1,0,MATCH(Index!AE$6&amp;" Index",Input!$1:$1,0)-1,10000,2),2,0),AE3062)</f>
        <v>13.58</v>
      </c>
      <c r="AF3063">
        <f t="shared" ca="1" si="909"/>
        <v>13.714000000000002</v>
      </c>
      <c r="AG3063">
        <f t="shared" ca="1" si="909"/>
        <v>14.095999999999998</v>
      </c>
      <c r="AH3063">
        <f t="shared" ca="1" si="909"/>
        <v>14.918399999999998</v>
      </c>
      <c r="AI3063">
        <f t="shared" ca="1" si="910"/>
        <v>14.918399999999998</v>
      </c>
      <c r="AK3063">
        <f t="shared" ca="1" si="911"/>
        <v>-1</v>
      </c>
      <c r="AL3063">
        <f t="shared" ca="1" si="912"/>
        <v>-1</v>
      </c>
      <c r="AN3063" t="str">
        <f t="shared" ca="1" si="918"/>
        <v>Not Down</v>
      </c>
      <c r="AO3063" t="str">
        <f t="shared" ca="1" si="878"/>
        <v>Not Up</v>
      </c>
      <c r="AQ3063">
        <f t="shared" ca="1" si="916"/>
        <v>1</v>
      </c>
      <c r="AR3063">
        <f t="shared" ca="1" si="917"/>
        <v>0</v>
      </c>
      <c r="AT3063">
        <f t="shared" ca="1" si="899"/>
        <v>0</v>
      </c>
      <c r="AU3063">
        <f t="shared" ca="1" si="900"/>
        <v>1</v>
      </c>
      <c r="AW3063" s="5">
        <f t="shared" ca="1" si="883"/>
        <v>3.9838266004385184E-2</v>
      </c>
      <c r="AX3063" s="5">
        <f t="shared" ca="1" si="884"/>
        <v>3.7725906873035897E-2</v>
      </c>
      <c r="AY3063" s="18">
        <f t="shared" ca="1" si="913"/>
        <v>3.9838266004385184E-2</v>
      </c>
      <c r="BA3063" s="6">
        <f t="shared" ca="1" si="906"/>
        <v>1.255074706175622</v>
      </c>
      <c r="BB3063">
        <f t="shared" ca="1" si="907"/>
        <v>1.255074706175622</v>
      </c>
      <c r="BC3063" t="str">
        <f t="shared" ca="1" si="895"/>
        <v>TLT UP equity</v>
      </c>
      <c r="BD3063" t="str">
        <f t="shared" ca="1" si="896"/>
        <v>HYG UP Equity</v>
      </c>
      <c r="BF3063">
        <f t="shared" ca="1" si="885"/>
        <v>1</v>
      </c>
      <c r="BG3063">
        <f t="shared" ca="1" si="886"/>
        <v>0</v>
      </c>
      <c r="BI3063">
        <f t="shared" ca="1" si="879"/>
        <v>1</v>
      </c>
      <c r="BJ3063">
        <f t="shared" ca="1" si="880"/>
        <v>0</v>
      </c>
      <c r="BL3063">
        <f t="shared" ca="1" si="901"/>
        <v>10.299260504038564</v>
      </c>
      <c r="BM3063">
        <f t="shared" ca="1" si="902"/>
        <v>0</v>
      </c>
      <c r="BN3063" s="9">
        <f t="shared" ca="1" si="892"/>
        <v>0.99999999999999989</v>
      </c>
      <c r="BO3063" s="9">
        <f t="shared" ca="1" si="893"/>
        <v>0</v>
      </c>
      <c r="BP3063" s="9">
        <f t="shared" ca="1" si="887"/>
        <v>0.99999999999999989</v>
      </c>
      <c r="BQ3063" s="9">
        <f t="shared" ca="1" si="888"/>
        <v>0</v>
      </c>
      <c r="BR3063">
        <f t="shared" ca="1" si="889"/>
        <v>1119.0894421115438</v>
      </c>
      <c r="BS3063">
        <f t="shared" ca="1" si="890"/>
        <v>1.0960105217039384E-4</v>
      </c>
      <c r="BT3063">
        <f t="shared" ca="1" si="891"/>
        <v>1.8055555555555555E-5</v>
      </c>
      <c r="BU3063">
        <f t="shared" ca="1" si="872"/>
        <v>0</v>
      </c>
      <c r="BV3063">
        <f t="shared" ca="1" si="873"/>
        <v>0</v>
      </c>
      <c r="BW3063" s="35">
        <f ca="1">IFERROR(VLOOKUP($B3063,OFFSET(Input!$A$1,0,MATCH(Index!BW$6&amp;" Index",Input!$1:$1,0)-1,10000,2),2,0)/100,BW3062)</f>
        <v>1E-3</v>
      </c>
      <c r="BX3063">
        <f t="shared" ca="1" si="894"/>
        <v>2.2053433219034874E-2</v>
      </c>
      <c r="CE3063">
        <v>1083.8997879888268</v>
      </c>
    </row>
    <row r="3064" spans="2:83" x14ac:dyDescent="0.25">
      <c r="B3064" s="2">
        <v>41964</v>
      </c>
      <c r="C3064">
        <f t="shared" ca="1" si="874"/>
        <v>0</v>
      </c>
      <c r="D3064">
        <f t="shared" ca="1" si="875"/>
        <v>0</v>
      </c>
      <c r="E3064">
        <f ca="1">IF($B3064&lt;VLOOKUP(E$6&amp;" Equity",Param,4,0),"",IFERROR(VLOOKUP($B3064,OFFSET(Input!$A$1,0,MATCH(Index!E$6&amp;" Equity",Input!$1:$1,0)-1,10000,2),2,0),E3063))</f>
        <v>91.78</v>
      </c>
      <c r="F3064" s="33">
        <v>120.1</v>
      </c>
      <c r="H3064">
        <f ca="1">IFERROR(VLOOKUP($B3064,OFFSET(Input!$A$1,0,MATCH(Index!H$6,Input!$1:$1,0)-1,10000,2),2,0),0)</f>
        <v>0</v>
      </c>
      <c r="I3064">
        <f ca="1">IFERROR(VLOOKUP($B3064,OFFSET(Input!$A$1,0,MATCH(Index!I$6,Input!$1:$1,0)-1,10000,2),2,0),0)</f>
        <v>0</v>
      </c>
      <c r="K3064">
        <f t="shared" ca="1" si="876"/>
        <v>109.2883667162159</v>
      </c>
      <c r="L3064" s="30">
        <f t="shared" ca="1" si="877"/>
        <v>130.31286500944699</v>
      </c>
      <c r="N3064">
        <f t="shared" ca="1" si="881"/>
        <v>5.7914165040865318E-3</v>
      </c>
      <c r="O3064">
        <f t="shared" ca="1" si="882"/>
        <v>6.0130463454340592E-3</v>
      </c>
      <c r="Q3064">
        <f t="shared" ca="1" si="898"/>
        <v>4.9074900146289069E-2</v>
      </c>
      <c r="R3064">
        <f t="shared" ca="1" si="897"/>
        <v>7.6706049601534695E-2</v>
      </c>
      <c r="T3064">
        <f t="shared" ca="1" si="908"/>
        <v>4.1792935911784783E-2</v>
      </c>
      <c r="U3064">
        <f t="shared" ca="1" si="903"/>
        <v>7.7193935909293007E-2</v>
      </c>
      <c r="W3064">
        <f t="shared" ca="1" si="904"/>
        <v>-1.5080360933135627E-2</v>
      </c>
      <c r="X3064">
        <f t="shared" ca="1" si="905"/>
        <v>-0.15423251066799604</v>
      </c>
      <c r="Z3064">
        <f t="shared" ca="1" si="914"/>
        <v>109.26336066150854</v>
      </c>
      <c r="AA3064">
        <f t="shared" ca="1" si="914"/>
        <v>109.48868193650848</v>
      </c>
      <c r="AB3064">
        <f t="shared" ca="1" si="914"/>
        <v>109.57387031427088</v>
      </c>
      <c r="AC3064">
        <f t="shared" ca="1" si="915"/>
        <v>109.57387031427088</v>
      </c>
      <c r="AE3064">
        <f ca="1">IFERROR(VLOOKUP($B3064,OFFSET(Input!$A$1,0,MATCH(Index!AE$6&amp;" Index",Input!$1:$1,0)-1,10000,2),2,0),AE3063)</f>
        <v>12.9</v>
      </c>
      <c r="AF3064">
        <f t="shared" ca="1" si="909"/>
        <v>13.638666666666667</v>
      </c>
      <c r="AG3064">
        <f t="shared" ca="1" si="909"/>
        <v>13.935499999999999</v>
      </c>
      <c r="AH3064">
        <f t="shared" ca="1" si="909"/>
        <v>14.554799999999995</v>
      </c>
      <c r="AI3064">
        <f t="shared" ca="1" si="910"/>
        <v>14.554799999999995</v>
      </c>
      <c r="AK3064">
        <f t="shared" ca="1" si="911"/>
        <v>-1</v>
      </c>
      <c r="AL3064">
        <f t="shared" ca="1" si="912"/>
        <v>-1</v>
      </c>
      <c r="AN3064" t="str">
        <f t="shared" ca="1" si="918"/>
        <v>Not Down</v>
      </c>
      <c r="AO3064" t="str">
        <f t="shared" ca="1" si="878"/>
        <v>Not Up</v>
      </c>
      <c r="AQ3064">
        <f t="shared" ca="1" si="916"/>
        <v>1</v>
      </c>
      <c r="AR3064">
        <f t="shared" ca="1" si="917"/>
        <v>0</v>
      </c>
      <c r="AT3064">
        <f t="shared" ca="1" si="899"/>
        <v>0</v>
      </c>
      <c r="AU3064">
        <f t="shared" ca="1" si="900"/>
        <v>1</v>
      </c>
      <c r="AW3064" s="5">
        <f t="shared" ca="1" si="883"/>
        <v>4.9074900146289069E-2</v>
      </c>
      <c r="AX3064" s="5">
        <f t="shared" ca="1" si="884"/>
        <v>4.1792935911784783E-2</v>
      </c>
      <c r="AY3064" s="18">
        <f t="shared" ca="1" si="913"/>
        <v>4.9074900146289069E-2</v>
      </c>
      <c r="BA3064" s="6">
        <f t="shared" ca="1" si="906"/>
        <v>1.0188507740403603</v>
      </c>
      <c r="BB3064">
        <f t="shared" ca="1" si="907"/>
        <v>1.0188507740403603</v>
      </c>
      <c r="BC3064" t="str">
        <f t="shared" ca="1" si="895"/>
        <v>TLT UP equity</v>
      </c>
      <c r="BD3064" t="str">
        <f t="shared" ca="1" si="896"/>
        <v>HYG UP Equity</v>
      </c>
      <c r="BF3064">
        <f t="shared" ca="1" si="885"/>
        <v>1</v>
      </c>
      <c r="BG3064">
        <f t="shared" ca="1" si="886"/>
        <v>0</v>
      </c>
      <c r="BI3064">
        <f t="shared" ca="1" si="879"/>
        <v>1</v>
      </c>
      <c r="BJ3064">
        <f t="shared" ca="1" si="880"/>
        <v>0</v>
      </c>
      <c r="BL3064">
        <f t="shared" ca="1" si="901"/>
        <v>10.299260504038564</v>
      </c>
      <c r="BM3064">
        <f t="shared" ca="1" si="902"/>
        <v>0</v>
      </c>
      <c r="BN3064" s="9">
        <f t="shared" ca="1" si="892"/>
        <v>1.0000000000000002</v>
      </c>
      <c r="BO3064" s="9">
        <f t="shared" ca="1" si="893"/>
        <v>0</v>
      </c>
      <c r="BP3064" s="9">
        <f t="shared" ca="1" si="887"/>
        <v>1.0000000000000002</v>
      </c>
      <c r="BQ3064" s="9">
        <f t="shared" ca="1" si="888"/>
        <v>0</v>
      </c>
      <c r="BR3064">
        <f t="shared" ca="1" si="889"/>
        <v>1125.5893588712051</v>
      </c>
      <c r="BS3064">
        <f t="shared" ca="1" si="890"/>
        <v>5.8082191780819414E-3</v>
      </c>
      <c r="BT3064">
        <f t="shared" ca="1" si="891"/>
        <v>1.8055555555555562E-5</v>
      </c>
      <c r="BU3064">
        <f t="shared" ca="1" si="872"/>
        <v>2.5619651223341311E-5</v>
      </c>
      <c r="BV3064">
        <f t="shared" ca="1" si="873"/>
        <v>0</v>
      </c>
      <c r="BW3064" s="35">
        <f ca="1">IFERROR(VLOOKUP($B3064,OFFSET(Input!$A$1,0,MATCH(Index!BW$6&amp;" Index",Input!$1:$1,0)-1,10000,2),2,0)/100,BW3063)</f>
        <v>1E-3</v>
      </c>
      <c r="BX3064">
        <f t="shared" ca="1" si="894"/>
        <v>2.4562330143250904E-2</v>
      </c>
      <c r="CE3064">
        <v>1090.9294382647838</v>
      </c>
    </row>
    <row r="3065" spans="2:83" x14ac:dyDescent="0.25">
      <c r="B3065" s="2">
        <v>41967</v>
      </c>
      <c r="C3065">
        <f t="shared" ca="1" si="874"/>
        <v>0</v>
      </c>
      <c r="D3065">
        <f t="shared" ca="1" si="875"/>
        <v>0</v>
      </c>
      <c r="E3065">
        <f ca="1">IF($B3065&lt;VLOOKUP(E$6&amp;" Equity",Param,4,0),"",IFERROR(VLOOKUP($B3065,OFFSET(Input!$A$1,0,MATCH(Index!E$6&amp;" Equity",Input!$1:$1,0)-1,10000,2),2,0),E3064))</f>
        <v>91.74</v>
      </c>
      <c r="F3065" s="33">
        <v>120.2</v>
      </c>
      <c r="H3065">
        <f ca="1">IFERROR(VLOOKUP($B3065,OFFSET(Input!$A$1,0,MATCH(Index!H$6,Input!$1:$1,0)-1,10000,2),2,0),0)</f>
        <v>0</v>
      </c>
      <c r="I3065">
        <f ca="1">IFERROR(VLOOKUP($B3065,OFFSET(Input!$A$1,0,MATCH(Index!I$6,Input!$1:$1,0)-1,10000,2),2,0),0)</f>
        <v>0</v>
      </c>
      <c r="K3065">
        <f t="shared" ca="1" si="876"/>
        <v>109.24073613582095</v>
      </c>
      <c r="L3065" s="30">
        <f t="shared" ca="1" si="877"/>
        <v>130.42136864392614</v>
      </c>
      <c r="N3065">
        <f t="shared" ca="1" si="881"/>
        <v>-4.3591979766155269E-4</v>
      </c>
      <c r="O3065">
        <f t="shared" ca="1" si="882"/>
        <v>8.3229301516936946E-4</v>
      </c>
      <c r="Q3065">
        <f t="shared" ca="1" si="898"/>
        <v>4.907553198450932E-2</v>
      </c>
      <c r="R3065">
        <f t="shared" ca="1" si="897"/>
        <v>6.1279896561204104E-2</v>
      </c>
      <c r="T3065">
        <f t="shared" ca="1" si="908"/>
        <v>3.9202776617365438E-2</v>
      </c>
      <c r="U3065">
        <f t="shared" ca="1" si="903"/>
        <v>7.697507153054732E-2</v>
      </c>
      <c r="W3065">
        <f t="shared" ca="1" si="904"/>
        <v>1.1573316078520687E-2</v>
      </c>
      <c r="X3065">
        <f t="shared" ca="1" si="905"/>
        <v>-0.13494697718930501</v>
      </c>
      <c r="Z3065">
        <f t="shared" ca="1" si="914"/>
        <v>109.18715173287664</v>
      </c>
      <c r="AA3065">
        <f t="shared" ca="1" si="914"/>
        <v>109.47277117146375</v>
      </c>
      <c r="AB3065">
        <f t="shared" ca="1" si="914"/>
        <v>109.55782209327479</v>
      </c>
      <c r="AC3065">
        <f t="shared" ca="1" si="915"/>
        <v>109.55782209327479</v>
      </c>
      <c r="AE3065">
        <f ca="1">IFERROR(VLOOKUP($B3065,OFFSET(Input!$A$1,0,MATCH(Index!AE$6&amp;" Index",Input!$1:$1,0)-1,10000,2),2,0),AE3064)</f>
        <v>12.62</v>
      </c>
      <c r="AF3065">
        <f t="shared" ca="1" si="909"/>
        <v>13.498000000000003</v>
      </c>
      <c r="AG3065">
        <f t="shared" ca="1" si="909"/>
        <v>13.764500000000002</v>
      </c>
      <c r="AH3065">
        <f t="shared" ca="1" si="909"/>
        <v>14.316799999999995</v>
      </c>
      <c r="AI3065">
        <f t="shared" ca="1" si="910"/>
        <v>14.316799999999995</v>
      </c>
      <c r="AK3065">
        <f t="shared" ca="1" si="911"/>
        <v>-1</v>
      </c>
      <c r="AL3065">
        <f t="shared" ca="1" si="912"/>
        <v>-1</v>
      </c>
      <c r="AN3065" t="str">
        <f t="shared" ca="1" si="918"/>
        <v>Not Down</v>
      </c>
      <c r="AO3065" t="str">
        <f t="shared" ca="1" si="878"/>
        <v>Not Up</v>
      </c>
      <c r="AQ3065">
        <f t="shared" ca="1" si="916"/>
        <v>1</v>
      </c>
      <c r="AR3065">
        <f t="shared" ca="1" si="917"/>
        <v>0</v>
      </c>
      <c r="AT3065">
        <f t="shared" ca="1" si="899"/>
        <v>0</v>
      </c>
      <c r="AU3065">
        <f t="shared" ca="1" si="900"/>
        <v>1</v>
      </c>
      <c r="AW3065" s="5">
        <f t="shared" ca="1" si="883"/>
        <v>4.907553198450932E-2</v>
      </c>
      <c r="AX3065" s="5">
        <f t="shared" ca="1" si="884"/>
        <v>3.9202776617365438E-2</v>
      </c>
      <c r="AY3065" s="18">
        <f t="shared" ca="1" si="913"/>
        <v>4.907553198450932E-2</v>
      </c>
      <c r="BA3065" s="6">
        <f t="shared" ca="1" si="906"/>
        <v>1.0188376565287665</v>
      </c>
      <c r="BB3065">
        <f t="shared" ca="1" si="907"/>
        <v>1.0188507740403603</v>
      </c>
      <c r="BC3065" t="str">
        <f t="shared" ca="1" si="895"/>
        <v>TLT UP equity</v>
      </c>
      <c r="BD3065" t="str">
        <f t="shared" ca="1" si="896"/>
        <v>HYG UP Equity</v>
      </c>
      <c r="BF3065">
        <f t="shared" ca="1" si="885"/>
        <v>1</v>
      </c>
      <c r="BG3065">
        <f t="shared" ca="1" si="886"/>
        <v>0</v>
      </c>
      <c r="BI3065">
        <f t="shared" ca="1" si="879"/>
        <v>1</v>
      </c>
      <c r="BJ3065">
        <f t="shared" ca="1" si="880"/>
        <v>0</v>
      </c>
      <c r="BL3065">
        <f t="shared" ca="1" si="901"/>
        <v>10.299260504038564</v>
      </c>
      <c r="BM3065">
        <f t="shared" ca="1" si="902"/>
        <v>0</v>
      </c>
      <c r="BN3065" s="9">
        <f t="shared" ca="1" si="892"/>
        <v>1.0000000000000002</v>
      </c>
      <c r="BO3065" s="9">
        <f t="shared" ca="1" si="893"/>
        <v>0</v>
      </c>
      <c r="BP3065" s="9">
        <f t="shared" ca="1" si="887"/>
        <v>1.0000000000000002</v>
      </c>
      <c r="BQ3065" s="9">
        <f t="shared" ca="1" si="888"/>
        <v>0</v>
      </c>
      <c r="BR3065">
        <f t="shared" ca="1" si="889"/>
        <v>1125.098799115759</v>
      </c>
      <c r="BS3065">
        <f t="shared" ca="1" si="890"/>
        <v>-4.3582479843107258E-4</v>
      </c>
      <c r="BT3065">
        <f t="shared" ca="1" si="891"/>
        <v>5.4166666666666685E-5</v>
      </c>
      <c r="BU3065">
        <f t="shared" ca="1" si="872"/>
        <v>4.7244786427052349E-5</v>
      </c>
      <c r="BV3065">
        <f t="shared" ca="1" si="873"/>
        <v>0</v>
      </c>
      <c r="BW3065" s="35">
        <f ca="1">IFERROR(VLOOKUP($B3065,OFFSET(Input!$A$1,0,MATCH(Index!BW$6&amp;" Index",Input!$1:$1,0)-1,10000,2),2,0)/100,BW3064)</f>
        <v>1E-3</v>
      </c>
      <c r="BX3065">
        <f t="shared" ca="1" si="894"/>
        <v>6.0205941390805755E-2</v>
      </c>
      <c r="CE3065">
        <v>1090.1592279323072</v>
      </c>
    </row>
    <row r="3066" spans="2:83" x14ac:dyDescent="0.25">
      <c r="B3066" s="2">
        <v>41968</v>
      </c>
      <c r="C3066">
        <f t="shared" ca="1" si="874"/>
        <v>0</v>
      </c>
      <c r="D3066">
        <f t="shared" ca="1" si="875"/>
        <v>0</v>
      </c>
      <c r="E3066">
        <f ca="1">IF($B3066&lt;VLOOKUP(E$6&amp;" Equity",Param,4,0),"",IFERROR(VLOOKUP($B3066,OFFSET(Input!$A$1,0,MATCH(Index!E$6&amp;" Equity",Input!$1:$1,0)-1,10000,2),2,0),E3065))</f>
        <v>91.89</v>
      </c>
      <c r="F3066" s="33">
        <v>121.2</v>
      </c>
      <c r="H3066">
        <f ca="1">IFERROR(VLOOKUP($B3066,OFFSET(Input!$A$1,0,MATCH(Index!H$6,Input!$1:$1,0)-1,10000,2),2,0),0)</f>
        <v>0</v>
      </c>
      <c r="I3066">
        <f ca="1">IFERROR(VLOOKUP($B3066,OFFSET(Input!$A$1,0,MATCH(Index!I$6,Input!$1:$1,0)-1,10000,2),2,0),0)</f>
        <v>0</v>
      </c>
      <c r="K3066">
        <f t="shared" ca="1" si="876"/>
        <v>109.41935081230203</v>
      </c>
      <c r="L3066" s="30">
        <f t="shared" ca="1" si="877"/>
        <v>131.50640498871755</v>
      </c>
      <c r="N3066">
        <f t="shared" ca="1" si="881"/>
        <v>1.6337203437677673E-3</v>
      </c>
      <c r="O3066">
        <f t="shared" ca="1" si="882"/>
        <v>8.2850515341068645E-3</v>
      </c>
      <c r="Q3066">
        <f t="shared" ca="1" si="898"/>
        <v>4.8432855095258021E-2</v>
      </c>
      <c r="R3066">
        <f t="shared" ca="1" si="897"/>
        <v>7.3983494874757985E-2</v>
      </c>
      <c r="T3066">
        <f t="shared" ca="1" si="908"/>
        <v>3.9208968213036044E-2</v>
      </c>
      <c r="U3066">
        <f t="shared" ca="1" si="903"/>
        <v>7.9336455830633368E-2</v>
      </c>
      <c r="W3066">
        <f t="shared" ca="1" si="904"/>
        <v>9.4141460669348059E-2</v>
      </c>
      <c r="X3066">
        <f t="shared" ca="1" si="905"/>
        <v>-3.4874980681474599E-2</v>
      </c>
      <c r="Z3066">
        <f t="shared" ca="1" si="914"/>
        <v>109.10379821718547</v>
      </c>
      <c r="AA3066">
        <f t="shared" ca="1" si="914"/>
        <v>109.45689933052797</v>
      </c>
      <c r="AB3066">
        <f t="shared" ca="1" si="914"/>
        <v>109.51572236973479</v>
      </c>
      <c r="AC3066">
        <f t="shared" ca="1" si="915"/>
        <v>109.51572236973479</v>
      </c>
      <c r="AE3066">
        <f ca="1">IFERROR(VLOOKUP($B3066,OFFSET(Input!$A$1,0,MATCH(Index!AE$6&amp;" Index",Input!$1:$1,0)-1,10000,2),2,0),AE3065)</f>
        <v>12.25</v>
      </c>
      <c r="AF3066">
        <f t="shared" ca="1" si="909"/>
        <v>13.322000000000001</v>
      </c>
      <c r="AG3066">
        <f t="shared" ca="1" si="909"/>
        <v>13.657500000000002</v>
      </c>
      <c r="AH3066">
        <f t="shared" ca="1" si="909"/>
        <v>14.163599999999997</v>
      </c>
      <c r="AI3066">
        <f t="shared" ca="1" si="910"/>
        <v>14.163599999999997</v>
      </c>
      <c r="AK3066">
        <f t="shared" ca="1" si="911"/>
        <v>-1</v>
      </c>
      <c r="AL3066">
        <f t="shared" ca="1" si="912"/>
        <v>-1</v>
      </c>
      <c r="AN3066" t="str">
        <f t="shared" ca="1" si="918"/>
        <v>Not Down</v>
      </c>
      <c r="AO3066" t="str">
        <f t="shared" ca="1" si="878"/>
        <v>Not Up</v>
      </c>
      <c r="AQ3066">
        <f t="shared" ca="1" si="916"/>
        <v>1</v>
      </c>
      <c r="AR3066">
        <f t="shared" ca="1" si="917"/>
        <v>0</v>
      </c>
      <c r="AT3066">
        <f t="shared" ca="1" si="899"/>
        <v>0</v>
      </c>
      <c r="AU3066">
        <f t="shared" ca="1" si="900"/>
        <v>1</v>
      </c>
      <c r="AW3066" s="5">
        <f t="shared" ca="1" si="883"/>
        <v>4.8432855095258021E-2</v>
      </c>
      <c r="AX3066" s="5">
        <f t="shared" ca="1" si="884"/>
        <v>3.9208968213036044E-2</v>
      </c>
      <c r="AY3066" s="18">
        <f t="shared" ca="1" si="913"/>
        <v>4.8432855095258021E-2</v>
      </c>
      <c r="BA3066" s="6">
        <f t="shared" ca="1" si="906"/>
        <v>1.0323570621979588</v>
      </c>
      <c r="BB3066">
        <f t="shared" ca="1" si="907"/>
        <v>1.0188507740403603</v>
      </c>
      <c r="BC3066" t="str">
        <f t="shared" ca="1" si="895"/>
        <v>TLT UP equity</v>
      </c>
      <c r="BD3066" t="str">
        <f t="shared" ca="1" si="896"/>
        <v>HYG UP Equity</v>
      </c>
      <c r="BF3066">
        <f t="shared" ca="1" si="885"/>
        <v>1</v>
      </c>
      <c r="BG3066">
        <f t="shared" ca="1" si="886"/>
        <v>0</v>
      </c>
      <c r="BI3066">
        <f t="shared" ca="1" si="879"/>
        <v>1</v>
      </c>
      <c r="BJ3066">
        <f t="shared" ca="1" si="880"/>
        <v>0</v>
      </c>
      <c r="BL3066">
        <f t="shared" ca="1" si="901"/>
        <v>10.299260504038564</v>
      </c>
      <c r="BM3066">
        <f t="shared" ca="1" si="902"/>
        <v>0</v>
      </c>
      <c r="BN3066" s="9">
        <f t="shared" ca="1" si="892"/>
        <v>1</v>
      </c>
      <c r="BO3066" s="9">
        <f t="shared" ca="1" si="893"/>
        <v>0</v>
      </c>
      <c r="BP3066" s="9">
        <f t="shared" ca="1" si="887"/>
        <v>1</v>
      </c>
      <c r="BQ3066" s="9">
        <f t="shared" ca="1" si="888"/>
        <v>0</v>
      </c>
      <c r="BR3066">
        <f t="shared" ca="1" si="889"/>
        <v>1126.9383981986823</v>
      </c>
      <c r="BS3066">
        <f t="shared" ca="1" si="890"/>
        <v>1.6350555918902554E-3</v>
      </c>
      <c r="BT3066">
        <f t="shared" ca="1" si="891"/>
        <v>1.8055555555555558E-5</v>
      </c>
      <c r="BU3066">
        <f t="shared" ca="1" si="872"/>
        <v>0</v>
      </c>
      <c r="BV3066">
        <f t="shared" ca="1" si="873"/>
        <v>0</v>
      </c>
      <c r="BW3066" s="35">
        <f ca="1">IFERROR(VLOOKUP($B3066,OFFSET(Input!$A$1,0,MATCH(Index!BW$6&amp;" Index",Input!$1:$1,0)-1,10000,2),2,0)/100,BW3065)</f>
        <v>1E-3</v>
      </c>
      <c r="BX3066">
        <f t="shared" ca="1" si="894"/>
        <v>2.0054478405109651E-2</v>
      </c>
      <c r="CE3066">
        <v>1091.9400471678582</v>
      </c>
    </row>
    <row r="3067" spans="2:83" x14ac:dyDescent="0.25">
      <c r="B3067" s="2">
        <v>41969</v>
      </c>
      <c r="C3067">
        <f t="shared" ca="1" si="874"/>
        <v>0</v>
      </c>
      <c r="D3067">
        <f t="shared" ca="1" si="875"/>
        <v>0</v>
      </c>
      <c r="E3067">
        <f ca="1">IF($B3067&lt;VLOOKUP(E$6&amp;" Equity",Param,4,0),"",IFERROR(VLOOKUP($B3067,OFFSET(Input!$A$1,0,MATCH(Index!E$6&amp;" Equity",Input!$1:$1,0)-1,10000,2),2,0),E3066))</f>
        <v>92.04</v>
      </c>
      <c r="F3067" s="33">
        <v>121.53</v>
      </c>
      <c r="H3067">
        <f ca="1">IFERROR(VLOOKUP($B3067,OFFSET(Input!$A$1,0,MATCH(Index!H$6,Input!$1:$1,0)-1,10000,2),2,0),0)</f>
        <v>0</v>
      </c>
      <c r="I3067">
        <f ca="1">IFERROR(VLOOKUP($B3067,OFFSET(Input!$A$1,0,MATCH(Index!I$6,Input!$1:$1,0)-1,10000,2),2,0),0)</f>
        <v>0</v>
      </c>
      <c r="K3067">
        <f t="shared" ca="1" si="876"/>
        <v>109.59796548878312</v>
      </c>
      <c r="L3067" s="30">
        <f t="shared" ca="1" si="877"/>
        <v>131.8644669824987</v>
      </c>
      <c r="N3067">
        <f t="shared" ca="1" si="881"/>
        <v>1.6310556543717239E-3</v>
      </c>
      <c r="O3067">
        <f t="shared" ca="1" si="882"/>
        <v>2.7190722474946952E-3</v>
      </c>
      <c r="Q3067">
        <f t="shared" ca="1" si="898"/>
        <v>4.6339702379069196E-2</v>
      </c>
      <c r="R3067">
        <f t="shared" ca="1" si="897"/>
        <v>7.5113105266343821E-2</v>
      </c>
      <c r="T3067">
        <f t="shared" ca="1" si="908"/>
        <v>3.9543035096500943E-2</v>
      </c>
      <c r="U3067">
        <f t="shared" ca="1" si="903"/>
        <v>7.9516779473000024E-2</v>
      </c>
      <c r="W3067">
        <f t="shared" ca="1" si="904"/>
        <v>0.1092249166106366</v>
      </c>
      <c r="X3067">
        <f t="shared" ca="1" si="905"/>
        <v>-9.8703080824911922E-3</v>
      </c>
      <c r="Z3067">
        <f t="shared" ca="1" si="914"/>
        <v>109.07402910443864</v>
      </c>
      <c r="AA3067">
        <f t="shared" ca="1" si="914"/>
        <v>109.45410773461666</v>
      </c>
      <c r="AB3067">
        <f t="shared" ca="1" si="914"/>
        <v>109.50969525419394</v>
      </c>
      <c r="AC3067">
        <f t="shared" ca="1" si="915"/>
        <v>109.50969525419394</v>
      </c>
      <c r="AE3067">
        <f ca="1">IFERROR(VLOOKUP($B3067,OFFSET(Input!$A$1,0,MATCH(Index!AE$6&amp;" Index",Input!$1:$1,0)-1,10000,2),2,0),AE3066)</f>
        <v>12.07</v>
      </c>
      <c r="AF3067">
        <f t="shared" ca="1" si="909"/>
        <v>13.182</v>
      </c>
      <c r="AG3067">
        <f t="shared" ca="1" si="909"/>
        <v>13.503499999999999</v>
      </c>
      <c r="AH3067">
        <f t="shared" ca="1" si="909"/>
        <v>13.931599999999996</v>
      </c>
      <c r="AI3067">
        <f t="shared" ca="1" si="910"/>
        <v>13.931599999999996</v>
      </c>
      <c r="AK3067">
        <f t="shared" ca="1" si="911"/>
        <v>-1</v>
      </c>
      <c r="AL3067">
        <f t="shared" ca="1" si="912"/>
        <v>-1</v>
      </c>
      <c r="AN3067" t="str">
        <f t="shared" ca="1" si="918"/>
        <v>Not Down</v>
      </c>
      <c r="AO3067" t="str">
        <f t="shared" ca="1" si="878"/>
        <v>Not Up</v>
      </c>
      <c r="AQ3067">
        <f t="shared" ca="1" si="916"/>
        <v>1</v>
      </c>
      <c r="AR3067">
        <f t="shared" ca="1" si="917"/>
        <v>0</v>
      </c>
      <c r="AT3067">
        <f t="shared" ca="1" si="899"/>
        <v>0</v>
      </c>
      <c r="AU3067">
        <f t="shared" ca="1" si="900"/>
        <v>1</v>
      </c>
      <c r="AW3067" s="5">
        <f t="shared" ca="1" si="883"/>
        <v>4.6339702379069196E-2</v>
      </c>
      <c r="AX3067" s="5">
        <f t="shared" ca="1" si="884"/>
        <v>3.9543035096500943E-2</v>
      </c>
      <c r="AY3067" s="18">
        <f t="shared" ca="1" si="913"/>
        <v>4.6339702379069196E-2</v>
      </c>
      <c r="BA3067" s="6">
        <f t="shared" ca="1" si="906"/>
        <v>1.0789883713751276</v>
      </c>
      <c r="BB3067">
        <f t="shared" ca="1" si="907"/>
        <v>1.0188507740403603</v>
      </c>
      <c r="BC3067" t="str">
        <f t="shared" ca="1" si="895"/>
        <v>TLT UP equity</v>
      </c>
      <c r="BD3067" t="str">
        <f t="shared" ca="1" si="896"/>
        <v>HYG UP Equity</v>
      </c>
      <c r="BF3067">
        <f t="shared" ca="1" si="885"/>
        <v>1</v>
      </c>
      <c r="BG3067">
        <f t="shared" ca="1" si="886"/>
        <v>0</v>
      </c>
      <c r="BI3067">
        <f t="shared" ca="1" si="879"/>
        <v>1</v>
      </c>
      <c r="BJ3067">
        <f t="shared" ca="1" si="880"/>
        <v>0</v>
      </c>
      <c r="BL3067">
        <f t="shared" ca="1" si="901"/>
        <v>10.299260504038564</v>
      </c>
      <c r="BM3067">
        <f t="shared" ca="1" si="902"/>
        <v>0</v>
      </c>
      <c r="BN3067" s="9">
        <f t="shared" ca="1" si="892"/>
        <v>1</v>
      </c>
      <c r="BO3067" s="9">
        <f t="shared" ca="1" si="893"/>
        <v>0</v>
      </c>
      <c r="BP3067" s="9">
        <f t="shared" ca="1" si="887"/>
        <v>1</v>
      </c>
      <c r="BQ3067" s="9">
        <f t="shared" ca="1" si="888"/>
        <v>0</v>
      </c>
      <c r="BR3067">
        <f t="shared" ca="1" si="889"/>
        <v>1128.7779972816056</v>
      </c>
      <c r="BS3067">
        <f t="shared" ca="1" si="890"/>
        <v>1.6323865491350009E-3</v>
      </c>
      <c r="BT3067">
        <f t="shared" ca="1" si="891"/>
        <v>1.8055555555555558E-5</v>
      </c>
      <c r="BU3067">
        <f t="shared" ca="1" si="872"/>
        <v>0</v>
      </c>
      <c r="BV3067">
        <f t="shared" ca="1" si="873"/>
        <v>0</v>
      </c>
      <c r="BW3067" s="35">
        <f ca="1">IFERROR(VLOOKUP($B3067,OFFSET(Input!$A$1,0,MATCH(Index!BW$6&amp;" Index",Input!$1:$1,0)-1,10000,2),2,0)/100,BW3066)</f>
        <v>1E-3</v>
      </c>
      <c r="BX3067">
        <f t="shared" ca="1" si="894"/>
        <v>2.008723820751989E-2</v>
      </c>
      <c r="CE3067">
        <v>1093.7208060697078</v>
      </c>
    </row>
    <row r="3068" spans="2:83" x14ac:dyDescent="0.25">
      <c r="B3068" s="2">
        <v>41971</v>
      </c>
      <c r="C3068">
        <f t="shared" ca="1" si="874"/>
        <v>0</v>
      </c>
      <c r="D3068">
        <f t="shared" ca="1" si="875"/>
        <v>0</v>
      </c>
      <c r="E3068">
        <f ca="1">IF($B3068&lt;VLOOKUP(E$6&amp;" Equity",Param,4,0),"",IFERROR(VLOOKUP($B3068,OFFSET(Input!$A$1,0,MATCH(Index!E$6&amp;" Equity",Input!$1:$1,0)-1,10000,2),2,0),E3067))</f>
        <v>91.13</v>
      </c>
      <c r="F3068" s="33">
        <v>122.49</v>
      </c>
      <c r="H3068">
        <f ca="1">IFERROR(VLOOKUP($B3068,OFFSET(Input!$A$1,0,MATCH(Index!H$6,Input!$1:$1,0)-1,10000,2),2,0),0)</f>
        <v>0</v>
      </c>
      <c r="I3068">
        <f ca="1">IFERROR(VLOOKUP($B3068,OFFSET(Input!$A$1,0,MATCH(Index!I$6,Input!$1:$1,0)-1,10000,2),2,0),0)</f>
        <v>0</v>
      </c>
      <c r="K3068">
        <f t="shared" ca="1" si="876"/>
        <v>108.51436978479795</v>
      </c>
      <c r="L3068" s="30">
        <f t="shared" ca="1" si="877"/>
        <v>132.90610187349844</v>
      </c>
      <c r="N3068">
        <f t="shared" ca="1" si="881"/>
        <v>-9.9362066591299428E-3</v>
      </c>
      <c r="O3068">
        <f t="shared" ca="1" si="882"/>
        <v>7.868248116885199E-3</v>
      </c>
      <c r="Q3068">
        <f t="shared" ca="1" si="898"/>
        <v>6.4856196467797597E-2</v>
      </c>
      <c r="R3068">
        <f t="shared" ca="1" si="897"/>
        <v>8.4035927358701787E-2</v>
      </c>
      <c r="T3068">
        <f t="shared" ca="1" si="908"/>
        <v>5.2964792816059675E-2</v>
      </c>
      <c r="U3068">
        <f t="shared" ca="1" si="903"/>
        <v>8.4226800108523764E-2</v>
      </c>
      <c r="W3068">
        <f t="shared" ca="1" si="904"/>
        <v>-0.24675004190364749</v>
      </c>
      <c r="X3068">
        <f t="shared" ca="1" si="905"/>
        <v>-0.22675122999743741</v>
      </c>
      <c r="Z3068">
        <f t="shared" ca="1" si="914"/>
        <v>108.98114947266848</v>
      </c>
      <c r="AA3068">
        <f t="shared" ca="1" si="914"/>
        <v>109.39950750276341</v>
      </c>
      <c r="AB3068">
        <f t="shared" ca="1" si="914"/>
        <v>109.46222122989957</v>
      </c>
      <c r="AC3068">
        <f t="shared" ca="1" si="915"/>
        <v>109.46222122989957</v>
      </c>
      <c r="AE3068">
        <f ca="1">IFERROR(VLOOKUP($B3068,OFFSET(Input!$A$1,0,MATCH(Index!AE$6&amp;" Index",Input!$1:$1,0)-1,10000,2),2,0),AE3067)</f>
        <v>13.33</v>
      </c>
      <c r="AF3068">
        <f t="shared" ca="1" si="909"/>
        <v>13.159333333333336</v>
      </c>
      <c r="AG3068">
        <f t="shared" ca="1" si="909"/>
        <v>13.444000000000003</v>
      </c>
      <c r="AH3068">
        <f t="shared" ca="1" si="909"/>
        <v>13.803599999999996</v>
      </c>
      <c r="AI3068">
        <f t="shared" ca="1" si="910"/>
        <v>13.803599999999996</v>
      </c>
      <c r="AK3068">
        <f t="shared" ca="1" si="911"/>
        <v>-1</v>
      </c>
      <c r="AL3068">
        <f t="shared" ca="1" si="912"/>
        <v>-1</v>
      </c>
      <c r="AN3068" t="str">
        <f t="shared" ca="1" si="918"/>
        <v>Not Down</v>
      </c>
      <c r="AO3068" t="str">
        <f t="shared" ca="1" si="878"/>
        <v>Not Up</v>
      </c>
      <c r="AQ3068">
        <f t="shared" ca="1" si="916"/>
        <v>1</v>
      </c>
      <c r="AR3068">
        <f t="shared" ca="1" si="917"/>
        <v>0</v>
      </c>
      <c r="AT3068">
        <f t="shared" ca="1" si="899"/>
        <v>0</v>
      </c>
      <c r="AU3068">
        <f t="shared" ca="1" si="900"/>
        <v>1</v>
      </c>
      <c r="AW3068" s="5">
        <f t="shared" ca="1" si="883"/>
        <v>6.4856196467797597E-2</v>
      </c>
      <c r="AX3068" s="5">
        <f t="shared" ca="1" si="884"/>
        <v>5.2964792816059675E-2</v>
      </c>
      <c r="AY3068" s="18">
        <f t="shared" ca="1" si="913"/>
        <v>6.4856196467797597E-2</v>
      </c>
      <c r="BA3068" s="6">
        <f t="shared" ca="1" si="906"/>
        <v>0.77093635956320694</v>
      </c>
      <c r="BB3068">
        <f t="shared" ca="1" si="907"/>
        <v>0.77093635956320694</v>
      </c>
      <c r="BC3068" t="str">
        <f t="shared" ca="1" si="895"/>
        <v>TLT UP equity</v>
      </c>
      <c r="BD3068" t="str">
        <f t="shared" ca="1" si="896"/>
        <v>HYG UP Equity</v>
      </c>
      <c r="BF3068">
        <f t="shared" ca="1" si="885"/>
        <v>1</v>
      </c>
      <c r="BG3068">
        <f t="shared" ca="1" si="886"/>
        <v>0</v>
      </c>
      <c r="BI3068">
        <f t="shared" ca="1" si="879"/>
        <v>1</v>
      </c>
      <c r="BJ3068">
        <f t="shared" ca="1" si="880"/>
        <v>0</v>
      </c>
      <c r="BL3068">
        <f t="shared" ca="1" si="901"/>
        <v>10.299260504038564</v>
      </c>
      <c r="BM3068">
        <f t="shared" ca="1" si="902"/>
        <v>0</v>
      </c>
      <c r="BN3068" s="9">
        <f t="shared" ca="1" si="892"/>
        <v>0.99999999999999989</v>
      </c>
      <c r="BO3068" s="9">
        <f t="shared" ca="1" si="893"/>
        <v>0</v>
      </c>
      <c r="BP3068" s="9">
        <f t="shared" ca="1" si="887"/>
        <v>0.99999999999999989</v>
      </c>
      <c r="BQ3068" s="9">
        <f t="shared" ca="1" si="888"/>
        <v>0</v>
      </c>
      <c r="BR3068">
        <f t="shared" ca="1" si="889"/>
        <v>1117.6177628452053</v>
      </c>
      <c r="BS3068">
        <f t="shared" ca="1" si="890"/>
        <v>-9.8870056497176728E-3</v>
      </c>
      <c r="BT3068">
        <f t="shared" ca="1" si="891"/>
        <v>3.6111111111111109E-5</v>
      </c>
      <c r="BU3068">
        <f t="shared" ca="1" si="872"/>
        <v>0</v>
      </c>
      <c r="BV3068">
        <f t="shared" ca="1" si="873"/>
        <v>0</v>
      </c>
      <c r="BW3068" s="35">
        <f ca="1">IFERROR(VLOOKUP($B3068,OFFSET(Input!$A$1,0,MATCH(Index!BW$6&amp;" Index",Input!$1:$1,0)-1,10000,2),2,0)/100,BW3067)</f>
        <v>8.0000000000000004E-4</v>
      </c>
      <c r="BX3068">
        <f t="shared" ca="1" si="894"/>
        <v>4.0239993800072753E-2</v>
      </c>
      <c r="CE3068">
        <v>1082.6326014334038</v>
      </c>
    </row>
    <row r="3069" spans="2:83" x14ac:dyDescent="0.25">
      <c r="B3069" s="2">
        <v>41974</v>
      </c>
      <c r="C3069">
        <f t="shared" ca="1" si="874"/>
        <v>1</v>
      </c>
      <c r="D3069">
        <f t="shared" ca="1" si="875"/>
        <v>0</v>
      </c>
      <c r="E3069">
        <f ca="1">IF($B3069&lt;VLOOKUP(E$6&amp;" Equity",Param,4,0),"",IFERROR(VLOOKUP($B3069,OFFSET(Input!$A$1,0,MATCH(Index!E$6&amp;" Equity",Input!$1:$1,0)-1,10000,2),2,0),E3068))</f>
        <v>89.8</v>
      </c>
      <c r="F3069" s="33">
        <v>121.5</v>
      </c>
      <c r="H3069">
        <f ca="1">IFERROR(VLOOKUP($B3069,OFFSET(Input!$A$1,0,MATCH(Index!H$6,Input!$1:$1,0)-1,10000,2),2,0),0)</f>
        <v>0.41684900000000003</v>
      </c>
      <c r="I3069">
        <f ca="1">IFERROR(VLOOKUP($B3069,OFFSET(Input!$A$1,0,MATCH(Index!I$6,Input!$1:$1,0)-1,10000,2),2,0),0)</f>
        <v>0.276557</v>
      </c>
      <c r="K3069">
        <f t="shared" ca="1" si="876"/>
        <v>107.42702198184219</v>
      </c>
      <c r="L3069" s="30">
        <f t="shared" ca="1" si="877"/>
        <v>132.13199028856144</v>
      </c>
      <c r="N3069">
        <f t="shared" ca="1" si="881"/>
        <v>-1.0070852874790471E-2</v>
      </c>
      <c r="O3069">
        <f t="shared" ca="1" si="882"/>
        <v>-5.8415285131360999E-3</v>
      </c>
      <c r="Q3069">
        <f t="shared" ca="1" si="898"/>
        <v>7.8279974026534166E-2</v>
      </c>
      <c r="R3069">
        <f t="shared" ca="1" si="897"/>
        <v>8.5588067379913466E-2</v>
      </c>
      <c r="T3069">
        <f t="shared" ca="1" si="908"/>
        <v>6.3826019202990941E-2</v>
      </c>
      <c r="U3069">
        <f t="shared" ca="1" si="903"/>
        <v>8.6250690941683666E-2</v>
      </c>
      <c r="W3069">
        <f t="shared" ca="1" si="904"/>
        <v>0.1123722700470486</v>
      </c>
      <c r="X3069">
        <f t="shared" ca="1" si="905"/>
        <v>-4.3961076852813794E-2</v>
      </c>
      <c r="Z3069">
        <f t="shared" ca="1" si="914"/>
        <v>108.83431022805694</v>
      </c>
      <c r="AA3069">
        <f t="shared" ca="1" si="914"/>
        <v>109.28579758224764</v>
      </c>
      <c r="AB3069">
        <f t="shared" ca="1" si="914"/>
        <v>109.35892331734865</v>
      </c>
      <c r="AC3069">
        <f t="shared" ca="1" si="915"/>
        <v>109.35892331734865</v>
      </c>
      <c r="AE3069">
        <f ca="1">IFERROR(VLOOKUP($B3069,OFFSET(Input!$A$1,0,MATCH(Index!AE$6&amp;" Index",Input!$1:$1,0)-1,10000,2),2,0),AE3068)</f>
        <v>14.29</v>
      </c>
      <c r="AF3069">
        <f t="shared" ca="1" si="909"/>
        <v>13.237333333333332</v>
      </c>
      <c r="AG3069">
        <f t="shared" ca="1" si="909"/>
        <v>13.457000000000003</v>
      </c>
      <c r="AH3069">
        <f t="shared" ca="1" si="909"/>
        <v>13.730799999999999</v>
      </c>
      <c r="AI3069">
        <f t="shared" ca="1" si="910"/>
        <v>13.730799999999999</v>
      </c>
      <c r="AK3069">
        <f t="shared" ca="1" si="911"/>
        <v>-1</v>
      </c>
      <c r="AL3069">
        <f t="shared" ca="1" si="912"/>
        <v>-1</v>
      </c>
      <c r="AN3069" t="str">
        <f t="shared" ca="1" si="918"/>
        <v>Not Down</v>
      </c>
      <c r="AO3069" t="str">
        <f t="shared" ca="1" si="878"/>
        <v>Not Up</v>
      </c>
      <c r="AQ3069">
        <f t="shared" ca="1" si="916"/>
        <v>1</v>
      </c>
      <c r="AR3069">
        <f t="shared" ca="1" si="917"/>
        <v>0</v>
      </c>
      <c r="AT3069">
        <f t="shared" ca="1" si="899"/>
        <v>1</v>
      </c>
      <c r="AU3069">
        <f t="shared" ca="1" si="900"/>
        <v>0</v>
      </c>
      <c r="AW3069" s="5">
        <f t="shared" ca="1" si="883"/>
        <v>7.8279974026534166E-2</v>
      </c>
      <c r="AX3069" s="5">
        <f t="shared" ca="1" si="884"/>
        <v>6.3826019202990941E-2</v>
      </c>
      <c r="AY3069" s="18">
        <f t="shared" ca="1" si="913"/>
        <v>7.8279974026534166E-2</v>
      </c>
      <c r="BA3069" s="6">
        <f t="shared" ca="1" si="906"/>
        <v>0.6387329661485549</v>
      </c>
      <c r="BB3069">
        <f t="shared" ca="1" si="907"/>
        <v>0.6387329661485549</v>
      </c>
      <c r="BC3069" t="str">
        <f t="shared" ca="1" si="895"/>
        <v>TLT UP equity</v>
      </c>
      <c r="BD3069" t="str">
        <f t="shared" ca="1" si="896"/>
        <v>HYG UP Equity</v>
      </c>
      <c r="BF3069">
        <f t="shared" ca="1" si="885"/>
        <v>1</v>
      </c>
      <c r="BG3069">
        <f t="shared" ca="1" si="886"/>
        <v>0</v>
      </c>
      <c r="BI3069">
        <f t="shared" ca="1" si="879"/>
        <v>1</v>
      </c>
      <c r="BJ3069">
        <f t="shared" ca="1" si="880"/>
        <v>0</v>
      </c>
      <c r="BL3069">
        <f t="shared" ca="1" si="901"/>
        <v>10.299260504038564</v>
      </c>
      <c r="BM3069">
        <f t="shared" ca="1" si="902"/>
        <v>0</v>
      </c>
      <c r="BN3069" s="9">
        <f t="shared" ca="1" si="892"/>
        <v>1</v>
      </c>
      <c r="BO3069" s="9">
        <f t="shared" ca="1" si="893"/>
        <v>0</v>
      </c>
      <c r="BP3069" s="9">
        <f t="shared" ca="1" si="887"/>
        <v>1</v>
      </c>
      <c r="BQ3069" s="9">
        <f t="shared" ca="1" si="888"/>
        <v>0</v>
      </c>
      <c r="BR3069">
        <f t="shared" ca="1" si="889"/>
        <v>1106.4188845640699</v>
      </c>
      <c r="BS3069">
        <f t="shared" ca="1" si="890"/>
        <v>-1.0020311642708335E-2</v>
      </c>
      <c r="BT3069">
        <f t="shared" ca="1" si="891"/>
        <v>5.4166666666666671E-5</v>
      </c>
      <c r="BU3069">
        <f t="shared" ca="1" si="872"/>
        <v>4.9582882895430668E-5</v>
      </c>
      <c r="BV3069">
        <f t="shared" ca="1" si="873"/>
        <v>0</v>
      </c>
      <c r="BW3069" s="35">
        <f ca="1">IFERROR(VLOOKUP($B3069,OFFSET(Input!$A$1,0,MATCH(Index!BW$6&amp;" Index",Input!$1:$1,0)-1,10000,2),2,0)/100,BW3068)</f>
        <v>1.2999999999999999E-3</v>
      </c>
      <c r="BX3069">
        <f t="shared" ca="1" si="894"/>
        <v>4.5209711976731938E-2</v>
      </c>
      <c r="CE3069">
        <v>1071.4211123664318</v>
      </c>
    </row>
    <row r="3070" spans="2:83" x14ac:dyDescent="0.25">
      <c r="B3070" s="2">
        <v>41975</v>
      </c>
      <c r="C3070">
        <f t="shared" ca="1" si="874"/>
        <v>0</v>
      </c>
      <c r="D3070">
        <f t="shared" ca="1" si="875"/>
        <v>1</v>
      </c>
      <c r="E3070">
        <f ca="1">IF($B3070&lt;VLOOKUP(E$6&amp;" Equity",Param,4,0),"",IFERROR(VLOOKUP($B3070,OFFSET(Input!$A$1,0,MATCH(Index!E$6&amp;" Equity",Input!$1:$1,0)-1,10000,2),2,0),E3069))</f>
        <v>90.29</v>
      </c>
      <c r="F3070" s="33">
        <v>120.35</v>
      </c>
      <c r="H3070">
        <f ca="1">IFERROR(VLOOKUP($B3070,OFFSET(Input!$A$1,0,MATCH(Index!H$6,Input!$1:$1,0)-1,10000,2),2,0),0)</f>
        <v>0</v>
      </c>
      <c r="I3070">
        <f ca="1">IFERROR(VLOOKUP($B3070,OFFSET(Input!$A$1,0,MATCH(Index!I$6,Input!$1:$1,0)-1,10000,2),2,0),0)</f>
        <v>0</v>
      </c>
      <c r="K3070">
        <f t="shared" ca="1" si="876"/>
        <v>108.01320506392575</v>
      </c>
      <c r="L3070" s="30">
        <f t="shared" ca="1" si="877"/>
        <v>130.88135828171497</v>
      </c>
      <c r="N3070">
        <f t="shared" ca="1" si="881"/>
        <v>5.4417370112340626E-3</v>
      </c>
      <c r="O3070">
        <f t="shared" ca="1" si="882"/>
        <v>-9.5100985515222478E-3</v>
      </c>
      <c r="Q3070">
        <f t="shared" ca="1" si="898"/>
        <v>8.2907707843637796E-2</v>
      </c>
      <c r="R3070">
        <f t="shared" ca="1" si="897"/>
        <v>9.7186459796739524E-2</v>
      </c>
      <c r="T3070">
        <f t="shared" ca="1" si="908"/>
        <v>6.6268629745568561E-2</v>
      </c>
      <c r="U3070">
        <f t="shared" ca="1" si="903"/>
        <v>9.2621544826793106E-2</v>
      </c>
      <c r="W3070">
        <f t="shared" ca="1" si="904"/>
        <v>-6.927563267624097E-2</v>
      </c>
      <c r="X3070">
        <f t="shared" ca="1" si="905"/>
        <v>-0.14566480292999909</v>
      </c>
      <c r="Z3070">
        <f t="shared" ca="1" si="914"/>
        <v>108.74728005616365</v>
      </c>
      <c r="AA3070">
        <f t="shared" ca="1" si="914"/>
        <v>109.18988885786655</v>
      </c>
      <c r="AB3070">
        <f t="shared" ca="1" si="914"/>
        <v>109.29709346243706</v>
      </c>
      <c r="AC3070">
        <f t="shared" ca="1" si="915"/>
        <v>109.29709346243706</v>
      </c>
      <c r="AE3070">
        <f ca="1">IFERROR(VLOOKUP($B3070,OFFSET(Input!$A$1,0,MATCH(Index!AE$6&amp;" Index",Input!$1:$1,0)-1,10000,2),2,0),AE3069)</f>
        <v>12.85</v>
      </c>
      <c r="AF3070">
        <f t="shared" ca="1" si="909"/>
        <v>13.249333333333333</v>
      </c>
      <c r="AG3070">
        <f t="shared" ca="1" si="909"/>
        <v>13.363000000000003</v>
      </c>
      <c r="AH3070">
        <f t="shared" ca="1" si="909"/>
        <v>13.603200000000001</v>
      </c>
      <c r="AI3070">
        <f t="shared" ca="1" si="910"/>
        <v>13.603200000000001</v>
      </c>
      <c r="AK3070">
        <f t="shared" ca="1" si="911"/>
        <v>-1</v>
      </c>
      <c r="AL3070">
        <f t="shared" ca="1" si="912"/>
        <v>-1</v>
      </c>
      <c r="AN3070" t="str">
        <f t="shared" ca="1" si="918"/>
        <v>Not Down</v>
      </c>
      <c r="AO3070" t="str">
        <f t="shared" ca="1" si="878"/>
        <v>Not Up</v>
      </c>
      <c r="AQ3070">
        <f t="shared" ca="1" si="916"/>
        <v>1</v>
      </c>
      <c r="AR3070">
        <f t="shared" ca="1" si="917"/>
        <v>0</v>
      </c>
      <c r="AT3070">
        <f t="shared" ca="1" si="899"/>
        <v>1</v>
      </c>
      <c r="AU3070">
        <f t="shared" ca="1" si="900"/>
        <v>0</v>
      </c>
      <c r="AW3070" s="5">
        <f t="shared" ca="1" si="883"/>
        <v>8.2907707843637796E-2</v>
      </c>
      <c r="AX3070" s="5">
        <f t="shared" ca="1" si="884"/>
        <v>6.6268629745568561E-2</v>
      </c>
      <c r="AY3070" s="18">
        <f t="shared" ca="1" si="913"/>
        <v>8.2907707843637796E-2</v>
      </c>
      <c r="BA3070" s="6">
        <f t="shared" ca="1" si="906"/>
        <v>0.60308023584850468</v>
      </c>
      <c r="BB3070">
        <f t="shared" ca="1" si="907"/>
        <v>0.60308023584850468</v>
      </c>
      <c r="BC3070" t="str">
        <f t="shared" ca="1" si="895"/>
        <v>HYG UP Equity</v>
      </c>
      <c r="BD3070" t="str">
        <f t="shared" ca="1" si="896"/>
        <v>HYG UP Equity</v>
      </c>
      <c r="BF3070">
        <f t="shared" ca="1" si="885"/>
        <v>1</v>
      </c>
      <c r="BG3070">
        <f t="shared" ca="1" si="886"/>
        <v>0</v>
      </c>
      <c r="BI3070">
        <f t="shared" ca="1" si="879"/>
        <v>1</v>
      </c>
      <c r="BJ3070">
        <f t="shared" ca="1" si="880"/>
        <v>0</v>
      </c>
      <c r="BL3070">
        <f t="shared" ca="1" si="901"/>
        <v>10.299260504038564</v>
      </c>
      <c r="BM3070">
        <f t="shared" ca="1" si="902"/>
        <v>0</v>
      </c>
      <c r="BN3070" s="9">
        <f t="shared" ca="1" si="892"/>
        <v>1</v>
      </c>
      <c r="BO3070" s="9">
        <f t="shared" ca="1" si="893"/>
        <v>0</v>
      </c>
      <c r="BP3070" s="9">
        <f t="shared" ca="1" si="887"/>
        <v>1</v>
      </c>
      <c r="BQ3070" s="9">
        <f t="shared" ca="1" si="888"/>
        <v>0</v>
      </c>
      <c r="BR3070">
        <f t="shared" ca="1" si="889"/>
        <v>1112.4561368295088</v>
      </c>
      <c r="BS3070">
        <f t="shared" ca="1" si="890"/>
        <v>5.456570155902174E-3</v>
      </c>
      <c r="BT3070">
        <f t="shared" ca="1" si="891"/>
        <v>1.8055555555555558E-5</v>
      </c>
      <c r="BU3070">
        <f t="shared" ca="1" si="872"/>
        <v>2.6440678682930409E-5</v>
      </c>
      <c r="BV3070">
        <f t="shared" ca="1" si="873"/>
        <v>0</v>
      </c>
      <c r="BW3070" s="35">
        <f ca="1">IFERROR(VLOOKUP($B3070,OFFSET(Input!$A$1,0,MATCH(Index!BW$6&amp;" Index",Input!$1:$1,0)-1,10000,2),2,0)/100,BW3069)</f>
        <v>1.1999999999999999E-3</v>
      </c>
      <c r="BX3070">
        <f t="shared" ca="1" si="894"/>
        <v>1.235635528645547E-2</v>
      </c>
      <c r="CE3070">
        <v>1075.8709880879396</v>
      </c>
    </row>
    <row r="3071" spans="2:83" x14ac:dyDescent="0.25">
      <c r="B3071" s="2">
        <v>41976</v>
      </c>
      <c r="C3071">
        <f t="shared" ca="1" si="874"/>
        <v>0</v>
      </c>
      <c r="D3071">
        <f t="shared" ca="1" si="875"/>
        <v>2</v>
      </c>
      <c r="E3071">
        <f ca="1">IF($B3071&lt;VLOOKUP(E$6&amp;" Equity",Param,4,0),"",IFERROR(VLOOKUP($B3071,OFFSET(Input!$A$1,0,MATCH(Index!E$6&amp;" Equity",Input!$1:$1,0)-1,10000,2),2,0),E3070))</f>
        <v>90.44</v>
      </c>
      <c r="F3071" s="33">
        <v>120.8</v>
      </c>
      <c r="H3071">
        <f ca="1">IFERROR(VLOOKUP($B3071,OFFSET(Input!$A$1,0,MATCH(Index!H$6,Input!$1:$1,0)-1,10000,2),2,0),0)</f>
        <v>0</v>
      </c>
      <c r="I3071">
        <f ca="1">IFERROR(VLOOKUP($B3071,OFFSET(Input!$A$1,0,MATCH(Index!I$6,Input!$1:$1,0)-1,10000,2),2,0),0)</f>
        <v>0</v>
      </c>
      <c r="K3071">
        <f t="shared" ca="1" si="876"/>
        <v>108.19264886456357</v>
      </c>
      <c r="L3071" s="30">
        <f t="shared" ca="1" si="877"/>
        <v>131.37073602352444</v>
      </c>
      <c r="N3071">
        <f t="shared" ca="1" si="881"/>
        <v>1.6599350903811936E-3</v>
      </c>
      <c r="O3071">
        <f t="shared" ca="1" si="882"/>
        <v>3.7321212716336393E-3</v>
      </c>
      <c r="Q3071">
        <f t="shared" ca="1" si="898"/>
        <v>8.2736213001414177E-2</v>
      </c>
      <c r="R3071">
        <f t="shared" ca="1" si="897"/>
        <v>9.7997813138650136E-2</v>
      </c>
      <c r="T3071">
        <f t="shared" ca="1" si="908"/>
        <v>6.55860330912858E-2</v>
      </c>
      <c r="U3071">
        <f t="shared" ca="1" si="903"/>
        <v>9.291253665966237E-2</v>
      </c>
      <c r="W3071">
        <f t="shared" ca="1" si="904"/>
        <v>-3.2657145443933083E-2</v>
      </c>
      <c r="X3071">
        <f t="shared" ca="1" si="905"/>
        <v>-0.11370829992953786</v>
      </c>
      <c r="Z3071">
        <f t="shared" ca="1" si="914"/>
        <v>108.69962802551181</v>
      </c>
      <c r="AA3071">
        <f t="shared" ca="1" si="914"/>
        <v>109.12021840891052</v>
      </c>
      <c r="AB3071">
        <f t="shared" ca="1" si="914"/>
        <v>109.2353279117789</v>
      </c>
      <c r="AC3071">
        <f t="shared" ca="1" si="915"/>
        <v>109.2353279117789</v>
      </c>
      <c r="AE3071">
        <f ca="1">IFERROR(VLOOKUP($B3071,OFFSET(Input!$A$1,0,MATCH(Index!AE$6&amp;" Index",Input!$1:$1,0)-1,10000,2),2,0),AE3070)</f>
        <v>12.47</v>
      </c>
      <c r="AF3071">
        <f t="shared" ca="1" si="909"/>
        <v>13.219333333333335</v>
      </c>
      <c r="AG3071">
        <f t="shared" ca="1" si="909"/>
        <v>13.242000000000001</v>
      </c>
      <c r="AH3071">
        <f t="shared" ca="1" si="909"/>
        <v>13.526400000000002</v>
      </c>
      <c r="AI3071">
        <f t="shared" ca="1" si="910"/>
        <v>13.526400000000002</v>
      </c>
      <c r="AK3071">
        <f t="shared" ca="1" si="911"/>
        <v>-1</v>
      </c>
      <c r="AL3071">
        <f t="shared" ca="1" si="912"/>
        <v>-1</v>
      </c>
      <c r="AN3071" t="str">
        <f t="shared" ca="1" si="918"/>
        <v>Not Down</v>
      </c>
      <c r="AO3071" t="str">
        <f t="shared" ca="1" si="878"/>
        <v>Not Up</v>
      </c>
      <c r="AQ3071">
        <f t="shared" ca="1" si="916"/>
        <v>1</v>
      </c>
      <c r="AR3071">
        <f t="shared" ca="1" si="917"/>
        <v>0</v>
      </c>
      <c r="AT3071">
        <f t="shared" ca="1" si="899"/>
        <v>1</v>
      </c>
      <c r="AU3071">
        <f t="shared" ca="1" si="900"/>
        <v>0</v>
      </c>
      <c r="AW3071" s="5">
        <f t="shared" ca="1" si="883"/>
        <v>8.2736213001414177E-2</v>
      </c>
      <c r="AX3071" s="5">
        <f t="shared" ca="1" si="884"/>
        <v>6.55860330912858E-2</v>
      </c>
      <c r="AY3071" s="18">
        <f t="shared" ca="1" si="913"/>
        <v>8.2736213001414177E-2</v>
      </c>
      <c r="BA3071" s="6">
        <f t="shared" ca="1" si="906"/>
        <v>0.60433029487517598</v>
      </c>
      <c r="BB3071">
        <f t="shared" ca="1" si="907"/>
        <v>0.60433029487517598</v>
      </c>
      <c r="BC3071" t="str">
        <f t="shared" ca="1" si="895"/>
        <v>HYG UP Equity</v>
      </c>
      <c r="BD3071" t="str">
        <f t="shared" ca="1" si="896"/>
        <v>HYG UP Equity</v>
      </c>
      <c r="BF3071">
        <f t="shared" ca="1" si="885"/>
        <v>1</v>
      </c>
      <c r="BG3071">
        <f t="shared" ca="1" si="886"/>
        <v>0</v>
      </c>
      <c r="BI3071">
        <f t="shared" ca="1" si="879"/>
        <v>1</v>
      </c>
      <c r="BJ3071">
        <f t="shared" ca="1" si="880"/>
        <v>0</v>
      </c>
      <c r="BL3071">
        <f t="shared" ca="1" si="901"/>
        <v>10.299260504038564</v>
      </c>
      <c r="BM3071">
        <f t="shared" ca="1" si="902"/>
        <v>0</v>
      </c>
      <c r="BN3071" s="9">
        <f t="shared" ca="1" si="892"/>
        <v>1</v>
      </c>
      <c r="BO3071" s="9">
        <f t="shared" ca="1" si="893"/>
        <v>0</v>
      </c>
      <c r="BP3071" s="9">
        <f t="shared" ca="1" si="887"/>
        <v>1</v>
      </c>
      <c r="BQ3071" s="9">
        <f t="shared" ca="1" si="888"/>
        <v>0</v>
      </c>
      <c r="BR3071">
        <f t="shared" ca="1" si="889"/>
        <v>1114.3042752781123</v>
      </c>
      <c r="BS3071">
        <f t="shared" ca="1" si="890"/>
        <v>1.661313545243015E-3</v>
      </c>
      <c r="BT3071">
        <f t="shared" ca="1" si="891"/>
        <v>1.8055555555555558E-5</v>
      </c>
      <c r="BU3071">
        <f t="shared" ca="1" si="872"/>
        <v>7.1305460600100462E-6</v>
      </c>
      <c r="BV3071">
        <f t="shared" ca="1" si="873"/>
        <v>0</v>
      </c>
      <c r="BW3071" s="35">
        <f ca="1">IFERROR(VLOOKUP($B3071,OFFSET(Input!$A$1,0,MATCH(Index!BW$6&amp;" Index",Input!$1:$1,0)-1,10000,2),2,0)/100,BW3070)</f>
        <v>1.1999999999999999E-3</v>
      </c>
      <c r="BX3071">
        <f t="shared" ca="1" si="894"/>
        <v>1.1715104000142083E-2</v>
      </c>
      <c r="CE3071">
        <v>1076.9789069471572</v>
      </c>
    </row>
    <row r="3072" spans="2:83" x14ac:dyDescent="0.25">
      <c r="B3072" s="2">
        <v>41977</v>
      </c>
      <c r="C3072">
        <f t="shared" ca="1" si="874"/>
        <v>0</v>
      </c>
      <c r="D3072">
        <f t="shared" ca="1" si="875"/>
        <v>3</v>
      </c>
      <c r="E3072">
        <f ca="1">IF($B3072&lt;VLOOKUP(E$6&amp;" Equity",Param,4,0),"",IFERROR(VLOOKUP($B3072,OFFSET(Input!$A$1,0,MATCH(Index!E$6&amp;" Equity",Input!$1:$1,0)-1,10000,2),2,0),E3071))</f>
        <v>90.38</v>
      </c>
      <c r="F3072" s="33">
        <v>121.8</v>
      </c>
      <c r="H3072">
        <f ca="1">IFERROR(VLOOKUP($B3072,OFFSET(Input!$A$1,0,MATCH(Index!H$6,Input!$1:$1,0)-1,10000,2),2,0),0)</f>
        <v>0</v>
      </c>
      <c r="I3072">
        <f ca="1">IFERROR(VLOOKUP($B3072,OFFSET(Input!$A$1,0,MATCH(Index!I$6,Input!$1:$1,0)-1,10000,2),2,0),0)</f>
        <v>0</v>
      </c>
      <c r="K3072">
        <f t="shared" ca="1" si="876"/>
        <v>108.12087134430844</v>
      </c>
      <c r="L3072" s="30">
        <f t="shared" ca="1" si="877"/>
        <v>132.45824211643441</v>
      </c>
      <c r="N3072">
        <f t="shared" ca="1" si="881"/>
        <v>-6.6364342663546318E-4</v>
      </c>
      <c r="O3072">
        <f t="shared" ca="1" si="882"/>
        <v>8.2440697750820625E-3</v>
      </c>
      <c r="Q3072">
        <f t="shared" ca="1" si="898"/>
        <v>8.2795948014796977E-2</v>
      </c>
      <c r="R3072">
        <f t="shared" ca="1" si="897"/>
        <v>0.10144372401247731</v>
      </c>
      <c r="T3072">
        <f t="shared" ca="1" si="908"/>
        <v>6.5623790328297862E-2</v>
      </c>
      <c r="U3072">
        <f t="shared" ca="1" si="903"/>
        <v>9.7280449113651135E-2</v>
      </c>
      <c r="W3072">
        <f t="shared" ca="1" si="904"/>
        <v>-5.2135026400867493E-2</v>
      </c>
      <c r="X3072">
        <f t="shared" ca="1" si="905"/>
        <v>-0.11995026734178231</v>
      </c>
      <c r="Z3072">
        <f t="shared" ca="1" si="914"/>
        <v>108.64717977185428</v>
      </c>
      <c r="AA3072">
        <f t="shared" ca="1" si="914"/>
        <v>109.04814984845159</v>
      </c>
      <c r="AB3072">
        <f t="shared" ca="1" si="914"/>
        <v>109.17401086927084</v>
      </c>
      <c r="AC3072">
        <f t="shared" ca="1" si="915"/>
        <v>109.17401086927084</v>
      </c>
      <c r="AE3072">
        <f ca="1">IFERROR(VLOOKUP($B3072,OFFSET(Input!$A$1,0,MATCH(Index!AE$6&amp;" Index",Input!$1:$1,0)-1,10000,2),2,0),AE3071)</f>
        <v>12.38</v>
      </c>
      <c r="AF3072">
        <f t="shared" ca="1" si="909"/>
        <v>13.176666666666668</v>
      </c>
      <c r="AG3072">
        <f t="shared" ca="1" si="909"/>
        <v>13.1525</v>
      </c>
      <c r="AH3072">
        <f t="shared" ca="1" si="909"/>
        <v>13.415600000000001</v>
      </c>
      <c r="AI3072">
        <f t="shared" ca="1" si="910"/>
        <v>13.415600000000001</v>
      </c>
      <c r="AK3072">
        <f t="shared" ca="1" si="911"/>
        <v>-1</v>
      </c>
      <c r="AL3072">
        <f t="shared" ca="1" si="912"/>
        <v>-1</v>
      </c>
      <c r="AN3072" t="str">
        <f t="shared" ca="1" si="918"/>
        <v>Not Down</v>
      </c>
      <c r="AO3072" t="str">
        <f t="shared" ca="1" si="878"/>
        <v>Not Up</v>
      </c>
      <c r="AQ3072">
        <f t="shared" ca="1" si="916"/>
        <v>1</v>
      </c>
      <c r="AR3072">
        <f t="shared" ca="1" si="917"/>
        <v>0</v>
      </c>
      <c r="AT3072">
        <f t="shared" ca="1" si="899"/>
        <v>1</v>
      </c>
      <c r="AU3072">
        <f t="shared" ca="1" si="900"/>
        <v>0</v>
      </c>
      <c r="AW3072" s="5">
        <f t="shared" ca="1" si="883"/>
        <v>8.2795948014796977E-2</v>
      </c>
      <c r="AX3072" s="5">
        <f t="shared" ca="1" si="884"/>
        <v>6.5623790328297862E-2</v>
      </c>
      <c r="AY3072" s="18">
        <f t="shared" ca="1" si="913"/>
        <v>8.2795948014796977E-2</v>
      </c>
      <c r="BA3072" s="6">
        <f t="shared" ca="1" si="906"/>
        <v>0.60389428708593562</v>
      </c>
      <c r="BB3072">
        <f t="shared" ca="1" si="907"/>
        <v>0.60389428708593562</v>
      </c>
      <c r="BC3072" t="str">
        <f t="shared" ca="1" si="895"/>
        <v>HYG UP Equity</v>
      </c>
      <c r="BD3072" t="str">
        <f t="shared" ca="1" si="896"/>
        <v>HYG UP Equity</v>
      </c>
      <c r="BF3072">
        <f t="shared" ca="1" si="885"/>
        <v>1</v>
      </c>
      <c r="BG3072">
        <f t="shared" ca="1" si="886"/>
        <v>0</v>
      </c>
      <c r="BI3072">
        <f t="shared" ca="1" si="879"/>
        <v>1</v>
      </c>
      <c r="BJ3072">
        <f t="shared" ca="1" si="880"/>
        <v>0</v>
      </c>
      <c r="BL3072">
        <f t="shared" ca="1" si="901"/>
        <v>10.299260504038564</v>
      </c>
      <c r="BM3072">
        <f t="shared" ca="1" si="902"/>
        <v>0</v>
      </c>
      <c r="BN3072" s="9">
        <f t="shared" ca="1" si="892"/>
        <v>1</v>
      </c>
      <c r="BO3072" s="9">
        <f t="shared" ca="1" si="893"/>
        <v>0</v>
      </c>
      <c r="BP3072" s="9">
        <f t="shared" ca="1" si="887"/>
        <v>1</v>
      </c>
      <c r="BQ3072" s="9">
        <f t="shared" ca="1" si="888"/>
        <v>0</v>
      </c>
      <c r="BR3072">
        <f t="shared" ca="1" si="889"/>
        <v>1113.5650198986709</v>
      </c>
      <c r="BS3072">
        <f t="shared" ca="1" si="890"/>
        <v>-6.6342326404233987E-4</v>
      </c>
      <c r="BT3072">
        <f t="shared" ca="1" si="891"/>
        <v>1.8055555555555558E-5</v>
      </c>
      <c r="BU3072">
        <f t="shared" ca="1" si="872"/>
        <v>2.5001180533426036E-7</v>
      </c>
      <c r="BV3072">
        <f t="shared" ca="1" si="873"/>
        <v>0</v>
      </c>
      <c r="BW3072" s="35">
        <f ca="1">IFERROR(VLOOKUP($B3072,OFFSET(Input!$A$1,0,MATCH(Index!BW$6&amp;" Index",Input!$1:$1,0)-1,10000,2),2,0)/100,BW3071)</f>
        <v>1.1999999999999999E-3</v>
      </c>
      <c r="BX3072">
        <f t="shared" ca="1" si="894"/>
        <v>1.1751476035175505E-2</v>
      </c>
      <c r="CE3072">
        <v>1076.5224808717387</v>
      </c>
    </row>
    <row r="3073" spans="2:83" x14ac:dyDescent="0.25">
      <c r="B3073" s="2">
        <v>41978</v>
      </c>
      <c r="C3073">
        <f t="shared" ca="1" si="874"/>
        <v>0</v>
      </c>
      <c r="D3073">
        <f t="shared" ca="1" si="875"/>
        <v>4</v>
      </c>
      <c r="E3073">
        <f ca="1">IF($B3073&lt;VLOOKUP(E$6&amp;" Equity",Param,4,0),"",IFERROR(VLOOKUP($B3073,OFFSET(Input!$A$1,0,MATCH(Index!E$6&amp;" Equity",Input!$1:$1,0)-1,10000,2),2,0),E3072))</f>
        <v>90.31</v>
      </c>
      <c r="F3073" s="33">
        <v>121.09</v>
      </c>
      <c r="H3073">
        <f ca="1">IFERROR(VLOOKUP($B3073,OFFSET(Input!$A$1,0,MATCH(Index!H$6,Input!$1:$1,0)-1,10000,2),2,0),0)</f>
        <v>0</v>
      </c>
      <c r="I3073">
        <f ca="1">IFERROR(VLOOKUP($B3073,OFFSET(Input!$A$1,0,MATCH(Index!I$6,Input!$1:$1,0)-1,10000,2),2,0),0)</f>
        <v>0</v>
      </c>
      <c r="K3073">
        <f t="shared" ca="1" si="876"/>
        <v>108.03713090401079</v>
      </c>
      <c r="L3073" s="30">
        <f t="shared" ca="1" si="877"/>
        <v>131.68611279046831</v>
      </c>
      <c r="N3073">
        <f t="shared" ca="1" si="881"/>
        <v>-7.7480772042615035E-4</v>
      </c>
      <c r="O3073">
        <f t="shared" ca="1" si="882"/>
        <v>-5.8462845095218407E-3</v>
      </c>
      <c r="Q3073">
        <f t="shared" ca="1" si="898"/>
        <v>8.2885430378871097E-2</v>
      </c>
      <c r="R3073">
        <f t="shared" ca="1" si="897"/>
        <v>0.10231758695244825</v>
      </c>
      <c r="T3073">
        <f t="shared" ca="1" si="908"/>
        <v>6.5027232784914207E-2</v>
      </c>
      <c r="U3073">
        <f t="shared" ca="1" si="903"/>
        <v>9.6770833264236564E-2</v>
      </c>
      <c r="W3073">
        <f t="shared" ca="1" si="904"/>
        <v>-3.9869642830142674E-2</v>
      </c>
      <c r="X3073">
        <f t="shared" ca="1" si="905"/>
        <v>-7.8803296193056302E-2</v>
      </c>
      <c r="Z3073">
        <f t="shared" ca="1" si="914"/>
        <v>108.58516670965705</v>
      </c>
      <c r="AA3073">
        <f t="shared" ca="1" si="914"/>
        <v>108.95760509185929</v>
      </c>
      <c r="AB3073">
        <f t="shared" ca="1" si="914"/>
        <v>109.11124112855676</v>
      </c>
      <c r="AC3073">
        <f t="shared" ca="1" si="915"/>
        <v>109.11124112855676</v>
      </c>
      <c r="AE3073">
        <f ca="1">IFERROR(VLOOKUP($B3073,OFFSET(Input!$A$1,0,MATCH(Index!AE$6&amp;" Index",Input!$1:$1,0)-1,10000,2),2,0),AE3072)</f>
        <v>11.82</v>
      </c>
      <c r="AF3073">
        <f t="shared" ca="1" si="909"/>
        <v>13.045333333333334</v>
      </c>
      <c r="AG3073">
        <f t="shared" ca="1" si="909"/>
        <v>13.060000000000002</v>
      </c>
      <c r="AH3073">
        <f t="shared" ca="1" si="909"/>
        <v>13.307600000000004</v>
      </c>
      <c r="AI3073">
        <f t="shared" ca="1" si="910"/>
        <v>13.307600000000004</v>
      </c>
      <c r="AK3073">
        <f t="shared" ca="1" si="911"/>
        <v>-1</v>
      </c>
      <c r="AL3073">
        <f t="shared" ca="1" si="912"/>
        <v>-1</v>
      </c>
      <c r="AN3073" t="str">
        <f t="shared" ca="1" si="918"/>
        <v>Not Down</v>
      </c>
      <c r="AO3073" t="str">
        <f t="shared" ca="1" si="878"/>
        <v>Not Up</v>
      </c>
      <c r="AQ3073">
        <f t="shared" ca="1" si="916"/>
        <v>1</v>
      </c>
      <c r="AR3073">
        <f t="shared" ca="1" si="917"/>
        <v>0</v>
      </c>
      <c r="AT3073">
        <f t="shared" ca="1" si="899"/>
        <v>1</v>
      </c>
      <c r="AU3073">
        <f t="shared" ca="1" si="900"/>
        <v>0</v>
      </c>
      <c r="AW3073" s="5">
        <f t="shared" ca="1" si="883"/>
        <v>8.2885430378871097E-2</v>
      </c>
      <c r="AX3073" s="5">
        <f t="shared" ca="1" si="884"/>
        <v>6.5027232784914207E-2</v>
      </c>
      <c r="AY3073" s="18">
        <f t="shared" ca="1" si="913"/>
        <v>8.2885430378871097E-2</v>
      </c>
      <c r="BA3073" s="6">
        <f t="shared" ca="1" si="906"/>
        <v>0.6032423282529743</v>
      </c>
      <c r="BB3073">
        <f t="shared" ca="1" si="907"/>
        <v>0.6032423282529743</v>
      </c>
      <c r="BC3073" t="str">
        <f t="shared" ca="1" si="895"/>
        <v>HYG UP Equity</v>
      </c>
      <c r="BD3073" t="str">
        <f t="shared" ca="1" si="896"/>
        <v>HYG UP Equity</v>
      </c>
      <c r="BF3073">
        <f t="shared" ca="1" si="885"/>
        <v>1</v>
      </c>
      <c r="BG3073">
        <f t="shared" ca="1" si="886"/>
        <v>0</v>
      </c>
      <c r="BI3073">
        <f t="shared" ca="1" si="879"/>
        <v>1</v>
      </c>
      <c r="BJ3073">
        <f t="shared" ca="1" si="880"/>
        <v>0</v>
      </c>
      <c r="BL3073">
        <f t="shared" ca="1" si="901"/>
        <v>10.299260504038564</v>
      </c>
      <c r="BM3073">
        <f t="shared" ca="1" si="902"/>
        <v>0</v>
      </c>
      <c r="BN3073" s="9">
        <f t="shared" ca="1" si="892"/>
        <v>0.99999999999999989</v>
      </c>
      <c r="BO3073" s="9">
        <f t="shared" ca="1" si="893"/>
        <v>0</v>
      </c>
      <c r="BP3073" s="9">
        <f t="shared" ca="1" si="887"/>
        <v>0.99999999999999989</v>
      </c>
      <c r="BQ3073" s="9">
        <f t="shared" ca="1" si="888"/>
        <v>0</v>
      </c>
      <c r="BR3073">
        <f t="shared" ca="1" si="889"/>
        <v>1112.7025552893226</v>
      </c>
      <c r="BS3073">
        <f t="shared" ca="1" si="890"/>
        <v>-7.7450763443231985E-4</v>
      </c>
      <c r="BT3073">
        <f t="shared" ca="1" si="891"/>
        <v>1.8055555555555555E-5</v>
      </c>
      <c r="BU3073">
        <f t="shared" ca="1" si="872"/>
        <v>8.7201557848071155E-8</v>
      </c>
      <c r="BV3073">
        <f t="shared" ca="1" si="873"/>
        <v>0</v>
      </c>
      <c r="BW3073" s="35">
        <f ca="1">IFERROR(VLOOKUP($B3073,OFFSET(Input!$A$1,0,MATCH(Index!BW$6&amp;" Index",Input!$1:$1,0)-1,10000,2),2,0)/100,BW3072)</f>
        <v>1.1999999999999999E-3</v>
      </c>
      <c r="BX3073">
        <f t="shared" ca="1" si="894"/>
        <v>1.1738020957686498E-2</v>
      </c>
      <c r="CE3073">
        <v>1075.9932332057524</v>
      </c>
    </row>
    <row r="3074" spans="2:83" x14ac:dyDescent="0.25">
      <c r="B3074" s="2">
        <v>41981</v>
      </c>
      <c r="C3074">
        <f t="shared" ca="1" si="874"/>
        <v>0</v>
      </c>
      <c r="D3074">
        <f t="shared" ca="1" si="875"/>
        <v>5</v>
      </c>
      <c r="E3074">
        <f ca="1">IF($B3074&lt;VLOOKUP(E$6&amp;" Equity",Param,4,0),"",IFERROR(VLOOKUP($B3074,OFFSET(Input!$A$1,0,MATCH(Index!E$6&amp;" Equity",Input!$1:$1,0)-1,10000,2),2,0),E3073))</f>
        <v>89.85</v>
      </c>
      <c r="F3074" s="33">
        <v>122.57</v>
      </c>
      <c r="H3074">
        <f ca="1">IFERROR(VLOOKUP($B3074,OFFSET(Input!$A$1,0,MATCH(Index!H$6,Input!$1:$1,0)-1,10000,2),2,0),0)</f>
        <v>0</v>
      </c>
      <c r="I3074">
        <f ca="1">IFERROR(VLOOKUP($B3074,OFFSET(Input!$A$1,0,MATCH(Index!I$6,Input!$1:$1,0)-1,10000,2),2,0),0)</f>
        <v>0</v>
      </c>
      <c r="K3074">
        <f t="shared" ca="1" si="876"/>
        <v>107.48683658205481</v>
      </c>
      <c r="L3074" s="30">
        <f t="shared" ca="1" si="877"/>
        <v>133.29562180797507</v>
      </c>
      <c r="N3074">
        <f t="shared" ca="1" si="881"/>
        <v>-5.1065830331394274E-3</v>
      </c>
      <c r="O3074">
        <f t="shared" ca="1" si="882"/>
        <v>1.2148224586798892E-2</v>
      </c>
      <c r="Q3074">
        <f t="shared" ca="1" si="898"/>
        <v>8.1743006030389767E-2</v>
      </c>
      <c r="R3074">
        <f t="shared" ca="1" si="897"/>
        <v>0.11522473251475909</v>
      </c>
      <c r="T3074">
        <f t="shared" ca="1" si="908"/>
        <v>6.741759732908234E-2</v>
      </c>
      <c r="U3074">
        <f t="shared" ca="1" si="903"/>
        <v>9.787889718568267E-2</v>
      </c>
      <c r="W3074">
        <f t="shared" ca="1" si="904"/>
        <v>-0.29504677718016065</v>
      </c>
      <c r="X3074">
        <f t="shared" ca="1" si="905"/>
        <v>-0.21487058975172904</v>
      </c>
      <c r="Z3074">
        <f t="shared" ca="1" si="914"/>
        <v>108.40501369624096</v>
      </c>
      <c r="AA3074">
        <f t="shared" ca="1" si="914"/>
        <v>108.83418717887476</v>
      </c>
      <c r="AB3074">
        <f t="shared" ca="1" si="914"/>
        <v>109.02266577615265</v>
      </c>
      <c r="AC3074">
        <f t="shared" ca="1" si="915"/>
        <v>109.02266577615265</v>
      </c>
      <c r="AE3074">
        <f ca="1">IFERROR(VLOOKUP($B3074,OFFSET(Input!$A$1,0,MATCH(Index!AE$6&amp;" Index",Input!$1:$1,0)-1,10000,2),2,0),AE3073)</f>
        <v>14.21</v>
      </c>
      <c r="AF3074">
        <f t="shared" ca="1" si="909"/>
        <v>13.105333333333334</v>
      </c>
      <c r="AG3074">
        <f t="shared" ca="1" si="909"/>
        <v>13.114499999999998</v>
      </c>
      <c r="AH3074">
        <f t="shared" ca="1" si="909"/>
        <v>13.314800000000002</v>
      </c>
      <c r="AI3074">
        <f t="shared" ca="1" si="910"/>
        <v>13.314800000000002</v>
      </c>
      <c r="AK3074">
        <f t="shared" ca="1" si="911"/>
        <v>-1</v>
      </c>
      <c r="AL3074">
        <f t="shared" ca="1" si="912"/>
        <v>-1</v>
      </c>
      <c r="AN3074" t="str">
        <f t="shared" ca="1" si="918"/>
        <v>Not Down</v>
      </c>
      <c r="AO3074" t="str">
        <f t="shared" ca="1" si="878"/>
        <v>Not Up</v>
      </c>
      <c r="AQ3074">
        <f t="shared" ca="1" si="916"/>
        <v>1</v>
      </c>
      <c r="AR3074">
        <f t="shared" ca="1" si="917"/>
        <v>0</v>
      </c>
      <c r="AT3074">
        <f t="shared" ca="1" si="899"/>
        <v>1</v>
      </c>
      <c r="AU3074">
        <f t="shared" ca="1" si="900"/>
        <v>0</v>
      </c>
      <c r="AW3074" s="5">
        <f t="shared" ca="1" si="883"/>
        <v>8.1743006030389767E-2</v>
      </c>
      <c r="AX3074" s="5">
        <f t="shared" ca="1" si="884"/>
        <v>6.741759732908234E-2</v>
      </c>
      <c r="AY3074" s="18">
        <f t="shared" ca="1" si="913"/>
        <v>8.1743006030389767E-2</v>
      </c>
      <c r="BA3074" s="6">
        <f t="shared" ca="1" si="906"/>
        <v>0.61167312566669496</v>
      </c>
      <c r="BB3074">
        <f t="shared" ca="1" si="907"/>
        <v>0.61167312566669496</v>
      </c>
      <c r="BC3074" t="str">
        <f t="shared" ca="1" si="895"/>
        <v>HYG UP Equity</v>
      </c>
      <c r="BD3074" t="str">
        <f t="shared" ca="1" si="896"/>
        <v>HYG UP Equity</v>
      </c>
      <c r="BF3074">
        <f t="shared" ca="1" si="885"/>
        <v>1</v>
      </c>
      <c r="BG3074">
        <f t="shared" ca="1" si="886"/>
        <v>0</v>
      </c>
      <c r="BI3074">
        <f t="shared" ca="1" si="879"/>
        <v>1</v>
      </c>
      <c r="BJ3074">
        <f t="shared" ca="1" si="880"/>
        <v>0</v>
      </c>
      <c r="BL3074">
        <f t="shared" ca="1" si="901"/>
        <v>10.299260504038564</v>
      </c>
      <c r="BM3074">
        <f t="shared" ca="1" si="902"/>
        <v>0</v>
      </c>
      <c r="BN3074" s="9">
        <f t="shared" ca="1" si="892"/>
        <v>1</v>
      </c>
      <c r="BO3074" s="9">
        <f t="shared" ca="1" si="893"/>
        <v>0</v>
      </c>
      <c r="BP3074" s="9">
        <f t="shared" ca="1" si="887"/>
        <v>1</v>
      </c>
      <c r="BQ3074" s="9">
        <f t="shared" ca="1" si="888"/>
        <v>0</v>
      </c>
      <c r="BR3074">
        <f t="shared" ca="1" si="889"/>
        <v>1107.0349307136046</v>
      </c>
      <c r="BS3074">
        <f t="shared" ca="1" si="890"/>
        <v>-5.0935666039199079E-3</v>
      </c>
      <c r="BT3074">
        <f t="shared" ca="1" si="891"/>
        <v>5.4166666666666671E-5</v>
      </c>
      <c r="BU3074">
        <f t="shared" ca="1" si="872"/>
        <v>1.3039176659226383E-7</v>
      </c>
      <c r="BV3074">
        <f t="shared" ca="1" si="873"/>
        <v>0</v>
      </c>
      <c r="BW3074" s="35">
        <f ca="1">IFERROR(VLOOKUP($B3074,OFFSET(Input!$A$1,0,MATCH(Index!BW$6&amp;" Index",Input!$1:$1,0)-1,10000,2),2,0)/100,BW3073)</f>
        <v>1.1999999999999999E-3</v>
      </c>
      <c r="BX3074">
        <f t="shared" ca="1" si="894"/>
        <v>3.5158752589105363E-2</v>
      </c>
      <c r="CE3074">
        <v>1072.6075960564417</v>
      </c>
    </row>
    <row r="3075" spans="2:83" x14ac:dyDescent="0.25">
      <c r="B3075" s="2">
        <v>41982</v>
      </c>
      <c r="C3075">
        <f t="shared" ca="1" si="874"/>
        <v>0</v>
      </c>
      <c r="D3075">
        <f t="shared" ca="1" si="875"/>
        <v>0</v>
      </c>
      <c r="E3075">
        <f ca="1">IF($B3075&lt;VLOOKUP(E$6&amp;" Equity",Param,4,0),"",IFERROR(VLOOKUP($B3075,OFFSET(Input!$A$1,0,MATCH(Index!E$6&amp;" Equity",Input!$1:$1,0)-1,10000,2),2,0),E3074))</f>
        <v>89.8</v>
      </c>
      <c r="F3075" s="33">
        <v>123.2</v>
      </c>
      <c r="H3075">
        <f ca="1">IFERROR(VLOOKUP($B3075,OFFSET(Input!$A$1,0,MATCH(Index!H$6,Input!$1:$1,0)-1,10000,2),2,0),0)</f>
        <v>0</v>
      </c>
      <c r="I3075">
        <f ca="1">IFERROR(VLOOKUP($B3075,OFFSET(Input!$A$1,0,MATCH(Index!I$6,Input!$1:$1,0)-1,10000,2),2,0),0)</f>
        <v>0</v>
      </c>
      <c r="K3075">
        <f t="shared" ca="1" si="876"/>
        <v>107.4270219818422</v>
      </c>
      <c r="L3075" s="30">
        <f t="shared" ca="1" si="877"/>
        <v>133.98075064650837</v>
      </c>
      <c r="N3075">
        <f t="shared" ca="1" si="881"/>
        <v>-5.5663792141408882E-4</v>
      </c>
      <c r="O3075">
        <f t="shared" ca="1" si="882"/>
        <v>5.1267557463457424E-3</v>
      </c>
      <c r="Q3075">
        <f t="shared" ca="1" si="898"/>
        <v>8.176147314881578E-2</v>
      </c>
      <c r="R3075">
        <f t="shared" ca="1" si="897"/>
        <v>0.11798995714106957</v>
      </c>
      <c r="T3075">
        <f t="shared" ca="1" si="908"/>
        <v>6.7429023168911181E-2</v>
      </c>
      <c r="U3075">
        <f t="shared" ca="1" si="903"/>
        <v>9.4012913231915393E-2</v>
      </c>
      <c r="W3075">
        <f t="shared" ca="1" si="904"/>
        <v>-0.29457377412764024</v>
      </c>
      <c r="X3075">
        <f t="shared" ca="1" si="905"/>
        <v>-0.22139689418357064</v>
      </c>
      <c r="Z3075">
        <f t="shared" ca="1" si="914"/>
        <v>108.22364228084309</v>
      </c>
      <c r="AA3075">
        <f t="shared" ca="1" si="914"/>
        <v>108.70539700685988</v>
      </c>
      <c r="AB3075">
        <f t="shared" ca="1" si="914"/>
        <v>108.92249147336443</v>
      </c>
      <c r="AC3075">
        <f t="shared" ca="1" si="915"/>
        <v>108.92249147336443</v>
      </c>
      <c r="AE3075">
        <f ca="1">IFERROR(VLOOKUP($B3075,OFFSET(Input!$A$1,0,MATCH(Index!AE$6&amp;" Index",Input!$1:$1,0)-1,10000,2),2,0),AE3074)</f>
        <v>14.89</v>
      </c>
      <c r="AF3075">
        <f t="shared" ca="1" si="909"/>
        <v>13.165333333333335</v>
      </c>
      <c r="AG3075">
        <f t="shared" ca="1" si="909"/>
        <v>13.2255</v>
      </c>
      <c r="AH3075">
        <f t="shared" ca="1" si="909"/>
        <v>13.321200000000001</v>
      </c>
      <c r="AI3075">
        <f t="shared" ca="1" si="910"/>
        <v>13.321200000000001</v>
      </c>
      <c r="AK3075">
        <f t="shared" ca="1" si="911"/>
        <v>-1</v>
      </c>
      <c r="AL3075">
        <f t="shared" ca="1" si="912"/>
        <v>-1</v>
      </c>
      <c r="AN3075" t="str">
        <f t="shared" ca="1" si="918"/>
        <v>Not Down</v>
      </c>
      <c r="AO3075" t="str">
        <f t="shared" ca="1" si="878"/>
        <v>Not Up</v>
      </c>
      <c r="AQ3075">
        <f t="shared" ca="1" si="916"/>
        <v>1</v>
      </c>
      <c r="AR3075">
        <f t="shared" ca="1" si="917"/>
        <v>0</v>
      </c>
      <c r="AT3075">
        <f t="shared" ca="1" si="899"/>
        <v>1</v>
      </c>
      <c r="AU3075">
        <f t="shared" ca="1" si="900"/>
        <v>0</v>
      </c>
      <c r="AW3075" s="5">
        <f t="shared" ca="1" si="883"/>
        <v>8.176147314881578E-2</v>
      </c>
      <c r="AX3075" s="5">
        <f t="shared" ca="1" si="884"/>
        <v>6.7429023168911181E-2</v>
      </c>
      <c r="AY3075" s="18">
        <f t="shared" ca="1" si="913"/>
        <v>8.176147314881578E-2</v>
      </c>
      <c r="BA3075" s="6">
        <f t="shared" ca="1" si="906"/>
        <v>0.61153496964265741</v>
      </c>
      <c r="BB3075">
        <f t="shared" ca="1" si="907"/>
        <v>0.61167312566669496</v>
      </c>
      <c r="BC3075" t="str">
        <f t="shared" ca="1" si="895"/>
        <v>HYG UP Equity</v>
      </c>
      <c r="BD3075" t="str">
        <f t="shared" ca="1" si="896"/>
        <v>HYG UP Equity</v>
      </c>
      <c r="BF3075">
        <f t="shared" ca="1" si="885"/>
        <v>1</v>
      </c>
      <c r="BG3075">
        <f t="shared" ca="1" si="886"/>
        <v>0</v>
      </c>
      <c r="BI3075">
        <f t="shared" ca="1" si="879"/>
        <v>1</v>
      </c>
      <c r="BJ3075">
        <f t="shared" ca="1" si="880"/>
        <v>0</v>
      </c>
      <c r="BL3075">
        <f t="shared" ca="1" si="901"/>
        <v>10.299260504038562</v>
      </c>
      <c r="BM3075">
        <f t="shared" ca="1" si="902"/>
        <v>0</v>
      </c>
      <c r="BN3075" s="9">
        <f t="shared" ca="1" si="892"/>
        <v>1.0000000000000002</v>
      </c>
      <c r="BO3075" s="9">
        <f t="shared" ca="1" si="893"/>
        <v>0</v>
      </c>
      <c r="BP3075" s="9">
        <f t="shared" ca="1" si="887"/>
        <v>1</v>
      </c>
      <c r="BQ3075" s="9">
        <f t="shared" ca="1" si="888"/>
        <v>0</v>
      </c>
      <c r="BR3075">
        <f t="shared" ca="1" si="889"/>
        <v>1106.4188845640699</v>
      </c>
      <c r="BS3075">
        <f t="shared" ca="1" si="890"/>
        <v>-5.5648302726774013E-4</v>
      </c>
      <c r="BT3075">
        <f t="shared" ca="1" si="891"/>
        <v>1.8055555555555562E-5</v>
      </c>
      <c r="BU3075">
        <f t="shared" ca="1" si="872"/>
        <v>1.6861594827441096E-6</v>
      </c>
      <c r="BV3075">
        <f t="shared" ca="1" si="873"/>
        <v>0</v>
      </c>
      <c r="BW3075" s="35">
        <f ca="1">IFERROR(VLOOKUP($B3075,OFFSET(Input!$A$1,0,MATCH(Index!BW$6&amp;" Index",Input!$1:$1,0)-1,10000,2),2,0)/100,BW3074)</f>
        <v>1.1999999999999999E-3</v>
      </c>
      <c r="BX3075">
        <f t="shared" ca="1" si="894"/>
        <v>1.1845983516135956E-2</v>
      </c>
      <c r="CE3075">
        <v>1072.2223665115873</v>
      </c>
    </row>
    <row r="3076" spans="2:83" x14ac:dyDescent="0.25">
      <c r="B3076" s="2">
        <v>41983</v>
      </c>
      <c r="C3076">
        <f t="shared" ca="1" si="874"/>
        <v>0</v>
      </c>
      <c r="D3076">
        <f t="shared" ca="1" si="875"/>
        <v>0</v>
      </c>
      <c r="E3076">
        <f ca="1">IF($B3076&lt;VLOOKUP(E$6&amp;" Equity",Param,4,0),"",IFERROR(VLOOKUP($B3076,OFFSET(Input!$A$1,0,MATCH(Index!E$6&amp;" Equity",Input!$1:$1,0)-1,10000,2),2,0),E3075))</f>
        <v>88.77</v>
      </c>
      <c r="F3076" s="33">
        <v>124.17</v>
      </c>
      <c r="H3076">
        <f ca="1">IFERROR(VLOOKUP($B3076,OFFSET(Input!$A$1,0,MATCH(Index!H$6,Input!$1:$1,0)-1,10000,2),2,0),0)</f>
        <v>0</v>
      </c>
      <c r="I3076">
        <f ca="1">IFERROR(VLOOKUP($B3076,OFFSET(Input!$A$1,0,MATCH(Index!I$6,Input!$1:$1,0)-1,10000,2),2,0),0)</f>
        <v>0</v>
      </c>
      <c r="K3076">
        <f t="shared" ca="1" si="876"/>
        <v>106.1948412174625</v>
      </c>
      <c r="L3076" s="30">
        <f t="shared" ca="1" si="877"/>
        <v>135.03563155663102</v>
      </c>
      <c r="N3076">
        <f t="shared" ca="1" si="881"/>
        <v>-1.1536220227925942E-2</v>
      </c>
      <c r="O3076">
        <f t="shared" ca="1" si="882"/>
        <v>7.8425433293312068E-3</v>
      </c>
      <c r="Q3076">
        <f t="shared" ca="1" si="898"/>
        <v>9.9856922309376289E-2</v>
      </c>
      <c r="R3076">
        <f t="shared" ca="1" si="897"/>
        <v>0.11722537200317229</v>
      </c>
      <c r="T3076">
        <f t="shared" ca="1" si="908"/>
        <v>7.8476577352032464E-2</v>
      </c>
      <c r="U3076">
        <f t="shared" ca="1" si="903"/>
        <v>9.8018736359854863E-2</v>
      </c>
      <c r="W3076">
        <f t="shared" ca="1" si="904"/>
        <v>-0.46667464767085076</v>
      </c>
      <c r="X3076">
        <f t="shared" ca="1" si="905"/>
        <v>-0.33316019502438038</v>
      </c>
      <c r="Z3076">
        <f t="shared" ca="1" si="914"/>
        <v>107.90119132135915</v>
      </c>
      <c r="AA3076">
        <f t="shared" ca="1" si="914"/>
        <v>108.50249476927232</v>
      </c>
      <c r="AB3076">
        <f t="shared" ca="1" si="914"/>
        <v>108.78684280831555</v>
      </c>
      <c r="AC3076">
        <f t="shared" ca="1" si="915"/>
        <v>108.78684280831555</v>
      </c>
      <c r="AE3076">
        <f ca="1">IFERROR(VLOOKUP($B3076,OFFSET(Input!$A$1,0,MATCH(Index!AE$6&amp;" Index",Input!$1:$1,0)-1,10000,2),2,0),AE3075)</f>
        <v>18.53</v>
      </c>
      <c r="AF3076">
        <f t="shared" ca="1" si="909"/>
        <v>13.476666666666667</v>
      </c>
      <c r="AG3076">
        <f t="shared" ca="1" si="909"/>
        <v>13.506</v>
      </c>
      <c r="AH3076">
        <f t="shared" ca="1" si="909"/>
        <v>13.466799999999999</v>
      </c>
      <c r="AI3076">
        <f t="shared" ca="1" si="910"/>
        <v>13.506</v>
      </c>
      <c r="AK3076">
        <f t="shared" ca="1" si="911"/>
        <v>-1</v>
      </c>
      <c r="AL3076">
        <f t="shared" ca="1" si="912"/>
        <v>-1</v>
      </c>
      <c r="AN3076" t="str">
        <f t="shared" ca="1" si="918"/>
        <v>Not Down</v>
      </c>
      <c r="AO3076" t="str">
        <f t="shared" ca="1" si="878"/>
        <v>Not Up</v>
      </c>
      <c r="AQ3076">
        <f t="shared" ca="1" si="916"/>
        <v>1</v>
      </c>
      <c r="AR3076">
        <f t="shared" ca="1" si="917"/>
        <v>0</v>
      </c>
      <c r="AT3076">
        <f t="shared" ca="1" si="899"/>
        <v>1</v>
      </c>
      <c r="AU3076">
        <f t="shared" ca="1" si="900"/>
        <v>0</v>
      </c>
      <c r="AW3076" s="5">
        <f t="shared" ca="1" si="883"/>
        <v>9.9856922309376289E-2</v>
      </c>
      <c r="AX3076" s="5">
        <f t="shared" ca="1" si="884"/>
        <v>7.8476577352032464E-2</v>
      </c>
      <c r="AY3076" s="18">
        <f t="shared" ca="1" si="913"/>
        <v>9.9856922309376289E-2</v>
      </c>
      <c r="BA3076" s="6">
        <f t="shared" ca="1" si="906"/>
        <v>0.5007164134809825</v>
      </c>
      <c r="BB3076">
        <f t="shared" ca="1" si="907"/>
        <v>0.5007164134809825</v>
      </c>
      <c r="BC3076" t="str">
        <f t="shared" ca="1" si="895"/>
        <v>HYG UP Equity</v>
      </c>
      <c r="BD3076" t="str">
        <f t="shared" ca="1" si="896"/>
        <v>HYG UP Equity</v>
      </c>
      <c r="BF3076">
        <f t="shared" ca="1" si="885"/>
        <v>1</v>
      </c>
      <c r="BG3076">
        <f t="shared" ca="1" si="886"/>
        <v>0</v>
      </c>
      <c r="BI3076">
        <f t="shared" ca="1" si="879"/>
        <v>1</v>
      </c>
      <c r="BJ3076">
        <f t="shared" ca="1" si="880"/>
        <v>0</v>
      </c>
      <c r="BL3076">
        <f t="shared" ca="1" si="901"/>
        <v>10.299260504038562</v>
      </c>
      <c r="BM3076">
        <f t="shared" ca="1" si="902"/>
        <v>0</v>
      </c>
      <c r="BN3076" s="9">
        <f t="shared" ca="1" si="892"/>
        <v>1.0000000000000002</v>
      </c>
      <c r="BO3076" s="9">
        <f t="shared" ca="1" si="893"/>
        <v>0</v>
      </c>
      <c r="BP3076" s="9">
        <f t="shared" ca="1" si="887"/>
        <v>1.0000000000000002</v>
      </c>
      <c r="BQ3076" s="9">
        <f t="shared" ca="1" si="888"/>
        <v>0</v>
      </c>
      <c r="BR3076">
        <f t="shared" ca="1" si="889"/>
        <v>1093.7283338836578</v>
      </c>
      <c r="BS3076">
        <f t="shared" ca="1" si="890"/>
        <v>-1.1469933184855341E-2</v>
      </c>
      <c r="BT3076">
        <f t="shared" ca="1" si="891"/>
        <v>1.8055555555555562E-5</v>
      </c>
      <c r="BU3076">
        <f t="shared" ref="BU3076:BU3139" ca="1" si="919">ABS($BB3074*BN3076-$BB3075*BP3076)*0.02%</f>
        <v>0</v>
      </c>
      <c r="BV3076">
        <f t="shared" ref="BV3076:BV3139" ca="1" si="920">ABS($BB3074*BO3076-$BB3075*BQ3076)*0.02%</f>
        <v>0</v>
      </c>
      <c r="BW3076" s="35">
        <f ca="1">IFERROR(VLOOKUP($B3076,OFFSET(Input!$A$1,0,MATCH(Index!BW$6&amp;" Index",Input!$1:$1,0)-1,10000,2),2,0)/100,BW3075)</f>
        <v>1.1999999999999999E-3</v>
      </c>
      <c r="BX3076">
        <f t="shared" ca="1" si="894"/>
        <v>1.1841729003250675E-2</v>
      </c>
      <c r="CE3076">
        <v>1064.7783475346264</v>
      </c>
    </row>
    <row r="3077" spans="2:83" x14ac:dyDescent="0.25">
      <c r="B3077" s="2">
        <v>41984</v>
      </c>
      <c r="C3077">
        <f t="shared" ca="1" si="874"/>
        <v>0</v>
      </c>
      <c r="D3077">
        <f t="shared" ca="1" si="875"/>
        <v>0</v>
      </c>
      <c r="E3077">
        <f ca="1">IF($B3077&lt;VLOOKUP(E$6&amp;" Equity",Param,4,0),"",IFERROR(VLOOKUP($B3077,OFFSET(Input!$A$1,0,MATCH(Index!E$6&amp;" Equity",Input!$1:$1,0)-1,10000,2),2,0),E3076))</f>
        <v>88.45</v>
      </c>
      <c r="F3077" s="33">
        <v>124.61</v>
      </c>
      <c r="H3077">
        <f ca="1">IFERROR(VLOOKUP($B3077,OFFSET(Input!$A$1,0,MATCH(Index!H$6,Input!$1:$1,0)-1,10000,2),2,0),0)</f>
        <v>0</v>
      </c>
      <c r="I3077">
        <f ca="1">IFERROR(VLOOKUP($B3077,OFFSET(Input!$A$1,0,MATCH(Index!I$6,Input!$1:$1,0)-1,10000,2),2,0),0)</f>
        <v>0</v>
      </c>
      <c r="K3077">
        <f t="shared" ca="1" si="876"/>
        <v>105.81202777610181</v>
      </c>
      <c r="L3077" s="30">
        <f t="shared" ca="1" si="877"/>
        <v>135.5141342375114</v>
      </c>
      <c r="N3077">
        <f t="shared" ca="1" si="881"/>
        <v>-3.6113344744336385E-3</v>
      </c>
      <c r="O3077">
        <f t="shared" ca="1" si="882"/>
        <v>3.5372655260254922E-3</v>
      </c>
      <c r="Q3077">
        <f t="shared" ca="1" si="898"/>
        <v>0.10115837120769047</v>
      </c>
      <c r="R3077">
        <f t="shared" ca="1" si="897"/>
        <v>0.11777429243195582</v>
      </c>
      <c r="T3077">
        <f t="shared" ca="1" si="908"/>
        <v>7.8677773487731625E-2</v>
      </c>
      <c r="U3077">
        <f t="shared" ca="1" si="903"/>
        <v>9.877439582351466E-2</v>
      </c>
      <c r="W3077">
        <f t="shared" ca="1" si="904"/>
        <v>-0.49492422223833549</v>
      </c>
      <c r="X3077">
        <f t="shared" ca="1" si="905"/>
        <v>-0.3549109744476136</v>
      </c>
      <c r="Z3077">
        <f t="shared" ca="1" si="914"/>
        <v>107.52259755009102</v>
      </c>
      <c r="AA3077">
        <f t="shared" ca="1" si="914"/>
        <v>108.29831332726482</v>
      </c>
      <c r="AB3077">
        <f t="shared" ca="1" si="914"/>
        <v>108.63683421722016</v>
      </c>
      <c r="AC3077">
        <f t="shared" ca="1" si="915"/>
        <v>108.63683421722016</v>
      </c>
      <c r="AE3077">
        <f ca="1">IFERROR(VLOOKUP($B3077,OFFSET(Input!$A$1,0,MATCH(Index!AE$6&amp;" Index",Input!$1:$1,0)-1,10000,2),2,0),AE3076)</f>
        <v>20.079999999999998</v>
      </c>
      <c r="AF3077">
        <f t="shared" ca="1" si="909"/>
        <v>13.884666666666666</v>
      </c>
      <c r="AG3077">
        <f t="shared" ca="1" si="909"/>
        <v>13.859</v>
      </c>
      <c r="AH3077">
        <f t="shared" ca="1" si="909"/>
        <v>13.703199999999999</v>
      </c>
      <c r="AI3077">
        <f t="shared" ca="1" si="910"/>
        <v>13.859</v>
      </c>
      <c r="AK3077">
        <f t="shared" ca="1" si="911"/>
        <v>-1</v>
      </c>
      <c r="AL3077">
        <f t="shared" ca="1" si="912"/>
        <v>1</v>
      </c>
      <c r="AN3077" t="str">
        <f t="shared" ca="1" si="918"/>
        <v>Not Down</v>
      </c>
      <c r="AO3077" t="str">
        <f t="shared" ca="1" si="878"/>
        <v>Not Up</v>
      </c>
      <c r="AQ3077">
        <f t="shared" ca="1" si="916"/>
        <v>1</v>
      </c>
      <c r="AR3077">
        <f t="shared" ca="1" si="917"/>
        <v>0</v>
      </c>
      <c r="AT3077">
        <f t="shared" ca="1" si="899"/>
        <v>1</v>
      </c>
      <c r="AU3077">
        <f t="shared" ca="1" si="900"/>
        <v>0</v>
      </c>
      <c r="AW3077" s="5">
        <f t="shared" ca="1" si="883"/>
        <v>0.10115837120769047</v>
      </c>
      <c r="AX3077" s="5">
        <f t="shared" ca="1" si="884"/>
        <v>7.8677773487731625E-2</v>
      </c>
      <c r="AY3077" s="18">
        <f t="shared" ca="1" si="913"/>
        <v>0.10115837120769047</v>
      </c>
      <c r="BA3077" s="6">
        <f t="shared" ca="1" si="906"/>
        <v>0.49427446688859694</v>
      </c>
      <c r="BB3077">
        <f t="shared" ca="1" si="907"/>
        <v>0.5007164134809825</v>
      </c>
      <c r="BC3077" t="str">
        <f t="shared" ca="1" si="895"/>
        <v>HYG UP Equity</v>
      </c>
      <c r="BD3077" t="str">
        <f t="shared" ca="1" si="896"/>
        <v>HYG UP Equity</v>
      </c>
      <c r="BF3077">
        <f t="shared" ca="1" si="885"/>
        <v>1</v>
      </c>
      <c r="BG3077">
        <f t="shared" ca="1" si="886"/>
        <v>0</v>
      </c>
      <c r="BI3077">
        <f t="shared" ca="1" si="879"/>
        <v>1</v>
      </c>
      <c r="BJ3077">
        <f t="shared" ca="1" si="880"/>
        <v>0</v>
      </c>
      <c r="BL3077">
        <f t="shared" ca="1" si="901"/>
        <v>10.299260504038564</v>
      </c>
      <c r="BM3077">
        <f t="shared" ca="1" si="902"/>
        <v>0</v>
      </c>
      <c r="BN3077" s="9">
        <f t="shared" ca="1" si="892"/>
        <v>0.99999999999999989</v>
      </c>
      <c r="BO3077" s="9">
        <f t="shared" ca="1" si="893"/>
        <v>0</v>
      </c>
      <c r="BP3077" s="9">
        <f t="shared" ca="1" si="887"/>
        <v>1</v>
      </c>
      <c r="BQ3077" s="9">
        <f t="shared" ca="1" si="888"/>
        <v>0</v>
      </c>
      <c r="BR3077">
        <f t="shared" ca="1" si="889"/>
        <v>1089.7856385266368</v>
      </c>
      <c r="BS3077">
        <f t="shared" ca="1" si="890"/>
        <v>-3.6048214486874564E-3</v>
      </c>
      <c r="BT3077">
        <f t="shared" ca="1" si="891"/>
        <v>1.8055555555555555E-5</v>
      </c>
      <c r="BU3077">
        <f t="shared" ca="1" si="919"/>
        <v>2.2191342437142469E-5</v>
      </c>
      <c r="BV3077">
        <f t="shared" ca="1" si="920"/>
        <v>0</v>
      </c>
      <c r="BW3077" s="35">
        <f ca="1">IFERROR(VLOOKUP($B3077,OFFSET(Input!$A$1,0,MATCH(Index!BW$6&amp;" Index",Input!$1:$1,0)-1,10000,2),2,0)/100,BW3076)</f>
        <v>1.1999999999999999E-3</v>
      </c>
      <c r="BX3077">
        <f t="shared" ca="1" si="894"/>
        <v>9.6263554712315118E-3</v>
      </c>
      <c r="CE3077">
        <v>1062.4160895953132</v>
      </c>
    </row>
    <row r="3078" spans="2:83" x14ac:dyDescent="0.25">
      <c r="B3078" s="2">
        <v>41985</v>
      </c>
      <c r="C3078">
        <f t="shared" ca="1" si="874"/>
        <v>0</v>
      </c>
      <c r="D3078">
        <f t="shared" ca="1" si="875"/>
        <v>0</v>
      </c>
      <c r="E3078">
        <f ca="1">IF($B3078&lt;VLOOKUP(E$6&amp;" Equity",Param,4,0),"",IFERROR(VLOOKUP($B3078,OFFSET(Input!$A$1,0,MATCH(Index!E$6&amp;" Equity",Input!$1:$1,0)-1,10000,2),2,0),E3077))</f>
        <v>87.25</v>
      </c>
      <c r="F3078" s="33">
        <v>126.3</v>
      </c>
      <c r="H3078">
        <f ca="1">IFERROR(VLOOKUP($B3078,OFFSET(Input!$A$1,0,MATCH(Index!H$6,Input!$1:$1,0)-1,10000,2),2,0),0)</f>
        <v>0</v>
      </c>
      <c r="I3078">
        <f ca="1">IFERROR(VLOOKUP($B3078,OFFSET(Input!$A$1,0,MATCH(Index!I$6,Input!$1:$1,0)-1,10000,2),2,0),0)</f>
        <v>0</v>
      </c>
      <c r="K3078">
        <f t="shared" ca="1" si="876"/>
        <v>104.37647737099924</v>
      </c>
      <c r="L3078" s="30">
        <f t="shared" ca="1" si="877"/>
        <v>137.35201953452926</v>
      </c>
      <c r="N3078">
        <f t="shared" ca="1" si="881"/>
        <v>-1.3659859523257777E-2</v>
      </c>
      <c r="O3078">
        <f t="shared" ca="1" si="882"/>
        <v>1.3471169401669258E-2</v>
      </c>
      <c r="Q3078">
        <f t="shared" ca="1" si="898"/>
        <v>0.11156692055816675</v>
      </c>
      <c r="R3078">
        <f t="shared" ca="1" si="897"/>
        <v>0.12993757535317424</v>
      </c>
      <c r="T3078">
        <f t="shared" ca="1" si="908"/>
        <v>9.1251038303960821E-2</v>
      </c>
      <c r="U3078">
        <f t="shared" ca="1" si="903"/>
        <v>0.10942077173850227</v>
      </c>
      <c r="W3078">
        <f t="shared" ca="1" si="904"/>
        <v>-0.59071687054461752</v>
      </c>
      <c r="X3078">
        <f t="shared" ca="1" si="905"/>
        <v>-0.49617199342933344</v>
      </c>
      <c r="Z3078">
        <f t="shared" ca="1" si="914"/>
        <v>107.10880830871113</v>
      </c>
      <c r="AA3078">
        <f t="shared" ca="1" si="914"/>
        <v>108.0449788906898</v>
      </c>
      <c r="AB3078">
        <f t="shared" ca="1" si="914"/>
        <v>108.41797227062585</v>
      </c>
      <c r="AC3078">
        <f t="shared" ca="1" si="915"/>
        <v>108.41797227062585</v>
      </c>
      <c r="AE3078">
        <f ca="1">IFERROR(VLOOKUP($B3078,OFFSET(Input!$A$1,0,MATCH(Index!AE$6&amp;" Index",Input!$1:$1,0)-1,10000,2),2,0),AE3077)</f>
        <v>21.08</v>
      </c>
      <c r="AF3078">
        <f t="shared" ca="1" si="909"/>
        <v>14.384666666666666</v>
      </c>
      <c r="AG3078">
        <f t="shared" ca="1" si="909"/>
        <v>14.223500000000001</v>
      </c>
      <c r="AH3078">
        <f t="shared" ca="1" si="909"/>
        <v>13.999600000000001</v>
      </c>
      <c r="AI3078">
        <f t="shared" ca="1" si="910"/>
        <v>14.223500000000001</v>
      </c>
      <c r="AK3078">
        <f t="shared" ca="1" si="911"/>
        <v>-1</v>
      </c>
      <c r="AL3078">
        <f t="shared" ca="1" si="912"/>
        <v>1</v>
      </c>
      <c r="AN3078" t="str">
        <f t="shared" ca="1" si="918"/>
        <v>Not Down</v>
      </c>
      <c r="AO3078" t="str">
        <f t="shared" ca="1" si="878"/>
        <v>Not Up</v>
      </c>
      <c r="AQ3078">
        <f t="shared" ca="1" si="916"/>
        <v>1</v>
      </c>
      <c r="AR3078">
        <f t="shared" ca="1" si="917"/>
        <v>0</v>
      </c>
      <c r="AT3078">
        <f t="shared" ca="1" si="899"/>
        <v>1</v>
      </c>
      <c r="AU3078">
        <f t="shared" ca="1" si="900"/>
        <v>0</v>
      </c>
      <c r="AW3078" s="5">
        <f t="shared" ca="1" si="883"/>
        <v>0.11156692055816675</v>
      </c>
      <c r="AX3078" s="5">
        <f t="shared" ca="1" si="884"/>
        <v>9.1251038303960821E-2</v>
      </c>
      <c r="AY3078" s="18">
        <f t="shared" ca="1" si="913"/>
        <v>0.11156692055816675</v>
      </c>
      <c r="BA3078" s="6">
        <f t="shared" ca="1" si="906"/>
        <v>0.44816151373409918</v>
      </c>
      <c r="BB3078">
        <f t="shared" ca="1" si="907"/>
        <v>0.44816151373409918</v>
      </c>
      <c r="BC3078" t="str">
        <f t="shared" ca="1" si="895"/>
        <v>HYG UP Equity</v>
      </c>
      <c r="BD3078" t="str">
        <f t="shared" ca="1" si="896"/>
        <v>HYG UP Equity</v>
      </c>
      <c r="BF3078">
        <f t="shared" ca="1" si="885"/>
        <v>1</v>
      </c>
      <c r="BG3078">
        <f t="shared" ca="1" si="886"/>
        <v>0</v>
      </c>
      <c r="BI3078">
        <f t="shared" ca="1" si="879"/>
        <v>1</v>
      </c>
      <c r="BJ3078">
        <f t="shared" ca="1" si="880"/>
        <v>0</v>
      </c>
      <c r="BL3078">
        <f t="shared" ca="1" si="901"/>
        <v>10.299260504038562</v>
      </c>
      <c r="BM3078">
        <f t="shared" ca="1" si="902"/>
        <v>0</v>
      </c>
      <c r="BN3078" s="9">
        <f t="shared" ca="1" si="892"/>
        <v>1.0000000000000002</v>
      </c>
      <c r="BO3078" s="9">
        <f t="shared" ca="1" si="893"/>
        <v>0</v>
      </c>
      <c r="BP3078" s="9">
        <f t="shared" ca="1" si="887"/>
        <v>1</v>
      </c>
      <c r="BQ3078" s="9">
        <f t="shared" ca="1" si="888"/>
        <v>0</v>
      </c>
      <c r="BR3078">
        <f t="shared" ca="1" si="889"/>
        <v>1075.0005309378073</v>
      </c>
      <c r="BS3078">
        <f t="shared" ca="1" si="890"/>
        <v>-1.3566986998304165E-2</v>
      </c>
      <c r="BT3078">
        <f t="shared" ca="1" si="891"/>
        <v>1.8055555555555562E-5</v>
      </c>
      <c r="BU3078">
        <f t="shared" ca="1" si="919"/>
        <v>2.2204460492503132E-20</v>
      </c>
      <c r="BV3078">
        <f t="shared" ca="1" si="920"/>
        <v>0</v>
      </c>
      <c r="BW3078" s="35">
        <f ca="1">IFERROR(VLOOKUP($B3078,OFFSET(Input!$A$1,0,MATCH(Index!BW$6&amp;" Index",Input!$1:$1,0)-1,10000,2),2,0)/100,BW3077)</f>
        <v>1.1999999999999999E-3</v>
      </c>
      <c r="BX3078">
        <f t="shared" ca="1" si="894"/>
        <v>9.6049989751201704E-3</v>
      </c>
      <c r="CE3078">
        <v>1055.1762781064542</v>
      </c>
    </row>
    <row r="3079" spans="2:83" x14ac:dyDescent="0.25">
      <c r="B3079" s="2">
        <v>41988</v>
      </c>
      <c r="C3079">
        <f t="shared" ref="C3079:C3142" ca="1" si="921">IF(MONTH(B3079)&lt;&gt;MONTH(B3078),1,0)</f>
        <v>0</v>
      </c>
      <c r="D3079">
        <f t="shared" ref="D3079:D3142" ca="1" si="922">IF(D3078=5,0,IF(D3078&lt;&gt;0,D3078+1,IF(C3078=1,1,0)))</f>
        <v>0</v>
      </c>
      <c r="E3079">
        <f ca="1">IF($B3079&lt;VLOOKUP(E$6&amp;" Equity",Param,4,0),"",IFERROR(VLOOKUP($B3079,OFFSET(Input!$A$1,0,MATCH(Index!E$6&amp;" Equity",Input!$1:$1,0)-1,10000,2),2,0),E3078))</f>
        <v>87.2</v>
      </c>
      <c r="F3079" s="33">
        <v>126.04</v>
      </c>
      <c r="H3079">
        <f ca="1">IFERROR(VLOOKUP($B3079,OFFSET(Input!$A$1,0,MATCH(Index!H$6,Input!$1:$1,0)-1,10000,2),2,0),0)</f>
        <v>0</v>
      </c>
      <c r="I3079">
        <f ca="1">IFERROR(VLOOKUP($B3079,OFFSET(Input!$A$1,0,MATCH(Index!I$6,Input!$1:$1,0)-1,10000,2),2,0),0)</f>
        <v>0</v>
      </c>
      <c r="K3079">
        <f t="shared" ref="K3079:K3142" ca="1" si="923">IF($B3079&lt;=L_date,IF($B3079=L_date,1,K3080/((E3080+H3080)/E3079)),K3078*((E3079+H3079)/E3078))</f>
        <v>104.31666277078664</v>
      </c>
      <c r="L3079" s="30">
        <f t="shared" ref="L3079:L3142" ca="1" si="924">IF($B3079&lt;=L_date,IF($B3079=L_date,1,L3080/((F3080+I3080)/F3079)),L3078*((F3079+I3079)/F3078))</f>
        <v>137.06926795037268</v>
      </c>
      <c r="N3079">
        <f t="shared" ca="1" si="881"/>
        <v>-5.7323016760257644E-4</v>
      </c>
      <c r="O3079">
        <f t="shared" ca="1" si="882"/>
        <v>-2.0607124673714932E-3</v>
      </c>
      <c r="Q3079">
        <f t="shared" ca="1" si="898"/>
        <v>9.9496843898972592E-2</v>
      </c>
      <c r="R3079">
        <f t="shared" ca="1" si="897"/>
        <v>0.12700738213721072</v>
      </c>
      <c r="T3079">
        <f t="shared" ca="1" si="908"/>
        <v>8.9519205423895992E-2</v>
      </c>
      <c r="U3079">
        <f t="shared" ca="1" si="903"/>
        <v>0.1082963351069095</v>
      </c>
      <c r="W3079">
        <f t="shared" ca="1" si="904"/>
        <v>-0.7926189147612277</v>
      </c>
      <c r="X3079">
        <f t="shared" ca="1" si="905"/>
        <v>-0.47775649903418327</v>
      </c>
      <c r="Z3079">
        <f t="shared" ca="1" si="914"/>
        <v>106.79777238760558</v>
      </c>
      <c r="AA3079">
        <f t="shared" ca="1" si="914"/>
        <v>107.81604130783126</v>
      </c>
      <c r="AB3079">
        <f t="shared" ca="1" si="914"/>
        <v>108.19243098778749</v>
      </c>
      <c r="AC3079">
        <f t="shared" ca="1" si="915"/>
        <v>108.19243098778749</v>
      </c>
      <c r="AE3079">
        <f ca="1">IFERROR(VLOOKUP($B3079,OFFSET(Input!$A$1,0,MATCH(Index!AE$6&amp;" Index",Input!$1:$1,0)-1,10000,2),2,0),AE3078)</f>
        <v>20.420000000000002</v>
      </c>
      <c r="AF3079">
        <f t="shared" ca="1" si="909"/>
        <v>14.886000000000001</v>
      </c>
      <c r="AG3079">
        <f t="shared" ca="1" si="909"/>
        <v>14.579000000000002</v>
      </c>
      <c r="AH3079">
        <f t="shared" ca="1" si="909"/>
        <v>14.291599999999995</v>
      </c>
      <c r="AI3079">
        <f t="shared" ca="1" si="910"/>
        <v>14.579000000000002</v>
      </c>
      <c r="AK3079">
        <f t="shared" ca="1" si="911"/>
        <v>-1</v>
      </c>
      <c r="AL3079">
        <f t="shared" ca="1" si="912"/>
        <v>1</v>
      </c>
      <c r="AN3079" t="str">
        <f t="shared" ca="1" si="918"/>
        <v>Not Down</v>
      </c>
      <c r="AO3079" t="str">
        <f t="shared" ca="1" si="878"/>
        <v>Not Up</v>
      </c>
      <c r="AQ3079">
        <f t="shared" ca="1" si="916"/>
        <v>1</v>
      </c>
      <c r="AR3079">
        <f t="shared" ca="1" si="917"/>
        <v>0</v>
      </c>
      <c r="AT3079">
        <f t="shared" ca="1" si="899"/>
        <v>1</v>
      </c>
      <c r="AU3079">
        <f t="shared" ca="1" si="900"/>
        <v>0</v>
      </c>
      <c r="AW3079" s="5">
        <f t="shared" ca="1" si="883"/>
        <v>9.9496843898972592E-2</v>
      </c>
      <c r="AX3079" s="5">
        <f t="shared" ca="1" si="884"/>
        <v>8.9519205423895992E-2</v>
      </c>
      <c r="AY3079" s="18">
        <f t="shared" ca="1" si="913"/>
        <v>9.9496843898972592E-2</v>
      </c>
      <c r="BA3079" s="6">
        <f t="shared" ca="1" si="906"/>
        <v>0.50252850282134731</v>
      </c>
      <c r="BB3079">
        <f t="shared" ca="1" si="907"/>
        <v>0.50252850282134731</v>
      </c>
      <c r="BC3079" t="str">
        <f t="shared" ca="1" si="895"/>
        <v>HYG UP Equity</v>
      </c>
      <c r="BD3079" t="str">
        <f t="shared" ca="1" si="896"/>
        <v>HYG UP Equity</v>
      </c>
      <c r="BF3079">
        <f t="shared" ca="1" si="885"/>
        <v>1</v>
      </c>
      <c r="BG3079">
        <f t="shared" ca="1" si="886"/>
        <v>0</v>
      </c>
      <c r="BI3079">
        <f t="shared" ca="1" si="879"/>
        <v>1</v>
      </c>
      <c r="BJ3079">
        <f t="shared" ca="1" si="880"/>
        <v>0</v>
      </c>
      <c r="BL3079">
        <f t="shared" ca="1" si="901"/>
        <v>10.299260504038562</v>
      </c>
      <c r="BM3079">
        <f t="shared" ca="1" si="902"/>
        <v>0</v>
      </c>
      <c r="BN3079" s="9">
        <f t="shared" ca="1" si="892"/>
        <v>1.0000000000000002</v>
      </c>
      <c r="BO3079" s="9">
        <f t="shared" ca="1" si="893"/>
        <v>0</v>
      </c>
      <c r="BP3079" s="9">
        <f t="shared" ca="1" si="887"/>
        <v>1.0000000000000002</v>
      </c>
      <c r="BQ3079" s="9">
        <f t="shared" ca="1" si="888"/>
        <v>0</v>
      </c>
      <c r="BR3079">
        <f t="shared" ca="1" si="889"/>
        <v>1074.3844847882726</v>
      </c>
      <c r="BS3079">
        <f t="shared" ca="1" si="890"/>
        <v>-5.7306590257888423E-4</v>
      </c>
      <c r="BT3079">
        <f t="shared" ca="1" si="891"/>
        <v>5.4166666666666685E-5</v>
      </c>
      <c r="BU3079">
        <f t="shared" ca="1" si="919"/>
        <v>1.0510979949376664E-5</v>
      </c>
      <c r="BV3079">
        <f t="shared" ca="1" si="920"/>
        <v>0</v>
      </c>
      <c r="BW3079" s="35">
        <f ca="1">IFERROR(VLOOKUP($B3079,OFFSET(Input!$A$1,0,MATCH(Index!BW$6&amp;" Index",Input!$1:$1,0)-1,10000,2),2,0)/100,BW3078)</f>
        <v>1.1000000000000001E-3</v>
      </c>
      <c r="BX3079">
        <f t="shared" ca="1" si="894"/>
        <v>2.5614842394510499E-2</v>
      </c>
      <c r="CE3079">
        <v>1054.7950951977382</v>
      </c>
    </row>
    <row r="3080" spans="2:83" x14ac:dyDescent="0.25">
      <c r="B3080" s="2">
        <v>41989</v>
      </c>
      <c r="C3080">
        <f t="shared" ca="1" si="921"/>
        <v>0</v>
      </c>
      <c r="D3080">
        <f t="shared" ca="1" si="922"/>
        <v>0</v>
      </c>
      <c r="E3080">
        <f ca="1">IF($B3080&lt;VLOOKUP(E$6&amp;" Equity",Param,4,0),"",IFERROR(VLOOKUP($B3080,OFFSET(Input!$A$1,0,MATCH(Index!E$6&amp;" Equity",Input!$1:$1,0)-1,10000,2),2,0),E3079))</f>
        <v>86.89</v>
      </c>
      <c r="F3080" s="33">
        <v>127.6</v>
      </c>
      <c r="H3080">
        <f ca="1">IFERROR(VLOOKUP($B3080,OFFSET(Input!$A$1,0,MATCH(Index!H$6,Input!$1:$1,0)-1,10000,2),2,0),0)</f>
        <v>0</v>
      </c>
      <c r="I3080">
        <f ca="1">IFERROR(VLOOKUP($B3080,OFFSET(Input!$A$1,0,MATCH(Index!I$6,Input!$1:$1,0)-1,10000,2),2,0),0)</f>
        <v>0</v>
      </c>
      <c r="K3080">
        <f t="shared" ca="1" si="923"/>
        <v>103.94581224946847</v>
      </c>
      <c r="L3080" s="30">
        <f t="shared" ca="1" si="924"/>
        <v>138.76577745531222</v>
      </c>
      <c r="N3080">
        <f t="shared" ca="1" si="881"/>
        <v>-3.5613800638193273E-3</v>
      </c>
      <c r="O3080">
        <f t="shared" ca="1" si="882"/>
        <v>1.2301054021615581E-2</v>
      </c>
      <c r="Q3080">
        <f t="shared" ca="1" si="898"/>
        <v>9.7329385529740201E-2</v>
      </c>
      <c r="R3080">
        <f t="shared" ca="1" si="897"/>
        <v>0.13290936309395235</v>
      </c>
      <c r="T3080">
        <f t="shared" ca="1" si="908"/>
        <v>9.0406574173239204E-2</v>
      </c>
      <c r="U3080">
        <f t="shared" ca="1" si="903"/>
        <v>0.11642617138312014</v>
      </c>
      <c r="W3080">
        <f t="shared" ca="1" si="904"/>
        <v>-0.75881623507615936</v>
      </c>
      <c r="X3080">
        <f t="shared" ca="1" si="905"/>
        <v>-0.4928049500022702</v>
      </c>
      <c r="Z3080">
        <f t="shared" ca="1" si="914"/>
        <v>106.39103310615985</v>
      </c>
      <c r="AA3080">
        <f t="shared" ca="1" si="914"/>
        <v>107.56915658116175</v>
      </c>
      <c r="AB3080">
        <f t="shared" ca="1" si="914"/>
        <v>107.95015046088064</v>
      </c>
      <c r="AC3080">
        <f t="shared" ca="1" si="915"/>
        <v>107.95015046088064</v>
      </c>
      <c r="AE3080">
        <f ca="1">IFERROR(VLOOKUP($B3080,OFFSET(Input!$A$1,0,MATCH(Index!AE$6&amp;" Index",Input!$1:$1,0)-1,10000,2),2,0),AE3079)</f>
        <v>23.57</v>
      </c>
      <c r="AF3080">
        <f t="shared" ca="1" si="909"/>
        <v>15.616000000000001</v>
      </c>
      <c r="AG3080">
        <f t="shared" ca="1" si="909"/>
        <v>15.058000000000002</v>
      </c>
      <c r="AH3080">
        <f t="shared" ca="1" si="909"/>
        <v>14.727599999999997</v>
      </c>
      <c r="AI3080">
        <f t="shared" ca="1" si="910"/>
        <v>15.058000000000002</v>
      </c>
      <c r="AK3080">
        <f t="shared" ca="1" si="911"/>
        <v>-1</v>
      </c>
      <c r="AL3080">
        <f t="shared" ca="1" si="912"/>
        <v>1</v>
      </c>
      <c r="AN3080" t="str">
        <f t="shared" ca="1" si="918"/>
        <v>Not Down</v>
      </c>
      <c r="AO3080" t="str">
        <f t="shared" ca="1" si="878"/>
        <v>Not Up</v>
      </c>
      <c r="AQ3080">
        <f t="shared" ca="1" si="916"/>
        <v>1</v>
      </c>
      <c r="AR3080">
        <f t="shared" ca="1" si="917"/>
        <v>0</v>
      </c>
      <c r="AT3080">
        <f t="shared" ca="1" si="899"/>
        <v>1</v>
      </c>
      <c r="AU3080">
        <f t="shared" ca="1" si="900"/>
        <v>0</v>
      </c>
      <c r="AW3080" s="5">
        <f t="shared" ca="1" si="883"/>
        <v>9.7329385529740201E-2</v>
      </c>
      <c r="AX3080" s="5">
        <f t="shared" ca="1" si="884"/>
        <v>9.0406574173239204E-2</v>
      </c>
      <c r="AY3080" s="18">
        <f t="shared" ca="1" si="913"/>
        <v>9.7329385529740201E-2</v>
      </c>
      <c r="BA3080" s="6">
        <f t="shared" ca="1" si="906"/>
        <v>0.51371946640639055</v>
      </c>
      <c r="BB3080">
        <f t="shared" ca="1" si="907"/>
        <v>0.50252850282134731</v>
      </c>
      <c r="BC3080" t="str">
        <f t="shared" ca="1" si="895"/>
        <v>HYG UP Equity</v>
      </c>
      <c r="BD3080" t="str">
        <f t="shared" ca="1" si="896"/>
        <v>HYG UP Equity</v>
      </c>
      <c r="BF3080">
        <f t="shared" ca="1" si="885"/>
        <v>1</v>
      </c>
      <c r="BG3080">
        <f t="shared" ca="1" si="886"/>
        <v>0</v>
      </c>
      <c r="BI3080">
        <f t="shared" ca="1" si="879"/>
        <v>1</v>
      </c>
      <c r="BJ3080">
        <f t="shared" ca="1" si="880"/>
        <v>0</v>
      </c>
      <c r="BL3080">
        <f t="shared" ca="1" si="901"/>
        <v>10.299260504038562</v>
      </c>
      <c r="BM3080">
        <f t="shared" ca="1" si="902"/>
        <v>0</v>
      </c>
      <c r="BN3080" s="9">
        <f t="shared" ca="1" si="892"/>
        <v>1.0000000000000002</v>
      </c>
      <c r="BO3080" s="9">
        <f t="shared" ca="1" si="893"/>
        <v>0</v>
      </c>
      <c r="BP3080" s="9">
        <f t="shared" ca="1" si="887"/>
        <v>1.0000000000000002</v>
      </c>
      <c r="BQ3080" s="9">
        <f t="shared" ca="1" si="888"/>
        <v>0</v>
      </c>
      <c r="BR3080">
        <f t="shared" ca="1" si="889"/>
        <v>1070.5649986611584</v>
      </c>
      <c r="BS3080">
        <f t="shared" ca="1" si="890"/>
        <v>-3.5550458715596367E-3</v>
      </c>
      <c r="BT3080">
        <f t="shared" ca="1" si="891"/>
        <v>1.8055555555555562E-5</v>
      </c>
      <c r="BU3080">
        <f t="shared" ca="1" si="919"/>
        <v>1.0873397817449627E-5</v>
      </c>
      <c r="BV3080">
        <f t="shared" ca="1" si="920"/>
        <v>0</v>
      </c>
      <c r="BW3080" s="35">
        <f ca="1">IFERROR(VLOOKUP($B3080,OFFSET(Input!$A$1,0,MATCH(Index!BW$6&amp;" Index",Input!$1:$1,0)-1,10000,2),2,0)/100,BW3079)</f>
        <v>1.1999999999999999E-3</v>
      </c>
      <c r="BX3080">
        <f t="shared" ca="1" si="894"/>
        <v>9.570610832846195E-3</v>
      </c>
      <c r="CE3080">
        <v>1053.0816832416062</v>
      </c>
    </row>
    <row r="3081" spans="2:83" x14ac:dyDescent="0.25">
      <c r="B3081" s="2">
        <v>41990</v>
      </c>
      <c r="C3081">
        <f t="shared" ca="1" si="921"/>
        <v>0</v>
      </c>
      <c r="D3081">
        <f t="shared" ca="1" si="922"/>
        <v>0</v>
      </c>
      <c r="E3081">
        <f ca="1">IF($B3081&lt;VLOOKUP(E$6&amp;" Equity",Param,4,0),"",IFERROR(VLOOKUP($B3081,OFFSET(Input!$A$1,0,MATCH(Index!E$6&amp;" Equity",Input!$1:$1,0)-1,10000,2),2,0),E3080))</f>
        <v>88.72</v>
      </c>
      <c r="F3081" s="33">
        <v>126.44</v>
      </c>
      <c r="H3081">
        <f ca="1">IFERROR(VLOOKUP($B3081,OFFSET(Input!$A$1,0,MATCH(Index!H$6,Input!$1:$1,0)-1,10000,2),2,0),0)</f>
        <v>0</v>
      </c>
      <c r="I3081">
        <f ca="1">IFERROR(VLOOKUP($B3081,OFFSET(Input!$A$1,0,MATCH(Index!I$6,Input!$1:$1,0)-1,10000,2),2,0),0)</f>
        <v>0</v>
      </c>
      <c r="K3081">
        <f t="shared" ca="1" si="923"/>
        <v>106.13502661724989</v>
      </c>
      <c r="L3081" s="30">
        <f t="shared" ca="1" si="924"/>
        <v>137.50427038753665</v>
      </c>
      <c r="N3081">
        <f t="shared" ca="1" si="881"/>
        <v>2.0842392190996931E-2</v>
      </c>
      <c r="O3081">
        <f t="shared" ca="1" si="882"/>
        <v>-9.1324835632725868E-3</v>
      </c>
      <c r="Q3081">
        <f t="shared" ca="1" si="898"/>
        <v>0.14265548523145155</v>
      </c>
      <c r="R3081">
        <f t="shared" ca="1" si="897"/>
        <v>0.13933998591427768</v>
      </c>
      <c r="T3081">
        <f t="shared" ca="1" si="908"/>
        <v>0.1166101805341975</v>
      </c>
      <c r="U3081">
        <f t="shared" ca="1" si="903"/>
        <v>0.1204558073621793</v>
      </c>
      <c r="W3081">
        <f t="shared" ca="1" si="904"/>
        <v>-0.74298614782255634</v>
      </c>
      <c r="X3081">
        <f t="shared" ca="1" si="905"/>
        <v>-0.53514077797912207</v>
      </c>
      <c r="Z3081">
        <f t="shared" ca="1" si="914"/>
        <v>106.18527088142848</v>
      </c>
      <c r="AA3081">
        <f t="shared" ca="1" si="914"/>
        <v>107.44244945347016</v>
      </c>
      <c r="AB3081">
        <f t="shared" ca="1" si="914"/>
        <v>107.78543608680208</v>
      </c>
      <c r="AC3081">
        <f t="shared" ca="1" si="915"/>
        <v>107.78543608680208</v>
      </c>
      <c r="AE3081">
        <f ca="1">IFERROR(VLOOKUP($B3081,OFFSET(Input!$A$1,0,MATCH(Index!AE$6&amp;" Index",Input!$1:$1,0)-1,10000,2),2,0),AE3080)</f>
        <v>19.440000000000001</v>
      </c>
      <c r="AF3081">
        <f t="shared" ca="1" si="909"/>
        <v>16.095333333333333</v>
      </c>
      <c r="AG3081">
        <f t="shared" ca="1" si="909"/>
        <v>15.337</v>
      </c>
      <c r="AH3081">
        <f t="shared" ca="1" si="909"/>
        <v>14.988399999999999</v>
      </c>
      <c r="AI3081">
        <f t="shared" ca="1" si="910"/>
        <v>15.337</v>
      </c>
      <c r="AK3081">
        <f t="shared" ca="1" si="911"/>
        <v>-1</v>
      </c>
      <c r="AL3081">
        <f t="shared" ca="1" si="912"/>
        <v>1</v>
      </c>
      <c r="AN3081" t="str">
        <f t="shared" ca="1" si="918"/>
        <v>Not Down</v>
      </c>
      <c r="AO3081" t="str">
        <f t="shared" ca="1" si="878"/>
        <v>Not Up</v>
      </c>
      <c r="AQ3081">
        <f t="shared" ca="1" si="916"/>
        <v>1</v>
      </c>
      <c r="AR3081">
        <f t="shared" ca="1" si="917"/>
        <v>0</v>
      </c>
      <c r="AT3081">
        <f t="shared" ca="1" si="899"/>
        <v>1</v>
      </c>
      <c r="AU3081">
        <f t="shared" ca="1" si="900"/>
        <v>0</v>
      </c>
      <c r="AW3081" s="5">
        <f t="shared" ca="1" si="883"/>
        <v>0.14265548523145155</v>
      </c>
      <c r="AX3081" s="5">
        <f t="shared" ca="1" si="884"/>
        <v>0.1166101805341975</v>
      </c>
      <c r="AY3081" s="18">
        <f t="shared" ca="1" si="913"/>
        <v>0.14265548523145155</v>
      </c>
      <c r="BA3081" s="6">
        <f t="shared" ca="1" si="906"/>
        <v>0.35049475958724929</v>
      </c>
      <c r="BB3081">
        <f t="shared" ca="1" si="907"/>
        <v>0.35049475958724929</v>
      </c>
      <c r="BC3081" t="str">
        <f t="shared" ca="1" si="895"/>
        <v>HYG UP Equity</v>
      </c>
      <c r="BD3081" t="str">
        <f t="shared" ca="1" si="896"/>
        <v>HYG UP Equity</v>
      </c>
      <c r="BF3081">
        <f t="shared" ca="1" si="885"/>
        <v>1</v>
      </c>
      <c r="BG3081">
        <f t="shared" ca="1" si="886"/>
        <v>0</v>
      </c>
      <c r="BI3081">
        <f t="shared" ca="1" si="879"/>
        <v>1</v>
      </c>
      <c r="BJ3081">
        <f t="shared" ca="1" si="880"/>
        <v>0</v>
      </c>
      <c r="BL3081">
        <f t="shared" ca="1" si="901"/>
        <v>10.299260504038562</v>
      </c>
      <c r="BM3081">
        <f t="shared" ca="1" si="902"/>
        <v>0</v>
      </c>
      <c r="BN3081" s="9">
        <f t="shared" ca="1" si="892"/>
        <v>1</v>
      </c>
      <c r="BO3081" s="9">
        <f t="shared" ca="1" si="893"/>
        <v>0</v>
      </c>
      <c r="BP3081" s="9">
        <f t="shared" ca="1" si="887"/>
        <v>1</v>
      </c>
      <c r="BQ3081" s="9">
        <f t="shared" ca="1" si="888"/>
        <v>0</v>
      </c>
      <c r="BR3081">
        <f t="shared" ca="1" si="889"/>
        <v>1093.1122877341234</v>
      </c>
      <c r="BS3081">
        <f t="shared" ca="1" si="890"/>
        <v>2.1061111750489303E-2</v>
      </c>
      <c r="BT3081">
        <f t="shared" ca="1" si="891"/>
        <v>1.8055555555555558E-5</v>
      </c>
      <c r="BU3081">
        <f t="shared" ca="1" si="919"/>
        <v>0</v>
      </c>
      <c r="BV3081">
        <f t="shared" ca="1" si="920"/>
        <v>0</v>
      </c>
      <c r="BW3081" s="35">
        <f ca="1">IFERROR(VLOOKUP($B3081,OFFSET(Input!$A$1,0,MATCH(Index!BW$6&amp;" Index",Input!$1:$1,0)-1,10000,2),2,0)/100,BW3080)</f>
        <v>1.2999999999999999E-3</v>
      </c>
      <c r="BX3081">
        <f t="shared" ca="1" si="894"/>
        <v>9.555064307172019E-3</v>
      </c>
      <c r="CE3081">
        <v>1064.2048636534189</v>
      </c>
    </row>
    <row r="3082" spans="2:83" x14ac:dyDescent="0.25">
      <c r="B3082" s="2">
        <v>41991</v>
      </c>
      <c r="C3082">
        <f t="shared" ca="1" si="921"/>
        <v>0</v>
      </c>
      <c r="D3082">
        <f t="shared" ca="1" si="922"/>
        <v>0</v>
      </c>
      <c r="E3082">
        <f ca="1">IF($B3082&lt;VLOOKUP(E$6&amp;" Equity",Param,4,0),"",IFERROR(VLOOKUP($B3082,OFFSET(Input!$A$1,0,MATCH(Index!E$6&amp;" Equity",Input!$1:$1,0)-1,10000,2),2,0),E3081))</f>
        <v>89.37</v>
      </c>
      <c r="F3082" s="33">
        <v>124.2</v>
      </c>
      <c r="H3082">
        <f ca="1">IFERROR(VLOOKUP($B3082,OFFSET(Input!$A$1,0,MATCH(Index!H$6,Input!$1:$1,0)-1,10000,2),2,0),0)</f>
        <v>0</v>
      </c>
      <c r="I3082">
        <f ca="1">IFERROR(VLOOKUP($B3082,OFFSET(Input!$A$1,0,MATCH(Index!I$6,Input!$1:$1,0)-1,10000,2),2,0),0)</f>
        <v>0</v>
      </c>
      <c r="K3082">
        <f t="shared" ca="1" si="923"/>
        <v>106.91261642001379</v>
      </c>
      <c r="L3082" s="30">
        <f t="shared" ca="1" si="924"/>
        <v>135.06825673941833</v>
      </c>
      <c r="N3082">
        <f t="shared" ca="1" si="881"/>
        <v>7.2997123511890222E-3</v>
      </c>
      <c r="O3082">
        <f t="shared" ca="1" si="882"/>
        <v>-1.7874717848038495E-2</v>
      </c>
      <c r="Q3082">
        <f t="shared" ca="1" si="898"/>
        <v>0.14724907805311716</v>
      </c>
      <c r="R3082">
        <f t="shared" ca="1" si="897"/>
        <v>0.16048196514622234</v>
      </c>
      <c r="T3082">
        <f t="shared" ca="1" si="908"/>
        <v>0.11945178942812443</v>
      </c>
      <c r="U3082">
        <f t="shared" ca="1" si="903"/>
        <v>0.1342484455751965</v>
      </c>
      <c r="W3082">
        <f t="shared" ca="1" si="904"/>
        <v>-0.75829029625733624</v>
      </c>
      <c r="X3082">
        <f t="shared" ca="1" si="905"/>
        <v>-0.57235791139626635</v>
      </c>
      <c r="Z3082">
        <f t="shared" ca="1" si="914"/>
        <v>106.06444538899902</v>
      </c>
      <c r="AA3082">
        <f t="shared" ca="1" si="914"/>
        <v>107.35581258042664</v>
      </c>
      <c r="AB3082">
        <f t="shared" ca="1" si="914"/>
        <v>107.66611447895257</v>
      </c>
      <c r="AC3082">
        <f t="shared" ca="1" si="915"/>
        <v>107.66611447895257</v>
      </c>
      <c r="AE3082">
        <f ca="1">IFERROR(VLOOKUP($B3082,OFFSET(Input!$A$1,0,MATCH(Index!AE$6&amp;" Index",Input!$1:$1,0)-1,10000,2),2,0),AE3081)</f>
        <v>16.809999999999999</v>
      </c>
      <c r="AF3082">
        <f t="shared" ca="1" si="909"/>
        <v>16.411333333333335</v>
      </c>
      <c r="AG3082">
        <f t="shared" ca="1" si="909"/>
        <v>15.479499999999998</v>
      </c>
      <c r="AH3082">
        <f t="shared" ca="1" si="909"/>
        <v>15.14</v>
      </c>
      <c r="AI3082">
        <f t="shared" ca="1" si="910"/>
        <v>15.479499999999998</v>
      </c>
      <c r="AK3082">
        <f t="shared" ca="1" si="911"/>
        <v>-1</v>
      </c>
      <c r="AL3082">
        <f t="shared" ca="1" si="912"/>
        <v>1</v>
      </c>
      <c r="AN3082" t="str">
        <f t="shared" ca="1" si="918"/>
        <v>Not Down</v>
      </c>
      <c r="AO3082" t="str">
        <f t="shared" ref="AO3082:AO3145" ca="1" si="925">IF($C3082=1,IF(SUM(AL3068:AL3082)=15,"Up","Not Up"),AO3081)</f>
        <v>Not Up</v>
      </c>
      <c r="AQ3082">
        <f t="shared" ca="1" si="916"/>
        <v>1</v>
      </c>
      <c r="AR3082">
        <f t="shared" ca="1" si="917"/>
        <v>0</v>
      </c>
      <c r="AT3082">
        <f t="shared" ca="1" si="899"/>
        <v>1</v>
      </c>
      <c r="AU3082">
        <f t="shared" ca="1" si="900"/>
        <v>0</v>
      </c>
      <c r="AW3082" s="5">
        <f t="shared" ca="1" si="883"/>
        <v>0.14724907805311716</v>
      </c>
      <c r="AX3082" s="5">
        <f t="shared" ca="1" si="884"/>
        <v>0.11945178942812443</v>
      </c>
      <c r="AY3082" s="18">
        <f t="shared" ca="1" si="913"/>
        <v>0.14724907805311716</v>
      </c>
      <c r="BA3082" s="6">
        <f t="shared" ca="1" si="906"/>
        <v>0.33956069987727533</v>
      </c>
      <c r="BB3082">
        <f t="shared" ca="1" si="907"/>
        <v>0.35049475958724929</v>
      </c>
      <c r="BC3082" t="str">
        <f t="shared" ca="1" si="895"/>
        <v>HYG UP Equity</v>
      </c>
      <c r="BD3082" t="str">
        <f t="shared" ca="1" si="896"/>
        <v>HYG UP Equity</v>
      </c>
      <c r="BF3082">
        <f t="shared" ca="1" si="885"/>
        <v>1</v>
      </c>
      <c r="BG3082">
        <f t="shared" ca="1" si="886"/>
        <v>0</v>
      </c>
      <c r="BI3082">
        <f t="shared" ref="BI3082:BI3145" ca="1" si="926">IF($D3082=0,AQ3081,($D3082/5)*AQ3081+AT3081*(5-$D3082)/5)</f>
        <v>1</v>
      </c>
      <c r="BJ3082">
        <f t="shared" ref="BJ3082:BJ3145" ca="1" si="927">IF($D3082=0,AR3081,($D3082/5)*AR3081+AU3081*(5-$D3082)/5)</f>
        <v>0</v>
      </c>
      <c r="BL3082">
        <f t="shared" ca="1" si="901"/>
        <v>10.299260504038562</v>
      </c>
      <c r="BM3082">
        <f t="shared" ca="1" si="902"/>
        <v>0</v>
      </c>
      <c r="BN3082" s="9">
        <f t="shared" ca="1" si="892"/>
        <v>1</v>
      </c>
      <c r="BO3082" s="9">
        <f t="shared" ca="1" si="893"/>
        <v>0</v>
      </c>
      <c r="BP3082" s="9">
        <f t="shared" ca="1" si="887"/>
        <v>1</v>
      </c>
      <c r="BQ3082" s="9">
        <f t="shared" ca="1" si="888"/>
        <v>0</v>
      </c>
      <c r="BR3082">
        <f t="shared" ca="1" si="889"/>
        <v>1101.1208876780727</v>
      </c>
      <c r="BS3082">
        <f t="shared" ca="1" si="890"/>
        <v>7.3264201983769262E-3</v>
      </c>
      <c r="BT3082">
        <f t="shared" ca="1" si="891"/>
        <v>1.8055555555555558E-5</v>
      </c>
      <c r="BU3082">
        <f t="shared" ca="1" si="919"/>
        <v>3.0406748646819606E-5</v>
      </c>
      <c r="BV3082">
        <f t="shared" ca="1" si="920"/>
        <v>0</v>
      </c>
      <c r="BW3082" s="35">
        <f ca="1">IFERROR(VLOOKUP($B3082,OFFSET(Input!$A$1,0,MATCH(Index!BW$6&amp;" Index",Input!$1:$1,0)-1,10000,2),2,0)/100,BW3081)</f>
        <v>1.2999999999999999E-3</v>
      </c>
      <c r="BX3082">
        <f t="shared" ca="1" si="894"/>
        <v>6.7346902248489231E-3</v>
      </c>
      <c r="CE3082">
        <v>1068.0681000601589</v>
      </c>
    </row>
    <row r="3083" spans="2:83" x14ac:dyDescent="0.25">
      <c r="B3083" s="2">
        <v>41992</v>
      </c>
      <c r="C3083">
        <f t="shared" ca="1" si="921"/>
        <v>0</v>
      </c>
      <c r="D3083">
        <f t="shared" ca="1" si="922"/>
        <v>0</v>
      </c>
      <c r="E3083">
        <f ca="1">IF($B3083&lt;VLOOKUP(E$6&amp;" Equity",Param,4,0),"",IFERROR(VLOOKUP($B3083,OFFSET(Input!$A$1,0,MATCH(Index!E$6&amp;" Equity",Input!$1:$1,0)-1,10000,2),2,0),E3082))</f>
        <v>90.3</v>
      </c>
      <c r="F3083" s="33">
        <v>125.87</v>
      </c>
      <c r="H3083">
        <f ca="1">IFERROR(VLOOKUP($B3083,OFFSET(Input!$A$1,0,MATCH(Index!H$6,Input!$1:$1,0)-1,10000,2),2,0),0)</f>
        <v>0</v>
      </c>
      <c r="I3083">
        <f ca="1">IFERROR(VLOOKUP($B3083,OFFSET(Input!$A$1,0,MATCH(Index!I$6,Input!$1:$1,0)-1,10000,2),2,0),0)</f>
        <v>0</v>
      </c>
      <c r="K3083">
        <f t="shared" ca="1" si="923"/>
        <v>108.02516798396826</v>
      </c>
      <c r="L3083" s="30">
        <f t="shared" ca="1" si="924"/>
        <v>136.88439191457798</v>
      </c>
      <c r="N3083">
        <f t="shared" ref="N3083:N3146" ca="1" si="928">LN(K3083/K3082)</f>
        <v>1.0352405029638983E-2</v>
      </c>
      <c r="O3083">
        <f t="shared" ref="O3083:O3146" ca="1" si="929">LN(L3083/L3082)</f>
        <v>1.3356458804035127E-2</v>
      </c>
      <c r="Q3083">
        <f t="shared" ca="1" si="898"/>
        <v>0.15610222436731441</v>
      </c>
      <c r="R3083">
        <f t="shared" ca="1" si="897"/>
        <v>0.17143133627629797</v>
      </c>
      <c r="T3083">
        <f t="shared" ca="1" si="908"/>
        <v>0.1249757956996355</v>
      </c>
      <c r="U3083">
        <f t="shared" ca="1" si="903"/>
        <v>0.14116938700945217</v>
      </c>
      <c r="W3083">
        <f t="shared" ca="1" si="904"/>
        <v>-0.54365804002790252</v>
      </c>
      <c r="X3083">
        <f t="shared" ca="1" si="905"/>
        <v>-0.42189697238601181</v>
      </c>
      <c r="Z3083">
        <f t="shared" ca="1" si="914"/>
        <v>106.06324909699477</v>
      </c>
      <c r="AA3083">
        <f t="shared" ca="1" si="914"/>
        <v>107.32420790332591</v>
      </c>
      <c r="AB3083">
        <f t="shared" ca="1" si="914"/>
        <v>107.60939455421132</v>
      </c>
      <c r="AC3083">
        <f t="shared" ca="1" si="915"/>
        <v>107.60939455421132</v>
      </c>
      <c r="AE3083">
        <f ca="1">IFERROR(VLOOKUP($B3083,OFFSET(Input!$A$1,0,MATCH(Index!AE$6&amp;" Index",Input!$1:$1,0)-1,10000,2),2,0),AE3082)</f>
        <v>16.489999999999998</v>
      </c>
      <c r="AF3083">
        <f t="shared" ca="1" si="909"/>
        <v>16.622000000000003</v>
      </c>
      <c r="AG3083">
        <f t="shared" ca="1" si="909"/>
        <v>15.625</v>
      </c>
      <c r="AH3083">
        <f t="shared" ca="1" si="909"/>
        <v>15.248000000000001</v>
      </c>
      <c r="AI3083">
        <f t="shared" ca="1" si="910"/>
        <v>15.625</v>
      </c>
      <c r="AK3083">
        <f t="shared" ca="1" si="911"/>
        <v>-1</v>
      </c>
      <c r="AL3083">
        <f t="shared" ca="1" si="912"/>
        <v>1</v>
      </c>
      <c r="AN3083" t="str">
        <f t="shared" ca="1" si="918"/>
        <v>Not Down</v>
      </c>
      <c r="AO3083" t="str">
        <f t="shared" ca="1" si="925"/>
        <v>Not Up</v>
      </c>
      <c r="AQ3083">
        <f t="shared" ca="1" si="916"/>
        <v>1</v>
      </c>
      <c r="AR3083">
        <f t="shared" ca="1" si="917"/>
        <v>0</v>
      </c>
      <c r="AT3083">
        <f t="shared" ca="1" si="899"/>
        <v>1</v>
      </c>
      <c r="AU3083">
        <f t="shared" ca="1" si="900"/>
        <v>0</v>
      </c>
      <c r="AW3083" s="5">
        <f t="shared" ref="AW3083:AW3110" ca="1" si="930">SQRT(2*W3083*R3083*Q3083*BG3083*BF3083+(Q3083*BF3083)^2+(R3083*BG3083)^2)</f>
        <v>0.15610222436731441</v>
      </c>
      <c r="AX3083" s="5">
        <f t="shared" ref="AX3083:AX3110" ca="1" si="931">SQRT(2*X3083*U3083*T3083*BG3083*BF3083+(T3083*BF3083)^2+(U3083*BG3083)^2)</f>
        <v>0.1249757956996355</v>
      </c>
      <c r="AY3083" s="18">
        <f t="shared" ca="1" si="913"/>
        <v>0.15610222436731441</v>
      </c>
      <c r="BA3083" s="6">
        <f t="shared" ca="1" si="906"/>
        <v>0.32030293099698642</v>
      </c>
      <c r="BB3083">
        <f t="shared" ca="1" si="907"/>
        <v>0.35049475958724929</v>
      </c>
      <c r="BC3083" t="str">
        <f t="shared" ca="1" si="895"/>
        <v>HYG UP Equity</v>
      </c>
      <c r="BD3083" t="str">
        <f t="shared" ca="1" si="896"/>
        <v>HYG UP Equity</v>
      </c>
      <c r="BF3083">
        <f t="shared" ref="BF3083:BF3110" ca="1" si="932">BI3084</f>
        <v>1</v>
      </c>
      <c r="BG3083">
        <f t="shared" ref="BG3083:BG3110" ca="1" si="933">BJ3084</f>
        <v>0</v>
      </c>
      <c r="BI3083">
        <f t="shared" ca="1" si="926"/>
        <v>1</v>
      </c>
      <c r="BJ3083">
        <f t="shared" ca="1" si="927"/>
        <v>0</v>
      </c>
      <c r="BL3083">
        <f t="shared" ca="1" si="901"/>
        <v>10.299260504038562</v>
      </c>
      <c r="BM3083">
        <f t="shared" ca="1" si="902"/>
        <v>0</v>
      </c>
      <c r="BN3083" s="9">
        <f t="shared" ca="1" si="892"/>
        <v>1.0000000000000002</v>
      </c>
      <c r="BO3083" s="9">
        <f t="shared" ca="1" si="893"/>
        <v>0</v>
      </c>
      <c r="BP3083" s="9">
        <f t="shared" ref="BP3083:BP3146" ca="1" si="934">(K3083/$BR3083)*BL3083</f>
        <v>1.0000000000000002</v>
      </c>
      <c r="BQ3083" s="9">
        <f t="shared" ref="BQ3083:BQ3146" ca="1" si="935">(L3083/$BR3083)*BM3083</f>
        <v>0</v>
      </c>
      <c r="BR3083">
        <f t="shared" ref="BR3083:BR3146" ca="1" si="936">SUMPRODUCT(BL3082:BM3082,K3083:L3083)</f>
        <v>1112.5793460594152</v>
      </c>
      <c r="BS3083">
        <f t="shared" ca="1" si="890"/>
        <v>1.0406176569318415E-2</v>
      </c>
      <c r="BT3083">
        <f t="shared" ca="1" si="891"/>
        <v>1.8055555555555562E-5</v>
      </c>
      <c r="BU3083">
        <f t="shared" ca="1" si="919"/>
        <v>0</v>
      </c>
      <c r="BV3083">
        <f t="shared" ca="1" si="920"/>
        <v>0</v>
      </c>
      <c r="BW3083" s="35">
        <f ca="1">IFERROR(VLOOKUP($B3083,OFFSET(Input!$A$1,0,MATCH(Index!BW$6&amp;" Index",Input!$1:$1,0)-1,10000,2),2,0)/100,BW3082)</f>
        <v>1.2999999999999999E-3</v>
      </c>
      <c r="BX3083">
        <f t="shared" ca="1" si="894"/>
        <v>6.7591382436029777E-3</v>
      </c>
      <c r="CE3083">
        <v>1071.9445875687552</v>
      </c>
    </row>
    <row r="3084" spans="2:83" x14ac:dyDescent="0.25">
      <c r="B3084" s="2">
        <v>41995</v>
      </c>
      <c r="C3084">
        <f t="shared" ca="1" si="921"/>
        <v>0</v>
      </c>
      <c r="D3084">
        <f t="shared" ca="1" si="922"/>
        <v>0</v>
      </c>
      <c r="E3084">
        <f ca="1">IF($B3084&lt;VLOOKUP(E$6&amp;" Equity",Param,4,0),"",IFERROR(VLOOKUP($B3084,OFFSET(Input!$A$1,0,MATCH(Index!E$6&amp;" Equity",Input!$1:$1,0)-1,10000,2),2,0),E3083))</f>
        <v>90</v>
      </c>
      <c r="F3084" s="33">
        <v>126.04</v>
      </c>
      <c r="H3084">
        <f ca="1">IFERROR(VLOOKUP($B3084,OFFSET(Input!$A$1,0,MATCH(Index!H$6,Input!$1:$1,0)-1,10000,2),2,0),0)</f>
        <v>0</v>
      </c>
      <c r="I3084">
        <f ca="1">IFERROR(VLOOKUP($B3084,OFFSET(Input!$A$1,0,MATCH(Index!I$6,Input!$1:$1,0)-1,10000,2),2,0),0)</f>
        <v>0</v>
      </c>
      <c r="K3084">
        <f t="shared" ca="1" si="923"/>
        <v>107.66628038269262</v>
      </c>
      <c r="L3084" s="30">
        <f t="shared" ca="1" si="924"/>
        <v>137.06926795037268</v>
      </c>
      <c r="N3084">
        <f t="shared" ca="1" si="928"/>
        <v>-3.327790092674691E-3</v>
      </c>
      <c r="O3084">
        <f t="shared" ca="1" si="929"/>
        <v>1.3496885856603437E-3</v>
      </c>
      <c r="Q3084">
        <f t="shared" ca="1" si="898"/>
        <v>0.15488650285745556</v>
      </c>
      <c r="R3084">
        <f t="shared" ca="1" si="897"/>
        <v>0.16036087111226499</v>
      </c>
      <c r="T3084">
        <f t="shared" ca="1" si="908"/>
        <v>0.12383809551647854</v>
      </c>
      <c r="U3084">
        <f t="shared" ca="1" si="903"/>
        <v>0.13962870042899891</v>
      </c>
      <c r="W3084">
        <f t="shared" ca="1" si="904"/>
        <v>-0.52736739217560491</v>
      </c>
      <c r="X3084">
        <f t="shared" ca="1" si="905"/>
        <v>-0.45911974600466676</v>
      </c>
      <c r="Z3084">
        <f t="shared" ca="1" si="914"/>
        <v>106.08119347705853</v>
      </c>
      <c r="AA3084">
        <f t="shared" ca="1" si="914"/>
        <v>107.24310358664975</v>
      </c>
      <c r="AB3084">
        <f t="shared" ca="1" si="914"/>
        <v>107.56022919240073</v>
      </c>
      <c r="AC3084">
        <f t="shared" ca="1" si="915"/>
        <v>107.56022919240073</v>
      </c>
      <c r="AE3084">
        <f ca="1">IFERROR(VLOOKUP($B3084,OFFSET(Input!$A$1,0,MATCH(Index!AE$6&amp;" Index",Input!$1:$1,0)-1,10000,2),2,0),AE3083)</f>
        <v>15.25</v>
      </c>
      <c r="AF3084">
        <f t="shared" ca="1" si="909"/>
        <v>16.686</v>
      </c>
      <c r="AG3084">
        <f t="shared" ca="1" si="909"/>
        <v>15.742500000000001</v>
      </c>
      <c r="AH3084">
        <f t="shared" ca="1" si="909"/>
        <v>15.325600000000001</v>
      </c>
      <c r="AI3084">
        <f t="shared" ca="1" si="910"/>
        <v>15.742500000000001</v>
      </c>
      <c r="AK3084">
        <f t="shared" ca="1" si="911"/>
        <v>-1</v>
      </c>
      <c r="AL3084">
        <f t="shared" ca="1" si="912"/>
        <v>1</v>
      </c>
      <c r="AN3084" t="str">
        <f t="shared" ca="1" si="918"/>
        <v>Not Down</v>
      </c>
      <c r="AO3084" t="str">
        <f t="shared" ca="1" si="925"/>
        <v>Not Up</v>
      </c>
      <c r="AQ3084">
        <f t="shared" ca="1" si="916"/>
        <v>1</v>
      </c>
      <c r="AR3084">
        <f t="shared" ca="1" si="917"/>
        <v>0</v>
      </c>
      <c r="AT3084">
        <f t="shared" ca="1" si="899"/>
        <v>1</v>
      </c>
      <c r="AU3084">
        <f t="shared" ca="1" si="900"/>
        <v>0</v>
      </c>
      <c r="AW3084" s="5">
        <f t="shared" ca="1" si="930"/>
        <v>0.15488650285745556</v>
      </c>
      <c r="AX3084" s="5">
        <f t="shared" ca="1" si="931"/>
        <v>0.12383809551647854</v>
      </c>
      <c r="AY3084" s="18">
        <f t="shared" ca="1" si="913"/>
        <v>0.15488650285745556</v>
      </c>
      <c r="BA3084" s="6">
        <f t="shared" ca="1" si="906"/>
        <v>0.32281702457970646</v>
      </c>
      <c r="BB3084">
        <f t="shared" ca="1" si="907"/>
        <v>0.35049475958724929</v>
      </c>
      <c r="BC3084" t="str">
        <f t="shared" ca="1" si="895"/>
        <v>HYG UP Equity</v>
      </c>
      <c r="BD3084" t="str">
        <f t="shared" ca="1" si="896"/>
        <v>HYG UP Equity</v>
      </c>
      <c r="BF3084">
        <f t="shared" ca="1" si="932"/>
        <v>1</v>
      </c>
      <c r="BG3084">
        <f t="shared" ca="1" si="933"/>
        <v>0</v>
      </c>
      <c r="BI3084">
        <f t="shared" ca="1" si="926"/>
        <v>1</v>
      </c>
      <c r="BJ3084">
        <f t="shared" ca="1" si="927"/>
        <v>0</v>
      </c>
      <c r="BL3084">
        <f t="shared" ca="1" si="901"/>
        <v>10.299260504038562</v>
      </c>
      <c r="BM3084">
        <f t="shared" ca="1" si="902"/>
        <v>0</v>
      </c>
      <c r="BN3084" s="9">
        <f t="shared" ca="1" si="892"/>
        <v>1.0000000000000002</v>
      </c>
      <c r="BO3084" s="9">
        <f t="shared" ca="1" si="893"/>
        <v>0</v>
      </c>
      <c r="BP3084" s="9">
        <f t="shared" ca="1" si="934"/>
        <v>1.0000000000000002</v>
      </c>
      <c r="BQ3084" s="9">
        <f t="shared" ca="1" si="935"/>
        <v>0</v>
      </c>
      <c r="BR3084">
        <f t="shared" ca="1" si="936"/>
        <v>1108.8830691622079</v>
      </c>
      <c r="BS3084">
        <f t="shared" ref="BS3084:BS3147" ca="1" si="937">BR3084/BR3083-1</f>
        <v>-3.3222591362126463E-3</v>
      </c>
      <c r="BT3084">
        <f t="shared" ref="BT3084:BT3147" ca="1" si="938">(($B3084-$B3083)/360)*0.65%*SUM(BN3084:BO3084)</f>
        <v>5.4166666666666685E-5</v>
      </c>
      <c r="BU3084">
        <f t="shared" ca="1" si="919"/>
        <v>0</v>
      </c>
      <c r="BV3084">
        <f t="shared" ca="1" si="920"/>
        <v>0</v>
      </c>
      <c r="BW3084" s="35">
        <f ca="1">IFERROR(VLOOKUP($B3084,OFFSET(Input!$A$1,0,MATCH(Index!BW$6&amp;" Index",Input!$1:$1,0)-1,10000,2),2,0)/100,BW3083)</f>
        <v>1.2999999999999999E-3</v>
      </c>
      <c r="BX3084">
        <f t="shared" ca="1" si="894"/>
        <v>2.0351010360999719E-2</v>
      </c>
      <c r="CE3084">
        <v>1070.6389055604063</v>
      </c>
    </row>
    <row r="3085" spans="2:83" x14ac:dyDescent="0.25">
      <c r="B3085" s="2">
        <v>41996</v>
      </c>
      <c r="C3085">
        <f t="shared" ca="1" si="921"/>
        <v>0</v>
      </c>
      <c r="D3085">
        <f t="shared" ca="1" si="922"/>
        <v>0</v>
      </c>
      <c r="E3085">
        <f ca="1">IF($B3085&lt;VLOOKUP(E$6&amp;" Equity",Param,4,0),"",IFERROR(VLOOKUP($B3085,OFFSET(Input!$A$1,0,MATCH(Index!E$6&amp;" Equity",Input!$1:$1,0)-1,10000,2),2,0),E3084))</f>
        <v>90.33</v>
      </c>
      <c r="F3085" s="33">
        <v>123.54</v>
      </c>
      <c r="H3085">
        <f ca="1">IFERROR(VLOOKUP($B3085,OFFSET(Input!$A$1,0,MATCH(Index!H$6,Input!$1:$1,0)-1,10000,2),2,0),0)</f>
        <v>0</v>
      </c>
      <c r="I3085">
        <f ca="1">IFERROR(VLOOKUP($B3085,OFFSET(Input!$A$1,0,MATCH(Index!I$6,Input!$1:$1,0)-1,10000,2),2,0),0)</f>
        <v>0</v>
      </c>
      <c r="K3085">
        <f t="shared" ca="1" si="923"/>
        <v>108.06105674409584</v>
      </c>
      <c r="L3085" s="30">
        <f t="shared" ca="1" si="924"/>
        <v>134.35050271809774</v>
      </c>
      <c r="N3085">
        <f t="shared" ca="1" si="928"/>
        <v>3.6599608314871268E-3</v>
      </c>
      <c r="O3085">
        <f t="shared" ca="1" si="929"/>
        <v>-2.0034326621320799E-2</v>
      </c>
      <c r="Q3085">
        <f t="shared" ca="1" si="898"/>
        <v>0.15594737108629525</v>
      </c>
      <c r="R3085">
        <f t="shared" ca="1" si="897"/>
        <v>0.18753104429613446</v>
      </c>
      <c r="T3085">
        <f t="shared" ca="1" si="908"/>
        <v>0.12450807411608132</v>
      </c>
      <c r="U3085">
        <f t="shared" ca="1" si="903"/>
        <v>0.15666767784222466</v>
      </c>
      <c r="W3085">
        <f t="shared" ca="1" si="904"/>
        <v>-0.50861674325839723</v>
      </c>
      <c r="X3085">
        <f t="shared" ca="1" si="905"/>
        <v>-0.45411388711414996</v>
      </c>
      <c r="Z3085">
        <f t="shared" ca="1" si="914"/>
        <v>106.14459695328392</v>
      </c>
      <c r="AA3085">
        <f t="shared" ca="1" si="914"/>
        <v>107.18411961706349</v>
      </c>
      <c r="AB3085">
        <f t="shared" ca="1" si="914"/>
        <v>107.52733119085022</v>
      </c>
      <c r="AC3085">
        <f t="shared" ca="1" si="915"/>
        <v>107.52733119085022</v>
      </c>
      <c r="AE3085">
        <f ca="1">IFERROR(VLOOKUP($B3085,OFFSET(Input!$A$1,0,MATCH(Index!AE$6&amp;" Index",Input!$1:$1,0)-1,10000,2),2,0),AE3084)</f>
        <v>14.8</v>
      </c>
      <c r="AF3085">
        <f t="shared" ca="1" si="909"/>
        <v>16.815999999999999</v>
      </c>
      <c r="AG3085">
        <f t="shared" ca="1" si="909"/>
        <v>15.851500000000001</v>
      </c>
      <c r="AH3085">
        <f t="shared" ca="1" si="909"/>
        <v>15.358000000000002</v>
      </c>
      <c r="AI3085">
        <f t="shared" ca="1" si="910"/>
        <v>15.851500000000001</v>
      </c>
      <c r="AK3085">
        <f t="shared" ca="1" si="911"/>
        <v>-1</v>
      </c>
      <c r="AL3085">
        <f t="shared" ca="1" si="912"/>
        <v>1</v>
      </c>
      <c r="AN3085" t="str">
        <f t="shared" ca="1" si="918"/>
        <v>Not Down</v>
      </c>
      <c r="AO3085" t="str">
        <f t="shared" ca="1" si="925"/>
        <v>Not Up</v>
      </c>
      <c r="AQ3085">
        <f t="shared" ca="1" si="916"/>
        <v>1</v>
      </c>
      <c r="AR3085">
        <f t="shared" ca="1" si="917"/>
        <v>0</v>
      </c>
      <c r="AT3085">
        <f t="shared" ca="1" si="899"/>
        <v>1</v>
      </c>
      <c r="AU3085">
        <f t="shared" ca="1" si="900"/>
        <v>0</v>
      </c>
      <c r="AW3085" s="5">
        <f t="shared" ca="1" si="930"/>
        <v>0.15594737108629525</v>
      </c>
      <c r="AX3085" s="5">
        <f t="shared" ca="1" si="931"/>
        <v>0.12450807411608132</v>
      </c>
      <c r="AY3085" s="18">
        <f t="shared" ca="1" si="913"/>
        <v>0.15594737108629525</v>
      </c>
      <c r="BA3085" s="6">
        <f t="shared" ca="1" si="906"/>
        <v>0.32062098675797451</v>
      </c>
      <c r="BB3085">
        <f t="shared" ca="1" si="907"/>
        <v>0.35049475958724929</v>
      </c>
      <c r="BC3085" t="str">
        <f t="shared" ca="1" si="895"/>
        <v>HYG UP Equity</v>
      </c>
      <c r="BD3085" t="str">
        <f t="shared" ca="1" si="896"/>
        <v>HYG UP Equity</v>
      </c>
      <c r="BF3085">
        <f t="shared" ca="1" si="932"/>
        <v>1</v>
      </c>
      <c r="BG3085">
        <f t="shared" ca="1" si="933"/>
        <v>0</v>
      </c>
      <c r="BI3085">
        <f t="shared" ca="1" si="926"/>
        <v>1</v>
      </c>
      <c r="BJ3085">
        <f t="shared" ca="1" si="927"/>
        <v>0</v>
      </c>
      <c r="BL3085">
        <f t="shared" ca="1" si="901"/>
        <v>10.299260504038562</v>
      </c>
      <c r="BM3085">
        <f t="shared" ca="1" si="902"/>
        <v>0</v>
      </c>
      <c r="BN3085" s="9">
        <f t="shared" ca="1" si="892"/>
        <v>1</v>
      </c>
      <c r="BO3085" s="9">
        <f t="shared" ca="1" si="893"/>
        <v>0</v>
      </c>
      <c r="BP3085" s="9">
        <f t="shared" ca="1" si="934"/>
        <v>1</v>
      </c>
      <c r="BQ3085" s="9">
        <f t="shared" ca="1" si="935"/>
        <v>0</v>
      </c>
      <c r="BR3085">
        <f t="shared" ca="1" si="936"/>
        <v>1112.9489737491363</v>
      </c>
      <c r="BS3085">
        <f t="shared" ca="1" si="937"/>
        <v>3.666666666666929E-3</v>
      </c>
      <c r="BT3085">
        <f t="shared" ca="1" si="938"/>
        <v>1.8055555555555558E-5</v>
      </c>
      <c r="BU3085">
        <f t="shared" ca="1" si="919"/>
        <v>0</v>
      </c>
      <c r="BV3085">
        <f t="shared" ca="1" si="920"/>
        <v>0</v>
      </c>
      <c r="BW3085" s="35">
        <f ca="1">IFERROR(VLOOKUP($B3085,OFFSET(Input!$A$1,0,MATCH(Index!BW$6&amp;" Index",Input!$1:$1,0)-1,10000,2),2,0)/100,BW3084)</f>
        <v>1.2999999999999999E-3</v>
      </c>
      <c r="BX3085">
        <f t="shared" ca="1" si="894"/>
        <v>6.7754072715541036E-3</v>
      </c>
      <c r="CE3085">
        <v>1071.9957001442292</v>
      </c>
    </row>
    <row r="3086" spans="2:83" x14ac:dyDescent="0.25">
      <c r="B3086" s="2">
        <v>41997</v>
      </c>
      <c r="C3086">
        <f t="shared" ca="1" si="921"/>
        <v>0</v>
      </c>
      <c r="D3086">
        <f t="shared" ca="1" si="922"/>
        <v>0</v>
      </c>
      <c r="E3086">
        <f ca="1">IF($B3086&lt;VLOOKUP(E$6&amp;" Equity",Param,4,0),"",IFERROR(VLOOKUP($B3086,OFFSET(Input!$A$1,0,MATCH(Index!E$6&amp;" Equity",Input!$1:$1,0)-1,10000,2),2,0),E3085))</f>
        <v>90.25</v>
      </c>
      <c r="F3086" s="33">
        <v>123.95</v>
      </c>
      <c r="H3086">
        <f ca="1">IFERROR(VLOOKUP($B3086,OFFSET(Input!$A$1,0,MATCH(Index!H$6,Input!$1:$1,0)-1,10000,2),2,0),0)</f>
        <v>0.38611699999999999</v>
      </c>
      <c r="I3086">
        <f ca="1">IFERROR(VLOOKUP($B3086,OFFSET(Input!$A$1,0,MATCH(Index!I$6,Input!$1:$1,0)-1,10000,2),2,0),0)</f>
        <v>0.261293</v>
      </c>
      <c r="K3086">
        <f t="shared" ca="1" si="923"/>
        <v>108.4272620635615</v>
      </c>
      <c r="L3086" s="30">
        <f t="shared" ca="1" si="924"/>
        <v>135.08053794572555</v>
      </c>
      <c r="N3086">
        <f t="shared" ca="1" si="928"/>
        <v>3.3831448345228382E-3</v>
      </c>
      <c r="O3086">
        <f t="shared" ca="1" si="929"/>
        <v>5.4191010240396765E-3</v>
      </c>
      <c r="Q3086">
        <f t="shared" ca="1" si="898"/>
        <v>0.14578850127048867</v>
      </c>
      <c r="R3086">
        <f t="shared" ca="1" si="897"/>
        <v>0.18535909489343588</v>
      </c>
      <c r="T3086">
        <f t="shared" ca="1" si="908"/>
        <v>0.12495137461387948</v>
      </c>
      <c r="U3086">
        <f t="shared" ca="1" si="903"/>
        <v>0.15508027260260396</v>
      </c>
      <c r="W3086">
        <f t="shared" ca="1" si="904"/>
        <v>-0.44896747585180313</v>
      </c>
      <c r="X3086">
        <f t="shared" ca="1" si="905"/>
        <v>-0.45401467659510347</v>
      </c>
      <c r="Z3086">
        <f t="shared" ca="1" si="914"/>
        <v>106.3678390378938</v>
      </c>
      <c r="AA3086">
        <f t="shared" ca="1" si="914"/>
        <v>107.13451517962646</v>
      </c>
      <c r="AB3086">
        <f t="shared" ca="1" si="914"/>
        <v>107.51765490654941</v>
      </c>
      <c r="AC3086">
        <f t="shared" ca="1" si="915"/>
        <v>107.51765490654941</v>
      </c>
      <c r="AE3086">
        <f ca="1">IFERROR(VLOOKUP($B3086,OFFSET(Input!$A$1,0,MATCH(Index!AE$6&amp;" Index",Input!$1:$1,0)-1,10000,2),2,0),AE3085)</f>
        <v>14.37</v>
      </c>
      <c r="AF3086">
        <f t="shared" ca="1" si="909"/>
        <v>16.942666666666671</v>
      </c>
      <c r="AG3086">
        <f t="shared" ca="1" si="909"/>
        <v>15.957500000000001</v>
      </c>
      <c r="AH3086">
        <f t="shared" ca="1" si="909"/>
        <v>15.378400000000001</v>
      </c>
      <c r="AI3086">
        <f t="shared" ca="1" si="910"/>
        <v>15.957500000000001</v>
      </c>
      <c r="AK3086">
        <f t="shared" ca="1" si="911"/>
        <v>-1</v>
      </c>
      <c r="AL3086">
        <f t="shared" ca="1" si="912"/>
        <v>1</v>
      </c>
      <c r="AN3086" t="str">
        <f t="shared" ca="1" si="918"/>
        <v>Not Down</v>
      </c>
      <c r="AO3086" t="str">
        <f t="shared" ca="1" si="925"/>
        <v>Not Up</v>
      </c>
      <c r="AQ3086">
        <f t="shared" ca="1" si="916"/>
        <v>1</v>
      </c>
      <c r="AR3086">
        <f t="shared" ca="1" si="917"/>
        <v>0</v>
      </c>
      <c r="AT3086">
        <f t="shared" ca="1" si="899"/>
        <v>1</v>
      </c>
      <c r="AU3086">
        <f t="shared" ca="1" si="900"/>
        <v>0</v>
      </c>
      <c r="AW3086" s="5">
        <f t="shared" ca="1" si="930"/>
        <v>0.14578850127048867</v>
      </c>
      <c r="AX3086" s="5">
        <f t="shared" ca="1" si="931"/>
        <v>0.12495137461387948</v>
      </c>
      <c r="AY3086" s="18">
        <f t="shared" ca="1" si="913"/>
        <v>0.14578850127048867</v>
      </c>
      <c r="BA3086" s="6">
        <f t="shared" ca="1" si="906"/>
        <v>0.34296257636418465</v>
      </c>
      <c r="BB3086">
        <f t="shared" ca="1" si="907"/>
        <v>0.35049475958724929</v>
      </c>
      <c r="BC3086" t="str">
        <f t="shared" ca="1" si="895"/>
        <v>HYG UP Equity</v>
      </c>
      <c r="BD3086" t="str">
        <f t="shared" ca="1" si="896"/>
        <v>HYG UP Equity</v>
      </c>
      <c r="BF3086">
        <f t="shared" ca="1" si="932"/>
        <v>1</v>
      </c>
      <c r="BG3086">
        <f t="shared" ca="1" si="933"/>
        <v>0</v>
      </c>
      <c r="BI3086">
        <f t="shared" ca="1" si="926"/>
        <v>1</v>
      </c>
      <c r="BJ3086">
        <f t="shared" ca="1" si="927"/>
        <v>0</v>
      </c>
      <c r="BL3086">
        <f t="shared" ca="1" si="901"/>
        <v>10.299260504038562</v>
      </c>
      <c r="BM3086">
        <f t="shared" ca="1" si="902"/>
        <v>0</v>
      </c>
      <c r="BN3086" s="9">
        <f t="shared" ref="BN3086:BN3149" ca="1" si="939">(K3086/$BR3086)*BL3085</f>
        <v>1</v>
      </c>
      <c r="BO3086" s="9">
        <f t="shared" ref="BO3086:BO3149" ca="1" si="940">(L3086/$BR3086)*BM3085</f>
        <v>0</v>
      </c>
      <c r="BP3086" s="9">
        <f t="shared" ca="1" si="934"/>
        <v>1</v>
      </c>
      <c r="BQ3086" s="9">
        <f t="shared" ca="1" si="935"/>
        <v>0</v>
      </c>
      <c r="BR3086">
        <f t="shared" ca="1" si="936"/>
        <v>1116.7206177322778</v>
      </c>
      <c r="BS3086">
        <f t="shared" ca="1" si="937"/>
        <v>3.3888741281966617E-3</v>
      </c>
      <c r="BT3086">
        <f t="shared" ca="1" si="938"/>
        <v>1.8055555555555558E-5</v>
      </c>
      <c r="BU3086">
        <f t="shared" ca="1" si="919"/>
        <v>0</v>
      </c>
      <c r="BV3086">
        <f t="shared" ca="1" si="920"/>
        <v>0</v>
      </c>
      <c r="BW3086" s="35">
        <f ca="1">IFERROR(VLOOKUP($B3086,OFFSET(Input!$A$1,0,MATCH(Index!BW$6&amp;" Index",Input!$1:$1,0)-1,10000,2),2,0)/100,BW3085)</f>
        <v>1.2999999999999999E-3</v>
      </c>
      <c r="BX3086">
        <f t="shared" ref="BX3086:BX3149" ca="1" si="941">BT3086*BB3085*CE3085</f>
        <v>6.7839935800111341E-3</v>
      </c>
      <c r="CE3086">
        <v>1073.2498394827321</v>
      </c>
    </row>
    <row r="3087" spans="2:83" x14ac:dyDescent="0.25">
      <c r="B3087" s="2">
        <v>41999</v>
      </c>
      <c r="C3087">
        <f t="shared" ca="1" si="921"/>
        <v>0</v>
      </c>
      <c r="D3087">
        <f t="shared" ca="1" si="922"/>
        <v>0</v>
      </c>
      <c r="E3087">
        <f ca="1">IF($B3087&lt;VLOOKUP(E$6&amp;" Equity",Param,4,0),"",IFERROR(VLOOKUP($B3087,OFFSET(Input!$A$1,0,MATCH(Index!E$6&amp;" Equity",Input!$1:$1,0)-1,10000,2),2,0),E3086))</f>
        <v>89.97</v>
      </c>
      <c r="F3087" s="33">
        <v>124.41</v>
      </c>
      <c r="H3087">
        <f ca="1">IFERROR(VLOOKUP($B3087,OFFSET(Input!$A$1,0,MATCH(Index!H$6,Input!$1:$1,0)-1,10000,2),2,0),0)</f>
        <v>0</v>
      </c>
      <c r="I3087">
        <f ca="1">IFERROR(VLOOKUP($B3087,OFFSET(Input!$A$1,0,MATCH(Index!I$6,Input!$1:$1,0)-1,10000,2),2,0),0)</f>
        <v>0</v>
      </c>
      <c r="K3087">
        <f t="shared" ca="1" si="923"/>
        <v>108.09086723389062</v>
      </c>
      <c r="L3087" s="30">
        <f t="shared" ca="1" si="924"/>
        <v>135.58184530720223</v>
      </c>
      <c r="N3087">
        <f t="shared" ca="1" si="928"/>
        <v>-3.107315783962802E-3</v>
      </c>
      <c r="O3087">
        <f t="shared" ca="1" si="929"/>
        <v>3.7043044452001583E-3</v>
      </c>
      <c r="Q3087">
        <f t="shared" ca="1" si="898"/>
        <v>0.14549553843678531</v>
      </c>
      <c r="R3087">
        <f t="shared" ca="1" si="897"/>
        <v>0.1854413022631313</v>
      </c>
      <c r="T3087">
        <f t="shared" ca="1" si="908"/>
        <v>0.12530356692928371</v>
      </c>
      <c r="U3087">
        <f t="shared" ca="1" si="903"/>
        <v>0.15533715032614362</v>
      </c>
      <c r="W3087">
        <f t="shared" ca="1" si="904"/>
        <v>-0.4484916767917011</v>
      </c>
      <c r="X3087">
        <f t="shared" ca="1" si="905"/>
        <v>-0.46231196831963711</v>
      </c>
      <c r="Z3087">
        <f t="shared" ca="1" si="914"/>
        <v>106.59572298367269</v>
      </c>
      <c r="AA3087">
        <f t="shared" ca="1" si="914"/>
        <v>107.05916026688185</v>
      </c>
      <c r="AB3087">
        <f t="shared" ca="1" si="914"/>
        <v>107.49547544066967</v>
      </c>
      <c r="AC3087">
        <f t="shared" ca="1" si="915"/>
        <v>107.49547544066967</v>
      </c>
      <c r="AE3087">
        <f ca="1">IFERROR(VLOOKUP($B3087,OFFSET(Input!$A$1,0,MATCH(Index!AE$6&amp;" Index",Input!$1:$1,0)-1,10000,2),2,0),AE3086)</f>
        <v>14.5</v>
      </c>
      <c r="AF3087">
        <f t="shared" ca="1" si="909"/>
        <v>17.084</v>
      </c>
      <c r="AG3087">
        <f t="shared" ca="1" si="909"/>
        <v>16.079000000000001</v>
      </c>
      <c r="AH3087">
        <f t="shared" ca="1" si="909"/>
        <v>15.4</v>
      </c>
      <c r="AI3087">
        <f t="shared" ca="1" si="910"/>
        <v>16.079000000000001</v>
      </c>
      <c r="AK3087">
        <f t="shared" ca="1" si="911"/>
        <v>-1</v>
      </c>
      <c r="AL3087">
        <f t="shared" ca="1" si="912"/>
        <v>1</v>
      </c>
      <c r="AN3087" t="str">
        <f t="shared" ca="1" si="918"/>
        <v>Not Down</v>
      </c>
      <c r="AO3087" t="str">
        <f t="shared" ca="1" si="925"/>
        <v>Not Up</v>
      </c>
      <c r="AQ3087">
        <f t="shared" ca="1" si="916"/>
        <v>1</v>
      </c>
      <c r="AR3087">
        <f t="shared" ca="1" si="917"/>
        <v>0</v>
      </c>
      <c r="AT3087">
        <f t="shared" ca="1" si="899"/>
        <v>1</v>
      </c>
      <c r="AU3087">
        <f t="shared" ca="1" si="900"/>
        <v>0</v>
      </c>
      <c r="AW3087" s="5">
        <f t="shared" ca="1" si="930"/>
        <v>0.14549553843678531</v>
      </c>
      <c r="AX3087" s="5">
        <f t="shared" ca="1" si="931"/>
        <v>0.12530356692928371</v>
      </c>
      <c r="AY3087" s="18">
        <f t="shared" ca="1" si="913"/>
        <v>0.14549553843678531</v>
      </c>
      <c r="BA3087" s="6">
        <f t="shared" ca="1" si="906"/>
        <v>0.34365314934879554</v>
      </c>
      <c r="BB3087">
        <f t="shared" ca="1" si="907"/>
        <v>0.35049475958724929</v>
      </c>
      <c r="BC3087" t="str">
        <f t="shared" ref="BC3087:BC3150" ca="1" si="942">IF($D3087=1,BD3086,BC3086)</f>
        <v>HYG UP Equity</v>
      </c>
      <c r="BD3087" t="str">
        <f t="shared" ref="BD3087:BD3150" ca="1" si="943">IF($D3087=1,IF(AO3087="Up","TLT UP Equity",IF(AN3087="Down","TLT UP equity","HYG UP Equity")),BD3086)</f>
        <v>HYG UP Equity</v>
      </c>
      <c r="BF3087">
        <f t="shared" ca="1" si="932"/>
        <v>1</v>
      </c>
      <c r="BG3087">
        <f t="shared" ca="1" si="933"/>
        <v>0</v>
      </c>
      <c r="BI3087">
        <f t="shared" ca="1" si="926"/>
        <v>1</v>
      </c>
      <c r="BJ3087">
        <f t="shared" ca="1" si="927"/>
        <v>0</v>
      </c>
      <c r="BL3087">
        <f t="shared" ca="1" si="901"/>
        <v>10.299260504038562</v>
      </c>
      <c r="BM3087">
        <f t="shared" ca="1" si="902"/>
        <v>0</v>
      </c>
      <c r="BN3087" s="9">
        <f t="shared" ca="1" si="939"/>
        <v>1</v>
      </c>
      <c r="BO3087" s="9">
        <f t="shared" ca="1" si="940"/>
        <v>0</v>
      </c>
      <c r="BP3087" s="9">
        <f t="shared" ca="1" si="934"/>
        <v>1</v>
      </c>
      <c r="BQ3087" s="9">
        <f t="shared" ca="1" si="935"/>
        <v>0</v>
      </c>
      <c r="BR3087">
        <f t="shared" ca="1" si="936"/>
        <v>1113.2559997492856</v>
      </c>
      <c r="BS3087">
        <f t="shared" ca="1" si="937"/>
        <v>-3.1024930747922674E-3</v>
      </c>
      <c r="BT3087">
        <f t="shared" ca="1" si="938"/>
        <v>3.6111111111111116E-5</v>
      </c>
      <c r="BU3087">
        <f t="shared" ca="1" si="919"/>
        <v>0</v>
      </c>
      <c r="BV3087">
        <f t="shared" ca="1" si="920"/>
        <v>0</v>
      </c>
      <c r="BW3087" s="35">
        <f ca="1">IFERROR(VLOOKUP($B3087,OFFSET(Input!$A$1,0,MATCH(Index!BW$6&amp;" Index",Input!$1:$1,0)-1,10000,2),2,0)/100,BW3086)</f>
        <v>1.2999999999999999E-3</v>
      </c>
      <c r="BX3087">
        <f t="shared" ca="1" si="941"/>
        <v>1.3583860494625566E-2</v>
      </c>
      <c r="CE3087">
        <v>1072.0444176095252</v>
      </c>
    </row>
    <row r="3088" spans="2:83" x14ac:dyDescent="0.25">
      <c r="B3088" s="2">
        <v>42002</v>
      </c>
      <c r="C3088">
        <f t="shared" ca="1" si="921"/>
        <v>0</v>
      </c>
      <c r="D3088">
        <f t="shared" ca="1" si="922"/>
        <v>0</v>
      </c>
      <c r="E3088">
        <f ca="1">IF($B3088&lt;VLOOKUP(E$6&amp;" Equity",Param,4,0),"",IFERROR(VLOOKUP($B3088,OFFSET(Input!$A$1,0,MATCH(Index!E$6&amp;" Equity",Input!$1:$1,0)-1,10000,2),2,0),E3087))</f>
        <v>90.02</v>
      </c>
      <c r="F3088" s="33">
        <v>125.34</v>
      </c>
      <c r="H3088">
        <f ca="1">IFERROR(VLOOKUP($B3088,OFFSET(Input!$A$1,0,MATCH(Index!H$6,Input!$1:$1,0)-1,10000,2),2,0),0)</f>
        <v>0</v>
      </c>
      <c r="I3088">
        <f ca="1">IFERROR(VLOOKUP($B3088,OFFSET(Input!$A$1,0,MATCH(Index!I$6,Input!$1:$1,0)-1,10000,2),2,0),0)</f>
        <v>0</v>
      </c>
      <c r="K3088">
        <f t="shared" ca="1" si="923"/>
        <v>108.15093773918899</v>
      </c>
      <c r="L3088" s="30">
        <f t="shared" ca="1" si="924"/>
        <v>136.59535801627464</v>
      </c>
      <c r="N3088">
        <f t="shared" ca="1" si="928"/>
        <v>5.5558643575916037E-4</v>
      </c>
      <c r="O3088">
        <f t="shared" ca="1" si="929"/>
        <v>7.4474818701298524E-3</v>
      </c>
      <c r="Q3088">
        <f t="shared" ca="1" si="898"/>
        <v>0.12835348822739548</v>
      </c>
      <c r="R3088">
        <f t="shared" ca="1" si="897"/>
        <v>0.17667226616029347</v>
      </c>
      <c r="T3088">
        <f t="shared" ca="1" si="908"/>
        <v>0.12025347334479042</v>
      </c>
      <c r="U3088">
        <f t="shared" ca="1" si="903"/>
        <v>0.15507556725492802</v>
      </c>
      <c r="W3088">
        <f t="shared" ca="1" si="904"/>
        <v>-0.32453289062752044</v>
      </c>
      <c r="X3088">
        <f t="shared" ca="1" si="905"/>
        <v>-0.42692020450449319</v>
      </c>
      <c r="Z3088">
        <f t="shared" ca="1" si="914"/>
        <v>106.97316902049167</v>
      </c>
      <c r="AA3088">
        <f t="shared" ca="1" si="914"/>
        <v>107.0409886646014</v>
      </c>
      <c r="AB3088">
        <f t="shared" ca="1" si="914"/>
        <v>107.47522248919792</v>
      </c>
      <c r="AC3088">
        <f t="shared" ca="1" si="915"/>
        <v>107.47522248919792</v>
      </c>
      <c r="AE3088">
        <f ca="1">IFERROR(VLOOKUP($B3088,OFFSET(Input!$A$1,0,MATCH(Index!AE$6&amp;" Index",Input!$1:$1,0)-1,10000,2),2,0),AE3087)</f>
        <v>15.06</v>
      </c>
      <c r="AF3088">
        <f t="shared" ca="1" si="909"/>
        <v>17.3</v>
      </c>
      <c r="AG3088">
        <f t="shared" ca="1" si="909"/>
        <v>16.165500000000002</v>
      </c>
      <c r="AH3088">
        <f t="shared" ca="1" si="909"/>
        <v>15.459200000000001</v>
      </c>
      <c r="AI3088">
        <f t="shared" ca="1" si="910"/>
        <v>16.165500000000002</v>
      </c>
      <c r="AK3088">
        <f t="shared" ca="1" si="911"/>
        <v>-1</v>
      </c>
      <c r="AL3088">
        <f t="shared" ca="1" si="912"/>
        <v>1</v>
      </c>
      <c r="AN3088" t="str">
        <f t="shared" ca="1" si="918"/>
        <v>Not Down</v>
      </c>
      <c r="AO3088" t="str">
        <f t="shared" ca="1" si="925"/>
        <v>Not Up</v>
      </c>
      <c r="AQ3088">
        <f t="shared" ca="1" si="916"/>
        <v>1</v>
      </c>
      <c r="AR3088">
        <f t="shared" ca="1" si="917"/>
        <v>0</v>
      </c>
      <c r="AT3088">
        <f t="shared" ca="1" si="899"/>
        <v>1</v>
      </c>
      <c r="AU3088">
        <f t="shared" ca="1" si="900"/>
        <v>0</v>
      </c>
      <c r="AW3088" s="5">
        <f t="shared" ca="1" si="930"/>
        <v>0.12835348822739548</v>
      </c>
      <c r="AX3088" s="5">
        <f t="shared" ca="1" si="931"/>
        <v>0.12025347334479042</v>
      </c>
      <c r="AY3088" s="18">
        <f t="shared" ca="1" si="913"/>
        <v>0.12835348822739548</v>
      </c>
      <c r="BA3088" s="6">
        <f t="shared" ca="1" si="906"/>
        <v>0.38954921046959218</v>
      </c>
      <c r="BB3088">
        <f t="shared" ca="1" si="907"/>
        <v>0.38954921046959218</v>
      </c>
      <c r="BC3088" t="str">
        <f t="shared" ca="1" si="942"/>
        <v>HYG UP Equity</v>
      </c>
      <c r="BD3088" t="str">
        <f t="shared" ca="1" si="943"/>
        <v>HYG UP Equity</v>
      </c>
      <c r="BF3088">
        <f t="shared" ca="1" si="932"/>
        <v>1</v>
      </c>
      <c r="BG3088">
        <f t="shared" ca="1" si="933"/>
        <v>0</v>
      </c>
      <c r="BI3088">
        <f t="shared" ca="1" si="926"/>
        <v>1</v>
      </c>
      <c r="BJ3088">
        <f t="shared" ca="1" si="927"/>
        <v>0</v>
      </c>
      <c r="BL3088">
        <f t="shared" ca="1" si="901"/>
        <v>10.299260504038562</v>
      </c>
      <c r="BM3088">
        <f t="shared" ca="1" si="902"/>
        <v>0</v>
      </c>
      <c r="BN3088" s="9">
        <f t="shared" ca="1" si="939"/>
        <v>1</v>
      </c>
      <c r="BO3088" s="9">
        <f t="shared" ca="1" si="940"/>
        <v>0</v>
      </c>
      <c r="BP3088" s="9">
        <f t="shared" ca="1" si="934"/>
        <v>1</v>
      </c>
      <c r="BQ3088" s="9">
        <f t="shared" ca="1" si="935"/>
        <v>0</v>
      </c>
      <c r="BR3088">
        <f t="shared" ca="1" si="936"/>
        <v>1113.8746815319628</v>
      </c>
      <c r="BS3088">
        <f t="shared" ca="1" si="937"/>
        <v>5.5574080248965707E-4</v>
      </c>
      <c r="BT3088">
        <f t="shared" ca="1" si="938"/>
        <v>5.4166666666666671E-5</v>
      </c>
      <c r="BU3088">
        <f t="shared" ca="1" si="919"/>
        <v>0</v>
      </c>
      <c r="BV3088">
        <f t="shared" ca="1" si="920"/>
        <v>0</v>
      </c>
      <c r="BW3088" s="35">
        <f ca="1">IFERROR(VLOOKUP($B3088,OFFSET(Input!$A$1,0,MATCH(Index!BW$6&amp;" Index",Input!$1:$1,0)-1,10000,2),2,0)/100,BW3087)</f>
        <v>1.2999999999999999E-3</v>
      </c>
      <c r="BX3088">
        <f t="shared" ca="1" si="941"/>
        <v>2.035290564758226E-2</v>
      </c>
      <c r="CE3088">
        <v>1072.1957567758886</v>
      </c>
    </row>
    <row r="3089" spans="2:83" x14ac:dyDescent="0.25">
      <c r="B3089" s="2">
        <v>42003</v>
      </c>
      <c r="C3089">
        <f t="shared" ca="1" si="921"/>
        <v>0</v>
      </c>
      <c r="D3089">
        <f t="shared" ca="1" si="922"/>
        <v>0</v>
      </c>
      <c r="E3089">
        <f ca="1">IF($B3089&lt;VLOOKUP(E$6&amp;" Equity",Param,4,0),"",IFERROR(VLOOKUP($B3089,OFFSET(Input!$A$1,0,MATCH(Index!E$6&amp;" Equity",Input!$1:$1,0)-1,10000,2),2,0),E3088))</f>
        <v>89.84</v>
      </c>
      <c r="F3089" s="33">
        <v>125.68</v>
      </c>
      <c r="H3089">
        <f ca="1">IFERROR(VLOOKUP($B3089,OFFSET(Input!$A$1,0,MATCH(Index!H$6,Input!$1:$1,0)-1,10000,2),2,0),0)</f>
        <v>0</v>
      </c>
      <c r="I3089">
        <f ca="1">IFERROR(VLOOKUP($B3089,OFFSET(Input!$A$1,0,MATCH(Index!I$6,Input!$1:$1,0)-1,10000,2),2,0),0)</f>
        <v>0</v>
      </c>
      <c r="K3089">
        <f t="shared" ca="1" si="923"/>
        <v>107.93468392011485</v>
      </c>
      <c r="L3089" s="30">
        <f t="shared" ca="1" si="924"/>
        <v>136.96588954432264</v>
      </c>
      <c r="N3089">
        <f t="shared" ca="1" si="928"/>
        <v>-2.0015574345989494E-3</v>
      </c>
      <c r="O3089">
        <f t="shared" ca="1" si="929"/>
        <v>2.7089491508364193E-3</v>
      </c>
      <c r="Q3089">
        <f t="shared" ca="1" si="898"/>
        <v>0.12871400254627174</v>
      </c>
      <c r="R3089">
        <f t="shared" ca="1" si="897"/>
        <v>0.17689263620867668</v>
      </c>
      <c r="T3089">
        <f t="shared" ca="1" si="908"/>
        <v>0.11503676889877029</v>
      </c>
      <c r="U3089">
        <f t="shared" ca="1" si="903"/>
        <v>0.1539835703284651</v>
      </c>
      <c r="W3089">
        <f t="shared" ca="1" si="904"/>
        <v>-0.33052929358844085</v>
      </c>
      <c r="X3089">
        <f t="shared" ca="1" si="905"/>
        <v>-0.49514775284204077</v>
      </c>
      <c r="Z3089">
        <f t="shared" ca="1" si="914"/>
        <v>107.33497113542448</v>
      </c>
      <c r="AA3089">
        <f t="shared" ca="1" si="914"/>
        <v>107.06637176151503</v>
      </c>
      <c r="AB3089">
        <f t="shared" ca="1" si="914"/>
        <v>107.42107517735387</v>
      </c>
      <c r="AC3089">
        <f t="shared" ca="1" si="915"/>
        <v>107.42107517735387</v>
      </c>
      <c r="AE3089">
        <f ca="1">IFERROR(VLOOKUP($B3089,OFFSET(Input!$A$1,0,MATCH(Index!AE$6&amp;" Index",Input!$1:$1,0)-1,10000,2),2,0),AE3088)</f>
        <v>15.92</v>
      </c>
      <c r="AF3089">
        <f t="shared" ca="1" si="909"/>
        <v>17.414000000000001</v>
      </c>
      <c r="AG3089">
        <f t="shared" ca="1" si="909"/>
        <v>16.247000000000003</v>
      </c>
      <c r="AH3089">
        <f t="shared" ca="1" si="909"/>
        <v>15.580000000000002</v>
      </c>
      <c r="AI3089">
        <f t="shared" ca="1" si="910"/>
        <v>16.247000000000003</v>
      </c>
      <c r="AK3089">
        <f t="shared" ca="1" si="911"/>
        <v>-1</v>
      </c>
      <c r="AL3089">
        <f t="shared" ca="1" si="912"/>
        <v>1</v>
      </c>
      <c r="AN3089" t="str">
        <f t="shared" ca="1" si="918"/>
        <v>Not Down</v>
      </c>
      <c r="AO3089" t="str">
        <f t="shared" ca="1" si="925"/>
        <v>Not Up</v>
      </c>
      <c r="AQ3089">
        <f t="shared" ca="1" si="916"/>
        <v>1</v>
      </c>
      <c r="AR3089">
        <f t="shared" ca="1" si="917"/>
        <v>0</v>
      </c>
      <c r="AT3089">
        <f t="shared" ca="1" si="899"/>
        <v>1</v>
      </c>
      <c r="AU3089">
        <f t="shared" ca="1" si="900"/>
        <v>0</v>
      </c>
      <c r="AW3089" s="5">
        <f t="shared" ca="1" si="930"/>
        <v>0.12871400254627174</v>
      </c>
      <c r="AX3089" s="5">
        <f t="shared" ca="1" si="931"/>
        <v>0.11503676889877029</v>
      </c>
      <c r="AY3089" s="18">
        <f t="shared" ca="1" si="913"/>
        <v>0.12871400254627174</v>
      </c>
      <c r="BA3089" s="6">
        <f t="shared" ca="1" si="906"/>
        <v>0.38845812429790122</v>
      </c>
      <c r="BB3089">
        <f t="shared" ca="1" si="907"/>
        <v>0.38954921046959218</v>
      </c>
      <c r="BC3089" t="str">
        <f t="shared" ca="1" si="942"/>
        <v>HYG UP Equity</v>
      </c>
      <c r="BD3089" t="str">
        <f t="shared" ca="1" si="943"/>
        <v>HYG UP Equity</v>
      </c>
      <c r="BF3089">
        <f t="shared" ca="1" si="932"/>
        <v>1</v>
      </c>
      <c r="BG3089">
        <f t="shared" ca="1" si="933"/>
        <v>0</v>
      </c>
      <c r="BI3089">
        <f t="shared" ca="1" si="926"/>
        <v>1</v>
      </c>
      <c r="BJ3089">
        <f t="shared" ca="1" si="927"/>
        <v>0</v>
      </c>
      <c r="BL3089">
        <f t="shared" ca="1" si="901"/>
        <v>10.299260504038562</v>
      </c>
      <c r="BM3089">
        <f t="shared" ca="1" si="902"/>
        <v>0</v>
      </c>
      <c r="BN3089" s="9">
        <f t="shared" ca="1" si="939"/>
        <v>1</v>
      </c>
      <c r="BO3089" s="9">
        <f t="shared" ca="1" si="940"/>
        <v>0</v>
      </c>
      <c r="BP3089" s="9">
        <f t="shared" ca="1" si="934"/>
        <v>1</v>
      </c>
      <c r="BQ3089" s="9">
        <f t="shared" ca="1" si="935"/>
        <v>0</v>
      </c>
      <c r="BR3089">
        <f t="shared" ca="1" si="936"/>
        <v>1111.647427114325</v>
      </c>
      <c r="BS3089">
        <f t="shared" ca="1" si="937"/>
        <v>-1.9995556542991011E-3</v>
      </c>
      <c r="BT3089">
        <f t="shared" ca="1" si="938"/>
        <v>1.8055555555555558E-5</v>
      </c>
      <c r="BU3089">
        <f t="shared" ca="1" si="919"/>
        <v>7.8108901764685769E-6</v>
      </c>
      <c r="BV3089">
        <f t="shared" ca="1" si="920"/>
        <v>0</v>
      </c>
      <c r="BW3089" s="35">
        <f ca="1">IFERROR(VLOOKUP($B3089,OFFSET(Input!$A$1,0,MATCH(Index!BW$6&amp;" Index",Input!$1:$1,0)-1,10000,2),2,0)/100,BW3088)</f>
        <v>1.2999999999999999E-3</v>
      </c>
      <c r="BX3089">
        <f t="shared" ca="1" si="941"/>
        <v>7.5413182455161482E-3</v>
      </c>
      <c r="CE3089">
        <v>1071.4167888679899</v>
      </c>
    </row>
    <row r="3090" spans="2:83" x14ac:dyDescent="0.25">
      <c r="B3090" s="2">
        <v>42004</v>
      </c>
      <c r="C3090">
        <f t="shared" ca="1" si="921"/>
        <v>0</v>
      </c>
      <c r="D3090">
        <f t="shared" ca="1" si="922"/>
        <v>0</v>
      </c>
      <c r="E3090">
        <f ca="1">IF($B3090&lt;VLOOKUP(E$6&amp;" Equity",Param,4,0),"",IFERROR(VLOOKUP($B3090,OFFSET(Input!$A$1,0,MATCH(Index!E$6&amp;" Equity",Input!$1:$1,0)-1,10000,2),2,0),E3089))</f>
        <v>89.6</v>
      </c>
      <c r="F3090" s="33">
        <v>125.92</v>
      </c>
      <c r="H3090">
        <f ca="1">IFERROR(VLOOKUP($B3090,OFFSET(Input!$A$1,0,MATCH(Index!H$6,Input!$1:$1,0)-1,10000,2),2,0),0)</f>
        <v>0</v>
      </c>
      <c r="I3090">
        <f ca="1">IFERROR(VLOOKUP($B3090,OFFSET(Input!$A$1,0,MATCH(Index!I$6,Input!$1:$1,0)-1,10000,2),2,0),0)</f>
        <v>0</v>
      </c>
      <c r="K3090">
        <f t="shared" ca="1" si="923"/>
        <v>107.64634549468266</v>
      </c>
      <c r="L3090" s="30">
        <f t="shared" ca="1" si="924"/>
        <v>137.22744121118004</v>
      </c>
      <c r="N3090">
        <f t="shared" ca="1" si="928"/>
        <v>-2.6749904493030014E-3</v>
      </c>
      <c r="O3090">
        <f t="shared" ca="1" si="929"/>
        <v>1.9077907217274193E-3</v>
      </c>
      <c r="Q3090">
        <f t="shared" ca="1" si="898"/>
        <v>0.12817173061675083</v>
      </c>
      <c r="R3090">
        <f t="shared" ca="1" si="897"/>
        <v>0.16604084701305996</v>
      </c>
      <c r="T3090">
        <f t="shared" ca="1" si="908"/>
        <v>0.11380026761148179</v>
      </c>
      <c r="U3090">
        <f t="shared" ca="1" si="903"/>
        <v>0.15039026177724149</v>
      </c>
      <c r="W3090">
        <f t="shared" ca="1" si="904"/>
        <v>-0.3077896222606597</v>
      </c>
      <c r="X3090">
        <f t="shared" ca="1" si="905"/>
        <v>-0.47814374063452525</v>
      </c>
      <c r="Z3090">
        <f t="shared" ca="1" si="914"/>
        <v>107.70502445994589</v>
      </c>
      <c r="AA3090">
        <f t="shared" ca="1" si="914"/>
        <v>107.04802878305286</v>
      </c>
      <c r="AB3090">
        <f t="shared" ca="1" si="914"/>
        <v>107.35729955170832</v>
      </c>
      <c r="AC3090">
        <f t="shared" ca="1" si="915"/>
        <v>107.35729955170832</v>
      </c>
      <c r="AE3090">
        <f ca="1">IFERROR(VLOOKUP($B3090,OFFSET(Input!$A$1,0,MATCH(Index!AE$6&amp;" Index",Input!$1:$1,0)-1,10000,2),2,0),AE3089)</f>
        <v>19.2</v>
      </c>
      <c r="AF3090">
        <f t="shared" ca="1" si="909"/>
        <v>17.701333333333334</v>
      </c>
      <c r="AG3090">
        <f t="shared" ca="1" si="909"/>
        <v>16.564500000000002</v>
      </c>
      <c r="AH3090">
        <f t="shared" ca="1" si="909"/>
        <v>15.843200000000001</v>
      </c>
      <c r="AI3090">
        <f t="shared" ca="1" si="910"/>
        <v>16.564500000000002</v>
      </c>
      <c r="AK3090">
        <f t="shared" ca="1" si="911"/>
        <v>1</v>
      </c>
      <c r="AL3090">
        <f t="shared" ca="1" si="912"/>
        <v>1</v>
      </c>
      <c r="AN3090" t="str">
        <f t="shared" ca="1" si="918"/>
        <v>Not Down</v>
      </c>
      <c r="AO3090" t="str">
        <f t="shared" ca="1" si="925"/>
        <v>Not Up</v>
      </c>
      <c r="AQ3090">
        <f t="shared" ca="1" si="916"/>
        <v>1</v>
      </c>
      <c r="AR3090">
        <f t="shared" ca="1" si="917"/>
        <v>0</v>
      </c>
      <c r="AT3090">
        <f t="shared" ca="1" si="899"/>
        <v>1</v>
      </c>
      <c r="AU3090">
        <f t="shared" ca="1" si="900"/>
        <v>0</v>
      </c>
      <c r="AW3090" s="5">
        <f t="shared" ca="1" si="930"/>
        <v>0.12817173061675083</v>
      </c>
      <c r="AX3090" s="5">
        <f t="shared" ca="1" si="931"/>
        <v>0.11380026761148179</v>
      </c>
      <c r="AY3090" s="18">
        <f t="shared" ca="1" si="913"/>
        <v>0.12817173061675083</v>
      </c>
      <c r="BA3090" s="6">
        <f t="shared" ca="1" si="906"/>
        <v>0.39010162193647929</v>
      </c>
      <c r="BB3090">
        <f t="shared" ca="1" si="907"/>
        <v>0.38954921046959218</v>
      </c>
      <c r="BC3090" t="str">
        <f t="shared" ca="1" si="942"/>
        <v>HYG UP Equity</v>
      </c>
      <c r="BD3090" t="str">
        <f t="shared" ca="1" si="943"/>
        <v>HYG UP Equity</v>
      </c>
      <c r="BF3090">
        <f t="shared" ca="1" si="932"/>
        <v>1</v>
      </c>
      <c r="BG3090">
        <f t="shared" ca="1" si="933"/>
        <v>0</v>
      </c>
      <c r="BI3090">
        <f t="shared" ca="1" si="926"/>
        <v>1</v>
      </c>
      <c r="BJ3090">
        <f t="shared" ca="1" si="927"/>
        <v>0</v>
      </c>
      <c r="BL3090">
        <f t="shared" ca="1" si="901"/>
        <v>10.299260504038562</v>
      </c>
      <c r="BM3090">
        <f t="shared" ca="1" si="902"/>
        <v>0</v>
      </c>
      <c r="BN3090" s="9">
        <f t="shared" ca="1" si="939"/>
        <v>1</v>
      </c>
      <c r="BO3090" s="9">
        <f t="shared" ca="1" si="940"/>
        <v>0</v>
      </c>
      <c r="BP3090" s="9">
        <f t="shared" ca="1" si="934"/>
        <v>1</v>
      </c>
      <c r="BQ3090" s="9">
        <f t="shared" ca="1" si="935"/>
        <v>0</v>
      </c>
      <c r="BR3090">
        <f t="shared" ca="1" si="936"/>
        <v>1108.6777545574746</v>
      </c>
      <c r="BS3090">
        <f t="shared" ca="1" si="937"/>
        <v>-2.6714158504006491E-3</v>
      </c>
      <c r="BT3090">
        <f t="shared" ca="1" si="938"/>
        <v>1.8055555555555558E-5</v>
      </c>
      <c r="BU3090">
        <f t="shared" ca="1" si="919"/>
        <v>0</v>
      </c>
      <c r="BV3090">
        <f t="shared" ca="1" si="920"/>
        <v>0</v>
      </c>
      <c r="BW3090" s="35">
        <f ca="1">IFERROR(VLOOKUP($B3090,OFFSET(Input!$A$1,0,MATCH(Index!BW$6&amp;" Index",Input!$1:$1,0)-1,10000,2),2,0)/100,BW3089)</f>
        <v>5.9999999999999995E-4</v>
      </c>
      <c r="BX3090">
        <f t="shared" ca="1" si="941"/>
        <v>7.5358393533834535E-3</v>
      </c>
      <c r="CE3090">
        <v>1070.2817664078573</v>
      </c>
    </row>
    <row r="3091" spans="2:83" x14ac:dyDescent="0.25">
      <c r="B3091" s="2">
        <v>42006</v>
      </c>
      <c r="C3091">
        <f t="shared" ca="1" si="921"/>
        <v>1</v>
      </c>
      <c r="D3091">
        <f t="shared" ca="1" si="922"/>
        <v>0</v>
      </c>
      <c r="E3091">
        <f ca="1">IF($B3091&lt;VLOOKUP(E$6&amp;" Equity",Param,4,0),"",IFERROR(VLOOKUP($B3091,OFFSET(Input!$A$1,0,MATCH(Index!E$6&amp;" Equity",Input!$1:$1,0)-1,10000,2),2,0),E3090))</f>
        <v>89.6</v>
      </c>
      <c r="F3091" s="33">
        <v>127.32</v>
      </c>
      <c r="H3091">
        <f ca="1">IFERROR(VLOOKUP($B3091,OFFSET(Input!$A$1,0,MATCH(Index!H$6,Input!$1:$1,0)-1,10000,2),2,0),0)</f>
        <v>0</v>
      </c>
      <c r="I3091">
        <f ca="1">IFERROR(VLOOKUP($B3091,OFFSET(Input!$A$1,0,MATCH(Index!I$6,Input!$1:$1,0)-1,10000,2),2,0),0)</f>
        <v>0</v>
      </c>
      <c r="K3091">
        <f t="shared" ca="1" si="923"/>
        <v>107.64634549468266</v>
      </c>
      <c r="L3091" s="30">
        <f t="shared" ca="1" si="924"/>
        <v>138.75315926784816</v>
      </c>
      <c r="N3091">
        <f t="shared" ca="1" si="928"/>
        <v>0</v>
      </c>
      <c r="O3091">
        <f t="shared" ca="1" si="929"/>
        <v>1.1056817744798822E-2</v>
      </c>
      <c r="Q3091">
        <f t="shared" ca="1" si="898"/>
        <v>7.4033631957111448E-2</v>
      </c>
      <c r="R3091">
        <f t="shared" ca="1" si="897"/>
        <v>0.16896333073937192</v>
      </c>
      <c r="T3091">
        <f t="shared" ca="1" si="908"/>
        <v>0.113647626740249</v>
      </c>
      <c r="U3091">
        <f t="shared" ca="1" si="903"/>
        <v>0.15486161372195095</v>
      </c>
      <c r="W3091">
        <f t="shared" ca="1" si="904"/>
        <v>-0.14019227978661733</v>
      </c>
      <c r="X3091">
        <f t="shared" ca="1" si="905"/>
        <v>-0.46939705190418252</v>
      </c>
      <c r="Z3091">
        <f t="shared" ca="1" si="914"/>
        <v>107.85615634768916</v>
      </c>
      <c r="AA3091">
        <f t="shared" ca="1" si="914"/>
        <v>107.02071361455883</v>
      </c>
      <c r="AB3091">
        <f t="shared" ca="1" si="914"/>
        <v>107.28637933900355</v>
      </c>
      <c r="AC3091">
        <f t="shared" ca="1" si="915"/>
        <v>107.28637933900355</v>
      </c>
      <c r="AE3091">
        <f ca="1">IFERROR(VLOOKUP($B3091,OFFSET(Input!$A$1,0,MATCH(Index!AE$6&amp;" Index",Input!$1:$1,0)-1,10000,2),2,0),AE3090)</f>
        <v>17.79</v>
      </c>
      <c r="AF3091">
        <f t="shared" ca="1" si="909"/>
        <v>17.652000000000001</v>
      </c>
      <c r="AG3091">
        <f t="shared" ca="1" si="909"/>
        <v>16.830500000000004</v>
      </c>
      <c r="AH3091">
        <f t="shared" ca="1" si="909"/>
        <v>16.064800000000002</v>
      </c>
      <c r="AI3091">
        <f t="shared" ca="1" si="910"/>
        <v>16.830500000000004</v>
      </c>
      <c r="AK3091">
        <f t="shared" ca="1" si="911"/>
        <v>1</v>
      </c>
      <c r="AL3091">
        <f t="shared" ca="1" si="912"/>
        <v>1</v>
      </c>
      <c r="AN3091" t="str">
        <f t="shared" ca="1" si="918"/>
        <v>Not Down</v>
      </c>
      <c r="AO3091" t="str">
        <f t="shared" ca="1" si="925"/>
        <v>Up</v>
      </c>
      <c r="AQ3091">
        <f t="shared" ca="1" si="916"/>
        <v>0</v>
      </c>
      <c r="AR3091">
        <f t="shared" ca="1" si="917"/>
        <v>1</v>
      </c>
      <c r="AT3091">
        <f t="shared" ca="1" si="899"/>
        <v>1</v>
      </c>
      <c r="AU3091">
        <f t="shared" ca="1" si="900"/>
        <v>0</v>
      </c>
      <c r="AW3091" s="5">
        <f t="shared" ca="1" si="930"/>
        <v>6.3942154672566948E-2</v>
      </c>
      <c r="AX3091" s="5">
        <f t="shared" ca="1" si="931"/>
        <v>8.1128253901964945E-2</v>
      </c>
      <c r="AY3091" s="18">
        <f t="shared" ca="1" si="913"/>
        <v>8.1128253901964945E-2</v>
      </c>
      <c r="BA3091" s="6">
        <f t="shared" ca="1" si="906"/>
        <v>0.6163080997702699</v>
      </c>
      <c r="BB3091">
        <f t="shared" ca="1" si="907"/>
        <v>0.6163080997702699</v>
      </c>
      <c r="BC3091" t="str">
        <f t="shared" ca="1" si="942"/>
        <v>HYG UP Equity</v>
      </c>
      <c r="BD3091" t="str">
        <f t="shared" ca="1" si="943"/>
        <v>HYG UP Equity</v>
      </c>
      <c r="BF3091">
        <f t="shared" ca="1" si="932"/>
        <v>0.8</v>
      </c>
      <c r="BG3091">
        <f t="shared" ca="1" si="933"/>
        <v>0.2</v>
      </c>
      <c r="BI3091">
        <f t="shared" ca="1" si="926"/>
        <v>1</v>
      </c>
      <c r="BJ3091">
        <f t="shared" ca="1" si="927"/>
        <v>0</v>
      </c>
      <c r="BL3091">
        <f t="shared" ca="1" si="901"/>
        <v>10.299260504038562</v>
      </c>
      <c r="BM3091">
        <f t="shared" ca="1" si="902"/>
        <v>0</v>
      </c>
      <c r="BN3091" s="9">
        <f t="shared" ca="1" si="939"/>
        <v>1</v>
      </c>
      <c r="BO3091" s="9">
        <f t="shared" ca="1" si="940"/>
        <v>0</v>
      </c>
      <c r="BP3091" s="9">
        <f t="shared" ca="1" si="934"/>
        <v>1</v>
      </c>
      <c r="BQ3091" s="9">
        <f t="shared" ca="1" si="935"/>
        <v>0</v>
      </c>
      <c r="BR3091">
        <f t="shared" ca="1" si="936"/>
        <v>1108.6777545574746</v>
      </c>
      <c r="BS3091">
        <f t="shared" ca="1" si="937"/>
        <v>0</v>
      </c>
      <c r="BT3091">
        <f t="shared" ca="1" si="938"/>
        <v>3.6111111111111116E-5</v>
      </c>
      <c r="BU3091">
        <f t="shared" ca="1" si="919"/>
        <v>0</v>
      </c>
      <c r="BV3091">
        <f t="shared" ca="1" si="920"/>
        <v>0</v>
      </c>
      <c r="BW3091" s="35">
        <f ca="1">IFERROR(VLOOKUP($B3091,OFFSET(Input!$A$1,0,MATCH(Index!BW$6&amp;" Index",Input!$1:$1,0)-1,10000,2),2,0)/100,BW3090)</f>
        <v>1.1999999999999999E-3</v>
      </c>
      <c r="BX3091">
        <f t="shared" ca="1" si="941"/>
        <v>1.5055712283595438E-2</v>
      </c>
      <c r="CE3091">
        <v>1070.2391584943377</v>
      </c>
    </row>
    <row r="3092" spans="2:83" x14ac:dyDescent="0.25">
      <c r="B3092" s="2">
        <v>42009</v>
      </c>
      <c r="C3092">
        <f t="shared" ca="1" si="921"/>
        <v>0</v>
      </c>
      <c r="D3092">
        <f t="shared" ca="1" si="922"/>
        <v>1</v>
      </c>
      <c r="E3092">
        <f ca="1">IF($B3092&lt;VLOOKUP(E$6&amp;" Equity",Param,4,0),"",IFERROR(VLOOKUP($B3092,OFFSET(Input!$A$1,0,MATCH(Index!E$6&amp;" Equity",Input!$1:$1,0)-1,10000,2),2,0),E3091))</f>
        <v>88.77</v>
      </c>
      <c r="F3092" s="33">
        <v>129.32</v>
      </c>
      <c r="H3092">
        <f ca="1">IFERROR(VLOOKUP($B3092,OFFSET(Input!$A$1,0,MATCH(Index!H$6,Input!$1:$1,0)-1,10000,2),2,0),0)</f>
        <v>0</v>
      </c>
      <c r="I3092">
        <f ca="1">IFERROR(VLOOKUP($B3092,OFFSET(Input!$A$1,0,MATCH(Index!I$6,Input!$1:$1,0)-1,10000,2),2,0),0)</f>
        <v>0</v>
      </c>
      <c r="K3092">
        <f t="shared" ca="1" si="923"/>
        <v>106.64917510672969</v>
      </c>
      <c r="L3092" s="30">
        <f t="shared" ca="1" si="924"/>
        <v>140.93275649165977</v>
      </c>
      <c r="N3092">
        <f t="shared" ca="1" si="928"/>
        <v>-9.3065649006567937E-3</v>
      </c>
      <c r="O3092">
        <f t="shared" ca="1" si="929"/>
        <v>1.5586350443340252E-2</v>
      </c>
      <c r="Q3092">
        <f t="shared" ca="1" si="898"/>
        <v>7.9503475878290542E-2</v>
      </c>
      <c r="R3092">
        <f t="shared" ref="R3092:R3155" ca="1" si="944">SQRT(SUMPRODUCT(OFFSET(O3092,0,0,-R$5,1),OFFSET(O3092,0,0,-R$5,1))*252/R$5)</f>
        <v>0.16315334026869377</v>
      </c>
      <c r="T3092">
        <f t="shared" ca="1" si="908"/>
        <v>0.1183281320401512</v>
      </c>
      <c r="U3092">
        <f t="shared" ca="1" si="903"/>
        <v>0.16182316518043005</v>
      </c>
      <c r="W3092">
        <f t="shared" ca="1" si="904"/>
        <v>-0.16351174606100655</v>
      </c>
      <c r="X3092">
        <f t="shared" ca="1" si="905"/>
        <v>-0.52328524795685327</v>
      </c>
      <c r="Z3092">
        <f t="shared" ca="1" si="914"/>
        <v>107.82981221636078</v>
      </c>
      <c r="AA3092">
        <f t="shared" ca="1" si="914"/>
        <v>106.94712880267988</v>
      </c>
      <c r="AB3092">
        <f t="shared" ca="1" si="914"/>
        <v>107.16842772372142</v>
      </c>
      <c r="AC3092">
        <f t="shared" ca="1" si="915"/>
        <v>107.16842772372142</v>
      </c>
      <c r="AE3092">
        <f ca="1">IFERROR(VLOOKUP($B3092,OFFSET(Input!$A$1,0,MATCH(Index!AE$6&amp;" Index",Input!$1:$1,0)-1,10000,2),2,0),AE3091)</f>
        <v>19.920000000000002</v>
      </c>
      <c r="AF3092">
        <f t="shared" ca="1" si="909"/>
        <v>17.641333333333332</v>
      </c>
      <c r="AG3092">
        <f t="shared" ca="1" si="909"/>
        <v>17.207500000000003</v>
      </c>
      <c r="AH3092">
        <f t="shared" ca="1" si="909"/>
        <v>16.378800000000002</v>
      </c>
      <c r="AI3092">
        <f t="shared" ca="1" si="910"/>
        <v>17.207500000000003</v>
      </c>
      <c r="AK3092">
        <f t="shared" ca="1" si="911"/>
        <v>1</v>
      </c>
      <c r="AL3092">
        <f t="shared" ca="1" si="912"/>
        <v>1</v>
      </c>
      <c r="AN3092" t="str">
        <f t="shared" ca="1" si="918"/>
        <v>Not Down</v>
      </c>
      <c r="AO3092" t="str">
        <f t="shared" ca="1" si="925"/>
        <v>Up</v>
      </c>
      <c r="AQ3092">
        <f t="shared" ca="1" si="916"/>
        <v>0</v>
      </c>
      <c r="AR3092">
        <f t="shared" ca="1" si="917"/>
        <v>1</v>
      </c>
      <c r="AT3092">
        <f t="shared" ca="1" si="899"/>
        <v>1</v>
      </c>
      <c r="AU3092">
        <f t="shared" ca="1" si="900"/>
        <v>0</v>
      </c>
      <c r="AW3092" s="5">
        <f t="shared" ca="1" si="930"/>
        <v>7.4272966281268102E-2</v>
      </c>
      <c r="AX3092" s="5">
        <f t="shared" ca="1" si="931"/>
        <v>6.6489402254879204E-2</v>
      </c>
      <c r="AY3092" s="18">
        <f t="shared" ca="1" si="913"/>
        <v>7.4272966281268102E-2</v>
      </c>
      <c r="BA3092" s="6">
        <f t="shared" ca="1" si="906"/>
        <v>0.67319244811971612</v>
      </c>
      <c r="BB3092">
        <f t="shared" ca="1" si="907"/>
        <v>0.67319244811971612</v>
      </c>
      <c r="BC3092" t="str">
        <f t="shared" ca="1" si="942"/>
        <v>HYG UP Equity</v>
      </c>
      <c r="BD3092" t="str">
        <f t="shared" ca="1" si="943"/>
        <v>TLT UP Equity</v>
      </c>
      <c r="BF3092">
        <f t="shared" ca="1" si="932"/>
        <v>0.6</v>
      </c>
      <c r="BG3092">
        <f t="shared" ca="1" si="933"/>
        <v>0.4</v>
      </c>
      <c r="BI3092">
        <f t="shared" ca="1" si="926"/>
        <v>0.8</v>
      </c>
      <c r="BJ3092">
        <f t="shared" ca="1" si="927"/>
        <v>0.2</v>
      </c>
      <c r="BL3092">
        <f t="shared" ca="1" si="901"/>
        <v>8.2394084032308506</v>
      </c>
      <c r="BM3092">
        <f t="shared" ca="1" si="902"/>
        <v>1.5587684003470634</v>
      </c>
      <c r="BN3092" s="9">
        <f t="shared" ca="1" si="939"/>
        <v>1.0000000000000002</v>
      </c>
      <c r="BO3092" s="9">
        <f t="shared" ca="1" si="940"/>
        <v>0</v>
      </c>
      <c r="BP3092" s="9">
        <f t="shared" ca="1" si="934"/>
        <v>0.80000000000000016</v>
      </c>
      <c r="BQ3092" s="9">
        <f t="shared" ca="1" si="935"/>
        <v>0.2</v>
      </c>
      <c r="BR3092">
        <f t="shared" ca="1" si="936"/>
        <v>1098.4076369650336</v>
      </c>
      <c r="BS3092">
        <f t="shared" ca="1" si="937"/>
        <v>-9.2633928571429491E-3</v>
      </c>
      <c r="BT3092">
        <f t="shared" ca="1" si="938"/>
        <v>5.4166666666666685E-5</v>
      </c>
      <c r="BU3092">
        <f t="shared" ca="1" si="919"/>
        <v>2.0699453869324749E-5</v>
      </c>
      <c r="BV3092">
        <f t="shared" ca="1" si="920"/>
        <v>2.4652323990810801E-5</v>
      </c>
      <c r="BW3092" s="35">
        <f ca="1">IFERROR(VLOOKUP($B3092,OFFSET(Input!$A$1,0,MATCH(Index!BW$6&amp;" Index",Input!$1:$1,0)-1,10000,2),2,0)/100,BW3091)</f>
        <v>1.1999999999999999E-3</v>
      </c>
      <c r="BX3092">
        <f t="shared" ca="1" si="941"/>
        <v>3.5728174195532987E-2</v>
      </c>
      <c r="CE3092">
        <v>1066.2679698568229</v>
      </c>
    </row>
    <row r="3093" spans="2:83" x14ac:dyDescent="0.25">
      <c r="B3093" s="2">
        <v>42010</v>
      </c>
      <c r="C3093">
        <f t="shared" ca="1" si="921"/>
        <v>0</v>
      </c>
      <c r="D3093">
        <f t="shared" ca="1" si="922"/>
        <v>2</v>
      </c>
      <c r="E3093">
        <f ca="1">IF($B3093&lt;VLOOKUP(E$6&amp;" Equity",Param,4,0),"",IFERROR(VLOOKUP($B3093,OFFSET(Input!$A$1,0,MATCH(Index!E$6&amp;" Equity",Input!$1:$1,0)-1,10000,2),2,0),E3092))</f>
        <v>88.43</v>
      </c>
      <c r="F3093" s="33">
        <v>131.65</v>
      </c>
      <c r="H3093">
        <f ca="1">IFERROR(VLOOKUP($B3093,OFFSET(Input!$A$1,0,MATCH(Index!H$6,Input!$1:$1,0)-1,10000,2),2,0),0)</f>
        <v>0</v>
      </c>
      <c r="I3093">
        <f ca="1">IFERROR(VLOOKUP($B3093,OFFSET(Input!$A$1,0,MATCH(Index!I$6,Input!$1:$1,0)-1,10000,2),2,0),0)</f>
        <v>0</v>
      </c>
      <c r="K3093">
        <f t="shared" ca="1" si="923"/>
        <v>106.24069567070077</v>
      </c>
      <c r="L3093" s="30">
        <f t="shared" ca="1" si="924"/>
        <v>143.47198725740031</v>
      </c>
      <c r="N3093">
        <f t="shared" ca="1" si="928"/>
        <v>-3.837476492584084E-3</v>
      </c>
      <c r="O3093">
        <f t="shared" ca="1" si="929"/>
        <v>1.7856933085086065E-2</v>
      </c>
      <c r="Q3093">
        <f t="shared" ref="Q3093:Q3156" ca="1" si="945">SQRT(SUMPRODUCT(OFFSET(N3093,0,0,-Q$5,1),OFFSET(N3093,0,0,-Q$5,1))*252/Q$5)</f>
        <v>6.3175642950844893E-2</v>
      </c>
      <c r="R3093">
        <f t="shared" ca="1" si="944"/>
        <v>0.17366342199740939</v>
      </c>
      <c r="T3093">
        <f t="shared" ca="1" si="908"/>
        <v>0.11907784494748803</v>
      </c>
      <c r="U3093">
        <f t="shared" ca="1" si="903"/>
        <v>0.17255098840245375</v>
      </c>
      <c r="W3093">
        <f t="shared" ca="1" si="904"/>
        <v>-0.66831089371146968</v>
      </c>
      <c r="X3093">
        <f t="shared" ca="1" si="905"/>
        <v>-0.53246141696426907</v>
      </c>
      <c r="Z3093">
        <f t="shared" ca="1" si="914"/>
        <v>107.65136498503402</v>
      </c>
      <c r="AA3093">
        <f t="shared" ca="1" si="914"/>
        <v>106.85730704101438</v>
      </c>
      <c r="AB3093">
        <f t="shared" ca="1" si="914"/>
        <v>107.07748075915754</v>
      </c>
      <c r="AC3093">
        <f t="shared" ca="1" si="915"/>
        <v>107.07748075915754</v>
      </c>
      <c r="AE3093">
        <f ca="1">IFERROR(VLOOKUP($B3093,OFFSET(Input!$A$1,0,MATCH(Index!AE$6&amp;" Index",Input!$1:$1,0)-1,10000,2),2,0),AE3092)</f>
        <v>21.12</v>
      </c>
      <c r="AF3093">
        <f t="shared" ca="1" si="909"/>
        <v>17.643999999999998</v>
      </c>
      <c r="AG3093">
        <f t="shared" ca="1" si="909"/>
        <v>17.672500000000003</v>
      </c>
      <c r="AH3093">
        <f t="shared" ca="1" si="909"/>
        <v>16.690400000000004</v>
      </c>
      <c r="AI3093">
        <f t="shared" ca="1" si="910"/>
        <v>17.672500000000003</v>
      </c>
      <c r="AK3093">
        <f t="shared" ca="1" si="911"/>
        <v>1</v>
      </c>
      <c r="AL3093">
        <f t="shared" ca="1" si="912"/>
        <v>-1</v>
      </c>
      <c r="AN3093" t="str">
        <f t="shared" ca="1" si="918"/>
        <v>Not Down</v>
      </c>
      <c r="AO3093" t="str">
        <f t="shared" ca="1" si="925"/>
        <v>Up</v>
      </c>
      <c r="AQ3093">
        <f t="shared" ca="1" si="916"/>
        <v>0</v>
      </c>
      <c r="AR3093">
        <f t="shared" ca="1" si="917"/>
        <v>1</v>
      </c>
      <c r="AT3093">
        <f t="shared" ca="1" si="899"/>
        <v>1</v>
      </c>
      <c r="AU3093">
        <f t="shared" ca="1" si="900"/>
        <v>0</v>
      </c>
      <c r="AW3093" s="5">
        <f t="shared" ca="1" si="930"/>
        <v>8.9310390506014567E-2</v>
      </c>
      <c r="AX3093" s="5">
        <f t="shared" ca="1" si="931"/>
        <v>8.7953830891246892E-2</v>
      </c>
      <c r="AY3093" s="18">
        <f t="shared" ca="1" si="913"/>
        <v>8.9310390506014567E-2</v>
      </c>
      <c r="BA3093" s="6">
        <f t="shared" ca="1" si="906"/>
        <v>0.55984527350860458</v>
      </c>
      <c r="BB3093">
        <f t="shared" ca="1" si="907"/>
        <v>0.55984527350860458</v>
      </c>
      <c r="BC3093" t="str">
        <f t="shared" ca="1" si="942"/>
        <v>HYG UP Equity</v>
      </c>
      <c r="BD3093" t="str">
        <f t="shared" ca="1" si="943"/>
        <v>TLT UP Equity</v>
      </c>
      <c r="BF3093">
        <f t="shared" ca="1" si="932"/>
        <v>0.4</v>
      </c>
      <c r="BG3093">
        <f t="shared" ca="1" si="933"/>
        <v>0.6</v>
      </c>
      <c r="BI3093">
        <f t="shared" ca="1" si="926"/>
        <v>0.6</v>
      </c>
      <c r="BJ3093">
        <f t="shared" ca="1" si="927"/>
        <v>0.4</v>
      </c>
      <c r="BL3093">
        <f t="shared" ca="1" si="901"/>
        <v>6.2066616213762966</v>
      </c>
      <c r="BM3093">
        <f t="shared" ca="1" si="902"/>
        <v>3.0640129874953246</v>
      </c>
      <c r="BN3093" s="9">
        <f t="shared" ca="1" si="939"/>
        <v>0.79650629332073708</v>
      </c>
      <c r="BO3093" s="9">
        <f t="shared" ca="1" si="940"/>
        <v>0.20349370667926286</v>
      </c>
      <c r="BP3093" s="9">
        <f t="shared" ca="1" si="934"/>
        <v>0.6</v>
      </c>
      <c r="BQ3093" s="9">
        <f t="shared" ca="1" si="935"/>
        <v>0.40000000000000008</v>
      </c>
      <c r="BR3093">
        <f t="shared" ca="1" si="936"/>
        <v>1099.0000807460956</v>
      </c>
      <c r="BS3093">
        <f t="shared" ca="1" si="937"/>
        <v>5.3936604328330695E-4</v>
      </c>
      <c r="BT3093">
        <f t="shared" ca="1" si="938"/>
        <v>1.8055555555555558E-5</v>
      </c>
      <c r="BU3093">
        <f t="shared" ca="1" si="919"/>
        <v>1.7395562243947006E-5</v>
      </c>
      <c r="BV3093">
        <f t="shared" ca="1" si="920"/>
        <v>2.8772431913836268E-5</v>
      </c>
      <c r="BW3093" s="35">
        <f ca="1">IFERROR(VLOOKUP($B3093,OFFSET(Input!$A$1,0,MATCH(Index!BW$6&amp;" Index",Input!$1:$1,0)-1,10000,2),2,0)/100,BW3092)</f>
        <v>1.1999999999999999E-3</v>
      </c>
      <c r="BX3093">
        <f t="shared" ca="1" si="941"/>
        <v>1.2960341784353065E-2</v>
      </c>
      <c r="CE3093">
        <v>1066.5478758253748</v>
      </c>
    </row>
    <row r="3094" spans="2:83" x14ac:dyDescent="0.25">
      <c r="B3094" s="2">
        <v>42011</v>
      </c>
      <c r="C3094">
        <f t="shared" ca="1" si="921"/>
        <v>0</v>
      </c>
      <c r="D3094">
        <f t="shared" ca="1" si="922"/>
        <v>3</v>
      </c>
      <c r="E3094">
        <f ca="1">IF($B3094&lt;VLOOKUP(E$6&amp;" Equity",Param,4,0),"",IFERROR(VLOOKUP($B3094,OFFSET(Input!$A$1,0,MATCH(Index!E$6&amp;" Equity",Input!$1:$1,0)-1,10000,2),2,0),E3093))</f>
        <v>88.98</v>
      </c>
      <c r="F3094" s="33">
        <v>131.38999999999999</v>
      </c>
      <c r="H3094">
        <f ca="1">IFERROR(VLOOKUP($B3094,OFFSET(Input!$A$1,0,MATCH(Index!H$6,Input!$1:$1,0)-1,10000,2),2,0),0)</f>
        <v>0</v>
      </c>
      <c r="I3094">
        <f ca="1">IFERROR(VLOOKUP($B3094,OFFSET(Input!$A$1,0,MATCH(Index!I$6,Input!$1:$1,0)-1,10000,2),2,0),0)</f>
        <v>0</v>
      </c>
      <c r="K3094">
        <f t="shared" ca="1" si="923"/>
        <v>106.90147122898287</v>
      </c>
      <c r="L3094" s="30">
        <f t="shared" ca="1" si="924"/>
        <v>143.18863961830479</v>
      </c>
      <c r="N3094">
        <f t="shared" ca="1" si="928"/>
        <v>6.2003467902519965E-3</v>
      </c>
      <c r="O3094">
        <f t="shared" ca="1" si="929"/>
        <v>-1.9768862885877667E-3</v>
      </c>
      <c r="Q3094">
        <f t="shared" ca="1" si="945"/>
        <v>6.8417020692211131E-2</v>
      </c>
      <c r="R3094">
        <f t="shared" ca="1" si="944"/>
        <v>0.17381473449298784</v>
      </c>
      <c r="T3094">
        <f t="shared" ca="1" si="908"/>
        <v>0.11973035848900444</v>
      </c>
      <c r="U3094">
        <f t="shared" ca="1" si="903"/>
        <v>0.16722316064282533</v>
      </c>
      <c r="W3094">
        <f t="shared" ca="1" si="904"/>
        <v>-0.63303152291738929</v>
      </c>
      <c r="X3094">
        <f t="shared" ca="1" si="905"/>
        <v>-0.51510514917028638</v>
      </c>
      <c r="Z3094">
        <f t="shared" ca="1" si="914"/>
        <v>107.57488406966304</v>
      </c>
      <c r="AA3094">
        <f t="shared" ca="1" si="914"/>
        <v>106.82803877336077</v>
      </c>
      <c r="AB3094">
        <f t="shared" ca="1" si="914"/>
        <v>107.05645872904316</v>
      </c>
      <c r="AC3094">
        <f t="shared" ca="1" si="915"/>
        <v>107.05645872904316</v>
      </c>
      <c r="AE3094">
        <f ca="1">IFERROR(VLOOKUP($B3094,OFFSET(Input!$A$1,0,MATCH(Index!AE$6&amp;" Index",Input!$1:$1,0)-1,10000,2),2,0),AE3093)</f>
        <v>19.309999999999999</v>
      </c>
      <c r="AF3094">
        <f t="shared" ca="1" si="909"/>
        <v>17.57</v>
      </c>
      <c r="AG3094">
        <f t="shared" ca="1" si="909"/>
        <v>17.927500000000002</v>
      </c>
      <c r="AH3094">
        <f t="shared" ca="1" si="909"/>
        <v>16.891200000000005</v>
      </c>
      <c r="AI3094">
        <f t="shared" ca="1" si="910"/>
        <v>17.927500000000002</v>
      </c>
      <c r="AK3094">
        <f t="shared" ca="1" si="911"/>
        <v>1</v>
      </c>
      <c r="AL3094">
        <f t="shared" ca="1" si="912"/>
        <v>-1</v>
      </c>
      <c r="AN3094" t="str">
        <f t="shared" ca="1" si="918"/>
        <v>Not Down</v>
      </c>
      <c r="AO3094" t="str">
        <f t="shared" ca="1" si="925"/>
        <v>Up</v>
      </c>
      <c r="AQ3094">
        <f t="shared" ca="1" si="916"/>
        <v>0</v>
      </c>
      <c r="AR3094">
        <f t="shared" ca="1" si="917"/>
        <v>1</v>
      </c>
      <c r="AT3094">
        <f t="shared" ca="1" si="899"/>
        <v>1</v>
      </c>
      <c r="AU3094">
        <f t="shared" ca="1" si="900"/>
        <v>0</v>
      </c>
      <c r="AW3094" s="5">
        <f t="shared" ca="1" si="930"/>
        <v>0.13081932096755</v>
      </c>
      <c r="AX3094" s="5">
        <f t="shared" ca="1" si="931"/>
        <v>0.12316598968152996</v>
      </c>
      <c r="AY3094" s="18">
        <f t="shared" ca="1" si="913"/>
        <v>0.13081932096755</v>
      </c>
      <c r="BA3094" s="6">
        <f t="shared" ca="1" si="906"/>
        <v>0.38220653975418972</v>
      </c>
      <c r="BB3094">
        <f t="shared" ca="1" si="907"/>
        <v>0.38220653975418972</v>
      </c>
      <c r="BC3094" t="str">
        <f t="shared" ca="1" si="942"/>
        <v>HYG UP Equity</v>
      </c>
      <c r="BD3094" t="str">
        <f t="shared" ca="1" si="943"/>
        <v>TLT UP Equity</v>
      </c>
      <c r="BF3094">
        <f t="shared" ca="1" si="932"/>
        <v>0.2</v>
      </c>
      <c r="BG3094">
        <f t="shared" ca="1" si="933"/>
        <v>0.8</v>
      </c>
      <c r="BI3094">
        <f t="shared" ca="1" si="926"/>
        <v>0.4</v>
      </c>
      <c r="BJ3094">
        <f t="shared" ca="1" si="927"/>
        <v>0.6</v>
      </c>
      <c r="BL3094">
        <f t="shared" ca="1" si="901"/>
        <v>4.1242953816299925</v>
      </c>
      <c r="BM3094">
        <f t="shared" ca="1" si="902"/>
        <v>4.6186615633868673</v>
      </c>
      <c r="BN3094" s="9">
        <f t="shared" ca="1" si="939"/>
        <v>0.60196092152093317</v>
      </c>
      <c r="BO3094" s="9">
        <f t="shared" ca="1" si="940"/>
        <v>0.39803907847906683</v>
      </c>
      <c r="BP3094" s="9">
        <f t="shared" ca="1" si="934"/>
        <v>0.4</v>
      </c>
      <c r="BQ3094" s="9">
        <f t="shared" ca="1" si="935"/>
        <v>0.6</v>
      </c>
      <c r="BR3094">
        <f t="shared" ca="1" si="936"/>
        <v>1102.2331101978639</v>
      </c>
      <c r="BS3094">
        <f t="shared" ca="1" si="937"/>
        <v>2.941791823685147E-3</v>
      </c>
      <c r="BT3094">
        <f t="shared" ca="1" si="938"/>
        <v>1.8055555555555558E-5</v>
      </c>
      <c r="BU3094">
        <f t="shared" ca="1" si="919"/>
        <v>3.6259487405527091E-5</v>
      </c>
      <c r="BV3094">
        <f t="shared" ca="1" si="920"/>
        <v>1.3590052483304783E-5</v>
      </c>
      <c r="BW3094" s="35">
        <f ca="1">IFERROR(VLOOKUP($B3094,OFFSET(Input!$A$1,0,MATCH(Index!BW$6&amp;" Index",Input!$1:$1,0)-1,10000,2),2,0)/100,BW3093)</f>
        <v>1.1999999999999999E-3</v>
      </c>
      <c r="BX3094">
        <f t="shared" ca="1" si="941"/>
        <v>1.078100449204058E-2</v>
      </c>
      <c r="CE3094">
        <v>1068.5802767717362</v>
      </c>
    </row>
    <row r="3095" spans="2:83" x14ac:dyDescent="0.25">
      <c r="B3095" s="2">
        <v>42012</v>
      </c>
      <c r="C3095">
        <f t="shared" ca="1" si="921"/>
        <v>0</v>
      </c>
      <c r="D3095">
        <f t="shared" ca="1" si="922"/>
        <v>4</v>
      </c>
      <c r="E3095">
        <f ca="1">IF($B3095&lt;VLOOKUP(E$6&amp;" Equity",Param,4,0),"",IFERROR(VLOOKUP($B3095,OFFSET(Input!$A$1,0,MATCH(Index!E$6&amp;" Equity",Input!$1:$1,0)-1,10000,2),2,0),E3094))</f>
        <v>89.65</v>
      </c>
      <c r="F3095" s="33">
        <v>129.65</v>
      </c>
      <c r="H3095">
        <f ca="1">IFERROR(VLOOKUP($B3095,OFFSET(Input!$A$1,0,MATCH(Index!H$6,Input!$1:$1,0)-1,10000,2),2,0),0)</f>
        <v>0</v>
      </c>
      <c r="I3095">
        <f ca="1">IFERROR(VLOOKUP($B3095,OFFSET(Input!$A$1,0,MATCH(Index!I$6,Input!$1:$1,0)-1,10000,2),2,0),0)</f>
        <v>0</v>
      </c>
      <c r="K3095">
        <f t="shared" ca="1" si="923"/>
        <v>107.70641599998106</v>
      </c>
      <c r="L3095" s="30">
        <f t="shared" ca="1" si="924"/>
        <v>141.2923900335887</v>
      </c>
      <c r="N3095">
        <f t="shared" ca="1" si="928"/>
        <v>7.5015746732461719E-3</v>
      </c>
      <c r="O3095">
        <f t="shared" ca="1" si="929"/>
        <v>-1.3331487669057215E-2</v>
      </c>
      <c r="Q3095">
        <f t="shared" ca="1" si="945"/>
        <v>7.5904032267813087E-2</v>
      </c>
      <c r="R3095">
        <f t="shared" ca="1" si="944"/>
        <v>0.15676635735526767</v>
      </c>
      <c r="T3095">
        <f t="shared" ca="1" si="908"/>
        <v>0.12263972574830696</v>
      </c>
      <c r="U3095">
        <f t="shared" ca="1" si="903"/>
        <v>0.17283457896676557</v>
      </c>
      <c r="W3095">
        <f t="shared" ca="1" si="904"/>
        <v>-0.68915000729717901</v>
      </c>
      <c r="X3095">
        <f t="shared" ca="1" si="905"/>
        <v>-0.54431016285277722</v>
      </c>
      <c r="Z3095">
        <f t="shared" ca="1" si="914"/>
        <v>107.53941999525156</v>
      </c>
      <c r="AA3095">
        <f t="shared" ca="1" si="914"/>
        <v>106.84200847426773</v>
      </c>
      <c r="AB3095">
        <f t="shared" ca="1" si="914"/>
        <v>107.04418716648536</v>
      </c>
      <c r="AC3095">
        <f t="shared" ca="1" si="915"/>
        <v>107.04418716648536</v>
      </c>
      <c r="AE3095">
        <f ca="1">IFERROR(VLOOKUP($B3095,OFFSET(Input!$A$1,0,MATCH(Index!AE$6&amp;" Index",Input!$1:$1,0)-1,10000,2),2,0),AE3094)</f>
        <v>17.010000000000002</v>
      </c>
      <c r="AF3095">
        <f t="shared" ca="1" si="909"/>
        <v>17.132666666666662</v>
      </c>
      <c r="AG3095">
        <f t="shared" ca="1" si="909"/>
        <v>18.033500000000004</v>
      </c>
      <c r="AH3095">
        <f t="shared" ca="1" si="909"/>
        <v>17.057600000000001</v>
      </c>
      <c r="AI3095">
        <f t="shared" ca="1" si="910"/>
        <v>18.033500000000004</v>
      </c>
      <c r="AK3095">
        <f t="shared" ca="1" si="911"/>
        <v>1</v>
      </c>
      <c r="AL3095">
        <f t="shared" ca="1" si="912"/>
        <v>-1</v>
      </c>
      <c r="AN3095" t="str">
        <f t="shared" ca="1" si="918"/>
        <v>Not Down</v>
      </c>
      <c r="AO3095" t="str">
        <f t="shared" ca="1" si="925"/>
        <v>Up</v>
      </c>
      <c r="AQ3095">
        <f t="shared" ca="1" si="916"/>
        <v>0</v>
      </c>
      <c r="AR3095">
        <f t="shared" ca="1" si="917"/>
        <v>1</v>
      </c>
      <c r="AT3095">
        <f t="shared" ca="1" si="899"/>
        <v>1</v>
      </c>
      <c r="AU3095">
        <f t="shared" ca="1" si="900"/>
        <v>0</v>
      </c>
      <c r="AW3095" s="5">
        <f t="shared" ca="1" si="930"/>
        <v>0.15676635735526767</v>
      </c>
      <c r="AX3095" s="5">
        <f t="shared" ca="1" si="931"/>
        <v>0.17283457896676557</v>
      </c>
      <c r="AY3095" s="18">
        <f t="shared" ca="1" si="913"/>
        <v>0.17283457896676557</v>
      </c>
      <c r="BA3095" s="6">
        <f t="shared" ca="1" si="906"/>
        <v>0.28929396130628771</v>
      </c>
      <c r="BB3095">
        <f t="shared" ca="1" si="907"/>
        <v>0.28929396130628771</v>
      </c>
      <c r="BC3095" t="str">
        <f t="shared" ca="1" si="942"/>
        <v>HYG UP Equity</v>
      </c>
      <c r="BD3095" t="str">
        <f t="shared" ca="1" si="943"/>
        <v>TLT UP Equity</v>
      </c>
      <c r="BF3095">
        <f t="shared" ca="1" si="932"/>
        <v>0</v>
      </c>
      <c r="BG3095">
        <f t="shared" ca="1" si="933"/>
        <v>1</v>
      </c>
      <c r="BI3095">
        <f t="shared" ca="1" si="926"/>
        <v>0.2</v>
      </c>
      <c r="BJ3095">
        <f t="shared" ca="1" si="927"/>
        <v>0.8</v>
      </c>
      <c r="BL3095">
        <f t="shared" ca="1" si="901"/>
        <v>2.0366378269016683</v>
      </c>
      <c r="BM3095">
        <f t="shared" ca="1" si="902"/>
        <v>6.2100714970826507</v>
      </c>
      <c r="BN3095" s="9">
        <f t="shared" ca="1" si="939"/>
        <v>0.40501019151787754</v>
      </c>
      <c r="BO3095" s="9">
        <f t="shared" ca="1" si="940"/>
        <v>0.59498980848212257</v>
      </c>
      <c r="BP3095" s="9">
        <f t="shared" ca="1" si="934"/>
        <v>0.2</v>
      </c>
      <c r="BQ3095" s="9">
        <f t="shared" ca="1" si="935"/>
        <v>0.80000000000000016</v>
      </c>
      <c r="BR3095">
        <f t="shared" ca="1" si="936"/>
        <v>1096.7948051278424</v>
      </c>
      <c r="BS3095">
        <f t="shared" ca="1" si="937"/>
        <v>-4.9338973940323827E-3</v>
      </c>
      <c r="BT3095">
        <f t="shared" ca="1" si="938"/>
        <v>1.8055555555555558E-5</v>
      </c>
      <c r="BU3095">
        <f t="shared" ca="1" si="919"/>
        <v>3.0060346698652108E-5</v>
      </c>
      <c r="BV3095">
        <f t="shared" ca="1" si="920"/>
        <v>5.467400052230864E-6</v>
      </c>
      <c r="BW3095" s="35">
        <f ca="1">IFERROR(VLOOKUP($B3095,OFFSET(Input!$A$1,0,MATCH(Index!BW$6&amp;" Index",Input!$1:$1,0)-1,10000,2),2,0)/100,BW3094)</f>
        <v>1.1999999999999999E-3</v>
      </c>
      <c r="BX3095">
        <f t="shared" ca="1" si="941"/>
        <v>7.3742205700673552E-3</v>
      </c>
      <c r="CE3095">
        <v>1065.5665844942212</v>
      </c>
    </row>
    <row r="3096" spans="2:83" x14ac:dyDescent="0.25">
      <c r="B3096" s="2">
        <v>42013</v>
      </c>
      <c r="C3096">
        <f t="shared" ca="1" si="921"/>
        <v>0</v>
      </c>
      <c r="D3096">
        <f t="shared" ca="1" si="922"/>
        <v>5</v>
      </c>
      <c r="E3096">
        <f ca="1">IF($B3096&lt;VLOOKUP(E$6&amp;" Equity",Param,4,0),"",IFERROR(VLOOKUP($B3096,OFFSET(Input!$A$1,0,MATCH(Index!E$6&amp;" Equity",Input!$1:$1,0)-1,10000,2),2,0),E3095))</f>
        <v>90.1</v>
      </c>
      <c r="F3096" s="33">
        <v>131.07</v>
      </c>
      <c r="H3096">
        <f ca="1">IFERROR(VLOOKUP($B3096,OFFSET(Input!$A$1,0,MATCH(Index!H$6,Input!$1:$1,0)-1,10000,2),2,0),0)</f>
        <v>0</v>
      </c>
      <c r="I3096">
        <f ca="1">IFERROR(VLOOKUP($B3096,OFFSET(Input!$A$1,0,MATCH(Index!I$6,Input!$1:$1,0)-1,10000,2),2,0),0)</f>
        <v>0</v>
      </c>
      <c r="K3096">
        <f t="shared" ca="1" si="923"/>
        <v>108.2470505476664</v>
      </c>
      <c r="L3096" s="30">
        <f t="shared" ca="1" si="924"/>
        <v>142.83990406249495</v>
      </c>
      <c r="N3096">
        <f t="shared" ca="1" si="928"/>
        <v>5.0069645631503172E-3</v>
      </c>
      <c r="O3096">
        <f t="shared" ca="1" si="929"/>
        <v>1.0893019646780808E-2</v>
      </c>
      <c r="Q3096">
        <f t="shared" ca="1" si="945"/>
        <v>7.813288391374261E-2</v>
      </c>
      <c r="R3096">
        <f t="shared" ca="1" si="944"/>
        <v>0.16378592604547221</v>
      </c>
      <c r="T3096">
        <f t="shared" ca="1" si="908"/>
        <v>0.11695946873035473</v>
      </c>
      <c r="U3096">
        <f t="shared" ca="1" si="903"/>
        <v>0.17490543677983064</v>
      </c>
      <c r="W3096">
        <f t="shared" ca="1" si="904"/>
        <v>-0.56949826972259687</v>
      </c>
      <c r="X3096">
        <f t="shared" ca="1" si="905"/>
        <v>-0.47466885685186705</v>
      </c>
      <c r="Z3096">
        <f t="shared" ca="1" si="914"/>
        <v>107.52139884366208</v>
      </c>
      <c r="AA3096">
        <f t="shared" ca="1" si="914"/>
        <v>106.94461894077793</v>
      </c>
      <c r="AB3096">
        <f t="shared" ca="1" si="914"/>
        <v>107.04636323380947</v>
      </c>
      <c r="AC3096">
        <f t="shared" ca="1" si="915"/>
        <v>107.04636323380947</v>
      </c>
      <c r="AE3096">
        <f ca="1">IFERROR(VLOOKUP($B3096,OFFSET(Input!$A$1,0,MATCH(Index!AE$6&amp;" Index",Input!$1:$1,0)-1,10000,2),2,0),AE3095)</f>
        <v>17.55</v>
      </c>
      <c r="AF3096">
        <f t="shared" ca="1" si="909"/>
        <v>17.006666666666668</v>
      </c>
      <c r="AG3096">
        <f t="shared" ca="1" si="909"/>
        <v>17.984500000000004</v>
      </c>
      <c r="AH3096">
        <f t="shared" ca="1" si="909"/>
        <v>17.260800000000003</v>
      </c>
      <c r="AI3096">
        <f t="shared" ca="1" si="910"/>
        <v>17.984500000000004</v>
      </c>
      <c r="AK3096">
        <f t="shared" ca="1" si="911"/>
        <v>1</v>
      </c>
      <c r="AL3096">
        <f t="shared" ca="1" si="912"/>
        <v>-1</v>
      </c>
      <c r="AN3096" t="str">
        <f t="shared" ca="1" si="918"/>
        <v>Not Down</v>
      </c>
      <c r="AO3096" t="str">
        <f t="shared" ca="1" si="925"/>
        <v>Up</v>
      </c>
      <c r="AQ3096">
        <f t="shared" ca="1" si="916"/>
        <v>0</v>
      </c>
      <c r="AR3096">
        <f t="shared" ca="1" si="917"/>
        <v>1</v>
      </c>
      <c r="AT3096">
        <f t="shared" ref="AT3096:AT3159" ca="1" si="946">IF($C3096=1,AQ3095,AT3095)</f>
        <v>1</v>
      </c>
      <c r="AU3096">
        <f t="shared" ref="AU3096:AU3159" ca="1" si="947">IF($C3096=1,AR3095,AU3095)</f>
        <v>0</v>
      </c>
      <c r="AW3096" s="5">
        <f t="shared" ca="1" si="930"/>
        <v>0.16378592604547221</v>
      </c>
      <c r="AX3096" s="5">
        <f t="shared" ca="1" si="931"/>
        <v>0.17490543677983064</v>
      </c>
      <c r="AY3096" s="18">
        <f t="shared" ca="1" si="913"/>
        <v>0.17490543677983064</v>
      </c>
      <c r="BA3096" s="6">
        <f t="shared" ca="1" si="906"/>
        <v>0.28586875811607587</v>
      </c>
      <c r="BB3096">
        <f t="shared" ca="1" si="907"/>
        <v>0.28586875811607587</v>
      </c>
      <c r="BC3096" t="str">
        <f t="shared" ca="1" si="942"/>
        <v>HYG UP Equity</v>
      </c>
      <c r="BD3096" t="str">
        <f t="shared" ca="1" si="943"/>
        <v>TLT UP Equity</v>
      </c>
      <c r="BF3096">
        <f t="shared" ca="1" si="932"/>
        <v>0</v>
      </c>
      <c r="BG3096">
        <f t="shared" ca="1" si="933"/>
        <v>1</v>
      </c>
      <c r="BI3096">
        <f t="shared" ca="1" si="926"/>
        <v>0</v>
      </c>
      <c r="BJ3096">
        <f t="shared" ca="1" si="927"/>
        <v>1</v>
      </c>
      <c r="BL3096">
        <f t="shared" ca="1" si="901"/>
        <v>0</v>
      </c>
      <c r="BM3096">
        <f t="shared" ca="1" si="902"/>
        <v>7.7534780069292211</v>
      </c>
      <c r="BN3096" s="9">
        <f t="shared" ca="1" si="939"/>
        <v>0.19905989395562104</v>
      </c>
      <c r="BO3096" s="9">
        <f t="shared" ca="1" si="940"/>
        <v>0.80094010604437893</v>
      </c>
      <c r="BP3096" s="9">
        <f t="shared" ca="1" si="934"/>
        <v>0</v>
      </c>
      <c r="BQ3096" s="9">
        <f t="shared" ca="1" si="935"/>
        <v>1</v>
      </c>
      <c r="BR3096">
        <f t="shared" ca="1" si="936"/>
        <v>1107.5060546604345</v>
      </c>
      <c r="BS3096">
        <f t="shared" ca="1" si="937"/>
        <v>9.7659557489822024E-3</v>
      </c>
      <c r="BT3096">
        <f t="shared" ca="1" si="938"/>
        <v>1.8055555555555558E-5</v>
      </c>
      <c r="BU3096">
        <f t="shared" ca="1" si="919"/>
        <v>1.5216398654522774E-5</v>
      </c>
      <c r="BV3096">
        <f t="shared" ca="1" si="920"/>
        <v>3.3661170350576253E-6</v>
      </c>
      <c r="BW3096" s="35">
        <f ca="1">IFERROR(VLOOKUP($B3096,OFFSET(Input!$A$1,0,MATCH(Index!BW$6&amp;" Index",Input!$1:$1,0)-1,10000,2),2,0)/100,BW3095)</f>
        <v>1.1999999999999999E-3</v>
      </c>
      <c r="BX3096">
        <f t="shared" ca="1" si="941"/>
        <v>5.5658412742101079E-3</v>
      </c>
      <c r="CE3096">
        <v>1069.5041717452868</v>
      </c>
    </row>
    <row r="3097" spans="2:83" x14ac:dyDescent="0.25">
      <c r="B3097" s="2">
        <v>42016</v>
      </c>
      <c r="C3097">
        <f t="shared" ca="1" si="921"/>
        <v>0</v>
      </c>
      <c r="D3097">
        <f t="shared" ca="1" si="922"/>
        <v>0</v>
      </c>
      <c r="E3097">
        <f ca="1">IF($B3097&lt;VLOOKUP(E$6&amp;" Equity",Param,4,0),"",IFERROR(VLOOKUP($B3097,OFFSET(Input!$A$1,0,MATCH(Index!E$6&amp;" Equity",Input!$1:$1,0)-1,10000,2),2,0),E3096))</f>
        <v>89.99</v>
      </c>
      <c r="F3097" s="33">
        <v>131.82</v>
      </c>
      <c r="H3097">
        <f ca="1">IFERROR(VLOOKUP($B3097,OFFSET(Input!$A$1,0,MATCH(Index!H$6,Input!$1:$1,0)-1,10000,2),2,0),0)</f>
        <v>0</v>
      </c>
      <c r="I3097">
        <f ca="1">IFERROR(VLOOKUP($B3097,OFFSET(Input!$A$1,0,MATCH(Index!I$6,Input!$1:$1,0)-1,10000,2),2,0),0)</f>
        <v>0</v>
      </c>
      <c r="K3097">
        <f t="shared" ca="1" si="923"/>
        <v>108.11489543600999</v>
      </c>
      <c r="L3097" s="30">
        <f t="shared" ca="1" si="924"/>
        <v>143.65725302142431</v>
      </c>
      <c r="N3097">
        <f t="shared" ca="1" si="928"/>
        <v>-1.2216115684350137E-3</v>
      </c>
      <c r="O3097">
        <f t="shared" ca="1" si="929"/>
        <v>5.7058239931196192E-3</v>
      </c>
      <c r="Q3097">
        <f t="shared" ca="1" si="945"/>
        <v>7.6805195263332945E-2</v>
      </c>
      <c r="R3097">
        <f t="shared" ca="1" si="944"/>
        <v>0.16522850959268404</v>
      </c>
      <c r="T3097">
        <f t="shared" ca="1" si="908"/>
        <v>0.11633569900174401</v>
      </c>
      <c r="U3097">
        <f t="shared" ca="1" si="903"/>
        <v>0.17562593340288002</v>
      </c>
      <c r="W3097">
        <f t="shared" ca="1" si="904"/>
        <v>-0.56526912269064755</v>
      </c>
      <c r="X3097">
        <f t="shared" ca="1" si="905"/>
        <v>-0.47167694065111404</v>
      </c>
      <c r="Z3097">
        <f t="shared" ca="1" si="914"/>
        <v>107.523801663874</v>
      </c>
      <c r="AA3097">
        <f t="shared" ca="1" si="914"/>
        <v>107.05976232377334</v>
      </c>
      <c r="AB3097">
        <f t="shared" ca="1" si="914"/>
        <v>107.04612419747755</v>
      </c>
      <c r="AC3097">
        <f t="shared" ca="1" si="915"/>
        <v>107.05976232377334</v>
      </c>
      <c r="AE3097">
        <f ca="1">IFERROR(VLOOKUP($B3097,OFFSET(Input!$A$1,0,MATCH(Index!AE$6&amp;" Index",Input!$1:$1,0)-1,10000,2),2,0),AE3096)</f>
        <v>19.600000000000001</v>
      </c>
      <c r="AF3097">
        <f t="shared" ca="1" si="909"/>
        <v>17.192666666666671</v>
      </c>
      <c r="AG3097">
        <f t="shared" ca="1" si="909"/>
        <v>17.960500000000003</v>
      </c>
      <c r="AH3097">
        <f t="shared" ca="1" si="909"/>
        <v>17.549600000000002</v>
      </c>
      <c r="AI3097">
        <f t="shared" ca="1" si="910"/>
        <v>17.960500000000003</v>
      </c>
      <c r="AK3097">
        <f t="shared" ca="1" si="911"/>
        <v>1</v>
      </c>
      <c r="AL3097">
        <f t="shared" ca="1" si="912"/>
        <v>-1</v>
      </c>
      <c r="AN3097" t="str">
        <f t="shared" ca="1" si="918"/>
        <v>Not Down</v>
      </c>
      <c r="AO3097" t="str">
        <f t="shared" ca="1" si="925"/>
        <v>Up</v>
      </c>
      <c r="AQ3097">
        <f t="shared" ca="1" si="916"/>
        <v>0</v>
      </c>
      <c r="AR3097">
        <f t="shared" ca="1" si="917"/>
        <v>1</v>
      </c>
      <c r="AT3097">
        <f t="shared" ca="1" si="946"/>
        <v>1</v>
      </c>
      <c r="AU3097">
        <f t="shared" ca="1" si="947"/>
        <v>0</v>
      </c>
      <c r="AW3097" s="5">
        <f t="shared" ca="1" si="930"/>
        <v>0.16522850959268404</v>
      </c>
      <c r="AX3097" s="5">
        <f t="shared" ca="1" si="931"/>
        <v>0.17562593340288002</v>
      </c>
      <c r="AY3097" s="18">
        <f t="shared" ca="1" si="913"/>
        <v>0.17562593340288002</v>
      </c>
      <c r="BA3097" s="6">
        <f t="shared" ca="1" si="906"/>
        <v>0.28469599580889726</v>
      </c>
      <c r="BB3097">
        <f t="shared" ca="1" si="907"/>
        <v>0.28586875811607587</v>
      </c>
      <c r="BC3097" t="str">
        <f t="shared" ca="1" si="942"/>
        <v>HYG UP Equity</v>
      </c>
      <c r="BD3097" t="str">
        <f t="shared" ca="1" si="943"/>
        <v>TLT UP Equity</v>
      </c>
      <c r="BF3097">
        <f t="shared" ca="1" si="932"/>
        <v>0</v>
      </c>
      <c r="BG3097">
        <f t="shared" ca="1" si="933"/>
        <v>1</v>
      </c>
      <c r="BI3097">
        <f t="shared" ca="1" si="926"/>
        <v>0</v>
      </c>
      <c r="BJ3097">
        <f t="shared" ca="1" si="927"/>
        <v>1</v>
      </c>
      <c r="BL3097">
        <f t="shared" ref="BL3097:BL3160" ca="1" si="948">($BR3097/K3097)*BI3097</f>
        <v>0</v>
      </c>
      <c r="BM3097">
        <f t="shared" ref="BM3097:BM3160" ca="1" si="949">($BR3097/L3097)*BJ3097</f>
        <v>7.7534780069292211</v>
      </c>
      <c r="BN3097" s="9">
        <f t="shared" ca="1" si="939"/>
        <v>0</v>
      </c>
      <c r="BO3097" s="9">
        <f t="shared" ca="1" si="940"/>
        <v>1</v>
      </c>
      <c r="BP3097" s="9">
        <f t="shared" ca="1" si="934"/>
        <v>0</v>
      </c>
      <c r="BQ3097" s="9">
        <f t="shared" ca="1" si="935"/>
        <v>1</v>
      </c>
      <c r="BR3097">
        <f t="shared" ca="1" si="936"/>
        <v>1113.8433518374798</v>
      </c>
      <c r="BS3097">
        <f t="shared" ca="1" si="937"/>
        <v>5.7221332112611378E-3</v>
      </c>
      <c r="BT3097">
        <f t="shared" ca="1" si="938"/>
        <v>5.4166666666666671E-5</v>
      </c>
      <c r="BU3097">
        <f t="shared" ca="1" si="919"/>
        <v>0</v>
      </c>
      <c r="BV3097">
        <f t="shared" ca="1" si="920"/>
        <v>6.8504063804236682E-7</v>
      </c>
      <c r="BW3097" s="35">
        <f ca="1">IFERROR(VLOOKUP($B3097,OFFSET(Input!$A$1,0,MATCH(Index!BW$6&amp;" Index",Input!$1:$1,0)-1,10000,2),2,0)/100,BW3096)</f>
        <v>1.1999999999999999E-3</v>
      </c>
      <c r="BX3097">
        <f t="shared" ca="1" si="941"/>
        <v>1.6560799091242653E-2</v>
      </c>
      <c r="CE3097">
        <v>1071.2208851772295</v>
      </c>
    </row>
    <row r="3098" spans="2:83" x14ac:dyDescent="0.25">
      <c r="B3098" s="2">
        <v>42017</v>
      </c>
      <c r="C3098">
        <f t="shared" ca="1" si="921"/>
        <v>0</v>
      </c>
      <c r="D3098">
        <f t="shared" ca="1" si="922"/>
        <v>0</v>
      </c>
      <c r="E3098">
        <f ca="1">IF($B3098&lt;VLOOKUP(E$6&amp;" Equity",Param,4,0),"",IFERROR(VLOOKUP($B3098,OFFSET(Input!$A$1,0,MATCH(Index!E$6&amp;" Equity",Input!$1:$1,0)-1,10000,2),2,0),E3097))</f>
        <v>89.99</v>
      </c>
      <c r="F3098" s="33">
        <v>131.82</v>
      </c>
      <c r="H3098">
        <f ca="1">IFERROR(VLOOKUP($B3098,OFFSET(Input!$A$1,0,MATCH(Index!H$6,Input!$1:$1,0)-1,10000,2),2,0),0)</f>
        <v>0</v>
      </c>
      <c r="I3098">
        <f ca="1">IFERROR(VLOOKUP($B3098,OFFSET(Input!$A$1,0,MATCH(Index!I$6,Input!$1:$1,0)-1,10000,2),2,0),0)</f>
        <v>0</v>
      </c>
      <c r="K3098">
        <f t="shared" ca="1" si="923"/>
        <v>108.11489543600999</v>
      </c>
      <c r="L3098" s="30">
        <f t="shared" ca="1" si="924"/>
        <v>143.65725302142431</v>
      </c>
      <c r="N3098">
        <f t="shared" ca="1" si="928"/>
        <v>0</v>
      </c>
      <c r="O3098">
        <f t="shared" ca="1" si="929"/>
        <v>0</v>
      </c>
      <c r="Q3098">
        <f t="shared" ca="1" si="945"/>
        <v>7.6754539780987494E-2</v>
      </c>
      <c r="R3098">
        <f t="shared" ca="1" si="944"/>
        <v>0.1609432904156948</v>
      </c>
      <c r="T3098">
        <f t="shared" ca="1" si="908"/>
        <v>0.10574941445968233</v>
      </c>
      <c r="U3098">
        <f t="shared" ca="1" si="903"/>
        <v>0.16899087602596219</v>
      </c>
      <c r="W3098">
        <f t="shared" ca="1" si="904"/>
        <v>-0.58914359147191631</v>
      </c>
      <c r="X3098">
        <f t="shared" ca="1" si="905"/>
        <v>-0.40952643832584196</v>
      </c>
      <c r="Z3098">
        <f t="shared" ca="1" si="914"/>
        <v>107.52019743355609</v>
      </c>
      <c r="AA3098">
        <f t="shared" ca="1" si="914"/>
        <v>107.24668322702389</v>
      </c>
      <c r="AB3098">
        <f t="shared" ca="1" si="914"/>
        <v>107.04923477875751</v>
      </c>
      <c r="AC3098">
        <f t="shared" ca="1" si="915"/>
        <v>107.24668322702389</v>
      </c>
      <c r="AE3098">
        <f ca="1">IFERROR(VLOOKUP($B3098,OFFSET(Input!$A$1,0,MATCH(Index!AE$6&amp;" Index",Input!$1:$1,0)-1,10000,2),2,0),AE3097)</f>
        <v>20.56</v>
      </c>
      <c r="AF3098">
        <f t="shared" ca="1" si="909"/>
        <v>17.463999999999999</v>
      </c>
      <c r="AG3098">
        <f t="shared" ca="1" si="909"/>
        <v>17.9345</v>
      </c>
      <c r="AH3098">
        <f t="shared" ca="1" si="909"/>
        <v>17.899200000000004</v>
      </c>
      <c r="AI3098">
        <f t="shared" ca="1" si="910"/>
        <v>17.9345</v>
      </c>
      <c r="AK3098">
        <f t="shared" ca="1" si="911"/>
        <v>1</v>
      </c>
      <c r="AL3098">
        <f t="shared" ca="1" si="912"/>
        <v>-1</v>
      </c>
      <c r="AN3098" t="str">
        <f t="shared" ca="1" si="918"/>
        <v>Not Down</v>
      </c>
      <c r="AO3098" t="str">
        <f t="shared" ca="1" si="925"/>
        <v>Up</v>
      </c>
      <c r="AQ3098">
        <f t="shared" ca="1" si="916"/>
        <v>0</v>
      </c>
      <c r="AR3098">
        <f t="shared" ca="1" si="917"/>
        <v>1</v>
      </c>
      <c r="AT3098">
        <f t="shared" ca="1" si="946"/>
        <v>1</v>
      </c>
      <c r="AU3098">
        <f t="shared" ca="1" si="947"/>
        <v>0</v>
      </c>
      <c r="AW3098" s="5">
        <f t="shared" ca="1" si="930"/>
        <v>0.1609432904156948</v>
      </c>
      <c r="AX3098" s="5">
        <f t="shared" ca="1" si="931"/>
        <v>0.16899087602596219</v>
      </c>
      <c r="AY3098" s="18">
        <f t="shared" ca="1" si="913"/>
        <v>0.16899087602596219</v>
      </c>
      <c r="BA3098" s="6">
        <f t="shared" ca="1" si="906"/>
        <v>0.29587396181269848</v>
      </c>
      <c r="BB3098">
        <f t="shared" ca="1" si="907"/>
        <v>0.28586875811607587</v>
      </c>
      <c r="BC3098" t="str">
        <f t="shared" ca="1" si="942"/>
        <v>HYG UP Equity</v>
      </c>
      <c r="BD3098" t="str">
        <f t="shared" ca="1" si="943"/>
        <v>TLT UP Equity</v>
      </c>
      <c r="BF3098">
        <f t="shared" ca="1" si="932"/>
        <v>0</v>
      </c>
      <c r="BG3098">
        <f t="shared" ca="1" si="933"/>
        <v>1</v>
      </c>
      <c r="BI3098">
        <f t="shared" ca="1" si="926"/>
        <v>0</v>
      </c>
      <c r="BJ3098">
        <f t="shared" ca="1" si="927"/>
        <v>1</v>
      </c>
      <c r="BL3098">
        <f t="shared" ca="1" si="948"/>
        <v>0</v>
      </c>
      <c r="BM3098">
        <f t="shared" ca="1" si="949"/>
        <v>7.7534780069292211</v>
      </c>
      <c r="BN3098" s="9">
        <f t="shared" ca="1" si="939"/>
        <v>0</v>
      </c>
      <c r="BO3098" s="9">
        <f t="shared" ca="1" si="940"/>
        <v>1</v>
      </c>
      <c r="BP3098" s="9">
        <f t="shared" ca="1" si="934"/>
        <v>0</v>
      </c>
      <c r="BQ3098" s="9">
        <f t="shared" ca="1" si="935"/>
        <v>1</v>
      </c>
      <c r="BR3098">
        <f t="shared" ca="1" si="936"/>
        <v>1113.8433518374798</v>
      </c>
      <c r="BS3098">
        <f t="shared" ca="1" si="937"/>
        <v>0</v>
      </c>
      <c r="BT3098">
        <f t="shared" ca="1" si="938"/>
        <v>1.8055555555555558E-5</v>
      </c>
      <c r="BU3098">
        <f t="shared" ca="1" si="919"/>
        <v>0</v>
      </c>
      <c r="BV3098">
        <f t="shared" ca="1" si="920"/>
        <v>0</v>
      </c>
      <c r="BW3098" s="35">
        <f ca="1">IFERROR(VLOOKUP($B3098,OFFSET(Input!$A$1,0,MATCH(Index!BW$6&amp;" Index",Input!$1:$1,0)-1,10000,2),2,0)/100,BW3097)</f>
        <v>1.1999999999999999E-3</v>
      </c>
      <c r="BX3098">
        <f t="shared" ca="1" si="941"/>
        <v>5.5291272131625501E-3</v>
      </c>
      <c r="CE3098">
        <v>1071.2029494774793</v>
      </c>
    </row>
    <row r="3099" spans="2:83" x14ac:dyDescent="0.25">
      <c r="B3099" s="2">
        <v>42018</v>
      </c>
      <c r="C3099">
        <f t="shared" ca="1" si="921"/>
        <v>0</v>
      </c>
      <c r="D3099">
        <f t="shared" ca="1" si="922"/>
        <v>0</v>
      </c>
      <c r="E3099">
        <f ca="1">IF($B3099&lt;VLOOKUP(E$6&amp;" Equity",Param,4,0),"",IFERROR(VLOOKUP($B3099,OFFSET(Input!$A$1,0,MATCH(Index!E$6&amp;" Equity",Input!$1:$1,0)-1,10000,2),2,0),E3098))</f>
        <v>89.78</v>
      </c>
      <c r="F3099" s="33">
        <v>132.82</v>
      </c>
      <c r="H3099">
        <f ca="1">IFERROR(VLOOKUP($B3099,OFFSET(Input!$A$1,0,MATCH(Index!H$6,Input!$1:$1,0)-1,10000,2),2,0),0)</f>
        <v>0</v>
      </c>
      <c r="I3099">
        <f ca="1">IFERROR(VLOOKUP($B3099,OFFSET(Input!$A$1,0,MATCH(Index!I$6,Input!$1:$1,0)-1,10000,2),2,0),0)</f>
        <v>0</v>
      </c>
      <c r="K3099">
        <f t="shared" ca="1" si="923"/>
        <v>107.86259931375683</v>
      </c>
      <c r="L3099" s="30">
        <f t="shared" ca="1" si="924"/>
        <v>144.74705163333013</v>
      </c>
      <c r="N3099">
        <f t="shared" ca="1" si="928"/>
        <v>-2.3363196920710393E-3</v>
      </c>
      <c r="O3099">
        <f t="shared" ca="1" si="929"/>
        <v>7.5574724879937808E-3</v>
      </c>
      <c r="Q3099">
        <f t="shared" ca="1" si="945"/>
        <v>7.6992556438841009E-2</v>
      </c>
      <c r="R3099">
        <f t="shared" ca="1" si="944"/>
        <v>0.16479418299635398</v>
      </c>
      <c r="T3099">
        <f t="shared" ca="1" si="908"/>
        <v>0.10605458075554722</v>
      </c>
      <c r="U3099">
        <f t="shared" ca="1" si="903"/>
        <v>0.17095047162013188</v>
      </c>
      <c r="W3099">
        <f t="shared" ca="1" si="904"/>
        <v>-0.59789735663077126</v>
      </c>
      <c r="X3099">
        <f t="shared" ca="1" si="905"/>
        <v>-0.41675912015032968</v>
      </c>
      <c r="Z3099">
        <f t="shared" ca="1" si="914"/>
        <v>107.51298897292028</v>
      </c>
      <c r="AA3099">
        <f t="shared" ca="1" si="914"/>
        <v>107.4239800541724</v>
      </c>
      <c r="AB3099">
        <f t="shared" ca="1" si="914"/>
        <v>107.06426528802558</v>
      </c>
      <c r="AC3099">
        <f t="shared" ca="1" si="915"/>
        <v>107.4239800541724</v>
      </c>
      <c r="AE3099">
        <f ca="1">IFERROR(VLOOKUP($B3099,OFFSET(Input!$A$1,0,MATCH(Index!AE$6&amp;" Index",Input!$1:$1,0)-1,10000,2),2,0),AE3098)</f>
        <v>21.48</v>
      </c>
      <c r="AF3099">
        <f t="shared" ca="1" si="909"/>
        <v>17.879333333333332</v>
      </c>
      <c r="AG3099">
        <f t="shared" ca="1" si="909"/>
        <v>17.987500000000004</v>
      </c>
      <c r="AH3099">
        <f t="shared" ca="1" si="909"/>
        <v>18.190000000000005</v>
      </c>
      <c r="AI3099">
        <f t="shared" ca="1" si="910"/>
        <v>18.190000000000005</v>
      </c>
      <c r="AK3099">
        <f t="shared" ca="1" si="911"/>
        <v>1</v>
      </c>
      <c r="AL3099">
        <f t="shared" ca="1" si="912"/>
        <v>-1</v>
      </c>
      <c r="AN3099" t="str">
        <f t="shared" ca="1" si="918"/>
        <v>Not Down</v>
      </c>
      <c r="AO3099" t="str">
        <f t="shared" ca="1" si="925"/>
        <v>Up</v>
      </c>
      <c r="AQ3099">
        <f t="shared" ca="1" si="916"/>
        <v>0</v>
      </c>
      <c r="AR3099">
        <f t="shared" ca="1" si="917"/>
        <v>1</v>
      </c>
      <c r="AT3099">
        <f t="shared" ca="1" si="946"/>
        <v>1</v>
      </c>
      <c r="AU3099">
        <f t="shared" ca="1" si="947"/>
        <v>0</v>
      </c>
      <c r="AW3099" s="5">
        <f t="shared" ca="1" si="930"/>
        <v>0.16479418299635398</v>
      </c>
      <c r="AX3099" s="5">
        <f t="shared" ca="1" si="931"/>
        <v>0.17095047162013188</v>
      </c>
      <c r="AY3099" s="18">
        <f t="shared" ca="1" si="913"/>
        <v>0.17095047162013188</v>
      </c>
      <c r="BA3099" s="6">
        <f t="shared" ca="1" si="906"/>
        <v>0.29248237531104759</v>
      </c>
      <c r="BB3099">
        <f t="shared" ca="1" si="907"/>
        <v>0.28586875811607587</v>
      </c>
      <c r="BC3099" t="str">
        <f t="shared" ca="1" si="942"/>
        <v>HYG UP Equity</v>
      </c>
      <c r="BD3099" t="str">
        <f t="shared" ca="1" si="943"/>
        <v>TLT UP Equity</v>
      </c>
      <c r="BF3099">
        <f t="shared" ca="1" si="932"/>
        <v>0</v>
      </c>
      <c r="BG3099">
        <f t="shared" ca="1" si="933"/>
        <v>1</v>
      </c>
      <c r="BI3099">
        <f t="shared" ca="1" si="926"/>
        <v>0</v>
      </c>
      <c r="BJ3099">
        <f t="shared" ca="1" si="927"/>
        <v>1</v>
      </c>
      <c r="BL3099">
        <f t="shared" ca="1" si="948"/>
        <v>0</v>
      </c>
      <c r="BM3099">
        <f t="shared" ca="1" si="949"/>
        <v>7.753478006929222</v>
      </c>
      <c r="BN3099" s="9">
        <f t="shared" ca="1" si="939"/>
        <v>0</v>
      </c>
      <c r="BO3099" s="9">
        <f t="shared" ca="1" si="940"/>
        <v>1</v>
      </c>
      <c r="BP3099" s="9">
        <f t="shared" ca="1" si="934"/>
        <v>0</v>
      </c>
      <c r="BQ3099" s="9">
        <f t="shared" ca="1" si="935"/>
        <v>1</v>
      </c>
      <c r="BR3099">
        <f t="shared" ca="1" si="936"/>
        <v>1122.2930814068736</v>
      </c>
      <c r="BS3099">
        <f t="shared" ca="1" si="937"/>
        <v>7.5861022606587003E-3</v>
      </c>
      <c r="BT3099">
        <f t="shared" ca="1" si="938"/>
        <v>1.8055555555555558E-5</v>
      </c>
      <c r="BU3099">
        <f t="shared" ca="1" si="919"/>
        <v>0</v>
      </c>
      <c r="BV3099">
        <f t="shared" ca="1" si="920"/>
        <v>0</v>
      </c>
      <c r="BW3099" s="35">
        <f ca="1">IFERROR(VLOOKUP($B3099,OFFSET(Input!$A$1,0,MATCH(Index!BW$6&amp;" Index",Input!$1:$1,0)-1,10000,2),2,0)/100,BW3098)</f>
        <v>1.1999999999999999E-3</v>
      </c>
      <c r="BX3099">
        <f t="shared" ca="1" si="941"/>
        <v>5.5290346377031381E-3</v>
      </c>
      <c r="CE3099">
        <v>1073.5358906113129</v>
      </c>
    </row>
    <row r="3100" spans="2:83" x14ac:dyDescent="0.25">
      <c r="B3100" s="2">
        <v>42019</v>
      </c>
      <c r="C3100">
        <f t="shared" ca="1" si="921"/>
        <v>0</v>
      </c>
      <c r="D3100">
        <f t="shared" ca="1" si="922"/>
        <v>0</v>
      </c>
      <c r="E3100">
        <f ca="1">IF($B3100&lt;VLOOKUP(E$6&amp;" Equity",Param,4,0),"",IFERROR(VLOOKUP($B3100,OFFSET(Input!$A$1,0,MATCH(Index!E$6&amp;" Equity",Input!$1:$1,0)-1,10000,2),2,0),E3099))</f>
        <v>89.23</v>
      </c>
      <c r="F3100" s="33">
        <v>134.91</v>
      </c>
      <c r="H3100">
        <f ca="1">IFERROR(VLOOKUP($B3100,OFFSET(Input!$A$1,0,MATCH(Index!H$6,Input!$1:$1,0)-1,10000,2),2,0),0)</f>
        <v>0</v>
      </c>
      <c r="I3100">
        <f ca="1">IFERROR(VLOOKUP($B3100,OFFSET(Input!$A$1,0,MATCH(Index!I$6,Input!$1:$1,0)-1,10000,2),2,0),0)</f>
        <v>0</v>
      </c>
      <c r="K3100">
        <f t="shared" ca="1" si="923"/>
        <v>107.20182375547473</v>
      </c>
      <c r="L3100" s="30">
        <f t="shared" ca="1" si="924"/>
        <v>147.0247307322133</v>
      </c>
      <c r="N3100">
        <f t="shared" ca="1" si="928"/>
        <v>-6.1449274417260009E-3</v>
      </c>
      <c r="O3100">
        <f t="shared" ca="1" si="929"/>
        <v>1.5613061338158204E-2</v>
      </c>
      <c r="Q3100">
        <f t="shared" ca="1" si="945"/>
        <v>8.1847960529664615E-2</v>
      </c>
      <c r="R3100">
        <f t="shared" ca="1" si="944"/>
        <v>0.18223158021044975</v>
      </c>
      <c r="T3100">
        <f t="shared" ca="1" si="908"/>
        <v>0.10753390435615755</v>
      </c>
      <c r="U3100">
        <f t="shared" ca="1" si="903"/>
        <v>0.1743242835964226</v>
      </c>
      <c r="W3100">
        <f t="shared" ca="1" si="904"/>
        <v>-0.66208530510882579</v>
      </c>
      <c r="X3100">
        <f t="shared" ca="1" si="905"/>
        <v>-0.43811186827095899</v>
      </c>
      <c r="Z3100">
        <f t="shared" ca="1" si="914"/>
        <v>107.46853679899951</v>
      </c>
      <c r="AA3100">
        <f t="shared" ca="1" si="914"/>
        <v>107.5867806294727</v>
      </c>
      <c r="AB3100">
        <f t="shared" ca="1" si="914"/>
        <v>107.05525735897091</v>
      </c>
      <c r="AC3100">
        <f t="shared" ca="1" si="915"/>
        <v>107.5867806294727</v>
      </c>
      <c r="AE3100">
        <f ca="1">IFERROR(VLOOKUP($B3100,OFFSET(Input!$A$1,0,MATCH(Index!AE$6&amp;" Index",Input!$1:$1,0)-1,10000,2),2,0),AE3099)</f>
        <v>22.39</v>
      </c>
      <c r="AF3100">
        <f t="shared" ca="1" si="909"/>
        <v>18.385333333333332</v>
      </c>
      <c r="AG3100">
        <f t="shared" ca="1" si="909"/>
        <v>17.9285</v>
      </c>
      <c r="AH3100">
        <f t="shared" ca="1" si="909"/>
        <v>18.490000000000006</v>
      </c>
      <c r="AI3100">
        <f t="shared" ca="1" si="910"/>
        <v>18.490000000000006</v>
      </c>
      <c r="AK3100">
        <f t="shared" ca="1" si="911"/>
        <v>-1</v>
      </c>
      <c r="AL3100">
        <f t="shared" ca="1" si="912"/>
        <v>-1</v>
      </c>
      <c r="AN3100" t="str">
        <f t="shared" ca="1" si="918"/>
        <v>Not Down</v>
      </c>
      <c r="AO3100" t="str">
        <f t="shared" ca="1" si="925"/>
        <v>Up</v>
      </c>
      <c r="AQ3100">
        <f t="shared" ca="1" si="916"/>
        <v>0</v>
      </c>
      <c r="AR3100">
        <f t="shared" ca="1" si="917"/>
        <v>1</v>
      </c>
      <c r="AT3100">
        <f t="shared" ca="1" si="946"/>
        <v>1</v>
      </c>
      <c r="AU3100">
        <f t="shared" ca="1" si="947"/>
        <v>0</v>
      </c>
      <c r="AW3100" s="5">
        <f t="shared" ca="1" si="930"/>
        <v>0.18223158021044975</v>
      </c>
      <c r="AX3100" s="5">
        <f t="shared" ca="1" si="931"/>
        <v>0.1743242835964226</v>
      </c>
      <c r="AY3100" s="18">
        <f t="shared" ca="1" si="913"/>
        <v>0.18223158021044975</v>
      </c>
      <c r="BA3100" s="6">
        <f t="shared" ca="1" si="906"/>
        <v>0.27437615336626953</v>
      </c>
      <c r="BB3100">
        <f t="shared" ca="1" si="907"/>
        <v>0.28586875811607587</v>
      </c>
      <c r="BC3100" t="str">
        <f t="shared" ca="1" si="942"/>
        <v>HYG UP Equity</v>
      </c>
      <c r="BD3100" t="str">
        <f t="shared" ca="1" si="943"/>
        <v>TLT UP Equity</v>
      </c>
      <c r="BF3100">
        <f t="shared" ca="1" si="932"/>
        <v>0</v>
      </c>
      <c r="BG3100">
        <f t="shared" ca="1" si="933"/>
        <v>1</v>
      </c>
      <c r="BI3100">
        <f t="shared" ca="1" si="926"/>
        <v>0</v>
      </c>
      <c r="BJ3100">
        <f t="shared" ca="1" si="927"/>
        <v>1</v>
      </c>
      <c r="BL3100">
        <f t="shared" ca="1" si="948"/>
        <v>0</v>
      </c>
      <c r="BM3100">
        <f t="shared" ca="1" si="949"/>
        <v>7.7534780069292228</v>
      </c>
      <c r="BN3100" s="9">
        <f t="shared" ca="1" si="939"/>
        <v>0</v>
      </c>
      <c r="BO3100" s="9">
        <f t="shared" ca="1" si="940"/>
        <v>0.99999999999999989</v>
      </c>
      <c r="BP3100" s="9">
        <f t="shared" ca="1" si="934"/>
        <v>0</v>
      </c>
      <c r="BQ3100" s="9">
        <f t="shared" ca="1" si="935"/>
        <v>1</v>
      </c>
      <c r="BR3100">
        <f t="shared" ca="1" si="936"/>
        <v>1139.9530162069068</v>
      </c>
      <c r="BS3100">
        <f t="shared" ca="1" si="937"/>
        <v>1.5735581990664382E-2</v>
      </c>
      <c r="BT3100">
        <f t="shared" ca="1" si="938"/>
        <v>1.8055555555555555E-5</v>
      </c>
      <c r="BU3100">
        <f t="shared" ca="1" si="919"/>
        <v>0</v>
      </c>
      <c r="BV3100">
        <f t="shared" ca="1" si="920"/>
        <v>1.1102230246251566E-20</v>
      </c>
      <c r="BW3100" s="35">
        <f ca="1">IFERROR(VLOOKUP($B3100,OFFSET(Input!$A$1,0,MATCH(Index!BW$6&amp;" Index",Input!$1:$1,0)-1,10000,2),2,0)/100,BW3099)</f>
        <v>1.1999999999999999E-3</v>
      </c>
      <c r="BX3100">
        <f t="shared" ca="1" si="941"/>
        <v>5.5410761582599848E-3</v>
      </c>
      <c r="CE3100">
        <v>1078.4048757302812</v>
      </c>
    </row>
    <row r="3101" spans="2:83" x14ac:dyDescent="0.25">
      <c r="B3101" s="2">
        <v>42020</v>
      </c>
      <c r="C3101">
        <f t="shared" ca="1" si="921"/>
        <v>0</v>
      </c>
      <c r="D3101">
        <f t="shared" ca="1" si="922"/>
        <v>0</v>
      </c>
      <c r="E3101">
        <f ca="1">IF($B3101&lt;VLOOKUP(E$6&amp;" Equity",Param,4,0),"",IFERROR(VLOOKUP($B3101,OFFSET(Input!$A$1,0,MATCH(Index!E$6&amp;" Equity",Input!$1:$1,0)-1,10000,2),2,0),E3100))</f>
        <v>89.57</v>
      </c>
      <c r="F3101" s="33">
        <v>133.16</v>
      </c>
      <c r="H3101">
        <f ca="1">IFERROR(VLOOKUP($B3101,OFFSET(Input!$A$1,0,MATCH(Index!H$6,Input!$1:$1,0)-1,10000,2),2,0),0)</f>
        <v>0</v>
      </c>
      <c r="I3101">
        <f ca="1">IFERROR(VLOOKUP($B3101,OFFSET(Input!$A$1,0,MATCH(Index!I$6,Input!$1:$1,0)-1,10000,2),2,0),0)</f>
        <v>0</v>
      </c>
      <c r="K3101">
        <f t="shared" ca="1" si="923"/>
        <v>107.61030319150365</v>
      </c>
      <c r="L3101" s="30">
        <f t="shared" ca="1" si="924"/>
        <v>145.11758316137812</v>
      </c>
      <c r="N3101">
        <f t="shared" ca="1" si="928"/>
        <v>3.8031365750437543E-3</v>
      </c>
      <c r="O3101">
        <f t="shared" ca="1" si="929"/>
        <v>-1.305647674390161E-2</v>
      </c>
      <c r="Q3101">
        <f t="shared" ca="1" si="945"/>
        <v>8.4045092704084223E-2</v>
      </c>
      <c r="R3101">
        <f t="shared" ca="1" si="944"/>
        <v>0.18553558056965969</v>
      </c>
      <c r="T3101">
        <f t="shared" ca="1" si="908"/>
        <v>7.9197715460735188E-2</v>
      </c>
      <c r="U3101">
        <f t="shared" ca="1" si="903"/>
        <v>0.17744303140989087</v>
      </c>
      <c r="W3101">
        <f t="shared" ca="1" si="904"/>
        <v>-0.71354176107219625</v>
      </c>
      <c r="X3101">
        <f t="shared" ca="1" si="905"/>
        <v>-0.45826852330415591</v>
      </c>
      <c r="Z3101">
        <f t="shared" ca="1" si="914"/>
        <v>107.46493256868159</v>
      </c>
      <c r="AA3101">
        <f t="shared" ca="1" si="914"/>
        <v>107.6605444581854</v>
      </c>
      <c r="AB3101">
        <f t="shared" ca="1" si="914"/>
        <v>107.11187583793254</v>
      </c>
      <c r="AC3101">
        <f t="shared" ca="1" si="915"/>
        <v>107.6605444581854</v>
      </c>
      <c r="AE3101">
        <f ca="1">IFERROR(VLOOKUP($B3101,OFFSET(Input!$A$1,0,MATCH(Index!AE$6&amp;" Index",Input!$1:$1,0)-1,10000,2),2,0),AE3100)</f>
        <v>20.95</v>
      </c>
      <c r="AF3101">
        <f t="shared" ca="1" si="909"/>
        <v>18.823999999999998</v>
      </c>
      <c r="AG3101">
        <f t="shared" ca="1" si="909"/>
        <v>18.004000000000001</v>
      </c>
      <c r="AH3101">
        <f t="shared" ca="1" si="909"/>
        <v>18.586800000000004</v>
      </c>
      <c r="AI3101">
        <f t="shared" ca="1" si="910"/>
        <v>18.586800000000004</v>
      </c>
      <c r="AK3101">
        <f t="shared" ca="1" si="911"/>
        <v>-1</v>
      </c>
      <c r="AL3101">
        <f t="shared" ca="1" si="912"/>
        <v>1</v>
      </c>
      <c r="AN3101" t="str">
        <f t="shared" ca="1" si="918"/>
        <v>Not Down</v>
      </c>
      <c r="AO3101" t="str">
        <f t="shared" ca="1" si="925"/>
        <v>Up</v>
      </c>
      <c r="AQ3101">
        <f t="shared" ca="1" si="916"/>
        <v>0</v>
      </c>
      <c r="AR3101">
        <f t="shared" ca="1" si="917"/>
        <v>1</v>
      </c>
      <c r="AT3101">
        <f t="shared" ca="1" si="946"/>
        <v>1</v>
      </c>
      <c r="AU3101">
        <f t="shared" ca="1" si="947"/>
        <v>0</v>
      </c>
      <c r="AW3101" s="5">
        <f t="shared" ca="1" si="930"/>
        <v>0.18553558056965969</v>
      </c>
      <c r="AX3101" s="5">
        <f t="shared" ca="1" si="931"/>
        <v>0.17744303140989087</v>
      </c>
      <c r="AY3101" s="18">
        <f t="shared" ca="1" si="913"/>
        <v>0.18553558056965969</v>
      </c>
      <c r="BA3101" s="6">
        <f t="shared" ca="1" si="906"/>
        <v>0.26949008835115273</v>
      </c>
      <c r="BB3101">
        <f t="shared" ca="1" si="907"/>
        <v>0.28586875811607587</v>
      </c>
      <c r="BC3101" t="str">
        <f t="shared" ca="1" si="942"/>
        <v>HYG UP Equity</v>
      </c>
      <c r="BD3101" t="str">
        <f t="shared" ca="1" si="943"/>
        <v>TLT UP Equity</v>
      </c>
      <c r="BF3101">
        <f t="shared" ca="1" si="932"/>
        <v>0</v>
      </c>
      <c r="BG3101">
        <f t="shared" ca="1" si="933"/>
        <v>1</v>
      </c>
      <c r="BI3101">
        <f t="shared" ca="1" si="926"/>
        <v>0</v>
      </c>
      <c r="BJ3101">
        <f t="shared" ca="1" si="927"/>
        <v>1</v>
      </c>
      <c r="BL3101">
        <f t="shared" ca="1" si="948"/>
        <v>0</v>
      </c>
      <c r="BM3101">
        <f t="shared" ca="1" si="949"/>
        <v>7.753478006929222</v>
      </c>
      <c r="BN3101" s="9">
        <f t="shared" ca="1" si="939"/>
        <v>0</v>
      </c>
      <c r="BO3101" s="9">
        <f t="shared" ca="1" si="940"/>
        <v>1.0000000000000002</v>
      </c>
      <c r="BP3101" s="9">
        <f t="shared" ca="1" si="934"/>
        <v>0</v>
      </c>
      <c r="BQ3101" s="9">
        <f t="shared" ca="1" si="935"/>
        <v>1</v>
      </c>
      <c r="BR3101">
        <f t="shared" ca="1" si="936"/>
        <v>1125.1659894604677</v>
      </c>
      <c r="BS3101">
        <f t="shared" ca="1" si="937"/>
        <v>-1.2971610703432002E-2</v>
      </c>
      <c r="BT3101">
        <f t="shared" ca="1" si="938"/>
        <v>1.8055555555555562E-5</v>
      </c>
      <c r="BU3101">
        <f t="shared" ca="1" si="919"/>
        <v>0</v>
      </c>
      <c r="BV3101">
        <f t="shared" ca="1" si="920"/>
        <v>1.1102230246251566E-20</v>
      </c>
      <c r="BW3101" s="35">
        <f ca="1">IFERROR(VLOOKUP($B3101,OFFSET(Input!$A$1,0,MATCH(Index!BW$6&amp;" Index",Input!$1:$1,0)-1,10000,2),2,0)/100,BW3100)</f>
        <v>1.2999999999999999E-3</v>
      </c>
      <c r="BX3101">
        <f t="shared" ca="1" si="941"/>
        <v>5.5662075186491359E-3</v>
      </c>
      <c r="CE3101">
        <v>1074.3399882879226</v>
      </c>
    </row>
    <row r="3102" spans="2:83" x14ac:dyDescent="0.25">
      <c r="B3102" s="2">
        <v>42024</v>
      </c>
      <c r="C3102">
        <f t="shared" ca="1" si="921"/>
        <v>0</v>
      </c>
      <c r="D3102">
        <f t="shared" ca="1" si="922"/>
        <v>0</v>
      </c>
      <c r="E3102">
        <f ca="1">IF($B3102&lt;VLOOKUP(E$6&amp;" Equity",Param,4,0),"",IFERROR(VLOOKUP($B3102,OFFSET(Input!$A$1,0,MATCH(Index!E$6&amp;" Equity",Input!$1:$1,0)-1,10000,2),2,0),E3101))</f>
        <v>89.41</v>
      </c>
      <c r="F3102" s="33">
        <v>134.97999999999999</v>
      </c>
      <c r="H3102">
        <f ca="1">IFERROR(VLOOKUP($B3102,OFFSET(Input!$A$1,0,MATCH(Index!H$6,Input!$1:$1,0)-1,10000,2),2,0),0)</f>
        <v>0</v>
      </c>
      <c r="I3102">
        <f ca="1">IFERROR(VLOOKUP($B3102,OFFSET(Input!$A$1,0,MATCH(Index!I$6,Input!$1:$1,0)-1,10000,2),2,0),0)</f>
        <v>0</v>
      </c>
      <c r="K3102">
        <f t="shared" ca="1" si="923"/>
        <v>107.41807757454886</v>
      </c>
      <c r="L3102" s="30">
        <f t="shared" ca="1" si="924"/>
        <v>147.10101663504668</v>
      </c>
      <c r="N3102">
        <f t="shared" ca="1" si="928"/>
        <v>-1.7879097398771551E-3</v>
      </c>
      <c r="O3102">
        <f t="shared" ca="1" si="929"/>
        <v>1.3575206608436145E-2</v>
      </c>
      <c r="Q3102">
        <f t="shared" ca="1" si="945"/>
        <v>7.0437960479637254E-2</v>
      </c>
      <c r="R3102">
        <f t="shared" ca="1" si="944"/>
        <v>0.18150900776039297</v>
      </c>
      <c r="T3102">
        <f t="shared" ca="1" si="908"/>
        <v>7.5107619298114048E-2</v>
      </c>
      <c r="U3102">
        <f t="shared" ref="U3102:U3165" ca="1" si="950">SQRT(SUMPRODUCT(OFFSET(O3102,0,0,-U$5,1),OFFSET(O3102,0,0,-U$5,1))*252/U$5)</f>
        <v>0.1725753927114097</v>
      </c>
      <c r="W3102">
        <f t="shared" ref="W3102:W3165" ca="1" si="951">(SUMPRODUCT(OFFSET(N3102,0,0,-W$5,1),OFFSET(O3102,0,0,-W$5,1))*252/W$5)/(Q3102*R3102)</f>
        <v>-0.63219954407367884</v>
      </c>
      <c r="X3102">
        <f t="shared" ref="X3102:X3165" ca="1" si="952">(SUMPRODUCT(OFFSET(N3102,0,0,-X$5,1),OFFSET(O3102,0,0,-X$5,1))*252/X$5)/(T3102*U3102)</f>
        <v>-0.39360892388495505</v>
      </c>
      <c r="Z3102">
        <f t="shared" ca="1" si="914"/>
        <v>107.5418228154635</v>
      </c>
      <c r="AA3102">
        <f t="shared" ca="1" si="914"/>
        <v>107.68581751591216</v>
      </c>
      <c r="AB3102">
        <f t="shared" ca="1" si="914"/>
        <v>107.17611782987044</v>
      </c>
      <c r="AC3102">
        <f t="shared" ca="1" si="915"/>
        <v>107.68581751591216</v>
      </c>
      <c r="AE3102">
        <f ca="1">IFERROR(VLOOKUP($B3102,OFFSET(Input!$A$1,0,MATCH(Index!AE$6&amp;" Index",Input!$1:$1,0)-1,10000,2),2,0),AE3101)</f>
        <v>19.89</v>
      </c>
      <c r="AF3102">
        <f t="shared" ca="1" si="909"/>
        <v>19.18333333333333</v>
      </c>
      <c r="AG3102">
        <f t="shared" ca="1" si="909"/>
        <v>18.158000000000001</v>
      </c>
      <c r="AH3102">
        <f t="shared" ca="1" si="909"/>
        <v>18.5792</v>
      </c>
      <c r="AI3102">
        <f t="shared" ca="1" si="910"/>
        <v>18.5792</v>
      </c>
      <c r="AK3102">
        <f t="shared" ca="1" si="911"/>
        <v>-1</v>
      </c>
      <c r="AL3102">
        <f t="shared" ca="1" si="912"/>
        <v>1</v>
      </c>
      <c r="AN3102" t="str">
        <f t="shared" ca="1" si="918"/>
        <v>Not Down</v>
      </c>
      <c r="AO3102" t="str">
        <f t="shared" ca="1" si="925"/>
        <v>Up</v>
      </c>
      <c r="AQ3102">
        <f t="shared" ca="1" si="916"/>
        <v>0</v>
      </c>
      <c r="AR3102">
        <f t="shared" ca="1" si="917"/>
        <v>1</v>
      </c>
      <c r="AT3102">
        <f t="shared" ca="1" si="946"/>
        <v>1</v>
      </c>
      <c r="AU3102">
        <f t="shared" ca="1" si="947"/>
        <v>0</v>
      </c>
      <c r="AW3102" s="5">
        <f t="shared" ca="1" si="930"/>
        <v>0.18150900776039297</v>
      </c>
      <c r="AX3102" s="5">
        <f t="shared" ca="1" si="931"/>
        <v>0.1725753927114097</v>
      </c>
      <c r="AY3102" s="18">
        <f t="shared" ca="1" si="913"/>
        <v>0.18150900776039297</v>
      </c>
      <c r="BA3102" s="6">
        <f t="shared" ref="BA3102:BA3165" ca="1" si="953">MAX(0,MIN(150%,VT/AY3102))</f>
        <v>0.27546842229452423</v>
      </c>
      <c r="BB3102">
        <f t="shared" ref="BB3102:BB3165" ca="1" si="954">IF($D3102&lt;&gt;0,BA3102,IF(AND(AY3102*BB3101&gt;4.5%,AY3102*BB3101&lt;5.5%),BB3101,BA3102))</f>
        <v>0.28586875811607587</v>
      </c>
      <c r="BC3102" t="str">
        <f t="shared" ca="1" si="942"/>
        <v>HYG UP Equity</v>
      </c>
      <c r="BD3102" t="str">
        <f t="shared" ca="1" si="943"/>
        <v>TLT UP Equity</v>
      </c>
      <c r="BF3102">
        <f t="shared" ca="1" si="932"/>
        <v>0</v>
      </c>
      <c r="BG3102">
        <f t="shared" ca="1" si="933"/>
        <v>1</v>
      </c>
      <c r="BI3102">
        <f t="shared" ca="1" si="926"/>
        <v>0</v>
      </c>
      <c r="BJ3102">
        <f t="shared" ca="1" si="927"/>
        <v>1</v>
      </c>
      <c r="BL3102">
        <f t="shared" ca="1" si="948"/>
        <v>0</v>
      </c>
      <c r="BM3102">
        <f t="shared" ca="1" si="949"/>
        <v>7.7534780069292228</v>
      </c>
      <c r="BN3102" s="9">
        <f t="shared" ca="1" si="939"/>
        <v>0</v>
      </c>
      <c r="BO3102" s="9">
        <f t="shared" ca="1" si="940"/>
        <v>0.99999999999999989</v>
      </c>
      <c r="BP3102" s="9">
        <f t="shared" ca="1" si="934"/>
        <v>0</v>
      </c>
      <c r="BQ3102" s="9">
        <f t="shared" ca="1" si="935"/>
        <v>1</v>
      </c>
      <c r="BR3102">
        <f t="shared" ca="1" si="936"/>
        <v>1140.5444972767641</v>
      </c>
      <c r="BS3102">
        <f t="shared" ca="1" si="937"/>
        <v>1.3667768098527988E-2</v>
      </c>
      <c r="BT3102">
        <f t="shared" ca="1" si="938"/>
        <v>7.2222222222222219E-5</v>
      </c>
      <c r="BU3102">
        <f t="shared" ca="1" si="919"/>
        <v>0</v>
      </c>
      <c r="BV3102">
        <f t="shared" ca="1" si="920"/>
        <v>1.1102230246251566E-20</v>
      </c>
      <c r="BW3102" s="35">
        <f ca="1">IFERROR(VLOOKUP($B3102,OFFSET(Input!$A$1,0,MATCH(Index!BW$6&amp;" Index",Input!$1:$1,0)-1,10000,2),2,0)/100,BW3101)</f>
        <v>1.1999999999999999E-3</v>
      </c>
      <c r="BX3102">
        <f t="shared" ca="1" si="941"/>
        <v>2.218090609556668E-2</v>
      </c>
      <c r="CE3102">
        <v>1078.516828266595</v>
      </c>
    </row>
    <row r="3103" spans="2:83" x14ac:dyDescent="0.25">
      <c r="B3103" s="2">
        <v>42025</v>
      </c>
      <c r="C3103">
        <f t="shared" ca="1" si="921"/>
        <v>0</v>
      </c>
      <c r="D3103">
        <f t="shared" ca="1" si="922"/>
        <v>0</v>
      </c>
      <c r="E3103">
        <f ca="1">IF($B3103&lt;VLOOKUP(E$6&amp;" Equity",Param,4,0),"",IFERROR(VLOOKUP($B3103,OFFSET(Input!$A$1,0,MATCH(Index!E$6&amp;" Equity",Input!$1:$1,0)-1,10000,2),2,0),E3102))</f>
        <v>89.89</v>
      </c>
      <c r="F3103" s="33">
        <v>133.4</v>
      </c>
      <c r="H3103">
        <f ca="1">IFERROR(VLOOKUP($B3103,OFFSET(Input!$A$1,0,MATCH(Index!H$6,Input!$1:$1,0)-1,10000,2),2,0),0)</f>
        <v>0</v>
      </c>
      <c r="I3103">
        <f ca="1">IFERROR(VLOOKUP($B3103,OFFSET(Input!$A$1,0,MATCH(Index!I$6,Input!$1:$1,0)-1,10000,2),2,0),0)</f>
        <v>0</v>
      </c>
      <c r="K3103">
        <f t="shared" ca="1" si="923"/>
        <v>107.99475442541323</v>
      </c>
      <c r="L3103" s="30">
        <f t="shared" ca="1" si="924"/>
        <v>145.37913482823552</v>
      </c>
      <c r="N3103">
        <f t="shared" ca="1" si="928"/>
        <v>5.3541678380812823E-3</v>
      </c>
      <c r="O3103">
        <f t="shared" ca="1" si="929"/>
        <v>-1.1774485833736841E-2</v>
      </c>
      <c r="Q3103">
        <f t="shared" ca="1" si="945"/>
        <v>7.2889070780142298E-2</v>
      </c>
      <c r="R3103">
        <f t="shared" ca="1" si="944"/>
        <v>0.16853392841128997</v>
      </c>
      <c r="T3103">
        <f t="shared" ref="T3103:T3166" ca="1" si="955">SQRT(SUMPRODUCT(OFFSET(N3103,0,0,-T$5,1),OFFSET(N3103,0,0,-T$5,1))*252/T$5)</f>
        <v>6.8205492819292904E-2</v>
      </c>
      <c r="U3103">
        <f t="shared" ca="1" si="950"/>
        <v>0.17111789673437452</v>
      </c>
      <c r="W3103">
        <f t="shared" ca="1" si="951"/>
        <v>-0.64672716241851402</v>
      </c>
      <c r="X3103">
        <f t="shared" ca="1" si="952"/>
        <v>-0.65446750249779817</v>
      </c>
      <c r="Z3103">
        <f t="shared" ca="1" si="914"/>
        <v>107.71722869093476</v>
      </c>
      <c r="AA3103">
        <f t="shared" ca="1" si="914"/>
        <v>107.68429683798441</v>
      </c>
      <c r="AB3103">
        <f t="shared" ca="1" si="914"/>
        <v>107.320848912047</v>
      </c>
      <c r="AC3103">
        <f t="shared" ca="1" si="915"/>
        <v>107.68429683798441</v>
      </c>
      <c r="AE3103">
        <f ca="1">IFERROR(VLOOKUP($B3103,OFFSET(Input!$A$1,0,MATCH(Index!AE$6&amp;" Index",Input!$1:$1,0)-1,10000,2),2,0),AE3102)</f>
        <v>18.850000000000001</v>
      </c>
      <c r="AF3103">
        <f t="shared" ref="AF3103:AH3166" ca="1" si="956">AVERAGE(OFFSET($AE3103,0,0,-AF$5,1))</f>
        <v>19.436</v>
      </c>
      <c r="AG3103">
        <f t="shared" ca="1" si="956"/>
        <v>18.276</v>
      </c>
      <c r="AH3103">
        <f t="shared" ca="1" si="956"/>
        <v>18.489999999999998</v>
      </c>
      <c r="AI3103">
        <f t="shared" ref="AI3103:AI3166" ca="1" si="957">MAX(AH3103,AG3103)</f>
        <v>18.489999999999998</v>
      </c>
      <c r="AK3103">
        <f t="shared" ref="AK3103:AK3166" ca="1" si="958">IF(Z3103&gt;AC3103,1,-1)</f>
        <v>1</v>
      </c>
      <c r="AL3103">
        <f t="shared" ref="AL3103:AL3166" ca="1" si="959">IF(AF3103&gt;AI3103,1,-1)</f>
        <v>1</v>
      </c>
      <c r="AN3103" t="str">
        <f t="shared" ca="1" si="918"/>
        <v>Not Down</v>
      </c>
      <c r="AO3103" t="str">
        <f t="shared" ca="1" si="925"/>
        <v>Up</v>
      </c>
      <c r="AQ3103">
        <f t="shared" ca="1" si="916"/>
        <v>0</v>
      </c>
      <c r="AR3103">
        <f t="shared" ca="1" si="917"/>
        <v>1</v>
      </c>
      <c r="AT3103">
        <f t="shared" ca="1" si="946"/>
        <v>1</v>
      </c>
      <c r="AU3103">
        <f t="shared" ca="1" si="947"/>
        <v>0</v>
      </c>
      <c r="AW3103" s="5">
        <f t="shared" ca="1" si="930"/>
        <v>0.16853392841128997</v>
      </c>
      <c r="AX3103" s="5">
        <f t="shared" ca="1" si="931"/>
        <v>0.17111789673437452</v>
      </c>
      <c r="AY3103" s="18">
        <f t="shared" ref="AY3103:AY3166" ca="1" si="960">MAX(AW3103,AX3103)</f>
        <v>0.17111789673437452</v>
      </c>
      <c r="BA3103" s="6">
        <f t="shared" ca="1" si="953"/>
        <v>0.29219620480501091</v>
      </c>
      <c r="BB3103">
        <f t="shared" ca="1" si="954"/>
        <v>0.28586875811607587</v>
      </c>
      <c r="BC3103" t="str">
        <f t="shared" ca="1" si="942"/>
        <v>HYG UP Equity</v>
      </c>
      <c r="BD3103" t="str">
        <f t="shared" ca="1" si="943"/>
        <v>TLT UP Equity</v>
      </c>
      <c r="BF3103">
        <f t="shared" ca="1" si="932"/>
        <v>0</v>
      </c>
      <c r="BG3103">
        <f t="shared" ca="1" si="933"/>
        <v>1</v>
      </c>
      <c r="BI3103">
        <f t="shared" ca="1" si="926"/>
        <v>0</v>
      </c>
      <c r="BJ3103">
        <f t="shared" ca="1" si="927"/>
        <v>1</v>
      </c>
      <c r="BL3103">
        <f t="shared" ca="1" si="948"/>
        <v>0</v>
      </c>
      <c r="BM3103">
        <f t="shared" ca="1" si="949"/>
        <v>7.7534780069292228</v>
      </c>
      <c r="BN3103" s="9">
        <f t="shared" ca="1" si="939"/>
        <v>0</v>
      </c>
      <c r="BO3103" s="9">
        <f t="shared" ca="1" si="940"/>
        <v>1</v>
      </c>
      <c r="BP3103" s="9">
        <f t="shared" ca="1" si="934"/>
        <v>0</v>
      </c>
      <c r="BQ3103" s="9">
        <f t="shared" ca="1" si="935"/>
        <v>1</v>
      </c>
      <c r="BR3103">
        <f t="shared" ca="1" si="936"/>
        <v>1127.1939245571223</v>
      </c>
      <c r="BS3103">
        <f t="shared" ca="1" si="937"/>
        <v>-1.1705437842643107E-2</v>
      </c>
      <c r="BT3103">
        <f t="shared" ca="1" si="938"/>
        <v>1.8055555555555558E-5</v>
      </c>
      <c r="BU3103">
        <f t="shared" ca="1" si="919"/>
        <v>0</v>
      </c>
      <c r="BV3103">
        <f t="shared" ca="1" si="920"/>
        <v>0</v>
      </c>
      <c r="BW3103" s="35">
        <f ca="1">IFERROR(VLOOKUP($B3103,OFFSET(Input!$A$1,0,MATCH(Index!BW$6&amp;" Index",Input!$1:$1,0)-1,10000,2),2,0)/100,BW3102)</f>
        <v>1.1999999999999999E-3</v>
      </c>
      <c r="BX3103">
        <f t="shared" ca="1" si="941"/>
        <v>5.5667853638197056E-3</v>
      </c>
      <c r="CE3103">
        <v>1074.8465754112228</v>
      </c>
    </row>
    <row r="3104" spans="2:83" x14ac:dyDescent="0.25">
      <c r="B3104" s="2">
        <v>42026</v>
      </c>
      <c r="C3104">
        <f t="shared" ca="1" si="921"/>
        <v>0</v>
      </c>
      <c r="D3104">
        <f t="shared" ca="1" si="922"/>
        <v>0</v>
      </c>
      <c r="E3104">
        <f ca="1">IF($B3104&lt;VLOOKUP(E$6&amp;" Equity",Param,4,0),"",IFERROR(VLOOKUP($B3104,OFFSET(Input!$A$1,0,MATCH(Index!E$6&amp;" Equity",Input!$1:$1,0)-1,10000,2),2,0),E3103))</f>
        <v>90.01</v>
      </c>
      <c r="F3104" s="33">
        <v>132.91999999999999</v>
      </c>
      <c r="H3104">
        <f ca="1">IFERROR(VLOOKUP($B3104,OFFSET(Input!$A$1,0,MATCH(Index!H$6,Input!$1:$1,0)-1,10000,2),2,0),0)</f>
        <v>0</v>
      </c>
      <c r="I3104">
        <f ca="1">IFERROR(VLOOKUP($B3104,OFFSET(Input!$A$1,0,MATCH(Index!I$6,Input!$1:$1,0)-1,10000,2),2,0),0)</f>
        <v>0</v>
      </c>
      <c r="K3104">
        <f t="shared" ca="1" si="923"/>
        <v>108.13892363812933</v>
      </c>
      <c r="L3104" s="30">
        <f t="shared" ca="1" si="924"/>
        <v>144.85603149452072</v>
      </c>
      <c r="N3104">
        <f t="shared" ca="1" si="928"/>
        <v>1.3340746836859785E-3</v>
      </c>
      <c r="O3104">
        <f t="shared" ca="1" si="929"/>
        <v>-3.6046899951299072E-3</v>
      </c>
      <c r="Q3104">
        <f t="shared" ca="1" si="945"/>
        <v>6.6248547936823776E-2</v>
      </c>
      <c r="R3104">
        <f t="shared" ca="1" si="944"/>
        <v>0.16921183449135288</v>
      </c>
      <c r="T3104">
        <f t="shared" ca="1" si="955"/>
        <v>6.7341513289114932E-2</v>
      </c>
      <c r="U3104">
        <f t="shared" ca="1" si="950"/>
        <v>0.1715287247938328</v>
      </c>
      <c r="W3104">
        <f t="shared" ca="1" si="951"/>
        <v>-0.69195815262024585</v>
      </c>
      <c r="X3104">
        <f t="shared" ca="1" si="952"/>
        <v>-0.66162285248694819</v>
      </c>
      <c r="Z3104">
        <f t="shared" ca="1" si="914"/>
        <v>107.8409739318494</v>
      </c>
      <c r="AA3104">
        <f t="shared" ca="1" si="914"/>
        <v>107.70792900075624</v>
      </c>
      <c r="AB3104">
        <f t="shared" ca="1" si="914"/>
        <v>107.47373934674071</v>
      </c>
      <c r="AC3104">
        <f t="shared" ca="1" si="915"/>
        <v>107.70792900075624</v>
      </c>
      <c r="AE3104">
        <f ca="1">IFERROR(VLOOKUP($B3104,OFFSET(Input!$A$1,0,MATCH(Index!AE$6&amp;" Index",Input!$1:$1,0)-1,10000,2),2,0),AE3103)</f>
        <v>16.399999999999999</v>
      </c>
      <c r="AF3104">
        <f t="shared" ca="1" si="956"/>
        <v>19.468</v>
      </c>
      <c r="AG3104">
        <f t="shared" ca="1" si="956"/>
        <v>18.333499999999997</v>
      </c>
      <c r="AH3104">
        <f t="shared" ca="1" si="956"/>
        <v>18.3292</v>
      </c>
      <c r="AI3104">
        <f t="shared" ca="1" si="957"/>
        <v>18.333499999999997</v>
      </c>
      <c r="AK3104">
        <f t="shared" ca="1" si="958"/>
        <v>1</v>
      </c>
      <c r="AL3104">
        <f t="shared" ca="1" si="959"/>
        <v>1</v>
      </c>
      <c r="AN3104" t="str">
        <f t="shared" ca="1" si="918"/>
        <v>Not Down</v>
      </c>
      <c r="AO3104" t="str">
        <f t="shared" ca="1" si="925"/>
        <v>Up</v>
      </c>
      <c r="AQ3104">
        <f t="shared" ca="1" si="916"/>
        <v>0</v>
      </c>
      <c r="AR3104">
        <f t="shared" ca="1" si="917"/>
        <v>1</v>
      </c>
      <c r="AT3104">
        <f t="shared" ca="1" si="946"/>
        <v>1</v>
      </c>
      <c r="AU3104">
        <f t="shared" ca="1" si="947"/>
        <v>0</v>
      </c>
      <c r="AW3104" s="5">
        <f t="shared" ca="1" si="930"/>
        <v>0.16921183449135288</v>
      </c>
      <c r="AX3104" s="5">
        <f t="shared" ca="1" si="931"/>
        <v>0.1715287247938328</v>
      </c>
      <c r="AY3104" s="18">
        <f t="shared" ca="1" si="960"/>
        <v>0.1715287247938328</v>
      </c>
      <c r="BA3104" s="6">
        <f t="shared" ca="1" si="953"/>
        <v>0.29149636633804044</v>
      </c>
      <c r="BB3104">
        <f t="shared" ca="1" si="954"/>
        <v>0.28586875811607587</v>
      </c>
      <c r="BC3104" t="str">
        <f t="shared" ca="1" si="942"/>
        <v>HYG UP Equity</v>
      </c>
      <c r="BD3104" t="str">
        <f t="shared" ca="1" si="943"/>
        <v>TLT UP Equity</v>
      </c>
      <c r="BF3104">
        <f t="shared" ca="1" si="932"/>
        <v>0</v>
      </c>
      <c r="BG3104">
        <f t="shared" ca="1" si="933"/>
        <v>1</v>
      </c>
      <c r="BI3104">
        <f t="shared" ca="1" si="926"/>
        <v>0</v>
      </c>
      <c r="BJ3104">
        <f t="shared" ca="1" si="927"/>
        <v>1</v>
      </c>
      <c r="BL3104">
        <f t="shared" ca="1" si="948"/>
        <v>0</v>
      </c>
      <c r="BM3104">
        <f t="shared" ca="1" si="949"/>
        <v>7.7534780069292237</v>
      </c>
      <c r="BN3104" s="9">
        <f t="shared" ca="1" si="939"/>
        <v>0</v>
      </c>
      <c r="BO3104" s="9">
        <f t="shared" ca="1" si="940"/>
        <v>1</v>
      </c>
      <c r="BP3104" s="9">
        <f t="shared" ca="1" si="934"/>
        <v>0</v>
      </c>
      <c r="BQ3104" s="9">
        <f t="shared" ca="1" si="935"/>
        <v>1</v>
      </c>
      <c r="BR3104">
        <f t="shared" ca="1" si="936"/>
        <v>1123.1380543638134</v>
      </c>
      <c r="BS3104">
        <f t="shared" ca="1" si="937"/>
        <v>-3.5982008995502079E-3</v>
      </c>
      <c r="BT3104">
        <f t="shared" ca="1" si="938"/>
        <v>1.8055555555555558E-5</v>
      </c>
      <c r="BU3104">
        <f t="shared" ca="1" si="919"/>
        <v>0</v>
      </c>
      <c r="BV3104">
        <f t="shared" ca="1" si="920"/>
        <v>0</v>
      </c>
      <c r="BW3104" s="35">
        <f ca="1">IFERROR(VLOOKUP($B3104,OFFSET(Input!$A$1,0,MATCH(Index!BW$6&amp;" Index",Input!$1:$1,0)-1,10000,2),2,0)/100,BW3103)</f>
        <v>1.1999999999999999E-3</v>
      </c>
      <c r="BX3104">
        <f t="shared" ca="1" si="941"/>
        <v>5.5478412830772279E-3</v>
      </c>
      <c r="CE3104">
        <v>1073.7097305849602</v>
      </c>
    </row>
    <row r="3105" spans="2:83" x14ac:dyDescent="0.25">
      <c r="B3105" s="2">
        <v>42027</v>
      </c>
      <c r="C3105">
        <f t="shared" ca="1" si="921"/>
        <v>0</v>
      </c>
      <c r="D3105">
        <f t="shared" ca="1" si="922"/>
        <v>0</v>
      </c>
      <c r="E3105">
        <f ca="1">IF($B3105&lt;VLOOKUP(E$6&amp;" Equity",Param,4,0),"",IFERROR(VLOOKUP($B3105,OFFSET(Input!$A$1,0,MATCH(Index!E$6&amp;" Equity",Input!$1:$1,0)-1,10000,2),2,0),E3104))</f>
        <v>90.01</v>
      </c>
      <c r="F3105" s="33">
        <v>134.77000000000001</v>
      </c>
      <c r="H3105">
        <f ca="1">IFERROR(VLOOKUP($B3105,OFFSET(Input!$A$1,0,MATCH(Index!H$6,Input!$1:$1,0)-1,10000,2),2,0),0)</f>
        <v>0</v>
      </c>
      <c r="I3105">
        <f ca="1">IFERROR(VLOOKUP($B3105,OFFSET(Input!$A$1,0,MATCH(Index!I$6,Input!$1:$1,0)-1,10000,2),2,0),0)</f>
        <v>0</v>
      </c>
      <c r="K3105">
        <f t="shared" ca="1" si="923"/>
        <v>108.13892363812933</v>
      </c>
      <c r="L3105" s="30">
        <f t="shared" ca="1" si="924"/>
        <v>146.87215892654652</v>
      </c>
      <c r="N3105">
        <f t="shared" ca="1" si="928"/>
        <v>0</v>
      </c>
      <c r="O3105">
        <f t="shared" ca="1" si="929"/>
        <v>1.3822178294674569E-2</v>
      </c>
      <c r="Q3105">
        <f t="shared" ca="1" si="945"/>
        <v>5.4504814601691563E-2</v>
      </c>
      <c r="R3105">
        <f t="shared" ca="1" si="944"/>
        <v>0.17020108981814897</v>
      </c>
      <c r="T3105">
        <f t="shared" ca="1" si="955"/>
        <v>6.6076459232006307E-2</v>
      </c>
      <c r="U3105">
        <f t="shared" ca="1" si="950"/>
        <v>0.16362166997944541</v>
      </c>
      <c r="W3105">
        <f t="shared" ca="1" si="951"/>
        <v>-0.56449521041192152</v>
      </c>
      <c r="X3105">
        <f t="shared" ca="1" si="952"/>
        <v>-0.62142069066525674</v>
      </c>
      <c r="Z3105">
        <f t="shared" ca="1" si="914"/>
        <v>107.88422469566424</v>
      </c>
      <c r="AA3105">
        <f t="shared" ca="1" si="914"/>
        <v>107.71182234545793</v>
      </c>
      <c r="AB3105">
        <f t="shared" ca="1" si="914"/>
        <v>107.64146380228712</v>
      </c>
      <c r="AC3105">
        <f t="shared" ca="1" si="915"/>
        <v>107.71182234545793</v>
      </c>
      <c r="AE3105">
        <f ca="1">IFERROR(VLOOKUP($B3105,OFFSET(Input!$A$1,0,MATCH(Index!AE$6&amp;" Index",Input!$1:$1,0)-1,10000,2),2,0),AE3104)</f>
        <v>16.66</v>
      </c>
      <c r="AF3105">
        <f t="shared" ca="1" si="956"/>
        <v>19.298666666666669</v>
      </c>
      <c r="AG3105">
        <f t="shared" ca="1" si="956"/>
        <v>18.426499999999997</v>
      </c>
      <c r="AH3105">
        <f t="shared" ca="1" si="956"/>
        <v>18.052800000000001</v>
      </c>
      <c r="AI3105">
        <f t="shared" ca="1" si="957"/>
        <v>18.426499999999997</v>
      </c>
      <c r="AK3105">
        <f t="shared" ca="1" si="958"/>
        <v>1</v>
      </c>
      <c r="AL3105">
        <f t="shared" ca="1" si="959"/>
        <v>1</v>
      </c>
      <c r="AN3105" t="str">
        <f t="shared" ca="1" si="918"/>
        <v>Not Down</v>
      </c>
      <c r="AO3105" t="str">
        <f t="shared" ca="1" si="925"/>
        <v>Up</v>
      </c>
      <c r="AQ3105">
        <f t="shared" ca="1" si="916"/>
        <v>0</v>
      </c>
      <c r="AR3105">
        <f t="shared" ca="1" si="917"/>
        <v>1</v>
      </c>
      <c r="AT3105">
        <f t="shared" ca="1" si="946"/>
        <v>1</v>
      </c>
      <c r="AU3105">
        <f t="shared" ca="1" si="947"/>
        <v>0</v>
      </c>
      <c r="AW3105" s="5">
        <f t="shared" ca="1" si="930"/>
        <v>0.17020108981814897</v>
      </c>
      <c r="AX3105" s="5">
        <f t="shared" ca="1" si="931"/>
        <v>0.16362166997944541</v>
      </c>
      <c r="AY3105" s="18">
        <f t="shared" ca="1" si="960"/>
        <v>0.17020108981814897</v>
      </c>
      <c r="BA3105" s="6">
        <f t="shared" ca="1" si="953"/>
        <v>0.29377015184463512</v>
      </c>
      <c r="BB3105">
        <f t="shared" ca="1" si="954"/>
        <v>0.28586875811607587</v>
      </c>
      <c r="BC3105" t="str">
        <f t="shared" ca="1" si="942"/>
        <v>HYG UP Equity</v>
      </c>
      <c r="BD3105" t="str">
        <f t="shared" ca="1" si="943"/>
        <v>TLT UP Equity</v>
      </c>
      <c r="BF3105">
        <f t="shared" ca="1" si="932"/>
        <v>0</v>
      </c>
      <c r="BG3105">
        <f t="shared" ca="1" si="933"/>
        <v>1</v>
      </c>
      <c r="BI3105">
        <f t="shared" ca="1" si="926"/>
        <v>0</v>
      </c>
      <c r="BJ3105">
        <f t="shared" ca="1" si="927"/>
        <v>1</v>
      </c>
      <c r="BL3105">
        <f t="shared" ca="1" si="948"/>
        <v>0</v>
      </c>
      <c r="BM3105">
        <f t="shared" ca="1" si="949"/>
        <v>7.7534780069292246</v>
      </c>
      <c r="BN3105" s="9">
        <f t="shared" ca="1" si="939"/>
        <v>0</v>
      </c>
      <c r="BO3105" s="9">
        <f t="shared" ca="1" si="940"/>
        <v>0.99999999999999989</v>
      </c>
      <c r="BP3105" s="9">
        <f t="shared" ca="1" si="934"/>
        <v>0</v>
      </c>
      <c r="BQ3105" s="9">
        <f t="shared" ca="1" si="935"/>
        <v>1</v>
      </c>
      <c r="BR3105">
        <f t="shared" ca="1" si="936"/>
        <v>1138.7700540671922</v>
      </c>
      <c r="BS3105">
        <f t="shared" ca="1" si="937"/>
        <v>1.3918146253385943E-2</v>
      </c>
      <c r="BT3105">
        <f t="shared" ca="1" si="938"/>
        <v>1.8055555555555555E-5</v>
      </c>
      <c r="BU3105">
        <f t="shared" ca="1" si="919"/>
        <v>0</v>
      </c>
      <c r="BV3105">
        <f t="shared" ca="1" si="920"/>
        <v>1.1102230246251566E-20</v>
      </c>
      <c r="BW3105" s="35">
        <f ca="1">IFERROR(VLOOKUP($B3105,OFFSET(Input!$A$1,0,MATCH(Index!BW$6&amp;" Index",Input!$1:$1,0)-1,10000,2),2,0)/100,BW3104)</f>
        <v>1.1999999999999999E-3</v>
      </c>
      <c r="BX3105">
        <f t="shared" ca="1" si="941"/>
        <v>5.5419734366293008E-3</v>
      </c>
      <c r="CE3105">
        <v>1078.0149763655638</v>
      </c>
    </row>
    <row r="3106" spans="2:83" x14ac:dyDescent="0.25">
      <c r="B3106" s="2">
        <v>42030</v>
      </c>
      <c r="C3106">
        <f t="shared" ca="1" si="921"/>
        <v>0</v>
      </c>
      <c r="D3106">
        <f t="shared" ca="1" si="922"/>
        <v>0</v>
      </c>
      <c r="E3106">
        <f ca="1">IF($B3106&lt;VLOOKUP(E$6&amp;" Equity",Param,4,0),"",IFERROR(VLOOKUP($B3106,OFFSET(Input!$A$1,0,MATCH(Index!E$6&amp;" Equity",Input!$1:$1,0)-1,10000,2),2,0),E3105))</f>
        <v>90.42</v>
      </c>
      <c r="F3106" s="33">
        <v>134.36000000000001</v>
      </c>
      <c r="H3106">
        <f ca="1">IFERROR(VLOOKUP($B3106,OFFSET(Input!$A$1,0,MATCH(Index!H$6,Input!$1:$1,0)-1,10000,2),2,0),0)</f>
        <v>0</v>
      </c>
      <c r="I3106">
        <f ca="1">IFERROR(VLOOKUP($B3106,OFFSET(Input!$A$1,0,MATCH(Index!I$6,Input!$1:$1,0)-1,10000,2),2,0),0)</f>
        <v>0</v>
      </c>
      <c r="K3106">
        <f t="shared" ca="1" si="923"/>
        <v>108.63150178157598</v>
      </c>
      <c r="L3106" s="30">
        <f t="shared" ca="1" si="924"/>
        <v>146.42534149566512</v>
      </c>
      <c r="N3106">
        <f t="shared" ca="1" si="928"/>
        <v>4.5447065974652257E-3</v>
      </c>
      <c r="O3106">
        <f t="shared" ca="1" si="929"/>
        <v>-3.0468570369759848E-3</v>
      </c>
      <c r="Q3106">
        <f t="shared" ca="1" si="945"/>
        <v>5.3474370922516445E-2</v>
      </c>
      <c r="R3106">
        <f t="shared" ca="1" si="944"/>
        <v>0.16190173744252029</v>
      </c>
      <c r="T3106">
        <f t="shared" ca="1" si="955"/>
        <v>6.6948696381024686E-2</v>
      </c>
      <c r="U3106">
        <f t="shared" ca="1" si="950"/>
        <v>0.16284655685257771</v>
      </c>
      <c r="W3106">
        <f t="shared" ca="1" si="951"/>
        <v>-0.80392728650425738</v>
      </c>
      <c r="X3106">
        <f t="shared" ca="1" si="952"/>
        <v>-0.65343544598061676</v>
      </c>
      <c r="Z3106">
        <f t="shared" ca="1" si="914"/>
        <v>107.9226698190552</v>
      </c>
      <c r="AA3106">
        <f t="shared" ca="1" si="914"/>
        <v>107.72203433135864</v>
      </c>
      <c r="AB3106">
        <f t="shared" ca="1" si="914"/>
        <v>107.74132280886019</v>
      </c>
      <c r="AC3106">
        <f t="shared" ca="1" si="915"/>
        <v>107.74132280886019</v>
      </c>
      <c r="AE3106">
        <f ca="1">IFERROR(VLOOKUP($B3106,OFFSET(Input!$A$1,0,MATCH(Index!AE$6&amp;" Index",Input!$1:$1,0)-1,10000,2),2,0),AE3105)</f>
        <v>15.52</v>
      </c>
      <c r="AF3106">
        <f t="shared" ca="1" si="956"/>
        <v>19.147333333333332</v>
      </c>
      <c r="AG3106">
        <f t="shared" ca="1" si="956"/>
        <v>18.483999999999998</v>
      </c>
      <c r="AH3106">
        <f t="shared" ca="1" si="956"/>
        <v>17.896000000000001</v>
      </c>
      <c r="AI3106">
        <f t="shared" ca="1" si="957"/>
        <v>18.483999999999998</v>
      </c>
      <c r="AK3106">
        <f t="shared" ca="1" si="958"/>
        <v>1</v>
      </c>
      <c r="AL3106">
        <f t="shared" ca="1" si="959"/>
        <v>1</v>
      </c>
      <c r="AN3106" t="str">
        <f t="shared" ca="1" si="918"/>
        <v>Not Down</v>
      </c>
      <c r="AO3106" t="str">
        <f t="shared" ca="1" si="925"/>
        <v>Up</v>
      </c>
      <c r="AQ3106">
        <f t="shared" ca="1" si="916"/>
        <v>0</v>
      </c>
      <c r="AR3106">
        <f t="shared" ca="1" si="917"/>
        <v>1</v>
      </c>
      <c r="AT3106">
        <f t="shared" ca="1" si="946"/>
        <v>1</v>
      </c>
      <c r="AU3106">
        <f t="shared" ca="1" si="947"/>
        <v>0</v>
      </c>
      <c r="AW3106" s="5">
        <f t="shared" ca="1" si="930"/>
        <v>0.16190173744252029</v>
      </c>
      <c r="AX3106" s="5">
        <f t="shared" ca="1" si="931"/>
        <v>0.16284655685257771</v>
      </c>
      <c r="AY3106" s="18">
        <f t="shared" ca="1" si="960"/>
        <v>0.16284655685257771</v>
      </c>
      <c r="BA3106" s="6">
        <f t="shared" ca="1" si="953"/>
        <v>0.3070375018445381</v>
      </c>
      <c r="BB3106">
        <f t="shared" ca="1" si="954"/>
        <v>0.28586875811607587</v>
      </c>
      <c r="BC3106" t="str">
        <f t="shared" ca="1" si="942"/>
        <v>HYG UP Equity</v>
      </c>
      <c r="BD3106" t="str">
        <f t="shared" ca="1" si="943"/>
        <v>TLT UP Equity</v>
      </c>
      <c r="BF3106">
        <f t="shared" ca="1" si="932"/>
        <v>0</v>
      </c>
      <c r="BG3106">
        <f t="shared" ca="1" si="933"/>
        <v>1</v>
      </c>
      <c r="BI3106">
        <f t="shared" ca="1" si="926"/>
        <v>0</v>
      </c>
      <c r="BJ3106">
        <f t="shared" ca="1" si="927"/>
        <v>1</v>
      </c>
      <c r="BL3106">
        <f t="shared" ca="1" si="948"/>
        <v>0</v>
      </c>
      <c r="BM3106">
        <f t="shared" ca="1" si="949"/>
        <v>7.7534780069292255</v>
      </c>
      <c r="BN3106" s="9">
        <f t="shared" ca="1" si="939"/>
        <v>0</v>
      </c>
      <c r="BO3106" s="9">
        <f t="shared" ca="1" si="940"/>
        <v>1</v>
      </c>
      <c r="BP3106" s="9">
        <f t="shared" ca="1" si="934"/>
        <v>0</v>
      </c>
      <c r="BQ3106" s="9">
        <f t="shared" ca="1" si="935"/>
        <v>1</v>
      </c>
      <c r="BR3106">
        <f t="shared" ca="1" si="936"/>
        <v>1135.3056649437408</v>
      </c>
      <c r="BS3106">
        <f t="shared" ca="1" si="937"/>
        <v>-3.0422200786525133E-3</v>
      </c>
      <c r="BT3106">
        <f t="shared" ca="1" si="938"/>
        <v>5.4166666666666671E-5</v>
      </c>
      <c r="BU3106">
        <f t="shared" ca="1" si="919"/>
        <v>0</v>
      </c>
      <c r="BV3106">
        <f t="shared" ca="1" si="920"/>
        <v>0</v>
      </c>
      <c r="BW3106" s="35">
        <f ca="1">IFERROR(VLOOKUP($B3106,OFFSET(Input!$A$1,0,MATCH(Index!BW$6&amp;" Index",Input!$1:$1,0)-1,10000,2),2,0)/100,BW3105)</f>
        <v>1.1999999999999999E-3</v>
      </c>
      <c r="BX3106">
        <f t="shared" ca="1" si="941"/>
        <v>1.669258513672504E-2</v>
      </c>
      <c r="CE3106">
        <v>1077.0120714427999</v>
      </c>
    </row>
    <row r="3107" spans="2:83" x14ac:dyDescent="0.25">
      <c r="B3107" s="2">
        <v>42031</v>
      </c>
      <c r="C3107">
        <f t="shared" ca="1" si="921"/>
        <v>0</v>
      </c>
      <c r="D3107">
        <f t="shared" ca="1" si="922"/>
        <v>0</v>
      </c>
      <c r="E3107">
        <f ca="1">IF($B3107&lt;VLOOKUP(E$6&amp;" Equity",Param,4,0),"",IFERROR(VLOOKUP($B3107,OFFSET(Input!$A$1,0,MATCH(Index!E$6&amp;" Equity",Input!$1:$1,0)-1,10000,2),2,0),E3106))</f>
        <v>90.35</v>
      </c>
      <c r="F3107" s="33">
        <v>134.57</v>
      </c>
      <c r="H3107">
        <f ca="1">IFERROR(VLOOKUP($B3107,OFFSET(Input!$A$1,0,MATCH(Index!H$6,Input!$1:$1,0)-1,10000,2),2,0),0)</f>
        <v>0</v>
      </c>
      <c r="I3107">
        <f ca="1">IFERROR(VLOOKUP($B3107,OFFSET(Input!$A$1,0,MATCH(Index!I$6,Input!$1:$1,0)-1,10000,2),2,0),0)</f>
        <v>0</v>
      </c>
      <c r="K3107">
        <f t="shared" ca="1" si="923"/>
        <v>108.54740307415824</v>
      </c>
      <c r="L3107" s="30">
        <f t="shared" ca="1" si="924"/>
        <v>146.65419920416534</v>
      </c>
      <c r="N3107">
        <f t="shared" ca="1" si="928"/>
        <v>-7.7446482822179843E-4</v>
      </c>
      <c r="O3107">
        <f t="shared" ca="1" si="929"/>
        <v>1.561745009357974E-3</v>
      </c>
      <c r="Q3107">
        <f t="shared" ca="1" si="945"/>
        <v>5.3263649531350502E-2</v>
      </c>
      <c r="R3107">
        <f t="shared" ca="1" si="944"/>
        <v>0.15954063623966908</v>
      </c>
      <c r="T3107">
        <f t="shared" ca="1" si="955"/>
        <v>6.6091052271987763E-2</v>
      </c>
      <c r="U3107">
        <f t="shared" ca="1" si="950"/>
        <v>0.16240947477591644</v>
      </c>
      <c r="W3107">
        <f t="shared" ca="1" si="951"/>
        <v>-0.80196884823255188</v>
      </c>
      <c r="X3107">
        <f t="shared" ca="1" si="952"/>
        <v>-0.65160440156954991</v>
      </c>
      <c r="Z3107">
        <f t="shared" ca="1" si="914"/>
        <v>107.96592058287001</v>
      </c>
      <c r="AA3107">
        <f t="shared" ca="1" si="914"/>
        <v>107.74486112337202</v>
      </c>
      <c r="AB3107">
        <f t="shared" ca="1" si="914"/>
        <v>107.80671427502597</v>
      </c>
      <c r="AC3107">
        <f t="shared" ca="1" si="915"/>
        <v>107.80671427502597</v>
      </c>
      <c r="AE3107">
        <f ca="1">IFERROR(VLOOKUP($B3107,OFFSET(Input!$A$1,0,MATCH(Index!AE$6&amp;" Index",Input!$1:$1,0)-1,10000,2),2,0),AE3106)</f>
        <v>17.22</v>
      </c>
      <c r="AF3107">
        <f t="shared" ca="1" si="956"/>
        <v>18.967333333333332</v>
      </c>
      <c r="AG3107">
        <f t="shared" ca="1" si="956"/>
        <v>18.619999999999997</v>
      </c>
      <c r="AH3107">
        <f t="shared" ca="1" si="956"/>
        <v>17.912400000000002</v>
      </c>
      <c r="AI3107">
        <f t="shared" ca="1" si="957"/>
        <v>18.619999999999997</v>
      </c>
      <c r="AK3107">
        <f t="shared" ca="1" si="958"/>
        <v>1</v>
      </c>
      <c r="AL3107">
        <f t="shared" ca="1" si="959"/>
        <v>1</v>
      </c>
      <c r="AN3107" t="str">
        <f t="shared" ca="1" si="918"/>
        <v>Not Down</v>
      </c>
      <c r="AO3107" t="str">
        <f t="shared" ca="1" si="925"/>
        <v>Up</v>
      </c>
      <c r="AQ3107">
        <f t="shared" ca="1" si="916"/>
        <v>0</v>
      </c>
      <c r="AR3107">
        <f t="shared" ca="1" si="917"/>
        <v>1</v>
      </c>
      <c r="AT3107">
        <f t="shared" ca="1" si="946"/>
        <v>1</v>
      </c>
      <c r="AU3107">
        <f t="shared" ca="1" si="947"/>
        <v>0</v>
      </c>
      <c r="AW3107" s="5">
        <f t="shared" ca="1" si="930"/>
        <v>0.15954063623966908</v>
      </c>
      <c r="AX3107" s="5">
        <f t="shared" ca="1" si="931"/>
        <v>0.16240947477591644</v>
      </c>
      <c r="AY3107" s="18">
        <f t="shared" ca="1" si="960"/>
        <v>0.16240947477591644</v>
      </c>
      <c r="BA3107" s="6">
        <f t="shared" ca="1" si="953"/>
        <v>0.3078638119419278</v>
      </c>
      <c r="BB3107">
        <f t="shared" ca="1" si="954"/>
        <v>0.28586875811607587</v>
      </c>
      <c r="BC3107" t="str">
        <f t="shared" ca="1" si="942"/>
        <v>HYG UP Equity</v>
      </c>
      <c r="BD3107" t="str">
        <f t="shared" ca="1" si="943"/>
        <v>TLT UP Equity</v>
      </c>
      <c r="BF3107">
        <f t="shared" ca="1" si="932"/>
        <v>0</v>
      </c>
      <c r="BG3107">
        <f t="shared" ca="1" si="933"/>
        <v>1</v>
      </c>
      <c r="BI3107">
        <f t="shared" ca="1" si="926"/>
        <v>0</v>
      </c>
      <c r="BJ3107">
        <f t="shared" ca="1" si="927"/>
        <v>1</v>
      </c>
      <c r="BL3107">
        <f t="shared" ca="1" si="948"/>
        <v>0</v>
      </c>
      <c r="BM3107">
        <f t="shared" ca="1" si="949"/>
        <v>7.7534780069292255</v>
      </c>
      <c r="BN3107" s="9">
        <f t="shared" ca="1" si="939"/>
        <v>0</v>
      </c>
      <c r="BO3107" s="9">
        <f t="shared" ca="1" si="940"/>
        <v>1</v>
      </c>
      <c r="BP3107" s="9">
        <f t="shared" ca="1" si="934"/>
        <v>0</v>
      </c>
      <c r="BQ3107" s="9">
        <f t="shared" ca="1" si="935"/>
        <v>1</v>
      </c>
      <c r="BR3107">
        <f t="shared" ca="1" si="936"/>
        <v>1137.0801081533134</v>
      </c>
      <c r="BS3107">
        <f t="shared" ca="1" si="937"/>
        <v>1.5629651682047552E-3</v>
      </c>
      <c r="BT3107">
        <f t="shared" ca="1" si="938"/>
        <v>1.8055555555555558E-5</v>
      </c>
      <c r="BU3107">
        <f t="shared" ca="1" si="919"/>
        <v>0</v>
      </c>
      <c r="BV3107">
        <f t="shared" ca="1" si="920"/>
        <v>0</v>
      </c>
      <c r="BW3107" s="35">
        <f ca="1">IFERROR(VLOOKUP($B3107,OFFSET(Input!$A$1,0,MATCH(Index!BW$6&amp;" Index",Input!$1:$1,0)-1,10000,2),2,0)/100,BW3106)</f>
        <v>1.1000000000000001E-3</v>
      </c>
      <c r="BX3107">
        <f t="shared" ca="1" si="941"/>
        <v>5.5590185325165038E-3</v>
      </c>
      <c r="CE3107">
        <v>1077.4810166645848</v>
      </c>
    </row>
    <row r="3108" spans="2:83" x14ac:dyDescent="0.25">
      <c r="B3108" s="2">
        <v>42032</v>
      </c>
      <c r="C3108">
        <f t="shared" ca="1" si="921"/>
        <v>0</v>
      </c>
      <c r="D3108">
        <f t="shared" ca="1" si="922"/>
        <v>0</v>
      </c>
      <c r="E3108">
        <f ca="1">IF($B3108&lt;VLOOKUP(E$6&amp;" Equity",Param,4,0),"",IFERROR(VLOOKUP($B3108,OFFSET(Input!$A$1,0,MATCH(Index!E$6&amp;" Equity",Input!$1:$1,0)-1,10000,2),2,0),E3107))</f>
        <v>90.16</v>
      </c>
      <c r="F3108" s="33">
        <v>136.77000000000001</v>
      </c>
      <c r="H3108">
        <f ca="1">IFERROR(VLOOKUP($B3108,OFFSET(Input!$A$1,0,MATCH(Index!H$6,Input!$1:$1,0)-1,10000,2),2,0),0)</f>
        <v>0</v>
      </c>
      <c r="I3108">
        <f ca="1">IFERROR(VLOOKUP($B3108,OFFSET(Input!$A$1,0,MATCH(Index!I$6,Input!$1:$1,0)-1,10000,2),2,0),0)</f>
        <v>0</v>
      </c>
      <c r="K3108">
        <f t="shared" ca="1" si="923"/>
        <v>108.31913515402444</v>
      </c>
      <c r="L3108" s="30">
        <f t="shared" ca="1" si="924"/>
        <v>149.05175615035813</v>
      </c>
      <c r="N3108">
        <f t="shared" ca="1" si="928"/>
        <v>-2.105147306716564E-3</v>
      </c>
      <c r="O3108">
        <f t="shared" ca="1" si="929"/>
        <v>1.6216173140009719E-2</v>
      </c>
      <c r="Q3108">
        <f t="shared" ca="1" si="945"/>
        <v>5.430187676323471E-2</v>
      </c>
      <c r="R3108">
        <f t="shared" ca="1" si="944"/>
        <v>0.17910866603458661</v>
      </c>
      <c r="T3108">
        <f t="shared" ca="1" si="955"/>
        <v>6.6482904558242351E-2</v>
      </c>
      <c r="U3108">
        <f t="shared" ca="1" si="950"/>
        <v>0.1702684013234983</v>
      </c>
      <c r="W3108">
        <f t="shared" ca="1" si="951"/>
        <v>-0.78914427345179161</v>
      </c>
      <c r="X3108">
        <f t="shared" ca="1" si="952"/>
        <v>-0.66046888818966121</v>
      </c>
      <c r="Z3108">
        <f t="shared" ca="1" si="914"/>
        <v>107.98634455467145</v>
      </c>
      <c r="AA3108">
        <f t="shared" ca="1" si="914"/>
        <v>107.75327099411376</v>
      </c>
      <c r="AB3108">
        <f t="shared" ca="1" si="914"/>
        <v>107.81847296182821</v>
      </c>
      <c r="AC3108">
        <f t="shared" ca="1" si="915"/>
        <v>107.81847296182821</v>
      </c>
      <c r="AE3108">
        <f ca="1">IFERROR(VLOOKUP($B3108,OFFSET(Input!$A$1,0,MATCH(Index!AE$6&amp;" Index",Input!$1:$1,0)-1,10000,2),2,0),AE3107)</f>
        <v>20.440000000000001</v>
      </c>
      <c r="AF3108">
        <f t="shared" ca="1" si="956"/>
        <v>18.922000000000001</v>
      </c>
      <c r="AG3108">
        <f t="shared" ca="1" si="956"/>
        <v>18.889000000000003</v>
      </c>
      <c r="AH3108">
        <f t="shared" ca="1" si="956"/>
        <v>18.070399999999996</v>
      </c>
      <c r="AI3108">
        <f t="shared" ca="1" si="957"/>
        <v>18.889000000000003</v>
      </c>
      <c r="AK3108">
        <f t="shared" ca="1" si="958"/>
        <v>1</v>
      </c>
      <c r="AL3108">
        <f t="shared" ca="1" si="959"/>
        <v>1</v>
      </c>
      <c r="AN3108" t="str">
        <f t="shared" ca="1" si="918"/>
        <v>Not Down</v>
      </c>
      <c r="AO3108" t="str">
        <f t="shared" ca="1" si="925"/>
        <v>Up</v>
      </c>
      <c r="AQ3108">
        <f t="shared" ca="1" si="916"/>
        <v>0</v>
      </c>
      <c r="AR3108">
        <f t="shared" ca="1" si="917"/>
        <v>1</v>
      </c>
      <c r="AT3108">
        <f t="shared" ca="1" si="946"/>
        <v>1</v>
      </c>
      <c r="AU3108">
        <f t="shared" ca="1" si="947"/>
        <v>0</v>
      </c>
      <c r="AW3108" s="5">
        <f t="shared" ca="1" si="930"/>
        <v>0.17910866603458661</v>
      </c>
      <c r="AX3108" s="5">
        <f t="shared" ca="1" si="931"/>
        <v>0.1702684013234983</v>
      </c>
      <c r="AY3108" s="18">
        <f t="shared" ca="1" si="960"/>
        <v>0.17910866603458661</v>
      </c>
      <c r="BA3108" s="6">
        <f t="shared" ca="1" si="953"/>
        <v>0.27916013840639514</v>
      </c>
      <c r="BB3108">
        <f t="shared" ca="1" si="954"/>
        <v>0.28586875811607587</v>
      </c>
      <c r="BC3108" t="str">
        <f t="shared" ca="1" si="942"/>
        <v>HYG UP Equity</v>
      </c>
      <c r="BD3108" t="str">
        <f t="shared" ca="1" si="943"/>
        <v>TLT UP Equity</v>
      </c>
      <c r="BF3108">
        <f t="shared" ca="1" si="932"/>
        <v>0</v>
      </c>
      <c r="BG3108">
        <f t="shared" ca="1" si="933"/>
        <v>1</v>
      </c>
      <c r="BI3108">
        <f t="shared" ca="1" si="926"/>
        <v>0</v>
      </c>
      <c r="BJ3108">
        <f t="shared" ca="1" si="927"/>
        <v>1</v>
      </c>
      <c r="BL3108">
        <f t="shared" ca="1" si="948"/>
        <v>0</v>
      </c>
      <c r="BM3108">
        <f t="shared" ca="1" si="949"/>
        <v>7.7534780069292255</v>
      </c>
      <c r="BN3108" s="9">
        <f t="shared" ca="1" si="939"/>
        <v>0</v>
      </c>
      <c r="BO3108" s="9">
        <f t="shared" ca="1" si="940"/>
        <v>1</v>
      </c>
      <c r="BP3108" s="9">
        <f t="shared" ca="1" si="934"/>
        <v>0</v>
      </c>
      <c r="BQ3108" s="9">
        <f t="shared" ca="1" si="935"/>
        <v>1</v>
      </c>
      <c r="BR3108">
        <f t="shared" ca="1" si="936"/>
        <v>1155.6695132059797</v>
      </c>
      <c r="BS3108">
        <f t="shared" ca="1" si="937"/>
        <v>1.6348368878650543E-2</v>
      </c>
      <c r="BT3108">
        <f t="shared" ca="1" si="938"/>
        <v>1.8055555555555558E-5</v>
      </c>
      <c r="BU3108">
        <f t="shared" ca="1" si="919"/>
        <v>0</v>
      </c>
      <c r="BV3108">
        <f t="shared" ca="1" si="920"/>
        <v>0</v>
      </c>
      <c r="BW3108" s="35">
        <f ca="1">IFERROR(VLOOKUP($B3108,OFFSET(Input!$A$1,0,MATCH(Index!BW$6&amp;" Index",Input!$1:$1,0)-1,10000,2),2,0)/100,BW3107)</f>
        <v>1.1999999999999999E-3</v>
      </c>
      <c r="BX3108">
        <f t="shared" ca="1" si="941"/>
        <v>5.5614390023030176E-3</v>
      </c>
      <c r="CE3108">
        <v>1082.5586930884149</v>
      </c>
    </row>
    <row r="3109" spans="2:83" x14ac:dyDescent="0.25">
      <c r="B3109" s="2">
        <v>42033</v>
      </c>
      <c r="C3109">
        <f t="shared" ca="1" si="921"/>
        <v>0</v>
      </c>
      <c r="D3109">
        <f t="shared" ca="1" si="922"/>
        <v>0</v>
      </c>
      <c r="E3109">
        <f ca="1">IF($B3109&lt;VLOOKUP(E$6&amp;" Equity",Param,4,0),"",IFERROR(VLOOKUP($B3109,OFFSET(Input!$A$1,0,MATCH(Index!E$6&amp;" Equity",Input!$1:$1,0)-1,10000,2),2,0),E3108))</f>
        <v>90.48</v>
      </c>
      <c r="F3109" s="33">
        <v>135.87</v>
      </c>
      <c r="H3109">
        <f ca="1">IFERROR(VLOOKUP($B3109,OFFSET(Input!$A$1,0,MATCH(Index!H$6,Input!$1:$1,0)-1,10000,2),2,0),0)</f>
        <v>0</v>
      </c>
      <c r="I3109">
        <f ca="1">IFERROR(VLOOKUP($B3109,OFFSET(Input!$A$1,0,MATCH(Index!I$6,Input!$1:$1,0)-1,10000,2),2,0),0)</f>
        <v>0</v>
      </c>
      <c r="K3109">
        <f t="shared" ca="1" si="923"/>
        <v>108.70358638793401</v>
      </c>
      <c r="L3109" s="30">
        <f t="shared" ca="1" si="924"/>
        <v>148.0709373996429</v>
      </c>
      <c r="N3109">
        <f t="shared" ca="1" si="928"/>
        <v>3.5429620763441287E-3</v>
      </c>
      <c r="O3109">
        <f t="shared" ca="1" si="929"/>
        <v>-6.6021366572274684E-3</v>
      </c>
      <c r="Q3109">
        <f t="shared" ca="1" si="945"/>
        <v>5.5923764379689656E-2</v>
      </c>
      <c r="R3109">
        <f t="shared" ca="1" si="944"/>
        <v>0.17815450952233561</v>
      </c>
      <c r="T3109">
        <f t="shared" ca="1" si="955"/>
        <v>6.7287893299549692E-2</v>
      </c>
      <c r="U3109">
        <f t="shared" ca="1" si="950"/>
        <v>0.17160441721089198</v>
      </c>
      <c r="W3109">
        <f t="shared" ca="1" si="951"/>
        <v>-0.78486598105544902</v>
      </c>
      <c r="X3109">
        <f t="shared" ca="1" si="952"/>
        <v>-0.66709475303080568</v>
      </c>
      <c r="Z3109">
        <f t="shared" ca="1" si="914"/>
        <v>108.07044326208919</v>
      </c>
      <c r="AA3109">
        <f t="shared" ca="1" si="914"/>
        <v>107.79171611750473</v>
      </c>
      <c r="AB3109">
        <f t="shared" ca="1" si="914"/>
        <v>107.85996520203787</v>
      </c>
      <c r="AC3109">
        <f t="shared" ca="1" si="915"/>
        <v>107.85996520203787</v>
      </c>
      <c r="AE3109">
        <f ca="1">IFERROR(VLOOKUP($B3109,OFFSET(Input!$A$1,0,MATCH(Index!AE$6&amp;" Index",Input!$1:$1,0)-1,10000,2),2,0),AE3108)</f>
        <v>18.760000000000002</v>
      </c>
      <c r="AF3109">
        <f t="shared" ca="1" si="956"/>
        <v>18.885333333333335</v>
      </c>
      <c r="AG3109">
        <f t="shared" ca="1" si="956"/>
        <v>19.030999999999999</v>
      </c>
      <c r="AH3109">
        <f t="shared" ca="1" si="956"/>
        <v>18.210799999999995</v>
      </c>
      <c r="AI3109">
        <f t="shared" ca="1" si="957"/>
        <v>19.030999999999999</v>
      </c>
      <c r="AK3109">
        <f t="shared" ca="1" si="958"/>
        <v>1</v>
      </c>
      <c r="AL3109">
        <f t="shared" ca="1" si="959"/>
        <v>-1</v>
      </c>
      <c r="AN3109" t="str">
        <f t="shared" ca="1" si="918"/>
        <v>Not Down</v>
      </c>
      <c r="AO3109" t="str">
        <f t="shared" ca="1" si="925"/>
        <v>Up</v>
      </c>
      <c r="AQ3109">
        <f t="shared" ca="1" si="916"/>
        <v>0</v>
      </c>
      <c r="AR3109">
        <f t="shared" ca="1" si="917"/>
        <v>1</v>
      </c>
      <c r="AT3109">
        <f t="shared" ca="1" si="946"/>
        <v>1</v>
      </c>
      <c r="AU3109">
        <f t="shared" ca="1" si="947"/>
        <v>0</v>
      </c>
      <c r="AW3109" s="5">
        <f t="shared" ca="1" si="930"/>
        <v>0.17815450952233561</v>
      </c>
      <c r="AX3109" s="5">
        <f t="shared" ca="1" si="931"/>
        <v>0.17160441721089198</v>
      </c>
      <c r="AY3109" s="18">
        <f t="shared" ca="1" si="960"/>
        <v>0.17815450952233561</v>
      </c>
      <c r="BA3109" s="6">
        <f t="shared" ca="1" si="953"/>
        <v>0.28065525893259186</v>
      </c>
      <c r="BB3109">
        <f t="shared" ca="1" si="954"/>
        <v>0.28586875811607587</v>
      </c>
      <c r="BC3109" t="str">
        <f t="shared" ca="1" si="942"/>
        <v>HYG UP Equity</v>
      </c>
      <c r="BD3109" t="str">
        <f t="shared" ca="1" si="943"/>
        <v>TLT UP Equity</v>
      </c>
      <c r="BF3109">
        <f t="shared" ca="1" si="932"/>
        <v>0</v>
      </c>
      <c r="BG3109">
        <f t="shared" ca="1" si="933"/>
        <v>1</v>
      </c>
      <c r="BI3109">
        <f t="shared" ca="1" si="926"/>
        <v>0</v>
      </c>
      <c r="BJ3109">
        <f t="shared" ca="1" si="927"/>
        <v>1</v>
      </c>
      <c r="BL3109">
        <f t="shared" ca="1" si="948"/>
        <v>0</v>
      </c>
      <c r="BM3109">
        <f t="shared" ca="1" si="949"/>
        <v>7.7534780069292255</v>
      </c>
      <c r="BN3109" s="9">
        <f t="shared" ca="1" si="939"/>
        <v>0</v>
      </c>
      <c r="BO3109" s="9">
        <f t="shared" ca="1" si="940"/>
        <v>1</v>
      </c>
      <c r="BP3109" s="9">
        <f t="shared" ca="1" si="934"/>
        <v>0</v>
      </c>
      <c r="BQ3109" s="9">
        <f t="shared" ca="1" si="935"/>
        <v>1</v>
      </c>
      <c r="BR3109">
        <f t="shared" ca="1" si="936"/>
        <v>1148.0647565935253</v>
      </c>
      <c r="BS3109">
        <f t="shared" ca="1" si="937"/>
        <v>-6.5803904364992727E-3</v>
      </c>
      <c r="BT3109">
        <f t="shared" ca="1" si="938"/>
        <v>1.8055555555555558E-5</v>
      </c>
      <c r="BU3109">
        <f t="shared" ca="1" si="919"/>
        <v>0</v>
      </c>
      <c r="BV3109">
        <f t="shared" ca="1" si="920"/>
        <v>0</v>
      </c>
      <c r="BW3109" s="35">
        <f ca="1">IFERROR(VLOOKUP($B3109,OFFSET(Input!$A$1,0,MATCH(Index!BW$6&amp;" Index",Input!$1:$1,0)-1,10000,2),2,0)/100,BW3108)</f>
        <v>1.1000000000000001E-3</v>
      </c>
      <c r="BX3109">
        <f t="shared" ca="1" si="941"/>
        <v>5.5876475268782149E-3</v>
      </c>
      <c r="CE3109">
        <v>1080.4797360633456</v>
      </c>
    </row>
    <row r="3110" spans="2:83" x14ac:dyDescent="0.25">
      <c r="B3110" s="2">
        <v>42034</v>
      </c>
      <c r="C3110">
        <f t="shared" ca="1" si="921"/>
        <v>0</v>
      </c>
      <c r="D3110">
        <f t="shared" ca="1" si="922"/>
        <v>0</v>
      </c>
      <c r="E3110">
        <f ca="1">IF($B3110&lt;VLOOKUP(E$6&amp;" Equity",Param,4,0),"",IFERROR(VLOOKUP($B3110,OFFSET(Input!$A$1,0,MATCH(Index!E$6&amp;" Equity",Input!$1:$1,0)-1,10000,2),2,0),E3109))</f>
        <v>90.23</v>
      </c>
      <c r="F3110" s="33">
        <v>138.5</v>
      </c>
      <c r="H3110">
        <f ca="1">IFERROR(VLOOKUP($B3110,OFFSET(Input!$A$1,0,MATCH(Index!H$6,Input!$1:$1,0)-1,10000,2),2,0),0)</f>
        <v>0</v>
      </c>
      <c r="I3110">
        <f ca="1">IFERROR(VLOOKUP($B3110,OFFSET(Input!$A$1,0,MATCH(Index!I$6,Input!$1:$1,0)-1,10000,2),2,0),0)</f>
        <v>0</v>
      </c>
      <c r="K3110">
        <f t="shared" ca="1" si="923"/>
        <v>108.40323386144215</v>
      </c>
      <c r="L3110" s="30">
        <f t="shared" ca="1" si="924"/>
        <v>150.93710774895516</v>
      </c>
      <c r="N3110">
        <f t="shared" ca="1" si="928"/>
        <v>-2.7668658014557263E-3</v>
      </c>
      <c r="O3110">
        <f t="shared" ca="1" si="929"/>
        <v>1.9171779391160861E-2</v>
      </c>
      <c r="Q3110">
        <f t="shared" ca="1" si="945"/>
        <v>4.867064651814873E-2</v>
      </c>
      <c r="R3110">
        <f t="shared" ca="1" si="944"/>
        <v>0.1867043737252426</v>
      </c>
      <c r="T3110">
        <f t="shared" ca="1" si="955"/>
        <v>6.7334688219966243E-2</v>
      </c>
      <c r="U3110">
        <f t="shared" ca="1" si="950"/>
        <v>0.1844815329431819</v>
      </c>
      <c r="W3110">
        <f t="shared" ca="1" si="951"/>
        <v>-0.74157530763085788</v>
      </c>
      <c r="X3110">
        <f t="shared" ca="1" si="952"/>
        <v>-0.66872857363012261</v>
      </c>
      <c r="Z3110">
        <f t="shared" ca="1" si="914"/>
        <v>108.19058427268592</v>
      </c>
      <c r="AA3110">
        <f t="shared" ca="1" si="914"/>
        <v>107.82956053584272</v>
      </c>
      <c r="AB3110">
        <f t="shared" ca="1" si="914"/>
        <v>107.87365228673174</v>
      </c>
      <c r="AC3110">
        <f t="shared" ca="1" si="915"/>
        <v>107.87365228673174</v>
      </c>
      <c r="AE3110">
        <f ca="1">IFERROR(VLOOKUP($B3110,OFFSET(Input!$A$1,0,MATCH(Index!AE$6&amp;" Index",Input!$1:$1,0)-1,10000,2),2,0),AE3109)</f>
        <v>20.97</v>
      </c>
      <c r="AF3110">
        <f t="shared" ca="1" si="956"/>
        <v>19.149333333333335</v>
      </c>
      <c r="AG3110">
        <f t="shared" ca="1" si="956"/>
        <v>19.119499999999999</v>
      </c>
      <c r="AH3110">
        <f t="shared" ca="1" si="956"/>
        <v>18.457599999999999</v>
      </c>
      <c r="AI3110">
        <f t="shared" ca="1" si="957"/>
        <v>19.119499999999999</v>
      </c>
      <c r="AK3110">
        <f t="shared" ca="1" si="958"/>
        <v>1</v>
      </c>
      <c r="AL3110">
        <f t="shared" ca="1" si="959"/>
        <v>1</v>
      </c>
      <c r="AN3110" t="str">
        <f t="shared" ca="1" si="918"/>
        <v>Not Down</v>
      </c>
      <c r="AO3110" t="str">
        <f t="shared" ca="1" si="925"/>
        <v>Up</v>
      </c>
      <c r="AQ3110">
        <f t="shared" ca="1" si="916"/>
        <v>0</v>
      </c>
      <c r="AR3110">
        <f t="shared" ca="1" si="917"/>
        <v>1</v>
      </c>
      <c r="AT3110">
        <f t="shared" ca="1" si="946"/>
        <v>1</v>
      </c>
      <c r="AU3110">
        <f t="shared" ca="1" si="947"/>
        <v>0</v>
      </c>
      <c r="AW3110" s="5">
        <f t="shared" ca="1" si="930"/>
        <v>0.1867043737252426</v>
      </c>
      <c r="AX3110" s="5">
        <f t="shared" ca="1" si="931"/>
        <v>0.1844815329431819</v>
      </c>
      <c r="AY3110" s="18">
        <f t="shared" ca="1" si="960"/>
        <v>0.1867043737252426</v>
      </c>
      <c r="BA3110" s="6">
        <f t="shared" ca="1" si="953"/>
        <v>0.26780304607957856</v>
      </c>
      <c r="BB3110">
        <f t="shared" ca="1" si="954"/>
        <v>0.28586875811607587</v>
      </c>
      <c r="BC3110" t="str">
        <f t="shared" ca="1" si="942"/>
        <v>HYG UP Equity</v>
      </c>
      <c r="BD3110" t="str">
        <f t="shared" ca="1" si="943"/>
        <v>TLT UP Equity</v>
      </c>
      <c r="BF3110">
        <f t="shared" ca="1" si="932"/>
        <v>0</v>
      </c>
      <c r="BG3110">
        <f t="shared" ca="1" si="933"/>
        <v>1</v>
      </c>
      <c r="BI3110">
        <f t="shared" ca="1" si="926"/>
        <v>0</v>
      </c>
      <c r="BJ3110">
        <f t="shared" ca="1" si="927"/>
        <v>1</v>
      </c>
      <c r="BL3110">
        <f t="shared" ca="1" si="948"/>
        <v>0</v>
      </c>
      <c r="BM3110">
        <f t="shared" ca="1" si="949"/>
        <v>7.7534780069292255</v>
      </c>
      <c r="BN3110" s="9">
        <f t="shared" ca="1" si="939"/>
        <v>0</v>
      </c>
      <c r="BO3110" s="9">
        <f t="shared" ca="1" si="940"/>
        <v>0.99999999999999989</v>
      </c>
      <c r="BP3110" s="9">
        <f t="shared" ca="1" si="934"/>
        <v>0</v>
      </c>
      <c r="BQ3110" s="9">
        <f t="shared" ca="1" si="935"/>
        <v>0.99999999999999989</v>
      </c>
      <c r="BR3110">
        <f t="shared" ca="1" si="936"/>
        <v>1170.2875453610307</v>
      </c>
      <c r="BS3110">
        <f t="shared" ca="1" si="937"/>
        <v>1.9356738058438072E-2</v>
      </c>
      <c r="BT3110">
        <f t="shared" ca="1" si="938"/>
        <v>1.8055555555555555E-5</v>
      </c>
      <c r="BU3110">
        <f t="shared" ca="1" si="919"/>
        <v>0</v>
      </c>
      <c r="BV3110">
        <f t="shared" ca="1" si="920"/>
        <v>0</v>
      </c>
      <c r="BW3110" s="35">
        <f ca="1">IFERROR(VLOOKUP($B3110,OFFSET(Input!$A$1,0,MATCH(Index!BW$6&amp;" Index",Input!$1:$1,0)-1,10000,2),2,0)/100,BW3109)</f>
        <v>5.9999999999999995E-4</v>
      </c>
      <c r="BX3110">
        <f t="shared" ca="1" si="941"/>
        <v>5.576916950186364E-3</v>
      </c>
      <c r="CE3110">
        <v>1086.5118888793297</v>
      </c>
    </row>
    <row r="3111" spans="2:83" x14ac:dyDescent="0.25">
      <c r="B3111" s="2">
        <v>42037</v>
      </c>
      <c r="C3111">
        <f t="shared" ca="1" si="921"/>
        <v>1</v>
      </c>
      <c r="D3111">
        <f t="shared" ca="1" si="922"/>
        <v>0</v>
      </c>
      <c r="E3111">
        <f ca="1">IF($B3111&lt;VLOOKUP(E$6&amp;" Equity",Param,4,0),"",IFERROR(VLOOKUP($B3111,OFFSET(Input!$A$1,0,MATCH(Index!E$6&amp;" Equity",Input!$1:$1,0)-1,10000,2),2,0),E3110))</f>
        <v>90.21</v>
      </c>
      <c r="F3111" s="33">
        <v>137.47999999999999</v>
      </c>
      <c r="H3111">
        <f ca="1">IFERROR(VLOOKUP($B3111,OFFSET(Input!$A$1,0,MATCH(Index!H$6,Input!$1:$1,0)-1,10000,2),2,0),0)</f>
        <v>0.36489100000000002</v>
      </c>
      <c r="I3111">
        <f ca="1">IFERROR(VLOOKUP($B3111,OFFSET(Input!$A$1,0,MATCH(Index!I$6,Input!$1:$1,0)-1,10000,2),2,0),0)</f>
        <v>0.27901999999999999</v>
      </c>
      <c r="K3111">
        <f t="shared" ca="1" si="923"/>
        <v>108.81758939429935</v>
      </c>
      <c r="L3111" s="30">
        <f t="shared" ca="1" si="924"/>
        <v>150.12958877350519</v>
      </c>
      <c r="N3111">
        <f t="shared" ca="1" si="928"/>
        <v>3.8150673514294156E-3</v>
      </c>
      <c r="O3111">
        <f t="shared" ca="1" si="929"/>
        <v>-5.3643987944140227E-3</v>
      </c>
      <c r="Q3111">
        <f t="shared" ca="1" si="945"/>
        <v>4.8694170984828998E-2</v>
      </c>
      <c r="R3111">
        <f t="shared" ca="1" si="944"/>
        <v>0.17688361694222568</v>
      </c>
      <c r="T3111">
        <f t="shared" ca="1" si="955"/>
        <v>6.8682966940639203E-2</v>
      </c>
      <c r="U3111">
        <f t="shared" ca="1" si="950"/>
        <v>0.18126122806585623</v>
      </c>
      <c r="W3111">
        <f t="shared" ca="1" si="951"/>
        <v>-0.69696770792090146</v>
      </c>
      <c r="X3111">
        <f t="shared" ca="1" si="952"/>
        <v>-0.68796144291210204</v>
      </c>
      <c r="Z3111">
        <f t="shared" ca="1" si="914"/>
        <v>108.3113128929655</v>
      </c>
      <c r="AA3111">
        <f t="shared" ca="1" si="914"/>
        <v>107.88812273082354</v>
      </c>
      <c r="AB3111">
        <f t="shared" ca="1" si="914"/>
        <v>107.88926537996126</v>
      </c>
      <c r="AC3111">
        <f t="shared" ca="1" si="915"/>
        <v>107.88926537996126</v>
      </c>
      <c r="AE3111">
        <f ca="1">IFERROR(VLOOKUP($B3111,OFFSET(Input!$A$1,0,MATCH(Index!AE$6&amp;" Index",Input!$1:$1,0)-1,10000,2),2,0),AE3110)</f>
        <v>19.43</v>
      </c>
      <c r="AF3111">
        <f t="shared" ca="1" si="956"/>
        <v>19.274666666666668</v>
      </c>
      <c r="AG3111">
        <f t="shared" ca="1" si="956"/>
        <v>19.201499999999996</v>
      </c>
      <c r="AH3111">
        <f t="shared" ca="1" si="956"/>
        <v>18.659999999999997</v>
      </c>
      <c r="AI3111">
        <f t="shared" ca="1" si="957"/>
        <v>19.201499999999996</v>
      </c>
      <c r="AK3111">
        <f t="shared" ca="1" si="958"/>
        <v>1</v>
      </c>
      <c r="AL3111">
        <f t="shared" ca="1" si="959"/>
        <v>1</v>
      </c>
      <c r="AN3111" t="str">
        <f t="shared" ca="1" si="918"/>
        <v>Not Down</v>
      </c>
      <c r="AO3111" t="str">
        <f t="shared" ca="1" si="925"/>
        <v>Not Up</v>
      </c>
      <c r="AQ3111">
        <f t="shared" ca="1" si="916"/>
        <v>1</v>
      </c>
      <c r="AR3111">
        <f t="shared" ca="1" si="917"/>
        <v>0</v>
      </c>
      <c r="AT3111">
        <f t="shared" ca="1" si="946"/>
        <v>0</v>
      </c>
      <c r="AU3111">
        <f t="shared" ca="1" si="947"/>
        <v>1</v>
      </c>
      <c r="AW3111" s="5">
        <f ca="1">SQRT(2*W3111*R3111*Q3111*BG3111*BF3111+(Q3111*BF3111)^2+(R3111*BG3111)^2)</f>
        <v>0.13490013509388632</v>
      </c>
      <c r="AX3111" s="5">
        <f ca="1">SQRT(2*X3111*U3111*T3111*BG3111*BF3111+(T3111*BF3111)^2+(U3111*BG3111)^2)</f>
        <v>0.13592482371064446</v>
      </c>
      <c r="AY3111" s="18">
        <f t="shared" ca="1" si="960"/>
        <v>0.13592482371064446</v>
      </c>
      <c r="BA3111" s="6">
        <f t="shared" ca="1" si="953"/>
        <v>0.36785039432119887</v>
      </c>
      <c r="BB3111">
        <f t="shared" ca="1" si="954"/>
        <v>0.36785039432119887</v>
      </c>
      <c r="BC3111" t="str">
        <f t="shared" ca="1" si="942"/>
        <v>HYG UP Equity</v>
      </c>
      <c r="BD3111" t="str">
        <f t="shared" ca="1" si="943"/>
        <v>TLT UP Equity</v>
      </c>
      <c r="BF3111">
        <f ca="1">BI3112</f>
        <v>0.2</v>
      </c>
      <c r="BG3111">
        <f ca="1">BJ3112</f>
        <v>0.8</v>
      </c>
      <c r="BI3111">
        <f t="shared" ca="1" si="926"/>
        <v>0</v>
      </c>
      <c r="BJ3111">
        <f t="shared" ca="1" si="927"/>
        <v>1</v>
      </c>
      <c r="BL3111">
        <f t="shared" ca="1" si="948"/>
        <v>0</v>
      </c>
      <c r="BM3111">
        <f t="shared" ca="1" si="949"/>
        <v>7.7534780069292264</v>
      </c>
      <c r="BN3111" s="9">
        <f t="shared" ca="1" si="939"/>
        <v>0</v>
      </c>
      <c r="BO3111" s="9">
        <f t="shared" ca="1" si="940"/>
        <v>0.99999999999999989</v>
      </c>
      <c r="BP3111" s="9">
        <f t="shared" ca="1" si="934"/>
        <v>0</v>
      </c>
      <c r="BQ3111" s="9">
        <f t="shared" ca="1" si="935"/>
        <v>1</v>
      </c>
      <c r="BR3111">
        <f t="shared" ca="1" si="936"/>
        <v>1164.0264647447013</v>
      </c>
      <c r="BS3111">
        <f t="shared" ca="1" si="937"/>
        <v>-5.3500361010829778E-3</v>
      </c>
      <c r="BT3111">
        <f t="shared" ca="1" si="938"/>
        <v>5.4166666666666664E-5</v>
      </c>
      <c r="BU3111">
        <f t="shared" ca="1" si="919"/>
        <v>0</v>
      </c>
      <c r="BV3111">
        <f t="shared" ca="1" si="920"/>
        <v>1.1102230246251566E-20</v>
      </c>
      <c r="BW3111" s="35">
        <f ca="1">IFERROR(VLOOKUP($B3111,OFFSET(Input!$A$1,0,MATCH(Index!BW$6&amp;" Index",Input!$1:$1,0)-1,10000,2),2,0)/100,BW3110)</f>
        <v>1.1999999999999999E-3</v>
      </c>
      <c r="BX3111">
        <f t="shared" ca="1" si="941"/>
        <v>1.682415606908215E-2</v>
      </c>
      <c r="CE3111">
        <v>1084.7718223108498</v>
      </c>
    </row>
    <row r="3112" spans="2:83" x14ac:dyDescent="0.25">
      <c r="B3112" s="2">
        <v>42038</v>
      </c>
      <c r="C3112">
        <f t="shared" ca="1" si="921"/>
        <v>0</v>
      </c>
      <c r="D3112">
        <f t="shared" ca="1" si="922"/>
        <v>1</v>
      </c>
      <c r="E3112">
        <f ca="1">IF($B3112&lt;VLOOKUP(E$6&amp;" Equity",Param,4,0),"",IFERROR(VLOOKUP($B3112,OFFSET(Input!$A$1,0,MATCH(Index!E$6&amp;" Equity",Input!$1:$1,0)-1,10000,2),2,0),E3111))</f>
        <v>90.72</v>
      </c>
      <c r="F3112" s="33">
        <v>134.57</v>
      </c>
      <c r="H3112">
        <f ca="1">IFERROR(VLOOKUP($B3112,OFFSET(Input!$A$1,0,MATCH(Index!H$6,Input!$1:$1,0)-1,10000,2),2,0),0)</f>
        <v>0</v>
      </c>
      <c r="I3112">
        <f ca="1">IFERROR(VLOOKUP($B3112,OFFSET(Input!$A$1,0,MATCH(Index!I$6,Input!$1:$1,0)-1,10000,2),2,0),0)</f>
        <v>0</v>
      </c>
      <c r="K3112">
        <f t="shared" ca="1" si="923"/>
        <v>109.43278693992725</v>
      </c>
      <c r="L3112" s="30">
        <f t="shared" ca="1" si="924"/>
        <v>146.95183853106337</v>
      </c>
      <c r="N3112">
        <f t="shared" ca="1" si="928"/>
        <v>5.6375543108946715E-3</v>
      </c>
      <c r="O3112">
        <f t="shared" ca="1" si="929"/>
        <v>-2.1393942228183187E-2</v>
      </c>
      <c r="Q3112">
        <f t="shared" ca="1" si="945"/>
        <v>5.5601027882875666E-2</v>
      </c>
      <c r="R3112">
        <f t="shared" ca="1" si="944"/>
        <v>0.19539155582704187</v>
      </c>
      <c r="T3112">
        <f t="shared" ca="1" si="955"/>
        <v>6.3454631738602246E-2</v>
      </c>
      <c r="U3112">
        <f t="shared" ca="1" si="950"/>
        <v>0.18857807399943718</v>
      </c>
      <c r="W3112">
        <f t="shared" ca="1" si="951"/>
        <v>-0.77603733338165981</v>
      </c>
      <c r="X3112">
        <f t="shared" ca="1" si="952"/>
        <v>-0.69001282884601201</v>
      </c>
      <c r="Z3112">
        <f t="shared" ca="1" si="914"/>
        <v>108.51278382950333</v>
      </c>
      <c r="AA3112">
        <f t="shared" ca="1" si="914"/>
        <v>108.02730332248341</v>
      </c>
      <c r="AB3112">
        <f t="shared" ca="1" si="914"/>
        <v>107.94294216820271</v>
      </c>
      <c r="AC3112">
        <f t="shared" ca="1" si="915"/>
        <v>108.02730332248341</v>
      </c>
      <c r="AE3112">
        <f ca="1">IFERROR(VLOOKUP($B3112,OFFSET(Input!$A$1,0,MATCH(Index!AE$6&amp;" Index",Input!$1:$1,0)-1,10000,2),2,0),AE3111)</f>
        <v>17.329999999999998</v>
      </c>
      <c r="AF3112">
        <f t="shared" ca="1" si="956"/>
        <v>19.123333333333331</v>
      </c>
      <c r="AG3112">
        <f t="shared" ca="1" si="956"/>
        <v>19.071999999999996</v>
      </c>
      <c r="AH3112">
        <f t="shared" ca="1" si="956"/>
        <v>18.773199999999996</v>
      </c>
      <c r="AI3112">
        <f t="shared" ca="1" si="957"/>
        <v>19.071999999999996</v>
      </c>
      <c r="AK3112">
        <f t="shared" ca="1" si="958"/>
        <v>1</v>
      </c>
      <c r="AL3112">
        <f t="shared" ca="1" si="959"/>
        <v>1</v>
      </c>
      <c r="AN3112" t="str">
        <f t="shared" ca="1" si="918"/>
        <v>Not Down</v>
      </c>
      <c r="AO3112" t="str">
        <f t="shared" ca="1" si="925"/>
        <v>Not Up</v>
      </c>
      <c r="AQ3112">
        <f t="shared" ca="1" si="916"/>
        <v>1</v>
      </c>
      <c r="AR3112">
        <f t="shared" ca="1" si="917"/>
        <v>0</v>
      </c>
      <c r="AT3112">
        <f t="shared" ca="1" si="946"/>
        <v>0</v>
      </c>
      <c r="AU3112">
        <f t="shared" ca="1" si="947"/>
        <v>1</v>
      </c>
      <c r="AW3112" s="5">
        <f t="shared" ref="AW3112:AW3175" ca="1" si="961">SQRT(2*W3112*R3112*Q3112*BG3112*BF3112+(Q3112*BF3112)^2+(R3112*BG3112)^2)</f>
        <v>0.10095473634969411</v>
      </c>
      <c r="AX3112" s="5">
        <f t="shared" ref="AX3112:AX3175" ca="1" si="962">SQRT(2*X3112*U3112*T3112*BG3112*BF3112+(T3112*BF3112)^2+(U3112*BG3112)^2)</f>
        <v>9.7381638599749201E-2</v>
      </c>
      <c r="AY3112" s="18">
        <f t="shared" ca="1" si="960"/>
        <v>0.10095473634969411</v>
      </c>
      <c r="BA3112" s="6">
        <f t="shared" ca="1" si="953"/>
        <v>0.4952714633101164</v>
      </c>
      <c r="BB3112">
        <f t="shared" ca="1" si="954"/>
        <v>0.4952714633101164</v>
      </c>
      <c r="BC3112" t="str">
        <f t="shared" ca="1" si="942"/>
        <v>TLT UP Equity</v>
      </c>
      <c r="BD3112" t="str">
        <f t="shared" ca="1" si="943"/>
        <v>HYG UP Equity</v>
      </c>
      <c r="BF3112">
        <f ca="1">BI3113</f>
        <v>0.4</v>
      </c>
      <c r="BG3112">
        <f ca="1">BJ3113</f>
        <v>0.6</v>
      </c>
      <c r="BI3112">
        <f t="shared" ca="1" si="926"/>
        <v>0.2</v>
      </c>
      <c r="BJ3112">
        <f t="shared" ca="1" si="927"/>
        <v>0.8</v>
      </c>
      <c r="BL3112">
        <f t="shared" ca="1" si="948"/>
        <v>2.082351880070235</v>
      </c>
      <c r="BM3112">
        <f t="shared" ca="1" si="949"/>
        <v>6.202782405543382</v>
      </c>
      <c r="BN3112" s="9">
        <f t="shared" ca="1" si="939"/>
        <v>0</v>
      </c>
      <c r="BO3112" s="9">
        <f t="shared" ca="1" si="940"/>
        <v>1</v>
      </c>
      <c r="BP3112" s="9">
        <f t="shared" ca="1" si="934"/>
        <v>0.2</v>
      </c>
      <c r="BQ3112" s="9">
        <f t="shared" ca="1" si="935"/>
        <v>0.80000000000000016</v>
      </c>
      <c r="BR3112">
        <f t="shared" ca="1" si="936"/>
        <v>1139.3878481284148</v>
      </c>
      <c r="BS3112">
        <f t="shared" ca="1" si="937"/>
        <v>-2.1166715158568494E-2</v>
      </c>
      <c r="BT3112">
        <f t="shared" ca="1" si="938"/>
        <v>1.8055555555555558E-5</v>
      </c>
      <c r="BU3112">
        <f t="shared" ca="1" si="919"/>
        <v>1.4714015772847956E-5</v>
      </c>
      <c r="BV3112">
        <f t="shared" ca="1" si="920"/>
        <v>1.682311468176656E-6</v>
      </c>
      <c r="BW3112" s="35">
        <f ca="1">IFERROR(VLOOKUP($B3112,OFFSET(Input!$A$1,0,MATCH(Index!BW$6&amp;" Index",Input!$1:$1,0)-1,10000,2),2,0)/100,BW3111)</f>
        <v>1.1999999999999999E-3</v>
      </c>
      <c r="BX3112">
        <f t="shared" ca="1" si="941"/>
        <v>7.2047759077950432E-3</v>
      </c>
      <c r="CE3112">
        <v>1078.0941216670051</v>
      </c>
    </row>
    <row r="3113" spans="2:83" x14ac:dyDescent="0.25">
      <c r="B3113" s="2">
        <v>42039</v>
      </c>
      <c r="C3113">
        <f t="shared" ca="1" si="921"/>
        <v>0</v>
      </c>
      <c r="D3113">
        <f t="shared" ca="1" si="922"/>
        <v>2</v>
      </c>
      <c r="E3113">
        <f ca="1">IF($B3113&lt;VLOOKUP(E$6&amp;" Equity",Param,4,0),"",IFERROR(VLOOKUP($B3113,OFFSET(Input!$A$1,0,MATCH(Index!E$6&amp;" Equity",Input!$1:$1,0)-1,10000,2),2,0),E3112))</f>
        <v>90.34</v>
      </c>
      <c r="F3113" s="33">
        <v>134.80000000000001</v>
      </c>
      <c r="H3113">
        <f ca="1">IFERROR(VLOOKUP($B3113,OFFSET(Input!$A$1,0,MATCH(Index!H$6,Input!$1:$1,0)-1,10000,2),2,0),0)</f>
        <v>0</v>
      </c>
      <c r="I3113">
        <f ca="1">IFERROR(VLOOKUP($B3113,OFFSET(Input!$A$1,0,MATCH(Index!I$6,Input!$1:$1,0)-1,10000,2),2,0),0)</f>
        <v>0</v>
      </c>
      <c r="K3113">
        <f t="shared" ca="1" si="923"/>
        <v>108.97440445494961</v>
      </c>
      <c r="L3113" s="30">
        <f t="shared" ca="1" si="924"/>
        <v>147.20300092135946</v>
      </c>
      <c r="N3113">
        <f t="shared" ca="1" si="928"/>
        <v>-4.1975097529838726E-3</v>
      </c>
      <c r="O3113">
        <f t="shared" ca="1" si="929"/>
        <v>1.7076887247566869E-3</v>
      </c>
      <c r="Q3113">
        <f t="shared" ca="1" si="945"/>
        <v>5.3038326414124308E-2</v>
      </c>
      <c r="R3113">
        <f t="shared" ca="1" si="944"/>
        <v>0.18643405731956053</v>
      </c>
      <c r="T3113">
        <f t="shared" ca="1" si="955"/>
        <v>6.3741198247302316E-2</v>
      </c>
      <c r="U3113">
        <f t="shared" ca="1" si="950"/>
        <v>0.17770951403114998</v>
      </c>
      <c r="W3113">
        <f t="shared" ca="1" si="951"/>
        <v>-0.71022474759729115</v>
      </c>
      <c r="X3113">
        <f t="shared" ca="1" si="952"/>
        <v>-0.66067079137821427</v>
      </c>
      <c r="Z3113">
        <f t="shared" ca="1" si="914"/>
        <v>108.61074883245696</v>
      </c>
      <c r="AA3113">
        <f t="shared" ca="1" si="914"/>
        <v>108.16398876169588</v>
      </c>
      <c r="AB3113">
        <f t="shared" ca="1" si="914"/>
        <v>107.97588083683311</v>
      </c>
      <c r="AC3113">
        <f t="shared" ca="1" si="915"/>
        <v>108.16398876169588</v>
      </c>
      <c r="AE3113">
        <f ca="1">IFERROR(VLOOKUP($B3113,OFFSET(Input!$A$1,0,MATCH(Index!AE$6&amp;" Index",Input!$1:$1,0)-1,10000,2),2,0),AE3112)</f>
        <v>18.329999999999998</v>
      </c>
      <c r="AF3113">
        <f t="shared" ca="1" si="956"/>
        <v>18.974666666666668</v>
      </c>
      <c r="AG3113">
        <f t="shared" ca="1" si="956"/>
        <v>18.932499999999997</v>
      </c>
      <c r="AH3113">
        <f t="shared" ca="1" si="956"/>
        <v>18.904</v>
      </c>
      <c r="AI3113">
        <f t="shared" ca="1" si="957"/>
        <v>18.932499999999997</v>
      </c>
      <c r="AK3113">
        <f t="shared" ca="1" si="958"/>
        <v>1</v>
      </c>
      <c r="AL3113">
        <f t="shared" ca="1" si="959"/>
        <v>1</v>
      </c>
      <c r="AN3113" t="str">
        <f t="shared" ca="1" si="918"/>
        <v>Not Down</v>
      </c>
      <c r="AO3113" t="str">
        <f t="shared" ca="1" si="925"/>
        <v>Not Up</v>
      </c>
      <c r="AQ3113">
        <f t="shared" ca="1" si="916"/>
        <v>1</v>
      </c>
      <c r="AR3113">
        <f t="shared" ca="1" si="917"/>
        <v>0</v>
      </c>
      <c r="AT3113">
        <f t="shared" ca="1" si="946"/>
        <v>0</v>
      </c>
      <c r="AU3113">
        <f t="shared" ca="1" si="947"/>
        <v>1</v>
      </c>
      <c r="AW3113" s="5">
        <f t="shared" ca="1" si="961"/>
        <v>5.6594875450555193E-2</v>
      </c>
      <c r="AX3113" s="5">
        <f t="shared" ca="1" si="962"/>
        <v>5.4068409690951801E-2</v>
      </c>
      <c r="AY3113" s="18">
        <f t="shared" ca="1" si="960"/>
        <v>5.6594875450555193E-2</v>
      </c>
      <c r="BA3113" s="6">
        <f t="shared" ca="1" si="953"/>
        <v>0.88347221549560817</v>
      </c>
      <c r="BB3113">
        <f t="shared" ca="1" si="954"/>
        <v>0.88347221549560817</v>
      </c>
      <c r="BC3113" t="str">
        <f t="shared" ca="1" si="942"/>
        <v>TLT UP Equity</v>
      </c>
      <c r="BD3113" t="str">
        <f t="shared" ca="1" si="943"/>
        <v>HYG UP Equity</v>
      </c>
      <c r="BF3113">
        <f t="shared" ref="BF3113:BF3176" ca="1" si="963">BI3114</f>
        <v>0.6</v>
      </c>
      <c r="BG3113">
        <f t="shared" ref="BG3113:BG3176" ca="1" si="964">BJ3114</f>
        <v>0.4</v>
      </c>
      <c r="BI3113">
        <f t="shared" ca="1" si="926"/>
        <v>0.4</v>
      </c>
      <c r="BJ3113">
        <f t="shared" ca="1" si="927"/>
        <v>0.6</v>
      </c>
      <c r="BL3113">
        <f t="shared" ca="1" si="948"/>
        <v>4.1844366880693329</v>
      </c>
      <c r="BM3113">
        <f t="shared" ca="1" si="949"/>
        <v>4.6466086955530734</v>
      </c>
      <c r="BN3113" s="9">
        <f t="shared" ca="1" si="939"/>
        <v>0.19905684184515801</v>
      </c>
      <c r="BO3113" s="9">
        <f t="shared" ca="1" si="940"/>
        <v>0.80094315815484196</v>
      </c>
      <c r="BP3113" s="9">
        <f t="shared" ca="1" si="934"/>
        <v>0.4</v>
      </c>
      <c r="BQ3113" s="9">
        <f t="shared" ca="1" si="935"/>
        <v>0.6</v>
      </c>
      <c r="BR3113">
        <f t="shared" ca="1" si="936"/>
        <v>1139.9912401544932</v>
      </c>
      <c r="BS3113">
        <f t="shared" ca="1" si="937"/>
        <v>5.2957561998701053E-4</v>
      </c>
      <c r="BT3113">
        <f t="shared" ca="1" si="938"/>
        <v>1.8055555555555558E-5</v>
      </c>
      <c r="BU3113">
        <f t="shared" ca="1" si="919"/>
        <v>2.4977089511794534E-5</v>
      </c>
      <c r="BV3113">
        <f t="shared" ca="1" si="920"/>
        <v>5.0712428598896908E-7</v>
      </c>
      <c r="BW3113" s="35">
        <f ca="1">IFERROR(VLOOKUP($B3113,OFFSET(Input!$A$1,0,MATCH(Index!BW$6&amp;" Index",Input!$1:$1,0)-1,10000,2),2,0)/100,BW3112)</f>
        <v>1.1000000000000001E-3</v>
      </c>
      <c r="BX3113">
        <f t="shared" ca="1" si="941"/>
        <v>9.6407504054342782E-3</v>
      </c>
      <c r="CE3113">
        <v>1078.2568027495101</v>
      </c>
    </row>
    <row r="3114" spans="2:83" x14ac:dyDescent="0.25">
      <c r="B3114" s="2">
        <v>42040</v>
      </c>
      <c r="C3114">
        <f t="shared" ca="1" si="921"/>
        <v>0</v>
      </c>
      <c r="D3114">
        <f t="shared" ca="1" si="922"/>
        <v>3</v>
      </c>
      <c r="E3114">
        <f ca="1">IF($B3114&lt;VLOOKUP(E$6&amp;" Equity",Param,4,0),"",IFERROR(VLOOKUP($B3114,OFFSET(Input!$A$1,0,MATCH(Index!E$6&amp;" Equity",Input!$1:$1,0)-1,10000,2),2,0),E3113))</f>
        <v>90.87</v>
      </c>
      <c r="F3114" s="33">
        <v>133.32</v>
      </c>
      <c r="H3114">
        <f ca="1">IFERROR(VLOOKUP($B3114,OFFSET(Input!$A$1,0,MATCH(Index!H$6,Input!$1:$1,0)-1,10000,2),2,0),0)</f>
        <v>0</v>
      </c>
      <c r="I3114">
        <f ca="1">IFERROR(VLOOKUP($B3114,OFFSET(Input!$A$1,0,MATCH(Index!I$6,Input!$1:$1,0)-1,10000,2),2,0),0)</f>
        <v>0</v>
      </c>
      <c r="K3114">
        <f t="shared" ca="1" si="923"/>
        <v>109.61372739452369</v>
      </c>
      <c r="L3114" s="30">
        <f t="shared" ca="1" si="924"/>
        <v>145.58682554032376</v>
      </c>
      <c r="N3114">
        <f t="shared" ca="1" si="928"/>
        <v>5.8495834807975114E-3</v>
      </c>
      <c r="O3114">
        <f t="shared" ca="1" si="929"/>
        <v>-1.1039945038667735E-2</v>
      </c>
      <c r="Q3114">
        <f t="shared" ca="1" si="945"/>
        <v>6.0253617601500171E-2</v>
      </c>
      <c r="R3114">
        <f t="shared" ca="1" si="944"/>
        <v>0.19365329834611056</v>
      </c>
      <c r="T3114">
        <f t="shared" ca="1" si="955"/>
        <v>6.3322067787641961E-2</v>
      </c>
      <c r="U3114">
        <f t="shared" ca="1" si="950"/>
        <v>0.18184367584859351</v>
      </c>
      <c r="W3114">
        <f t="shared" ca="1" si="951"/>
        <v>-0.73095552824518151</v>
      </c>
      <c r="X3114">
        <f t="shared" ca="1" si="952"/>
        <v>-0.70717732851682114</v>
      </c>
      <c r="Z3114">
        <f t="shared" ref="Z3114:AB3177" ca="1" si="965">AVERAGE(OFFSET($K3114,0,0,-Z$5,1))</f>
        <v>108.7582292080964</v>
      </c>
      <c r="AA3114">
        <f t="shared" ca="1" si="965"/>
        <v>108.29960156997291</v>
      </c>
      <c r="AB3114">
        <f t="shared" ca="1" si="965"/>
        <v>108.04304257580947</v>
      </c>
      <c r="AC3114">
        <f t="shared" ref="AC3114:AC3177" ca="1" si="966">MAX(AB3114,AA3114)</f>
        <v>108.29960156997291</v>
      </c>
      <c r="AE3114">
        <f ca="1">IFERROR(VLOOKUP($B3114,OFFSET(Input!$A$1,0,MATCH(Index!AE$6&amp;" Index",Input!$1:$1,0)-1,10000,2),2,0),AE3113)</f>
        <v>16.850000000000001</v>
      </c>
      <c r="AF3114">
        <f t="shared" ca="1" si="956"/>
        <v>18.666</v>
      </c>
      <c r="AG3114">
        <f t="shared" ca="1" si="956"/>
        <v>18.8095</v>
      </c>
      <c r="AH3114">
        <f t="shared" ca="1" si="956"/>
        <v>18.941199999999995</v>
      </c>
      <c r="AI3114">
        <f t="shared" ca="1" si="957"/>
        <v>18.941199999999995</v>
      </c>
      <c r="AK3114">
        <f t="shared" ca="1" si="958"/>
        <v>1</v>
      </c>
      <c r="AL3114">
        <f t="shared" ca="1" si="959"/>
        <v>-1</v>
      </c>
      <c r="AN3114" t="str">
        <f t="shared" ca="1" si="918"/>
        <v>Not Down</v>
      </c>
      <c r="AO3114" t="str">
        <f t="shared" ca="1" si="925"/>
        <v>Not Up</v>
      </c>
      <c r="AQ3114">
        <f t="shared" ca="1" si="916"/>
        <v>1</v>
      </c>
      <c r="AR3114">
        <f t="shared" ca="1" si="917"/>
        <v>0</v>
      </c>
      <c r="AT3114">
        <f t="shared" ca="1" si="946"/>
        <v>0</v>
      </c>
      <c r="AU3114">
        <f t="shared" ca="1" si="947"/>
        <v>1</v>
      </c>
      <c r="AW3114" s="5">
        <f t="shared" ca="1" si="961"/>
        <v>3.3080168599551693E-2</v>
      </c>
      <c r="AX3114" s="5">
        <f t="shared" ca="1" si="962"/>
        <v>3.5820939729111448E-2</v>
      </c>
      <c r="AY3114" s="18">
        <f t="shared" ca="1" si="960"/>
        <v>3.5820939729111448E-2</v>
      </c>
      <c r="BA3114" s="6">
        <f t="shared" ca="1" si="953"/>
        <v>1.395831610731455</v>
      </c>
      <c r="BB3114">
        <f t="shared" ca="1" si="954"/>
        <v>1.395831610731455</v>
      </c>
      <c r="BC3114" t="str">
        <f t="shared" ca="1" si="942"/>
        <v>TLT UP Equity</v>
      </c>
      <c r="BD3114" t="str">
        <f t="shared" ca="1" si="943"/>
        <v>HYG UP Equity</v>
      </c>
      <c r="BF3114">
        <f t="shared" ca="1" si="963"/>
        <v>0.8</v>
      </c>
      <c r="BG3114">
        <f t="shared" ca="1" si="964"/>
        <v>0.2</v>
      </c>
      <c r="BI3114">
        <f t="shared" ca="1" si="926"/>
        <v>0.6</v>
      </c>
      <c r="BJ3114">
        <f t="shared" ca="1" si="927"/>
        <v>0.4</v>
      </c>
      <c r="BL3114">
        <f t="shared" ca="1" si="948"/>
        <v>6.2135833107123659</v>
      </c>
      <c r="BM3114">
        <f t="shared" ca="1" si="949"/>
        <v>3.1188446007428148</v>
      </c>
      <c r="BN3114" s="9">
        <f t="shared" ca="1" si="939"/>
        <v>0.4040602478948272</v>
      </c>
      <c r="BO3114" s="9">
        <f t="shared" ca="1" si="940"/>
        <v>0.5959397521051728</v>
      </c>
      <c r="BP3114" s="9">
        <f t="shared" ca="1" si="934"/>
        <v>0.6</v>
      </c>
      <c r="BQ3114" s="9">
        <f t="shared" ca="1" si="935"/>
        <v>0.40000000000000008</v>
      </c>
      <c r="BR3114">
        <f t="shared" ca="1" si="936"/>
        <v>1135.1567119393121</v>
      </c>
      <c r="BS3114">
        <f t="shared" ca="1" si="937"/>
        <v>-4.2408468108280362E-3</v>
      </c>
      <c r="BT3114">
        <f t="shared" ca="1" si="938"/>
        <v>1.8055555555555558E-5</v>
      </c>
      <c r="BU3114">
        <f t="shared" ca="1" si="919"/>
        <v>6.5992763811409101E-5</v>
      </c>
      <c r="BV3114">
        <f t="shared" ca="1" si="920"/>
        <v>1.1647386625689272E-5</v>
      </c>
      <c r="BW3114" s="35">
        <f ca="1">IFERROR(VLOOKUP($B3114,OFFSET(Input!$A$1,0,MATCH(Index!BW$6&amp;" Index",Input!$1:$1,0)-1,10000,2),2,0)/100,BW3113)</f>
        <v>1.1999999999999999E-3</v>
      </c>
      <c r="BX3114">
        <f t="shared" ca="1" si="941"/>
        <v>1.7199901448858572E-2</v>
      </c>
      <c r="CE3114">
        <v>1075.885392972599</v>
      </c>
    </row>
    <row r="3115" spans="2:83" x14ac:dyDescent="0.25">
      <c r="B3115" s="2">
        <v>42041</v>
      </c>
      <c r="C3115">
        <f t="shared" ca="1" si="921"/>
        <v>0</v>
      </c>
      <c r="D3115">
        <f t="shared" ca="1" si="922"/>
        <v>4</v>
      </c>
      <c r="E3115">
        <f ca="1">IF($B3115&lt;VLOOKUP(E$6&amp;" Equity",Param,4,0),"",IFERROR(VLOOKUP($B3115,OFFSET(Input!$A$1,0,MATCH(Index!E$6&amp;" Equity",Input!$1:$1,0)-1,10000,2),2,0),E3114))</f>
        <v>90.94</v>
      </c>
      <c r="F3115" s="33">
        <v>130.96</v>
      </c>
      <c r="H3115">
        <f ca="1">IFERROR(VLOOKUP($B3115,OFFSET(Input!$A$1,0,MATCH(Index!H$6,Input!$1:$1,0)-1,10000,2),2,0),0)</f>
        <v>0</v>
      </c>
      <c r="I3115">
        <f ca="1">IFERROR(VLOOKUP($B3115,OFFSET(Input!$A$1,0,MATCH(Index!I$6,Input!$1:$1,0)-1,10000,2),2,0),0)</f>
        <v>0</v>
      </c>
      <c r="K3115">
        <f t="shared" ca="1" si="923"/>
        <v>109.69816627333535</v>
      </c>
      <c r="L3115" s="30">
        <f t="shared" ca="1" si="924"/>
        <v>143.00968101380741</v>
      </c>
      <c r="N3115">
        <f t="shared" ca="1" si="928"/>
        <v>7.700346896087159E-4</v>
      </c>
      <c r="O3115">
        <f t="shared" ca="1" si="929"/>
        <v>-1.7860320376659231E-2</v>
      </c>
      <c r="Q3115">
        <f t="shared" ca="1" si="945"/>
        <v>6.0377486369775878E-2</v>
      </c>
      <c r="R3115">
        <f t="shared" ca="1" si="944"/>
        <v>0.20180596726865024</v>
      </c>
      <c r="T3115">
        <f t="shared" ca="1" si="955"/>
        <v>5.751615284029888E-2</v>
      </c>
      <c r="U3115">
        <f t="shared" ca="1" si="950"/>
        <v>0.18667359133059122</v>
      </c>
      <c r="W3115">
        <f t="shared" ca="1" si="951"/>
        <v>-0.72843098158476083</v>
      </c>
      <c r="X3115">
        <f t="shared" ca="1" si="952"/>
        <v>-0.65719587835259718</v>
      </c>
      <c r="Z3115">
        <f t="shared" ca="1" si="965"/>
        <v>108.91415347161701</v>
      </c>
      <c r="AA3115">
        <f t="shared" ca="1" si="965"/>
        <v>108.39918908364061</v>
      </c>
      <c r="AB3115">
        <f t="shared" ca="1" si="965"/>
        <v>108.12511540695559</v>
      </c>
      <c r="AC3115">
        <f t="shared" ca="1" si="966"/>
        <v>108.39918908364061</v>
      </c>
      <c r="AE3115">
        <f ca="1">IFERROR(VLOOKUP($B3115,OFFSET(Input!$A$1,0,MATCH(Index!AE$6&amp;" Index",Input!$1:$1,0)-1,10000,2),2,0),AE3114)</f>
        <v>17.29</v>
      </c>
      <c r="AF3115">
        <f t="shared" ca="1" si="956"/>
        <v>18.326000000000004</v>
      </c>
      <c r="AG3115">
        <f t="shared" ca="1" si="956"/>
        <v>18.823500000000003</v>
      </c>
      <c r="AH3115">
        <f t="shared" ca="1" si="956"/>
        <v>18.864799999999999</v>
      </c>
      <c r="AI3115">
        <f t="shared" ca="1" si="957"/>
        <v>18.864799999999999</v>
      </c>
      <c r="AK3115">
        <f t="shared" ca="1" si="958"/>
        <v>1</v>
      </c>
      <c r="AL3115">
        <f t="shared" ca="1" si="959"/>
        <v>-1</v>
      </c>
      <c r="AN3115" t="str">
        <f t="shared" ca="1" si="918"/>
        <v>Not Down</v>
      </c>
      <c r="AO3115" t="str">
        <f t="shared" ca="1" si="925"/>
        <v>Not Up</v>
      </c>
      <c r="AQ3115">
        <f t="shared" ca="1" si="916"/>
        <v>1</v>
      </c>
      <c r="AR3115">
        <f t="shared" ca="1" si="917"/>
        <v>0</v>
      </c>
      <c r="AT3115">
        <f t="shared" ca="1" si="946"/>
        <v>0</v>
      </c>
      <c r="AU3115">
        <f t="shared" ca="1" si="947"/>
        <v>1</v>
      </c>
      <c r="AW3115" s="5">
        <f t="shared" ca="1" si="961"/>
        <v>6.0377486369775878E-2</v>
      </c>
      <c r="AX3115" s="5">
        <f t="shared" ca="1" si="962"/>
        <v>5.751615284029888E-2</v>
      </c>
      <c r="AY3115" s="18">
        <f t="shared" ca="1" si="960"/>
        <v>6.0377486369775878E-2</v>
      </c>
      <c r="BA3115" s="6">
        <f t="shared" ca="1" si="953"/>
        <v>0.82812324603545107</v>
      </c>
      <c r="BB3115">
        <f t="shared" ca="1" si="954"/>
        <v>0.82812324603545107</v>
      </c>
      <c r="BC3115" t="str">
        <f t="shared" ca="1" si="942"/>
        <v>TLT UP Equity</v>
      </c>
      <c r="BD3115" t="str">
        <f t="shared" ca="1" si="943"/>
        <v>HYG UP Equity</v>
      </c>
      <c r="BF3115">
        <f t="shared" ca="1" si="963"/>
        <v>1</v>
      </c>
      <c r="BG3115">
        <f t="shared" ca="1" si="964"/>
        <v>0</v>
      </c>
      <c r="BI3115">
        <f t="shared" ca="1" si="926"/>
        <v>0.8</v>
      </c>
      <c r="BJ3115">
        <f t="shared" ca="1" si="927"/>
        <v>0.2</v>
      </c>
      <c r="BL3115">
        <f t="shared" ca="1" si="948"/>
        <v>8.2236099651537131</v>
      </c>
      <c r="BM3115">
        <f t="shared" ca="1" si="949"/>
        <v>1.5770172461915211</v>
      </c>
      <c r="BN3115" s="9">
        <f t="shared" ca="1" si="939"/>
        <v>0.60446284170007791</v>
      </c>
      <c r="BO3115" s="9">
        <f t="shared" ca="1" si="940"/>
        <v>0.3955371582999222</v>
      </c>
      <c r="BP3115" s="9">
        <f t="shared" ca="1" si="934"/>
        <v>0.79999999999999993</v>
      </c>
      <c r="BQ3115" s="9">
        <f t="shared" ca="1" si="935"/>
        <v>0.2</v>
      </c>
      <c r="BR3115">
        <f t="shared" ca="1" si="936"/>
        <v>1127.6436666556119</v>
      </c>
      <c r="BS3115">
        <f t="shared" ca="1" si="937"/>
        <v>-6.6185093253466887E-3</v>
      </c>
      <c r="BT3115">
        <f t="shared" ca="1" si="938"/>
        <v>1.8055555555555558E-5</v>
      </c>
      <c r="BU3115">
        <f t="shared" ca="1" si="919"/>
        <v>1.1652783252872501E-4</v>
      </c>
      <c r="BV3115">
        <f t="shared" ca="1" si="920"/>
        <v>1.4055953481555673E-5</v>
      </c>
      <c r="BW3115" s="35">
        <f ca="1">IFERROR(VLOOKUP($B3115,OFFSET(Input!$A$1,0,MATCH(Index!BW$6&amp;" Index",Input!$1:$1,0)-1,10000,2),2,0)/100,BW3114)</f>
        <v>1.1000000000000001E-3</v>
      </c>
      <c r="BX3115">
        <f t="shared" ca="1" si="941"/>
        <v>2.7115017963138942E-2</v>
      </c>
      <c r="CE3115">
        <v>1069.4222213499031</v>
      </c>
    </row>
    <row r="3116" spans="2:83" x14ac:dyDescent="0.25">
      <c r="B3116" s="2">
        <v>42044</v>
      </c>
      <c r="C3116">
        <f t="shared" ca="1" si="921"/>
        <v>0</v>
      </c>
      <c r="D3116">
        <f t="shared" ca="1" si="922"/>
        <v>5</v>
      </c>
      <c r="E3116">
        <f ca="1">IF($B3116&lt;VLOOKUP(E$6&amp;" Equity",Param,4,0),"",IFERROR(VLOOKUP($B3116,OFFSET(Input!$A$1,0,MATCH(Index!E$6&amp;" Equity",Input!$1:$1,0)-1,10000,2),2,0),E3115))</f>
        <v>90.72</v>
      </c>
      <c r="F3116" s="33">
        <v>130.75</v>
      </c>
      <c r="H3116">
        <f ca="1">IFERROR(VLOOKUP($B3116,OFFSET(Input!$A$1,0,MATCH(Index!H$6,Input!$1:$1,0)-1,10000,2),2,0),0)</f>
        <v>0</v>
      </c>
      <c r="I3116">
        <f ca="1">IFERROR(VLOOKUP($B3116,OFFSET(Input!$A$1,0,MATCH(Index!I$6,Input!$1:$1,0)-1,10000,2),2,0),0)</f>
        <v>0</v>
      </c>
      <c r="K3116">
        <f t="shared" ca="1" si="923"/>
        <v>109.43278693992723</v>
      </c>
      <c r="L3116" s="30">
        <f t="shared" ca="1" si="924"/>
        <v>142.78035883136315</v>
      </c>
      <c r="N3116">
        <f t="shared" ca="1" si="928"/>
        <v>-2.4221084174226755E-3</v>
      </c>
      <c r="O3116">
        <f t="shared" ca="1" si="929"/>
        <v>-1.6048301178472426E-3</v>
      </c>
      <c r="Q3116">
        <f t="shared" ca="1" si="945"/>
        <v>5.7208299999002406E-2</v>
      </c>
      <c r="R3116">
        <f t="shared" ca="1" si="944"/>
        <v>0.20138671853228232</v>
      </c>
      <c r="T3116">
        <f t="shared" ca="1" si="955"/>
        <v>5.5372817944975179E-2</v>
      </c>
      <c r="U3116">
        <f t="shared" ca="1" si="950"/>
        <v>0.18271396086247416</v>
      </c>
      <c r="W3116">
        <f t="shared" ca="1" si="951"/>
        <v>-0.73159446599609834</v>
      </c>
      <c r="X3116">
        <f t="shared" ca="1" si="952"/>
        <v>-0.76051107444437693</v>
      </c>
      <c r="Z3116">
        <f t="shared" ca="1" si="965"/>
        <v>108.99428198745213</v>
      </c>
      <c r="AA3116">
        <f t="shared" ca="1" si="965"/>
        <v>108.45847590325366</v>
      </c>
      <c r="AB3116">
        <f t="shared" ca="1" si="965"/>
        <v>108.19657306476535</v>
      </c>
      <c r="AC3116">
        <f t="shared" ca="1" si="966"/>
        <v>108.45847590325366</v>
      </c>
      <c r="AE3116">
        <f ca="1">IFERROR(VLOOKUP($B3116,OFFSET(Input!$A$1,0,MATCH(Index!AE$6&amp;" Index",Input!$1:$1,0)-1,10000,2),2,0),AE3115)</f>
        <v>18.55</v>
      </c>
      <c r="AF3116">
        <f t="shared" ca="1" si="956"/>
        <v>18.165999999999997</v>
      </c>
      <c r="AG3116">
        <f t="shared" ca="1" si="956"/>
        <v>18.8735</v>
      </c>
      <c r="AH3116">
        <f t="shared" ca="1" si="956"/>
        <v>18.895199999999999</v>
      </c>
      <c r="AI3116">
        <f t="shared" ca="1" si="957"/>
        <v>18.895199999999999</v>
      </c>
      <c r="AK3116">
        <f t="shared" ca="1" si="958"/>
        <v>1</v>
      </c>
      <c r="AL3116">
        <f t="shared" ca="1" si="959"/>
        <v>-1</v>
      </c>
      <c r="AN3116" t="str">
        <f t="shared" ca="1" si="918"/>
        <v>Not Down</v>
      </c>
      <c r="AO3116" t="str">
        <f t="shared" ca="1" si="925"/>
        <v>Not Up</v>
      </c>
      <c r="AQ3116">
        <f t="shared" ca="1" si="916"/>
        <v>1</v>
      </c>
      <c r="AR3116">
        <f t="shared" ca="1" si="917"/>
        <v>0</v>
      </c>
      <c r="AT3116">
        <f t="shared" ca="1" si="946"/>
        <v>0</v>
      </c>
      <c r="AU3116">
        <f t="shared" ca="1" si="947"/>
        <v>1</v>
      </c>
      <c r="AW3116" s="5">
        <f t="shared" ca="1" si="961"/>
        <v>5.7208299999002406E-2</v>
      </c>
      <c r="AX3116" s="5">
        <f t="shared" ca="1" si="962"/>
        <v>5.5372817944975179E-2</v>
      </c>
      <c r="AY3116" s="18">
        <f t="shared" ca="1" si="960"/>
        <v>5.7208299999002406E-2</v>
      </c>
      <c r="BA3116" s="6">
        <f t="shared" ca="1" si="953"/>
        <v>0.87399905260026778</v>
      </c>
      <c r="BB3116">
        <f t="shared" ca="1" si="954"/>
        <v>0.87399905260026778</v>
      </c>
      <c r="BC3116" t="str">
        <f t="shared" ca="1" si="942"/>
        <v>TLT UP Equity</v>
      </c>
      <c r="BD3116" t="str">
        <f t="shared" ca="1" si="943"/>
        <v>HYG UP Equity</v>
      </c>
      <c r="BF3116">
        <f t="shared" ca="1" si="963"/>
        <v>1</v>
      </c>
      <c r="BG3116">
        <f t="shared" ca="1" si="964"/>
        <v>0</v>
      </c>
      <c r="BI3116">
        <f t="shared" ca="1" si="926"/>
        <v>1</v>
      </c>
      <c r="BJ3116">
        <f t="shared" ca="1" si="927"/>
        <v>0</v>
      </c>
      <c r="BL3116">
        <f t="shared" ca="1" si="948"/>
        <v>10.281193387735085</v>
      </c>
      <c r="BM3116">
        <f t="shared" ca="1" si="949"/>
        <v>0</v>
      </c>
      <c r="BN3116" s="9">
        <f t="shared" ca="1" si="939"/>
        <v>0.79986920341018397</v>
      </c>
      <c r="BO3116" s="9">
        <f t="shared" ca="1" si="940"/>
        <v>0.20013079658981603</v>
      </c>
      <c r="BP3116" s="9">
        <f t="shared" ca="1" si="934"/>
        <v>1</v>
      </c>
      <c r="BQ3116" s="9">
        <f t="shared" ca="1" si="935"/>
        <v>0</v>
      </c>
      <c r="BR3116">
        <f t="shared" ca="1" si="936"/>
        <v>1125.0996454882022</v>
      </c>
      <c r="BS3116">
        <f t="shared" ca="1" si="937"/>
        <v>-2.2560505970425915E-3</v>
      </c>
      <c r="BT3116">
        <f t="shared" ca="1" si="938"/>
        <v>5.4166666666666671E-5</v>
      </c>
      <c r="BU3116">
        <f t="shared" ca="1" si="919"/>
        <v>5.7671894507014355E-5</v>
      </c>
      <c r="BV3116">
        <f t="shared" ca="1" si="920"/>
        <v>5.5869778432186423E-5</v>
      </c>
      <c r="BW3116" s="35">
        <f ca="1">IFERROR(VLOOKUP($B3116,OFFSET(Input!$A$1,0,MATCH(Index!BW$6&amp;" Index",Input!$1:$1,0)-1,10000,2),2,0)/100,BW3115)</f>
        <v>1.1999999999999999E-3</v>
      </c>
      <c r="BX3116">
        <f t="shared" ca="1" si="941"/>
        <v>4.7970725905197575E-2</v>
      </c>
      <c r="CE3116">
        <v>1065.8038194143608</v>
      </c>
    </row>
    <row r="3117" spans="2:83" x14ac:dyDescent="0.25">
      <c r="B3117" s="2">
        <v>42045</v>
      </c>
      <c r="C3117">
        <f t="shared" ca="1" si="921"/>
        <v>0</v>
      </c>
      <c r="D3117">
        <f t="shared" ca="1" si="922"/>
        <v>0</v>
      </c>
      <c r="E3117">
        <f ca="1">IF($B3117&lt;VLOOKUP(E$6&amp;" Equity",Param,4,0),"",IFERROR(VLOOKUP($B3117,OFFSET(Input!$A$1,0,MATCH(Index!E$6&amp;" Equity",Input!$1:$1,0)-1,10000,2),2,0),E3116))</f>
        <v>91.03</v>
      </c>
      <c r="F3117" s="33">
        <v>129.71</v>
      </c>
      <c r="H3117">
        <f ca="1">IFERROR(VLOOKUP($B3117,OFFSET(Input!$A$1,0,MATCH(Index!H$6,Input!$1:$1,0)-1,10000,2),2,0),0)</f>
        <v>0</v>
      </c>
      <c r="I3117">
        <f ca="1">IFERROR(VLOOKUP($B3117,OFFSET(Input!$A$1,0,MATCH(Index!I$6,Input!$1:$1,0)-1,10000,2),2,0),0)</f>
        <v>0</v>
      </c>
      <c r="K3117">
        <f t="shared" ca="1" si="923"/>
        <v>109.80673054609321</v>
      </c>
      <c r="L3117" s="30">
        <f t="shared" ca="1" si="924"/>
        <v>141.64466802306779</v>
      </c>
      <c r="N3117">
        <f t="shared" ca="1" si="928"/>
        <v>3.4112825377555669E-3</v>
      </c>
      <c r="O3117">
        <f t="shared" ca="1" si="929"/>
        <v>-7.9859135924504887E-3</v>
      </c>
      <c r="Q3117">
        <f t="shared" ca="1" si="945"/>
        <v>5.958962425530466E-2</v>
      </c>
      <c r="R3117">
        <f t="shared" ca="1" si="944"/>
        <v>0.20518838116638777</v>
      </c>
      <c r="T3117">
        <f t="shared" ca="1" si="955"/>
        <v>5.6515217774891963E-2</v>
      </c>
      <c r="U3117">
        <f t="shared" ca="1" si="950"/>
        <v>0.18378722259373917</v>
      </c>
      <c r="W3117">
        <f t="shared" ca="1" si="951"/>
        <v>-0.74299864664040993</v>
      </c>
      <c r="X3117">
        <f t="shared" ca="1" si="952"/>
        <v>-0.76537817296815724</v>
      </c>
      <c r="Z3117">
        <f t="shared" ca="1" si="965"/>
        <v>109.12021473464566</v>
      </c>
      <c r="AA3117">
        <f t="shared" ca="1" si="965"/>
        <v>108.54306765875781</v>
      </c>
      <c r="AB3117">
        <f t="shared" ca="1" si="965"/>
        <v>108.32287528233988</v>
      </c>
      <c r="AC3117">
        <f t="shared" ca="1" si="966"/>
        <v>108.54306765875781</v>
      </c>
      <c r="AE3117">
        <f ca="1">IFERROR(VLOOKUP($B3117,OFFSET(Input!$A$1,0,MATCH(Index!AE$6&amp;" Index",Input!$1:$1,0)-1,10000,2),2,0),AE3116)</f>
        <v>17.23</v>
      </c>
      <c r="AF3117">
        <f t="shared" ca="1" si="956"/>
        <v>17.988666666666667</v>
      </c>
      <c r="AG3117">
        <f t="shared" ca="1" si="956"/>
        <v>18.755000000000003</v>
      </c>
      <c r="AH3117">
        <f t="shared" ca="1" si="956"/>
        <v>18.787600000000001</v>
      </c>
      <c r="AI3117">
        <f t="shared" ca="1" si="957"/>
        <v>18.787600000000001</v>
      </c>
      <c r="AK3117">
        <f t="shared" ca="1" si="958"/>
        <v>1</v>
      </c>
      <c r="AL3117">
        <f t="shared" ca="1" si="959"/>
        <v>-1</v>
      </c>
      <c r="AN3117" t="str">
        <f t="shared" ca="1" si="918"/>
        <v>Not Down</v>
      </c>
      <c r="AO3117" t="str">
        <f t="shared" ca="1" si="925"/>
        <v>Not Up</v>
      </c>
      <c r="AQ3117">
        <f t="shared" ca="1" si="916"/>
        <v>1</v>
      </c>
      <c r="AR3117">
        <f t="shared" ca="1" si="917"/>
        <v>0</v>
      </c>
      <c r="AT3117">
        <f t="shared" ca="1" si="946"/>
        <v>0</v>
      </c>
      <c r="AU3117">
        <f t="shared" ca="1" si="947"/>
        <v>1</v>
      </c>
      <c r="AW3117" s="5">
        <f t="shared" ca="1" si="961"/>
        <v>5.958962425530466E-2</v>
      </c>
      <c r="AX3117" s="5">
        <f t="shared" ca="1" si="962"/>
        <v>5.6515217774891963E-2</v>
      </c>
      <c r="AY3117" s="18">
        <f t="shared" ca="1" si="960"/>
        <v>5.958962425530466E-2</v>
      </c>
      <c r="BA3117" s="6">
        <f t="shared" ca="1" si="953"/>
        <v>0.83907224831257443</v>
      </c>
      <c r="BB3117">
        <f t="shared" ca="1" si="954"/>
        <v>0.87399905260026778</v>
      </c>
      <c r="BC3117" t="str">
        <f t="shared" ca="1" si="942"/>
        <v>TLT UP Equity</v>
      </c>
      <c r="BD3117" t="str">
        <f t="shared" ca="1" si="943"/>
        <v>HYG UP Equity</v>
      </c>
      <c r="BF3117">
        <f t="shared" ca="1" si="963"/>
        <v>1</v>
      </c>
      <c r="BG3117">
        <f t="shared" ca="1" si="964"/>
        <v>0</v>
      </c>
      <c r="BI3117">
        <f t="shared" ca="1" si="926"/>
        <v>1</v>
      </c>
      <c r="BJ3117">
        <f t="shared" ca="1" si="927"/>
        <v>0</v>
      </c>
      <c r="BL3117">
        <f t="shared" ca="1" si="948"/>
        <v>10.281193387735085</v>
      </c>
      <c r="BM3117">
        <f t="shared" ca="1" si="949"/>
        <v>0</v>
      </c>
      <c r="BN3117" s="9">
        <f t="shared" ca="1" si="939"/>
        <v>1.0000000000000002</v>
      </c>
      <c r="BO3117" s="9">
        <f t="shared" ca="1" si="940"/>
        <v>0</v>
      </c>
      <c r="BP3117" s="9">
        <f t="shared" ca="1" si="934"/>
        <v>1.0000000000000002</v>
      </c>
      <c r="BQ3117" s="9">
        <f t="shared" ca="1" si="935"/>
        <v>0</v>
      </c>
      <c r="BR3117">
        <f t="shared" ca="1" si="936"/>
        <v>1128.9442320193016</v>
      </c>
      <c r="BS3117">
        <f t="shared" ca="1" si="937"/>
        <v>3.4171075837741149E-3</v>
      </c>
      <c r="BT3117">
        <f t="shared" ca="1" si="938"/>
        <v>1.8055555555555562E-5</v>
      </c>
      <c r="BU3117">
        <f t="shared" ca="1" si="919"/>
        <v>9.1751613129633425E-6</v>
      </c>
      <c r="BV3117">
        <f t="shared" ca="1" si="920"/>
        <v>0</v>
      </c>
      <c r="BW3117" s="35">
        <f ca="1">IFERROR(VLOOKUP($B3117,OFFSET(Input!$A$1,0,MATCH(Index!BW$6&amp;" Index",Input!$1:$1,0)-1,10000,2),2,0)/100,BW3116)</f>
        <v>1.1999999999999999E-3</v>
      </c>
      <c r="BX3117">
        <f t="shared" ca="1" si="941"/>
        <v>1.6818958152134276E-2</v>
      </c>
      <c r="CE3117">
        <v>1068.7896880337453</v>
      </c>
    </row>
    <row r="3118" spans="2:83" x14ac:dyDescent="0.25">
      <c r="B3118" s="2">
        <v>42046</v>
      </c>
      <c r="C3118">
        <f t="shared" ca="1" si="921"/>
        <v>0</v>
      </c>
      <c r="D3118">
        <f t="shared" ca="1" si="922"/>
        <v>0</v>
      </c>
      <c r="E3118">
        <f ca="1">IF($B3118&lt;VLOOKUP(E$6&amp;" Equity",Param,4,0),"",IFERROR(VLOOKUP($B3118,OFFSET(Input!$A$1,0,MATCH(Index!E$6&amp;" Equity",Input!$1:$1,0)-1,10000,2),2,0),E3117))</f>
        <v>91</v>
      </c>
      <c r="F3118" s="33">
        <v>129.94999999999999</v>
      </c>
      <c r="H3118">
        <f ca="1">IFERROR(VLOOKUP($B3118,OFFSET(Input!$A$1,0,MATCH(Index!H$6,Input!$1:$1,0)-1,10000,2),2,0),0)</f>
        <v>0</v>
      </c>
      <c r="I3118">
        <f ca="1">IFERROR(VLOOKUP($B3118,OFFSET(Input!$A$1,0,MATCH(Index!I$6,Input!$1:$1,0)-1,10000,2),2,0),0)</f>
        <v>0</v>
      </c>
      <c r="K3118">
        <f t="shared" ca="1" si="923"/>
        <v>109.77054245517391</v>
      </c>
      <c r="L3118" s="30">
        <f t="shared" ca="1" si="924"/>
        <v>141.90675051728977</v>
      </c>
      <c r="N3118">
        <f t="shared" ca="1" si="928"/>
        <v>-3.2961600034743971E-4</v>
      </c>
      <c r="O3118">
        <f t="shared" ca="1" si="929"/>
        <v>1.8485717349173993E-3</v>
      </c>
      <c r="Q3118">
        <f t="shared" ca="1" si="945"/>
        <v>5.8668422147787988E-2</v>
      </c>
      <c r="R3118">
        <f t="shared" ca="1" si="944"/>
        <v>0.18857806343454264</v>
      </c>
      <c r="T3118">
        <f t="shared" ca="1" si="955"/>
        <v>5.6527327803994908E-2</v>
      </c>
      <c r="U3118">
        <f t="shared" ca="1" si="950"/>
        <v>0.18390432330074716</v>
      </c>
      <c r="W3118">
        <f t="shared" ca="1" si="951"/>
        <v>-0.74476897107058349</v>
      </c>
      <c r="X3118">
        <f t="shared" ca="1" si="952"/>
        <v>-0.76546547919078067</v>
      </c>
      <c r="Z3118">
        <f t="shared" ca="1" si="965"/>
        <v>109.26535546476059</v>
      </c>
      <c r="AA3118">
        <f t="shared" ca="1" si="965"/>
        <v>108.625850009716</v>
      </c>
      <c r="AB3118">
        <f t="shared" ca="1" si="965"/>
        <v>108.46406915371885</v>
      </c>
      <c r="AC3118">
        <f t="shared" ca="1" si="966"/>
        <v>108.625850009716</v>
      </c>
      <c r="AE3118">
        <f ca="1">IFERROR(VLOOKUP($B3118,OFFSET(Input!$A$1,0,MATCH(Index!AE$6&amp;" Index",Input!$1:$1,0)-1,10000,2),2,0),AE3117)</f>
        <v>16.96</v>
      </c>
      <c r="AF3118">
        <f t="shared" ca="1" si="956"/>
        <v>17.862666666666666</v>
      </c>
      <c r="AG3118">
        <f t="shared" ca="1" si="956"/>
        <v>18.575000000000003</v>
      </c>
      <c r="AH3118">
        <f t="shared" ca="1" si="956"/>
        <v>18.621199999999998</v>
      </c>
      <c r="AI3118">
        <f t="shared" ca="1" si="957"/>
        <v>18.621199999999998</v>
      </c>
      <c r="AK3118">
        <f t="shared" ca="1" si="958"/>
        <v>1</v>
      </c>
      <c r="AL3118">
        <f t="shared" ca="1" si="959"/>
        <v>-1</v>
      </c>
      <c r="AN3118" t="str">
        <f t="shared" ca="1" si="918"/>
        <v>Not Down</v>
      </c>
      <c r="AO3118" t="str">
        <f t="shared" ca="1" si="925"/>
        <v>Not Up</v>
      </c>
      <c r="AQ3118">
        <f t="shared" ca="1" si="916"/>
        <v>1</v>
      </c>
      <c r="AR3118">
        <f t="shared" ca="1" si="917"/>
        <v>0</v>
      </c>
      <c r="AT3118">
        <f t="shared" ca="1" si="946"/>
        <v>0</v>
      </c>
      <c r="AU3118">
        <f t="shared" ca="1" si="947"/>
        <v>1</v>
      </c>
      <c r="AW3118" s="5">
        <f t="shared" ca="1" si="961"/>
        <v>5.8668422147787988E-2</v>
      </c>
      <c r="AX3118" s="5">
        <f t="shared" ca="1" si="962"/>
        <v>5.6527327803994908E-2</v>
      </c>
      <c r="AY3118" s="18">
        <f t="shared" ca="1" si="960"/>
        <v>5.8668422147787988E-2</v>
      </c>
      <c r="BA3118" s="6">
        <f t="shared" ca="1" si="953"/>
        <v>0.85224722550144782</v>
      </c>
      <c r="BB3118">
        <f t="shared" ca="1" si="954"/>
        <v>0.87399905260026778</v>
      </c>
      <c r="BC3118" t="str">
        <f t="shared" ca="1" si="942"/>
        <v>TLT UP Equity</v>
      </c>
      <c r="BD3118" t="str">
        <f t="shared" ca="1" si="943"/>
        <v>HYG UP Equity</v>
      </c>
      <c r="BF3118">
        <f t="shared" ca="1" si="963"/>
        <v>1</v>
      </c>
      <c r="BG3118">
        <f t="shared" ca="1" si="964"/>
        <v>0</v>
      </c>
      <c r="BI3118">
        <f t="shared" ca="1" si="926"/>
        <v>1</v>
      </c>
      <c r="BJ3118">
        <f t="shared" ca="1" si="927"/>
        <v>0</v>
      </c>
      <c r="BL3118">
        <f t="shared" ca="1" si="948"/>
        <v>10.281193387735085</v>
      </c>
      <c r="BM3118">
        <f t="shared" ca="1" si="949"/>
        <v>0</v>
      </c>
      <c r="BN3118" s="9">
        <f t="shared" ca="1" si="939"/>
        <v>1</v>
      </c>
      <c r="BO3118" s="9">
        <f t="shared" ca="1" si="940"/>
        <v>0</v>
      </c>
      <c r="BP3118" s="9">
        <f t="shared" ca="1" si="934"/>
        <v>1</v>
      </c>
      <c r="BQ3118" s="9">
        <f t="shared" ca="1" si="935"/>
        <v>0</v>
      </c>
      <c r="BR3118">
        <f t="shared" ca="1" si="936"/>
        <v>1128.5721752582274</v>
      </c>
      <c r="BS3118">
        <f t="shared" ca="1" si="937"/>
        <v>-3.2956168296172095E-4</v>
      </c>
      <c r="BT3118">
        <f t="shared" ca="1" si="938"/>
        <v>1.8055555555555558E-5</v>
      </c>
      <c r="BU3118">
        <f t="shared" ca="1" si="919"/>
        <v>0</v>
      </c>
      <c r="BV3118">
        <f t="shared" ca="1" si="920"/>
        <v>0</v>
      </c>
      <c r="BW3118" s="35">
        <f ca="1">IFERROR(VLOOKUP($B3118,OFFSET(Input!$A$1,0,MATCH(Index!BW$6&amp;" Index",Input!$1:$1,0)-1,10000,2),2,0)/100,BW3117)</f>
        <v>1.1999999999999999E-3</v>
      </c>
      <c r="BX3118">
        <f t="shared" ca="1" si="941"/>
        <v>1.6866076766688307E-2</v>
      </c>
      <c r="CE3118">
        <v>1068.4677836685462</v>
      </c>
    </row>
    <row r="3119" spans="2:83" x14ac:dyDescent="0.25">
      <c r="B3119" s="2">
        <v>42047</v>
      </c>
      <c r="C3119">
        <f t="shared" ca="1" si="921"/>
        <v>0</v>
      </c>
      <c r="D3119">
        <f t="shared" ca="1" si="922"/>
        <v>0</v>
      </c>
      <c r="E3119">
        <f ca="1">IF($B3119&lt;VLOOKUP(E$6&amp;" Equity",Param,4,0),"",IFERROR(VLOOKUP($B3119,OFFSET(Input!$A$1,0,MATCH(Index!E$6&amp;" Equity",Input!$1:$1,0)-1,10000,2),2,0),E3118))</f>
        <v>90.99</v>
      </c>
      <c r="F3119" s="33">
        <v>129.52000000000001</v>
      </c>
      <c r="H3119">
        <f ca="1">IFERROR(VLOOKUP($B3119,OFFSET(Input!$A$1,0,MATCH(Index!H$6,Input!$1:$1,0)-1,10000,2),2,0),0)</f>
        <v>0</v>
      </c>
      <c r="I3119">
        <f ca="1">IFERROR(VLOOKUP($B3119,OFFSET(Input!$A$1,0,MATCH(Index!I$6,Input!$1:$1,0)-1,10000,2),2,0),0)</f>
        <v>0</v>
      </c>
      <c r="K3119">
        <f t="shared" ca="1" si="923"/>
        <v>109.75847975820081</v>
      </c>
      <c r="L3119" s="30">
        <f t="shared" ca="1" si="924"/>
        <v>141.43718604847535</v>
      </c>
      <c r="N3119">
        <f t="shared" ca="1" si="928"/>
        <v>-1.0989614825065453E-4</v>
      </c>
      <c r="O3119">
        <f t="shared" ca="1" si="929"/>
        <v>-3.3144517181195069E-3</v>
      </c>
      <c r="Q3119">
        <f t="shared" ca="1" si="945"/>
        <v>5.5910312813590567E-2</v>
      </c>
      <c r="R3119">
        <f t="shared" ca="1" si="944"/>
        <v>0.18638696314079631</v>
      </c>
      <c r="T3119">
        <f t="shared" ca="1" si="955"/>
        <v>5.5917039001133609E-2</v>
      </c>
      <c r="U3119">
        <f t="shared" ca="1" si="950"/>
        <v>0.18231720885861616</v>
      </c>
      <c r="W3119">
        <f t="shared" ca="1" si="951"/>
        <v>-0.73325094866035256</v>
      </c>
      <c r="X3119">
        <f t="shared" ca="1" si="952"/>
        <v>-0.75828335442432415</v>
      </c>
      <c r="Z3119">
        <f t="shared" ca="1" si="965"/>
        <v>109.37084480178726</v>
      </c>
      <c r="AA3119">
        <f t="shared" ca="1" si="965"/>
        <v>108.72064403193822</v>
      </c>
      <c r="AB3119">
        <f t="shared" ca="1" si="965"/>
        <v>108.57834949488753</v>
      </c>
      <c r="AC3119">
        <f t="shared" ca="1" si="966"/>
        <v>108.72064403193822</v>
      </c>
      <c r="AE3119">
        <f ca="1">IFERROR(VLOOKUP($B3119,OFFSET(Input!$A$1,0,MATCH(Index!AE$6&amp;" Index",Input!$1:$1,0)-1,10000,2),2,0),AE3118)</f>
        <v>15.34</v>
      </c>
      <c r="AF3119">
        <f t="shared" ca="1" si="956"/>
        <v>17.791999999999994</v>
      </c>
      <c r="AG3119">
        <f t="shared" ca="1" si="956"/>
        <v>18.268000000000001</v>
      </c>
      <c r="AH3119">
        <f t="shared" ca="1" si="956"/>
        <v>18.462399999999999</v>
      </c>
      <c r="AI3119">
        <f t="shared" ca="1" si="957"/>
        <v>18.462399999999999</v>
      </c>
      <c r="AK3119">
        <f t="shared" ca="1" si="958"/>
        <v>1</v>
      </c>
      <c r="AL3119">
        <f t="shared" ca="1" si="959"/>
        <v>-1</v>
      </c>
      <c r="AN3119" t="str">
        <f t="shared" ca="1" si="918"/>
        <v>Not Down</v>
      </c>
      <c r="AO3119" t="str">
        <f t="shared" ca="1" si="925"/>
        <v>Not Up</v>
      </c>
      <c r="AQ3119">
        <f t="shared" ca="1" si="916"/>
        <v>1</v>
      </c>
      <c r="AR3119">
        <f t="shared" ca="1" si="917"/>
        <v>0</v>
      </c>
      <c r="AT3119">
        <f t="shared" ca="1" si="946"/>
        <v>0</v>
      </c>
      <c r="AU3119">
        <f t="shared" ca="1" si="947"/>
        <v>1</v>
      </c>
      <c r="AW3119" s="5">
        <f t="shared" ca="1" si="961"/>
        <v>5.5910312813590567E-2</v>
      </c>
      <c r="AX3119" s="5">
        <f t="shared" ca="1" si="962"/>
        <v>5.5917039001133609E-2</v>
      </c>
      <c r="AY3119" s="18">
        <f t="shared" ca="1" si="960"/>
        <v>5.5917039001133609E-2</v>
      </c>
      <c r="BA3119" s="6">
        <f t="shared" ca="1" si="953"/>
        <v>0.89418182531064194</v>
      </c>
      <c r="BB3119">
        <f t="shared" ca="1" si="954"/>
        <v>0.87399905260026778</v>
      </c>
      <c r="BC3119" t="str">
        <f t="shared" ca="1" si="942"/>
        <v>TLT UP Equity</v>
      </c>
      <c r="BD3119" t="str">
        <f t="shared" ca="1" si="943"/>
        <v>HYG UP Equity</v>
      </c>
      <c r="BF3119">
        <f t="shared" ca="1" si="963"/>
        <v>1</v>
      </c>
      <c r="BG3119">
        <f t="shared" ca="1" si="964"/>
        <v>0</v>
      </c>
      <c r="BI3119">
        <f t="shared" ca="1" si="926"/>
        <v>1</v>
      </c>
      <c r="BJ3119">
        <f t="shared" ca="1" si="927"/>
        <v>0</v>
      </c>
      <c r="BL3119">
        <f t="shared" ca="1" si="948"/>
        <v>10.281193387735085</v>
      </c>
      <c r="BM3119">
        <f t="shared" ca="1" si="949"/>
        <v>0</v>
      </c>
      <c r="BN3119" s="9">
        <f t="shared" ca="1" si="939"/>
        <v>1</v>
      </c>
      <c r="BO3119" s="9">
        <f t="shared" ca="1" si="940"/>
        <v>0</v>
      </c>
      <c r="BP3119" s="9">
        <f t="shared" ca="1" si="934"/>
        <v>1</v>
      </c>
      <c r="BQ3119" s="9">
        <f t="shared" ca="1" si="935"/>
        <v>0</v>
      </c>
      <c r="BR3119">
        <f t="shared" ca="1" si="936"/>
        <v>1128.4481563378692</v>
      </c>
      <c r="BS3119">
        <f t="shared" ca="1" si="937"/>
        <v>-1.0989010989015391E-4</v>
      </c>
      <c r="BT3119">
        <f t="shared" ca="1" si="938"/>
        <v>1.8055555555555558E-5</v>
      </c>
      <c r="BU3119">
        <f t="shared" ca="1" si="919"/>
        <v>0</v>
      </c>
      <c r="BV3119">
        <f t="shared" ca="1" si="920"/>
        <v>0</v>
      </c>
      <c r="BW3119" s="35">
        <f ca="1">IFERROR(VLOOKUP($B3119,OFFSET(Input!$A$1,0,MATCH(Index!BW$6&amp;" Index",Input!$1:$1,0)-1,10000,2),2,0)/100,BW3118)</f>
        <v>1.1999999999999999E-3</v>
      </c>
      <c r="BX3119">
        <f t="shared" ca="1" si="941"/>
        <v>1.6860996942476149E-2</v>
      </c>
      <c r="CE3119">
        <v>1068.3403467187393</v>
      </c>
    </row>
    <row r="3120" spans="2:83" x14ac:dyDescent="0.25">
      <c r="B3120" s="2">
        <v>42048</v>
      </c>
      <c r="C3120">
        <f t="shared" ca="1" si="921"/>
        <v>0</v>
      </c>
      <c r="D3120">
        <f t="shared" ca="1" si="922"/>
        <v>0</v>
      </c>
      <c r="E3120">
        <f ca="1">IF($B3120&lt;VLOOKUP(E$6&amp;" Equity",Param,4,0),"",IFERROR(VLOOKUP($B3120,OFFSET(Input!$A$1,0,MATCH(Index!E$6&amp;" Equity",Input!$1:$1,0)-1,10000,2),2,0),E3119))</f>
        <v>91.12</v>
      </c>
      <c r="F3120" s="33">
        <v>128.19</v>
      </c>
      <c r="H3120">
        <f ca="1">IFERROR(VLOOKUP($B3120,OFFSET(Input!$A$1,0,MATCH(Index!H$6,Input!$1:$1,0)-1,10000,2),2,0),0)</f>
        <v>0</v>
      </c>
      <c r="I3120">
        <f ca="1">IFERROR(VLOOKUP($B3120,OFFSET(Input!$A$1,0,MATCH(Index!I$6,Input!$1:$1,0)-1,10000,2),2,0),0)</f>
        <v>0</v>
      </c>
      <c r="K3120">
        <f t="shared" ca="1" si="923"/>
        <v>109.91529481885107</v>
      </c>
      <c r="L3120" s="30">
        <f t="shared" ca="1" si="924"/>
        <v>139.98481222632839</v>
      </c>
      <c r="N3120">
        <f t="shared" ca="1" si="928"/>
        <v>1.4277087703273147E-3</v>
      </c>
      <c r="O3120">
        <f t="shared" ca="1" si="929"/>
        <v>-1.0321771045336558E-2</v>
      </c>
      <c r="Q3120">
        <f t="shared" ca="1" si="945"/>
        <v>5.4629751869723679E-2</v>
      </c>
      <c r="R3120">
        <f t="shared" ca="1" si="944"/>
        <v>0.16781669227931875</v>
      </c>
      <c r="T3120">
        <f t="shared" ca="1" si="955"/>
        <v>5.1736068761755377E-2</v>
      </c>
      <c r="U3120">
        <f t="shared" ca="1" si="950"/>
        <v>0.17751192266395327</v>
      </c>
      <c r="W3120">
        <f t="shared" ca="1" si="951"/>
        <v>-0.72817820466234329</v>
      </c>
      <c r="X3120">
        <f t="shared" ca="1" si="952"/>
        <v>-0.73033697773094464</v>
      </c>
      <c r="Z3120">
        <f t="shared" ca="1" si="965"/>
        <v>109.52205089752815</v>
      </c>
      <c r="AA3120">
        <f t="shared" ca="1" si="965"/>
        <v>108.85631758510704</v>
      </c>
      <c r="AB3120">
        <f t="shared" ca="1" si="965"/>
        <v>108.66670464764235</v>
      </c>
      <c r="AC3120">
        <f t="shared" ca="1" si="966"/>
        <v>108.85631758510704</v>
      </c>
      <c r="AE3120">
        <f ca="1">IFERROR(VLOOKUP($B3120,OFFSET(Input!$A$1,0,MATCH(Index!AE$6&amp;" Index",Input!$1:$1,0)-1,10000,2),2,0),AE3119)</f>
        <v>14.69</v>
      </c>
      <c r="AF3120">
        <f t="shared" ca="1" si="956"/>
        <v>17.660666666666668</v>
      </c>
      <c r="AG3120">
        <f t="shared" ca="1" si="956"/>
        <v>17.883000000000003</v>
      </c>
      <c r="AH3120">
        <f t="shared" ca="1" si="956"/>
        <v>18.369600000000002</v>
      </c>
      <c r="AI3120">
        <f t="shared" ca="1" si="957"/>
        <v>18.369600000000002</v>
      </c>
      <c r="AK3120">
        <f t="shared" ca="1" si="958"/>
        <v>1</v>
      </c>
      <c r="AL3120">
        <f t="shared" ca="1" si="959"/>
        <v>-1</v>
      </c>
      <c r="AN3120" t="str">
        <f t="shared" ca="1" si="918"/>
        <v>Not Down</v>
      </c>
      <c r="AO3120" t="str">
        <f t="shared" ca="1" si="925"/>
        <v>Not Up</v>
      </c>
      <c r="AQ3120">
        <f t="shared" ca="1" si="916"/>
        <v>1</v>
      </c>
      <c r="AR3120">
        <f t="shared" ca="1" si="917"/>
        <v>0</v>
      </c>
      <c r="AT3120">
        <f t="shared" ca="1" si="946"/>
        <v>0</v>
      </c>
      <c r="AU3120">
        <f t="shared" ca="1" si="947"/>
        <v>1</v>
      </c>
      <c r="AW3120" s="5">
        <f t="shared" ca="1" si="961"/>
        <v>5.4629751869723679E-2</v>
      </c>
      <c r="AX3120" s="5">
        <f t="shared" ca="1" si="962"/>
        <v>5.1736068761755377E-2</v>
      </c>
      <c r="AY3120" s="18">
        <f t="shared" ca="1" si="960"/>
        <v>5.4629751869723679E-2</v>
      </c>
      <c r="BA3120" s="6">
        <f t="shared" ca="1" si="953"/>
        <v>0.91525218930585095</v>
      </c>
      <c r="BB3120">
        <f t="shared" ca="1" si="954"/>
        <v>0.87399905260026778</v>
      </c>
      <c r="BC3120" t="str">
        <f t="shared" ca="1" si="942"/>
        <v>TLT UP Equity</v>
      </c>
      <c r="BD3120" t="str">
        <f t="shared" ca="1" si="943"/>
        <v>HYG UP Equity</v>
      </c>
      <c r="BF3120">
        <f t="shared" ca="1" si="963"/>
        <v>1</v>
      </c>
      <c r="BG3120">
        <f t="shared" ca="1" si="964"/>
        <v>0</v>
      </c>
      <c r="BI3120">
        <f t="shared" ca="1" si="926"/>
        <v>1</v>
      </c>
      <c r="BJ3120">
        <f t="shared" ca="1" si="927"/>
        <v>0</v>
      </c>
      <c r="BL3120">
        <f t="shared" ca="1" si="948"/>
        <v>10.281193387735083</v>
      </c>
      <c r="BM3120">
        <f t="shared" ca="1" si="949"/>
        <v>0</v>
      </c>
      <c r="BN3120" s="9">
        <f t="shared" ca="1" si="939"/>
        <v>1.0000000000000002</v>
      </c>
      <c r="BO3120" s="9">
        <f t="shared" ca="1" si="940"/>
        <v>0</v>
      </c>
      <c r="BP3120" s="9">
        <f t="shared" ca="1" si="934"/>
        <v>1</v>
      </c>
      <c r="BQ3120" s="9">
        <f t="shared" ca="1" si="935"/>
        <v>0</v>
      </c>
      <c r="BR3120">
        <f t="shared" ca="1" si="936"/>
        <v>1130.0604023025239</v>
      </c>
      <c r="BS3120">
        <f t="shared" ca="1" si="937"/>
        <v>1.428728431695836E-3</v>
      </c>
      <c r="BT3120">
        <f t="shared" ca="1" si="938"/>
        <v>1.8055555555555562E-5</v>
      </c>
      <c r="BU3120">
        <f t="shared" ca="1" si="919"/>
        <v>4.4408920985006264E-20</v>
      </c>
      <c r="BV3120">
        <f t="shared" ca="1" si="920"/>
        <v>0</v>
      </c>
      <c r="BW3120" s="35">
        <f ca="1">IFERROR(VLOOKUP($B3120,OFFSET(Input!$A$1,0,MATCH(Index!BW$6&amp;" Index",Input!$1:$1,0)-1,10000,2),2,0)/100,BW3119)</f>
        <v>1.1999999999999999E-3</v>
      </c>
      <c r="BX3120">
        <f t="shared" ca="1" si="941"/>
        <v>1.6858985918789805E-2</v>
      </c>
      <c r="CE3120">
        <v>1069.5741676807563</v>
      </c>
    </row>
    <row r="3121" spans="2:83" x14ac:dyDescent="0.25">
      <c r="B3121" s="2">
        <v>42052</v>
      </c>
      <c r="C3121">
        <f t="shared" ca="1" si="921"/>
        <v>0</v>
      </c>
      <c r="D3121">
        <f t="shared" ca="1" si="922"/>
        <v>0</v>
      </c>
      <c r="E3121">
        <f ca="1">IF($B3121&lt;VLOOKUP(E$6&amp;" Equity",Param,4,0),"",IFERROR(VLOOKUP($B3121,OFFSET(Input!$A$1,0,MATCH(Index!E$6&amp;" Equity",Input!$1:$1,0)-1,10000,2),2,0),E3120))</f>
        <v>91.06</v>
      </c>
      <c r="F3121" s="33">
        <v>126.26</v>
      </c>
      <c r="H3121">
        <f ca="1">IFERROR(VLOOKUP($B3121,OFFSET(Input!$A$1,0,MATCH(Index!H$6,Input!$1:$1,0)-1,10000,2),2,0),0)</f>
        <v>0</v>
      </c>
      <c r="I3121">
        <f ca="1">IFERROR(VLOOKUP($B3121,OFFSET(Input!$A$1,0,MATCH(Index!I$6,Input!$1:$1,0)-1,10000,2),2,0),0)</f>
        <v>0</v>
      </c>
      <c r="K3121">
        <f t="shared" ca="1" si="923"/>
        <v>109.84291863701249</v>
      </c>
      <c r="L3121" s="30">
        <f t="shared" ca="1" si="924"/>
        <v>137.87723216862645</v>
      </c>
      <c r="N3121">
        <f t="shared" ca="1" si="928"/>
        <v>-6.5868923229073814E-4</v>
      </c>
      <c r="O3121">
        <f t="shared" ca="1" si="929"/>
        <v>-1.5170265384563555E-2</v>
      </c>
      <c r="Q3121">
        <f t="shared" ca="1" si="945"/>
        <v>5.1269522438668808E-2</v>
      </c>
      <c r="R3121">
        <f t="shared" ca="1" si="944"/>
        <v>0.18230940370252019</v>
      </c>
      <c r="T3121">
        <f t="shared" ca="1" si="955"/>
        <v>4.9998431070329231E-2</v>
      </c>
      <c r="U3121">
        <f t="shared" ca="1" si="950"/>
        <v>0.17961699894627531</v>
      </c>
      <c r="W3121">
        <f t="shared" ca="1" si="951"/>
        <v>-0.63210562781120871</v>
      </c>
      <c r="X3121">
        <f t="shared" ca="1" si="952"/>
        <v>-0.66317414888741033</v>
      </c>
      <c r="Z3121">
        <f t="shared" ca="1" si="965"/>
        <v>109.62458382179946</v>
      </c>
      <c r="AA3121">
        <f t="shared" ca="1" si="965"/>
        <v>108.96794835738247</v>
      </c>
      <c r="AB3121">
        <f t="shared" ca="1" si="965"/>
        <v>108.7305393712162</v>
      </c>
      <c r="AC3121">
        <f t="shared" ca="1" si="966"/>
        <v>108.96794835738247</v>
      </c>
      <c r="AE3121">
        <f ca="1">IFERROR(VLOOKUP($B3121,OFFSET(Input!$A$1,0,MATCH(Index!AE$6&amp;" Index",Input!$1:$1,0)-1,10000,2),2,0),AE3120)</f>
        <v>15.8</v>
      </c>
      <c r="AF3121">
        <f t="shared" ca="1" si="956"/>
        <v>17.679333333333332</v>
      </c>
      <c r="AG3121">
        <f t="shared" ca="1" si="956"/>
        <v>17.625499999999995</v>
      </c>
      <c r="AH3121">
        <f t="shared" ca="1" si="956"/>
        <v>18.299600000000002</v>
      </c>
      <c r="AI3121">
        <f t="shared" ca="1" si="957"/>
        <v>18.299600000000002</v>
      </c>
      <c r="AK3121">
        <f t="shared" ca="1" si="958"/>
        <v>1</v>
      </c>
      <c r="AL3121">
        <f t="shared" ca="1" si="959"/>
        <v>-1</v>
      </c>
      <c r="AN3121" t="str">
        <f t="shared" ca="1" si="918"/>
        <v>Not Down</v>
      </c>
      <c r="AO3121" t="str">
        <f t="shared" ca="1" si="925"/>
        <v>Not Up</v>
      </c>
      <c r="AQ3121">
        <f t="shared" ref="AQ3121:AQ3184" ca="1" si="967">IF($C3121=1,IF(AND(AN3121="Not Down",AO3121="Not Up"),1,0),AQ3120)</f>
        <v>1</v>
      </c>
      <c r="AR3121">
        <f t="shared" ref="AR3121:AR3184" ca="1" si="968">IF($C3121=1,IF(AND(AN3121="Not Down",AO3121="Not Up"),0,1),AR3120)</f>
        <v>0</v>
      </c>
      <c r="AT3121">
        <f t="shared" ca="1" si="946"/>
        <v>0</v>
      </c>
      <c r="AU3121">
        <f t="shared" ca="1" si="947"/>
        <v>1</v>
      </c>
      <c r="AW3121" s="5">
        <f t="shared" ca="1" si="961"/>
        <v>5.1269522438668808E-2</v>
      </c>
      <c r="AX3121" s="5">
        <f t="shared" ca="1" si="962"/>
        <v>4.9998431070329231E-2</v>
      </c>
      <c r="AY3121" s="18">
        <f t="shared" ca="1" si="960"/>
        <v>5.1269522438668808E-2</v>
      </c>
      <c r="BA3121" s="6">
        <f t="shared" ca="1" si="953"/>
        <v>0.97523826284538784</v>
      </c>
      <c r="BB3121">
        <f t="shared" ca="1" si="954"/>
        <v>0.97523826284538784</v>
      </c>
      <c r="BC3121" t="str">
        <f t="shared" ca="1" si="942"/>
        <v>TLT UP Equity</v>
      </c>
      <c r="BD3121" t="str">
        <f t="shared" ca="1" si="943"/>
        <v>HYG UP Equity</v>
      </c>
      <c r="BF3121">
        <f t="shared" ca="1" si="963"/>
        <v>1</v>
      </c>
      <c r="BG3121">
        <f t="shared" ca="1" si="964"/>
        <v>0</v>
      </c>
      <c r="BI3121">
        <f t="shared" ca="1" si="926"/>
        <v>1</v>
      </c>
      <c r="BJ3121">
        <f t="shared" ca="1" si="927"/>
        <v>0</v>
      </c>
      <c r="BL3121">
        <f t="shared" ca="1" si="948"/>
        <v>10.281193387735083</v>
      </c>
      <c r="BM3121">
        <f t="shared" ca="1" si="949"/>
        <v>0</v>
      </c>
      <c r="BN3121" s="9">
        <f t="shared" ca="1" si="939"/>
        <v>1</v>
      </c>
      <c r="BO3121" s="9">
        <f t="shared" ca="1" si="940"/>
        <v>0</v>
      </c>
      <c r="BP3121" s="9">
        <f t="shared" ca="1" si="934"/>
        <v>1</v>
      </c>
      <c r="BQ3121" s="9">
        <f t="shared" ca="1" si="935"/>
        <v>0</v>
      </c>
      <c r="BR3121">
        <f t="shared" ca="1" si="936"/>
        <v>1129.3162887803755</v>
      </c>
      <c r="BS3121">
        <f t="shared" ca="1" si="937"/>
        <v>-6.5847234416160916E-4</v>
      </c>
      <c r="BT3121">
        <f t="shared" ca="1" si="938"/>
        <v>7.2222222222222232E-5</v>
      </c>
      <c r="BU3121">
        <f t="shared" ca="1" si="919"/>
        <v>0</v>
      </c>
      <c r="BV3121">
        <f t="shared" ca="1" si="920"/>
        <v>0</v>
      </c>
      <c r="BW3121" s="35">
        <f ca="1">IFERROR(VLOOKUP($B3121,OFFSET(Input!$A$1,0,MATCH(Index!BW$6&amp;" Index",Input!$1:$1,0)-1,10000,2),2,0)/100,BW3120)</f>
        <v>1.1999999999999999E-3</v>
      </c>
      <c r="BX3121">
        <f t="shared" ca="1" si="941"/>
        <v>6.7513825111683981E-2</v>
      </c>
      <c r="CE3121">
        <v>1068.8699931823694</v>
      </c>
    </row>
    <row r="3122" spans="2:83" x14ac:dyDescent="0.25">
      <c r="B3122" s="2">
        <v>42053</v>
      </c>
      <c r="C3122">
        <f t="shared" ca="1" si="921"/>
        <v>0</v>
      </c>
      <c r="D3122">
        <f t="shared" ca="1" si="922"/>
        <v>0</v>
      </c>
      <c r="E3122">
        <f ca="1">IF($B3122&lt;VLOOKUP(E$6&amp;" Equity",Param,4,0),"",IFERROR(VLOOKUP($B3122,OFFSET(Input!$A$1,0,MATCH(Index!E$6&amp;" Equity",Input!$1:$1,0)-1,10000,2),2,0),E3121))</f>
        <v>91.37</v>
      </c>
      <c r="F3122" s="33">
        <v>127.01</v>
      </c>
      <c r="H3122">
        <f ca="1">IFERROR(VLOOKUP($B3122,OFFSET(Input!$A$1,0,MATCH(Index!H$6,Input!$1:$1,0)-1,10000,2),2,0),0)</f>
        <v>0</v>
      </c>
      <c r="I3122">
        <f ca="1">IFERROR(VLOOKUP($B3122,OFFSET(Input!$A$1,0,MATCH(Index!I$6,Input!$1:$1,0)-1,10000,2),2,0),0)</f>
        <v>0</v>
      </c>
      <c r="K3122">
        <f t="shared" ca="1" si="923"/>
        <v>110.21686224317847</v>
      </c>
      <c r="L3122" s="30">
        <f t="shared" ca="1" si="924"/>
        <v>138.69623996307021</v>
      </c>
      <c r="N3122">
        <f t="shared" ca="1" si="928"/>
        <v>3.3985671038932641E-3</v>
      </c>
      <c r="O3122">
        <f t="shared" ca="1" si="929"/>
        <v>5.9225505767485729E-3</v>
      </c>
      <c r="Q3122">
        <f t="shared" ca="1" si="945"/>
        <v>4.6029594532473322E-2</v>
      </c>
      <c r="R3122">
        <f t="shared" ca="1" si="944"/>
        <v>0.15028835576452815</v>
      </c>
      <c r="T3122">
        <f t="shared" ca="1" si="955"/>
        <v>5.1040169839334473E-2</v>
      </c>
      <c r="U3122">
        <f t="shared" ca="1" si="950"/>
        <v>0.17430497693255551</v>
      </c>
      <c r="W3122">
        <f t="shared" ca="1" si="951"/>
        <v>-0.34139152663416555</v>
      </c>
      <c r="X3122">
        <f t="shared" ca="1" si="952"/>
        <v>-0.60655472139740119</v>
      </c>
      <c r="Z3122">
        <f t="shared" ca="1" si="965"/>
        <v>109.70299135212458</v>
      </c>
      <c r="AA3122">
        <f t="shared" ca="1" si="965"/>
        <v>109.10788759081397</v>
      </c>
      <c r="AB3122">
        <f t="shared" ca="1" si="965"/>
        <v>108.81461804350295</v>
      </c>
      <c r="AC3122">
        <f t="shared" ca="1" si="966"/>
        <v>109.10788759081397</v>
      </c>
      <c r="AE3122">
        <f ca="1">IFERROR(VLOOKUP($B3122,OFFSET(Input!$A$1,0,MATCH(Index!AE$6&amp;" Index",Input!$1:$1,0)-1,10000,2),2,0),AE3121)</f>
        <v>15.45</v>
      </c>
      <c r="AF3122">
        <f t="shared" ca="1" si="956"/>
        <v>17.561333333333334</v>
      </c>
      <c r="AG3122">
        <f t="shared" ca="1" si="956"/>
        <v>17.403499999999998</v>
      </c>
      <c r="AH3122">
        <f t="shared" ca="1" si="956"/>
        <v>18.133599999999998</v>
      </c>
      <c r="AI3122">
        <f t="shared" ca="1" si="957"/>
        <v>18.133599999999998</v>
      </c>
      <c r="AK3122">
        <f t="shared" ca="1" si="958"/>
        <v>1</v>
      </c>
      <c r="AL3122">
        <f t="shared" ca="1" si="959"/>
        <v>-1</v>
      </c>
      <c r="AN3122" t="str">
        <f t="shared" ref="AN3122:AN3185" ca="1" si="969">IF($C3122=1,IF(SUM(AK3108:AK3122)=-15,"Down","Not Down"),AN3121)</f>
        <v>Not Down</v>
      </c>
      <c r="AO3122" t="str">
        <f t="shared" ca="1" si="925"/>
        <v>Not Up</v>
      </c>
      <c r="AQ3122">
        <f t="shared" ca="1" si="967"/>
        <v>1</v>
      </c>
      <c r="AR3122">
        <f t="shared" ca="1" si="968"/>
        <v>0</v>
      </c>
      <c r="AT3122">
        <f t="shared" ca="1" si="946"/>
        <v>0</v>
      </c>
      <c r="AU3122">
        <f t="shared" ca="1" si="947"/>
        <v>1</v>
      </c>
      <c r="AW3122" s="5">
        <f t="shared" ca="1" si="961"/>
        <v>4.6029594532473322E-2</v>
      </c>
      <c r="AX3122" s="5">
        <f t="shared" ca="1" si="962"/>
        <v>5.1040169839334473E-2</v>
      </c>
      <c r="AY3122" s="18">
        <f t="shared" ca="1" si="960"/>
        <v>5.1040169839334473E-2</v>
      </c>
      <c r="BA3122" s="6">
        <f t="shared" ca="1" si="953"/>
        <v>0.97962056469230518</v>
      </c>
      <c r="BB3122">
        <f t="shared" ca="1" si="954"/>
        <v>0.97523826284538784</v>
      </c>
      <c r="BC3122" t="str">
        <f t="shared" ca="1" si="942"/>
        <v>TLT UP Equity</v>
      </c>
      <c r="BD3122" t="str">
        <f t="shared" ca="1" si="943"/>
        <v>HYG UP Equity</v>
      </c>
      <c r="BF3122">
        <f t="shared" ca="1" si="963"/>
        <v>1</v>
      </c>
      <c r="BG3122">
        <f t="shared" ca="1" si="964"/>
        <v>0</v>
      </c>
      <c r="BI3122">
        <f t="shared" ca="1" si="926"/>
        <v>1</v>
      </c>
      <c r="BJ3122">
        <f t="shared" ca="1" si="927"/>
        <v>0</v>
      </c>
      <c r="BL3122">
        <f t="shared" ca="1" si="948"/>
        <v>10.281193387735081</v>
      </c>
      <c r="BM3122">
        <f t="shared" ca="1" si="949"/>
        <v>0</v>
      </c>
      <c r="BN3122" s="9">
        <f t="shared" ca="1" si="939"/>
        <v>1</v>
      </c>
      <c r="BO3122" s="9">
        <f t="shared" ca="1" si="940"/>
        <v>0</v>
      </c>
      <c r="BP3122" s="9">
        <f t="shared" ca="1" si="934"/>
        <v>0.99999999999999989</v>
      </c>
      <c r="BQ3122" s="9">
        <f t="shared" ca="1" si="935"/>
        <v>0</v>
      </c>
      <c r="BR3122">
        <f t="shared" ca="1" si="936"/>
        <v>1133.1608753114749</v>
      </c>
      <c r="BS3122">
        <f t="shared" ca="1" si="937"/>
        <v>3.4043487810233586E-3</v>
      </c>
      <c r="BT3122">
        <f t="shared" ca="1" si="938"/>
        <v>1.8055555555555558E-5</v>
      </c>
      <c r="BU3122">
        <f t="shared" ca="1" si="919"/>
        <v>2.0247842049023991E-5</v>
      </c>
      <c r="BV3122">
        <f t="shared" ca="1" si="920"/>
        <v>0</v>
      </c>
      <c r="BW3122" s="35">
        <f ca="1">IFERROR(VLOOKUP($B3122,OFFSET(Input!$A$1,0,MATCH(Index!BW$6&amp;" Index",Input!$1:$1,0)-1,10000,2),2,0)/100,BW3121)</f>
        <v>1.1999999999999999E-3</v>
      </c>
      <c r="BX3122">
        <f t="shared" ca="1" si="941"/>
        <v>1.8821163749532726E-2</v>
      </c>
      <c r="CE3122">
        <v>1071.8217088455185</v>
      </c>
    </row>
    <row r="3123" spans="2:83" x14ac:dyDescent="0.25">
      <c r="B3123" s="2">
        <v>42054</v>
      </c>
      <c r="C3123">
        <f t="shared" ca="1" si="921"/>
        <v>0</v>
      </c>
      <c r="D3123">
        <f t="shared" ca="1" si="922"/>
        <v>0</v>
      </c>
      <c r="E3123">
        <f ca="1">IF($B3123&lt;VLOOKUP(E$6&amp;" Equity",Param,4,0),"",IFERROR(VLOOKUP($B3123,OFFSET(Input!$A$1,0,MATCH(Index!E$6&amp;" Equity",Input!$1:$1,0)-1,10000,2),2,0),E3122))</f>
        <v>91.16</v>
      </c>
      <c r="F3123" s="33">
        <v>126.17</v>
      </c>
      <c r="H3123">
        <f ca="1">IFERROR(VLOOKUP($B3123,OFFSET(Input!$A$1,0,MATCH(Index!H$6,Input!$1:$1,0)-1,10000,2),2,0),0)</f>
        <v>0</v>
      </c>
      <c r="I3123">
        <f ca="1">IFERROR(VLOOKUP($B3123,OFFSET(Input!$A$1,0,MATCH(Index!I$6,Input!$1:$1,0)-1,10000,2),2,0),0)</f>
        <v>0</v>
      </c>
      <c r="K3123">
        <f t="shared" ca="1" si="923"/>
        <v>109.96354560674344</v>
      </c>
      <c r="L3123" s="30">
        <f t="shared" ca="1" si="924"/>
        <v>137.77895123329318</v>
      </c>
      <c r="N3123">
        <f t="shared" ca="1" si="928"/>
        <v>-2.3009926330458102E-3</v>
      </c>
      <c r="O3123">
        <f t="shared" ca="1" si="929"/>
        <v>-6.6356195765783551E-3</v>
      </c>
      <c r="Q3123">
        <f t="shared" ca="1" si="945"/>
        <v>4.2522295832792177E-2</v>
      </c>
      <c r="R3123">
        <f t="shared" ca="1" si="944"/>
        <v>0.15369676017175013</v>
      </c>
      <c r="T3123">
        <f t="shared" ca="1" si="955"/>
        <v>4.8068751344832593E-2</v>
      </c>
      <c r="U3123">
        <f t="shared" ca="1" si="950"/>
        <v>0.17085132691308791</v>
      </c>
      <c r="W3123">
        <f t="shared" ca="1" si="951"/>
        <v>-0.27484300106272963</v>
      </c>
      <c r="X3123">
        <f t="shared" ca="1" si="952"/>
        <v>-0.53692165749356602</v>
      </c>
      <c r="Z3123">
        <f t="shared" ca="1" si="965"/>
        <v>109.80190546730398</v>
      </c>
      <c r="AA3123">
        <f t="shared" ca="1" si="965"/>
        <v>109.20632714988047</v>
      </c>
      <c r="AB3123">
        <f t="shared" ca="1" si="965"/>
        <v>108.88856405033228</v>
      </c>
      <c r="AC3123">
        <f t="shared" ca="1" si="966"/>
        <v>109.20632714988047</v>
      </c>
      <c r="AE3123">
        <f ca="1">IFERROR(VLOOKUP($B3123,OFFSET(Input!$A$1,0,MATCH(Index!AE$6&amp;" Index",Input!$1:$1,0)-1,10000,2),2,0),AE3122)</f>
        <v>15.29</v>
      </c>
      <c r="AF3123">
        <f t="shared" ca="1" si="956"/>
        <v>17.218000000000004</v>
      </c>
      <c r="AG3123">
        <f t="shared" ca="1" si="956"/>
        <v>17.2255</v>
      </c>
      <c r="AH3123">
        <f t="shared" ca="1" si="956"/>
        <v>17.922800000000002</v>
      </c>
      <c r="AI3123">
        <f t="shared" ca="1" si="957"/>
        <v>17.922800000000002</v>
      </c>
      <c r="AK3123">
        <f t="shared" ca="1" si="958"/>
        <v>1</v>
      </c>
      <c r="AL3123">
        <f t="shared" ca="1" si="959"/>
        <v>-1</v>
      </c>
      <c r="AN3123" t="str">
        <f t="shared" ca="1" si="969"/>
        <v>Not Down</v>
      </c>
      <c r="AO3123" t="str">
        <f t="shared" ca="1" si="925"/>
        <v>Not Up</v>
      </c>
      <c r="AQ3123">
        <f t="shared" ca="1" si="967"/>
        <v>1</v>
      </c>
      <c r="AR3123">
        <f t="shared" ca="1" si="968"/>
        <v>0</v>
      </c>
      <c r="AT3123">
        <f t="shared" ca="1" si="946"/>
        <v>0</v>
      </c>
      <c r="AU3123">
        <f t="shared" ca="1" si="947"/>
        <v>1</v>
      </c>
      <c r="AW3123" s="5">
        <f t="shared" ca="1" si="961"/>
        <v>4.2522295832792177E-2</v>
      </c>
      <c r="AX3123" s="5">
        <f t="shared" ca="1" si="962"/>
        <v>4.8068751344832593E-2</v>
      </c>
      <c r="AY3123" s="18">
        <f t="shared" ca="1" si="960"/>
        <v>4.8068751344832593E-2</v>
      </c>
      <c r="BA3123" s="6">
        <f t="shared" ca="1" si="953"/>
        <v>1.0401768009597989</v>
      </c>
      <c r="BB3123">
        <f t="shared" ca="1" si="954"/>
        <v>0.97523826284538784</v>
      </c>
      <c r="BC3123" t="str">
        <f t="shared" ca="1" si="942"/>
        <v>TLT UP Equity</v>
      </c>
      <c r="BD3123" t="str">
        <f t="shared" ca="1" si="943"/>
        <v>HYG UP Equity</v>
      </c>
      <c r="BF3123">
        <f t="shared" ca="1" si="963"/>
        <v>1</v>
      </c>
      <c r="BG3123">
        <f t="shared" ca="1" si="964"/>
        <v>0</v>
      </c>
      <c r="BI3123">
        <f t="shared" ca="1" si="926"/>
        <v>1</v>
      </c>
      <c r="BJ3123">
        <f t="shared" ca="1" si="927"/>
        <v>0</v>
      </c>
      <c r="BL3123">
        <f t="shared" ca="1" si="948"/>
        <v>10.281193387735083</v>
      </c>
      <c r="BM3123">
        <f t="shared" ca="1" si="949"/>
        <v>0</v>
      </c>
      <c r="BN3123" s="9">
        <f t="shared" ca="1" si="939"/>
        <v>0.99999999999999989</v>
      </c>
      <c r="BO3123" s="9">
        <f t="shared" ca="1" si="940"/>
        <v>0</v>
      </c>
      <c r="BP3123" s="9">
        <f t="shared" ca="1" si="934"/>
        <v>1</v>
      </c>
      <c r="BQ3123" s="9">
        <f t="shared" ca="1" si="935"/>
        <v>0</v>
      </c>
      <c r="BR3123">
        <f t="shared" ca="1" si="936"/>
        <v>1130.5564779839558</v>
      </c>
      <c r="BS3123">
        <f t="shared" ca="1" si="937"/>
        <v>-2.2983473787896447E-3</v>
      </c>
      <c r="BT3123">
        <f t="shared" ca="1" si="938"/>
        <v>1.8055555555555555E-5</v>
      </c>
      <c r="BU3123">
        <f t="shared" ca="1" si="919"/>
        <v>2.2204460492503132E-20</v>
      </c>
      <c r="BV3123">
        <f t="shared" ca="1" si="920"/>
        <v>0</v>
      </c>
      <c r="BW3123" s="35">
        <f ca="1">IFERROR(VLOOKUP($B3123,OFFSET(Input!$A$1,0,MATCH(Index!BW$6&amp;" Index",Input!$1:$1,0)-1,10000,2),2,0)/100,BW3122)</f>
        <v>1.1999999999999999E-3</v>
      </c>
      <c r="BX3123">
        <f t="shared" ca="1" si="941"/>
        <v>1.887313894220586E-2</v>
      </c>
      <c r="CE3123">
        <v>1069.3856176703709</v>
      </c>
    </row>
    <row r="3124" spans="2:83" x14ac:dyDescent="0.25">
      <c r="B3124" s="2">
        <v>42055</v>
      </c>
      <c r="C3124">
        <f t="shared" ca="1" si="921"/>
        <v>0</v>
      </c>
      <c r="D3124">
        <f t="shared" ca="1" si="922"/>
        <v>0</v>
      </c>
      <c r="E3124">
        <f ca="1">IF($B3124&lt;VLOOKUP(E$6&amp;" Equity",Param,4,0),"",IFERROR(VLOOKUP($B3124,OFFSET(Input!$A$1,0,MATCH(Index!E$6&amp;" Equity",Input!$1:$1,0)-1,10000,2),2,0),E3123))</f>
        <v>91.41</v>
      </c>
      <c r="F3124" s="33">
        <v>126.54</v>
      </c>
      <c r="H3124">
        <f ca="1">IFERROR(VLOOKUP($B3124,OFFSET(Input!$A$1,0,MATCH(Index!H$6,Input!$1:$1,0)-1,10000,2),2,0),0)</f>
        <v>0</v>
      </c>
      <c r="I3124">
        <f ca="1">IFERROR(VLOOKUP($B3124,OFFSET(Input!$A$1,0,MATCH(Index!I$6,Input!$1:$1,0)-1,10000,2),2,0),0)</f>
        <v>0</v>
      </c>
      <c r="K3124">
        <f t="shared" ca="1" si="923"/>
        <v>110.26511303107084</v>
      </c>
      <c r="L3124" s="30">
        <f t="shared" ca="1" si="924"/>
        <v>138.1829950785521</v>
      </c>
      <c r="N3124">
        <f t="shared" ca="1" si="928"/>
        <v>2.7386772882438595E-3</v>
      </c>
      <c r="O3124">
        <f t="shared" ca="1" si="929"/>
        <v>2.9282597790883597E-3</v>
      </c>
      <c r="Q3124">
        <f t="shared" ca="1" si="945"/>
        <v>3.3687836795016232E-2</v>
      </c>
      <c r="R3124">
        <f t="shared" ca="1" si="944"/>
        <v>0.14410895504094615</v>
      </c>
      <c r="T3124">
        <f t="shared" ca="1" si="955"/>
        <v>4.8812748242623369E-2</v>
      </c>
      <c r="U3124">
        <f t="shared" ca="1" si="950"/>
        <v>0.17068829907659333</v>
      </c>
      <c r="W3124">
        <f t="shared" ca="1" si="951"/>
        <v>6.8466401279254985E-3</v>
      </c>
      <c r="X3124">
        <f t="shared" ca="1" si="952"/>
        <v>-0.50984266366668329</v>
      </c>
      <c r="Z3124">
        <f t="shared" ca="1" si="965"/>
        <v>109.86704403095868</v>
      </c>
      <c r="AA3124">
        <f t="shared" ca="1" si="965"/>
        <v>109.31263661952752</v>
      </c>
      <c r="AB3124">
        <f t="shared" ca="1" si="965"/>
        <v>108.98466459902485</v>
      </c>
      <c r="AC3124">
        <f t="shared" ca="1" si="966"/>
        <v>109.31263661952752</v>
      </c>
      <c r="AE3124">
        <f ca="1">IFERROR(VLOOKUP($B3124,OFFSET(Input!$A$1,0,MATCH(Index!AE$6&amp;" Index",Input!$1:$1,0)-1,10000,2),2,0),AE3123)</f>
        <v>14.3</v>
      </c>
      <c r="AF3124">
        <f t="shared" ca="1" si="956"/>
        <v>16.920666666666666</v>
      </c>
      <c r="AG3124">
        <f t="shared" ca="1" si="956"/>
        <v>17.1205</v>
      </c>
      <c r="AH3124">
        <f t="shared" ca="1" si="956"/>
        <v>17.6356</v>
      </c>
      <c r="AI3124">
        <f t="shared" ca="1" si="957"/>
        <v>17.6356</v>
      </c>
      <c r="AK3124">
        <f t="shared" ca="1" si="958"/>
        <v>1</v>
      </c>
      <c r="AL3124">
        <f t="shared" ca="1" si="959"/>
        <v>-1</v>
      </c>
      <c r="AN3124" t="str">
        <f t="shared" ca="1" si="969"/>
        <v>Not Down</v>
      </c>
      <c r="AO3124" t="str">
        <f t="shared" ca="1" si="925"/>
        <v>Not Up</v>
      </c>
      <c r="AQ3124">
        <f t="shared" ca="1" si="967"/>
        <v>1</v>
      </c>
      <c r="AR3124">
        <f t="shared" ca="1" si="968"/>
        <v>0</v>
      </c>
      <c r="AT3124">
        <f t="shared" ca="1" si="946"/>
        <v>0</v>
      </c>
      <c r="AU3124">
        <f t="shared" ca="1" si="947"/>
        <v>1</v>
      </c>
      <c r="AW3124" s="5">
        <f t="shared" ca="1" si="961"/>
        <v>3.3687836795016232E-2</v>
      </c>
      <c r="AX3124" s="5">
        <f t="shared" ca="1" si="962"/>
        <v>4.8812748242623369E-2</v>
      </c>
      <c r="AY3124" s="18">
        <f t="shared" ca="1" si="960"/>
        <v>4.8812748242623369E-2</v>
      </c>
      <c r="BA3124" s="6">
        <f t="shared" ca="1" si="953"/>
        <v>1.024322575559061</v>
      </c>
      <c r="BB3124">
        <f t="shared" ca="1" si="954"/>
        <v>0.97523826284538784</v>
      </c>
      <c r="BC3124" t="str">
        <f t="shared" ca="1" si="942"/>
        <v>TLT UP Equity</v>
      </c>
      <c r="BD3124" t="str">
        <f t="shared" ca="1" si="943"/>
        <v>HYG UP Equity</v>
      </c>
      <c r="BF3124">
        <f t="shared" ca="1" si="963"/>
        <v>1</v>
      </c>
      <c r="BG3124">
        <f t="shared" ca="1" si="964"/>
        <v>0</v>
      </c>
      <c r="BI3124">
        <f t="shared" ca="1" si="926"/>
        <v>1</v>
      </c>
      <c r="BJ3124">
        <f t="shared" ca="1" si="927"/>
        <v>0</v>
      </c>
      <c r="BL3124">
        <f t="shared" ca="1" si="948"/>
        <v>10.281193387735083</v>
      </c>
      <c r="BM3124">
        <f t="shared" ca="1" si="949"/>
        <v>0</v>
      </c>
      <c r="BN3124" s="9">
        <f t="shared" ca="1" si="939"/>
        <v>1</v>
      </c>
      <c r="BO3124" s="9">
        <f t="shared" ca="1" si="940"/>
        <v>0</v>
      </c>
      <c r="BP3124" s="9">
        <f t="shared" ca="1" si="934"/>
        <v>1</v>
      </c>
      <c r="BQ3124" s="9">
        <f t="shared" ca="1" si="935"/>
        <v>0</v>
      </c>
      <c r="BR3124">
        <f t="shared" ca="1" si="936"/>
        <v>1133.656950992907</v>
      </c>
      <c r="BS3124">
        <f t="shared" ca="1" si="937"/>
        <v>2.742430890741554E-3</v>
      </c>
      <c r="BT3124">
        <f t="shared" ca="1" si="938"/>
        <v>1.8055555555555558E-5</v>
      </c>
      <c r="BU3124">
        <f t="shared" ca="1" si="919"/>
        <v>0</v>
      </c>
      <c r="BV3124">
        <f t="shared" ca="1" si="920"/>
        <v>0</v>
      </c>
      <c r="BW3124" s="35">
        <f ca="1">IFERROR(VLOOKUP($B3124,OFFSET(Input!$A$1,0,MATCH(Index!BW$6&amp;" Index",Input!$1:$1,0)-1,10000,2),2,0)/100,BW3123)</f>
        <v>1.1999999999999999E-3</v>
      </c>
      <c r="BX3124">
        <f t="shared" ca="1" si="941"/>
        <v>1.8830243107156988E-2</v>
      </c>
      <c r="CE3124">
        <v>1072.2121201209011</v>
      </c>
    </row>
    <row r="3125" spans="2:83" x14ac:dyDescent="0.25">
      <c r="B3125" s="2">
        <v>42058</v>
      </c>
      <c r="C3125">
        <f t="shared" ca="1" si="921"/>
        <v>0</v>
      </c>
      <c r="D3125">
        <f t="shared" ca="1" si="922"/>
        <v>0</v>
      </c>
      <c r="E3125">
        <f ca="1">IF($B3125&lt;VLOOKUP(E$6&amp;" Equity",Param,4,0),"",IFERROR(VLOOKUP($B3125,OFFSET(Input!$A$1,0,MATCH(Index!E$6&amp;" Equity",Input!$1:$1,0)-1,10000,2),2,0),E3124))</f>
        <v>91.48</v>
      </c>
      <c r="F3125" s="33">
        <v>127.99</v>
      </c>
      <c r="H3125">
        <f ca="1">IFERROR(VLOOKUP($B3125,OFFSET(Input!$A$1,0,MATCH(Index!H$6,Input!$1:$1,0)-1,10000,2),2,0),0)</f>
        <v>0</v>
      </c>
      <c r="I3125">
        <f ca="1">IFERROR(VLOOKUP($B3125,OFFSET(Input!$A$1,0,MATCH(Index!I$6,Input!$1:$1,0)-1,10000,2),2,0),0)</f>
        <v>0</v>
      </c>
      <c r="K3125">
        <f t="shared" ca="1" si="923"/>
        <v>110.34955190988252</v>
      </c>
      <c r="L3125" s="30">
        <f t="shared" ca="1" si="924"/>
        <v>139.76641014781003</v>
      </c>
      <c r="N3125">
        <f t="shared" ca="1" si="928"/>
        <v>7.6548748885306081E-4</v>
      </c>
      <c r="O3125">
        <f t="shared" ca="1" si="929"/>
        <v>1.1393672148962178E-2</v>
      </c>
      <c r="Q3125">
        <f t="shared" ca="1" si="945"/>
        <v>3.3685225148006238E-2</v>
      </c>
      <c r="R3125">
        <f t="shared" ca="1" si="944"/>
        <v>0.12649179378219702</v>
      </c>
      <c r="T3125">
        <f t="shared" ca="1" si="955"/>
        <v>4.8888317897041338E-2</v>
      </c>
      <c r="U3125">
        <f t="shared" ca="1" si="950"/>
        <v>0.16841291862483915</v>
      </c>
      <c r="W3125">
        <f t="shared" ca="1" si="951"/>
        <v>0.14072198886882484</v>
      </c>
      <c r="X3125">
        <f t="shared" ca="1" si="952"/>
        <v>-0.50258501241297826</v>
      </c>
      <c r="Z3125">
        <f t="shared" ca="1" si="965"/>
        <v>109.93218259461341</v>
      </c>
      <c r="AA3125">
        <f t="shared" ca="1" si="965"/>
        <v>109.42316803311519</v>
      </c>
      <c r="AB3125">
        <f t="shared" ca="1" si="965"/>
        <v>109.11057372520116</v>
      </c>
      <c r="AC3125">
        <f t="shared" ca="1" si="966"/>
        <v>109.42316803311519</v>
      </c>
      <c r="AE3125">
        <f ca="1">IFERROR(VLOOKUP($B3125,OFFSET(Input!$A$1,0,MATCH(Index!AE$6&amp;" Index",Input!$1:$1,0)-1,10000,2),2,0),AE3124)</f>
        <v>14.56</v>
      </c>
      <c r="AF3125">
        <f t="shared" ca="1" si="956"/>
        <v>16.493333333333332</v>
      </c>
      <c r="AG3125">
        <f t="shared" ca="1" si="956"/>
        <v>17.015500000000003</v>
      </c>
      <c r="AH3125">
        <f t="shared" ca="1" si="956"/>
        <v>17.322400000000002</v>
      </c>
      <c r="AI3125">
        <f t="shared" ca="1" si="957"/>
        <v>17.322400000000002</v>
      </c>
      <c r="AK3125">
        <f t="shared" ca="1" si="958"/>
        <v>1</v>
      </c>
      <c r="AL3125">
        <f t="shared" ca="1" si="959"/>
        <v>-1</v>
      </c>
      <c r="AN3125" t="str">
        <f t="shared" ca="1" si="969"/>
        <v>Not Down</v>
      </c>
      <c r="AO3125" t="str">
        <f t="shared" ca="1" si="925"/>
        <v>Not Up</v>
      </c>
      <c r="AQ3125">
        <f t="shared" ca="1" si="967"/>
        <v>1</v>
      </c>
      <c r="AR3125">
        <f t="shared" ca="1" si="968"/>
        <v>0</v>
      </c>
      <c r="AT3125">
        <f t="shared" ca="1" si="946"/>
        <v>0</v>
      </c>
      <c r="AU3125">
        <f t="shared" ca="1" si="947"/>
        <v>1</v>
      </c>
      <c r="AW3125" s="5">
        <f t="shared" ca="1" si="961"/>
        <v>3.3685225148006238E-2</v>
      </c>
      <c r="AX3125" s="5">
        <f t="shared" ca="1" si="962"/>
        <v>4.8888317897041338E-2</v>
      </c>
      <c r="AY3125" s="18">
        <f t="shared" ca="1" si="960"/>
        <v>4.8888317897041338E-2</v>
      </c>
      <c r="BA3125" s="6">
        <f t="shared" ca="1" si="953"/>
        <v>1.0227392176859074</v>
      </c>
      <c r="BB3125">
        <f t="shared" ca="1" si="954"/>
        <v>0.97523826284538784</v>
      </c>
      <c r="BC3125" t="str">
        <f t="shared" ca="1" si="942"/>
        <v>TLT UP Equity</v>
      </c>
      <c r="BD3125" t="str">
        <f t="shared" ca="1" si="943"/>
        <v>HYG UP Equity</v>
      </c>
      <c r="BF3125">
        <f t="shared" ca="1" si="963"/>
        <v>1</v>
      </c>
      <c r="BG3125">
        <f t="shared" ca="1" si="964"/>
        <v>0</v>
      </c>
      <c r="BI3125">
        <f t="shared" ca="1" si="926"/>
        <v>1</v>
      </c>
      <c r="BJ3125">
        <f t="shared" ca="1" si="927"/>
        <v>0</v>
      </c>
      <c r="BL3125">
        <f t="shared" ca="1" si="948"/>
        <v>10.281193387735083</v>
      </c>
      <c r="BM3125">
        <f t="shared" ca="1" si="949"/>
        <v>0</v>
      </c>
      <c r="BN3125" s="9">
        <f t="shared" ca="1" si="939"/>
        <v>1</v>
      </c>
      <c r="BO3125" s="9">
        <f t="shared" ca="1" si="940"/>
        <v>0</v>
      </c>
      <c r="BP3125" s="9">
        <f t="shared" ca="1" si="934"/>
        <v>1</v>
      </c>
      <c r="BQ3125" s="9">
        <f t="shared" ca="1" si="935"/>
        <v>0</v>
      </c>
      <c r="BR3125">
        <f t="shared" ca="1" si="936"/>
        <v>1134.5250834354135</v>
      </c>
      <c r="BS3125">
        <f t="shared" ca="1" si="937"/>
        <v>7.6578054917431082E-4</v>
      </c>
      <c r="BT3125">
        <f t="shared" ca="1" si="938"/>
        <v>5.4166666666666671E-5</v>
      </c>
      <c r="BU3125">
        <f t="shared" ca="1" si="919"/>
        <v>0</v>
      </c>
      <c r="BV3125">
        <f t="shared" ca="1" si="920"/>
        <v>0</v>
      </c>
      <c r="BW3125" s="35">
        <f ca="1">IFERROR(VLOOKUP($B3125,OFFSET(Input!$A$1,0,MATCH(Index!BW$6&amp;" Index",Input!$1:$1,0)-1,10000,2),2,0)/100,BW3124)</f>
        <v>1.1000000000000001E-3</v>
      </c>
      <c r="BX3125">
        <f t="shared" ca="1" si="941"/>
        <v>5.6640040460709223E-2</v>
      </c>
      <c r="CE3125">
        <v>1072.9118179129682</v>
      </c>
    </row>
    <row r="3126" spans="2:83" x14ac:dyDescent="0.25">
      <c r="B3126" s="2">
        <v>42059</v>
      </c>
      <c r="C3126">
        <f t="shared" ca="1" si="921"/>
        <v>0</v>
      </c>
      <c r="D3126">
        <f t="shared" ca="1" si="922"/>
        <v>0</v>
      </c>
      <c r="E3126">
        <f ca="1">IF($B3126&lt;VLOOKUP(E$6&amp;" Equity",Param,4,0),"",IFERROR(VLOOKUP($B3126,OFFSET(Input!$A$1,0,MATCH(Index!E$6&amp;" Equity",Input!$1:$1,0)-1,10000,2),2,0),E3125))</f>
        <v>91.57</v>
      </c>
      <c r="F3126" s="33">
        <v>129.66999999999999</v>
      </c>
      <c r="H3126">
        <f ca="1">IFERROR(VLOOKUP($B3126,OFFSET(Input!$A$1,0,MATCH(Index!H$6,Input!$1:$1,0)-1,10000,2),2,0),0)</f>
        <v>0</v>
      </c>
      <c r="I3126">
        <f ca="1">IFERROR(VLOOKUP($B3126,OFFSET(Input!$A$1,0,MATCH(Index!I$6,Input!$1:$1,0)-1,10000,2),2,0),0)</f>
        <v>0</v>
      </c>
      <c r="K3126">
        <f t="shared" ca="1" si="923"/>
        <v>110.45811618264038</v>
      </c>
      <c r="L3126" s="30">
        <f t="shared" ca="1" si="924"/>
        <v>141.60098760736406</v>
      </c>
      <c r="N3126">
        <f t="shared" ca="1" si="928"/>
        <v>9.8333796506028985E-4</v>
      </c>
      <c r="O3126">
        <f t="shared" ca="1" si="929"/>
        <v>1.3040625693092528E-2</v>
      </c>
      <c r="Q3126">
        <f t="shared" ca="1" si="945"/>
        <v>3.1799733824985174E-2</v>
      </c>
      <c r="R3126">
        <f t="shared" ca="1" si="944"/>
        <v>0.14219961797063582</v>
      </c>
      <c r="T3126">
        <f t="shared" ca="1" si="955"/>
        <v>4.6281814247692184E-2</v>
      </c>
      <c r="U3126">
        <f t="shared" ca="1" si="950"/>
        <v>0.17432346622327627</v>
      </c>
      <c r="W3126">
        <f t="shared" ca="1" si="951"/>
        <v>0.18240012774180583</v>
      </c>
      <c r="X3126">
        <f t="shared" ca="1" si="952"/>
        <v>-0.47123766531009903</v>
      </c>
      <c r="Z3126">
        <f t="shared" ca="1" si="965"/>
        <v>110.03471551888472</v>
      </c>
      <c r="AA3126">
        <f t="shared" ca="1" si="965"/>
        <v>109.51449875316841</v>
      </c>
      <c r="AB3126">
        <f t="shared" ca="1" si="965"/>
        <v>109.22448624484662</v>
      </c>
      <c r="AC3126">
        <f t="shared" ca="1" si="966"/>
        <v>109.51449875316841</v>
      </c>
      <c r="AE3126">
        <f ca="1">IFERROR(VLOOKUP($B3126,OFFSET(Input!$A$1,0,MATCH(Index!AE$6&amp;" Index",Input!$1:$1,0)-1,10000,2),2,0),AE3125)</f>
        <v>13.69</v>
      </c>
      <c r="AF3126">
        <f t="shared" ca="1" si="956"/>
        <v>16.110666666666667</v>
      </c>
      <c r="AG3126">
        <f t="shared" ca="1" si="956"/>
        <v>16.923999999999999</v>
      </c>
      <c r="AH3126">
        <f t="shared" ca="1" si="956"/>
        <v>17.031999999999996</v>
      </c>
      <c r="AI3126">
        <f t="shared" ca="1" si="957"/>
        <v>17.031999999999996</v>
      </c>
      <c r="AK3126">
        <f t="shared" ca="1" si="958"/>
        <v>1</v>
      </c>
      <c r="AL3126">
        <f t="shared" ca="1" si="959"/>
        <v>-1</v>
      </c>
      <c r="AN3126" t="str">
        <f t="shared" ca="1" si="969"/>
        <v>Not Down</v>
      </c>
      <c r="AO3126" t="str">
        <f t="shared" ca="1" si="925"/>
        <v>Not Up</v>
      </c>
      <c r="AQ3126">
        <f t="shared" ca="1" si="967"/>
        <v>1</v>
      </c>
      <c r="AR3126">
        <f t="shared" ca="1" si="968"/>
        <v>0</v>
      </c>
      <c r="AT3126">
        <f t="shared" ca="1" si="946"/>
        <v>0</v>
      </c>
      <c r="AU3126">
        <f t="shared" ca="1" si="947"/>
        <v>1</v>
      </c>
      <c r="AW3126" s="5">
        <f t="shared" ca="1" si="961"/>
        <v>3.1799733824985174E-2</v>
      </c>
      <c r="AX3126" s="5">
        <f t="shared" ca="1" si="962"/>
        <v>4.6281814247692184E-2</v>
      </c>
      <c r="AY3126" s="18">
        <f t="shared" ca="1" si="960"/>
        <v>4.6281814247692184E-2</v>
      </c>
      <c r="BA3126" s="6">
        <f t="shared" ca="1" si="953"/>
        <v>1.0803379429425291</v>
      </c>
      <c r="BB3126">
        <f t="shared" ca="1" si="954"/>
        <v>0.97523826284538784</v>
      </c>
      <c r="BC3126" t="str">
        <f t="shared" ca="1" si="942"/>
        <v>TLT UP Equity</v>
      </c>
      <c r="BD3126" t="str">
        <f t="shared" ca="1" si="943"/>
        <v>HYG UP Equity</v>
      </c>
      <c r="BF3126">
        <f t="shared" ca="1" si="963"/>
        <v>1</v>
      </c>
      <c r="BG3126">
        <f t="shared" ca="1" si="964"/>
        <v>0</v>
      </c>
      <c r="BI3126">
        <f t="shared" ca="1" si="926"/>
        <v>1</v>
      </c>
      <c r="BJ3126">
        <f t="shared" ca="1" si="927"/>
        <v>0</v>
      </c>
      <c r="BL3126">
        <f t="shared" ca="1" si="948"/>
        <v>10.281193387735083</v>
      </c>
      <c r="BM3126">
        <f t="shared" ca="1" si="949"/>
        <v>0</v>
      </c>
      <c r="BN3126" s="9">
        <f t="shared" ca="1" si="939"/>
        <v>1</v>
      </c>
      <c r="BO3126" s="9">
        <f t="shared" ca="1" si="940"/>
        <v>0</v>
      </c>
      <c r="BP3126" s="9">
        <f t="shared" ca="1" si="934"/>
        <v>1</v>
      </c>
      <c r="BQ3126" s="9">
        <f t="shared" ca="1" si="935"/>
        <v>0</v>
      </c>
      <c r="BR3126">
        <f t="shared" ca="1" si="936"/>
        <v>1135.6412537186359</v>
      </c>
      <c r="BS3126">
        <f t="shared" ca="1" si="937"/>
        <v>9.8382160034971022E-4</v>
      </c>
      <c r="BT3126">
        <f t="shared" ca="1" si="938"/>
        <v>1.8055555555555558E-5</v>
      </c>
      <c r="BU3126">
        <f t="shared" ca="1" si="919"/>
        <v>0</v>
      </c>
      <c r="BV3126">
        <f t="shared" ca="1" si="920"/>
        <v>0</v>
      </c>
      <c r="BW3126" s="35">
        <f ca="1">IFERROR(VLOOKUP($B3126,OFFSET(Input!$A$1,0,MATCH(Index!BW$6&amp;" Index",Input!$1:$1,0)-1,10000,2),2,0)/100,BW3125)</f>
        <v>1.1000000000000001E-3</v>
      </c>
      <c r="BX3126">
        <f t="shared" ca="1" si="941"/>
        <v>1.8892334093528463E-2</v>
      </c>
      <c r="CE3126">
        <v>1073.9075216787296</v>
      </c>
    </row>
    <row r="3127" spans="2:83" x14ac:dyDescent="0.25">
      <c r="B3127" s="2">
        <v>42060</v>
      </c>
      <c r="C3127">
        <f t="shared" ca="1" si="921"/>
        <v>0</v>
      </c>
      <c r="D3127">
        <f t="shared" ca="1" si="922"/>
        <v>0</v>
      </c>
      <c r="E3127">
        <f ca="1">IF($B3127&lt;VLOOKUP(E$6&amp;" Equity",Param,4,0),"",IFERROR(VLOOKUP($B3127,OFFSET(Input!$A$1,0,MATCH(Index!E$6&amp;" Equity",Input!$1:$1,0)-1,10000,2),2,0),E3126))</f>
        <v>91.89</v>
      </c>
      <c r="F3127" s="33">
        <v>130.22999999999999</v>
      </c>
      <c r="H3127">
        <f ca="1">IFERROR(VLOOKUP($B3127,OFFSET(Input!$A$1,0,MATCH(Index!H$6,Input!$1:$1,0)-1,10000,2),2,0),0)</f>
        <v>0</v>
      </c>
      <c r="I3127">
        <f ca="1">IFERROR(VLOOKUP($B3127,OFFSET(Input!$A$1,0,MATCH(Index!I$6,Input!$1:$1,0)-1,10000,2),2,0),0)</f>
        <v>0</v>
      </c>
      <c r="K3127">
        <f t="shared" ca="1" si="923"/>
        <v>110.84412248577947</v>
      </c>
      <c r="L3127" s="30">
        <f t="shared" ca="1" si="924"/>
        <v>142.21251342721541</v>
      </c>
      <c r="N3127">
        <f t="shared" ca="1" si="928"/>
        <v>3.4885023931528472E-3</v>
      </c>
      <c r="O3127">
        <f t="shared" ca="1" si="929"/>
        <v>4.3093564188190154E-3</v>
      </c>
      <c r="Q3127">
        <f t="shared" ca="1" si="945"/>
        <v>3.2010149035653683E-2</v>
      </c>
      <c r="R3127">
        <f t="shared" ca="1" si="944"/>
        <v>0.13813610650123567</v>
      </c>
      <c r="T3127">
        <f t="shared" ca="1" si="955"/>
        <v>4.7830810991311631E-2</v>
      </c>
      <c r="U3127">
        <f t="shared" ca="1" si="950"/>
        <v>0.1749054825970352</v>
      </c>
      <c r="W3127">
        <f t="shared" ca="1" si="951"/>
        <v>0.42746290338883347</v>
      </c>
      <c r="X3127">
        <f t="shared" ca="1" si="952"/>
        <v>-0.42999589391871579</v>
      </c>
      <c r="Z3127">
        <f t="shared" ca="1" si="965"/>
        <v>110.13845471285333</v>
      </c>
      <c r="AA3127">
        <f t="shared" ca="1" si="965"/>
        <v>109.62933472374948</v>
      </c>
      <c r="AB3127">
        <f t="shared" ca="1" si="965"/>
        <v>109.36152804129584</v>
      </c>
      <c r="AC3127">
        <f t="shared" ca="1" si="966"/>
        <v>109.62933472374948</v>
      </c>
      <c r="AE3127">
        <f ca="1">IFERROR(VLOOKUP($B3127,OFFSET(Input!$A$1,0,MATCH(Index!AE$6&amp;" Index",Input!$1:$1,0)-1,10000,2),2,0),AE3126)</f>
        <v>13.84</v>
      </c>
      <c r="AF3127">
        <f t="shared" ca="1" si="956"/>
        <v>15.878000000000002</v>
      </c>
      <c r="AG3127">
        <f t="shared" ca="1" si="956"/>
        <v>16.755000000000003</v>
      </c>
      <c r="AH3127">
        <f t="shared" ca="1" si="956"/>
        <v>16.79</v>
      </c>
      <c r="AI3127">
        <f t="shared" ca="1" si="957"/>
        <v>16.79</v>
      </c>
      <c r="AK3127">
        <f t="shared" ca="1" si="958"/>
        <v>1</v>
      </c>
      <c r="AL3127">
        <f t="shared" ca="1" si="959"/>
        <v>-1</v>
      </c>
      <c r="AN3127" t="str">
        <f t="shared" ca="1" si="969"/>
        <v>Not Down</v>
      </c>
      <c r="AO3127" t="str">
        <f t="shared" ca="1" si="925"/>
        <v>Not Up</v>
      </c>
      <c r="AQ3127">
        <f t="shared" ca="1" si="967"/>
        <v>1</v>
      </c>
      <c r="AR3127">
        <f t="shared" ca="1" si="968"/>
        <v>0</v>
      </c>
      <c r="AT3127">
        <f t="shared" ca="1" si="946"/>
        <v>0</v>
      </c>
      <c r="AU3127">
        <f t="shared" ca="1" si="947"/>
        <v>1</v>
      </c>
      <c r="AW3127" s="5">
        <f t="shared" ca="1" si="961"/>
        <v>3.2010149035653683E-2</v>
      </c>
      <c r="AX3127" s="5">
        <f t="shared" ca="1" si="962"/>
        <v>4.7830810991311631E-2</v>
      </c>
      <c r="AY3127" s="18">
        <f t="shared" ca="1" si="960"/>
        <v>4.7830810991311631E-2</v>
      </c>
      <c r="BA3127" s="6">
        <f t="shared" ca="1" si="953"/>
        <v>1.045351290595562</v>
      </c>
      <c r="BB3127">
        <f t="shared" ca="1" si="954"/>
        <v>0.97523826284538784</v>
      </c>
      <c r="BC3127" t="str">
        <f t="shared" ca="1" si="942"/>
        <v>TLT UP Equity</v>
      </c>
      <c r="BD3127" t="str">
        <f t="shared" ca="1" si="943"/>
        <v>HYG UP Equity</v>
      </c>
      <c r="BF3127">
        <f t="shared" ca="1" si="963"/>
        <v>1</v>
      </c>
      <c r="BG3127">
        <f t="shared" ca="1" si="964"/>
        <v>0</v>
      </c>
      <c r="BI3127">
        <f t="shared" ca="1" si="926"/>
        <v>1</v>
      </c>
      <c r="BJ3127">
        <f t="shared" ca="1" si="927"/>
        <v>0</v>
      </c>
      <c r="BL3127">
        <f t="shared" ca="1" si="948"/>
        <v>10.281193387735081</v>
      </c>
      <c r="BM3127">
        <f t="shared" ca="1" si="949"/>
        <v>0</v>
      </c>
      <c r="BN3127" s="9">
        <f t="shared" ca="1" si="939"/>
        <v>1</v>
      </c>
      <c r="BO3127" s="9">
        <f t="shared" ca="1" si="940"/>
        <v>0</v>
      </c>
      <c r="BP3127" s="9">
        <f t="shared" ca="1" si="934"/>
        <v>0.99999999999999989</v>
      </c>
      <c r="BQ3127" s="9">
        <f t="shared" ca="1" si="935"/>
        <v>0</v>
      </c>
      <c r="BR3127">
        <f t="shared" ca="1" si="936"/>
        <v>1139.6098591700934</v>
      </c>
      <c r="BS3127">
        <f t="shared" ca="1" si="937"/>
        <v>3.494594299443099E-3</v>
      </c>
      <c r="BT3127">
        <f t="shared" ca="1" si="938"/>
        <v>1.8055555555555558E-5</v>
      </c>
      <c r="BU3127">
        <f t="shared" ca="1" si="919"/>
        <v>2.2204460492503132E-20</v>
      </c>
      <c r="BV3127">
        <f t="shared" ca="1" si="920"/>
        <v>0</v>
      </c>
      <c r="BW3127" s="35">
        <f ca="1">IFERROR(VLOOKUP($B3127,OFFSET(Input!$A$1,0,MATCH(Index!BW$6&amp;" Index",Input!$1:$1,0)-1,10000,2),2,0)/100,BW3126)</f>
        <v>1.1000000000000001E-3</v>
      </c>
      <c r="BX3127">
        <f t="shared" ca="1" si="941"/>
        <v>1.8909866912057333E-2</v>
      </c>
      <c r="CE3127">
        <v>1077.5337211778926</v>
      </c>
    </row>
    <row r="3128" spans="2:83" x14ac:dyDescent="0.25">
      <c r="B3128" s="2">
        <v>42061</v>
      </c>
      <c r="C3128">
        <f t="shared" ca="1" si="921"/>
        <v>0</v>
      </c>
      <c r="D3128">
        <f t="shared" ca="1" si="922"/>
        <v>0</v>
      </c>
      <c r="E3128">
        <f ca="1">IF($B3128&lt;VLOOKUP(E$6&amp;" Equity",Param,4,0),"",IFERROR(VLOOKUP($B3128,OFFSET(Input!$A$1,0,MATCH(Index!E$6&amp;" Equity",Input!$1:$1,0)-1,10000,2),2,0),E3127))</f>
        <v>91.85</v>
      </c>
      <c r="F3128" s="33">
        <v>128.44999999999999</v>
      </c>
      <c r="H3128">
        <f ca="1">IFERROR(VLOOKUP($B3128,OFFSET(Input!$A$1,0,MATCH(Index!H$6,Input!$1:$1,0)-1,10000,2),2,0),0)</f>
        <v>0</v>
      </c>
      <c r="I3128">
        <f ca="1">IFERROR(VLOOKUP($B3128,OFFSET(Input!$A$1,0,MATCH(Index!I$6,Input!$1:$1,0)-1,10000,2),2,0),0)</f>
        <v>0</v>
      </c>
      <c r="K3128">
        <f t="shared" ca="1" si="923"/>
        <v>110.79587169788708</v>
      </c>
      <c r="L3128" s="30">
        <f t="shared" ca="1" si="924"/>
        <v>140.26873492840221</v>
      </c>
      <c r="N3128">
        <f t="shared" ca="1" si="928"/>
        <v>-4.3539785165897898E-4</v>
      </c>
      <c r="O3128">
        <f t="shared" ca="1" si="929"/>
        <v>-1.3762394423719296E-2</v>
      </c>
      <c r="Q3128">
        <f t="shared" ca="1" si="945"/>
        <v>3.2041987153415982E-2</v>
      </c>
      <c r="R3128">
        <f t="shared" ca="1" si="944"/>
        <v>0.15417016003836739</v>
      </c>
      <c r="T3128">
        <f t="shared" ca="1" si="955"/>
        <v>4.726876716210577E-2</v>
      </c>
      <c r="U3128">
        <f t="shared" ca="1" si="950"/>
        <v>0.17223548451898377</v>
      </c>
      <c r="W3128">
        <f t="shared" ca="1" si="951"/>
        <v>0.41630110050625518</v>
      </c>
      <c r="X3128">
        <f t="shared" ca="1" si="952"/>
        <v>-0.37974714975404533</v>
      </c>
      <c r="Z3128">
        <f t="shared" ca="1" si="965"/>
        <v>110.24098763712466</v>
      </c>
      <c r="AA3128">
        <f t="shared" ca="1" si="965"/>
        <v>109.7531715509426</v>
      </c>
      <c r="AB3128">
        <f t="shared" ca="1" si="965"/>
        <v>109.47357273219477</v>
      </c>
      <c r="AC3128">
        <f t="shared" ca="1" si="966"/>
        <v>109.7531715509426</v>
      </c>
      <c r="AE3128">
        <f ca="1">IFERROR(VLOOKUP($B3128,OFFSET(Input!$A$1,0,MATCH(Index!AE$6&amp;" Index",Input!$1:$1,0)-1,10000,2),2,0),AE3127)</f>
        <v>13.91</v>
      </c>
      <c r="AF3128">
        <f t="shared" ca="1" si="956"/>
        <v>15.583333333333334</v>
      </c>
      <c r="AG3128">
        <f t="shared" ca="1" si="956"/>
        <v>16.428500000000003</v>
      </c>
      <c r="AH3128">
        <f t="shared" ca="1" si="956"/>
        <v>16.592400000000001</v>
      </c>
      <c r="AI3128">
        <f t="shared" ca="1" si="957"/>
        <v>16.592400000000001</v>
      </c>
      <c r="AK3128">
        <f t="shared" ca="1" si="958"/>
        <v>1</v>
      </c>
      <c r="AL3128">
        <f t="shared" ca="1" si="959"/>
        <v>-1</v>
      </c>
      <c r="AN3128" t="str">
        <f t="shared" ca="1" si="969"/>
        <v>Not Down</v>
      </c>
      <c r="AO3128" t="str">
        <f t="shared" ca="1" si="925"/>
        <v>Not Up</v>
      </c>
      <c r="AQ3128">
        <f t="shared" ca="1" si="967"/>
        <v>1</v>
      </c>
      <c r="AR3128">
        <f t="shared" ca="1" si="968"/>
        <v>0</v>
      </c>
      <c r="AT3128">
        <f t="shared" ca="1" si="946"/>
        <v>0</v>
      </c>
      <c r="AU3128">
        <f t="shared" ca="1" si="947"/>
        <v>1</v>
      </c>
      <c r="AW3128" s="5">
        <f t="shared" ca="1" si="961"/>
        <v>3.2041987153415982E-2</v>
      </c>
      <c r="AX3128" s="5">
        <f t="shared" ca="1" si="962"/>
        <v>4.726876716210577E-2</v>
      </c>
      <c r="AY3128" s="18">
        <f t="shared" ca="1" si="960"/>
        <v>4.726876716210577E-2</v>
      </c>
      <c r="BA3128" s="6">
        <f t="shared" ca="1" si="953"/>
        <v>1.0577809196615517</v>
      </c>
      <c r="BB3128">
        <f t="shared" ca="1" si="954"/>
        <v>0.97523826284538784</v>
      </c>
      <c r="BC3128" t="str">
        <f t="shared" ca="1" si="942"/>
        <v>TLT UP Equity</v>
      </c>
      <c r="BD3128" t="str">
        <f t="shared" ca="1" si="943"/>
        <v>HYG UP Equity</v>
      </c>
      <c r="BF3128">
        <f t="shared" ca="1" si="963"/>
        <v>1</v>
      </c>
      <c r="BG3128">
        <f t="shared" ca="1" si="964"/>
        <v>0</v>
      </c>
      <c r="BI3128">
        <f t="shared" ca="1" si="926"/>
        <v>1</v>
      </c>
      <c r="BJ3128">
        <f t="shared" ca="1" si="927"/>
        <v>0</v>
      </c>
      <c r="BL3128">
        <f t="shared" ca="1" si="948"/>
        <v>10.281193387735081</v>
      </c>
      <c r="BM3128">
        <f t="shared" ca="1" si="949"/>
        <v>0</v>
      </c>
      <c r="BN3128" s="9">
        <f t="shared" ca="1" si="939"/>
        <v>1</v>
      </c>
      <c r="BO3128" s="9">
        <f t="shared" ca="1" si="940"/>
        <v>0</v>
      </c>
      <c r="BP3128" s="9">
        <f t="shared" ca="1" si="934"/>
        <v>1</v>
      </c>
      <c r="BQ3128" s="9">
        <f t="shared" ca="1" si="935"/>
        <v>0</v>
      </c>
      <c r="BR3128">
        <f t="shared" ca="1" si="936"/>
        <v>1139.1137834886611</v>
      </c>
      <c r="BS3128">
        <f t="shared" ca="1" si="937"/>
        <v>-4.3530307976946681E-4</v>
      </c>
      <c r="BT3128">
        <f t="shared" ca="1" si="938"/>
        <v>1.8055555555555558E-5</v>
      </c>
      <c r="BU3128">
        <f t="shared" ca="1" si="919"/>
        <v>0</v>
      </c>
      <c r="BV3128">
        <f t="shared" ca="1" si="920"/>
        <v>0</v>
      </c>
      <c r="BW3128" s="35">
        <f ca="1">IFERROR(VLOOKUP($B3128,OFFSET(Input!$A$1,0,MATCH(Index!BW$6&amp;" Index",Input!$1:$1,0)-1,10000,2),2,0)/100,BW3127)</f>
        <v>1.1000000000000001E-3</v>
      </c>
      <c r="BX3128">
        <f t="shared" ca="1" si="941"/>
        <v>1.897371873220154E-2</v>
      </c>
      <c r="CE3128">
        <v>1077.0424240783848</v>
      </c>
    </row>
    <row r="3129" spans="2:83" x14ac:dyDescent="0.25">
      <c r="B3129" s="2">
        <v>42062</v>
      </c>
      <c r="C3129">
        <f t="shared" ca="1" si="921"/>
        <v>0</v>
      </c>
      <c r="D3129">
        <f t="shared" ca="1" si="922"/>
        <v>0</v>
      </c>
      <c r="E3129">
        <f ca="1">IF($B3129&lt;VLOOKUP(E$6&amp;" Equity",Param,4,0),"",IFERROR(VLOOKUP($B3129,OFFSET(Input!$A$1,0,MATCH(Index!E$6&amp;" Equity",Input!$1:$1,0)-1,10000,2),2,0),E3128))</f>
        <v>91.9</v>
      </c>
      <c r="F3129" s="33">
        <v>129.53</v>
      </c>
      <c r="H3129">
        <f ca="1">IFERROR(VLOOKUP($B3129,OFFSET(Input!$A$1,0,MATCH(Index!H$6,Input!$1:$1,0)-1,10000,2),2,0),0)</f>
        <v>0</v>
      </c>
      <c r="I3129">
        <f ca="1">IFERROR(VLOOKUP($B3129,OFFSET(Input!$A$1,0,MATCH(Index!I$6,Input!$1:$1,0)-1,10000,2),2,0),0)</f>
        <v>0</v>
      </c>
      <c r="K3129">
        <f t="shared" ca="1" si="923"/>
        <v>110.85618518275258</v>
      </c>
      <c r="L3129" s="30">
        <f t="shared" ca="1" si="924"/>
        <v>141.44810615240127</v>
      </c>
      <c r="N3129">
        <f t="shared" ca="1" si="928"/>
        <v>5.4421770050692379E-4</v>
      </c>
      <c r="O3129">
        <f t="shared" ca="1" si="929"/>
        <v>8.3727909862721852E-3</v>
      </c>
      <c r="Q3129">
        <f t="shared" ca="1" si="945"/>
        <v>3.2153509193270362E-2</v>
      </c>
      <c r="R3129">
        <f t="shared" ca="1" si="944"/>
        <v>0.15892832605202514</v>
      </c>
      <c r="T3129">
        <f t="shared" ca="1" si="955"/>
        <v>4.5605982241123104E-2</v>
      </c>
      <c r="U3129">
        <f t="shared" ca="1" si="950"/>
        <v>0.17320264554929202</v>
      </c>
      <c r="W3129">
        <f t="shared" ca="1" si="951"/>
        <v>0.42311106407744309</v>
      </c>
      <c r="X3129">
        <f t="shared" ca="1" si="952"/>
        <v>-0.34681475108027288</v>
      </c>
      <c r="Z3129">
        <f t="shared" ca="1" si="965"/>
        <v>110.35075817957984</v>
      </c>
      <c r="AA3129">
        <f t="shared" ca="1" si="965"/>
        <v>109.86080149068354</v>
      </c>
      <c r="AB3129">
        <f t="shared" ca="1" si="965"/>
        <v>109.58226319397968</v>
      </c>
      <c r="AC3129">
        <f t="shared" ca="1" si="966"/>
        <v>109.86080149068354</v>
      </c>
      <c r="AE3129">
        <f ca="1">IFERROR(VLOOKUP($B3129,OFFSET(Input!$A$1,0,MATCH(Index!AE$6&amp;" Index",Input!$1:$1,0)-1,10000,2),2,0),AE3128)</f>
        <v>13.34</v>
      </c>
      <c r="AF3129">
        <f t="shared" ca="1" si="956"/>
        <v>15.349333333333334</v>
      </c>
      <c r="AG3129">
        <f t="shared" ca="1" si="956"/>
        <v>16.157499999999999</v>
      </c>
      <c r="AH3129">
        <f t="shared" ca="1" si="956"/>
        <v>16.47</v>
      </c>
      <c r="AI3129">
        <f t="shared" ca="1" si="957"/>
        <v>16.47</v>
      </c>
      <c r="AK3129">
        <f t="shared" ca="1" si="958"/>
        <v>1</v>
      </c>
      <c r="AL3129">
        <f t="shared" ca="1" si="959"/>
        <v>-1</v>
      </c>
      <c r="AN3129" t="str">
        <f t="shared" ca="1" si="969"/>
        <v>Not Down</v>
      </c>
      <c r="AO3129" t="str">
        <f t="shared" ca="1" si="925"/>
        <v>Not Up</v>
      </c>
      <c r="AQ3129">
        <f t="shared" ca="1" si="967"/>
        <v>1</v>
      </c>
      <c r="AR3129">
        <f t="shared" ca="1" si="968"/>
        <v>0</v>
      </c>
      <c r="AT3129">
        <f t="shared" ca="1" si="946"/>
        <v>0</v>
      </c>
      <c r="AU3129">
        <f t="shared" ca="1" si="947"/>
        <v>1</v>
      </c>
      <c r="AW3129" s="5">
        <f t="shared" ca="1" si="961"/>
        <v>3.2153509193270362E-2</v>
      </c>
      <c r="AX3129" s="5">
        <f t="shared" ca="1" si="962"/>
        <v>4.5605982241123104E-2</v>
      </c>
      <c r="AY3129" s="18">
        <f t="shared" ca="1" si="960"/>
        <v>4.5605982241123104E-2</v>
      </c>
      <c r="BA3129" s="6">
        <f t="shared" ca="1" si="953"/>
        <v>1.0963473988049488</v>
      </c>
      <c r="BB3129">
        <f t="shared" ca="1" si="954"/>
        <v>1.0963473988049488</v>
      </c>
      <c r="BC3129" t="str">
        <f t="shared" ca="1" si="942"/>
        <v>TLT UP Equity</v>
      </c>
      <c r="BD3129" t="str">
        <f t="shared" ca="1" si="943"/>
        <v>HYG UP Equity</v>
      </c>
      <c r="BF3129">
        <f t="shared" ca="1" si="963"/>
        <v>1</v>
      </c>
      <c r="BG3129">
        <f t="shared" ca="1" si="964"/>
        <v>0</v>
      </c>
      <c r="BI3129">
        <f t="shared" ca="1" si="926"/>
        <v>1</v>
      </c>
      <c r="BJ3129">
        <f t="shared" ca="1" si="927"/>
        <v>0</v>
      </c>
      <c r="BL3129">
        <f t="shared" ca="1" si="948"/>
        <v>10.281193387735081</v>
      </c>
      <c r="BM3129">
        <f t="shared" ca="1" si="949"/>
        <v>0</v>
      </c>
      <c r="BN3129" s="9">
        <f t="shared" ca="1" si="939"/>
        <v>1</v>
      </c>
      <c r="BO3129" s="9">
        <f t="shared" ca="1" si="940"/>
        <v>0</v>
      </c>
      <c r="BP3129" s="9">
        <f t="shared" ca="1" si="934"/>
        <v>1</v>
      </c>
      <c r="BQ3129" s="9">
        <f t="shared" ca="1" si="935"/>
        <v>0</v>
      </c>
      <c r="BR3129">
        <f t="shared" ca="1" si="936"/>
        <v>1139.7338780904515</v>
      </c>
      <c r="BS3129">
        <f t="shared" ca="1" si="937"/>
        <v>5.4436581382710791E-4</v>
      </c>
      <c r="BT3129">
        <f t="shared" ca="1" si="938"/>
        <v>1.8055555555555558E-5</v>
      </c>
      <c r="BU3129">
        <f t="shared" ca="1" si="919"/>
        <v>0</v>
      </c>
      <c r="BV3129">
        <f t="shared" ca="1" si="920"/>
        <v>0</v>
      </c>
      <c r="BW3129" s="35">
        <f ca="1">IFERROR(VLOOKUP($B3129,OFFSET(Input!$A$1,0,MATCH(Index!BW$6&amp;" Index",Input!$1:$1,0)-1,10000,2),2,0)/100,BW3128)</f>
        <v>5.9999999999999995E-4</v>
      </c>
      <c r="BX3129">
        <f t="shared" ca="1" si="941"/>
        <v>1.8965067742634532E-2</v>
      </c>
      <c r="CE3129">
        <v>1077.5803687215782</v>
      </c>
    </row>
    <row r="3130" spans="2:83" x14ac:dyDescent="0.25">
      <c r="B3130" s="2">
        <v>42065</v>
      </c>
      <c r="C3130">
        <f t="shared" ca="1" si="921"/>
        <v>1</v>
      </c>
      <c r="D3130">
        <f t="shared" ca="1" si="922"/>
        <v>0</v>
      </c>
      <c r="E3130">
        <f ca="1">IF($B3130&lt;VLOOKUP(E$6&amp;" Equity",Param,4,0),"",IFERROR(VLOOKUP($B3130,OFFSET(Input!$A$1,0,MATCH(Index!E$6&amp;" Equity",Input!$1:$1,0)-1,10000,2),2,0),E3129))</f>
        <v>91.46</v>
      </c>
      <c r="F3130" s="33">
        <v>126.87</v>
      </c>
      <c r="H3130">
        <f ca="1">IFERROR(VLOOKUP($B3130,OFFSET(Input!$A$1,0,MATCH(Index!H$6,Input!$1:$1,0)-1,10000,2),2,0),0)</f>
        <v>0.39318799999999998</v>
      </c>
      <c r="I3130">
        <f ca="1">IFERROR(VLOOKUP($B3130,OFFSET(Input!$A$1,0,MATCH(Index!I$6,Input!$1:$1,0)-1,10000,2),2,0),0)</f>
        <v>0.25208999999999998</v>
      </c>
      <c r="K3130">
        <f t="shared" ca="1" si="923"/>
        <v>110.79971728568211</v>
      </c>
      <c r="L3130" s="30">
        <f t="shared" ca="1" si="924"/>
        <v>138.81864340797583</v>
      </c>
      <c r="N3130">
        <f t="shared" ca="1" si="928"/>
        <v>-5.0950953855246521E-4</v>
      </c>
      <c r="O3130">
        <f t="shared" ca="1" si="929"/>
        <v>-1.8764551290897338E-2</v>
      </c>
      <c r="Q3130">
        <f t="shared" ca="1" si="945"/>
        <v>3.1448745505890746E-2</v>
      </c>
      <c r="R3130">
        <f t="shared" ca="1" si="944"/>
        <v>0.17733178620353232</v>
      </c>
      <c r="T3130">
        <f t="shared" ca="1" si="955"/>
        <v>4.4572600234010704E-2</v>
      </c>
      <c r="U3130">
        <f t="shared" ca="1" si="950"/>
        <v>0.1726398050938816</v>
      </c>
      <c r="W3130">
        <f t="shared" ca="1" si="951"/>
        <v>0.49748956321335774</v>
      </c>
      <c r="X3130">
        <f t="shared" ca="1" si="952"/>
        <v>-0.25349885585403614</v>
      </c>
      <c r="Z3130">
        <f t="shared" ca="1" si="965"/>
        <v>110.43920042626294</v>
      </c>
      <c r="AA3130">
        <f t="shared" ca="1" si="965"/>
        <v>109.98062566189556</v>
      </c>
      <c r="AB3130">
        <f t="shared" ca="1" si="965"/>
        <v>109.68869493988181</v>
      </c>
      <c r="AC3130">
        <f t="shared" ca="1" si="966"/>
        <v>109.98062566189556</v>
      </c>
      <c r="AE3130">
        <f ca="1">IFERROR(VLOOKUP($B3130,OFFSET(Input!$A$1,0,MATCH(Index!AE$6&amp;" Index",Input!$1:$1,0)-1,10000,2),2,0),AE3129)</f>
        <v>13.04</v>
      </c>
      <c r="AF3130">
        <f t="shared" ca="1" si="956"/>
        <v>15.066000000000001</v>
      </c>
      <c r="AG3130">
        <f t="shared" ca="1" si="956"/>
        <v>15.761000000000001</v>
      </c>
      <c r="AH3130">
        <f t="shared" ca="1" si="956"/>
        <v>16.325200000000002</v>
      </c>
      <c r="AI3130">
        <f t="shared" ca="1" si="957"/>
        <v>16.325200000000002</v>
      </c>
      <c r="AK3130">
        <f t="shared" ca="1" si="958"/>
        <v>1</v>
      </c>
      <c r="AL3130">
        <f t="shared" ca="1" si="959"/>
        <v>-1</v>
      </c>
      <c r="AN3130" t="str">
        <f t="shared" ca="1" si="969"/>
        <v>Not Down</v>
      </c>
      <c r="AO3130" t="str">
        <f t="shared" ca="1" si="925"/>
        <v>Not Up</v>
      </c>
      <c r="AQ3130">
        <f t="shared" ca="1" si="967"/>
        <v>1</v>
      </c>
      <c r="AR3130">
        <f t="shared" ca="1" si="968"/>
        <v>0</v>
      </c>
      <c r="AT3130">
        <f t="shared" ca="1" si="946"/>
        <v>1</v>
      </c>
      <c r="AU3130">
        <f t="shared" ca="1" si="947"/>
        <v>0</v>
      </c>
      <c r="AW3130" s="5">
        <f t="shared" ca="1" si="961"/>
        <v>3.1448745505890746E-2</v>
      </c>
      <c r="AX3130" s="5">
        <f t="shared" ca="1" si="962"/>
        <v>4.4572600234010704E-2</v>
      </c>
      <c r="AY3130" s="18">
        <f t="shared" ca="1" si="960"/>
        <v>4.4572600234010704E-2</v>
      </c>
      <c r="BA3130" s="6">
        <f t="shared" ca="1" si="953"/>
        <v>1.1217653836099957</v>
      </c>
      <c r="BB3130">
        <f t="shared" ca="1" si="954"/>
        <v>1.0963473988049488</v>
      </c>
      <c r="BC3130" t="str">
        <f t="shared" ca="1" si="942"/>
        <v>TLT UP Equity</v>
      </c>
      <c r="BD3130" t="str">
        <f t="shared" ca="1" si="943"/>
        <v>HYG UP Equity</v>
      </c>
      <c r="BF3130">
        <f t="shared" ca="1" si="963"/>
        <v>1</v>
      </c>
      <c r="BG3130">
        <f t="shared" ca="1" si="964"/>
        <v>0</v>
      </c>
      <c r="BI3130">
        <f t="shared" ca="1" si="926"/>
        <v>1</v>
      </c>
      <c r="BJ3130">
        <f t="shared" ca="1" si="927"/>
        <v>0</v>
      </c>
      <c r="BL3130">
        <f t="shared" ca="1" si="948"/>
        <v>10.281193387735081</v>
      </c>
      <c r="BM3130">
        <f t="shared" ca="1" si="949"/>
        <v>0</v>
      </c>
      <c r="BN3130" s="9">
        <f t="shared" ca="1" si="939"/>
        <v>0.99999999999999989</v>
      </c>
      <c r="BO3130" s="9">
        <f t="shared" ca="1" si="940"/>
        <v>0</v>
      </c>
      <c r="BP3130" s="9">
        <f t="shared" ca="1" si="934"/>
        <v>0.99999999999999989</v>
      </c>
      <c r="BQ3130" s="9">
        <f t="shared" ca="1" si="935"/>
        <v>0</v>
      </c>
      <c r="BR3130">
        <f t="shared" ca="1" si="936"/>
        <v>1139.1533207204714</v>
      </c>
      <c r="BS3130">
        <f t="shared" ca="1" si="937"/>
        <v>-5.0937976060938528E-4</v>
      </c>
      <c r="BT3130">
        <f t="shared" ca="1" si="938"/>
        <v>5.4166666666666664E-5</v>
      </c>
      <c r="BU3130">
        <f t="shared" ca="1" si="919"/>
        <v>2.4221827191912173E-5</v>
      </c>
      <c r="BV3130">
        <f t="shared" ca="1" si="920"/>
        <v>0</v>
      </c>
      <c r="BW3130" s="35">
        <f ca="1">IFERROR(VLOOKUP($B3130,OFFSET(Input!$A$1,0,MATCH(Index!BW$6&amp;" Index",Input!$1:$1,0)-1,10000,2),2,0)/100,BW3129)</f>
        <v>1.1999999999999999E-3</v>
      </c>
      <c r="BX3130">
        <f t="shared" ca="1" si="941"/>
        <v>6.3992631855272236E-2</v>
      </c>
      <c r="CE3130">
        <v>1076.9172723960969</v>
      </c>
    </row>
    <row r="3131" spans="2:83" x14ac:dyDescent="0.25">
      <c r="B3131" s="2">
        <v>42066</v>
      </c>
      <c r="C3131">
        <f t="shared" ca="1" si="921"/>
        <v>0</v>
      </c>
      <c r="D3131">
        <f t="shared" ca="1" si="922"/>
        <v>1</v>
      </c>
      <c r="E3131">
        <f ca="1">IF($B3131&lt;VLOOKUP(E$6&amp;" Equity",Param,4,0),"",IFERROR(VLOOKUP($B3131,OFFSET(Input!$A$1,0,MATCH(Index!E$6&amp;" Equity",Input!$1:$1,0)-1,10000,2),2,0),E3130))</f>
        <v>91.2</v>
      </c>
      <c r="F3131" s="33">
        <v>126.41</v>
      </c>
      <c r="H3131">
        <f ca="1">IFERROR(VLOOKUP($B3131,OFFSET(Input!$A$1,0,MATCH(Index!H$6,Input!$1:$1,0)-1,10000,2),2,0),0)</f>
        <v>0</v>
      </c>
      <c r="I3131">
        <f ca="1">IFERROR(VLOOKUP($B3131,OFFSET(Input!$A$1,0,MATCH(Index!I$6,Input!$1:$1,0)-1,10000,2),2,0),0)</f>
        <v>0</v>
      </c>
      <c r="K3131">
        <f t="shared" ca="1" si="923"/>
        <v>110.48473886348359</v>
      </c>
      <c r="L3131" s="30">
        <f t="shared" ca="1" si="924"/>
        <v>138.31532051077659</v>
      </c>
      <c r="N3131">
        <f t="shared" ca="1" si="928"/>
        <v>-2.8468211496234189E-3</v>
      </c>
      <c r="O3131">
        <f t="shared" ca="1" si="929"/>
        <v>-3.6323476450405667E-3</v>
      </c>
      <c r="Q3131">
        <f t="shared" ca="1" si="945"/>
        <v>3.4384890236194017E-2</v>
      </c>
      <c r="R3131">
        <f t="shared" ca="1" si="944"/>
        <v>0.1611818809204657</v>
      </c>
      <c r="T3131">
        <f t="shared" ca="1" si="955"/>
        <v>4.3651372301705911E-2</v>
      </c>
      <c r="U3131">
        <f t="shared" ca="1" si="950"/>
        <v>0.17207021446988971</v>
      </c>
      <c r="W3131">
        <f t="shared" ca="1" si="951"/>
        <v>0.50218208124094121</v>
      </c>
      <c r="X3131">
        <f t="shared" ca="1" si="952"/>
        <v>-0.20802769330198922</v>
      </c>
      <c r="Z3131">
        <f t="shared" ca="1" si="965"/>
        <v>110.50338244891005</v>
      </c>
      <c r="AA3131">
        <f t="shared" ca="1" si="965"/>
        <v>110.06398313535476</v>
      </c>
      <c r="AB3131">
        <f t="shared" ca="1" si="965"/>
        <v>109.76282442315811</v>
      </c>
      <c r="AC3131">
        <f t="shared" ca="1" si="966"/>
        <v>110.06398313535476</v>
      </c>
      <c r="AE3131">
        <f ca="1">IFERROR(VLOOKUP($B3131,OFFSET(Input!$A$1,0,MATCH(Index!AE$6&amp;" Index",Input!$1:$1,0)-1,10000,2),2,0),AE3130)</f>
        <v>13.86</v>
      </c>
      <c r="AF3131">
        <f t="shared" ca="1" si="956"/>
        <v>14.75333333333333</v>
      </c>
      <c r="AG3131">
        <f t="shared" ca="1" si="956"/>
        <v>15.482500000000002</v>
      </c>
      <c r="AH3131">
        <f t="shared" ca="1" si="956"/>
        <v>16.258800000000001</v>
      </c>
      <c r="AI3131">
        <f t="shared" ca="1" si="957"/>
        <v>16.258800000000001</v>
      </c>
      <c r="AK3131">
        <f t="shared" ca="1" si="958"/>
        <v>1</v>
      </c>
      <c r="AL3131">
        <f t="shared" ca="1" si="959"/>
        <v>-1</v>
      </c>
      <c r="AN3131" t="str">
        <f t="shared" ca="1" si="969"/>
        <v>Not Down</v>
      </c>
      <c r="AO3131" t="str">
        <f t="shared" ca="1" si="925"/>
        <v>Not Up</v>
      </c>
      <c r="AQ3131">
        <f t="shared" ca="1" si="967"/>
        <v>1</v>
      </c>
      <c r="AR3131">
        <f t="shared" ca="1" si="968"/>
        <v>0</v>
      </c>
      <c r="AT3131">
        <f t="shared" ca="1" si="946"/>
        <v>1</v>
      </c>
      <c r="AU3131">
        <f t="shared" ca="1" si="947"/>
        <v>0</v>
      </c>
      <c r="AW3131" s="5">
        <f t="shared" ca="1" si="961"/>
        <v>3.4384890236194017E-2</v>
      </c>
      <c r="AX3131" s="5">
        <f t="shared" ca="1" si="962"/>
        <v>4.3651372301705911E-2</v>
      </c>
      <c r="AY3131" s="18">
        <f t="shared" ca="1" si="960"/>
        <v>4.3651372301705911E-2</v>
      </c>
      <c r="BA3131" s="6">
        <f t="shared" ca="1" si="953"/>
        <v>1.145439361090739</v>
      </c>
      <c r="BB3131">
        <f t="shared" ca="1" si="954"/>
        <v>1.145439361090739</v>
      </c>
      <c r="BC3131" t="str">
        <f t="shared" ca="1" si="942"/>
        <v>HYG UP Equity</v>
      </c>
      <c r="BD3131" t="str">
        <f t="shared" ca="1" si="943"/>
        <v>HYG UP Equity</v>
      </c>
      <c r="BF3131">
        <f t="shared" ca="1" si="963"/>
        <v>1</v>
      </c>
      <c r="BG3131">
        <f t="shared" ca="1" si="964"/>
        <v>0</v>
      </c>
      <c r="BI3131">
        <f t="shared" ca="1" si="926"/>
        <v>1</v>
      </c>
      <c r="BJ3131">
        <f t="shared" ca="1" si="927"/>
        <v>0</v>
      </c>
      <c r="BL3131">
        <f t="shared" ca="1" si="948"/>
        <v>10.28119338773508</v>
      </c>
      <c r="BM3131">
        <f t="shared" ca="1" si="949"/>
        <v>0</v>
      </c>
      <c r="BN3131" s="9">
        <f t="shared" ca="1" si="939"/>
        <v>1</v>
      </c>
      <c r="BO3131" s="9">
        <f t="shared" ca="1" si="940"/>
        <v>0</v>
      </c>
      <c r="BP3131" s="9">
        <f t="shared" ca="1" si="934"/>
        <v>0.99999999999999989</v>
      </c>
      <c r="BQ3131" s="9">
        <f t="shared" ca="1" si="935"/>
        <v>0</v>
      </c>
      <c r="BR3131">
        <f t="shared" ca="1" si="936"/>
        <v>1135.9149666488845</v>
      </c>
      <c r="BS3131">
        <f t="shared" ca="1" si="937"/>
        <v>-2.8427727968511896E-3</v>
      </c>
      <c r="BT3131">
        <f t="shared" ca="1" si="938"/>
        <v>1.8055555555555558E-5</v>
      </c>
      <c r="BU3131">
        <f t="shared" ca="1" si="919"/>
        <v>4.4408920985006264E-20</v>
      </c>
      <c r="BV3131">
        <f t="shared" ca="1" si="920"/>
        <v>0</v>
      </c>
      <c r="BW3131" s="35">
        <f ca="1">IFERROR(VLOOKUP($B3131,OFFSET(Input!$A$1,0,MATCH(Index!BW$6&amp;" Index",Input!$1:$1,0)-1,10000,2),2,0)/100,BW3130)</f>
        <v>1.1999999999999999E-3</v>
      </c>
      <c r="BX3131">
        <f t="shared" ca="1" si="941"/>
        <v>2.1317751186325777E-2</v>
      </c>
      <c r="CE3131">
        <v>1073.5187849345268</v>
      </c>
    </row>
    <row r="3132" spans="2:83" x14ac:dyDescent="0.25">
      <c r="B3132" s="2">
        <v>42067</v>
      </c>
      <c r="C3132">
        <f t="shared" ca="1" si="921"/>
        <v>0</v>
      </c>
      <c r="D3132">
        <f t="shared" ca="1" si="922"/>
        <v>2</v>
      </c>
      <c r="E3132">
        <f ca="1">IF($B3132&lt;VLOOKUP(E$6&amp;" Equity",Param,4,0),"",IFERROR(VLOOKUP($B3132,OFFSET(Input!$A$1,0,MATCH(Index!E$6&amp;" Equity",Input!$1:$1,0)-1,10000,2),2,0),E3131))</f>
        <v>91.03</v>
      </c>
      <c r="F3132" s="33">
        <v>126.45</v>
      </c>
      <c r="H3132">
        <f ca="1">IFERROR(VLOOKUP($B3132,OFFSET(Input!$A$1,0,MATCH(Index!H$6,Input!$1:$1,0)-1,10000,2),2,0),0)</f>
        <v>0</v>
      </c>
      <c r="I3132">
        <f ca="1">IFERROR(VLOOKUP($B3132,OFFSET(Input!$A$1,0,MATCH(Index!I$6,Input!$1:$1,0)-1,10000,2),2,0),0)</f>
        <v>0</v>
      </c>
      <c r="K3132">
        <f t="shared" ca="1" si="923"/>
        <v>110.27879143358456</v>
      </c>
      <c r="L3132" s="30">
        <f t="shared" ca="1" si="924"/>
        <v>138.35908771922871</v>
      </c>
      <c r="N3132">
        <f t="shared" ca="1" si="928"/>
        <v>-1.865774563088137E-3</v>
      </c>
      <c r="O3132">
        <f t="shared" ca="1" si="929"/>
        <v>3.1638060850802685E-4</v>
      </c>
      <c r="Q3132">
        <f t="shared" ca="1" si="945"/>
        <v>3.1288628235227302E-2</v>
      </c>
      <c r="R3132">
        <f t="shared" ca="1" si="944"/>
        <v>0.15842408503511271</v>
      </c>
      <c r="T3132">
        <f t="shared" ca="1" si="955"/>
        <v>3.9355443268156445E-2</v>
      </c>
      <c r="U3132">
        <f t="shared" ca="1" si="950"/>
        <v>0.15440981283198618</v>
      </c>
      <c r="W3132">
        <f t="shared" ca="1" si="951"/>
        <v>0.45615427925436297</v>
      </c>
      <c r="X3132">
        <f t="shared" ca="1" si="952"/>
        <v>-8.2731596803468817E-3</v>
      </c>
      <c r="Z3132">
        <f t="shared" ca="1" si="965"/>
        <v>110.50957536795065</v>
      </c>
      <c r="AA3132">
        <f t="shared" ca="1" si="965"/>
        <v>110.10628336003762</v>
      </c>
      <c r="AB3132">
        <f t="shared" ca="1" si="965"/>
        <v>109.83207995753517</v>
      </c>
      <c r="AC3132">
        <f t="shared" ca="1" si="966"/>
        <v>110.10628336003762</v>
      </c>
      <c r="AE3132">
        <f ca="1">IFERROR(VLOOKUP($B3132,OFFSET(Input!$A$1,0,MATCH(Index!AE$6&amp;" Index",Input!$1:$1,0)-1,10000,2),2,0),AE3131)</f>
        <v>14.23</v>
      </c>
      <c r="AF3132">
        <f t="shared" ca="1" si="956"/>
        <v>14.553333333333333</v>
      </c>
      <c r="AG3132">
        <f t="shared" ca="1" si="956"/>
        <v>15.327500000000004</v>
      </c>
      <c r="AH3132">
        <f t="shared" ca="1" si="956"/>
        <v>16.139200000000002</v>
      </c>
      <c r="AI3132">
        <f t="shared" ca="1" si="957"/>
        <v>16.139200000000002</v>
      </c>
      <c r="AK3132">
        <f t="shared" ca="1" si="958"/>
        <v>1</v>
      </c>
      <c r="AL3132">
        <f t="shared" ca="1" si="959"/>
        <v>-1</v>
      </c>
      <c r="AN3132" t="str">
        <f t="shared" ca="1" si="969"/>
        <v>Not Down</v>
      </c>
      <c r="AO3132" t="str">
        <f t="shared" ca="1" si="925"/>
        <v>Not Up</v>
      </c>
      <c r="AQ3132">
        <f t="shared" ca="1" si="967"/>
        <v>1</v>
      </c>
      <c r="AR3132">
        <f t="shared" ca="1" si="968"/>
        <v>0</v>
      </c>
      <c r="AT3132">
        <f t="shared" ca="1" si="946"/>
        <v>1</v>
      </c>
      <c r="AU3132">
        <f t="shared" ca="1" si="947"/>
        <v>0</v>
      </c>
      <c r="AW3132" s="5">
        <f t="shared" ca="1" si="961"/>
        <v>3.1288628235227302E-2</v>
      </c>
      <c r="AX3132" s="5">
        <f t="shared" ca="1" si="962"/>
        <v>3.9355443268156445E-2</v>
      </c>
      <c r="AY3132" s="18">
        <f t="shared" ca="1" si="960"/>
        <v>3.9355443268156445E-2</v>
      </c>
      <c r="BA3132" s="6">
        <f t="shared" ca="1" si="953"/>
        <v>1.2704722866241061</v>
      </c>
      <c r="BB3132">
        <f t="shared" ca="1" si="954"/>
        <v>1.2704722866241061</v>
      </c>
      <c r="BC3132" t="str">
        <f t="shared" ca="1" si="942"/>
        <v>HYG UP Equity</v>
      </c>
      <c r="BD3132" t="str">
        <f t="shared" ca="1" si="943"/>
        <v>HYG UP Equity</v>
      </c>
      <c r="BF3132">
        <f t="shared" ca="1" si="963"/>
        <v>1</v>
      </c>
      <c r="BG3132">
        <f t="shared" ca="1" si="964"/>
        <v>0</v>
      </c>
      <c r="BI3132">
        <f t="shared" ca="1" si="926"/>
        <v>1</v>
      </c>
      <c r="BJ3132">
        <f t="shared" ca="1" si="927"/>
        <v>0</v>
      </c>
      <c r="BL3132">
        <f t="shared" ca="1" si="948"/>
        <v>10.28119338773508</v>
      </c>
      <c r="BM3132">
        <f t="shared" ca="1" si="949"/>
        <v>0</v>
      </c>
      <c r="BN3132" s="9">
        <f t="shared" ca="1" si="939"/>
        <v>1</v>
      </c>
      <c r="BO3132" s="9">
        <f t="shared" ca="1" si="940"/>
        <v>0</v>
      </c>
      <c r="BP3132" s="9">
        <f t="shared" ca="1" si="934"/>
        <v>1</v>
      </c>
      <c r="BQ3132" s="9">
        <f t="shared" ca="1" si="935"/>
        <v>0</v>
      </c>
      <c r="BR3132">
        <f t="shared" ca="1" si="936"/>
        <v>1133.7975812943855</v>
      </c>
      <c r="BS3132">
        <f t="shared" ca="1" si="937"/>
        <v>-1.8640350877192624E-3</v>
      </c>
      <c r="BT3132">
        <f t="shared" ca="1" si="938"/>
        <v>1.8055555555555558E-5</v>
      </c>
      <c r="BU3132">
        <f t="shared" ca="1" si="919"/>
        <v>9.8183924571580326E-6</v>
      </c>
      <c r="BV3132">
        <f t="shared" ca="1" si="920"/>
        <v>0</v>
      </c>
      <c r="BW3132" s="35">
        <f ca="1">IFERROR(VLOOKUP($B3132,OFFSET(Input!$A$1,0,MATCH(Index!BW$6&amp;" Index",Input!$1:$1,0)-1,10000,2),2,0)/100,BW3131)</f>
        <v>1.1000000000000001E-3</v>
      </c>
      <c r="BX3132">
        <f t="shared" ca="1" si="941"/>
        <v>2.2202026006591727E-2</v>
      </c>
      <c r="CE3132">
        <v>1071.2318746286044</v>
      </c>
    </row>
    <row r="3133" spans="2:83" x14ac:dyDescent="0.25">
      <c r="B3133" s="2">
        <v>42068</v>
      </c>
      <c r="C3133">
        <f t="shared" ca="1" si="921"/>
        <v>0</v>
      </c>
      <c r="D3133">
        <f t="shared" ca="1" si="922"/>
        <v>3</v>
      </c>
      <c r="E3133">
        <f ca="1">IF($B3133&lt;VLOOKUP(E$6&amp;" Equity",Param,4,0),"",IFERROR(VLOOKUP($B3133,OFFSET(Input!$A$1,0,MATCH(Index!E$6&amp;" Equity",Input!$1:$1,0)-1,10000,2),2,0),E3132))</f>
        <v>91.2</v>
      </c>
      <c r="F3133" s="33">
        <v>126.29</v>
      </c>
      <c r="H3133">
        <f ca="1">IFERROR(VLOOKUP($B3133,OFFSET(Input!$A$1,0,MATCH(Index!H$6,Input!$1:$1,0)-1,10000,2),2,0),0)</f>
        <v>0</v>
      </c>
      <c r="I3133">
        <f ca="1">IFERROR(VLOOKUP($B3133,OFFSET(Input!$A$1,0,MATCH(Index!I$6,Input!$1:$1,0)-1,10000,2),2,0),0)</f>
        <v>0</v>
      </c>
      <c r="K3133">
        <f t="shared" ca="1" si="923"/>
        <v>110.4847388634836</v>
      </c>
      <c r="L3133" s="30">
        <f t="shared" ca="1" si="924"/>
        <v>138.18401888542027</v>
      </c>
      <c r="N3133">
        <f t="shared" ca="1" si="928"/>
        <v>1.8657745630882539E-3</v>
      </c>
      <c r="O3133">
        <f t="shared" ca="1" si="929"/>
        <v>-1.266123457895472E-3</v>
      </c>
      <c r="Q3133">
        <f t="shared" ca="1" si="945"/>
        <v>3.054961958748835E-2</v>
      </c>
      <c r="R3133">
        <f t="shared" ca="1" si="944"/>
        <v>0.15501288843073927</v>
      </c>
      <c r="T3133">
        <f t="shared" ca="1" si="955"/>
        <v>3.7023133982901461E-2</v>
      </c>
      <c r="U3133">
        <f t="shared" ca="1" si="950"/>
        <v>0.15435622706410859</v>
      </c>
      <c r="W3133">
        <f t="shared" ca="1" si="951"/>
        <v>0.38364893007397677</v>
      </c>
      <c r="X3133">
        <f t="shared" ca="1" si="952"/>
        <v>1.7984028765561432E-3</v>
      </c>
      <c r="Z3133">
        <f t="shared" ca="1" si="965"/>
        <v>110.56169469362469</v>
      </c>
      <c r="AA3133">
        <f t="shared" ca="1" si="965"/>
        <v>110.18180008046434</v>
      </c>
      <c r="AB3133">
        <f t="shared" ca="1" si="965"/>
        <v>109.91870410591353</v>
      </c>
      <c r="AC3133">
        <f t="shared" ca="1" si="966"/>
        <v>110.18180008046434</v>
      </c>
      <c r="AE3133">
        <f ca="1">IFERROR(VLOOKUP($B3133,OFFSET(Input!$A$1,0,MATCH(Index!AE$6&amp;" Index",Input!$1:$1,0)-1,10000,2),2,0),AE3132)</f>
        <v>14.04</v>
      </c>
      <c r="AF3133">
        <f t="shared" ca="1" si="956"/>
        <v>14.358666666666663</v>
      </c>
      <c r="AG3133">
        <f t="shared" ca="1" si="956"/>
        <v>15.113000000000003</v>
      </c>
      <c r="AH3133">
        <f t="shared" ca="1" si="956"/>
        <v>15.883200000000004</v>
      </c>
      <c r="AI3133">
        <f t="shared" ca="1" si="957"/>
        <v>15.883200000000004</v>
      </c>
      <c r="AK3133">
        <f t="shared" ca="1" si="958"/>
        <v>1</v>
      </c>
      <c r="AL3133">
        <f t="shared" ca="1" si="959"/>
        <v>-1</v>
      </c>
      <c r="AN3133" t="str">
        <f t="shared" ca="1" si="969"/>
        <v>Not Down</v>
      </c>
      <c r="AO3133" t="str">
        <f t="shared" ca="1" si="925"/>
        <v>Not Up</v>
      </c>
      <c r="AQ3133">
        <f t="shared" ca="1" si="967"/>
        <v>1</v>
      </c>
      <c r="AR3133">
        <f t="shared" ca="1" si="968"/>
        <v>0</v>
      </c>
      <c r="AT3133">
        <f t="shared" ca="1" si="946"/>
        <v>1</v>
      </c>
      <c r="AU3133">
        <f t="shared" ca="1" si="947"/>
        <v>0</v>
      </c>
      <c r="AW3133" s="5">
        <f t="shared" ca="1" si="961"/>
        <v>3.054961958748835E-2</v>
      </c>
      <c r="AX3133" s="5">
        <f t="shared" ca="1" si="962"/>
        <v>3.7023133982901461E-2</v>
      </c>
      <c r="AY3133" s="18">
        <f t="shared" ca="1" si="960"/>
        <v>3.7023133982901461E-2</v>
      </c>
      <c r="BA3133" s="6">
        <f t="shared" ca="1" si="953"/>
        <v>1.3505069566258681</v>
      </c>
      <c r="BB3133">
        <f t="shared" ca="1" si="954"/>
        <v>1.3505069566258681</v>
      </c>
      <c r="BC3133" t="str">
        <f t="shared" ca="1" si="942"/>
        <v>HYG UP Equity</v>
      </c>
      <c r="BD3133" t="str">
        <f t="shared" ca="1" si="943"/>
        <v>HYG UP Equity</v>
      </c>
      <c r="BF3133">
        <f t="shared" ca="1" si="963"/>
        <v>1</v>
      </c>
      <c r="BG3133">
        <f t="shared" ca="1" si="964"/>
        <v>0</v>
      </c>
      <c r="BI3133">
        <f t="shared" ca="1" si="926"/>
        <v>1</v>
      </c>
      <c r="BJ3133">
        <f t="shared" ca="1" si="927"/>
        <v>0</v>
      </c>
      <c r="BL3133">
        <f t="shared" ca="1" si="948"/>
        <v>10.28119338773508</v>
      </c>
      <c r="BM3133">
        <f t="shared" ca="1" si="949"/>
        <v>0</v>
      </c>
      <c r="BN3133" s="9">
        <f t="shared" ca="1" si="939"/>
        <v>1</v>
      </c>
      <c r="BO3133" s="9">
        <f t="shared" ca="1" si="940"/>
        <v>0</v>
      </c>
      <c r="BP3133" s="9">
        <f t="shared" ca="1" si="934"/>
        <v>1</v>
      </c>
      <c r="BQ3133" s="9">
        <f t="shared" ca="1" si="935"/>
        <v>0</v>
      </c>
      <c r="BR3133">
        <f t="shared" ca="1" si="936"/>
        <v>1135.9149666488845</v>
      </c>
      <c r="BS3133">
        <f t="shared" ca="1" si="937"/>
        <v>1.867516203449382E-3</v>
      </c>
      <c r="BT3133">
        <f t="shared" ca="1" si="938"/>
        <v>1.8055555555555558E-5</v>
      </c>
      <c r="BU3133">
        <f t="shared" ca="1" si="919"/>
        <v>2.500658510667342E-5</v>
      </c>
      <c r="BV3133">
        <f t="shared" ca="1" si="920"/>
        <v>0</v>
      </c>
      <c r="BW3133" s="35">
        <f ca="1">IFERROR(VLOOKUP($B3133,OFFSET(Input!$A$1,0,MATCH(Index!BW$6&amp;" Index",Input!$1:$1,0)-1,10000,2),2,0)/100,BW3132)</f>
        <v>1.1000000000000001E-3</v>
      </c>
      <c r="BX3133">
        <f t="shared" ca="1" si="941"/>
        <v>2.457307683393389E-2</v>
      </c>
      <c r="CE3133">
        <v>1073.4590783368915</v>
      </c>
    </row>
    <row r="3134" spans="2:83" x14ac:dyDescent="0.25">
      <c r="B3134" s="2">
        <v>42069</v>
      </c>
      <c r="C3134">
        <f t="shared" ca="1" si="921"/>
        <v>0</v>
      </c>
      <c r="D3134">
        <f t="shared" ca="1" si="922"/>
        <v>4</v>
      </c>
      <c r="E3134">
        <f ca="1">IF($B3134&lt;VLOOKUP(E$6&amp;" Equity",Param,4,0),"",IFERROR(VLOOKUP($B3134,OFFSET(Input!$A$1,0,MATCH(Index!E$6&amp;" Equity",Input!$1:$1,0)-1,10000,2),2,0),E3133))</f>
        <v>90.62</v>
      </c>
      <c r="F3134" s="33">
        <v>123.5</v>
      </c>
      <c r="H3134">
        <f ca="1">IFERROR(VLOOKUP($B3134,OFFSET(Input!$A$1,0,MATCH(Index!H$6,Input!$1:$1,0)-1,10000,2),2,0),0)</f>
        <v>0</v>
      </c>
      <c r="I3134">
        <f ca="1">IFERROR(VLOOKUP($B3134,OFFSET(Input!$A$1,0,MATCH(Index!I$6,Input!$1:$1,0)-1,10000,2),2,0),0)</f>
        <v>0</v>
      </c>
      <c r="K3134">
        <f t="shared" ca="1" si="923"/>
        <v>109.78209469088689</v>
      </c>
      <c r="L3134" s="30">
        <f t="shared" ca="1" si="924"/>
        <v>135.13125609588567</v>
      </c>
      <c r="N3134">
        <f t="shared" ca="1" si="928"/>
        <v>-6.3799578412935022E-3</v>
      </c>
      <c r="O3134">
        <f t="shared" ca="1" si="929"/>
        <v>-2.2339693590046894E-2</v>
      </c>
      <c r="Q3134">
        <f t="shared" ca="1" si="945"/>
        <v>4.2071459184133991E-2</v>
      </c>
      <c r="R3134">
        <f t="shared" ca="1" si="944"/>
        <v>0.19075972617299852</v>
      </c>
      <c r="T3134">
        <f t="shared" ca="1" si="955"/>
        <v>3.8110877881583245E-2</v>
      </c>
      <c r="U3134">
        <f t="shared" ca="1" si="950"/>
        <v>0.16905127040722118</v>
      </c>
      <c r="W3134">
        <f t="shared" ca="1" si="951"/>
        <v>0.64872544114890163</v>
      </c>
      <c r="X3134">
        <f t="shared" ca="1" si="952"/>
        <v>0.406632060820107</v>
      </c>
      <c r="Z3134">
        <f t="shared" ca="1" si="965"/>
        <v>110.5133928596063</v>
      </c>
      <c r="AA3134">
        <f t="shared" ca="1" si="965"/>
        <v>110.1902184452825</v>
      </c>
      <c r="AB3134">
        <f t="shared" ca="1" si="965"/>
        <v>109.96184443803166</v>
      </c>
      <c r="AC3134">
        <f t="shared" ca="1" si="966"/>
        <v>110.1902184452825</v>
      </c>
      <c r="AE3134">
        <f ca="1">IFERROR(VLOOKUP($B3134,OFFSET(Input!$A$1,0,MATCH(Index!AE$6&amp;" Index",Input!$1:$1,0)-1,10000,2),2,0),AE3133)</f>
        <v>15.2</v>
      </c>
      <c r="AF3134">
        <f t="shared" ca="1" si="956"/>
        <v>14.34933333333333</v>
      </c>
      <c r="AG3134">
        <f t="shared" ca="1" si="956"/>
        <v>15.0305</v>
      </c>
      <c r="AH3134">
        <f t="shared" ca="1" si="956"/>
        <v>15.740800000000002</v>
      </c>
      <c r="AI3134">
        <f t="shared" ca="1" si="957"/>
        <v>15.740800000000002</v>
      </c>
      <c r="AK3134">
        <f t="shared" ca="1" si="958"/>
        <v>1</v>
      </c>
      <c r="AL3134">
        <f t="shared" ca="1" si="959"/>
        <v>-1</v>
      </c>
      <c r="AN3134" t="str">
        <f t="shared" ca="1" si="969"/>
        <v>Not Down</v>
      </c>
      <c r="AO3134" t="str">
        <f t="shared" ca="1" si="925"/>
        <v>Not Up</v>
      </c>
      <c r="AQ3134">
        <f t="shared" ca="1" si="967"/>
        <v>1</v>
      </c>
      <c r="AR3134">
        <f t="shared" ca="1" si="968"/>
        <v>0</v>
      </c>
      <c r="AT3134">
        <f t="shared" ca="1" si="946"/>
        <v>1</v>
      </c>
      <c r="AU3134">
        <f t="shared" ca="1" si="947"/>
        <v>0</v>
      </c>
      <c r="AW3134" s="5">
        <f t="shared" ca="1" si="961"/>
        <v>4.2071459184133991E-2</v>
      </c>
      <c r="AX3134" s="5">
        <f t="shared" ca="1" si="962"/>
        <v>3.8110877881583245E-2</v>
      </c>
      <c r="AY3134" s="18">
        <f t="shared" ca="1" si="960"/>
        <v>4.2071459184133991E-2</v>
      </c>
      <c r="BA3134" s="6">
        <f t="shared" ca="1" si="953"/>
        <v>1.1884541437263965</v>
      </c>
      <c r="BB3134">
        <f t="shared" ca="1" si="954"/>
        <v>1.1884541437263965</v>
      </c>
      <c r="BC3134" t="str">
        <f t="shared" ca="1" si="942"/>
        <v>HYG UP Equity</v>
      </c>
      <c r="BD3134" t="str">
        <f t="shared" ca="1" si="943"/>
        <v>HYG UP Equity</v>
      </c>
      <c r="BF3134">
        <f t="shared" ca="1" si="963"/>
        <v>1</v>
      </c>
      <c r="BG3134">
        <f t="shared" ca="1" si="964"/>
        <v>0</v>
      </c>
      <c r="BI3134">
        <f t="shared" ca="1" si="926"/>
        <v>1</v>
      </c>
      <c r="BJ3134">
        <f t="shared" ca="1" si="927"/>
        <v>0</v>
      </c>
      <c r="BL3134">
        <f t="shared" ca="1" si="948"/>
        <v>10.28119338773508</v>
      </c>
      <c r="BM3134">
        <f t="shared" ca="1" si="949"/>
        <v>0</v>
      </c>
      <c r="BN3134" s="9">
        <f t="shared" ca="1" si="939"/>
        <v>1</v>
      </c>
      <c r="BO3134" s="9">
        <f t="shared" ca="1" si="940"/>
        <v>0</v>
      </c>
      <c r="BP3134" s="9">
        <f t="shared" ca="1" si="934"/>
        <v>1</v>
      </c>
      <c r="BQ3134" s="9">
        <f t="shared" ca="1" si="935"/>
        <v>0</v>
      </c>
      <c r="BR3134">
        <f t="shared" ca="1" si="936"/>
        <v>1128.6909460276527</v>
      </c>
      <c r="BS3134">
        <f t="shared" ca="1" si="937"/>
        <v>-6.359649122806954E-3</v>
      </c>
      <c r="BT3134">
        <f t="shared" ca="1" si="938"/>
        <v>1.8055555555555558E-5</v>
      </c>
      <c r="BU3134">
        <f t="shared" ca="1" si="919"/>
        <v>1.6006934000352403E-5</v>
      </c>
      <c r="BV3134">
        <f t="shared" ca="1" si="920"/>
        <v>0</v>
      </c>
      <c r="BW3134" s="35">
        <f ca="1">IFERROR(VLOOKUP($B3134,OFFSET(Input!$A$1,0,MATCH(Index!BW$6&amp;" Index",Input!$1:$1,0)-1,10000,2),2,0)/100,BW3133)</f>
        <v>1.1999999999999999E-3</v>
      </c>
      <c r="BX3134">
        <f t="shared" ca="1" si="941"/>
        <v>2.6175390817101588E-2</v>
      </c>
      <c r="CE3134">
        <v>1064.7281855383758</v>
      </c>
    </row>
    <row r="3135" spans="2:83" x14ac:dyDescent="0.25">
      <c r="B3135" s="2">
        <v>42072</v>
      </c>
      <c r="C3135">
        <f t="shared" ca="1" si="921"/>
        <v>0</v>
      </c>
      <c r="D3135">
        <f t="shared" ca="1" si="922"/>
        <v>5</v>
      </c>
      <c r="E3135">
        <f ca="1">IF($B3135&lt;VLOOKUP(E$6&amp;" Equity",Param,4,0),"",IFERROR(VLOOKUP($B3135,OFFSET(Input!$A$1,0,MATCH(Index!E$6&amp;" Equity",Input!$1:$1,0)-1,10000,2),2,0),E3134))</f>
        <v>90.43</v>
      </c>
      <c r="F3135" s="33">
        <v>124.64</v>
      </c>
      <c r="H3135">
        <f ca="1">IFERROR(VLOOKUP($B3135,OFFSET(Input!$A$1,0,MATCH(Index!H$6,Input!$1:$1,0)-1,10000,2),2,0),0)</f>
        <v>0</v>
      </c>
      <c r="I3135">
        <f ca="1">IFERROR(VLOOKUP($B3135,OFFSET(Input!$A$1,0,MATCH(Index!I$6,Input!$1:$1,0)-1,10000,2),2,0),0)</f>
        <v>0</v>
      </c>
      <c r="K3135">
        <f t="shared" ca="1" si="923"/>
        <v>109.55191815158797</v>
      </c>
      <c r="L3135" s="30">
        <f t="shared" ca="1" si="924"/>
        <v>136.37862153677077</v>
      </c>
      <c r="N3135">
        <f t="shared" ca="1" si="928"/>
        <v>-2.0988684866034162E-3</v>
      </c>
      <c r="O3135">
        <f t="shared" ca="1" si="929"/>
        <v>9.1884260544061701E-3</v>
      </c>
      <c r="Q3135">
        <f t="shared" ca="1" si="945"/>
        <v>4.3200156008510023E-2</v>
      </c>
      <c r="R3135">
        <f t="shared" ca="1" si="944"/>
        <v>0.18773779752421346</v>
      </c>
      <c r="T3135">
        <f t="shared" ca="1" si="955"/>
        <v>3.8735951469090549E-2</v>
      </c>
      <c r="U3135">
        <f t="shared" ca="1" si="950"/>
        <v>0.16007131928218812</v>
      </c>
      <c r="W3135">
        <f t="shared" ca="1" si="951"/>
        <v>0.55492326101272016</v>
      </c>
      <c r="X3135">
        <f t="shared" ca="1" si="952"/>
        <v>0.41127216000418154</v>
      </c>
      <c r="Z3135">
        <f t="shared" ca="1" si="965"/>
        <v>110.43362948377683</v>
      </c>
      <c r="AA3135">
        <f t="shared" ca="1" si="965"/>
        <v>110.18290603919513</v>
      </c>
      <c r="AB3135">
        <f t="shared" ca="1" si="965"/>
        <v>110.0077918096375</v>
      </c>
      <c r="AC3135">
        <f t="shared" ca="1" si="966"/>
        <v>110.18290603919513</v>
      </c>
      <c r="AE3135">
        <f ca="1">IFERROR(VLOOKUP($B3135,OFFSET(Input!$A$1,0,MATCH(Index!AE$6&amp;" Index",Input!$1:$1,0)-1,10000,2),2,0),AE3134)</f>
        <v>15.06</v>
      </c>
      <c r="AF3135">
        <f t="shared" ca="1" si="956"/>
        <v>14.373999999999997</v>
      </c>
      <c r="AG3135">
        <f t="shared" ca="1" si="956"/>
        <v>14.919</v>
      </c>
      <c r="AH3135">
        <f t="shared" ca="1" si="956"/>
        <v>15.504400000000002</v>
      </c>
      <c r="AI3135">
        <f t="shared" ca="1" si="957"/>
        <v>15.504400000000002</v>
      </c>
      <c r="AK3135">
        <f t="shared" ca="1" si="958"/>
        <v>1</v>
      </c>
      <c r="AL3135">
        <f t="shared" ca="1" si="959"/>
        <v>-1</v>
      </c>
      <c r="AN3135" t="str">
        <f t="shared" ca="1" si="969"/>
        <v>Not Down</v>
      </c>
      <c r="AO3135" t="str">
        <f t="shared" ca="1" si="925"/>
        <v>Not Up</v>
      </c>
      <c r="AQ3135">
        <f t="shared" ca="1" si="967"/>
        <v>1</v>
      </c>
      <c r="AR3135">
        <f t="shared" ca="1" si="968"/>
        <v>0</v>
      </c>
      <c r="AT3135">
        <f t="shared" ca="1" si="946"/>
        <v>1</v>
      </c>
      <c r="AU3135">
        <f t="shared" ca="1" si="947"/>
        <v>0</v>
      </c>
      <c r="AW3135" s="5">
        <f t="shared" ca="1" si="961"/>
        <v>4.3200156008510023E-2</v>
      </c>
      <c r="AX3135" s="5">
        <f t="shared" ca="1" si="962"/>
        <v>3.8735951469090549E-2</v>
      </c>
      <c r="AY3135" s="18">
        <f t="shared" ca="1" si="960"/>
        <v>4.3200156008510023E-2</v>
      </c>
      <c r="BA3135" s="6">
        <f t="shared" ca="1" si="953"/>
        <v>1.1574032276677537</v>
      </c>
      <c r="BB3135">
        <f t="shared" ca="1" si="954"/>
        <v>1.1574032276677537</v>
      </c>
      <c r="BC3135" t="str">
        <f t="shared" ca="1" si="942"/>
        <v>HYG UP Equity</v>
      </c>
      <c r="BD3135" t="str">
        <f t="shared" ca="1" si="943"/>
        <v>HYG UP Equity</v>
      </c>
      <c r="BF3135">
        <f t="shared" ca="1" si="963"/>
        <v>1</v>
      </c>
      <c r="BG3135">
        <f t="shared" ca="1" si="964"/>
        <v>0</v>
      </c>
      <c r="BI3135">
        <f t="shared" ca="1" si="926"/>
        <v>1</v>
      </c>
      <c r="BJ3135">
        <f t="shared" ca="1" si="927"/>
        <v>0</v>
      </c>
      <c r="BL3135">
        <f t="shared" ca="1" si="948"/>
        <v>10.28119338773508</v>
      </c>
      <c r="BM3135">
        <f t="shared" ca="1" si="949"/>
        <v>0</v>
      </c>
      <c r="BN3135" s="9">
        <f t="shared" ca="1" si="939"/>
        <v>1</v>
      </c>
      <c r="BO3135" s="9">
        <f t="shared" ca="1" si="940"/>
        <v>0</v>
      </c>
      <c r="BP3135" s="9">
        <f t="shared" ca="1" si="934"/>
        <v>1</v>
      </c>
      <c r="BQ3135" s="9">
        <f t="shared" ca="1" si="935"/>
        <v>0</v>
      </c>
      <c r="BR3135">
        <f t="shared" ca="1" si="936"/>
        <v>1126.3244565138009</v>
      </c>
      <c r="BS3135">
        <f t="shared" ca="1" si="937"/>
        <v>-2.0966674023393805E-3</v>
      </c>
      <c r="BT3135">
        <f t="shared" ca="1" si="938"/>
        <v>5.4166666666666671E-5</v>
      </c>
      <c r="BU3135">
        <f t="shared" ca="1" si="919"/>
        <v>3.2410562579894321E-5</v>
      </c>
      <c r="BV3135">
        <f t="shared" ca="1" si="920"/>
        <v>0</v>
      </c>
      <c r="BW3135" s="35">
        <f ca="1">IFERROR(VLOOKUP($B3135,OFFSET(Input!$A$1,0,MATCH(Index!BW$6&amp;" Index",Input!$1:$1,0)-1,10000,2),2,0)/100,BW3134)</f>
        <v>1.1999999999999999E-3</v>
      </c>
      <c r="BX3135">
        <f t="shared" ca="1" si="941"/>
        <v>6.8541450469124229E-2</v>
      </c>
      <c r="CE3135">
        <v>1061.5528480850792</v>
      </c>
    </row>
    <row r="3136" spans="2:83" x14ac:dyDescent="0.25">
      <c r="B3136" s="2">
        <v>42073</v>
      </c>
      <c r="C3136">
        <f t="shared" ca="1" si="921"/>
        <v>0</v>
      </c>
      <c r="D3136">
        <f t="shared" ca="1" si="922"/>
        <v>0</v>
      </c>
      <c r="E3136">
        <f ca="1">IF($B3136&lt;VLOOKUP(E$6&amp;" Equity",Param,4,0),"",IFERROR(VLOOKUP($B3136,OFFSET(Input!$A$1,0,MATCH(Index!E$6&amp;" Equity",Input!$1:$1,0)-1,10000,2),2,0),E3135))</f>
        <v>90.08</v>
      </c>
      <c r="F3136" s="33">
        <v>126.3</v>
      </c>
      <c r="H3136">
        <f ca="1">IFERROR(VLOOKUP($B3136,OFFSET(Input!$A$1,0,MATCH(Index!H$6,Input!$1:$1,0)-1,10000,2),2,0),0)</f>
        <v>0</v>
      </c>
      <c r="I3136">
        <f ca="1">IFERROR(VLOOKUP($B3136,OFFSET(Input!$A$1,0,MATCH(Index!I$6,Input!$1:$1,0)-1,10000,2),2,0),0)</f>
        <v>0</v>
      </c>
      <c r="K3136">
        <f t="shared" ca="1" si="923"/>
        <v>109.12790873708994</v>
      </c>
      <c r="L3136" s="30">
        <f t="shared" ca="1" si="924"/>
        <v>138.1949606875333</v>
      </c>
      <c r="N3136">
        <f t="shared" ca="1" si="928"/>
        <v>-3.8779063610086509E-3</v>
      </c>
      <c r="O3136">
        <f t="shared" ca="1" si="929"/>
        <v>1.3230447234007355E-2</v>
      </c>
      <c r="Q3136">
        <f t="shared" ca="1" si="945"/>
        <v>4.7125872138119737E-2</v>
      </c>
      <c r="R3136">
        <f t="shared" ca="1" si="944"/>
        <v>0.18807218925445668</v>
      </c>
      <c r="T3136">
        <f t="shared" ca="1" si="955"/>
        <v>4.0199943383780509E-2</v>
      </c>
      <c r="U3136">
        <f t="shared" ca="1" si="950"/>
        <v>0.16672114401292798</v>
      </c>
      <c r="W3136">
        <f t="shared" ca="1" si="951"/>
        <v>0.32545452438307876</v>
      </c>
      <c r="X3136">
        <f t="shared" ca="1" si="952"/>
        <v>0.27672500355337804</v>
      </c>
      <c r="Z3136">
        <f t="shared" ca="1" si="965"/>
        <v>110.30060873922177</v>
      </c>
      <c r="AA3136">
        <f t="shared" ca="1" si="965"/>
        <v>110.16766212905327</v>
      </c>
      <c r="AB3136">
        <f t="shared" ca="1" si="965"/>
        <v>110.02020458334911</v>
      </c>
      <c r="AC3136">
        <f t="shared" ca="1" si="966"/>
        <v>110.16766212905327</v>
      </c>
      <c r="AE3136">
        <f ca="1">IFERROR(VLOOKUP($B3136,OFFSET(Input!$A$1,0,MATCH(Index!AE$6&amp;" Index",Input!$1:$1,0)-1,10000,2),2,0),AE3135)</f>
        <v>16.690000000000001</v>
      </c>
      <c r="AF3136">
        <f t="shared" ca="1" si="956"/>
        <v>14.433333333333334</v>
      </c>
      <c r="AG3136">
        <f t="shared" ca="1" si="956"/>
        <v>14.825999999999997</v>
      </c>
      <c r="AH3136">
        <f t="shared" ca="1" si="956"/>
        <v>15.394800000000002</v>
      </c>
      <c r="AI3136">
        <f t="shared" ca="1" si="957"/>
        <v>15.394800000000002</v>
      </c>
      <c r="AK3136">
        <f t="shared" ca="1" si="958"/>
        <v>1</v>
      </c>
      <c r="AL3136">
        <f t="shared" ca="1" si="959"/>
        <v>-1</v>
      </c>
      <c r="AN3136" t="str">
        <f t="shared" ca="1" si="969"/>
        <v>Not Down</v>
      </c>
      <c r="AO3136" t="str">
        <f t="shared" ca="1" si="925"/>
        <v>Not Up</v>
      </c>
      <c r="AQ3136">
        <f t="shared" ca="1" si="967"/>
        <v>1</v>
      </c>
      <c r="AR3136">
        <f t="shared" ca="1" si="968"/>
        <v>0</v>
      </c>
      <c r="AT3136">
        <f t="shared" ca="1" si="946"/>
        <v>1</v>
      </c>
      <c r="AU3136">
        <f t="shared" ca="1" si="947"/>
        <v>0</v>
      </c>
      <c r="AW3136" s="5">
        <f t="shared" ca="1" si="961"/>
        <v>4.7125872138119737E-2</v>
      </c>
      <c r="AX3136" s="5">
        <f t="shared" ca="1" si="962"/>
        <v>4.0199943383780509E-2</v>
      </c>
      <c r="AY3136" s="18">
        <f t="shared" ca="1" si="960"/>
        <v>4.7125872138119737E-2</v>
      </c>
      <c r="BA3136" s="6">
        <f t="shared" ca="1" si="953"/>
        <v>1.0609883219446119</v>
      </c>
      <c r="BB3136">
        <f t="shared" ca="1" si="954"/>
        <v>1.1574032276677537</v>
      </c>
      <c r="BC3136" t="str">
        <f t="shared" ca="1" si="942"/>
        <v>HYG UP Equity</v>
      </c>
      <c r="BD3136" t="str">
        <f t="shared" ca="1" si="943"/>
        <v>HYG UP Equity</v>
      </c>
      <c r="BF3136">
        <f t="shared" ca="1" si="963"/>
        <v>1</v>
      </c>
      <c r="BG3136">
        <f t="shared" ca="1" si="964"/>
        <v>0</v>
      </c>
      <c r="BI3136">
        <f t="shared" ca="1" si="926"/>
        <v>1</v>
      </c>
      <c r="BJ3136">
        <f t="shared" ca="1" si="927"/>
        <v>0</v>
      </c>
      <c r="BL3136">
        <f t="shared" ca="1" si="948"/>
        <v>10.281193387735081</v>
      </c>
      <c r="BM3136">
        <f t="shared" ca="1" si="949"/>
        <v>0</v>
      </c>
      <c r="BN3136" s="9">
        <f t="shared" ca="1" si="939"/>
        <v>0.99999999999999989</v>
      </c>
      <c r="BO3136" s="9">
        <f t="shared" ca="1" si="940"/>
        <v>0</v>
      </c>
      <c r="BP3136" s="9">
        <f t="shared" ca="1" si="934"/>
        <v>1</v>
      </c>
      <c r="BQ3136" s="9">
        <f t="shared" ca="1" si="935"/>
        <v>0</v>
      </c>
      <c r="BR3136">
        <f t="shared" ca="1" si="936"/>
        <v>1121.9651337251264</v>
      </c>
      <c r="BS3136">
        <f t="shared" ca="1" si="937"/>
        <v>-3.8703969921486392E-3</v>
      </c>
      <c r="BT3136">
        <f t="shared" ca="1" si="938"/>
        <v>1.8055555555555555E-5</v>
      </c>
      <c r="BU3136">
        <f t="shared" ca="1" si="919"/>
        <v>6.2101832117285039E-6</v>
      </c>
      <c r="BV3136">
        <f t="shared" ca="1" si="920"/>
        <v>0</v>
      </c>
      <c r="BW3136" s="35">
        <f ca="1">IFERROR(VLOOKUP($B3136,OFFSET(Input!$A$1,0,MATCH(Index!BW$6&amp;" Index",Input!$1:$1,0)-1,10000,2),2,0)/100,BW3135)</f>
        <v>1.1999999999999999E-3</v>
      </c>
      <c r="BX3136">
        <f t="shared" ca="1" si="941"/>
        <v>2.2183862507328296E-2</v>
      </c>
      <c r="CE3136">
        <v>1056.6317389577653</v>
      </c>
    </row>
    <row r="3137" spans="2:83" x14ac:dyDescent="0.25">
      <c r="B3137" s="2">
        <v>42074</v>
      </c>
      <c r="C3137">
        <f t="shared" ca="1" si="921"/>
        <v>0</v>
      </c>
      <c r="D3137">
        <f t="shared" ca="1" si="922"/>
        <v>0</v>
      </c>
      <c r="E3137">
        <f ca="1">IF($B3137&lt;VLOOKUP(E$6&amp;" Equity",Param,4,0),"",IFERROR(VLOOKUP($B3137,OFFSET(Input!$A$1,0,MATCH(Index!E$6&amp;" Equity",Input!$1:$1,0)-1,10000,2),2,0),E3136))</f>
        <v>90.33</v>
      </c>
      <c r="F3137" s="33">
        <v>127.2</v>
      </c>
      <c r="H3137">
        <f ca="1">IFERROR(VLOOKUP($B3137,OFFSET(Input!$A$1,0,MATCH(Index!H$6,Input!$1:$1,0)-1,10000,2),2,0),0)</f>
        <v>0</v>
      </c>
      <c r="I3137">
        <f ca="1">IFERROR(VLOOKUP($B3137,OFFSET(Input!$A$1,0,MATCH(Index!I$6,Input!$1:$1,0)-1,10000,2),2,0),0)</f>
        <v>0</v>
      </c>
      <c r="K3137">
        <f t="shared" ca="1" si="923"/>
        <v>109.43077260458851</v>
      </c>
      <c r="L3137" s="30">
        <f t="shared" ca="1" si="924"/>
        <v>139.17972287770576</v>
      </c>
      <c r="N3137">
        <f t="shared" ca="1" si="928"/>
        <v>2.7714667703718191E-3</v>
      </c>
      <c r="O3137">
        <f t="shared" ca="1" si="929"/>
        <v>7.1006215495763685E-3</v>
      </c>
      <c r="Q3137">
        <f t="shared" ca="1" si="945"/>
        <v>4.5910070555455589E-2</v>
      </c>
      <c r="R3137">
        <f t="shared" ca="1" si="944"/>
        <v>0.19019391385331089</v>
      </c>
      <c r="T3137">
        <f t="shared" ca="1" si="955"/>
        <v>3.9575145102018705E-2</v>
      </c>
      <c r="U3137">
        <f t="shared" ca="1" si="950"/>
        <v>0.16621568636287212</v>
      </c>
      <c r="W3137">
        <f t="shared" ca="1" si="951"/>
        <v>0.34375466792005294</v>
      </c>
      <c r="X3137">
        <f t="shared" ca="1" si="952"/>
        <v>0.37182520384976664</v>
      </c>
      <c r="Z3137">
        <f t="shared" ca="1" si="965"/>
        <v>110.15927375110269</v>
      </c>
      <c r="AA3137">
        <f t="shared" ca="1" si="965"/>
        <v>110.14886423197802</v>
      </c>
      <c r="AB3137">
        <f t="shared" ca="1" si="965"/>
        <v>110.02012400993557</v>
      </c>
      <c r="AC3137">
        <f t="shared" ca="1" si="966"/>
        <v>110.14886423197802</v>
      </c>
      <c r="AE3137">
        <f ca="1">IFERROR(VLOOKUP($B3137,OFFSET(Input!$A$1,0,MATCH(Index!AE$6&amp;" Index",Input!$1:$1,0)-1,10000,2),2,0),AE3136)</f>
        <v>16.87</v>
      </c>
      <c r="AF3137">
        <f t="shared" ca="1" si="956"/>
        <v>14.527999999999999</v>
      </c>
      <c r="AG3137">
        <f t="shared" ca="1" si="956"/>
        <v>14.807999999999998</v>
      </c>
      <c r="AH3137">
        <f t="shared" ca="1" si="956"/>
        <v>15.376400000000004</v>
      </c>
      <c r="AI3137">
        <f t="shared" ca="1" si="957"/>
        <v>15.376400000000004</v>
      </c>
      <c r="AK3137">
        <f t="shared" ca="1" si="958"/>
        <v>1</v>
      </c>
      <c r="AL3137">
        <f t="shared" ca="1" si="959"/>
        <v>-1</v>
      </c>
      <c r="AN3137" t="str">
        <f t="shared" ca="1" si="969"/>
        <v>Not Down</v>
      </c>
      <c r="AO3137" t="str">
        <f t="shared" ca="1" si="925"/>
        <v>Not Up</v>
      </c>
      <c r="AQ3137">
        <f t="shared" ca="1" si="967"/>
        <v>1</v>
      </c>
      <c r="AR3137">
        <f t="shared" ca="1" si="968"/>
        <v>0</v>
      </c>
      <c r="AT3137">
        <f t="shared" ca="1" si="946"/>
        <v>1</v>
      </c>
      <c r="AU3137">
        <f t="shared" ca="1" si="947"/>
        <v>0</v>
      </c>
      <c r="AW3137" s="5">
        <f t="shared" ca="1" si="961"/>
        <v>4.5910070555455589E-2</v>
      </c>
      <c r="AX3137" s="5">
        <f t="shared" ca="1" si="962"/>
        <v>3.9575145102018705E-2</v>
      </c>
      <c r="AY3137" s="18">
        <f t="shared" ca="1" si="960"/>
        <v>4.5910070555455589E-2</v>
      </c>
      <c r="BA3137" s="6">
        <f t="shared" ca="1" si="953"/>
        <v>1.0890856710752408</v>
      </c>
      <c r="BB3137">
        <f t="shared" ca="1" si="954"/>
        <v>1.1574032276677537</v>
      </c>
      <c r="BC3137" t="str">
        <f t="shared" ca="1" si="942"/>
        <v>HYG UP Equity</v>
      </c>
      <c r="BD3137" t="str">
        <f t="shared" ca="1" si="943"/>
        <v>HYG UP Equity</v>
      </c>
      <c r="BF3137">
        <f t="shared" ca="1" si="963"/>
        <v>1</v>
      </c>
      <c r="BG3137">
        <f t="shared" ca="1" si="964"/>
        <v>0</v>
      </c>
      <c r="BI3137">
        <f t="shared" ca="1" si="926"/>
        <v>1</v>
      </c>
      <c r="BJ3137">
        <f t="shared" ca="1" si="927"/>
        <v>0</v>
      </c>
      <c r="BL3137">
        <f t="shared" ca="1" si="948"/>
        <v>10.281193387735081</v>
      </c>
      <c r="BM3137">
        <f t="shared" ca="1" si="949"/>
        <v>0</v>
      </c>
      <c r="BN3137" s="9">
        <f t="shared" ca="1" si="939"/>
        <v>0.99999999999999989</v>
      </c>
      <c r="BO3137" s="9">
        <f t="shared" ca="1" si="940"/>
        <v>0</v>
      </c>
      <c r="BP3137" s="9">
        <f t="shared" ca="1" si="934"/>
        <v>0.99999999999999989</v>
      </c>
      <c r="BQ3137" s="9">
        <f t="shared" ca="1" si="935"/>
        <v>0</v>
      </c>
      <c r="BR3137">
        <f t="shared" ca="1" si="936"/>
        <v>1125.0789357170368</v>
      </c>
      <c r="BS3137">
        <f t="shared" ca="1" si="937"/>
        <v>2.7753108348134159E-3</v>
      </c>
      <c r="BT3137">
        <f t="shared" ca="1" si="938"/>
        <v>1.8055555555555555E-5</v>
      </c>
      <c r="BU3137">
        <f t="shared" ca="1" si="919"/>
        <v>0</v>
      </c>
      <c r="BV3137">
        <f t="shared" ca="1" si="920"/>
        <v>0</v>
      </c>
      <c r="BW3137" s="35">
        <f ca="1">IFERROR(VLOOKUP($B3137,OFFSET(Input!$A$1,0,MATCH(Index!BW$6&amp;" Index",Input!$1:$1,0)-1,10000,2),2,0)/100,BW3136)</f>
        <v>1.1000000000000001E-3</v>
      </c>
      <c r="BX3137">
        <f t="shared" ca="1" si="941"/>
        <v>2.2081023342551132E-2</v>
      </c>
      <c r="CE3137">
        <v>1060.0519092661054</v>
      </c>
    </row>
    <row r="3138" spans="2:83" x14ac:dyDescent="0.25">
      <c r="B3138" s="2">
        <v>42075</v>
      </c>
      <c r="C3138">
        <f t="shared" ca="1" si="921"/>
        <v>0</v>
      </c>
      <c r="D3138">
        <f t="shared" ca="1" si="922"/>
        <v>0</v>
      </c>
      <c r="E3138">
        <f ca="1">IF($B3138&lt;VLOOKUP(E$6&amp;" Equity",Param,4,0),"",IFERROR(VLOOKUP($B3138,OFFSET(Input!$A$1,0,MATCH(Index!E$6&amp;" Equity",Input!$1:$1,0)-1,10000,2),2,0),E3137))</f>
        <v>90.51</v>
      </c>
      <c r="F3138" s="33">
        <v>127.11</v>
      </c>
      <c r="H3138">
        <f ca="1">IFERROR(VLOOKUP($B3138,OFFSET(Input!$A$1,0,MATCH(Index!H$6,Input!$1:$1,0)-1,10000,2),2,0),0)</f>
        <v>0</v>
      </c>
      <c r="I3138">
        <f ca="1">IFERROR(VLOOKUP($B3138,OFFSET(Input!$A$1,0,MATCH(Index!I$6,Input!$1:$1,0)-1,10000,2),2,0),0)</f>
        <v>0</v>
      </c>
      <c r="K3138">
        <f t="shared" ca="1" si="923"/>
        <v>109.64883458918749</v>
      </c>
      <c r="L3138" s="30">
        <f t="shared" ca="1" si="924"/>
        <v>139.08124665868851</v>
      </c>
      <c r="N3138">
        <f t="shared" ca="1" si="928"/>
        <v>1.9907106773272279E-3</v>
      </c>
      <c r="O3138">
        <f t="shared" ca="1" si="929"/>
        <v>-7.0779759944426931E-4</v>
      </c>
      <c r="Q3138">
        <f t="shared" ca="1" si="945"/>
        <v>4.6934243285037772E-2</v>
      </c>
      <c r="R3138">
        <f t="shared" ca="1" si="944"/>
        <v>0.17723820494314471</v>
      </c>
      <c r="T3138">
        <f t="shared" ca="1" si="955"/>
        <v>4.0184027507697562E-2</v>
      </c>
      <c r="U3138">
        <f t="shared" ca="1" si="950"/>
        <v>0.16610511662456995</v>
      </c>
      <c r="W3138">
        <f t="shared" ca="1" si="951"/>
        <v>0.33841196949069208</v>
      </c>
      <c r="X3138">
        <f t="shared" ca="1" si="952"/>
        <v>0.36492533772403679</v>
      </c>
      <c r="Z3138">
        <f t="shared" ca="1" si="965"/>
        <v>110.04457004023273</v>
      </c>
      <c r="AA3138">
        <f t="shared" ca="1" si="965"/>
        <v>110.14277883867869</v>
      </c>
      <c r="AB3138">
        <f t="shared" ca="1" si="965"/>
        <v>110.0471012153051</v>
      </c>
      <c r="AC3138">
        <f t="shared" ca="1" si="966"/>
        <v>110.14277883867869</v>
      </c>
      <c r="AE3138">
        <f ca="1">IFERROR(VLOOKUP($B3138,OFFSET(Input!$A$1,0,MATCH(Index!AE$6&amp;" Index",Input!$1:$1,0)-1,10000,2),2,0),AE3137)</f>
        <v>15.42</v>
      </c>
      <c r="AF3138">
        <f t="shared" ca="1" si="956"/>
        <v>14.536666666666665</v>
      </c>
      <c r="AG3138">
        <f t="shared" ca="1" si="956"/>
        <v>14.730999999999998</v>
      </c>
      <c r="AH3138">
        <f t="shared" ca="1" si="956"/>
        <v>15.260000000000002</v>
      </c>
      <c r="AI3138">
        <f t="shared" ca="1" si="957"/>
        <v>15.260000000000002</v>
      </c>
      <c r="AK3138">
        <f t="shared" ca="1" si="958"/>
        <v>-1</v>
      </c>
      <c r="AL3138">
        <f t="shared" ca="1" si="959"/>
        <v>-1</v>
      </c>
      <c r="AN3138" t="str">
        <f t="shared" ca="1" si="969"/>
        <v>Not Down</v>
      </c>
      <c r="AO3138" t="str">
        <f t="shared" ca="1" si="925"/>
        <v>Not Up</v>
      </c>
      <c r="AQ3138">
        <f t="shared" ca="1" si="967"/>
        <v>1</v>
      </c>
      <c r="AR3138">
        <f t="shared" ca="1" si="968"/>
        <v>0</v>
      </c>
      <c r="AT3138">
        <f t="shared" ca="1" si="946"/>
        <v>1</v>
      </c>
      <c r="AU3138">
        <f t="shared" ca="1" si="947"/>
        <v>0</v>
      </c>
      <c r="AW3138" s="5">
        <f t="shared" ca="1" si="961"/>
        <v>4.6934243285037772E-2</v>
      </c>
      <c r="AX3138" s="5">
        <f t="shared" ca="1" si="962"/>
        <v>4.0184027507697562E-2</v>
      </c>
      <c r="AY3138" s="18">
        <f t="shared" ca="1" si="960"/>
        <v>4.6934243285037772E-2</v>
      </c>
      <c r="BA3138" s="6">
        <f t="shared" ca="1" si="953"/>
        <v>1.0653202544748297</v>
      </c>
      <c r="BB3138">
        <f t="shared" ca="1" si="954"/>
        <v>1.1574032276677537</v>
      </c>
      <c r="BC3138" t="str">
        <f t="shared" ca="1" si="942"/>
        <v>HYG UP Equity</v>
      </c>
      <c r="BD3138" t="str">
        <f t="shared" ca="1" si="943"/>
        <v>HYG UP Equity</v>
      </c>
      <c r="BF3138">
        <f t="shared" ca="1" si="963"/>
        <v>1</v>
      </c>
      <c r="BG3138">
        <f t="shared" ca="1" si="964"/>
        <v>0</v>
      </c>
      <c r="BI3138">
        <f t="shared" ca="1" si="926"/>
        <v>1</v>
      </c>
      <c r="BJ3138">
        <f t="shared" ca="1" si="927"/>
        <v>0</v>
      </c>
      <c r="BL3138">
        <f t="shared" ca="1" si="948"/>
        <v>10.281193387735081</v>
      </c>
      <c r="BM3138">
        <f t="shared" ca="1" si="949"/>
        <v>0</v>
      </c>
      <c r="BN3138" s="9">
        <f t="shared" ca="1" si="939"/>
        <v>1</v>
      </c>
      <c r="BO3138" s="9">
        <f t="shared" ca="1" si="940"/>
        <v>0</v>
      </c>
      <c r="BP3138" s="9">
        <f t="shared" ca="1" si="934"/>
        <v>1</v>
      </c>
      <c r="BQ3138" s="9">
        <f t="shared" ca="1" si="935"/>
        <v>0</v>
      </c>
      <c r="BR3138">
        <f t="shared" ca="1" si="936"/>
        <v>1127.320873151212</v>
      </c>
      <c r="BS3138">
        <f t="shared" ca="1" si="937"/>
        <v>1.9926934573231136E-3</v>
      </c>
      <c r="BT3138">
        <f t="shared" ca="1" si="938"/>
        <v>1.8055555555555558E-5</v>
      </c>
      <c r="BU3138">
        <f t="shared" ca="1" si="919"/>
        <v>0</v>
      </c>
      <c r="BV3138">
        <f t="shared" ca="1" si="920"/>
        <v>0</v>
      </c>
      <c r="BW3138" s="35">
        <f ca="1">IFERROR(VLOOKUP($B3138,OFFSET(Input!$A$1,0,MATCH(Index!BW$6&amp;" Index",Input!$1:$1,0)-1,10000,2),2,0)/100,BW3137)</f>
        <v>1.1000000000000001E-3</v>
      </c>
      <c r="BX3138">
        <f t="shared" ca="1" si="941"/>
        <v>2.2152496550888086E-2</v>
      </c>
      <c r="CE3138">
        <v>1062.257869351354</v>
      </c>
    </row>
    <row r="3139" spans="2:83" x14ac:dyDescent="0.25">
      <c r="B3139" s="2">
        <v>42076</v>
      </c>
      <c r="C3139">
        <f t="shared" ca="1" si="921"/>
        <v>0</v>
      </c>
      <c r="D3139">
        <f t="shared" ca="1" si="922"/>
        <v>0</v>
      </c>
      <c r="E3139">
        <f ca="1">IF($B3139&lt;VLOOKUP(E$6&amp;" Equity",Param,4,0),"",IFERROR(VLOOKUP($B3139,OFFSET(Input!$A$1,0,MATCH(Index!E$6&amp;" Equity",Input!$1:$1,0)-1,10000,2),2,0),E3138))</f>
        <v>90.2</v>
      </c>
      <c r="F3139" s="33">
        <v>126.72</v>
      </c>
      <c r="H3139">
        <f ca="1">IFERROR(VLOOKUP($B3139,OFFSET(Input!$A$1,0,MATCH(Index!H$6,Input!$1:$1,0)-1,10000,2),2,0),0)</f>
        <v>0</v>
      </c>
      <c r="I3139">
        <f ca="1">IFERROR(VLOOKUP($B3139,OFFSET(Input!$A$1,0,MATCH(Index!I$6,Input!$1:$1,0)-1,10000,2),2,0),0)</f>
        <v>0</v>
      </c>
      <c r="K3139">
        <f t="shared" ca="1" si="923"/>
        <v>109.27328339348924</v>
      </c>
      <c r="L3139" s="30">
        <f t="shared" ca="1" si="924"/>
        <v>138.65451637628047</v>
      </c>
      <c r="N3139">
        <f t="shared" ca="1" si="928"/>
        <v>-3.4309147705014714E-3</v>
      </c>
      <c r="O3139">
        <f t="shared" ca="1" si="929"/>
        <v>-3.0729252404616621E-3</v>
      </c>
      <c r="Q3139">
        <f t="shared" ca="1" si="945"/>
        <v>4.9919868537617325E-2</v>
      </c>
      <c r="R3139">
        <f t="shared" ca="1" si="944"/>
        <v>0.17287200512354955</v>
      </c>
      <c r="T3139">
        <f t="shared" ca="1" si="955"/>
        <v>4.1987149392729191E-2</v>
      </c>
      <c r="U3139">
        <f t="shared" ca="1" si="950"/>
        <v>0.16604659432992797</v>
      </c>
      <c r="W3139">
        <f t="shared" ca="1" si="951"/>
        <v>0.34368897975736246</v>
      </c>
      <c r="X3139">
        <f t="shared" ca="1" si="952"/>
        <v>0.3677725589990718</v>
      </c>
      <c r="Z3139">
        <f t="shared" ca="1" si="965"/>
        <v>109.88627986130636</v>
      </c>
      <c r="AA3139">
        <f t="shared" ca="1" si="965"/>
        <v>110.11851902044312</v>
      </c>
      <c r="AB3139">
        <f t="shared" ca="1" si="965"/>
        <v>110.03348345526372</v>
      </c>
      <c r="AC3139">
        <f t="shared" ca="1" si="966"/>
        <v>110.11851902044312</v>
      </c>
      <c r="AE3139">
        <f ca="1">IFERROR(VLOOKUP($B3139,OFFSET(Input!$A$1,0,MATCH(Index!AE$6&amp;" Index",Input!$1:$1,0)-1,10000,2),2,0),AE3138)</f>
        <v>16</v>
      </c>
      <c r="AF3139">
        <f t="shared" ca="1" si="956"/>
        <v>14.649999999999999</v>
      </c>
      <c r="AG3139">
        <f t="shared" ca="1" si="956"/>
        <v>14.763999999999999</v>
      </c>
      <c r="AH3139">
        <f t="shared" ca="1" si="956"/>
        <v>15.226000000000001</v>
      </c>
      <c r="AI3139">
        <f t="shared" ca="1" si="957"/>
        <v>15.226000000000001</v>
      </c>
      <c r="AK3139">
        <f t="shared" ca="1" si="958"/>
        <v>-1</v>
      </c>
      <c r="AL3139">
        <f t="shared" ca="1" si="959"/>
        <v>-1</v>
      </c>
      <c r="AN3139" t="str">
        <f t="shared" ca="1" si="969"/>
        <v>Not Down</v>
      </c>
      <c r="AO3139" t="str">
        <f t="shared" ca="1" si="925"/>
        <v>Not Up</v>
      </c>
      <c r="AQ3139">
        <f t="shared" ca="1" si="967"/>
        <v>1</v>
      </c>
      <c r="AR3139">
        <f t="shared" ca="1" si="968"/>
        <v>0</v>
      </c>
      <c r="AT3139">
        <f t="shared" ca="1" si="946"/>
        <v>1</v>
      </c>
      <c r="AU3139">
        <f t="shared" ca="1" si="947"/>
        <v>0</v>
      </c>
      <c r="AW3139" s="5">
        <f t="shared" ca="1" si="961"/>
        <v>4.9919868537617325E-2</v>
      </c>
      <c r="AX3139" s="5">
        <f t="shared" ca="1" si="962"/>
        <v>4.1987149392729191E-2</v>
      </c>
      <c r="AY3139" s="18">
        <f t="shared" ca="1" si="960"/>
        <v>4.9919868537617325E-2</v>
      </c>
      <c r="BA3139" s="6">
        <f t="shared" ca="1" si="953"/>
        <v>1.0016052017909922</v>
      </c>
      <c r="BB3139">
        <f t="shared" ca="1" si="954"/>
        <v>1.0016052017909922</v>
      </c>
      <c r="BC3139" t="str">
        <f t="shared" ca="1" si="942"/>
        <v>HYG UP Equity</v>
      </c>
      <c r="BD3139" t="str">
        <f t="shared" ca="1" si="943"/>
        <v>HYG UP Equity</v>
      </c>
      <c r="BF3139">
        <f t="shared" ca="1" si="963"/>
        <v>1</v>
      </c>
      <c r="BG3139">
        <f t="shared" ca="1" si="964"/>
        <v>0</v>
      </c>
      <c r="BI3139">
        <f t="shared" ca="1" si="926"/>
        <v>1</v>
      </c>
      <c r="BJ3139">
        <f t="shared" ca="1" si="927"/>
        <v>0</v>
      </c>
      <c r="BL3139">
        <f t="shared" ca="1" si="948"/>
        <v>10.281193387735083</v>
      </c>
      <c r="BM3139">
        <f t="shared" ca="1" si="949"/>
        <v>0</v>
      </c>
      <c r="BN3139" s="9">
        <f t="shared" ca="1" si="939"/>
        <v>0.99999999999999989</v>
      </c>
      <c r="BO3139" s="9">
        <f t="shared" ca="1" si="940"/>
        <v>0</v>
      </c>
      <c r="BP3139" s="9">
        <f t="shared" ca="1" si="934"/>
        <v>1</v>
      </c>
      <c r="BQ3139" s="9">
        <f t="shared" ca="1" si="935"/>
        <v>0</v>
      </c>
      <c r="BR3139">
        <f t="shared" ca="1" si="936"/>
        <v>1123.4597586812433</v>
      </c>
      <c r="BS3139">
        <f t="shared" ca="1" si="937"/>
        <v>-3.4250359076344328E-3</v>
      </c>
      <c r="BT3139">
        <f t="shared" ca="1" si="938"/>
        <v>1.8055555555555555E-5</v>
      </c>
      <c r="BU3139">
        <f t="shared" ca="1" si="919"/>
        <v>4.4408920985006264E-20</v>
      </c>
      <c r="BV3139">
        <f t="shared" ca="1" si="920"/>
        <v>0</v>
      </c>
      <c r="BW3139" s="35">
        <f ca="1">IFERROR(VLOOKUP($B3139,OFFSET(Input!$A$1,0,MATCH(Index!BW$6&amp;" Index",Input!$1:$1,0)-1,10000,2),2,0)/100,BW3138)</f>
        <v>1.1000000000000001E-3</v>
      </c>
      <c r="BX3139">
        <f t="shared" ca="1" si="941"/>
        <v>2.2198595730327033E-2</v>
      </c>
      <c r="CE3139">
        <v>1058.3624050138189</v>
      </c>
    </row>
    <row r="3140" spans="2:83" x14ac:dyDescent="0.25">
      <c r="B3140" s="2">
        <v>42079</v>
      </c>
      <c r="C3140">
        <f t="shared" ca="1" si="921"/>
        <v>0</v>
      </c>
      <c r="D3140">
        <f t="shared" ca="1" si="922"/>
        <v>0</v>
      </c>
      <c r="E3140">
        <f ca="1">IF($B3140&lt;VLOOKUP(E$6&amp;" Equity",Param,4,0),"",IFERROR(VLOOKUP($B3140,OFFSET(Input!$A$1,0,MATCH(Index!E$6&amp;" Equity",Input!$1:$1,0)-1,10000,2),2,0),E3139))</f>
        <v>90.11</v>
      </c>
      <c r="F3140" s="33">
        <v>127.94</v>
      </c>
      <c r="H3140">
        <f ca="1">IFERROR(VLOOKUP($B3140,OFFSET(Input!$A$1,0,MATCH(Index!H$6,Input!$1:$1,0)-1,10000,2),2,0),0)</f>
        <v>0</v>
      </c>
      <c r="I3140">
        <f ca="1">IFERROR(VLOOKUP($B3140,OFFSET(Input!$A$1,0,MATCH(Index!I$6,Input!$1:$1,0)-1,10000,2),2,0),0)</f>
        <v>0</v>
      </c>
      <c r="K3140">
        <f t="shared" ca="1" si="923"/>
        <v>109.16425240118974</v>
      </c>
      <c r="L3140" s="30">
        <f t="shared" ca="1" si="924"/>
        <v>139.98941623406978</v>
      </c>
      <c r="N3140">
        <f t="shared" ca="1" si="928"/>
        <v>-9.9828082163210745E-4</v>
      </c>
      <c r="O3140">
        <f t="shared" ca="1" si="929"/>
        <v>9.5814759558758931E-3</v>
      </c>
      <c r="Q3140">
        <f t="shared" ca="1" si="945"/>
        <v>5.0105536455194777E-2</v>
      </c>
      <c r="R3140">
        <f t="shared" ca="1" si="944"/>
        <v>0.15272549500104157</v>
      </c>
      <c r="T3140">
        <f t="shared" ca="1" si="955"/>
        <v>4.1830541338579018E-2</v>
      </c>
      <c r="U3140">
        <f t="shared" ca="1" si="950"/>
        <v>0.16548661459684355</v>
      </c>
      <c r="W3140">
        <f t="shared" ca="1" si="951"/>
        <v>0.32460186891787007</v>
      </c>
      <c r="X3140">
        <f t="shared" ca="1" si="952"/>
        <v>0.37981161280558146</v>
      </c>
      <c r="Z3140">
        <f t="shared" ca="1" si="965"/>
        <v>109.72273337285715</v>
      </c>
      <c r="AA3140">
        <f t="shared" ca="1" si="965"/>
        <v>110.08096689956005</v>
      </c>
      <c r="AB3140">
        <f t="shared" ca="1" si="965"/>
        <v>110.01212690037792</v>
      </c>
      <c r="AC3140">
        <f t="shared" ca="1" si="966"/>
        <v>110.08096689956005</v>
      </c>
      <c r="AE3140">
        <f ca="1">IFERROR(VLOOKUP($B3140,OFFSET(Input!$A$1,0,MATCH(Index!AE$6&amp;" Index",Input!$1:$1,0)-1,10000,2),2,0),AE3139)</f>
        <v>15.61</v>
      </c>
      <c r="AF3140">
        <f t="shared" ca="1" si="956"/>
        <v>14.719999999999997</v>
      </c>
      <c r="AG3140">
        <f t="shared" ca="1" si="956"/>
        <v>14.809999999999999</v>
      </c>
      <c r="AH3140">
        <f t="shared" ca="1" si="956"/>
        <v>15.158800000000001</v>
      </c>
      <c r="AI3140">
        <f t="shared" ca="1" si="957"/>
        <v>15.158800000000001</v>
      </c>
      <c r="AK3140">
        <f t="shared" ca="1" si="958"/>
        <v>-1</v>
      </c>
      <c r="AL3140">
        <f t="shared" ca="1" si="959"/>
        <v>-1</v>
      </c>
      <c r="AN3140" t="str">
        <f t="shared" ca="1" si="969"/>
        <v>Not Down</v>
      </c>
      <c r="AO3140" t="str">
        <f t="shared" ca="1" si="925"/>
        <v>Not Up</v>
      </c>
      <c r="AQ3140">
        <f t="shared" ca="1" si="967"/>
        <v>1</v>
      </c>
      <c r="AR3140">
        <f t="shared" ca="1" si="968"/>
        <v>0</v>
      </c>
      <c r="AT3140">
        <f t="shared" ca="1" si="946"/>
        <v>1</v>
      </c>
      <c r="AU3140">
        <f t="shared" ca="1" si="947"/>
        <v>0</v>
      </c>
      <c r="AW3140" s="5">
        <f t="shared" ca="1" si="961"/>
        <v>5.0105536455194777E-2</v>
      </c>
      <c r="AX3140" s="5">
        <f t="shared" ca="1" si="962"/>
        <v>4.1830541338579018E-2</v>
      </c>
      <c r="AY3140" s="18">
        <f t="shared" ca="1" si="960"/>
        <v>5.0105536455194777E-2</v>
      </c>
      <c r="BA3140" s="6">
        <f t="shared" ca="1" si="953"/>
        <v>0.99789371668958882</v>
      </c>
      <c r="BB3140">
        <f t="shared" ca="1" si="954"/>
        <v>1.0016052017909922</v>
      </c>
      <c r="BC3140" t="str">
        <f t="shared" ca="1" si="942"/>
        <v>HYG UP Equity</v>
      </c>
      <c r="BD3140" t="str">
        <f t="shared" ca="1" si="943"/>
        <v>HYG UP Equity</v>
      </c>
      <c r="BF3140">
        <f t="shared" ca="1" si="963"/>
        <v>1</v>
      </c>
      <c r="BG3140">
        <f t="shared" ca="1" si="964"/>
        <v>0</v>
      </c>
      <c r="BI3140">
        <f t="shared" ca="1" si="926"/>
        <v>1</v>
      </c>
      <c r="BJ3140">
        <f t="shared" ca="1" si="927"/>
        <v>0</v>
      </c>
      <c r="BL3140">
        <f t="shared" ca="1" si="948"/>
        <v>10.281193387735083</v>
      </c>
      <c r="BM3140">
        <f t="shared" ca="1" si="949"/>
        <v>0</v>
      </c>
      <c r="BN3140" s="9">
        <f t="shared" ca="1" si="939"/>
        <v>1</v>
      </c>
      <c r="BO3140" s="9">
        <f t="shared" ca="1" si="940"/>
        <v>0</v>
      </c>
      <c r="BP3140" s="9">
        <f t="shared" ca="1" si="934"/>
        <v>1</v>
      </c>
      <c r="BQ3140" s="9">
        <f t="shared" ca="1" si="935"/>
        <v>0</v>
      </c>
      <c r="BR3140">
        <f t="shared" ca="1" si="936"/>
        <v>1122.3387899641557</v>
      </c>
      <c r="BS3140">
        <f t="shared" ca="1" si="937"/>
        <v>-9.9778270509975897E-4</v>
      </c>
      <c r="BT3140">
        <f t="shared" ca="1" si="938"/>
        <v>5.4166666666666671E-5</v>
      </c>
      <c r="BU3140">
        <f t="shared" ref="BU3140:BU3203" ca="1" si="970">ABS($BB3138*BN3140-$BB3139*BP3140)*0.02%</f>
        <v>3.1159605175352299E-5</v>
      </c>
      <c r="BV3140">
        <f t="shared" ref="BV3140:BV3203" ca="1" si="971">ABS($BB3138*BO3140-$BB3139*BQ3140)*0.02%</f>
        <v>0</v>
      </c>
      <c r="BW3140" s="35">
        <f ca="1">IFERROR(VLOOKUP($B3140,OFFSET(Input!$A$1,0,MATCH(Index!BW$6&amp;" Index",Input!$1:$1,0)-1,10000,2),2,0)/100,BW3139)</f>
        <v>1.1999999999999999E-3</v>
      </c>
      <c r="BX3140">
        <f t="shared" ca="1" si="941"/>
        <v>5.7419986554767745E-2</v>
      </c>
      <c r="CE3140">
        <v>1057.1364702635381</v>
      </c>
    </row>
    <row r="3141" spans="2:83" x14ac:dyDescent="0.25">
      <c r="B3141" s="2">
        <v>42080</v>
      </c>
      <c r="C3141">
        <f t="shared" ca="1" si="921"/>
        <v>0</v>
      </c>
      <c r="D3141">
        <f t="shared" ca="1" si="922"/>
        <v>0</v>
      </c>
      <c r="E3141">
        <f ca="1">IF($B3141&lt;VLOOKUP(E$6&amp;" Equity",Param,4,0),"",IFERROR(VLOOKUP($B3141,OFFSET(Input!$A$1,0,MATCH(Index!E$6&amp;" Equity",Input!$1:$1,0)-1,10000,2),2,0),E3140))</f>
        <v>89.66</v>
      </c>
      <c r="F3141" s="33">
        <v>129</v>
      </c>
      <c r="H3141">
        <f ca="1">IFERROR(VLOOKUP($B3141,OFFSET(Input!$A$1,0,MATCH(Index!H$6,Input!$1:$1,0)-1,10000,2),2,0),0)</f>
        <v>0</v>
      </c>
      <c r="I3141">
        <f ca="1">IFERROR(VLOOKUP($B3141,OFFSET(Input!$A$1,0,MATCH(Index!I$6,Input!$1:$1,0)-1,10000,2),2,0),0)</f>
        <v>0</v>
      </c>
      <c r="K3141">
        <f t="shared" ca="1" si="923"/>
        <v>108.61909743969228</v>
      </c>
      <c r="L3141" s="30">
        <f t="shared" ca="1" si="924"/>
        <v>141.14924725805065</v>
      </c>
      <c r="N3141">
        <f t="shared" ca="1" si="928"/>
        <v>-5.0064075196526421E-3</v>
      </c>
      <c r="O3141">
        <f t="shared" ca="1" si="929"/>
        <v>8.2510003396804883E-3</v>
      </c>
      <c r="Q3141">
        <f t="shared" ca="1" si="945"/>
        <v>5.4202858489696956E-2</v>
      </c>
      <c r="R3141">
        <f t="shared" ca="1" si="944"/>
        <v>0.15718835918898627</v>
      </c>
      <c r="T3141">
        <f t="shared" ca="1" si="955"/>
        <v>4.5388713051865794E-2</v>
      </c>
      <c r="U3141">
        <f t="shared" ca="1" si="950"/>
        <v>0.15919764288704927</v>
      </c>
      <c r="W3141">
        <f t="shared" ca="1" si="951"/>
        <v>0.13878290619948372</v>
      </c>
      <c r="X3141">
        <f t="shared" ca="1" si="952"/>
        <v>0.27440946210673622</v>
      </c>
      <c r="Z3141">
        <f t="shared" ca="1" si="965"/>
        <v>109.53616923047802</v>
      </c>
      <c r="AA3141">
        <f t="shared" ca="1" si="965"/>
        <v>110.01977583969403</v>
      </c>
      <c r="AB3141">
        <f t="shared" ca="1" si="965"/>
        <v>109.9795793203685</v>
      </c>
      <c r="AC3141">
        <f t="shared" ca="1" si="966"/>
        <v>110.01977583969403</v>
      </c>
      <c r="AE3141">
        <f ca="1">IFERROR(VLOOKUP($B3141,OFFSET(Input!$A$1,0,MATCH(Index!AE$6&amp;" Index",Input!$1:$1,0)-1,10000,2),2,0),AE3140)</f>
        <v>15.66</v>
      </c>
      <c r="AF3141">
        <f t="shared" ca="1" si="956"/>
        <v>14.851333333333335</v>
      </c>
      <c r="AG3141">
        <f t="shared" ca="1" si="956"/>
        <v>14.803000000000001</v>
      </c>
      <c r="AH3141">
        <f t="shared" ca="1" si="956"/>
        <v>15.043199999999999</v>
      </c>
      <c r="AI3141">
        <f t="shared" ca="1" si="957"/>
        <v>15.043199999999999</v>
      </c>
      <c r="AK3141">
        <f t="shared" ca="1" si="958"/>
        <v>-1</v>
      </c>
      <c r="AL3141">
        <f t="shared" ca="1" si="959"/>
        <v>-1</v>
      </c>
      <c r="AN3141" t="str">
        <f t="shared" ca="1" si="969"/>
        <v>Not Down</v>
      </c>
      <c r="AO3141" t="str">
        <f t="shared" ca="1" si="925"/>
        <v>Not Up</v>
      </c>
      <c r="AQ3141">
        <f t="shared" ca="1" si="967"/>
        <v>1</v>
      </c>
      <c r="AR3141">
        <f t="shared" ca="1" si="968"/>
        <v>0</v>
      </c>
      <c r="AT3141">
        <f t="shared" ca="1" si="946"/>
        <v>1</v>
      </c>
      <c r="AU3141">
        <f t="shared" ca="1" si="947"/>
        <v>0</v>
      </c>
      <c r="AW3141" s="5">
        <f t="shared" ca="1" si="961"/>
        <v>5.4202858489696956E-2</v>
      </c>
      <c r="AX3141" s="5">
        <f t="shared" ca="1" si="962"/>
        <v>4.5388713051865794E-2</v>
      </c>
      <c r="AY3141" s="18">
        <f t="shared" ca="1" si="960"/>
        <v>5.4202858489696956E-2</v>
      </c>
      <c r="BA3141" s="6">
        <f t="shared" ca="1" si="953"/>
        <v>0.92246057483304422</v>
      </c>
      <c r="BB3141">
        <f t="shared" ca="1" si="954"/>
        <v>1.0016052017909922</v>
      </c>
      <c r="BC3141" t="str">
        <f t="shared" ca="1" si="942"/>
        <v>HYG UP Equity</v>
      </c>
      <c r="BD3141" t="str">
        <f t="shared" ca="1" si="943"/>
        <v>HYG UP Equity</v>
      </c>
      <c r="BF3141">
        <f t="shared" ca="1" si="963"/>
        <v>1</v>
      </c>
      <c r="BG3141">
        <f t="shared" ca="1" si="964"/>
        <v>0</v>
      </c>
      <c r="BI3141">
        <f t="shared" ca="1" si="926"/>
        <v>1</v>
      </c>
      <c r="BJ3141">
        <f t="shared" ca="1" si="927"/>
        <v>0</v>
      </c>
      <c r="BL3141">
        <f t="shared" ca="1" si="948"/>
        <v>10.281193387735083</v>
      </c>
      <c r="BM3141">
        <f t="shared" ca="1" si="949"/>
        <v>0</v>
      </c>
      <c r="BN3141" s="9">
        <f t="shared" ca="1" si="939"/>
        <v>1</v>
      </c>
      <c r="BO3141" s="9">
        <f t="shared" ca="1" si="940"/>
        <v>0</v>
      </c>
      <c r="BP3141" s="9">
        <f t="shared" ca="1" si="934"/>
        <v>1</v>
      </c>
      <c r="BQ3141" s="9">
        <f t="shared" ca="1" si="935"/>
        <v>0</v>
      </c>
      <c r="BR3141">
        <f t="shared" ca="1" si="936"/>
        <v>1116.7339463787171</v>
      </c>
      <c r="BS3141">
        <f t="shared" ca="1" si="937"/>
        <v>-4.993896348906901E-3</v>
      </c>
      <c r="BT3141">
        <f t="shared" ca="1" si="938"/>
        <v>1.8055555555555558E-5</v>
      </c>
      <c r="BU3141">
        <f t="shared" ca="1" si="970"/>
        <v>0</v>
      </c>
      <c r="BV3141">
        <f t="shared" ca="1" si="971"/>
        <v>0</v>
      </c>
      <c r="BW3141" s="35">
        <f ca="1">IFERROR(VLOOKUP($B3141,OFFSET(Input!$A$1,0,MATCH(Index!BW$6&amp;" Index",Input!$1:$1,0)-1,10000,2),2,0)/100,BW3140)</f>
        <v>1.1999999999999999E-3</v>
      </c>
      <c r="BX3141">
        <f t="shared" ca="1" si="941"/>
        <v>1.9117825054230653E-2</v>
      </c>
      <c r="CE3141">
        <v>1051.5001202853878</v>
      </c>
    </row>
    <row r="3142" spans="2:83" x14ac:dyDescent="0.25">
      <c r="B3142" s="2">
        <v>42081</v>
      </c>
      <c r="C3142">
        <f t="shared" ca="1" si="921"/>
        <v>0</v>
      </c>
      <c r="D3142">
        <f t="shared" ca="1" si="922"/>
        <v>0</v>
      </c>
      <c r="E3142">
        <f ca="1">IF($B3142&lt;VLOOKUP(E$6&amp;" Equity",Param,4,0),"",IFERROR(VLOOKUP($B3142,OFFSET(Input!$A$1,0,MATCH(Index!E$6&amp;" Equity",Input!$1:$1,0)-1,10000,2),2,0),E3141))</f>
        <v>90.45</v>
      </c>
      <c r="F3142" s="33">
        <v>131.49</v>
      </c>
      <c r="H3142">
        <f ca="1">IFERROR(VLOOKUP($B3142,OFFSET(Input!$A$1,0,MATCH(Index!H$6,Input!$1:$1,0)-1,10000,2),2,0),0)</f>
        <v>0</v>
      </c>
      <c r="I3142">
        <f ca="1">IFERROR(VLOOKUP($B3142,OFFSET(Input!$A$1,0,MATCH(Index!I$6,Input!$1:$1,0)-1,10000,2),2,0),0)</f>
        <v>0</v>
      </c>
      <c r="K3142">
        <f t="shared" ca="1" si="923"/>
        <v>109.57614726098781</v>
      </c>
      <c r="L3142" s="30">
        <f t="shared" ca="1" si="924"/>
        <v>143.87375598419442</v>
      </c>
      <c r="N3142">
        <f t="shared" ca="1" si="928"/>
        <v>8.7724731140107134E-3</v>
      </c>
      <c r="O3142">
        <f t="shared" ca="1" si="929"/>
        <v>1.9118398737155363E-2</v>
      </c>
      <c r="Q3142">
        <f t="shared" ca="1" si="945"/>
        <v>6.9206388056389859E-2</v>
      </c>
      <c r="R3142">
        <f t="shared" ca="1" si="944"/>
        <v>0.18416457237706726</v>
      </c>
      <c r="T3142">
        <f t="shared" ca="1" si="955"/>
        <v>5.3705225093345819E-2</v>
      </c>
      <c r="U3142">
        <f t="shared" ca="1" si="950"/>
        <v>0.17177715278528846</v>
      </c>
      <c r="W3142">
        <f t="shared" ca="1" si="951"/>
        <v>0.42554670302364295</v>
      </c>
      <c r="X3142">
        <f t="shared" ca="1" si="952"/>
        <v>0.41650791682898214</v>
      </c>
      <c r="Z3142">
        <f t="shared" ca="1" si="965"/>
        <v>109.46590481321834</v>
      </c>
      <c r="AA3142">
        <f t="shared" ca="1" si="965"/>
        <v>109.98774009058452</v>
      </c>
      <c r="AB3142">
        <f t="shared" ca="1" si="965"/>
        <v>109.97035598896427</v>
      </c>
      <c r="AC3142">
        <f t="shared" ca="1" si="966"/>
        <v>109.98774009058452</v>
      </c>
      <c r="AE3142">
        <f ca="1">IFERROR(VLOOKUP($B3142,OFFSET(Input!$A$1,0,MATCH(Index!AE$6&amp;" Index",Input!$1:$1,0)-1,10000,2),2,0),AE3141)</f>
        <v>13.97</v>
      </c>
      <c r="AF3142">
        <f t="shared" ca="1" si="956"/>
        <v>14.859999999999998</v>
      </c>
      <c r="AG3142">
        <f t="shared" ca="1" si="956"/>
        <v>14.729000000000003</v>
      </c>
      <c r="AH3142">
        <f t="shared" ca="1" si="956"/>
        <v>14.912800000000002</v>
      </c>
      <c r="AI3142">
        <f t="shared" ca="1" si="957"/>
        <v>14.912800000000002</v>
      </c>
      <c r="AK3142">
        <f t="shared" ca="1" si="958"/>
        <v>-1</v>
      </c>
      <c r="AL3142">
        <f t="shared" ca="1" si="959"/>
        <v>-1</v>
      </c>
      <c r="AN3142" t="str">
        <f t="shared" ca="1" si="969"/>
        <v>Not Down</v>
      </c>
      <c r="AO3142" t="str">
        <f t="shared" ca="1" si="925"/>
        <v>Not Up</v>
      </c>
      <c r="AQ3142">
        <f t="shared" ca="1" si="967"/>
        <v>1</v>
      </c>
      <c r="AR3142">
        <f t="shared" ca="1" si="968"/>
        <v>0</v>
      </c>
      <c r="AT3142">
        <f t="shared" ca="1" si="946"/>
        <v>1</v>
      </c>
      <c r="AU3142">
        <f t="shared" ca="1" si="947"/>
        <v>0</v>
      </c>
      <c r="AW3142" s="5">
        <f t="shared" ca="1" si="961"/>
        <v>6.9206388056389859E-2</v>
      </c>
      <c r="AX3142" s="5">
        <f t="shared" ca="1" si="962"/>
        <v>5.3705225093345819E-2</v>
      </c>
      <c r="AY3142" s="18">
        <f t="shared" ca="1" si="960"/>
        <v>6.9206388056389859E-2</v>
      </c>
      <c r="BA3142" s="6">
        <f t="shared" ca="1" si="953"/>
        <v>0.7224766586468816</v>
      </c>
      <c r="BB3142">
        <f t="shared" ca="1" si="954"/>
        <v>0.7224766586468816</v>
      </c>
      <c r="BC3142" t="str">
        <f t="shared" ca="1" si="942"/>
        <v>HYG UP Equity</v>
      </c>
      <c r="BD3142" t="str">
        <f t="shared" ca="1" si="943"/>
        <v>HYG UP Equity</v>
      </c>
      <c r="BF3142">
        <f t="shared" ca="1" si="963"/>
        <v>1</v>
      </c>
      <c r="BG3142">
        <f t="shared" ca="1" si="964"/>
        <v>0</v>
      </c>
      <c r="BI3142">
        <f t="shared" ca="1" si="926"/>
        <v>1</v>
      </c>
      <c r="BJ3142">
        <f t="shared" ca="1" si="927"/>
        <v>0</v>
      </c>
      <c r="BL3142">
        <f t="shared" ca="1" si="948"/>
        <v>10.281193387735083</v>
      </c>
      <c r="BM3142">
        <f t="shared" ca="1" si="949"/>
        <v>0</v>
      </c>
      <c r="BN3142" s="9">
        <f t="shared" ca="1" si="939"/>
        <v>1</v>
      </c>
      <c r="BO3142" s="9">
        <f t="shared" ca="1" si="940"/>
        <v>0</v>
      </c>
      <c r="BP3142" s="9">
        <f t="shared" ca="1" si="934"/>
        <v>1</v>
      </c>
      <c r="BQ3142" s="9">
        <f t="shared" ca="1" si="935"/>
        <v>0</v>
      </c>
      <c r="BR3142">
        <f t="shared" ca="1" si="936"/>
        <v>1126.5735606731537</v>
      </c>
      <c r="BS3142">
        <f t="shared" ca="1" si="937"/>
        <v>8.8110640196297219E-3</v>
      </c>
      <c r="BT3142">
        <f t="shared" ca="1" si="938"/>
        <v>1.8055555555555558E-5</v>
      </c>
      <c r="BU3142">
        <f t="shared" ca="1" si="970"/>
        <v>0</v>
      </c>
      <c r="BV3142">
        <f t="shared" ca="1" si="971"/>
        <v>0</v>
      </c>
      <c r="BW3142" s="35">
        <f ca="1">IFERROR(VLOOKUP($B3142,OFFSET(Input!$A$1,0,MATCH(Index!BW$6&amp;" Index",Input!$1:$1,0)-1,10000,2),2,0)/100,BW3141)</f>
        <v>1.1000000000000001E-3</v>
      </c>
      <c r="BX3142">
        <f t="shared" ca="1" si="941"/>
        <v>1.9015894266808449E-2</v>
      </c>
      <c r="CE3142">
        <v>1061.2659082654263</v>
      </c>
    </row>
    <row r="3143" spans="2:83" x14ac:dyDescent="0.25">
      <c r="B3143" s="2">
        <v>42082</v>
      </c>
      <c r="C3143">
        <f t="shared" ref="C3143:C3206" ca="1" si="972">IF(MONTH(B3143)&lt;&gt;MONTH(B3142),1,0)</f>
        <v>0</v>
      </c>
      <c r="D3143">
        <f t="shared" ref="D3143:D3206" ca="1" si="973">IF(D3142=5,0,IF(D3142&lt;&gt;0,D3142+1,IF(C3142=1,1,0)))</f>
        <v>0</v>
      </c>
      <c r="E3143">
        <f ca="1">IF($B3143&lt;VLOOKUP(E$6&amp;" Equity",Param,4,0),"",IFERROR(VLOOKUP($B3143,OFFSET(Input!$A$1,0,MATCH(Index!E$6&amp;" Equity",Input!$1:$1,0)-1,10000,2),2,0),E3142))</f>
        <v>89.74</v>
      </c>
      <c r="F3143" s="33">
        <v>130.82</v>
      </c>
      <c r="H3143">
        <f ca="1">IFERROR(VLOOKUP($B3143,OFFSET(Input!$A$1,0,MATCH(Index!H$6,Input!$1:$1,0)-1,10000,2),2,0),0)</f>
        <v>0</v>
      </c>
      <c r="I3143">
        <f ca="1">IFERROR(VLOOKUP($B3143,OFFSET(Input!$A$1,0,MATCH(Index!I$6,Input!$1:$1,0)-1,10000,2),2,0),0)</f>
        <v>0</v>
      </c>
      <c r="K3143">
        <f t="shared" ref="K3143:K3206" ca="1" si="974">IF($B3143&lt;=L_date,IF($B3143=L_date,1,K3144/((E3144+H3144)/E3143)),K3142*((E3143+H3143)/E3142))</f>
        <v>108.71601387729181</v>
      </c>
      <c r="L3143" s="30">
        <f t="shared" ref="L3143:L3206" ca="1" si="975">IF($B3143&lt;=L_date,IF($B3143=L_date,1,L3144/((F3144+I3144)/F3143)),L3142*((F3143+I3143)/F3142))</f>
        <v>143.14065524262159</v>
      </c>
      <c r="N3143">
        <f t="shared" ca="1" si="928"/>
        <v>-7.880611293466953E-3</v>
      </c>
      <c r="O3143">
        <f t="shared" ca="1" si="929"/>
        <v>-5.1084705657608873E-3</v>
      </c>
      <c r="Q3143">
        <f t="shared" ca="1" si="945"/>
        <v>7.9163259929721216E-2</v>
      </c>
      <c r="R3143">
        <f t="shared" ca="1" si="944"/>
        <v>0.1858327836313482</v>
      </c>
      <c r="T3143">
        <f t="shared" ca="1" si="955"/>
        <v>6.0000420747028341E-2</v>
      </c>
      <c r="U3143">
        <f t="shared" ca="1" si="950"/>
        <v>0.17111811571516369</v>
      </c>
      <c r="W3143">
        <f t="shared" ca="1" si="951"/>
        <v>0.44169120839929277</v>
      </c>
      <c r="X3143">
        <f t="shared" ca="1" si="952"/>
        <v>0.40491134910234106</v>
      </c>
      <c r="Z3143">
        <f t="shared" ca="1" si="965"/>
        <v>109.28903231459917</v>
      </c>
      <c r="AA3143">
        <f t="shared" ca="1" si="965"/>
        <v>109.92536350411194</v>
      </c>
      <c r="AB3143">
        <f t="shared" ca="1" si="965"/>
        <v>109.92817484584899</v>
      </c>
      <c r="AC3143">
        <f t="shared" ca="1" si="966"/>
        <v>109.92817484584899</v>
      </c>
      <c r="AE3143">
        <f ca="1">IFERROR(VLOOKUP($B3143,OFFSET(Input!$A$1,0,MATCH(Index!AE$6&amp;" Index",Input!$1:$1,0)-1,10000,2),2,0),AE3142)</f>
        <v>14.07</v>
      </c>
      <c r="AF3143">
        <f t="shared" ca="1" si="956"/>
        <v>14.870666666666663</v>
      </c>
      <c r="AG3143">
        <f t="shared" ca="1" si="956"/>
        <v>14.668000000000001</v>
      </c>
      <c r="AH3143">
        <f t="shared" ca="1" si="956"/>
        <v>14.7972</v>
      </c>
      <c r="AI3143">
        <f t="shared" ca="1" si="957"/>
        <v>14.7972</v>
      </c>
      <c r="AK3143">
        <f t="shared" ca="1" si="958"/>
        <v>-1</v>
      </c>
      <c r="AL3143">
        <f t="shared" ca="1" si="959"/>
        <v>1</v>
      </c>
      <c r="AN3143" t="str">
        <f t="shared" ca="1" si="969"/>
        <v>Not Down</v>
      </c>
      <c r="AO3143" t="str">
        <f t="shared" ca="1" si="925"/>
        <v>Not Up</v>
      </c>
      <c r="AQ3143">
        <f t="shared" ca="1" si="967"/>
        <v>1</v>
      </c>
      <c r="AR3143">
        <f t="shared" ca="1" si="968"/>
        <v>0</v>
      </c>
      <c r="AT3143">
        <f t="shared" ca="1" si="946"/>
        <v>1</v>
      </c>
      <c r="AU3143">
        <f t="shared" ca="1" si="947"/>
        <v>0</v>
      </c>
      <c r="AW3143" s="5">
        <f t="shared" ca="1" si="961"/>
        <v>7.9163259929721216E-2</v>
      </c>
      <c r="AX3143" s="5">
        <f t="shared" ca="1" si="962"/>
        <v>6.0000420747028341E-2</v>
      </c>
      <c r="AY3143" s="18">
        <f t="shared" ca="1" si="960"/>
        <v>7.9163259929721216E-2</v>
      </c>
      <c r="BA3143" s="6">
        <f t="shared" ca="1" si="953"/>
        <v>0.63160612693803309</v>
      </c>
      <c r="BB3143">
        <f t="shared" ca="1" si="954"/>
        <v>0.63160612693803309</v>
      </c>
      <c r="BC3143" t="str">
        <f t="shared" ca="1" si="942"/>
        <v>HYG UP Equity</v>
      </c>
      <c r="BD3143" t="str">
        <f t="shared" ca="1" si="943"/>
        <v>HYG UP Equity</v>
      </c>
      <c r="BF3143">
        <f t="shared" ca="1" si="963"/>
        <v>1</v>
      </c>
      <c r="BG3143">
        <f t="shared" ca="1" si="964"/>
        <v>0</v>
      </c>
      <c r="BI3143">
        <f t="shared" ca="1" si="926"/>
        <v>1</v>
      </c>
      <c r="BJ3143">
        <f t="shared" ca="1" si="927"/>
        <v>0</v>
      </c>
      <c r="BL3143">
        <f t="shared" ca="1" si="948"/>
        <v>10.281193387735083</v>
      </c>
      <c r="BM3143">
        <f t="shared" ca="1" si="949"/>
        <v>0</v>
      </c>
      <c r="BN3143" s="9">
        <f t="shared" ca="1" si="939"/>
        <v>1</v>
      </c>
      <c r="BO3143" s="9">
        <f t="shared" ca="1" si="940"/>
        <v>0</v>
      </c>
      <c r="BP3143" s="9">
        <f t="shared" ca="1" si="934"/>
        <v>1</v>
      </c>
      <c r="BQ3143" s="9">
        <f t="shared" ca="1" si="935"/>
        <v>0</v>
      </c>
      <c r="BR3143">
        <f t="shared" ca="1" si="936"/>
        <v>1117.7303630161282</v>
      </c>
      <c r="BS3143">
        <f t="shared" ca="1" si="937"/>
        <v>-7.8496406854617895E-3</v>
      </c>
      <c r="BT3143">
        <f t="shared" ca="1" si="938"/>
        <v>1.8055555555555558E-5</v>
      </c>
      <c r="BU3143">
        <f t="shared" ca="1" si="970"/>
        <v>5.5825708628822127E-5</v>
      </c>
      <c r="BV3143">
        <f t="shared" ca="1" si="971"/>
        <v>0</v>
      </c>
      <c r="BW3143" s="35">
        <f ca="1">IFERROR(VLOOKUP($B3143,OFFSET(Input!$A$1,0,MATCH(Index!BW$6&amp;" Index",Input!$1:$1,0)-1,10000,2),2,0)/100,BW3142)</f>
        <v>1.1999999999999999E-3</v>
      </c>
      <c r="BX3143">
        <f t="shared" ca="1" si="941"/>
        <v>1.3843913910295684E-2</v>
      </c>
      <c r="CE3143">
        <v>1053.5066872012842</v>
      </c>
    </row>
    <row r="3144" spans="2:83" x14ac:dyDescent="0.25">
      <c r="B3144" s="2">
        <v>42083</v>
      </c>
      <c r="C3144">
        <f t="shared" ca="1" si="972"/>
        <v>0</v>
      </c>
      <c r="D3144">
        <f t="shared" ca="1" si="973"/>
        <v>0</v>
      </c>
      <c r="E3144">
        <f ca="1">IF($B3144&lt;VLOOKUP(E$6&amp;" Equity",Param,4,0),"",IFERROR(VLOOKUP($B3144,OFFSET(Input!$A$1,0,MATCH(Index!E$6&amp;" Equity",Input!$1:$1,0)-1,10000,2),2,0),E3143))</f>
        <v>90.44</v>
      </c>
      <c r="F3144" s="33">
        <v>131.51</v>
      </c>
      <c r="H3144">
        <f ca="1">IFERROR(VLOOKUP($B3144,OFFSET(Input!$A$1,0,MATCH(Index!H$6,Input!$1:$1,0)-1,10000,2),2,0),0)</f>
        <v>0</v>
      </c>
      <c r="I3144">
        <f ca="1">IFERROR(VLOOKUP($B3144,OFFSET(Input!$A$1,0,MATCH(Index!I$6,Input!$1:$1,0)-1,10000,2),2,0),0)</f>
        <v>0</v>
      </c>
      <c r="K3144">
        <f t="shared" ca="1" si="974"/>
        <v>109.56403270628786</v>
      </c>
      <c r="L3144" s="30">
        <f t="shared" ca="1" si="975"/>
        <v>143.89563958842047</v>
      </c>
      <c r="N3144">
        <f t="shared" ca="1" si="928"/>
        <v>7.7700468619318584E-3</v>
      </c>
      <c r="O3144">
        <f t="shared" ca="1" si="929"/>
        <v>5.2605618208067858E-3</v>
      </c>
      <c r="Q3144">
        <f t="shared" ca="1" si="945"/>
        <v>8.2234419986006821E-2</v>
      </c>
      <c r="R3144">
        <f t="shared" ca="1" si="944"/>
        <v>0.15051523450037818</v>
      </c>
      <c r="T3144">
        <f t="shared" ca="1" si="955"/>
        <v>6.5316565694765405E-2</v>
      </c>
      <c r="U3144">
        <f t="shared" ca="1" si="950"/>
        <v>0.17181983143150445</v>
      </c>
      <c r="W3144">
        <f t="shared" ca="1" si="951"/>
        <v>0.31800834125400168</v>
      </c>
      <c r="X3144">
        <f t="shared" ca="1" si="952"/>
        <v>0.40732381545730367</v>
      </c>
      <c r="Z3144">
        <f t="shared" ca="1" si="965"/>
        <v>109.26722611613927</v>
      </c>
      <c r="AA3144">
        <f t="shared" ca="1" si="965"/>
        <v>109.89030948787278</v>
      </c>
      <c r="AB3144">
        <f t="shared" ca="1" si="965"/>
        <v>109.92039696377249</v>
      </c>
      <c r="AC3144">
        <f t="shared" ca="1" si="966"/>
        <v>109.92039696377249</v>
      </c>
      <c r="AE3144">
        <f ca="1">IFERROR(VLOOKUP($B3144,OFFSET(Input!$A$1,0,MATCH(Index!AE$6&amp;" Index",Input!$1:$1,0)-1,10000,2),2,0),AE3143)</f>
        <v>13.02</v>
      </c>
      <c r="AF3144">
        <f t="shared" ca="1" si="956"/>
        <v>14.849333333333332</v>
      </c>
      <c r="AG3144">
        <f t="shared" ca="1" si="956"/>
        <v>14.603999999999996</v>
      </c>
      <c r="AH3144">
        <f t="shared" ca="1" si="956"/>
        <v>14.7044</v>
      </c>
      <c r="AI3144">
        <f t="shared" ca="1" si="957"/>
        <v>14.7044</v>
      </c>
      <c r="AK3144">
        <f t="shared" ca="1" si="958"/>
        <v>-1</v>
      </c>
      <c r="AL3144">
        <f t="shared" ca="1" si="959"/>
        <v>1</v>
      </c>
      <c r="AN3144" t="str">
        <f t="shared" ca="1" si="969"/>
        <v>Not Down</v>
      </c>
      <c r="AO3144" t="str">
        <f t="shared" ca="1" si="925"/>
        <v>Not Up</v>
      </c>
      <c r="AQ3144">
        <f t="shared" ca="1" si="967"/>
        <v>1</v>
      </c>
      <c r="AR3144">
        <f t="shared" ca="1" si="968"/>
        <v>0</v>
      </c>
      <c r="AT3144">
        <f t="shared" ca="1" si="946"/>
        <v>1</v>
      </c>
      <c r="AU3144">
        <f t="shared" ca="1" si="947"/>
        <v>0</v>
      </c>
      <c r="AW3144" s="5">
        <f t="shared" ca="1" si="961"/>
        <v>8.2234419986006821E-2</v>
      </c>
      <c r="AX3144" s="5">
        <f t="shared" ca="1" si="962"/>
        <v>6.5316565694765405E-2</v>
      </c>
      <c r="AY3144" s="18">
        <f t="shared" ca="1" si="960"/>
        <v>8.2234419986006821E-2</v>
      </c>
      <c r="BA3144" s="6">
        <f t="shared" ca="1" si="953"/>
        <v>0.60801790793329735</v>
      </c>
      <c r="BB3144">
        <f t="shared" ca="1" si="954"/>
        <v>0.63160612693803309</v>
      </c>
      <c r="BC3144" t="str">
        <f t="shared" ca="1" si="942"/>
        <v>HYG UP Equity</v>
      </c>
      <c r="BD3144" t="str">
        <f t="shared" ca="1" si="943"/>
        <v>HYG UP Equity</v>
      </c>
      <c r="BF3144">
        <f t="shared" ca="1" si="963"/>
        <v>1</v>
      </c>
      <c r="BG3144">
        <f t="shared" ca="1" si="964"/>
        <v>0</v>
      </c>
      <c r="BI3144">
        <f t="shared" ca="1" si="926"/>
        <v>1</v>
      </c>
      <c r="BJ3144">
        <f t="shared" ca="1" si="927"/>
        <v>0</v>
      </c>
      <c r="BL3144">
        <f t="shared" ca="1" si="948"/>
        <v>10.281193387735083</v>
      </c>
      <c r="BM3144">
        <f t="shared" ca="1" si="949"/>
        <v>0</v>
      </c>
      <c r="BN3144" s="9">
        <f t="shared" ca="1" si="939"/>
        <v>1</v>
      </c>
      <c r="BO3144" s="9">
        <f t="shared" ca="1" si="940"/>
        <v>0</v>
      </c>
      <c r="BP3144" s="9">
        <f t="shared" ca="1" si="934"/>
        <v>1</v>
      </c>
      <c r="BQ3144" s="9">
        <f t="shared" ca="1" si="935"/>
        <v>0</v>
      </c>
      <c r="BR3144">
        <f t="shared" ca="1" si="936"/>
        <v>1126.4490085934772</v>
      </c>
      <c r="BS3144">
        <f t="shared" ca="1" si="937"/>
        <v>7.8003120124805481E-3</v>
      </c>
      <c r="BT3144">
        <f t="shared" ca="1" si="938"/>
        <v>1.8055555555555558E-5</v>
      </c>
      <c r="BU3144">
        <f t="shared" ca="1" si="970"/>
        <v>1.8174106341769702E-5</v>
      </c>
      <c r="BV3144">
        <f t="shared" ca="1" si="971"/>
        <v>0</v>
      </c>
      <c r="BW3144" s="35">
        <f ca="1">IFERROR(VLOOKUP($B3144,OFFSET(Input!$A$1,0,MATCH(Index!BW$6&amp;" Index",Input!$1:$1,0)-1,10000,2),2,0)/100,BW3143)</f>
        <v>1.1999999999999999E-3</v>
      </c>
      <c r="BX3144">
        <f t="shared" ca="1" si="941"/>
        <v>1.2014189749006633E-2</v>
      </c>
      <c r="CE3144">
        <v>1059.3972231148953</v>
      </c>
    </row>
    <row r="3145" spans="2:83" x14ac:dyDescent="0.25">
      <c r="B3145" s="2">
        <v>42086</v>
      </c>
      <c r="C3145">
        <f t="shared" ca="1" si="972"/>
        <v>0</v>
      </c>
      <c r="D3145">
        <f t="shared" ca="1" si="973"/>
        <v>0</v>
      </c>
      <c r="E3145">
        <f ca="1">IF($B3145&lt;VLOOKUP(E$6&amp;" Equity",Param,4,0),"",IFERROR(VLOOKUP($B3145,OFFSET(Input!$A$1,0,MATCH(Index!E$6&amp;" Equity",Input!$1:$1,0)-1,10000,2),2,0),E3144))</f>
        <v>90.51</v>
      </c>
      <c r="F3145" s="33">
        <v>131.35</v>
      </c>
      <c r="H3145">
        <f ca="1">IFERROR(VLOOKUP($B3145,OFFSET(Input!$A$1,0,MATCH(Index!H$6,Input!$1:$1,0)-1,10000,2),2,0),0)</f>
        <v>0</v>
      </c>
      <c r="I3145">
        <f ca="1">IFERROR(VLOOKUP($B3145,OFFSET(Input!$A$1,0,MATCH(Index!I$6,Input!$1:$1,0)-1,10000,2),2,0),0)</f>
        <v>0</v>
      </c>
      <c r="K3145">
        <f t="shared" ca="1" si="974"/>
        <v>109.64883458918746</v>
      </c>
      <c r="L3145" s="30">
        <f t="shared" ca="1" si="975"/>
        <v>143.72057075461203</v>
      </c>
      <c r="N3145">
        <f t="shared" ca="1" si="928"/>
        <v>7.7369442931032894E-4</v>
      </c>
      <c r="O3145">
        <f t="shared" ca="1" si="929"/>
        <v>-1.2173782223246403E-3</v>
      </c>
      <c r="Q3145">
        <f t="shared" ca="1" si="945"/>
        <v>8.1649080551536884E-2</v>
      </c>
      <c r="R3145">
        <f t="shared" ca="1" si="944"/>
        <v>0.14340368786559193</v>
      </c>
      <c r="T3145">
        <f t="shared" ca="1" si="955"/>
        <v>6.5317784079341523E-2</v>
      </c>
      <c r="U3145">
        <f t="shared" ca="1" si="950"/>
        <v>0.16704804445532234</v>
      </c>
      <c r="W3145">
        <f t="shared" ca="1" si="951"/>
        <v>0.37565085177890573</v>
      </c>
      <c r="X3145">
        <f t="shared" ca="1" si="952"/>
        <v>0.40779206733582141</v>
      </c>
      <c r="Z3145">
        <f t="shared" ca="1" si="965"/>
        <v>109.27691775989922</v>
      </c>
      <c r="AA3145">
        <f t="shared" ca="1" si="965"/>
        <v>109.85527362183802</v>
      </c>
      <c r="AB3145">
        <f t="shared" ca="1" si="965"/>
        <v>109.90973855458594</v>
      </c>
      <c r="AC3145">
        <f t="shared" ca="1" si="966"/>
        <v>109.90973855458594</v>
      </c>
      <c r="AE3145">
        <f ca="1">IFERROR(VLOOKUP($B3145,OFFSET(Input!$A$1,0,MATCH(Index!AE$6&amp;" Index",Input!$1:$1,0)-1,10000,2),2,0),AE3144)</f>
        <v>13.41</v>
      </c>
      <c r="AF3145">
        <f t="shared" ca="1" si="956"/>
        <v>14.874000000000001</v>
      </c>
      <c r="AG3145">
        <f t="shared" ca="1" si="956"/>
        <v>14.546499999999998</v>
      </c>
      <c r="AH3145">
        <f t="shared" ca="1" si="956"/>
        <v>14.653200000000002</v>
      </c>
      <c r="AI3145">
        <f t="shared" ca="1" si="957"/>
        <v>14.653200000000002</v>
      </c>
      <c r="AK3145">
        <f t="shared" ca="1" si="958"/>
        <v>-1</v>
      </c>
      <c r="AL3145">
        <f t="shared" ca="1" si="959"/>
        <v>1</v>
      </c>
      <c r="AN3145" t="str">
        <f t="shared" ca="1" si="969"/>
        <v>Not Down</v>
      </c>
      <c r="AO3145" t="str">
        <f t="shared" ca="1" si="925"/>
        <v>Not Up</v>
      </c>
      <c r="AQ3145">
        <f t="shared" ca="1" si="967"/>
        <v>1</v>
      </c>
      <c r="AR3145">
        <f t="shared" ca="1" si="968"/>
        <v>0</v>
      </c>
      <c r="AT3145">
        <f t="shared" ca="1" si="946"/>
        <v>1</v>
      </c>
      <c r="AU3145">
        <f t="shared" ca="1" si="947"/>
        <v>0</v>
      </c>
      <c r="AW3145" s="5">
        <f t="shared" ca="1" si="961"/>
        <v>8.1649080551536884E-2</v>
      </c>
      <c r="AX3145" s="5">
        <f t="shared" ca="1" si="962"/>
        <v>6.5317784079341523E-2</v>
      </c>
      <c r="AY3145" s="18">
        <f t="shared" ca="1" si="960"/>
        <v>8.1649080551536884E-2</v>
      </c>
      <c r="BA3145" s="6">
        <f t="shared" ca="1" si="953"/>
        <v>0.61237676728570156</v>
      </c>
      <c r="BB3145">
        <f t="shared" ca="1" si="954"/>
        <v>0.63160612693803309</v>
      </c>
      <c r="BC3145" t="str">
        <f t="shared" ca="1" si="942"/>
        <v>HYG UP Equity</v>
      </c>
      <c r="BD3145" t="str">
        <f t="shared" ca="1" si="943"/>
        <v>HYG UP Equity</v>
      </c>
      <c r="BF3145">
        <f t="shared" ca="1" si="963"/>
        <v>1</v>
      </c>
      <c r="BG3145">
        <f t="shared" ca="1" si="964"/>
        <v>0</v>
      </c>
      <c r="BI3145">
        <f t="shared" ca="1" si="926"/>
        <v>1</v>
      </c>
      <c r="BJ3145">
        <f t="shared" ca="1" si="927"/>
        <v>0</v>
      </c>
      <c r="BL3145">
        <f t="shared" ca="1" si="948"/>
        <v>10.281193387735083</v>
      </c>
      <c r="BM3145">
        <f t="shared" ca="1" si="949"/>
        <v>0</v>
      </c>
      <c r="BN3145" s="9">
        <f t="shared" ca="1" si="939"/>
        <v>1</v>
      </c>
      <c r="BO3145" s="9">
        <f t="shared" ca="1" si="940"/>
        <v>0</v>
      </c>
      <c r="BP3145" s="9">
        <f t="shared" ca="1" si="934"/>
        <v>1</v>
      </c>
      <c r="BQ3145" s="9">
        <f t="shared" ca="1" si="935"/>
        <v>0</v>
      </c>
      <c r="BR3145">
        <f t="shared" ca="1" si="936"/>
        <v>1127.320873151212</v>
      </c>
      <c r="BS3145">
        <f t="shared" ca="1" si="937"/>
        <v>7.7399380804954454E-4</v>
      </c>
      <c r="BT3145">
        <f t="shared" ca="1" si="938"/>
        <v>5.4166666666666671E-5</v>
      </c>
      <c r="BU3145">
        <f t="shared" ca="1" si="970"/>
        <v>0</v>
      </c>
      <c r="BV3145">
        <f t="shared" ca="1" si="971"/>
        <v>0</v>
      </c>
      <c r="BW3145" s="35">
        <f ca="1">IFERROR(VLOOKUP($B3145,OFFSET(Input!$A$1,0,MATCH(Index!BW$6&amp;" Index",Input!$1:$1,0)-1,10000,2),2,0)/100,BW3144)</f>
        <v>1.1999999999999999E-3</v>
      </c>
      <c r="BX3145">
        <f t="shared" ca="1" si="941"/>
        <v>3.6244096253110758E-2</v>
      </c>
      <c r="CE3145">
        <v>1059.8386363343545</v>
      </c>
    </row>
    <row r="3146" spans="2:83" x14ac:dyDescent="0.25">
      <c r="B3146" s="2">
        <v>42087</v>
      </c>
      <c r="C3146">
        <f t="shared" ca="1" si="972"/>
        <v>0</v>
      </c>
      <c r="D3146">
        <f t="shared" ca="1" si="973"/>
        <v>0</v>
      </c>
      <c r="E3146">
        <f ca="1">IF($B3146&lt;VLOOKUP(E$6&amp;" Equity",Param,4,0),"",IFERROR(VLOOKUP($B3146,OFFSET(Input!$A$1,0,MATCH(Index!E$6&amp;" Equity",Input!$1:$1,0)-1,10000,2),2,0),E3145))</f>
        <v>90.65</v>
      </c>
      <c r="F3146" s="33">
        <v>132.62</v>
      </c>
      <c r="H3146">
        <f ca="1">IFERROR(VLOOKUP($B3146,OFFSET(Input!$A$1,0,MATCH(Index!H$6,Input!$1:$1,0)-1,10000,2),2,0),0)</f>
        <v>0</v>
      </c>
      <c r="I3146">
        <f ca="1">IFERROR(VLOOKUP($B3146,OFFSET(Input!$A$1,0,MATCH(Index!I$6,Input!$1:$1,0)-1,10000,2),2,0),0)</f>
        <v>0</v>
      </c>
      <c r="K3146">
        <f t="shared" ca="1" si="974"/>
        <v>109.81843835498665</v>
      </c>
      <c r="L3146" s="30">
        <f t="shared" ca="1" si="975"/>
        <v>145.11017962296648</v>
      </c>
      <c r="N3146">
        <f t="shared" ca="1" si="928"/>
        <v>1.5455953617805433E-3</v>
      </c>
      <c r="O3146">
        <f t="shared" ca="1" si="929"/>
        <v>9.6223798091727864E-3</v>
      </c>
      <c r="Q3146">
        <f t="shared" ca="1" si="945"/>
        <v>7.9673145904420234E-2</v>
      </c>
      <c r="R3146">
        <f t="shared" ca="1" si="944"/>
        <v>0.13596603717396202</v>
      </c>
      <c r="T3146">
        <f t="shared" ca="1" si="955"/>
        <v>6.5454785933060103E-2</v>
      </c>
      <c r="U3146">
        <f t="shared" ca="1" si="950"/>
        <v>0.16410044429518678</v>
      </c>
      <c r="W3146">
        <f t="shared" ca="1" si="951"/>
        <v>0.55997467926974431</v>
      </c>
      <c r="X3146">
        <f t="shared" ca="1" si="952"/>
        <v>0.41665157886425919</v>
      </c>
      <c r="Z3146">
        <f t="shared" ca="1" si="965"/>
        <v>109.3459707216889</v>
      </c>
      <c r="AA3146">
        <f t="shared" ca="1" si="965"/>
        <v>109.82328973045533</v>
      </c>
      <c r="AB3146">
        <f t="shared" ca="1" si="965"/>
        <v>109.90875934330489</v>
      </c>
      <c r="AC3146">
        <f t="shared" ca="1" si="966"/>
        <v>109.90875934330489</v>
      </c>
      <c r="AE3146">
        <f ca="1">IFERROR(VLOOKUP($B3146,OFFSET(Input!$A$1,0,MATCH(Index!AE$6&amp;" Index",Input!$1:$1,0)-1,10000,2),2,0),AE3145)</f>
        <v>13.62</v>
      </c>
      <c r="AF3146">
        <f t="shared" ca="1" si="956"/>
        <v>14.858000000000001</v>
      </c>
      <c r="AG3146">
        <f t="shared" ca="1" si="956"/>
        <v>14.543000000000001</v>
      </c>
      <c r="AH3146">
        <f t="shared" ca="1" si="956"/>
        <v>14.566000000000001</v>
      </c>
      <c r="AI3146">
        <f t="shared" ca="1" si="957"/>
        <v>14.566000000000001</v>
      </c>
      <c r="AK3146">
        <f t="shared" ca="1" si="958"/>
        <v>-1</v>
      </c>
      <c r="AL3146">
        <f t="shared" ca="1" si="959"/>
        <v>1</v>
      </c>
      <c r="AN3146" t="str">
        <f t="shared" ca="1" si="969"/>
        <v>Not Down</v>
      </c>
      <c r="AO3146" t="str">
        <f t="shared" ref="AO3146:AO3209" ca="1" si="976">IF($C3146=1,IF(SUM(AL3132:AL3146)=15,"Up","Not Up"),AO3145)</f>
        <v>Not Up</v>
      </c>
      <c r="AQ3146">
        <f t="shared" ca="1" si="967"/>
        <v>1</v>
      </c>
      <c r="AR3146">
        <f t="shared" ca="1" si="968"/>
        <v>0</v>
      </c>
      <c r="AT3146">
        <f t="shared" ca="1" si="946"/>
        <v>1</v>
      </c>
      <c r="AU3146">
        <f t="shared" ca="1" si="947"/>
        <v>0</v>
      </c>
      <c r="AW3146" s="5">
        <f t="shared" ca="1" si="961"/>
        <v>7.9673145904420234E-2</v>
      </c>
      <c r="AX3146" s="5">
        <f t="shared" ca="1" si="962"/>
        <v>6.5454785933060103E-2</v>
      </c>
      <c r="AY3146" s="18">
        <f t="shared" ca="1" si="960"/>
        <v>7.9673145904420234E-2</v>
      </c>
      <c r="BA3146" s="6">
        <f t="shared" ca="1" si="953"/>
        <v>0.62756402339104855</v>
      </c>
      <c r="BB3146">
        <f t="shared" ca="1" si="954"/>
        <v>0.63160612693803309</v>
      </c>
      <c r="BC3146" t="str">
        <f t="shared" ca="1" si="942"/>
        <v>HYG UP Equity</v>
      </c>
      <c r="BD3146" t="str">
        <f t="shared" ca="1" si="943"/>
        <v>HYG UP Equity</v>
      </c>
      <c r="BF3146">
        <f t="shared" ca="1" si="963"/>
        <v>1</v>
      </c>
      <c r="BG3146">
        <f t="shared" ca="1" si="964"/>
        <v>0</v>
      </c>
      <c r="BI3146">
        <f t="shared" ref="BI3146:BI3209" ca="1" si="977">IF($D3146=0,AQ3145,($D3146/5)*AQ3145+AT3145*(5-$D3146)/5)</f>
        <v>1</v>
      </c>
      <c r="BJ3146">
        <f t="shared" ref="BJ3146:BJ3209" ca="1" si="978">IF($D3146=0,AR3145,($D3146/5)*AR3145+AU3145*(5-$D3146)/5)</f>
        <v>0</v>
      </c>
      <c r="BL3146">
        <f t="shared" ca="1" si="948"/>
        <v>10.281193387735085</v>
      </c>
      <c r="BM3146">
        <f t="shared" ca="1" si="949"/>
        <v>0</v>
      </c>
      <c r="BN3146" s="9">
        <f t="shared" ca="1" si="939"/>
        <v>1</v>
      </c>
      <c r="BO3146" s="9">
        <f t="shared" ca="1" si="940"/>
        <v>0</v>
      </c>
      <c r="BP3146" s="9">
        <f t="shared" ca="1" si="934"/>
        <v>1.0000000000000002</v>
      </c>
      <c r="BQ3146" s="9">
        <f t="shared" ca="1" si="935"/>
        <v>0</v>
      </c>
      <c r="BR3146">
        <f t="shared" ca="1" si="936"/>
        <v>1129.0646022666817</v>
      </c>
      <c r="BS3146">
        <f t="shared" ca="1" si="937"/>
        <v>1.5467904098993568E-3</v>
      </c>
      <c r="BT3146">
        <f t="shared" ca="1" si="938"/>
        <v>1.8055555555555558E-5</v>
      </c>
      <c r="BU3146">
        <f t="shared" ca="1" si="970"/>
        <v>2.2204460492503132E-20</v>
      </c>
      <c r="BV3146">
        <f t="shared" ca="1" si="971"/>
        <v>0</v>
      </c>
      <c r="BW3146" s="35">
        <f ca="1">IFERROR(VLOOKUP($B3146,OFFSET(Input!$A$1,0,MATCH(Index!BW$6&amp;" Index",Input!$1:$1,0)-1,10000,2),2,0)/100,BW3145)</f>
        <v>1.1000000000000001E-3</v>
      </c>
      <c r="BX3146">
        <f t="shared" ca="1" si="941"/>
        <v>1.2086399293843844E-2</v>
      </c>
      <c r="CE3146">
        <v>1060.8485538059631</v>
      </c>
    </row>
    <row r="3147" spans="2:83" x14ac:dyDescent="0.25">
      <c r="B3147" s="2">
        <v>42088</v>
      </c>
      <c r="C3147">
        <f t="shared" ca="1" si="972"/>
        <v>0</v>
      </c>
      <c r="D3147">
        <f t="shared" ca="1" si="973"/>
        <v>0</v>
      </c>
      <c r="E3147">
        <f ca="1">IF($B3147&lt;VLOOKUP(E$6&amp;" Equity",Param,4,0),"",IFERROR(VLOOKUP($B3147,OFFSET(Input!$A$1,0,MATCH(Index!E$6&amp;" Equity",Input!$1:$1,0)-1,10000,2),2,0),E3146))</f>
        <v>90.41</v>
      </c>
      <c r="F3147" s="33">
        <v>131.5</v>
      </c>
      <c r="H3147">
        <f ca="1">IFERROR(VLOOKUP($B3147,OFFSET(Input!$A$1,0,MATCH(Index!H$6,Input!$1:$1,0)-1,10000,2),2,0),0)</f>
        <v>0</v>
      </c>
      <c r="I3147">
        <f ca="1">IFERROR(VLOOKUP($B3147,OFFSET(Input!$A$1,0,MATCH(Index!I$6,Input!$1:$1,0)-1,10000,2),2,0),0)</f>
        <v>0</v>
      </c>
      <c r="K3147">
        <f t="shared" ca="1" si="974"/>
        <v>109.527689042188</v>
      </c>
      <c r="L3147" s="30">
        <f t="shared" ca="1" si="975"/>
        <v>143.88469778630744</v>
      </c>
      <c r="N3147">
        <f t="shared" ref="N3147:N3210" ca="1" si="979">LN(K3147/K3146)</f>
        <v>-2.6510564515851215E-3</v>
      </c>
      <c r="O3147">
        <f t="shared" ref="O3147:O3210" ca="1" si="980">LN(L3147/L3146)</f>
        <v>-8.4810443229023473E-3</v>
      </c>
      <c r="Q3147">
        <f t="shared" ca="1" si="945"/>
        <v>7.9569820905997235E-2</v>
      </c>
      <c r="R3147">
        <f t="shared" ca="1" si="944"/>
        <v>0.13794490669282689</v>
      </c>
      <c r="T3147">
        <f t="shared" ca="1" si="955"/>
        <v>6.4958028670132006E-2</v>
      </c>
      <c r="U3147">
        <f t="shared" ca="1" si="950"/>
        <v>0.16613627260374744</v>
      </c>
      <c r="W3147">
        <f t="shared" ca="1" si="951"/>
        <v>0.5590973248073402</v>
      </c>
      <c r="X3147">
        <f t="shared" ca="1" si="952"/>
        <v>0.42339200132720578</v>
      </c>
      <c r="Z3147">
        <f t="shared" ca="1" si="965"/>
        <v>109.35566236544885</v>
      </c>
      <c r="AA3147">
        <f t="shared" ca="1" si="965"/>
        <v>109.75746805827575</v>
      </c>
      <c r="AB3147">
        <f t="shared" ca="1" si="965"/>
        <v>109.88119241526529</v>
      </c>
      <c r="AC3147">
        <f t="shared" ca="1" si="966"/>
        <v>109.88119241526529</v>
      </c>
      <c r="AE3147">
        <f ca="1">IFERROR(VLOOKUP($B3147,OFFSET(Input!$A$1,0,MATCH(Index!AE$6&amp;" Index",Input!$1:$1,0)-1,10000,2),2,0),AE3146)</f>
        <v>15.44</v>
      </c>
      <c r="AF3147">
        <f t="shared" ca="1" si="956"/>
        <v>14.938666666666668</v>
      </c>
      <c r="AG3147">
        <f t="shared" ca="1" si="956"/>
        <v>14.622999999999999</v>
      </c>
      <c r="AH3147">
        <f t="shared" ca="1" si="956"/>
        <v>14.565600000000002</v>
      </c>
      <c r="AI3147">
        <f t="shared" ca="1" si="957"/>
        <v>14.622999999999999</v>
      </c>
      <c r="AK3147">
        <f t="shared" ca="1" si="958"/>
        <v>-1</v>
      </c>
      <c r="AL3147">
        <f t="shared" ca="1" si="959"/>
        <v>1</v>
      </c>
      <c r="AN3147" t="str">
        <f t="shared" ca="1" si="969"/>
        <v>Not Down</v>
      </c>
      <c r="AO3147" t="str">
        <f t="shared" ca="1" si="976"/>
        <v>Not Up</v>
      </c>
      <c r="AQ3147">
        <f t="shared" ca="1" si="967"/>
        <v>1</v>
      </c>
      <c r="AR3147">
        <f t="shared" ca="1" si="968"/>
        <v>0</v>
      </c>
      <c r="AT3147">
        <f t="shared" ca="1" si="946"/>
        <v>1</v>
      </c>
      <c r="AU3147">
        <f t="shared" ca="1" si="947"/>
        <v>0</v>
      </c>
      <c r="AW3147" s="5">
        <f t="shared" ca="1" si="961"/>
        <v>7.9569820905997235E-2</v>
      </c>
      <c r="AX3147" s="5">
        <f t="shared" ca="1" si="962"/>
        <v>6.4958028670132006E-2</v>
      </c>
      <c r="AY3147" s="18">
        <f t="shared" ca="1" si="960"/>
        <v>7.9569820905997235E-2</v>
      </c>
      <c r="BA3147" s="6">
        <f t="shared" ca="1" si="953"/>
        <v>0.62837894355787682</v>
      </c>
      <c r="BB3147">
        <f t="shared" ca="1" si="954"/>
        <v>0.63160612693803309</v>
      </c>
      <c r="BC3147" t="str">
        <f t="shared" ca="1" si="942"/>
        <v>HYG UP Equity</v>
      </c>
      <c r="BD3147" t="str">
        <f t="shared" ca="1" si="943"/>
        <v>HYG UP Equity</v>
      </c>
      <c r="BF3147">
        <f t="shared" ca="1" si="963"/>
        <v>1</v>
      </c>
      <c r="BG3147">
        <f t="shared" ca="1" si="964"/>
        <v>0</v>
      </c>
      <c r="BI3147">
        <f t="shared" ca="1" si="977"/>
        <v>1</v>
      </c>
      <c r="BJ3147">
        <f t="shared" ca="1" si="978"/>
        <v>0</v>
      </c>
      <c r="BL3147">
        <f t="shared" ca="1" si="948"/>
        <v>10.281193387735085</v>
      </c>
      <c r="BM3147">
        <f t="shared" ca="1" si="949"/>
        <v>0</v>
      </c>
      <c r="BN3147" s="9">
        <f t="shared" ca="1" si="939"/>
        <v>1</v>
      </c>
      <c r="BO3147" s="9">
        <f t="shared" ca="1" si="940"/>
        <v>0</v>
      </c>
      <c r="BP3147" s="9">
        <f t="shared" ref="BP3147:BP3210" ca="1" si="981">(K3147/$BR3147)*BL3147</f>
        <v>1</v>
      </c>
      <c r="BQ3147" s="9">
        <f t="shared" ref="BQ3147:BQ3210" ca="1" si="982">(L3147/$BR3147)*BM3147</f>
        <v>0</v>
      </c>
      <c r="BR3147">
        <f t="shared" ref="BR3147:BR3210" ca="1" si="983">SUMPRODUCT(BL3146:BM3146,K3147:L3147)</f>
        <v>1126.0753523544479</v>
      </c>
      <c r="BS3147">
        <f t="shared" ca="1" si="937"/>
        <v>-2.6475455046882646E-3</v>
      </c>
      <c r="BT3147">
        <f t="shared" ca="1" si="938"/>
        <v>1.8055555555555558E-5</v>
      </c>
      <c r="BU3147">
        <f t="shared" ca="1" si="970"/>
        <v>0</v>
      </c>
      <c r="BV3147">
        <f t="shared" ca="1" si="971"/>
        <v>0</v>
      </c>
      <c r="BW3147" s="35">
        <f ca="1">IFERROR(VLOOKUP($B3147,OFFSET(Input!$A$1,0,MATCH(Index!BW$6&amp;" Index",Input!$1:$1,0)-1,10000,2),2,0)/100,BW3146)</f>
        <v>1.1999999999999999E-3</v>
      </c>
      <c r="BX3147">
        <f t="shared" ca="1" si="941"/>
        <v>1.209791639219941E-2</v>
      </c>
      <c r="CE3147">
        <v>1059.0489587473057</v>
      </c>
    </row>
    <row r="3148" spans="2:83" x14ac:dyDescent="0.25">
      <c r="B3148" s="2">
        <v>42089</v>
      </c>
      <c r="C3148">
        <f t="shared" ca="1" si="972"/>
        <v>0</v>
      </c>
      <c r="D3148">
        <f t="shared" ca="1" si="973"/>
        <v>0</v>
      </c>
      <c r="E3148">
        <f ca="1">IF($B3148&lt;VLOOKUP(E$6&amp;" Equity",Param,4,0),"",IFERROR(VLOOKUP($B3148,OFFSET(Input!$A$1,0,MATCH(Index!E$6&amp;" Equity",Input!$1:$1,0)-1,10000,2),2,0),E3147))</f>
        <v>90.4</v>
      </c>
      <c r="F3148" s="33">
        <v>129.44999999999999</v>
      </c>
      <c r="H3148">
        <f ca="1">IFERROR(VLOOKUP($B3148,OFFSET(Input!$A$1,0,MATCH(Index!H$6,Input!$1:$1,0)-1,10000,2),2,0),0)</f>
        <v>0</v>
      </c>
      <c r="I3148">
        <f ca="1">IFERROR(VLOOKUP($B3148,OFFSET(Input!$A$1,0,MATCH(Index!I$6,Input!$1:$1,0)-1,10000,2),2,0),0)</f>
        <v>0</v>
      </c>
      <c r="K3148">
        <f t="shared" ca="1" si="974"/>
        <v>109.51557448748807</v>
      </c>
      <c r="L3148" s="30">
        <f t="shared" ca="1" si="975"/>
        <v>141.64162835313687</v>
      </c>
      <c r="N3148">
        <f t="shared" ca="1" si="979"/>
        <v>-1.1061335114420079E-4</v>
      </c>
      <c r="O3148">
        <f t="shared" ca="1" si="980"/>
        <v>-1.5712145420272588E-2</v>
      </c>
      <c r="Q3148">
        <f t="shared" ca="1" si="945"/>
        <v>7.8941743824738689E-2</v>
      </c>
      <c r="R3148">
        <f t="shared" ca="1" si="944"/>
        <v>0.15886262869660778</v>
      </c>
      <c r="T3148">
        <f t="shared" ca="1" si="955"/>
        <v>6.4940827338546364E-2</v>
      </c>
      <c r="U3148">
        <f t="shared" ca="1" si="950"/>
        <v>0.16830139049910497</v>
      </c>
      <c r="W3148">
        <f t="shared" ca="1" si="951"/>
        <v>0.49566622754585782</v>
      </c>
      <c r="X3148">
        <f t="shared" ca="1" si="952"/>
        <v>0.41315166535238834</v>
      </c>
      <c r="Z3148">
        <f t="shared" ca="1" si="965"/>
        <v>109.34233635527889</v>
      </c>
      <c r="AA3148">
        <f t="shared" ca="1" si="965"/>
        <v>109.69345319775582</v>
      </c>
      <c r="AB3148">
        <f t="shared" ca="1" si="965"/>
        <v>109.86327357049508</v>
      </c>
      <c r="AC3148">
        <f t="shared" ca="1" si="966"/>
        <v>109.86327357049508</v>
      </c>
      <c r="AE3148">
        <f ca="1">IFERROR(VLOOKUP($B3148,OFFSET(Input!$A$1,0,MATCH(Index!AE$6&amp;" Index",Input!$1:$1,0)-1,10000,2),2,0),AE3147)</f>
        <v>15.8</v>
      </c>
      <c r="AF3148">
        <f t="shared" ca="1" si="956"/>
        <v>15.056000000000003</v>
      </c>
      <c r="AG3148">
        <f t="shared" ca="1" si="956"/>
        <v>14.717499999999998</v>
      </c>
      <c r="AH3148">
        <f t="shared" ca="1" si="956"/>
        <v>14.586000000000002</v>
      </c>
      <c r="AI3148">
        <f t="shared" ca="1" si="957"/>
        <v>14.717499999999998</v>
      </c>
      <c r="AK3148">
        <f t="shared" ca="1" si="958"/>
        <v>-1</v>
      </c>
      <c r="AL3148">
        <f t="shared" ca="1" si="959"/>
        <v>1</v>
      </c>
      <c r="AN3148" t="str">
        <f t="shared" ca="1" si="969"/>
        <v>Not Down</v>
      </c>
      <c r="AO3148" t="str">
        <f t="shared" ca="1" si="976"/>
        <v>Not Up</v>
      </c>
      <c r="AQ3148">
        <f t="shared" ca="1" si="967"/>
        <v>1</v>
      </c>
      <c r="AR3148">
        <f t="shared" ca="1" si="968"/>
        <v>0</v>
      </c>
      <c r="AT3148">
        <f t="shared" ca="1" si="946"/>
        <v>1</v>
      </c>
      <c r="AU3148">
        <f t="shared" ca="1" si="947"/>
        <v>0</v>
      </c>
      <c r="AW3148" s="5">
        <f t="shared" ca="1" si="961"/>
        <v>7.8941743824738689E-2</v>
      </c>
      <c r="AX3148" s="5">
        <f t="shared" ca="1" si="962"/>
        <v>6.4940827338546364E-2</v>
      </c>
      <c r="AY3148" s="18">
        <f t="shared" ca="1" si="960"/>
        <v>7.8941743824738689E-2</v>
      </c>
      <c r="BA3148" s="6">
        <f t="shared" ca="1" si="953"/>
        <v>0.63337845830979789</v>
      </c>
      <c r="BB3148">
        <f t="shared" ca="1" si="954"/>
        <v>0.63160612693803309</v>
      </c>
      <c r="BC3148" t="str">
        <f t="shared" ca="1" si="942"/>
        <v>HYG UP Equity</v>
      </c>
      <c r="BD3148" t="str">
        <f t="shared" ca="1" si="943"/>
        <v>HYG UP Equity</v>
      </c>
      <c r="BF3148">
        <f t="shared" ca="1" si="963"/>
        <v>1</v>
      </c>
      <c r="BG3148">
        <f t="shared" ca="1" si="964"/>
        <v>0</v>
      </c>
      <c r="BI3148">
        <f t="shared" ca="1" si="977"/>
        <v>1</v>
      </c>
      <c r="BJ3148">
        <f t="shared" ca="1" si="978"/>
        <v>0</v>
      </c>
      <c r="BL3148">
        <f t="shared" ca="1" si="948"/>
        <v>10.281193387735085</v>
      </c>
      <c r="BM3148">
        <f t="shared" ca="1" si="949"/>
        <v>0</v>
      </c>
      <c r="BN3148" s="9">
        <f t="shared" ca="1" si="939"/>
        <v>1.0000000000000002</v>
      </c>
      <c r="BO3148" s="9">
        <f t="shared" ca="1" si="940"/>
        <v>0</v>
      </c>
      <c r="BP3148" s="9">
        <f t="shared" ca="1" si="981"/>
        <v>1.0000000000000002</v>
      </c>
      <c r="BQ3148" s="9">
        <f t="shared" ca="1" si="982"/>
        <v>0</v>
      </c>
      <c r="BR3148">
        <f t="shared" ca="1" si="983"/>
        <v>1125.9508002747714</v>
      </c>
      <c r="BS3148">
        <f t="shared" ref="BS3148:BS3211" ca="1" si="984">BR3148/BR3147-1</f>
        <v>-1.1060723371314474E-4</v>
      </c>
      <c r="BT3148">
        <f t="shared" ref="BT3148:BT3211" ca="1" si="985">(($B3148-$B3147)/360)*0.65%*SUM(BN3148:BO3148)</f>
        <v>1.8055555555555562E-5</v>
      </c>
      <c r="BU3148">
        <f t="shared" ca="1" si="970"/>
        <v>0</v>
      </c>
      <c r="BV3148">
        <f t="shared" ca="1" si="971"/>
        <v>0</v>
      </c>
      <c r="BW3148" s="35">
        <f ca="1">IFERROR(VLOOKUP($B3148,OFFSET(Input!$A$1,0,MATCH(Index!BW$6&amp;" Index",Input!$1:$1,0)-1,10000,2),2,0)/100,BW3147)</f>
        <v>1.1000000000000001E-3</v>
      </c>
      <c r="BX3148">
        <f t="shared" ca="1" si="941"/>
        <v>1.20773938110248E-2</v>
      </c>
      <c r="CE3148">
        <v>1058.9494874517227</v>
      </c>
    </row>
    <row r="3149" spans="2:83" x14ac:dyDescent="0.25">
      <c r="B3149" s="2">
        <v>42090</v>
      </c>
      <c r="C3149">
        <f t="shared" ca="1" si="972"/>
        <v>0</v>
      </c>
      <c r="D3149">
        <f t="shared" ca="1" si="973"/>
        <v>0</v>
      </c>
      <c r="E3149">
        <f ca="1">IF($B3149&lt;VLOOKUP(E$6&amp;" Equity",Param,4,0),"",IFERROR(VLOOKUP($B3149,OFFSET(Input!$A$1,0,MATCH(Index!E$6&amp;" Equity",Input!$1:$1,0)-1,10000,2),2,0),E3148))</f>
        <v>90.47</v>
      </c>
      <c r="F3149" s="33">
        <v>131.06</v>
      </c>
      <c r="H3149">
        <f ca="1">IFERROR(VLOOKUP($B3149,OFFSET(Input!$A$1,0,MATCH(Index!H$6,Input!$1:$1,0)-1,10000,2),2,0),0)</f>
        <v>0</v>
      </c>
      <c r="I3149">
        <f ca="1">IFERROR(VLOOKUP($B3149,OFFSET(Input!$A$1,0,MATCH(Index!I$6,Input!$1:$1,0)-1,10000,2),2,0),0)</f>
        <v>0</v>
      </c>
      <c r="K3149">
        <f t="shared" ca="1" si="974"/>
        <v>109.60037637038766</v>
      </c>
      <c r="L3149" s="30">
        <f t="shared" ca="1" si="975"/>
        <v>143.40325849333428</v>
      </c>
      <c r="N3149">
        <f t="shared" ca="1" si="979"/>
        <v>7.7403663951939705E-4</v>
      </c>
      <c r="O3149">
        <f t="shared" ca="1" si="980"/>
        <v>1.2360527413804355E-2</v>
      </c>
      <c r="Q3149">
        <f t="shared" ca="1" si="945"/>
        <v>7.7137950603602859E-2</v>
      </c>
      <c r="R3149">
        <f t="shared" ca="1" si="944"/>
        <v>0.16985139669848939</v>
      </c>
      <c r="T3149">
        <f t="shared" ca="1" si="955"/>
        <v>6.4970211243834175E-2</v>
      </c>
      <c r="U3149">
        <f t="shared" ca="1" si="950"/>
        <v>0.17136835634950837</v>
      </c>
      <c r="W3149">
        <f t="shared" ca="1" si="951"/>
        <v>0.47256306524495079</v>
      </c>
      <c r="X3149">
        <f t="shared" ca="1" si="952"/>
        <v>0.41124475073064842</v>
      </c>
      <c r="Z3149">
        <f t="shared" ca="1" si="965"/>
        <v>109.37504565296874</v>
      </c>
      <c r="AA3149">
        <f t="shared" ca="1" si="965"/>
        <v>109.63066275713757</v>
      </c>
      <c r="AB3149">
        <f t="shared" ca="1" si="965"/>
        <v>109.83668410406773</v>
      </c>
      <c r="AC3149">
        <f t="shared" ca="1" si="966"/>
        <v>109.83668410406773</v>
      </c>
      <c r="AE3149">
        <f ca="1">IFERROR(VLOOKUP($B3149,OFFSET(Input!$A$1,0,MATCH(Index!AE$6&amp;" Index",Input!$1:$1,0)-1,10000,2),2,0),AE3148)</f>
        <v>15.07</v>
      </c>
      <c r="AF3149">
        <f t="shared" ca="1" si="956"/>
        <v>15.047333333333334</v>
      </c>
      <c r="AG3149">
        <f t="shared" ca="1" si="956"/>
        <v>14.803999999999998</v>
      </c>
      <c r="AH3149">
        <f t="shared" ca="1" si="956"/>
        <v>14.616799999999998</v>
      </c>
      <c r="AI3149">
        <f t="shared" ca="1" si="957"/>
        <v>14.803999999999998</v>
      </c>
      <c r="AK3149">
        <f t="shared" ca="1" si="958"/>
        <v>-1</v>
      </c>
      <c r="AL3149">
        <f t="shared" ca="1" si="959"/>
        <v>1</v>
      </c>
      <c r="AN3149" t="str">
        <f t="shared" ca="1" si="969"/>
        <v>Not Down</v>
      </c>
      <c r="AO3149" t="str">
        <f t="shared" ca="1" si="976"/>
        <v>Not Up</v>
      </c>
      <c r="AQ3149">
        <f t="shared" ca="1" si="967"/>
        <v>1</v>
      </c>
      <c r="AR3149">
        <f t="shared" ca="1" si="968"/>
        <v>0</v>
      </c>
      <c r="AT3149">
        <f t="shared" ca="1" si="946"/>
        <v>1</v>
      </c>
      <c r="AU3149">
        <f t="shared" ca="1" si="947"/>
        <v>0</v>
      </c>
      <c r="AW3149" s="5">
        <f t="shared" ca="1" si="961"/>
        <v>7.7137950603602859E-2</v>
      </c>
      <c r="AX3149" s="5">
        <f t="shared" ca="1" si="962"/>
        <v>6.4970211243834175E-2</v>
      </c>
      <c r="AY3149" s="18">
        <f t="shared" ca="1" si="960"/>
        <v>7.7137950603602859E-2</v>
      </c>
      <c r="BA3149" s="6">
        <f t="shared" ca="1" si="953"/>
        <v>0.64818937512276442</v>
      </c>
      <c r="BB3149">
        <f t="shared" ca="1" si="954"/>
        <v>0.63160612693803309</v>
      </c>
      <c r="BC3149" t="str">
        <f t="shared" ca="1" si="942"/>
        <v>HYG UP Equity</v>
      </c>
      <c r="BD3149" t="str">
        <f t="shared" ca="1" si="943"/>
        <v>HYG UP Equity</v>
      </c>
      <c r="BF3149">
        <f t="shared" ca="1" si="963"/>
        <v>1</v>
      </c>
      <c r="BG3149">
        <f t="shared" ca="1" si="964"/>
        <v>0</v>
      </c>
      <c r="BI3149">
        <f t="shared" ca="1" si="977"/>
        <v>1</v>
      </c>
      <c r="BJ3149">
        <f t="shared" ca="1" si="978"/>
        <v>0</v>
      </c>
      <c r="BL3149">
        <f t="shared" ca="1" si="948"/>
        <v>10.281193387735085</v>
      </c>
      <c r="BM3149">
        <f t="shared" ca="1" si="949"/>
        <v>0</v>
      </c>
      <c r="BN3149" s="9">
        <f t="shared" ca="1" si="939"/>
        <v>1.0000000000000002</v>
      </c>
      <c r="BO3149" s="9">
        <f t="shared" ca="1" si="940"/>
        <v>0</v>
      </c>
      <c r="BP3149" s="9">
        <f t="shared" ca="1" si="981"/>
        <v>1.0000000000000002</v>
      </c>
      <c r="BQ3149" s="9">
        <f t="shared" ca="1" si="982"/>
        <v>0</v>
      </c>
      <c r="BR3149">
        <f t="shared" ca="1" si="983"/>
        <v>1126.8226648325062</v>
      </c>
      <c r="BS3149">
        <f t="shared" ca="1" si="984"/>
        <v>7.7433628318579473E-4</v>
      </c>
      <c r="BT3149">
        <f t="shared" ca="1" si="985"/>
        <v>1.8055555555555562E-5</v>
      </c>
      <c r="BU3149">
        <f t="shared" ca="1" si="970"/>
        <v>0</v>
      </c>
      <c r="BV3149">
        <f t="shared" ca="1" si="971"/>
        <v>0</v>
      </c>
      <c r="BW3149" s="35">
        <f ca="1">IFERROR(VLOOKUP($B3149,OFFSET(Input!$A$1,0,MATCH(Index!BW$6&amp;" Index",Input!$1:$1,0)-1,10000,2),2,0)/100,BW3148)</f>
        <v>1.1999999999999999E-3</v>
      </c>
      <c r="BX3149">
        <f t="shared" ca="1" si="941"/>
        <v>1.2076259440418298E-2</v>
      </c>
      <c r="CE3149">
        <v>1059.4418018580511</v>
      </c>
    </row>
    <row r="3150" spans="2:83" x14ac:dyDescent="0.25">
      <c r="B3150" s="2">
        <v>42093</v>
      </c>
      <c r="C3150">
        <f t="shared" ca="1" si="972"/>
        <v>0</v>
      </c>
      <c r="D3150">
        <f t="shared" ca="1" si="973"/>
        <v>0</v>
      </c>
      <c r="E3150">
        <f ca="1">IF($B3150&lt;VLOOKUP(E$6&amp;" Equity",Param,4,0),"",IFERROR(VLOOKUP($B3150,OFFSET(Input!$A$1,0,MATCH(Index!E$6&amp;" Equity",Input!$1:$1,0)-1,10000,2),2,0),E3149))</f>
        <v>90.72</v>
      </c>
      <c r="F3150" s="33">
        <v>130.41</v>
      </c>
      <c r="H3150">
        <f ca="1">IFERROR(VLOOKUP($B3150,OFFSET(Input!$A$1,0,MATCH(Index!H$6,Input!$1:$1,0)-1,10000,2),2,0),0)</f>
        <v>0</v>
      </c>
      <c r="I3150">
        <f ca="1">IFERROR(VLOOKUP($B3150,OFFSET(Input!$A$1,0,MATCH(Index!I$6,Input!$1:$1,0)-1,10000,2),2,0),0)</f>
        <v>0</v>
      </c>
      <c r="K3150">
        <f t="shared" ca="1" si="974"/>
        <v>109.90324023788625</v>
      </c>
      <c r="L3150" s="30">
        <f t="shared" ca="1" si="975"/>
        <v>142.6920413559875</v>
      </c>
      <c r="N3150">
        <f t="shared" ca="1" si="979"/>
        <v>2.7595359417916681E-3</v>
      </c>
      <c r="O3150">
        <f t="shared" ca="1" si="980"/>
        <v>-4.9718999425404963E-3</v>
      </c>
      <c r="Q3150">
        <f t="shared" ca="1" si="945"/>
        <v>7.8211565439562411E-2</v>
      </c>
      <c r="R3150">
        <f t="shared" ca="1" si="944"/>
        <v>0.16479975021393964</v>
      </c>
      <c r="T3150">
        <f t="shared" ca="1" si="955"/>
        <v>6.5679577312775878E-2</v>
      </c>
      <c r="U3150">
        <f t="shared" ca="1" si="950"/>
        <v>0.15887736543304409</v>
      </c>
      <c r="W3150">
        <f t="shared" ca="1" si="951"/>
        <v>0.47223913297456788</v>
      </c>
      <c r="X3150">
        <f t="shared" ca="1" si="952"/>
        <v>0.41067508691765775</v>
      </c>
      <c r="Z3150">
        <f t="shared" ca="1" si="965"/>
        <v>109.44894443663839</v>
      </c>
      <c r="AA3150">
        <f t="shared" ca="1" si="965"/>
        <v>109.58583890474776</v>
      </c>
      <c r="AB3150">
        <f t="shared" ca="1" si="965"/>
        <v>109.81883163718787</v>
      </c>
      <c r="AC3150">
        <f t="shared" ca="1" si="966"/>
        <v>109.81883163718787</v>
      </c>
      <c r="AE3150">
        <f ca="1">IFERROR(VLOOKUP($B3150,OFFSET(Input!$A$1,0,MATCH(Index!AE$6&amp;" Index",Input!$1:$1,0)-1,10000,2),2,0),AE3149)</f>
        <v>14.51</v>
      </c>
      <c r="AF3150">
        <f t="shared" ca="1" si="956"/>
        <v>15.010666666666667</v>
      </c>
      <c r="AG3150">
        <f t="shared" ca="1" si="956"/>
        <v>14.877500000000001</v>
      </c>
      <c r="AH3150">
        <f t="shared" ca="1" si="956"/>
        <v>14.614799999999997</v>
      </c>
      <c r="AI3150">
        <f t="shared" ca="1" si="957"/>
        <v>14.877500000000001</v>
      </c>
      <c r="AK3150">
        <f t="shared" ca="1" si="958"/>
        <v>-1</v>
      </c>
      <c r="AL3150">
        <f t="shared" ca="1" si="959"/>
        <v>1</v>
      </c>
      <c r="AN3150" t="str">
        <f t="shared" ca="1" si="969"/>
        <v>Not Down</v>
      </c>
      <c r="AO3150" t="str">
        <f t="shared" ca="1" si="976"/>
        <v>Not Up</v>
      </c>
      <c r="AQ3150">
        <f t="shared" ca="1" si="967"/>
        <v>1</v>
      </c>
      <c r="AR3150">
        <f t="shared" ca="1" si="968"/>
        <v>0</v>
      </c>
      <c r="AT3150">
        <f t="shared" ca="1" si="946"/>
        <v>1</v>
      </c>
      <c r="AU3150">
        <f t="shared" ca="1" si="947"/>
        <v>0</v>
      </c>
      <c r="AW3150" s="5">
        <f t="shared" ca="1" si="961"/>
        <v>7.8211565439562411E-2</v>
      </c>
      <c r="AX3150" s="5">
        <f t="shared" ca="1" si="962"/>
        <v>6.5679577312775878E-2</v>
      </c>
      <c r="AY3150" s="18">
        <f t="shared" ca="1" si="960"/>
        <v>7.8211565439562411E-2</v>
      </c>
      <c r="BA3150" s="6">
        <f t="shared" ca="1" si="953"/>
        <v>0.63929164080774281</v>
      </c>
      <c r="BB3150">
        <f t="shared" ca="1" si="954"/>
        <v>0.63160612693803309</v>
      </c>
      <c r="BC3150" t="str">
        <f t="shared" ca="1" si="942"/>
        <v>HYG UP Equity</v>
      </c>
      <c r="BD3150" t="str">
        <f t="shared" ca="1" si="943"/>
        <v>HYG UP Equity</v>
      </c>
      <c r="BF3150">
        <f t="shared" ca="1" si="963"/>
        <v>1</v>
      </c>
      <c r="BG3150">
        <f t="shared" ca="1" si="964"/>
        <v>0</v>
      </c>
      <c r="BI3150">
        <f t="shared" ca="1" si="977"/>
        <v>1</v>
      </c>
      <c r="BJ3150">
        <f t="shared" ca="1" si="978"/>
        <v>0</v>
      </c>
      <c r="BL3150">
        <f t="shared" ca="1" si="948"/>
        <v>10.281193387735085</v>
      </c>
      <c r="BM3150">
        <f t="shared" ca="1" si="949"/>
        <v>0</v>
      </c>
      <c r="BN3150" s="9">
        <f t="shared" ref="BN3150:BN3213" ca="1" si="986">(K3150/$BR3150)*BL3149</f>
        <v>1.0000000000000002</v>
      </c>
      <c r="BO3150" s="9">
        <f t="shared" ref="BO3150:BO3213" ca="1" si="987">(L3150/$BR3150)*BM3149</f>
        <v>0</v>
      </c>
      <c r="BP3150" s="9">
        <f t="shared" ca="1" si="981"/>
        <v>1.0000000000000002</v>
      </c>
      <c r="BQ3150" s="9">
        <f t="shared" ca="1" si="982"/>
        <v>0</v>
      </c>
      <c r="BR3150">
        <f t="shared" ca="1" si="983"/>
        <v>1129.9364668244166</v>
      </c>
      <c r="BS3150">
        <f t="shared" ca="1" si="984"/>
        <v>2.7633469658450149E-3</v>
      </c>
      <c r="BT3150">
        <f t="shared" ca="1" si="985"/>
        <v>5.4166666666666685E-5</v>
      </c>
      <c r="BU3150">
        <f t="shared" ca="1" si="970"/>
        <v>0</v>
      </c>
      <c r="BV3150">
        <f t="shared" ca="1" si="971"/>
        <v>0</v>
      </c>
      <c r="BW3150" s="35">
        <f ca="1">IFERROR(VLOOKUP($B3150,OFFSET(Input!$A$1,0,MATCH(Index!BW$6&amp;" Index",Input!$1:$1,0)-1,10000,2),2,0)/100,BW3149)</f>
        <v>1.1999999999999999E-3</v>
      </c>
      <c r="BX3150">
        <f t="shared" ref="BX3150:BX3213" ca="1" si="988">BT3150*BB3149*CE3149</f>
        <v>3.6245621381006642E-2</v>
      </c>
      <c r="CE3150">
        <v>1061.2144091845159</v>
      </c>
    </row>
    <row r="3151" spans="2:83" x14ac:dyDescent="0.25">
      <c r="B3151" s="2">
        <v>42094</v>
      </c>
      <c r="C3151">
        <f t="shared" ca="1" si="972"/>
        <v>0</v>
      </c>
      <c r="D3151">
        <f t="shared" ca="1" si="973"/>
        <v>0</v>
      </c>
      <c r="E3151">
        <f ca="1">IF($B3151&lt;VLOOKUP(E$6&amp;" Equity",Param,4,0),"",IFERROR(VLOOKUP($B3151,OFFSET(Input!$A$1,0,MATCH(Index!E$6&amp;" Equity",Input!$1:$1,0)-1,10000,2),2,0),E3150))</f>
        <v>90.61</v>
      </c>
      <c r="F3151" s="33">
        <v>130.69</v>
      </c>
      <c r="H3151">
        <f ca="1">IFERROR(VLOOKUP($B3151,OFFSET(Input!$A$1,0,MATCH(Index!H$6,Input!$1:$1,0)-1,10000,2),2,0),0)</f>
        <v>0</v>
      </c>
      <c r="I3151">
        <f ca="1">IFERROR(VLOOKUP($B3151,OFFSET(Input!$A$1,0,MATCH(Index!I$6,Input!$1:$1,0)-1,10000,2),2,0),0)</f>
        <v>0</v>
      </c>
      <c r="K3151">
        <f t="shared" ca="1" si="974"/>
        <v>109.76998013618687</v>
      </c>
      <c r="L3151" s="30">
        <f t="shared" ca="1" si="975"/>
        <v>142.99841181515225</v>
      </c>
      <c r="N3151">
        <f t="shared" ca="1" si="979"/>
        <v>-1.2132577454727334E-3</v>
      </c>
      <c r="O3151">
        <f t="shared" ca="1" si="980"/>
        <v>2.1447729401341672E-3</v>
      </c>
      <c r="Q3151">
        <f t="shared" ca="1" si="945"/>
        <v>7.4313710018614018E-2</v>
      </c>
      <c r="R3151">
        <f t="shared" ca="1" si="944"/>
        <v>0.15987272434168334</v>
      </c>
      <c r="T3151">
        <f t="shared" ca="1" si="955"/>
        <v>6.5040285074654952E-2</v>
      </c>
      <c r="U3151">
        <f t="shared" ca="1" si="950"/>
        <v>0.15853622338910062</v>
      </c>
      <c r="W3151">
        <f t="shared" ca="1" si="951"/>
        <v>0.5944236815855336</v>
      </c>
      <c r="X3151">
        <f t="shared" ca="1" si="952"/>
        <v>0.39978838319709542</v>
      </c>
      <c r="Z3151">
        <f t="shared" ca="1" si="965"/>
        <v>109.56403270628786</v>
      </c>
      <c r="AA3151">
        <f t="shared" ca="1" si="965"/>
        <v>109.55010096838294</v>
      </c>
      <c r="AB3151">
        <f t="shared" ca="1" si="965"/>
        <v>109.79130619532972</v>
      </c>
      <c r="AC3151">
        <f t="shared" ca="1" si="966"/>
        <v>109.79130619532972</v>
      </c>
      <c r="AE3151">
        <f ca="1">IFERROR(VLOOKUP($B3151,OFFSET(Input!$A$1,0,MATCH(Index!AE$6&amp;" Index",Input!$1:$1,0)-1,10000,2),2,0),AE3150)</f>
        <v>15.29</v>
      </c>
      <c r="AF3151">
        <f t="shared" ca="1" si="956"/>
        <v>14.917333333333334</v>
      </c>
      <c r="AG3151">
        <f t="shared" ca="1" si="956"/>
        <v>14.949000000000002</v>
      </c>
      <c r="AH3151">
        <f t="shared" ca="1" si="956"/>
        <v>14.678800000000001</v>
      </c>
      <c r="AI3151">
        <f t="shared" ca="1" si="957"/>
        <v>14.949000000000002</v>
      </c>
      <c r="AK3151">
        <f t="shared" ca="1" si="958"/>
        <v>-1</v>
      </c>
      <c r="AL3151">
        <f t="shared" ca="1" si="959"/>
        <v>-1</v>
      </c>
      <c r="AN3151" t="str">
        <f t="shared" ca="1" si="969"/>
        <v>Not Down</v>
      </c>
      <c r="AO3151" t="str">
        <f t="shared" ca="1" si="976"/>
        <v>Not Up</v>
      </c>
      <c r="AQ3151">
        <f t="shared" ca="1" si="967"/>
        <v>1</v>
      </c>
      <c r="AR3151">
        <f t="shared" ca="1" si="968"/>
        <v>0</v>
      </c>
      <c r="AT3151">
        <f t="shared" ca="1" si="946"/>
        <v>1</v>
      </c>
      <c r="AU3151">
        <f t="shared" ca="1" si="947"/>
        <v>0</v>
      </c>
      <c r="AW3151" s="5">
        <f t="shared" ca="1" si="961"/>
        <v>7.4313710018614018E-2</v>
      </c>
      <c r="AX3151" s="5">
        <f t="shared" ca="1" si="962"/>
        <v>6.5040285074654952E-2</v>
      </c>
      <c r="AY3151" s="18">
        <f t="shared" ca="1" si="960"/>
        <v>7.4313710018614018E-2</v>
      </c>
      <c r="BA3151" s="6">
        <f t="shared" ca="1" si="953"/>
        <v>0.67282335907433577</v>
      </c>
      <c r="BB3151">
        <f t="shared" ca="1" si="954"/>
        <v>0.63160612693803309</v>
      </c>
      <c r="BC3151" t="str">
        <f t="shared" ref="BC3151:BC3214" ca="1" si="989">IF($D3151=1,BD3150,BC3150)</f>
        <v>HYG UP Equity</v>
      </c>
      <c r="BD3151" t="str">
        <f t="shared" ref="BD3151:BD3214" ca="1" si="990">IF($D3151=1,IF(AO3151="Up","TLT UP Equity",IF(AN3151="Down","TLT UP equity","HYG UP Equity")),BD3150)</f>
        <v>HYG UP Equity</v>
      </c>
      <c r="BF3151">
        <f t="shared" ca="1" si="963"/>
        <v>1</v>
      </c>
      <c r="BG3151">
        <f t="shared" ca="1" si="964"/>
        <v>0</v>
      </c>
      <c r="BI3151">
        <f t="shared" ca="1" si="977"/>
        <v>1</v>
      </c>
      <c r="BJ3151">
        <f t="shared" ca="1" si="978"/>
        <v>0</v>
      </c>
      <c r="BL3151">
        <f t="shared" ca="1" si="948"/>
        <v>10.281193387735085</v>
      </c>
      <c r="BM3151">
        <f t="shared" ca="1" si="949"/>
        <v>0</v>
      </c>
      <c r="BN3151" s="9">
        <f t="shared" ca="1" si="986"/>
        <v>1</v>
      </c>
      <c r="BO3151" s="9">
        <f t="shared" ca="1" si="987"/>
        <v>0</v>
      </c>
      <c r="BP3151" s="9">
        <f t="shared" ca="1" si="981"/>
        <v>1</v>
      </c>
      <c r="BQ3151" s="9">
        <f t="shared" ca="1" si="982"/>
        <v>0</v>
      </c>
      <c r="BR3151">
        <f t="shared" ca="1" si="983"/>
        <v>1128.5663939479762</v>
      </c>
      <c r="BS3151">
        <f t="shared" ca="1" si="984"/>
        <v>-1.2125220458553132E-3</v>
      </c>
      <c r="BT3151">
        <f t="shared" ca="1" si="985"/>
        <v>1.8055555555555558E-5</v>
      </c>
      <c r="BU3151">
        <f t="shared" ca="1" si="970"/>
        <v>0</v>
      </c>
      <c r="BV3151">
        <f t="shared" ca="1" si="971"/>
        <v>0</v>
      </c>
      <c r="BW3151" s="35">
        <f ca="1">IFERROR(VLOOKUP($B3151,OFFSET(Input!$A$1,0,MATCH(Index!BW$6&amp;" Index",Input!$1:$1,0)-1,10000,2),2,0)/100,BW3150)</f>
        <v>5.9999999999999995E-4</v>
      </c>
      <c r="BX3151">
        <f t="shared" ca="1" si="988"/>
        <v>1.2102088606758678E-2</v>
      </c>
      <c r="CE3151">
        <v>1060.3761545834104</v>
      </c>
    </row>
    <row r="3152" spans="2:83" x14ac:dyDescent="0.25">
      <c r="B3152" s="2">
        <v>42095</v>
      </c>
      <c r="C3152">
        <f t="shared" ca="1" si="972"/>
        <v>1</v>
      </c>
      <c r="D3152">
        <f t="shared" ca="1" si="973"/>
        <v>0</v>
      </c>
      <c r="E3152">
        <f ca="1">IF($B3152&lt;VLOOKUP(E$6&amp;" Equity",Param,4,0),"",IFERROR(VLOOKUP($B3152,OFFSET(Input!$A$1,0,MATCH(Index!E$6&amp;" Equity",Input!$1:$1,0)-1,10000,2),2,0),E3151))</f>
        <v>90.39</v>
      </c>
      <c r="F3152" s="33">
        <v>132.13</v>
      </c>
      <c r="H3152">
        <f ca="1">IFERROR(VLOOKUP($B3152,OFFSET(Input!$A$1,0,MATCH(Index!H$6,Input!$1:$1,0)-1,10000,2),2,0),0)</f>
        <v>0.405613</v>
      </c>
      <c r="I3152">
        <f ca="1">IFERROR(VLOOKUP($B3152,OFFSET(Input!$A$1,0,MATCH(Index!I$6,Input!$1:$1,0)-1,10000,2),2,0),0)</f>
        <v>0.27307700000000001</v>
      </c>
      <c r="K3152">
        <f t="shared" ca="1" si="974"/>
        <v>109.99484202033894</v>
      </c>
      <c r="L3152" s="30">
        <f t="shared" ca="1" si="975"/>
        <v>144.87282676899005</v>
      </c>
      <c r="N3152">
        <f t="shared" ca="1" si="979"/>
        <v>2.0463872280987367E-3</v>
      </c>
      <c r="O3152">
        <f t="shared" ca="1" si="980"/>
        <v>1.3022776805183232E-2</v>
      </c>
      <c r="Q3152">
        <f t="shared" ca="1" si="945"/>
        <v>6.0735156077374418E-2</v>
      </c>
      <c r="R3152">
        <f t="shared" ca="1" si="944"/>
        <v>0.14360394330811282</v>
      </c>
      <c r="T3152">
        <f t="shared" ca="1" si="955"/>
        <v>6.5108691169284971E-2</v>
      </c>
      <c r="U3152">
        <f t="shared" ca="1" si="950"/>
        <v>0.16513431238308368</v>
      </c>
      <c r="W3152">
        <f t="shared" ca="1" si="951"/>
        <v>0.40213306356242778</v>
      </c>
      <c r="X3152">
        <f t="shared" ca="1" si="952"/>
        <v>0.41533398528544146</v>
      </c>
      <c r="Z3152">
        <f t="shared" ca="1" si="965"/>
        <v>109.60590218222296</v>
      </c>
      <c r="AA3152">
        <f t="shared" ca="1" si="965"/>
        <v>109.53590349772067</v>
      </c>
      <c r="AB3152">
        <f t="shared" ca="1" si="965"/>
        <v>109.75733497671212</v>
      </c>
      <c r="AC3152">
        <f t="shared" ca="1" si="966"/>
        <v>109.75733497671212</v>
      </c>
      <c r="AE3152">
        <f ca="1">IFERROR(VLOOKUP($B3152,OFFSET(Input!$A$1,0,MATCH(Index!AE$6&amp;" Index",Input!$1:$1,0)-1,10000,2),2,0),AE3151)</f>
        <v>15.11</v>
      </c>
      <c r="AF3152">
        <f t="shared" ca="1" si="956"/>
        <v>14.799999999999995</v>
      </c>
      <c r="AG3152">
        <f t="shared" ca="1" si="956"/>
        <v>14.993000000000004</v>
      </c>
      <c r="AH3152">
        <f t="shared" ca="1" si="956"/>
        <v>14.7296</v>
      </c>
      <c r="AI3152">
        <f t="shared" ca="1" si="957"/>
        <v>14.993000000000004</v>
      </c>
      <c r="AK3152">
        <f t="shared" ca="1" si="958"/>
        <v>-1</v>
      </c>
      <c r="AL3152">
        <f t="shared" ca="1" si="959"/>
        <v>-1</v>
      </c>
      <c r="AN3152" t="str">
        <f t="shared" ca="1" si="969"/>
        <v>Down</v>
      </c>
      <c r="AO3152" t="str">
        <f t="shared" ca="1" si="976"/>
        <v>Not Up</v>
      </c>
      <c r="AQ3152">
        <f t="shared" ca="1" si="967"/>
        <v>0</v>
      </c>
      <c r="AR3152">
        <f t="shared" ca="1" si="968"/>
        <v>1</v>
      </c>
      <c r="AT3152">
        <f t="shared" ca="1" si="946"/>
        <v>1</v>
      </c>
      <c r="AU3152">
        <f t="shared" ca="1" si="947"/>
        <v>0</v>
      </c>
      <c r="AW3152" s="5">
        <f t="shared" ca="1" si="961"/>
        <v>6.5635617815696407E-2</v>
      </c>
      <c r="AX3152" s="5">
        <f t="shared" ca="1" si="962"/>
        <v>7.2338069949708303E-2</v>
      </c>
      <c r="AY3152" s="18">
        <f t="shared" ca="1" si="960"/>
        <v>7.2338069949708303E-2</v>
      </c>
      <c r="BA3152" s="6">
        <f t="shared" ca="1" si="953"/>
        <v>0.69119897772724059</v>
      </c>
      <c r="BB3152">
        <f t="shared" ca="1" si="954"/>
        <v>0.63160612693803309</v>
      </c>
      <c r="BC3152" t="str">
        <f t="shared" ca="1" si="989"/>
        <v>HYG UP Equity</v>
      </c>
      <c r="BD3152" t="str">
        <f t="shared" ca="1" si="990"/>
        <v>HYG UP Equity</v>
      </c>
      <c r="BF3152">
        <f t="shared" ca="1" si="963"/>
        <v>0.8</v>
      </c>
      <c r="BG3152">
        <f t="shared" ca="1" si="964"/>
        <v>0.2</v>
      </c>
      <c r="BI3152">
        <f t="shared" ca="1" si="977"/>
        <v>1</v>
      </c>
      <c r="BJ3152">
        <f t="shared" ca="1" si="978"/>
        <v>0</v>
      </c>
      <c r="BL3152">
        <f t="shared" ca="1" si="948"/>
        <v>10.281193387735085</v>
      </c>
      <c r="BM3152">
        <f t="shared" ca="1" si="949"/>
        <v>0</v>
      </c>
      <c r="BN3152" s="9">
        <f t="shared" ca="1" si="986"/>
        <v>1</v>
      </c>
      <c r="BO3152" s="9">
        <f t="shared" ca="1" si="987"/>
        <v>0</v>
      </c>
      <c r="BP3152" s="9">
        <f t="shared" ca="1" si="981"/>
        <v>1</v>
      </c>
      <c r="BQ3152" s="9">
        <f t="shared" ca="1" si="982"/>
        <v>0</v>
      </c>
      <c r="BR3152">
        <f t="shared" ca="1" si="983"/>
        <v>1130.8782424644739</v>
      </c>
      <c r="BS3152">
        <f t="shared" ca="1" si="984"/>
        <v>2.0484825074493784E-3</v>
      </c>
      <c r="BT3152">
        <f t="shared" ca="1" si="985"/>
        <v>1.8055555555555558E-5</v>
      </c>
      <c r="BU3152">
        <f t="shared" ca="1" si="970"/>
        <v>0</v>
      </c>
      <c r="BV3152">
        <f t="shared" ca="1" si="971"/>
        <v>0</v>
      </c>
      <c r="BW3152" s="35">
        <f ca="1">IFERROR(VLOOKUP($B3152,OFFSET(Input!$A$1,0,MATCH(Index!BW$6&amp;" Index",Input!$1:$1,0)-1,10000,2),2,0)/100,BW3151)</f>
        <v>1.1999999999999999E-3</v>
      </c>
      <c r="BX3152">
        <f t="shared" ca="1" si="988"/>
        <v>1.209252915169493E-2</v>
      </c>
      <c r="CE3152">
        <v>1061.7219364982141</v>
      </c>
    </row>
    <row r="3153" spans="2:83" x14ac:dyDescent="0.25">
      <c r="B3153" s="2">
        <v>42096</v>
      </c>
      <c r="C3153">
        <f t="shared" ca="1" si="972"/>
        <v>0</v>
      </c>
      <c r="D3153">
        <f t="shared" ca="1" si="973"/>
        <v>1</v>
      </c>
      <c r="E3153">
        <f ca="1">IF($B3153&lt;VLOOKUP(E$6&amp;" Equity",Param,4,0),"",IFERROR(VLOOKUP($B3153,OFFSET(Input!$A$1,0,MATCH(Index!E$6&amp;" Equity",Input!$1:$1,0)-1,10000,2),2,0),E3152))</f>
        <v>90.46</v>
      </c>
      <c r="F3153" s="33">
        <v>130.72999999999999</v>
      </c>
      <c r="H3153">
        <f ca="1">IFERROR(VLOOKUP($B3153,OFFSET(Input!$A$1,0,MATCH(Index!H$6,Input!$1:$1,0)-1,10000,2),2,0),0)</f>
        <v>0</v>
      </c>
      <c r="I3153">
        <f ca="1">IFERROR(VLOOKUP($B3153,OFFSET(Input!$A$1,0,MATCH(Index!I$6,Input!$1:$1,0)-1,10000,2),2,0),0)</f>
        <v>0</v>
      </c>
      <c r="K3153">
        <f t="shared" ca="1" si="974"/>
        <v>110.08002444031264</v>
      </c>
      <c r="L3153" s="30">
        <f t="shared" ca="1" si="975"/>
        <v>143.33780854847552</v>
      </c>
      <c r="N3153">
        <f t="shared" ca="1" si="979"/>
        <v>7.7412223937749908E-4</v>
      </c>
      <c r="O3153">
        <f t="shared" ca="1" si="980"/>
        <v>-1.0652158852356708E-2</v>
      </c>
      <c r="Q3153">
        <f t="shared" ca="1" si="945"/>
        <v>4.6247583742170639E-2</v>
      </c>
      <c r="R3153">
        <f t="shared" ca="1" si="944"/>
        <v>0.15107570074086535</v>
      </c>
      <c r="T3153">
        <f t="shared" ca="1" si="955"/>
        <v>6.4829240025970125E-2</v>
      </c>
      <c r="U3153">
        <f t="shared" ca="1" si="950"/>
        <v>0.16934829616284741</v>
      </c>
      <c r="W3153">
        <f t="shared" ca="1" si="951"/>
        <v>0.32704525431976961</v>
      </c>
      <c r="X3153">
        <f t="shared" ca="1" si="952"/>
        <v>0.39999213028485636</v>
      </c>
      <c r="Z3153">
        <f t="shared" ca="1" si="965"/>
        <v>109.74230323852505</v>
      </c>
      <c r="AA3153">
        <f t="shared" ca="1" si="965"/>
        <v>109.51566777656213</v>
      </c>
      <c r="AB3153">
        <f t="shared" ca="1" si="965"/>
        <v>109.72870108640915</v>
      </c>
      <c r="AC3153">
        <f t="shared" ca="1" si="966"/>
        <v>109.72870108640915</v>
      </c>
      <c r="AE3153">
        <f ca="1">IFERROR(VLOOKUP($B3153,OFFSET(Input!$A$1,0,MATCH(Index!AE$6&amp;" Index",Input!$1:$1,0)-1,10000,2),2,0),AE3152)</f>
        <v>14.67</v>
      </c>
      <c r="AF3153">
        <f t="shared" ca="1" si="956"/>
        <v>14.749999999999998</v>
      </c>
      <c r="AG3153">
        <f t="shared" ca="1" si="956"/>
        <v>15.024500000000003</v>
      </c>
      <c r="AH3153">
        <f t="shared" ca="1" si="956"/>
        <v>14.76</v>
      </c>
      <c r="AI3153">
        <f t="shared" ca="1" si="957"/>
        <v>15.024500000000003</v>
      </c>
      <c r="AK3153">
        <f t="shared" ca="1" si="958"/>
        <v>1</v>
      </c>
      <c r="AL3153">
        <f t="shared" ca="1" si="959"/>
        <v>-1</v>
      </c>
      <c r="AN3153" t="str">
        <f t="shared" ca="1" si="969"/>
        <v>Down</v>
      </c>
      <c r="AO3153" t="str">
        <f t="shared" ca="1" si="976"/>
        <v>Not Up</v>
      </c>
      <c r="AQ3153">
        <f t="shared" ca="1" si="967"/>
        <v>0</v>
      </c>
      <c r="AR3153">
        <f t="shared" ca="1" si="968"/>
        <v>1</v>
      </c>
      <c r="AT3153">
        <f t="shared" ca="1" si="946"/>
        <v>1</v>
      </c>
      <c r="AU3153">
        <f t="shared" ca="1" si="947"/>
        <v>0</v>
      </c>
      <c r="AW3153" s="5">
        <f t="shared" ca="1" si="961"/>
        <v>7.4287375998099106E-2</v>
      </c>
      <c r="AX3153" s="5">
        <f t="shared" ca="1" si="962"/>
        <v>9.0606331026676493E-2</v>
      </c>
      <c r="AY3153" s="18">
        <f t="shared" ca="1" si="960"/>
        <v>9.0606331026676493E-2</v>
      </c>
      <c r="BA3153" s="6">
        <f t="shared" ca="1" si="953"/>
        <v>0.55183781788138964</v>
      </c>
      <c r="BB3153">
        <f t="shared" ca="1" si="954"/>
        <v>0.55183781788138964</v>
      </c>
      <c r="BC3153" t="str">
        <f t="shared" ca="1" si="989"/>
        <v>HYG UP Equity</v>
      </c>
      <c r="BD3153" t="str">
        <f t="shared" ca="1" si="990"/>
        <v>TLT UP equity</v>
      </c>
      <c r="BF3153">
        <f t="shared" ca="1" si="963"/>
        <v>0.6</v>
      </c>
      <c r="BG3153">
        <f t="shared" ca="1" si="964"/>
        <v>0.4</v>
      </c>
      <c r="BI3153">
        <f t="shared" ca="1" si="977"/>
        <v>0.8</v>
      </c>
      <c r="BJ3153">
        <f t="shared" ca="1" si="978"/>
        <v>0.2</v>
      </c>
      <c r="BL3153">
        <f t="shared" ca="1" si="948"/>
        <v>8.2249547101880687</v>
      </c>
      <c r="BM3153">
        <f t="shared" ca="1" si="949"/>
        <v>1.5791423503097723</v>
      </c>
      <c r="BN3153" s="9">
        <f t="shared" ca="1" si="986"/>
        <v>1</v>
      </c>
      <c r="BO3153" s="9">
        <f t="shared" ca="1" si="987"/>
        <v>0</v>
      </c>
      <c r="BP3153" s="9">
        <f t="shared" ca="1" si="981"/>
        <v>0.8</v>
      </c>
      <c r="BQ3153" s="9">
        <f t="shared" ca="1" si="982"/>
        <v>0.2</v>
      </c>
      <c r="BR3153">
        <f t="shared" ca="1" si="983"/>
        <v>1131.7540193974589</v>
      </c>
      <c r="BS3153">
        <f t="shared" ca="1" si="984"/>
        <v>7.7442194933063924E-4</v>
      </c>
      <c r="BT3153">
        <f t="shared" ca="1" si="985"/>
        <v>1.8055555555555558E-5</v>
      </c>
      <c r="BU3153">
        <f t="shared" ca="1" si="970"/>
        <v>2.526424507752132E-5</v>
      </c>
      <c r="BV3153">
        <f t="shared" ca="1" si="971"/>
        <v>2.5264245077521327E-5</v>
      </c>
      <c r="BW3153" s="35">
        <f ca="1">IFERROR(VLOOKUP($B3153,OFFSET(Input!$A$1,0,MATCH(Index!BW$6&amp;" Index",Input!$1:$1,0)-1,10000,2),2,0)/100,BW3152)</f>
        <v>1.1999999999999999E-3</v>
      </c>
      <c r="BX3153">
        <f t="shared" ca="1" si="988"/>
        <v>1.2107876447997514E-2</v>
      </c>
      <c r="CE3153">
        <v>1062.1696512517385</v>
      </c>
    </row>
    <row r="3154" spans="2:83" x14ac:dyDescent="0.25">
      <c r="B3154" s="2">
        <v>42100</v>
      </c>
      <c r="C3154">
        <f t="shared" ca="1" si="972"/>
        <v>0</v>
      </c>
      <c r="D3154">
        <f t="shared" ca="1" si="973"/>
        <v>2</v>
      </c>
      <c r="E3154">
        <f ca="1">IF($B3154&lt;VLOOKUP(E$6&amp;" Equity",Param,4,0),"",IFERROR(VLOOKUP($B3154,OFFSET(Input!$A$1,0,MATCH(Index!E$6&amp;" Equity",Input!$1:$1,0)-1,10000,2),2,0),E3153))</f>
        <v>90.69</v>
      </c>
      <c r="F3154" s="33">
        <v>130</v>
      </c>
      <c r="H3154">
        <f ca="1">IFERROR(VLOOKUP($B3154,OFFSET(Input!$A$1,0,MATCH(Index!H$6,Input!$1:$1,0)-1,10000,2),2,0),0)</f>
        <v>0</v>
      </c>
      <c r="I3154">
        <f ca="1">IFERROR(VLOOKUP($B3154,OFFSET(Input!$A$1,0,MATCH(Index!I$6,Input!$1:$1,0)-1,10000,2),2,0),0)</f>
        <v>0</v>
      </c>
      <c r="K3154">
        <f t="shared" ca="1" si="974"/>
        <v>110.35990953451197</v>
      </c>
      <c r="L3154" s="30">
        <f t="shared" ca="1" si="975"/>
        <v>142.53740619063581</v>
      </c>
      <c r="N3154">
        <f t="shared" ca="1" si="979"/>
        <v>2.5393334097792474E-3</v>
      </c>
      <c r="O3154">
        <f t="shared" ca="1" si="980"/>
        <v>-5.5996771181862437E-3</v>
      </c>
      <c r="Q3154">
        <f t="shared" ca="1" si="945"/>
        <v>2.7927022172262953E-2</v>
      </c>
      <c r="R3154">
        <f t="shared" ca="1" si="944"/>
        <v>0.15138254773226073</v>
      </c>
      <c r="T3154">
        <f t="shared" ca="1" si="955"/>
        <v>6.1410171787111244E-2</v>
      </c>
      <c r="U3154">
        <f t="shared" ca="1" si="950"/>
        <v>0.15094951403468318</v>
      </c>
      <c r="W3154">
        <f t="shared" ca="1" si="951"/>
        <v>0.21209175318513426</v>
      </c>
      <c r="X3154">
        <f t="shared" ca="1" si="952"/>
        <v>0.26067406023931033</v>
      </c>
      <c r="Z3154">
        <f t="shared" ca="1" si="965"/>
        <v>109.82189092134745</v>
      </c>
      <c r="AA3154">
        <f t="shared" ca="1" si="965"/>
        <v>109.54455851874339</v>
      </c>
      <c r="AB3154">
        <f t="shared" ca="1" si="965"/>
        <v>109.70885006047952</v>
      </c>
      <c r="AC3154">
        <f t="shared" ca="1" si="966"/>
        <v>109.70885006047952</v>
      </c>
      <c r="AE3154">
        <f ca="1">IFERROR(VLOOKUP($B3154,OFFSET(Input!$A$1,0,MATCH(Index!AE$6&amp;" Index",Input!$1:$1,0)-1,10000,2),2,0),AE3153)</f>
        <v>14.74</v>
      </c>
      <c r="AF3154">
        <f t="shared" ca="1" si="956"/>
        <v>14.665999999999999</v>
      </c>
      <c r="AG3154">
        <f t="shared" ca="1" si="956"/>
        <v>15.001500000000002</v>
      </c>
      <c r="AH3154">
        <f t="shared" ca="1" si="956"/>
        <v>14.816000000000001</v>
      </c>
      <c r="AI3154">
        <f t="shared" ca="1" si="957"/>
        <v>15.001500000000002</v>
      </c>
      <c r="AK3154">
        <f t="shared" ca="1" si="958"/>
        <v>1</v>
      </c>
      <c r="AL3154">
        <f t="shared" ca="1" si="959"/>
        <v>-1</v>
      </c>
      <c r="AN3154" t="str">
        <f t="shared" ca="1" si="969"/>
        <v>Down</v>
      </c>
      <c r="AO3154" t="str">
        <f t="shared" ca="1" si="976"/>
        <v>Not Up</v>
      </c>
      <c r="AQ3154">
        <f t="shared" ca="1" si="967"/>
        <v>0</v>
      </c>
      <c r="AR3154">
        <f t="shared" ca="1" si="968"/>
        <v>1</v>
      </c>
      <c r="AT3154">
        <f t="shared" ca="1" si="946"/>
        <v>1</v>
      </c>
      <c r="AU3154">
        <f t="shared" ca="1" si="947"/>
        <v>0</v>
      </c>
      <c r="AW3154" s="5">
        <f t="shared" ca="1" si="961"/>
        <v>9.3835939284158593E-2</v>
      </c>
      <c r="AX3154" s="5">
        <f t="shared" ca="1" si="962"/>
        <v>9.9830557856261617E-2</v>
      </c>
      <c r="AY3154" s="18">
        <f t="shared" ca="1" si="960"/>
        <v>9.9830557856261617E-2</v>
      </c>
      <c r="BA3154" s="6">
        <f t="shared" ca="1" si="953"/>
        <v>0.50084864868722034</v>
      </c>
      <c r="BB3154">
        <f t="shared" ca="1" si="954"/>
        <v>0.50084864868722034</v>
      </c>
      <c r="BC3154" t="str">
        <f t="shared" ca="1" si="989"/>
        <v>HYG UP Equity</v>
      </c>
      <c r="BD3154" t="str">
        <f t="shared" ca="1" si="990"/>
        <v>TLT UP equity</v>
      </c>
      <c r="BF3154">
        <f t="shared" ca="1" si="963"/>
        <v>0.4</v>
      </c>
      <c r="BG3154">
        <f t="shared" ca="1" si="964"/>
        <v>0.6</v>
      </c>
      <c r="BI3154">
        <f t="shared" ca="1" si="977"/>
        <v>0.6</v>
      </c>
      <c r="BJ3154">
        <f t="shared" ca="1" si="978"/>
        <v>0.4</v>
      </c>
      <c r="BL3154">
        <f t="shared" ca="1" si="948"/>
        <v>6.1587153367854315</v>
      </c>
      <c r="BM3154">
        <f t="shared" ca="1" si="949"/>
        <v>3.1789328643898762</v>
      </c>
      <c r="BN3154" s="9">
        <f t="shared" ca="1" si="986"/>
        <v>0.80129906258805461</v>
      </c>
      <c r="BO3154" s="9">
        <f t="shared" ca="1" si="987"/>
        <v>0.19870093741194539</v>
      </c>
      <c r="BP3154" s="9">
        <f t="shared" ca="1" si="981"/>
        <v>0.6</v>
      </c>
      <c r="BQ3154" s="9">
        <f t="shared" ca="1" si="982"/>
        <v>0.40000000000000008</v>
      </c>
      <c r="BR3154">
        <f t="shared" ca="1" si="983"/>
        <v>1132.7921123607528</v>
      </c>
      <c r="BS3154">
        <f t="shared" ca="1" si="984"/>
        <v>9.1724256817449223E-4</v>
      </c>
      <c r="BT3154">
        <f t="shared" ca="1" si="985"/>
        <v>7.2222222222222232E-5</v>
      </c>
      <c r="BU3154">
        <f t="shared" ca="1" si="970"/>
        <v>3.5000541342296812E-5</v>
      </c>
      <c r="BV3154">
        <f t="shared" ca="1" si="971"/>
        <v>1.904687953096811E-5</v>
      </c>
      <c r="BW3154" s="35">
        <f ca="1">IFERROR(VLOOKUP($B3154,OFFSET(Input!$A$1,0,MATCH(Index!BW$6&amp;" Index",Input!$1:$1,0)-1,10000,2),2,0)/100,BW3153)</f>
        <v>1.2999999999999999E-3</v>
      </c>
      <c r="BX3154">
        <f t="shared" ca="1" si="988"/>
        <v>4.2332722074254168E-2</v>
      </c>
      <c r="CE3154">
        <v>1062.6703680753581</v>
      </c>
    </row>
    <row r="3155" spans="2:83" x14ac:dyDescent="0.25">
      <c r="B3155" s="2">
        <v>42101</v>
      </c>
      <c r="C3155">
        <f t="shared" ca="1" si="972"/>
        <v>0</v>
      </c>
      <c r="D3155">
        <f t="shared" ca="1" si="973"/>
        <v>3</v>
      </c>
      <c r="E3155">
        <f ca="1">IF($B3155&lt;VLOOKUP(E$6&amp;" Equity",Param,4,0),"",IFERROR(VLOOKUP($B3155,OFFSET(Input!$A$1,0,MATCH(Index!E$6&amp;" Equity",Input!$1:$1,0)-1,10000,2),2,0),E3154))</f>
        <v>91.17</v>
      </c>
      <c r="F3155" s="33">
        <v>131.13</v>
      </c>
      <c r="H3155">
        <f ca="1">IFERROR(VLOOKUP($B3155,OFFSET(Input!$A$1,0,MATCH(Index!H$6,Input!$1:$1,0)-1,10000,2),2,0),0)</f>
        <v>0</v>
      </c>
      <c r="I3155">
        <f ca="1">IFERROR(VLOOKUP($B3155,OFFSET(Input!$A$1,0,MATCH(Index!I$6,Input!$1:$1,0)-1,10000,2),2,0),0)</f>
        <v>0</v>
      </c>
      <c r="K3155">
        <f t="shared" ca="1" si="974"/>
        <v>110.94401755718886</v>
      </c>
      <c r="L3155" s="30">
        <f t="shared" ca="1" si="975"/>
        <v>143.77638518290823</v>
      </c>
      <c r="N3155">
        <f t="shared" ca="1" si="979"/>
        <v>5.2787981373350733E-3</v>
      </c>
      <c r="O3155">
        <f t="shared" ca="1" si="980"/>
        <v>8.6547470877502905E-3</v>
      </c>
      <c r="Q3155">
        <f t="shared" ca="1" si="945"/>
        <v>3.8302084230113165E-2</v>
      </c>
      <c r="R3155">
        <f t="shared" ca="1" si="944"/>
        <v>0.15737511309229246</v>
      </c>
      <c r="T3155">
        <f t="shared" ca="1" si="955"/>
        <v>6.3771553263512595E-2</v>
      </c>
      <c r="U3155">
        <f t="shared" ca="1" si="950"/>
        <v>0.1505515591321856</v>
      </c>
      <c r="W3155">
        <f t="shared" ca="1" si="951"/>
        <v>0.34368984401355185</v>
      </c>
      <c r="X3155">
        <f t="shared" ca="1" si="952"/>
        <v>0.33695279644000342</v>
      </c>
      <c r="Z3155">
        <f t="shared" ca="1" si="965"/>
        <v>109.95140921814759</v>
      </c>
      <c r="AA3155">
        <f t="shared" ca="1" si="965"/>
        <v>109.61416348902341</v>
      </c>
      <c r="AB3155">
        <f t="shared" ca="1" si="965"/>
        <v>109.7146220713398</v>
      </c>
      <c r="AC3155">
        <f t="shared" ca="1" si="966"/>
        <v>109.7146220713398</v>
      </c>
      <c r="AE3155">
        <f ca="1">IFERROR(VLOOKUP($B3155,OFFSET(Input!$A$1,0,MATCH(Index!AE$6&amp;" Index",Input!$1:$1,0)-1,10000,2),2,0),AE3154)</f>
        <v>14.78</v>
      </c>
      <c r="AF3155">
        <f t="shared" ca="1" si="956"/>
        <v>14.610666666666665</v>
      </c>
      <c r="AG3155">
        <f t="shared" ca="1" si="956"/>
        <v>14.987500000000001</v>
      </c>
      <c r="AH3155">
        <f t="shared" ca="1" si="956"/>
        <v>14.885600000000002</v>
      </c>
      <c r="AI3155">
        <f t="shared" ca="1" si="957"/>
        <v>14.987500000000001</v>
      </c>
      <c r="AK3155">
        <f t="shared" ca="1" si="958"/>
        <v>1</v>
      </c>
      <c r="AL3155">
        <f t="shared" ca="1" si="959"/>
        <v>-1</v>
      </c>
      <c r="AN3155" t="str">
        <f t="shared" ca="1" si="969"/>
        <v>Down</v>
      </c>
      <c r="AO3155" t="str">
        <f t="shared" ca="1" si="976"/>
        <v>Not Up</v>
      </c>
      <c r="AQ3155">
        <f t="shared" ca="1" si="967"/>
        <v>0</v>
      </c>
      <c r="AR3155">
        <f t="shared" ca="1" si="968"/>
        <v>1</v>
      </c>
      <c r="AT3155">
        <f t="shared" ca="1" si="946"/>
        <v>1</v>
      </c>
      <c r="AU3155">
        <f t="shared" ca="1" si="947"/>
        <v>0</v>
      </c>
      <c r="AW3155" s="5">
        <f t="shared" ca="1" si="961"/>
        <v>0.12873405208080904</v>
      </c>
      <c r="AX3155" s="5">
        <f t="shared" ca="1" si="962"/>
        <v>0.12531553477546378</v>
      </c>
      <c r="AY3155" s="18">
        <f t="shared" ca="1" si="960"/>
        <v>0.12873405208080904</v>
      </c>
      <c r="BA3155" s="6">
        <f t="shared" ca="1" si="953"/>
        <v>0.38839762434118025</v>
      </c>
      <c r="BB3155">
        <f t="shared" ca="1" si="954"/>
        <v>0.38839762434118025</v>
      </c>
      <c r="BC3155" t="str">
        <f t="shared" ca="1" si="989"/>
        <v>HYG UP Equity</v>
      </c>
      <c r="BD3155" t="str">
        <f t="shared" ca="1" si="990"/>
        <v>TLT UP equity</v>
      </c>
      <c r="BF3155">
        <f t="shared" ca="1" si="963"/>
        <v>0.2</v>
      </c>
      <c r="BG3155">
        <f t="shared" ca="1" si="964"/>
        <v>0.8</v>
      </c>
      <c r="BI3155">
        <f t="shared" ca="1" si="977"/>
        <v>0.4</v>
      </c>
      <c r="BJ3155">
        <f t="shared" ca="1" si="978"/>
        <v>0.6</v>
      </c>
      <c r="BL3155">
        <f t="shared" ca="1" si="948"/>
        <v>4.1113639961609119</v>
      </c>
      <c r="BM3155">
        <f t="shared" ca="1" si="949"/>
        <v>4.7587568583720454</v>
      </c>
      <c r="BN3155" s="9">
        <f t="shared" ca="1" si="986"/>
        <v>0.59918949940081045</v>
      </c>
      <c r="BO3155" s="9">
        <f t="shared" ca="1" si="987"/>
        <v>0.40081050059918943</v>
      </c>
      <c r="BP3155" s="9">
        <f t="shared" ca="1" si="981"/>
        <v>0.39999999999999997</v>
      </c>
      <c r="BQ3155" s="9">
        <f t="shared" ca="1" si="982"/>
        <v>0.6</v>
      </c>
      <c r="BR3155">
        <f t="shared" ca="1" si="983"/>
        <v>1140.3280984351759</v>
      </c>
      <c r="BS3155">
        <f t="shared" ca="1" si="984"/>
        <v>6.6525764014353506E-3</v>
      </c>
      <c r="BT3155">
        <f t="shared" ca="1" si="985"/>
        <v>1.8055555555555555E-5</v>
      </c>
      <c r="BU3155">
        <f t="shared" ca="1" si="970"/>
        <v>2.6063193274379473E-5</v>
      </c>
      <c r="BV3155">
        <f t="shared" ca="1" si="971"/>
        <v>1.5865359435545622E-5</v>
      </c>
      <c r="BW3155" s="35">
        <f ca="1">IFERROR(VLOOKUP($B3155,OFFSET(Input!$A$1,0,MATCH(Index!BW$6&amp;" Index",Input!$1:$1,0)-1,10000,2),2,0)/100,BW3154)</f>
        <v>1.1999999999999999E-3</v>
      </c>
      <c r="BX3155">
        <f t="shared" ca="1" si="988"/>
        <v>9.6098350445228114E-3</v>
      </c>
      <c r="CE3155">
        <v>1066.5033992945441</v>
      </c>
    </row>
    <row r="3156" spans="2:83" x14ac:dyDescent="0.25">
      <c r="B3156" s="2">
        <v>42102</v>
      </c>
      <c r="C3156">
        <f t="shared" ca="1" si="972"/>
        <v>0</v>
      </c>
      <c r="D3156">
        <f t="shared" ca="1" si="973"/>
        <v>4</v>
      </c>
      <c r="E3156">
        <f ca="1">IF($B3156&lt;VLOOKUP(E$6&amp;" Equity",Param,4,0),"",IFERROR(VLOOKUP($B3156,OFFSET(Input!$A$1,0,MATCH(Index!E$6&amp;" Equity",Input!$1:$1,0)-1,10000,2),2,0),E3155))</f>
        <v>91.15</v>
      </c>
      <c r="F3156" s="33">
        <v>131.13</v>
      </c>
      <c r="H3156">
        <f ca="1">IFERROR(VLOOKUP($B3156,OFFSET(Input!$A$1,0,MATCH(Index!H$6,Input!$1:$1,0)-1,10000,2),2,0),0)</f>
        <v>0</v>
      </c>
      <c r="I3156">
        <f ca="1">IFERROR(VLOOKUP($B3156,OFFSET(Input!$A$1,0,MATCH(Index!I$6,Input!$1:$1,0)-1,10000,2),2,0),0)</f>
        <v>0</v>
      </c>
      <c r="K3156">
        <f t="shared" ca="1" si="974"/>
        <v>110.91967972291066</v>
      </c>
      <c r="L3156" s="30">
        <f t="shared" ca="1" si="975"/>
        <v>143.77638518290823</v>
      </c>
      <c r="N3156">
        <f t="shared" ca="1" si="979"/>
        <v>-2.1939447213934163E-4</v>
      </c>
      <c r="O3156">
        <f t="shared" ca="1" si="980"/>
        <v>0</v>
      </c>
      <c r="Q3156">
        <f t="shared" ca="1" si="945"/>
        <v>3.7524168651074573E-2</v>
      </c>
      <c r="R3156">
        <f t="shared" ref="R3156:R3219" ca="1" si="991">SQRT(SUMPRODUCT(OFFSET(O3156,0,0,-R$5,1),OFFSET(O3156,0,0,-R$5,1))*252/R$5)</f>
        <v>0.14977868123459376</v>
      </c>
      <c r="T3156">
        <f t="shared" ca="1" si="955"/>
        <v>6.2273081709761743E-2</v>
      </c>
      <c r="U3156">
        <f t="shared" ca="1" si="950"/>
        <v>0.14303918452152414</v>
      </c>
      <c r="W3156">
        <f t="shared" ca="1" si="951"/>
        <v>0.30192402154683978</v>
      </c>
      <c r="X3156">
        <f t="shared" ca="1" si="952"/>
        <v>0.43575834636779759</v>
      </c>
      <c r="Z3156">
        <f t="shared" ca="1" si="965"/>
        <v>110.06153335494</v>
      </c>
      <c r="AA3156">
        <f t="shared" ca="1" si="965"/>
        <v>109.70375203831443</v>
      </c>
      <c r="AB3156">
        <f t="shared" ca="1" si="965"/>
        <v>109.73201970571688</v>
      </c>
      <c r="AC3156">
        <f t="shared" ca="1" si="966"/>
        <v>109.73201970571688</v>
      </c>
      <c r="AE3156">
        <f ca="1">IFERROR(VLOOKUP($B3156,OFFSET(Input!$A$1,0,MATCH(Index!AE$6&amp;" Index",Input!$1:$1,0)-1,10000,2),2,0),AE3155)</f>
        <v>13.98</v>
      </c>
      <c r="AF3156">
        <f t="shared" ca="1" si="956"/>
        <v>14.498666666666667</v>
      </c>
      <c r="AG3156">
        <f t="shared" ca="1" si="956"/>
        <v>14.851999999999999</v>
      </c>
      <c r="AH3156">
        <f t="shared" ca="1" si="956"/>
        <v>14.890400000000001</v>
      </c>
      <c r="AI3156">
        <f t="shared" ca="1" si="957"/>
        <v>14.890400000000001</v>
      </c>
      <c r="AK3156">
        <f t="shared" ca="1" si="958"/>
        <v>1</v>
      </c>
      <c r="AL3156">
        <f t="shared" ca="1" si="959"/>
        <v>-1</v>
      </c>
      <c r="AN3156" t="str">
        <f t="shared" ca="1" si="969"/>
        <v>Down</v>
      </c>
      <c r="AO3156" t="str">
        <f t="shared" ca="1" si="976"/>
        <v>Not Up</v>
      </c>
      <c r="AQ3156">
        <f t="shared" ca="1" si="967"/>
        <v>0</v>
      </c>
      <c r="AR3156">
        <f t="shared" ca="1" si="968"/>
        <v>1</v>
      </c>
      <c r="AT3156">
        <f t="shared" ca="1" si="946"/>
        <v>1</v>
      </c>
      <c r="AU3156">
        <f t="shared" ca="1" si="947"/>
        <v>0</v>
      </c>
      <c r="AW3156" s="5">
        <f t="shared" ca="1" si="961"/>
        <v>0.14977868123459376</v>
      </c>
      <c r="AX3156" s="5">
        <f t="shared" ca="1" si="962"/>
        <v>0.14303918452152414</v>
      </c>
      <c r="AY3156" s="18">
        <f t="shared" ca="1" si="960"/>
        <v>0.14977868123459376</v>
      </c>
      <c r="BA3156" s="6">
        <f t="shared" ca="1" si="953"/>
        <v>0.33382587954347476</v>
      </c>
      <c r="BB3156">
        <f t="shared" ca="1" si="954"/>
        <v>0.33382587954347476</v>
      </c>
      <c r="BC3156" t="str">
        <f t="shared" ca="1" si="989"/>
        <v>HYG UP Equity</v>
      </c>
      <c r="BD3156" t="str">
        <f t="shared" ca="1" si="990"/>
        <v>TLT UP equity</v>
      </c>
      <c r="BF3156">
        <f t="shared" ca="1" si="963"/>
        <v>0</v>
      </c>
      <c r="BG3156">
        <f t="shared" ca="1" si="964"/>
        <v>1</v>
      </c>
      <c r="BI3156">
        <f t="shared" ca="1" si="977"/>
        <v>0.2</v>
      </c>
      <c r="BJ3156">
        <f t="shared" ca="1" si="978"/>
        <v>0.8</v>
      </c>
      <c r="BL3156">
        <f t="shared" ca="1" si="948"/>
        <v>2.0559526309271585</v>
      </c>
      <c r="BM3156">
        <f t="shared" ca="1" si="949"/>
        <v>6.3444523816008553</v>
      </c>
      <c r="BN3156" s="9">
        <f t="shared" ca="1" si="986"/>
        <v>0.39994734648208685</v>
      </c>
      <c r="BO3156" s="9">
        <f t="shared" ca="1" si="987"/>
        <v>0.60005265351791315</v>
      </c>
      <c r="BP3156" s="9">
        <f t="shared" ca="1" si="981"/>
        <v>0.19999999999999998</v>
      </c>
      <c r="BQ3156" s="9">
        <f t="shared" ca="1" si="982"/>
        <v>0.80000000000000016</v>
      </c>
      <c r="BR3156">
        <f t="shared" ca="1" si="983"/>
        <v>1140.2280367395799</v>
      </c>
      <c r="BS3156">
        <f t="shared" ca="1" si="984"/>
        <v>-8.774816277290487E-5</v>
      </c>
      <c r="BT3156">
        <f t="shared" ca="1" si="985"/>
        <v>1.8055555555555558E-5</v>
      </c>
      <c r="BU3156">
        <f t="shared" ca="1" si="970"/>
        <v>2.4526712632671334E-5</v>
      </c>
      <c r="BV3156">
        <f t="shared" ca="1" si="971"/>
        <v>2.0365077634633247E-6</v>
      </c>
      <c r="BW3156" s="35">
        <f ca="1">IFERROR(VLOOKUP($B3156,OFFSET(Input!$A$1,0,MATCH(Index!BW$6&amp;" Index",Input!$1:$1,0)-1,10000,2),2,0)/100,BW3155)</f>
        <v>1.1999999999999999E-3</v>
      </c>
      <c r="BX3156">
        <f t="shared" ca="1" si="988"/>
        <v>7.4791055920712833E-3</v>
      </c>
      <c r="CE3156">
        <v>1066.405515697026</v>
      </c>
    </row>
    <row r="3157" spans="2:83" x14ac:dyDescent="0.25">
      <c r="B3157" s="2">
        <v>42103</v>
      </c>
      <c r="C3157">
        <f t="shared" ca="1" si="972"/>
        <v>0</v>
      </c>
      <c r="D3157">
        <f t="shared" ca="1" si="973"/>
        <v>5</v>
      </c>
      <c r="E3157">
        <f ca="1">IF($B3157&lt;VLOOKUP(E$6&amp;" Equity",Param,4,0),"",IFERROR(VLOOKUP($B3157,OFFSET(Input!$A$1,0,MATCH(Index!E$6&amp;" Equity",Input!$1:$1,0)-1,10000,2),2,0),E3156))</f>
        <v>91.06</v>
      </c>
      <c r="F3157" s="33">
        <v>129.43</v>
      </c>
      <c r="H3157">
        <f ca="1">IFERROR(VLOOKUP($B3157,OFFSET(Input!$A$1,0,MATCH(Index!H$6,Input!$1:$1,0)-1,10000,2),2,0),0)</f>
        <v>0</v>
      </c>
      <c r="I3157">
        <f ca="1">IFERROR(VLOOKUP($B3157,OFFSET(Input!$A$1,0,MATCH(Index!I$6,Input!$1:$1,0)-1,10000,2),2,0),0)</f>
        <v>0</v>
      </c>
      <c r="K3157">
        <f t="shared" ca="1" si="974"/>
        <v>110.81015946865874</v>
      </c>
      <c r="L3157" s="30">
        <f t="shared" ca="1" si="975"/>
        <v>141.91243448656917</v>
      </c>
      <c r="N3157">
        <f t="shared" ca="1" si="979"/>
        <v>-9.8787121803611128E-4</v>
      </c>
      <c r="O3157">
        <f t="shared" ca="1" si="980"/>
        <v>-1.304900308898594E-2</v>
      </c>
      <c r="Q3157">
        <f t="shared" ref="Q3157:Q3220" ca="1" si="992">SQRT(SUMPRODUCT(OFFSET(N3157,0,0,-Q$5,1),OFFSET(N3157,0,0,-Q$5,1))*252/Q$5)</f>
        <v>3.5433706010653196E-2</v>
      </c>
      <c r="R3157">
        <f t="shared" ca="1" si="991"/>
        <v>0.15783545940747654</v>
      </c>
      <c r="T3157">
        <f t="shared" ca="1" si="955"/>
        <v>6.1591005514855322E-2</v>
      </c>
      <c r="U3157">
        <f t="shared" ca="1" si="950"/>
        <v>0.14822420438117032</v>
      </c>
      <c r="W3157">
        <f t="shared" ca="1" si="951"/>
        <v>0.26019053085806043</v>
      </c>
      <c r="X3157">
        <f t="shared" ca="1" si="952"/>
        <v>0.41580283714306338</v>
      </c>
      <c r="Z3157">
        <f t="shared" ca="1" si="965"/>
        <v>110.18978039758706</v>
      </c>
      <c r="AA3157">
        <f t="shared" ca="1" si="965"/>
        <v>109.77272138151793</v>
      </c>
      <c r="AB3157">
        <f t="shared" ca="1" si="965"/>
        <v>109.75327442711985</v>
      </c>
      <c r="AC3157">
        <f t="shared" ca="1" si="966"/>
        <v>109.77272138151793</v>
      </c>
      <c r="AE3157">
        <f ca="1">IFERROR(VLOOKUP($B3157,OFFSET(Input!$A$1,0,MATCH(Index!AE$6&amp;" Index",Input!$1:$1,0)-1,10000,2),2,0),AE3156)</f>
        <v>13.09</v>
      </c>
      <c r="AF3157">
        <f t="shared" ca="1" si="956"/>
        <v>14.440000000000001</v>
      </c>
      <c r="AG3157">
        <f t="shared" ca="1" si="956"/>
        <v>14.662999999999997</v>
      </c>
      <c r="AH3157">
        <f t="shared" ca="1" si="956"/>
        <v>14.844800000000003</v>
      </c>
      <c r="AI3157">
        <f t="shared" ca="1" si="957"/>
        <v>14.844800000000003</v>
      </c>
      <c r="AK3157">
        <f t="shared" ca="1" si="958"/>
        <v>1</v>
      </c>
      <c r="AL3157">
        <f t="shared" ca="1" si="959"/>
        <v>-1</v>
      </c>
      <c r="AN3157" t="str">
        <f t="shared" ca="1" si="969"/>
        <v>Down</v>
      </c>
      <c r="AO3157" t="str">
        <f t="shared" ca="1" si="976"/>
        <v>Not Up</v>
      </c>
      <c r="AQ3157">
        <f t="shared" ca="1" si="967"/>
        <v>0</v>
      </c>
      <c r="AR3157">
        <f t="shared" ca="1" si="968"/>
        <v>1</v>
      </c>
      <c r="AT3157">
        <f t="shared" ca="1" si="946"/>
        <v>1</v>
      </c>
      <c r="AU3157">
        <f t="shared" ca="1" si="947"/>
        <v>0</v>
      </c>
      <c r="AW3157" s="5">
        <f t="shared" ca="1" si="961"/>
        <v>0.15783545940747654</v>
      </c>
      <c r="AX3157" s="5">
        <f t="shared" ca="1" si="962"/>
        <v>0.14822420438117032</v>
      </c>
      <c r="AY3157" s="18">
        <f t="shared" ca="1" si="960"/>
        <v>0.15783545940747654</v>
      </c>
      <c r="BA3157" s="6">
        <f t="shared" ca="1" si="953"/>
        <v>0.31678559550371571</v>
      </c>
      <c r="BB3157">
        <f t="shared" ca="1" si="954"/>
        <v>0.31678559550371571</v>
      </c>
      <c r="BC3157" t="str">
        <f t="shared" ca="1" si="989"/>
        <v>HYG UP Equity</v>
      </c>
      <c r="BD3157" t="str">
        <f t="shared" ca="1" si="990"/>
        <v>TLT UP equity</v>
      </c>
      <c r="BF3157">
        <f t="shared" ca="1" si="963"/>
        <v>0</v>
      </c>
      <c r="BG3157">
        <f t="shared" ca="1" si="964"/>
        <v>1</v>
      </c>
      <c r="BI3157">
        <f t="shared" ca="1" si="977"/>
        <v>0</v>
      </c>
      <c r="BJ3157">
        <f t="shared" ca="1" si="978"/>
        <v>1</v>
      </c>
      <c r="BL3157">
        <f t="shared" ca="1" si="948"/>
        <v>0</v>
      </c>
      <c r="BM3157">
        <f t="shared" ca="1" si="949"/>
        <v>7.9498116280776552</v>
      </c>
      <c r="BN3157" s="9">
        <f t="shared" ca="1" si="986"/>
        <v>0.20193676549603881</v>
      </c>
      <c r="BO3157" s="9">
        <f t="shared" ca="1" si="987"/>
        <v>0.79806323450396122</v>
      </c>
      <c r="BP3157" s="9">
        <f t="shared" ca="1" si="981"/>
        <v>0</v>
      </c>
      <c r="BQ3157" s="9">
        <f t="shared" ca="1" si="982"/>
        <v>1</v>
      </c>
      <c r="BR3157">
        <f t="shared" ca="1" si="983"/>
        <v>1128.177121850136</v>
      </c>
      <c r="BS3157">
        <f t="shared" ca="1" si="984"/>
        <v>-1.0568863859814259E-2</v>
      </c>
      <c r="BT3157">
        <f t="shared" ca="1" si="985"/>
        <v>1.8055555555555558E-5</v>
      </c>
      <c r="BU3157">
        <f t="shared" ca="1" si="970"/>
        <v>1.56863519971607E-5</v>
      </c>
      <c r="BV3157">
        <f t="shared" ca="1" si="971"/>
        <v>4.7720030376195988E-6</v>
      </c>
      <c r="BW3157" s="35">
        <f ca="1">IFERROR(VLOOKUP($B3157,OFFSET(Input!$A$1,0,MATCH(Index!BW$6&amp;" Index",Input!$1:$1,0)-1,10000,2),2,0)/100,BW3156)</f>
        <v>1.1999999999999999E-3</v>
      </c>
      <c r="BX3157">
        <f t="shared" ca="1" si="988"/>
        <v>6.4276650971645038E-3</v>
      </c>
      <c r="CE3157">
        <v>1061.9860721894329</v>
      </c>
    </row>
    <row r="3158" spans="2:83" x14ac:dyDescent="0.25">
      <c r="B3158" s="2">
        <v>42104</v>
      </c>
      <c r="C3158">
        <f t="shared" ca="1" si="972"/>
        <v>0</v>
      </c>
      <c r="D3158">
        <f t="shared" ca="1" si="973"/>
        <v>0</v>
      </c>
      <c r="E3158">
        <f ca="1">IF($B3158&lt;VLOOKUP(E$6&amp;" Equity",Param,4,0),"",IFERROR(VLOOKUP($B3158,OFFSET(Input!$A$1,0,MATCH(Index!E$6&amp;" Equity",Input!$1:$1,0)-1,10000,2),2,0),E3157))</f>
        <v>91.27</v>
      </c>
      <c r="F3158" s="33">
        <v>129.62</v>
      </c>
      <c r="H3158">
        <f ca="1">IFERROR(VLOOKUP($B3158,OFFSET(Input!$A$1,0,MATCH(Index!H$6,Input!$1:$1,0)-1,10000,2),2,0),0)</f>
        <v>0</v>
      </c>
      <c r="I3158">
        <f ca="1">IFERROR(VLOOKUP($B3158,OFFSET(Input!$A$1,0,MATCH(Index!I$6,Input!$1:$1,0)-1,10000,2),2,0),0)</f>
        <v>0</v>
      </c>
      <c r="K3158">
        <f t="shared" ca="1" si="974"/>
        <v>111.06570672857987</v>
      </c>
      <c r="L3158" s="30">
        <f t="shared" ca="1" si="975"/>
        <v>142.12075838792472</v>
      </c>
      <c r="N3158">
        <f t="shared" ca="1" si="979"/>
        <v>2.3035166221499182E-3</v>
      </c>
      <c r="O3158">
        <f t="shared" ca="1" si="980"/>
        <v>1.4668985452232074E-3</v>
      </c>
      <c r="Q3158">
        <f t="shared" ca="1" si="992"/>
        <v>3.7268688603560425E-2</v>
      </c>
      <c r="R3158">
        <f t="shared" ca="1" si="991"/>
        <v>0.13691272856367531</v>
      </c>
      <c r="T3158">
        <f t="shared" ca="1" si="955"/>
        <v>6.1728251507392563E-2</v>
      </c>
      <c r="U3158">
        <f t="shared" ca="1" si="950"/>
        <v>0.1482943526219844</v>
      </c>
      <c r="W3158">
        <f t="shared" ca="1" si="951"/>
        <v>0.29328836807699987</v>
      </c>
      <c r="X3158">
        <f t="shared" ca="1" si="952"/>
        <v>0.42127262183095526</v>
      </c>
      <c r="Z3158">
        <f t="shared" ca="1" si="965"/>
        <v>110.34479362169625</v>
      </c>
      <c r="AA3158">
        <f t="shared" ca="1" si="965"/>
        <v>109.84356498848754</v>
      </c>
      <c r="AB3158">
        <f t="shared" ca="1" si="965"/>
        <v>109.7765131417237</v>
      </c>
      <c r="AC3158">
        <f t="shared" ca="1" si="966"/>
        <v>109.84356498848754</v>
      </c>
      <c r="AE3158">
        <f ca="1">IFERROR(VLOOKUP($B3158,OFFSET(Input!$A$1,0,MATCH(Index!AE$6&amp;" Index",Input!$1:$1,0)-1,10000,2),2,0),AE3157)</f>
        <v>12.58</v>
      </c>
      <c r="AF3158">
        <f t="shared" ca="1" si="956"/>
        <v>14.340666666666666</v>
      </c>
      <c r="AG3158">
        <f t="shared" ca="1" si="956"/>
        <v>14.520999999999997</v>
      </c>
      <c r="AH3158">
        <f t="shared" ca="1" si="956"/>
        <v>14.7864</v>
      </c>
      <c r="AI3158">
        <f t="shared" ca="1" si="957"/>
        <v>14.7864</v>
      </c>
      <c r="AK3158">
        <f t="shared" ca="1" si="958"/>
        <v>1</v>
      </c>
      <c r="AL3158">
        <f t="shared" ca="1" si="959"/>
        <v>-1</v>
      </c>
      <c r="AN3158" t="str">
        <f t="shared" ca="1" si="969"/>
        <v>Down</v>
      </c>
      <c r="AO3158" t="str">
        <f t="shared" ca="1" si="976"/>
        <v>Not Up</v>
      </c>
      <c r="AQ3158">
        <f t="shared" ca="1" si="967"/>
        <v>0</v>
      </c>
      <c r="AR3158">
        <f t="shared" ca="1" si="968"/>
        <v>1</v>
      </c>
      <c r="AT3158">
        <f t="shared" ca="1" si="946"/>
        <v>1</v>
      </c>
      <c r="AU3158">
        <f t="shared" ca="1" si="947"/>
        <v>0</v>
      </c>
      <c r="AW3158" s="5">
        <f t="shared" ca="1" si="961"/>
        <v>0.13691272856367531</v>
      </c>
      <c r="AX3158" s="5">
        <f t="shared" ca="1" si="962"/>
        <v>0.1482943526219844</v>
      </c>
      <c r="AY3158" s="18">
        <f t="shared" ca="1" si="960"/>
        <v>0.1482943526219844</v>
      </c>
      <c r="BA3158" s="6">
        <f t="shared" ca="1" si="953"/>
        <v>0.33716725631119943</v>
      </c>
      <c r="BB3158">
        <f t="shared" ca="1" si="954"/>
        <v>0.31678559550371571</v>
      </c>
      <c r="BC3158" t="str">
        <f t="shared" ca="1" si="989"/>
        <v>HYG UP Equity</v>
      </c>
      <c r="BD3158" t="str">
        <f t="shared" ca="1" si="990"/>
        <v>TLT UP equity</v>
      </c>
      <c r="BF3158">
        <f t="shared" ca="1" si="963"/>
        <v>0</v>
      </c>
      <c r="BG3158">
        <f t="shared" ca="1" si="964"/>
        <v>1</v>
      </c>
      <c r="BI3158">
        <f t="shared" ca="1" si="977"/>
        <v>0</v>
      </c>
      <c r="BJ3158">
        <f t="shared" ca="1" si="978"/>
        <v>1</v>
      </c>
      <c r="BL3158">
        <f t="shared" ca="1" si="948"/>
        <v>0</v>
      </c>
      <c r="BM3158">
        <f t="shared" ca="1" si="949"/>
        <v>7.9498116280776552</v>
      </c>
      <c r="BN3158" s="9">
        <f t="shared" ca="1" si="986"/>
        <v>0</v>
      </c>
      <c r="BO3158" s="9">
        <f t="shared" ca="1" si="987"/>
        <v>1</v>
      </c>
      <c r="BP3158" s="9">
        <f t="shared" ca="1" si="981"/>
        <v>0</v>
      </c>
      <c r="BQ3158" s="9">
        <f t="shared" ca="1" si="982"/>
        <v>1</v>
      </c>
      <c r="BR3158">
        <f t="shared" ca="1" si="983"/>
        <v>1129.8332576235389</v>
      </c>
      <c r="BS3158">
        <f t="shared" ca="1" si="984"/>
        <v>1.4679749671637765E-3</v>
      </c>
      <c r="BT3158">
        <f t="shared" ca="1" si="985"/>
        <v>1.8055555555555558E-5</v>
      </c>
      <c r="BU3158">
        <f t="shared" ca="1" si="970"/>
        <v>0</v>
      </c>
      <c r="BV3158">
        <f t="shared" ca="1" si="971"/>
        <v>3.4080568079518094E-6</v>
      </c>
      <c r="BW3158" s="35">
        <f ca="1">IFERROR(VLOOKUP($B3158,OFFSET(Input!$A$1,0,MATCH(Index!BW$6&amp;" Index",Input!$1:$1,0)-1,10000,2),2,0)/100,BW3157)</f>
        <v>1.1999999999999999E-3</v>
      </c>
      <c r="BX3158">
        <f t="shared" ca="1" si="988"/>
        <v>6.0742841303296673E-3</v>
      </c>
      <c r="CE3158">
        <v>1062.4877037684496</v>
      </c>
    </row>
    <row r="3159" spans="2:83" x14ac:dyDescent="0.25">
      <c r="B3159" s="2">
        <v>42107</v>
      </c>
      <c r="C3159">
        <f t="shared" ca="1" si="972"/>
        <v>0</v>
      </c>
      <c r="D3159">
        <f t="shared" ca="1" si="973"/>
        <v>0</v>
      </c>
      <c r="E3159">
        <f ca="1">IF($B3159&lt;VLOOKUP(E$6&amp;" Equity",Param,4,0),"",IFERROR(VLOOKUP($B3159,OFFSET(Input!$A$1,0,MATCH(Index!E$6&amp;" Equity",Input!$1:$1,0)-1,10000,2),2,0),E3158))</f>
        <v>91.1</v>
      </c>
      <c r="F3159" s="33">
        <v>129.80000000000001</v>
      </c>
      <c r="H3159">
        <f ca="1">IFERROR(VLOOKUP($B3159,OFFSET(Input!$A$1,0,MATCH(Index!H$6,Input!$1:$1,0)-1,10000,2),2,0),0)</f>
        <v>0</v>
      </c>
      <c r="I3159">
        <f ca="1">IFERROR(VLOOKUP($B3159,OFFSET(Input!$A$1,0,MATCH(Index!I$6,Input!$1:$1,0)-1,10000,2),2,0),0)</f>
        <v>0</v>
      </c>
      <c r="K3159">
        <f t="shared" ca="1" si="974"/>
        <v>110.85883513721514</v>
      </c>
      <c r="L3159" s="30">
        <f t="shared" ca="1" si="975"/>
        <v>142.31811787341945</v>
      </c>
      <c r="N3159">
        <f t="shared" ca="1" si="979"/>
        <v>-1.8643422628733884E-3</v>
      </c>
      <c r="O3159">
        <f t="shared" ca="1" si="980"/>
        <v>1.3877112704197459E-3</v>
      </c>
      <c r="Q3159">
        <f t="shared" ca="1" si="992"/>
        <v>3.8228869482962127E-2</v>
      </c>
      <c r="R3159">
        <f t="shared" ca="1" si="991"/>
        <v>0.12224361529029314</v>
      </c>
      <c r="T3159">
        <f t="shared" ca="1" si="955"/>
        <v>6.087573361064829E-2</v>
      </c>
      <c r="U3159">
        <f t="shared" ca="1" si="950"/>
        <v>0.14797465735670554</v>
      </c>
      <c r="W3159">
        <f t="shared" ca="1" si="951"/>
        <v>0.25468933802407767</v>
      </c>
      <c r="X3159">
        <f t="shared" ca="1" si="952"/>
        <v>0.4097294161248034</v>
      </c>
      <c r="Z3159">
        <f t="shared" ca="1" si="965"/>
        <v>110.470639498379</v>
      </c>
      <c r="AA3159">
        <f t="shared" ca="1" si="965"/>
        <v>109.92284257567383</v>
      </c>
      <c r="AB3159">
        <f t="shared" ca="1" si="965"/>
        <v>109.81958275957682</v>
      </c>
      <c r="AC3159">
        <f t="shared" ca="1" si="966"/>
        <v>109.92284257567383</v>
      </c>
      <c r="AE3159">
        <f ca="1">IFERROR(VLOOKUP($B3159,OFFSET(Input!$A$1,0,MATCH(Index!AE$6&amp;" Index",Input!$1:$1,0)-1,10000,2),2,0),AE3158)</f>
        <v>13.94</v>
      </c>
      <c r="AF3159">
        <f t="shared" ca="1" si="956"/>
        <v>14.402000000000003</v>
      </c>
      <c r="AG3159">
        <f t="shared" ca="1" si="956"/>
        <v>14.417999999999997</v>
      </c>
      <c r="AH3159">
        <f t="shared" ca="1" si="956"/>
        <v>14.735999999999999</v>
      </c>
      <c r="AI3159">
        <f t="shared" ca="1" si="957"/>
        <v>14.735999999999999</v>
      </c>
      <c r="AK3159">
        <f t="shared" ca="1" si="958"/>
        <v>1</v>
      </c>
      <c r="AL3159">
        <f t="shared" ca="1" si="959"/>
        <v>-1</v>
      </c>
      <c r="AN3159" t="str">
        <f t="shared" ca="1" si="969"/>
        <v>Down</v>
      </c>
      <c r="AO3159" t="str">
        <f t="shared" ca="1" si="976"/>
        <v>Not Up</v>
      </c>
      <c r="AQ3159">
        <f t="shared" ca="1" si="967"/>
        <v>0</v>
      </c>
      <c r="AR3159">
        <f t="shared" ca="1" si="968"/>
        <v>1</v>
      </c>
      <c r="AT3159">
        <f t="shared" ca="1" si="946"/>
        <v>1</v>
      </c>
      <c r="AU3159">
        <f t="shared" ca="1" si="947"/>
        <v>0</v>
      </c>
      <c r="AW3159" s="5">
        <f t="shared" ca="1" si="961"/>
        <v>0.12224361529029314</v>
      </c>
      <c r="AX3159" s="5">
        <f t="shared" ca="1" si="962"/>
        <v>0.14797465735670554</v>
      </c>
      <c r="AY3159" s="18">
        <f t="shared" ca="1" si="960"/>
        <v>0.14797465735670554</v>
      </c>
      <c r="BA3159" s="6">
        <f t="shared" ca="1" si="953"/>
        <v>0.33789569709542044</v>
      </c>
      <c r="BB3159">
        <f t="shared" ca="1" si="954"/>
        <v>0.31678559550371571</v>
      </c>
      <c r="BC3159" t="str">
        <f t="shared" ca="1" si="989"/>
        <v>HYG UP Equity</v>
      </c>
      <c r="BD3159" t="str">
        <f t="shared" ca="1" si="990"/>
        <v>TLT UP equity</v>
      </c>
      <c r="BF3159">
        <f t="shared" ca="1" si="963"/>
        <v>0</v>
      </c>
      <c r="BG3159">
        <f t="shared" ca="1" si="964"/>
        <v>1</v>
      </c>
      <c r="BI3159">
        <f t="shared" ca="1" si="977"/>
        <v>0</v>
      </c>
      <c r="BJ3159">
        <f t="shared" ca="1" si="978"/>
        <v>1</v>
      </c>
      <c r="BL3159">
        <f t="shared" ca="1" si="948"/>
        <v>0</v>
      </c>
      <c r="BM3159">
        <f t="shared" ca="1" si="949"/>
        <v>7.9498116280776543</v>
      </c>
      <c r="BN3159" s="9">
        <f t="shared" ca="1" si="986"/>
        <v>0</v>
      </c>
      <c r="BO3159" s="9">
        <f t="shared" ca="1" si="987"/>
        <v>1</v>
      </c>
      <c r="BP3159" s="9">
        <f t="shared" ca="1" si="981"/>
        <v>0</v>
      </c>
      <c r="BQ3159" s="9">
        <f t="shared" ca="1" si="982"/>
        <v>0.99999999999999989</v>
      </c>
      <c r="BR3159">
        <f t="shared" ca="1" si="983"/>
        <v>1131.4022283562363</v>
      </c>
      <c r="BS3159">
        <f t="shared" ca="1" si="984"/>
        <v>1.3886745872551121E-3</v>
      </c>
      <c r="BT3159">
        <f t="shared" ca="1" si="985"/>
        <v>5.4166666666666671E-5</v>
      </c>
      <c r="BU3159">
        <f t="shared" ca="1" si="970"/>
        <v>0</v>
      </c>
      <c r="BV3159">
        <f t="shared" ca="1" si="971"/>
        <v>1.1102230246251566E-20</v>
      </c>
      <c r="BW3159" s="35">
        <f ca="1">IFERROR(VLOOKUP($B3159,OFFSET(Input!$A$1,0,MATCH(Index!BW$6&amp;" Index",Input!$1:$1,0)-1,10000,2),2,0)/100,BW3158)</f>
        <v>1.2999999999999999E-3</v>
      </c>
      <c r="BX3159">
        <f t="shared" ca="1" si="988"/>
        <v>1.8231459997490124E-2</v>
      </c>
      <c r="CE3159">
        <v>1062.9238425980561</v>
      </c>
    </row>
    <row r="3160" spans="2:83" x14ac:dyDescent="0.25">
      <c r="B3160" s="2">
        <v>42108</v>
      </c>
      <c r="C3160">
        <f t="shared" ca="1" si="972"/>
        <v>0</v>
      </c>
      <c r="D3160">
        <f t="shared" ca="1" si="973"/>
        <v>0</v>
      </c>
      <c r="E3160">
        <f ca="1">IF($B3160&lt;VLOOKUP(E$6&amp;" Equity",Param,4,0),"",IFERROR(VLOOKUP($B3160,OFFSET(Input!$A$1,0,MATCH(Index!E$6&amp;" Equity",Input!$1:$1,0)-1,10000,2),2,0),E3159))</f>
        <v>91.14</v>
      </c>
      <c r="F3160" s="33">
        <v>130.72</v>
      </c>
      <c r="H3160">
        <f ca="1">IFERROR(VLOOKUP($B3160,OFFSET(Input!$A$1,0,MATCH(Index!H$6,Input!$1:$1,0)-1,10000,2),2,0),0)</f>
        <v>0</v>
      </c>
      <c r="I3160">
        <f ca="1">IFERROR(VLOOKUP($B3160,OFFSET(Input!$A$1,0,MATCH(Index!I$6,Input!$1:$1,0)-1,10000,2),2,0),0)</f>
        <v>0</v>
      </c>
      <c r="K3160">
        <f t="shared" ca="1" si="974"/>
        <v>110.90751080577154</v>
      </c>
      <c r="L3160" s="30">
        <f t="shared" ca="1" si="975"/>
        <v>143.32684413261472</v>
      </c>
      <c r="N3160">
        <f t="shared" ca="1" si="979"/>
        <v>4.3898156982383993E-4</v>
      </c>
      <c r="O3160">
        <f t="shared" ca="1" si="980"/>
        <v>7.0628268417031225E-3</v>
      </c>
      <c r="Q3160">
        <f t="shared" ca="1" si="992"/>
        <v>3.5698790599982495E-2</v>
      </c>
      <c r="R3160">
        <f t="shared" ca="1" si="991"/>
        <v>0.12481036645633183</v>
      </c>
      <c r="T3160">
        <f t="shared" ca="1" si="955"/>
        <v>6.0792485632717608E-2</v>
      </c>
      <c r="U3160">
        <f t="shared" ca="1" si="950"/>
        <v>0.14617897462621074</v>
      </c>
      <c r="W3160">
        <f t="shared" ca="1" si="951"/>
        <v>0.36226536127645137</v>
      </c>
      <c r="X3160">
        <f t="shared" ca="1" si="952"/>
        <v>0.43328849609674425</v>
      </c>
      <c r="Z3160">
        <f t="shared" ca="1" si="965"/>
        <v>110.57106655516752</v>
      </c>
      <c r="AA3160">
        <f t="shared" ca="1" si="965"/>
        <v>110.01000549590292</v>
      </c>
      <c r="AB3160">
        <f t="shared" ca="1" si="965"/>
        <v>109.87380646574415</v>
      </c>
      <c r="AC3160">
        <f t="shared" ca="1" si="966"/>
        <v>110.01000549590292</v>
      </c>
      <c r="AE3160">
        <f ca="1">IFERROR(VLOOKUP($B3160,OFFSET(Input!$A$1,0,MATCH(Index!AE$6&amp;" Index",Input!$1:$1,0)-1,10000,2),2,0),AE3159)</f>
        <v>13.67</v>
      </c>
      <c r="AF3160">
        <f t="shared" ca="1" si="956"/>
        <v>14.419333333333332</v>
      </c>
      <c r="AG3160">
        <f t="shared" ca="1" si="956"/>
        <v>14.320999999999998</v>
      </c>
      <c r="AH3160">
        <f t="shared" ca="1" si="956"/>
        <v>14.680399999999999</v>
      </c>
      <c r="AI3160">
        <f t="shared" ca="1" si="957"/>
        <v>14.680399999999999</v>
      </c>
      <c r="AK3160">
        <f t="shared" ca="1" si="958"/>
        <v>1</v>
      </c>
      <c r="AL3160">
        <f t="shared" ca="1" si="959"/>
        <v>-1</v>
      </c>
      <c r="AN3160" t="str">
        <f t="shared" ca="1" si="969"/>
        <v>Down</v>
      </c>
      <c r="AO3160" t="str">
        <f t="shared" ca="1" si="976"/>
        <v>Not Up</v>
      </c>
      <c r="AQ3160">
        <f t="shared" ca="1" si="967"/>
        <v>0</v>
      </c>
      <c r="AR3160">
        <f t="shared" ca="1" si="968"/>
        <v>1</v>
      </c>
      <c r="AT3160">
        <f t="shared" ref="AT3160:AT3223" ca="1" si="993">IF($C3160=1,AQ3159,AT3159)</f>
        <v>1</v>
      </c>
      <c r="AU3160">
        <f t="shared" ref="AU3160:AU3223" ca="1" si="994">IF($C3160=1,AR3159,AU3159)</f>
        <v>0</v>
      </c>
      <c r="AW3160" s="5">
        <f t="shared" ca="1" si="961"/>
        <v>0.12481036645633183</v>
      </c>
      <c r="AX3160" s="5">
        <f t="shared" ca="1" si="962"/>
        <v>0.14617897462621074</v>
      </c>
      <c r="AY3160" s="18">
        <f t="shared" ca="1" si="960"/>
        <v>0.14617897462621074</v>
      </c>
      <c r="BA3160" s="6">
        <f t="shared" ca="1" si="953"/>
        <v>0.34204645454555482</v>
      </c>
      <c r="BB3160">
        <f t="shared" ca="1" si="954"/>
        <v>0.31678559550371571</v>
      </c>
      <c r="BC3160" t="str">
        <f t="shared" ca="1" si="989"/>
        <v>HYG UP Equity</v>
      </c>
      <c r="BD3160" t="str">
        <f t="shared" ca="1" si="990"/>
        <v>TLT UP equity</v>
      </c>
      <c r="BF3160">
        <f t="shared" ca="1" si="963"/>
        <v>0</v>
      </c>
      <c r="BG3160">
        <f t="shared" ca="1" si="964"/>
        <v>1</v>
      </c>
      <c r="BI3160">
        <f t="shared" ca="1" si="977"/>
        <v>0</v>
      </c>
      <c r="BJ3160">
        <f t="shared" ca="1" si="978"/>
        <v>1</v>
      </c>
      <c r="BL3160">
        <f t="shared" ca="1" si="948"/>
        <v>0</v>
      </c>
      <c r="BM3160">
        <f t="shared" ca="1" si="949"/>
        <v>7.9498116280776552</v>
      </c>
      <c r="BN3160" s="9">
        <f t="shared" ca="1" si="986"/>
        <v>0</v>
      </c>
      <c r="BO3160" s="9">
        <f t="shared" ca="1" si="987"/>
        <v>0.99999999999999989</v>
      </c>
      <c r="BP3160" s="9">
        <f t="shared" ca="1" si="981"/>
        <v>0</v>
      </c>
      <c r="BQ3160" s="9">
        <f t="shared" ca="1" si="982"/>
        <v>1</v>
      </c>
      <c r="BR3160">
        <f t="shared" ca="1" si="983"/>
        <v>1139.4214121011341</v>
      </c>
      <c r="BS3160">
        <f t="shared" ca="1" si="984"/>
        <v>7.0878274268104668E-3</v>
      </c>
      <c r="BT3160">
        <f t="shared" ca="1" si="985"/>
        <v>1.8055555555555555E-5</v>
      </c>
      <c r="BU3160">
        <f t="shared" ca="1" si="970"/>
        <v>0</v>
      </c>
      <c r="BV3160">
        <f t="shared" ca="1" si="971"/>
        <v>1.1102230246251566E-20</v>
      </c>
      <c r="BW3160" s="35">
        <f ca="1">IFERROR(VLOOKUP($B3160,OFFSET(Input!$A$1,0,MATCH(Index!BW$6&amp;" Index",Input!$1:$1,0)-1,10000,2),2,0)/100,BW3159)</f>
        <v>1.2999999999999999E-3</v>
      </c>
      <c r="BX3160">
        <f t="shared" ca="1" si="988"/>
        <v>6.0796479331705544E-3</v>
      </c>
      <c r="CE3160">
        <v>1065.4202144303877</v>
      </c>
    </row>
    <row r="3161" spans="2:83" x14ac:dyDescent="0.25">
      <c r="B3161" s="2">
        <v>42109</v>
      </c>
      <c r="C3161">
        <f t="shared" ca="1" si="972"/>
        <v>0</v>
      </c>
      <c r="D3161">
        <f t="shared" ca="1" si="973"/>
        <v>0</v>
      </c>
      <c r="E3161">
        <f ca="1">IF($B3161&lt;VLOOKUP(E$6&amp;" Equity",Param,4,0),"",IFERROR(VLOOKUP($B3161,OFFSET(Input!$A$1,0,MATCH(Index!E$6&amp;" Equity",Input!$1:$1,0)-1,10000,2),2,0),E3160))</f>
        <v>91.5</v>
      </c>
      <c r="F3161" s="33">
        <v>130.61000000000001</v>
      </c>
      <c r="H3161">
        <f ca="1">IFERROR(VLOOKUP($B3161,OFFSET(Input!$A$1,0,MATCH(Index!H$6,Input!$1:$1,0)-1,10000,2),2,0),0)</f>
        <v>0</v>
      </c>
      <c r="I3161">
        <f ca="1">IFERROR(VLOOKUP($B3161,OFFSET(Input!$A$1,0,MATCH(Index!I$6,Input!$1:$1,0)-1,10000,2),2,0),0)</f>
        <v>0</v>
      </c>
      <c r="K3161">
        <f t="shared" ca="1" si="974"/>
        <v>111.34559182277918</v>
      </c>
      <c r="L3161" s="30">
        <f t="shared" ca="1" si="975"/>
        <v>143.20623555814575</v>
      </c>
      <c r="N3161">
        <f t="shared" ca="1" si="979"/>
        <v>3.9421864457391247E-3</v>
      </c>
      <c r="O3161">
        <f t="shared" ca="1" si="980"/>
        <v>-8.4184752226277052E-4</v>
      </c>
      <c r="Q3161">
        <f t="shared" ca="1" si="992"/>
        <v>4.0360109125535018E-2</v>
      </c>
      <c r="R3161">
        <f t="shared" ca="1" si="991"/>
        <v>0.1244169028443131</v>
      </c>
      <c r="T3161">
        <f t="shared" ca="1" si="955"/>
        <v>5.9797432659587271E-2</v>
      </c>
      <c r="U3161">
        <f t="shared" ca="1" si="950"/>
        <v>0.14324603607395758</v>
      </c>
      <c r="W3161">
        <f t="shared" ca="1" si="951"/>
        <v>0.31784350583827492</v>
      </c>
      <c r="X3161">
        <f t="shared" ca="1" si="952"/>
        <v>0.50539882646062861</v>
      </c>
      <c r="Z3161">
        <f t="shared" ca="1" si="965"/>
        <v>110.72862772382675</v>
      </c>
      <c r="AA3161">
        <f t="shared" ca="1" si="965"/>
        <v>110.14633021505729</v>
      </c>
      <c r="AB3161">
        <f t="shared" ca="1" si="965"/>
        <v>109.96251378917169</v>
      </c>
      <c r="AC3161">
        <f t="shared" ca="1" si="966"/>
        <v>110.14633021505729</v>
      </c>
      <c r="AE3161">
        <f ca="1">IFERROR(VLOOKUP($B3161,OFFSET(Input!$A$1,0,MATCH(Index!AE$6&amp;" Index",Input!$1:$1,0)-1,10000,2),2,0),AE3160)</f>
        <v>12.84</v>
      </c>
      <c r="AF3161">
        <f t="shared" ca="1" si="956"/>
        <v>14.367333333333333</v>
      </c>
      <c r="AG3161">
        <f t="shared" ca="1" si="956"/>
        <v>14.180000000000001</v>
      </c>
      <c r="AH3161">
        <f t="shared" ca="1" si="956"/>
        <v>14.526399999999997</v>
      </c>
      <c r="AI3161">
        <f t="shared" ca="1" si="957"/>
        <v>14.526399999999997</v>
      </c>
      <c r="AK3161">
        <f t="shared" ca="1" si="958"/>
        <v>1</v>
      </c>
      <c r="AL3161">
        <f t="shared" ca="1" si="959"/>
        <v>-1</v>
      </c>
      <c r="AN3161" t="str">
        <f t="shared" ca="1" si="969"/>
        <v>Down</v>
      </c>
      <c r="AO3161" t="str">
        <f t="shared" ca="1" si="976"/>
        <v>Not Up</v>
      </c>
      <c r="AQ3161">
        <f t="shared" ca="1" si="967"/>
        <v>0</v>
      </c>
      <c r="AR3161">
        <f t="shared" ca="1" si="968"/>
        <v>1</v>
      </c>
      <c r="AT3161">
        <f t="shared" ca="1" si="993"/>
        <v>1</v>
      </c>
      <c r="AU3161">
        <f t="shared" ca="1" si="994"/>
        <v>0</v>
      </c>
      <c r="AW3161" s="5">
        <f t="shared" ca="1" si="961"/>
        <v>0.1244169028443131</v>
      </c>
      <c r="AX3161" s="5">
        <f t="shared" ca="1" si="962"/>
        <v>0.14324603607395758</v>
      </c>
      <c r="AY3161" s="18">
        <f t="shared" ca="1" si="960"/>
        <v>0.14324603607395758</v>
      </c>
      <c r="BA3161" s="6">
        <f t="shared" ca="1" si="953"/>
        <v>0.34904979830775301</v>
      </c>
      <c r="BB3161">
        <f t="shared" ca="1" si="954"/>
        <v>0.31678559550371571</v>
      </c>
      <c r="BC3161" t="str">
        <f t="shared" ca="1" si="989"/>
        <v>HYG UP Equity</v>
      </c>
      <c r="BD3161" t="str">
        <f t="shared" ca="1" si="990"/>
        <v>TLT UP equity</v>
      </c>
      <c r="BF3161">
        <f t="shared" ca="1" si="963"/>
        <v>0</v>
      </c>
      <c r="BG3161">
        <f t="shared" ca="1" si="964"/>
        <v>1</v>
      </c>
      <c r="BI3161">
        <f t="shared" ca="1" si="977"/>
        <v>0</v>
      </c>
      <c r="BJ3161">
        <f t="shared" ca="1" si="978"/>
        <v>1</v>
      </c>
      <c r="BL3161">
        <f t="shared" ref="BL3161:BL3224" ca="1" si="995">($BR3161/K3161)*BI3161</f>
        <v>0</v>
      </c>
      <c r="BM3161">
        <f t="shared" ref="BM3161:BM3224" ca="1" si="996">($BR3161/L3161)*BJ3161</f>
        <v>7.9498116280776561</v>
      </c>
      <c r="BN3161" s="9">
        <f t="shared" ca="1" si="986"/>
        <v>0</v>
      </c>
      <c r="BO3161" s="9">
        <f t="shared" ca="1" si="987"/>
        <v>1</v>
      </c>
      <c r="BP3161" s="9">
        <f t="shared" ca="1" si="981"/>
        <v>0</v>
      </c>
      <c r="BQ3161" s="9">
        <f t="shared" ca="1" si="982"/>
        <v>1</v>
      </c>
      <c r="BR3161">
        <f t="shared" ca="1" si="983"/>
        <v>1138.4625966533749</v>
      </c>
      <c r="BS3161">
        <f t="shared" ca="1" si="984"/>
        <v>-8.414932680536058E-4</v>
      </c>
      <c r="BT3161">
        <f t="shared" ca="1" si="985"/>
        <v>1.8055555555555558E-5</v>
      </c>
      <c r="BU3161">
        <f t="shared" ca="1" si="970"/>
        <v>0</v>
      </c>
      <c r="BV3161">
        <f t="shared" ca="1" si="971"/>
        <v>0</v>
      </c>
      <c r="BW3161" s="35">
        <f ca="1">IFERROR(VLOOKUP($B3161,OFFSET(Input!$A$1,0,MATCH(Index!BW$6&amp;" Index",Input!$1:$1,0)-1,10000,2),2,0)/100,BW3160)</f>
        <v>1.2999999999999999E-3</v>
      </c>
      <c r="BX3161">
        <f t="shared" ca="1" si="988"/>
        <v>6.0939265307921519E-3</v>
      </c>
      <c r="CE3161">
        <v>1065.102268637964</v>
      </c>
    </row>
    <row r="3162" spans="2:83" x14ac:dyDescent="0.25">
      <c r="B3162" s="2">
        <v>42110</v>
      </c>
      <c r="C3162">
        <f t="shared" ca="1" si="972"/>
        <v>0</v>
      </c>
      <c r="D3162">
        <f t="shared" ca="1" si="973"/>
        <v>0</v>
      </c>
      <c r="E3162">
        <f ca="1">IF($B3162&lt;VLOOKUP(E$6&amp;" Equity",Param,4,0),"",IFERROR(VLOOKUP($B3162,OFFSET(Input!$A$1,0,MATCH(Index!E$6&amp;" Equity",Input!$1:$1,0)-1,10000,2),2,0),E3161))</f>
        <v>91.31</v>
      </c>
      <c r="F3162" s="33">
        <v>129.96</v>
      </c>
      <c r="H3162">
        <f ca="1">IFERROR(VLOOKUP($B3162,OFFSET(Input!$A$1,0,MATCH(Index!H$6,Input!$1:$1,0)-1,10000,2),2,0),0)</f>
        <v>0</v>
      </c>
      <c r="I3162">
        <f ca="1">IFERROR(VLOOKUP($B3162,OFFSET(Input!$A$1,0,MATCH(Index!I$6,Input!$1:$1,0)-1,10000,2),2,0),0)</f>
        <v>0</v>
      </c>
      <c r="K3162">
        <f t="shared" ca="1" si="974"/>
        <v>111.11438239713627</v>
      </c>
      <c r="L3162" s="30">
        <f t="shared" ca="1" si="975"/>
        <v>142.49354852719256</v>
      </c>
      <c r="N3162">
        <f t="shared" ca="1" si="979"/>
        <v>-2.0786616532268171E-3</v>
      </c>
      <c r="O3162">
        <f t="shared" ca="1" si="980"/>
        <v>-4.989072788530345E-3</v>
      </c>
      <c r="Q3162">
        <f t="shared" ca="1" si="992"/>
        <v>4.040165064540184E-2</v>
      </c>
      <c r="R3162">
        <f t="shared" ca="1" si="991"/>
        <v>0.10877995508813404</v>
      </c>
      <c r="T3162">
        <f t="shared" ca="1" si="955"/>
        <v>5.1580289639629448E-2</v>
      </c>
      <c r="U3162">
        <f t="shared" ca="1" si="950"/>
        <v>0.12738754091867885</v>
      </c>
      <c r="W3162">
        <f t="shared" ca="1" si="951"/>
        <v>0.26981625250386854</v>
      </c>
      <c r="X3162">
        <f t="shared" ca="1" si="952"/>
        <v>0.35712708168070328</v>
      </c>
      <c r="Z3162">
        <f t="shared" ca="1" si="965"/>
        <v>110.84058176150647</v>
      </c>
      <c r="AA3162">
        <f t="shared" ca="1" si="965"/>
        <v>110.22324197186472</v>
      </c>
      <c r="AB3162">
        <f t="shared" ca="1" si="965"/>
        <v>110.0298581808736</v>
      </c>
      <c r="AC3162">
        <f t="shared" ca="1" si="966"/>
        <v>110.22324197186472</v>
      </c>
      <c r="AE3162">
        <f ca="1">IFERROR(VLOOKUP($B3162,OFFSET(Input!$A$1,0,MATCH(Index!AE$6&amp;" Index",Input!$1:$1,0)-1,10000,2),2,0),AE3161)</f>
        <v>12.6</v>
      </c>
      <c r="AF3162">
        <f t="shared" ca="1" si="956"/>
        <v>14.177999999999999</v>
      </c>
      <c r="AG3162">
        <f t="shared" ca="1" si="956"/>
        <v>14.111500000000001</v>
      </c>
      <c r="AH3162">
        <f t="shared" ca="1" si="956"/>
        <v>14.355599999999997</v>
      </c>
      <c r="AI3162">
        <f t="shared" ca="1" si="957"/>
        <v>14.355599999999997</v>
      </c>
      <c r="AK3162">
        <f t="shared" ca="1" si="958"/>
        <v>1</v>
      </c>
      <c r="AL3162">
        <f t="shared" ca="1" si="959"/>
        <v>-1</v>
      </c>
      <c r="AN3162" t="str">
        <f t="shared" ca="1" si="969"/>
        <v>Down</v>
      </c>
      <c r="AO3162" t="str">
        <f t="shared" ca="1" si="976"/>
        <v>Not Up</v>
      </c>
      <c r="AQ3162">
        <f t="shared" ca="1" si="967"/>
        <v>0</v>
      </c>
      <c r="AR3162">
        <f t="shared" ca="1" si="968"/>
        <v>1</v>
      </c>
      <c r="AT3162">
        <f t="shared" ca="1" si="993"/>
        <v>1</v>
      </c>
      <c r="AU3162">
        <f t="shared" ca="1" si="994"/>
        <v>0</v>
      </c>
      <c r="AW3162" s="5">
        <f t="shared" ca="1" si="961"/>
        <v>0.10877995508813404</v>
      </c>
      <c r="AX3162" s="5">
        <f t="shared" ca="1" si="962"/>
        <v>0.12738754091867885</v>
      </c>
      <c r="AY3162" s="18">
        <f t="shared" ca="1" si="960"/>
        <v>0.12738754091867885</v>
      </c>
      <c r="BA3162" s="6">
        <f t="shared" ca="1" si="953"/>
        <v>0.39250306301083876</v>
      </c>
      <c r="BB3162">
        <f t="shared" ca="1" si="954"/>
        <v>0.39250306301083876</v>
      </c>
      <c r="BC3162" t="str">
        <f t="shared" ca="1" si="989"/>
        <v>HYG UP Equity</v>
      </c>
      <c r="BD3162" t="str">
        <f t="shared" ca="1" si="990"/>
        <v>TLT UP equity</v>
      </c>
      <c r="BF3162">
        <f t="shared" ca="1" si="963"/>
        <v>0</v>
      </c>
      <c r="BG3162">
        <f t="shared" ca="1" si="964"/>
        <v>1</v>
      </c>
      <c r="BI3162">
        <f t="shared" ca="1" si="977"/>
        <v>0</v>
      </c>
      <c r="BJ3162">
        <f t="shared" ca="1" si="978"/>
        <v>1</v>
      </c>
      <c r="BL3162">
        <f t="shared" ca="1" si="995"/>
        <v>0</v>
      </c>
      <c r="BM3162">
        <f t="shared" ca="1" si="996"/>
        <v>7.9498116280776561</v>
      </c>
      <c r="BN3162" s="9">
        <f t="shared" ca="1" si="986"/>
        <v>0</v>
      </c>
      <c r="BO3162" s="9">
        <f t="shared" ca="1" si="987"/>
        <v>1</v>
      </c>
      <c r="BP3162" s="9">
        <f t="shared" ca="1" si="981"/>
        <v>0</v>
      </c>
      <c r="BQ3162" s="9">
        <f t="shared" ca="1" si="982"/>
        <v>1</v>
      </c>
      <c r="BR3162">
        <f t="shared" ca="1" si="983"/>
        <v>1132.7968690075231</v>
      </c>
      <c r="BS3162">
        <f t="shared" ca="1" si="984"/>
        <v>-4.976648036138176E-3</v>
      </c>
      <c r="BT3162">
        <f t="shared" ca="1" si="985"/>
        <v>1.8055555555555558E-5</v>
      </c>
      <c r="BU3162">
        <f t="shared" ca="1" si="970"/>
        <v>0</v>
      </c>
      <c r="BV3162">
        <f t="shared" ca="1" si="971"/>
        <v>0</v>
      </c>
      <c r="BW3162" s="35">
        <f ca="1">IFERROR(VLOOKUP($B3162,OFFSET(Input!$A$1,0,MATCH(Index!BW$6&amp;" Index",Input!$1:$1,0)-1,10000,2),2,0)/100,BW3161)</f>
        <v>1.2999999999999999E-3</v>
      </c>
      <c r="BX3162">
        <f t="shared" ca="1" si="988"/>
        <v>6.092107963551207E-3</v>
      </c>
      <c r="CE3162">
        <v>1063.3141274674599</v>
      </c>
    </row>
    <row r="3163" spans="2:83" x14ac:dyDescent="0.25">
      <c r="B3163" s="2">
        <v>42111</v>
      </c>
      <c r="C3163">
        <f t="shared" ca="1" si="972"/>
        <v>0</v>
      </c>
      <c r="D3163">
        <f t="shared" ca="1" si="973"/>
        <v>0</v>
      </c>
      <c r="E3163">
        <f ca="1">IF($B3163&lt;VLOOKUP(E$6&amp;" Equity",Param,4,0),"",IFERROR(VLOOKUP($B3163,OFFSET(Input!$A$1,0,MATCH(Index!E$6&amp;" Equity",Input!$1:$1,0)-1,10000,2),2,0),E3162))</f>
        <v>91.03</v>
      </c>
      <c r="F3163" s="33">
        <v>131.44999999999999</v>
      </c>
      <c r="H3163">
        <f ca="1">IFERROR(VLOOKUP($B3163,OFFSET(Input!$A$1,0,MATCH(Index!H$6,Input!$1:$1,0)-1,10000,2),2,0),0)</f>
        <v>0</v>
      </c>
      <c r="I3163">
        <f ca="1">IFERROR(VLOOKUP($B3163,OFFSET(Input!$A$1,0,MATCH(Index!I$6,Input!$1:$1,0)-1,10000,2),2,0),0)</f>
        <v>0</v>
      </c>
      <c r="K3163">
        <f t="shared" ca="1" si="974"/>
        <v>110.77365271724142</v>
      </c>
      <c r="L3163" s="30">
        <f t="shared" ca="1" si="975"/>
        <v>144.12724649045444</v>
      </c>
      <c r="N3163">
        <f t="shared" ca="1" si="979"/>
        <v>-3.0711881110513629E-3</v>
      </c>
      <c r="O3163">
        <f t="shared" ca="1" si="980"/>
        <v>1.13998403749905E-2</v>
      </c>
      <c r="Q3163">
        <f t="shared" ca="1" si="992"/>
        <v>4.306835544116587E-2</v>
      </c>
      <c r="R3163">
        <f t="shared" ca="1" si="991"/>
        <v>0.11067327144543031</v>
      </c>
      <c r="T3163">
        <f t="shared" ca="1" si="955"/>
        <v>4.4686252037934936E-2</v>
      </c>
      <c r="U3163">
        <f t="shared" ca="1" si="950"/>
        <v>0.13242439421567578</v>
      </c>
      <c r="W3163">
        <f t="shared" ca="1" si="951"/>
        <v>0.10727650500072132</v>
      </c>
      <c r="X3163">
        <f t="shared" ca="1" si="952"/>
        <v>0.23627710554421691</v>
      </c>
      <c r="Z3163">
        <f t="shared" ca="1" si="965"/>
        <v>110.90994458919936</v>
      </c>
      <c r="AA3163">
        <f t="shared" ca="1" si="965"/>
        <v>110.32612391386219</v>
      </c>
      <c r="AB3163">
        <f t="shared" ca="1" si="965"/>
        <v>110.07485090599576</v>
      </c>
      <c r="AC3163">
        <f t="shared" ca="1" si="966"/>
        <v>110.32612391386219</v>
      </c>
      <c r="AE3163">
        <f ca="1">IFERROR(VLOOKUP($B3163,OFFSET(Input!$A$1,0,MATCH(Index!AE$6&amp;" Index",Input!$1:$1,0)-1,10000,2),2,0),AE3162)</f>
        <v>13.89</v>
      </c>
      <c r="AF3163">
        <f t="shared" ca="1" si="956"/>
        <v>14.050666666666666</v>
      </c>
      <c r="AG3163">
        <f t="shared" ca="1" si="956"/>
        <v>14.102499999999997</v>
      </c>
      <c r="AH3163">
        <f t="shared" ca="1" si="956"/>
        <v>14.294399999999998</v>
      </c>
      <c r="AI3163">
        <f t="shared" ca="1" si="957"/>
        <v>14.294399999999998</v>
      </c>
      <c r="AK3163">
        <f t="shared" ca="1" si="958"/>
        <v>1</v>
      </c>
      <c r="AL3163">
        <f t="shared" ca="1" si="959"/>
        <v>-1</v>
      </c>
      <c r="AN3163" t="str">
        <f t="shared" ca="1" si="969"/>
        <v>Down</v>
      </c>
      <c r="AO3163" t="str">
        <f t="shared" ca="1" si="976"/>
        <v>Not Up</v>
      </c>
      <c r="AQ3163">
        <f t="shared" ca="1" si="967"/>
        <v>0</v>
      </c>
      <c r="AR3163">
        <f t="shared" ca="1" si="968"/>
        <v>1</v>
      </c>
      <c r="AT3163">
        <f t="shared" ca="1" si="993"/>
        <v>1</v>
      </c>
      <c r="AU3163">
        <f t="shared" ca="1" si="994"/>
        <v>0</v>
      </c>
      <c r="AW3163" s="5">
        <f t="shared" ca="1" si="961"/>
        <v>0.11067327144543031</v>
      </c>
      <c r="AX3163" s="5">
        <f t="shared" ca="1" si="962"/>
        <v>0.13242439421567578</v>
      </c>
      <c r="AY3163" s="18">
        <f t="shared" ca="1" si="960"/>
        <v>0.13242439421567578</v>
      </c>
      <c r="BA3163" s="6">
        <f t="shared" ca="1" si="953"/>
        <v>0.37757393791484106</v>
      </c>
      <c r="BB3163">
        <f t="shared" ca="1" si="954"/>
        <v>0.39250306301083876</v>
      </c>
      <c r="BC3163" t="str">
        <f t="shared" ca="1" si="989"/>
        <v>HYG UP Equity</v>
      </c>
      <c r="BD3163" t="str">
        <f t="shared" ca="1" si="990"/>
        <v>TLT UP equity</v>
      </c>
      <c r="BF3163">
        <f t="shared" ca="1" si="963"/>
        <v>0</v>
      </c>
      <c r="BG3163">
        <f t="shared" ca="1" si="964"/>
        <v>1</v>
      </c>
      <c r="BI3163">
        <f t="shared" ca="1" si="977"/>
        <v>0</v>
      </c>
      <c r="BJ3163">
        <f t="shared" ca="1" si="978"/>
        <v>1</v>
      </c>
      <c r="BL3163">
        <f t="shared" ca="1" si="995"/>
        <v>0</v>
      </c>
      <c r="BM3163">
        <f t="shared" ca="1" si="996"/>
        <v>7.9498116280776552</v>
      </c>
      <c r="BN3163" s="9">
        <f t="shared" ca="1" si="986"/>
        <v>0</v>
      </c>
      <c r="BO3163" s="9">
        <f t="shared" ca="1" si="987"/>
        <v>1</v>
      </c>
      <c r="BP3163" s="9">
        <f t="shared" ca="1" si="981"/>
        <v>0</v>
      </c>
      <c r="BQ3163" s="9">
        <f t="shared" ca="1" si="982"/>
        <v>1</v>
      </c>
      <c r="BR3163">
        <f t="shared" ca="1" si="983"/>
        <v>1145.7844600726291</v>
      </c>
      <c r="BS3163">
        <f t="shared" ca="1" si="984"/>
        <v>1.1465066174207283E-2</v>
      </c>
      <c r="BT3163">
        <f t="shared" ca="1" si="985"/>
        <v>1.8055555555555558E-5</v>
      </c>
      <c r="BU3163">
        <f t="shared" ca="1" si="970"/>
        <v>0</v>
      </c>
      <c r="BV3163">
        <f t="shared" ca="1" si="971"/>
        <v>1.514349350142461E-5</v>
      </c>
      <c r="BW3163" s="35">
        <f ca="1">IFERROR(VLOOKUP($B3163,OFFSET(Input!$A$1,0,MATCH(Index!BW$6&amp;" Index",Input!$1:$1,0)-1,10000,2),2,0)/100,BW3162)</f>
        <v>1.2999999999999999E-3</v>
      </c>
      <c r="BX3163">
        <f t="shared" ca="1" si="988"/>
        <v>7.5355592717469191E-3</v>
      </c>
      <c r="CE3163">
        <v>1067.352689893396</v>
      </c>
    </row>
    <row r="3164" spans="2:83" x14ac:dyDescent="0.25">
      <c r="B3164" s="2">
        <v>42114</v>
      </c>
      <c r="C3164">
        <f t="shared" ca="1" si="972"/>
        <v>0</v>
      </c>
      <c r="D3164">
        <f t="shared" ca="1" si="973"/>
        <v>0</v>
      </c>
      <c r="E3164">
        <f ca="1">IF($B3164&lt;VLOOKUP(E$6&amp;" Equity",Param,4,0),"",IFERROR(VLOOKUP($B3164,OFFSET(Input!$A$1,0,MATCH(Index!E$6&amp;" Equity",Input!$1:$1,0)-1,10000,2),2,0),E3163))</f>
        <v>91.23</v>
      </c>
      <c r="F3164" s="33">
        <v>130.29</v>
      </c>
      <c r="H3164">
        <f ca="1">IFERROR(VLOOKUP($B3164,OFFSET(Input!$A$1,0,MATCH(Index!H$6,Input!$1:$1,0)-1,10000,2),2,0),0)</f>
        <v>0</v>
      </c>
      <c r="I3164">
        <f ca="1">IFERROR(VLOOKUP($B3164,OFFSET(Input!$A$1,0,MATCH(Index!I$6,Input!$1:$1,0)-1,10000,2),2,0),0)</f>
        <v>0</v>
      </c>
      <c r="K3164">
        <f t="shared" ca="1" si="974"/>
        <v>111.01703106002346</v>
      </c>
      <c r="L3164" s="30">
        <f t="shared" ca="1" si="975"/>
        <v>142.85537425059954</v>
      </c>
      <c r="N3164">
        <f t="shared" ca="1" si="979"/>
        <v>2.1946678401855782E-3</v>
      </c>
      <c r="O3164">
        <f t="shared" ca="1" si="980"/>
        <v>-8.8638159610499468E-3</v>
      </c>
      <c r="Q3164">
        <f t="shared" ca="1" si="992"/>
        <v>4.2588328565784789E-2</v>
      </c>
      <c r="R3164">
        <f t="shared" ca="1" si="991"/>
        <v>0.1159236232242256</v>
      </c>
      <c r="T3164">
        <f t="shared" ca="1" si="955"/>
        <v>3.6011694610482488E-2</v>
      </c>
      <c r="U3164">
        <f t="shared" ca="1" si="950"/>
        <v>0.13482388916535235</v>
      </c>
      <c r="W3164">
        <f t="shared" ca="1" si="951"/>
        <v>7.6857770520634902E-2</v>
      </c>
      <c r="X3164">
        <f t="shared" ca="1" si="952"/>
        <v>0.13141469668412231</v>
      </c>
      <c r="Z3164">
        <f t="shared" ca="1" si="965"/>
        <v>110.97565674175053</v>
      </c>
      <c r="AA3164">
        <f t="shared" ca="1" si="965"/>
        <v>110.39877383154897</v>
      </c>
      <c r="AB3164">
        <f t="shared" ca="1" si="965"/>
        <v>110.14460081265712</v>
      </c>
      <c r="AC3164">
        <f t="shared" ca="1" si="966"/>
        <v>110.39877383154897</v>
      </c>
      <c r="AE3164">
        <f ca="1">IFERROR(VLOOKUP($B3164,OFFSET(Input!$A$1,0,MATCH(Index!AE$6&amp;" Index",Input!$1:$1,0)-1,10000,2),2,0),AE3163)</f>
        <v>13.3</v>
      </c>
      <c r="AF3164">
        <f t="shared" ca="1" si="956"/>
        <v>13.932666666666668</v>
      </c>
      <c r="AG3164">
        <f t="shared" ca="1" si="956"/>
        <v>14.116500000000002</v>
      </c>
      <c r="AH3164">
        <f t="shared" ca="1" si="956"/>
        <v>14.186399999999999</v>
      </c>
      <c r="AI3164">
        <f t="shared" ca="1" si="957"/>
        <v>14.186399999999999</v>
      </c>
      <c r="AK3164">
        <f t="shared" ca="1" si="958"/>
        <v>1</v>
      </c>
      <c r="AL3164">
        <f t="shared" ca="1" si="959"/>
        <v>-1</v>
      </c>
      <c r="AN3164" t="str">
        <f t="shared" ca="1" si="969"/>
        <v>Down</v>
      </c>
      <c r="AO3164" t="str">
        <f t="shared" ca="1" si="976"/>
        <v>Not Up</v>
      </c>
      <c r="AQ3164">
        <f t="shared" ca="1" si="967"/>
        <v>0</v>
      </c>
      <c r="AR3164">
        <f t="shared" ca="1" si="968"/>
        <v>1</v>
      </c>
      <c r="AT3164">
        <f t="shared" ca="1" si="993"/>
        <v>1</v>
      </c>
      <c r="AU3164">
        <f t="shared" ca="1" si="994"/>
        <v>0</v>
      </c>
      <c r="AW3164" s="5">
        <f t="shared" ca="1" si="961"/>
        <v>0.1159236232242256</v>
      </c>
      <c r="AX3164" s="5">
        <f t="shared" ca="1" si="962"/>
        <v>0.13482388916535235</v>
      </c>
      <c r="AY3164" s="18">
        <f t="shared" ca="1" si="960"/>
        <v>0.13482388916535235</v>
      </c>
      <c r="BA3164" s="6">
        <f t="shared" ca="1" si="953"/>
        <v>0.37085415878100353</v>
      </c>
      <c r="BB3164">
        <f t="shared" ca="1" si="954"/>
        <v>0.39250306301083876</v>
      </c>
      <c r="BC3164" t="str">
        <f t="shared" ca="1" si="989"/>
        <v>HYG UP Equity</v>
      </c>
      <c r="BD3164" t="str">
        <f t="shared" ca="1" si="990"/>
        <v>TLT UP equity</v>
      </c>
      <c r="BF3164">
        <f t="shared" ca="1" si="963"/>
        <v>0</v>
      </c>
      <c r="BG3164">
        <f t="shared" ca="1" si="964"/>
        <v>1</v>
      </c>
      <c r="BI3164">
        <f t="shared" ca="1" si="977"/>
        <v>0</v>
      </c>
      <c r="BJ3164">
        <f t="shared" ca="1" si="978"/>
        <v>1</v>
      </c>
      <c r="BL3164">
        <f t="shared" ca="1" si="995"/>
        <v>0</v>
      </c>
      <c r="BM3164">
        <f t="shared" ca="1" si="996"/>
        <v>7.9498116280776552</v>
      </c>
      <c r="BN3164" s="9">
        <f t="shared" ca="1" si="986"/>
        <v>0</v>
      </c>
      <c r="BO3164" s="9">
        <f t="shared" ca="1" si="987"/>
        <v>1</v>
      </c>
      <c r="BP3164" s="9">
        <f t="shared" ca="1" si="981"/>
        <v>0</v>
      </c>
      <c r="BQ3164" s="9">
        <f t="shared" ca="1" si="982"/>
        <v>1</v>
      </c>
      <c r="BR3164">
        <f t="shared" ca="1" si="983"/>
        <v>1135.6733153508014</v>
      </c>
      <c r="BS3164">
        <f t="shared" ca="1" si="984"/>
        <v>-8.8246481551921274E-3</v>
      </c>
      <c r="BT3164">
        <f t="shared" ca="1" si="985"/>
        <v>5.4166666666666671E-5</v>
      </c>
      <c r="BU3164">
        <f t="shared" ca="1" si="970"/>
        <v>0</v>
      </c>
      <c r="BV3164">
        <f t="shared" ca="1" si="971"/>
        <v>0</v>
      </c>
      <c r="BW3164" s="35">
        <f ca="1">IFERROR(VLOOKUP($B3164,OFFSET(Input!$A$1,0,MATCH(Index!BW$6&amp;" Index",Input!$1:$1,0)-1,10000,2),2,0)/100,BW3163)</f>
        <v>1.2999999999999999E-3</v>
      </c>
      <c r="BX3164">
        <f t="shared" ca="1" si="988"/>
        <v>2.2692540005200861E-2</v>
      </c>
      <c r="CE3164">
        <v>1063.5955577648531</v>
      </c>
    </row>
    <row r="3165" spans="2:83" x14ac:dyDescent="0.25">
      <c r="B3165" s="2">
        <v>42115</v>
      </c>
      <c r="C3165">
        <f t="shared" ca="1" si="972"/>
        <v>0</v>
      </c>
      <c r="D3165">
        <f t="shared" ca="1" si="973"/>
        <v>0</v>
      </c>
      <c r="E3165">
        <f ca="1">IF($B3165&lt;VLOOKUP(E$6&amp;" Equity",Param,4,0),"",IFERROR(VLOOKUP($B3165,OFFSET(Input!$A$1,0,MATCH(Index!E$6&amp;" Equity",Input!$1:$1,0)-1,10000,2),2,0),E3164))</f>
        <v>91.29</v>
      </c>
      <c r="F3165" s="33">
        <v>129.69999999999999</v>
      </c>
      <c r="H3165">
        <f ca="1">IFERROR(VLOOKUP($B3165,OFFSET(Input!$A$1,0,MATCH(Index!H$6,Input!$1:$1,0)-1,10000,2),2,0),0)</f>
        <v>0</v>
      </c>
      <c r="I3165">
        <f ca="1">IFERROR(VLOOKUP($B3165,OFFSET(Input!$A$1,0,MATCH(Index!I$6,Input!$1:$1,0)-1,10000,2),2,0),0)</f>
        <v>0</v>
      </c>
      <c r="K3165">
        <f t="shared" ca="1" si="974"/>
        <v>111.09004456285807</v>
      </c>
      <c r="L3165" s="30">
        <f t="shared" ca="1" si="975"/>
        <v>142.20847371481128</v>
      </c>
      <c r="N3165">
        <f t="shared" ca="1" si="979"/>
        <v>6.5746221960647497E-4</v>
      </c>
      <c r="O3165">
        <f t="shared" ca="1" si="980"/>
        <v>-4.5386438924419096E-3</v>
      </c>
      <c r="Q3165">
        <f t="shared" ca="1" si="992"/>
        <v>3.3502876134345189E-2</v>
      </c>
      <c r="R3165">
        <f t="shared" ca="1" si="991"/>
        <v>0.10986260228310206</v>
      </c>
      <c r="T3165">
        <f t="shared" ca="1" si="955"/>
        <v>3.5982581658657843E-2</v>
      </c>
      <c r="U3165">
        <f t="shared" ca="1" si="950"/>
        <v>0.13571425422782035</v>
      </c>
      <c r="W3165">
        <f t="shared" ca="1" si="951"/>
        <v>-0.23013313835088964</v>
      </c>
      <c r="X3165">
        <f t="shared" ca="1" si="952"/>
        <v>0.12538912726640714</v>
      </c>
      <c r="Z3165">
        <f t="shared" ca="1" si="965"/>
        <v>110.99025944231741</v>
      </c>
      <c r="AA3165">
        <f t="shared" ca="1" si="965"/>
        <v>110.47083433023252</v>
      </c>
      <c r="AB3165">
        <f t="shared" ca="1" si="965"/>
        <v>110.22163249912386</v>
      </c>
      <c r="AC3165">
        <f t="shared" ca="1" si="966"/>
        <v>110.47083433023252</v>
      </c>
      <c r="AE3165">
        <f ca="1">IFERROR(VLOOKUP($B3165,OFFSET(Input!$A$1,0,MATCH(Index!AE$6&amp;" Index",Input!$1:$1,0)-1,10000,2),2,0),AE3164)</f>
        <v>13.25</v>
      </c>
      <c r="AF3165">
        <f t="shared" ca="1" si="956"/>
        <v>13.848666666666668</v>
      </c>
      <c r="AG3165">
        <f t="shared" ca="1" si="956"/>
        <v>14.108500000000001</v>
      </c>
      <c r="AH3165">
        <f t="shared" ca="1" si="956"/>
        <v>14.091999999999999</v>
      </c>
      <c r="AI3165">
        <f t="shared" ca="1" si="957"/>
        <v>14.108500000000001</v>
      </c>
      <c r="AK3165">
        <f t="shared" ca="1" si="958"/>
        <v>1</v>
      </c>
      <c r="AL3165">
        <f t="shared" ca="1" si="959"/>
        <v>-1</v>
      </c>
      <c r="AN3165" t="str">
        <f t="shared" ca="1" si="969"/>
        <v>Down</v>
      </c>
      <c r="AO3165" t="str">
        <f t="shared" ca="1" si="976"/>
        <v>Not Up</v>
      </c>
      <c r="AQ3165">
        <f t="shared" ca="1" si="967"/>
        <v>0</v>
      </c>
      <c r="AR3165">
        <f t="shared" ca="1" si="968"/>
        <v>1</v>
      </c>
      <c r="AT3165">
        <f t="shared" ca="1" si="993"/>
        <v>1</v>
      </c>
      <c r="AU3165">
        <f t="shared" ca="1" si="994"/>
        <v>0</v>
      </c>
      <c r="AW3165" s="5">
        <f t="shared" ca="1" si="961"/>
        <v>0.10986260228310206</v>
      </c>
      <c r="AX3165" s="5">
        <f t="shared" ca="1" si="962"/>
        <v>0.13571425422782035</v>
      </c>
      <c r="AY3165" s="18">
        <f t="shared" ca="1" si="960"/>
        <v>0.13571425422782035</v>
      </c>
      <c r="BA3165" s="6">
        <f t="shared" ca="1" si="953"/>
        <v>0.36842113810732197</v>
      </c>
      <c r="BB3165">
        <f t="shared" ca="1" si="954"/>
        <v>0.39250306301083876</v>
      </c>
      <c r="BC3165" t="str">
        <f t="shared" ca="1" si="989"/>
        <v>HYG UP Equity</v>
      </c>
      <c r="BD3165" t="str">
        <f t="shared" ca="1" si="990"/>
        <v>TLT UP equity</v>
      </c>
      <c r="BF3165">
        <f t="shared" ca="1" si="963"/>
        <v>0</v>
      </c>
      <c r="BG3165">
        <f t="shared" ca="1" si="964"/>
        <v>1</v>
      </c>
      <c r="BI3165">
        <f t="shared" ca="1" si="977"/>
        <v>0</v>
      </c>
      <c r="BJ3165">
        <f t="shared" ca="1" si="978"/>
        <v>1</v>
      </c>
      <c r="BL3165">
        <f t="shared" ca="1" si="995"/>
        <v>0</v>
      </c>
      <c r="BM3165">
        <f t="shared" ca="1" si="996"/>
        <v>7.9498116280776552</v>
      </c>
      <c r="BN3165" s="9">
        <f t="shared" ca="1" si="986"/>
        <v>0</v>
      </c>
      <c r="BO3165" s="9">
        <f t="shared" ca="1" si="987"/>
        <v>1</v>
      </c>
      <c r="BP3165" s="9">
        <f t="shared" ca="1" si="981"/>
        <v>0</v>
      </c>
      <c r="BQ3165" s="9">
        <f t="shared" ca="1" si="982"/>
        <v>1</v>
      </c>
      <c r="BR3165">
        <f t="shared" ca="1" si="983"/>
        <v>1130.5305779491823</v>
      </c>
      <c r="BS3165">
        <f t="shared" ca="1" si="984"/>
        <v>-4.5283598127253688E-3</v>
      </c>
      <c r="BT3165">
        <f t="shared" ca="1" si="985"/>
        <v>1.8055555555555558E-5</v>
      </c>
      <c r="BU3165">
        <f t="shared" ca="1" si="970"/>
        <v>0</v>
      </c>
      <c r="BV3165">
        <f t="shared" ca="1" si="971"/>
        <v>0</v>
      </c>
      <c r="BW3165" s="35">
        <f ca="1">IFERROR(VLOOKUP($B3165,OFFSET(Input!$A$1,0,MATCH(Index!BW$6&amp;" Index",Input!$1:$1,0)-1,10000,2),2,0)/100,BW3164)</f>
        <v>1.2999999999999999E-3</v>
      </c>
      <c r="BX3165">
        <f t="shared" ca="1" si="988"/>
        <v>7.5375537291063098E-3</v>
      </c>
      <c r="CE3165">
        <v>1061.6851517721236</v>
      </c>
    </row>
    <row r="3166" spans="2:83" x14ac:dyDescent="0.25">
      <c r="B3166" s="2">
        <v>42116</v>
      </c>
      <c r="C3166">
        <f t="shared" ca="1" si="972"/>
        <v>0</v>
      </c>
      <c r="D3166">
        <f t="shared" ca="1" si="973"/>
        <v>0</v>
      </c>
      <c r="E3166">
        <f ca="1">IF($B3166&lt;VLOOKUP(E$6&amp;" Equity",Param,4,0),"",IFERROR(VLOOKUP($B3166,OFFSET(Input!$A$1,0,MATCH(Index!E$6&amp;" Equity",Input!$1:$1,0)-1,10000,2),2,0),E3165))</f>
        <v>91.2</v>
      </c>
      <c r="F3166" s="33">
        <v>127.72</v>
      </c>
      <c r="H3166">
        <f ca="1">IFERROR(VLOOKUP($B3166,OFFSET(Input!$A$1,0,MATCH(Index!H$6,Input!$1:$1,0)-1,10000,2),2,0),0)</f>
        <v>0</v>
      </c>
      <c r="I3166">
        <f ca="1">IFERROR(VLOOKUP($B3166,OFFSET(Input!$A$1,0,MATCH(Index!I$6,Input!$1:$1,0)-1,10000,2),2,0),0)</f>
        <v>0</v>
      </c>
      <c r="K3166">
        <f t="shared" ca="1" si="974"/>
        <v>110.98052430860615</v>
      </c>
      <c r="L3166" s="30">
        <f t="shared" ca="1" si="975"/>
        <v>140.03751937436931</v>
      </c>
      <c r="N3166">
        <f t="shared" ca="1" si="979"/>
        <v>-9.8635549670375577E-4</v>
      </c>
      <c r="O3166">
        <f t="shared" ca="1" si="980"/>
        <v>-1.5383723475816798E-2</v>
      </c>
      <c r="Q3166">
        <f t="shared" ca="1" si="992"/>
        <v>3.3848880966826381E-2</v>
      </c>
      <c r="R3166">
        <f t="shared" ca="1" si="991"/>
        <v>0.13428922841956112</v>
      </c>
      <c r="T3166">
        <f t="shared" ca="1" si="955"/>
        <v>3.5733807351447093E-2</v>
      </c>
      <c r="U3166">
        <f t="shared" ref="U3166:U3229" ca="1" si="997">SQRT(SUMPRODUCT(OFFSET(O3166,0,0,-U$5,1),OFFSET(O3166,0,0,-U$5,1))*252/U$5)</f>
        <v>0.14224494757617073</v>
      </c>
      <c r="W3166">
        <f t="shared" ref="W3166:W3229" ca="1" si="998">(SUMPRODUCT(OFFSET(N3166,0,0,-W$5,1),OFFSET(O3166,0,0,-W$5,1))*252/W$5)/(Q3166*R3166)</f>
        <v>-0.1022263118692095</v>
      </c>
      <c r="X3166">
        <f t="shared" ref="X3166:X3229" ca="1" si="999">(SUMPRODUCT(OFFSET(N3166,0,0,-X$5,1),OFFSET(O3166,0,0,-X$5,1))*252/X$5)/(T3166*U3166)</f>
        <v>0.12121259348492901</v>
      </c>
      <c r="Z3166">
        <f t="shared" ca="1" si="965"/>
        <v>110.99634390088697</v>
      </c>
      <c r="AA3166">
        <f t="shared" ca="1" si="965"/>
        <v>110.5289386279135</v>
      </c>
      <c r="AB3166">
        <f t="shared" ca="1" si="965"/>
        <v>110.31608957388043</v>
      </c>
      <c r="AC3166">
        <f t="shared" ca="1" si="966"/>
        <v>110.5289386279135</v>
      </c>
      <c r="AE3166">
        <f ca="1">IFERROR(VLOOKUP($B3166,OFFSET(Input!$A$1,0,MATCH(Index!AE$6&amp;" Index",Input!$1:$1,0)-1,10000,2),2,0),AE3165)</f>
        <v>12.71</v>
      </c>
      <c r="AF3166">
        <f t="shared" ca="1" si="956"/>
        <v>13.676666666666668</v>
      </c>
      <c r="AG3166">
        <f t="shared" ca="1" si="956"/>
        <v>14.062999999999999</v>
      </c>
      <c r="AH3166">
        <f t="shared" ca="1" si="956"/>
        <v>13.974</v>
      </c>
      <c r="AI3166">
        <f t="shared" ca="1" si="957"/>
        <v>14.062999999999999</v>
      </c>
      <c r="AK3166">
        <f t="shared" ca="1" si="958"/>
        <v>1</v>
      </c>
      <c r="AL3166">
        <f t="shared" ca="1" si="959"/>
        <v>-1</v>
      </c>
      <c r="AN3166" t="str">
        <f t="shared" ca="1" si="969"/>
        <v>Down</v>
      </c>
      <c r="AO3166" t="str">
        <f t="shared" ca="1" si="976"/>
        <v>Not Up</v>
      </c>
      <c r="AQ3166">
        <f t="shared" ca="1" si="967"/>
        <v>0</v>
      </c>
      <c r="AR3166">
        <f t="shared" ca="1" si="968"/>
        <v>1</v>
      </c>
      <c r="AT3166">
        <f t="shared" ca="1" si="993"/>
        <v>1</v>
      </c>
      <c r="AU3166">
        <f t="shared" ca="1" si="994"/>
        <v>0</v>
      </c>
      <c r="AW3166" s="5">
        <f t="shared" ca="1" si="961"/>
        <v>0.13428922841956112</v>
      </c>
      <c r="AX3166" s="5">
        <f t="shared" ca="1" si="962"/>
        <v>0.14224494757617073</v>
      </c>
      <c r="AY3166" s="18">
        <f t="shared" ca="1" si="960"/>
        <v>0.14224494757617073</v>
      </c>
      <c r="BA3166" s="6">
        <f t="shared" ref="BA3166:BA3229" ca="1" si="1000">MAX(0,MIN(150%,VT/AY3166))</f>
        <v>0.351506333630764</v>
      </c>
      <c r="BB3166">
        <f t="shared" ref="BB3166:BB3229" ca="1" si="1001">IF($D3166&lt;&gt;0,BA3166,IF(AND(AY3166*BB3165&gt;4.5%,AY3166*BB3165&lt;5.5%),BB3165,BA3166))</f>
        <v>0.351506333630764</v>
      </c>
      <c r="BC3166" t="str">
        <f t="shared" ca="1" si="989"/>
        <v>HYG UP Equity</v>
      </c>
      <c r="BD3166" t="str">
        <f t="shared" ca="1" si="990"/>
        <v>TLT UP equity</v>
      </c>
      <c r="BF3166">
        <f t="shared" ca="1" si="963"/>
        <v>0</v>
      </c>
      <c r="BG3166">
        <f t="shared" ca="1" si="964"/>
        <v>1</v>
      </c>
      <c r="BI3166">
        <f t="shared" ca="1" si="977"/>
        <v>0</v>
      </c>
      <c r="BJ3166">
        <f t="shared" ca="1" si="978"/>
        <v>1</v>
      </c>
      <c r="BL3166">
        <f t="shared" ca="1" si="995"/>
        <v>0</v>
      </c>
      <c r="BM3166">
        <f t="shared" ca="1" si="996"/>
        <v>7.9498116280776561</v>
      </c>
      <c r="BN3166" s="9">
        <f t="shared" ca="1" si="986"/>
        <v>0</v>
      </c>
      <c r="BO3166" s="9">
        <f t="shared" ca="1" si="987"/>
        <v>1</v>
      </c>
      <c r="BP3166" s="9">
        <f t="shared" ca="1" si="981"/>
        <v>0</v>
      </c>
      <c r="BQ3166" s="9">
        <f t="shared" ca="1" si="982"/>
        <v>1</v>
      </c>
      <c r="BR3166">
        <f t="shared" ca="1" si="983"/>
        <v>1113.2718998895111</v>
      </c>
      <c r="BS3166">
        <f t="shared" ca="1" si="984"/>
        <v>-1.5265998457979713E-2</v>
      </c>
      <c r="BT3166">
        <f t="shared" ca="1" si="985"/>
        <v>1.8055555555555558E-5</v>
      </c>
      <c r="BU3166">
        <f t="shared" ca="1" si="970"/>
        <v>0</v>
      </c>
      <c r="BV3166">
        <f t="shared" ca="1" si="971"/>
        <v>0</v>
      </c>
      <c r="BW3166" s="35">
        <f ca="1">IFERROR(VLOOKUP($B3166,OFFSET(Input!$A$1,0,MATCH(Index!BW$6&amp;" Index",Input!$1:$1,0)-1,10000,2),2,0)/100,BW3165)</f>
        <v>1.2999999999999999E-3</v>
      </c>
      <c r="BX3166">
        <f t="shared" ca="1" si="988"/>
        <v>7.5240149476498829E-3</v>
      </c>
      <c r="CE3166">
        <v>1055.3036456190634</v>
      </c>
    </row>
    <row r="3167" spans="2:83" x14ac:dyDescent="0.25">
      <c r="B3167" s="2">
        <v>42117</v>
      </c>
      <c r="C3167">
        <f t="shared" ca="1" si="972"/>
        <v>0</v>
      </c>
      <c r="D3167">
        <f t="shared" ca="1" si="973"/>
        <v>0</v>
      </c>
      <c r="E3167">
        <f ca="1">IF($B3167&lt;VLOOKUP(E$6&amp;" Equity",Param,4,0),"",IFERROR(VLOOKUP($B3167,OFFSET(Input!$A$1,0,MATCH(Index!E$6&amp;" Equity",Input!$1:$1,0)-1,10000,2),2,0),E3166))</f>
        <v>91.17</v>
      </c>
      <c r="F3167" s="33">
        <v>128.27000000000001</v>
      </c>
      <c r="H3167">
        <f ca="1">IFERROR(VLOOKUP($B3167,OFFSET(Input!$A$1,0,MATCH(Index!H$6,Input!$1:$1,0)-1,10000,2),2,0),0)</f>
        <v>0</v>
      </c>
      <c r="I3167">
        <f ca="1">IFERROR(VLOOKUP($B3167,OFFSET(Input!$A$1,0,MATCH(Index!I$6,Input!$1:$1,0)-1,10000,2),2,0),0)</f>
        <v>0</v>
      </c>
      <c r="K3167">
        <f t="shared" ca="1" si="974"/>
        <v>110.94401755718884</v>
      </c>
      <c r="L3167" s="30">
        <f t="shared" ca="1" si="975"/>
        <v>140.64056224671432</v>
      </c>
      <c r="N3167">
        <f t="shared" ca="1" si="979"/>
        <v>-3.2900148347429694E-4</v>
      </c>
      <c r="O3167">
        <f t="shared" ca="1" si="980"/>
        <v>4.2970494651782326E-3</v>
      </c>
      <c r="Q3167">
        <f t="shared" ca="1" si="992"/>
        <v>3.3524349717936747E-2</v>
      </c>
      <c r="R3167">
        <f t="shared" ca="1" si="991"/>
        <v>0.1191970566426228</v>
      </c>
      <c r="T3167">
        <f t="shared" ref="T3167:T3230" ca="1" si="1002">SQRT(SUMPRODUCT(OFFSET(N3167,0,0,-T$5,1),OFFSET(N3167,0,0,-T$5,1))*252/T$5)</f>
        <v>3.4492242212270909E-2</v>
      </c>
      <c r="U3167">
        <f t="shared" ca="1" si="997"/>
        <v>0.13985701726876956</v>
      </c>
      <c r="W3167">
        <f t="shared" ca="1" si="998"/>
        <v>-0.20649290869279288</v>
      </c>
      <c r="X3167">
        <f t="shared" ca="1" si="999"/>
        <v>6.530081217669681E-2</v>
      </c>
      <c r="Z3167">
        <f t="shared" ca="1" si="965"/>
        <v>111.00972970974001</v>
      </c>
      <c r="AA3167">
        <f t="shared" ca="1" si="965"/>
        <v>110.59975505366356</v>
      </c>
      <c r="AB3167">
        <f t="shared" ca="1" si="965"/>
        <v>110.37080438572849</v>
      </c>
      <c r="AC3167">
        <f t="shared" ca="1" si="966"/>
        <v>110.59975505366356</v>
      </c>
      <c r="AE3167">
        <f ca="1">IFERROR(VLOOKUP($B3167,OFFSET(Input!$A$1,0,MATCH(Index!AE$6&amp;" Index",Input!$1:$1,0)-1,10000,2),2,0),AE3166)</f>
        <v>12.48</v>
      </c>
      <c r="AF3167">
        <f t="shared" ref="AF3167:AH3230" ca="1" si="1003">AVERAGE(OFFSET($AE3167,0,0,-AF$5,1))</f>
        <v>13.501333333333337</v>
      </c>
      <c r="AG3167">
        <f t="shared" ca="1" si="1003"/>
        <v>13.915000000000001</v>
      </c>
      <c r="AH3167">
        <f t="shared" ca="1" si="1003"/>
        <v>13.914400000000001</v>
      </c>
      <c r="AI3167">
        <f t="shared" ref="AI3167:AI3230" ca="1" si="1004">MAX(AH3167,AG3167)</f>
        <v>13.915000000000001</v>
      </c>
      <c r="AK3167">
        <f t="shared" ref="AK3167:AK3230" ca="1" si="1005">IF(Z3167&gt;AC3167,1,-1)</f>
        <v>1</v>
      </c>
      <c r="AL3167">
        <f t="shared" ref="AL3167:AL3230" ca="1" si="1006">IF(AF3167&gt;AI3167,1,-1)</f>
        <v>-1</v>
      </c>
      <c r="AN3167" t="str">
        <f t="shared" ca="1" si="969"/>
        <v>Down</v>
      </c>
      <c r="AO3167" t="str">
        <f t="shared" ca="1" si="976"/>
        <v>Not Up</v>
      </c>
      <c r="AQ3167">
        <f t="shared" ca="1" si="967"/>
        <v>0</v>
      </c>
      <c r="AR3167">
        <f t="shared" ca="1" si="968"/>
        <v>1</v>
      </c>
      <c r="AT3167">
        <f t="shared" ca="1" si="993"/>
        <v>1</v>
      </c>
      <c r="AU3167">
        <f t="shared" ca="1" si="994"/>
        <v>0</v>
      </c>
      <c r="AW3167" s="5">
        <f t="shared" ca="1" si="961"/>
        <v>0.1191970566426228</v>
      </c>
      <c r="AX3167" s="5">
        <f t="shared" ca="1" si="962"/>
        <v>0.13985701726876956</v>
      </c>
      <c r="AY3167" s="18">
        <f t="shared" ref="AY3167:AY3230" ca="1" si="1007">MAX(AW3167,AX3167)</f>
        <v>0.13985701726876956</v>
      </c>
      <c r="BA3167" s="6">
        <f t="shared" ca="1" si="1000"/>
        <v>0.35750798191207483</v>
      </c>
      <c r="BB3167">
        <f t="shared" ca="1" si="1001"/>
        <v>0.351506333630764</v>
      </c>
      <c r="BC3167" t="str">
        <f t="shared" ca="1" si="989"/>
        <v>HYG UP Equity</v>
      </c>
      <c r="BD3167" t="str">
        <f t="shared" ca="1" si="990"/>
        <v>TLT UP equity</v>
      </c>
      <c r="BF3167">
        <f t="shared" ca="1" si="963"/>
        <v>0</v>
      </c>
      <c r="BG3167">
        <f t="shared" ca="1" si="964"/>
        <v>1</v>
      </c>
      <c r="BI3167">
        <f t="shared" ca="1" si="977"/>
        <v>0</v>
      </c>
      <c r="BJ3167">
        <f t="shared" ca="1" si="978"/>
        <v>1</v>
      </c>
      <c r="BL3167">
        <f t="shared" ca="1" si="995"/>
        <v>0</v>
      </c>
      <c r="BM3167">
        <f t="shared" ca="1" si="996"/>
        <v>7.9498116280776561</v>
      </c>
      <c r="BN3167" s="9">
        <f t="shared" ca="1" si="986"/>
        <v>0</v>
      </c>
      <c r="BO3167" s="9">
        <f t="shared" ca="1" si="987"/>
        <v>0.99999999999999989</v>
      </c>
      <c r="BP3167" s="9">
        <f t="shared" ca="1" si="981"/>
        <v>0</v>
      </c>
      <c r="BQ3167" s="9">
        <f t="shared" ca="1" si="982"/>
        <v>0.99999999999999989</v>
      </c>
      <c r="BR3167">
        <f t="shared" ca="1" si="983"/>
        <v>1118.065977128309</v>
      </c>
      <c r="BS3167">
        <f t="shared" ca="1" si="984"/>
        <v>4.3062950203571759E-3</v>
      </c>
      <c r="BT3167">
        <f t="shared" ca="1" si="985"/>
        <v>1.8055555555555555E-5</v>
      </c>
      <c r="BU3167">
        <f t="shared" ca="1" si="970"/>
        <v>0</v>
      </c>
      <c r="BV3167">
        <f t="shared" ca="1" si="971"/>
        <v>8.1993458760149514E-6</v>
      </c>
      <c r="BW3167" s="35">
        <f ca="1">IFERROR(VLOOKUP($B3167,OFFSET(Input!$A$1,0,MATCH(Index!BW$6&amp;" Index",Input!$1:$1,0)-1,10000,2),2,0)/100,BW3166)</f>
        <v>1.2999999999999999E-3</v>
      </c>
      <c r="BX3167">
        <f t="shared" ca="1" si="988"/>
        <v>6.6976345825049566E-3</v>
      </c>
      <c r="CE3167">
        <v>1057.0588821820672</v>
      </c>
    </row>
    <row r="3168" spans="2:83" x14ac:dyDescent="0.25">
      <c r="B3168" s="2">
        <v>42118</v>
      </c>
      <c r="C3168">
        <f t="shared" ca="1" si="972"/>
        <v>0</v>
      </c>
      <c r="D3168">
        <f t="shared" ca="1" si="973"/>
        <v>0</v>
      </c>
      <c r="E3168">
        <f ca="1">IF($B3168&lt;VLOOKUP(E$6&amp;" Equity",Param,4,0),"",IFERROR(VLOOKUP($B3168,OFFSET(Input!$A$1,0,MATCH(Index!E$6&amp;" Equity",Input!$1:$1,0)-1,10000,2),2,0),E3167))</f>
        <v>91.32</v>
      </c>
      <c r="F3168" s="33">
        <v>129.07</v>
      </c>
      <c r="H3168">
        <f ca="1">IFERROR(VLOOKUP($B3168,OFFSET(Input!$A$1,0,MATCH(Index!H$6,Input!$1:$1,0)-1,10000,2),2,0),0)</f>
        <v>0</v>
      </c>
      <c r="I3168">
        <f ca="1">IFERROR(VLOOKUP($B3168,OFFSET(Input!$A$1,0,MATCH(Index!I$6,Input!$1:$1,0)-1,10000,2),2,0),0)</f>
        <v>0</v>
      </c>
      <c r="K3168">
        <f t="shared" ca="1" si="974"/>
        <v>111.12655131427535</v>
      </c>
      <c r="L3168" s="30">
        <f t="shared" ca="1" si="975"/>
        <v>141.51771551557977</v>
      </c>
      <c r="N3168">
        <f t="shared" ca="1" si="979"/>
        <v>1.6439260647832588E-3</v>
      </c>
      <c r="O3168">
        <f t="shared" ca="1" si="980"/>
        <v>6.2174755353368912E-3</v>
      </c>
      <c r="Q3168">
        <f t="shared" ca="1" si="992"/>
        <v>3.2531044968997481E-2</v>
      </c>
      <c r="R3168">
        <f t="shared" ca="1" si="991"/>
        <v>0.12299540488028853</v>
      </c>
      <c r="T3168">
        <f t="shared" ca="1" si="1002"/>
        <v>3.4980166073105563E-2</v>
      </c>
      <c r="U3168">
        <f t="shared" ca="1" si="997"/>
        <v>0.1301402414021442</v>
      </c>
      <c r="W3168">
        <f t="shared" ca="1" si="998"/>
        <v>-0.16313405181590876</v>
      </c>
      <c r="X3168">
        <f t="shared" ca="1" si="999"/>
        <v>9.2677206357756767E-2</v>
      </c>
      <c r="Z3168">
        <f t="shared" ca="1" si="965"/>
        <v>111.01581416830955</v>
      </c>
      <c r="AA3168">
        <f t="shared" ca="1" si="965"/>
        <v>110.68030389500291</v>
      </c>
      <c r="AB3168">
        <f t="shared" ca="1" si="965"/>
        <v>110.46722588320783</v>
      </c>
      <c r="AC3168">
        <f t="shared" ca="1" si="966"/>
        <v>110.68030389500291</v>
      </c>
      <c r="AE3168">
        <f ca="1">IFERROR(VLOOKUP($B3168,OFFSET(Input!$A$1,0,MATCH(Index!AE$6&amp;" Index",Input!$1:$1,0)-1,10000,2),2,0),AE3167)</f>
        <v>12.29</v>
      </c>
      <c r="AF3168">
        <f t="shared" ca="1" si="1003"/>
        <v>13.342666666666668</v>
      </c>
      <c r="AG3168">
        <f t="shared" ca="1" si="1003"/>
        <v>13.739500000000001</v>
      </c>
      <c r="AH3168">
        <f t="shared" ca="1" si="1003"/>
        <v>13.8432</v>
      </c>
      <c r="AI3168">
        <f t="shared" ca="1" si="1004"/>
        <v>13.8432</v>
      </c>
      <c r="AK3168">
        <f t="shared" ca="1" si="1005"/>
        <v>1</v>
      </c>
      <c r="AL3168">
        <f t="shared" ca="1" si="1006"/>
        <v>-1</v>
      </c>
      <c r="AN3168" t="str">
        <f t="shared" ca="1" si="969"/>
        <v>Down</v>
      </c>
      <c r="AO3168" t="str">
        <f t="shared" ca="1" si="976"/>
        <v>Not Up</v>
      </c>
      <c r="AQ3168">
        <f t="shared" ca="1" si="967"/>
        <v>0</v>
      </c>
      <c r="AR3168">
        <f t="shared" ca="1" si="968"/>
        <v>1</v>
      </c>
      <c r="AT3168">
        <f t="shared" ca="1" si="993"/>
        <v>1</v>
      </c>
      <c r="AU3168">
        <f t="shared" ca="1" si="994"/>
        <v>0</v>
      </c>
      <c r="AW3168" s="5">
        <f t="shared" ca="1" si="961"/>
        <v>0.12299540488028853</v>
      </c>
      <c r="AX3168" s="5">
        <f t="shared" ca="1" si="962"/>
        <v>0.1301402414021442</v>
      </c>
      <c r="AY3168" s="18">
        <f t="shared" ca="1" si="1007"/>
        <v>0.1301402414021442</v>
      </c>
      <c r="BA3168" s="6">
        <f t="shared" ca="1" si="1000"/>
        <v>0.38420091634451359</v>
      </c>
      <c r="BB3168">
        <f t="shared" ca="1" si="1001"/>
        <v>0.351506333630764</v>
      </c>
      <c r="BC3168" t="str">
        <f t="shared" ca="1" si="989"/>
        <v>HYG UP Equity</v>
      </c>
      <c r="BD3168" t="str">
        <f t="shared" ca="1" si="990"/>
        <v>TLT UP equity</v>
      </c>
      <c r="BF3168">
        <f t="shared" ca="1" si="963"/>
        <v>0</v>
      </c>
      <c r="BG3168">
        <f t="shared" ca="1" si="964"/>
        <v>1</v>
      </c>
      <c r="BI3168">
        <f t="shared" ca="1" si="977"/>
        <v>0</v>
      </c>
      <c r="BJ3168">
        <f t="shared" ca="1" si="978"/>
        <v>1</v>
      </c>
      <c r="BL3168">
        <f t="shared" ca="1" si="995"/>
        <v>0</v>
      </c>
      <c r="BM3168">
        <f t="shared" ca="1" si="996"/>
        <v>7.9498116280776561</v>
      </c>
      <c r="BN3168" s="9">
        <f t="shared" ca="1" si="986"/>
        <v>0</v>
      </c>
      <c r="BO3168" s="9">
        <f t="shared" ca="1" si="987"/>
        <v>1</v>
      </c>
      <c r="BP3168" s="9">
        <f t="shared" ca="1" si="981"/>
        <v>0</v>
      </c>
      <c r="BQ3168" s="9">
        <f t="shared" ca="1" si="982"/>
        <v>1</v>
      </c>
      <c r="BR3168">
        <f t="shared" ca="1" si="983"/>
        <v>1125.0391803847417</v>
      </c>
      <c r="BS3168">
        <f t="shared" ca="1" si="984"/>
        <v>6.2368441568565469E-3</v>
      </c>
      <c r="BT3168">
        <f t="shared" ca="1" si="985"/>
        <v>1.8055555555555558E-5</v>
      </c>
      <c r="BU3168">
        <f t="shared" ca="1" si="970"/>
        <v>0</v>
      </c>
      <c r="BV3168">
        <f t="shared" ca="1" si="971"/>
        <v>0</v>
      </c>
      <c r="BW3168" s="35">
        <f ca="1">IFERROR(VLOOKUP($B3168,OFFSET(Input!$A$1,0,MATCH(Index!BW$6&amp;" Index",Input!$1:$1,0)-1,10000,2),2,0)/100,BW3167)</f>
        <v>1.2999999999999999E-3</v>
      </c>
      <c r="BX3168">
        <f t="shared" ca="1" si="988"/>
        <v>6.7087744408326098E-3</v>
      </c>
      <c r="CE3168">
        <v>1059.3573472889957</v>
      </c>
    </row>
    <row r="3169" spans="2:83" x14ac:dyDescent="0.25">
      <c r="B3169" s="2">
        <v>42121</v>
      </c>
      <c r="C3169">
        <f t="shared" ca="1" si="972"/>
        <v>0</v>
      </c>
      <c r="D3169">
        <f t="shared" ca="1" si="973"/>
        <v>0</v>
      </c>
      <c r="E3169">
        <f ca="1">IF($B3169&lt;VLOOKUP(E$6&amp;" Equity",Param,4,0),"",IFERROR(VLOOKUP($B3169,OFFSET(Input!$A$1,0,MATCH(Index!E$6&amp;" Equity",Input!$1:$1,0)-1,10000,2),2,0),E3168))</f>
        <v>91.35</v>
      </c>
      <c r="F3169" s="33">
        <v>129.07</v>
      </c>
      <c r="H3169">
        <f ca="1">IFERROR(VLOOKUP($B3169,OFFSET(Input!$A$1,0,MATCH(Index!H$6,Input!$1:$1,0)-1,10000,2),2,0),0)</f>
        <v>0</v>
      </c>
      <c r="I3169">
        <f ca="1">IFERROR(VLOOKUP($B3169,OFFSET(Input!$A$1,0,MATCH(Index!I$6,Input!$1:$1,0)-1,10000,2),2,0),0)</f>
        <v>0</v>
      </c>
      <c r="K3169">
        <f t="shared" ca="1" si="974"/>
        <v>111.16305806569265</v>
      </c>
      <c r="L3169" s="30">
        <f t="shared" ca="1" si="975"/>
        <v>141.51771551557977</v>
      </c>
      <c r="N3169">
        <f t="shared" ca="1" si="979"/>
        <v>3.2846116242098741E-4</v>
      </c>
      <c r="O3169">
        <f t="shared" ca="1" si="980"/>
        <v>0</v>
      </c>
      <c r="Q3169">
        <f t="shared" ca="1" si="992"/>
        <v>3.1199329740547791E-2</v>
      </c>
      <c r="R3169">
        <f t="shared" ca="1" si="991"/>
        <v>0.12279796785330303</v>
      </c>
      <c r="T3169">
        <f t="shared" ca="1" si="1002"/>
        <v>3.48915794870681E-2</v>
      </c>
      <c r="U3169">
        <f t="shared" ca="1" si="997"/>
        <v>0.12252110509651394</v>
      </c>
      <c r="W3169">
        <f t="shared" ca="1" si="998"/>
        <v>-0.15335353783442227</v>
      </c>
      <c r="X3169">
        <f t="shared" ca="1" si="999"/>
        <v>7.0491143736187784E-2</v>
      </c>
      <c r="Z3169">
        <f t="shared" ca="1" si="965"/>
        <v>111.04623646115731</v>
      </c>
      <c r="AA3169">
        <f t="shared" ca="1" si="965"/>
        <v>110.75843797976816</v>
      </c>
      <c r="AB3169">
        <f t="shared" ca="1" si="965"/>
        <v>110.53118689758401</v>
      </c>
      <c r="AC3169">
        <f t="shared" ca="1" si="966"/>
        <v>110.75843797976816</v>
      </c>
      <c r="AE3169">
        <f ca="1">IFERROR(VLOOKUP($B3169,OFFSET(Input!$A$1,0,MATCH(Index!AE$6&amp;" Index",Input!$1:$1,0)-1,10000,2),2,0),AE3168)</f>
        <v>13.12</v>
      </c>
      <c r="AF3169">
        <f t="shared" ca="1" si="1003"/>
        <v>13.234666666666666</v>
      </c>
      <c r="AG3169">
        <f t="shared" ca="1" si="1003"/>
        <v>13.642000000000001</v>
      </c>
      <c r="AH3169">
        <f t="shared" ca="1" si="1003"/>
        <v>13.847200000000003</v>
      </c>
      <c r="AI3169">
        <f t="shared" ca="1" si="1004"/>
        <v>13.847200000000003</v>
      </c>
      <c r="AK3169">
        <f t="shared" ca="1" si="1005"/>
        <v>1</v>
      </c>
      <c r="AL3169">
        <f t="shared" ca="1" si="1006"/>
        <v>-1</v>
      </c>
      <c r="AN3169" t="str">
        <f t="shared" ca="1" si="969"/>
        <v>Down</v>
      </c>
      <c r="AO3169" t="str">
        <f t="shared" ca="1" si="976"/>
        <v>Not Up</v>
      </c>
      <c r="AQ3169">
        <f t="shared" ca="1" si="967"/>
        <v>0</v>
      </c>
      <c r="AR3169">
        <f t="shared" ca="1" si="968"/>
        <v>1</v>
      </c>
      <c r="AT3169">
        <f t="shared" ca="1" si="993"/>
        <v>1</v>
      </c>
      <c r="AU3169">
        <f t="shared" ca="1" si="994"/>
        <v>0</v>
      </c>
      <c r="AW3169" s="5">
        <f t="shared" ca="1" si="961"/>
        <v>0.12279796785330303</v>
      </c>
      <c r="AX3169" s="5">
        <f t="shared" ca="1" si="962"/>
        <v>0.12252110509651394</v>
      </c>
      <c r="AY3169" s="18">
        <f t="shared" ca="1" si="1007"/>
        <v>0.12279796785330303</v>
      </c>
      <c r="BA3169" s="6">
        <f t="shared" ca="1" si="1000"/>
        <v>0.40717286184842266</v>
      </c>
      <c r="BB3169">
        <f t="shared" ca="1" si="1001"/>
        <v>0.40717286184842266</v>
      </c>
      <c r="BC3169" t="str">
        <f t="shared" ca="1" si="989"/>
        <v>HYG UP Equity</v>
      </c>
      <c r="BD3169" t="str">
        <f t="shared" ca="1" si="990"/>
        <v>TLT UP equity</v>
      </c>
      <c r="BF3169">
        <f t="shared" ca="1" si="963"/>
        <v>0</v>
      </c>
      <c r="BG3169">
        <f t="shared" ca="1" si="964"/>
        <v>1</v>
      </c>
      <c r="BI3169">
        <f t="shared" ca="1" si="977"/>
        <v>0</v>
      </c>
      <c r="BJ3169">
        <f t="shared" ca="1" si="978"/>
        <v>1</v>
      </c>
      <c r="BL3169">
        <f t="shared" ca="1" si="995"/>
        <v>0</v>
      </c>
      <c r="BM3169">
        <f t="shared" ca="1" si="996"/>
        <v>7.9498116280776561</v>
      </c>
      <c r="BN3169" s="9">
        <f t="shared" ca="1" si="986"/>
        <v>0</v>
      </c>
      <c r="BO3169" s="9">
        <f t="shared" ca="1" si="987"/>
        <v>1</v>
      </c>
      <c r="BP3169" s="9">
        <f t="shared" ca="1" si="981"/>
        <v>0</v>
      </c>
      <c r="BQ3169" s="9">
        <f t="shared" ca="1" si="982"/>
        <v>1</v>
      </c>
      <c r="BR3169">
        <f t="shared" ca="1" si="983"/>
        <v>1125.0391803847417</v>
      </c>
      <c r="BS3169">
        <f t="shared" ca="1" si="984"/>
        <v>0</v>
      </c>
      <c r="BT3169">
        <f t="shared" ca="1" si="985"/>
        <v>5.4166666666666671E-5</v>
      </c>
      <c r="BU3169">
        <f t="shared" ca="1" si="970"/>
        <v>0</v>
      </c>
      <c r="BV3169">
        <f t="shared" ca="1" si="971"/>
        <v>0</v>
      </c>
      <c r="BW3169" s="35">
        <f ca="1">IFERROR(VLOOKUP($B3169,OFFSET(Input!$A$1,0,MATCH(Index!BW$6&amp;" Index",Input!$1:$1,0)-1,10000,2),2,0)/100,BW3168)</f>
        <v>1.2999999999999999E-3</v>
      </c>
      <c r="BX3169">
        <f t="shared" ca="1" si="988"/>
        <v>2.0170085928978208E-2</v>
      </c>
      <c r="CE3169">
        <v>1059.3004796676728</v>
      </c>
    </row>
    <row r="3170" spans="2:83" x14ac:dyDescent="0.25">
      <c r="B3170" s="2">
        <v>42122</v>
      </c>
      <c r="C3170">
        <f t="shared" ca="1" si="972"/>
        <v>0</v>
      </c>
      <c r="D3170">
        <f t="shared" ca="1" si="973"/>
        <v>0</v>
      </c>
      <c r="E3170">
        <f ca="1">IF($B3170&lt;VLOOKUP(E$6&amp;" Equity",Param,4,0),"",IFERROR(VLOOKUP($B3170,OFFSET(Input!$A$1,0,MATCH(Index!E$6&amp;" Equity",Input!$1:$1,0)-1,10000,2),2,0),E3169))</f>
        <v>91.21</v>
      </c>
      <c r="F3170" s="33">
        <v>127.29</v>
      </c>
      <c r="H3170">
        <f ca="1">IFERROR(VLOOKUP($B3170,OFFSET(Input!$A$1,0,MATCH(Index!H$6,Input!$1:$1,0)-1,10000,2),2,0),0)</f>
        <v>0</v>
      </c>
      <c r="I3170">
        <f ca="1">IFERROR(VLOOKUP($B3170,OFFSET(Input!$A$1,0,MATCH(Index!I$6,Input!$1:$1,0)-1,10000,2),2,0),0)</f>
        <v>0</v>
      </c>
      <c r="K3170">
        <f t="shared" ca="1" si="974"/>
        <v>110.99269322574523</v>
      </c>
      <c r="L3170" s="30">
        <f t="shared" ca="1" si="975"/>
        <v>139.56604949235415</v>
      </c>
      <c r="N3170">
        <f t="shared" ca="1" si="979"/>
        <v>-1.5337426319486575E-3</v>
      </c>
      <c r="O3170">
        <f t="shared" ca="1" si="980"/>
        <v>-1.3886944964753076E-2</v>
      </c>
      <c r="Q3170">
        <f t="shared" ca="1" si="992"/>
        <v>3.2059657665798727E-2</v>
      </c>
      <c r="R3170">
        <f t="shared" ca="1" si="991"/>
        <v>0.13668221021350016</v>
      </c>
      <c r="T3170">
        <f t="shared" ca="1" si="1002"/>
        <v>3.3928051078345227E-2</v>
      </c>
      <c r="U3170">
        <f t="shared" ca="1" si="997"/>
        <v>0.13088096531545618</v>
      </c>
      <c r="W3170">
        <f t="shared" ca="1" si="998"/>
        <v>-2.9422018136307265E-2</v>
      </c>
      <c r="X3170">
        <f t="shared" ca="1" si="999"/>
        <v>0.16722926262426241</v>
      </c>
      <c r="Z3170">
        <f t="shared" ca="1" si="965"/>
        <v>111.05475470315466</v>
      </c>
      <c r="AA3170">
        <f t="shared" ca="1" si="965"/>
        <v>110.8129106291611</v>
      </c>
      <c r="AB3170">
        <f t="shared" ca="1" si="965"/>
        <v>110.58494124304634</v>
      </c>
      <c r="AC3170">
        <f t="shared" ca="1" si="966"/>
        <v>110.8129106291611</v>
      </c>
      <c r="AE3170">
        <f ca="1">IFERROR(VLOOKUP($B3170,OFFSET(Input!$A$1,0,MATCH(Index!AE$6&amp;" Index",Input!$1:$1,0)-1,10000,2),2,0),AE3169)</f>
        <v>12.41</v>
      </c>
      <c r="AF3170">
        <f t="shared" ca="1" si="1003"/>
        <v>13.076666666666664</v>
      </c>
      <c r="AG3170">
        <f t="shared" ca="1" si="1003"/>
        <v>13.537000000000001</v>
      </c>
      <c r="AH3170">
        <f t="shared" ca="1" si="1003"/>
        <v>13.807200000000002</v>
      </c>
      <c r="AI3170">
        <f t="shared" ca="1" si="1004"/>
        <v>13.807200000000002</v>
      </c>
      <c r="AK3170">
        <f t="shared" ca="1" si="1005"/>
        <v>1</v>
      </c>
      <c r="AL3170">
        <f t="shared" ca="1" si="1006"/>
        <v>-1</v>
      </c>
      <c r="AN3170" t="str">
        <f t="shared" ca="1" si="969"/>
        <v>Down</v>
      </c>
      <c r="AO3170" t="str">
        <f t="shared" ca="1" si="976"/>
        <v>Not Up</v>
      </c>
      <c r="AQ3170">
        <f t="shared" ca="1" si="967"/>
        <v>0</v>
      </c>
      <c r="AR3170">
        <f t="shared" ca="1" si="968"/>
        <v>1</v>
      </c>
      <c r="AT3170">
        <f t="shared" ca="1" si="993"/>
        <v>1</v>
      </c>
      <c r="AU3170">
        <f t="shared" ca="1" si="994"/>
        <v>0</v>
      </c>
      <c r="AW3170" s="5">
        <f t="shared" ca="1" si="961"/>
        <v>0.13668221021350016</v>
      </c>
      <c r="AX3170" s="5">
        <f t="shared" ca="1" si="962"/>
        <v>0.13088096531545618</v>
      </c>
      <c r="AY3170" s="18">
        <f t="shared" ca="1" si="1007"/>
        <v>0.13668221021350016</v>
      </c>
      <c r="BA3170" s="6">
        <f t="shared" ca="1" si="1000"/>
        <v>0.36581205353570939</v>
      </c>
      <c r="BB3170">
        <f t="shared" ca="1" si="1001"/>
        <v>0.36581205353570939</v>
      </c>
      <c r="BC3170" t="str">
        <f t="shared" ca="1" si="989"/>
        <v>HYG UP Equity</v>
      </c>
      <c r="BD3170" t="str">
        <f t="shared" ca="1" si="990"/>
        <v>TLT UP equity</v>
      </c>
      <c r="BF3170">
        <f t="shared" ca="1" si="963"/>
        <v>0</v>
      </c>
      <c r="BG3170">
        <f t="shared" ca="1" si="964"/>
        <v>1</v>
      </c>
      <c r="BI3170">
        <f t="shared" ca="1" si="977"/>
        <v>0</v>
      </c>
      <c r="BJ3170">
        <f t="shared" ca="1" si="978"/>
        <v>1</v>
      </c>
      <c r="BL3170">
        <f t="shared" ca="1" si="995"/>
        <v>0</v>
      </c>
      <c r="BM3170">
        <f t="shared" ca="1" si="996"/>
        <v>7.9498116280776561</v>
      </c>
      <c r="BN3170" s="9">
        <f t="shared" ca="1" si="986"/>
        <v>0</v>
      </c>
      <c r="BO3170" s="9">
        <f t="shared" ca="1" si="987"/>
        <v>1</v>
      </c>
      <c r="BP3170" s="9">
        <f t="shared" ca="1" si="981"/>
        <v>0</v>
      </c>
      <c r="BQ3170" s="9">
        <f t="shared" ca="1" si="982"/>
        <v>1</v>
      </c>
      <c r="BR3170">
        <f t="shared" ca="1" si="983"/>
        <v>1109.5238031391787</v>
      </c>
      <c r="BS3170">
        <f t="shared" ca="1" si="984"/>
        <v>-1.3790966142403271E-2</v>
      </c>
      <c r="BT3170">
        <f t="shared" ca="1" si="985"/>
        <v>1.8055555555555558E-5</v>
      </c>
      <c r="BU3170">
        <f t="shared" ca="1" si="970"/>
        <v>0</v>
      </c>
      <c r="BV3170">
        <f t="shared" ca="1" si="971"/>
        <v>1.1133305643531733E-5</v>
      </c>
      <c r="BW3170" s="35">
        <f ca="1">IFERROR(VLOOKUP($B3170,OFFSET(Input!$A$1,0,MATCH(Index!BW$6&amp;" Index",Input!$1:$1,0)-1,10000,2),2,0)/100,BW3169)</f>
        <v>1.2999999999999999E-3</v>
      </c>
      <c r="BX3170">
        <f t="shared" ca="1" si="988"/>
        <v>7.7876934753166836E-3</v>
      </c>
      <c r="CE3170">
        <v>1054.1346536358858</v>
      </c>
    </row>
    <row r="3171" spans="2:83" x14ac:dyDescent="0.25">
      <c r="B3171" s="2">
        <v>42123</v>
      </c>
      <c r="C3171">
        <f t="shared" ca="1" si="972"/>
        <v>0</v>
      </c>
      <c r="D3171">
        <f t="shared" ca="1" si="973"/>
        <v>0</v>
      </c>
      <c r="E3171">
        <f ca="1">IF($B3171&lt;VLOOKUP(E$6&amp;" Equity",Param,4,0),"",IFERROR(VLOOKUP($B3171,OFFSET(Input!$A$1,0,MATCH(Index!E$6&amp;" Equity",Input!$1:$1,0)-1,10000,2),2,0),E3170))</f>
        <v>91.04</v>
      </c>
      <c r="F3171" s="33">
        <v>125.71</v>
      </c>
      <c r="H3171">
        <f ca="1">IFERROR(VLOOKUP($B3171,OFFSET(Input!$A$1,0,MATCH(Index!H$6,Input!$1:$1,0)-1,10000,2),2,0),0)</f>
        <v>0</v>
      </c>
      <c r="I3171">
        <f ca="1">IFERROR(VLOOKUP($B3171,OFFSET(Input!$A$1,0,MATCH(Index!I$6,Input!$1:$1,0)-1,10000,2),2,0),0)</f>
        <v>0</v>
      </c>
      <c r="K3171">
        <f t="shared" ca="1" si="974"/>
        <v>110.78582163438053</v>
      </c>
      <c r="L3171" s="30">
        <f t="shared" ca="1" si="975"/>
        <v>137.83367178634487</v>
      </c>
      <c r="N3171">
        <f t="shared" ca="1" si="979"/>
        <v>-1.8655698140461049E-3</v>
      </c>
      <c r="O3171">
        <f t="shared" ca="1" si="980"/>
        <v>-1.2490280955603682E-2</v>
      </c>
      <c r="Q3171">
        <f t="shared" ca="1" si="992"/>
        <v>2.690534281425527E-2</v>
      </c>
      <c r="R3171">
        <f t="shared" ca="1" si="991"/>
        <v>0.15031815109475863</v>
      </c>
      <c r="T3171">
        <f t="shared" ca="1" si="1002"/>
        <v>3.4298949550807617E-2</v>
      </c>
      <c r="U3171">
        <f t="shared" ca="1" si="997"/>
        <v>0.1379766506730721</v>
      </c>
      <c r="W3171">
        <f t="shared" ca="1" si="998"/>
        <v>0.13398962838361239</v>
      </c>
      <c r="X3171">
        <f t="shared" ca="1" si="999"/>
        <v>0.22588144903985155</v>
      </c>
      <c r="Z3171">
        <f t="shared" ca="1" si="965"/>
        <v>110.99877768431482</v>
      </c>
      <c r="AA3171">
        <f t="shared" ca="1" si="965"/>
        <v>110.86370270407079</v>
      </c>
      <c r="AB3171">
        <f t="shared" ca="1" si="965"/>
        <v>110.6236365742221</v>
      </c>
      <c r="AC3171">
        <f t="shared" ca="1" si="966"/>
        <v>110.86370270407079</v>
      </c>
      <c r="AE3171">
        <f ca="1">IFERROR(VLOOKUP($B3171,OFFSET(Input!$A$1,0,MATCH(Index!AE$6&amp;" Index",Input!$1:$1,0)-1,10000,2),2,0),AE3170)</f>
        <v>13.39</v>
      </c>
      <c r="AF3171">
        <f t="shared" ca="1" si="1003"/>
        <v>13.037333333333333</v>
      </c>
      <c r="AG3171">
        <f t="shared" ca="1" si="1003"/>
        <v>13.441999999999998</v>
      </c>
      <c r="AH3171">
        <f t="shared" ca="1" si="1003"/>
        <v>13.798000000000002</v>
      </c>
      <c r="AI3171">
        <f t="shared" ca="1" si="1004"/>
        <v>13.798000000000002</v>
      </c>
      <c r="AK3171">
        <f t="shared" ca="1" si="1005"/>
        <v>1</v>
      </c>
      <c r="AL3171">
        <f t="shared" ca="1" si="1006"/>
        <v>-1</v>
      </c>
      <c r="AN3171" t="str">
        <f t="shared" ca="1" si="969"/>
        <v>Down</v>
      </c>
      <c r="AO3171" t="str">
        <f t="shared" ca="1" si="976"/>
        <v>Not Up</v>
      </c>
      <c r="AQ3171">
        <f t="shared" ca="1" si="967"/>
        <v>0</v>
      </c>
      <c r="AR3171">
        <f t="shared" ca="1" si="968"/>
        <v>1</v>
      </c>
      <c r="AT3171">
        <f t="shared" ca="1" si="993"/>
        <v>1</v>
      </c>
      <c r="AU3171">
        <f t="shared" ca="1" si="994"/>
        <v>0</v>
      </c>
      <c r="AW3171" s="5">
        <f t="shared" ca="1" si="961"/>
        <v>0.15031815109475863</v>
      </c>
      <c r="AX3171" s="5">
        <f t="shared" ca="1" si="962"/>
        <v>0.1379766506730721</v>
      </c>
      <c r="AY3171" s="18">
        <f t="shared" ca="1" si="1007"/>
        <v>0.15031815109475863</v>
      </c>
      <c r="BA3171" s="6">
        <f t="shared" ca="1" si="1000"/>
        <v>0.33262782728401608</v>
      </c>
      <c r="BB3171">
        <f t="shared" ca="1" si="1001"/>
        <v>0.36581205353570939</v>
      </c>
      <c r="BC3171" t="str">
        <f t="shared" ca="1" si="989"/>
        <v>HYG UP Equity</v>
      </c>
      <c r="BD3171" t="str">
        <f t="shared" ca="1" si="990"/>
        <v>TLT UP equity</v>
      </c>
      <c r="BF3171">
        <f t="shared" ca="1" si="963"/>
        <v>0</v>
      </c>
      <c r="BG3171">
        <f t="shared" ca="1" si="964"/>
        <v>1</v>
      </c>
      <c r="BI3171">
        <f t="shared" ca="1" si="977"/>
        <v>0</v>
      </c>
      <c r="BJ3171">
        <f t="shared" ca="1" si="978"/>
        <v>1</v>
      </c>
      <c r="BL3171">
        <f t="shared" ca="1" si="995"/>
        <v>0</v>
      </c>
      <c r="BM3171">
        <f t="shared" ca="1" si="996"/>
        <v>7.9498116280776552</v>
      </c>
      <c r="BN3171" s="9">
        <f t="shared" ca="1" si="986"/>
        <v>0</v>
      </c>
      <c r="BO3171" s="9">
        <f t="shared" ca="1" si="987"/>
        <v>1</v>
      </c>
      <c r="BP3171" s="9">
        <f t="shared" ca="1" si="981"/>
        <v>0</v>
      </c>
      <c r="BQ3171" s="9">
        <f t="shared" ca="1" si="982"/>
        <v>1</v>
      </c>
      <c r="BR3171">
        <f t="shared" ca="1" si="983"/>
        <v>1095.7517267077235</v>
      </c>
      <c r="BS3171">
        <f t="shared" ca="1" si="984"/>
        <v>-1.241260114698739E-2</v>
      </c>
      <c r="BT3171">
        <f t="shared" ca="1" si="985"/>
        <v>1.8055555555555558E-5</v>
      </c>
      <c r="BU3171">
        <f t="shared" ca="1" si="970"/>
        <v>0</v>
      </c>
      <c r="BV3171">
        <f t="shared" ca="1" si="971"/>
        <v>8.2721616625426544E-6</v>
      </c>
      <c r="BW3171" s="35">
        <f ca="1">IFERROR(VLOOKUP($B3171,OFFSET(Input!$A$1,0,MATCH(Index!BW$6&amp;" Index",Input!$1:$1,0)-1,10000,2),2,0)/100,BW3170)</f>
        <v>1.2999999999999999E-3</v>
      </c>
      <c r="BX3171">
        <f t="shared" ca="1" si="988"/>
        <v>6.9624959868695331E-3</v>
      </c>
      <c r="CE3171">
        <v>1048.7781249476375</v>
      </c>
    </row>
    <row r="3172" spans="2:83" x14ac:dyDescent="0.25">
      <c r="B3172" s="2">
        <v>42124</v>
      </c>
      <c r="C3172">
        <f t="shared" ca="1" si="972"/>
        <v>0</v>
      </c>
      <c r="D3172">
        <f t="shared" ca="1" si="973"/>
        <v>0</v>
      </c>
      <c r="E3172">
        <f ca="1">IF($B3172&lt;VLOOKUP(E$6&amp;" Equity",Param,4,0),"",IFERROR(VLOOKUP($B3172,OFFSET(Input!$A$1,0,MATCH(Index!E$6&amp;" Equity",Input!$1:$1,0)-1,10000,2),2,0),E3171))</f>
        <v>90.99</v>
      </c>
      <c r="F3172" s="33">
        <v>125.95</v>
      </c>
      <c r="H3172">
        <f ca="1">IFERROR(VLOOKUP($B3172,OFFSET(Input!$A$1,0,MATCH(Index!H$6,Input!$1:$1,0)-1,10000,2),2,0),0)</f>
        <v>0</v>
      </c>
      <c r="I3172">
        <f ca="1">IFERROR(VLOOKUP($B3172,OFFSET(Input!$A$1,0,MATCH(Index!I$6,Input!$1:$1,0)-1,10000,2),2,0),0)</f>
        <v>0</v>
      </c>
      <c r="K3172">
        <f t="shared" ca="1" si="974"/>
        <v>110.72497704868501</v>
      </c>
      <c r="L3172" s="30">
        <f t="shared" ca="1" si="975"/>
        <v>138.0968177670045</v>
      </c>
      <c r="N3172">
        <f t="shared" ca="1" si="979"/>
        <v>-5.493600094214463E-4</v>
      </c>
      <c r="O3172">
        <f t="shared" ca="1" si="980"/>
        <v>1.907335871879525E-3</v>
      </c>
      <c r="Q3172">
        <f t="shared" ca="1" si="992"/>
        <v>2.4952308874466231E-2</v>
      </c>
      <c r="R3172">
        <f t="shared" ca="1" si="991"/>
        <v>0.14852600121220216</v>
      </c>
      <c r="T3172">
        <f t="shared" ca="1" si="1002"/>
        <v>3.3577604835960714E-2</v>
      </c>
      <c r="U3172">
        <f t="shared" ca="1" si="997"/>
        <v>0.13017882251937821</v>
      </c>
      <c r="W3172">
        <f t="shared" ca="1" si="998"/>
        <v>6.8579065734529432E-2</v>
      </c>
      <c r="X3172">
        <f t="shared" ca="1" si="999"/>
        <v>0.16471523822001355</v>
      </c>
      <c r="Z3172">
        <f t="shared" ca="1" si="965"/>
        <v>110.95983714946969</v>
      </c>
      <c r="AA3172">
        <f t="shared" ca="1" si="965"/>
        <v>110.90020945548808</v>
      </c>
      <c r="AB3172">
        <f t="shared" ca="1" si="965"/>
        <v>110.671528094482</v>
      </c>
      <c r="AC3172">
        <f t="shared" ca="1" si="966"/>
        <v>110.90020945548808</v>
      </c>
      <c r="AE3172">
        <f ca="1">IFERROR(VLOOKUP($B3172,OFFSET(Input!$A$1,0,MATCH(Index!AE$6&amp;" Index",Input!$1:$1,0)-1,10000,2),2,0),AE3171)</f>
        <v>14.55</v>
      </c>
      <c r="AF3172">
        <f t="shared" ca="1" si="1003"/>
        <v>13.134666666666666</v>
      </c>
      <c r="AG3172">
        <f t="shared" ca="1" si="1003"/>
        <v>13.414000000000001</v>
      </c>
      <c r="AH3172">
        <f t="shared" ca="1" si="1003"/>
        <v>13.762400000000003</v>
      </c>
      <c r="AI3172">
        <f t="shared" ca="1" si="1004"/>
        <v>13.762400000000003</v>
      </c>
      <c r="AK3172">
        <f t="shared" ca="1" si="1005"/>
        <v>1</v>
      </c>
      <c r="AL3172">
        <f t="shared" ca="1" si="1006"/>
        <v>-1</v>
      </c>
      <c r="AN3172" t="str">
        <f t="shared" ca="1" si="969"/>
        <v>Down</v>
      </c>
      <c r="AO3172" t="str">
        <f t="shared" ca="1" si="976"/>
        <v>Not Up</v>
      </c>
      <c r="AQ3172">
        <f t="shared" ca="1" si="967"/>
        <v>0</v>
      </c>
      <c r="AR3172">
        <f t="shared" ca="1" si="968"/>
        <v>1</v>
      </c>
      <c r="AT3172">
        <f t="shared" ca="1" si="993"/>
        <v>1</v>
      </c>
      <c r="AU3172">
        <f t="shared" ca="1" si="994"/>
        <v>0</v>
      </c>
      <c r="AW3172" s="5">
        <f t="shared" ca="1" si="961"/>
        <v>0.14852600121220216</v>
      </c>
      <c r="AX3172" s="5">
        <f t="shared" ca="1" si="962"/>
        <v>0.13017882251937821</v>
      </c>
      <c r="AY3172" s="18">
        <f t="shared" ca="1" si="1007"/>
        <v>0.14852600121220216</v>
      </c>
      <c r="BA3172" s="6">
        <f t="shared" ca="1" si="1000"/>
        <v>0.33664139337168292</v>
      </c>
      <c r="BB3172">
        <f t="shared" ca="1" si="1001"/>
        <v>0.36581205353570939</v>
      </c>
      <c r="BC3172" t="str">
        <f t="shared" ca="1" si="989"/>
        <v>HYG UP Equity</v>
      </c>
      <c r="BD3172" t="str">
        <f t="shared" ca="1" si="990"/>
        <v>TLT UP equity</v>
      </c>
      <c r="BF3172">
        <f t="shared" ca="1" si="963"/>
        <v>0</v>
      </c>
      <c r="BG3172">
        <f t="shared" ca="1" si="964"/>
        <v>1</v>
      </c>
      <c r="BI3172">
        <f t="shared" ca="1" si="977"/>
        <v>0</v>
      </c>
      <c r="BJ3172">
        <f t="shared" ca="1" si="978"/>
        <v>1</v>
      </c>
      <c r="BL3172">
        <f t="shared" ca="1" si="995"/>
        <v>0</v>
      </c>
      <c r="BM3172">
        <f t="shared" ca="1" si="996"/>
        <v>7.9498116280776561</v>
      </c>
      <c r="BN3172" s="9">
        <f t="shared" ca="1" si="986"/>
        <v>0</v>
      </c>
      <c r="BO3172" s="9">
        <f t="shared" ca="1" si="987"/>
        <v>1</v>
      </c>
      <c r="BP3172" s="9">
        <f t="shared" ca="1" si="981"/>
        <v>0</v>
      </c>
      <c r="BQ3172" s="9">
        <f t="shared" ca="1" si="982"/>
        <v>1</v>
      </c>
      <c r="BR3172">
        <f t="shared" ca="1" si="983"/>
        <v>1097.8436876846533</v>
      </c>
      <c r="BS3172">
        <f t="shared" ca="1" si="984"/>
        <v>1.909155993954359E-3</v>
      </c>
      <c r="BT3172">
        <f t="shared" ca="1" si="985"/>
        <v>1.8055555555555558E-5</v>
      </c>
      <c r="BU3172">
        <f t="shared" ca="1" si="970"/>
        <v>0</v>
      </c>
      <c r="BV3172">
        <f t="shared" ca="1" si="971"/>
        <v>0</v>
      </c>
      <c r="BW3172" s="35">
        <f ca="1">IFERROR(VLOOKUP($B3172,OFFSET(Input!$A$1,0,MATCH(Index!BW$6&amp;" Index",Input!$1:$1,0)-1,10000,2),2,0)/100,BW3171)</f>
        <v>8.0000000000000004E-4</v>
      </c>
      <c r="BX3172">
        <f t="shared" ca="1" si="988"/>
        <v>6.9271164370493608E-3</v>
      </c>
      <c r="CE3172">
        <v>1049.4914918397112</v>
      </c>
    </row>
    <row r="3173" spans="2:83" x14ac:dyDescent="0.25">
      <c r="B3173" s="2">
        <v>42125</v>
      </c>
      <c r="C3173">
        <f t="shared" ca="1" si="972"/>
        <v>1</v>
      </c>
      <c r="D3173">
        <f t="shared" ca="1" si="973"/>
        <v>0</v>
      </c>
      <c r="E3173">
        <f ca="1">IF($B3173&lt;VLOOKUP(E$6&amp;" Equity",Param,4,0),"",IFERROR(VLOOKUP($B3173,OFFSET(Input!$A$1,0,MATCH(Index!E$6&amp;" Equity",Input!$1:$1,0)-1,10000,2),2,0),E3172))</f>
        <v>90.79</v>
      </c>
      <c r="F3173" s="33">
        <v>124</v>
      </c>
      <c r="H3173">
        <f ca="1">IFERROR(VLOOKUP($B3173,OFFSET(Input!$A$1,0,MATCH(Index!H$6,Input!$1:$1,0)-1,10000,2),2,0),0)</f>
        <v>0.40243600000000002</v>
      </c>
      <c r="I3173">
        <f ca="1">IFERROR(VLOOKUP($B3173,OFFSET(Input!$A$1,0,MATCH(Index!I$6,Input!$1:$1,0)-1,10000,2),2,0),0)</f>
        <v>0.25809900000000002</v>
      </c>
      <c r="K3173">
        <f t="shared" ca="1" si="974"/>
        <v>110.97131973968213</v>
      </c>
      <c r="L3173" s="30">
        <f t="shared" ca="1" si="975"/>
        <v>136.24174715107108</v>
      </c>
      <c r="N3173">
        <f t="shared" ca="1" si="979"/>
        <v>2.2223446755995019E-3</v>
      </c>
      <c r="O3173">
        <f t="shared" ca="1" si="980"/>
        <v>-1.3524156847615406E-2</v>
      </c>
      <c r="Q3173">
        <f t="shared" ca="1" si="992"/>
        <v>2.2569548691723146E-2</v>
      </c>
      <c r="R3173">
        <f t="shared" ca="1" si="991"/>
        <v>0.15295170405801561</v>
      </c>
      <c r="T3173">
        <f t="shared" ca="1" si="1002"/>
        <v>3.4382173931811408E-2</v>
      </c>
      <c r="U3173">
        <f t="shared" ca="1" si="997"/>
        <v>0.13349681042385372</v>
      </c>
      <c r="W3173">
        <f t="shared" ca="1" si="998"/>
        <v>0.10980215712122156</v>
      </c>
      <c r="X3173">
        <f t="shared" ca="1" si="999"/>
        <v>9.6992935195622978E-2</v>
      </c>
      <c r="Z3173">
        <f t="shared" ca="1" si="965"/>
        <v>110.97960385171375</v>
      </c>
      <c r="AA3173">
        <f t="shared" ca="1" si="965"/>
        <v>110.94477422045654</v>
      </c>
      <c r="AB3173">
        <f t="shared" ca="1" si="965"/>
        <v>110.72975790456977</v>
      </c>
      <c r="AC3173">
        <f t="shared" ca="1" si="966"/>
        <v>110.94477422045654</v>
      </c>
      <c r="AE3173">
        <f ca="1">IFERROR(VLOOKUP($B3173,OFFSET(Input!$A$1,0,MATCH(Index!AE$6&amp;" Index",Input!$1:$1,0)-1,10000,2),2,0),AE3172)</f>
        <v>12.7</v>
      </c>
      <c r="AF3173">
        <f t="shared" ca="1" si="1003"/>
        <v>13.142666666666665</v>
      </c>
      <c r="AG3173">
        <f t="shared" ca="1" si="1003"/>
        <v>13.3155</v>
      </c>
      <c r="AH3173">
        <f t="shared" ca="1" si="1003"/>
        <v>13.638400000000001</v>
      </c>
      <c r="AI3173">
        <f t="shared" ca="1" si="1004"/>
        <v>13.638400000000001</v>
      </c>
      <c r="AK3173">
        <f t="shared" ca="1" si="1005"/>
        <v>1</v>
      </c>
      <c r="AL3173">
        <f t="shared" ca="1" si="1006"/>
        <v>-1</v>
      </c>
      <c r="AN3173" t="str">
        <f t="shared" ca="1" si="969"/>
        <v>Not Down</v>
      </c>
      <c r="AO3173" t="str">
        <f t="shared" ca="1" si="976"/>
        <v>Not Up</v>
      </c>
      <c r="AQ3173">
        <f t="shared" ca="1" si="967"/>
        <v>1</v>
      </c>
      <c r="AR3173">
        <f t="shared" ca="1" si="968"/>
        <v>0</v>
      </c>
      <c r="AT3173">
        <f t="shared" ca="1" si="993"/>
        <v>0</v>
      </c>
      <c r="AU3173">
        <f t="shared" ca="1" si="994"/>
        <v>1</v>
      </c>
      <c r="AW3173" s="5">
        <f t="shared" ca="1" si="961"/>
        <v>0.1229388963716465</v>
      </c>
      <c r="AX3173" s="5">
        <f t="shared" ca="1" si="962"/>
        <v>0.10768212838797965</v>
      </c>
      <c r="AY3173" s="18">
        <f t="shared" ca="1" si="1007"/>
        <v>0.1229388963716465</v>
      </c>
      <c r="BA3173" s="6">
        <f t="shared" ca="1" si="1000"/>
        <v>0.40670610747024361</v>
      </c>
      <c r="BB3173">
        <f t="shared" ca="1" si="1001"/>
        <v>0.40670610747024361</v>
      </c>
      <c r="BC3173" t="str">
        <f t="shared" ca="1" si="989"/>
        <v>HYG UP Equity</v>
      </c>
      <c r="BD3173" t="str">
        <f t="shared" ca="1" si="990"/>
        <v>TLT UP equity</v>
      </c>
      <c r="BF3173">
        <f t="shared" ca="1" si="963"/>
        <v>0.2</v>
      </c>
      <c r="BG3173">
        <f t="shared" ca="1" si="964"/>
        <v>0.8</v>
      </c>
      <c r="BI3173">
        <f t="shared" ca="1" si="977"/>
        <v>0</v>
      </c>
      <c r="BJ3173">
        <f t="shared" ca="1" si="978"/>
        <v>1</v>
      </c>
      <c r="BL3173">
        <f t="shared" ca="1" si="995"/>
        <v>0</v>
      </c>
      <c r="BM3173">
        <f t="shared" ca="1" si="996"/>
        <v>7.9498116280776561</v>
      </c>
      <c r="BN3173" s="9">
        <f t="shared" ca="1" si="986"/>
        <v>0</v>
      </c>
      <c r="BO3173" s="9">
        <f t="shared" ca="1" si="987"/>
        <v>0.99999999999999989</v>
      </c>
      <c r="BP3173" s="9">
        <f t="shared" ca="1" si="981"/>
        <v>0</v>
      </c>
      <c r="BQ3173" s="9">
        <f t="shared" ca="1" si="982"/>
        <v>0.99999999999999989</v>
      </c>
      <c r="BR3173">
        <f t="shared" ca="1" si="983"/>
        <v>1083.0962257312008</v>
      </c>
      <c r="BS3173">
        <f t="shared" ca="1" si="984"/>
        <v>-1.3433116315998417E-2</v>
      </c>
      <c r="BT3173">
        <f t="shared" ca="1" si="985"/>
        <v>1.8055555555555555E-5</v>
      </c>
      <c r="BU3173">
        <f t="shared" ca="1" si="970"/>
        <v>0</v>
      </c>
      <c r="BV3173">
        <f t="shared" ca="1" si="971"/>
        <v>0</v>
      </c>
      <c r="BW3173" s="35">
        <f ca="1">IFERROR(VLOOKUP($B3173,OFFSET(Input!$A$1,0,MATCH(Index!BW$6&amp;" Index",Input!$1:$1,0)-1,10000,2),2,0)/100,BW3172)</f>
        <v>1.2999999999999999E-3</v>
      </c>
      <c r="BX3173">
        <f t="shared" ca="1" si="988"/>
        <v>6.9318281824664154E-3</v>
      </c>
      <c r="CE3173">
        <v>1044.3142659448506</v>
      </c>
    </row>
    <row r="3174" spans="2:83" x14ac:dyDescent="0.25">
      <c r="B3174" s="2">
        <v>42128</v>
      </c>
      <c r="C3174">
        <f t="shared" ca="1" si="972"/>
        <v>0</v>
      </c>
      <c r="D3174">
        <f t="shared" ca="1" si="973"/>
        <v>1</v>
      </c>
      <c r="E3174">
        <f ca="1">IF($B3174&lt;VLOOKUP(E$6&amp;" Equity",Param,4,0),"",IFERROR(VLOOKUP($B3174,OFFSET(Input!$A$1,0,MATCH(Index!E$6&amp;" Equity",Input!$1:$1,0)-1,10000,2),2,0),E3173))</f>
        <v>90.77</v>
      </c>
      <c r="F3174" s="33">
        <v>122.83</v>
      </c>
      <c r="H3174">
        <f ca="1">IFERROR(VLOOKUP($B3174,OFFSET(Input!$A$1,0,MATCH(Index!H$6,Input!$1:$1,0)-1,10000,2),2,0),0)</f>
        <v>0</v>
      </c>
      <c r="I3174">
        <f ca="1">IFERROR(VLOOKUP($B3174,OFFSET(Input!$A$1,0,MATCH(Index!I$6,Input!$1:$1,0)-1,10000,2),2,0),0)</f>
        <v>0</v>
      </c>
      <c r="K3174">
        <f t="shared" ca="1" si="974"/>
        <v>110.94687402545375</v>
      </c>
      <c r="L3174" s="30">
        <f t="shared" ca="1" si="975"/>
        <v>134.95624034327469</v>
      </c>
      <c r="N3174">
        <f t="shared" ca="1" si="979"/>
        <v>-2.2031284513006767E-4</v>
      </c>
      <c r="O3174">
        <f t="shared" ca="1" si="980"/>
        <v>-9.4802800540338319E-3</v>
      </c>
      <c r="Q3174">
        <f t="shared" ca="1" si="992"/>
        <v>1.9728917680320701E-2</v>
      </c>
      <c r="R3174">
        <f t="shared" ca="1" si="991"/>
        <v>0.15388046458969962</v>
      </c>
      <c r="T3174">
        <f t="shared" ca="1" si="1002"/>
        <v>3.3188822838902489E-2</v>
      </c>
      <c r="U3174">
        <f t="shared" ca="1" si="997"/>
        <v>0.13623047347009776</v>
      </c>
      <c r="W3174">
        <f t="shared" ca="1" si="998"/>
        <v>0.30366497117065383</v>
      </c>
      <c r="X3174">
        <f t="shared" ca="1" si="999"/>
        <v>0.14391136559484208</v>
      </c>
      <c r="Z3174">
        <f t="shared" ca="1" si="965"/>
        <v>110.97258814825678</v>
      </c>
      <c r="AA3174">
        <f t="shared" ca="1" si="965"/>
        <v>110.97412244500364</v>
      </c>
      <c r="AB3174">
        <f t="shared" ca="1" si="965"/>
        <v>110.78361781077241</v>
      </c>
      <c r="AC3174">
        <f t="shared" ca="1" si="966"/>
        <v>110.97412244500364</v>
      </c>
      <c r="AE3174">
        <f ca="1">IFERROR(VLOOKUP($B3174,OFFSET(Input!$A$1,0,MATCH(Index!AE$6&amp;" Index",Input!$1:$1,0)-1,10000,2),2,0),AE3173)</f>
        <v>12.85</v>
      </c>
      <c r="AF3174">
        <f t="shared" ca="1" si="1003"/>
        <v>13.069999999999999</v>
      </c>
      <c r="AG3174">
        <f t="shared" ca="1" si="1003"/>
        <v>13.221</v>
      </c>
      <c r="AH3174">
        <f t="shared" ca="1" si="1003"/>
        <v>13.549600000000003</v>
      </c>
      <c r="AI3174">
        <f t="shared" ca="1" si="1004"/>
        <v>13.549600000000003</v>
      </c>
      <c r="AK3174">
        <f t="shared" ca="1" si="1005"/>
        <v>-1</v>
      </c>
      <c r="AL3174">
        <f t="shared" ca="1" si="1006"/>
        <v>-1</v>
      </c>
      <c r="AN3174" t="str">
        <f t="shared" ca="1" si="969"/>
        <v>Not Down</v>
      </c>
      <c r="AO3174" t="str">
        <f t="shared" ca="1" si="976"/>
        <v>Not Up</v>
      </c>
      <c r="AQ3174">
        <f t="shared" ca="1" si="967"/>
        <v>1</v>
      </c>
      <c r="AR3174">
        <f t="shared" ca="1" si="968"/>
        <v>0</v>
      </c>
      <c r="AT3174">
        <f t="shared" ca="1" si="993"/>
        <v>0</v>
      </c>
      <c r="AU3174">
        <f t="shared" ca="1" si="994"/>
        <v>1</v>
      </c>
      <c r="AW3174" s="5">
        <f t="shared" ca="1" si="961"/>
        <v>9.5022615601058194E-2</v>
      </c>
      <c r="AX3174" s="5">
        <f t="shared" ca="1" si="962"/>
        <v>8.4674132204847763E-2</v>
      </c>
      <c r="AY3174" s="18">
        <f t="shared" ca="1" si="1007"/>
        <v>9.5022615601058194E-2</v>
      </c>
      <c r="BA3174" s="6">
        <f t="shared" ca="1" si="1000"/>
        <v>0.52619052510530129</v>
      </c>
      <c r="BB3174">
        <f t="shared" ca="1" si="1001"/>
        <v>0.52619052510530129</v>
      </c>
      <c r="BC3174" t="str">
        <f t="shared" ca="1" si="989"/>
        <v>TLT UP equity</v>
      </c>
      <c r="BD3174" t="str">
        <f t="shared" ca="1" si="990"/>
        <v>HYG UP Equity</v>
      </c>
      <c r="BF3174">
        <f t="shared" ca="1" si="963"/>
        <v>0.4</v>
      </c>
      <c r="BG3174">
        <f t="shared" ca="1" si="964"/>
        <v>0.6</v>
      </c>
      <c r="BI3174">
        <f t="shared" ca="1" si="977"/>
        <v>0.2</v>
      </c>
      <c r="BJ3174">
        <f t="shared" ca="1" si="978"/>
        <v>0.8</v>
      </c>
      <c r="BL3174">
        <f t="shared" ca="1" si="995"/>
        <v>1.9340368048881946</v>
      </c>
      <c r="BM3174">
        <f t="shared" ca="1" si="996"/>
        <v>6.3598493024621252</v>
      </c>
      <c r="BN3174" s="9">
        <f t="shared" ca="1" si="986"/>
        <v>0</v>
      </c>
      <c r="BO3174" s="9">
        <f t="shared" ca="1" si="987"/>
        <v>1</v>
      </c>
      <c r="BP3174" s="9">
        <f t="shared" ca="1" si="981"/>
        <v>0.2</v>
      </c>
      <c r="BQ3174" s="9">
        <f t="shared" ca="1" si="982"/>
        <v>0.80000000000000016</v>
      </c>
      <c r="BR3174">
        <f t="shared" ca="1" si="983"/>
        <v>1072.876688762608</v>
      </c>
      <c r="BS3174">
        <f t="shared" ca="1" si="984"/>
        <v>-9.4354838709678202E-3</v>
      </c>
      <c r="BT3174">
        <f t="shared" ca="1" si="985"/>
        <v>5.4166666666666671E-5</v>
      </c>
      <c r="BU3174">
        <f t="shared" ca="1" si="970"/>
        <v>1.6268244298809746E-5</v>
      </c>
      <c r="BV3174">
        <f t="shared" ca="1" si="971"/>
        <v>8.089433511902889E-6</v>
      </c>
      <c r="BW3174" s="35">
        <f ca="1">IFERROR(VLOOKUP($B3174,OFFSET(Input!$A$1,0,MATCH(Index!BW$6&amp;" Index",Input!$1:$1,0)-1,10000,2),2,0)/100,BW3173)</f>
        <v>1.2999999999999999E-3</v>
      </c>
      <c r="BX3174">
        <f t="shared" ca="1" si="988"/>
        <v>2.3006153629229063E-2</v>
      </c>
      <c r="CE3174">
        <v>1040.6272282463067</v>
      </c>
    </row>
    <row r="3175" spans="2:83" x14ac:dyDescent="0.25">
      <c r="B3175" s="2">
        <v>42129</v>
      </c>
      <c r="C3175">
        <f t="shared" ca="1" si="972"/>
        <v>0</v>
      </c>
      <c r="D3175">
        <f t="shared" ca="1" si="973"/>
        <v>2</v>
      </c>
      <c r="E3175">
        <f ca="1">IF($B3175&lt;VLOOKUP(E$6&amp;" Equity",Param,4,0),"",IFERROR(VLOOKUP($B3175,OFFSET(Input!$A$1,0,MATCH(Index!E$6&amp;" Equity",Input!$1:$1,0)-1,10000,2),2,0),E3174))</f>
        <v>90.65</v>
      </c>
      <c r="F3175" s="33">
        <v>122.66</v>
      </c>
      <c r="H3175">
        <f ca="1">IFERROR(VLOOKUP($B3175,OFFSET(Input!$A$1,0,MATCH(Index!H$6,Input!$1:$1,0)-1,10000,2),2,0),0)</f>
        <v>0</v>
      </c>
      <c r="I3175">
        <f ca="1">IFERROR(VLOOKUP($B3175,OFFSET(Input!$A$1,0,MATCH(Index!I$6,Input!$1:$1,0)-1,10000,2),2,0),0)</f>
        <v>0</v>
      </c>
      <c r="K3175">
        <f t="shared" ca="1" si="974"/>
        <v>110.80019974008356</v>
      </c>
      <c r="L3175" s="30">
        <f t="shared" ca="1" si="975"/>
        <v>134.76945730282563</v>
      </c>
      <c r="N3175">
        <f t="shared" ca="1" si="979"/>
        <v>-1.3228973376755904E-3</v>
      </c>
      <c r="O3175">
        <f t="shared" ca="1" si="980"/>
        <v>-1.3849853531653559E-3</v>
      </c>
      <c r="Q3175">
        <f t="shared" ca="1" si="992"/>
        <v>2.0553315374691183E-2</v>
      </c>
      <c r="R3175">
        <f t="shared" ca="1" si="991"/>
        <v>0.15234314412766684</v>
      </c>
      <c r="T3175">
        <f t="shared" ca="1" si="1002"/>
        <v>2.7792818156538151E-2</v>
      </c>
      <c r="U3175">
        <f t="shared" ca="1" si="997"/>
        <v>0.13281232048104222</v>
      </c>
      <c r="W3175">
        <f t="shared" ca="1" si="998"/>
        <v>0.33318764338923751</v>
      </c>
      <c r="X3175">
        <f t="shared" ca="1" si="999"/>
        <v>2.6577687930549303E-2</v>
      </c>
      <c r="Z3175">
        <f t="shared" ca="1" si="965"/>
        <v>110.94360366597932</v>
      </c>
      <c r="AA3175">
        <f t="shared" ca="1" si="965"/>
        <v>110.96693155414835</v>
      </c>
      <c r="AB3175">
        <f t="shared" ca="1" si="965"/>
        <v>110.81949619086028</v>
      </c>
      <c r="AC3175">
        <f t="shared" ca="1" si="966"/>
        <v>110.96693155414835</v>
      </c>
      <c r="AE3175">
        <f ca="1">IFERROR(VLOOKUP($B3175,OFFSET(Input!$A$1,0,MATCH(Index!AE$6&amp;" Index",Input!$1:$1,0)-1,10000,2),2,0),AE3174)</f>
        <v>14.31</v>
      </c>
      <c r="AF3175">
        <f t="shared" ca="1" si="1003"/>
        <v>13.112666666666668</v>
      </c>
      <c r="AG3175">
        <f t="shared" ca="1" si="1003"/>
        <v>13.197499999999996</v>
      </c>
      <c r="AH3175">
        <f t="shared" ca="1" si="1003"/>
        <v>13.541600000000001</v>
      </c>
      <c r="AI3175">
        <f t="shared" ca="1" si="1004"/>
        <v>13.541600000000001</v>
      </c>
      <c r="AK3175">
        <f t="shared" ca="1" si="1005"/>
        <v>-1</v>
      </c>
      <c r="AL3175">
        <f t="shared" ca="1" si="1006"/>
        <v>-1</v>
      </c>
      <c r="AN3175" t="str">
        <f t="shared" ca="1" si="969"/>
        <v>Not Down</v>
      </c>
      <c r="AO3175" t="str">
        <f t="shared" ca="1" si="976"/>
        <v>Not Up</v>
      </c>
      <c r="AQ3175">
        <f t="shared" ca="1" si="967"/>
        <v>1</v>
      </c>
      <c r="AR3175">
        <f t="shared" ca="1" si="968"/>
        <v>0</v>
      </c>
      <c r="AT3175">
        <f t="shared" ca="1" si="993"/>
        <v>0</v>
      </c>
      <c r="AU3175">
        <f t="shared" ca="1" si="994"/>
        <v>1</v>
      </c>
      <c r="AW3175" s="5">
        <f t="shared" ca="1" si="961"/>
        <v>6.6077177850158403E-2</v>
      </c>
      <c r="AX3175" s="5">
        <f t="shared" ca="1" si="962"/>
        <v>5.6101931674657726E-2</v>
      </c>
      <c r="AY3175" s="18">
        <f t="shared" ca="1" si="1007"/>
        <v>6.6077177850158403E-2</v>
      </c>
      <c r="BA3175" s="6">
        <f t="shared" ca="1" si="1000"/>
        <v>0.75669091245669995</v>
      </c>
      <c r="BB3175">
        <f t="shared" ca="1" si="1001"/>
        <v>0.75669091245669995</v>
      </c>
      <c r="BC3175" t="str">
        <f t="shared" ca="1" si="989"/>
        <v>TLT UP equity</v>
      </c>
      <c r="BD3175" t="str">
        <f t="shared" ca="1" si="990"/>
        <v>HYG UP Equity</v>
      </c>
      <c r="BF3175">
        <f t="shared" ca="1" si="963"/>
        <v>0.6</v>
      </c>
      <c r="BG3175">
        <f t="shared" ca="1" si="964"/>
        <v>0.4</v>
      </c>
      <c r="BI3175">
        <f t="shared" ca="1" si="977"/>
        <v>0.4</v>
      </c>
      <c r="BJ3175">
        <f t="shared" ca="1" si="978"/>
        <v>0.6</v>
      </c>
      <c r="BL3175">
        <f t="shared" ca="1" si="995"/>
        <v>3.8678814869293547</v>
      </c>
      <c r="BM3175">
        <f t="shared" ca="1" si="996"/>
        <v>4.7699462092486868</v>
      </c>
      <c r="BN3175" s="9">
        <f t="shared" ca="1" si="986"/>
        <v>0.20000993426751484</v>
      </c>
      <c r="BO3175" s="9">
        <f t="shared" ca="1" si="987"/>
        <v>0.7999900657324851</v>
      </c>
      <c r="BP3175" s="9">
        <f t="shared" ca="1" si="981"/>
        <v>0.39999999999999997</v>
      </c>
      <c r="BQ3175" s="9">
        <f t="shared" ca="1" si="982"/>
        <v>0.6</v>
      </c>
      <c r="BR3175">
        <f t="shared" ca="1" si="983"/>
        <v>1071.4051033068597</v>
      </c>
      <c r="BS3175">
        <f t="shared" ca="1" si="984"/>
        <v>-1.3716259018037302E-3</v>
      </c>
      <c r="BT3175">
        <f t="shared" ca="1" si="985"/>
        <v>1.8055555555555558E-5</v>
      </c>
      <c r="BU3175">
        <f t="shared" ca="1" si="970"/>
        <v>2.5826189644160049E-5</v>
      </c>
      <c r="BV3175">
        <f t="shared" ca="1" si="971"/>
        <v>1.9293061171485107E-6</v>
      </c>
      <c r="BW3175" s="35">
        <f ca="1">IFERROR(VLOOKUP($B3175,OFFSET(Input!$A$1,0,MATCH(Index!BW$6&amp;" Index",Input!$1:$1,0)-1,10000,2),2,0)/100,BW3174)</f>
        <v>1.2999999999999999E-3</v>
      </c>
      <c r="BX3175">
        <f t="shared" ca="1" si="988"/>
        <v>9.8866478329269168E-3</v>
      </c>
      <c r="CE3175">
        <v>1039.9979673397766</v>
      </c>
    </row>
    <row r="3176" spans="2:83" x14ac:dyDescent="0.25">
      <c r="B3176" s="2">
        <v>42130</v>
      </c>
      <c r="C3176">
        <f t="shared" ca="1" si="972"/>
        <v>0</v>
      </c>
      <c r="D3176">
        <f t="shared" ca="1" si="973"/>
        <v>3</v>
      </c>
      <c r="E3176">
        <f ca="1">IF($B3176&lt;VLOOKUP(E$6&amp;" Equity",Param,4,0),"",IFERROR(VLOOKUP($B3176,OFFSET(Input!$A$1,0,MATCH(Index!E$6&amp;" Equity",Input!$1:$1,0)-1,10000,2),2,0),E3175))</f>
        <v>90.38</v>
      </c>
      <c r="F3176" s="33">
        <v>120.56</v>
      </c>
      <c r="H3176">
        <f ca="1">IFERROR(VLOOKUP($B3176,OFFSET(Input!$A$1,0,MATCH(Index!H$6,Input!$1:$1,0)-1,10000,2),2,0),0)</f>
        <v>0</v>
      </c>
      <c r="I3176">
        <f ca="1">IFERROR(VLOOKUP($B3176,OFFSET(Input!$A$1,0,MATCH(Index!I$6,Input!$1:$1,0)-1,10000,2),2,0),0)</f>
        <v>0</v>
      </c>
      <c r="K3176">
        <f t="shared" ca="1" si="974"/>
        <v>110.47018259800056</v>
      </c>
      <c r="L3176" s="30">
        <f t="shared" ca="1" si="975"/>
        <v>132.4621373913962</v>
      </c>
      <c r="N3176">
        <f t="shared" ca="1" si="979"/>
        <v>-2.9829332177265353E-3</v>
      </c>
      <c r="O3176">
        <f t="shared" ca="1" si="980"/>
        <v>-1.7268745879597657E-2</v>
      </c>
      <c r="Q3176">
        <f t="shared" ca="1" si="992"/>
        <v>2.4942906946927645E-2</v>
      </c>
      <c r="R3176">
        <f t="shared" ca="1" si="991"/>
        <v>0.15735154780554567</v>
      </c>
      <c r="T3176">
        <f t="shared" ca="1" si="1002"/>
        <v>2.9731257538737517E-2</v>
      </c>
      <c r="U3176">
        <f t="shared" ca="1" si="997"/>
        <v>0.14627560710234974</v>
      </c>
      <c r="W3176">
        <f t="shared" ca="1" si="998"/>
        <v>0.49912610605551294</v>
      </c>
      <c r="X3176">
        <f t="shared" ca="1" si="999"/>
        <v>0.17179965069250977</v>
      </c>
      <c r="Z3176">
        <f t="shared" ca="1" si="965"/>
        <v>110.89256949491877</v>
      </c>
      <c r="AA3176">
        <f t="shared" ca="1" si="965"/>
        <v>110.94445669790284</v>
      </c>
      <c r="AB3176">
        <f t="shared" ca="1" si="965"/>
        <v>110.84750428933283</v>
      </c>
      <c r="AC3176">
        <f t="shared" ca="1" si="966"/>
        <v>110.94445669790284</v>
      </c>
      <c r="AE3176">
        <f ca="1">IFERROR(VLOOKUP($B3176,OFFSET(Input!$A$1,0,MATCH(Index!AE$6&amp;" Index",Input!$1:$1,0)-1,10000,2),2,0),AE3175)</f>
        <v>15.15</v>
      </c>
      <c r="AF3176">
        <f t="shared" ca="1" si="1003"/>
        <v>13.266666666666667</v>
      </c>
      <c r="AG3176">
        <f t="shared" ca="1" si="1003"/>
        <v>13.256</v>
      </c>
      <c r="AH3176">
        <f t="shared" ca="1" si="1003"/>
        <v>13.536</v>
      </c>
      <c r="AI3176">
        <f t="shared" ca="1" si="1004"/>
        <v>13.536</v>
      </c>
      <c r="AK3176">
        <f t="shared" ca="1" si="1005"/>
        <v>-1</v>
      </c>
      <c r="AL3176">
        <f t="shared" ca="1" si="1006"/>
        <v>-1</v>
      </c>
      <c r="AN3176" t="str">
        <f t="shared" ca="1" si="969"/>
        <v>Not Down</v>
      </c>
      <c r="AO3176" t="str">
        <f t="shared" ca="1" si="976"/>
        <v>Not Up</v>
      </c>
      <c r="AQ3176">
        <f t="shared" ca="1" si="967"/>
        <v>1</v>
      </c>
      <c r="AR3176">
        <f t="shared" ca="1" si="968"/>
        <v>0</v>
      </c>
      <c r="AT3176">
        <f t="shared" ca="1" si="993"/>
        <v>0</v>
      </c>
      <c r="AU3176">
        <f t="shared" ca="1" si="994"/>
        <v>1</v>
      </c>
      <c r="AW3176" s="5">
        <f t="shared" ref="AW3176:AW3239" ca="1" si="1008">SQRT(2*W3176*R3176*Q3176*BG3176*BF3176+(Q3176*BF3176)^2+(R3176*BG3176)^2)</f>
        <v>4.4893504412553562E-2</v>
      </c>
      <c r="AX3176" s="5">
        <f t="shared" ref="AX3176:AX3239" ca="1" si="1009">SQRT(2*X3176*U3176*T3176*BG3176*BF3176+(T3176*BF3176)^2+(U3176*BG3176)^2)</f>
        <v>4.0751398211189831E-2</v>
      </c>
      <c r="AY3176" s="18">
        <f t="shared" ca="1" si="1007"/>
        <v>4.4893504412553562E-2</v>
      </c>
      <c r="BA3176" s="6">
        <f t="shared" ca="1" si="1000"/>
        <v>1.1137468694918482</v>
      </c>
      <c r="BB3176">
        <f t="shared" ca="1" si="1001"/>
        <v>1.1137468694918482</v>
      </c>
      <c r="BC3176" t="str">
        <f t="shared" ca="1" si="989"/>
        <v>TLT UP equity</v>
      </c>
      <c r="BD3176" t="str">
        <f t="shared" ca="1" si="990"/>
        <v>HYG UP Equity</v>
      </c>
      <c r="BF3176">
        <f t="shared" ca="1" si="963"/>
        <v>0.8</v>
      </c>
      <c r="BG3176">
        <f t="shared" ca="1" si="964"/>
        <v>0.2</v>
      </c>
      <c r="BI3176">
        <f t="shared" ca="1" si="977"/>
        <v>0.6</v>
      </c>
      <c r="BJ3176">
        <f t="shared" ca="1" si="978"/>
        <v>0.4</v>
      </c>
      <c r="BL3176">
        <f t="shared" ca="1" si="995"/>
        <v>5.7524455160993835</v>
      </c>
      <c r="BM3176">
        <f t="shared" ca="1" si="996"/>
        <v>3.1982659048241331</v>
      </c>
      <c r="BN3176" s="9">
        <f t="shared" ca="1" si="986"/>
        <v>0.40343344159672317</v>
      </c>
      <c r="BO3176" s="9">
        <f t="shared" ca="1" si="987"/>
        <v>0.59656655840327688</v>
      </c>
      <c r="BP3176" s="9">
        <f t="shared" ca="1" si="981"/>
        <v>0.6</v>
      </c>
      <c r="BQ3176" s="9">
        <f t="shared" ca="1" si="982"/>
        <v>0.40000000000000008</v>
      </c>
      <c r="BR3176">
        <f t="shared" ca="1" si="983"/>
        <v>1059.1228442475808</v>
      </c>
      <c r="BS3176">
        <f t="shared" ca="1" si="984"/>
        <v>-1.1463692884577492E-2</v>
      </c>
      <c r="BT3176">
        <f t="shared" ca="1" si="985"/>
        <v>1.8055555555555558E-5</v>
      </c>
      <c r="BU3176">
        <f t="shared" ca="1" si="970"/>
        <v>4.8346338599040253E-5</v>
      </c>
      <c r="BV3176">
        <f t="shared" ca="1" si="971"/>
        <v>2.2462611287605297E-6</v>
      </c>
      <c r="BW3176" s="35">
        <f ca="1">IFERROR(VLOOKUP($B3176,OFFSET(Input!$A$1,0,MATCH(Index!BW$6&amp;" Index",Input!$1:$1,0)-1,10000,2),2,0)/100,BW3175)</f>
        <v>1.2999999999999999E-3</v>
      </c>
      <c r="BX3176">
        <f t="shared" ca="1" si="988"/>
        <v>1.4208946029406715E-2</v>
      </c>
      <c r="CE3176">
        <v>1033.6494476870319</v>
      </c>
    </row>
    <row r="3177" spans="2:83" x14ac:dyDescent="0.25">
      <c r="B3177" s="2">
        <v>42131</v>
      </c>
      <c r="C3177">
        <f t="shared" ca="1" si="972"/>
        <v>0</v>
      </c>
      <c r="D3177">
        <f t="shared" ca="1" si="973"/>
        <v>4</v>
      </c>
      <c r="E3177">
        <f ca="1">IF($B3177&lt;VLOOKUP(E$6&amp;" Equity",Param,4,0),"",IFERROR(VLOOKUP($B3177,OFFSET(Input!$A$1,0,MATCH(Index!E$6&amp;" Equity",Input!$1:$1,0)-1,10000,2),2,0),E3176))</f>
        <v>90.37</v>
      </c>
      <c r="F3177" s="33">
        <v>122.18</v>
      </c>
      <c r="H3177">
        <f ca="1">IFERROR(VLOOKUP($B3177,OFFSET(Input!$A$1,0,MATCH(Index!H$6,Input!$1:$1,0)-1,10000,2),2,0),0)</f>
        <v>0</v>
      </c>
      <c r="I3177">
        <f ca="1">IFERROR(VLOOKUP($B3177,OFFSET(Input!$A$1,0,MATCH(Index!I$6,Input!$1:$1,0)-1,10000,2),2,0),0)</f>
        <v>0</v>
      </c>
      <c r="K3177">
        <f t="shared" ca="1" si="974"/>
        <v>110.45795974088639</v>
      </c>
      <c r="L3177" s="30">
        <f t="shared" ca="1" si="975"/>
        <v>134.24206989449888</v>
      </c>
      <c r="N3177">
        <f t="shared" ca="1" si="979"/>
        <v>-1.1065006926906599E-4</v>
      </c>
      <c r="O3177">
        <f t="shared" ca="1" si="980"/>
        <v>1.3347812903380819E-2</v>
      </c>
      <c r="Q3177">
        <f t="shared" ca="1" si="992"/>
        <v>2.4894365703868729E-2</v>
      </c>
      <c r="R3177">
        <f t="shared" ca="1" si="991"/>
        <v>0.16965829296493934</v>
      </c>
      <c r="T3177">
        <f t="shared" ca="1" si="1002"/>
        <v>2.9526356597186866E-2</v>
      </c>
      <c r="U3177">
        <f t="shared" ca="1" si="997"/>
        <v>0.14661492878292068</v>
      </c>
      <c r="W3177">
        <f t="shared" ca="1" si="998"/>
        <v>0.46344583655087784</v>
      </c>
      <c r="X3177">
        <f t="shared" ca="1" si="999"/>
        <v>0.13077296291511298</v>
      </c>
      <c r="Z3177">
        <f t="shared" ca="1" si="965"/>
        <v>110.84396371328853</v>
      </c>
      <c r="AA3177">
        <f t="shared" ca="1" si="965"/>
        <v>110.92684671151426</v>
      </c>
      <c r="AB3177">
        <f t="shared" ca="1" si="965"/>
        <v>110.86602899815472</v>
      </c>
      <c r="AC3177">
        <f t="shared" ca="1" si="966"/>
        <v>110.92684671151426</v>
      </c>
      <c r="AE3177">
        <f ca="1">IFERROR(VLOOKUP($B3177,OFFSET(Input!$A$1,0,MATCH(Index!AE$6&amp;" Index",Input!$1:$1,0)-1,10000,2),2,0),AE3176)</f>
        <v>15.13</v>
      </c>
      <c r="AF3177">
        <f t="shared" ca="1" si="1003"/>
        <v>13.435333333333331</v>
      </c>
      <c r="AG3177">
        <f t="shared" ca="1" si="1003"/>
        <v>13.357999999999999</v>
      </c>
      <c r="AH3177">
        <f t="shared" ca="1" si="1003"/>
        <v>13.536800000000001</v>
      </c>
      <c r="AI3177">
        <f t="shared" ca="1" si="1004"/>
        <v>13.536800000000001</v>
      </c>
      <c r="AK3177">
        <f t="shared" ca="1" si="1005"/>
        <v>-1</v>
      </c>
      <c r="AL3177">
        <f t="shared" ca="1" si="1006"/>
        <v>-1</v>
      </c>
      <c r="AN3177" t="str">
        <f t="shared" ca="1" si="969"/>
        <v>Not Down</v>
      </c>
      <c r="AO3177" t="str">
        <f t="shared" ca="1" si="976"/>
        <v>Not Up</v>
      </c>
      <c r="AQ3177">
        <f t="shared" ca="1" si="967"/>
        <v>1</v>
      </c>
      <c r="AR3177">
        <f t="shared" ca="1" si="968"/>
        <v>0</v>
      </c>
      <c r="AT3177">
        <f t="shared" ca="1" si="993"/>
        <v>0</v>
      </c>
      <c r="AU3177">
        <f t="shared" ca="1" si="994"/>
        <v>1</v>
      </c>
      <c r="AW3177" s="5">
        <f t="shared" ca="1" si="1008"/>
        <v>2.4894365703868729E-2</v>
      </c>
      <c r="AX3177" s="5">
        <f t="shared" ca="1" si="1009"/>
        <v>2.9526356597186866E-2</v>
      </c>
      <c r="AY3177" s="18">
        <f t="shared" ca="1" si="1007"/>
        <v>2.9526356597186866E-2</v>
      </c>
      <c r="BA3177" s="6">
        <f t="shared" ca="1" si="1000"/>
        <v>1.5</v>
      </c>
      <c r="BB3177">
        <f t="shared" ca="1" si="1001"/>
        <v>1.5</v>
      </c>
      <c r="BC3177" t="str">
        <f t="shared" ca="1" si="989"/>
        <v>TLT UP equity</v>
      </c>
      <c r="BD3177" t="str">
        <f t="shared" ca="1" si="990"/>
        <v>HYG UP Equity</v>
      </c>
      <c r="BF3177">
        <f t="shared" ref="BF3177:BF3240" ca="1" si="1010">BI3178</f>
        <v>1</v>
      </c>
      <c r="BG3177">
        <f t="shared" ref="BG3177:BG3240" ca="1" si="1011">BJ3178</f>
        <v>0</v>
      </c>
      <c r="BI3177">
        <f t="shared" ca="1" si="977"/>
        <v>0.8</v>
      </c>
      <c r="BJ3177">
        <f t="shared" ca="1" si="978"/>
        <v>0.2</v>
      </c>
      <c r="BL3177">
        <f t="shared" ca="1" si="995"/>
        <v>7.7114966299448913</v>
      </c>
      <c r="BM3177">
        <f t="shared" ca="1" si="996"/>
        <v>1.5863063363107077</v>
      </c>
      <c r="BN3177" s="9">
        <f t="shared" ca="1" si="986"/>
        <v>0.59676566478800297</v>
      </c>
      <c r="BO3177" s="9">
        <f t="shared" ca="1" si="987"/>
        <v>0.40323433521199697</v>
      </c>
      <c r="BP3177" s="9">
        <f t="shared" ca="1" si="981"/>
        <v>0.8</v>
      </c>
      <c r="BQ3177" s="9">
        <f t="shared" ca="1" si="982"/>
        <v>0.20000000000000004</v>
      </c>
      <c r="BR3177">
        <f t="shared" ca="1" si="983"/>
        <v>1064.7452303655423</v>
      </c>
      <c r="BS3177">
        <f t="shared" ca="1" si="984"/>
        <v>5.3085306850837455E-3</v>
      </c>
      <c r="BT3177">
        <f t="shared" ca="1" si="985"/>
        <v>1.8055555555555558E-5</v>
      </c>
      <c r="BU3177">
        <f t="shared" ca="1" si="970"/>
        <v>8.7886068036443116E-5</v>
      </c>
      <c r="BV3177">
        <f t="shared" ca="1" si="971"/>
        <v>1.6474876629413427E-5</v>
      </c>
      <c r="BW3177" s="35">
        <f ca="1">IFERROR(VLOOKUP($B3177,OFFSET(Input!$A$1,0,MATCH(Index!BW$6&amp;" Index",Input!$1:$1,0)-1,10000,2),2,0)/100,BW3176)</f>
        <v>1.2999999999999999E-3</v>
      </c>
      <c r="BX3177">
        <f t="shared" ca="1" si="988"/>
        <v>2.0785985937047679E-2</v>
      </c>
      <c r="CE3177">
        <v>1037.6660887473754</v>
      </c>
    </row>
    <row r="3178" spans="2:83" x14ac:dyDescent="0.25">
      <c r="B3178" s="2">
        <v>42132</v>
      </c>
      <c r="C3178">
        <f t="shared" ca="1" si="972"/>
        <v>0</v>
      </c>
      <c r="D3178">
        <f t="shared" ca="1" si="973"/>
        <v>5</v>
      </c>
      <c r="E3178">
        <f ca="1">IF($B3178&lt;VLOOKUP(E$6&amp;" Equity",Param,4,0),"",IFERROR(VLOOKUP($B3178,OFFSET(Input!$A$1,0,MATCH(Index!E$6&amp;" Equity",Input!$1:$1,0)-1,10000,2),2,0),E3177))</f>
        <v>91.08</v>
      </c>
      <c r="F3178" s="33">
        <v>122.51</v>
      </c>
      <c r="H3178">
        <f ca="1">IFERROR(VLOOKUP($B3178,OFFSET(Input!$A$1,0,MATCH(Index!H$6,Input!$1:$1,0)-1,10000,2),2,0),0)</f>
        <v>0</v>
      </c>
      <c r="I3178">
        <f ca="1">IFERROR(VLOOKUP($B3178,OFFSET(Input!$A$1,0,MATCH(Index!I$6,Input!$1:$1,0)-1,10000,2),2,0),0)</f>
        <v>0</v>
      </c>
      <c r="K3178">
        <f t="shared" ca="1" si="974"/>
        <v>111.32578259599349</v>
      </c>
      <c r="L3178" s="30">
        <f t="shared" ca="1" si="975"/>
        <v>134.60464873772349</v>
      </c>
      <c r="N3178">
        <f t="shared" ca="1" si="979"/>
        <v>7.8258872816742691E-3</v>
      </c>
      <c r="O3178">
        <f t="shared" ca="1" si="980"/>
        <v>2.6972920844581996E-3</v>
      </c>
      <c r="Q3178">
        <f t="shared" ca="1" si="992"/>
        <v>4.5771042358031214E-2</v>
      </c>
      <c r="R3178">
        <f t="shared" ca="1" si="991"/>
        <v>0.16731144495281144</v>
      </c>
      <c r="T3178">
        <f t="shared" ca="1" si="1002"/>
        <v>3.9706782829358162E-2</v>
      </c>
      <c r="U3178">
        <f t="shared" ca="1" si="997"/>
        <v>0.14683492301537765</v>
      </c>
      <c r="W3178">
        <f t="shared" ca="1" si="998"/>
        <v>0.29142631879103242</v>
      </c>
      <c r="X3178">
        <f t="shared" ca="1" si="999"/>
        <v>0.13541412558620627</v>
      </c>
      <c r="Z3178">
        <f t="shared" ref="Z3178:AB3241" ca="1" si="1012">AVERAGE(OFFSET($K3178,0,0,-Z$5,1))</f>
        <v>110.86388684146034</v>
      </c>
      <c r="AA3178">
        <f t="shared" ca="1" si="1012"/>
        <v>110.93985050488493</v>
      </c>
      <c r="AB3178">
        <f t="shared" ca="1" si="1012"/>
        <v>110.91585932438194</v>
      </c>
      <c r="AC3178">
        <f t="shared" ref="AC3178:AC3241" ca="1" si="1013">MAX(AB3178,AA3178)</f>
        <v>110.93985050488493</v>
      </c>
      <c r="AE3178">
        <f ca="1">IFERROR(VLOOKUP($B3178,OFFSET(Input!$A$1,0,MATCH(Index!AE$6&amp;" Index",Input!$1:$1,0)-1,10000,2),2,0),AE3177)</f>
        <v>12.86</v>
      </c>
      <c r="AF3178">
        <f t="shared" ca="1" si="1003"/>
        <v>13.366666666666667</v>
      </c>
      <c r="AG3178">
        <f t="shared" ca="1" si="1003"/>
        <v>13.372</v>
      </c>
      <c r="AH3178">
        <f t="shared" ca="1" si="1003"/>
        <v>13.464400000000001</v>
      </c>
      <c r="AI3178">
        <f t="shared" ca="1" si="1004"/>
        <v>13.464400000000001</v>
      </c>
      <c r="AK3178">
        <f t="shared" ca="1" si="1005"/>
        <v>-1</v>
      </c>
      <c r="AL3178">
        <f t="shared" ca="1" si="1006"/>
        <v>-1</v>
      </c>
      <c r="AN3178" t="str">
        <f t="shared" ca="1" si="969"/>
        <v>Not Down</v>
      </c>
      <c r="AO3178" t="str">
        <f t="shared" ca="1" si="976"/>
        <v>Not Up</v>
      </c>
      <c r="AQ3178">
        <f t="shared" ca="1" si="967"/>
        <v>1</v>
      </c>
      <c r="AR3178">
        <f t="shared" ca="1" si="968"/>
        <v>0</v>
      </c>
      <c r="AT3178">
        <f t="shared" ca="1" si="993"/>
        <v>0</v>
      </c>
      <c r="AU3178">
        <f t="shared" ca="1" si="994"/>
        <v>1</v>
      </c>
      <c r="AW3178" s="5">
        <f t="shared" ca="1" si="1008"/>
        <v>4.5771042358031214E-2</v>
      </c>
      <c r="AX3178" s="5">
        <f t="shared" ca="1" si="1009"/>
        <v>3.9706782829358162E-2</v>
      </c>
      <c r="AY3178" s="18">
        <f t="shared" ca="1" si="1007"/>
        <v>4.5771042358031214E-2</v>
      </c>
      <c r="BA3178" s="6">
        <f t="shared" ca="1" si="1000"/>
        <v>1.0923937368279479</v>
      </c>
      <c r="BB3178">
        <f t="shared" ca="1" si="1001"/>
        <v>1.0923937368279479</v>
      </c>
      <c r="BC3178" t="str">
        <f t="shared" ca="1" si="989"/>
        <v>TLT UP equity</v>
      </c>
      <c r="BD3178" t="str">
        <f t="shared" ca="1" si="990"/>
        <v>HYG UP Equity</v>
      </c>
      <c r="BF3178">
        <f t="shared" ca="1" si="1010"/>
        <v>1</v>
      </c>
      <c r="BG3178">
        <f t="shared" ca="1" si="1011"/>
        <v>0</v>
      </c>
      <c r="BI3178">
        <f t="shared" ca="1" si="977"/>
        <v>1</v>
      </c>
      <c r="BJ3178">
        <f t="shared" ca="1" si="978"/>
        <v>0</v>
      </c>
      <c r="BL3178">
        <f t="shared" ca="1" si="995"/>
        <v>9.6295088119424541</v>
      </c>
      <c r="BM3178">
        <f t="shared" ca="1" si="996"/>
        <v>0</v>
      </c>
      <c r="BN3178" s="9">
        <f t="shared" ca="1" si="986"/>
        <v>0.80081931285852737</v>
      </c>
      <c r="BO3178" s="9">
        <f t="shared" ca="1" si="987"/>
        <v>0.19918068714147263</v>
      </c>
      <c r="BP3178" s="9">
        <f t="shared" ca="1" si="981"/>
        <v>0.99999999999999989</v>
      </c>
      <c r="BQ3178" s="9">
        <f t="shared" ca="1" si="982"/>
        <v>0</v>
      </c>
      <c r="BR3178">
        <f t="shared" ca="1" si="983"/>
        <v>1072.0126045045092</v>
      </c>
      <c r="BS3178">
        <f t="shared" ca="1" si="984"/>
        <v>6.8254582708691114E-3</v>
      </c>
      <c r="BT3178">
        <f t="shared" ca="1" si="985"/>
        <v>1.8055555555555558E-5</v>
      </c>
      <c r="BU3178">
        <f t="shared" ca="1" si="970"/>
        <v>1.216179994550404E-4</v>
      </c>
      <c r="BV3178">
        <f t="shared" ca="1" si="971"/>
        <v>4.4367373353410075E-5</v>
      </c>
      <c r="BW3178" s="35">
        <f ca="1">IFERROR(VLOOKUP($B3178,OFFSET(Input!$A$1,0,MATCH(Index!BW$6&amp;" Index",Input!$1:$1,0)-1,10000,2),2,0)/100,BW3177)</f>
        <v>1.2999999999999999E-3</v>
      </c>
      <c r="BX3178">
        <f t="shared" ca="1" si="988"/>
        <v>2.8103456570241422E-2</v>
      </c>
      <c r="CE3178">
        <v>1045.3463104341329</v>
      </c>
    </row>
    <row r="3179" spans="2:83" x14ac:dyDescent="0.25">
      <c r="B3179" s="2">
        <v>42135</v>
      </c>
      <c r="C3179">
        <f t="shared" ca="1" si="972"/>
        <v>0</v>
      </c>
      <c r="D3179">
        <f t="shared" ca="1" si="973"/>
        <v>0</v>
      </c>
      <c r="E3179">
        <f ca="1">IF($B3179&lt;VLOOKUP(E$6&amp;" Equity",Param,4,0),"",IFERROR(VLOOKUP($B3179,OFFSET(Input!$A$1,0,MATCH(Index!E$6&amp;" Equity",Input!$1:$1,0)-1,10000,2),2,0),E3178))</f>
        <v>90.51</v>
      </c>
      <c r="F3179" s="33">
        <v>119.53</v>
      </c>
      <c r="H3179">
        <f ca="1">IFERROR(VLOOKUP($B3179,OFFSET(Input!$A$1,0,MATCH(Index!H$6,Input!$1:$1,0)-1,10000,2),2,0),0)</f>
        <v>0</v>
      </c>
      <c r="I3179">
        <f ca="1">IFERROR(VLOOKUP($B3179,OFFSET(Input!$A$1,0,MATCH(Index!I$6,Input!$1:$1,0)-1,10000,2),2,0),0)</f>
        <v>0</v>
      </c>
      <c r="K3179">
        <f t="shared" ca="1" si="974"/>
        <v>110.62907974048497</v>
      </c>
      <c r="L3179" s="30">
        <f t="shared" ca="1" si="975"/>
        <v>131.3304519110284</v>
      </c>
      <c r="N3179">
        <f t="shared" ca="1" si="979"/>
        <v>-6.2778993564593785E-3</v>
      </c>
      <c r="O3179">
        <f t="shared" ca="1" si="980"/>
        <v>-2.4625273416189537E-2</v>
      </c>
      <c r="Q3179">
        <f t="shared" ca="1" si="992"/>
        <v>5.5546849461737824E-2</v>
      </c>
      <c r="R3179">
        <f t="shared" ca="1" si="991"/>
        <v>0.20802524534516081</v>
      </c>
      <c r="T3179">
        <f t="shared" ca="1" si="1002"/>
        <v>4.5049143506754895E-2</v>
      </c>
      <c r="U3179">
        <f t="shared" ca="1" si="997"/>
        <v>0.17081253409778688</v>
      </c>
      <c r="W3179">
        <f t="shared" ca="1" si="998"/>
        <v>0.53028681177036729</v>
      </c>
      <c r="X3179">
        <f t="shared" ca="1" si="999"/>
        <v>0.3599767230510949</v>
      </c>
      <c r="Z3179">
        <f t="shared" ca="1" si="1012"/>
        <v>110.81048900893957</v>
      </c>
      <c r="AA3179">
        <f t="shared" ca="1" si="1012"/>
        <v>110.92836273504842</v>
      </c>
      <c r="AB3179">
        <f t="shared" ca="1" si="1012"/>
        <v>110.92662613262088</v>
      </c>
      <c r="AC3179">
        <f t="shared" ca="1" si="1013"/>
        <v>110.92836273504842</v>
      </c>
      <c r="AE3179">
        <f ca="1">IFERROR(VLOOKUP($B3179,OFFSET(Input!$A$1,0,MATCH(Index!AE$6&amp;" Index",Input!$1:$1,0)-1,10000,2),2,0),AE3178)</f>
        <v>13.85</v>
      </c>
      <c r="AF3179">
        <f t="shared" ca="1" si="1003"/>
        <v>13.403333333333332</v>
      </c>
      <c r="AG3179">
        <f t="shared" ca="1" si="1003"/>
        <v>13.367500000000001</v>
      </c>
      <c r="AH3179">
        <f t="shared" ca="1" si="1003"/>
        <v>13.428800000000001</v>
      </c>
      <c r="AI3179">
        <f t="shared" ca="1" si="1004"/>
        <v>13.428800000000001</v>
      </c>
      <c r="AK3179" s="25">
        <f t="shared" ca="1" si="1005"/>
        <v>-1</v>
      </c>
      <c r="AL3179">
        <f t="shared" ca="1" si="1006"/>
        <v>-1</v>
      </c>
      <c r="AN3179" t="str">
        <f t="shared" ca="1" si="969"/>
        <v>Not Down</v>
      </c>
      <c r="AO3179" t="str">
        <f t="shared" ca="1" si="976"/>
        <v>Not Up</v>
      </c>
      <c r="AQ3179">
        <f t="shared" ca="1" si="967"/>
        <v>1</v>
      </c>
      <c r="AR3179">
        <f t="shared" ca="1" si="968"/>
        <v>0</v>
      </c>
      <c r="AT3179">
        <f t="shared" ca="1" si="993"/>
        <v>0</v>
      </c>
      <c r="AU3179">
        <f t="shared" ca="1" si="994"/>
        <v>1</v>
      </c>
      <c r="AW3179" s="5">
        <f t="shared" ca="1" si="1008"/>
        <v>5.5546849461737824E-2</v>
      </c>
      <c r="AX3179" s="5">
        <f t="shared" ca="1" si="1009"/>
        <v>4.5049143506754895E-2</v>
      </c>
      <c r="AY3179" s="18">
        <f t="shared" ca="1" si="1007"/>
        <v>5.5546849461737824E-2</v>
      </c>
      <c r="BA3179" s="6">
        <f t="shared" ca="1" si="1000"/>
        <v>0.90014106082544532</v>
      </c>
      <c r="BB3179">
        <f t="shared" ca="1" si="1001"/>
        <v>0.90014106082544532</v>
      </c>
      <c r="BC3179" t="str">
        <f t="shared" ca="1" si="989"/>
        <v>TLT UP equity</v>
      </c>
      <c r="BD3179" t="str">
        <f t="shared" ca="1" si="990"/>
        <v>HYG UP Equity</v>
      </c>
      <c r="BF3179">
        <f t="shared" ca="1" si="1010"/>
        <v>1</v>
      </c>
      <c r="BG3179">
        <f t="shared" ca="1" si="1011"/>
        <v>0</v>
      </c>
      <c r="BI3179">
        <f t="shared" ca="1" si="977"/>
        <v>1</v>
      </c>
      <c r="BJ3179">
        <f t="shared" ca="1" si="978"/>
        <v>0</v>
      </c>
      <c r="BL3179">
        <f t="shared" ca="1" si="995"/>
        <v>9.6295088119424541</v>
      </c>
      <c r="BM3179">
        <f t="shared" ca="1" si="996"/>
        <v>0</v>
      </c>
      <c r="BN3179" s="9">
        <f t="shared" ca="1" si="986"/>
        <v>0.99999999999999989</v>
      </c>
      <c r="BO3179" s="9">
        <f t="shared" ca="1" si="987"/>
        <v>0</v>
      </c>
      <c r="BP3179" s="9">
        <f t="shared" ca="1" si="981"/>
        <v>0.99999999999999989</v>
      </c>
      <c r="BQ3179" s="9">
        <f t="shared" ca="1" si="982"/>
        <v>0</v>
      </c>
      <c r="BR3179">
        <f t="shared" ca="1" si="983"/>
        <v>1065.3036982180845</v>
      </c>
      <c r="BS3179">
        <f t="shared" ca="1" si="984"/>
        <v>-6.2582345191040112E-3</v>
      </c>
      <c r="BT3179">
        <f t="shared" ca="1" si="985"/>
        <v>5.4166666666666664E-5</v>
      </c>
      <c r="BU3179">
        <f t="shared" ca="1" si="970"/>
        <v>8.1521252634410415E-5</v>
      </c>
      <c r="BV3179">
        <f t="shared" ca="1" si="971"/>
        <v>0</v>
      </c>
      <c r="BW3179" s="35">
        <f ca="1">IFERROR(VLOOKUP($B3179,OFFSET(Input!$A$1,0,MATCH(Index!BW$6&amp;" Index",Input!$1:$1,0)-1,10000,2),2,0)/100,BW3178)</f>
        <v>1.2999999999999999E-3</v>
      </c>
      <c r="BX3179">
        <f t="shared" ca="1" si="988"/>
        <v>6.1854528793116065E-2</v>
      </c>
      <c r="CE3179">
        <v>1035.3139061703985</v>
      </c>
    </row>
    <row r="3180" spans="2:83" x14ac:dyDescent="0.25">
      <c r="B3180" s="2">
        <v>42136</v>
      </c>
      <c r="C3180">
        <f t="shared" ca="1" si="972"/>
        <v>0</v>
      </c>
      <c r="D3180">
        <f t="shared" ca="1" si="973"/>
        <v>0</v>
      </c>
      <c r="E3180">
        <f ca="1">IF($B3180&lt;VLOOKUP(E$6&amp;" Equity",Param,4,0),"",IFERROR(VLOOKUP($B3180,OFFSET(Input!$A$1,0,MATCH(Index!E$6&amp;" Equity",Input!$1:$1,0)-1,10000,2),2,0),E3179))</f>
        <v>90.5</v>
      </c>
      <c r="F3180" s="33">
        <v>119.83</v>
      </c>
      <c r="H3180">
        <f ca="1">IFERROR(VLOOKUP($B3180,OFFSET(Input!$A$1,0,MATCH(Index!H$6,Input!$1:$1,0)-1,10000,2),2,0),0)</f>
        <v>0</v>
      </c>
      <c r="I3180">
        <f ca="1">IFERROR(VLOOKUP($B3180,OFFSET(Input!$A$1,0,MATCH(Index!I$6,Input!$1:$1,0)-1,10000,2),2,0),0)</f>
        <v>0</v>
      </c>
      <c r="K3180">
        <f t="shared" ca="1" si="974"/>
        <v>110.61685688337077</v>
      </c>
      <c r="L3180" s="30">
        <f t="shared" ca="1" si="975"/>
        <v>131.66006904123259</v>
      </c>
      <c r="N3180">
        <f t="shared" ca="1" si="979"/>
        <v>-1.1049113319913013E-4</v>
      </c>
      <c r="O3180">
        <f t="shared" ca="1" si="980"/>
        <v>2.5066858045355626E-3</v>
      </c>
      <c r="Q3180">
        <f t="shared" ca="1" si="992"/>
        <v>5.5013457437497297E-2</v>
      </c>
      <c r="R3180">
        <f t="shared" ca="1" si="991"/>
        <v>0.19640034566996709</v>
      </c>
      <c r="T3180">
        <f t="shared" ca="1" si="1002"/>
        <v>4.5023894483238194E-2</v>
      </c>
      <c r="U3180">
        <f t="shared" ca="1" si="997"/>
        <v>0.16919681197961445</v>
      </c>
      <c r="W3180">
        <f t="shared" ca="1" si="998"/>
        <v>0.51679799709013829</v>
      </c>
      <c r="X3180">
        <f t="shared" ca="1" si="999"/>
        <v>0.35803182602775213</v>
      </c>
      <c r="Z3180">
        <f t="shared" ca="1" si="1012"/>
        <v>110.77290537470211</v>
      </c>
      <c r="AA3180">
        <f t="shared" ca="1" si="1012"/>
        <v>110.91383003892841</v>
      </c>
      <c r="AB3180">
        <f t="shared" ca="1" si="1012"/>
        <v>110.91353970566814</v>
      </c>
      <c r="AC3180">
        <f t="shared" ca="1" si="1013"/>
        <v>110.91383003892841</v>
      </c>
      <c r="AE3180">
        <f ca="1">IFERROR(VLOOKUP($B3180,OFFSET(Input!$A$1,0,MATCH(Index!AE$6&amp;" Index",Input!$1:$1,0)-1,10000,2),2,0),AE3179)</f>
        <v>13.86</v>
      </c>
      <c r="AF3180">
        <f t="shared" ca="1" si="1003"/>
        <v>13.443999999999997</v>
      </c>
      <c r="AG3180">
        <f t="shared" ca="1" si="1003"/>
        <v>13.377000000000001</v>
      </c>
      <c r="AH3180">
        <f t="shared" ca="1" si="1003"/>
        <v>13.391999999999998</v>
      </c>
      <c r="AI3180">
        <f t="shared" ca="1" si="1004"/>
        <v>13.391999999999998</v>
      </c>
      <c r="AK3180" s="25">
        <f t="shared" ca="1" si="1005"/>
        <v>-1</v>
      </c>
      <c r="AL3180">
        <f t="shared" ca="1" si="1006"/>
        <v>1</v>
      </c>
      <c r="AN3180" t="str">
        <f t="shared" ca="1" si="969"/>
        <v>Not Down</v>
      </c>
      <c r="AO3180" t="str">
        <f t="shared" ca="1" si="976"/>
        <v>Not Up</v>
      </c>
      <c r="AQ3180">
        <f t="shared" ca="1" si="967"/>
        <v>1</v>
      </c>
      <c r="AR3180">
        <f t="shared" ca="1" si="968"/>
        <v>0</v>
      </c>
      <c r="AT3180">
        <f t="shared" ca="1" si="993"/>
        <v>0</v>
      </c>
      <c r="AU3180">
        <f t="shared" ca="1" si="994"/>
        <v>1</v>
      </c>
      <c r="AW3180" s="5">
        <f t="shared" ca="1" si="1008"/>
        <v>5.5013457437497297E-2</v>
      </c>
      <c r="AX3180" s="5">
        <f t="shared" ca="1" si="1009"/>
        <v>4.5023894483238194E-2</v>
      </c>
      <c r="AY3180" s="18">
        <f t="shared" ca="1" si="1007"/>
        <v>5.5013457437497297E-2</v>
      </c>
      <c r="BA3180" s="6">
        <f t="shared" ca="1" si="1000"/>
        <v>0.90886852652020178</v>
      </c>
      <c r="BB3180">
        <f t="shared" ca="1" si="1001"/>
        <v>0.90014106082544532</v>
      </c>
      <c r="BC3180" t="str">
        <f t="shared" ca="1" si="989"/>
        <v>TLT UP equity</v>
      </c>
      <c r="BD3180" t="str">
        <f t="shared" ca="1" si="990"/>
        <v>HYG UP Equity</v>
      </c>
      <c r="BF3180">
        <f t="shared" ca="1" si="1010"/>
        <v>1</v>
      </c>
      <c r="BG3180">
        <f t="shared" ca="1" si="1011"/>
        <v>0</v>
      </c>
      <c r="BI3180">
        <f t="shared" ca="1" si="977"/>
        <v>1</v>
      </c>
      <c r="BJ3180">
        <f t="shared" ca="1" si="978"/>
        <v>0</v>
      </c>
      <c r="BL3180">
        <f t="shared" ca="1" si="995"/>
        <v>9.6295088119424541</v>
      </c>
      <c r="BM3180">
        <f t="shared" ca="1" si="996"/>
        <v>0</v>
      </c>
      <c r="BN3180" s="9">
        <f t="shared" ca="1" si="986"/>
        <v>0.99999999999999989</v>
      </c>
      <c r="BO3180" s="9">
        <f t="shared" ca="1" si="987"/>
        <v>0</v>
      </c>
      <c r="BP3180" s="9">
        <f t="shared" ca="1" si="981"/>
        <v>0.99999999999999989</v>
      </c>
      <c r="BQ3180" s="9">
        <f t="shared" ca="1" si="982"/>
        <v>0</v>
      </c>
      <c r="BR3180">
        <f t="shared" ca="1" si="983"/>
        <v>1065.1859981077962</v>
      </c>
      <c r="BS3180">
        <f t="shared" ca="1" si="984"/>
        <v>-1.1048502927868409E-4</v>
      </c>
      <c r="BT3180">
        <f t="shared" ca="1" si="985"/>
        <v>1.8055555555555555E-5</v>
      </c>
      <c r="BU3180">
        <f t="shared" ca="1" si="970"/>
        <v>3.8450535200500501E-5</v>
      </c>
      <c r="BV3180">
        <f t="shared" ca="1" si="971"/>
        <v>0</v>
      </c>
      <c r="BW3180" s="35">
        <f ca="1">IFERROR(VLOOKUP($B3180,OFFSET(Input!$A$1,0,MATCH(Index!BW$6&amp;" Index",Input!$1:$1,0)-1,10000,2),2,0)/100,BW3179)</f>
        <v>1.2999999999999999E-3</v>
      </c>
      <c r="BX3180">
        <f t="shared" ca="1" si="988"/>
        <v>1.6826487848942018E-2</v>
      </c>
      <c r="CE3180">
        <v>1035.1139974103889</v>
      </c>
    </row>
    <row r="3181" spans="2:83" x14ac:dyDescent="0.25">
      <c r="B3181" s="2">
        <v>42137</v>
      </c>
      <c r="C3181">
        <f t="shared" ca="1" si="972"/>
        <v>0</v>
      </c>
      <c r="D3181">
        <f t="shared" ca="1" si="973"/>
        <v>0</v>
      </c>
      <c r="E3181">
        <f ca="1">IF($B3181&lt;VLOOKUP(E$6&amp;" Equity",Param,4,0),"",IFERROR(VLOOKUP($B3181,OFFSET(Input!$A$1,0,MATCH(Index!E$6&amp;" Equity",Input!$1:$1,0)-1,10000,2),2,0),E3180))</f>
        <v>90.37</v>
      </c>
      <c r="F3181" s="33">
        <v>118.88</v>
      </c>
      <c r="H3181">
        <f ca="1">IFERROR(VLOOKUP($B3181,OFFSET(Input!$A$1,0,MATCH(Index!H$6,Input!$1:$1,0)-1,10000,2),2,0),0)</f>
        <v>0</v>
      </c>
      <c r="I3181">
        <f ca="1">IFERROR(VLOOKUP($B3181,OFFSET(Input!$A$1,0,MATCH(Index!I$6,Input!$1:$1,0)-1,10000,2),2,0),0)</f>
        <v>0</v>
      </c>
      <c r="K3181">
        <f t="shared" ca="1" si="974"/>
        <v>110.45795974088638</v>
      </c>
      <c r="L3181" s="30">
        <f t="shared" ca="1" si="975"/>
        <v>130.6162814622526</v>
      </c>
      <c r="N3181">
        <f t="shared" ca="1" si="979"/>
        <v>-1.4374967920159148E-3</v>
      </c>
      <c r="O3181">
        <f t="shared" ca="1" si="980"/>
        <v>-7.9594907249762245E-3</v>
      </c>
      <c r="Q3181">
        <f t="shared" ca="1" si="992"/>
        <v>5.4688653904497619E-2</v>
      </c>
      <c r="R3181">
        <f t="shared" ca="1" si="991"/>
        <v>0.19036340092152543</v>
      </c>
      <c r="T3181">
        <f t="shared" ca="1" si="1002"/>
        <v>4.3097252452090958E-2</v>
      </c>
      <c r="U3181">
        <f t="shared" ca="1" si="997"/>
        <v>0.17151351398498621</v>
      </c>
      <c r="W3181">
        <f t="shared" ca="1" si="998"/>
        <v>0.50764625135073538</v>
      </c>
      <c r="X3181">
        <f t="shared" ca="1" si="999"/>
        <v>0.39414588452001514</v>
      </c>
      <c r="Z3181">
        <f t="shared" ca="1" si="1012"/>
        <v>110.74011918535271</v>
      </c>
      <c r="AA3181">
        <f t="shared" ca="1" si="1012"/>
        <v>110.86944843483377</v>
      </c>
      <c r="AB3181">
        <f t="shared" ca="1" si="1012"/>
        <v>110.89507090638718</v>
      </c>
      <c r="AC3181">
        <f t="shared" ca="1" si="1013"/>
        <v>110.89507090638718</v>
      </c>
      <c r="AE3181">
        <f ca="1">IFERROR(VLOOKUP($B3181,OFFSET(Input!$A$1,0,MATCH(Index!AE$6&amp;" Index",Input!$1:$1,0)-1,10000,2),2,0),AE3180)</f>
        <v>13.76</v>
      </c>
      <c r="AF3181">
        <f t="shared" ca="1" si="1003"/>
        <v>13.513999999999999</v>
      </c>
      <c r="AG3181">
        <f t="shared" ca="1" si="1003"/>
        <v>13.422999999999998</v>
      </c>
      <c r="AH3181">
        <f t="shared" ca="1" si="1003"/>
        <v>13.383200000000002</v>
      </c>
      <c r="AI3181">
        <f t="shared" ca="1" si="1004"/>
        <v>13.422999999999998</v>
      </c>
      <c r="AK3181" s="25">
        <f t="shared" ca="1" si="1005"/>
        <v>-1</v>
      </c>
      <c r="AL3181">
        <f t="shared" ca="1" si="1006"/>
        <v>1</v>
      </c>
      <c r="AN3181" t="str">
        <f t="shared" ca="1" si="969"/>
        <v>Not Down</v>
      </c>
      <c r="AO3181" t="str">
        <f t="shared" ca="1" si="976"/>
        <v>Not Up</v>
      </c>
      <c r="AQ3181">
        <f t="shared" ca="1" si="967"/>
        <v>1</v>
      </c>
      <c r="AR3181">
        <f t="shared" ca="1" si="968"/>
        <v>0</v>
      </c>
      <c r="AT3181">
        <f t="shared" ca="1" si="993"/>
        <v>0</v>
      </c>
      <c r="AU3181">
        <f t="shared" ca="1" si="994"/>
        <v>1</v>
      </c>
      <c r="AW3181" s="5">
        <f t="shared" ca="1" si="1008"/>
        <v>5.4688653904497619E-2</v>
      </c>
      <c r="AX3181" s="5">
        <f t="shared" ca="1" si="1009"/>
        <v>4.3097252452090958E-2</v>
      </c>
      <c r="AY3181" s="18">
        <f t="shared" ca="1" si="1007"/>
        <v>5.4688653904497619E-2</v>
      </c>
      <c r="BA3181" s="6">
        <f t="shared" ca="1" si="1000"/>
        <v>0.91426642329347918</v>
      </c>
      <c r="BB3181">
        <f t="shared" ca="1" si="1001"/>
        <v>0.90014106082544532</v>
      </c>
      <c r="BC3181" t="str">
        <f t="shared" ca="1" si="989"/>
        <v>TLT UP equity</v>
      </c>
      <c r="BD3181" t="str">
        <f t="shared" ca="1" si="990"/>
        <v>HYG UP Equity</v>
      </c>
      <c r="BF3181">
        <f t="shared" ca="1" si="1010"/>
        <v>1</v>
      </c>
      <c r="BG3181">
        <f t="shared" ca="1" si="1011"/>
        <v>0</v>
      </c>
      <c r="BI3181">
        <f t="shared" ca="1" si="977"/>
        <v>1</v>
      </c>
      <c r="BJ3181">
        <f t="shared" ca="1" si="978"/>
        <v>0</v>
      </c>
      <c r="BL3181">
        <f t="shared" ca="1" si="995"/>
        <v>9.6295088119424541</v>
      </c>
      <c r="BM3181">
        <f t="shared" ca="1" si="996"/>
        <v>0</v>
      </c>
      <c r="BN3181" s="9">
        <f t="shared" ca="1" si="986"/>
        <v>1</v>
      </c>
      <c r="BO3181" s="9">
        <f t="shared" ca="1" si="987"/>
        <v>0</v>
      </c>
      <c r="BP3181" s="9">
        <f t="shared" ca="1" si="981"/>
        <v>1</v>
      </c>
      <c r="BQ3181" s="9">
        <f t="shared" ca="1" si="982"/>
        <v>0</v>
      </c>
      <c r="BR3181">
        <f t="shared" ca="1" si="983"/>
        <v>1063.6558966740502</v>
      </c>
      <c r="BS3181">
        <f t="shared" ca="1" si="984"/>
        <v>-1.4364640883978153E-3</v>
      </c>
      <c r="BT3181">
        <f t="shared" ca="1" si="985"/>
        <v>1.8055555555555558E-5</v>
      </c>
      <c r="BU3181">
        <f t="shared" ca="1" si="970"/>
        <v>0</v>
      </c>
      <c r="BV3181">
        <f t="shared" ca="1" si="971"/>
        <v>0</v>
      </c>
      <c r="BW3181" s="35">
        <f ca="1">IFERROR(VLOOKUP($B3181,OFFSET(Input!$A$1,0,MATCH(Index!BW$6&amp;" Index",Input!$1:$1,0)-1,10000,2),2,0)/100,BW3180)</f>
        <v>1.2999999999999999E-3</v>
      </c>
      <c r="BX3181">
        <f t="shared" ca="1" si="988"/>
        <v>1.6823238822437935E-2</v>
      </c>
      <c r="CE3181">
        <v>1033.7447474320343</v>
      </c>
    </row>
    <row r="3182" spans="2:83" x14ac:dyDescent="0.25">
      <c r="B3182" s="2">
        <v>42138</v>
      </c>
      <c r="C3182">
        <f t="shared" ca="1" si="972"/>
        <v>0</v>
      </c>
      <c r="D3182">
        <f t="shared" ca="1" si="973"/>
        <v>0</v>
      </c>
      <c r="E3182">
        <f ca="1">IF($B3182&lt;VLOOKUP(E$6&amp;" Equity",Param,4,0),"",IFERROR(VLOOKUP($B3182,OFFSET(Input!$A$1,0,MATCH(Index!E$6&amp;" Equity",Input!$1:$1,0)-1,10000,2),2,0),E3181))</f>
        <v>90.79</v>
      </c>
      <c r="F3182" s="33">
        <v>119.2</v>
      </c>
      <c r="H3182">
        <f ca="1">IFERROR(VLOOKUP($B3182,OFFSET(Input!$A$1,0,MATCH(Index!H$6,Input!$1:$1,0)-1,10000,2),2,0),0)</f>
        <v>0</v>
      </c>
      <c r="I3182">
        <f ca="1">IFERROR(VLOOKUP($B3182,OFFSET(Input!$A$1,0,MATCH(Index!I$6,Input!$1:$1,0)-1,10000,2),2,0),0)</f>
        <v>0</v>
      </c>
      <c r="K3182">
        <f t="shared" ca="1" si="974"/>
        <v>110.97131973968213</v>
      </c>
      <c r="L3182" s="30">
        <f t="shared" ca="1" si="975"/>
        <v>130.96787306780377</v>
      </c>
      <c r="N3182">
        <f t="shared" ca="1" si="979"/>
        <v>4.6367934698013039E-3</v>
      </c>
      <c r="O3182">
        <f t="shared" ca="1" si="980"/>
        <v>2.6881736618003956E-3</v>
      </c>
      <c r="Q3182">
        <f t="shared" ca="1" si="992"/>
        <v>5.9372046527631686E-2</v>
      </c>
      <c r="R3182">
        <f t="shared" ca="1" si="991"/>
        <v>0.19060076276764207</v>
      </c>
      <c r="T3182">
        <f t="shared" ca="1" si="1002"/>
        <v>4.5539310639523455E-2</v>
      </c>
      <c r="U3182">
        <f t="shared" ca="1" si="997"/>
        <v>0.17086343055741046</v>
      </c>
      <c r="W3182">
        <f t="shared" ca="1" si="998"/>
        <v>0.49710983252063196</v>
      </c>
      <c r="X3182">
        <f t="shared" ca="1" si="999"/>
        <v>0.37781962162544019</v>
      </c>
      <c r="Z3182">
        <f t="shared" ca="1" si="1012"/>
        <v>110.76475345445242</v>
      </c>
      <c r="AA3182">
        <f t="shared" ca="1" si="1012"/>
        <v>110.86229530196105</v>
      </c>
      <c r="AB3182">
        <f t="shared" ca="1" si="1012"/>
        <v>110.90151731722814</v>
      </c>
      <c r="AC3182">
        <f t="shared" ca="1" si="1013"/>
        <v>110.90151731722814</v>
      </c>
      <c r="AE3182">
        <f ca="1">IFERROR(VLOOKUP($B3182,OFFSET(Input!$A$1,0,MATCH(Index!AE$6&amp;" Index",Input!$1:$1,0)-1,10000,2),2,0),AE3181)</f>
        <v>12.74</v>
      </c>
      <c r="AF3182">
        <f t="shared" ca="1" si="1003"/>
        <v>13.531333333333331</v>
      </c>
      <c r="AG3182">
        <f t="shared" ca="1" si="1003"/>
        <v>13.429999999999998</v>
      </c>
      <c r="AH3182">
        <f t="shared" ca="1" si="1003"/>
        <v>13.369200000000001</v>
      </c>
      <c r="AI3182">
        <f t="shared" ca="1" si="1004"/>
        <v>13.429999999999998</v>
      </c>
      <c r="AK3182" s="25">
        <f t="shared" ca="1" si="1005"/>
        <v>-1</v>
      </c>
      <c r="AL3182">
        <f t="shared" ca="1" si="1006"/>
        <v>1</v>
      </c>
      <c r="AN3182" t="str">
        <f t="shared" ca="1" si="969"/>
        <v>Not Down</v>
      </c>
      <c r="AO3182" t="str">
        <f t="shared" ca="1" si="976"/>
        <v>Not Up</v>
      </c>
      <c r="AQ3182">
        <f t="shared" ca="1" si="967"/>
        <v>1</v>
      </c>
      <c r="AR3182">
        <f t="shared" ca="1" si="968"/>
        <v>0</v>
      </c>
      <c r="AT3182">
        <f t="shared" ca="1" si="993"/>
        <v>0</v>
      </c>
      <c r="AU3182">
        <f t="shared" ca="1" si="994"/>
        <v>1</v>
      </c>
      <c r="AW3182" s="5">
        <f t="shared" ca="1" si="1008"/>
        <v>5.9372046527631686E-2</v>
      </c>
      <c r="AX3182" s="5">
        <f t="shared" ca="1" si="1009"/>
        <v>4.5539310639523455E-2</v>
      </c>
      <c r="AY3182" s="18">
        <f t="shared" ca="1" si="1007"/>
        <v>5.9372046527631686E-2</v>
      </c>
      <c r="BA3182" s="6">
        <f t="shared" ca="1" si="1000"/>
        <v>0.84214715382482319</v>
      </c>
      <c r="BB3182">
        <f t="shared" ca="1" si="1001"/>
        <v>0.90014106082544532</v>
      </c>
      <c r="BC3182" t="str">
        <f t="shared" ca="1" si="989"/>
        <v>TLT UP equity</v>
      </c>
      <c r="BD3182" t="str">
        <f t="shared" ca="1" si="990"/>
        <v>HYG UP Equity</v>
      </c>
      <c r="BF3182">
        <f t="shared" ca="1" si="1010"/>
        <v>1</v>
      </c>
      <c r="BG3182">
        <f t="shared" ca="1" si="1011"/>
        <v>0</v>
      </c>
      <c r="BI3182">
        <f t="shared" ca="1" si="977"/>
        <v>1</v>
      </c>
      <c r="BJ3182">
        <f t="shared" ca="1" si="978"/>
        <v>0</v>
      </c>
      <c r="BL3182">
        <f t="shared" ca="1" si="995"/>
        <v>9.6295088119424541</v>
      </c>
      <c r="BM3182">
        <f t="shared" ca="1" si="996"/>
        <v>0</v>
      </c>
      <c r="BN3182" s="9">
        <f t="shared" ca="1" si="986"/>
        <v>0.99999999999999989</v>
      </c>
      <c r="BO3182" s="9">
        <f t="shared" ca="1" si="987"/>
        <v>0</v>
      </c>
      <c r="BP3182" s="9">
        <f t="shared" ca="1" si="981"/>
        <v>0.99999999999999989</v>
      </c>
      <c r="BQ3182" s="9">
        <f t="shared" ca="1" si="982"/>
        <v>0</v>
      </c>
      <c r="BR3182">
        <f t="shared" ca="1" si="983"/>
        <v>1068.5993013061527</v>
      </c>
      <c r="BS3182">
        <f t="shared" ca="1" si="984"/>
        <v>4.6475600309838772E-3</v>
      </c>
      <c r="BT3182">
        <f t="shared" ca="1" si="985"/>
        <v>1.8055555555555555E-5</v>
      </c>
      <c r="BU3182">
        <f t="shared" ca="1" si="970"/>
        <v>0</v>
      </c>
      <c r="BV3182">
        <f t="shared" ca="1" si="971"/>
        <v>0</v>
      </c>
      <c r="BW3182" s="35">
        <f ca="1">IFERROR(VLOOKUP($B3182,OFFSET(Input!$A$1,0,MATCH(Index!BW$6&amp;" Index",Input!$1:$1,0)-1,10000,2),2,0)/100,BW3181)</f>
        <v>1.2999999999999999E-3</v>
      </c>
      <c r="BX3182">
        <f t="shared" ca="1" si="988"/>
        <v>1.6800985022903669E-2</v>
      </c>
      <c r="CE3182">
        <v>1038.0385910559055</v>
      </c>
    </row>
    <row r="3183" spans="2:83" x14ac:dyDescent="0.25">
      <c r="B3183" s="2">
        <v>42139</v>
      </c>
      <c r="C3183">
        <f t="shared" ca="1" si="972"/>
        <v>0</v>
      </c>
      <c r="D3183">
        <f t="shared" ca="1" si="973"/>
        <v>0</v>
      </c>
      <c r="E3183">
        <f ca="1">IF($B3183&lt;VLOOKUP(E$6&amp;" Equity",Param,4,0),"",IFERROR(VLOOKUP($B3183,OFFSET(Input!$A$1,0,MATCH(Index!E$6&amp;" Equity",Input!$1:$1,0)-1,10000,2),2,0),E3182))</f>
        <v>91.01</v>
      </c>
      <c r="F3183" s="33">
        <v>121.6</v>
      </c>
      <c r="H3183">
        <f ca="1">IFERROR(VLOOKUP($B3183,OFFSET(Input!$A$1,0,MATCH(Index!H$6,Input!$1:$1,0)-1,10000,2),2,0),0)</f>
        <v>0</v>
      </c>
      <c r="I3183">
        <f ca="1">IFERROR(VLOOKUP($B3183,OFFSET(Input!$A$1,0,MATCH(Index!I$6,Input!$1:$1,0)-1,10000,2),2,0),0)</f>
        <v>0</v>
      </c>
      <c r="K3183">
        <f t="shared" ca="1" si="974"/>
        <v>111.2402225961942</v>
      </c>
      <c r="L3183" s="30">
        <f t="shared" ca="1" si="975"/>
        <v>133.60481010943738</v>
      </c>
      <c r="N3183">
        <f t="shared" ca="1" si="979"/>
        <v>2.4202432055985437E-3</v>
      </c>
      <c r="O3183">
        <f t="shared" ca="1" si="980"/>
        <v>1.9934214900817111E-2</v>
      </c>
      <c r="Q3183">
        <f t="shared" ca="1" si="992"/>
        <v>5.9566707933792096E-2</v>
      </c>
      <c r="R3183">
        <f t="shared" ca="1" si="991"/>
        <v>0.20428729138271912</v>
      </c>
      <c r="T3183">
        <f t="shared" ca="1" si="1002"/>
        <v>4.5042076007982539E-2</v>
      </c>
      <c r="U3183">
        <f t="shared" ca="1" si="997"/>
        <v>0.18045431720346672</v>
      </c>
      <c r="W3183">
        <f t="shared" ca="1" si="998"/>
        <v>0.62444172215841964</v>
      </c>
      <c r="X3183">
        <f t="shared" ca="1" si="999"/>
        <v>0.49075194471509265</v>
      </c>
      <c r="Z3183">
        <f t="shared" ca="1" si="1012"/>
        <v>110.79164374010364</v>
      </c>
      <c r="AA3183">
        <f t="shared" ca="1" si="1012"/>
        <v>110.88562379590869</v>
      </c>
      <c r="AB3183">
        <f t="shared" ca="1" si="1012"/>
        <v>110.9084979519327</v>
      </c>
      <c r="AC3183">
        <f t="shared" ca="1" si="1013"/>
        <v>110.9084979519327</v>
      </c>
      <c r="AE3183">
        <f ca="1">IFERROR(VLOOKUP($B3183,OFFSET(Input!$A$1,0,MATCH(Index!AE$6&amp;" Index",Input!$1:$1,0)-1,10000,2),2,0),AE3182)</f>
        <v>12.38</v>
      </c>
      <c r="AF3183">
        <f t="shared" ca="1" si="1003"/>
        <v>13.537333333333333</v>
      </c>
      <c r="AG3183">
        <f t="shared" ca="1" si="1003"/>
        <v>13.354499999999998</v>
      </c>
      <c r="AH3183">
        <f t="shared" ca="1" si="1003"/>
        <v>13.361200000000002</v>
      </c>
      <c r="AI3183">
        <f t="shared" ca="1" si="1004"/>
        <v>13.361200000000002</v>
      </c>
      <c r="AK3183" s="25">
        <f t="shared" ca="1" si="1005"/>
        <v>-1</v>
      </c>
      <c r="AL3183">
        <f t="shared" ca="1" si="1006"/>
        <v>1</v>
      </c>
      <c r="AN3183" t="str">
        <f t="shared" ca="1" si="969"/>
        <v>Not Down</v>
      </c>
      <c r="AO3183" t="str">
        <f t="shared" ca="1" si="976"/>
        <v>Not Up</v>
      </c>
      <c r="AQ3183">
        <f t="shared" ca="1" si="967"/>
        <v>1</v>
      </c>
      <c r="AR3183">
        <f t="shared" ca="1" si="968"/>
        <v>0</v>
      </c>
      <c r="AT3183">
        <f t="shared" ca="1" si="993"/>
        <v>0</v>
      </c>
      <c r="AU3183">
        <f t="shared" ca="1" si="994"/>
        <v>1</v>
      </c>
      <c r="AW3183" s="5">
        <f t="shared" ca="1" si="1008"/>
        <v>5.9566707933792096E-2</v>
      </c>
      <c r="AX3183" s="5">
        <f t="shared" ca="1" si="1009"/>
        <v>4.5042076007982539E-2</v>
      </c>
      <c r="AY3183" s="18">
        <f t="shared" ca="1" si="1007"/>
        <v>5.9566707933792096E-2</v>
      </c>
      <c r="BA3183" s="6">
        <f t="shared" ca="1" si="1000"/>
        <v>0.83939505361912214</v>
      </c>
      <c r="BB3183">
        <f t="shared" ca="1" si="1001"/>
        <v>0.90014106082544532</v>
      </c>
      <c r="BC3183" t="str">
        <f t="shared" ca="1" si="989"/>
        <v>TLT UP equity</v>
      </c>
      <c r="BD3183" t="str">
        <f t="shared" ca="1" si="990"/>
        <v>HYG UP Equity</v>
      </c>
      <c r="BF3183">
        <f t="shared" ca="1" si="1010"/>
        <v>1</v>
      </c>
      <c r="BG3183">
        <f t="shared" ca="1" si="1011"/>
        <v>0</v>
      </c>
      <c r="BI3183">
        <f t="shared" ca="1" si="977"/>
        <v>1</v>
      </c>
      <c r="BJ3183">
        <f t="shared" ca="1" si="978"/>
        <v>0</v>
      </c>
      <c r="BL3183">
        <f t="shared" ca="1" si="995"/>
        <v>9.6295088119424523</v>
      </c>
      <c r="BM3183">
        <f t="shared" ca="1" si="996"/>
        <v>0</v>
      </c>
      <c r="BN3183" s="9">
        <f t="shared" ca="1" si="986"/>
        <v>1</v>
      </c>
      <c r="BO3183" s="9">
        <f t="shared" ca="1" si="987"/>
        <v>0</v>
      </c>
      <c r="BP3183" s="9">
        <f t="shared" ca="1" si="981"/>
        <v>0.99999999999999989</v>
      </c>
      <c r="BQ3183" s="9">
        <f t="shared" ca="1" si="982"/>
        <v>0</v>
      </c>
      <c r="BR3183">
        <f t="shared" ca="1" si="983"/>
        <v>1071.1887037324921</v>
      </c>
      <c r="BS3183">
        <f t="shared" ca="1" si="984"/>
        <v>2.4231743584095522E-3</v>
      </c>
      <c r="BT3183">
        <f t="shared" ca="1" si="985"/>
        <v>1.8055555555555558E-5</v>
      </c>
      <c r="BU3183">
        <f t="shared" ca="1" si="970"/>
        <v>2.2204460492503132E-20</v>
      </c>
      <c r="BV3183">
        <f t="shared" ca="1" si="971"/>
        <v>0</v>
      </c>
      <c r="BW3183" s="35">
        <f ca="1">IFERROR(VLOOKUP($B3183,OFFSET(Input!$A$1,0,MATCH(Index!BW$6&amp;" Index",Input!$1:$1,0)-1,10000,2),2,0)/100,BW3182)</f>
        <v>1.2999999999999999E-3</v>
      </c>
      <c r="BX3183">
        <f t="shared" ca="1" si="988"/>
        <v>1.6870770917917464E-2</v>
      </c>
      <c r="CE3183">
        <v>1040.271845865173</v>
      </c>
    </row>
    <row r="3184" spans="2:83" x14ac:dyDescent="0.25">
      <c r="B3184" s="2">
        <v>42142</v>
      </c>
      <c r="C3184">
        <f t="shared" ca="1" si="972"/>
        <v>0</v>
      </c>
      <c r="D3184">
        <f t="shared" ca="1" si="973"/>
        <v>0</v>
      </c>
      <c r="E3184">
        <f ca="1">IF($B3184&lt;VLOOKUP(E$6&amp;" Equity",Param,4,0),"",IFERROR(VLOOKUP($B3184,OFFSET(Input!$A$1,0,MATCH(Index!E$6&amp;" Equity",Input!$1:$1,0)-1,10000,2),2,0),E3183))</f>
        <v>90.86</v>
      </c>
      <c r="F3184" s="33">
        <v>119.55</v>
      </c>
      <c r="H3184">
        <f ca="1">IFERROR(VLOOKUP($B3184,OFFSET(Input!$A$1,0,MATCH(Index!H$6,Input!$1:$1,0)-1,10000,2),2,0),0)</f>
        <v>0</v>
      </c>
      <c r="I3184">
        <f ca="1">IFERROR(VLOOKUP($B3184,OFFSET(Input!$A$1,0,MATCH(Index!I$6,Input!$1:$1,0)-1,10000,2),2,0),0)</f>
        <v>0</v>
      </c>
      <c r="K3184">
        <f t="shared" ca="1" si="974"/>
        <v>111.05687973948142</v>
      </c>
      <c r="L3184" s="30">
        <f t="shared" ca="1" si="975"/>
        <v>131.35242638637533</v>
      </c>
      <c r="N3184">
        <f t="shared" ca="1" si="979"/>
        <v>-1.6495302580072659E-3</v>
      </c>
      <c r="O3184">
        <f t="shared" ca="1" si="980"/>
        <v>-1.7002275627732818E-2</v>
      </c>
      <c r="Q3184">
        <f t="shared" ca="1" si="992"/>
        <v>6.0129339632104442E-2</v>
      </c>
      <c r="R3184">
        <f t="shared" ca="1" si="991"/>
        <v>0.21622483534338471</v>
      </c>
      <c r="T3184">
        <f t="shared" ca="1" si="1002"/>
        <v>4.4748003739998488E-2</v>
      </c>
      <c r="U3184">
        <f t="shared" ca="1" si="997"/>
        <v>0.18765976766693443</v>
      </c>
      <c r="W3184">
        <f t="shared" ca="1" si="998"/>
        <v>0.63475790310416513</v>
      </c>
      <c r="X3184">
        <f t="shared" ca="1" si="999"/>
        <v>0.5462805328635949</v>
      </c>
      <c r="Z3184">
        <f t="shared" ca="1" si="1012"/>
        <v>110.8026443115064</v>
      </c>
      <c r="AA3184">
        <f t="shared" ca="1" si="1012"/>
        <v>110.88761622988156</v>
      </c>
      <c r="AB3184">
        <f t="shared" ca="1" si="1012"/>
        <v>110.91641973602334</v>
      </c>
      <c r="AC3184">
        <f t="shared" ca="1" si="1013"/>
        <v>110.91641973602334</v>
      </c>
      <c r="AE3184">
        <f ca="1">IFERROR(VLOOKUP($B3184,OFFSET(Input!$A$1,0,MATCH(Index!AE$6&amp;" Index",Input!$1:$1,0)-1,10000,2),2,0),AE3183)</f>
        <v>12.73</v>
      </c>
      <c r="AF3184">
        <f t="shared" ca="1" si="1003"/>
        <v>13.511333333333333</v>
      </c>
      <c r="AG3184">
        <f t="shared" ca="1" si="1003"/>
        <v>13.325999999999999</v>
      </c>
      <c r="AH3184">
        <f t="shared" ca="1" si="1003"/>
        <v>13.312800000000003</v>
      </c>
      <c r="AI3184">
        <f t="shared" ca="1" si="1004"/>
        <v>13.325999999999999</v>
      </c>
      <c r="AK3184" s="25">
        <f t="shared" ca="1" si="1005"/>
        <v>-1</v>
      </c>
      <c r="AL3184">
        <f t="shared" ca="1" si="1006"/>
        <v>1</v>
      </c>
      <c r="AN3184" t="str">
        <f t="shared" ca="1" si="969"/>
        <v>Not Down</v>
      </c>
      <c r="AO3184" t="str">
        <f t="shared" ca="1" si="976"/>
        <v>Not Up</v>
      </c>
      <c r="AQ3184">
        <f t="shared" ca="1" si="967"/>
        <v>1</v>
      </c>
      <c r="AR3184">
        <f t="shared" ca="1" si="968"/>
        <v>0</v>
      </c>
      <c r="AT3184">
        <f t="shared" ca="1" si="993"/>
        <v>0</v>
      </c>
      <c r="AU3184">
        <f t="shared" ca="1" si="994"/>
        <v>1</v>
      </c>
      <c r="AW3184" s="5">
        <f t="shared" ca="1" si="1008"/>
        <v>6.0129339632104442E-2</v>
      </c>
      <c r="AX3184" s="5">
        <f t="shared" ca="1" si="1009"/>
        <v>4.4748003739998488E-2</v>
      </c>
      <c r="AY3184" s="18">
        <f t="shared" ca="1" si="1007"/>
        <v>6.0129339632104442E-2</v>
      </c>
      <c r="BA3184" s="6">
        <f t="shared" ca="1" si="1000"/>
        <v>0.83154081361811349</v>
      </c>
      <c r="BB3184">
        <f t="shared" ca="1" si="1001"/>
        <v>0.90014106082544532</v>
      </c>
      <c r="BC3184" t="str">
        <f t="shared" ca="1" si="989"/>
        <v>TLT UP equity</v>
      </c>
      <c r="BD3184" t="str">
        <f t="shared" ca="1" si="990"/>
        <v>HYG UP Equity</v>
      </c>
      <c r="BF3184">
        <f t="shared" ca="1" si="1010"/>
        <v>1</v>
      </c>
      <c r="BG3184">
        <f t="shared" ca="1" si="1011"/>
        <v>0</v>
      </c>
      <c r="BI3184">
        <f t="shared" ca="1" si="977"/>
        <v>1</v>
      </c>
      <c r="BJ3184">
        <f t="shared" ca="1" si="978"/>
        <v>0</v>
      </c>
      <c r="BL3184">
        <f t="shared" ca="1" si="995"/>
        <v>9.6295088119424523</v>
      </c>
      <c r="BM3184">
        <f t="shared" ca="1" si="996"/>
        <v>0</v>
      </c>
      <c r="BN3184" s="9">
        <f t="shared" ca="1" si="986"/>
        <v>1.0000000000000002</v>
      </c>
      <c r="BO3184" s="9">
        <f t="shared" ca="1" si="987"/>
        <v>0</v>
      </c>
      <c r="BP3184" s="9">
        <f t="shared" ca="1" si="981"/>
        <v>1.0000000000000002</v>
      </c>
      <c r="BQ3184" s="9">
        <f t="shared" ca="1" si="982"/>
        <v>0</v>
      </c>
      <c r="BR3184">
        <f t="shared" ca="1" si="983"/>
        <v>1069.4232020781694</v>
      </c>
      <c r="BS3184">
        <f t="shared" ca="1" si="984"/>
        <v>-1.6481705307112016E-3</v>
      </c>
      <c r="BT3184">
        <f t="shared" ca="1" si="985"/>
        <v>5.4166666666666685E-5</v>
      </c>
      <c r="BU3184">
        <f t="shared" ca="1" si="970"/>
        <v>0</v>
      </c>
      <c r="BV3184">
        <f t="shared" ca="1" si="971"/>
        <v>0</v>
      </c>
      <c r="BW3184" s="35">
        <f ca="1">IFERROR(VLOOKUP($B3184,OFFSET(Input!$A$1,0,MATCH(Index!BW$6&amp;" Index",Input!$1:$1,0)-1,10000,2),2,0)/100,BW3183)</f>
        <v>1.2999999999999999E-3</v>
      </c>
      <c r="BX3184">
        <f t="shared" ca="1" si="988"/>
        <v>5.0721200989545738E-2</v>
      </c>
      <c r="CE3184">
        <v>1038.6355726599602</v>
      </c>
    </row>
    <row r="3185" spans="1:84" x14ac:dyDescent="0.25">
      <c r="B3185" s="2">
        <v>42143</v>
      </c>
      <c r="C3185">
        <f t="shared" ca="1" si="972"/>
        <v>0</v>
      </c>
      <c r="D3185">
        <f t="shared" ca="1" si="973"/>
        <v>0</v>
      </c>
      <c r="E3185">
        <f ca="1">IF($B3185&lt;VLOOKUP(E$6&amp;" Equity",Param,4,0),"",IFERROR(VLOOKUP($B3185,OFFSET(Input!$A$1,0,MATCH(Index!E$6&amp;" Equity",Input!$1:$1,0)-1,10000,2),2,0),E3184))</f>
        <v>90.72</v>
      </c>
      <c r="F3185" s="33">
        <v>118.49</v>
      </c>
      <c r="H3185">
        <f ca="1">IFERROR(VLOOKUP($B3185,OFFSET(Input!$A$1,0,MATCH(Index!H$6,Input!$1:$1,0)-1,10000,2),2,0),0)</f>
        <v>0</v>
      </c>
      <c r="I3185">
        <f ca="1">IFERROR(VLOOKUP($B3185,OFFSET(Input!$A$1,0,MATCH(Index!I$6,Input!$1:$1,0)-1,10000,2),2,0),0)</f>
        <v>0</v>
      </c>
      <c r="K3185">
        <f t="shared" ca="1" si="974"/>
        <v>110.88575973988283</v>
      </c>
      <c r="L3185" s="30">
        <f t="shared" ca="1" si="975"/>
        <v>130.18777919298714</v>
      </c>
      <c r="N3185">
        <f t="shared" ca="1" si="979"/>
        <v>-1.5420203518153371E-3</v>
      </c>
      <c r="O3185">
        <f t="shared" ca="1" si="980"/>
        <v>-8.9061250756851309E-3</v>
      </c>
      <c r="Q3185">
        <f t="shared" ca="1" si="992"/>
        <v>6.0260744049981912E-2</v>
      </c>
      <c r="R3185">
        <f t="shared" ca="1" si="991"/>
        <v>0.22068910616757345</v>
      </c>
      <c r="T3185">
        <f t="shared" ca="1" si="1002"/>
        <v>4.5021084207007657E-2</v>
      </c>
      <c r="U3185">
        <f t="shared" ca="1" si="997"/>
        <v>0.18962082578628539</v>
      </c>
      <c r="W3185">
        <f t="shared" ca="1" si="998"/>
        <v>0.64311296161811171</v>
      </c>
      <c r="X3185">
        <f t="shared" ca="1" si="999"/>
        <v>0.56202553373291386</v>
      </c>
      <c r="Z3185">
        <f t="shared" ca="1" si="1012"/>
        <v>110.81120031148632</v>
      </c>
      <c r="AA3185">
        <f t="shared" ca="1" si="1012"/>
        <v>110.8774019887328</v>
      </c>
      <c r="AB3185">
        <f t="shared" ca="1" si="1012"/>
        <v>110.9155496933878</v>
      </c>
      <c r="AC3185">
        <f t="shared" ca="1" si="1013"/>
        <v>110.9155496933878</v>
      </c>
      <c r="AE3185">
        <f ca="1">IFERROR(VLOOKUP($B3185,OFFSET(Input!$A$1,0,MATCH(Index!AE$6&amp;" Index",Input!$1:$1,0)-1,10000,2),2,0),AE3184)</f>
        <v>12.85</v>
      </c>
      <c r="AF3185">
        <f t="shared" ca="1" si="1003"/>
        <v>13.540666666666663</v>
      </c>
      <c r="AG3185">
        <f t="shared" ca="1" si="1003"/>
        <v>13.305999999999997</v>
      </c>
      <c r="AH3185">
        <f t="shared" ca="1" si="1003"/>
        <v>13.280000000000003</v>
      </c>
      <c r="AI3185">
        <f t="shared" ca="1" si="1004"/>
        <v>13.305999999999997</v>
      </c>
      <c r="AK3185" s="25">
        <f t="shared" ca="1" si="1005"/>
        <v>-1</v>
      </c>
      <c r="AL3185">
        <f t="shared" ca="1" si="1006"/>
        <v>1</v>
      </c>
      <c r="AN3185" t="str">
        <f t="shared" ca="1" si="969"/>
        <v>Not Down</v>
      </c>
      <c r="AO3185" t="str">
        <f t="shared" ca="1" si="976"/>
        <v>Not Up</v>
      </c>
      <c r="AQ3185">
        <f t="shared" ref="AQ3185:AQ3248" ca="1" si="1014">IF($C3185=1,IF(AND(AN3185="Not Down",AO3185="Not Up"),1,0),AQ3184)</f>
        <v>1</v>
      </c>
      <c r="AR3185">
        <f t="shared" ref="AR3185:AR3248" ca="1" si="1015">IF($C3185=1,IF(AND(AN3185="Not Down",AO3185="Not Up"),0,1),AR3184)</f>
        <v>0</v>
      </c>
      <c r="AT3185">
        <f t="shared" ca="1" si="993"/>
        <v>0</v>
      </c>
      <c r="AU3185">
        <f t="shared" ca="1" si="994"/>
        <v>1</v>
      </c>
      <c r="AW3185" s="5">
        <f t="shared" ca="1" si="1008"/>
        <v>6.0260744049981912E-2</v>
      </c>
      <c r="AX3185" s="5">
        <f t="shared" ca="1" si="1009"/>
        <v>4.5021084207007657E-2</v>
      </c>
      <c r="AY3185" s="18">
        <f t="shared" ca="1" si="1007"/>
        <v>6.0260744049981912E-2</v>
      </c>
      <c r="BA3185" s="6">
        <f t="shared" ca="1" si="1000"/>
        <v>0.82972755793603603</v>
      </c>
      <c r="BB3185">
        <f t="shared" ca="1" si="1001"/>
        <v>0.90014106082544532</v>
      </c>
      <c r="BC3185" t="str">
        <f t="shared" ca="1" si="989"/>
        <v>TLT UP equity</v>
      </c>
      <c r="BD3185" t="str">
        <f t="shared" ca="1" si="990"/>
        <v>HYG UP Equity</v>
      </c>
      <c r="BF3185">
        <f t="shared" ca="1" si="1010"/>
        <v>1</v>
      </c>
      <c r="BG3185">
        <f t="shared" ca="1" si="1011"/>
        <v>0</v>
      </c>
      <c r="BI3185">
        <f t="shared" ca="1" si="977"/>
        <v>1</v>
      </c>
      <c r="BJ3185">
        <f t="shared" ca="1" si="978"/>
        <v>0</v>
      </c>
      <c r="BL3185">
        <f t="shared" ca="1" si="995"/>
        <v>9.6295088119424523</v>
      </c>
      <c r="BM3185">
        <f t="shared" ca="1" si="996"/>
        <v>0</v>
      </c>
      <c r="BN3185" s="9">
        <f t="shared" ca="1" si="986"/>
        <v>1</v>
      </c>
      <c r="BO3185" s="9">
        <f t="shared" ca="1" si="987"/>
        <v>0</v>
      </c>
      <c r="BP3185" s="9">
        <f t="shared" ca="1" si="981"/>
        <v>1</v>
      </c>
      <c r="BQ3185" s="9">
        <f t="shared" ca="1" si="982"/>
        <v>0</v>
      </c>
      <c r="BR3185">
        <f t="shared" ca="1" si="983"/>
        <v>1067.7754005341353</v>
      </c>
      <c r="BS3185">
        <f t="shared" ca="1" si="984"/>
        <v>-1.5408320493065508E-3</v>
      </c>
      <c r="BT3185">
        <f t="shared" ca="1" si="985"/>
        <v>1.8055555555555558E-5</v>
      </c>
      <c r="BU3185">
        <f t="shared" ca="1" si="970"/>
        <v>0</v>
      </c>
      <c r="BV3185">
        <f t="shared" ca="1" si="971"/>
        <v>0</v>
      </c>
      <c r="BW3185" s="35">
        <f ca="1">IFERROR(VLOOKUP($B3185,OFFSET(Input!$A$1,0,MATCH(Index!BW$6&amp;" Index",Input!$1:$1,0)-1,10000,2),2,0)/100,BW3184)</f>
        <v>1.1999999999999999E-3</v>
      </c>
      <c r="BX3185">
        <f t="shared" ca="1" si="988"/>
        <v>1.6880473389454649E-2</v>
      </c>
      <c r="CE3185">
        <v>1037.1640887976482</v>
      </c>
    </row>
    <row r="3186" spans="1:84" x14ac:dyDescent="0.25">
      <c r="B3186" s="2">
        <v>42144</v>
      </c>
      <c r="C3186">
        <f t="shared" ca="1" si="972"/>
        <v>0</v>
      </c>
      <c r="D3186">
        <f t="shared" ca="1" si="973"/>
        <v>0</v>
      </c>
      <c r="E3186">
        <f ca="1">IF($B3186&lt;VLOOKUP(E$6&amp;" Equity",Param,4,0),"",IFERROR(VLOOKUP($B3186,OFFSET(Input!$A$1,0,MATCH(Index!E$6&amp;" Equity",Input!$1:$1,0)-1,10000,2),2,0),E3185))</f>
        <v>90.61</v>
      </c>
      <c r="F3186" s="33">
        <v>118.71</v>
      </c>
      <c r="H3186">
        <f ca="1">IFERROR(VLOOKUP($B3186,OFFSET(Input!$A$1,0,MATCH(Index!H$6,Input!$1:$1,0)-1,10000,2),2,0),0)</f>
        <v>0</v>
      </c>
      <c r="I3186">
        <f ca="1">IFERROR(VLOOKUP($B3186,OFFSET(Input!$A$1,0,MATCH(Index!I$6,Input!$1:$1,0)-1,10000,2),2,0),0)</f>
        <v>0</v>
      </c>
      <c r="K3186">
        <f t="shared" ca="1" si="974"/>
        <v>110.75130831162679</v>
      </c>
      <c r="L3186" s="30">
        <f t="shared" ca="1" si="975"/>
        <v>130.42949842180354</v>
      </c>
      <c r="N3186">
        <f t="shared" ca="1" si="979"/>
        <v>-1.2132577454728444E-3</v>
      </c>
      <c r="O3186">
        <f t="shared" ca="1" si="980"/>
        <v>1.8549752367939482E-3</v>
      </c>
      <c r="Q3186">
        <f t="shared" ca="1" si="992"/>
        <v>5.8687517315020872E-2</v>
      </c>
      <c r="R3186">
        <f t="shared" ca="1" si="991"/>
        <v>0.20316375555864399</v>
      </c>
      <c r="T3186">
        <f t="shared" ca="1" si="1002"/>
        <v>4.5090871002698346E-2</v>
      </c>
      <c r="U3186">
        <f t="shared" ca="1" si="997"/>
        <v>0.1817072111523004</v>
      </c>
      <c r="W3186">
        <f t="shared" ca="1" si="998"/>
        <v>0.60368845746797628</v>
      </c>
      <c r="X3186">
        <f t="shared" ca="1" si="999"/>
        <v>0.55879901416049071</v>
      </c>
      <c r="Z3186">
        <f t="shared" ca="1" si="1012"/>
        <v>110.83931288284893</v>
      </c>
      <c r="AA3186">
        <f t="shared" ca="1" si="1012"/>
        <v>110.86594118888385</v>
      </c>
      <c r="AB3186">
        <f t="shared" ca="1" si="1012"/>
        <v>110.89177835294171</v>
      </c>
      <c r="AC3186">
        <f t="shared" ca="1" si="1013"/>
        <v>110.89177835294171</v>
      </c>
      <c r="AE3186">
        <f ca="1">IFERROR(VLOOKUP($B3186,OFFSET(Input!$A$1,0,MATCH(Index!AE$6&amp;" Index",Input!$1:$1,0)-1,10000,2),2,0),AE3185)</f>
        <v>12.88</v>
      </c>
      <c r="AF3186">
        <f t="shared" ca="1" si="1003"/>
        <v>13.506666666666664</v>
      </c>
      <c r="AG3186">
        <f t="shared" ca="1" si="1003"/>
        <v>13.314499999999999</v>
      </c>
      <c r="AH3186">
        <f t="shared" ca="1" si="1003"/>
        <v>13.281600000000001</v>
      </c>
      <c r="AI3186">
        <f t="shared" ca="1" si="1004"/>
        <v>13.314499999999999</v>
      </c>
      <c r="AK3186" s="25">
        <f t="shared" ca="1" si="1005"/>
        <v>-1</v>
      </c>
      <c r="AL3186">
        <f t="shared" ca="1" si="1006"/>
        <v>1</v>
      </c>
      <c r="AN3186" t="str">
        <f t="shared" ref="AN3186:AN3249" ca="1" si="1016">IF($C3186=1,IF(SUM(AK3172:AK3186)=-15,"Down","Not Down"),AN3185)</f>
        <v>Not Down</v>
      </c>
      <c r="AO3186" t="str">
        <f t="shared" ca="1" si="976"/>
        <v>Not Up</v>
      </c>
      <c r="AQ3186">
        <f t="shared" ca="1" si="1014"/>
        <v>1</v>
      </c>
      <c r="AR3186">
        <f t="shared" ca="1" si="1015"/>
        <v>0</v>
      </c>
      <c r="AT3186">
        <f t="shared" ca="1" si="993"/>
        <v>0</v>
      </c>
      <c r="AU3186">
        <f t="shared" ca="1" si="994"/>
        <v>1</v>
      </c>
      <c r="AW3186" s="5">
        <f t="shared" ca="1" si="1008"/>
        <v>5.8687517315020872E-2</v>
      </c>
      <c r="AX3186" s="5">
        <f t="shared" ca="1" si="1009"/>
        <v>4.5090871002698346E-2</v>
      </c>
      <c r="AY3186" s="18">
        <f t="shared" ca="1" si="1007"/>
        <v>5.8687517315020872E-2</v>
      </c>
      <c r="BA3186" s="6">
        <f t="shared" ca="1" si="1000"/>
        <v>0.85196992968047525</v>
      </c>
      <c r="BB3186">
        <f t="shared" ca="1" si="1001"/>
        <v>0.90014106082544532</v>
      </c>
      <c r="BC3186" t="str">
        <f t="shared" ca="1" si="989"/>
        <v>TLT UP equity</v>
      </c>
      <c r="BD3186" t="str">
        <f t="shared" ca="1" si="990"/>
        <v>HYG UP Equity</v>
      </c>
      <c r="BF3186">
        <f t="shared" ca="1" si="1010"/>
        <v>1</v>
      </c>
      <c r="BG3186">
        <f t="shared" ca="1" si="1011"/>
        <v>0</v>
      </c>
      <c r="BI3186">
        <f t="shared" ca="1" si="977"/>
        <v>1</v>
      </c>
      <c r="BJ3186">
        <f t="shared" ca="1" si="978"/>
        <v>0</v>
      </c>
      <c r="BL3186">
        <f t="shared" ca="1" si="995"/>
        <v>9.6295088119424523</v>
      </c>
      <c r="BM3186">
        <f t="shared" ca="1" si="996"/>
        <v>0</v>
      </c>
      <c r="BN3186" s="9">
        <f t="shared" ca="1" si="986"/>
        <v>1.0000000000000002</v>
      </c>
      <c r="BO3186" s="9">
        <f t="shared" ca="1" si="987"/>
        <v>0</v>
      </c>
      <c r="BP3186" s="9">
        <f t="shared" ca="1" si="981"/>
        <v>1.0000000000000002</v>
      </c>
      <c r="BQ3186" s="9">
        <f t="shared" ca="1" si="982"/>
        <v>0</v>
      </c>
      <c r="BR3186">
        <f t="shared" ca="1" si="983"/>
        <v>1066.4806993209654</v>
      </c>
      <c r="BS3186">
        <f t="shared" ca="1" si="984"/>
        <v>-1.2125220458555352E-3</v>
      </c>
      <c r="BT3186">
        <f t="shared" ca="1" si="985"/>
        <v>1.8055555555555562E-5</v>
      </c>
      <c r="BU3186">
        <f t="shared" ca="1" si="970"/>
        <v>0</v>
      </c>
      <c r="BV3186">
        <f t="shared" ca="1" si="971"/>
        <v>0</v>
      </c>
      <c r="BW3186" s="35">
        <f ca="1">IFERROR(VLOOKUP($B3186,OFFSET(Input!$A$1,0,MATCH(Index!BW$6&amp;" Index",Input!$1:$1,0)-1,10000,2),2,0)/100,BW3185)</f>
        <v>1.1999999999999999E-3</v>
      </c>
      <c r="BX3186">
        <f t="shared" ca="1" si="988"/>
        <v>1.6856558028923378E-2</v>
      </c>
      <c r="CE3186">
        <v>1036.0011691300804</v>
      </c>
    </row>
    <row r="3187" spans="1:84" x14ac:dyDescent="0.25">
      <c r="B3187" s="2">
        <v>42145</v>
      </c>
      <c r="C3187">
        <f t="shared" ca="1" si="972"/>
        <v>0</v>
      </c>
      <c r="D3187">
        <f t="shared" ca="1" si="973"/>
        <v>0</v>
      </c>
      <c r="E3187">
        <f ca="1">IF($B3187&lt;VLOOKUP(E$6&amp;" Equity",Param,4,0),"",IFERROR(VLOOKUP($B3187,OFFSET(Input!$A$1,0,MATCH(Index!E$6&amp;" Equity",Input!$1:$1,0)-1,10000,2),2,0),E3186))</f>
        <v>90.74</v>
      </c>
      <c r="F3187" s="33">
        <v>120.36</v>
      </c>
      <c r="H3187">
        <f ca="1">IFERROR(VLOOKUP($B3187,OFFSET(Input!$A$1,0,MATCH(Index!H$6,Input!$1:$1,0)-1,10000,2),2,0),0)</f>
        <v>0</v>
      </c>
      <c r="I3187">
        <f ca="1">IFERROR(VLOOKUP($B3187,OFFSET(Input!$A$1,0,MATCH(Index!I$6,Input!$1:$1,0)-1,10000,2),2,0),0)</f>
        <v>0</v>
      </c>
      <c r="K3187">
        <f t="shared" ca="1" si="974"/>
        <v>110.91020545411119</v>
      </c>
      <c r="L3187" s="30">
        <f t="shared" ca="1" si="975"/>
        <v>132.24239263792668</v>
      </c>
      <c r="N3187">
        <f t="shared" ca="1" si="979"/>
        <v>1.433692001848616E-3</v>
      </c>
      <c r="O3187">
        <f t="shared" ca="1" si="980"/>
        <v>1.3803707696401898E-2</v>
      </c>
      <c r="Q3187">
        <f t="shared" ca="1" si="992"/>
        <v>5.912456399351227E-2</v>
      </c>
      <c r="R3187">
        <f t="shared" ca="1" si="991"/>
        <v>0.20392999568887946</v>
      </c>
      <c r="T3187">
        <f t="shared" ca="1" si="1002"/>
        <v>4.5362118067947862E-2</v>
      </c>
      <c r="U3187">
        <f t="shared" ca="1" si="997"/>
        <v>0.18757848958961629</v>
      </c>
      <c r="W3187">
        <f t="shared" ca="1" si="998"/>
        <v>0.64142348408486916</v>
      </c>
      <c r="X3187">
        <f t="shared" ca="1" si="999"/>
        <v>0.56947031092737699</v>
      </c>
      <c r="Z3187">
        <f t="shared" ca="1" si="1012"/>
        <v>110.88453745417141</v>
      </c>
      <c r="AA3187">
        <f t="shared" ca="1" si="1012"/>
        <v>110.86425058372997</v>
      </c>
      <c r="AB3187">
        <f t="shared" ca="1" si="1012"/>
        <v>110.8836112752207</v>
      </c>
      <c r="AC3187">
        <f t="shared" ca="1" si="1013"/>
        <v>110.8836112752207</v>
      </c>
      <c r="AE3187">
        <f ca="1">IFERROR(VLOOKUP($B3187,OFFSET(Input!$A$1,0,MATCH(Index!AE$6&amp;" Index",Input!$1:$1,0)-1,10000,2),2,0),AE3186)</f>
        <v>12.11</v>
      </c>
      <c r="AF3187">
        <f t="shared" ca="1" si="1003"/>
        <v>13.343999999999998</v>
      </c>
      <c r="AG3187">
        <f t="shared" ca="1" si="1003"/>
        <v>13.295999999999998</v>
      </c>
      <c r="AH3187">
        <f t="shared" ca="1" si="1003"/>
        <v>13.262</v>
      </c>
      <c r="AI3187">
        <f t="shared" ca="1" si="1004"/>
        <v>13.295999999999998</v>
      </c>
      <c r="AK3187" s="25">
        <f t="shared" ca="1" si="1005"/>
        <v>1</v>
      </c>
      <c r="AL3187">
        <f t="shared" ca="1" si="1006"/>
        <v>1</v>
      </c>
      <c r="AN3187" t="str">
        <f t="shared" ca="1" si="1016"/>
        <v>Not Down</v>
      </c>
      <c r="AO3187" t="str">
        <f t="shared" ca="1" si="976"/>
        <v>Not Up</v>
      </c>
      <c r="AQ3187">
        <f t="shared" ca="1" si="1014"/>
        <v>1</v>
      </c>
      <c r="AR3187">
        <f t="shared" ca="1" si="1015"/>
        <v>0</v>
      </c>
      <c r="AT3187">
        <f t="shared" ca="1" si="993"/>
        <v>0</v>
      </c>
      <c r="AU3187">
        <f t="shared" ca="1" si="994"/>
        <v>1</v>
      </c>
      <c r="AW3187" s="5">
        <f t="shared" ca="1" si="1008"/>
        <v>5.912456399351227E-2</v>
      </c>
      <c r="AX3187" s="5">
        <f t="shared" ca="1" si="1009"/>
        <v>4.5362118067947862E-2</v>
      </c>
      <c r="AY3187" s="18">
        <f t="shared" ca="1" si="1007"/>
        <v>5.912456399351227E-2</v>
      </c>
      <c r="BA3187" s="6">
        <f t="shared" ca="1" si="1000"/>
        <v>0.84567219819982931</v>
      </c>
      <c r="BB3187">
        <f t="shared" ca="1" si="1001"/>
        <v>0.90014106082544532</v>
      </c>
      <c r="BC3187" t="str">
        <f t="shared" ca="1" si="989"/>
        <v>TLT UP equity</v>
      </c>
      <c r="BD3187" t="str">
        <f t="shared" ca="1" si="990"/>
        <v>HYG UP Equity</v>
      </c>
      <c r="BF3187">
        <f t="shared" ca="1" si="1010"/>
        <v>1</v>
      </c>
      <c r="BG3187">
        <f t="shared" ca="1" si="1011"/>
        <v>0</v>
      </c>
      <c r="BI3187">
        <f t="shared" ca="1" si="977"/>
        <v>1</v>
      </c>
      <c r="BJ3187">
        <f t="shared" ca="1" si="978"/>
        <v>0</v>
      </c>
      <c r="BL3187">
        <f t="shared" ca="1" si="995"/>
        <v>9.6295088119424541</v>
      </c>
      <c r="BM3187">
        <f t="shared" ca="1" si="996"/>
        <v>0</v>
      </c>
      <c r="BN3187" s="9">
        <f t="shared" ca="1" si="986"/>
        <v>0.99999999999999989</v>
      </c>
      <c r="BO3187" s="9">
        <f t="shared" ca="1" si="987"/>
        <v>0</v>
      </c>
      <c r="BP3187" s="9">
        <f t="shared" ca="1" si="981"/>
        <v>1</v>
      </c>
      <c r="BQ3187" s="9">
        <f t="shared" ca="1" si="982"/>
        <v>0</v>
      </c>
      <c r="BR3187">
        <f t="shared" ca="1" si="983"/>
        <v>1068.0108007547117</v>
      </c>
      <c r="BS3187">
        <f t="shared" ca="1" si="984"/>
        <v>1.4347202295554862E-3</v>
      </c>
      <c r="BT3187">
        <f t="shared" ca="1" si="985"/>
        <v>1.8055555555555555E-5</v>
      </c>
      <c r="BU3187">
        <f t="shared" ca="1" si="970"/>
        <v>2.2204460492503132E-20</v>
      </c>
      <c r="BV3187">
        <f t="shared" ca="1" si="971"/>
        <v>0</v>
      </c>
      <c r="BW3187" s="35">
        <f ca="1">IFERROR(VLOOKUP($B3187,OFFSET(Input!$A$1,0,MATCH(Index!BW$6&amp;" Index",Input!$1:$1,0)-1,10000,2),2,0)/100,BW3186)</f>
        <v>1.1999999999999999E-3</v>
      </c>
      <c r="BX3187">
        <f t="shared" ca="1" si="988"/>
        <v>1.6837657622448578E-2</v>
      </c>
      <c r="CE3187">
        <v>1037.308231734436</v>
      </c>
    </row>
    <row r="3188" spans="1:84" x14ac:dyDescent="0.25">
      <c r="B3188" s="2">
        <v>42146</v>
      </c>
      <c r="C3188">
        <f t="shared" ca="1" si="972"/>
        <v>0</v>
      </c>
      <c r="D3188">
        <f t="shared" ca="1" si="973"/>
        <v>0</v>
      </c>
      <c r="E3188">
        <f ca="1">IF($B3188&lt;VLOOKUP(E$6&amp;" Equity",Param,4,0),"",IFERROR(VLOOKUP($B3188,OFFSET(Input!$A$1,0,MATCH(Index!E$6&amp;" Equity",Input!$1:$1,0)-1,10000,2),2,0),E3187))</f>
        <v>90.81</v>
      </c>
      <c r="F3188" s="33">
        <v>120.4</v>
      </c>
      <c r="H3188">
        <f ca="1">IFERROR(VLOOKUP($B3188,OFFSET(Input!$A$1,0,MATCH(Index!H$6,Input!$1:$1,0)-1,10000,2),2,0),0)</f>
        <v>0</v>
      </c>
      <c r="I3188">
        <f ca="1">IFERROR(VLOOKUP($B3188,OFFSET(Input!$A$1,0,MATCH(Index!I$6,Input!$1:$1,0)-1,10000,2),2,0),0)</f>
        <v>0</v>
      </c>
      <c r="K3188">
        <f t="shared" ca="1" si="974"/>
        <v>110.99576545391049</v>
      </c>
      <c r="L3188" s="30">
        <f t="shared" ca="1" si="975"/>
        <v>132.28634158862059</v>
      </c>
      <c r="N3188">
        <f t="shared" ca="1" si="979"/>
        <v>7.7113746591917171E-4</v>
      </c>
      <c r="O3188">
        <f t="shared" ca="1" si="980"/>
        <v>3.3228111287629823E-4</v>
      </c>
      <c r="Q3188">
        <f t="shared" ca="1" si="992"/>
        <v>4.4354679875058624E-2</v>
      </c>
      <c r="R3188">
        <f t="shared" ca="1" si="991"/>
        <v>0.2034868197221224</v>
      </c>
      <c r="T3188">
        <f t="shared" ca="1" si="1002"/>
        <v>4.5068425451526589E-2</v>
      </c>
      <c r="U3188">
        <f t="shared" ca="1" si="997"/>
        <v>0.18627936736635808</v>
      </c>
      <c r="W3188">
        <f t="shared" ca="1" si="998"/>
        <v>0.79865505113609403</v>
      </c>
      <c r="X3188">
        <f t="shared" ca="1" si="999"/>
        <v>0.56222312471200098</v>
      </c>
      <c r="Z3188">
        <f t="shared" ca="1" si="1012"/>
        <v>110.85153573996313</v>
      </c>
      <c r="AA3188">
        <f t="shared" ca="1" si="1012"/>
        <v>110.85771129071171</v>
      </c>
      <c r="AB3188">
        <f t="shared" ca="1" si="1012"/>
        <v>110.89249578468745</v>
      </c>
      <c r="AC3188">
        <f t="shared" ca="1" si="1013"/>
        <v>110.89249578468745</v>
      </c>
      <c r="AE3188">
        <f ca="1">IFERROR(VLOOKUP($B3188,OFFSET(Input!$A$1,0,MATCH(Index!AE$6&amp;" Index",Input!$1:$1,0)-1,10000,2),2,0),AE3187)</f>
        <v>12.13</v>
      </c>
      <c r="AF3188">
        <f t="shared" ca="1" si="1003"/>
        <v>13.305999999999999</v>
      </c>
      <c r="AG3188">
        <f t="shared" ca="1" si="1003"/>
        <v>13.288</v>
      </c>
      <c r="AH3188">
        <f t="shared" ca="1" si="1003"/>
        <v>13.191600000000001</v>
      </c>
      <c r="AI3188">
        <f t="shared" ca="1" si="1004"/>
        <v>13.288</v>
      </c>
      <c r="AK3188" s="25">
        <f t="shared" ca="1" si="1005"/>
        <v>-1</v>
      </c>
      <c r="AL3188">
        <f t="shared" ca="1" si="1006"/>
        <v>1</v>
      </c>
      <c r="AN3188" t="str">
        <f t="shared" ca="1" si="1016"/>
        <v>Not Down</v>
      </c>
      <c r="AO3188" t="str">
        <f t="shared" ca="1" si="976"/>
        <v>Not Up</v>
      </c>
      <c r="AQ3188">
        <f t="shared" ca="1" si="1014"/>
        <v>1</v>
      </c>
      <c r="AR3188">
        <f t="shared" ca="1" si="1015"/>
        <v>0</v>
      </c>
      <c r="AT3188">
        <f t="shared" ca="1" si="993"/>
        <v>0</v>
      </c>
      <c r="AU3188">
        <f t="shared" ca="1" si="994"/>
        <v>1</v>
      </c>
      <c r="AW3188" s="5">
        <f t="shared" ca="1" si="1008"/>
        <v>4.4354679875058624E-2</v>
      </c>
      <c r="AX3188" s="5">
        <f t="shared" ca="1" si="1009"/>
        <v>4.5068425451526589E-2</v>
      </c>
      <c r="AY3188" s="18">
        <f t="shared" ca="1" si="1007"/>
        <v>4.5068425451526589E-2</v>
      </c>
      <c r="BA3188" s="6">
        <f t="shared" ca="1" si="1000"/>
        <v>1.1094241589109337</v>
      </c>
      <c r="BB3188">
        <f t="shared" ca="1" si="1001"/>
        <v>1.1094241589109337</v>
      </c>
      <c r="BC3188" t="str">
        <f t="shared" ca="1" si="989"/>
        <v>TLT UP equity</v>
      </c>
      <c r="BD3188" t="str">
        <f t="shared" ca="1" si="990"/>
        <v>HYG UP Equity</v>
      </c>
      <c r="BF3188">
        <f t="shared" ca="1" si="1010"/>
        <v>1</v>
      </c>
      <c r="BG3188">
        <f t="shared" ca="1" si="1011"/>
        <v>0</v>
      </c>
      <c r="BI3188">
        <f t="shared" ca="1" si="977"/>
        <v>1</v>
      </c>
      <c r="BJ3188">
        <f t="shared" ca="1" si="978"/>
        <v>0</v>
      </c>
      <c r="BL3188">
        <f t="shared" ca="1" si="995"/>
        <v>9.6295088119424541</v>
      </c>
      <c r="BM3188">
        <f t="shared" ca="1" si="996"/>
        <v>0</v>
      </c>
      <c r="BN3188" s="9">
        <f t="shared" ca="1" si="986"/>
        <v>1</v>
      </c>
      <c r="BO3188" s="9">
        <f t="shared" ca="1" si="987"/>
        <v>0</v>
      </c>
      <c r="BP3188" s="9">
        <f t="shared" ca="1" si="981"/>
        <v>1</v>
      </c>
      <c r="BQ3188" s="9">
        <f t="shared" ca="1" si="982"/>
        <v>0</v>
      </c>
      <c r="BR3188">
        <f t="shared" ca="1" si="983"/>
        <v>1068.8347015267288</v>
      </c>
      <c r="BS3188">
        <f t="shared" ca="1" si="984"/>
        <v>7.7143486885611345E-4</v>
      </c>
      <c r="BT3188">
        <f t="shared" ca="1" si="985"/>
        <v>1.8055555555555558E-5</v>
      </c>
      <c r="BU3188">
        <f t="shared" ca="1" si="970"/>
        <v>0</v>
      </c>
      <c r="BV3188">
        <f t="shared" ca="1" si="971"/>
        <v>0</v>
      </c>
      <c r="BW3188" s="35">
        <f ca="1">IFERROR(VLOOKUP($B3188,OFFSET(Input!$A$1,0,MATCH(Index!BW$6&amp;" Index",Input!$1:$1,0)-1,10000,2),2,0)/100,BW3187)</f>
        <v>1.2999999999999999E-3</v>
      </c>
      <c r="BX3188">
        <f t="shared" ca="1" si="988"/>
        <v>1.6858900718768374E-2</v>
      </c>
      <c r="CE3188">
        <v>1037.9976181014415</v>
      </c>
    </row>
    <row r="3189" spans="1:84" x14ac:dyDescent="0.25">
      <c r="B3189" s="2">
        <v>42150</v>
      </c>
      <c r="C3189">
        <f t="shared" ca="1" si="972"/>
        <v>0</v>
      </c>
      <c r="D3189">
        <f t="shared" ca="1" si="973"/>
        <v>0</v>
      </c>
      <c r="E3189">
        <f ca="1">IF($B3189&lt;VLOOKUP(E$6&amp;" Equity",Param,4,0),"",IFERROR(VLOOKUP($B3189,OFFSET(Input!$A$1,0,MATCH(Index!E$6&amp;" Equity",Input!$1:$1,0)-1,10000,2),2,0),E3188))</f>
        <v>90.62</v>
      </c>
      <c r="F3189" s="33">
        <v>122.46</v>
      </c>
      <c r="H3189">
        <f ca="1">IFERROR(VLOOKUP($B3189,OFFSET(Input!$A$1,0,MATCH(Index!H$6,Input!$1:$1,0)-1,10000,2),2,0),0)</f>
        <v>0</v>
      </c>
      <c r="I3189">
        <f ca="1">IFERROR(VLOOKUP($B3189,OFFSET(Input!$A$1,0,MATCH(Index!I$6,Input!$1:$1,0)-1,10000,2),2,0),0)</f>
        <v>0</v>
      </c>
      <c r="K3189">
        <f t="shared" ca="1" si="974"/>
        <v>110.76353116874098</v>
      </c>
      <c r="L3189" s="30">
        <f t="shared" ca="1" si="975"/>
        <v>134.54971254935612</v>
      </c>
      <c r="N3189">
        <f t="shared" ca="1" si="979"/>
        <v>-2.0944724627448143E-3</v>
      </c>
      <c r="O3189">
        <f t="shared" ca="1" si="980"/>
        <v>1.6964913175087692E-2</v>
      </c>
      <c r="Q3189">
        <f t="shared" ca="1" si="992"/>
        <v>3.2934821237050688E-2</v>
      </c>
      <c r="R3189">
        <f t="shared" ca="1" si="991"/>
        <v>0.18269721219457921</v>
      </c>
      <c r="T3189">
        <f t="shared" ca="1" si="1002"/>
        <v>4.5662648494373653E-2</v>
      </c>
      <c r="U3189">
        <f t="shared" ca="1" si="997"/>
        <v>0.1957712619929001</v>
      </c>
      <c r="W3189">
        <f t="shared" ca="1" si="998"/>
        <v>0.40170870204416559</v>
      </c>
      <c r="X3189">
        <f t="shared" ca="1" si="999"/>
        <v>0.47791969764478692</v>
      </c>
      <c r="Z3189">
        <f t="shared" ca="1" si="1012"/>
        <v>110.8649808827887</v>
      </c>
      <c r="AA3189">
        <f t="shared" ca="1" si="1012"/>
        <v>110.83773494586413</v>
      </c>
      <c r="AB3189">
        <f t="shared" ca="1" si="1012"/>
        <v>110.88235578903614</v>
      </c>
      <c r="AC3189">
        <f t="shared" ca="1" si="1013"/>
        <v>110.88235578903614</v>
      </c>
      <c r="AE3189">
        <f ca="1">IFERROR(VLOOKUP($B3189,OFFSET(Input!$A$1,0,MATCH(Index!AE$6&amp;" Index",Input!$1:$1,0)-1,10000,2),2,0),AE3188)</f>
        <v>14.06</v>
      </c>
      <c r="AF3189">
        <f t="shared" ca="1" si="1003"/>
        <v>13.386666666666663</v>
      </c>
      <c r="AG3189">
        <f t="shared" ca="1" si="1003"/>
        <v>13.334999999999999</v>
      </c>
      <c r="AH3189">
        <f t="shared" ca="1" si="1003"/>
        <v>13.222000000000001</v>
      </c>
      <c r="AI3189">
        <f t="shared" ca="1" si="1004"/>
        <v>13.334999999999999</v>
      </c>
      <c r="AK3189" s="25">
        <f t="shared" ca="1" si="1005"/>
        <v>-1</v>
      </c>
      <c r="AL3189">
        <f t="shared" ca="1" si="1006"/>
        <v>1</v>
      </c>
      <c r="AN3189" t="str">
        <f t="shared" ca="1" si="1016"/>
        <v>Not Down</v>
      </c>
      <c r="AO3189" t="str">
        <f t="shared" ca="1" si="976"/>
        <v>Not Up</v>
      </c>
      <c r="AQ3189">
        <f t="shared" ca="1" si="1014"/>
        <v>1</v>
      </c>
      <c r="AR3189">
        <f t="shared" ca="1" si="1015"/>
        <v>0</v>
      </c>
      <c r="AT3189">
        <f t="shared" ca="1" si="993"/>
        <v>0</v>
      </c>
      <c r="AU3189">
        <f t="shared" ca="1" si="994"/>
        <v>1</v>
      </c>
      <c r="AW3189" s="5">
        <f t="shared" ca="1" si="1008"/>
        <v>3.2934821237050688E-2</v>
      </c>
      <c r="AX3189" s="5">
        <f t="shared" ca="1" si="1009"/>
        <v>4.5662648494373653E-2</v>
      </c>
      <c r="AY3189" s="18">
        <f t="shared" ca="1" si="1007"/>
        <v>4.5662648494373653E-2</v>
      </c>
      <c r="BA3189" s="6">
        <f t="shared" ca="1" si="1000"/>
        <v>1.0949868579384041</v>
      </c>
      <c r="BB3189">
        <f t="shared" ca="1" si="1001"/>
        <v>1.1094241589109337</v>
      </c>
      <c r="BC3189" t="str">
        <f t="shared" ca="1" si="989"/>
        <v>TLT UP equity</v>
      </c>
      <c r="BD3189" t="str">
        <f t="shared" ca="1" si="990"/>
        <v>HYG UP Equity</v>
      </c>
      <c r="BF3189">
        <f t="shared" ca="1" si="1010"/>
        <v>1</v>
      </c>
      <c r="BG3189">
        <f t="shared" ca="1" si="1011"/>
        <v>0</v>
      </c>
      <c r="BI3189">
        <f t="shared" ca="1" si="977"/>
        <v>1</v>
      </c>
      <c r="BJ3189">
        <f t="shared" ca="1" si="978"/>
        <v>0</v>
      </c>
      <c r="BL3189">
        <f t="shared" ca="1" si="995"/>
        <v>9.6295088119424541</v>
      </c>
      <c r="BM3189">
        <f t="shared" ca="1" si="996"/>
        <v>0</v>
      </c>
      <c r="BN3189" s="9">
        <f t="shared" ca="1" si="986"/>
        <v>1</v>
      </c>
      <c r="BO3189" s="9">
        <f t="shared" ca="1" si="987"/>
        <v>0</v>
      </c>
      <c r="BP3189" s="9">
        <f t="shared" ca="1" si="981"/>
        <v>1</v>
      </c>
      <c r="BQ3189" s="9">
        <f t="shared" ca="1" si="982"/>
        <v>0</v>
      </c>
      <c r="BR3189">
        <f t="shared" ca="1" si="983"/>
        <v>1066.5983994312539</v>
      </c>
      <c r="BS3189">
        <f t="shared" ca="1" si="984"/>
        <v>-2.0922805858385463E-3</v>
      </c>
      <c r="BT3189">
        <f t="shared" ca="1" si="985"/>
        <v>7.2222222222222232E-5</v>
      </c>
      <c r="BU3189">
        <f t="shared" ca="1" si="970"/>
        <v>4.1856619617097682E-5</v>
      </c>
      <c r="BV3189">
        <f t="shared" ca="1" si="971"/>
        <v>0</v>
      </c>
      <c r="BW3189" s="35">
        <f ca="1">IFERROR(VLOOKUP($B3189,OFFSET(Input!$A$1,0,MATCH(Index!BW$6&amp;" Index",Input!$1:$1,0)-1,10000,2),2,0)/100,BW3188)</f>
        <v>1.1999999999999999E-3</v>
      </c>
      <c r="BX3189">
        <f t="shared" ca="1" si="988"/>
        <v>8.3169640263214883E-2</v>
      </c>
      <c r="CE3189">
        <v>1035.8756108991024</v>
      </c>
    </row>
    <row r="3190" spans="1:84" x14ac:dyDescent="0.25">
      <c r="B3190" s="2">
        <v>42151</v>
      </c>
      <c r="C3190">
        <f t="shared" ca="1" si="972"/>
        <v>0</v>
      </c>
      <c r="D3190">
        <f t="shared" ca="1" si="973"/>
        <v>0</v>
      </c>
      <c r="E3190">
        <f ca="1">IF($B3190&lt;VLOOKUP(E$6&amp;" Equity",Param,4,0),"",IFERROR(VLOOKUP($B3190,OFFSET(Input!$A$1,0,MATCH(Index!E$6&amp;" Equity",Input!$1:$1,0)-1,10000,2),2,0),E3189))</f>
        <v>90.82</v>
      </c>
      <c r="F3190" s="33">
        <v>122.74</v>
      </c>
      <c r="H3190">
        <f ca="1">IFERROR(VLOOKUP($B3190,OFFSET(Input!$A$1,0,MATCH(Index!H$6,Input!$1:$1,0)-1,10000,2),2,0),0)</f>
        <v>0</v>
      </c>
      <c r="I3190">
        <f ca="1">IFERROR(VLOOKUP($B3190,OFFSET(Input!$A$1,0,MATCH(Index!I$6,Input!$1:$1,0)-1,10000,2),2,0),0)</f>
        <v>0</v>
      </c>
      <c r="K3190">
        <f t="shared" ca="1" si="974"/>
        <v>111.00798831102466</v>
      </c>
      <c r="L3190" s="30">
        <f t="shared" ca="1" si="975"/>
        <v>134.85735520421335</v>
      </c>
      <c r="N3190">
        <f t="shared" ca="1" si="979"/>
        <v>2.2045864308127628E-3</v>
      </c>
      <c r="O3190">
        <f t="shared" ca="1" si="980"/>
        <v>2.2838509111424298E-3</v>
      </c>
      <c r="Q3190">
        <f t="shared" ca="1" si="992"/>
        <v>3.4740061521747044E-2</v>
      </c>
      <c r="R3190">
        <f t="shared" ca="1" si="991"/>
        <v>0.18262357562884668</v>
      </c>
      <c r="T3190">
        <f t="shared" ca="1" si="1002"/>
        <v>4.6007349270318194E-2</v>
      </c>
      <c r="U3190">
        <f t="shared" ca="1" si="997"/>
        <v>0.1896371089142993</v>
      </c>
      <c r="W3190">
        <f t="shared" ca="1" si="998"/>
        <v>0.40208688763640354</v>
      </c>
      <c r="X3190">
        <f t="shared" ca="1" si="999"/>
        <v>0.46619417911914884</v>
      </c>
      <c r="Z3190">
        <f t="shared" ca="1" si="1012"/>
        <v>110.9040940255541</v>
      </c>
      <c r="AA3190">
        <f t="shared" ca="1" si="1012"/>
        <v>110.83849970012811</v>
      </c>
      <c r="AB3190">
        <f t="shared" ca="1" si="1012"/>
        <v>110.8790735389628</v>
      </c>
      <c r="AC3190">
        <f t="shared" ca="1" si="1013"/>
        <v>110.8790735389628</v>
      </c>
      <c r="AE3190">
        <f ca="1">IFERROR(VLOOKUP($B3190,OFFSET(Input!$A$1,0,MATCH(Index!AE$6&amp;" Index",Input!$1:$1,0)-1,10000,2),2,0),AE3189)</f>
        <v>13.27</v>
      </c>
      <c r="AF3190">
        <f t="shared" ca="1" si="1003"/>
        <v>13.317333333333334</v>
      </c>
      <c r="AG3190">
        <f t="shared" ca="1" si="1003"/>
        <v>13.377999999999997</v>
      </c>
      <c r="AH3190">
        <f t="shared" ca="1" si="1003"/>
        <v>13.222799999999998</v>
      </c>
      <c r="AI3190">
        <f t="shared" ca="1" si="1004"/>
        <v>13.377999999999997</v>
      </c>
      <c r="AK3190" s="25">
        <f t="shared" ca="1" si="1005"/>
        <v>1</v>
      </c>
      <c r="AL3190">
        <f t="shared" ca="1" si="1006"/>
        <v>-1</v>
      </c>
      <c r="AN3190" t="str">
        <f t="shared" ca="1" si="1016"/>
        <v>Not Down</v>
      </c>
      <c r="AO3190" t="str">
        <f t="shared" ca="1" si="976"/>
        <v>Not Up</v>
      </c>
      <c r="AQ3190">
        <f t="shared" ca="1" si="1014"/>
        <v>1</v>
      </c>
      <c r="AR3190">
        <f t="shared" ca="1" si="1015"/>
        <v>0</v>
      </c>
      <c r="AT3190">
        <f t="shared" ca="1" si="993"/>
        <v>0</v>
      </c>
      <c r="AU3190">
        <f t="shared" ca="1" si="994"/>
        <v>1</v>
      </c>
      <c r="AW3190" s="5">
        <f t="shared" ca="1" si="1008"/>
        <v>3.4740061521747044E-2</v>
      </c>
      <c r="AX3190" s="5">
        <f t="shared" ca="1" si="1009"/>
        <v>4.6007349270318194E-2</v>
      </c>
      <c r="AY3190" s="18">
        <f t="shared" ca="1" si="1007"/>
        <v>4.6007349270318194E-2</v>
      </c>
      <c r="BA3190" s="6">
        <f t="shared" ca="1" si="1000"/>
        <v>1.0867828899731391</v>
      </c>
      <c r="BB3190">
        <f t="shared" ca="1" si="1001"/>
        <v>1.1094241589109337</v>
      </c>
      <c r="BC3190" t="str">
        <f t="shared" ca="1" si="989"/>
        <v>TLT UP equity</v>
      </c>
      <c r="BD3190" t="str">
        <f t="shared" ca="1" si="990"/>
        <v>HYG UP Equity</v>
      </c>
      <c r="BF3190">
        <f t="shared" ca="1" si="1010"/>
        <v>1</v>
      </c>
      <c r="BG3190">
        <f t="shared" ca="1" si="1011"/>
        <v>0</v>
      </c>
      <c r="BI3190">
        <f t="shared" ca="1" si="977"/>
        <v>1</v>
      </c>
      <c r="BJ3190">
        <f t="shared" ca="1" si="978"/>
        <v>0</v>
      </c>
      <c r="BL3190">
        <f t="shared" ca="1" si="995"/>
        <v>9.6295088119424541</v>
      </c>
      <c r="BM3190">
        <f t="shared" ca="1" si="996"/>
        <v>0</v>
      </c>
      <c r="BN3190" s="9">
        <f t="shared" ca="1" si="986"/>
        <v>1</v>
      </c>
      <c r="BO3190" s="9">
        <f t="shared" ca="1" si="987"/>
        <v>0</v>
      </c>
      <c r="BP3190" s="9">
        <f t="shared" ca="1" si="981"/>
        <v>1</v>
      </c>
      <c r="BQ3190" s="9">
        <f t="shared" ca="1" si="982"/>
        <v>0</v>
      </c>
      <c r="BR3190">
        <f t="shared" ca="1" si="983"/>
        <v>1068.9524016370169</v>
      </c>
      <c r="BS3190">
        <f t="shared" ca="1" si="984"/>
        <v>2.2070183182518743E-3</v>
      </c>
      <c r="BT3190">
        <f t="shared" ca="1" si="985"/>
        <v>1.8055555555555558E-5</v>
      </c>
      <c r="BU3190">
        <f t="shared" ca="1" si="970"/>
        <v>0</v>
      </c>
      <c r="BV3190">
        <f t="shared" ca="1" si="971"/>
        <v>0</v>
      </c>
      <c r="BW3190" s="35">
        <f ca="1">IFERROR(VLOOKUP($B3190,OFFSET(Input!$A$1,0,MATCH(Index!BW$6&amp;" Index",Input!$1:$1,0)-1,10000,2),2,0)/100,BW3189)</f>
        <v>1.1999999999999999E-3</v>
      </c>
      <c r="BX3190">
        <f t="shared" ca="1" si="988"/>
        <v>2.0749903567576562E-2</v>
      </c>
      <c r="CE3190">
        <v>1038.3764575737343</v>
      </c>
    </row>
    <row r="3191" spans="1:84" x14ac:dyDescent="0.25">
      <c r="B3191" s="2">
        <v>42152</v>
      </c>
      <c r="C3191">
        <f t="shared" ca="1" si="972"/>
        <v>0</v>
      </c>
      <c r="D3191">
        <f t="shared" ca="1" si="973"/>
        <v>0</v>
      </c>
      <c r="E3191">
        <f ca="1">IF($B3191&lt;VLOOKUP(E$6&amp;" Equity",Param,4,0),"",IFERROR(VLOOKUP($B3191,OFFSET(Input!$A$1,0,MATCH(Index!E$6&amp;" Equity",Input!$1:$1,0)-1,10000,2),2,0),E3190))</f>
        <v>90.78</v>
      </c>
      <c r="F3191" s="33">
        <v>122.44</v>
      </c>
      <c r="H3191">
        <f ca="1">IFERROR(VLOOKUP($B3191,OFFSET(Input!$A$1,0,MATCH(Index!H$6,Input!$1:$1,0)-1,10000,2),2,0),0)</f>
        <v>0</v>
      </c>
      <c r="I3191">
        <f ca="1">IFERROR(VLOOKUP($B3191,OFFSET(Input!$A$1,0,MATCH(Index!I$6,Input!$1:$1,0)-1,10000,2),2,0),0)</f>
        <v>0</v>
      </c>
      <c r="K3191">
        <f t="shared" ca="1" si="974"/>
        <v>110.95909688256793</v>
      </c>
      <c r="L3191" s="30">
        <f t="shared" ca="1" si="975"/>
        <v>134.52773807400914</v>
      </c>
      <c r="N3191">
        <f t="shared" ca="1" si="979"/>
        <v>-4.4052864148544217E-4</v>
      </c>
      <c r="O3191">
        <f t="shared" ca="1" si="980"/>
        <v>-2.4471828837392077E-3</v>
      </c>
      <c r="Q3191">
        <f t="shared" ca="1" si="992"/>
        <v>3.4054208545332199E-2</v>
      </c>
      <c r="R3191">
        <f t="shared" ca="1" si="991"/>
        <v>0.17862188472971413</v>
      </c>
      <c r="T3191">
        <f t="shared" ca="1" si="1002"/>
        <v>4.5555120379244411E-2</v>
      </c>
      <c r="U3191">
        <f t="shared" ca="1" si="997"/>
        <v>0.18458602617046163</v>
      </c>
      <c r="W3191">
        <f t="shared" ca="1" si="998"/>
        <v>0.37643956415193819</v>
      </c>
      <c r="X3191">
        <f t="shared" ca="1" si="999"/>
        <v>0.45040576209997124</v>
      </c>
      <c r="Z3191">
        <f t="shared" ca="1" si="1012"/>
        <v>110.95420773972225</v>
      </c>
      <c r="AA3191">
        <f t="shared" ca="1" si="1012"/>
        <v>110.84716346253747</v>
      </c>
      <c r="AB3191">
        <f t="shared" ca="1" si="1012"/>
        <v>110.87821644192128</v>
      </c>
      <c r="AC3191">
        <f t="shared" ca="1" si="1013"/>
        <v>110.87821644192128</v>
      </c>
      <c r="AE3191">
        <f ca="1">IFERROR(VLOOKUP($B3191,OFFSET(Input!$A$1,0,MATCH(Index!AE$6&amp;" Index",Input!$1:$1,0)-1,10000,2),2,0),AE3190)</f>
        <v>13.31</v>
      </c>
      <c r="AF3191">
        <f t="shared" ca="1" si="1003"/>
        <v>13.194666666666667</v>
      </c>
      <c r="AG3191">
        <f t="shared" ca="1" si="1003"/>
        <v>13.373999999999999</v>
      </c>
      <c r="AH3191">
        <f t="shared" ca="1" si="1003"/>
        <v>13.246799999999999</v>
      </c>
      <c r="AI3191">
        <f t="shared" ca="1" si="1004"/>
        <v>13.373999999999999</v>
      </c>
      <c r="AK3191" s="25">
        <f t="shared" ca="1" si="1005"/>
        <v>1</v>
      </c>
      <c r="AL3191">
        <f t="shared" ca="1" si="1006"/>
        <v>-1</v>
      </c>
      <c r="AN3191" t="str">
        <f t="shared" ca="1" si="1016"/>
        <v>Not Down</v>
      </c>
      <c r="AO3191" t="str">
        <f t="shared" ca="1" si="976"/>
        <v>Not Up</v>
      </c>
      <c r="AQ3191">
        <f t="shared" ca="1" si="1014"/>
        <v>1</v>
      </c>
      <c r="AR3191">
        <f t="shared" ca="1" si="1015"/>
        <v>0</v>
      </c>
      <c r="AT3191">
        <f t="shared" ca="1" si="993"/>
        <v>0</v>
      </c>
      <c r="AU3191">
        <f t="shared" ca="1" si="994"/>
        <v>1</v>
      </c>
      <c r="AW3191" s="5">
        <f t="shared" ca="1" si="1008"/>
        <v>3.4054208545332199E-2</v>
      </c>
      <c r="AX3191" s="5">
        <f t="shared" ca="1" si="1009"/>
        <v>4.5555120379244411E-2</v>
      </c>
      <c r="AY3191" s="18">
        <f t="shared" ca="1" si="1007"/>
        <v>4.5555120379244411E-2</v>
      </c>
      <c r="BA3191" s="6">
        <f t="shared" ca="1" si="1000"/>
        <v>1.0975714603265705</v>
      </c>
      <c r="BB3191">
        <f t="shared" ca="1" si="1001"/>
        <v>1.1094241589109337</v>
      </c>
      <c r="BC3191" t="str">
        <f t="shared" ca="1" si="989"/>
        <v>TLT UP equity</v>
      </c>
      <c r="BD3191" t="str">
        <f t="shared" ca="1" si="990"/>
        <v>HYG UP Equity</v>
      </c>
      <c r="BF3191">
        <f t="shared" ca="1" si="1010"/>
        <v>1</v>
      </c>
      <c r="BG3191">
        <f t="shared" ca="1" si="1011"/>
        <v>0</v>
      </c>
      <c r="BI3191">
        <f t="shared" ca="1" si="977"/>
        <v>1</v>
      </c>
      <c r="BJ3191">
        <f t="shared" ca="1" si="978"/>
        <v>0</v>
      </c>
      <c r="BL3191">
        <f t="shared" ca="1" si="995"/>
        <v>9.6295088119424541</v>
      </c>
      <c r="BM3191">
        <f t="shared" ca="1" si="996"/>
        <v>0</v>
      </c>
      <c r="BN3191" s="9">
        <f t="shared" ca="1" si="986"/>
        <v>1</v>
      </c>
      <c r="BO3191" s="9">
        <f t="shared" ca="1" si="987"/>
        <v>0</v>
      </c>
      <c r="BP3191" s="9">
        <f t="shared" ca="1" si="981"/>
        <v>1</v>
      </c>
      <c r="BQ3191" s="9">
        <f t="shared" ca="1" si="982"/>
        <v>0</v>
      </c>
      <c r="BR3191">
        <f t="shared" ca="1" si="983"/>
        <v>1068.4816011958644</v>
      </c>
      <c r="BS3191">
        <f t="shared" ca="1" si="984"/>
        <v>-4.4043162299045591E-4</v>
      </c>
      <c r="BT3191">
        <f t="shared" ca="1" si="985"/>
        <v>1.8055555555555558E-5</v>
      </c>
      <c r="BU3191">
        <f t="shared" ca="1" si="970"/>
        <v>0</v>
      </c>
      <c r="BV3191">
        <f t="shared" ca="1" si="971"/>
        <v>0</v>
      </c>
      <c r="BW3191" s="35">
        <f ca="1">IFERROR(VLOOKUP($B3191,OFFSET(Input!$A$1,0,MATCH(Index!BW$6&amp;" Index",Input!$1:$1,0)-1,10000,2),2,0)/100,BW3190)</f>
        <v>1.1999999999999999E-3</v>
      </c>
      <c r="BX3191">
        <f t="shared" ca="1" si="988"/>
        <v>2.0799998701384052E-2</v>
      </c>
      <c r="CE3191">
        <v>1037.8334797368796</v>
      </c>
    </row>
    <row r="3192" spans="1:84" x14ac:dyDescent="0.25">
      <c r="B3192" s="2">
        <v>42153</v>
      </c>
      <c r="C3192">
        <f t="shared" ca="1" si="972"/>
        <v>0</v>
      </c>
      <c r="D3192">
        <f t="shared" ca="1" si="973"/>
        <v>0</v>
      </c>
      <c r="E3192">
        <f ca="1">IF($B3192&lt;VLOOKUP(E$6&amp;" Equity",Param,4,0),"",IFERROR(VLOOKUP($B3192,OFFSET(Input!$A$1,0,MATCH(Index!E$6&amp;" Equity",Input!$1:$1,0)-1,10000,2),2,0),E3191))</f>
        <v>90.91</v>
      </c>
      <c r="F3192" s="33">
        <v>122.74</v>
      </c>
      <c r="H3192">
        <f ca="1">IFERROR(VLOOKUP($B3192,OFFSET(Input!$A$1,0,MATCH(Index!H$6,Input!$1:$1,0)-1,10000,2),2,0),0)</f>
        <v>0</v>
      </c>
      <c r="I3192">
        <f ca="1">IFERROR(VLOOKUP($B3192,OFFSET(Input!$A$1,0,MATCH(Index!I$6,Input!$1:$1,0)-1,10000,2),2,0),0)</f>
        <v>0</v>
      </c>
      <c r="K3192">
        <f t="shared" ca="1" si="974"/>
        <v>111.11799402505231</v>
      </c>
      <c r="L3192" s="30">
        <f t="shared" ca="1" si="975"/>
        <v>134.85735520421332</v>
      </c>
      <c r="N3192">
        <f t="shared" ca="1" si="979"/>
        <v>1.4310091054471304E-3</v>
      </c>
      <c r="O3192">
        <f t="shared" ca="1" si="980"/>
        <v>2.4471828837390646E-3</v>
      </c>
      <c r="Q3192">
        <f t="shared" ca="1" si="992"/>
        <v>2.5874640882177419E-2</v>
      </c>
      <c r="R3192">
        <f t="shared" ca="1" si="991"/>
        <v>0.17853456486194227</v>
      </c>
      <c r="T3192">
        <f t="shared" ca="1" si="1002"/>
        <v>4.5795943868758231E-2</v>
      </c>
      <c r="U3192">
        <f t="shared" ca="1" si="997"/>
        <v>0.18466624166052936</v>
      </c>
      <c r="W3192">
        <f t="shared" ca="1" si="998"/>
        <v>0.44679124165821921</v>
      </c>
      <c r="X3192">
        <f t="shared" ca="1" si="999"/>
        <v>0.4546212931643881</v>
      </c>
      <c r="Z3192">
        <f t="shared" ca="1" si="1012"/>
        <v>110.96887516825927</v>
      </c>
      <c r="AA3192">
        <f t="shared" ca="1" si="1012"/>
        <v>110.86681431135585</v>
      </c>
      <c r="AB3192">
        <f t="shared" ca="1" si="1012"/>
        <v>110.88517550063581</v>
      </c>
      <c r="AC3192">
        <f t="shared" ca="1" si="1013"/>
        <v>110.88517550063581</v>
      </c>
      <c r="AE3192">
        <f ca="1">IFERROR(VLOOKUP($B3192,OFFSET(Input!$A$1,0,MATCH(Index!AE$6&amp;" Index",Input!$1:$1,0)-1,10000,2),2,0),AE3191)</f>
        <v>13.84</v>
      </c>
      <c r="AF3192">
        <f t="shared" ca="1" si="1003"/>
        <v>13.108666666666666</v>
      </c>
      <c r="AG3192">
        <f t="shared" ca="1" si="1003"/>
        <v>13.3385</v>
      </c>
      <c r="AH3192">
        <f t="shared" ca="1" si="1003"/>
        <v>13.301199999999996</v>
      </c>
      <c r="AI3192">
        <f t="shared" ca="1" si="1004"/>
        <v>13.3385</v>
      </c>
      <c r="AK3192" s="25">
        <f t="shared" ca="1" si="1005"/>
        <v>1</v>
      </c>
      <c r="AL3192">
        <f t="shared" ca="1" si="1006"/>
        <v>-1</v>
      </c>
      <c r="AN3192" t="str">
        <f t="shared" ca="1" si="1016"/>
        <v>Not Down</v>
      </c>
      <c r="AO3192" t="str">
        <f t="shared" ca="1" si="976"/>
        <v>Not Up</v>
      </c>
      <c r="AQ3192">
        <f t="shared" ca="1" si="1014"/>
        <v>1</v>
      </c>
      <c r="AR3192">
        <f t="shared" ca="1" si="1015"/>
        <v>0</v>
      </c>
      <c r="AT3192">
        <f t="shared" ca="1" si="993"/>
        <v>0</v>
      </c>
      <c r="AU3192">
        <f t="shared" ca="1" si="994"/>
        <v>1</v>
      </c>
      <c r="AW3192" s="5">
        <f t="shared" ca="1" si="1008"/>
        <v>2.5874640882177419E-2</v>
      </c>
      <c r="AX3192" s="5">
        <f t="shared" ca="1" si="1009"/>
        <v>4.5795943868758231E-2</v>
      </c>
      <c r="AY3192" s="18">
        <f t="shared" ca="1" si="1007"/>
        <v>4.5795943868758231E-2</v>
      </c>
      <c r="BA3192" s="6">
        <f t="shared" ca="1" si="1000"/>
        <v>1.0917997485386421</v>
      </c>
      <c r="BB3192">
        <f t="shared" ca="1" si="1001"/>
        <v>1.1094241589109337</v>
      </c>
      <c r="BC3192" t="str">
        <f t="shared" ca="1" si="989"/>
        <v>TLT UP equity</v>
      </c>
      <c r="BD3192" t="str">
        <f t="shared" ca="1" si="990"/>
        <v>HYG UP Equity</v>
      </c>
      <c r="BF3192">
        <f t="shared" ca="1" si="1010"/>
        <v>1</v>
      </c>
      <c r="BG3192">
        <f t="shared" ca="1" si="1011"/>
        <v>0</v>
      </c>
      <c r="BI3192">
        <f t="shared" ca="1" si="977"/>
        <v>1</v>
      </c>
      <c r="BJ3192">
        <f t="shared" ca="1" si="978"/>
        <v>0</v>
      </c>
      <c r="BL3192">
        <f t="shared" ca="1" si="995"/>
        <v>9.6295088119424541</v>
      </c>
      <c r="BM3192">
        <f t="shared" ca="1" si="996"/>
        <v>0</v>
      </c>
      <c r="BN3192" s="9">
        <f t="shared" ca="1" si="986"/>
        <v>1</v>
      </c>
      <c r="BO3192" s="9">
        <f t="shared" ca="1" si="987"/>
        <v>0</v>
      </c>
      <c r="BP3192" s="9">
        <f t="shared" ca="1" si="981"/>
        <v>1</v>
      </c>
      <c r="BQ3192" s="9">
        <f t="shared" ca="1" si="982"/>
        <v>0</v>
      </c>
      <c r="BR3192">
        <f t="shared" ca="1" si="983"/>
        <v>1070.0117026296102</v>
      </c>
      <c r="BS3192">
        <f t="shared" ca="1" si="984"/>
        <v>1.4320334875521645E-3</v>
      </c>
      <c r="BT3192">
        <f t="shared" ca="1" si="985"/>
        <v>1.8055555555555558E-5</v>
      </c>
      <c r="BU3192">
        <f t="shared" ca="1" si="970"/>
        <v>0</v>
      </c>
      <c r="BV3192">
        <f t="shared" ca="1" si="971"/>
        <v>0</v>
      </c>
      <c r="BW3192" s="35">
        <f ca="1">IFERROR(VLOOKUP($B3192,OFFSET(Input!$A$1,0,MATCH(Index!BW$6&amp;" Index",Input!$1:$1,0)-1,10000,2),2,0)/100,BW3191)</f>
        <v>8.0000000000000004E-4</v>
      </c>
      <c r="BX3192">
        <f t="shared" ca="1" si="988"/>
        <v>2.0789122165981999E-2</v>
      </c>
      <c r="CE3192">
        <v>1039.4467375420777</v>
      </c>
    </row>
    <row r="3193" spans="1:84" s="12" customFormat="1" x14ac:dyDescent="0.25">
      <c r="A3193" s="12">
        <v>1</v>
      </c>
      <c r="B3193" s="20">
        <v>42156</v>
      </c>
      <c r="C3193" s="12">
        <f t="shared" ca="1" si="972"/>
        <v>1</v>
      </c>
      <c r="D3193" s="12">
        <f t="shared" ca="1" si="973"/>
        <v>0</v>
      </c>
      <c r="E3193" s="12">
        <f ca="1">IF($B3193&lt;VLOOKUP(E$6&amp;" Equity",Param,4,0),"",IFERROR(VLOOKUP($B3193,OFFSET(Input!$A$1,0,MATCH(Index!E$6&amp;" Equity",Input!$1:$1,0)-1,10000,2),2,0),E3192))</f>
        <v>90.66</v>
      </c>
      <c r="F3193" s="33">
        <v>121.13</v>
      </c>
      <c r="G3193" s="21"/>
      <c r="H3193" s="12">
        <f ca="1">IFERROR(VLOOKUP($B3193,OFFSET(Input!$A$1,0,MATCH(Index!H$6,Input!$1:$1,0)-1,10000,2),2,0),0)</f>
        <v>0.401837</v>
      </c>
      <c r="I3193" s="12">
        <f ca="1">IFERROR(VLOOKUP($B3193,OFFSET(Input!$A$1,0,MATCH(Index!I$6,Input!$1:$1,0)-1,10000,2),2,0),0)</f>
        <v>0.26435599999999998</v>
      </c>
      <c r="J3193" s="21"/>
      <c r="K3193" s="12">
        <f t="shared" ca="1" si="974"/>
        <v>111.30358222061697</v>
      </c>
      <c r="L3193" s="32">
        <f t="shared" ca="1" si="975"/>
        <v>133.37886415902497</v>
      </c>
      <c r="M3193" s="21"/>
      <c r="N3193" s="12">
        <f t="shared" ca="1" si="979"/>
        <v>1.6687970813568575E-3</v>
      </c>
      <c r="O3193" s="12">
        <f t="shared" ca="1" si="980"/>
        <v>-1.1023910355334673E-2</v>
      </c>
      <c r="P3193" s="21"/>
      <c r="Q3193" s="12">
        <f t="shared" ca="1" si="992"/>
        <v>2.4332389220934066E-2</v>
      </c>
      <c r="R3193" s="12">
        <f t="shared" ca="1" si="991"/>
        <v>0.15787103433140476</v>
      </c>
      <c r="S3193" s="21"/>
      <c r="T3193" s="12">
        <f t="shared" ca="1" si="1002"/>
        <v>4.549866953696953E-2</v>
      </c>
      <c r="U3193" s="12">
        <f t="shared" ca="1" si="997"/>
        <v>0.18256034742155203</v>
      </c>
      <c r="V3193" s="21"/>
      <c r="W3193" s="12">
        <f t="shared" ca="1" si="998"/>
        <v>0.10011342875086215</v>
      </c>
      <c r="X3193" s="12">
        <f t="shared" ca="1" si="999"/>
        <v>0.48055549881556997</v>
      </c>
      <c r="Y3193" s="21"/>
      <c r="Z3193">
        <f t="shared" ca="1" si="1012"/>
        <v>110.97521113070157</v>
      </c>
      <c r="AA3193">
        <f t="shared" ca="1" si="1012"/>
        <v>110.88342743540261</v>
      </c>
      <c r="AB3193">
        <f t="shared" ca="1" si="1012"/>
        <v>110.89225673688946</v>
      </c>
      <c r="AC3193">
        <f t="shared" ca="1" si="1013"/>
        <v>110.89225673688946</v>
      </c>
      <c r="AD3193" s="21"/>
      <c r="AE3193" s="12">
        <f ca="1">IFERROR(VLOOKUP($B3193,OFFSET(Input!$A$1,0,MATCH(Index!AE$6&amp;" Index",Input!$1:$1,0)-1,10000,2),2,0),AE3192)</f>
        <v>13.97</v>
      </c>
      <c r="AF3193" s="12">
        <f t="shared" ca="1" si="1003"/>
        <v>13.182666666666668</v>
      </c>
      <c r="AG3193" s="12">
        <f t="shared" ca="1" si="1003"/>
        <v>13.402000000000001</v>
      </c>
      <c r="AH3193" s="12">
        <f t="shared" ca="1" si="1003"/>
        <v>13.368399999999999</v>
      </c>
      <c r="AI3193" s="12">
        <f t="shared" ca="1" si="1004"/>
        <v>13.402000000000001</v>
      </c>
      <c r="AJ3193" s="21"/>
      <c r="AK3193" s="26">
        <f t="shared" ca="1" si="1005"/>
        <v>1</v>
      </c>
      <c r="AL3193" s="12">
        <f t="shared" ca="1" si="1006"/>
        <v>-1</v>
      </c>
      <c r="AM3193" s="21"/>
      <c r="AN3193" s="12" t="str">
        <f t="shared" ca="1" si="1016"/>
        <v>Not Down</v>
      </c>
      <c r="AO3193" s="12" t="str">
        <f t="shared" ca="1" si="976"/>
        <v>Not Up</v>
      </c>
      <c r="AP3193" s="21"/>
      <c r="AQ3193" s="12">
        <f t="shared" ca="1" si="1014"/>
        <v>1</v>
      </c>
      <c r="AR3193" s="12">
        <f t="shared" ca="1" si="1015"/>
        <v>0</v>
      </c>
      <c r="AS3193" s="21"/>
      <c r="AT3193" s="12">
        <f t="shared" ca="1" si="993"/>
        <v>1</v>
      </c>
      <c r="AU3193" s="12">
        <f t="shared" ca="1" si="994"/>
        <v>0</v>
      </c>
      <c r="AV3193" s="21"/>
      <c r="AW3193" s="22">
        <f t="shared" ca="1" si="1008"/>
        <v>2.4332389220934066E-2</v>
      </c>
      <c r="AX3193" s="22">
        <f t="shared" ca="1" si="1009"/>
        <v>4.549866953696953E-2</v>
      </c>
      <c r="AY3193" s="23">
        <f t="shared" ca="1" si="1007"/>
        <v>4.549866953696953E-2</v>
      </c>
      <c r="AZ3193" s="21"/>
      <c r="BA3193" s="24">
        <f t="shared" ca="1" si="1000"/>
        <v>1.0989332327481127</v>
      </c>
      <c r="BB3193" s="12">
        <f t="shared" ca="1" si="1001"/>
        <v>1.1094241589109337</v>
      </c>
      <c r="BC3193" s="12" t="str">
        <f t="shared" ca="1" si="989"/>
        <v>TLT UP equity</v>
      </c>
      <c r="BD3193" s="12" t="str">
        <f t="shared" ca="1" si="990"/>
        <v>HYG UP Equity</v>
      </c>
      <c r="BE3193" s="21"/>
      <c r="BF3193" s="12">
        <f t="shared" ca="1" si="1010"/>
        <v>1</v>
      </c>
      <c r="BG3193" s="12">
        <f t="shared" ca="1" si="1011"/>
        <v>0</v>
      </c>
      <c r="BH3193" s="21"/>
      <c r="BI3193" s="12">
        <f t="shared" ca="1" si="977"/>
        <v>1</v>
      </c>
      <c r="BJ3193" s="12">
        <f t="shared" ca="1" si="978"/>
        <v>0</v>
      </c>
      <c r="BK3193" s="21"/>
      <c r="BL3193">
        <f t="shared" ca="1" si="995"/>
        <v>9.6295088119424541</v>
      </c>
      <c r="BM3193">
        <f t="shared" ca="1" si="996"/>
        <v>0</v>
      </c>
      <c r="BN3193" s="9">
        <f t="shared" ca="1" si="986"/>
        <v>0.99999999999999989</v>
      </c>
      <c r="BO3193" s="9">
        <f t="shared" ca="1" si="987"/>
        <v>0</v>
      </c>
      <c r="BP3193" s="9">
        <f t="shared" ca="1" si="981"/>
        <v>0.99999999999999989</v>
      </c>
      <c r="BQ3193" s="9">
        <f t="shared" ca="1" si="982"/>
        <v>0</v>
      </c>
      <c r="BR3193">
        <f t="shared" ca="1" si="983"/>
        <v>1071.7988257941927</v>
      </c>
      <c r="BS3193">
        <f t="shared" ca="1" si="984"/>
        <v>1.6701902980971184E-3</v>
      </c>
      <c r="BT3193">
        <f t="shared" ca="1" si="985"/>
        <v>5.4166666666666664E-5</v>
      </c>
      <c r="BU3193">
        <f t="shared" ca="1" si="970"/>
        <v>0</v>
      </c>
      <c r="BV3193">
        <f t="shared" ca="1" si="971"/>
        <v>0</v>
      </c>
      <c r="BW3193" s="35">
        <f ca="1">IFERROR(VLOOKUP($B3193,OFFSET(Input!$A$1,0,MATCH(Index!BW$6&amp;" Index",Input!$1:$1,0)-1,10000,2),2,0)/100,BW3192)</f>
        <v>1.1999999999999999E-3</v>
      </c>
      <c r="BX3193">
        <f t="shared" ca="1" si="988"/>
        <v>6.2464313303726399E-2</v>
      </c>
      <c r="BY3193"/>
      <c r="BZ3193"/>
      <c r="CA3193"/>
      <c r="CB3193"/>
      <c r="CC3193"/>
      <c r="CD3193"/>
      <c r="CE3193" s="12">
        <v>1041.266246955455</v>
      </c>
      <c r="CF3193"/>
    </row>
    <row r="3194" spans="1:84" x14ac:dyDescent="0.25">
      <c r="B3194" s="2">
        <v>42157</v>
      </c>
      <c r="C3194">
        <f t="shared" ca="1" si="972"/>
        <v>0</v>
      </c>
      <c r="D3194">
        <f t="shared" ca="1" si="973"/>
        <v>1</v>
      </c>
      <c r="E3194">
        <f ca="1">IF($B3194&lt;VLOOKUP(E$6&amp;" Equity",Param,4,0),"",IFERROR(VLOOKUP($B3194,OFFSET(Input!$A$1,0,MATCH(Index!E$6&amp;" Equity",Input!$1:$1,0)-1,10000,2),2,0),E3193))</f>
        <v>90.49</v>
      </c>
      <c r="F3194" s="33">
        <v>119.44</v>
      </c>
      <c r="H3194">
        <f ca="1">IFERROR(VLOOKUP($B3194,OFFSET(Input!$A$1,0,MATCH(Index!H$6,Input!$1:$1,0)-1,10000,2),2,0),0)</f>
        <v>0</v>
      </c>
      <c r="I3194">
        <f ca="1">IFERROR(VLOOKUP($B3194,OFFSET(Input!$A$1,0,MATCH(Index!I$6,Input!$1:$1,0)-1,10000,2),2,0),0)</f>
        <v>0</v>
      </c>
      <c r="K3194">
        <f t="shared" ca="1" si="974"/>
        <v>111.09487265766192</v>
      </c>
      <c r="L3194" s="30">
        <f t="shared" ca="1" si="975"/>
        <v>131.51796858873891</v>
      </c>
      <c r="N3194">
        <f t="shared" ca="1" si="979"/>
        <v>-1.8768981496613461E-3</v>
      </c>
      <c r="O3194">
        <f t="shared" ca="1" si="980"/>
        <v>-1.4050195797775748E-2</v>
      </c>
      <c r="Q3194">
        <f t="shared" ca="1" si="992"/>
        <v>2.4744099080800438E-2</v>
      </c>
      <c r="R3194">
        <f t="shared" ca="1" si="991"/>
        <v>0.1503768441011295</v>
      </c>
      <c r="T3194">
        <f t="shared" ca="1" si="1002"/>
        <v>4.5977211332971446E-2</v>
      </c>
      <c r="U3194">
        <f t="shared" ca="1" si="997"/>
        <v>0.18623422706512521</v>
      </c>
      <c r="W3194">
        <f t="shared" ca="1" si="998"/>
        <v>9.2010130509934382E-2</v>
      </c>
      <c r="X3194">
        <f t="shared" ca="1" si="999"/>
        <v>0.50190428641431439</v>
      </c>
      <c r="Z3194">
        <f t="shared" ca="1" si="1012"/>
        <v>110.97901042251961</v>
      </c>
      <c r="AA3194">
        <f t="shared" ca="1" si="1012"/>
        <v>110.89082736701303</v>
      </c>
      <c r="AB3194">
        <f t="shared" ca="1" si="1012"/>
        <v>110.88952932056826</v>
      </c>
      <c r="AC3194">
        <f t="shared" ca="1" si="1013"/>
        <v>110.89082736701303</v>
      </c>
      <c r="AE3194">
        <f ca="1">IFERROR(VLOOKUP($B3194,OFFSET(Input!$A$1,0,MATCH(Index!AE$6&amp;" Index",Input!$1:$1,0)-1,10000,2),2,0),AE3193)</f>
        <v>14.24</v>
      </c>
      <c r="AF3194">
        <f t="shared" ca="1" si="1003"/>
        <v>13.208666666666666</v>
      </c>
      <c r="AG3194">
        <f t="shared" ca="1" si="1003"/>
        <v>13.471499999999997</v>
      </c>
      <c r="AH3194">
        <f t="shared" ca="1" si="1003"/>
        <v>13.4132</v>
      </c>
      <c r="AI3194">
        <f t="shared" ca="1" si="1004"/>
        <v>13.471499999999997</v>
      </c>
      <c r="AK3194">
        <f t="shared" ca="1" si="1005"/>
        <v>1</v>
      </c>
      <c r="AL3194">
        <f t="shared" ca="1" si="1006"/>
        <v>-1</v>
      </c>
      <c r="AN3194" t="str">
        <f t="shared" ca="1" si="1016"/>
        <v>Not Down</v>
      </c>
      <c r="AO3194" t="str">
        <f t="shared" ca="1" si="976"/>
        <v>Not Up</v>
      </c>
      <c r="AQ3194">
        <f t="shared" ca="1" si="1014"/>
        <v>1</v>
      </c>
      <c r="AR3194">
        <f t="shared" ca="1" si="1015"/>
        <v>0</v>
      </c>
      <c r="AT3194">
        <f t="shared" ca="1" si="993"/>
        <v>1</v>
      </c>
      <c r="AU3194">
        <f t="shared" ca="1" si="994"/>
        <v>0</v>
      </c>
      <c r="AW3194" s="5">
        <f t="shared" ca="1" si="1008"/>
        <v>2.4744099080800438E-2</v>
      </c>
      <c r="AX3194" s="5">
        <f t="shared" ca="1" si="1009"/>
        <v>4.5977211332971446E-2</v>
      </c>
      <c r="AY3194" s="18">
        <f t="shared" ca="1" si="1007"/>
        <v>4.5977211332971446E-2</v>
      </c>
      <c r="BA3194" s="6">
        <f t="shared" ca="1" si="1000"/>
        <v>1.0874952732103549</v>
      </c>
      <c r="BB3194">
        <f t="shared" ca="1" si="1001"/>
        <v>1.0874952732103549</v>
      </c>
      <c r="BC3194" t="str">
        <f t="shared" ca="1" si="989"/>
        <v>HYG UP Equity</v>
      </c>
      <c r="BD3194" t="str">
        <f t="shared" ca="1" si="990"/>
        <v>HYG UP Equity</v>
      </c>
      <c r="BF3194">
        <f t="shared" ca="1" si="1010"/>
        <v>1</v>
      </c>
      <c r="BG3194">
        <f t="shared" ca="1" si="1011"/>
        <v>0</v>
      </c>
      <c r="BI3194">
        <f t="shared" ca="1" si="977"/>
        <v>1</v>
      </c>
      <c r="BJ3194">
        <f t="shared" ca="1" si="978"/>
        <v>0</v>
      </c>
      <c r="BL3194">
        <f t="shared" ca="1" si="995"/>
        <v>9.6295088119424523</v>
      </c>
      <c r="BM3194">
        <f t="shared" ca="1" si="996"/>
        <v>0</v>
      </c>
      <c r="BN3194" s="9">
        <f t="shared" ca="1" si="986"/>
        <v>1</v>
      </c>
      <c r="BO3194" s="9">
        <f t="shared" ca="1" si="987"/>
        <v>0</v>
      </c>
      <c r="BP3194" s="9">
        <f t="shared" ca="1" si="981"/>
        <v>0.99999999999999989</v>
      </c>
      <c r="BQ3194" s="9">
        <f t="shared" ca="1" si="982"/>
        <v>0</v>
      </c>
      <c r="BR3194">
        <f t="shared" ca="1" si="983"/>
        <v>1069.7890552185802</v>
      </c>
      <c r="BS3194">
        <f t="shared" ca="1" si="984"/>
        <v>-1.8751378777852601E-3</v>
      </c>
      <c r="BT3194">
        <f t="shared" ca="1" si="985"/>
        <v>1.8055555555555558E-5</v>
      </c>
      <c r="BU3194">
        <f t="shared" ca="1" si="970"/>
        <v>4.4408920985006264E-20</v>
      </c>
      <c r="BV3194">
        <f t="shared" ca="1" si="971"/>
        <v>0</v>
      </c>
      <c r="BW3194" s="35">
        <f ca="1">IFERROR(VLOOKUP($B3194,OFFSET(Input!$A$1,0,MATCH(Index!BW$6&amp;" Index",Input!$1:$1,0)-1,10000,2),2,0)/100,BW3193)</f>
        <v>1.1999999999999999E-3</v>
      </c>
      <c r="BX3194">
        <f t="shared" ca="1" si="988"/>
        <v>2.0857884851391256E-2</v>
      </c>
      <c r="CE3194">
        <v>1039.0621920745714</v>
      </c>
    </row>
    <row r="3195" spans="1:84" x14ac:dyDescent="0.25">
      <c r="B3195" s="2">
        <v>42158</v>
      </c>
      <c r="C3195">
        <f t="shared" ca="1" si="972"/>
        <v>0</v>
      </c>
      <c r="D3195">
        <f t="shared" ca="1" si="973"/>
        <v>2</v>
      </c>
      <c r="E3195">
        <f ca="1">IF($B3195&lt;VLOOKUP(E$6&amp;" Equity",Param,4,0),"",IFERROR(VLOOKUP($B3195,OFFSET(Input!$A$1,0,MATCH(Index!E$6&amp;" Equity",Input!$1:$1,0)-1,10000,2),2,0),E3194))</f>
        <v>90</v>
      </c>
      <c r="F3195" s="33">
        <v>117.52</v>
      </c>
      <c r="H3195">
        <f ca="1">IFERROR(VLOOKUP($B3195,OFFSET(Input!$A$1,0,MATCH(Index!H$6,Input!$1:$1,0)-1,10000,2),2,0),0)</f>
        <v>0</v>
      </c>
      <c r="I3195">
        <f ca="1">IFERROR(VLOOKUP($B3195,OFFSET(Input!$A$1,0,MATCH(Index!I$6,Input!$1:$1,0)-1,10000,2),2,0),0)</f>
        <v>0</v>
      </c>
      <c r="K3195">
        <f t="shared" ca="1" si="974"/>
        <v>110.49329803502678</v>
      </c>
      <c r="L3195" s="30">
        <f t="shared" ca="1" si="975"/>
        <v>129.40381504143164</v>
      </c>
      <c r="N3195">
        <f t="shared" ca="1" si="979"/>
        <v>-5.4296770327767101E-3</v>
      </c>
      <c r="O3195">
        <f t="shared" ca="1" si="980"/>
        <v>-1.620562136531313E-2</v>
      </c>
      <c r="Q3195">
        <f t="shared" ca="1" si="992"/>
        <v>3.5990002783755026E-2</v>
      </c>
      <c r="R3195">
        <f t="shared" ca="1" si="991"/>
        <v>0.16502252379936955</v>
      </c>
      <c r="T3195">
        <f t="shared" ca="1" si="1002"/>
        <v>4.9631832395309182E-2</v>
      </c>
      <c r="U3195">
        <f t="shared" ca="1" si="997"/>
        <v>0.19485393881335319</v>
      </c>
      <c r="W3195">
        <f t="shared" ca="1" si="998"/>
        <v>0.37272306153057855</v>
      </c>
      <c r="X3195">
        <f t="shared" ca="1" si="999"/>
        <v>0.55663309860748755</v>
      </c>
      <c r="Z3195">
        <f t="shared" ca="1" si="1012"/>
        <v>110.939764252034</v>
      </c>
      <c r="AA3195">
        <f t="shared" ca="1" si="1012"/>
        <v>110.87548228176017</v>
      </c>
      <c r="AB3195">
        <f t="shared" ca="1" si="1012"/>
        <v>110.86955351293953</v>
      </c>
      <c r="AC3195">
        <f t="shared" ca="1" si="1013"/>
        <v>110.87548228176017</v>
      </c>
      <c r="AE3195">
        <f ca="1">IFERROR(VLOOKUP($B3195,OFFSET(Input!$A$1,0,MATCH(Index!AE$6&amp;" Index",Input!$1:$1,0)-1,10000,2),2,0),AE3194)</f>
        <v>13.66</v>
      </c>
      <c r="AF3195">
        <f t="shared" ca="1" si="1003"/>
        <v>13.195333333333334</v>
      </c>
      <c r="AG3195">
        <f t="shared" ca="1" si="1003"/>
        <v>13.439000000000002</v>
      </c>
      <c r="AH3195">
        <f t="shared" ca="1" si="1003"/>
        <v>13.463199999999999</v>
      </c>
      <c r="AI3195">
        <f t="shared" ca="1" si="1004"/>
        <v>13.463199999999999</v>
      </c>
      <c r="AK3195">
        <f t="shared" ca="1" si="1005"/>
        <v>1</v>
      </c>
      <c r="AL3195">
        <f t="shared" ca="1" si="1006"/>
        <v>-1</v>
      </c>
      <c r="AN3195" t="str">
        <f t="shared" ca="1" si="1016"/>
        <v>Not Down</v>
      </c>
      <c r="AO3195" t="str">
        <f t="shared" ca="1" si="976"/>
        <v>Not Up</v>
      </c>
      <c r="AQ3195">
        <f t="shared" ca="1" si="1014"/>
        <v>1</v>
      </c>
      <c r="AR3195">
        <f t="shared" ca="1" si="1015"/>
        <v>0</v>
      </c>
      <c r="AT3195">
        <f t="shared" ca="1" si="993"/>
        <v>1</v>
      </c>
      <c r="AU3195">
        <f t="shared" ca="1" si="994"/>
        <v>0</v>
      </c>
      <c r="AW3195" s="5">
        <f t="shared" ca="1" si="1008"/>
        <v>3.5990002783755026E-2</v>
      </c>
      <c r="AX3195" s="5">
        <f t="shared" ca="1" si="1009"/>
        <v>4.9631832395309182E-2</v>
      </c>
      <c r="AY3195" s="18">
        <f t="shared" ca="1" si="1007"/>
        <v>4.9631832395309182E-2</v>
      </c>
      <c r="BA3195" s="6">
        <f t="shared" ca="1" si="1000"/>
        <v>1.0074179732426243</v>
      </c>
      <c r="BB3195">
        <f t="shared" ca="1" si="1001"/>
        <v>1.0074179732426243</v>
      </c>
      <c r="BC3195" t="str">
        <f t="shared" ca="1" si="989"/>
        <v>HYG UP Equity</v>
      </c>
      <c r="BD3195" t="str">
        <f t="shared" ca="1" si="990"/>
        <v>HYG UP Equity</v>
      </c>
      <c r="BF3195">
        <f t="shared" ca="1" si="1010"/>
        <v>1</v>
      </c>
      <c r="BG3195">
        <f t="shared" ca="1" si="1011"/>
        <v>0</v>
      </c>
      <c r="BI3195">
        <f t="shared" ca="1" si="977"/>
        <v>1</v>
      </c>
      <c r="BJ3195">
        <f t="shared" ca="1" si="978"/>
        <v>0</v>
      </c>
      <c r="BL3195">
        <f t="shared" ca="1" si="995"/>
        <v>9.6295088119424523</v>
      </c>
      <c r="BM3195">
        <f t="shared" ca="1" si="996"/>
        <v>0</v>
      </c>
      <c r="BN3195" s="9">
        <f t="shared" ca="1" si="986"/>
        <v>1.0000000000000002</v>
      </c>
      <c r="BO3195" s="9">
        <f t="shared" ca="1" si="987"/>
        <v>0</v>
      </c>
      <c r="BP3195" s="9">
        <f t="shared" ca="1" si="981"/>
        <v>1.0000000000000002</v>
      </c>
      <c r="BQ3195" s="9">
        <f t="shared" ca="1" si="982"/>
        <v>0</v>
      </c>
      <c r="BR3195">
        <f t="shared" ca="1" si="983"/>
        <v>1063.996187088874</v>
      </c>
      <c r="BS3195">
        <f t="shared" ca="1" si="984"/>
        <v>-5.4149629793348586E-3</v>
      </c>
      <c r="BT3195">
        <f t="shared" ca="1" si="985"/>
        <v>1.8055555555555562E-5</v>
      </c>
      <c r="BU3195">
        <f t="shared" ca="1" si="970"/>
        <v>4.3857771401157658E-6</v>
      </c>
      <c r="BV3195">
        <f t="shared" ca="1" si="971"/>
        <v>0</v>
      </c>
      <c r="BW3195" s="35">
        <f ca="1">IFERROR(VLOOKUP($B3195,OFFSET(Input!$A$1,0,MATCH(Index!BW$6&amp;" Index",Input!$1:$1,0)-1,10000,2),2,0)/100,BW3194)</f>
        <v>1.2999999999999999E-3</v>
      </c>
      <c r="BX3195">
        <f t="shared" ca="1" si="988"/>
        <v>2.0402330405395731E-2</v>
      </c>
      <c r="CE3195">
        <v>1032.8412946439998</v>
      </c>
    </row>
    <row r="3196" spans="1:84" x14ac:dyDescent="0.25">
      <c r="B3196" s="2">
        <v>42159</v>
      </c>
      <c r="C3196">
        <f t="shared" ca="1" si="972"/>
        <v>0</v>
      </c>
      <c r="D3196">
        <f t="shared" ca="1" si="973"/>
        <v>3</v>
      </c>
      <c r="E3196">
        <f ca="1">IF($B3196&lt;VLOOKUP(E$6&amp;" Equity",Param,4,0),"",IFERROR(VLOOKUP($B3196,OFFSET(Input!$A$1,0,MATCH(Index!E$6&amp;" Equity",Input!$1:$1,0)-1,10000,2),2,0),E3195))</f>
        <v>89.71</v>
      </c>
      <c r="F3196" s="33">
        <v>119.05</v>
      </c>
      <c r="H3196">
        <f ca="1">IFERROR(VLOOKUP($B3196,OFFSET(Input!$A$1,0,MATCH(Index!H$6,Input!$1:$1,0)-1,10000,2),2,0),0)</f>
        <v>0</v>
      </c>
      <c r="I3196">
        <f ca="1">IFERROR(VLOOKUP($B3196,OFFSET(Input!$A$1,0,MATCH(Index!I$6,Input!$1:$1,0)-1,10000,2),2,0),0)</f>
        <v>0</v>
      </c>
      <c r="K3196">
        <f t="shared" ca="1" si="974"/>
        <v>110.1372640746917</v>
      </c>
      <c r="L3196" s="30">
        <f t="shared" ca="1" si="975"/>
        <v>131.08853114944213</v>
      </c>
      <c r="N3196">
        <f t="shared" ca="1" si="979"/>
        <v>-3.2274247590729126E-3</v>
      </c>
      <c r="O3196">
        <f t="shared" ca="1" si="980"/>
        <v>1.2935041067249995E-2</v>
      </c>
      <c r="Q3196">
        <f t="shared" ca="1" si="992"/>
        <v>3.899584671579237E-2</v>
      </c>
      <c r="R3196">
        <f t="shared" ca="1" si="991"/>
        <v>0.17709338522098469</v>
      </c>
      <c r="T3196">
        <f t="shared" ca="1" si="1002"/>
        <v>4.9824194673283223E-2</v>
      </c>
      <c r="U3196">
        <f t="shared" ca="1" si="997"/>
        <v>0.19057489165905422</v>
      </c>
      <c r="W3196">
        <f t="shared" ca="1" si="998"/>
        <v>0.17642221539498065</v>
      </c>
      <c r="X3196">
        <f t="shared" ca="1" si="999"/>
        <v>0.44318199763206412</v>
      </c>
      <c r="Z3196">
        <f t="shared" ca="1" si="1012"/>
        <v>110.87835982834049</v>
      </c>
      <c r="AA3196">
        <f t="shared" ca="1" si="1012"/>
        <v>110.85883635559473</v>
      </c>
      <c r="AB3196">
        <f t="shared" ca="1" si="1012"/>
        <v>110.84361121055197</v>
      </c>
      <c r="AC3196">
        <f t="shared" ca="1" si="1013"/>
        <v>110.85883635559473</v>
      </c>
      <c r="AE3196">
        <f ca="1">IFERROR(VLOOKUP($B3196,OFFSET(Input!$A$1,0,MATCH(Index!AE$6&amp;" Index",Input!$1:$1,0)-1,10000,2),2,0),AE3195)</f>
        <v>14.71</v>
      </c>
      <c r="AF3196">
        <f t="shared" ca="1" si="1003"/>
        <v>13.258666666666667</v>
      </c>
      <c r="AG3196">
        <f t="shared" ca="1" si="1003"/>
        <v>13.416999999999998</v>
      </c>
      <c r="AH3196">
        <f t="shared" ca="1" si="1003"/>
        <v>13.515999999999998</v>
      </c>
      <c r="AI3196">
        <f t="shared" ca="1" si="1004"/>
        <v>13.515999999999998</v>
      </c>
      <c r="AK3196">
        <f t="shared" ca="1" si="1005"/>
        <v>1</v>
      </c>
      <c r="AL3196">
        <f t="shared" ca="1" si="1006"/>
        <v>-1</v>
      </c>
      <c r="AN3196" t="str">
        <f t="shared" ca="1" si="1016"/>
        <v>Not Down</v>
      </c>
      <c r="AO3196" t="str">
        <f t="shared" ca="1" si="976"/>
        <v>Not Up</v>
      </c>
      <c r="AQ3196">
        <f t="shared" ca="1" si="1014"/>
        <v>1</v>
      </c>
      <c r="AR3196">
        <f t="shared" ca="1" si="1015"/>
        <v>0</v>
      </c>
      <c r="AT3196">
        <f t="shared" ca="1" si="993"/>
        <v>1</v>
      </c>
      <c r="AU3196">
        <f t="shared" ca="1" si="994"/>
        <v>0</v>
      </c>
      <c r="AW3196" s="5">
        <f t="shared" ca="1" si="1008"/>
        <v>3.899584671579237E-2</v>
      </c>
      <c r="AX3196" s="5">
        <f t="shared" ca="1" si="1009"/>
        <v>4.9824194673283223E-2</v>
      </c>
      <c r="AY3196" s="18">
        <f t="shared" ca="1" si="1007"/>
        <v>4.9824194673283223E-2</v>
      </c>
      <c r="BA3196" s="6">
        <f t="shared" ca="1" si="1000"/>
        <v>1.0035285131625229</v>
      </c>
      <c r="BB3196">
        <f t="shared" ca="1" si="1001"/>
        <v>1.0035285131625229</v>
      </c>
      <c r="BC3196" t="str">
        <f t="shared" ca="1" si="989"/>
        <v>HYG UP Equity</v>
      </c>
      <c r="BD3196" t="str">
        <f t="shared" ca="1" si="990"/>
        <v>HYG UP Equity</v>
      </c>
      <c r="BF3196">
        <f t="shared" ca="1" si="1010"/>
        <v>1</v>
      </c>
      <c r="BG3196">
        <f t="shared" ca="1" si="1011"/>
        <v>0</v>
      </c>
      <c r="BI3196">
        <f t="shared" ca="1" si="977"/>
        <v>1</v>
      </c>
      <c r="BJ3196">
        <f t="shared" ca="1" si="978"/>
        <v>0</v>
      </c>
      <c r="BL3196">
        <f t="shared" ca="1" si="995"/>
        <v>9.6295088119424523</v>
      </c>
      <c r="BM3196">
        <f t="shared" ca="1" si="996"/>
        <v>0</v>
      </c>
      <c r="BN3196" s="9">
        <f t="shared" ca="1" si="986"/>
        <v>1</v>
      </c>
      <c r="BO3196" s="9">
        <f t="shared" ca="1" si="987"/>
        <v>0</v>
      </c>
      <c r="BP3196" s="9">
        <f t="shared" ca="1" si="981"/>
        <v>1</v>
      </c>
      <c r="BQ3196" s="9">
        <f t="shared" ca="1" si="982"/>
        <v>0</v>
      </c>
      <c r="BR3196">
        <f t="shared" ca="1" si="983"/>
        <v>1060.5677549304767</v>
      </c>
      <c r="BS3196">
        <f t="shared" ca="1" si="984"/>
        <v>-3.2222222222220154E-3</v>
      </c>
      <c r="BT3196">
        <f t="shared" ca="1" si="985"/>
        <v>1.8055555555555558E-5</v>
      </c>
      <c r="BU3196">
        <f t="shared" ca="1" si="970"/>
        <v>1.6015459993546124E-5</v>
      </c>
      <c r="BV3196">
        <f t="shared" ca="1" si="971"/>
        <v>0</v>
      </c>
      <c r="BW3196" s="35">
        <f ca="1">IFERROR(VLOOKUP($B3196,OFFSET(Input!$A$1,0,MATCH(Index!BW$6&amp;" Index",Input!$1:$1,0)-1,10000,2),2,0)/100,BW3195)</f>
        <v>1.2999999999999999E-3</v>
      </c>
      <c r="BX3196">
        <f t="shared" ca="1" si="988"/>
        <v>1.8786857622930704E-2</v>
      </c>
      <c r="CE3196">
        <v>1029.1705693793483</v>
      </c>
    </row>
    <row r="3197" spans="1:84" x14ac:dyDescent="0.25">
      <c r="B3197" s="2">
        <v>42160</v>
      </c>
      <c r="C3197">
        <f t="shared" ca="1" si="972"/>
        <v>0</v>
      </c>
      <c r="D3197">
        <f t="shared" ca="1" si="973"/>
        <v>4</v>
      </c>
      <c r="E3197">
        <f ca="1">IF($B3197&lt;VLOOKUP(E$6&amp;" Equity",Param,4,0),"",IFERROR(VLOOKUP($B3197,OFFSET(Input!$A$1,0,MATCH(Index!E$6&amp;" Equity",Input!$1:$1,0)-1,10000,2),2,0),E3196))</f>
        <v>89.44</v>
      </c>
      <c r="F3197" s="33">
        <v>117.58</v>
      </c>
      <c r="H3197">
        <f ca="1">IFERROR(VLOOKUP($B3197,OFFSET(Input!$A$1,0,MATCH(Index!H$6,Input!$1:$1,0)-1,10000,2),2,0),0)</f>
        <v>0</v>
      </c>
      <c r="I3197">
        <f ca="1">IFERROR(VLOOKUP($B3197,OFFSET(Input!$A$1,0,MATCH(Index!I$6,Input!$1:$1,0)-1,10000,2),2,0),0)</f>
        <v>0</v>
      </c>
      <c r="K3197">
        <f t="shared" ca="1" si="974"/>
        <v>109.80578418058663</v>
      </c>
      <c r="L3197" s="30">
        <f t="shared" ca="1" si="975"/>
        <v>129.46988233978502</v>
      </c>
      <c r="N3197">
        <f t="shared" ca="1" si="979"/>
        <v>-3.0142361644030493E-3</v>
      </c>
      <c r="O3197">
        <f t="shared" ca="1" si="980"/>
        <v>-1.2424619958762876E-2</v>
      </c>
      <c r="Q3197">
        <f t="shared" ca="1" si="992"/>
        <v>4.120480266822138E-2</v>
      </c>
      <c r="R3197">
        <f t="shared" ca="1" si="991"/>
        <v>0.17450087028384151</v>
      </c>
      <c r="T3197">
        <f t="shared" ca="1" si="1002"/>
        <v>5.0958560764360242E-2</v>
      </c>
      <c r="U3197">
        <f t="shared" ca="1" si="997"/>
        <v>0.18978671828065899</v>
      </c>
      <c r="W3197">
        <f t="shared" ca="1" si="998"/>
        <v>0.2313401789662837</v>
      </c>
      <c r="X3197">
        <f t="shared" ca="1" si="999"/>
        <v>0.48583217962533914</v>
      </c>
      <c r="Z3197">
        <f t="shared" ca="1" si="1012"/>
        <v>110.76791770098802</v>
      </c>
      <c r="AA3197">
        <f t="shared" ca="1" si="1012"/>
        <v>110.82622757757971</v>
      </c>
      <c r="AB3197">
        <f t="shared" ca="1" si="1012"/>
        <v>110.80684349582805</v>
      </c>
      <c r="AC3197">
        <f t="shared" ca="1" si="1013"/>
        <v>110.82622757757971</v>
      </c>
      <c r="AE3197">
        <f ca="1">IFERROR(VLOOKUP($B3197,OFFSET(Input!$A$1,0,MATCH(Index!AE$6&amp;" Index",Input!$1:$1,0)-1,10000,2),2,0),AE3196)</f>
        <v>14.21</v>
      </c>
      <c r="AF3197">
        <f t="shared" ca="1" si="1003"/>
        <v>13.356666666666667</v>
      </c>
      <c r="AG3197">
        <f t="shared" ca="1" si="1003"/>
        <v>13.371</v>
      </c>
      <c r="AH3197">
        <f t="shared" ca="1" si="1003"/>
        <v>13.5024</v>
      </c>
      <c r="AI3197">
        <f t="shared" ca="1" si="1004"/>
        <v>13.5024</v>
      </c>
      <c r="AK3197">
        <f t="shared" ca="1" si="1005"/>
        <v>-1</v>
      </c>
      <c r="AL3197">
        <f t="shared" ca="1" si="1006"/>
        <v>-1</v>
      </c>
      <c r="AN3197" t="str">
        <f t="shared" ca="1" si="1016"/>
        <v>Not Down</v>
      </c>
      <c r="AO3197" t="str">
        <f t="shared" ca="1" si="976"/>
        <v>Not Up</v>
      </c>
      <c r="AQ3197">
        <f t="shared" ca="1" si="1014"/>
        <v>1</v>
      </c>
      <c r="AR3197">
        <f t="shared" ca="1" si="1015"/>
        <v>0</v>
      </c>
      <c r="AT3197">
        <f t="shared" ca="1" si="993"/>
        <v>1</v>
      </c>
      <c r="AU3197">
        <f t="shared" ca="1" si="994"/>
        <v>0</v>
      </c>
      <c r="AW3197" s="5">
        <f t="shared" ca="1" si="1008"/>
        <v>4.120480266822138E-2</v>
      </c>
      <c r="AX3197" s="5">
        <f t="shared" ca="1" si="1009"/>
        <v>5.0958560764360242E-2</v>
      </c>
      <c r="AY3197" s="18">
        <f t="shared" ca="1" si="1007"/>
        <v>5.0958560764360242E-2</v>
      </c>
      <c r="BA3197" s="6">
        <f t="shared" ca="1" si="1000"/>
        <v>0.98118940664763354</v>
      </c>
      <c r="BB3197">
        <f t="shared" ca="1" si="1001"/>
        <v>0.98118940664763354</v>
      </c>
      <c r="BC3197" t="str">
        <f t="shared" ca="1" si="989"/>
        <v>HYG UP Equity</v>
      </c>
      <c r="BD3197" t="str">
        <f t="shared" ca="1" si="990"/>
        <v>HYG UP Equity</v>
      </c>
      <c r="BF3197">
        <f t="shared" ca="1" si="1010"/>
        <v>1</v>
      </c>
      <c r="BG3197">
        <f t="shared" ca="1" si="1011"/>
        <v>0</v>
      </c>
      <c r="BI3197">
        <f t="shared" ca="1" si="977"/>
        <v>1</v>
      </c>
      <c r="BJ3197">
        <f t="shared" ca="1" si="978"/>
        <v>0</v>
      </c>
      <c r="BL3197">
        <f t="shared" ca="1" si="995"/>
        <v>9.6295088119424541</v>
      </c>
      <c r="BM3197">
        <f t="shared" ca="1" si="996"/>
        <v>0</v>
      </c>
      <c r="BN3197" s="9">
        <f t="shared" ca="1" si="986"/>
        <v>0.99999999999999989</v>
      </c>
      <c r="BO3197" s="9">
        <f t="shared" ca="1" si="987"/>
        <v>0</v>
      </c>
      <c r="BP3197" s="9">
        <f t="shared" ca="1" si="981"/>
        <v>1</v>
      </c>
      <c r="BQ3197" s="9">
        <f t="shared" ca="1" si="982"/>
        <v>0</v>
      </c>
      <c r="BR3197">
        <f t="shared" ca="1" si="983"/>
        <v>1057.3757663692102</v>
      </c>
      <c r="BS3197">
        <f t="shared" ca="1" si="984"/>
        <v>-3.0096979155054271E-3</v>
      </c>
      <c r="BT3197">
        <f t="shared" ca="1" si="985"/>
        <v>1.8055555555555555E-5</v>
      </c>
      <c r="BU3197">
        <f t="shared" ca="1" si="970"/>
        <v>7.7789201602023185E-7</v>
      </c>
      <c r="BV3197">
        <f t="shared" ca="1" si="971"/>
        <v>0</v>
      </c>
      <c r="BW3197" s="35">
        <f ca="1">IFERROR(VLOOKUP($B3197,OFFSET(Input!$A$1,0,MATCH(Index!BW$6&amp;" Index",Input!$1:$1,0)-1,10000,2),2,0)/100,BW3196)</f>
        <v>1.2999999999999999E-3</v>
      </c>
      <c r="BX3197">
        <f t="shared" ca="1" si="988"/>
        <v>1.864781409255347E-2</v>
      </c>
      <c r="CE3197">
        <v>1026.0162574686005</v>
      </c>
    </row>
    <row r="3198" spans="1:84" x14ac:dyDescent="0.25">
      <c r="B3198" s="2">
        <v>42163</v>
      </c>
      <c r="C3198">
        <f t="shared" ca="1" si="972"/>
        <v>0</v>
      </c>
      <c r="D3198">
        <f t="shared" ca="1" si="973"/>
        <v>5</v>
      </c>
      <c r="E3198">
        <f ca="1">IF($B3198&lt;VLOOKUP(E$6&amp;" Equity",Param,4,0),"",IFERROR(VLOOKUP($B3198,OFFSET(Input!$A$1,0,MATCH(Index!E$6&amp;" Equity",Input!$1:$1,0)-1,10000,2),2,0),E3197))</f>
        <v>89.44</v>
      </c>
      <c r="F3198" s="33">
        <v>117.47</v>
      </c>
      <c r="H3198">
        <f ca="1">IFERROR(VLOOKUP($B3198,OFFSET(Input!$A$1,0,MATCH(Index!H$6,Input!$1:$1,0)-1,10000,2),2,0),0)</f>
        <v>0</v>
      </c>
      <c r="I3198">
        <f ca="1">IFERROR(VLOOKUP($B3198,OFFSET(Input!$A$1,0,MATCH(Index!I$6,Input!$1:$1,0)-1,10000,2),2,0),0)</f>
        <v>0</v>
      </c>
      <c r="K3198">
        <f t="shared" ca="1" si="974"/>
        <v>109.80578418058663</v>
      </c>
      <c r="L3198" s="30">
        <f t="shared" ca="1" si="975"/>
        <v>129.34875895947053</v>
      </c>
      <c r="N3198">
        <f t="shared" ca="1" si="979"/>
        <v>0</v>
      </c>
      <c r="O3198">
        <f t="shared" ca="1" si="980"/>
        <v>-9.3597113831430626E-4</v>
      </c>
      <c r="Q3198">
        <f t="shared" ca="1" si="992"/>
        <v>4.1022560957906913E-2</v>
      </c>
      <c r="R3198">
        <f t="shared" ca="1" si="991"/>
        <v>0.17455614465526387</v>
      </c>
      <c r="T3198">
        <f t="shared" ca="1" si="1002"/>
        <v>4.2721119685491152E-2</v>
      </c>
      <c r="U3198">
        <f t="shared" ca="1" si="997"/>
        <v>0.18957417207722807</v>
      </c>
      <c r="W3198">
        <f t="shared" ca="1" si="998"/>
        <v>0.23139258370942167</v>
      </c>
      <c r="X3198">
        <f t="shared" ca="1" si="999"/>
        <v>0.54731901731125099</v>
      </c>
      <c r="Z3198">
        <f t="shared" ca="1" si="1012"/>
        <v>110.64891957365565</v>
      </c>
      <c r="AA3198">
        <f t="shared" ca="1" si="1012"/>
        <v>110.7502276568094</v>
      </c>
      <c r="AB3198">
        <f t="shared" ca="1" si="1012"/>
        <v>110.76022207346425</v>
      </c>
      <c r="AC3198">
        <f t="shared" ca="1" si="1013"/>
        <v>110.76022207346425</v>
      </c>
      <c r="AE3198">
        <f ca="1">IFERROR(VLOOKUP($B3198,OFFSET(Input!$A$1,0,MATCH(Index!AE$6&amp;" Index",Input!$1:$1,0)-1,10000,2),2,0),AE3197)</f>
        <v>15.29</v>
      </c>
      <c r="AF3198">
        <f t="shared" ca="1" si="1003"/>
        <v>13.550666666666668</v>
      </c>
      <c r="AG3198">
        <f t="shared" ca="1" si="1003"/>
        <v>13.492500000000001</v>
      </c>
      <c r="AH3198">
        <f t="shared" ca="1" si="1003"/>
        <v>13.606000000000002</v>
      </c>
      <c r="AI3198">
        <f t="shared" ca="1" si="1004"/>
        <v>13.606000000000002</v>
      </c>
      <c r="AK3198">
        <f t="shared" ca="1" si="1005"/>
        <v>-1</v>
      </c>
      <c r="AL3198">
        <f t="shared" ca="1" si="1006"/>
        <v>-1</v>
      </c>
      <c r="AN3198" t="str">
        <f t="shared" ca="1" si="1016"/>
        <v>Not Down</v>
      </c>
      <c r="AO3198" t="str">
        <f t="shared" ca="1" si="976"/>
        <v>Not Up</v>
      </c>
      <c r="AQ3198">
        <f t="shared" ca="1" si="1014"/>
        <v>1</v>
      </c>
      <c r="AR3198">
        <f t="shared" ca="1" si="1015"/>
        <v>0</v>
      </c>
      <c r="AT3198">
        <f t="shared" ca="1" si="993"/>
        <v>1</v>
      </c>
      <c r="AU3198">
        <f t="shared" ca="1" si="994"/>
        <v>0</v>
      </c>
      <c r="AW3198" s="5">
        <f t="shared" ca="1" si="1008"/>
        <v>4.1022560957906913E-2</v>
      </c>
      <c r="AX3198" s="5">
        <f t="shared" ca="1" si="1009"/>
        <v>4.2721119685491152E-2</v>
      </c>
      <c r="AY3198" s="18">
        <f t="shared" ca="1" si="1007"/>
        <v>4.2721119685491152E-2</v>
      </c>
      <c r="BA3198" s="6">
        <f t="shared" ca="1" si="1000"/>
        <v>1.170381309481008</v>
      </c>
      <c r="BB3198">
        <f t="shared" ca="1" si="1001"/>
        <v>1.170381309481008</v>
      </c>
      <c r="BC3198" t="str">
        <f t="shared" ca="1" si="989"/>
        <v>HYG UP Equity</v>
      </c>
      <c r="BD3198" t="str">
        <f t="shared" ca="1" si="990"/>
        <v>HYG UP Equity</v>
      </c>
      <c r="BF3198">
        <f t="shared" ca="1" si="1010"/>
        <v>1</v>
      </c>
      <c r="BG3198">
        <f t="shared" ca="1" si="1011"/>
        <v>0</v>
      </c>
      <c r="BI3198">
        <f t="shared" ca="1" si="977"/>
        <v>1</v>
      </c>
      <c r="BJ3198">
        <f t="shared" ca="1" si="978"/>
        <v>0</v>
      </c>
      <c r="BL3198">
        <f t="shared" ca="1" si="995"/>
        <v>9.6295088119424541</v>
      </c>
      <c r="BM3198">
        <f t="shared" ca="1" si="996"/>
        <v>0</v>
      </c>
      <c r="BN3198" s="9">
        <f t="shared" ca="1" si="986"/>
        <v>1</v>
      </c>
      <c r="BO3198" s="9">
        <f t="shared" ca="1" si="987"/>
        <v>0</v>
      </c>
      <c r="BP3198" s="9">
        <f t="shared" ca="1" si="981"/>
        <v>1</v>
      </c>
      <c r="BQ3198" s="9">
        <f t="shared" ca="1" si="982"/>
        <v>0</v>
      </c>
      <c r="BR3198">
        <f t="shared" ca="1" si="983"/>
        <v>1057.3757663692102</v>
      </c>
      <c r="BS3198">
        <f t="shared" ca="1" si="984"/>
        <v>0</v>
      </c>
      <c r="BT3198">
        <f t="shared" ca="1" si="985"/>
        <v>5.4166666666666671E-5</v>
      </c>
      <c r="BU3198">
        <f t="shared" ca="1" si="970"/>
        <v>4.4678213029778701E-6</v>
      </c>
      <c r="BV3198">
        <f t="shared" ca="1" si="971"/>
        <v>0</v>
      </c>
      <c r="BW3198" s="35">
        <f ca="1">IFERROR(VLOOKUP($B3198,OFFSET(Input!$A$1,0,MATCH(Index!BW$6&amp;" Index",Input!$1:$1,0)-1,10000,2),2,0)/100,BW3197)</f>
        <v>1.2999999999999999E-3</v>
      </c>
      <c r="BX3198">
        <f t="shared" ca="1" si="988"/>
        <v>5.453046532247393E-2</v>
      </c>
      <c r="CE3198">
        <v>1025.9131115330292</v>
      </c>
    </row>
    <row r="3199" spans="1:84" x14ac:dyDescent="0.25">
      <c r="B3199" s="2">
        <v>42164</v>
      </c>
      <c r="C3199">
        <f t="shared" ca="1" si="972"/>
        <v>0</v>
      </c>
      <c r="D3199">
        <f t="shared" ca="1" si="973"/>
        <v>0</v>
      </c>
      <c r="E3199">
        <f ca="1">IF($B3199&lt;VLOOKUP(E$6&amp;" Equity",Param,4,0),"",IFERROR(VLOOKUP($B3199,OFFSET(Input!$A$1,0,MATCH(Index!E$6&amp;" Equity",Input!$1:$1,0)-1,10000,2),2,0),E3198))</f>
        <v>89.29</v>
      </c>
      <c r="F3199" s="33">
        <v>116.54</v>
      </c>
      <c r="H3199">
        <f ca="1">IFERROR(VLOOKUP($B3199,OFFSET(Input!$A$1,0,MATCH(Index!H$6,Input!$1:$1,0)-1,10000,2),2,0),0)</f>
        <v>0</v>
      </c>
      <c r="I3199">
        <f ca="1">IFERROR(VLOOKUP($B3199,OFFSET(Input!$A$1,0,MATCH(Index!I$6,Input!$1:$1,0)-1,10000,2),2,0),0)</f>
        <v>0</v>
      </c>
      <c r="K3199">
        <f t="shared" ca="1" si="974"/>
        <v>109.62162868386159</v>
      </c>
      <c r="L3199" s="30">
        <f t="shared" ca="1" si="975"/>
        <v>128.32471583499358</v>
      </c>
      <c r="N3199">
        <f t="shared" ca="1" si="979"/>
        <v>-1.6785098776639078E-3</v>
      </c>
      <c r="O3199">
        <f t="shared" ca="1" si="980"/>
        <v>-7.948420120866476E-3</v>
      </c>
      <c r="Q3199">
        <f t="shared" ca="1" si="992"/>
        <v>4.0537650850204762E-2</v>
      </c>
      <c r="R3199">
        <f t="shared" ca="1" si="991"/>
        <v>0.15750920303929417</v>
      </c>
      <c r="T3199">
        <f t="shared" ca="1" si="1002"/>
        <v>3.6932394901831048E-2</v>
      </c>
      <c r="U3199">
        <f t="shared" ca="1" si="997"/>
        <v>0.17056878434482775</v>
      </c>
      <c r="W3199">
        <f t="shared" ca="1" si="998"/>
        <v>0.45239531325085625</v>
      </c>
      <c r="X3199">
        <f t="shared" ca="1" si="999"/>
        <v>0.42111897678718013</v>
      </c>
      <c r="Z3199">
        <f t="shared" ca="1" si="1012"/>
        <v>110.53472932516772</v>
      </c>
      <c r="AA3199">
        <f t="shared" ca="1" si="1012"/>
        <v>110.69985510397821</v>
      </c>
      <c r="AB3199">
        <f t="shared" ca="1" si="1012"/>
        <v>110.70721225980056</v>
      </c>
      <c r="AC3199">
        <f t="shared" ca="1" si="1013"/>
        <v>110.70721225980056</v>
      </c>
      <c r="AE3199">
        <f ca="1">IFERROR(VLOOKUP($B3199,OFFSET(Input!$A$1,0,MATCH(Index!AE$6&amp;" Index",Input!$1:$1,0)-1,10000,2),2,0),AE3198)</f>
        <v>14.47</v>
      </c>
      <c r="AF3199">
        <f t="shared" ca="1" si="1003"/>
        <v>13.666666666666666</v>
      </c>
      <c r="AG3199">
        <f t="shared" ca="1" si="1003"/>
        <v>13.523500000000002</v>
      </c>
      <c r="AH3199">
        <f t="shared" ca="1" si="1003"/>
        <v>13.6708</v>
      </c>
      <c r="AI3199">
        <f t="shared" ca="1" si="1004"/>
        <v>13.6708</v>
      </c>
      <c r="AK3199">
        <f t="shared" ca="1" si="1005"/>
        <v>-1</v>
      </c>
      <c r="AL3199">
        <f t="shared" ca="1" si="1006"/>
        <v>-1</v>
      </c>
      <c r="AN3199" t="str">
        <f t="shared" ca="1" si="1016"/>
        <v>Not Down</v>
      </c>
      <c r="AO3199" t="str">
        <f t="shared" ca="1" si="976"/>
        <v>Not Up</v>
      </c>
      <c r="AQ3199">
        <f t="shared" ca="1" si="1014"/>
        <v>1</v>
      </c>
      <c r="AR3199">
        <f t="shared" ca="1" si="1015"/>
        <v>0</v>
      </c>
      <c r="AT3199">
        <f t="shared" ca="1" si="993"/>
        <v>1</v>
      </c>
      <c r="AU3199">
        <f t="shared" ca="1" si="994"/>
        <v>0</v>
      </c>
      <c r="AW3199" s="5">
        <f t="shared" ca="1" si="1008"/>
        <v>4.0537650850204762E-2</v>
      </c>
      <c r="AX3199" s="5">
        <f t="shared" ca="1" si="1009"/>
        <v>3.6932394901831048E-2</v>
      </c>
      <c r="AY3199" s="18">
        <f t="shared" ca="1" si="1007"/>
        <v>4.0537650850204762E-2</v>
      </c>
      <c r="BA3199" s="6">
        <f t="shared" ca="1" si="1000"/>
        <v>1.2334212504015249</v>
      </c>
      <c r="BB3199">
        <f t="shared" ca="1" si="1001"/>
        <v>1.170381309481008</v>
      </c>
      <c r="BC3199" t="str">
        <f t="shared" ca="1" si="989"/>
        <v>HYG UP Equity</v>
      </c>
      <c r="BD3199" t="str">
        <f t="shared" ca="1" si="990"/>
        <v>HYG UP Equity</v>
      </c>
      <c r="BF3199">
        <f t="shared" ca="1" si="1010"/>
        <v>1</v>
      </c>
      <c r="BG3199">
        <f t="shared" ca="1" si="1011"/>
        <v>0</v>
      </c>
      <c r="BI3199">
        <f t="shared" ca="1" si="977"/>
        <v>1</v>
      </c>
      <c r="BJ3199">
        <f t="shared" ca="1" si="978"/>
        <v>0</v>
      </c>
      <c r="BL3199">
        <f t="shared" ca="1" si="995"/>
        <v>9.6295088119424541</v>
      </c>
      <c r="BM3199">
        <f t="shared" ca="1" si="996"/>
        <v>0</v>
      </c>
      <c r="BN3199" s="9">
        <f t="shared" ca="1" si="986"/>
        <v>0.99999999999999989</v>
      </c>
      <c r="BO3199" s="9">
        <f t="shared" ca="1" si="987"/>
        <v>0</v>
      </c>
      <c r="BP3199" s="9">
        <f t="shared" ca="1" si="981"/>
        <v>0.99999999999999989</v>
      </c>
      <c r="BQ3199" s="9">
        <f t="shared" ca="1" si="982"/>
        <v>0</v>
      </c>
      <c r="BR3199">
        <f t="shared" ca="1" si="983"/>
        <v>1055.6024393907289</v>
      </c>
      <c r="BS3199">
        <f t="shared" ca="1" si="984"/>
        <v>-1.6771019677994659E-3</v>
      </c>
      <c r="BT3199">
        <f t="shared" ca="1" si="985"/>
        <v>1.8055555555555555E-5</v>
      </c>
      <c r="BU3199">
        <f t="shared" ca="1" si="970"/>
        <v>3.783838056667488E-5</v>
      </c>
      <c r="BV3199">
        <f t="shared" ca="1" si="971"/>
        <v>0</v>
      </c>
      <c r="BW3199" s="35">
        <f ca="1">IFERROR(VLOOKUP($B3199,OFFSET(Input!$A$1,0,MATCH(Index!BW$6&amp;" Index",Input!$1:$1,0)-1,10000,2),2,0)/100,BW3198)</f>
        <v>1.2999999999999999E-3</v>
      </c>
      <c r="BX3199">
        <f t="shared" ca="1" si="988"/>
        <v>2.1679477641065148E-2</v>
      </c>
      <c r="CE3199">
        <v>1024.1537424152177</v>
      </c>
    </row>
    <row r="3200" spans="1:84" x14ac:dyDescent="0.25">
      <c r="B3200" s="2">
        <v>42165</v>
      </c>
      <c r="C3200">
        <f t="shared" ca="1" si="972"/>
        <v>0</v>
      </c>
      <c r="D3200">
        <f t="shared" ca="1" si="973"/>
        <v>0</v>
      </c>
      <c r="E3200">
        <f ca="1">IF($B3200&lt;VLOOKUP(E$6&amp;" Equity",Param,4,0),"",IFERROR(VLOOKUP($B3200,OFFSET(Input!$A$1,0,MATCH(Index!E$6&amp;" Equity",Input!$1:$1,0)-1,10000,2),2,0),E3199))</f>
        <v>89.41</v>
      </c>
      <c r="F3200" s="33">
        <v>115.52</v>
      </c>
      <c r="H3200">
        <f ca="1">IFERROR(VLOOKUP($B3200,OFFSET(Input!$A$1,0,MATCH(Index!H$6,Input!$1:$1,0)-1,10000,2),2,0),0)</f>
        <v>0</v>
      </c>
      <c r="I3200">
        <f ca="1">IFERROR(VLOOKUP($B3200,OFFSET(Input!$A$1,0,MATCH(Index!I$6,Input!$1:$1,0)-1,10000,2),2,0),0)</f>
        <v>0</v>
      </c>
      <c r="K3200">
        <f t="shared" ca="1" si="974"/>
        <v>109.76895308124161</v>
      </c>
      <c r="L3200" s="30">
        <f t="shared" ca="1" si="975"/>
        <v>127.20157176298659</v>
      </c>
      <c r="N3200">
        <f t="shared" ca="1" si="979"/>
        <v>1.3430332181014525E-3</v>
      </c>
      <c r="O3200">
        <f t="shared" ca="1" si="980"/>
        <v>-8.7908865704121233E-3</v>
      </c>
      <c r="Q3200">
        <f t="shared" ca="1" si="992"/>
        <v>3.9576233602781251E-2</v>
      </c>
      <c r="R3200">
        <f t="shared" ca="1" si="991"/>
        <v>0.16317216238425489</v>
      </c>
      <c r="T3200">
        <f t="shared" ca="1" si="1002"/>
        <v>3.7236743552012452E-2</v>
      </c>
      <c r="U3200">
        <f t="shared" ca="1" si="997"/>
        <v>0.17317119412970905</v>
      </c>
      <c r="W3200">
        <f t="shared" ca="1" si="998"/>
        <v>0.38158318064653213</v>
      </c>
      <c r="X3200">
        <f t="shared" ca="1" si="999"/>
        <v>0.38887164822659992</v>
      </c>
      <c r="Z3200">
        <f t="shared" ca="1" si="1012"/>
        <v>110.41082580218942</v>
      </c>
      <c r="AA3200">
        <f t="shared" ca="1" si="1012"/>
        <v>110.65745991387178</v>
      </c>
      <c r="AB3200">
        <f t="shared" ca="1" si="1012"/>
        <v>110.66596239344688</v>
      </c>
      <c r="AC3200">
        <f t="shared" ca="1" si="1013"/>
        <v>110.66596239344688</v>
      </c>
      <c r="AE3200">
        <f ca="1">IFERROR(VLOOKUP($B3200,OFFSET(Input!$A$1,0,MATCH(Index!AE$6&amp;" Index",Input!$1:$1,0)-1,10000,2),2,0),AE3199)</f>
        <v>13.22</v>
      </c>
      <c r="AF3200">
        <f t="shared" ca="1" si="1003"/>
        <v>13.691333333333334</v>
      </c>
      <c r="AG3200">
        <f t="shared" ca="1" si="1003"/>
        <v>13.491500000000002</v>
      </c>
      <c r="AH3200">
        <f t="shared" ca="1" si="1003"/>
        <v>13.627200000000002</v>
      </c>
      <c r="AI3200">
        <f t="shared" ca="1" si="1004"/>
        <v>13.627200000000002</v>
      </c>
      <c r="AK3200">
        <f t="shared" ca="1" si="1005"/>
        <v>-1</v>
      </c>
      <c r="AL3200">
        <f t="shared" ca="1" si="1006"/>
        <v>1</v>
      </c>
      <c r="AN3200" t="str">
        <f t="shared" ca="1" si="1016"/>
        <v>Not Down</v>
      </c>
      <c r="AO3200" t="str">
        <f t="shared" ca="1" si="976"/>
        <v>Not Up</v>
      </c>
      <c r="AQ3200">
        <f t="shared" ca="1" si="1014"/>
        <v>1</v>
      </c>
      <c r="AR3200">
        <f t="shared" ca="1" si="1015"/>
        <v>0</v>
      </c>
      <c r="AT3200">
        <f t="shared" ca="1" si="993"/>
        <v>1</v>
      </c>
      <c r="AU3200">
        <f t="shared" ca="1" si="994"/>
        <v>0</v>
      </c>
      <c r="AW3200" s="5">
        <f t="shared" ca="1" si="1008"/>
        <v>3.9576233602781251E-2</v>
      </c>
      <c r="AX3200" s="5">
        <f t="shared" ca="1" si="1009"/>
        <v>3.7236743552012452E-2</v>
      </c>
      <c r="AY3200" s="18">
        <f t="shared" ca="1" si="1007"/>
        <v>3.9576233602781251E-2</v>
      </c>
      <c r="BA3200" s="6">
        <f t="shared" ca="1" si="1000"/>
        <v>1.2633844974193353</v>
      </c>
      <c r="BB3200">
        <f t="shared" ca="1" si="1001"/>
        <v>1.170381309481008</v>
      </c>
      <c r="BC3200" t="str">
        <f t="shared" ca="1" si="989"/>
        <v>HYG UP Equity</v>
      </c>
      <c r="BD3200" t="str">
        <f t="shared" ca="1" si="990"/>
        <v>HYG UP Equity</v>
      </c>
      <c r="BF3200">
        <f t="shared" ca="1" si="1010"/>
        <v>1</v>
      </c>
      <c r="BG3200">
        <f t="shared" ca="1" si="1011"/>
        <v>0</v>
      </c>
      <c r="BI3200">
        <f t="shared" ca="1" si="977"/>
        <v>1</v>
      </c>
      <c r="BJ3200">
        <f t="shared" ca="1" si="978"/>
        <v>0</v>
      </c>
      <c r="BL3200">
        <f t="shared" ca="1" si="995"/>
        <v>9.6295088119424523</v>
      </c>
      <c r="BM3200">
        <f t="shared" ca="1" si="996"/>
        <v>0</v>
      </c>
      <c r="BN3200" s="9">
        <f t="shared" ca="1" si="986"/>
        <v>1</v>
      </c>
      <c r="BO3200" s="9">
        <f t="shared" ca="1" si="987"/>
        <v>0</v>
      </c>
      <c r="BP3200" s="9">
        <f t="shared" ca="1" si="981"/>
        <v>0.99999999999999989</v>
      </c>
      <c r="BQ3200" s="9">
        <f t="shared" ca="1" si="982"/>
        <v>0</v>
      </c>
      <c r="BR3200">
        <f t="shared" ca="1" si="983"/>
        <v>1057.0211009735137</v>
      </c>
      <c r="BS3200">
        <f t="shared" ca="1" si="984"/>
        <v>1.3439354910960155E-3</v>
      </c>
      <c r="BT3200">
        <f t="shared" ca="1" si="985"/>
        <v>1.8055555555555558E-5</v>
      </c>
      <c r="BU3200">
        <f t="shared" ca="1" si="970"/>
        <v>4.4408920985006264E-20</v>
      </c>
      <c r="BV3200">
        <f t="shared" ca="1" si="971"/>
        <v>0</v>
      </c>
      <c r="BW3200" s="35">
        <f ca="1">IFERROR(VLOOKUP($B3200,OFFSET(Input!$A$1,0,MATCH(Index!BW$6&amp;" Index",Input!$1:$1,0)-1,10000,2),2,0)/100,BW3199)</f>
        <v>1.2999999999999999E-3</v>
      </c>
      <c r="BX3200">
        <f t="shared" ca="1" si="988"/>
        <v>2.16422988556269E-2</v>
      </c>
      <c r="CE3200">
        <v>1025.728154443517</v>
      </c>
    </row>
    <row r="3201" spans="2:83" x14ac:dyDescent="0.25">
      <c r="B3201" s="2">
        <v>42166</v>
      </c>
      <c r="C3201">
        <f t="shared" ca="1" si="972"/>
        <v>0</v>
      </c>
      <c r="D3201">
        <f t="shared" ca="1" si="973"/>
        <v>0</v>
      </c>
      <c r="E3201">
        <f ca="1">IF($B3201&lt;VLOOKUP(E$6&amp;" Equity",Param,4,0),"",IFERROR(VLOOKUP($B3201,OFFSET(Input!$A$1,0,MATCH(Index!E$6&amp;" Equity",Input!$1:$1,0)-1,10000,2),2,0),E3200))</f>
        <v>89.59</v>
      </c>
      <c r="F3201" s="33">
        <v>117.95</v>
      </c>
      <c r="H3201">
        <f ca="1">IFERROR(VLOOKUP($B3201,OFFSET(Input!$A$1,0,MATCH(Index!H$6,Input!$1:$1,0)-1,10000,2),2,0),0)</f>
        <v>0</v>
      </c>
      <c r="I3201">
        <f ca="1">IFERROR(VLOOKUP($B3201,OFFSET(Input!$A$1,0,MATCH(Index!I$6,Input!$1:$1,0)-1,10000,2),2,0),0)</f>
        <v>0</v>
      </c>
      <c r="K3201">
        <f t="shared" ca="1" si="974"/>
        <v>109.98993967731167</v>
      </c>
      <c r="L3201" s="30">
        <f t="shared" ca="1" si="975"/>
        <v>129.87729734629735</v>
      </c>
      <c r="N3201">
        <f t="shared" ca="1" si="979"/>
        <v>2.0111738622603905E-3</v>
      </c>
      <c r="O3201">
        <f t="shared" ca="1" si="980"/>
        <v>2.0817130709168019E-2</v>
      </c>
      <c r="Q3201">
        <f t="shared" ca="1" si="992"/>
        <v>4.0783787068548759E-2</v>
      </c>
      <c r="R3201">
        <f t="shared" ca="1" si="991"/>
        <v>0.19337717831982107</v>
      </c>
      <c r="T3201">
        <f t="shared" ca="1" si="1002"/>
        <v>3.7569977424146139E-2</v>
      </c>
      <c r="U3201">
        <f t="shared" ca="1" si="997"/>
        <v>0.18614579071165049</v>
      </c>
      <c r="W3201">
        <f t="shared" ca="1" si="998"/>
        <v>0.44277878926405961</v>
      </c>
      <c r="X3201">
        <f t="shared" ca="1" si="999"/>
        <v>0.41337422838228771</v>
      </c>
      <c r="Z3201">
        <f t="shared" ca="1" si="1012"/>
        <v>110.31391008166379</v>
      </c>
      <c r="AA3201">
        <f t="shared" ca="1" si="1012"/>
        <v>110.63405891069303</v>
      </c>
      <c r="AB3201">
        <f t="shared" ca="1" si="1012"/>
        <v>110.64675267661933</v>
      </c>
      <c r="AC3201">
        <f t="shared" ca="1" si="1013"/>
        <v>110.64675267661933</v>
      </c>
      <c r="AE3201">
        <f ca="1">IFERROR(VLOOKUP($B3201,OFFSET(Input!$A$1,0,MATCH(Index!AE$6&amp;" Index",Input!$1:$1,0)-1,10000,2),2,0),AE3200)</f>
        <v>12.85</v>
      </c>
      <c r="AF3201">
        <f t="shared" ca="1" si="1003"/>
        <v>13.689333333333334</v>
      </c>
      <c r="AG3201">
        <f t="shared" ca="1" si="1003"/>
        <v>13.446000000000002</v>
      </c>
      <c r="AH3201">
        <f t="shared" ca="1" si="1003"/>
        <v>13.535200000000001</v>
      </c>
      <c r="AI3201">
        <f t="shared" ca="1" si="1004"/>
        <v>13.535200000000001</v>
      </c>
      <c r="AK3201">
        <f t="shared" ca="1" si="1005"/>
        <v>-1</v>
      </c>
      <c r="AL3201">
        <f t="shared" ca="1" si="1006"/>
        <v>1</v>
      </c>
      <c r="AN3201" t="str">
        <f t="shared" ca="1" si="1016"/>
        <v>Not Down</v>
      </c>
      <c r="AO3201" t="str">
        <f t="shared" ca="1" si="976"/>
        <v>Not Up</v>
      </c>
      <c r="AQ3201">
        <f t="shared" ca="1" si="1014"/>
        <v>1</v>
      </c>
      <c r="AR3201">
        <f t="shared" ca="1" si="1015"/>
        <v>0</v>
      </c>
      <c r="AT3201">
        <f t="shared" ca="1" si="993"/>
        <v>1</v>
      </c>
      <c r="AU3201">
        <f t="shared" ca="1" si="994"/>
        <v>0</v>
      </c>
      <c r="AW3201" s="5">
        <f t="shared" ca="1" si="1008"/>
        <v>4.0783787068548759E-2</v>
      </c>
      <c r="AX3201" s="5">
        <f t="shared" ca="1" si="1009"/>
        <v>3.7569977424146139E-2</v>
      </c>
      <c r="AY3201" s="18">
        <f t="shared" ca="1" si="1007"/>
        <v>4.0783787068548759E-2</v>
      </c>
      <c r="BA3201" s="6">
        <f t="shared" ca="1" si="1000"/>
        <v>1.2259773697808096</v>
      </c>
      <c r="BB3201">
        <f t="shared" ca="1" si="1001"/>
        <v>1.170381309481008</v>
      </c>
      <c r="BC3201" t="str">
        <f t="shared" ca="1" si="989"/>
        <v>HYG UP Equity</v>
      </c>
      <c r="BD3201" t="str">
        <f t="shared" ca="1" si="990"/>
        <v>HYG UP Equity</v>
      </c>
      <c r="BF3201">
        <f t="shared" ca="1" si="1010"/>
        <v>1</v>
      </c>
      <c r="BG3201">
        <f t="shared" ca="1" si="1011"/>
        <v>0</v>
      </c>
      <c r="BI3201">
        <f t="shared" ca="1" si="977"/>
        <v>1</v>
      </c>
      <c r="BJ3201">
        <f t="shared" ca="1" si="978"/>
        <v>0</v>
      </c>
      <c r="BL3201">
        <f t="shared" ca="1" si="995"/>
        <v>9.6295088119424523</v>
      </c>
      <c r="BM3201">
        <f t="shared" ca="1" si="996"/>
        <v>0</v>
      </c>
      <c r="BN3201" s="9">
        <f t="shared" ca="1" si="986"/>
        <v>1.0000000000000002</v>
      </c>
      <c r="BO3201" s="9">
        <f t="shared" ca="1" si="987"/>
        <v>0</v>
      </c>
      <c r="BP3201" s="9">
        <f t="shared" ca="1" si="981"/>
        <v>1.0000000000000002</v>
      </c>
      <c r="BQ3201" s="9">
        <f t="shared" ca="1" si="982"/>
        <v>0</v>
      </c>
      <c r="BR3201">
        <f t="shared" ca="1" si="983"/>
        <v>1059.1490933476914</v>
      </c>
      <c r="BS3201">
        <f t="shared" ca="1" si="984"/>
        <v>2.0131976289003983E-3</v>
      </c>
      <c r="BT3201">
        <f t="shared" ca="1" si="985"/>
        <v>1.8055555555555562E-5</v>
      </c>
      <c r="BU3201">
        <f t="shared" ca="1" si="970"/>
        <v>0</v>
      </c>
      <c r="BV3201">
        <f t="shared" ca="1" si="971"/>
        <v>0</v>
      </c>
      <c r="BW3201" s="35">
        <f ca="1">IFERROR(VLOOKUP($B3201,OFFSET(Input!$A$1,0,MATCH(Index!BW$6&amp;" Index",Input!$1:$1,0)-1,10000,2),2,0)/100,BW3200)</f>
        <v>1.2999999999999999E-3</v>
      </c>
      <c r="BX3201">
        <f t="shared" ca="1" si="988"/>
        <v>2.1675569149165057E-2</v>
      </c>
      <c r="CE3201">
        <v>1028.1084313375552</v>
      </c>
    </row>
    <row r="3202" spans="2:83" x14ac:dyDescent="0.25">
      <c r="B3202" s="2">
        <v>42167</v>
      </c>
      <c r="C3202">
        <f t="shared" ca="1" si="972"/>
        <v>0</v>
      </c>
      <c r="D3202">
        <f t="shared" ca="1" si="973"/>
        <v>0</v>
      </c>
      <c r="E3202">
        <f ca="1">IF($B3202&lt;VLOOKUP(E$6&amp;" Equity",Param,4,0),"",IFERROR(VLOOKUP($B3202,OFFSET(Input!$A$1,0,MATCH(Index!E$6&amp;" Equity",Input!$1:$1,0)-1,10000,2),2,0),E3201))</f>
        <v>89.26</v>
      </c>
      <c r="F3202" s="33">
        <v>117.95</v>
      </c>
      <c r="H3202">
        <f ca="1">IFERROR(VLOOKUP($B3202,OFFSET(Input!$A$1,0,MATCH(Index!H$6,Input!$1:$1,0)-1,10000,2),2,0),0)</f>
        <v>0</v>
      </c>
      <c r="I3202">
        <f ca="1">IFERROR(VLOOKUP($B3202,OFFSET(Input!$A$1,0,MATCH(Index!I$6,Input!$1:$1,0)-1,10000,2),2,0),0)</f>
        <v>0</v>
      </c>
      <c r="K3202">
        <f t="shared" ca="1" si="974"/>
        <v>109.58479758451658</v>
      </c>
      <c r="L3202" s="30">
        <f t="shared" ca="1" si="975"/>
        <v>129.87729734629735</v>
      </c>
      <c r="N3202">
        <f t="shared" ca="1" si="979"/>
        <v>-3.6902474083630519E-3</v>
      </c>
      <c r="O3202">
        <f t="shared" ca="1" si="980"/>
        <v>0</v>
      </c>
      <c r="Q3202">
        <f t="shared" ca="1" si="992"/>
        <v>4.4214079062038343E-2</v>
      </c>
      <c r="R3202">
        <f t="shared" ca="1" si="991"/>
        <v>0.19298657402125399</v>
      </c>
      <c r="T3202">
        <f t="shared" ca="1" si="1002"/>
        <v>3.6224175822824625E-2</v>
      </c>
      <c r="U3202">
        <f t="shared" ca="1" si="997"/>
        <v>0.18590106051728703</v>
      </c>
      <c r="W3202">
        <f t="shared" ca="1" si="998"/>
        <v>0.39891061645980341</v>
      </c>
      <c r="X3202">
        <f t="shared" ca="1" si="999"/>
        <v>0.40597435488947087</v>
      </c>
      <c r="Z3202">
        <f t="shared" ca="1" si="1012"/>
        <v>110.16059043761022</v>
      </c>
      <c r="AA3202">
        <f t="shared" ca="1" si="1012"/>
        <v>110.56473280293476</v>
      </c>
      <c r="AB3202">
        <f t="shared" ca="1" si="1012"/>
        <v>110.61182619036452</v>
      </c>
      <c r="AC3202">
        <f t="shared" ca="1" si="1013"/>
        <v>110.61182619036452</v>
      </c>
      <c r="AE3202">
        <f ca="1">IFERROR(VLOOKUP($B3202,OFFSET(Input!$A$1,0,MATCH(Index!AE$6&amp;" Index",Input!$1:$1,0)-1,10000,2),2,0),AE3201)</f>
        <v>13.78</v>
      </c>
      <c r="AF3202">
        <f t="shared" ca="1" si="1003"/>
        <v>13.800666666666666</v>
      </c>
      <c r="AG3202">
        <f t="shared" ca="1" si="1003"/>
        <v>13.497999999999999</v>
      </c>
      <c r="AH3202">
        <f t="shared" ca="1" si="1003"/>
        <v>13.481200000000003</v>
      </c>
      <c r="AI3202">
        <f t="shared" ca="1" si="1004"/>
        <v>13.497999999999999</v>
      </c>
      <c r="AK3202">
        <f t="shared" ca="1" si="1005"/>
        <v>-1</v>
      </c>
      <c r="AL3202">
        <f t="shared" ca="1" si="1006"/>
        <v>1</v>
      </c>
      <c r="AN3202" t="str">
        <f t="shared" ca="1" si="1016"/>
        <v>Not Down</v>
      </c>
      <c r="AO3202" t="str">
        <f t="shared" ca="1" si="976"/>
        <v>Not Up</v>
      </c>
      <c r="AQ3202">
        <f t="shared" ca="1" si="1014"/>
        <v>1</v>
      </c>
      <c r="AR3202">
        <f t="shared" ca="1" si="1015"/>
        <v>0</v>
      </c>
      <c r="AT3202">
        <f t="shared" ca="1" si="993"/>
        <v>1</v>
      </c>
      <c r="AU3202">
        <f t="shared" ca="1" si="994"/>
        <v>0</v>
      </c>
      <c r="AW3202" s="5">
        <f t="shared" ca="1" si="1008"/>
        <v>4.4214079062038343E-2</v>
      </c>
      <c r="AX3202" s="5">
        <f t="shared" ca="1" si="1009"/>
        <v>3.6224175822824625E-2</v>
      </c>
      <c r="AY3202" s="18">
        <f t="shared" ca="1" si="1007"/>
        <v>4.4214079062038343E-2</v>
      </c>
      <c r="BA3202" s="6">
        <f t="shared" ca="1" si="1000"/>
        <v>1.1308615052197113</v>
      </c>
      <c r="BB3202">
        <f t="shared" ca="1" si="1001"/>
        <v>1.170381309481008</v>
      </c>
      <c r="BC3202" t="str">
        <f t="shared" ca="1" si="989"/>
        <v>HYG UP Equity</v>
      </c>
      <c r="BD3202" t="str">
        <f t="shared" ca="1" si="990"/>
        <v>HYG UP Equity</v>
      </c>
      <c r="BF3202">
        <f t="shared" ca="1" si="1010"/>
        <v>1</v>
      </c>
      <c r="BG3202">
        <f t="shared" ca="1" si="1011"/>
        <v>0</v>
      </c>
      <c r="BI3202">
        <f t="shared" ca="1" si="977"/>
        <v>1</v>
      </c>
      <c r="BJ3202">
        <f t="shared" ca="1" si="978"/>
        <v>0</v>
      </c>
      <c r="BL3202">
        <f t="shared" ca="1" si="995"/>
        <v>9.6295088119424523</v>
      </c>
      <c r="BM3202">
        <f t="shared" ca="1" si="996"/>
        <v>0</v>
      </c>
      <c r="BN3202" s="9">
        <f t="shared" ca="1" si="986"/>
        <v>1.0000000000000002</v>
      </c>
      <c r="BO3202" s="9">
        <f t="shared" ca="1" si="987"/>
        <v>0</v>
      </c>
      <c r="BP3202" s="9">
        <f t="shared" ca="1" si="981"/>
        <v>1.0000000000000002</v>
      </c>
      <c r="BQ3202" s="9">
        <f t="shared" ca="1" si="982"/>
        <v>0</v>
      </c>
      <c r="BR3202">
        <f t="shared" ca="1" si="983"/>
        <v>1055.2477739950323</v>
      </c>
      <c r="BS3202">
        <f t="shared" ca="1" si="984"/>
        <v>-3.6834468132603826E-3</v>
      </c>
      <c r="BT3202">
        <f t="shared" ca="1" si="985"/>
        <v>1.8055555555555562E-5</v>
      </c>
      <c r="BU3202">
        <f t="shared" ca="1" si="970"/>
        <v>0</v>
      </c>
      <c r="BV3202">
        <f t="shared" ca="1" si="971"/>
        <v>0</v>
      </c>
      <c r="BW3202" s="35">
        <f ca="1">IFERROR(VLOOKUP($B3202,OFFSET(Input!$A$1,0,MATCH(Index!BW$6&amp;" Index",Input!$1:$1,0)-1,10000,2),2,0)/100,BW3201)</f>
        <v>1.2999999999999999E-3</v>
      </c>
      <c r="BX3202">
        <f t="shared" ca="1" si="988"/>
        <v>2.1725868886173713E-2</v>
      </c>
      <c r="CE3202">
        <v>1023.6395798241226</v>
      </c>
    </row>
    <row r="3203" spans="2:83" x14ac:dyDescent="0.25">
      <c r="B3203" s="2">
        <v>42170</v>
      </c>
      <c r="C3203">
        <f t="shared" ca="1" si="972"/>
        <v>0</v>
      </c>
      <c r="D3203">
        <f t="shared" ca="1" si="973"/>
        <v>0</v>
      </c>
      <c r="E3203">
        <f ca="1">IF($B3203&lt;VLOOKUP(E$6&amp;" Equity",Param,4,0),"",IFERROR(VLOOKUP($B3203,OFFSET(Input!$A$1,0,MATCH(Index!E$6&amp;" Equity",Input!$1:$1,0)-1,10000,2),2,0),E3202))</f>
        <v>88.84</v>
      </c>
      <c r="F3203" s="33">
        <v>118.14</v>
      </c>
      <c r="H3203">
        <f ca="1">IFERROR(VLOOKUP($B3203,OFFSET(Input!$A$1,0,MATCH(Index!H$6,Input!$1:$1,0)-1,10000,2),2,0),0)</f>
        <v>0</v>
      </c>
      <c r="I3203">
        <f ca="1">IFERROR(VLOOKUP($B3203,OFFSET(Input!$A$1,0,MATCH(Index!I$6,Input!$1:$1,0)-1,10000,2),2,0),0)</f>
        <v>0</v>
      </c>
      <c r="K3203">
        <f t="shared" ca="1" si="974"/>
        <v>109.06916219368645</v>
      </c>
      <c r="L3203" s="30">
        <f t="shared" ca="1" si="975"/>
        <v>130.08651045774963</v>
      </c>
      <c r="N3203">
        <f t="shared" ca="1" si="979"/>
        <v>-4.7164601748971658E-3</v>
      </c>
      <c r="O3203">
        <f t="shared" ca="1" si="980"/>
        <v>1.609556025405126E-3</v>
      </c>
      <c r="Q3203">
        <f t="shared" ca="1" si="992"/>
        <v>4.9449768775463976E-2</v>
      </c>
      <c r="R3203">
        <f t="shared" ca="1" si="991"/>
        <v>0.18505845655788825</v>
      </c>
      <c r="T3203">
        <f t="shared" ca="1" si="1002"/>
        <v>3.8970147530807991E-2</v>
      </c>
      <c r="U3203">
        <f t="shared" ca="1" si="997"/>
        <v>0.17200275553672881</v>
      </c>
      <c r="W3203">
        <f t="shared" ca="1" si="998"/>
        <v>0.40170990511959764</v>
      </c>
      <c r="X3203">
        <f t="shared" ca="1" si="999"/>
        <v>0.30289995783314505</v>
      </c>
      <c r="Z3203">
        <f t="shared" ca="1" si="1012"/>
        <v>109.93714843491716</v>
      </c>
      <c r="AA3203">
        <f t="shared" ca="1" si="1012"/>
        <v>110.45617978280939</v>
      </c>
      <c r="AB3203">
        <f t="shared" ca="1" si="1012"/>
        <v>110.52156137427224</v>
      </c>
      <c r="AC3203">
        <f t="shared" ca="1" si="1013"/>
        <v>110.52156137427224</v>
      </c>
      <c r="AE3203">
        <f ca="1">IFERROR(VLOOKUP($B3203,OFFSET(Input!$A$1,0,MATCH(Index!AE$6&amp;" Index",Input!$1:$1,0)-1,10000,2),2,0),AE3202)</f>
        <v>15.39</v>
      </c>
      <c r="AF3203">
        <f t="shared" ca="1" si="1003"/>
        <v>14.017999999999999</v>
      </c>
      <c r="AG3203">
        <f t="shared" ca="1" si="1003"/>
        <v>13.648499999999999</v>
      </c>
      <c r="AH3203">
        <f t="shared" ca="1" si="1003"/>
        <v>13.582400000000002</v>
      </c>
      <c r="AI3203">
        <f t="shared" ca="1" si="1004"/>
        <v>13.648499999999999</v>
      </c>
      <c r="AK3203">
        <f t="shared" ca="1" si="1005"/>
        <v>-1</v>
      </c>
      <c r="AL3203">
        <f t="shared" ca="1" si="1006"/>
        <v>1</v>
      </c>
      <c r="AN3203" t="str">
        <f t="shared" ca="1" si="1016"/>
        <v>Not Down</v>
      </c>
      <c r="AO3203" t="str">
        <f t="shared" ca="1" si="976"/>
        <v>Not Up</v>
      </c>
      <c r="AQ3203">
        <f t="shared" ca="1" si="1014"/>
        <v>1</v>
      </c>
      <c r="AR3203">
        <f t="shared" ca="1" si="1015"/>
        <v>0</v>
      </c>
      <c r="AT3203">
        <f t="shared" ca="1" si="993"/>
        <v>1</v>
      </c>
      <c r="AU3203">
        <f t="shared" ca="1" si="994"/>
        <v>0</v>
      </c>
      <c r="AW3203" s="5">
        <f t="shared" ca="1" si="1008"/>
        <v>4.9449768775463976E-2</v>
      </c>
      <c r="AX3203" s="5">
        <f t="shared" ca="1" si="1009"/>
        <v>3.8970147530807991E-2</v>
      </c>
      <c r="AY3203" s="18">
        <f t="shared" ca="1" si="1007"/>
        <v>4.9449768775463976E-2</v>
      </c>
      <c r="BA3203" s="6">
        <f t="shared" ca="1" si="1000"/>
        <v>1.0111270737591203</v>
      </c>
      <c r="BB3203">
        <f t="shared" ca="1" si="1001"/>
        <v>1.0111270737591203</v>
      </c>
      <c r="BC3203" t="str">
        <f t="shared" ca="1" si="989"/>
        <v>HYG UP Equity</v>
      </c>
      <c r="BD3203" t="str">
        <f t="shared" ca="1" si="990"/>
        <v>HYG UP Equity</v>
      </c>
      <c r="BF3203">
        <f t="shared" ca="1" si="1010"/>
        <v>1</v>
      </c>
      <c r="BG3203">
        <f t="shared" ca="1" si="1011"/>
        <v>0</v>
      </c>
      <c r="BI3203">
        <f t="shared" ca="1" si="977"/>
        <v>1</v>
      </c>
      <c r="BJ3203">
        <f t="shared" ca="1" si="978"/>
        <v>0</v>
      </c>
      <c r="BL3203">
        <f t="shared" ca="1" si="995"/>
        <v>9.6295088119424523</v>
      </c>
      <c r="BM3203">
        <f t="shared" ca="1" si="996"/>
        <v>0</v>
      </c>
      <c r="BN3203" s="9">
        <f t="shared" ca="1" si="986"/>
        <v>1</v>
      </c>
      <c r="BO3203" s="9">
        <f t="shared" ca="1" si="987"/>
        <v>0</v>
      </c>
      <c r="BP3203" s="9">
        <f t="shared" ca="1" si="981"/>
        <v>1</v>
      </c>
      <c r="BQ3203" s="9">
        <f t="shared" ca="1" si="982"/>
        <v>0</v>
      </c>
      <c r="BR3203">
        <f t="shared" ca="1" si="983"/>
        <v>1050.2824584552843</v>
      </c>
      <c r="BS3203">
        <f t="shared" ca="1" si="984"/>
        <v>-4.7053551422808759E-3</v>
      </c>
      <c r="BT3203">
        <f t="shared" ca="1" si="985"/>
        <v>5.4166666666666671E-5</v>
      </c>
      <c r="BU3203">
        <f t="shared" ca="1" si="970"/>
        <v>0</v>
      </c>
      <c r="BV3203">
        <f t="shared" ca="1" si="971"/>
        <v>0</v>
      </c>
      <c r="BW3203" s="35">
        <f ca="1">IFERROR(VLOOKUP($B3203,OFFSET(Input!$A$1,0,MATCH(Index!BW$6&amp;" Index",Input!$1:$1,0)-1,10000,2),2,0)/100,BW3202)</f>
        <v>1.2999999999999999E-3</v>
      </c>
      <c r="BX3203">
        <f t="shared" ca="1" si="988"/>
        <v>6.4894300893020396E-2</v>
      </c>
      <c r="CE3203">
        <v>1017.8929001519956</v>
      </c>
    </row>
    <row r="3204" spans="2:83" x14ac:dyDescent="0.25">
      <c r="B3204" s="2">
        <v>42171</v>
      </c>
      <c r="C3204">
        <f t="shared" ca="1" si="972"/>
        <v>0</v>
      </c>
      <c r="D3204">
        <f t="shared" ca="1" si="973"/>
        <v>0</v>
      </c>
      <c r="E3204">
        <f ca="1">IF($B3204&lt;VLOOKUP(E$6&amp;" Equity",Param,4,0),"",IFERROR(VLOOKUP($B3204,OFFSET(Input!$A$1,0,MATCH(Index!E$6&amp;" Equity",Input!$1:$1,0)-1,10000,2),2,0),E3203))</f>
        <v>89.34</v>
      </c>
      <c r="F3204" s="33">
        <v>119.07</v>
      </c>
      <c r="H3204">
        <f ca="1">IFERROR(VLOOKUP($B3204,OFFSET(Input!$A$1,0,MATCH(Index!H$6,Input!$1:$1,0)-1,10000,2),2,0),0)</f>
        <v>0</v>
      </c>
      <c r="I3204">
        <f ca="1">IFERROR(VLOOKUP($B3204,OFFSET(Input!$A$1,0,MATCH(Index!I$6,Input!$1:$1,0)-1,10000,2),2,0),0)</f>
        <v>0</v>
      </c>
      <c r="K3204">
        <f t="shared" ca="1" si="974"/>
        <v>109.68301384943662</v>
      </c>
      <c r="L3204" s="30">
        <f t="shared" ca="1" si="975"/>
        <v>131.11055358222654</v>
      </c>
      <c r="N3204">
        <f t="shared" ca="1" si="979"/>
        <v>5.6123168977460312E-3</v>
      </c>
      <c r="O3204">
        <f t="shared" ca="1" si="980"/>
        <v>7.8411935839943752E-3</v>
      </c>
      <c r="Q3204">
        <f t="shared" ca="1" si="992"/>
        <v>5.6127164191853152E-2</v>
      </c>
      <c r="R3204">
        <f t="shared" ca="1" si="991"/>
        <v>0.17556011927031423</v>
      </c>
      <c r="T3204">
        <f t="shared" ca="1" si="1002"/>
        <v>4.3373546082489688E-2</v>
      </c>
      <c r="U3204">
        <f t="shared" ca="1" si="997"/>
        <v>0.16345419957899882</v>
      </c>
      <c r="W3204">
        <f t="shared" ca="1" si="998"/>
        <v>0.41817077585258217</v>
      </c>
      <c r="X3204">
        <f t="shared" ca="1" si="999"/>
        <v>0.31474959105582168</v>
      </c>
      <c r="Z3204">
        <f t="shared" ca="1" si="1012"/>
        <v>109.79596255409463</v>
      </c>
      <c r="AA3204">
        <f t="shared" ca="1" si="1012"/>
        <v>110.38748648830713</v>
      </c>
      <c r="AB3204">
        <f t="shared" ca="1" si="1012"/>
        <v>110.48371873863029</v>
      </c>
      <c r="AC3204">
        <f t="shared" ca="1" si="1013"/>
        <v>110.48371873863029</v>
      </c>
      <c r="AE3204">
        <f ca="1">IFERROR(VLOOKUP($B3204,OFFSET(Input!$A$1,0,MATCH(Index!AE$6&amp;" Index",Input!$1:$1,0)-1,10000,2),2,0),AE3203)</f>
        <v>14.81</v>
      </c>
      <c r="AF3204">
        <f t="shared" ca="1" si="1003"/>
        <v>14.068</v>
      </c>
      <c r="AG3204">
        <f t="shared" ca="1" si="1003"/>
        <v>13.752500000000001</v>
      </c>
      <c r="AH3204">
        <f t="shared" ca="1" si="1003"/>
        <v>13.620800000000001</v>
      </c>
      <c r="AI3204">
        <f t="shared" ca="1" si="1004"/>
        <v>13.752500000000001</v>
      </c>
      <c r="AK3204">
        <f t="shared" ca="1" si="1005"/>
        <v>-1</v>
      </c>
      <c r="AL3204">
        <f t="shared" ca="1" si="1006"/>
        <v>1</v>
      </c>
      <c r="AN3204" t="str">
        <f t="shared" ca="1" si="1016"/>
        <v>Not Down</v>
      </c>
      <c r="AO3204" t="str">
        <f t="shared" ca="1" si="976"/>
        <v>Not Up</v>
      </c>
      <c r="AQ3204">
        <f t="shared" ca="1" si="1014"/>
        <v>1</v>
      </c>
      <c r="AR3204">
        <f t="shared" ca="1" si="1015"/>
        <v>0</v>
      </c>
      <c r="AT3204">
        <f t="shared" ca="1" si="993"/>
        <v>1</v>
      </c>
      <c r="AU3204">
        <f t="shared" ca="1" si="994"/>
        <v>0</v>
      </c>
      <c r="AW3204" s="5">
        <f t="shared" ca="1" si="1008"/>
        <v>5.6127164191853152E-2</v>
      </c>
      <c r="AX3204" s="5">
        <f t="shared" ca="1" si="1009"/>
        <v>4.3373546082489688E-2</v>
      </c>
      <c r="AY3204" s="18">
        <f t="shared" ca="1" si="1007"/>
        <v>5.6127164191853152E-2</v>
      </c>
      <c r="BA3204" s="6">
        <f t="shared" ca="1" si="1000"/>
        <v>0.89083424612529227</v>
      </c>
      <c r="BB3204">
        <f t="shared" ca="1" si="1001"/>
        <v>0.89083424612529227</v>
      </c>
      <c r="BC3204" t="str">
        <f t="shared" ca="1" si="989"/>
        <v>HYG UP Equity</v>
      </c>
      <c r="BD3204" t="str">
        <f t="shared" ca="1" si="990"/>
        <v>HYG UP Equity</v>
      </c>
      <c r="BF3204">
        <f t="shared" ca="1" si="1010"/>
        <v>1</v>
      </c>
      <c r="BG3204">
        <f t="shared" ca="1" si="1011"/>
        <v>0</v>
      </c>
      <c r="BI3204">
        <f t="shared" ca="1" si="977"/>
        <v>1</v>
      </c>
      <c r="BJ3204">
        <f t="shared" ca="1" si="978"/>
        <v>0</v>
      </c>
      <c r="BL3204">
        <f t="shared" ca="1" si="995"/>
        <v>9.6295088119424523</v>
      </c>
      <c r="BM3204">
        <f t="shared" ca="1" si="996"/>
        <v>0</v>
      </c>
      <c r="BN3204" s="9">
        <f t="shared" ca="1" si="986"/>
        <v>1</v>
      </c>
      <c r="BO3204" s="9">
        <f t="shared" ca="1" si="987"/>
        <v>0</v>
      </c>
      <c r="BP3204" s="9">
        <f t="shared" ca="1" si="981"/>
        <v>1</v>
      </c>
      <c r="BQ3204" s="9">
        <f t="shared" ca="1" si="982"/>
        <v>0</v>
      </c>
      <c r="BR3204">
        <f t="shared" ca="1" si="983"/>
        <v>1056.1935483835559</v>
      </c>
      <c r="BS3204">
        <f t="shared" ca="1" si="984"/>
        <v>5.6280954524989824E-3</v>
      </c>
      <c r="BT3204">
        <f t="shared" ca="1" si="985"/>
        <v>1.8055555555555558E-5</v>
      </c>
      <c r="BU3204">
        <f t="shared" ref="BU3204:BU3267" ca="1" si="1017">ABS($BB3202*BN3204-$BB3203*BP3204)*0.02%</f>
        <v>3.1850847144377557E-5</v>
      </c>
      <c r="BV3204">
        <f t="shared" ref="BV3204:BV3267" ca="1" si="1018">ABS($BB3202*BO3204-$BB3203*BQ3204)*0.02%</f>
        <v>0</v>
      </c>
      <c r="BW3204" s="35">
        <f ca="1">IFERROR(VLOOKUP($B3204,OFFSET(Input!$A$1,0,MATCH(Index!BW$6&amp;" Index",Input!$1:$1,0)-1,10000,2),2,0)/100,BW3203)</f>
        <v>1.4000000000000002E-3</v>
      </c>
      <c r="BX3204">
        <f t="shared" ca="1" si="988"/>
        <v>1.858312208875185E-2</v>
      </c>
      <c r="CE3204">
        <v>1024.5290843052869</v>
      </c>
    </row>
    <row r="3205" spans="2:83" x14ac:dyDescent="0.25">
      <c r="B3205" s="2">
        <v>42172</v>
      </c>
      <c r="C3205">
        <f t="shared" ca="1" si="972"/>
        <v>0</v>
      </c>
      <c r="D3205">
        <f t="shared" ca="1" si="973"/>
        <v>0</v>
      </c>
      <c r="E3205">
        <f ca="1">IF($B3205&lt;VLOOKUP(E$6&amp;" Equity",Param,4,0),"",IFERROR(VLOOKUP($B3205,OFFSET(Input!$A$1,0,MATCH(Index!E$6&amp;" Equity",Input!$1:$1,0)-1,10000,2),2,0),E3204))</f>
        <v>89.26</v>
      </c>
      <c r="F3205" s="33">
        <v>118.15</v>
      </c>
      <c r="H3205">
        <f ca="1">IFERROR(VLOOKUP($B3205,OFFSET(Input!$A$1,0,MATCH(Index!H$6,Input!$1:$1,0)-1,10000,2),2,0),0)</f>
        <v>0</v>
      </c>
      <c r="I3205">
        <f ca="1">IFERROR(VLOOKUP($B3205,OFFSET(Input!$A$1,0,MATCH(Index!I$6,Input!$1:$1,0)-1,10000,2),2,0),0)</f>
        <v>0</v>
      </c>
      <c r="K3205">
        <f t="shared" ca="1" si="974"/>
        <v>109.58479758451661</v>
      </c>
      <c r="L3205" s="30">
        <f t="shared" ca="1" si="975"/>
        <v>130.09752167414183</v>
      </c>
      <c r="N3205">
        <f t="shared" ca="1" si="979"/>
        <v>-8.9585672284870537E-4</v>
      </c>
      <c r="O3205">
        <f t="shared" ca="1" si="980"/>
        <v>-7.7565518301667214E-3</v>
      </c>
      <c r="Q3205">
        <f t="shared" ca="1" si="992"/>
        <v>4.9270193405618203E-2</v>
      </c>
      <c r="R3205">
        <f t="shared" ca="1" si="991"/>
        <v>0.16037272890411522</v>
      </c>
      <c r="T3205">
        <f t="shared" ca="1" si="1002"/>
        <v>4.3144132037866503E-2</v>
      </c>
      <c r="U3205">
        <f t="shared" ca="1" si="997"/>
        <v>0.16271423652721095</v>
      </c>
      <c r="W3205">
        <f t="shared" ca="1" si="998"/>
        <v>0.26301702363181073</v>
      </c>
      <c r="X3205">
        <f t="shared" ca="1" si="999"/>
        <v>0.30568488799336918</v>
      </c>
      <c r="Z3205">
        <f t="shared" ca="1" si="1012"/>
        <v>109.7051125090436</v>
      </c>
      <c r="AA3205">
        <f t="shared" ca="1" si="1012"/>
        <v>110.32243838053883</v>
      </c>
      <c r="AB3205">
        <f t="shared" ca="1" si="1012"/>
        <v>110.44243636667616</v>
      </c>
      <c r="AC3205">
        <f t="shared" ca="1" si="1013"/>
        <v>110.44243636667616</v>
      </c>
      <c r="AE3205">
        <f ca="1">IFERROR(VLOOKUP($B3205,OFFSET(Input!$A$1,0,MATCH(Index!AE$6&amp;" Index",Input!$1:$1,0)-1,10000,2),2,0),AE3204)</f>
        <v>14.5</v>
      </c>
      <c r="AF3205">
        <f t="shared" ca="1" si="1003"/>
        <v>14.15</v>
      </c>
      <c r="AG3205">
        <f t="shared" ca="1" si="1003"/>
        <v>13.834999999999999</v>
      </c>
      <c r="AH3205">
        <f t="shared" ca="1" si="1003"/>
        <v>13.646400000000002</v>
      </c>
      <c r="AI3205">
        <f t="shared" ca="1" si="1004"/>
        <v>13.834999999999999</v>
      </c>
      <c r="AK3205">
        <f t="shared" ca="1" si="1005"/>
        <v>-1</v>
      </c>
      <c r="AL3205">
        <f t="shared" ca="1" si="1006"/>
        <v>1</v>
      </c>
      <c r="AN3205" t="str">
        <f t="shared" ca="1" si="1016"/>
        <v>Not Down</v>
      </c>
      <c r="AO3205" t="str">
        <f t="shared" ca="1" si="976"/>
        <v>Not Up</v>
      </c>
      <c r="AQ3205">
        <f t="shared" ca="1" si="1014"/>
        <v>1</v>
      </c>
      <c r="AR3205">
        <f t="shared" ca="1" si="1015"/>
        <v>0</v>
      </c>
      <c r="AT3205">
        <f t="shared" ca="1" si="993"/>
        <v>1</v>
      </c>
      <c r="AU3205">
        <f t="shared" ca="1" si="994"/>
        <v>0</v>
      </c>
      <c r="AW3205" s="5">
        <f t="shared" ca="1" si="1008"/>
        <v>4.9270193405618203E-2</v>
      </c>
      <c r="AX3205" s="5">
        <f t="shared" ca="1" si="1009"/>
        <v>4.3144132037866503E-2</v>
      </c>
      <c r="AY3205" s="18">
        <f t="shared" ca="1" si="1007"/>
        <v>4.9270193405618203E-2</v>
      </c>
      <c r="BA3205" s="6">
        <f t="shared" ca="1" si="1000"/>
        <v>1.0148123346781623</v>
      </c>
      <c r="BB3205">
        <f t="shared" ca="1" si="1001"/>
        <v>1.0148123346781623</v>
      </c>
      <c r="BC3205" t="str">
        <f t="shared" ca="1" si="989"/>
        <v>HYG UP Equity</v>
      </c>
      <c r="BD3205" t="str">
        <f t="shared" ca="1" si="990"/>
        <v>HYG UP Equity</v>
      </c>
      <c r="BF3205">
        <f t="shared" ca="1" si="1010"/>
        <v>1</v>
      </c>
      <c r="BG3205">
        <f t="shared" ca="1" si="1011"/>
        <v>0</v>
      </c>
      <c r="BI3205">
        <f t="shared" ca="1" si="977"/>
        <v>1</v>
      </c>
      <c r="BJ3205">
        <f t="shared" ca="1" si="978"/>
        <v>0</v>
      </c>
      <c r="BL3205">
        <f t="shared" ca="1" si="995"/>
        <v>9.6295088119424523</v>
      </c>
      <c r="BM3205">
        <f t="shared" ca="1" si="996"/>
        <v>0</v>
      </c>
      <c r="BN3205" s="9">
        <f t="shared" ca="1" si="986"/>
        <v>0.99999999999999989</v>
      </c>
      <c r="BO3205" s="9">
        <f t="shared" ca="1" si="987"/>
        <v>0</v>
      </c>
      <c r="BP3205" s="9">
        <f t="shared" ca="1" si="981"/>
        <v>0.99999999999999989</v>
      </c>
      <c r="BQ3205" s="9">
        <f t="shared" ca="1" si="982"/>
        <v>0</v>
      </c>
      <c r="BR3205">
        <f t="shared" ca="1" si="983"/>
        <v>1055.2477739950327</v>
      </c>
      <c r="BS3205">
        <f t="shared" ca="1" si="984"/>
        <v>-8.9545556301751095E-4</v>
      </c>
      <c r="BT3205">
        <f t="shared" ca="1" si="985"/>
        <v>1.8055555555555555E-5</v>
      </c>
      <c r="BU3205">
        <f t="shared" ca="1" si="1017"/>
        <v>2.4058565526765576E-5</v>
      </c>
      <c r="BV3205">
        <f t="shared" ca="1" si="1018"/>
        <v>0</v>
      </c>
      <c r="BW3205" s="35">
        <f ca="1">IFERROR(VLOOKUP($B3205,OFFSET(Input!$A$1,0,MATCH(Index!BW$6&amp;" Index",Input!$1:$1,0)-1,10000,2),2,0)/100,BW3204)</f>
        <v>1.4000000000000002E-3</v>
      </c>
      <c r="BX3205">
        <f t="shared" ca="1" si="988"/>
        <v>1.6479045455356906E-2</v>
      </c>
      <c r="CE3205">
        <v>1023.5438289548567</v>
      </c>
    </row>
    <row r="3206" spans="2:83" x14ac:dyDescent="0.25">
      <c r="B3206" s="2">
        <v>42173</v>
      </c>
      <c r="C3206">
        <f t="shared" ca="1" si="972"/>
        <v>0</v>
      </c>
      <c r="D3206">
        <f t="shared" ca="1" si="973"/>
        <v>0</v>
      </c>
      <c r="E3206">
        <f ca="1">IF($B3206&lt;VLOOKUP(E$6&amp;" Equity",Param,4,0),"",IFERROR(VLOOKUP($B3206,OFFSET(Input!$A$1,0,MATCH(Index!E$6&amp;" Equity",Input!$1:$1,0)-1,10000,2),2,0),E3205))</f>
        <v>89.59</v>
      </c>
      <c r="F3206" s="33">
        <v>117.57</v>
      </c>
      <c r="H3206">
        <f ca="1">IFERROR(VLOOKUP($B3206,OFFSET(Input!$A$1,0,MATCH(Index!H$6,Input!$1:$1,0)-1,10000,2),2,0),0)</f>
        <v>0</v>
      </c>
      <c r="I3206">
        <f ca="1">IFERROR(VLOOKUP($B3206,OFFSET(Input!$A$1,0,MATCH(Index!I$6,Input!$1:$1,0)-1,10000,2),2,0),0)</f>
        <v>0</v>
      </c>
      <c r="K3206">
        <f t="shared" ca="1" si="974"/>
        <v>109.9899396773117</v>
      </c>
      <c r="L3206" s="30">
        <f t="shared" ca="1" si="975"/>
        <v>129.45887112339275</v>
      </c>
      <c r="N3206">
        <f t="shared" ca="1" si="979"/>
        <v>3.6902474083631105E-3</v>
      </c>
      <c r="O3206">
        <f t="shared" ca="1" si="980"/>
        <v>-4.9211027532671259E-3</v>
      </c>
      <c r="Q3206">
        <f t="shared" ca="1" si="992"/>
        <v>5.0082269050885253E-2</v>
      </c>
      <c r="R3206">
        <f t="shared" ca="1" si="991"/>
        <v>0.14870555366747878</v>
      </c>
      <c r="T3206">
        <f t="shared" ca="1" si="1002"/>
        <v>4.4882678921644339E-2</v>
      </c>
      <c r="U3206">
        <f t="shared" ca="1" si="997"/>
        <v>0.16351667924187352</v>
      </c>
      <c r="W3206">
        <f t="shared" ca="1" si="998"/>
        <v>0.35886363705482355</v>
      </c>
      <c r="X3206">
        <f t="shared" ca="1" si="999"/>
        <v>0.26508796086146424</v>
      </c>
      <c r="Z3206">
        <f t="shared" ca="1" si="1012"/>
        <v>109.69038006930562</v>
      </c>
      <c r="AA3206">
        <f t="shared" ca="1" si="1012"/>
        <v>110.28436994882304</v>
      </c>
      <c r="AB3206">
        <f t="shared" ca="1" si="1012"/>
        <v>110.42371556413316</v>
      </c>
      <c r="AC3206">
        <f t="shared" ca="1" si="1013"/>
        <v>110.42371556413316</v>
      </c>
      <c r="AE3206">
        <f ca="1">IFERROR(VLOOKUP($B3206,OFFSET(Input!$A$1,0,MATCH(Index!AE$6&amp;" Index",Input!$1:$1,0)-1,10000,2),2,0),AE3205)</f>
        <v>13.19</v>
      </c>
      <c r="AF3206">
        <f t="shared" ca="1" si="1003"/>
        <v>14.141999999999999</v>
      </c>
      <c r="AG3206">
        <f t="shared" ca="1" si="1003"/>
        <v>13.8505</v>
      </c>
      <c r="AH3206">
        <f t="shared" ca="1" si="1003"/>
        <v>13.6236</v>
      </c>
      <c r="AI3206">
        <f t="shared" ca="1" si="1004"/>
        <v>13.8505</v>
      </c>
      <c r="AK3206">
        <f t="shared" ca="1" si="1005"/>
        <v>-1</v>
      </c>
      <c r="AL3206">
        <f t="shared" ca="1" si="1006"/>
        <v>1</v>
      </c>
      <c r="AN3206" t="str">
        <f t="shared" ca="1" si="1016"/>
        <v>Not Down</v>
      </c>
      <c r="AO3206" t="str">
        <f t="shared" ca="1" si="976"/>
        <v>Not Up</v>
      </c>
      <c r="AQ3206">
        <f t="shared" ca="1" si="1014"/>
        <v>1</v>
      </c>
      <c r="AR3206">
        <f t="shared" ca="1" si="1015"/>
        <v>0</v>
      </c>
      <c r="AT3206">
        <f t="shared" ca="1" si="993"/>
        <v>1</v>
      </c>
      <c r="AU3206">
        <f t="shared" ca="1" si="994"/>
        <v>0</v>
      </c>
      <c r="AW3206" s="5">
        <f t="shared" ca="1" si="1008"/>
        <v>5.0082269050885253E-2</v>
      </c>
      <c r="AX3206" s="5">
        <f t="shared" ca="1" si="1009"/>
        <v>4.4882678921644339E-2</v>
      </c>
      <c r="AY3206" s="18">
        <f t="shared" ca="1" si="1007"/>
        <v>5.0082269050885253E-2</v>
      </c>
      <c r="BA3206" s="6">
        <f t="shared" ca="1" si="1000"/>
        <v>0.99835732181380077</v>
      </c>
      <c r="BB3206">
        <f t="shared" ca="1" si="1001"/>
        <v>1.0148123346781623</v>
      </c>
      <c r="BC3206" t="str">
        <f t="shared" ca="1" si="989"/>
        <v>HYG UP Equity</v>
      </c>
      <c r="BD3206" t="str">
        <f t="shared" ca="1" si="990"/>
        <v>HYG UP Equity</v>
      </c>
      <c r="BF3206">
        <f t="shared" ca="1" si="1010"/>
        <v>1</v>
      </c>
      <c r="BG3206">
        <f t="shared" ca="1" si="1011"/>
        <v>0</v>
      </c>
      <c r="BI3206">
        <f t="shared" ca="1" si="977"/>
        <v>1</v>
      </c>
      <c r="BJ3206">
        <f t="shared" ca="1" si="978"/>
        <v>0</v>
      </c>
      <c r="BL3206">
        <f t="shared" ca="1" si="995"/>
        <v>9.6295088119424541</v>
      </c>
      <c r="BM3206">
        <f t="shared" ca="1" si="996"/>
        <v>0</v>
      </c>
      <c r="BN3206" s="9">
        <f t="shared" ca="1" si="986"/>
        <v>0.99999999999999989</v>
      </c>
      <c r="BO3206" s="9">
        <f t="shared" ca="1" si="987"/>
        <v>0</v>
      </c>
      <c r="BP3206" s="9">
        <f t="shared" ca="1" si="981"/>
        <v>1</v>
      </c>
      <c r="BQ3206" s="9">
        <f t="shared" ca="1" si="982"/>
        <v>0</v>
      </c>
      <c r="BR3206">
        <f t="shared" ca="1" si="983"/>
        <v>1059.1490933476919</v>
      </c>
      <c r="BS3206">
        <f t="shared" ca="1" si="984"/>
        <v>3.6970647546492597E-3</v>
      </c>
      <c r="BT3206">
        <f t="shared" ca="1" si="985"/>
        <v>1.8055555555555555E-5</v>
      </c>
      <c r="BU3206">
        <f t="shared" ca="1" si="1017"/>
        <v>2.4795617710574039E-5</v>
      </c>
      <c r="BV3206">
        <f t="shared" ca="1" si="1018"/>
        <v>0</v>
      </c>
      <c r="BW3206" s="35">
        <f ca="1">IFERROR(VLOOKUP($B3206,OFFSET(Input!$A$1,0,MATCH(Index!BW$6&amp;" Index",Input!$1:$1,0)-1,10000,2),2,0)/100,BW3205)</f>
        <v>1.4000000000000002E-3</v>
      </c>
      <c r="BX3206">
        <f t="shared" ca="1" si="988"/>
        <v>1.875439407665604E-2</v>
      </c>
      <c r="CE3206">
        <v>1026.8592178298877</v>
      </c>
    </row>
    <row r="3207" spans="2:83" x14ac:dyDescent="0.25">
      <c r="B3207" s="2">
        <v>42174</v>
      </c>
      <c r="C3207">
        <f t="shared" ref="C3207:C3270" ca="1" si="1019">IF(MONTH(B3207)&lt;&gt;MONTH(B3206),1,0)</f>
        <v>0</v>
      </c>
      <c r="D3207">
        <f t="shared" ref="D3207:D3270" ca="1" si="1020">IF(D3206=5,0,IF(D3206&lt;&gt;0,D3206+1,IF(C3206=1,1,0)))</f>
        <v>0</v>
      </c>
      <c r="E3207">
        <f ca="1">IF($B3207&lt;VLOOKUP(E$6&amp;" Equity",Param,4,0),"",IFERROR(VLOOKUP($B3207,OFFSET(Input!$A$1,0,MATCH(Index!E$6&amp;" Equity",Input!$1:$1,0)-1,10000,2),2,0),E3206))</f>
        <v>89.64</v>
      </c>
      <c r="F3207" s="33">
        <v>119.08</v>
      </c>
      <c r="H3207">
        <f ca="1">IFERROR(VLOOKUP($B3207,OFFSET(Input!$A$1,0,MATCH(Index!H$6,Input!$1:$1,0)-1,10000,2),2,0),0)</f>
        <v>0</v>
      </c>
      <c r="I3207">
        <f ca="1">IFERROR(VLOOKUP($B3207,OFFSET(Input!$A$1,0,MATCH(Index!I$6,Input!$1:$1,0)-1,10000,2),2,0),0)</f>
        <v>0</v>
      </c>
      <c r="K3207">
        <f t="shared" ref="K3207:K3270" ca="1" si="1021">IF($B3207&lt;=L_date,IF($B3207=L_date,1,K3208/((E3208+H3208)/E3207)),K3206*((E3207+H3207)/E3206))</f>
        <v>110.0513248428867</v>
      </c>
      <c r="L3207" s="30">
        <f t="shared" ref="L3207:L3270" ca="1" si="1022">IF($B3207&lt;=L_date,IF($B3207=L_date,1,L3208/((F3208+I3208)/F3207)),L3206*((F3207+I3207)/F3206))</f>
        <v>131.12156479861878</v>
      </c>
      <c r="N3207">
        <f t="shared" ca="1" si="979"/>
        <v>5.5794232323906829E-4</v>
      </c>
      <c r="O3207">
        <f t="shared" ca="1" si="980"/>
        <v>1.2761635267925916E-2</v>
      </c>
      <c r="Q3207">
        <f t="shared" ca="1" si="992"/>
        <v>4.7823851881808592E-2</v>
      </c>
      <c r="R3207">
        <f t="shared" ca="1" si="991"/>
        <v>0.1494230342419362</v>
      </c>
      <c r="T3207">
        <f t="shared" ca="1" si="1002"/>
        <v>4.4637185012835603E-2</v>
      </c>
      <c r="U3207">
        <f t="shared" ca="1" si="997"/>
        <v>0.16244660182947027</v>
      </c>
      <c r="W3207">
        <f t="shared" ca="1" si="998"/>
        <v>0.26704686756491819</v>
      </c>
      <c r="X3207">
        <f t="shared" ca="1" si="999"/>
        <v>0.24628560564094121</v>
      </c>
      <c r="Z3207">
        <f t="shared" ca="1" si="1012"/>
        <v>109.71493413553563</v>
      </c>
      <c r="AA3207">
        <f t="shared" ca="1" si="1012"/>
        <v>110.2414259182618</v>
      </c>
      <c r="AB3207">
        <f t="shared" ca="1" si="1012"/>
        <v>110.38691576826133</v>
      </c>
      <c r="AC3207">
        <f t="shared" ca="1" si="1013"/>
        <v>110.38691576826133</v>
      </c>
      <c r="AE3207">
        <f ca="1">IFERROR(VLOOKUP($B3207,OFFSET(Input!$A$1,0,MATCH(Index!AE$6&amp;" Index",Input!$1:$1,0)-1,10000,2),2,0),AE3206)</f>
        <v>13.96</v>
      </c>
      <c r="AF3207">
        <f t="shared" ca="1" si="1003"/>
        <v>14.150000000000002</v>
      </c>
      <c r="AG3207">
        <f t="shared" ca="1" si="1003"/>
        <v>13.942999999999998</v>
      </c>
      <c r="AH3207">
        <f t="shared" ca="1" si="1003"/>
        <v>13.672399999999998</v>
      </c>
      <c r="AI3207">
        <f t="shared" ca="1" si="1004"/>
        <v>13.942999999999998</v>
      </c>
      <c r="AK3207">
        <f t="shared" ca="1" si="1005"/>
        <v>-1</v>
      </c>
      <c r="AL3207">
        <f t="shared" ca="1" si="1006"/>
        <v>1</v>
      </c>
      <c r="AN3207" t="str">
        <f t="shared" ca="1" si="1016"/>
        <v>Not Down</v>
      </c>
      <c r="AO3207" t="str">
        <f t="shared" ca="1" si="976"/>
        <v>Not Up</v>
      </c>
      <c r="AQ3207">
        <f t="shared" ca="1" si="1014"/>
        <v>1</v>
      </c>
      <c r="AR3207">
        <f t="shared" ca="1" si="1015"/>
        <v>0</v>
      </c>
      <c r="AT3207">
        <f t="shared" ca="1" si="993"/>
        <v>1</v>
      </c>
      <c r="AU3207">
        <f t="shared" ca="1" si="994"/>
        <v>0</v>
      </c>
      <c r="AW3207" s="5">
        <f t="shared" ca="1" si="1008"/>
        <v>4.7823851881808592E-2</v>
      </c>
      <c r="AX3207" s="5">
        <f t="shared" ca="1" si="1009"/>
        <v>4.4637185012835603E-2</v>
      </c>
      <c r="AY3207" s="18">
        <f t="shared" ca="1" si="1007"/>
        <v>4.7823851881808592E-2</v>
      </c>
      <c r="BA3207" s="6">
        <f t="shared" ca="1" si="1000"/>
        <v>1.045503405362862</v>
      </c>
      <c r="BB3207">
        <f t="shared" ca="1" si="1001"/>
        <v>1.0148123346781623</v>
      </c>
      <c r="BC3207" t="str">
        <f t="shared" ca="1" si="989"/>
        <v>HYG UP Equity</v>
      </c>
      <c r="BD3207" t="str">
        <f t="shared" ca="1" si="990"/>
        <v>HYG UP Equity</v>
      </c>
      <c r="BF3207">
        <f t="shared" ca="1" si="1010"/>
        <v>1</v>
      </c>
      <c r="BG3207">
        <f t="shared" ca="1" si="1011"/>
        <v>0</v>
      </c>
      <c r="BI3207">
        <f t="shared" ca="1" si="977"/>
        <v>1</v>
      </c>
      <c r="BJ3207">
        <f t="shared" ca="1" si="978"/>
        <v>0</v>
      </c>
      <c r="BL3207">
        <f t="shared" ca="1" si="995"/>
        <v>9.6295088119424541</v>
      </c>
      <c r="BM3207">
        <f t="shared" ca="1" si="996"/>
        <v>0</v>
      </c>
      <c r="BN3207" s="9">
        <f t="shared" ca="1" si="986"/>
        <v>0.99999999999999989</v>
      </c>
      <c r="BO3207" s="9">
        <f t="shared" ca="1" si="987"/>
        <v>0</v>
      </c>
      <c r="BP3207" s="9">
        <f t="shared" ca="1" si="981"/>
        <v>0.99999999999999989</v>
      </c>
      <c r="BQ3207" s="9">
        <f t="shared" ca="1" si="982"/>
        <v>0</v>
      </c>
      <c r="BR3207">
        <f t="shared" ca="1" si="983"/>
        <v>1059.7402023405191</v>
      </c>
      <c r="BS3207">
        <f t="shared" ca="1" si="984"/>
        <v>5.5809800200923299E-4</v>
      </c>
      <c r="BT3207">
        <f t="shared" ca="1" si="985"/>
        <v>1.8055555555555555E-5</v>
      </c>
      <c r="BU3207">
        <f t="shared" ca="1" si="1017"/>
        <v>0</v>
      </c>
      <c r="BV3207">
        <f t="shared" ca="1" si="1018"/>
        <v>0</v>
      </c>
      <c r="BW3207" s="35">
        <f ca="1">IFERROR(VLOOKUP($B3207,OFFSET(Input!$A$1,0,MATCH(Index!BW$6&amp;" Index",Input!$1:$1,0)-1,10000,2),2,0)/100,BW3206)</f>
        <v>1.2999999999999999E-3</v>
      </c>
      <c r="BX3207">
        <f t="shared" ca="1" si="988"/>
        <v>1.8815141948628638E-2</v>
      </c>
      <c r="CE3207">
        <v>1027.4076584538727</v>
      </c>
    </row>
    <row r="3208" spans="2:83" x14ac:dyDescent="0.25">
      <c r="B3208" s="2">
        <v>42177</v>
      </c>
      <c r="C3208">
        <f t="shared" ca="1" si="1019"/>
        <v>0</v>
      </c>
      <c r="D3208">
        <f t="shared" ca="1" si="1020"/>
        <v>0</v>
      </c>
      <c r="E3208">
        <f ca="1">IF($B3208&lt;VLOOKUP(E$6&amp;" Equity",Param,4,0),"",IFERROR(VLOOKUP($B3208,OFFSET(Input!$A$1,0,MATCH(Index!E$6&amp;" Equity",Input!$1:$1,0)-1,10000,2),2,0),E3207))</f>
        <v>89.82</v>
      </c>
      <c r="F3208" s="33">
        <v>116.65</v>
      </c>
      <c r="H3208">
        <f ca="1">IFERROR(VLOOKUP($B3208,OFFSET(Input!$A$1,0,MATCH(Index!H$6,Input!$1:$1,0)-1,10000,2),2,0),0)</f>
        <v>0</v>
      </c>
      <c r="I3208">
        <f ca="1">IFERROR(VLOOKUP($B3208,OFFSET(Input!$A$1,0,MATCH(Index!I$6,Input!$1:$1,0)-1,10000,2),2,0),0)</f>
        <v>0</v>
      </c>
      <c r="K3208">
        <f t="shared" ca="1" si="1021"/>
        <v>110.27231143895676</v>
      </c>
      <c r="L3208" s="30">
        <f t="shared" ca="1" si="1022"/>
        <v>128.44583921530804</v>
      </c>
      <c r="N3208">
        <f t="shared" ca="1" si="979"/>
        <v>2.006018726865766E-3</v>
      </c>
      <c r="O3208">
        <f t="shared" ca="1" si="980"/>
        <v>-2.0617537680136553E-2</v>
      </c>
      <c r="Q3208">
        <f t="shared" ca="1" si="992"/>
        <v>4.8872573181213595E-2</v>
      </c>
      <c r="R3208">
        <f t="shared" ca="1" si="991"/>
        <v>0.18170650779807854</v>
      </c>
      <c r="T3208">
        <f t="shared" ca="1" si="1002"/>
        <v>4.5118615431428449E-2</v>
      </c>
      <c r="U3208">
        <f t="shared" ca="1" si="997"/>
        <v>0.17816720042292097</v>
      </c>
      <c r="W3208">
        <f t="shared" ca="1" si="998"/>
        <v>9.7524393565217304E-2</v>
      </c>
      <c r="X3208">
        <f t="shared" ca="1" si="999"/>
        <v>0.15692944412948226</v>
      </c>
      <c r="Z3208">
        <f t="shared" ca="1" si="1012"/>
        <v>109.76158686137265</v>
      </c>
      <c r="AA3208">
        <f t="shared" ca="1" si="1012"/>
        <v>110.20525321751413</v>
      </c>
      <c r="AB3208">
        <f t="shared" ca="1" si="1012"/>
        <v>110.34819932197185</v>
      </c>
      <c r="AC3208">
        <f t="shared" ca="1" si="1013"/>
        <v>110.34819932197185</v>
      </c>
      <c r="AE3208">
        <f ca="1">IFERROR(VLOOKUP($B3208,OFFSET(Input!$A$1,0,MATCH(Index!AE$6&amp;" Index",Input!$1:$1,0)-1,10000,2),2,0),AE3207)</f>
        <v>12.74</v>
      </c>
      <c r="AF3208">
        <f t="shared" ca="1" si="1003"/>
        <v>14.068000000000001</v>
      </c>
      <c r="AG3208">
        <f t="shared" ca="1" si="1003"/>
        <v>13.973499999999998</v>
      </c>
      <c r="AH3208">
        <f t="shared" ca="1" si="1003"/>
        <v>13.686799999999998</v>
      </c>
      <c r="AI3208">
        <f t="shared" ca="1" si="1004"/>
        <v>13.973499999999998</v>
      </c>
      <c r="AK3208">
        <f t="shared" ca="1" si="1005"/>
        <v>-1</v>
      </c>
      <c r="AL3208">
        <f t="shared" ca="1" si="1006"/>
        <v>1</v>
      </c>
      <c r="AN3208" t="str">
        <f t="shared" ca="1" si="1016"/>
        <v>Not Down</v>
      </c>
      <c r="AO3208" t="str">
        <f t="shared" ca="1" si="976"/>
        <v>Not Up</v>
      </c>
      <c r="AQ3208">
        <f t="shared" ca="1" si="1014"/>
        <v>1</v>
      </c>
      <c r="AR3208">
        <f t="shared" ca="1" si="1015"/>
        <v>0</v>
      </c>
      <c r="AT3208">
        <f t="shared" ca="1" si="993"/>
        <v>1</v>
      </c>
      <c r="AU3208">
        <f t="shared" ca="1" si="994"/>
        <v>0</v>
      </c>
      <c r="AW3208" s="5">
        <f t="shared" ca="1" si="1008"/>
        <v>4.8872573181213595E-2</v>
      </c>
      <c r="AX3208" s="5">
        <f t="shared" ca="1" si="1009"/>
        <v>4.5118615431428449E-2</v>
      </c>
      <c r="AY3208" s="18">
        <f t="shared" ca="1" si="1007"/>
        <v>4.8872573181213595E-2</v>
      </c>
      <c r="BA3208" s="6">
        <f t="shared" ca="1" si="1000"/>
        <v>1.0230687018382691</v>
      </c>
      <c r="BB3208">
        <f t="shared" ca="1" si="1001"/>
        <v>1.0148123346781623</v>
      </c>
      <c r="BC3208" t="str">
        <f t="shared" ca="1" si="989"/>
        <v>HYG UP Equity</v>
      </c>
      <c r="BD3208" t="str">
        <f t="shared" ca="1" si="990"/>
        <v>HYG UP Equity</v>
      </c>
      <c r="BF3208">
        <f t="shared" ca="1" si="1010"/>
        <v>1</v>
      </c>
      <c r="BG3208">
        <f t="shared" ca="1" si="1011"/>
        <v>0</v>
      </c>
      <c r="BI3208">
        <f t="shared" ca="1" si="977"/>
        <v>1</v>
      </c>
      <c r="BJ3208">
        <f t="shared" ca="1" si="978"/>
        <v>0</v>
      </c>
      <c r="BL3208">
        <f t="shared" ca="1" si="995"/>
        <v>9.6295088119424541</v>
      </c>
      <c r="BM3208">
        <f t="shared" ca="1" si="996"/>
        <v>0</v>
      </c>
      <c r="BN3208" s="9">
        <f t="shared" ca="1" si="986"/>
        <v>1</v>
      </c>
      <c r="BO3208" s="9">
        <f t="shared" ca="1" si="987"/>
        <v>0</v>
      </c>
      <c r="BP3208" s="9">
        <f t="shared" ca="1" si="981"/>
        <v>1</v>
      </c>
      <c r="BQ3208" s="9">
        <f t="shared" ca="1" si="982"/>
        <v>0</v>
      </c>
      <c r="BR3208">
        <f t="shared" ca="1" si="983"/>
        <v>1061.8681947146968</v>
      </c>
      <c r="BS3208">
        <f t="shared" ca="1" si="984"/>
        <v>2.0080321285140812E-3</v>
      </c>
      <c r="BT3208">
        <f t="shared" ca="1" si="985"/>
        <v>5.4166666666666671E-5</v>
      </c>
      <c r="BU3208">
        <f t="shared" ca="1" si="1017"/>
        <v>0</v>
      </c>
      <c r="BV3208">
        <f t="shared" ca="1" si="1018"/>
        <v>0</v>
      </c>
      <c r="BW3208" s="35">
        <f ca="1">IFERROR(VLOOKUP($B3208,OFFSET(Input!$A$1,0,MATCH(Index!BW$6&amp;" Index",Input!$1:$1,0)-1,10000,2),2,0)/100,BW3207)</f>
        <v>1.2999999999999999E-3</v>
      </c>
      <c r="BX3208">
        <f t="shared" ca="1" si="988"/>
        <v>5.6475573079347426E-2</v>
      </c>
      <c r="CE3208">
        <v>1029.4018357981979</v>
      </c>
    </row>
    <row r="3209" spans="2:83" x14ac:dyDescent="0.25">
      <c r="B3209" s="2">
        <v>42178</v>
      </c>
      <c r="C3209">
        <f t="shared" ca="1" si="1019"/>
        <v>0</v>
      </c>
      <c r="D3209">
        <f t="shared" ca="1" si="1020"/>
        <v>0</v>
      </c>
      <c r="E3209">
        <f ca="1">IF($B3209&lt;VLOOKUP(E$6&amp;" Equity",Param,4,0),"",IFERROR(VLOOKUP($B3209,OFFSET(Input!$A$1,0,MATCH(Index!E$6&amp;" Equity",Input!$1:$1,0)-1,10000,2),2,0),E3208))</f>
        <v>89.76</v>
      </c>
      <c r="F3209" s="33">
        <v>115.95</v>
      </c>
      <c r="H3209">
        <f ca="1">IFERROR(VLOOKUP($B3209,OFFSET(Input!$A$1,0,MATCH(Index!H$6,Input!$1:$1,0)-1,10000,2),2,0),0)</f>
        <v>0</v>
      </c>
      <c r="I3209">
        <f ca="1">IFERROR(VLOOKUP($B3209,OFFSET(Input!$A$1,0,MATCH(Index!I$6,Input!$1:$1,0)-1,10000,2),2,0),0)</f>
        <v>0</v>
      </c>
      <c r="K3209">
        <f t="shared" ca="1" si="1021"/>
        <v>110.19864924026676</v>
      </c>
      <c r="L3209" s="30">
        <f t="shared" ca="1" si="1022"/>
        <v>127.67505406785227</v>
      </c>
      <c r="N3209">
        <f t="shared" ca="1" si="979"/>
        <v>-6.6822588520561957E-4</v>
      </c>
      <c r="O3209">
        <f t="shared" ca="1" si="980"/>
        <v>-6.0189347658983205E-3</v>
      </c>
      <c r="Q3209">
        <f t="shared" ca="1" si="992"/>
        <v>4.825746052212046E-2</v>
      </c>
      <c r="R3209">
        <f t="shared" ca="1" si="991"/>
        <v>0.17982802853640881</v>
      </c>
      <c r="T3209">
        <f t="shared" ca="1" si="1002"/>
        <v>4.4565029072677169E-2</v>
      </c>
      <c r="U3209">
        <f t="shared" ca="1" si="997"/>
        <v>0.16903737588084633</v>
      </c>
      <c r="W3209">
        <f t="shared" ca="1" si="998"/>
        <v>7.273651585635614E-2</v>
      </c>
      <c r="X3209">
        <f t="shared" ca="1" si="999"/>
        <v>0.23361914796246763</v>
      </c>
      <c r="Z3209">
        <f t="shared" ca="1" si="1012"/>
        <v>109.81928891701315</v>
      </c>
      <c r="AA3209">
        <f t="shared" ca="1" si="1012"/>
        <v>110.17700912109042</v>
      </c>
      <c r="AB3209">
        <f t="shared" ca="1" si="1012"/>
        <v>110.31387010200324</v>
      </c>
      <c r="AC3209">
        <f t="shared" ca="1" si="1013"/>
        <v>110.31387010200324</v>
      </c>
      <c r="AE3209">
        <f ca="1">IFERROR(VLOOKUP($B3209,OFFSET(Input!$A$1,0,MATCH(Index!AE$6&amp;" Index",Input!$1:$1,0)-1,10000,2),2,0),AE3208)</f>
        <v>12.11</v>
      </c>
      <c r="AF3209">
        <f t="shared" ca="1" si="1003"/>
        <v>13.925999999999998</v>
      </c>
      <c r="AG3209">
        <f t="shared" ca="1" si="1003"/>
        <v>13.875999999999999</v>
      </c>
      <c r="AH3209">
        <f t="shared" ca="1" si="1003"/>
        <v>13.662000000000001</v>
      </c>
      <c r="AI3209">
        <f t="shared" ca="1" si="1004"/>
        <v>13.875999999999999</v>
      </c>
      <c r="AK3209">
        <f t="shared" ca="1" si="1005"/>
        <v>-1</v>
      </c>
      <c r="AL3209">
        <f t="shared" ca="1" si="1006"/>
        <v>1</v>
      </c>
      <c r="AN3209" t="str">
        <f t="shared" ca="1" si="1016"/>
        <v>Not Down</v>
      </c>
      <c r="AO3209" t="str">
        <f t="shared" ca="1" si="976"/>
        <v>Not Up</v>
      </c>
      <c r="AQ3209">
        <f t="shared" ca="1" si="1014"/>
        <v>1</v>
      </c>
      <c r="AR3209">
        <f t="shared" ca="1" si="1015"/>
        <v>0</v>
      </c>
      <c r="AT3209">
        <f t="shared" ca="1" si="993"/>
        <v>1</v>
      </c>
      <c r="AU3209">
        <f t="shared" ca="1" si="994"/>
        <v>0</v>
      </c>
      <c r="AW3209" s="5">
        <f t="shared" ca="1" si="1008"/>
        <v>4.825746052212046E-2</v>
      </c>
      <c r="AX3209" s="5">
        <f t="shared" ca="1" si="1009"/>
        <v>4.4565029072677169E-2</v>
      </c>
      <c r="AY3209" s="18">
        <f t="shared" ca="1" si="1007"/>
        <v>4.825746052212046E-2</v>
      </c>
      <c r="BA3209" s="6">
        <f t="shared" ca="1" si="1000"/>
        <v>1.0361092245432348</v>
      </c>
      <c r="BB3209">
        <f t="shared" ca="1" si="1001"/>
        <v>1.0148123346781623</v>
      </c>
      <c r="BC3209" t="str">
        <f t="shared" ca="1" si="989"/>
        <v>HYG UP Equity</v>
      </c>
      <c r="BD3209" t="str">
        <f t="shared" ca="1" si="990"/>
        <v>HYG UP Equity</v>
      </c>
      <c r="BF3209">
        <f t="shared" ca="1" si="1010"/>
        <v>1</v>
      </c>
      <c r="BG3209">
        <f t="shared" ca="1" si="1011"/>
        <v>0</v>
      </c>
      <c r="BI3209">
        <f t="shared" ca="1" si="977"/>
        <v>1</v>
      </c>
      <c r="BJ3209">
        <f t="shared" ca="1" si="978"/>
        <v>0</v>
      </c>
      <c r="BL3209">
        <f t="shared" ca="1" si="995"/>
        <v>9.6295088119424541</v>
      </c>
      <c r="BM3209">
        <f t="shared" ca="1" si="996"/>
        <v>0</v>
      </c>
      <c r="BN3209" s="9">
        <f t="shared" ca="1" si="986"/>
        <v>1</v>
      </c>
      <c r="BO3209" s="9">
        <f t="shared" ca="1" si="987"/>
        <v>0</v>
      </c>
      <c r="BP3209" s="9">
        <f t="shared" ca="1" si="981"/>
        <v>1</v>
      </c>
      <c r="BQ3209" s="9">
        <f t="shared" ca="1" si="982"/>
        <v>0</v>
      </c>
      <c r="BR3209">
        <f t="shared" ca="1" si="983"/>
        <v>1061.1588639233044</v>
      </c>
      <c r="BS3209">
        <f t="shared" ca="1" si="984"/>
        <v>-6.6800267201050367E-4</v>
      </c>
      <c r="BT3209">
        <f t="shared" ca="1" si="985"/>
        <v>1.8055555555555558E-5</v>
      </c>
      <c r="BU3209">
        <f t="shared" ca="1" si="1017"/>
        <v>0</v>
      </c>
      <c r="BV3209">
        <f t="shared" ca="1" si="1018"/>
        <v>0</v>
      </c>
      <c r="BW3209" s="35">
        <f ca="1">IFERROR(VLOOKUP($B3209,OFFSET(Input!$A$1,0,MATCH(Index!BW$6&amp;" Index",Input!$1:$1,0)-1,10000,2),2,0)/100,BW3208)</f>
        <v>1.2999999999999999E-3</v>
      </c>
      <c r="BX3209">
        <f t="shared" ca="1" si="988"/>
        <v>1.8861730338900866E-2</v>
      </c>
      <c r="CE3209">
        <v>1028.6707929807178</v>
      </c>
    </row>
    <row r="3210" spans="2:83" x14ac:dyDescent="0.25">
      <c r="B3210" s="2">
        <v>42179</v>
      </c>
      <c r="C3210">
        <f t="shared" ca="1" si="1019"/>
        <v>0</v>
      </c>
      <c r="D3210">
        <f t="shared" ca="1" si="1020"/>
        <v>0</v>
      </c>
      <c r="E3210">
        <f ca="1">IF($B3210&lt;VLOOKUP(E$6&amp;" Equity",Param,4,0),"",IFERROR(VLOOKUP($B3210,OFFSET(Input!$A$1,0,MATCH(Index!E$6&amp;" Equity",Input!$1:$1,0)-1,10000,2),2,0),E3209))</f>
        <v>89.52</v>
      </c>
      <c r="F3210" s="33">
        <v>116.95</v>
      </c>
      <c r="H3210">
        <f ca="1">IFERROR(VLOOKUP($B3210,OFFSET(Input!$A$1,0,MATCH(Index!H$6,Input!$1:$1,0)-1,10000,2),2,0),0)</f>
        <v>0</v>
      </c>
      <c r="I3210">
        <f ca="1">IFERROR(VLOOKUP($B3210,OFFSET(Input!$A$1,0,MATCH(Index!I$6,Input!$1:$1,0)-1,10000,2),2,0),0)</f>
        <v>0</v>
      </c>
      <c r="K3210">
        <f t="shared" ca="1" si="1021"/>
        <v>109.90400044550668</v>
      </c>
      <c r="L3210" s="30">
        <f t="shared" ca="1" si="1022"/>
        <v>128.7761757070748</v>
      </c>
      <c r="N3210">
        <f t="shared" ca="1" si="979"/>
        <v>-2.6773777707164029E-3</v>
      </c>
      <c r="O3210">
        <f t="shared" ca="1" si="980"/>
        <v>8.5874293286474137E-3</v>
      </c>
      <c r="Q3210">
        <f t="shared" ca="1" si="992"/>
        <v>4.9638400017521865E-2</v>
      </c>
      <c r="R3210">
        <f t="shared" ca="1" si="991"/>
        <v>0.1795801188688885</v>
      </c>
      <c r="T3210">
        <f t="shared" ca="1" si="1002"/>
        <v>4.4890138240383196E-2</v>
      </c>
      <c r="U3210">
        <f t="shared" ca="1" si="997"/>
        <v>0.17157239531771681</v>
      </c>
      <c r="W3210">
        <f t="shared" ca="1" si="998"/>
        <v>3.9189745221861985E-2</v>
      </c>
      <c r="X3210">
        <f t="shared" ca="1" si="999"/>
        <v>0.18264985423824887</v>
      </c>
      <c r="Z3210">
        <f t="shared" ca="1" si="1012"/>
        <v>109.83279365343965</v>
      </c>
      <c r="AA3210">
        <f t="shared" ca="1" si="1012"/>
        <v>110.12180972781452</v>
      </c>
      <c r="AB3210">
        <f t="shared" ca="1" si="1012"/>
        <v>110.2745997302282</v>
      </c>
      <c r="AC3210">
        <f t="shared" ca="1" si="1013"/>
        <v>110.2745997302282</v>
      </c>
      <c r="AE3210">
        <f ca="1">IFERROR(VLOOKUP($B3210,OFFSET(Input!$A$1,0,MATCH(Index!AE$6&amp;" Index",Input!$1:$1,0)-1,10000,2),2,0),AE3209)</f>
        <v>13.26</v>
      </c>
      <c r="AF3210">
        <f t="shared" ca="1" si="1003"/>
        <v>13.899333333333335</v>
      </c>
      <c r="AG3210">
        <f t="shared" ca="1" si="1003"/>
        <v>13.875499999999999</v>
      </c>
      <c r="AH3210">
        <f t="shared" ca="1" si="1003"/>
        <v>13.6784</v>
      </c>
      <c r="AI3210">
        <f t="shared" ca="1" si="1004"/>
        <v>13.875499999999999</v>
      </c>
      <c r="AK3210">
        <f t="shared" ca="1" si="1005"/>
        <v>-1</v>
      </c>
      <c r="AL3210">
        <f t="shared" ca="1" si="1006"/>
        <v>1</v>
      </c>
      <c r="AN3210" t="str">
        <f t="shared" ca="1" si="1016"/>
        <v>Not Down</v>
      </c>
      <c r="AO3210" t="str">
        <f t="shared" ref="AO3210:AO3273" ca="1" si="1023">IF($C3210=1,IF(SUM(AL3196:AL3210)=15,"Up","Not Up"),AO3209)</f>
        <v>Not Up</v>
      </c>
      <c r="AQ3210">
        <f t="shared" ca="1" si="1014"/>
        <v>1</v>
      </c>
      <c r="AR3210">
        <f t="shared" ca="1" si="1015"/>
        <v>0</v>
      </c>
      <c r="AT3210">
        <f t="shared" ca="1" si="993"/>
        <v>1</v>
      </c>
      <c r="AU3210">
        <f t="shared" ca="1" si="994"/>
        <v>0</v>
      </c>
      <c r="AW3210" s="5">
        <f t="shared" ca="1" si="1008"/>
        <v>4.9638400017521865E-2</v>
      </c>
      <c r="AX3210" s="5">
        <f t="shared" ca="1" si="1009"/>
        <v>4.4890138240383196E-2</v>
      </c>
      <c r="AY3210" s="18">
        <f t="shared" ca="1" si="1007"/>
        <v>4.9638400017521865E-2</v>
      </c>
      <c r="BA3210" s="6">
        <f t="shared" ca="1" si="1000"/>
        <v>1.0072846824706376</v>
      </c>
      <c r="BB3210">
        <f t="shared" ca="1" si="1001"/>
        <v>1.0148123346781623</v>
      </c>
      <c r="BC3210" t="str">
        <f t="shared" ca="1" si="989"/>
        <v>HYG UP Equity</v>
      </c>
      <c r="BD3210" t="str">
        <f t="shared" ca="1" si="990"/>
        <v>HYG UP Equity</v>
      </c>
      <c r="BF3210">
        <f t="shared" ca="1" si="1010"/>
        <v>1</v>
      </c>
      <c r="BG3210">
        <f t="shared" ca="1" si="1011"/>
        <v>0</v>
      </c>
      <c r="BI3210">
        <f t="shared" ref="BI3210:BI3273" ca="1" si="1024">IF($D3210=0,AQ3209,($D3210/5)*AQ3209+AT3209*(5-$D3210)/5)</f>
        <v>1</v>
      </c>
      <c r="BJ3210">
        <f t="shared" ref="BJ3210:BJ3273" ca="1" si="1025">IF($D3210=0,AR3209,($D3210/5)*AR3209+AU3209*(5-$D3210)/5)</f>
        <v>0</v>
      </c>
      <c r="BL3210">
        <f t="shared" ca="1" si="995"/>
        <v>9.6295088119424541</v>
      </c>
      <c r="BM3210">
        <f t="shared" ca="1" si="996"/>
        <v>0</v>
      </c>
      <c r="BN3210" s="9">
        <f t="shared" ca="1" si="986"/>
        <v>0.99999999999999989</v>
      </c>
      <c r="BO3210" s="9">
        <f t="shared" ca="1" si="987"/>
        <v>0</v>
      </c>
      <c r="BP3210" s="9">
        <f t="shared" ca="1" si="981"/>
        <v>0.99999999999999989</v>
      </c>
      <c r="BQ3210" s="9">
        <f t="shared" ca="1" si="982"/>
        <v>0</v>
      </c>
      <c r="BR3210">
        <f t="shared" ca="1" si="983"/>
        <v>1058.3215407577341</v>
      </c>
      <c r="BS3210">
        <f t="shared" ca="1" si="984"/>
        <v>-2.673796791443861E-3</v>
      </c>
      <c r="BT3210">
        <f t="shared" ca="1" si="985"/>
        <v>1.8055555555555555E-5</v>
      </c>
      <c r="BU3210">
        <f t="shared" ca="1" si="1017"/>
        <v>0</v>
      </c>
      <c r="BV3210">
        <f t="shared" ca="1" si="1018"/>
        <v>0</v>
      </c>
      <c r="BW3210" s="35">
        <f ca="1">IFERROR(VLOOKUP($B3210,OFFSET(Input!$A$1,0,MATCH(Index!BW$6&amp;" Index",Input!$1:$1,0)-1,10000,2),2,0)/100,BW3209)</f>
        <v>1.2999999999999999E-3</v>
      </c>
      <c r="BX3210">
        <f t="shared" ca="1" si="988"/>
        <v>1.8848335440999977E-2</v>
      </c>
      <c r="CE3210">
        <v>1025.8464051779974</v>
      </c>
    </row>
    <row r="3211" spans="2:83" x14ac:dyDescent="0.25">
      <c r="B3211" s="2">
        <v>42180</v>
      </c>
      <c r="C3211">
        <f t="shared" ca="1" si="1019"/>
        <v>0</v>
      </c>
      <c r="D3211">
        <f t="shared" ca="1" si="1020"/>
        <v>0</v>
      </c>
      <c r="E3211">
        <f ca="1">IF($B3211&lt;VLOOKUP(E$6&amp;" Equity",Param,4,0),"",IFERROR(VLOOKUP($B3211,OFFSET(Input!$A$1,0,MATCH(Index!E$6&amp;" Equity",Input!$1:$1,0)-1,10000,2),2,0),E3210))</f>
        <v>89.25</v>
      </c>
      <c r="F3211" s="33">
        <v>116.54</v>
      </c>
      <c r="H3211">
        <f ca="1">IFERROR(VLOOKUP($B3211,OFFSET(Input!$A$1,0,MATCH(Index!H$6,Input!$1:$1,0)-1,10000,2),2,0),0)</f>
        <v>0</v>
      </c>
      <c r="I3211">
        <f ca="1">IFERROR(VLOOKUP($B3211,OFFSET(Input!$A$1,0,MATCH(Index!I$6,Input!$1:$1,0)-1,10000,2),2,0),0)</f>
        <v>0</v>
      </c>
      <c r="K3211">
        <f t="shared" ca="1" si="1021"/>
        <v>109.57252055140161</v>
      </c>
      <c r="L3211" s="30">
        <f t="shared" ca="1" si="1022"/>
        <v>128.32471583499358</v>
      </c>
      <c r="N3211">
        <f t="shared" ref="N3211:N3274" ca="1" si="1026">LN(K3211/K3210)</f>
        <v>-3.0206433439212534E-3</v>
      </c>
      <c r="O3211">
        <f t="shared" ref="O3211:O3274" ca="1" si="1027">LN(L3211/L3210)</f>
        <v>-3.5119313152597261E-3</v>
      </c>
      <c r="Q3211">
        <f t="shared" ca="1" si="992"/>
        <v>5.0911425998044012E-2</v>
      </c>
      <c r="R3211">
        <f t="shared" ca="1" si="991"/>
        <v>0.14710313900150848</v>
      </c>
      <c r="T3211">
        <f t="shared" ca="1" si="1002"/>
        <v>4.6126405587293695E-2</v>
      </c>
      <c r="U3211">
        <f t="shared" ca="1" si="997"/>
        <v>0.17180521906949306</v>
      </c>
      <c r="W3211">
        <f t="shared" ca="1" si="998"/>
        <v>-5.8534186934350918E-2</v>
      </c>
      <c r="X3211">
        <f t="shared" ca="1" si="999"/>
        <v>0.19266627701519598</v>
      </c>
      <c r="Z3211">
        <f t="shared" ca="1" si="1012"/>
        <v>109.79105174084864</v>
      </c>
      <c r="AA3211">
        <f t="shared" ca="1" si="1012"/>
        <v>110.05248091125623</v>
      </c>
      <c r="AB3211">
        <f t="shared" ca="1" si="1012"/>
        <v>110.22744821981918</v>
      </c>
      <c r="AC3211">
        <f t="shared" ca="1" si="1013"/>
        <v>110.22744821981918</v>
      </c>
      <c r="AE3211">
        <f ca="1">IFERROR(VLOOKUP($B3211,OFFSET(Input!$A$1,0,MATCH(Index!AE$6&amp;" Index",Input!$1:$1,0)-1,10000,2),2,0),AE3210)</f>
        <v>14.01</v>
      </c>
      <c r="AF3211">
        <f t="shared" ca="1" si="1003"/>
        <v>13.852666666666664</v>
      </c>
      <c r="AG3211">
        <f t="shared" ca="1" si="1003"/>
        <v>13.910499999999999</v>
      </c>
      <c r="AH3211">
        <f t="shared" ca="1" si="1003"/>
        <v>13.723599999999999</v>
      </c>
      <c r="AI3211">
        <f t="shared" ca="1" si="1004"/>
        <v>13.910499999999999</v>
      </c>
      <c r="AK3211">
        <f t="shared" ca="1" si="1005"/>
        <v>-1</v>
      </c>
      <c r="AL3211">
        <f t="shared" ca="1" si="1006"/>
        <v>-1</v>
      </c>
      <c r="AN3211" t="str">
        <f t="shared" ca="1" si="1016"/>
        <v>Not Down</v>
      </c>
      <c r="AO3211" t="str">
        <f t="shared" ca="1" si="1023"/>
        <v>Not Up</v>
      </c>
      <c r="AQ3211">
        <f t="shared" ca="1" si="1014"/>
        <v>1</v>
      </c>
      <c r="AR3211">
        <f t="shared" ca="1" si="1015"/>
        <v>0</v>
      </c>
      <c r="AT3211">
        <f t="shared" ca="1" si="993"/>
        <v>1</v>
      </c>
      <c r="AU3211">
        <f t="shared" ca="1" si="994"/>
        <v>0</v>
      </c>
      <c r="AW3211" s="5">
        <f t="shared" ca="1" si="1008"/>
        <v>5.0911425998044012E-2</v>
      </c>
      <c r="AX3211" s="5">
        <f t="shared" ca="1" si="1009"/>
        <v>4.6126405587293695E-2</v>
      </c>
      <c r="AY3211" s="18">
        <f t="shared" ca="1" si="1007"/>
        <v>5.0911425998044012E-2</v>
      </c>
      <c r="BA3211" s="6">
        <f t="shared" ca="1" si="1000"/>
        <v>0.98209781045852018</v>
      </c>
      <c r="BB3211">
        <f t="shared" ca="1" si="1001"/>
        <v>1.0148123346781623</v>
      </c>
      <c r="BC3211" t="str">
        <f t="shared" ca="1" si="989"/>
        <v>HYG UP Equity</v>
      </c>
      <c r="BD3211" t="str">
        <f t="shared" ca="1" si="990"/>
        <v>HYG UP Equity</v>
      </c>
      <c r="BF3211">
        <f t="shared" ca="1" si="1010"/>
        <v>1</v>
      </c>
      <c r="BG3211">
        <f t="shared" ca="1" si="1011"/>
        <v>0</v>
      </c>
      <c r="BI3211">
        <f t="shared" ca="1" si="1024"/>
        <v>1</v>
      </c>
      <c r="BJ3211">
        <f t="shared" ca="1" si="1025"/>
        <v>0</v>
      </c>
      <c r="BL3211">
        <f t="shared" ca="1" si="995"/>
        <v>9.6295088119424559</v>
      </c>
      <c r="BM3211">
        <f t="shared" ca="1" si="996"/>
        <v>0</v>
      </c>
      <c r="BN3211" s="9">
        <f t="shared" ca="1" si="986"/>
        <v>0.99999999999999989</v>
      </c>
      <c r="BO3211" s="9">
        <f t="shared" ca="1" si="987"/>
        <v>0</v>
      </c>
      <c r="BP3211" s="9">
        <f t="shared" ref="BP3211:BP3274" ca="1" si="1028">(K3211/$BR3211)*BL3211</f>
        <v>1</v>
      </c>
      <c r="BQ3211" s="9">
        <f t="shared" ref="BQ3211:BQ3274" ca="1" si="1029">(L3211/$BR3211)*BM3211</f>
        <v>0</v>
      </c>
      <c r="BR3211">
        <f t="shared" ref="BR3211:BR3274" ca="1" si="1030">SUMPRODUCT(BL3210:BM3210,K3211:L3211)</f>
        <v>1055.1295521964676</v>
      </c>
      <c r="BS3211">
        <f t="shared" ca="1" si="984"/>
        <v>-3.0160857908846372E-3</v>
      </c>
      <c r="BT3211">
        <f t="shared" ca="1" si="985"/>
        <v>1.8055555555555555E-5</v>
      </c>
      <c r="BU3211">
        <f t="shared" ca="1" si="1017"/>
        <v>4.4408920985006264E-20</v>
      </c>
      <c r="BV3211">
        <f t="shared" ca="1" si="1018"/>
        <v>0</v>
      </c>
      <c r="BW3211" s="35">
        <f ca="1">IFERROR(VLOOKUP($B3211,OFFSET(Input!$A$1,0,MATCH(Index!BW$6&amp;" Index",Input!$1:$1,0)-1,10000,2),2,0)/100,BW3210)</f>
        <v>1.2999999999999999E-3</v>
      </c>
      <c r="BX3211">
        <f t="shared" ca="1" si="988"/>
        <v>1.8796584181914565E-2</v>
      </c>
      <c r="CE3211">
        <v>1022.673435121967</v>
      </c>
    </row>
    <row r="3212" spans="2:83" x14ac:dyDescent="0.25">
      <c r="B3212" s="2">
        <v>42181</v>
      </c>
      <c r="C3212">
        <f t="shared" ca="1" si="1019"/>
        <v>0</v>
      </c>
      <c r="D3212">
        <f t="shared" ca="1" si="1020"/>
        <v>0</v>
      </c>
      <c r="E3212">
        <f ca="1">IF($B3212&lt;VLOOKUP(E$6&amp;" Equity",Param,4,0),"",IFERROR(VLOOKUP($B3212,OFFSET(Input!$A$1,0,MATCH(Index!E$6&amp;" Equity",Input!$1:$1,0)-1,10000,2),2,0),E3211))</f>
        <v>88.99</v>
      </c>
      <c r="F3212" s="33">
        <v>115.23</v>
      </c>
      <c r="H3212">
        <f ca="1">IFERROR(VLOOKUP($B3212,OFFSET(Input!$A$1,0,MATCH(Index!H$6,Input!$1:$1,0)-1,10000,2),2,0),0)</f>
        <v>0</v>
      </c>
      <c r="I3212">
        <f ca="1">IFERROR(VLOOKUP($B3212,OFFSET(Input!$A$1,0,MATCH(Index!I$6,Input!$1:$1,0)-1,10000,2),2,0),0)</f>
        <v>0</v>
      </c>
      <c r="K3212">
        <f t="shared" ca="1" si="1021"/>
        <v>109.25331769041152</v>
      </c>
      <c r="L3212" s="30">
        <f t="shared" ca="1" si="1022"/>
        <v>126.88224648761206</v>
      </c>
      <c r="N3212">
        <f t="shared" ca="1" si="1026"/>
        <v>-2.9174167909776713E-3</v>
      </c>
      <c r="O3212">
        <f t="shared" ca="1" si="1027"/>
        <v>-1.1304430689004996E-2</v>
      </c>
      <c r="Q3212">
        <f t="shared" ca="1" si="992"/>
        <v>4.9631510616215256E-2</v>
      </c>
      <c r="R3212">
        <f t="shared" ca="1" si="991"/>
        <v>0.15766941797571457</v>
      </c>
      <c r="T3212">
        <f t="shared" ca="1" si="1002"/>
        <v>4.7000912934493447E-2</v>
      </c>
      <c r="U3212">
        <f t="shared" ca="1" si="997"/>
        <v>0.17621501513387205</v>
      </c>
      <c r="W3212">
        <f t="shared" ca="1" si="998"/>
        <v>5.0184624169789083E-2</v>
      </c>
      <c r="X3212">
        <f t="shared" ca="1" si="999"/>
        <v>0.22919495115001942</v>
      </c>
      <c r="Z3212">
        <f t="shared" ca="1" si="1012"/>
        <v>109.75790375143814</v>
      </c>
      <c r="AA3212">
        <f t="shared" ca="1" si="1012"/>
        <v>109.9592470945242</v>
      </c>
      <c r="AB3212">
        <f t="shared" ca="1" si="1012"/>
        <v>110.1611727092712</v>
      </c>
      <c r="AC3212">
        <f t="shared" ca="1" si="1013"/>
        <v>110.1611727092712</v>
      </c>
      <c r="AE3212">
        <f ca="1">IFERROR(VLOOKUP($B3212,OFFSET(Input!$A$1,0,MATCH(Index!AE$6&amp;" Index",Input!$1:$1,0)-1,10000,2),2,0),AE3211)</f>
        <v>14.02</v>
      </c>
      <c r="AF3212">
        <f t="shared" ca="1" si="1003"/>
        <v>13.84</v>
      </c>
      <c r="AG3212">
        <f t="shared" ca="1" si="1003"/>
        <v>13.919499999999999</v>
      </c>
      <c r="AH3212">
        <f t="shared" ca="1" si="1003"/>
        <v>13.799999999999997</v>
      </c>
      <c r="AI3212">
        <f t="shared" ca="1" si="1004"/>
        <v>13.919499999999999</v>
      </c>
      <c r="AK3212">
        <f t="shared" ca="1" si="1005"/>
        <v>-1</v>
      </c>
      <c r="AL3212">
        <f t="shared" ca="1" si="1006"/>
        <v>-1</v>
      </c>
      <c r="AN3212" t="str">
        <f t="shared" ca="1" si="1016"/>
        <v>Not Down</v>
      </c>
      <c r="AO3212" t="str">
        <f t="shared" ca="1" si="1023"/>
        <v>Not Up</v>
      </c>
      <c r="AQ3212">
        <f t="shared" ca="1" si="1014"/>
        <v>1</v>
      </c>
      <c r="AR3212">
        <f t="shared" ca="1" si="1015"/>
        <v>0</v>
      </c>
      <c r="AT3212">
        <f t="shared" ca="1" si="993"/>
        <v>1</v>
      </c>
      <c r="AU3212">
        <f t="shared" ca="1" si="994"/>
        <v>0</v>
      </c>
      <c r="AW3212" s="5">
        <f t="shared" ca="1" si="1008"/>
        <v>4.9631510616215256E-2</v>
      </c>
      <c r="AX3212" s="5">
        <f t="shared" ca="1" si="1009"/>
        <v>4.7000912934493447E-2</v>
      </c>
      <c r="AY3212" s="18">
        <f t="shared" ca="1" si="1007"/>
        <v>4.9631510616215256E-2</v>
      </c>
      <c r="BA3212" s="6">
        <f t="shared" ca="1" si="1000"/>
        <v>1.0074245046989232</v>
      </c>
      <c r="BB3212">
        <f t="shared" ca="1" si="1001"/>
        <v>1.0148123346781623</v>
      </c>
      <c r="BC3212" t="str">
        <f t="shared" ca="1" si="989"/>
        <v>HYG UP Equity</v>
      </c>
      <c r="BD3212" t="str">
        <f t="shared" ca="1" si="990"/>
        <v>HYG UP Equity</v>
      </c>
      <c r="BF3212">
        <f t="shared" ca="1" si="1010"/>
        <v>1</v>
      </c>
      <c r="BG3212">
        <f t="shared" ca="1" si="1011"/>
        <v>0</v>
      </c>
      <c r="BI3212">
        <f t="shared" ca="1" si="1024"/>
        <v>1</v>
      </c>
      <c r="BJ3212">
        <f t="shared" ca="1" si="1025"/>
        <v>0</v>
      </c>
      <c r="BL3212">
        <f t="shared" ca="1" si="995"/>
        <v>9.6295088119424541</v>
      </c>
      <c r="BM3212">
        <f t="shared" ca="1" si="996"/>
        <v>0</v>
      </c>
      <c r="BN3212" s="9">
        <f t="shared" ca="1" si="986"/>
        <v>1</v>
      </c>
      <c r="BO3212" s="9">
        <f t="shared" ca="1" si="987"/>
        <v>0</v>
      </c>
      <c r="BP3212" s="9">
        <f t="shared" ca="1" si="1028"/>
        <v>0.99999999999999989</v>
      </c>
      <c r="BQ3212" s="9">
        <f t="shared" ca="1" si="1029"/>
        <v>0</v>
      </c>
      <c r="BR3212">
        <f t="shared" ca="1" si="1030"/>
        <v>1052.0557854337662</v>
      </c>
      <c r="BS3212">
        <f t="shared" ref="BS3212:BS3275" ca="1" si="1031">BR3212/BR3211-1</f>
        <v>-2.913165266106521E-3</v>
      </c>
      <c r="BT3212">
        <f t="shared" ref="BT3212:BT3275" ca="1" si="1032">(($B3212-$B3211)/360)*0.65%*SUM(BN3212:BO3212)</f>
        <v>1.8055555555555558E-5</v>
      </c>
      <c r="BU3212">
        <f t="shared" ca="1" si="1017"/>
        <v>4.4408920985006264E-20</v>
      </c>
      <c r="BV3212">
        <f t="shared" ca="1" si="1018"/>
        <v>0</v>
      </c>
      <c r="BW3212" s="35">
        <f ca="1">IFERROR(VLOOKUP($B3212,OFFSET(Input!$A$1,0,MATCH(Index!BW$6&amp;" Index",Input!$1:$1,0)-1,10000,2),2,0)/100,BW3211)</f>
        <v>1.2999999999999999E-3</v>
      </c>
      <c r="BX3212">
        <f t="shared" ca="1" si="988"/>
        <v>1.8738445850031912E-2</v>
      </c>
      <c r="CE3212">
        <v>1019.6170922915943</v>
      </c>
    </row>
    <row r="3213" spans="2:83" x14ac:dyDescent="0.25">
      <c r="B3213" s="2">
        <v>42184</v>
      </c>
      <c r="C3213">
        <f t="shared" ca="1" si="1019"/>
        <v>0</v>
      </c>
      <c r="D3213">
        <f t="shared" ca="1" si="1020"/>
        <v>0</v>
      </c>
      <c r="E3213">
        <f ca="1">IF($B3213&lt;VLOOKUP(E$6&amp;" Equity",Param,4,0),"",IFERROR(VLOOKUP($B3213,OFFSET(Input!$A$1,0,MATCH(Index!E$6&amp;" Equity",Input!$1:$1,0)-1,10000,2),2,0),E3212))</f>
        <v>88.38</v>
      </c>
      <c r="F3213" s="33">
        <v>118.28</v>
      </c>
      <c r="H3213">
        <f ca="1">IFERROR(VLOOKUP($B3213,OFFSET(Input!$A$1,0,MATCH(Index!H$6,Input!$1:$1,0)-1,10000,2),2,0),0)</f>
        <v>0</v>
      </c>
      <c r="I3213">
        <f ca="1">IFERROR(VLOOKUP($B3213,OFFSET(Input!$A$1,0,MATCH(Index!I$6,Input!$1:$1,0)-1,10000,2),2,0),0)</f>
        <v>0</v>
      </c>
      <c r="K3213">
        <f t="shared" ca="1" si="1021"/>
        <v>108.50441867039635</v>
      </c>
      <c r="L3213" s="30">
        <f t="shared" ca="1" si="1022"/>
        <v>130.24066748724078</v>
      </c>
      <c r="N3213">
        <f t="shared" ca="1" si="1026"/>
        <v>-6.8783041661768345E-3</v>
      </c>
      <c r="O3213">
        <f t="shared" ca="1" si="1027"/>
        <v>2.6124563958353286E-2</v>
      </c>
      <c r="Q3213">
        <f t="shared" ca="1" si="992"/>
        <v>5.5632291440296286E-2</v>
      </c>
      <c r="R3213">
        <f t="shared" ca="1" si="991"/>
        <v>0.20492237575351052</v>
      </c>
      <c r="T3213">
        <f t="shared" ca="1" si="1002"/>
        <v>5.2631889016284204E-2</v>
      </c>
      <c r="U3213">
        <f t="shared" ca="1" si="997"/>
        <v>0.19524319761268349</v>
      </c>
      <c r="W3213">
        <f t="shared" ca="1" si="998"/>
        <v>-0.34597674893908537</v>
      </c>
      <c r="X3213">
        <f t="shared" ca="1" si="999"/>
        <v>-1.3047491714074327E-2</v>
      </c>
      <c r="Z3213">
        <f t="shared" ca="1" si="1012"/>
        <v>109.70142939910912</v>
      </c>
      <c r="AA3213">
        <f t="shared" ca="1" si="1012"/>
        <v>109.81928891701314</v>
      </c>
      <c r="AB3213">
        <f t="shared" ca="1" si="1012"/>
        <v>110.06151883793063</v>
      </c>
      <c r="AC3213">
        <f t="shared" ca="1" si="1013"/>
        <v>110.06151883793063</v>
      </c>
      <c r="AE3213">
        <f ca="1">IFERROR(VLOOKUP($B3213,OFFSET(Input!$A$1,0,MATCH(Index!AE$6&amp;" Index",Input!$1:$1,0)-1,10000,2),2,0),AE3212)</f>
        <v>18.850000000000001</v>
      </c>
      <c r="AF3213">
        <f t="shared" ca="1" si="1003"/>
        <v>14.077333333333335</v>
      </c>
      <c r="AG3213">
        <f t="shared" ca="1" si="1003"/>
        <v>14.163499999999999</v>
      </c>
      <c r="AH3213">
        <f t="shared" ca="1" si="1003"/>
        <v>14.0688</v>
      </c>
      <c r="AI3213">
        <f t="shared" ca="1" si="1004"/>
        <v>14.163499999999999</v>
      </c>
      <c r="AK3213">
        <f t="shared" ca="1" si="1005"/>
        <v>-1</v>
      </c>
      <c r="AL3213">
        <f t="shared" ca="1" si="1006"/>
        <v>-1</v>
      </c>
      <c r="AN3213" t="str">
        <f t="shared" ca="1" si="1016"/>
        <v>Not Down</v>
      </c>
      <c r="AO3213" t="str">
        <f t="shared" ca="1" si="1023"/>
        <v>Not Up</v>
      </c>
      <c r="AQ3213">
        <f t="shared" ca="1" si="1014"/>
        <v>1</v>
      </c>
      <c r="AR3213">
        <f t="shared" ca="1" si="1015"/>
        <v>0</v>
      </c>
      <c r="AT3213">
        <f t="shared" ca="1" si="993"/>
        <v>1</v>
      </c>
      <c r="AU3213">
        <f t="shared" ca="1" si="994"/>
        <v>0</v>
      </c>
      <c r="AW3213" s="5">
        <f t="shared" ca="1" si="1008"/>
        <v>5.5632291440296286E-2</v>
      </c>
      <c r="AX3213" s="5">
        <f t="shared" ca="1" si="1009"/>
        <v>5.2631889016284204E-2</v>
      </c>
      <c r="AY3213" s="18">
        <f t="shared" ca="1" si="1007"/>
        <v>5.5632291440296286E-2</v>
      </c>
      <c r="BA3213" s="6">
        <f t="shared" ca="1" si="1000"/>
        <v>0.89875859335507025</v>
      </c>
      <c r="BB3213">
        <f t="shared" ca="1" si="1001"/>
        <v>0.89875859335507025</v>
      </c>
      <c r="BC3213" t="str">
        <f t="shared" ca="1" si="989"/>
        <v>HYG UP Equity</v>
      </c>
      <c r="BD3213" t="str">
        <f t="shared" ca="1" si="990"/>
        <v>HYG UP Equity</v>
      </c>
      <c r="BF3213">
        <f t="shared" ca="1" si="1010"/>
        <v>1</v>
      </c>
      <c r="BG3213">
        <f t="shared" ca="1" si="1011"/>
        <v>0</v>
      </c>
      <c r="BI3213">
        <f t="shared" ca="1" si="1024"/>
        <v>1</v>
      </c>
      <c r="BJ3213">
        <f t="shared" ca="1" si="1025"/>
        <v>0</v>
      </c>
      <c r="BL3213">
        <f t="shared" ca="1" si="995"/>
        <v>9.6295088119424541</v>
      </c>
      <c r="BM3213">
        <f t="shared" ca="1" si="996"/>
        <v>0</v>
      </c>
      <c r="BN3213" s="9">
        <f t="shared" ca="1" si="986"/>
        <v>1</v>
      </c>
      <c r="BO3213" s="9">
        <f t="shared" ca="1" si="987"/>
        <v>0</v>
      </c>
      <c r="BP3213" s="9">
        <f t="shared" ca="1" si="1028"/>
        <v>1</v>
      </c>
      <c r="BQ3213" s="9">
        <f t="shared" ca="1" si="1029"/>
        <v>0</v>
      </c>
      <c r="BR3213">
        <f t="shared" ca="1" si="1030"/>
        <v>1044.844255721275</v>
      </c>
      <c r="BS3213">
        <f t="shared" ca="1" si="1031"/>
        <v>-6.854702775592747E-3</v>
      </c>
      <c r="BT3213">
        <f t="shared" ca="1" si="1032"/>
        <v>5.4166666666666671E-5</v>
      </c>
      <c r="BU3213">
        <f t="shared" ca="1" si="1017"/>
        <v>0</v>
      </c>
      <c r="BV3213">
        <f t="shared" ca="1" si="1018"/>
        <v>0</v>
      </c>
      <c r="BW3213" s="35">
        <f ca="1">IFERROR(VLOOKUP($B3213,OFFSET(Input!$A$1,0,MATCH(Index!BW$6&amp;" Index",Input!$1:$1,0)-1,10000,2),2,0)/100,BW3212)</f>
        <v>1.4000000000000002E-3</v>
      </c>
      <c r="BX3213">
        <f t="shared" ca="1" si="988"/>
        <v>5.6047333436585411E-2</v>
      </c>
      <c r="CE3213">
        <v>1012.4256992287636</v>
      </c>
    </row>
    <row r="3214" spans="2:83" x14ac:dyDescent="0.25">
      <c r="B3214" s="2">
        <v>42185</v>
      </c>
      <c r="C3214">
        <f t="shared" ca="1" si="1019"/>
        <v>0</v>
      </c>
      <c r="D3214">
        <f t="shared" ca="1" si="1020"/>
        <v>0</v>
      </c>
      <c r="E3214">
        <f ca="1">IF($B3214&lt;VLOOKUP(E$6&amp;" Equity",Param,4,0),"",IFERROR(VLOOKUP($B3214,OFFSET(Input!$A$1,0,MATCH(Index!E$6&amp;" Equity",Input!$1:$1,0)-1,10000,2),2,0),E3213))</f>
        <v>88.8</v>
      </c>
      <c r="F3214" s="33">
        <v>117.46</v>
      </c>
      <c r="H3214">
        <f ca="1">IFERROR(VLOOKUP($B3214,OFFSET(Input!$A$1,0,MATCH(Index!H$6,Input!$1:$1,0)-1,10000,2),2,0),0)</f>
        <v>0</v>
      </c>
      <c r="I3214">
        <f ca="1">IFERROR(VLOOKUP($B3214,OFFSET(Input!$A$1,0,MATCH(Index!I$6,Input!$1:$1,0)-1,10000,2),2,0),0)</f>
        <v>0</v>
      </c>
      <c r="K3214">
        <f t="shared" ca="1" si="1021"/>
        <v>109.02005406122649</v>
      </c>
      <c r="L3214" s="30">
        <f t="shared" ca="1" si="1022"/>
        <v>129.3377477430783</v>
      </c>
      <c r="N3214">
        <f t="shared" ca="1" si="1026"/>
        <v>4.7409502955305894E-3</v>
      </c>
      <c r="O3214">
        <f t="shared" ca="1" si="1027"/>
        <v>-6.9568448899032086E-3</v>
      </c>
      <c r="Q3214">
        <f t="shared" ca="1" si="992"/>
        <v>5.3550072560604491E-2</v>
      </c>
      <c r="R3214">
        <f t="shared" ca="1" si="991"/>
        <v>0.2041161363275219</v>
      </c>
      <c r="T3214">
        <f t="shared" ca="1" si="1002"/>
        <v>5.485375480067544E-2</v>
      </c>
      <c r="U3214">
        <f t="shared" ca="1" si="997"/>
        <v>0.19037430576036574</v>
      </c>
      <c r="W3214">
        <f t="shared" ca="1" si="998"/>
        <v>-0.53834734102052217</v>
      </c>
      <c r="X3214">
        <f t="shared" ca="1" si="999"/>
        <v>-8.4453085453261426E-2</v>
      </c>
      <c r="Z3214">
        <f t="shared" ca="1" si="1012"/>
        <v>109.63513342028811</v>
      </c>
      <c r="AA3214">
        <f t="shared" ca="1" si="1012"/>
        <v>109.71554798719134</v>
      </c>
      <c r="AB3214">
        <f t="shared" ca="1" si="1012"/>
        <v>109.99177975363006</v>
      </c>
      <c r="AC3214">
        <f t="shared" ca="1" si="1013"/>
        <v>109.99177975363006</v>
      </c>
      <c r="AE3214">
        <f ca="1">IFERROR(VLOOKUP($B3214,OFFSET(Input!$A$1,0,MATCH(Index!AE$6&amp;" Index",Input!$1:$1,0)-1,10000,2),2,0),AE3213)</f>
        <v>18.23</v>
      </c>
      <c r="AF3214">
        <f t="shared" ca="1" si="1003"/>
        <v>14.327999999999998</v>
      </c>
      <c r="AG3214">
        <f t="shared" ca="1" si="1003"/>
        <v>14.363</v>
      </c>
      <c r="AH3214">
        <f t="shared" ca="1" si="1003"/>
        <v>14.2356</v>
      </c>
      <c r="AI3214">
        <f t="shared" ca="1" si="1004"/>
        <v>14.363</v>
      </c>
      <c r="AK3214">
        <f t="shared" ca="1" si="1005"/>
        <v>-1</v>
      </c>
      <c r="AL3214">
        <f t="shared" ca="1" si="1006"/>
        <v>-1</v>
      </c>
      <c r="AN3214" t="str">
        <f t="shared" ca="1" si="1016"/>
        <v>Not Down</v>
      </c>
      <c r="AO3214" t="str">
        <f t="shared" ca="1" si="1023"/>
        <v>Not Up</v>
      </c>
      <c r="AQ3214">
        <f t="shared" ca="1" si="1014"/>
        <v>1</v>
      </c>
      <c r="AR3214">
        <f t="shared" ca="1" si="1015"/>
        <v>0</v>
      </c>
      <c r="AT3214">
        <f t="shared" ca="1" si="993"/>
        <v>1</v>
      </c>
      <c r="AU3214">
        <f t="shared" ca="1" si="994"/>
        <v>0</v>
      </c>
      <c r="AW3214" s="5">
        <f t="shared" ca="1" si="1008"/>
        <v>5.3550072560604491E-2</v>
      </c>
      <c r="AX3214" s="5">
        <f t="shared" ca="1" si="1009"/>
        <v>5.485375480067544E-2</v>
      </c>
      <c r="AY3214" s="18">
        <f t="shared" ca="1" si="1007"/>
        <v>5.485375480067544E-2</v>
      </c>
      <c r="BA3214" s="6">
        <f t="shared" ca="1" si="1000"/>
        <v>0.91151462979493847</v>
      </c>
      <c r="BB3214">
        <f t="shared" ca="1" si="1001"/>
        <v>0.89875859335507025</v>
      </c>
      <c r="BC3214" t="str">
        <f t="shared" ca="1" si="989"/>
        <v>HYG UP Equity</v>
      </c>
      <c r="BD3214" t="str">
        <f t="shared" ca="1" si="990"/>
        <v>HYG UP Equity</v>
      </c>
      <c r="BF3214">
        <f t="shared" ca="1" si="1010"/>
        <v>1</v>
      </c>
      <c r="BG3214">
        <f t="shared" ca="1" si="1011"/>
        <v>0</v>
      </c>
      <c r="BI3214">
        <f t="shared" ca="1" si="1024"/>
        <v>1</v>
      </c>
      <c r="BJ3214">
        <f t="shared" ca="1" si="1025"/>
        <v>0</v>
      </c>
      <c r="BL3214">
        <f t="shared" ca="1" si="995"/>
        <v>9.6295088119424541</v>
      </c>
      <c r="BM3214">
        <f t="shared" ca="1" si="996"/>
        <v>0</v>
      </c>
      <c r="BN3214" s="9">
        <f t="shared" ref="BN3214:BN3277" ca="1" si="1033">(K3214/$BR3214)*BL3213</f>
        <v>1</v>
      </c>
      <c r="BO3214" s="9">
        <f t="shared" ref="BO3214:BO3277" ca="1" si="1034">(L3214/$BR3214)*BM3213</f>
        <v>0</v>
      </c>
      <c r="BP3214" s="9">
        <f t="shared" ca="1" si="1028"/>
        <v>1</v>
      </c>
      <c r="BQ3214" s="9">
        <f t="shared" ca="1" si="1029"/>
        <v>0</v>
      </c>
      <c r="BR3214">
        <f t="shared" ca="1" si="1030"/>
        <v>1049.8095712610232</v>
      </c>
      <c r="BS3214">
        <f t="shared" ca="1" si="1031"/>
        <v>4.7522063815343962E-3</v>
      </c>
      <c r="BT3214">
        <f t="shared" ca="1" si="1032"/>
        <v>1.8055555555555558E-5</v>
      </c>
      <c r="BU3214">
        <f t="shared" ca="1" si="1017"/>
        <v>2.3210748264618421E-5</v>
      </c>
      <c r="BV3214">
        <f t="shared" ca="1" si="1018"/>
        <v>0</v>
      </c>
      <c r="BW3214" s="35">
        <f ca="1">IFERROR(VLOOKUP($B3214,OFFSET(Input!$A$1,0,MATCH(Index!BW$6&amp;" Index",Input!$1:$1,0)-1,10000,2),2,0)/100,BW3213)</f>
        <v>8.0000000000000004E-4</v>
      </c>
      <c r="BX3214">
        <f t="shared" ref="BX3214:BX3277" ca="1" si="1035">BT3214*BB3213*CE3213</f>
        <v>1.6429224812638574E-2</v>
      </c>
      <c r="CE3214">
        <v>1017.252051407663</v>
      </c>
    </row>
    <row r="3215" spans="2:83" x14ac:dyDescent="0.25">
      <c r="B3215" s="2">
        <v>42186</v>
      </c>
      <c r="C3215">
        <f t="shared" ca="1" si="1019"/>
        <v>1</v>
      </c>
      <c r="D3215">
        <f t="shared" ca="1" si="1020"/>
        <v>0</v>
      </c>
      <c r="E3215">
        <f ca="1">IF($B3215&lt;VLOOKUP(E$6&amp;" Equity",Param,4,0),"",IFERROR(VLOOKUP($B3215,OFFSET(Input!$A$1,0,MATCH(Index!E$6&amp;" Equity",Input!$1:$1,0)-1,10000,2),2,0),E3214))</f>
        <v>88.42</v>
      </c>
      <c r="F3215" s="33">
        <v>115.62</v>
      </c>
      <c r="H3215">
        <f ca="1">IFERROR(VLOOKUP($B3215,OFFSET(Input!$A$1,0,MATCH(Index!H$6,Input!$1:$1,0)-1,10000,2),2,0),0)</f>
        <v>0.39471499999999998</v>
      </c>
      <c r="I3215">
        <f ca="1">IFERROR(VLOOKUP($B3215,OFFSET(Input!$A$1,0,MATCH(Index!I$6,Input!$1:$1,0)-1,10000,2),2,0),0)</f>
        <v>0.25816699999999998</v>
      </c>
      <c r="K3215">
        <f t="shared" ca="1" si="1021"/>
        <v>109.03811971545522</v>
      </c>
      <c r="L3215" s="30">
        <f t="shared" ca="1" si="1022"/>
        <v>127.59595719714201</v>
      </c>
      <c r="N3215">
        <f t="shared" ca="1" si="1026"/>
        <v>1.656957311637029E-4</v>
      </c>
      <c r="O3215">
        <f t="shared" ca="1" si="1027"/>
        <v>-1.3558495406007872E-2</v>
      </c>
      <c r="Q3215">
        <f t="shared" ca="1" si="992"/>
        <v>5.336738372446051E-2</v>
      </c>
      <c r="R3215">
        <f t="shared" ca="1" si="991"/>
        <v>0.21161249581267286</v>
      </c>
      <c r="T3215">
        <f t="shared" ca="1" si="1002"/>
        <v>5.1359661232434337E-2</v>
      </c>
      <c r="U3215">
        <f t="shared" ca="1" si="997"/>
        <v>0.18774884894483551</v>
      </c>
      <c r="W3215">
        <f t="shared" ca="1" si="998"/>
        <v>-0.54157279137205405</v>
      </c>
      <c r="X3215">
        <f t="shared" ca="1" si="999"/>
        <v>-0.20937244585847498</v>
      </c>
      <c r="Z3215">
        <f t="shared" ca="1" si="1012"/>
        <v>109.58046563338198</v>
      </c>
      <c r="AA3215">
        <f t="shared" ca="1" si="1012"/>
        <v>109.64278907121277</v>
      </c>
      <c r="AB3215">
        <f t="shared" ca="1" si="1012"/>
        <v>109.91298500980727</v>
      </c>
      <c r="AC3215">
        <f t="shared" ca="1" si="1013"/>
        <v>109.91298500980727</v>
      </c>
      <c r="AE3215">
        <f ca="1">IFERROR(VLOOKUP($B3215,OFFSET(Input!$A$1,0,MATCH(Index!AE$6&amp;" Index",Input!$1:$1,0)-1,10000,2),2,0),AE3214)</f>
        <v>16.09</v>
      </c>
      <c r="AF3215">
        <f t="shared" ca="1" si="1003"/>
        <v>14.51933333333333</v>
      </c>
      <c r="AG3215">
        <f t="shared" ca="1" si="1003"/>
        <v>14.484500000000001</v>
      </c>
      <c r="AH3215">
        <f t="shared" ca="1" si="1003"/>
        <v>14.3484</v>
      </c>
      <c r="AI3215">
        <f t="shared" ca="1" si="1004"/>
        <v>14.484500000000001</v>
      </c>
      <c r="AK3215">
        <f t="shared" ca="1" si="1005"/>
        <v>-1</v>
      </c>
      <c r="AL3215">
        <f t="shared" ca="1" si="1006"/>
        <v>1</v>
      </c>
      <c r="AN3215" t="str">
        <f t="shared" ca="1" si="1016"/>
        <v>Down</v>
      </c>
      <c r="AO3215" t="str">
        <f t="shared" ca="1" si="1023"/>
        <v>Not Up</v>
      </c>
      <c r="AQ3215">
        <f t="shared" ca="1" si="1014"/>
        <v>0</v>
      </c>
      <c r="AR3215">
        <f t="shared" ca="1" si="1015"/>
        <v>1</v>
      </c>
      <c r="AT3215">
        <f t="shared" ca="1" si="993"/>
        <v>1</v>
      </c>
      <c r="AU3215">
        <f t="shared" ca="1" si="994"/>
        <v>0</v>
      </c>
      <c r="AW3215" s="5">
        <f t="shared" ca="1" si="1008"/>
        <v>4.0703979718284232E-2</v>
      </c>
      <c r="AX3215" s="5">
        <f t="shared" ca="1" si="1009"/>
        <v>4.9519011581396634E-2</v>
      </c>
      <c r="AY3215" s="18">
        <f t="shared" ca="1" si="1007"/>
        <v>4.9519011581396634E-2</v>
      </c>
      <c r="BA3215" s="6">
        <f t="shared" ca="1" si="1000"/>
        <v>1.009713207175243</v>
      </c>
      <c r="BB3215">
        <f t="shared" ca="1" si="1001"/>
        <v>1.009713207175243</v>
      </c>
      <c r="BC3215" t="str">
        <f t="shared" ref="BC3215:BC3278" ca="1" si="1036">IF($D3215=1,BD3214,BC3214)</f>
        <v>HYG UP Equity</v>
      </c>
      <c r="BD3215" t="str">
        <f t="shared" ref="BD3215:BD3278" ca="1" si="1037">IF($D3215=1,IF(AO3215="Up","TLT UP Equity",IF(AN3215="Down","TLT UP equity","HYG UP Equity")),BD3214)</f>
        <v>HYG UP Equity</v>
      </c>
      <c r="BF3215">
        <f t="shared" ca="1" si="1010"/>
        <v>0.8</v>
      </c>
      <c r="BG3215">
        <f t="shared" ca="1" si="1011"/>
        <v>0.2</v>
      </c>
      <c r="BI3215">
        <f t="shared" ca="1" si="1024"/>
        <v>1</v>
      </c>
      <c r="BJ3215">
        <f t="shared" ca="1" si="1025"/>
        <v>0</v>
      </c>
      <c r="BL3215">
        <f t="shared" ca="1" si="995"/>
        <v>9.6295088119424541</v>
      </c>
      <c r="BM3215">
        <f t="shared" ca="1" si="996"/>
        <v>0</v>
      </c>
      <c r="BN3215" s="9">
        <f t="shared" ca="1" si="1033"/>
        <v>0.99999999999999989</v>
      </c>
      <c r="BO3215" s="9">
        <f t="shared" ca="1" si="1034"/>
        <v>0</v>
      </c>
      <c r="BP3215" s="9">
        <f t="shared" ca="1" si="1028"/>
        <v>0.99999999999999989</v>
      </c>
      <c r="BQ3215" s="9">
        <f t="shared" ca="1" si="1029"/>
        <v>0</v>
      </c>
      <c r="BR3215">
        <f t="shared" ca="1" si="1030"/>
        <v>1049.9835346376124</v>
      </c>
      <c r="BS3215">
        <f t="shared" ca="1" si="1031"/>
        <v>1.6570945945959537E-4</v>
      </c>
      <c r="BT3215">
        <f t="shared" ca="1" si="1032"/>
        <v>1.8055555555555555E-5</v>
      </c>
      <c r="BU3215">
        <f t="shared" ca="1" si="1017"/>
        <v>0</v>
      </c>
      <c r="BV3215">
        <f t="shared" ca="1" si="1018"/>
        <v>0</v>
      </c>
      <c r="BW3215" s="35">
        <f ca="1">IFERROR(VLOOKUP($B3215,OFFSET(Input!$A$1,0,MATCH(Index!BW$6&amp;" Index",Input!$1:$1,0)-1,10000,2),2,0)/100,BW3214)</f>
        <v>1.2999999999999999E-3</v>
      </c>
      <c r="BX3215">
        <f t="shared" ca="1" si="1035"/>
        <v>1.6507544856304499E-2</v>
      </c>
      <c r="CE3215">
        <v>1017.3731464214018</v>
      </c>
    </row>
    <row r="3216" spans="2:83" x14ac:dyDescent="0.25">
      <c r="B3216" s="2">
        <v>42187</v>
      </c>
      <c r="C3216">
        <f t="shared" ca="1" si="1019"/>
        <v>0</v>
      </c>
      <c r="D3216">
        <f t="shared" ca="1" si="1020"/>
        <v>1</v>
      </c>
      <c r="E3216">
        <f ca="1">IF($B3216&lt;VLOOKUP(E$6&amp;" Equity",Param,4,0),"",IFERROR(VLOOKUP($B3216,OFFSET(Input!$A$1,0,MATCH(Index!E$6&amp;" Equity",Input!$1:$1,0)-1,10000,2),2,0),E3215))</f>
        <v>88.75</v>
      </c>
      <c r="F3216" s="33">
        <v>116</v>
      </c>
      <c r="H3216">
        <f ca="1">IFERROR(VLOOKUP($B3216,OFFSET(Input!$A$1,0,MATCH(Index!H$6,Input!$1:$1,0)-1,10000,2),2,0),0)</f>
        <v>0</v>
      </c>
      <c r="I3216">
        <f ca="1">IFERROR(VLOOKUP($B3216,OFFSET(Input!$A$1,0,MATCH(Index!I$6,Input!$1:$1,0)-1,10000,2),2,0),0)</f>
        <v>0</v>
      </c>
      <c r="K3216">
        <f t="shared" ca="1" si="1021"/>
        <v>109.44507039975855</v>
      </c>
      <c r="L3216" s="30">
        <f t="shared" ca="1" si="1022"/>
        <v>128.01531772070985</v>
      </c>
      <c r="N3216">
        <f t="shared" ca="1" si="1026"/>
        <v>3.7252399574280153E-3</v>
      </c>
      <c r="O3216">
        <f t="shared" ca="1" si="1027"/>
        <v>3.281239452034619E-3</v>
      </c>
      <c r="Q3216">
        <f t="shared" ca="1" si="992"/>
        <v>5.3428613243206122E-2</v>
      </c>
      <c r="R3216">
        <f t="shared" ca="1" si="991"/>
        <v>0.21081008097553006</v>
      </c>
      <c r="T3216">
        <f t="shared" ca="1" si="1002"/>
        <v>5.1782479596758212E-2</v>
      </c>
      <c r="U3216">
        <f t="shared" ca="1" si="997"/>
        <v>0.18242016326664792</v>
      </c>
      <c r="W3216">
        <f t="shared" ca="1" si="998"/>
        <v>-0.47503248080276606</v>
      </c>
      <c r="X3216">
        <f t="shared" ca="1" si="999"/>
        <v>-0.14173935590275261</v>
      </c>
      <c r="Z3216">
        <f t="shared" ca="1" si="1012"/>
        <v>109.52597870562666</v>
      </c>
      <c r="AA3216">
        <f t="shared" ca="1" si="1012"/>
        <v>109.60817938746615</v>
      </c>
      <c r="AB3216">
        <f t="shared" ca="1" si="1012"/>
        <v>109.85242395049491</v>
      </c>
      <c r="AC3216">
        <f t="shared" ca="1" si="1013"/>
        <v>109.85242395049491</v>
      </c>
      <c r="AE3216">
        <f ca="1">IFERROR(VLOOKUP($B3216,OFFSET(Input!$A$1,0,MATCH(Index!AE$6&amp;" Index",Input!$1:$1,0)-1,10000,2),2,0),AE3215)</f>
        <v>16.79</v>
      </c>
      <c r="AF3216">
        <f t="shared" ca="1" si="1003"/>
        <v>14.782</v>
      </c>
      <c r="AG3216">
        <f t="shared" ca="1" si="1003"/>
        <v>14.5885</v>
      </c>
      <c r="AH3216">
        <f t="shared" ca="1" si="1003"/>
        <v>14.4876</v>
      </c>
      <c r="AI3216">
        <f t="shared" ca="1" si="1004"/>
        <v>14.5885</v>
      </c>
      <c r="AK3216">
        <f t="shared" ca="1" si="1005"/>
        <v>-1</v>
      </c>
      <c r="AL3216">
        <f t="shared" ca="1" si="1006"/>
        <v>1</v>
      </c>
      <c r="AN3216" t="str">
        <f t="shared" ca="1" si="1016"/>
        <v>Down</v>
      </c>
      <c r="AO3216" t="str">
        <f t="shared" ca="1" si="1023"/>
        <v>Not Up</v>
      </c>
      <c r="AQ3216">
        <f t="shared" ca="1" si="1014"/>
        <v>0</v>
      </c>
      <c r="AR3216">
        <f t="shared" ca="1" si="1015"/>
        <v>1</v>
      </c>
      <c r="AT3216">
        <f t="shared" ca="1" si="993"/>
        <v>1</v>
      </c>
      <c r="AU3216">
        <f t="shared" ca="1" si="994"/>
        <v>0</v>
      </c>
      <c r="AW3216" s="5">
        <f t="shared" ca="1" si="1008"/>
        <v>7.4632423697195915E-2</v>
      </c>
      <c r="AX3216" s="5">
        <f t="shared" ca="1" si="1009"/>
        <v>7.5146407694949457E-2</v>
      </c>
      <c r="AY3216" s="18">
        <f t="shared" ca="1" si="1007"/>
        <v>7.5146407694949457E-2</v>
      </c>
      <c r="BA3216" s="6">
        <f t="shared" ca="1" si="1000"/>
        <v>0.66536780045389277</v>
      </c>
      <c r="BB3216">
        <f t="shared" ca="1" si="1001"/>
        <v>0.66536780045389277</v>
      </c>
      <c r="BC3216" t="str">
        <f t="shared" ca="1" si="1036"/>
        <v>HYG UP Equity</v>
      </c>
      <c r="BD3216" t="str">
        <f t="shared" ca="1" si="1037"/>
        <v>TLT UP equity</v>
      </c>
      <c r="BF3216">
        <f t="shared" ca="1" si="1010"/>
        <v>0.6</v>
      </c>
      <c r="BG3216">
        <f t="shared" ca="1" si="1011"/>
        <v>0.4</v>
      </c>
      <c r="BI3216">
        <f t="shared" ca="1" si="1024"/>
        <v>0.8</v>
      </c>
      <c r="BJ3216">
        <f t="shared" ca="1" si="1025"/>
        <v>0.2</v>
      </c>
      <c r="BL3216">
        <f t="shared" ca="1" si="995"/>
        <v>7.7036070495539635</v>
      </c>
      <c r="BM3216">
        <f t="shared" ca="1" si="996"/>
        <v>1.6465252574499385</v>
      </c>
      <c r="BN3216" s="9">
        <f t="shared" ca="1" si="1033"/>
        <v>0.99999999999999989</v>
      </c>
      <c r="BO3216" s="9">
        <f t="shared" ca="1" si="1034"/>
        <v>0</v>
      </c>
      <c r="BP3216" s="9">
        <f t="shared" ca="1" si="1028"/>
        <v>0.79999999999999993</v>
      </c>
      <c r="BQ3216" s="9">
        <f t="shared" ca="1" si="1029"/>
        <v>0.19999999999999998</v>
      </c>
      <c r="BR3216">
        <f t="shared" ca="1" si="1030"/>
        <v>1053.9022698381373</v>
      </c>
      <c r="BS3216">
        <f t="shared" ca="1" si="1031"/>
        <v>3.7321872879438889E-3</v>
      </c>
      <c r="BT3216">
        <f t="shared" ca="1" si="1032"/>
        <v>1.8055555555555555E-5</v>
      </c>
      <c r="BU3216">
        <f t="shared" ca="1" si="1017"/>
        <v>1.8197605522975157E-5</v>
      </c>
      <c r="BV3216">
        <f t="shared" ca="1" si="1018"/>
        <v>4.0388528287009719E-5</v>
      </c>
      <c r="BW3216" s="35">
        <f ca="1">IFERROR(VLOOKUP($B3216,OFFSET(Input!$A$1,0,MATCH(Index!BW$6&amp;" Index",Input!$1:$1,0)-1,10000,2),2,0)/100,BW3215)</f>
        <v>1.2999999999999999E-3</v>
      </c>
      <c r="BX3216">
        <f t="shared" ca="1" si="1035"/>
        <v>1.8547661574128585E-2</v>
      </c>
      <c r="CE3216">
        <v>1020.6958854721213</v>
      </c>
    </row>
    <row r="3217" spans="2:83" x14ac:dyDescent="0.25">
      <c r="B3217" s="2">
        <v>42191</v>
      </c>
      <c r="C3217">
        <f t="shared" ca="1" si="1019"/>
        <v>0</v>
      </c>
      <c r="D3217">
        <f t="shared" ca="1" si="1020"/>
        <v>2</v>
      </c>
      <c r="E3217">
        <f ca="1">IF($B3217&lt;VLOOKUP(E$6&amp;" Equity",Param,4,0),"",IFERROR(VLOOKUP($B3217,OFFSET(Input!$A$1,0,MATCH(Index!E$6&amp;" Equity",Input!$1:$1,0)-1,10000,2),2,0),E3216))</f>
        <v>88.46</v>
      </c>
      <c r="F3217" s="33">
        <v>118.15</v>
      </c>
      <c r="H3217">
        <f ca="1">IFERROR(VLOOKUP($B3217,OFFSET(Input!$A$1,0,MATCH(Index!H$6,Input!$1:$1,0)-1,10000,2),2,0),0)</f>
        <v>0</v>
      </c>
      <c r="I3217">
        <f ca="1">IFERROR(VLOOKUP($B3217,OFFSET(Input!$A$1,0,MATCH(Index!I$6,Input!$1:$1,0)-1,10000,2),2,0),0)</f>
        <v>0</v>
      </c>
      <c r="K3217">
        <f t="shared" ca="1" si="1021"/>
        <v>109.08744707112834</v>
      </c>
      <c r="L3217" s="30">
        <f t="shared" ca="1" si="1022"/>
        <v>130.3880154198437</v>
      </c>
      <c r="N3217">
        <f t="shared" ca="1" si="1026"/>
        <v>-3.2729559153445659E-3</v>
      </c>
      <c r="O3217">
        <f t="shared" ca="1" si="1027"/>
        <v>1.8364812526552192E-2</v>
      </c>
      <c r="Q3217">
        <f t="shared" ca="1" si="992"/>
        <v>5.5827595514609397E-2</v>
      </c>
      <c r="R3217">
        <f t="shared" ca="1" si="991"/>
        <v>0.22098856701736913</v>
      </c>
      <c r="T3217">
        <f t="shared" ca="1" si="1002"/>
        <v>5.1980002066929563E-2</v>
      </c>
      <c r="U3217">
        <f t="shared" ca="1" si="997"/>
        <v>0.18863084306981331</v>
      </c>
      <c r="W3217">
        <f t="shared" ca="1" si="998"/>
        <v>-0.57099882687843628</v>
      </c>
      <c r="X3217">
        <f t="shared" ca="1" si="999"/>
        <v>-0.2619190051906809</v>
      </c>
      <c r="Z3217">
        <f t="shared" ca="1" si="1012"/>
        <v>109.42959092845084</v>
      </c>
      <c r="AA3217">
        <f t="shared" ca="1" si="1012"/>
        <v>109.57226253199322</v>
      </c>
      <c r="AB3217">
        <f t="shared" ca="1" si="1012"/>
        <v>109.77120207233794</v>
      </c>
      <c r="AC3217">
        <f t="shared" ca="1" si="1013"/>
        <v>109.77120207233794</v>
      </c>
      <c r="AE3217">
        <f ca="1">IFERROR(VLOOKUP($B3217,OFFSET(Input!$A$1,0,MATCH(Index!AE$6&amp;" Index",Input!$1:$1,0)-1,10000,2),2,0),AE3216)</f>
        <v>17.010000000000002</v>
      </c>
      <c r="AF3217">
        <f t="shared" ca="1" si="1003"/>
        <v>14.997333333333332</v>
      </c>
      <c r="AG3217">
        <f t="shared" ca="1" si="1003"/>
        <v>14.7285</v>
      </c>
      <c r="AH3217">
        <f t="shared" ca="1" si="1003"/>
        <v>14.6144</v>
      </c>
      <c r="AI3217">
        <f t="shared" ca="1" si="1004"/>
        <v>14.7285</v>
      </c>
      <c r="AK3217">
        <f t="shared" ca="1" si="1005"/>
        <v>-1</v>
      </c>
      <c r="AL3217">
        <f t="shared" ca="1" si="1006"/>
        <v>1</v>
      </c>
      <c r="AN3217" t="str">
        <f t="shared" ca="1" si="1016"/>
        <v>Down</v>
      </c>
      <c r="AO3217" t="str">
        <f t="shared" ca="1" si="1023"/>
        <v>Not Up</v>
      </c>
      <c r="AQ3217">
        <f t="shared" ca="1" si="1014"/>
        <v>0</v>
      </c>
      <c r="AR3217">
        <f t="shared" ca="1" si="1015"/>
        <v>1</v>
      </c>
      <c r="AT3217">
        <f t="shared" ca="1" si="993"/>
        <v>1</v>
      </c>
      <c r="AU3217">
        <f t="shared" ca="1" si="994"/>
        <v>0</v>
      </c>
      <c r="AW3217" s="5">
        <f t="shared" ca="1" si="1008"/>
        <v>0.12123624348060602</v>
      </c>
      <c r="AX3217" s="5">
        <f t="shared" ca="1" si="1009"/>
        <v>0.10958550042124547</v>
      </c>
      <c r="AY3217" s="18">
        <f t="shared" ca="1" si="1007"/>
        <v>0.12123624348060602</v>
      </c>
      <c r="BA3217" s="6">
        <f t="shared" ca="1" si="1000"/>
        <v>0.41241792523865545</v>
      </c>
      <c r="BB3217">
        <f t="shared" ca="1" si="1001"/>
        <v>0.41241792523865545</v>
      </c>
      <c r="BC3217" t="str">
        <f t="shared" ca="1" si="1036"/>
        <v>HYG UP Equity</v>
      </c>
      <c r="BD3217" t="str">
        <f t="shared" ca="1" si="1037"/>
        <v>TLT UP equity</v>
      </c>
      <c r="BF3217">
        <f t="shared" ca="1" si="1010"/>
        <v>0.4</v>
      </c>
      <c r="BG3217">
        <f t="shared" ca="1" si="1011"/>
        <v>0.6</v>
      </c>
      <c r="BI3217">
        <f t="shared" ca="1" si="1024"/>
        <v>0.6</v>
      </c>
      <c r="BJ3217">
        <f t="shared" ca="1" si="1025"/>
        <v>0.4</v>
      </c>
      <c r="BL3217">
        <f t="shared" ca="1" si="995"/>
        <v>5.8029810867859419</v>
      </c>
      <c r="BM3217">
        <f t="shared" ca="1" si="996"/>
        <v>3.2366593924612048</v>
      </c>
      <c r="BN3217" s="9">
        <f t="shared" ca="1" si="1033"/>
        <v>0.79651547378942522</v>
      </c>
      <c r="BO3217" s="9">
        <f t="shared" ca="1" si="1034"/>
        <v>0.20348452621057489</v>
      </c>
      <c r="BP3217" s="9">
        <f t="shared" ca="1" si="1028"/>
        <v>0.6</v>
      </c>
      <c r="BQ3217" s="9">
        <f t="shared" ca="1" si="1029"/>
        <v>0.4</v>
      </c>
      <c r="BR3217">
        <f t="shared" ca="1" si="1030"/>
        <v>1055.0539869325337</v>
      </c>
      <c r="BS3217">
        <f t="shared" ca="1" si="1031"/>
        <v>1.0928120446815903E-3</v>
      </c>
      <c r="BT3217">
        <f t="shared" ca="1" si="1032"/>
        <v>7.2222222222222232E-5</v>
      </c>
      <c r="BU3217">
        <f t="shared" ca="1" si="1017"/>
        <v>8.1006302666458617E-5</v>
      </c>
      <c r="BV3217">
        <f t="shared" ca="1" si="1018"/>
        <v>1.2137221322188547E-5</v>
      </c>
      <c r="BW3217" s="35">
        <f ca="1">IFERROR(VLOOKUP($B3217,OFFSET(Input!$A$1,0,MATCH(Index!BW$6&amp;" Index",Input!$1:$1,0)-1,10000,2),2,0)/100,BW3216)</f>
        <v>1.2999999999999999E-3</v>
      </c>
      <c r="BX3217">
        <f t="shared" ca="1" si="1035"/>
        <v>4.9048868284644498E-2</v>
      </c>
      <c r="CE3217">
        <v>1021.5957959232899</v>
      </c>
    </row>
    <row r="3218" spans="2:83" x14ac:dyDescent="0.25">
      <c r="B3218" s="2">
        <v>42192</v>
      </c>
      <c r="C3218">
        <f t="shared" ca="1" si="1019"/>
        <v>0</v>
      </c>
      <c r="D3218">
        <f t="shared" ca="1" si="1020"/>
        <v>3</v>
      </c>
      <c r="E3218">
        <f ca="1">IF($B3218&lt;VLOOKUP(E$6&amp;" Equity",Param,4,0),"",IFERROR(VLOOKUP($B3218,OFFSET(Input!$A$1,0,MATCH(Index!E$6&amp;" Equity",Input!$1:$1,0)-1,10000,2),2,0),E3217))</f>
        <v>88.53</v>
      </c>
      <c r="F3218" s="33">
        <v>119.26</v>
      </c>
      <c r="H3218">
        <f ca="1">IFERROR(VLOOKUP($B3218,OFFSET(Input!$A$1,0,MATCH(Index!H$6,Input!$1:$1,0)-1,10000,2),2,0),0)</f>
        <v>0</v>
      </c>
      <c r="I3218">
        <f ca="1">IFERROR(VLOOKUP($B3218,OFFSET(Input!$A$1,0,MATCH(Index!I$6,Input!$1:$1,0)-1,10000,2),2,0),0)</f>
        <v>0</v>
      </c>
      <c r="K3218">
        <f t="shared" ca="1" si="1021"/>
        <v>109.17376994355632</v>
      </c>
      <c r="L3218" s="30">
        <f t="shared" ca="1" si="1022"/>
        <v>131.61298958079189</v>
      </c>
      <c r="N3218">
        <f t="shared" ca="1" si="1026"/>
        <v>7.9100518277706346E-4</v>
      </c>
      <c r="O3218">
        <f t="shared" ca="1" si="1027"/>
        <v>9.3509800620430739E-3</v>
      </c>
      <c r="Q3218">
        <f t="shared" ca="1" si="992"/>
        <v>5.5055246691139856E-2</v>
      </c>
      <c r="R3218">
        <f t="shared" ca="1" si="991"/>
        <v>0.20081675116692316</v>
      </c>
      <c r="T3218">
        <f t="shared" ca="1" si="1002"/>
        <v>5.2055780647183386E-2</v>
      </c>
      <c r="U3218">
        <f t="shared" ca="1" si="997"/>
        <v>0.19150015995477801</v>
      </c>
      <c r="W3218">
        <f t="shared" ca="1" si="998"/>
        <v>-0.52604067482915862</v>
      </c>
      <c r="X3218">
        <f t="shared" ca="1" si="999"/>
        <v>-0.24826992892190272</v>
      </c>
      <c r="Z3218">
        <f t="shared" ca="1" si="1012"/>
        <v>109.31973677891078</v>
      </c>
      <c r="AA3218">
        <f t="shared" ca="1" si="1012"/>
        <v>109.54066182014171</v>
      </c>
      <c r="AB3218">
        <f t="shared" ca="1" si="1012"/>
        <v>109.68600958125549</v>
      </c>
      <c r="AC3218">
        <f t="shared" ca="1" si="1013"/>
        <v>109.68600958125549</v>
      </c>
      <c r="AE3218">
        <f ca="1">IFERROR(VLOOKUP($B3218,OFFSET(Input!$A$1,0,MATCH(Index!AE$6&amp;" Index",Input!$1:$1,0)-1,10000,2),2,0),AE3217)</f>
        <v>16.09</v>
      </c>
      <c r="AF3218">
        <f t="shared" ca="1" si="1003"/>
        <v>15.044</v>
      </c>
      <c r="AG3218">
        <f t="shared" ca="1" si="1003"/>
        <v>14.7685</v>
      </c>
      <c r="AH3218">
        <f t="shared" ca="1" si="1003"/>
        <v>14.699199999999998</v>
      </c>
      <c r="AI3218">
        <f t="shared" ca="1" si="1004"/>
        <v>14.7685</v>
      </c>
      <c r="AK3218">
        <f t="shared" ca="1" si="1005"/>
        <v>-1</v>
      </c>
      <c r="AL3218">
        <f t="shared" ca="1" si="1006"/>
        <v>1</v>
      </c>
      <c r="AN3218" t="str">
        <f t="shared" ca="1" si="1016"/>
        <v>Down</v>
      </c>
      <c r="AO3218" t="str">
        <f t="shared" ca="1" si="1023"/>
        <v>Not Up</v>
      </c>
      <c r="AQ3218">
        <f t="shared" ca="1" si="1014"/>
        <v>0</v>
      </c>
      <c r="AR3218">
        <f t="shared" ca="1" si="1015"/>
        <v>1</v>
      </c>
      <c r="AT3218">
        <f t="shared" ca="1" si="993"/>
        <v>1</v>
      </c>
      <c r="AU3218">
        <f t="shared" ca="1" si="994"/>
        <v>0</v>
      </c>
      <c r="AW3218" s="5">
        <f t="shared" ca="1" si="1008"/>
        <v>0.15514401683358986</v>
      </c>
      <c r="AX3218" s="5">
        <f t="shared" ca="1" si="1009"/>
        <v>0.15095262517803976</v>
      </c>
      <c r="AY3218" s="18">
        <f t="shared" ca="1" si="1007"/>
        <v>0.15514401683358986</v>
      </c>
      <c r="BA3218" s="6">
        <f t="shared" ca="1" si="1000"/>
        <v>0.32228120052886644</v>
      </c>
      <c r="BB3218">
        <f t="shared" ca="1" si="1001"/>
        <v>0.32228120052886644</v>
      </c>
      <c r="BC3218" t="str">
        <f t="shared" ca="1" si="1036"/>
        <v>HYG UP Equity</v>
      </c>
      <c r="BD3218" t="str">
        <f t="shared" ca="1" si="1037"/>
        <v>TLT UP equity</v>
      </c>
      <c r="BF3218">
        <f t="shared" ca="1" si="1010"/>
        <v>0.2</v>
      </c>
      <c r="BG3218">
        <f t="shared" ca="1" si="1011"/>
        <v>0.8</v>
      </c>
      <c r="BI3218">
        <f t="shared" ca="1" si="1024"/>
        <v>0.4</v>
      </c>
      <c r="BJ3218">
        <f t="shared" ca="1" si="1025"/>
        <v>0.6</v>
      </c>
      <c r="BL3218">
        <f t="shared" ca="1" si="995"/>
        <v>3.8819571462996123</v>
      </c>
      <c r="BM3218">
        <f t="shared" ca="1" si="996"/>
        <v>4.8301603561785944</v>
      </c>
      <c r="BN3218" s="9">
        <f t="shared" ca="1" si="1033"/>
        <v>0.59794385853202969</v>
      </c>
      <c r="BO3218" s="9">
        <f t="shared" ca="1" si="1034"/>
        <v>0.40205614146797031</v>
      </c>
      <c r="BP3218" s="9">
        <f t="shared" ca="1" si="1028"/>
        <v>0.4</v>
      </c>
      <c r="BQ3218" s="9">
        <f t="shared" ca="1" si="1029"/>
        <v>0.6</v>
      </c>
      <c r="BR3218">
        <f t="shared" ca="1" si="1030"/>
        <v>1059.5197410521457</v>
      </c>
      <c r="BS3218">
        <f t="shared" ca="1" si="1031"/>
        <v>4.2327256945360325E-3</v>
      </c>
      <c r="BT3218">
        <f t="shared" ca="1" si="1032"/>
        <v>1.8055555555555558E-5</v>
      </c>
      <c r="BU3218">
        <f t="shared" ca="1" si="1017"/>
        <v>4.6577083970181609E-5</v>
      </c>
      <c r="BV3218">
        <f t="shared" ca="1" si="1018"/>
        <v>4.012891072865854E-6</v>
      </c>
      <c r="BW3218" s="35">
        <f ca="1">IFERROR(VLOOKUP($B3218,OFFSET(Input!$A$1,0,MATCH(Index!BW$6&amp;" Index",Input!$1:$1,0)-1,10000,2),2,0)/100,BW3217)</f>
        <v>1.2999999999999999E-3</v>
      </c>
      <c r="BX3218">
        <f t="shared" ca="1" si="1035"/>
        <v>7.6072464467136251E-3</v>
      </c>
      <c r="CE3218">
        <v>1024.3960260930321</v>
      </c>
    </row>
    <row r="3219" spans="2:83" x14ac:dyDescent="0.25">
      <c r="B3219" s="2">
        <v>42193</v>
      </c>
      <c r="C3219">
        <f t="shared" ca="1" si="1019"/>
        <v>0</v>
      </c>
      <c r="D3219">
        <f t="shared" ca="1" si="1020"/>
        <v>4</v>
      </c>
      <c r="E3219">
        <f ca="1">IF($B3219&lt;VLOOKUP(E$6&amp;" Equity",Param,4,0),"",IFERROR(VLOOKUP($B3219,OFFSET(Input!$A$1,0,MATCH(Index!E$6&amp;" Equity",Input!$1:$1,0)-1,10000,2),2,0),E3218))</f>
        <v>88.09</v>
      </c>
      <c r="F3219" s="33">
        <v>120.29</v>
      </c>
      <c r="H3219">
        <f ca="1">IFERROR(VLOOKUP($B3219,OFFSET(Input!$A$1,0,MATCH(Index!H$6,Input!$1:$1,0)-1,10000,2),2,0),0)</f>
        <v>0</v>
      </c>
      <c r="I3219">
        <f ca="1">IFERROR(VLOOKUP($B3219,OFFSET(Input!$A$1,0,MATCH(Index!I$6,Input!$1:$1,0)-1,10000,2),2,0),0)</f>
        <v>0</v>
      </c>
      <c r="K3219">
        <f t="shared" ca="1" si="1021"/>
        <v>108.6311690311519</v>
      </c>
      <c r="L3219" s="30">
        <f t="shared" ca="1" si="1022"/>
        <v>132.74967731572579</v>
      </c>
      <c r="N3219">
        <f t="shared" ca="1" si="1026"/>
        <v>-4.9824585012532546E-3</v>
      </c>
      <c r="O3219">
        <f t="shared" ca="1" si="1027"/>
        <v>8.59951031102138E-3</v>
      </c>
      <c r="Q3219">
        <f t="shared" ca="1" si="992"/>
        <v>6.0377272492844324E-2</v>
      </c>
      <c r="R3219">
        <f t="shared" ca="1" si="991"/>
        <v>0.20316991016497293</v>
      </c>
      <c r="T3219">
        <f t="shared" ca="1" si="1002"/>
        <v>5.4654357235810538E-2</v>
      </c>
      <c r="U3219">
        <f t="shared" ca="1" si="997"/>
        <v>0.19185428356403023</v>
      </c>
      <c r="W3219">
        <f t="shared" ca="1" si="998"/>
        <v>-0.57039976514515467</v>
      </c>
      <c r="X3219">
        <f t="shared" ca="1" si="999"/>
        <v>-0.30354728359543265</v>
      </c>
      <c r="Z3219">
        <f t="shared" ca="1" si="1012"/>
        <v>109.16298875799927</v>
      </c>
      <c r="AA3219">
        <f t="shared" ca="1" si="1012"/>
        <v>109.49113883750621</v>
      </c>
      <c r="AB3219">
        <f t="shared" ca="1" si="1012"/>
        <v>109.58746143619508</v>
      </c>
      <c r="AC3219">
        <f t="shared" ca="1" si="1013"/>
        <v>109.58746143619508</v>
      </c>
      <c r="AE3219">
        <f ca="1">IFERROR(VLOOKUP($B3219,OFFSET(Input!$A$1,0,MATCH(Index!AE$6&amp;" Index",Input!$1:$1,0)-1,10000,2),2,0),AE3218)</f>
        <v>19.66</v>
      </c>
      <c r="AF3219">
        <f t="shared" ca="1" si="1003"/>
        <v>15.367333333333333</v>
      </c>
      <c r="AG3219">
        <f t="shared" ca="1" si="1003"/>
        <v>15.027999999999997</v>
      </c>
      <c r="AH3219">
        <f t="shared" ca="1" si="1003"/>
        <v>14.915999999999999</v>
      </c>
      <c r="AI3219">
        <f t="shared" ca="1" si="1004"/>
        <v>15.027999999999997</v>
      </c>
      <c r="AK3219">
        <f t="shared" ca="1" si="1005"/>
        <v>-1</v>
      </c>
      <c r="AL3219">
        <f t="shared" ca="1" si="1006"/>
        <v>1</v>
      </c>
      <c r="AN3219" t="str">
        <f t="shared" ca="1" si="1016"/>
        <v>Down</v>
      </c>
      <c r="AO3219" t="str">
        <f t="shared" ca="1" si="1023"/>
        <v>Not Up</v>
      </c>
      <c r="AQ3219">
        <f t="shared" ca="1" si="1014"/>
        <v>0</v>
      </c>
      <c r="AR3219">
        <f t="shared" ca="1" si="1015"/>
        <v>1</v>
      </c>
      <c r="AT3219">
        <f t="shared" ca="1" si="993"/>
        <v>1</v>
      </c>
      <c r="AU3219">
        <f t="shared" ca="1" si="994"/>
        <v>0</v>
      </c>
      <c r="AW3219" s="5">
        <f t="shared" ca="1" si="1008"/>
        <v>0.20316991016497293</v>
      </c>
      <c r="AX3219" s="5">
        <f t="shared" ca="1" si="1009"/>
        <v>0.19185428356403023</v>
      </c>
      <c r="AY3219" s="18">
        <f t="shared" ca="1" si="1007"/>
        <v>0.20316991016497293</v>
      </c>
      <c r="BA3219" s="6">
        <f t="shared" ca="1" si="1000"/>
        <v>0.24609943450484503</v>
      </c>
      <c r="BB3219">
        <f t="shared" ca="1" si="1001"/>
        <v>0.24609943450484503</v>
      </c>
      <c r="BC3219" t="str">
        <f t="shared" ca="1" si="1036"/>
        <v>HYG UP Equity</v>
      </c>
      <c r="BD3219" t="str">
        <f t="shared" ca="1" si="1037"/>
        <v>TLT UP equity</v>
      </c>
      <c r="BF3219">
        <f t="shared" ca="1" si="1010"/>
        <v>0</v>
      </c>
      <c r="BG3219">
        <f t="shared" ca="1" si="1011"/>
        <v>1</v>
      </c>
      <c r="BI3219">
        <f t="shared" ca="1" si="1024"/>
        <v>0.2</v>
      </c>
      <c r="BJ3219">
        <f t="shared" ca="1" si="1025"/>
        <v>0.8</v>
      </c>
      <c r="BL3219">
        <f t="shared" ca="1" si="995"/>
        <v>1.9569038630017404</v>
      </c>
      <c r="BM3219">
        <f t="shared" ca="1" si="996"/>
        <v>6.4054620280202661</v>
      </c>
      <c r="BN3219" s="9">
        <f t="shared" ca="1" si="1033"/>
        <v>0.39674479872966145</v>
      </c>
      <c r="BO3219" s="9">
        <f t="shared" ca="1" si="1034"/>
        <v>0.60325520127033849</v>
      </c>
      <c r="BP3219" s="9">
        <f t="shared" ca="1" si="1028"/>
        <v>0.19999999999999998</v>
      </c>
      <c r="BQ3219" s="9">
        <f t="shared" ca="1" si="1029"/>
        <v>0.80000000000000016</v>
      </c>
      <c r="BR3219">
        <f t="shared" ca="1" si="1030"/>
        <v>1062.9037715972809</v>
      </c>
      <c r="BS3219">
        <f t="shared" ca="1" si="1031"/>
        <v>3.1939287339513012E-3</v>
      </c>
      <c r="BT3219">
        <f t="shared" ca="1" si="1032"/>
        <v>1.8055555555555558E-5</v>
      </c>
      <c r="BU3219">
        <f t="shared" ca="1" si="1017"/>
        <v>1.9833685327108331E-5</v>
      </c>
      <c r="BV3219">
        <f t="shared" ca="1" si="1018"/>
        <v>1.8063403851505455E-6</v>
      </c>
      <c r="BW3219" s="35">
        <f ca="1">IFERROR(VLOOKUP($B3219,OFFSET(Input!$A$1,0,MATCH(Index!BW$6&amp;" Index",Input!$1:$1,0)-1,10000,2),2,0)/100,BW3218)</f>
        <v>1.2999999999999999E-3</v>
      </c>
      <c r="BX3219">
        <f t="shared" ca="1" si="1035"/>
        <v>5.9609257699741822E-3</v>
      </c>
      <c r="CE3219">
        <v>1025.703544627883</v>
      </c>
    </row>
    <row r="3220" spans="2:83" x14ac:dyDescent="0.25">
      <c r="B3220" s="2">
        <v>42194</v>
      </c>
      <c r="C3220">
        <f t="shared" ca="1" si="1019"/>
        <v>0</v>
      </c>
      <c r="D3220">
        <f t="shared" ca="1" si="1020"/>
        <v>5</v>
      </c>
      <c r="E3220">
        <f ca="1">IF($B3220&lt;VLOOKUP(E$6&amp;" Equity",Param,4,0),"",IFERROR(VLOOKUP($B3220,OFFSET(Input!$A$1,0,MATCH(Index!E$6&amp;" Equity",Input!$1:$1,0)-1,10000,2),2,0),E3219))</f>
        <v>88.29</v>
      </c>
      <c r="F3220" s="33">
        <v>117.92</v>
      </c>
      <c r="H3220">
        <f ca="1">IFERROR(VLOOKUP($B3220,OFFSET(Input!$A$1,0,MATCH(Index!H$6,Input!$1:$1,0)-1,10000,2),2,0),0)</f>
        <v>0</v>
      </c>
      <c r="I3220">
        <f ca="1">IFERROR(VLOOKUP($B3220,OFFSET(Input!$A$1,0,MATCH(Index!I$6,Input!$1:$1,0)-1,10000,2),2,0),0)</f>
        <v>0</v>
      </c>
      <c r="K3220">
        <f t="shared" ca="1" si="1021"/>
        <v>108.87780580951757</v>
      </c>
      <c r="L3220" s="30">
        <f t="shared" ca="1" si="1022"/>
        <v>130.13419194505266</v>
      </c>
      <c r="N3220">
        <f t="shared" ca="1" si="1026"/>
        <v>2.2678317917869122E-3</v>
      </c>
      <c r="O3220">
        <f t="shared" ca="1" si="1027"/>
        <v>-1.9899065564954788E-2</v>
      </c>
      <c r="Q3220">
        <f t="shared" ca="1" si="992"/>
        <v>5.9953129261571876E-2</v>
      </c>
      <c r="R3220">
        <f t="shared" ref="R3220:R3283" ca="1" si="1038">SQRT(SUMPRODUCT(OFFSET(O3220,0,0,-R$5,1),OFFSET(O3220,0,0,-R$5,1))*252/R$5)</f>
        <v>0.22225701308871298</v>
      </c>
      <c r="T3220">
        <f t="shared" ca="1" si="1002"/>
        <v>5.5037934484109506E-2</v>
      </c>
      <c r="U3220">
        <f t="shared" ca="1" si="997"/>
        <v>0.20204850774019648</v>
      </c>
      <c r="W3220">
        <f t="shared" ca="1" si="998"/>
        <v>-0.56696655099641291</v>
      </c>
      <c r="X3220">
        <f t="shared" ca="1" si="999"/>
        <v>-0.32397822167970286</v>
      </c>
      <c r="Z3220">
        <f t="shared" ca="1" si="1012"/>
        <v>109.06036929440037</v>
      </c>
      <c r="AA3220">
        <f t="shared" ca="1" si="1012"/>
        <v>109.44658147392002</v>
      </c>
      <c r="AB3220">
        <f t="shared" ca="1" si="1012"/>
        <v>109.52284174717471</v>
      </c>
      <c r="AC3220">
        <f t="shared" ca="1" si="1013"/>
        <v>109.52284174717471</v>
      </c>
      <c r="AE3220">
        <f ca="1">IFERROR(VLOOKUP($B3220,OFFSET(Input!$A$1,0,MATCH(Index!AE$6&amp;" Index",Input!$1:$1,0)-1,10000,2),2,0),AE3219)</f>
        <v>19.97</v>
      </c>
      <c r="AF3220">
        <f t="shared" ca="1" si="1003"/>
        <v>15.731999999999999</v>
      </c>
      <c r="AG3220">
        <f t="shared" ca="1" si="1003"/>
        <v>15.365499999999997</v>
      </c>
      <c r="AH3220">
        <f t="shared" ca="1" si="1003"/>
        <v>15.168400000000002</v>
      </c>
      <c r="AI3220">
        <f t="shared" ca="1" si="1004"/>
        <v>15.365499999999997</v>
      </c>
      <c r="AK3220">
        <f t="shared" ca="1" si="1005"/>
        <v>-1</v>
      </c>
      <c r="AL3220">
        <f t="shared" ca="1" si="1006"/>
        <v>1</v>
      </c>
      <c r="AN3220" t="str">
        <f t="shared" ca="1" si="1016"/>
        <v>Down</v>
      </c>
      <c r="AO3220" t="str">
        <f t="shared" ca="1" si="1023"/>
        <v>Not Up</v>
      </c>
      <c r="AQ3220">
        <f t="shared" ca="1" si="1014"/>
        <v>0</v>
      </c>
      <c r="AR3220">
        <f t="shared" ca="1" si="1015"/>
        <v>1</v>
      </c>
      <c r="AT3220">
        <f t="shared" ca="1" si="993"/>
        <v>1</v>
      </c>
      <c r="AU3220">
        <f t="shared" ca="1" si="994"/>
        <v>0</v>
      </c>
      <c r="AW3220" s="5">
        <f t="shared" ca="1" si="1008"/>
        <v>0.22225701308871298</v>
      </c>
      <c r="AX3220" s="5">
        <f t="shared" ca="1" si="1009"/>
        <v>0.20204850774019648</v>
      </c>
      <c r="AY3220" s="18">
        <f t="shared" ca="1" si="1007"/>
        <v>0.22225701308871298</v>
      </c>
      <c r="BA3220" s="6">
        <f t="shared" ca="1" si="1000"/>
        <v>0.22496477976171986</v>
      </c>
      <c r="BB3220">
        <f t="shared" ca="1" si="1001"/>
        <v>0.22496477976171986</v>
      </c>
      <c r="BC3220" t="str">
        <f t="shared" ca="1" si="1036"/>
        <v>HYG UP Equity</v>
      </c>
      <c r="BD3220" t="str">
        <f t="shared" ca="1" si="1037"/>
        <v>TLT UP equity</v>
      </c>
      <c r="BF3220">
        <f t="shared" ca="1" si="1010"/>
        <v>0</v>
      </c>
      <c r="BG3220">
        <f t="shared" ca="1" si="1011"/>
        <v>1</v>
      </c>
      <c r="BI3220">
        <f t="shared" ca="1" si="1024"/>
        <v>0</v>
      </c>
      <c r="BJ3220">
        <f t="shared" ca="1" si="1025"/>
        <v>1</v>
      </c>
      <c r="BL3220">
        <f t="shared" ca="1" si="995"/>
        <v>0</v>
      </c>
      <c r="BM3220">
        <f t="shared" ca="1" si="996"/>
        <v>8.0427211956474896</v>
      </c>
      <c r="BN3220" s="9">
        <f t="shared" ca="1" si="1033"/>
        <v>0.2035703001259406</v>
      </c>
      <c r="BO3220" s="9">
        <f t="shared" ca="1" si="1034"/>
        <v>0.79642969987405932</v>
      </c>
      <c r="BP3220" s="9">
        <f t="shared" ca="1" si="1028"/>
        <v>0</v>
      </c>
      <c r="BQ3220" s="9">
        <f t="shared" ca="1" si="1029"/>
        <v>0.99999999999999989</v>
      </c>
      <c r="BR3220">
        <f t="shared" ca="1" si="1030"/>
        <v>1046.633023834934</v>
      </c>
      <c r="BS3220">
        <f t="shared" ca="1" si="1031"/>
        <v>-1.5307827667123575E-2</v>
      </c>
      <c r="BT3220">
        <f t="shared" ca="1" si="1032"/>
        <v>1.8055555555555555E-5</v>
      </c>
      <c r="BU3220">
        <f t="shared" ca="1" si="1017"/>
        <v>1.312137614332196E-5</v>
      </c>
      <c r="BV3220">
        <f t="shared" ca="1" si="1018"/>
        <v>2.1149770614823262E-6</v>
      </c>
      <c r="BW3220" s="35">
        <f ca="1">IFERROR(VLOOKUP($B3220,OFFSET(Input!$A$1,0,MATCH(Index!BW$6&amp;" Index",Input!$1:$1,0)-1,10000,2),2,0)/100,BW3219)</f>
        <v>1.2999999999999999E-3</v>
      </c>
      <c r="BX3220">
        <f t="shared" ca="1" si="1035"/>
        <v>4.5576747360180307E-3</v>
      </c>
      <c r="CE3220">
        <v>1020.6099808625734</v>
      </c>
    </row>
    <row r="3221" spans="2:83" x14ac:dyDescent="0.25">
      <c r="B3221" s="2">
        <v>42195</v>
      </c>
      <c r="C3221">
        <f t="shared" ca="1" si="1019"/>
        <v>0</v>
      </c>
      <c r="D3221">
        <f t="shared" ca="1" si="1020"/>
        <v>0</v>
      </c>
      <c r="E3221">
        <f ca="1">IF($B3221&lt;VLOOKUP(E$6&amp;" Equity",Param,4,0),"",IFERROR(VLOOKUP($B3221,OFFSET(Input!$A$1,0,MATCH(Index!E$6&amp;" Equity",Input!$1:$1,0)-1,10000,2),2,0),E3220))</f>
        <v>88.8</v>
      </c>
      <c r="F3221" s="33">
        <v>116.05</v>
      </c>
      <c r="H3221">
        <f ca="1">IFERROR(VLOOKUP($B3221,OFFSET(Input!$A$1,0,MATCH(Index!H$6,Input!$1:$1,0)-1,10000,2),2,0),0)</f>
        <v>0</v>
      </c>
      <c r="I3221">
        <f ca="1">IFERROR(VLOOKUP($B3221,OFFSET(Input!$A$1,0,MATCH(Index!I$6,Input!$1:$1,0)-1,10000,2),2,0),0)</f>
        <v>0</v>
      </c>
      <c r="K3221">
        <f t="shared" ca="1" si="1021"/>
        <v>109.50672959434996</v>
      </c>
      <c r="L3221" s="30">
        <f t="shared" ca="1" si="1022"/>
        <v>128.07049673696881</v>
      </c>
      <c r="N3221">
        <f t="shared" ca="1" si="1026"/>
        <v>5.7597990846331576E-3</v>
      </c>
      <c r="O3221">
        <f t="shared" ca="1" si="1027"/>
        <v>-1.5985295720580373E-2</v>
      </c>
      <c r="Q3221">
        <f t="shared" ref="Q3221:Q3284" ca="1" si="1039">SQRT(SUMPRODUCT(OFFSET(N3221,0,0,-Q$5,1),OFFSET(N3221,0,0,-Q$5,1))*252/Q$5)</f>
        <v>6.481097816123213E-2</v>
      </c>
      <c r="R3221">
        <f t="shared" ca="1" si="1038"/>
        <v>0.23564108197307443</v>
      </c>
      <c r="T3221">
        <f t="shared" ca="1" si="1002"/>
        <v>5.8277080346264866E-2</v>
      </c>
      <c r="U3221">
        <f t="shared" ca="1" si="997"/>
        <v>0.19642562589634061</v>
      </c>
      <c r="W3221">
        <f t="shared" ca="1" si="998"/>
        <v>-0.66411021638359025</v>
      </c>
      <c r="X3221">
        <f t="shared" ca="1" si="999"/>
        <v>-0.46215818213724474</v>
      </c>
      <c r="Z3221">
        <f t="shared" ca="1" si="1012"/>
        <v>109.0537901986952</v>
      </c>
      <c r="AA3221">
        <f t="shared" ca="1" si="1012"/>
        <v>109.42242096977193</v>
      </c>
      <c r="AB3221">
        <f t="shared" ca="1" si="1012"/>
        <v>109.49762036796108</v>
      </c>
      <c r="AC3221">
        <f t="shared" ca="1" si="1013"/>
        <v>109.49762036796108</v>
      </c>
      <c r="AE3221">
        <f ca="1">IFERROR(VLOOKUP($B3221,OFFSET(Input!$A$1,0,MATCH(Index!AE$6&amp;" Index",Input!$1:$1,0)-1,10000,2),2,0),AE3220)</f>
        <v>16.829999999999998</v>
      </c>
      <c r="AF3221">
        <f t="shared" ca="1" si="1003"/>
        <v>15.974666666666662</v>
      </c>
      <c r="AG3221">
        <f t="shared" ca="1" si="1003"/>
        <v>15.564500000000001</v>
      </c>
      <c r="AH3221">
        <f t="shared" ca="1" si="1003"/>
        <v>15.2532</v>
      </c>
      <c r="AI3221">
        <f t="shared" ca="1" si="1004"/>
        <v>15.564500000000001</v>
      </c>
      <c r="AK3221">
        <f t="shared" ca="1" si="1005"/>
        <v>-1</v>
      </c>
      <c r="AL3221">
        <f t="shared" ca="1" si="1006"/>
        <v>1</v>
      </c>
      <c r="AN3221" t="str">
        <f t="shared" ca="1" si="1016"/>
        <v>Down</v>
      </c>
      <c r="AO3221" t="str">
        <f t="shared" ca="1" si="1023"/>
        <v>Not Up</v>
      </c>
      <c r="AQ3221">
        <f t="shared" ca="1" si="1014"/>
        <v>0</v>
      </c>
      <c r="AR3221">
        <f t="shared" ca="1" si="1015"/>
        <v>1</v>
      </c>
      <c r="AT3221">
        <f t="shared" ca="1" si="993"/>
        <v>1</v>
      </c>
      <c r="AU3221">
        <f t="shared" ca="1" si="994"/>
        <v>0</v>
      </c>
      <c r="AW3221" s="5">
        <f t="shared" ca="1" si="1008"/>
        <v>0.23564108197307443</v>
      </c>
      <c r="AX3221" s="5">
        <f t="shared" ca="1" si="1009"/>
        <v>0.19642562589634061</v>
      </c>
      <c r="AY3221" s="18">
        <f t="shared" ca="1" si="1007"/>
        <v>0.23564108197307443</v>
      </c>
      <c r="BA3221" s="6">
        <f t="shared" ca="1" si="1000"/>
        <v>0.21218710923128956</v>
      </c>
      <c r="BB3221">
        <f t="shared" ca="1" si="1001"/>
        <v>0.22496477976171986</v>
      </c>
      <c r="BC3221" t="str">
        <f t="shared" ca="1" si="1036"/>
        <v>HYG UP Equity</v>
      </c>
      <c r="BD3221" t="str">
        <f t="shared" ca="1" si="1037"/>
        <v>TLT UP equity</v>
      </c>
      <c r="BF3221">
        <f t="shared" ca="1" si="1010"/>
        <v>0</v>
      </c>
      <c r="BG3221">
        <f t="shared" ca="1" si="1011"/>
        <v>1</v>
      </c>
      <c r="BI3221">
        <f t="shared" ca="1" si="1024"/>
        <v>0</v>
      </c>
      <c r="BJ3221">
        <f t="shared" ca="1" si="1025"/>
        <v>1</v>
      </c>
      <c r="BL3221">
        <f t="shared" ca="1" si="995"/>
        <v>0</v>
      </c>
      <c r="BM3221">
        <f t="shared" ca="1" si="996"/>
        <v>8.0427211956474896</v>
      </c>
      <c r="BN3221" s="9">
        <f t="shared" ca="1" si="1033"/>
        <v>0</v>
      </c>
      <c r="BO3221" s="9">
        <f t="shared" ca="1" si="1034"/>
        <v>1</v>
      </c>
      <c r="BP3221" s="9">
        <f t="shared" ca="1" si="1028"/>
        <v>0</v>
      </c>
      <c r="BQ3221" s="9">
        <f t="shared" ca="1" si="1029"/>
        <v>1</v>
      </c>
      <c r="BR3221">
        <f t="shared" ca="1" si="1030"/>
        <v>1030.0352986435216</v>
      </c>
      <c r="BS3221">
        <f t="shared" ca="1" si="1031"/>
        <v>-1.5858208955224051E-2</v>
      </c>
      <c r="BT3221">
        <f t="shared" ca="1" si="1032"/>
        <v>1.8055555555555558E-5</v>
      </c>
      <c r="BU3221">
        <f t="shared" ca="1" si="1017"/>
        <v>0</v>
      </c>
      <c r="BV3221">
        <f t="shared" ca="1" si="1018"/>
        <v>4.2269309486250351E-6</v>
      </c>
      <c r="BW3221" s="35">
        <f ca="1">IFERROR(VLOOKUP($B3221,OFFSET(Input!$A$1,0,MATCH(Index!BW$6&amp;" Index",Input!$1:$1,0)-1,10000,2),2,0)/100,BW3220)</f>
        <v>1.2999999999999999E-3</v>
      </c>
      <c r="BX3221">
        <f t="shared" ca="1" si="1035"/>
        <v>4.1455790199662577E-3</v>
      </c>
      <c r="CE3221">
        <v>1016.6109184586858</v>
      </c>
    </row>
    <row r="3222" spans="2:83" x14ac:dyDescent="0.25">
      <c r="B3222" s="2">
        <v>42198</v>
      </c>
      <c r="C3222">
        <f t="shared" ca="1" si="1019"/>
        <v>0</v>
      </c>
      <c r="D3222">
        <f t="shared" ca="1" si="1020"/>
        <v>0</v>
      </c>
      <c r="E3222">
        <f ca="1">IF($B3222&lt;VLOOKUP(E$6&amp;" Equity",Param,4,0),"",IFERROR(VLOOKUP($B3222,OFFSET(Input!$A$1,0,MATCH(Index!E$6&amp;" Equity",Input!$1:$1,0)-1,10000,2),2,0),E3221))</f>
        <v>88.88</v>
      </c>
      <c r="F3222" s="33">
        <v>115.69</v>
      </c>
      <c r="H3222">
        <f ca="1">IFERROR(VLOOKUP($B3222,OFFSET(Input!$A$1,0,MATCH(Index!H$6,Input!$1:$1,0)-1,10000,2),2,0),0)</f>
        <v>0</v>
      </c>
      <c r="I3222">
        <f ca="1">IFERROR(VLOOKUP($B3222,OFFSET(Input!$A$1,0,MATCH(Index!I$6,Input!$1:$1,0)-1,10000,2),2,0),0)</f>
        <v>0</v>
      </c>
      <c r="K3222">
        <f t="shared" ca="1" si="1021"/>
        <v>109.60538430569622</v>
      </c>
      <c r="L3222" s="30">
        <f t="shared" ca="1" si="1022"/>
        <v>127.67320781990453</v>
      </c>
      <c r="N3222">
        <f t="shared" ca="1" si="1026"/>
        <v>9.0049533325016592E-4</v>
      </c>
      <c r="O3222">
        <f t="shared" ca="1" si="1027"/>
        <v>-3.1069326796484987E-3</v>
      </c>
      <c r="Q3222">
        <f t="shared" ca="1" si="1039"/>
        <v>6.3296224865796433E-2</v>
      </c>
      <c r="R3222">
        <f t="shared" ca="1" si="1038"/>
        <v>0.22923713491877704</v>
      </c>
      <c r="T3222">
        <f t="shared" ca="1" si="1002"/>
        <v>5.6875737042736227E-2</v>
      </c>
      <c r="U3222">
        <f t="shared" ca="1" si="997"/>
        <v>0.19673498594628536</v>
      </c>
      <c r="W3222">
        <f t="shared" ca="1" si="998"/>
        <v>-0.76113632394160424</v>
      </c>
      <c r="X3222">
        <f t="shared" ca="1" si="999"/>
        <v>-0.47595098453758744</v>
      </c>
      <c r="Z3222">
        <f t="shared" ca="1" si="1012"/>
        <v>109.08899686022369</v>
      </c>
      <c r="AA3222">
        <f t="shared" ca="1" si="1012"/>
        <v>109.42345030583093</v>
      </c>
      <c r="AB3222">
        <f t="shared" ca="1" si="1012"/>
        <v>109.48960437296545</v>
      </c>
      <c r="AC3222">
        <f t="shared" ca="1" si="1013"/>
        <v>109.48960437296545</v>
      </c>
      <c r="AE3222">
        <f ca="1">IFERROR(VLOOKUP($B3222,OFFSET(Input!$A$1,0,MATCH(Index!AE$6&amp;" Index",Input!$1:$1,0)-1,10000,2),2,0),AE3221)</f>
        <v>13.9</v>
      </c>
      <c r="AF3222">
        <f t="shared" ca="1" si="1003"/>
        <v>15.970666666666668</v>
      </c>
      <c r="AG3222">
        <f t="shared" ca="1" si="1003"/>
        <v>15.570499999999996</v>
      </c>
      <c r="AH3222">
        <f t="shared" ca="1" si="1003"/>
        <v>15.240799999999997</v>
      </c>
      <c r="AI3222">
        <f t="shared" ca="1" si="1004"/>
        <v>15.570499999999996</v>
      </c>
      <c r="AK3222">
        <f t="shared" ca="1" si="1005"/>
        <v>-1</v>
      </c>
      <c r="AL3222">
        <f t="shared" ca="1" si="1006"/>
        <v>1</v>
      </c>
      <c r="AN3222" t="str">
        <f t="shared" ca="1" si="1016"/>
        <v>Down</v>
      </c>
      <c r="AO3222" t="str">
        <f t="shared" ca="1" si="1023"/>
        <v>Not Up</v>
      </c>
      <c r="AQ3222">
        <f t="shared" ca="1" si="1014"/>
        <v>0</v>
      </c>
      <c r="AR3222">
        <f t="shared" ca="1" si="1015"/>
        <v>1</v>
      </c>
      <c r="AT3222">
        <f t="shared" ca="1" si="993"/>
        <v>1</v>
      </c>
      <c r="AU3222">
        <f t="shared" ca="1" si="994"/>
        <v>0</v>
      </c>
      <c r="AW3222" s="5">
        <f t="shared" ca="1" si="1008"/>
        <v>0.22923713491877704</v>
      </c>
      <c r="AX3222" s="5">
        <f t="shared" ca="1" si="1009"/>
        <v>0.19673498594628536</v>
      </c>
      <c r="AY3222" s="18">
        <f t="shared" ca="1" si="1007"/>
        <v>0.22923713491877704</v>
      </c>
      <c r="BA3222" s="6">
        <f t="shared" ca="1" si="1000"/>
        <v>0.21811474837057238</v>
      </c>
      <c r="BB3222">
        <f t="shared" ca="1" si="1001"/>
        <v>0.22496477976171986</v>
      </c>
      <c r="BC3222" t="str">
        <f t="shared" ca="1" si="1036"/>
        <v>HYG UP Equity</v>
      </c>
      <c r="BD3222" t="str">
        <f t="shared" ca="1" si="1037"/>
        <v>TLT UP equity</v>
      </c>
      <c r="BF3222">
        <f t="shared" ca="1" si="1010"/>
        <v>0</v>
      </c>
      <c r="BG3222">
        <f t="shared" ca="1" si="1011"/>
        <v>1</v>
      </c>
      <c r="BI3222">
        <f t="shared" ca="1" si="1024"/>
        <v>0</v>
      </c>
      <c r="BJ3222">
        <f t="shared" ca="1" si="1025"/>
        <v>1</v>
      </c>
      <c r="BL3222">
        <f t="shared" ca="1" si="995"/>
        <v>0</v>
      </c>
      <c r="BM3222">
        <f t="shared" ca="1" si="996"/>
        <v>8.0427211956474896</v>
      </c>
      <c r="BN3222" s="9">
        <f t="shared" ca="1" si="1033"/>
        <v>0</v>
      </c>
      <c r="BO3222" s="9">
        <f t="shared" ca="1" si="1034"/>
        <v>1</v>
      </c>
      <c r="BP3222" s="9">
        <f t="shared" ca="1" si="1028"/>
        <v>0</v>
      </c>
      <c r="BQ3222" s="9">
        <f t="shared" ca="1" si="1029"/>
        <v>1</v>
      </c>
      <c r="BR3222">
        <f t="shared" ca="1" si="1030"/>
        <v>1026.840014649453</v>
      </c>
      <c r="BS3222">
        <f t="shared" ca="1" si="1031"/>
        <v>-3.1021111589831785E-3</v>
      </c>
      <c r="BT3222">
        <f t="shared" ca="1" si="1032"/>
        <v>5.4166666666666671E-5</v>
      </c>
      <c r="BU3222">
        <f t="shared" ca="1" si="1017"/>
        <v>0</v>
      </c>
      <c r="BV3222">
        <f t="shared" ca="1" si="1018"/>
        <v>0</v>
      </c>
      <c r="BW3222" s="35">
        <f ca="1">IFERROR(VLOOKUP($B3222,OFFSET(Input!$A$1,0,MATCH(Index!BW$6&amp;" Index",Input!$1:$1,0)-1,10000,2),2,0)/100,BW3221)</f>
        <v>1.2999999999999999E-3</v>
      </c>
      <c r="BX3222">
        <f t="shared" ca="1" si="1035"/>
        <v>1.2388006116114309E-2</v>
      </c>
      <c r="CE3222">
        <v>1015.7803066091835</v>
      </c>
    </row>
    <row r="3223" spans="2:83" x14ac:dyDescent="0.25">
      <c r="B3223" s="2">
        <v>42199</v>
      </c>
      <c r="C3223">
        <f t="shared" ca="1" si="1019"/>
        <v>0</v>
      </c>
      <c r="D3223">
        <f t="shared" ca="1" si="1020"/>
        <v>0</v>
      </c>
      <c r="E3223">
        <f ca="1">IF($B3223&lt;VLOOKUP(E$6&amp;" Equity",Param,4,0),"",IFERROR(VLOOKUP($B3223,OFFSET(Input!$A$1,0,MATCH(Index!E$6&amp;" Equity",Input!$1:$1,0)-1,10000,2),2,0),E3222))</f>
        <v>88.79</v>
      </c>
      <c r="F3223" s="33">
        <v>116.07</v>
      </c>
      <c r="H3223">
        <f ca="1">IFERROR(VLOOKUP($B3223,OFFSET(Input!$A$1,0,MATCH(Index!H$6,Input!$1:$1,0)-1,10000,2),2,0),0)</f>
        <v>0</v>
      </c>
      <c r="I3223">
        <f ca="1">IFERROR(VLOOKUP($B3223,OFFSET(Input!$A$1,0,MATCH(Index!I$6,Input!$1:$1,0)-1,10000,2),2,0),0)</f>
        <v>0</v>
      </c>
      <c r="K3223">
        <f t="shared" ca="1" si="1021"/>
        <v>109.49439775543169</v>
      </c>
      <c r="L3223" s="30">
        <f t="shared" ca="1" si="1022"/>
        <v>128.09256834347238</v>
      </c>
      <c r="N3223">
        <f t="shared" ca="1" si="1026"/>
        <v>-1.0131142871389225E-3</v>
      </c>
      <c r="O3223">
        <f t="shared" ca="1" si="1027"/>
        <v>3.2792573397337223E-3</v>
      </c>
      <c r="Q3223">
        <f t="shared" ca="1" si="1039"/>
        <v>5.3292011199069254E-2</v>
      </c>
      <c r="R3223">
        <f t="shared" ca="1" si="1038"/>
        <v>0.18873747198227345</v>
      </c>
      <c r="T3223">
        <f t="shared" ca="1" si="1002"/>
        <v>5.4474720323007562E-2</v>
      </c>
      <c r="U3223">
        <f t="shared" ca="1" si="997"/>
        <v>0.19699620988070105</v>
      </c>
      <c r="W3223">
        <f t="shared" ca="1" si="998"/>
        <v>-0.65612491903392289</v>
      </c>
      <c r="X3223">
        <f t="shared" ca="1" si="999"/>
        <v>-0.49125741063727996</v>
      </c>
      <c r="Z3223">
        <f t="shared" ca="1" si="1012"/>
        <v>109.18799476872724</v>
      </c>
      <c r="AA3223">
        <f t="shared" ca="1" si="1012"/>
        <v>109.44471208391818</v>
      </c>
      <c r="AB3223">
        <f t="shared" ca="1" si="1012"/>
        <v>109.47714891595926</v>
      </c>
      <c r="AC3223">
        <f t="shared" ca="1" si="1013"/>
        <v>109.47714891595926</v>
      </c>
      <c r="AE3223">
        <f ca="1">IFERROR(VLOOKUP($B3223,OFFSET(Input!$A$1,0,MATCH(Index!AE$6&amp;" Index",Input!$1:$1,0)-1,10000,2),2,0),AE3222)</f>
        <v>13.37</v>
      </c>
      <c r="AF3223">
        <f t="shared" ca="1" si="1003"/>
        <v>16.012666666666668</v>
      </c>
      <c r="AG3223">
        <f t="shared" ca="1" si="1003"/>
        <v>15.469499999999996</v>
      </c>
      <c r="AH3223">
        <f t="shared" ca="1" si="1003"/>
        <v>15.163999999999998</v>
      </c>
      <c r="AI3223">
        <f t="shared" ca="1" si="1004"/>
        <v>15.469499999999996</v>
      </c>
      <c r="AK3223">
        <f t="shared" ca="1" si="1005"/>
        <v>-1</v>
      </c>
      <c r="AL3223">
        <f t="shared" ca="1" si="1006"/>
        <v>1</v>
      </c>
      <c r="AN3223" t="str">
        <f t="shared" ca="1" si="1016"/>
        <v>Down</v>
      </c>
      <c r="AO3223" t="str">
        <f t="shared" ca="1" si="1023"/>
        <v>Not Up</v>
      </c>
      <c r="AQ3223">
        <f t="shared" ca="1" si="1014"/>
        <v>0</v>
      </c>
      <c r="AR3223">
        <f t="shared" ca="1" si="1015"/>
        <v>1</v>
      </c>
      <c r="AT3223">
        <f t="shared" ca="1" si="993"/>
        <v>1</v>
      </c>
      <c r="AU3223">
        <f t="shared" ca="1" si="994"/>
        <v>0</v>
      </c>
      <c r="AW3223" s="5">
        <f t="shared" ca="1" si="1008"/>
        <v>0.18873747198227345</v>
      </c>
      <c r="AX3223" s="5">
        <f t="shared" ca="1" si="1009"/>
        <v>0.19699620988070105</v>
      </c>
      <c r="AY3223" s="18">
        <f t="shared" ca="1" si="1007"/>
        <v>0.19699620988070105</v>
      </c>
      <c r="BA3223" s="6">
        <f t="shared" ca="1" si="1000"/>
        <v>0.25381198973462232</v>
      </c>
      <c r="BB3223">
        <f t="shared" ca="1" si="1001"/>
        <v>0.25381198973462232</v>
      </c>
      <c r="BC3223" t="str">
        <f t="shared" ca="1" si="1036"/>
        <v>HYG UP Equity</v>
      </c>
      <c r="BD3223" t="str">
        <f t="shared" ca="1" si="1037"/>
        <v>TLT UP equity</v>
      </c>
      <c r="BF3223">
        <f t="shared" ca="1" si="1010"/>
        <v>0</v>
      </c>
      <c r="BG3223">
        <f t="shared" ca="1" si="1011"/>
        <v>1</v>
      </c>
      <c r="BI3223">
        <f t="shared" ca="1" si="1024"/>
        <v>0</v>
      </c>
      <c r="BJ3223">
        <f t="shared" ca="1" si="1025"/>
        <v>1</v>
      </c>
      <c r="BL3223">
        <f t="shared" ca="1" si="995"/>
        <v>0</v>
      </c>
      <c r="BM3223">
        <f t="shared" ca="1" si="996"/>
        <v>8.0427211956474896</v>
      </c>
      <c r="BN3223" s="9">
        <f t="shared" ca="1" si="1033"/>
        <v>0</v>
      </c>
      <c r="BO3223" s="9">
        <f t="shared" ca="1" si="1034"/>
        <v>1</v>
      </c>
      <c r="BP3223" s="9">
        <f t="shared" ca="1" si="1028"/>
        <v>0</v>
      </c>
      <c r="BQ3223" s="9">
        <f t="shared" ca="1" si="1029"/>
        <v>1</v>
      </c>
      <c r="BR3223">
        <f t="shared" ca="1" si="1030"/>
        <v>1030.2128144209698</v>
      </c>
      <c r="BS3223">
        <f t="shared" ca="1" si="1031"/>
        <v>3.2846399861699016E-3</v>
      </c>
      <c r="BT3223">
        <f t="shared" ca="1" si="1032"/>
        <v>1.8055555555555558E-5</v>
      </c>
      <c r="BU3223">
        <f t="shared" ca="1" si="1017"/>
        <v>0</v>
      </c>
      <c r="BV3223">
        <f t="shared" ca="1" si="1018"/>
        <v>0</v>
      </c>
      <c r="BW3223" s="35">
        <f ca="1">IFERROR(VLOOKUP($B3223,OFFSET(Input!$A$1,0,MATCH(Index!BW$6&amp;" Index",Input!$1:$1,0)-1,10000,2),2,0)/100,BW3222)</f>
        <v>1.2999999999999999E-3</v>
      </c>
      <c r="BX3223">
        <f t="shared" ca="1" si="1035"/>
        <v>4.1259615396029925E-3</v>
      </c>
      <c r="CE3223">
        <v>1016.4731531879952</v>
      </c>
    </row>
    <row r="3224" spans="2:83" x14ac:dyDescent="0.25">
      <c r="B3224" s="2">
        <v>42200</v>
      </c>
      <c r="C3224">
        <f t="shared" ca="1" si="1019"/>
        <v>0</v>
      </c>
      <c r="D3224">
        <f t="shared" ca="1" si="1020"/>
        <v>0</v>
      </c>
      <c r="E3224">
        <f ca="1">IF($B3224&lt;VLOOKUP(E$6&amp;" Equity",Param,4,0),"",IFERROR(VLOOKUP($B3224,OFFSET(Input!$A$1,0,MATCH(Index!E$6&amp;" Equity",Input!$1:$1,0)-1,10000,2),2,0),E3223))</f>
        <v>88.79</v>
      </c>
      <c r="F3224" s="33">
        <v>117.3</v>
      </c>
      <c r="H3224">
        <f ca="1">IFERROR(VLOOKUP($B3224,OFFSET(Input!$A$1,0,MATCH(Index!H$6,Input!$1:$1,0)-1,10000,2),2,0),0)</f>
        <v>0</v>
      </c>
      <c r="I3224">
        <f ca="1">IFERROR(VLOOKUP($B3224,OFFSET(Input!$A$1,0,MATCH(Index!I$6,Input!$1:$1,0)-1,10000,2),2,0),0)</f>
        <v>0</v>
      </c>
      <c r="K3224">
        <f t="shared" ca="1" si="1021"/>
        <v>109.49439775543169</v>
      </c>
      <c r="L3224" s="30">
        <f t="shared" ca="1" si="1022"/>
        <v>129.44997214344198</v>
      </c>
      <c r="N3224">
        <f t="shared" ca="1" si="1026"/>
        <v>0</v>
      </c>
      <c r="O3224">
        <f t="shared" ca="1" si="1027"/>
        <v>1.0541298278898626E-2</v>
      </c>
      <c r="Q3224">
        <f t="shared" ca="1" si="1039"/>
        <v>4.7682574312672081E-2</v>
      </c>
      <c r="R3224">
        <f t="shared" ca="1" si="1038"/>
        <v>0.19287926158750043</v>
      </c>
      <c r="T3224">
        <f t="shared" ca="1" si="1002"/>
        <v>5.0701272983671233E-2</v>
      </c>
      <c r="U3224">
        <f t="shared" ca="1" si="997"/>
        <v>0.19857719740672009</v>
      </c>
      <c r="W3224">
        <f t="shared" ca="1" si="998"/>
        <v>-0.62719367436459927</v>
      </c>
      <c r="X3224">
        <f t="shared" ca="1" si="999"/>
        <v>-0.57869102497128944</v>
      </c>
      <c r="Z3224">
        <f t="shared" ca="1" si="1012"/>
        <v>109.23542913814774</v>
      </c>
      <c r="AA3224">
        <f t="shared" ca="1" si="1012"/>
        <v>109.43528127921793</v>
      </c>
      <c r="AB3224">
        <f t="shared" ca="1" si="1012"/>
        <v>109.47205967882206</v>
      </c>
      <c r="AC3224">
        <f t="shared" ca="1" si="1013"/>
        <v>109.47205967882206</v>
      </c>
      <c r="AE3224">
        <f ca="1">IFERROR(VLOOKUP($B3224,OFFSET(Input!$A$1,0,MATCH(Index!AE$6&amp;" Index",Input!$1:$1,0)-1,10000,2),2,0),AE3223)</f>
        <v>13.23</v>
      </c>
      <c r="AF3224">
        <f t="shared" ca="1" si="1003"/>
        <v>16.087333333333333</v>
      </c>
      <c r="AG3224">
        <f t="shared" ca="1" si="1003"/>
        <v>15.390499999999999</v>
      </c>
      <c r="AH3224">
        <f t="shared" ca="1" si="1003"/>
        <v>15.114399999999998</v>
      </c>
      <c r="AI3224">
        <f t="shared" ca="1" si="1004"/>
        <v>15.390499999999999</v>
      </c>
      <c r="AK3224">
        <f t="shared" ca="1" si="1005"/>
        <v>-1</v>
      </c>
      <c r="AL3224">
        <f t="shared" ca="1" si="1006"/>
        <v>1</v>
      </c>
      <c r="AN3224" t="str">
        <f t="shared" ca="1" si="1016"/>
        <v>Down</v>
      </c>
      <c r="AO3224" t="str">
        <f t="shared" ca="1" si="1023"/>
        <v>Not Up</v>
      </c>
      <c r="AQ3224">
        <f t="shared" ca="1" si="1014"/>
        <v>0</v>
      </c>
      <c r="AR3224">
        <f t="shared" ca="1" si="1015"/>
        <v>1</v>
      </c>
      <c r="AT3224">
        <f t="shared" ref="AT3224:AT3287" ca="1" si="1040">IF($C3224=1,AQ3223,AT3223)</f>
        <v>1</v>
      </c>
      <c r="AU3224">
        <f t="shared" ref="AU3224:AU3287" ca="1" si="1041">IF($C3224=1,AR3223,AU3223)</f>
        <v>0</v>
      </c>
      <c r="AW3224" s="5">
        <f t="shared" ca="1" si="1008"/>
        <v>0.19287926158750043</v>
      </c>
      <c r="AX3224" s="5">
        <f t="shared" ca="1" si="1009"/>
        <v>0.19857719740672009</v>
      </c>
      <c r="AY3224" s="18">
        <f t="shared" ca="1" si="1007"/>
        <v>0.19857719740672009</v>
      </c>
      <c r="BA3224" s="6">
        <f t="shared" ca="1" si="1000"/>
        <v>0.25179124619022319</v>
      </c>
      <c r="BB3224">
        <f t="shared" ca="1" si="1001"/>
        <v>0.25381198973462232</v>
      </c>
      <c r="BC3224" t="str">
        <f t="shared" ca="1" si="1036"/>
        <v>HYG UP Equity</v>
      </c>
      <c r="BD3224" t="str">
        <f t="shared" ca="1" si="1037"/>
        <v>TLT UP equity</v>
      </c>
      <c r="BF3224">
        <f t="shared" ca="1" si="1010"/>
        <v>0</v>
      </c>
      <c r="BG3224">
        <f t="shared" ca="1" si="1011"/>
        <v>1</v>
      </c>
      <c r="BI3224">
        <f t="shared" ca="1" si="1024"/>
        <v>0</v>
      </c>
      <c r="BJ3224">
        <f t="shared" ca="1" si="1025"/>
        <v>1</v>
      </c>
      <c r="BL3224">
        <f t="shared" ca="1" si="995"/>
        <v>0</v>
      </c>
      <c r="BM3224">
        <f t="shared" ca="1" si="996"/>
        <v>8.0427211956474896</v>
      </c>
      <c r="BN3224" s="9">
        <f t="shared" ca="1" si="1033"/>
        <v>0</v>
      </c>
      <c r="BO3224" s="9">
        <f t="shared" ca="1" si="1034"/>
        <v>1</v>
      </c>
      <c r="BP3224" s="9">
        <f t="shared" ca="1" si="1028"/>
        <v>0</v>
      </c>
      <c r="BQ3224" s="9">
        <f t="shared" ca="1" si="1029"/>
        <v>1</v>
      </c>
      <c r="BR3224">
        <f t="shared" ca="1" si="1030"/>
        <v>1041.130034734038</v>
      </c>
      <c r="BS3224">
        <f t="shared" ca="1" si="1031"/>
        <v>1.0597053502197085E-2</v>
      </c>
      <c r="BT3224">
        <f t="shared" ca="1" si="1032"/>
        <v>1.8055555555555558E-5</v>
      </c>
      <c r="BU3224">
        <f t="shared" ca="1" si="1017"/>
        <v>0</v>
      </c>
      <c r="BV3224">
        <f t="shared" ca="1" si="1018"/>
        <v>5.7694419945804935E-6</v>
      </c>
      <c r="BW3224" s="35">
        <f ca="1">IFERROR(VLOOKUP($B3224,OFFSET(Input!$A$1,0,MATCH(Index!BW$6&amp;" Index",Input!$1:$1,0)-1,10000,2),2,0)/100,BW3223)</f>
        <v>1.2999999999999999E-3</v>
      </c>
      <c r="BX3224">
        <f t="shared" ca="1" si="1035"/>
        <v>4.6582082719334979E-3</v>
      </c>
      <c r="CE3224">
        <v>1018.7351698591102</v>
      </c>
    </row>
    <row r="3225" spans="2:83" x14ac:dyDescent="0.25">
      <c r="B3225" s="2">
        <v>42201</v>
      </c>
      <c r="C3225">
        <f t="shared" ca="1" si="1019"/>
        <v>0</v>
      </c>
      <c r="D3225">
        <f t="shared" ca="1" si="1020"/>
        <v>0</v>
      </c>
      <c r="E3225">
        <f ca="1">IF($B3225&lt;VLOOKUP(E$6&amp;" Equity",Param,4,0),"",IFERROR(VLOOKUP($B3225,OFFSET(Input!$A$1,0,MATCH(Index!E$6&amp;" Equity",Input!$1:$1,0)-1,10000,2),2,0),E3224))</f>
        <v>88.93</v>
      </c>
      <c r="F3225" s="33">
        <v>118.11</v>
      </c>
      <c r="H3225">
        <f ca="1">IFERROR(VLOOKUP($B3225,OFFSET(Input!$A$1,0,MATCH(Index!H$6,Input!$1:$1,0)-1,10000,2),2,0),0)</f>
        <v>0</v>
      </c>
      <c r="I3225">
        <f ca="1">IFERROR(VLOOKUP($B3225,OFFSET(Input!$A$1,0,MATCH(Index!I$6,Input!$1:$1,0)-1,10000,2),2,0),0)</f>
        <v>0</v>
      </c>
      <c r="K3225">
        <f t="shared" ca="1" si="1021"/>
        <v>109.66704350028766</v>
      </c>
      <c r="L3225" s="30">
        <f t="shared" ca="1" si="1022"/>
        <v>130.34387220683661</v>
      </c>
      <c r="N3225">
        <f t="shared" ca="1" si="1026"/>
        <v>1.5755123673133759E-3</v>
      </c>
      <c r="O3225">
        <f t="shared" ca="1" si="1027"/>
        <v>6.881637964326193E-3</v>
      </c>
      <c r="Q3225">
        <f t="shared" ca="1" si="1039"/>
        <v>4.8326891618622948E-2</v>
      </c>
      <c r="R3225">
        <f t="shared" ca="1" si="1038"/>
        <v>0.18374770192889997</v>
      </c>
      <c r="T3225">
        <f t="shared" ca="1" si="1002"/>
        <v>5.0909557546260122E-2</v>
      </c>
      <c r="U3225">
        <f t="shared" ca="1" si="997"/>
        <v>0.19817046493892623</v>
      </c>
      <c r="W3225">
        <f t="shared" ca="1" si="998"/>
        <v>-0.61244142966928261</v>
      </c>
      <c r="X3225">
        <f t="shared" ca="1" si="999"/>
        <v>-0.57264386118549726</v>
      </c>
      <c r="Z3225">
        <f t="shared" ca="1" si="1012"/>
        <v>109.29832151663099</v>
      </c>
      <c r="AA3225">
        <f t="shared" ca="1" si="1012"/>
        <v>109.43939357500649</v>
      </c>
      <c r="AB3225">
        <f t="shared" ca="1" si="1012"/>
        <v>109.46798329558389</v>
      </c>
      <c r="AC3225">
        <f t="shared" ca="1" si="1013"/>
        <v>109.46798329558389</v>
      </c>
      <c r="AE3225">
        <f ca="1">IFERROR(VLOOKUP($B3225,OFFSET(Input!$A$1,0,MATCH(Index!AE$6&amp;" Index",Input!$1:$1,0)-1,10000,2),2,0),AE3224)</f>
        <v>12.11</v>
      </c>
      <c r="AF3225">
        <f t="shared" ca="1" si="1003"/>
        <v>16.010666666666669</v>
      </c>
      <c r="AG3225">
        <f t="shared" ca="1" si="1003"/>
        <v>15.271000000000001</v>
      </c>
      <c r="AH3225">
        <f t="shared" ca="1" si="1003"/>
        <v>15.069999999999999</v>
      </c>
      <c r="AI3225">
        <f t="shared" ca="1" si="1004"/>
        <v>15.271000000000001</v>
      </c>
      <c r="AK3225">
        <f t="shared" ca="1" si="1005"/>
        <v>-1</v>
      </c>
      <c r="AL3225">
        <f t="shared" ca="1" si="1006"/>
        <v>1</v>
      </c>
      <c r="AN3225" t="str">
        <f t="shared" ca="1" si="1016"/>
        <v>Down</v>
      </c>
      <c r="AO3225" t="str">
        <f t="shared" ca="1" si="1023"/>
        <v>Not Up</v>
      </c>
      <c r="AQ3225">
        <f t="shared" ca="1" si="1014"/>
        <v>0</v>
      </c>
      <c r="AR3225">
        <f t="shared" ca="1" si="1015"/>
        <v>1</v>
      </c>
      <c r="AT3225">
        <f t="shared" ca="1" si="1040"/>
        <v>1</v>
      </c>
      <c r="AU3225">
        <f t="shared" ca="1" si="1041"/>
        <v>0</v>
      </c>
      <c r="AW3225" s="5">
        <f t="shared" ca="1" si="1008"/>
        <v>0.18374770192889997</v>
      </c>
      <c r="AX3225" s="5">
        <f t="shared" ca="1" si="1009"/>
        <v>0.19817046493892623</v>
      </c>
      <c r="AY3225" s="18">
        <f t="shared" ca="1" si="1007"/>
        <v>0.19817046493892623</v>
      </c>
      <c r="BA3225" s="6">
        <f t="shared" ca="1" si="1000"/>
        <v>0.25230803195324492</v>
      </c>
      <c r="BB3225">
        <f t="shared" ca="1" si="1001"/>
        <v>0.25381198973462232</v>
      </c>
      <c r="BC3225" t="str">
        <f t="shared" ca="1" si="1036"/>
        <v>HYG UP Equity</v>
      </c>
      <c r="BD3225" t="str">
        <f t="shared" ca="1" si="1037"/>
        <v>TLT UP equity</v>
      </c>
      <c r="BF3225">
        <f t="shared" ca="1" si="1010"/>
        <v>0</v>
      </c>
      <c r="BG3225">
        <f t="shared" ca="1" si="1011"/>
        <v>1</v>
      </c>
      <c r="BI3225">
        <f t="shared" ca="1" si="1024"/>
        <v>0</v>
      </c>
      <c r="BJ3225">
        <f t="shared" ca="1" si="1025"/>
        <v>1</v>
      </c>
      <c r="BL3225">
        <f t="shared" ref="BL3225:BL3288" ca="1" si="1042">($BR3225/K3225)*BI3225</f>
        <v>0</v>
      </c>
      <c r="BM3225">
        <f t="shared" ref="BM3225:BM3288" ca="1" si="1043">($BR3225/L3225)*BJ3225</f>
        <v>8.0427211956474896</v>
      </c>
      <c r="BN3225" s="9">
        <f t="shared" ca="1" si="1033"/>
        <v>0</v>
      </c>
      <c r="BO3225" s="9">
        <f t="shared" ca="1" si="1034"/>
        <v>0.99999999999999989</v>
      </c>
      <c r="BP3225" s="9">
        <f t="shared" ca="1" si="1028"/>
        <v>0</v>
      </c>
      <c r="BQ3225" s="9">
        <f t="shared" ca="1" si="1029"/>
        <v>0.99999999999999989</v>
      </c>
      <c r="BR3225">
        <f t="shared" ca="1" si="1030"/>
        <v>1048.3194237206926</v>
      </c>
      <c r="BS3225">
        <f t="shared" ca="1" si="1031"/>
        <v>6.9053708439898998E-3</v>
      </c>
      <c r="BT3225">
        <f t="shared" ca="1" si="1032"/>
        <v>1.8055555555555555E-5</v>
      </c>
      <c r="BU3225">
        <f t="shared" ca="1" si="1017"/>
        <v>0</v>
      </c>
      <c r="BV3225">
        <f t="shared" ca="1" si="1018"/>
        <v>0</v>
      </c>
      <c r="BW3225" s="35">
        <f ca="1">IFERROR(VLOOKUP($B3225,OFFSET(Input!$A$1,0,MATCH(Index!BW$6&amp;" Index",Input!$1:$1,0)-1,10000,2),2,0)/100,BW3224)</f>
        <v>1.4000000000000002E-3</v>
      </c>
      <c r="BX3225">
        <f t="shared" ca="1" si="1035"/>
        <v>4.6685744530132354E-3</v>
      </c>
      <c r="CE3225">
        <v>1020.5045996434455</v>
      </c>
    </row>
    <row r="3226" spans="2:83" x14ac:dyDescent="0.25">
      <c r="B3226" s="2">
        <v>42202</v>
      </c>
      <c r="C3226">
        <f t="shared" ca="1" si="1019"/>
        <v>0</v>
      </c>
      <c r="D3226">
        <f t="shared" ca="1" si="1020"/>
        <v>0</v>
      </c>
      <c r="E3226">
        <f ca="1">IF($B3226&lt;VLOOKUP(E$6&amp;" Equity",Param,4,0),"",IFERROR(VLOOKUP($B3226,OFFSET(Input!$A$1,0,MATCH(Index!E$6&amp;" Equity",Input!$1:$1,0)-1,10000,2),2,0),E3225))</f>
        <v>88.69</v>
      </c>
      <c r="F3226" s="33">
        <v>118.72</v>
      </c>
      <c r="H3226">
        <f ca="1">IFERROR(VLOOKUP($B3226,OFFSET(Input!$A$1,0,MATCH(Index!H$6,Input!$1:$1,0)-1,10000,2),2,0),0)</f>
        <v>0</v>
      </c>
      <c r="I3226">
        <f ca="1">IFERROR(VLOOKUP($B3226,OFFSET(Input!$A$1,0,MATCH(Index!I$6,Input!$1:$1,0)-1,10000,2),2,0),0)</f>
        <v>0</v>
      </c>
      <c r="K3226">
        <f t="shared" ca="1" si="1021"/>
        <v>109.37107936624886</v>
      </c>
      <c r="L3226" s="30">
        <f t="shared" ca="1" si="1022"/>
        <v>131.01705620519553</v>
      </c>
      <c r="N3226">
        <f t="shared" ca="1" si="1026"/>
        <v>-2.7024000231877865E-3</v>
      </c>
      <c r="O3226">
        <f t="shared" ca="1" si="1027"/>
        <v>5.1513857953145621E-3</v>
      </c>
      <c r="Q3226">
        <f t="shared" ca="1" si="1039"/>
        <v>4.6581245075349664E-2</v>
      </c>
      <c r="R3226">
        <f t="shared" ca="1" si="1038"/>
        <v>0.18482593999374247</v>
      </c>
      <c r="T3226">
        <f t="shared" ca="1" si="1002"/>
        <v>5.0121996697367763E-2</v>
      </c>
      <c r="U3226">
        <f t="shared" ca="1" si="997"/>
        <v>0.19824419075407992</v>
      </c>
      <c r="W3226">
        <f t="shared" ca="1" si="998"/>
        <v>-0.70821175377277912</v>
      </c>
      <c r="X3226">
        <f t="shared" ca="1" si="999"/>
        <v>-0.57605012899211849</v>
      </c>
      <c r="Z3226">
        <f t="shared" ca="1" si="1012"/>
        <v>109.29092241328003</v>
      </c>
      <c r="AA3226">
        <f t="shared" ca="1" si="1012"/>
        <v>109.40845055945333</v>
      </c>
      <c r="AB3226">
        <f t="shared" ca="1" si="1012"/>
        <v>109.44322888314139</v>
      </c>
      <c r="AC3226">
        <f t="shared" ca="1" si="1013"/>
        <v>109.44322888314139</v>
      </c>
      <c r="AE3226">
        <f ca="1">IFERROR(VLOOKUP($B3226,OFFSET(Input!$A$1,0,MATCH(Index!AE$6&amp;" Index",Input!$1:$1,0)-1,10000,2),2,0),AE3225)</f>
        <v>11.95</v>
      </c>
      <c r="AF3226">
        <f t="shared" ca="1" si="1003"/>
        <v>15.873333333333335</v>
      </c>
      <c r="AG3226">
        <f t="shared" ca="1" si="1003"/>
        <v>15.208999999999998</v>
      </c>
      <c r="AH3226">
        <f t="shared" ca="1" si="1003"/>
        <v>15.034000000000001</v>
      </c>
      <c r="AI3226">
        <f t="shared" ca="1" si="1004"/>
        <v>15.208999999999998</v>
      </c>
      <c r="AK3226">
        <f t="shared" ca="1" si="1005"/>
        <v>-1</v>
      </c>
      <c r="AL3226">
        <f t="shared" ca="1" si="1006"/>
        <v>1</v>
      </c>
      <c r="AN3226" t="str">
        <f t="shared" ca="1" si="1016"/>
        <v>Down</v>
      </c>
      <c r="AO3226" t="str">
        <f t="shared" ca="1" si="1023"/>
        <v>Not Up</v>
      </c>
      <c r="AQ3226">
        <f t="shared" ca="1" si="1014"/>
        <v>0</v>
      </c>
      <c r="AR3226">
        <f t="shared" ca="1" si="1015"/>
        <v>1</v>
      </c>
      <c r="AT3226">
        <f t="shared" ca="1" si="1040"/>
        <v>1</v>
      </c>
      <c r="AU3226">
        <f t="shared" ca="1" si="1041"/>
        <v>0</v>
      </c>
      <c r="AW3226" s="5">
        <f t="shared" ca="1" si="1008"/>
        <v>0.18482593999374247</v>
      </c>
      <c r="AX3226" s="5">
        <f t="shared" ca="1" si="1009"/>
        <v>0.19824419075407992</v>
      </c>
      <c r="AY3226" s="18">
        <f t="shared" ca="1" si="1007"/>
        <v>0.19824419075407992</v>
      </c>
      <c r="BA3226" s="6">
        <f t="shared" ca="1" si="1000"/>
        <v>0.25221420012263834</v>
      </c>
      <c r="BB3226">
        <f t="shared" ca="1" si="1001"/>
        <v>0.25381198973462232</v>
      </c>
      <c r="BC3226" t="str">
        <f t="shared" ca="1" si="1036"/>
        <v>HYG UP Equity</v>
      </c>
      <c r="BD3226" t="str">
        <f t="shared" ca="1" si="1037"/>
        <v>TLT UP equity</v>
      </c>
      <c r="BF3226">
        <f t="shared" ca="1" si="1010"/>
        <v>0</v>
      </c>
      <c r="BG3226">
        <f t="shared" ca="1" si="1011"/>
        <v>1</v>
      </c>
      <c r="BI3226">
        <f t="shared" ca="1" si="1024"/>
        <v>0</v>
      </c>
      <c r="BJ3226">
        <f t="shared" ca="1" si="1025"/>
        <v>1</v>
      </c>
      <c r="BL3226">
        <f t="shared" ca="1" si="1042"/>
        <v>0</v>
      </c>
      <c r="BM3226">
        <f t="shared" ca="1" si="1043"/>
        <v>8.0427211956474896</v>
      </c>
      <c r="BN3226" s="9">
        <f t="shared" ca="1" si="1033"/>
        <v>0</v>
      </c>
      <c r="BO3226" s="9">
        <f t="shared" ca="1" si="1034"/>
        <v>1</v>
      </c>
      <c r="BP3226" s="9">
        <f t="shared" ca="1" si="1028"/>
        <v>0</v>
      </c>
      <c r="BQ3226" s="9">
        <f t="shared" ca="1" si="1029"/>
        <v>1</v>
      </c>
      <c r="BR3226">
        <f t="shared" ca="1" si="1030"/>
        <v>1053.7336549328645</v>
      </c>
      <c r="BS3226">
        <f t="shared" ca="1" si="1031"/>
        <v>5.164676996020745E-3</v>
      </c>
      <c r="BT3226">
        <f t="shared" ca="1" si="1032"/>
        <v>1.8055555555555558E-5</v>
      </c>
      <c r="BU3226">
        <f t="shared" ca="1" si="1017"/>
        <v>0</v>
      </c>
      <c r="BV3226">
        <f t="shared" ca="1" si="1018"/>
        <v>0</v>
      </c>
      <c r="BW3226" s="35">
        <f ca="1">IFERROR(VLOOKUP($B3226,OFFSET(Input!$A$1,0,MATCH(Index!BW$6&amp;" Index",Input!$1:$1,0)-1,10000,2),2,0)/100,BW3225)</f>
        <v>1.2999999999999999E-3</v>
      </c>
      <c r="BX3226">
        <f t="shared" ca="1" si="1035"/>
        <v>4.6766832480484473E-3</v>
      </c>
      <c r="CE3226">
        <v>1021.8264461701157</v>
      </c>
    </row>
    <row r="3227" spans="2:83" x14ac:dyDescent="0.25">
      <c r="B3227" s="2">
        <v>42205</v>
      </c>
      <c r="C3227">
        <f t="shared" ca="1" si="1019"/>
        <v>0</v>
      </c>
      <c r="D3227">
        <f t="shared" ca="1" si="1020"/>
        <v>0</v>
      </c>
      <c r="E3227">
        <f ca="1">IF($B3227&lt;VLOOKUP(E$6&amp;" Equity",Param,4,0),"",IFERROR(VLOOKUP($B3227,OFFSET(Input!$A$1,0,MATCH(Index!E$6&amp;" Equity",Input!$1:$1,0)-1,10000,2),2,0),E3226))</f>
        <v>88.28</v>
      </c>
      <c r="F3227" s="33">
        <v>118.22</v>
      </c>
      <c r="H3227">
        <f ca="1">IFERROR(VLOOKUP($B3227,OFFSET(Input!$A$1,0,MATCH(Index!H$6,Input!$1:$1,0)-1,10000,2),2,0),0)</f>
        <v>0</v>
      </c>
      <c r="I3227">
        <f ca="1">IFERROR(VLOOKUP($B3227,OFFSET(Input!$A$1,0,MATCH(Index!I$6,Input!$1:$1,0)-1,10000,2),2,0),0)</f>
        <v>0</v>
      </c>
      <c r="K3227">
        <f t="shared" ca="1" si="1021"/>
        <v>108.86547397059928</v>
      </c>
      <c r="L3227" s="30">
        <f t="shared" ca="1" si="1022"/>
        <v>130.46526604260626</v>
      </c>
      <c r="N3227">
        <f t="shared" ca="1" si="1026"/>
        <v>-4.6335619998253219E-3</v>
      </c>
      <c r="O3227">
        <f t="shared" ca="1" si="1027"/>
        <v>-4.2204840228469128E-3</v>
      </c>
      <c r="Q3227">
        <f t="shared" ca="1" si="1039"/>
        <v>4.9405519262600422E-2</v>
      </c>
      <c r="R3227">
        <f t="shared" ca="1" si="1038"/>
        <v>0.16158710028994666</v>
      </c>
      <c r="T3227">
        <f t="shared" ca="1" si="1002"/>
        <v>5.2714446570888029E-2</v>
      </c>
      <c r="U3227">
        <f t="shared" ca="1" si="997"/>
        <v>0.19357987722449813</v>
      </c>
      <c r="W3227">
        <f t="shared" ca="1" si="998"/>
        <v>-0.51229277198459777</v>
      </c>
      <c r="X3227">
        <f t="shared" ca="1" si="999"/>
        <v>-0.54556289875897934</v>
      </c>
      <c r="Z3227">
        <f t="shared" ca="1" si="1012"/>
        <v>109.26872510322713</v>
      </c>
      <c r="AA3227">
        <f t="shared" ca="1" si="1012"/>
        <v>109.34915801583898</v>
      </c>
      <c r="AB3227">
        <f t="shared" ca="1" si="1012"/>
        <v>109.41445593858471</v>
      </c>
      <c r="AC3227">
        <f t="shared" ca="1" si="1013"/>
        <v>109.41445593858471</v>
      </c>
      <c r="AE3227">
        <f ca="1">IFERROR(VLOOKUP($B3227,OFFSET(Input!$A$1,0,MATCH(Index!AE$6&amp;" Index",Input!$1:$1,0)-1,10000,2),2,0),AE3226)</f>
        <v>12.25</v>
      </c>
      <c r="AF3227">
        <f t="shared" ca="1" si="1003"/>
        <v>15.755333333333333</v>
      </c>
      <c r="AG3227">
        <f t="shared" ca="1" si="1003"/>
        <v>15.123500000000002</v>
      </c>
      <c r="AH3227">
        <f t="shared" ca="1" si="1003"/>
        <v>14.972799999999998</v>
      </c>
      <c r="AI3227">
        <f t="shared" ca="1" si="1004"/>
        <v>15.123500000000002</v>
      </c>
      <c r="AK3227">
        <f t="shared" ca="1" si="1005"/>
        <v>-1</v>
      </c>
      <c r="AL3227">
        <f t="shared" ca="1" si="1006"/>
        <v>1</v>
      </c>
      <c r="AN3227" t="str">
        <f t="shared" ca="1" si="1016"/>
        <v>Down</v>
      </c>
      <c r="AO3227" t="str">
        <f t="shared" ca="1" si="1023"/>
        <v>Not Up</v>
      </c>
      <c r="AQ3227">
        <f t="shared" ca="1" si="1014"/>
        <v>0</v>
      </c>
      <c r="AR3227">
        <f t="shared" ca="1" si="1015"/>
        <v>1</v>
      </c>
      <c r="AT3227">
        <f t="shared" ca="1" si="1040"/>
        <v>1</v>
      </c>
      <c r="AU3227">
        <f t="shared" ca="1" si="1041"/>
        <v>0</v>
      </c>
      <c r="AW3227" s="5">
        <f t="shared" ca="1" si="1008"/>
        <v>0.16158710028994666</v>
      </c>
      <c r="AX3227" s="5">
        <f t="shared" ca="1" si="1009"/>
        <v>0.19357987722449813</v>
      </c>
      <c r="AY3227" s="18">
        <f t="shared" ca="1" si="1007"/>
        <v>0.19357987722449813</v>
      </c>
      <c r="BA3227" s="6">
        <f t="shared" ca="1" si="1000"/>
        <v>0.25829130959729912</v>
      </c>
      <c r="BB3227">
        <f t="shared" ca="1" si="1001"/>
        <v>0.25381198973462232</v>
      </c>
      <c r="BC3227" t="str">
        <f t="shared" ca="1" si="1036"/>
        <v>HYG UP Equity</v>
      </c>
      <c r="BD3227" t="str">
        <f t="shared" ca="1" si="1037"/>
        <v>TLT UP equity</v>
      </c>
      <c r="BF3227">
        <f t="shared" ca="1" si="1010"/>
        <v>0</v>
      </c>
      <c r="BG3227">
        <f t="shared" ca="1" si="1011"/>
        <v>1</v>
      </c>
      <c r="BI3227">
        <f t="shared" ca="1" si="1024"/>
        <v>0</v>
      </c>
      <c r="BJ3227">
        <f t="shared" ca="1" si="1025"/>
        <v>1</v>
      </c>
      <c r="BL3227">
        <f t="shared" ca="1" si="1042"/>
        <v>0</v>
      </c>
      <c r="BM3227">
        <f t="shared" ca="1" si="1043"/>
        <v>8.0427211956474896</v>
      </c>
      <c r="BN3227" s="9">
        <f t="shared" ca="1" si="1033"/>
        <v>0</v>
      </c>
      <c r="BO3227" s="9">
        <f t="shared" ca="1" si="1034"/>
        <v>1</v>
      </c>
      <c r="BP3227" s="9">
        <f t="shared" ca="1" si="1028"/>
        <v>0</v>
      </c>
      <c r="BQ3227" s="9">
        <f t="shared" ca="1" si="1029"/>
        <v>1</v>
      </c>
      <c r="BR3227">
        <f t="shared" ca="1" si="1030"/>
        <v>1049.295760496658</v>
      </c>
      <c r="BS3227">
        <f t="shared" ca="1" si="1031"/>
        <v>-4.2115902964959817E-3</v>
      </c>
      <c r="BT3227">
        <f t="shared" ca="1" si="1032"/>
        <v>5.4166666666666671E-5</v>
      </c>
      <c r="BU3227">
        <f t="shared" ca="1" si="1017"/>
        <v>0</v>
      </c>
      <c r="BV3227">
        <f t="shared" ca="1" si="1018"/>
        <v>0</v>
      </c>
      <c r="BW3227" s="35">
        <f ca="1">IFERROR(VLOOKUP($B3227,OFFSET(Input!$A$1,0,MATCH(Index!BW$6&amp;" Index",Input!$1:$1,0)-1,10000,2),2,0)/100,BW3226)</f>
        <v>1.4000000000000002E-3</v>
      </c>
      <c r="BX3227">
        <f t="shared" ca="1" si="1035"/>
        <v>1.404822268773598E-2</v>
      </c>
      <c r="CE3227">
        <v>1020.6857984486111</v>
      </c>
    </row>
    <row r="3228" spans="2:83" x14ac:dyDescent="0.25">
      <c r="B3228" s="2">
        <v>42206</v>
      </c>
      <c r="C3228">
        <f t="shared" ca="1" si="1019"/>
        <v>0</v>
      </c>
      <c r="D3228">
        <f t="shared" ca="1" si="1020"/>
        <v>0</v>
      </c>
      <c r="E3228">
        <f ca="1">IF($B3228&lt;VLOOKUP(E$6&amp;" Equity",Param,4,0),"",IFERROR(VLOOKUP($B3228,OFFSET(Input!$A$1,0,MATCH(Index!E$6&amp;" Equity",Input!$1:$1,0)-1,10000,2),2,0),E3227))</f>
        <v>88.12</v>
      </c>
      <c r="F3228" s="33">
        <v>118.86</v>
      </c>
      <c r="H3228">
        <f ca="1">IFERROR(VLOOKUP($B3228,OFFSET(Input!$A$1,0,MATCH(Index!H$6,Input!$1:$1,0)-1,10000,2),2,0),0)</f>
        <v>0</v>
      </c>
      <c r="I3228">
        <f ca="1">IFERROR(VLOOKUP($B3228,OFFSET(Input!$A$1,0,MATCH(Index!I$6,Input!$1:$1,0)-1,10000,2),2,0),0)</f>
        <v>0</v>
      </c>
      <c r="K3228">
        <f t="shared" ca="1" si="1021"/>
        <v>108.66816454790676</v>
      </c>
      <c r="L3228" s="30">
        <f t="shared" ca="1" si="1022"/>
        <v>131.17155745072054</v>
      </c>
      <c r="N3228">
        <f t="shared" ca="1" si="1026"/>
        <v>-1.8140594543932763E-3</v>
      </c>
      <c r="O3228">
        <f t="shared" ca="1" si="1027"/>
        <v>5.399034542291228E-3</v>
      </c>
      <c r="Q3228">
        <f t="shared" ca="1" si="1039"/>
        <v>5.0080599244922135E-2</v>
      </c>
      <c r="R3228">
        <f t="shared" ca="1" si="1038"/>
        <v>0.15697595795531896</v>
      </c>
      <c r="T3228">
        <f t="shared" ca="1" si="1002"/>
        <v>5.262673564336269E-2</v>
      </c>
      <c r="U3228">
        <f t="shared" ca="1" si="997"/>
        <v>0.18023431821552191</v>
      </c>
      <c r="W3228">
        <f t="shared" ca="1" si="998"/>
        <v>-0.57533830866921121</v>
      </c>
      <c r="X3228">
        <f t="shared" ca="1" si="999"/>
        <v>-0.54500530342952236</v>
      </c>
      <c r="Z3228">
        <f t="shared" ca="1" si="1012"/>
        <v>109.21816456366216</v>
      </c>
      <c r="AA3228">
        <f t="shared" ca="1" si="1012"/>
        <v>109.26895067128646</v>
      </c>
      <c r="AB3228">
        <f t="shared" ca="1" si="1012"/>
        <v>109.3984160327535</v>
      </c>
      <c r="AC3228">
        <f t="shared" ca="1" si="1013"/>
        <v>109.3984160327535</v>
      </c>
      <c r="AE3228">
        <f ca="1">IFERROR(VLOOKUP($B3228,OFFSET(Input!$A$1,0,MATCH(Index!AE$6&amp;" Index",Input!$1:$1,0)-1,10000,2),2,0),AE3227)</f>
        <v>12.22</v>
      </c>
      <c r="AF3228">
        <f t="shared" ca="1" si="1003"/>
        <v>15.313333333333334</v>
      </c>
      <c r="AG3228">
        <f t="shared" ca="1" si="1003"/>
        <v>15.097500000000002</v>
      </c>
      <c r="AH3228">
        <f t="shared" ca="1" si="1003"/>
        <v>14.845999999999998</v>
      </c>
      <c r="AI3228">
        <f t="shared" ca="1" si="1004"/>
        <v>15.097500000000002</v>
      </c>
      <c r="AK3228">
        <f t="shared" ca="1" si="1005"/>
        <v>-1</v>
      </c>
      <c r="AL3228">
        <f t="shared" ca="1" si="1006"/>
        <v>1</v>
      </c>
      <c r="AN3228" t="str">
        <f t="shared" ca="1" si="1016"/>
        <v>Down</v>
      </c>
      <c r="AO3228" t="str">
        <f t="shared" ca="1" si="1023"/>
        <v>Not Up</v>
      </c>
      <c r="AQ3228">
        <f t="shared" ca="1" si="1014"/>
        <v>0</v>
      </c>
      <c r="AR3228">
        <f t="shared" ca="1" si="1015"/>
        <v>1</v>
      </c>
      <c r="AT3228">
        <f t="shared" ca="1" si="1040"/>
        <v>1</v>
      </c>
      <c r="AU3228">
        <f t="shared" ca="1" si="1041"/>
        <v>0</v>
      </c>
      <c r="AW3228" s="5">
        <f t="shared" ca="1" si="1008"/>
        <v>0.15697595795531896</v>
      </c>
      <c r="AX3228" s="5">
        <f t="shared" ca="1" si="1009"/>
        <v>0.18023431821552191</v>
      </c>
      <c r="AY3228" s="18">
        <f t="shared" ca="1" si="1007"/>
        <v>0.18023431821552191</v>
      </c>
      <c r="BA3228" s="6">
        <f t="shared" ca="1" si="1000"/>
        <v>0.27741664570345942</v>
      </c>
      <c r="BB3228">
        <f t="shared" ca="1" si="1001"/>
        <v>0.25381198973462232</v>
      </c>
      <c r="BC3228" t="str">
        <f t="shared" ca="1" si="1036"/>
        <v>HYG UP Equity</v>
      </c>
      <c r="BD3228" t="str">
        <f t="shared" ca="1" si="1037"/>
        <v>TLT UP equity</v>
      </c>
      <c r="BF3228">
        <f t="shared" ca="1" si="1010"/>
        <v>0</v>
      </c>
      <c r="BG3228">
        <f t="shared" ca="1" si="1011"/>
        <v>1</v>
      </c>
      <c r="BI3228">
        <f t="shared" ca="1" si="1024"/>
        <v>0</v>
      </c>
      <c r="BJ3228">
        <f t="shared" ca="1" si="1025"/>
        <v>1</v>
      </c>
      <c r="BL3228">
        <f t="shared" ca="1" si="1042"/>
        <v>0</v>
      </c>
      <c r="BM3228">
        <f t="shared" ca="1" si="1043"/>
        <v>8.0427211956474896</v>
      </c>
      <c r="BN3228" s="9">
        <f t="shared" ca="1" si="1033"/>
        <v>0</v>
      </c>
      <c r="BO3228" s="9">
        <f t="shared" ca="1" si="1034"/>
        <v>1</v>
      </c>
      <c r="BP3228" s="9">
        <f t="shared" ca="1" si="1028"/>
        <v>0</v>
      </c>
      <c r="BQ3228" s="9">
        <f t="shared" ca="1" si="1029"/>
        <v>1</v>
      </c>
      <c r="BR3228">
        <f t="shared" ca="1" si="1030"/>
        <v>1054.9762653750024</v>
      </c>
      <c r="BS3228">
        <f t="shared" ca="1" si="1031"/>
        <v>5.4136355946541315E-3</v>
      </c>
      <c r="BT3228">
        <f t="shared" ca="1" si="1032"/>
        <v>1.8055555555555558E-5</v>
      </c>
      <c r="BU3228">
        <f t="shared" ca="1" si="1017"/>
        <v>0</v>
      </c>
      <c r="BV3228">
        <f t="shared" ca="1" si="1018"/>
        <v>0</v>
      </c>
      <c r="BW3228" s="35">
        <f ca="1">IFERROR(VLOOKUP($B3228,OFFSET(Input!$A$1,0,MATCH(Index!BW$6&amp;" Index",Input!$1:$1,0)-1,10000,2),2,0)/100,BW3227)</f>
        <v>1.2999999999999999E-3</v>
      </c>
      <c r="BX3228">
        <f t="shared" ca="1" si="1035"/>
        <v>4.6775136307992751E-3</v>
      </c>
      <c r="CE3228">
        <v>1022.0723754652942</v>
      </c>
    </row>
    <row r="3229" spans="2:83" x14ac:dyDescent="0.25">
      <c r="B3229" s="2">
        <v>42207</v>
      </c>
      <c r="C3229">
        <f t="shared" ca="1" si="1019"/>
        <v>0</v>
      </c>
      <c r="D3229">
        <f t="shared" ca="1" si="1020"/>
        <v>0</v>
      </c>
      <c r="E3229">
        <f ca="1">IF($B3229&lt;VLOOKUP(E$6&amp;" Equity",Param,4,0),"",IFERROR(VLOOKUP($B3229,OFFSET(Input!$A$1,0,MATCH(Index!E$6&amp;" Equity",Input!$1:$1,0)-1,10000,2),2,0),E3228))</f>
        <v>87.55</v>
      </c>
      <c r="F3229" s="33">
        <v>119.6</v>
      </c>
      <c r="H3229">
        <f ca="1">IFERROR(VLOOKUP($B3229,OFFSET(Input!$A$1,0,MATCH(Index!H$6,Input!$1:$1,0)-1,10000,2),2,0),0)</f>
        <v>0</v>
      </c>
      <c r="I3229">
        <f ca="1">IFERROR(VLOOKUP($B3229,OFFSET(Input!$A$1,0,MATCH(Index!I$6,Input!$1:$1,0)-1,10000,2),2,0),0)</f>
        <v>0</v>
      </c>
      <c r="K3229">
        <f t="shared" ca="1" si="1021"/>
        <v>107.96524972956463</v>
      </c>
      <c r="L3229" s="30">
        <f t="shared" ca="1" si="1022"/>
        <v>131.98820689135263</v>
      </c>
      <c r="N3229">
        <f t="shared" ca="1" si="1026"/>
        <v>-6.4894632022816541E-3</v>
      </c>
      <c r="O3229">
        <f t="shared" ca="1" si="1027"/>
        <v>6.2065115780166541E-3</v>
      </c>
      <c r="Q3229">
        <f t="shared" ca="1" si="1039"/>
        <v>5.4256152343714233E-2</v>
      </c>
      <c r="R3229">
        <f t="shared" ca="1" si="1038"/>
        <v>0.15410579297071575</v>
      </c>
      <c r="T3229">
        <f t="shared" ca="1" si="1002"/>
        <v>5.7398367140623019E-2</v>
      </c>
      <c r="U3229">
        <f t="shared" ca="1" si="997"/>
        <v>0.18031445841026764</v>
      </c>
      <c r="W3229">
        <f t="shared" ca="1" si="998"/>
        <v>-0.533205972288747</v>
      </c>
      <c r="X3229">
        <f t="shared" ca="1" si="999"/>
        <v>-0.55340633829463703</v>
      </c>
      <c r="Z3229">
        <f t="shared" ca="1" si="1012"/>
        <v>109.15157263350343</v>
      </c>
      <c r="AA3229">
        <f t="shared" ca="1" si="1012"/>
        <v>109.15728069575137</v>
      </c>
      <c r="AB3229">
        <f t="shared" ca="1" si="1012"/>
        <v>109.32970546795863</v>
      </c>
      <c r="AC3229">
        <f t="shared" ca="1" si="1013"/>
        <v>109.32970546795863</v>
      </c>
      <c r="AE3229">
        <f ca="1">IFERROR(VLOOKUP($B3229,OFFSET(Input!$A$1,0,MATCH(Index!AE$6&amp;" Index",Input!$1:$1,0)-1,10000,2),2,0),AE3228)</f>
        <v>12.12</v>
      </c>
      <c r="AF3229">
        <f t="shared" ca="1" si="1003"/>
        <v>14.906000000000001</v>
      </c>
      <c r="AG3229">
        <f t="shared" ca="1" si="1003"/>
        <v>15.098000000000003</v>
      </c>
      <c r="AH3229">
        <f t="shared" ca="1" si="1003"/>
        <v>14.738400000000002</v>
      </c>
      <c r="AI3229">
        <f t="shared" ca="1" si="1004"/>
        <v>15.098000000000003</v>
      </c>
      <c r="AK3229">
        <f t="shared" ca="1" si="1005"/>
        <v>-1</v>
      </c>
      <c r="AL3229">
        <f t="shared" ca="1" si="1006"/>
        <v>-1</v>
      </c>
      <c r="AN3229" t="str">
        <f t="shared" ca="1" si="1016"/>
        <v>Down</v>
      </c>
      <c r="AO3229" t="str">
        <f t="shared" ca="1" si="1023"/>
        <v>Not Up</v>
      </c>
      <c r="AQ3229">
        <f t="shared" ca="1" si="1014"/>
        <v>0</v>
      </c>
      <c r="AR3229">
        <f t="shared" ca="1" si="1015"/>
        <v>1</v>
      </c>
      <c r="AT3229">
        <f t="shared" ca="1" si="1040"/>
        <v>1</v>
      </c>
      <c r="AU3229">
        <f t="shared" ca="1" si="1041"/>
        <v>0</v>
      </c>
      <c r="AW3229" s="5">
        <f t="shared" ca="1" si="1008"/>
        <v>0.15410579297071575</v>
      </c>
      <c r="AX3229" s="5">
        <f t="shared" ca="1" si="1009"/>
        <v>0.18031445841026764</v>
      </c>
      <c r="AY3229" s="18">
        <f t="shared" ca="1" si="1007"/>
        <v>0.18031445841026764</v>
      </c>
      <c r="BA3229" s="6">
        <f t="shared" ca="1" si="1000"/>
        <v>0.27729334874652989</v>
      </c>
      <c r="BB3229">
        <f t="shared" ca="1" si="1001"/>
        <v>0.25381198973462232</v>
      </c>
      <c r="BC3229" t="str">
        <f t="shared" ca="1" si="1036"/>
        <v>HYG UP Equity</v>
      </c>
      <c r="BD3229" t="str">
        <f t="shared" ca="1" si="1037"/>
        <v>TLT UP equity</v>
      </c>
      <c r="BF3229">
        <f t="shared" ca="1" si="1010"/>
        <v>0</v>
      </c>
      <c r="BG3229">
        <f t="shared" ca="1" si="1011"/>
        <v>1</v>
      </c>
      <c r="BI3229">
        <f t="shared" ca="1" si="1024"/>
        <v>0</v>
      </c>
      <c r="BJ3229">
        <f t="shared" ca="1" si="1025"/>
        <v>1</v>
      </c>
      <c r="BL3229">
        <f t="shared" ca="1" si="1042"/>
        <v>0</v>
      </c>
      <c r="BM3229">
        <f t="shared" ca="1" si="1043"/>
        <v>8.0427211956474896</v>
      </c>
      <c r="BN3229" s="9">
        <f t="shared" ca="1" si="1033"/>
        <v>0</v>
      </c>
      <c r="BO3229" s="9">
        <f t="shared" ca="1" si="1034"/>
        <v>1</v>
      </c>
      <c r="BP3229" s="9">
        <f t="shared" ca="1" si="1028"/>
        <v>0</v>
      </c>
      <c r="BQ3229" s="9">
        <f t="shared" ca="1" si="1029"/>
        <v>1</v>
      </c>
      <c r="BR3229">
        <f t="shared" ca="1" si="1030"/>
        <v>1061.5443491405879</v>
      </c>
      <c r="BS3229">
        <f t="shared" ca="1" si="1031"/>
        <v>6.2258118795219808E-3</v>
      </c>
      <c r="BT3229">
        <f t="shared" ca="1" si="1032"/>
        <v>1.8055555555555558E-5</v>
      </c>
      <c r="BU3229">
        <f t="shared" ca="1" si="1017"/>
        <v>0</v>
      </c>
      <c r="BV3229">
        <f t="shared" ca="1" si="1018"/>
        <v>0</v>
      </c>
      <c r="BW3229" s="35">
        <f ca="1">IFERROR(VLOOKUP($B3229,OFFSET(Input!$A$1,0,MATCH(Index!BW$6&amp;" Index",Input!$1:$1,0)-1,10000,2),2,0)/100,BW3228)</f>
        <v>1.2999999999999999E-3</v>
      </c>
      <c r="BX3229">
        <f t="shared" ca="1" si="1035"/>
        <v>4.6838679201462478E-3</v>
      </c>
      <c r="CE3229">
        <v>1023.6713143439912</v>
      </c>
    </row>
    <row r="3230" spans="2:83" x14ac:dyDescent="0.25">
      <c r="B3230" s="2">
        <v>42208</v>
      </c>
      <c r="C3230">
        <f t="shared" ca="1" si="1019"/>
        <v>0</v>
      </c>
      <c r="D3230">
        <f t="shared" ca="1" si="1020"/>
        <v>0</v>
      </c>
      <c r="E3230">
        <f ca="1">IF($B3230&lt;VLOOKUP(E$6&amp;" Equity",Param,4,0),"",IFERROR(VLOOKUP($B3230,OFFSET(Input!$A$1,0,MATCH(Index!E$6&amp;" Equity",Input!$1:$1,0)-1,10000,2),2,0),E3229))</f>
        <v>87.5</v>
      </c>
      <c r="F3230" s="33">
        <v>121.09</v>
      </c>
      <c r="H3230">
        <f ca="1">IFERROR(VLOOKUP($B3230,OFFSET(Input!$A$1,0,MATCH(Index!H$6,Input!$1:$1,0)-1,10000,2),2,0),0)</f>
        <v>0</v>
      </c>
      <c r="I3230">
        <f ca="1">IFERROR(VLOOKUP($B3230,OFFSET(Input!$A$1,0,MATCH(Index!I$6,Input!$1:$1,0)-1,10000,2),2,0),0)</f>
        <v>0</v>
      </c>
      <c r="K3230">
        <f t="shared" ca="1" si="1021"/>
        <v>107.90359053497323</v>
      </c>
      <c r="L3230" s="30">
        <f t="shared" ca="1" si="1022"/>
        <v>133.63254157586866</v>
      </c>
      <c r="N3230">
        <f t="shared" ca="1" si="1026"/>
        <v>-5.7126536829204058E-4</v>
      </c>
      <c r="O3230">
        <f t="shared" ca="1" si="1027"/>
        <v>1.2381229249743532E-2</v>
      </c>
      <c r="Q3230">
        <f t="shared" ca="1" si="1039"/>
        <v>5.3125782826144052E-2</v>
      </c>
      <c r="R3230">
        <f t="shared" ca="1" si="1038"/>
        <v>0.13278972293448296</v>
      </c>
      <c r="T3230">
        <f t="shared" ca="1" si="1002"/>
        <v>5.6642415684473452E-2</v>
      </c>
      <c r="U3230">
        <f t="shared" ref="U3230:U3293" ca="1" si="1044">SQRT(SUMPRODUCT(OFFSET(O3230,0,0,-U$5,1),OFFSET(O3230,0,0,-U$5,1))*252/U$5)</f>
        <v>0.1830727865961147</v>
      </c>
      <c r="W3230">
        <f t="shared" ref="W3230:W3293" ca="1" si="1045">(SUMPRODUCT(OFFSET(N3230,0,0,-W$5,1),OFFSET(O3230,0,0,-W$5,1))*252/W$5)/(Q3230*R3230)</f>
        <v>-0.49602752598235145</v>
      </c>
      <c r="X3230">
        <f t="shared" ref="X3230:X3293" ca="1" si="1046">(SUMPRODUCT(OFFSET(N3230,0,0,-X$5,1),OFFSET(O3230,0,0,-X$5,1))*252/X$5)/(T3230*U3230)</f>
        <v>-0.5330001013265121</v>
      </c>
      <c r="Z3230">
        <f t="shared" ca="1" si="1012"/>
        <v>109.05415110604899</v>
      </c>
      <c r="AA3230">
        <f t="shared" ca="1" si="1012"/>
        <v>109.05726020022469</v>
      </c>
      <c r="AB3230">
        <f t="shared" ca="1" si="1012"/>
        <v>109.26245718597691</v>
      </c>
      <c r="AC3230">
        <f t="shared" ca="1" si="1013"/>
        <v>109.26245718597691</v>
      </c>
      <c r="AE3230">
        <f ca="1">IFERROR(VLOOKUP($B3230,OFFSET(Input!$A$1,0,MATCH(Index!AE$6&amp;" Index",Input!$1:$1,0)-1,10000,2),2,0),AE3229)</f>
        <v>12.64</v>
      </c>
      <c r="AF3230">
        <f t="shared" ca="1" si="1003"/>
        <v>14.675999999999998</v>
      </c>
      <c r="AG3230">
        <f t="shared" ca="1" si="1003"/>
        <v>15.067000000000002</v>
      </c>
      <c r="AH3230">
        <f t="shared" ca="1" si="1003"/>
        <v>14.664000000000001</v>
      </c>
      <c r="AI3230">
        <f t="shared" ca="1" si="1004"/>
        <v>15.067000000000002</v>
      </c>
      <c r="AK3230">
        <f t="shared" ca="1" si="1005"/>
        <v>-1</v>
      </c>
      <c r="AL3230">
        <f t="shared" ca="1" si="1006"/>
        <v>-1</v>
      </c>
      <c r="AN3230" t="str">
        <f t="shared" ca="1" si="1016"/>
        <v>Down</v>
      </c>
      <c r="AO3230" t="str">
        <f t="shared" ca="1" si="1023"/>
        <v>Not Up</v>
      </c>
      <c r="AQ3230">
        <f t="shared" ca="1" si="1014"/>
        <v>0</v>
      </c>
      <c r="AR3230">
        <f t="shared" ca="1" si="1015"/>
        <v>1</v>
      </c>
      <c r="AT3230">
        <f t="shared" ca="1" si="1040"/>
        <v>1</v>
      </c>
      <c r="AU3230">
        <f t="shared" ca="1" si="1041"/>
        <v>0</v>
      </c>
      <c r="AW3230" s="5">
        <f t="shared" ca="1" si="1008"/>
        <v>0.13278972293448296</v>
      </c>
      <c r="AX3230" s="5">
        <f t="shared" ca="1" si="1009"/>
        <v>0.1830727865961147</v>
      </c>
      <c r="AY3230" s="18">
        <f t="shared" ca="1" si="1007"/>
        <v>0.1830727865961147</v>
      </c>
      <c r="BA3230" s="6">
        <f t="shared" ref="BA3230:BA3293" ca="1" si="1047">MAX(0,MIN(150%,VT/AY3230))</f>
        <v>0.27311541452803306</v>
      </c>
      <c r="BB3230">
        <f t="shared" ref="BB3230:BB3293" ca="1" si="1048">IF($D3230&lt;&gt;0,BA3230,IF(AND(AY3230*BB3229&gt;4.5%,AY3230*BB3229&lt;5.5%),BB3229,BA3230))</f>
        <v>0.25381198973462232</v>
      </c>
      <c r="BC3230" t="str">
        <f t="shared" ca="1" si="1036"/>
        <v>HYG UP Equity</v>
      </c>
      <c r="BD3230" t="str">
        <f t="shared" ca="1" si="1037"/>
        <v>TLT UP equity</v>
      </c>
      <c r="BF3230">
        <f t="shared" ca="1" si="1010"/>
        <v>0</v>
      </c>
      <c r="BG3230">
        <f t="shared" ca="1" si="1011"/>
        <v>1</v>
      </c>
      <c r="BI3230">
        <f t="shared" ca="1" si="1024"/>
        <v>0</v>
      </c>
      <c r="BJ3230">
        <f t="shared" ca="1" si="1025"/>
        <v>1</v>
      </c>
      <c r="BL3230">
        <f t="shared" ca="1" si="1042"/>
        <v>0</v>
      </c>
      <c r="BM3230">
        <f t="shared" ca="1" si="1043"/>
        <v>8.0427211956474896</v>
      </c>
      <c r="BN3230" s="9">
        <f t="shared" ca="1" si="1033"/>
        <v>0</v>
      </c>
      <c r="BO3230" s="9">
        <f t="shared" ca="1" si="1034"/>
        <v>1</v>
      </c>
      <c r="BP3230" s="9">
        <f t="shared" ca="1" si="1028"/>
        <v>0</v>
      </c>
      <c r="BQ3230" s="9">
        <f t="shared" ca="1" si="1029"/>
        <v>1</v>
      </c>
      <c r="BR3230">
        <f t="shared" ca="1" si="1030"/>
        <v>1074.7692745604832</v>
      </c>
      <c r="BS3230">
        <f t="shared" ca="1" si="1031"/>
        <v>1.2458193979933085E-2</v>
      </c>
      <c r="BT3230">
        <f t="shared" ca="1" si="1032"/>
        <v>1.8055555555555558E-5</v>
      </c>
      <c r="BU3230">
        <f t="shared" ca="1" si="1017"/>
        <v>0</v>
      </c>
      <c r="BV3230">
        <f t="shared" ca="1" si="1018"/>
        <v>0</v>
      </c>
      <c r="BW3230" s="35">
        <f ca="1">IFERROR(VLOOKUP($B3230,OFFSET(Input!$A$1,0,MATCH(Index!BW$6&amp;" Index",Input!$1:$1,0)-1,10000,2),2,0)/100,BW3229)</f>
        <v>1.2999999999999999E-3</v>
      </c>
      <c r="BX3230">
        <f t="shared" ca="1" si="1035"/>
        <v>4.6911954036982749E-3</v>
      </c>
      <c r="CE3230">
        <v>1026.8920524649643</v>
      </c>
    </row>
    <row r="3231" spans="2:83" x14ac:dyDescent="0.25">
      <c r="B3231" s="2">
        <v>42209</v>
      </c>
      <c r="C3231">
        <f t="shared" ca="1" si="1019"/>
        <v>0</v>
      </c>
      <c r="D3231">
        <f t="shared" ca="1" si="1020"/>
        <v>0</v>
      </c>
      <c r="E3231">
        <f ca="1">IF($B3231&lt;VLOOKUP(E$6&amp;" Equity",Param,4,0),"",IFERROR(VLOOKUP($B3231,OFFSET(Input!$A$1,0,MATCH(Index!E$6&amp;" Equity",Input!$1:$1,0)-1,10000,2),2,0),E3230))</f>
        <v>87.25</v>
      </c>
      <c r="F3231" s="33">
        <v>121.39</v>
      </c>
      <c r="H3231">
        <f ca="1">IFERROR(VLOOKUP($B3231,OFFSET(Input!$A$1,0,MATCH(Index!H$6,Input!$1:$1,0)-1,10000,2),2,0),0)</f>
        <v>0</v>
      </c>
      <c r="I3231">
        <f ca="1">IFERROR(VLOOKUP($B3231,OFFSET(Input!$A$1,0,MATCH(Index!I$6,Input!$1:$1,0)-1,10000,2),2,0),0)</f>
        <v>0</v>
      </c>
      <c r="K3231">
        <f t="shared" ca="1" si="1021"/>
        <v>107.59529456201616</v>
      </c>
      <c r="L3231" s="30">
        <f t="shared" ca="1" si="1022"/>
        <v>133.9636156734222</v>
      </c>
      <c r="N3231">
        <f t="shared" ca="1" si="1026"/>
        <v>-2.8612322810322348E-3</v>
      </c>
      <c r="O3231">
        <f t="shared" ca="1" si="1027"/>
        <v>2.4744321434372273E-3</v>
      </c>
      <c r="Q3231">
        <f t="shared" ca="1" si="1039"/>
        <v>4.6825582650851842E-2</v>
      </c>
      <c r="R3231">
        <f t="shared" ca="1" si="1038"/>
        <v>0.10652726187694925</v>
      </c>
      <c r="T3231">
        <f t="shared" ref="T3231:T3294" ca="1" si="1049">SQRT(SUMPRODUCT(OFFSET(N3231,0,0,-T$5,1),OFFSET(N3231,0,0,-T$5,1))*252/T$5)</f>
        <v>5.653803180518166E-2</v>
      </c>
      <c r="U3231">
        <f t="shared" ca="1" si="1044"/>
        <v>0.18285893064934144</v>
      </c>
      <c r="W3231">
        <f t="shared" ca="1" si="1045"/>
        <v>-0.27213264209398341</v>
      </c>
      <c r="X3231">
        <f t="shared" ca="1" si="1046"/>
        <v>-0.55616612704755419</v>
      </c>
      <c r="Z3231">
        <f t="shared" ca="1" si="1012"/>
        <v>108.86300760281563</v>
      </c>
      <c r="AA3231">
        <f t="shared" ca="1" si="1012"/>
        <v>108.9583989007554</v>
      </c>
      <c r="AB3231">
        <f t="shared" ca="1" si="1012"/>
        <v>109.16667138136506</v>
      </c>
      <c r="AC3231">
        <f t="shared" ca="1" si="1013"/>
        <v>109.16667138136506</v>
      </c>
      <c r="AE3231">
        <f ca="1">IFERROR(VLOOKUP($B3231,OFFSET(Input!$A$1,0,MATCH(Index!AE$6&amp;" Index",Input!$1:$1,0)-1,10000,2),2,0),AE3230)</f>
        <v>13.74</v>
      </c>
      <c r="AF3231">
        <f t="shared" ref="AF3231:AH3294" ca="1" si="1050">AVERAGE(OFFSET($AE3231,0,0,-AF$5,1))</f>
        <v>14.472666666666669</v>
      </c>
      <c r="AG3231">
        <f t="shared" ca="1" si="1050"/>
        <v>15.053500000000003</v>
      </c>
      <c r="AH3231">
        <f t="shared" ca="1" si="1050"/>
        <v>14.686</v>
      </c>
      <c r="AI3231">
        <f t="shared" ref="AI3231:AI3294" ca="1" si="1051">MAX(AH3231,AG3231)</f>
        <v>15.053500000000003</v>
      </c>
      <c r="AK3231">
        <f t="shared" ref="AK3231:AK3294" ca="1" si="1052">IF(Z3231&gt;AC3231,1,-1)</f>
        <v>-1</v>
      </c>
      <c r="AL3231">
        <f t="shared" ref="AL3231:AL3294" ca="1" si="1053">IF(AF3231&gt;AI3231,1,-1)</f>
        <v>-1</v>
      </c>
      <c r="AN3231" t="str">
        <f t="shared" ca="1" si="1016"/>
        <v>Down</v>
      </c>
      <c r="AO3231" t="str">
        <f t="shared" ca="1" si="1023"/>
        <v>Not Up</v>
      </c>
      <c r="AQ3231">
        <f t="shared" ca="1" si="1014"/>
        <v>0</v>
      </c>
      <c r="AR3231">
        <f t="shared" ca="1" si="1015"/>
        <v>1</v>
      </c>
      <c r="AT3231">
        <f t="shared" ca="1" si="1040"/>
        <v>1</v>
      </c>
      <c r="AU3231">
        <f t="shared" ca="1" si="1041"/>
        <v>0</v>
      </c>
      <c r="AW3231" s="5">
        <f t="shared" ca="1" si="1008"/>
        <v>0.10652726187694925</v>
      </c>
      <c r="AX3231" s="5">
        <f t="shared" ca="1" si="1009"/>
        <v>0.18285893064934144</v>
      </c>
      <c r="AY3231" s="18">
        <f t="shared" ref="AY3231:AY3294" ca="1" si="1054">MAX(AW3231,AX3231)</f>
        <v>0.18285893064934144</v>
      </c>
      <c r="BA3231" s="6">
        <f t="shared" ca="1" si="1047"/>
        <v>0.27343482663082103</v>
      </c>
      <c r="BB3231">
        <f t="shared" ca="1" si="1048"/>
        <v>0.25381198973462232</v>
      </c>
      <c r="BC3231" t="str">
        <f t="shared" ca="1" si="1036"/>
        <v>HYG UP Equity</v>
      </c>
      <c r="BD3231" t="str">
        <f t="shared" ca="1" si="1037"/>
        <v>TLT UP equity</v>
      </c>
      <c r="BF3231">
        <f t="shared" ca="1" si="1010"/>
        <v>0</v>
      </c>
      <c r="BG3231">
        <f t="shared" ca="1" si="1011"/>
        <v>1</v>
      </c>
      <c r="BI3231">
        <f t="shared" ca="1" si="1024"/>
        <v>0</v>
      </c>
      <c r="BJ3231">
        <f t="shared" ca="1" si="1025"/>
        <v>1</v>
      </c>
      <c r="BL3231">
        <f t="shared" ca="1" si="1042"/>
        <v>0</v>
      </c>
      <c r="BM3231">
        <f t="shared" ca="1" si="1043"/>
        <v>8.0427211956474896</v>
      </c>
      <c r="BN3231" s="9">
        <f t="shared" ca="1" si="1033"/>
        <v>0</v>
      </c>
      <c r="BO3231" s="9">
        <f t="shared" ca="1" si="1034"/>
        <v>1</v>
      </c>
      <c r="BP3231" s="9">
        <f t="shared" ca="1" si="1028"/>
        <v>0</v>
      </c>
      <c r="BQ3231" s="9">
        <f t="shared" ca="1" si="1029"/>
        <v>1</v>
      </c>
      <c r="BR3231">
        <f t="shared" ca="1" si="1030"/>
        <v>1077.4320112222069</v>
      </c>
      <c r="BS3231">
        <f t="shared" ca="1" si="1031"/>
        <v>2.4774960772977472E-3</v>
      </c>
      <c r="BT3231">
        <f t="shared" ca="1" si="1032"/>
        <v>1.8055555555555558E-5</v>
      </c>
      <c r="BU3231">
        <f t="shared" ca="1" si="1017"/>
        <v>0</v>
      </c>
      <c r="BV3231">
        <f t="shared" ca="1" si="1018"/>
        <v>0</v>
      </c>
      <c r="BW3231" s="35">
        <f ca="1">IFERROR(VLOOKUP($B3231,OFFSET(Input!$A$1,0,MATCH(Index!BW$6&amp;" Index",Input!$1:$1,0)-1,10000,2),2,0)/100,BW3230)</f>
        <v>1.2999999999999999E-3</v>
      </c>
      <c r="BX3231">
        <f t="shared" ca="1" si="1035"/>
        <v>4.7059551333672733E-3</v>
      </c>
      <c r="CE3231">
        <v>1027.5215795716915</v>
      </c>
    </row>
    <row r="3232" spans="2:83" x14ac:dyDescent="0.25">
      <c r="B3232" s="2">
        <v>42212</v>
      </c>
      <c r="C3232">
        <f t="shared" ca="1" si="1019"/>
        <v>0</v>
      </c>
      <c r="D3232">
        <f t="shared" ca="1" si="1020"/>
        <v>0</v>
      </c>
      <c r="E3232">
        <f ca="1">IF($B3232&lt;VLOOKUP(E$6&amp;" Equity",Param,4,0),"",IFERROR(VLOOKUP($B3232,OFFSET(Input!$A$1,0,MATCH(Index!E$6&amp;" Equity",Input!$1:$1,0)-1,10000,2),2,0),E3231))</f>
        <v>86.88</v>
      </c>
      <c r="F3232" s="33">
        <v>122.04</v>
      </c>
      <c r="H3232">
        <f ca="1">IFERROR(VLOOKUP($B3232,OFFSET(Input!$A$1,0,MATCH(Index!H$6,Input!$1:$1,0)-1,10000,2),2,0),0)</f>
        <v>0</v>
      </c>
      <c r="I3232">
        <f ca="1">IFERROR(VLOOKUP($B3232,OFFSET(Input!$A$1,0,MATCH(Index!I$6,Input!$1:$1,0)-1,10000,2),2,0),0)</f>
        <v>0</v>
      </c>
      <c r="K3232">
        <f t="shared" ca="1" si="1021"/>
        <v>107.1390165220397</v>
      </c>
      <c r="L3232" s="30">
        <f t="shared" ca="1" si="1022"/>
        <v>134.68094288478827</v>
      </c>
      <c r="N3232">
        <f t="shared" ca="1" si="1026"/>
        <v>-4.2497048969112857E-3</v>
      </c>
      <c r="O3232">
        <f t="shared" ca="1" si="1027"/>
        <v>5.3403569387567651E-3</v>
      </c>
      <c r="Q3232">
        <f t="shared" ca="1" si="1039"/>
        <v>5.1257316621196078E-2</v>
      </c>
      <c r="R3232">
        <f t="shared" ca="1" si="1038"/>
        <v>0.10873587420096512</v>
      </c>
      <c r="T3232">
        <f t="shared" ca="1" si="1049"/>
        <v>5.7592206892369602E-2</v>
      </c>
      <c r="U3232">
        <f t="shared" ca="1" si="1044"/>
        <v>0.17940617933061517</v>
      </c>
      <c r="W3232">
        <f t="shared" ca="1" si="1045"/>
        <v>-0.33351714351670814</v>
      </c>
      <c r="X3232">
        <f t="shared" ca="1" si="1046"/>
        <v>-0.62438706697537916</v>
      </c>
      <c r="Z3232">
        <f t="shared" ca="1" si="1012"/>
        <v>108.61637082444997</v>
      </c>
      <c r="AA3232">
        <f t="shared" ca="1" si="1012"/>
        <v>108.85268384233684</v>
      </c>
      <c r="AB3232">
        <f t="shared" ca="1" si="1012"/>
        <v>109.05017904853119</v>
      </c>
      <c r="AC3232">
        <f t="shared" ca="1" si="1013"/>
        <v>109.05017904853119</v>
      </c>
      <c r="AE3232">
        <f ca="1">IFERROR(VLOOKUP($B3232,OFFSET(Input!$A$1,0,MATCH(Index!AE$6&amp;" Index",Input!$1:$1,0)-1,10000,2),2,0),AE3231)</f>
        <v>15.6</v>
      </c>
      <c r="AF3232">
        <f t="shared" ca="1" si="1050"/>
        <v>14.378666666666669</v>
      </c>
      <c r="AG3232">
        <f t="shared" ca="1" si="1050"/>
        <v>15.132499999999999</v>
      </c>
      <c r="AH3232">
        <f t="shared" ca="1" si="1050"/>
        <v>14.751600000000003</v>
      </c>
      <c r="AI3232">
        <f t="shared" ca="1" si="1051"/>
        <v>15.132499999999999</v>
      </c>
      <c r="AK3232">
        <f t="shared" ca="1" si="1052"/>
        <v>-1</v>
      </c>
      <c r="AL3232">
        <f t="shared" ca="1" si="1053"/>
        <v>-1</v>
      </c>
      <c r="AN3232" t="str">
        <f t="shared" ca="1" si="1016"/>
        <v>Down</v>
      </c>
      <c r="AO3232" t="str">
        <f t="shared" ca="1" si="1023"/>
        <v>Not Up</v>
      </c>
      <c r="AQ3232">
        <f t="shared" ca="1" si="1014"/>
        <v>0</v>
      </c>
      <c r="AR3232">
        <f t="shared" ca="1" si="1015"/>
        <v>1</v>
      </c>
      <c r="AT3232">
        <f t="shared" ca="1" si="1040"/>
        <v>1</v>
      </c>
      <c r="AU3232">
        <f t="shared" ca="1" si="1041"/>
        <v>0</v>
      </c>
      <c r="AW3232" s="5">
        <f t="shared" ca="1" si="1008"/>
        <v>0.10873587420096512</v>
      </c>
      <c r="AX3232" s="5">
        <f t="shared" ca="1" si="1009"/>
        <v>0.17940617933061517</v>
      </c>
      <c r="AY3232" s="18">
        <f t="shared" ca="1" si="1054"/>
        <v>0.17940617933061517</v>
      </c>
      <c r="BA3232" s="6">
        <f t="shared" ca="1" si="1047"/>
        <v>0.27869720087990102</v>
      </c>
      <c r="BB3232">
        <f t="shared" ca="1" si="1048"/>
        <v>0.25381198973462232</v>
      </c>
      <c r="BC3232" t="str">
        <f t="shared" ca="1" si="1036"/>
        <v>HYG UP Equity</v>
      </c>
      <c r="BD3232" t="str">
        <f t="shared" ca="1" si="1037"/>
        <v>TLT UP equity</v>
      </c>
      <c r="BF3232">
        <f t="shared" ca="1" si="1010"/>
        <v>0</v>
      </c>
      <c r="BG3232">
        <f t="shared" ca="1" si="1011"/>
        <v>1</v>
      </c>
      <c r="BI3232">
        <f t="shared" ca="1" si="1024"/>
        <v>0</v>
      </c>
      <c r="BJ3232">
        <f t="shared" ca="1" si="1025"/>
        <v>1</v>
      </c>
      <c r="BL3232">
        <f t="shared" ca="1" si="1042"/>
        <v>0</v>
      </c>
      <c r="BM3232">
        <f t="shared" ca="1" si="1043"/>
        <v>8.0427211956474896</v>
      </c>
      <c r="BN3232" s="9">
        <f t="shared" ca="1" si="1033"/>
        <v>0</v>
      </c>
      <c r="BO3232" s="9">
        <f t="shared" ca="1" si="1034"/>
        <v>1</v>
      </c>
      <c r="BP3232" s="9">
        <f t="shared" ca="1" si="1028"/>
        <v>0</v>
      </c>
      <c r="BQ3232" s="9">
        <f t="shared" ca="1" si="1029"/>
        <v>1</v>
      </c>
      <c r="BR3232">
        <f t="shared" ca="1" si="1030"/>
        <v>1083.2012739892755</v>
      </c>
      <c r="BS3232">
        <f t="shared" ca="1" si="1031"/>
        <v>5.3546420627730296E-3</v>
      </c>
      <c r="BT3232">
        <f t="shared" ca="1" si="1032"/>
        <v>5.4166666666666671E-5</v>
      </c>
      <c r="BU3232">
        <f t="shared" ca="1" si="1017"/>
        <v>0</v>
      </c>
      <c r="BV3232">
        <f t="shared" ca="1" si="1018"/>
        <v>0</v>
      </c>
      <c r="BW3232" s="35">
        <f ca="1">IFERROR(VLOOKUP($B3232,OFFSET(Input!$A$1,0,MATCH(Index!BW$6&amp;" Index",Input!$1:$1,0)-1,10000,2),2,0)/100,BW3231)</f>
        <v>1.4000000000000002E-3</v>
      </c>
      <c r="BX3232">
        <f t="shared" ca="1" si="1035"/>
        <v>1.4126520232844126E-2</v>
      </c>
      <c r="CE3232">
        <v>1028.8694220063078</v>
      </c>
    </row>
    <row r="3233" spans="2:83" x14ac:dyDescent="0.25">
      <c r="B3233" s="2">
        <v>42213</v>
      </c>
      <c r="C3233">
        <f t="shared" ca="1" si="1019"/>
        <v>0</v>
      </c>
      <c r="D3233">
        <f t="shared" ca="1" si="1020"/>
        <v>0</v>
      </c>
      <c r="E3233">
        <f ca="1">IF($B3233&lt;VLOOKUP(E$6&amp;" Equity",Param,4,0),"",IFERROR(VLOOKUP($B3233,OFFSET(Input!$A$1,0,MATCH(Index!E$6&amp;" Equity",Input!$1:$1,0)-1,10000,2),2,0),E3232))</f>
        <v>87.35</v>
      </c>
      <c r="F3233" s="33">
        <v>121.15</v>
      </c>
      <c r="H3233">
        <f ca="1">IFERROR(VLOOKUP($B3233,OFFSET(Input!$A$1,0,MATCH(Index!H$6,Input!$1:$1,0)-1,10000,2),2,0),0)</f>
        <v>0</v>
      </c>
      <c r="I3233">
        <f ca="1">IFERROR(VLOOKUP($B3233,OFFSET(Input!$A$1,0,MATCH(Index!I$6,Input!$1:$1,0)-1,10000,2),2,0),0)</f>
        <v>0</v>
      </c>
      <c r="K3233">
        <f t="shared" ca="1" si="1021"/>
        <v>107.71861295119899</v>
      </c>
      <c r="L3233" s="30">
        <f t="shared" ca="1" si="1022"/>
        <v>133.69875639537938</v>
      </c>
      <c r="N3233">
        <f t="shared" ca="1" si="1026"/>
        <v>5.3951803944402984E-3</v>
      </c>
      <c r="O3233">
        <f t="shared" ca="1" si="1027"/>
        <v>-7.319412585934131E-3</v>
      </c>
      <c r="Q3233">
        <f t="shared" ca="1" si="1039"/>
        <v>5.7749182631749801E-2</v>
      </c>
      <c r="R3233">
        <f t="shared" ca="1" si="1038"/>
        <v>0.11358944136759382</v>
      </c>
      <c r="T3233">
        <f t="shared" ca="1" si="1049"/>
        <v>5.5565306407311908E-2</v>
      </c>
      <c r="U3233">
        <f t="shared" ca="1" si="1044"/>
        <v>0.15576327314303184</v>
      </c>
      <c r="W3233">
        <f t="shared" ca="1" si="1045"/>
        <v>-0.4223177315516623</v>
      </c>
      <c r="X3233">
        <f t="shared" ca="1" si="1046"/>
        <v>-0.54128683015345447</v>
      </c>
      <c r="Z3233">
        <f t="shared" ca="1" si="1012"/>
        <v>108.43879234402671</v>
      </c>
      <c r="AA3233">
        <f t="shared" ca="1" si="1012"/>
        <v>108.81339355637697</v>
      </c>
      <c r="AB3233">
        <f t="shared" ca="1" si="1012"/>
        <v>108.94803110902086</v>
      </c>
      <c r="AC3233">
        <f t="shared" ca="1" si="1013"/>
        <v>108.94803110902086</v>
      </c>
      <c r="AE3233">
        <f ca="1">IFERROR(VLOOKUP($B3233,OFFSET(Input!$A$1,0,MATCH(Index!AE$6&amp;" Index",Input!$1:$1,0)-1,10000,2),2,0),AE3232)</f>
        <v>13.44</v>
      </c>
      <c r="AF3233">
        <f t="shared" ca="1" si="1050"/>
        <v>14.202</v>
      </c>
      <c r="AG3233">
        <f t="shared" ca="1" si="1050"/>
        <v>14.862000000000004</v>
      </c>
      <c r="AH3233">
        <f t="shared" ca="1" si="1050"/>
        <v>14.779600000000002</v>
      </c>
      <c r="AI3233">
        <f t="shared" ca="1" si="1051"/>
        <v>14.862000000000004</v>
      </c>
      <c r="AK3233">
        <f t="shared" ca="1" si="1052"/>
        <v>-1</v>
      </c>
      <c r="AL3233">
        <f t="shared" ca="1" si="1053"/>
        <v>-1</v>
      </c>
      <c r="AN3233" t="str">
        <f t="shared" ca="1" si="1016"/>
        <v>Down</v>
      </c>
      <c r="AO3233" t="str">
        <f t="shared" ca="1" si="1023"/>
        <v>Not Up</v>
      </c>
      <c r="AQ3233">
        <f t="shared" ca="1" si="1014"/>
        <v>0</v>
      </c>
      <c r="AR3233">
        <f t="shared" ca="1" si="1015"/>
        <v>1</v>
      </c>
      <c r="AT3233">
        <f t="shared" ca="1" si="1040"/>
        <v>1</v>
      </c>
      <c r="AU3233">
        <f t="shared" ca="1" si="1041"/>
        <v>0</v>
      </c>
      <c r="AW3233" s="5">
        <f t="shared" ca="1" si="1008"/>
        <v>0.11358944136759382</v>
      </c>
      <c r="AX3233" s="5">
        <f t="shared" ca="1" si="1009"/>
        <v>0.15576327314303184</v>
      </c>
      <c r="AY3233" s="18">
        <f t="shared" ca="1" si="1054"/>
        <v>0.15576327314303184</v>
      </c>
      <c r="BA3233" s="6">
        <f t="shared" ca="1" si="1047"/>
        <v>0.32099993144139177</v>
      </c>
      <c r="BB3233">
        <f t="shared" ca="1" si="1048"/>
        <v>0.32099993144139177</v>
      </c>
      <c r="BC3233" t="str">
        <f t="shared" ca="1" si="1036"/>
        <v>HYG UP Equity</v>
      </c>
      <c r="BD3233" t="str">
        <f t="shared" ca="1" si="1037"/>
        <v>TLT UP equity</v>
      </c>
      <c r="BF3233">
        <f t="shared" ca="1" si="1010"/>
        <v>0</v>
      </c>
      <c r="BG3233">
        <f t="shared" ca="1" si="1011"/>
        <v>1</v>
      </c>
      <c r="BI3233">
        <f t="shared" ca="1" si="1024"/>
        <v>0</v>
      </c>
      <c r="BJ3233">
        <f t="shared" ca="1" si="1025"/>
        <v>1</v>
      </c>
      <c r="BL3233">
        <f t="shared" ca="1" si="1042"/>
        <v>0</v>
      </c>
      <c r="BM3233">
        <f t="shared" ca="1" si="1043"/>
        <v>8.0427211956474896</v>
      </c>
      <c r="BN3233" s="9">
        <f t="shared" ca="1" si="1033"/>
        <v>0</v>
      </c>
      <c r="BO3233" s="9">
        <f t="shared" ca="1" si="1034"/>
        <v>1</v>
      </c>
      <c r="BP3233" s="9">
        <f t="shared" ca="1" si="1028"/>
        <v>0</v>
      </c>
      <c r="BQ3233" s="9">
        <f t="shared" ca="1" si="1029"/>
        <v>1</v>
      </c>
      <c r="BR3233">
        <f t="shared" ca="1" si="1030"/>
        <v>1075.301821892828</v>
      </c>
      <c r="BS3233">
        <f t="shared" ca="1" si="1031"/>
        <v>-7.2926909210094815E-3</v>
      </c>
      <c r="BT3233">
        <f t="shared" ca="1" si="1032"/>
        <v>1.8055555555555558E-5</v>
      </c>
      <c r="BU3233">
        <f t="shared" ca="1" si="1017"/>
        <v>0</v>
      </c>
      <c r="BV3233">
        <f t="shared" ca="1" si="1018"/>
        <v>0</v>
      </c>
      <c r="BW3233" s="35">
        <f ca="1">IFERROR(VLOOKUP($B3233,OFFSET(Input!$A$1,0,MATCH(Index!BW$6&amp;" Index",Input!$1:$1,0)-1,10000,2),2,0)/100,BW3232)</f>
        <v>1.4000000000000002E-3</v>
      </c>
      <c r="BX3233">
        <f t="shared" ca="1" si="1035"/>
        <v>4.715016857354047E-3</v>
      </c>
      <c r="CE3233">
        <v>1026.9489938568163</v>
      </c>
    </row>
    <row r="3234" spans="2:83" x14ac:dyDescent="0.25">
      <c r="B3234" s="2">
        <v>42214</v>
      </c>
      <c r="C3234">
        <f t="shared" ca="1" si="1019"/>
        <v>0</v>
      </c>
      <c r="D3234">
        <f t="shared" ca="1" si="1020"/>
        <v>0</v>
      </c>
      <c r="E3234">
        <f ca="1">IF($B3234&lt;VLOOKUP(E$6&amp;" Equity",Param,4,0),"",IFERROR(VLOOKUP($B3234,OFFSET(Input!$A$1,0,MATCH(Index!E$6&amp;" Equity",Input!$1:$1,0)-1,10000,2),2,0),E3233))</f>
        <v>87.86</v>
      </c>
      <c r="F3234" s="33">
        <v>120.7</v>
      </c>
      <c r="H3234">
        <f ca="1">IFERROR(VLOOKUP($B3234,OFFSET(Input!$A$1,0,MATCH(Index!H$6,Input!$1:$1,0)-1,10000,2),2,0),0)</f>
        <v>0</v>
      </c>
      <c r="I3234">
        <f ca="1">IFERROR(VLOOKUP($B3234,OFFSET(Input!$A$1,0,MATCH(Index!I$6,Input!$1:$1,0)-1,10000,2),2,0),0)</f>
        <v>0</v>
      </c>
      <c r="K3234">
        <f t="shared" ca="1" si="1021"/>
        <v>108.34753673603143</v>
      </c>
      <c r="L3234" s="30">
        <f t="shared" ca="1" si="1022"/>
        <v>133.20214524904904</v>
      </c>
      <c r="N3234">
        <f t="shared" ca="1" si="1026"/>
        <v>5.8216019675680752E-3</v>
      </c>
      <c r="O3234">
        <f t="shared" ca="1" si="1027"/>
        <v>-3.7213191590488547E-3</v>
      </c>
      <c r="Q3234">
        <f t="shared" ca="1" si="1039"/>
        <v>6.4722658638600161E-2</v>
      </c>
      <c r="R3234">
        <f t="shared" ca="1" si="1038"/>
        <v>0.10223178669840226</v>
      </c>
      <c r="T3234">
        <f t="shared" ca="1" si="1049"/>
        <v>5.6844746610096947E-2</v>
      </c>
      <c r="U3234">
        <f t="shared" ca="1" si="1044"/>
        <v>0.1543595603810905</v>
      </c>
      <c r="W3234">
        <f t="shared" ca="1" si="1045"/>
        <v>-0.50118696221233383</v>
      </c>
      <c r="X3234">
        <f t="shared" ca="1" si="1046"/>
        <v>-0.5176629238617837</v>
      </c>
      <c r="Z3234">
        <f t="shared" ca="1" si="1012"/>
        <v>108.32410624208669</v>
      </c>
      <c r="AA3234">
        <f t="shared" ca="1" si="1012"/>
        <v>108.77976769011723</v>
      </c>
      <c r="AB3234">
        <f t="shared" ca="1" si="1012"/>
        <v>108.87398660885147</v>
      </c>
      <c r="AC3234">
        <f t="shared" ca="1" si="1013"/>
        <v>108.87398660885147</v>
      </c>
      <c r="AE3234">
        <f ca="1">IFERROR(VLOOKUP($B3234,OFFSET(Input!$A$1,0,MATCH(Index!AE$6&amp;" Index",Input!$1:$1,0)-1,10000,2),2,0),AE3233)</f>
        <v>12.5</v>
      </c>
      <c r="AF3234">
        <f t="shared" ca="1" si="1050"/>
        <v>13.724666666666666</v>
      </c>
      <c r="AG3234">
        <f t="shared" ca="1" si="1050"/>
        <v>14.575500000000002</v>
      </c>
      <c r="AH3234">
        <f t="shared" ca="1" si="1050"/>
        <v>14.795200000000001</v>
      </c>
      <c r="AI3234">
        <f t="shared" ca="1" si="1051"/>
        <v>14.795200000000001</v>
      </c>
      <c r="AK3234">
        <f t="shared" ca="1" si="1052"/>
        <v>-1</v>
      </c>
      <c r="AL3234">
        <f t="shared" ca="1" si="1053"/>
        <v>-1</v>
      </c>
      <c r="AN3234" t="str">
        <f t="shared" ca="1" si="1016"/>
        <v>Down</v>
      </c>
      <c r="AO3234" t="str">
        <f t="shared" ca="1" si="1023"/>
        <v>Not Up</v>
      </c>
      <c r="AQ3234">
        <f t="shared" ca="1" si="1014"/>
        <v>0</v>
      </c>
      <c r="AR3234">
        <f t="shared" ca="1" si="1015"/>
        <v>1</v>
      </c>
      <c r="AT3234">
        <f t="shared" ca="1" si="1040"/>
        <v>1</v>
      </c>
      <c r="AU3234">
        <f t="shared" ca="1" si="1041"/>
        <v>0</v>
      </c>
      <c r="AW3234" s="5">
        <f t="shared" ca="1" si="1008"/>
        <v>0.10223178669840226</v>
      </c>
      <c r="AX3234" s="5">
        <f t="shared" ca="1" si="1009"/>
        <v>0.1543595603810905</v>
      </c>
      <c r="AY3234" s="18">
        <f t="shared" ca="1" si="1054"/>
        <v>0.1543595603810905</v>
      </c>
      <c r="BA3234" s="6">
        <f t="shared" ca="1" si="1047"/>
        <v>0.32391903602574101</v>
      </c>
      <c r="BB3234">
        <f t="shared" ca="1" si="1048"/>
        <v>0.32099993144139177</v>
      </c>
      <c r="BC3234" t="str">
        <f t="shared" ca="1" si="1036"/>
        <v>HYG UP Equity</v>
      </c>
      <c r="BD3234" t="str">
        <f t="shared" ca="1" si="1037"/>
        <v>TLT UP equity</v>
      </c>
      <c r="BF3234">
        <f t="shared" ca="1" si="1010"/>
        <v>0</v>
      </c>
      <c r="BG3234">
        <f t="shared" ca="1" si="1011"/>
        <v>1</v>
      </c>
      <c r="BI3234">
        <f t="shared" ca="1" si="1024"/>
        <v>0</v>
      </c>
      <c r="BJ3234">
        <f t="shared" ca="1" si="1025"/>
        <v>1</v>
      </c>
      <c r="BL3234">
        <f t="shared" ca="1" si="1042"/>
        <v>0</v>
      </c>
      <c r="BM3234">
        <f t="shared" ca="1" si="1043"/>
        <v>8.0427211956474896</v>
      </c>
      <c r="BN3234" s="9">
        <f t="shared" ca="1" si="1033"/>
        <v>0</v>
      </c>
      <c r="BO3234" s="9">
        <f t="shared" ca="1" si="1034"/>
        <v>1</v>
      </c>
      <c r="BP3234" s="9">
        <f t="shared" ca="1" si="1028"/>
        <v>0</v>
      </c>
      <c r="BQ3234" s="9">
        <f t="shared" ca="1" si="1029"/>
        <v>1</v>
      </c>
      <c r="BR3234">
        <f t="shared" ca="1" si="1030"/>
        <v>1071.3077169002422</v>
      </c>
      <c r="BS3234">
        <f t="shared" ca="1" si="1031"/>
        <v>-3.7144036318612628E-3</v>
      </c>
      <c r="BT3234">
        <f t="shared" ca="1" si="1032"/>
        <v>1.8055555555555558E-5</v>
      </c>
      <c r="BU3234">
        <f t="shared" ca="1" si="1017"/>
        <v>0</v>
      </c>
      <c r="BV3234">
        <f t="shared" ca="1" si="1018"/>
        <v>1.343758834135389E-5</v>
      </c>
      <c r="BW3234" s="35">
        <f ca="1">IFERROR(VLOOKUP($B3234,OFFSET(Input!$A$1,0,MATCH(Index!BW$6&amp;" Index",Input!$1:$1,0)-1,10000,2),2,0)/100,BW3233)</f>
        <v>1.4000000000000002E-3</v>
      </c>
      <c r="BX3234">
        <f t="shared" ca="1" si="1035"/>
        <v>5.9520239390055225E-3</v>
      </c>
      <c r="CE3234">
        <v>1025.9510381717462</v>
      </c>
    </row>
    <row r="3235" spans="2:83" x14ac:dyDescent="0.25">
      <c r="B3235" s="2">
        <v>42215</v>
      </c>
      <c r="C3235">
        <f t="shared" ca="1" si="1019"/>
        <v>0</v>
      </c>
      <c r="D3235">
        <f t="shared" ca="1" si="1020"/>
        <v>0</v>
      </c>
      <c r="E3235">
        <f ca="1">IF($B3235&lt;VLOOKUP(E$6&amp;" Equity",Param,4,0),"",IFERROR(VLOOKUP($B3235,OFFSET(Input!$A$1,0,MATCH(Index!E$6&amp;" Equity",Input!$1:$1,0)-1,10000,2),2,0),E3234))</f>
        <v>88.12</v>
      </c>
      <c r="F3235" s="33">
        <v>121.63</v>
      </c>
      <c r="H3235">
        <f ca="1">IFERROR(VLOOKUP($B3235,OFFSET(Input!$A$1,0,MATCH(Index!H$6,Input!$1:$1,0)-1,10000,2),2,0),0)</f>
        <v>0</v>
      </c>
      <c r="I3235">
        <f ca="1">IFERROR(VLOOKUP($B3235,OFFSET(Input!$A$1,0,MATCH(Index!I$6,Input!$1:$1,0)-1,10000,2),2,0),0)</f>
        <v>0</v>
      </c>
      <c r="K3235">
        <f t="shared" ca="1" si="1021"/>
        <v>108.66816454790678</v>
      </c>
      <c r="L3235" s="30">
        <f t="shared" ca="1" si="1022"/>
        <v>134.22847495146507</v>
      </c>
      <c r="N3235">
        <f t="shared" ca="1" si="1026"/>
        <v>2.9548833865088602E-3</v>
      </c>
      <c r="O3235">
        <f t="shared" ca="1" si="1027"/>
        <v>7.675521526859244E-3</v>
      </c>
      <c r="Q3235">
        <f t="shared" ca="1" si="1039"/>
        <v>6.592798932000081E-2</v>
      </c>
      <c r="R3235">
        <f t="shared" ca="1" si="1038"/>
        <v>0.10364635444821811</v>
      </c>
      <c r="T3235">
        <f t="shared" ca="1" si="1049"/>
        <v>5.7801333156322056E-2</v>
      </c>
      <c r="U3235">
        <f t="shared" ca="1" si="1044"/>
        <v>0.14917403385736663</v>
      </c>
      <c r="W3235">
        <f t="shared" ca="1" si="1045"/>
        <v>-0.44165111746622665</v>
      </c>
      <c r="X3235">
        <f t="shared" ca="1" si="1046"/>
        <v>-0.49036719080425156</v>
      </c>
      <c r="Z3235">
        <f t="shared" ca="1" si="1012"/>
        <v>108.22421834684857</v>
      </c>
      <c r="AA3235">
        <f t="shared" ca="1" si="1012"/>
        <v>108.7612699317398</v>
      </c>
      <c r="AB3235">
        <f t="shared" ca="1" si="1012"/>
        <v>108.82455317294745</v>
      </c>
      <c r="AC3235">
        <f t="shared" ca="1" si="1013"/>
        <v>108.82455317294745</v>
      </c>
      <c r="AE3235">
        <f ca="1">IFERROR(VLOOKUP($B3235,OFFSET(Input!$A$1,0,MATCH(Index!AE$6&amp;" Index",Input!$1:$1,0)-1,10000,2),2,0),AE3234)</f>
        <v>12.13</v>
      </c>
      <c r="AF3235">
        <f t="shared" ca="1" si="1050"/>
        <v>13.202</v>
      </c>
      <c r="AG3235">
        <f t="shared" ca="1" si="1050"/>
        <v>14.377500000000001</v>
      </c>
      <c r="AH3235">
        <f t="shared" ca="1" si="1050"/>
        <v>14.750000000000002</v>
      </c>
      <c r="AI3235">
        <f t="shared" ca="1" si="1051"/>
        <v>14.750000000000002</v>
      </c>
      <c r="AK3235">
        <f t="shared" ca="1" si="1052"/>
        <v>-1</v>
      </c>
      <c r="AL3235">
        <f t="shared" ca="1" si="1053"/>
        <v>-1</v>
      </c>
      <c r="AN3235" t="str">
        <f t="shared" ca="1" si="1016"/>
        <v>Down</v>
      </c>
      <c r="AO3235" t="str">
        <f t="shared" ca="1" si="1023"/>
        <v>Not Up</v>
      </c>
      <c r="AQ3235">
        <f t="shared" ca="1" si="1014"/>
        <v>0</v>
      </c>
      <c r="AR3235">
        <f t="shared" ca="1" si="1015"/>
        <v>1</v>
      </c>
      <c r="AT3235">
        <f t="shared" ca="1" si="1040"/>
        <v>1</v>
      </c>
      <c r="AU3235">
        <f t="shared" ca="1" si="1041"/>
        <v>0</v>
      </c>
      <c r="AW3235" s="5">
        <f t="shared" ca="1" si="1008"/>
        <v>0.10364635444821811</v>
      </c>
      <c r="AX3235" s="5">
        <f t="shared" ca="1" si="1009"/>
        <v>0.14917403385736663</v>
      </c>
      <c r="AY3235" s="18">
        <f t="shared" ca="1" si="1054"/>
        <v>0.14917403385736663</v>
      </c>
      <c r="BA3235" s="6">
        <f t="shared" ca="1" si="1047"/>
        <v>0.33517897657582757</v>
      </c>
      <c r="BB3235">
        <f t="shared" ca="1" si="1048"/>
        <v>0.32099993144139177</v>
      </c>
      <c r="BC3235" t="str">
        <f t="shared" ca="1" si="1036"/>
        <v>HYG UP Equity</v>
      </c>
      <c r="BD3235" t="str">
        <f t="shared" ca="1" si="1037"/>
        <v>TLT UP equity</v>
      </c>
      <c r="BF3235">
        <f t="shared" ca="1" si="1010"/>
        <v>0</v>
      </c>
      <c r="BG3235">
        <f t="shared" ca="1" si="1011"/>
        <v>1</v>
      </c>
      <c r="BI3235">
        <f t="shared" ca="1" si="1024"/>
        <v>0</v>
      </c>
      <c r="BJ3235">
        <f t="shared" ca="1" si="1025"/>
        <v>1</v>
      </c>
      <c r="BL3235">
        <f t="shared" ca="1" si="1042"/>
        <v>0</v>
      </c>
      <c r="BM3235">
        <f t="shared" ca="1" si="1043"/>
        <v>8.0427211956474896</v>
      </c>
      <c r="BN3235" s="9">
        <f t="shared" ca="1" si="1033"/>
        <v>0</v>
      </c>
      <c r="BO3235" s="9">
        <f t="shared" ca="1" si="1034"/>
        <v>1</v>
      </c>
      <c r="BP3235" s="9">
        <f t="shared" ca="1" si="1028"/>
        <v>0</v>
      </c>
      <c r="BQ3235" s="9">
        <f t="shared" ca="1" si="1029"/>
        <v>1</v>
      </c>
      <c r="BR3235">
        <f t="shared" ca="1" si="1030"/>
        <v>1079.5622005515863</v>
      </c>
      <c r="BS3235">
        <f t="shared" ca="1" si="1031"/>
        <v>7.7050538525269552E-3</v>
      </c>
      <c r="BT3235">
        <f t="shared" ca="1" si="1032"/>
        <v>1.8055555555555558E-5</v>
      </c>
      <c r="BU3235">
        <f t="shared" ca="1" si="1017"/>
        <v>0</v>
      </c>
      <c r="BV3235">
        <f t="shared" ca="1" si="1018"/>
        <v>0</v>
      </c>
      <c r="BW3235" s="35">
        <f ca="1">IFERROR(VLOOKUP($B3235,OFFSET(Input!$A$1,0,MATCH(Index!BW$6&amp;" Index",Input!$1:$1,0)-1,10000,2),2,0)/100,BW3234)</f>
        <v>1.4000000000000002E-3</v>
      </c>
      <c r="BX3235">
        <f t="shared" ca="1" si="1035"/>
        <v>5.9462399554161367E-3</v>
      </c>
      <c r="CE3235">
        <v>1028.47105871858</v>
      </c>
    </row>
    <row r="3236" spans="2:83" x14ac:dyDescent="0.25">
      <c r="B3236" s="2">
        <v>42216</v>
      </c>
      <c r="C3236">
        <f t="shared" ca="1" si="1019"/>
        <v>0</v>
      </c>
      <c r="D3236">
        <f t="shared" ca="1" si="1020"/>
        <v>0</v>
      </c>
      <c r="E3236">
        <f ca="1">IF($B3236&lt;VLOOKUP(E$6&amp;" Equity",Param,4,0),"",IFERROR(VLOOKUP($B3236,OFFSET(Input!$A$1,0,MATCH(Index!E$6&amp;" Equity",Input!$1:$1,0)-1,10000,2),2,0),E3235))</f>
        <v>87.97</v>
      </c>
      <c r="F3236" s="33">
        <v>122.53</v>
      </c>
      <c r="H3236">
        <f ca="1">IFERROR(VLOOKUP($B3236,OFFSET(Input!$A$1,0,MATCH(Index!H$6,Input!$1:$1,0)-1,10000,2),2,0),0)</f>
        <v>0</v>
      </c>
      <c r="I3236">
        <f ca="1">IFERROR(VLOOKUP($B3236,OFFSET(Input!$A$1,0,MATCH(Index!I$6,Input!$1:$1,0)-1,10000,2),2,0),0)</f>
        <v>0</v>
      </c>
      <c r="K3236">
        <f t="shared" ca="1" si="1021"/>
        <v>108.48318696413253</v>
      </c>
      <c r="L3236" s="30">
        <f t="shared" ca="1" si="1022"/>
        <v>135.22169724412575</v>
      </c>
      <c r="N3236">
        <f t="shared" ca="1" si="1026"/>
        <v>-1.7036746695594024E-3</v>
      </c>
      <c r="O3236">
        <f t="shared" ca="1" si="1027"/>
        <v>7.3722483310100732E-3</v>
      </c>
      <c r="Q3236">
        <f t="shared" ca="1" si="1039"/>
        <v>6.5081550545729477E-2</v>
      </c>
      <c r="R3236">
        <f t="shared" ca="1" si="1038"/>
        <v>0.10697411458115394</v>
      </c>
      <c r="T3236">
        <f t="shared" ca="1" si="1049"/>
        <v>5.6592493381216774E-2</v>
      </c>
      <c r="U3236">
        <f t="shared" ca="1" si="1044"/>
        <v>0.15100345904149404</v>
      </c>
      <c r="W3236">
        <f t="shared" ca="1" si="1045"/>
        <v>-0.42855053368357121</v>
      </c>
      <c r="X3236">
        <f t="shared" ca="1" si="1046"/>
        <v>-0.53131520768545748</v>
      </c>
      <c r="Z3236">
        <f t="shared" ca="1" si="1012"/>
        <v>108.13542910663696</v>
      </c>
      <c r="AA3236">
        <f t="shared" ca="1" si="1012"/>
        <v>108.71317575995849</v>
      </c>
      <c r="AB3236">
        <f t="shared" ca="1" si="1012"/>
        <v>108.78097982945668</v>
      </c>
      <c r="AC3236">
        <f t="shared" ca="1" si="1013"/>
        <v>108.78097982945668</v>
      </c>
      <c r="AE3236">
        <f ca="1">IFERROR(VLOOKUP($B3236,OFFSET(Input!$A$1,0,MATCH(Index!AE$6&amp;" Index",Input!$1:$1,0)-1,10000,2),2,0),AE3235)</f>
        <v>12.12</v>
      </c>
      <c r="AF3236">
        <f t="shared" ca="1" si="1050"/>
        <v>12.888</v>
      </c>
      <c r="AG3236">
        <f t="shared" ca="1" si="1050"/>
        <v>14.144</v>
      </c>
      <c r="AH3236">
        <f t="shared" ca="1" si="1050"/>
        <v>14.674400000000002</v>
      </c>
      <c r="AI3236">
        <f t="shared" ca="1" si="1051"/>
        <v>14.674400000000002</v>
      </c>
      <c r="AK3236">
        <f t="shared" ca="1" si="1052"/>
        <v>-1</v>
      </c>
      <c r="AL3236">
        <f t="shared" ca="1" si="1053"/>
        <v>-1</v>
      </c>
      <c r="AN3236" t="str">
        <f t="shared" ca="1" si="1016"/>
        <v>Down</v>
      </c>
      <c r="AO3236" t="str">
        <f t="shared" ca="1" si="1023"/>
        <v>Not Up</v>
      </c>
      <c r="AQ3236">
        <f t="shared" ca="1" si="1014"/>
        <v>0</v>
      </c>
      <c r="AR3236">
        <f t="shared" ca="1" si="1015"/>
        <v>1</v>
      </c>
      <c r="AT3236">
        <f t="shared" ca="1" si="1040"/>
        <v>1</v>
      </c>
      <c r="AU3236">
        <f t="shared" ca="1" si="1041"/>
        <v>0</v>
      </c>
      <c r="AW3236" s="5">
        <f t="shared" ca="1" si="1008"/>
        <v>0.10697411458115394</v>
      </c>
      <c r="AX3236" s="5">
        <f t="shared" ca="1" si="1009"/>
        <v>0.15100345904149404</v>
      </c>
      <c r="AY3236" s="18">
        <f t="shared" ca="1" si="1054"/>
        <v>0.15100345904149404</v>
      </c>
      <c r="BA3236" s="6">
        <f t="shared" ca="1" si="1047"/>
        <v>0.33111824270370238</v>
      </c>
      <c r="BB3236">
        <f t="shared" ca="1" si="1048"/>
        <v>0.32099993144139177</v>
      </c>
      <c r="BC3236" t="str">
        <f t="shared" ca="1" si="1036"/>
        <v>HYG UP Equity</v>
      </c>
      <c r="BD3236" t="str">
        <f t="shared" ca="1" si="1037"/>
        <v>TLT UP equity</v>
      </c>
      <c r="BF3236">
        <f t="shared" ca="1" si="1010"/>
        <v>0</v>
      </c>
      <c r="BG3236">
        <f t="shared" ca="1" si="1011"/>
        <v>1</v>
      </c>
      <c r="BI3236">
        <f t="shared" ca="1" si="1024"/>
        <v>0</v>
      </c>
      <c r="BJ3236">
        <f t="shared" ca="1" si="1025"/>
        <v>1</v>
      </c>
      <c r="BL3236">
        <f t="shared" ca="1" si="1042"/>
        <v>0</v>
      </c>
      <c r="BM3236">
        <f t="shared" ca="1" si="1043"/>
        <v>8.0427211956474896</v>
      </c>
      <c r="BN3236" s="9">
        <f t="shared" ca="1" si="1033"/>
        <v>0</v>
      </c>
      <c r="BO3236" s="9">
        <f t="shared" ca="1" si="1034"/>
        <v>1</v>
      </c>
      <c r="BP3236" s="9">
        <f t="shared" ca="1" si="1028"/>
        <v>0</v>
      </c>
      <c r="BQ3236" s="9">
        <f t="shared" ca="1" si="1029"/>
        <v>1</v>
      </c>
      <c r="BR3236">
        <f t="shared" ca="1" si="1030"/>
        <v>1087.5504105367579</v>
      </c>
      <c r="BS3236">
        <f t="shared" ca="1" si="1031"/>
        <v>7.3994902573377708E-3</v>
      </c>
      <c r="BT3236">
        <f t="shared" ca="1" si="1032"/>
        <v>1.8055555555555558E-5</v>
      </c>
      <c r="BU3236">
        <f t="shared" ca="1" si="1017"/>
        <v>0</v>
      </c>
      <c r="BV3236">
        <f t="shared" ca="1" si="1018"/>
        <v>0</v>
      </c>
      <c r="BW3236" s="35">
        <f ca="1">IFERROR(VLOOKUP($B3236,OFFSET(Input!$A$1,0,MATCH(Index!BW$6&amp;" Index",Input!$1:$1,0)-1,10000,2),2,0)/100,BW3235)</f>
        <v>8.0000000000000004E-4</v>
      </c>
      <c r="BX3236">
        <f t="shared" ca="1" si="1035"/>
        <v>5.9608455713827191E-3</v>
      </c>
      <c r="CE3236">
        <v>1030.8963906330889</v>
      </c>
    </row>
    <row r="3237" spans="2:83" x14ac:dyDescent="0.25">
      <c r="B3237" s="2">
        <v>42219</v>
      </c>
      <c r="C3237">
        <f t="shared" ca="1" si="1019"/>
        <v>1</v>
      </c>
      <c r="D3237">
        <f t="shared" ca="1" si="1020"/>
        <v>0</v>
      </c>
      <c r="E3237">
        <f ca="1">IF($B3237&lt;VLOOKUP(E$6&amp;" Equity",Param,4,0),"",IFERROR(VLOOKUP($B3237,OFFSET(Input!$A$1,0,MATCH(Index!E$6&amp;" Equity",Input!$1:$1,0)-1,10000,2),2,0),E3236))</f>
        <v>87.41</v>
      </c>
      <c r="F3237" s="33">
        <v>123.55</v>
      </c>
      <c r="H3237">
        <f ca="1">IFERROR(VLOOKUP($B3237,OFFSET(Input!$A$1,0,MATCH(Index!H$6,Input!$1:$1,0)-1,10000,2),2,0),0)</f>
        <v>0.396117</v>
      </c>
      <c r="I3237">
        <f ca="1">IFERROR(VLOOKUP($B3237,OFFSET(Input!$A$1,0,MATCH(Index!I$6,Input!$1:$1,0)-1,10000,2),2,0),0)</f>
        <v>0.267426</v>
      </c>
      <c r="K3237">
        <f t="shared" ca="1" si="1021"/>
        <v>108.28108908838804</v>
      </c>
      <c r="L3237" s="30">
        <f t="shared" ca="1" si="1022"/>
        <v>136.64247524784903</v>
      </c>
      <c r="N3237">
        <f t="shared" ca="1" si="1026"/>
        <v>-1.8646793464608101E-3</v>
      </c>
      <c r="O3237">
        <f t="shared" ca="1" si="1027"/>
        <v>1.0452211672657382E-2</v>
      </c>
      <c r="Q3237">
        <f t="shared" ca="1" si="1039"/>
        <v>6.1499495561837147E-2</v>
      </c>
      <c r="R3237">
        <f t="shared" ca="1" si="1038"/>
        <v>0.11725039243297937</v>
      </c>
      <c r="T3237">
        <f t="shared" ca="1" si="1049"/>
        <v>5.5781239175764136E-2</v>
      </c>
      <c r="U3237">
        <f t="shared" ca="1" si="1044"/>
        <v>0.14117019073763579</v>
      </c>
      <c r="W3237">
        <f t="shared" ca="1" si="1045"/>
        <v>-0.55021926948896027</v>
      </c>
      <c r="X3237">
        <f t="shared" ca="1" si="1046"/>
        <v>-0.51159918838619878</v>
      </c>
      <c r="Z3237">
        <f t="shared" ca="1" si="1012"/>
        <v>108.07699061841583</v>
      </c>
      <c r="AA3237">
        <f t="shared" ca="1" si="1012"/>
        <v>108.67285786082145</v>
      </c>
      <c r="AB3237">
        <f t="shared" ca="1" si="1012"/>
        <v>108.74209068537577</v>
      </c>
      <c r="AC3237">
        <f t="shared" ca="1" si="1013"/>
        <v>108.74209068537577</v>
      </c>
      <c r="AE3237">
        <f ca="1">IFERROR(VLOOKUP($B3237,OFFSET(Input!$A$1,0,MATCH(Index!AE$6&amp;" Index",Input!$1:$1,0)-1,10000,2),2,0),AE3236)</f>
        <v>12.56</v>
      </c>
      <c r="AF3237">
        <f t="shared" ca="1" si="1050"/>
        <v>12.798666666666666</v>
      </c>
      <c r="AG3237">
        <f t="shared" ca="1" si="1050"/>
        <v>13.9215</v>
      </c>
      <c r="AH3237">
        <f t="shared" ca="1" si="1050"/>
        <v>14.616</v>
      </c>
      <c r="AI3237">
        <f t="shared" ca="1" si="1051"/>
        <v>14.616</v>
      </c>
      <c r="AK3237">
        <f t="shared" ca="1" si="1052"/>
        <v>-1</v>
      </c>
      <c r="AL3237">
        <f t="shared" ca="1" si="1053"/>
        <v>-1</v>
      </c>
      <c r="AN3237" t="str">
        <f t="shared" ca="1" si="1016"/>
        <v>Down</v>
      </c>
      <c r="AO3237" t="str">
        <f t="shared" ca="1" si="1023"/>
        <v>Not Up</v>
      </c>
      <c r="AQ3237">
        <f t="shared" ca="1" si="1014"/>
        <v>0</v>
      </c>
      <c r="AR3237">
        <f t="shared" ca="1" si="1015"/>
        <v>1</v>
      </c>
      <c r="AT3237">
        <f t="shared" ca="1" si="1040"/>
        <v>0</v>
      </c>
      <c r="AU3237">
        <f t="shared" ca="1" si="1041"/>
        <v>1</v>
      </c>
      <c r="AW3237" s="5">
        <f t="shared" ca="1" si="1008"/>
        <v>0.11725039243297937</v>
      </c>
      <c r="AX3237" s="5">
        <f t="shared" ca="1" si="1009"/>
        <v>0.14117019073763579</v>
      </c>
      <c r="AY3237" s="18">
        <f t="shared" ca="1" si="1054"/>
        <v>0.14117019073763579</v>
      </c>
      <c r="BA3237" s="6">
        <f t="shared" ca="1" si="1047"/>
        <v>0.35418242150656859</v>
      </c>
      <c r="BB3237">
        <f t="shared" ca="1" si="1048"/>
        <v>0.32099993144139177</v>
      </c>
      <c r="BC3237" t="str">
        <f t="shared" ca="1" si="1036"/>
        <v>HYG UP Equity</v>
      </c>
      <c r="BD3237" t="str">
        <f t="shared" ca="1" si="1037"/>
        <v>TLT UP equity</v>
      </c>
      <c r="BF3237">
        <f t="shared" ca="1" si="1010"/>
        <v>0</v>
      </c>
      <c r="BG3237">
        <f t="shared" ca="1" si="1011"/>
        <v>1</v>
      </c>
      <c r="BI3237">
        <f t="shared" ca="1" si="1024"/>
        <v>0</v>
      </c>
      <c r="BJ3237">
        <f t="shared" ca="1" si="1025"/>
        <v>1</v>
      </c>
      <c r="BL3237">
        <f t="shared" ca="1" si="1042"/>
        <v>0</v>
      </c>
      <c r="BM3237">
        <f t="shared" ca="1" si="1043"/>
        <v>8.0427211956474896</v>
      </c>
      <c r="BN3237" s="9">
        <f t="shared" ca="1" si="1033"/>
        <v>0</v>
      </c>
      <c r="BO3237" s="9">
        <f t="shared" ca="1" si="1034"/>
        <v>1</v>
      </c>
      <c r="BP3237" s="9">
        <f t="shared" ca="1" si="1028"/>
        <v>0</v>
      </c>
      <c r="BQ3237" s="9">
        <f t="shared" ca="1" si="1029"/>
        <v>1</v>
      </c>
      <c r="BR3237">
        <f t="shared" ca="1" si="1030"/>
        <v>1098.9773319016128</v>
      </c>
      <c r="BS3237">
        <f t="shared" ca="1" si="1031"/>
        <v>1.0507026850567147E-2</v>
      </c>
      <c r="BT3237">
        <f t="shared" ca="1" si="1032"/>
        <v>5.4166666666666671E-5</v>
      </c>
      <c r="BU3237">
        <f t="shared" ca="1" si="1017"/>
        <v>0</v>
      </c>
      <c r="BV3237">
        <f t="shared" ca="1" si="1018"/>
        <v>0</v>
      </c>
      <c r="BW3237" s="35">
        <f ca="1">IFERROR(VLOOKUP($B3237,OFFSET(Input!$A$1,0,MATCH(Index!BW$6&amp;" Index",Input!$1:$1,0)-1,10000,2),2,0)/100,BW3236)</f>
        <v>1.4000000000000002E-3</v>
      </c>
      <c r="BX3237">
        <f t="shared" ca="1" si="1035"/>
        <v>1.7924707163804988E-2</v>
      </c>
      <c r="CE3237">
        <v>1034.3171392859927</v>
      </c>
    </row>
    <row r="3238" spans="2:83" x14ac:dyDescent="0.25">
      <c r="B3238" s="2">
        <v>42220</v>
      </c>
      <c r="C3238">
        <f t="shared" ca="1" si="1019"/>
        <v>0</v>
      </c>
      <c r="D3238">
        <f t="shared" ca="1" si="1020"/>
        <v>1</v>
      </c>
      <c r="E3238">
        <f ca="1">IF($B3238&lt;VLOOKUP(E$6&amp;" Equity",Param,4,0),"",IFERROR(VLOOKUP($B3238,OFFSET(Input!$A$1,0,MATCH(Index!E$6&amp;" Equity",Input!$1:$1,0)-1,10000,2),2,0),E3237))</f>
        <v>87.46</v>
      </c>
      <c r="F3238" s="33">
        <v>122.57</v>
      </c>
      <c r="H3238">
        <f ca="1">IFERROR(VLOOKUP($B3238,OFFSET(Input!$A$1,0,MATCH(Index!H$6,Input!$1:$1,0)-1,10000,2),2,0),0)</f>
        <v>0</v>
      </c>
      <c r="I3238">
        <f ca="1">IFERROR(VLOOKUP($B3238,OFFSET(Input!$A$1,0,MATCH(Index!I$6,Input!$1:$1,0)-1,10000,2),2,0),0)</f>
        <v>0</v>
      </c>
      <c r="K3238">
        <f t="shared" ca="1" si="1021"/>
        <v>108.34302770472965</v>
      </c>
      <c r="L3238" s="30">
        <f t="shared" ca="1" si="1022"/>
        <v>135.55862558582643</v>
      </c>
      <c r="N3238">
        <f t="shared" ca="1" si="1026"/>
        <v>5.7185339237796214E-4</v>
      </c>
      <c r="O3238">
        <f t="shared" ca="1" si="1027"/>
        <v>-7.9636370815453651E-3</v>
      </c>
      <c r="Q3238">
        <f t="shared" ca="1" si="1039"/>
        <v>6.0889246261040225E-2</v>
      </c>
      <c r="R3238">
        <f t="shared" ca="1" si="1038"/>
        <v>0.12087703277896084</v>
      </c>
      <c r="T3238">
        <f t="shared" ca="1" si="1049"/>
        <v>5.5747496495215348E-2</v>
      </c>
      <c r="U3238">
        <f t="shared" ca="1" si="1044"/>
        <v>0.14009409057743305</v>
      </c>
      <c r="W3238">
        <f t="shared" ca="1" si="1045"/>
        <v>-0.52111869611239081</v>
      </c>
      <c r="X3238">
        <f t="shared" ca="1" si="1046"/>
        <v>-0.53512148523836522</v>
      </c>
      <c r="Z3238">
        <f t="shared" ca="1" si="1012"/>
        <v>108.04447693409813</v>
      </c>
      <c r="AA3238">
        <f t="shared" ca="1" si="1012"/>
        <v>108.63132074888014</v>
      </c>
      <c r="AB3238">
        <f t="shared" ca="1" si="1012"/>
        <v>108.73563504674911</v>
      </c>
      <c r="AC3238">
        <f t="shared" ca="1" si="1013"/>
        <v>108.73563504674911</v>
      </c>
      <c r="AE3238">
        <f ca="1">IFERROR(VLOOKUP($B3238,OFFSET(Input!$A$1,0,MATCH(Index!AE$6&amp;" Index",Input!$1:$1,0)-1,10000,2),2,0),AE3237)</f>
        <v>13</v>
      </c>
      <c r="AF3238">
        <f t="shared" ca="1" si="1050"/>
        <v>12.773999999999999</v>
      </c>
      <c r="AG3238">
        <f t="shared" ca="1" si="1050"/>
        <v>13.766999999999999</v>
      </c>
      <c r="AH3238">
        <f t="shared" ca="1" si="1050"/>
        <v>14.382000000000003</v>
      </c>
      <c r="AI3238">
        <f t="shared" ca="1" si="1051"/>
        <v>14.382000000000003</v>
      </c>
      <c r="AK3238">
        <f t="shared" ca="1" si="1052"/>
        <v>-1</v>
      </c>
      <c r="AL3238">
        <f t="shared" ca="1" si="1053"/>
        <v>-1</v>
      </c>
      <c r="AN3238" t="str">
        <f t="shared" ca="1" si="1016"/>
        <v>Down</v>
      </c>
      <c r="AO3238" t="str">
        <f t="shared" ca="1" si="1023"/>
        <v>Not Up</v>
      </c>
      <c r="AQ3238">
        <f t="shared" ca="1" si="1014"/>
        <v>0</v>
      </c>
      <c r="AR3238">
        <f t="shared" ca="1" si="1015"/>
        <v>1</v>
      </c>
      <c r="AT3238">
        <f t="shared" ca="1" si="1040"/>
        <v>0</v>
      </c>
      <c r="AU3238">
        <f t="shared" ca="1" si="1041"/>
        <v>1</v>
      </c>
      <c r="AW3238" s="5">
        <f t="shared" ca="1" si="1008"/>
        <v>0.12087703277896084</v>
      </c>
      <c r="AX3238" s="5">
        <f t="shared" ca="1" si="1009"/>
        <v>0.14009409057743305</v>
      </c>
      <c r="AY3238" s="18">
        <f t="shared" ca="1" si="1054"/>
        <v>0.14009409057743305</v>
      </c>
      <c r="BA3238" s="6">
        <f t="shared" ca="1" si="1047"/>
        <v>0.35690299136753323</v>
      </c>
      <c r="BB3238">
        <f t="shared" ca="1" si="1048"/>
        <v>0.35690299136753323</v>
      </c>
      <c r="BC3238" t="str">
        <f t="shared" ca="1" si="1036"/>
        <v>TLT UP equity</v>
      </c>
      <c r="BD3238" t="str">
        <f t="shared" ca="1" si="1037"/>
        <v>TLT UP equity</v>
      </c>
      <c r="BF3238">
        <f t="shared" ca="1" si="1010"/>
        <v>0</v>
      </c>
      <c r="BG3238">
        <f t="shared" ca="1" si="1011"/>
        <v>1</v>
      </c>
      <c r="BI3238">
        <f t="shared" ca="1" si="1024"/>
        <v>0</v>
      </c>
      <c r="BJ3238">
        <f t="shared" ca="1" si="1025"/>
        <v>1</v>
      </c>
      <c r="BL3238">
        <f t="shared" ca="1" si="1042"/>
        <v>0</v>
      </c>
      <c r="BM3238">
        <f t="shared" ca="1" si="1043"/>
        <v>8.0427211956474896</v>
      </c>
      <c r="BN3238" s="9">
        <f t="shared" ca="1" si="1033"/>
        <v>0</v>
      </c>
      <c r="BO3238" s="9">
        <f t="shared" ca="1" si="1034"/>
        <v>1</v>
      </c>
      <c r="BP3238" s="9">
        <f t="shared" ca="1" si="1028"/>
        <v>0</v>
      </c>
      <c r="BQ3238" s="9">
        <f t="shared" ca="1" si="1029"/>
        <v>1</v>
      </c>
      <c r="BR3238">
        <f t="shared" ca="1" si="1030"/>
        <v>1090.2602312519684</v>
      </c>
      <c r="BS3238">
        <f t="shared" ca="1" si="1031"/>
        <v>-7.9320113314446106E-3</v>
      </c>
      <c r="BT3238">
        <f t="shared" ca="1" si="1032"/>
        <v>1.8055555555555558E-5</v>
      </c>
      <c r="BU3238">
        <f t="shared" ca="1" si="1017"/>
        <v>0</v>
      </c>
      <c r="BV3238">
        <f t="shared" ca="1" si="1018"/>
        <v>0</v>
      </c>
      <c r="BW3238" s="35">
        <f ca="1">IFERROR(VLOOKUP($B3238,OFFSET(Input!$A$1,0,MATCH(Index!BW$6&amp;" Index",Input!$1:$1,0)-1,10000,2),2,0)/100,BW3237)</f>
        <v>1.4000000000000002E-3</v>
      </c>
      <c r="BX3238">
        <f t="shared" ca="1" si="1035"/>
        <v>5.9947284727680308E-3</v>
      </c>
      <c r="CE3238">
        <v>1031.6590934312817</v>
      </c>
    </row>
    <row r="3239" spans="2:83" x14ac:dyDescent="0.25">
      <c r="B3239" s="2">
        <v>42221</v>
      </c>
      <c r="C3239">
        <f t="shared" ca="1" si="1019"/>
        <v>0</v>
      </c>
      <c r="D3239">
        <f t="shared" ca="1" si="1020"/>
        <v>2</v>
      </c>
      <c r="E3239">
        <f ca="1">IF($B3239&lt;VLOOKUP(E$6&amp;" Equity",Param,4,0),"",IFERROR(VLOOKUP($B3239,OFFSET(Input!$A$1,0,MATCH(Index!E$6&amp;" Equity",Input!$1:$1,0)-1,10000,2),2,0),E3238))</f>
        <v>87.34</v>
      </c>
      <c r="F3239" s="33">
        <v>121.65</v>
      </c>
      <c r="H3239">
        <f ca="1">IFERROR(VLOOKUP($B3239,OFFSET(Input!$A$1,0,MATCH(Index!H$6,Input!$1:$1,0)-1,10000,2),2,0),0)</f>
        <v>0</v>
      </c>
      <c r="I3239">
        <f ca="1">IFERROR(VLOOKUP($B3239,OFFSET(Input!$A$1,0,MATCH(Index!I$6,Input!$1:$1,0)-1,10000,2),2,0),0)</f>
        <v>0</v>
      </c>
      <c r="K3239">
        <f t="shared" ca="1" si="1021"/>
        <v>108.19437502550981</v>
      </c>
      <c r="L3239" s="30">
        <f t="shared" ca="1" si="1022"/>
        <v>134.54113406637666</v>
      </c>
      <c r="N3239">
        <f t="shared" ca="1" si="1026"/>
        <v>-1.3729979273595645E-3</v>
      </c>
      <c r="O3239">
        <f t="shared" ca="1" si="1027"/>
        <v>-7.534226123542093E-3</v>
      </c>
      <c r="Q3239">
        <f t="shared" ca="1" si="1039"/>
        <v>5.1901391838155009E-2</v>
      </c>
      <c r="R3239">
        <f t="shared" ca="1" si="1038"/>
        <v>0.12276400222265371</v>
      </c>
      <c r="T3239">
        <f t="shared" ca="1" si="1049"/>
        <v>5.3091828664503696E-2</v>
      </c>
      <c r="U3239">
        <f t="shared" ca="1" si="1044"/>
        <v>0.13931905050792018</v>
      </c>
      <c r="W3239">
        <f t="shared" ca="1" si="1045"/>
        <v>-0.40175515988847699</v>
      </c>
      <c r="X3239">
        <f t="shared" ca="1" si="1046"/>
        <v>-0.47440509272504994</v>
      </c>
      <c r="Z3239">
        <f t="shared" ca="1" si="1012"/>
        <v>108.06738946369265</v>
      </c>
      <c r="AA3239">
        <f t="shared" ca="1" si="1012"/>
        <v>108.60948104859804</v>
      </c>
      <c r="AB3239">
        <f t="shared" ca="1" si="1012"/>
        <v>108.70260788532045</v>
      </c>
      <c r="AC3239">
        <f t="shared" ca="1" si="1013"/>
        <v>108.70260788532045</v>
      </c>
      <c r="AE3239">
        <f ca="1">IFERROR(VLOOKUP($B3239,OFFSET(Input!$A$1,0,MATCH(Index!AE$6&amp;" Index",Input!$1:$1,0)-1,10000,2),2,0),AE3238)</f>
        <v>12.51</v>
      </c>
      <c r="AF3239">
        <f t="shared" ca="1" si="1050"/>
        <v>12.725999999999999</v>
      </c>
      <c r="AG3239">
        <f t="shared" ca="1" si="1050"/>
        <v>13.4095</v>
      </c>
      <c r="AH3239">
        <f t="shared" ca="1" si="1050"/>
        <v>14.153200000000002</v>
      </c>
      <c r="AI3239">
        <f t="shared" ca="1" si="1051"/>
        <v>14.153200000000002</v>
      </c>
      <c r="AK3239">
        <f t="shared" ca="1" si="1052"/>
        <v>-1</v>
      </c>
      <c r="AL3239">
        <f t="shared" ca="1" si="1053"/>
        <v>-1</v>
      </c>
      <c r="AN3239" t="str">
        <f t="shared" ca="1" si="1016"/>
        <v>Down</v>
      </c>
      <c r="AO3239" t="str">
        <f t="shared" ca="1" si="1023"/>
        <v>Not Up</v>
      </c>
      <c r="AQ3239">
        <f t="shared" ca="1" si="1014"/>
        <v>0</v>
      </c>
      <c r="AR3239">
        <f t="shared" ca="1" si="1015"/>
        <v>1</v>
      </c>
      <c r="AT3239">
        <f t="shared" ca="1" si="1040"/>
        <v>0</v>
      </c>
      <c r="AU3239">
        <f t="shared" ca="1" si="1041"/>
        <v>1</v>
      </c>
      <c r="AW3239" s="5">
        <f t="shared" ca="1" si="1008"/>
        <v>0.12276400222265371</v>
      </c>
      <c r="AX3239" s="5">
        <f t="shared" ca="1" si="1009"/>
        <v>0.13931905050792018</v>
      </c>
      <c r="AY3239" s="18">
        <f t="shared" ca="1" si="1054"/>
        <v>0.13931905050792018</v>
      </c>
      <c r="BA3239" s="6">
        <f t="shared" ca="1" si="1047"/>
        <v>0.35888846369332345</v>
      </c>
      <c r="BB3239">
        <f t="shared" ca="1" si="1048"/>
        <v>0.35888846369332345</v>
      </c>
      <c r="BC3239" t="str">
        <f t="shared" ca="1" si="1036"/>
        <v>TLT UP equity</v>
      </c>
      <c r="BD3239" t="str">
        <f t="shared" ca="1" si="1037"/>
        <v>TLT UP equity</v>
      </c>
      <c r="BF3239">
        <f t="shared" ca="1" si="1010"/>
        <v>0</v>
      </c>
      <c r="BG3239">
        <f t="shared" ca="1" si="1011"/>
        <v>1</v>
      </c>
      <c r="BI3239">
        <f t="shared" ca="1" si="1024"/>
        <v>0</v>
      </c>
      <c r="BJ3239">
        <f t="shared" ca="1" si="1025"/>
        <v>1</v>
      </c>
      <c r="BL3239">
        <f t="shared" ca="1" si="1042"/>
        <v>0</v>
      </c>
      <c r="BM3239">
        <f t="shared" ca="1" si="1043"/>
        <v>8.0427211956474896</v>
      </c>
      <c r="BN3239" s="9">
        <f t="shared" ca="1" si="1033"/>
        <v>0</v>
      </c>
      <c r="BO3239" s="9">
        <f t="shared" ca="1" si="1034"/>
        <v>1</v>
      </c>
      <c r="BP3239" s="9">
        <f t="shared" ca="1" si="1028"/>
        <v>0</v>
      </c>
      <c r="BQ3239" s="9">
        <f t="shared" ca="1" si="1029"/>
        <v>1</v>
      </c>
      <c r="BR3239">
        <f t="shared" ca="1" si="1030"/>
        <v>1082.076830642098</v>
      </c>
      <c r="BS3239">
        <f t="shared" ca="1" si="1031"/>
        <v>-7.5059149873542008E-3</v>
      </c>
      <c r="BT3239">
        <f t="shared" ca="1" si="1032"/>
        <v>1.8055555555555558E-5</v>
      </c>
      <c r="BU3239">
        <f t="shared" ca="1" si="1017"/>
        <v>0</v>
      </c>
      <c r="BV3239">
        <f t="shared" ca="1" si="1018"/>
        <v>7.1806119852282916E-6</v>
      </c>
      <c r="BW3239" s="35">
        <f ca="1">IFERROR(VLOOKUP($B3239,OFFSET(Input!$A$1,0,MATCH(Index!BW$6&amp;" Index",Input!$1:$1,0)-1,10000,2),2,0)/100,BW3238)</f>
        <v>1.4000000000000002E-3</v>
      </c>
      <c r="BX3239">
        <f t="shared" ca="1" si="1035"/>
        <v>6.6480955760039517E-3</v>
      </c>
      <c r="CE3239">
        <v>1028.8975694196602</v>
      </c>
    </row>
    <row r="3240" spans="2:83" x14ac:dyDescent="0.25">
      <c r="B3240" s="2">
        <v>42222</v>
      </c>
      <c r="C3240">
        <f t="shared" ca="1" si="1019"/>
        <v>0</v>
      </c>
      <c r="D3240">
        <f t="shared" ca="1" si="1020"/>
        <v>3</v>
      </c>
      <c r="E3240">
        <f ca="1">IF($B3240&lt;VLOOKUP(E$6&amp;" Equity",Param,4,0),"",IFERROR(VLOOKUP($B3240,OFFSET(Input!$A$1,0,MATCH(Index!E$6&amp;" Equity",Input!$1:$1,0)-1,10000,2),2,0),E3239))</f>
        <v>86.98</v>
      </c>
      <c r="F3240" s="33">
        <v>122.73</v>
      </c>
      <c r="H3240">
        <f ca="1">IFERROR(VLOOKUP($B3240,OFFSET(Input!$A$1,0,MATCH(Index!H$6,Input!$1:$1,0)-1,10000,2),2,0),0)</f>
        <v>0</v>
      </c>
      <c r="I3240">
        <f ca="1">IFERROR(VLOOKUP($B3240,OFFSET(Input!$A$1,0,MATCH(Index!I$6,Input!$1:$1,0)-1,10000,2),2,0),0)</f>
        <v>0</v>
      </c>
      <c r="K3240">
        <f t="shared" ca="1" si="1021"/>
        <v>107.74841698785029</v>
      </c>
      <c r="L3240" s="30">
        <f t="shared" ca="1" si="1022"/>
        <v>135.73558063268726</v>
      </c>
      <c r="N3240">
        <f t="shared" ca="1" si="1026"/>
        <v>-4.1303408879225139E-3</v>
      </c>
      <c r="O3240">
        <f t="shared" ca="1" si="1027"/>
        <v>8.8387513798851673E-3</v>
      </c>
      <c r="Q3240">
        <f t="shared" ca="1" si="1039"/>
        <v>5.5816085874230356E-2</v>
      </c>
      <c r="R3240">
        <f t="shared" ca="1" si="1038"/>
        <v>0.11478973466684987</v>
      </c>
      <c r="T3240">
        <f t="shared" ca="1" si="1049"/>
        <v>5.4487540975942751E-2</v>
      </c>
      <c r="U3240">
        <f t="shared" ca="1" si="1044"/>
        <v>0.12411646486647643</v>
      </c>
      <c r="W3240">
        <f t="shared" ca="1" si="1045"/>
        <v>-0.51529775288183177</v>
      </c>
      <c r="X3240">
        <f t="shared" ca="1" si="1046"/>
        <v>-0.50281135460637771</v>
      </c>
      <c r="Z3240">
        <f t="shared" ca="1" si="1012"/>
        <v>108.05187210898035</v>
      </c>
      <c r="AA3240">
        <f t="shared" ca="1" si="1012"/>
        <v>108.55301160751465</v>
      </c>
      <c r="AB3240">
        <f t="shared" ca="1" si="1012"/>
        <v>108.65101977621626</v>
      </c>
      <c r="AC3240">
        <f t="shared" ca="1" si="1013"/>
        <v>108.65101977621626</v>
      </c>
      <c r="AE3240">
        <f ca="1">IFERROR(VLOOKUP($B3240,OFFSET(Input!$A$1,0,MATCH(Index!AE$6&amp;" Index",Input!$1:$1,0)-1,10000,2),2,0),AE3239)</f>
        <v>13.77</v>
      </c>
      <c r="AF3240">
        <f t="shared" ca="1" si="1050"/>
        <v>12.836666666666668</v>
      </c>
      <c r="AG3240">
        <f t="shared" ca="1" si="1050"/>
        <v>13.099500000000001</v>
      </c>
      <c r="AH3240">
        <f t="shared" ca="1" si="1050"/>
        <v>14.0604</v>
      </c>
      <c r="AI3240">
        <f t="shared" ca="1" si="1051"/>
        <v>14.0604</v>
      </c>
      <c r="AK3240">
        <f t="shared" ca="1" si="1052"/>
        <v>-1</v>
      </c>
      <c r="AL3240">
        <f t="shared" ca="1" si="1053"/>
        <v>-1</v>
      </c>
      <c r="AN3240" t="str">
        <f t="shared" ca="1" si="1016"/>
        <v>Down</v>
      </c>
      <c r="AO3240" t="str">
        <f t="shared" ca="1" si="1023"/>
        <v>Not Up</v>
      </c>
      <c r="AQ3240">
        <f t="shared" ca="1" si="1014"/>
        <v>0</v>
      </c>
      <c r="AR3240">
        <f t="shared" ca="1" si="1015"/>
        <v>1</v>
      </c>
      <c r="AT3240">
        <f t="shared" ca="1" si="1040"/>
        <v>0</v>
      </c>
      <c r="AU3240">
        <f t="shared" ca="1" si="1041"/>
        <v>1</v>
      </c>
      <c r="AW3240" s="5">
        <f t="shared" ref="AW3240:AW3303" ca="1" si="1055">SQRT(2*W3240*R3240*Q3240*BG3240*BF3240+(Q3240*BF3240)^2+(R3240*BG3240)^2)</f>
        <v>0.11478973466684987</v>
      </c>
      <c r="AX3240" s="5">
        <f t="shared" ref="AX3240:AX3303" ca="1" si="1056">SQRT(2*X3240*U3240*T3240*BG3240*BF3240+(T3240*BF3240)^2+(U3240*BG3240)^2)</f>
        <v>0.12411646486647643</v>
      </c>
      <c r="AY3240" s="18">
        <f t="shared" ca="1" si="1054"/>
        <v>0.12411646486647643</v>
      </c>
      <c r="BA3240" s="6">
        <f t="shared" ca="1" si="1047"/>
        <v>0.40284743892592839</v>
      </c>
      <c r="BB3240">
        <f t="shared" ca="1" si="1048"/>
        <v>0.40284743892592839</v>
      </c>
      <c r="BC3240" t="str">
        <f t="shared" ca="1" si="1036"/>
        <v>TLT UP equity</v>
      </c>
      <c r="BD3240" t="str">
        <f t="shared" ca="1" si="1037"/>
        <v>TLT UP equity</v>
      </c>
      <c r="BF3240">
        <f t="shared" ca="1" si="1010"/>
        <v>0</v>
      </c>
      <c r="BG3240">
        <f t="shared" ca="1" si="1011"/>
        <v>1</v>
      </c>
      <c r="BI3240">
        <f t="shared" ca="1" si="1024"/>
        <v>0</v>
      </c>
      <c r="BJ3240">
        <f t="shared" ca="1" si="1025"/>
        <v>1</v>
      </c>
      <c r="BL3240">
        <f t="shared" ca="1" si="1042"/>
        <v>0</v>
      </c>
      <c r="BM3240">
        <f t="shared" ca="1" si="1043"/>
        <v>8.0427211956474896</v>
      </c>
      <c r="BN3240" s="9">
        <f t="shared" ca="1" si="1033"/>
        <v>0</v>
      </c>
      <c r="BO3240" s="9">
        <f t="shared" ca="1" si="1034"/>
        <v>1</v>
      </c>
      <c r="BP3240" s="9">
        <f t="shared" ca="1" si="1028"/>
        <v>0</v>
      </c>
      <c r="BQ3240" s="9">
        <f t="shared" ca="1" si="1029"/>
        <v>1</v>
      </c>
      <c r="BR3240">
        <f t="shared" ca="1" si="1030"/>
        <v>1091.6834313580327</v>
      </c>
      <c r="BS3240">
        <f t="shared" ca="1" si="1031"/>
        <v>8.8779284833537808E-3</v>
      </c>
      <c r="BT3240">
        <f t="shared" ca="1" si="1032"/>
        <v>1.8055555555555558E-5</v>
      </c>
      <c r="BU3240">
        <f t="shared" ca="1" si="1017"/>
        <v>0</v>
      </c>
      <c r="BV3240">
        <f t="shared" ca="1" si="1018"/>
        <v>3.9709446515804329E-7</v>
      </c>
      <c r="BW3240" s="35">
        <f ca="1">IFERROR(VLOOKUP($B3240,OFFSET(Input!$A$1,0,MATCH(Index!BW$6&amp;" Index",Input!$1:$1,0)-1,10000,2),2,0)/100,BW3239)</f>
        <v>1.4000000000000002E-3</v>
      </c>
      <c r="BX3240">
        <f t="shared" ca="1" si="1035"/>
        <v>6.6671848386508532E-3</v>
      </c>
      <c r="CE3240">
        <v>1032.1389364029596</v>
      </c>
    </row>
    <row r="3241" spans="2:83" x14ac:dyDescent="0.25">
      <c r="B3241" s="2">
        <v>42223</v>
      </c>
      <c r="C3241">
        <f t="shared" ca="1" si="1019"/>
        <v>0</v>
      </c>
      <c r="D3241">
        <f t="shared" ca="1" si="1020"/>
        <v>4</v>
      </c>
      <c r="E3241">
        <f ca="1">IF($B3241&lt;VLOOKUP(E$6&amp;" Equity",Param,4,0),"",IFERROR(VLOOKUP($B3241,OFFSET(Input!$A$1,0,MATCH(Index!E$6&amp;" Equity",Input!$1:$1,0)-1,10000,2),2,0),E3240))</f>
        <v>86.71</v>
      </c>
      <c r="F3241" s="33">
        <v>124.34</v>
      </c>
      <c r="H3241">
        <f ca="1">IFERROR(VLOOKUP($B3241,OFFSET(Input!$A$1,0,MATCH(Index!H$6,Input!$1:$1,0)-1,10000,2),2,0),0)</f>
        <v>0</v>
      </c>
      <c r="I3241">
        <f ca="1">IFERROR(VLOOKUP($B3241,OFFSET(Input!$A$1,0,MATCH(Index!I$6,Input!$1:$1,0)-1,10000,2),2,0),0)</f>
        <v>0</v>
      </c>
      <c r="K3241">
        <f t="shared" ca="1" si="1021"/>
        <v>107.41394845960563</v>
      </c>
      <c r="L3241" s="30">
        <f t="shared" ca="1" si="1022"/>
        <v>137.51619079172437</v>
      </c>
      <c r="N3241">
        <f t="shared" ca="1" si="1026"/>
        <v>-3.1089897804233322E-3</v>
      </c>
      <c r="O3241">
        <f t="shared" ca="1" si="1027"/>
        <v>1.3032928231774541E-2</v>
      </c>
      <c r="Q3241">
        <f t="shared" ca="1" si="1039"/>
        <v>5.6149002288518921E-2</v>
      </c>
      <c r="R3241">
        <f t="shared" ca="1" si="1038"/>
        <v>0.13154007055726777</v>
      </c>
      <c r="T3241">
        <f t="shared" ca="1" si="1049"/>
        <v>5.1697899612014521E-2</v>
      </c>
      <c r="U3241">
        <f t="shared" ca="1" si="1044"/>
        <v>0.11968886265064746</v>
      </c>
      <c r="W3241">
        <f t="shared" ca="1" si="1045"/>
        <v>-0.56110610964262986</v>
      </c>
      <c r="X3241">
        <f t="shared" ca="1" si="1046"/>
        <v>-0.44456966680021842</v>
      </c>
      <c r="Z3241">
        <f t="shared" ca="1" si="1012"/>
        <v>108.03373749873928</v>
      </c>
      <c r="AA3241">
        <f t="shared" ca="1" si="1012"/>
        <v>108.44837255077746</v>
      </c>
      <c r="AB3241">
        <f t="shared" ca="1" si="1012"/>
        <v>108.56977489861013</v>
      </c>
      <c r="AC3241">
        <f t="shared" ca="1" si="1013"/>
        <v>108.56977489861013</v>
      </c>
      <c r="AE3241">
        <f ca="1">IFERROR(VLOOKUP($B3241,OFFSET(Input!$A$1,0,MATCH(Index!AE$6&amp;" Index",Input!$1:$1,0)-1,10000,2),2,0),AE3240)</f>
        <v>13.39</v>
      </c>
      <c r="AF3241">
        <f t="shared" ca="1" si="1050"/>
        <v>12.932666666666668</v>
      </c>
      <c r="AG3241">
        <f t="shared" ca="1" si="1050"/>
        <v>12.9275</v>
      </c>
      <c r="AH3241">
        <f t="shared" ca="1" si="1050"/>
        <v>13.924399999999999</v>
      </c>
      <c r="AI3241">
        <f t="shared" ca="1" si="1051"/>
        <v>13.924399999999999</v>
      </c>
      <c r="AK3241">
        <f t="shared" ca="1" si="1052"/>
        <v>-1</v>
      </c>
      <c r="AL3241">
        <f t="shared" ca="1" si="1053"/>
        <v>-1</v>
      </c>
      <c r="AN3241" t="str">
        <f t="shared" ca="1" si="1016"/>
        <v>Down</v>
      </c>
      <c r="AO3241" t="str">
        <f t="shared" ca="1" si="1023"/>
        <v>Not Up</v>
      </c>
      <c r="AQ3241">
        <f t="shared" ca="1" si="1014"/>
        <v>0</v>
      </c>
      <c r="AR3241">
        <f t="shared" ca="1" si="1015"/>
        <v>1</v>
      </c>
      <c r="AT3241">
        <f t="shared" ca="1" si="1040"/>
        <v>0</v>
      </c>
      <c r="AU3241">
        <f t="shared" ca="1" si="1041"/>
        <v>1</v>
      </c>
      <c r="AW3241" s="5">
        <f t="shared" ca="1" si="1055"/>
        <v>0.13154007055726777</v>
      </c>
      <c r="AX3241" s="5">
        <f t="shared" ca="1" si="1056"/>
        <v>0.11968886265064746</v>
      </c>
      <c r="AY3241" s="18">
        <f t="shared" ca="1" si="1054"/>
        <v>0.13154007055726777</v>
      </c>
      <c r="BA3241" s="6">
        <f t="shared" ca="1" si="1047"/>
        <v>0.38011230941397295</v>
      </c>
      <c r="BB3241">
        <f t="shared" ca="1" si="1048"/>
        <v>0.38011230941397295</v>
      </c>
      <c r="BC3241" t="str">
        <f t="shared" ca="1" si="1036"/>
        <v>TLT UP equity</v>
      </c>
      <c r="BD3241" t="str">
        <f t="shared" ca="1" si="1037"/>
        <v>TLT UP equity</v>
      </c>
      <c r="BF3241">
        <f t="shared" ref="BF3241:BF3304" ca="1" si="1057">BI3242</f>
        <v>0</v>
      </c>
      <c r="BG3241">
        <f t="shared" ref="BG3241:BG3304" ca="1" si="1058">BJ3242</f>
        <v>1</v>
      </c>
      <c r="BI3241">
        <f t="shared" ca="1" si="1024"/>
        <v>0</v>
      </c>
      <c r="BJ3241">
        <f t="shared" ca="1" si="1025"/>
        <v>1</v>
      </c>
      <c r="BL3241">
        <f t="shared" ca="1" si="1042"/>
        <v>0</v>
      </c>
      <c r="BM3241">
        <f t="shared" ca="1" si="1043"/>
        <v>8.0427211956474896</v>
      </c>
      <c r="BN3241" s="9">
        <f t="shared" ca="1" si="1033"/>
        <v>0</v>
      </c>
      <c r="BO3241" s="9">
        <f t="shared" ca="1" si="1034"/>
        <v>1</v>
      </c>
      <c r="BP3241" s="9">
        <f t="shared" ca="1" si="1028"/>
        <v>0</v>
      </c>
      <c r="BQ3241" s="9">
        <f t="shared" ca="1" si="1029"/>
        <v>1</v>
      </c>
      <c r="BR3241">
        <f t="shared" ca="1" si="1030"/>
        <v>1106.0043824253057</v>
      </c>
      <c r="BS3241">
        <f t="shared" ca="1" si="1031"/>
        <v>1.3118227002362648E-2</v>
      </c>
      <c r="BT3241">
        <f t="shared" ca="1" si="1032"/>
        <v>1.8055555555555558E-5</v>
      </c>
      <c r="BU3241">
        <f t="shared" ca="1" si="1017"/>
        <v>0</v>
      </c>
      <c r="BV3241">
        <f t="shared" ca="1" si="1018"/>
        <v>8.7917950465209899E-6</v>
      </c>
      <c r="BW3241" s="35">
        <f ca="1">IFERROR(VLOOKUP($B3241,OFFSET(Input!$A$1,0,MATCH(Index!BW$6&amp;" Index",Input!$1:$1,0)-1,10000,2),2,0)/100,BW3240)</f>
        <v>1.4000000000000002E-3</v>
      </c>
      <c r="BX3241">
        <f t="shared" ca="1" si="1035"/>
        <v>7.5074011845744897E-3</v>
      </c>
      <c r="CE3241">
        <v>1036.9707017538303</v>
      </c>
    </row>
    <row r="3242" spans="2:83" x14ac:dyDescent="0.25">
      <c r="B3242" s="2">
        <v>42226</v>
      </c>
      <c r="C3242">
        <f t="shared" ca="1" si="1019"/>
        <v>0</v>
      </c>
      <c r="D3242">
        <f t="shared" ca="1" si="1020"/>
        <v>5</v>
      </c>
      <c r="E3242">
        <f ca="1">IF($B3242&lt;VLOOKUP(E$6&amp;" Equity",Param,4,0),"",IFERROR(VLOOKUP($B3242,OFFSET(Input!$A$1,0,MATCH(Index!E$6&amp;" Equity",Input!$1:$1,0)-1,10000,2),2,0),E3241))</f>
        <v>86.96</v>
      </c>
      <c r="F3242" s="33">
        <v>122.8</v>
      </c>
      <c r="H3242">
        <f ca="1">IFERROR(VLOOKUP($B3242,OFFSET(Input!$A$1,0,MATCH(Index!H$6,Input!$1:$1,0)-1,10000,2),2,0),0)</f>
        <v>0</v>
      </c>
      <c r="I3242">
        <f ca="1">IFERROR(VLOOKUP($B3242,OFFSET(Input!$A$1,0,MATCH(Index!I$6,Input!$1:$1,0)-1,10000,2),2,0),0)</f>
        <v>0</v>
      </c>
      <c r="K3242">
        <f t="shared" ca="1" si="1021"/>
        <v>107.72364154131365</v>
      </c>
      <c r="L3242" s="30">
        <f t="shared" ca="1" si="1022"/>
        <v>135.81299846568885</v>
      </c>
      <c r="N3242">
        <f t="shared" ca="1" si="1026"/>
        <v>2.8790254238850225E-3</v>
      </c>
      <c r="O3242">
        <f t="shared" ca="1" si="1027"/>
        <v>-1.2462733128149417E-2</v>
      </c>
      <c r="Q3242">
        <f t="shared" ca="1" si="1039"/>
        <v>5.3911743703443933E-2</v>
      </c>
      <c r="R3242">
        <f t="shared" ca="1" si="1038"/>
        <v>0.14317177739667356</v>
      </c>
      <c r="T3242">
        <f t="shared" ca="1" si="1049"/>
        <v>5.2601276678191811E-2</v>
      </c>
      <c r="U3242">
        <f t="shared" ca="1" si="1044"/>
        <v>0.12712522995293019</v>
      </c>
      <c r="W3242">
        <f t="shared" ca="1" si="1045"/>
        <v>-0.5799621007277741</v>
      </c>
      <c r="X3242">
        <f t="shared" ca="1" si="1046"/>
        <v>-0.47371224448966681</v>
      </c>
      <c r="Z3242">
        <f t="shared" ref="Z3242:AB3305" ca="1" si="1059">AVERAGE(OFFSET($K3242,0,0,-Z$5,1))</f>
        <v>108.09220000066668</v>
      </c>
      <c r="AA3242">
        <f t="shared" ca="1" si="1059"/>
        <v>108.35428541255833</v>
      </c>
      <c r="AB3242">
        <f t="shared" ca="1" si="1059"/>
        <v>108.51522267741753</v>
      </c>
      <c r="AC3242">
        <f t="shared" ref="AC3242:AC3305" ca="1" si="1060">MAX(AB3242,AA3242)</f>
        <v>108.51522267741753</v>
      </c>
      <c r="AE3242">
        <f ca="1">IFERROR(VLOOKUP($B3242,OFFSET(Input!$A$1,0,MATCH(Index!AE$6&amp;" Index",Input!$1:$1,0)-1,10000,2),2,0),AE3241)</f>
        <v>12.23</v>
      </c>
      <c r="AF3242">
        <f t="shared" ca="1" si="1050"/>
        <v>12.931333333333333</v>
      </c>
      <c r="AG3242">
        <f t="shared" ca="1" si="1050"/>
        <v>12.843999999999999</v>
      </c>
      <c r="AH3242">
        <f t="shared" ca="1" si="1050"/>
        <v>13.7332</v>
      </c>
      <c r="AI3242">
        <f t="shared" ca="1" si="1051"/>
        <v>13.7332</v>
      </c>
      <c r="AK3242">
        <f t="shared" ca="1" si="1052"/>
        <v>-1</v>
      </c>
      <c r="AL3242">
        <f t="shared" ca="1" si="1053"/>
        <v>-1</v>
      </c>
      <c r="AN3242" t="str">
        <f t="shared" ca="1" si="1016"/>
        <v>Down</v>
      </c>
      <c r="AO3242" t="str">
        <f t="shared" ca="1" si="1023"/>
        <v>Not Up</v>
      </c>
      <c r="AQ3242">
        <f t="shared" ca="1" si="1014"/>
        <v>0</v>
      </c>
      <c r="AR3242">
        <f t="shared" ca="1" si="1015"/>
        <v>1</v>
      </c>
      <c r="AT3242">
        <f t="shared" ca="1" si="1040"/>
        <v>0</v>
      </c>
      <c r="AU3242">
        <f t="shared" ca="1" si="1041"/>
        <v>1</v>
      </c>
      <c r="AW3242" s="5">
        <f t="shared" ca="1" si="1055"/>
        <v>0.14317177739667356</v>
      </c>
      <c r="AX3242" s="5">
        <f t="shared" ca="1" si="1056"/>
        <v>0.12712522995293019</v>
      </c>
      <c r="AY3242" s="18">
        <f t="shared" ca="1" si="1054"/>
        <v>0.14317177739667356</v>
      </c>
      <c r="BA3242" s="6">
        <f t="shared" ca="1" si="1047"/>
        <v>0.34923083940956717</v>
      </c>
      <c r="BB3242">
        <f t="shared" ca="1" si="1048"/>
        <v>0.34923083940956717</v>
      </c>
      <c r="BC3242" t="str">
        <f t="shared" ca="1" si="1036"/>
        <v>TLT UP equity</v>
      </c>
      <c r="BD3242" t="str">
        <f t="shared" ca="1" si="1037"/>
        <v>TLT UP equity</v>
      </c>
      <c r="BF3242">
        <f t="shared" ca="1" si="1057"/>
        <v>0</v>
      </c>
      <c r="BG3242">
        <f t="shared" ca="1" si="1058"/>
        <v>1</v>
      </c>
      <c r="BI3242">
        <f t="shared" ca="1" si="1024"/>
        <v>0</v>
      </c>
      <c r="BJ3242">
        <f t="shared" ca="1" si="1025"/>
        <v>1</v>
      </c>
      <c r="BL3242">
        <f t="shared" ca="1" si="1042"/>
        <v>0</v>
      </c>
      <c r="BM3242">
        <f t="shared" ca="1" si="1043"/>
        <v>8.0427211956474896</v>
      </c>
      <c r="BN3242" s="9">
        <f t="shared" ca="1" si="1033"/>
        <v>0</v>
      </c>
      <c r="BO3242" s="9">
        <f t="shared" ca="1" si="1034"/>
        <v>1</v>
      </c>
      <c r="BP3242" s="9">
        <f t="shared" ca="1" si="1028"/>
        <v>0</v>
      </c>
      <c r="BQ3242" s="9">
        <f t="shared" ca="1" si="1029"/>
        <v>1</v>
      </c>
      <c r="BR3242">
        <f t="shared" ca="1" si="1030"/>
        <v>1092.3060814044356</v>
      </c>
      <c r="BS3242">
        <f t="shared" ca="1" si="1031"/>
        <v>-1.2385394884992906E-2</v>
      </c>
      <c r="BT3242">
        <f t="shared" ca="1" si="1032"/>
        <v>5.4166666666666671E-5</v>
      </c>
      <c r="BU3242">
        <f t="shared" ca="1" si="1017"/>
        <v>0</v>
      </c>
      <c r="BV3242">
        <f t="shared" ca="1" si="1018"/>
        <v>4.5470259023910886E-6</v>
      </c>
      <c r="BW3242" s="35">
        <f ca="1">IFERROR(VLOOKUP($B3242,OFFSET(Input!$A$1,0,MATCH(Index!BW$6&amp;" Index",Input!$1:$1,0)-1,10000,2),2,0)/100,BW3241)</f>
        <v>1.4000000000000002E-3</v>
      </c>
      <c r="BX3242">
        <f t="shared" ca="1" si="1035"/>
        <v>2.1350621946239986E-2</v>
      </c>
      <c r="CE3242">
        <v>1031.7334890795332</v>
      </c>
    </row>
    <row r="3243" spans="2:83" x14ac:dyDescent="0.25">
      <c r="B3243" s="2">
        <v>42227</v>
      </c>
      <c r="C3243">
        <f t="shared" ca="1" si="1019"/>
        <v>0</v>
      </c>
      <c r="D3243">
        <f t="shared" ca="1" si="1020"/>
        <v>0</v>
      </c>
      <c r="E3243">
        <f ca="1">IF($B3243&lt;VLOOKUP(E$6&amp;" Equity",Param,4,0),"",IFERROR(VLOOKUP($B3243,OFFSET(Input!$A$1,0,MATCH(Index!E$6&amp;" Equity",Input!$1:$1,0)-1,10000,2),2,0),E3242))</f>
        <v>86.56</v>
      </c>
      <c r="F3243" s="33">
        <v>124.75</v>
      </c>
      <c r="H3243">
        <f ca="1">IFERROR(VLOOKUP($B3243,OFFSET(Input!$A$1,0,MATCH(Index!H$6,Input!$1:$1,0)-1,10000,2),2,0),0)</f>
        <v>0</v>
      </c>
      <c r="I3243">
        <f ca="1">IFERROR(VLOOKUP($B3243,OFFSET(Input!$A$1,0,MATCH(Index!I$6,Input!$1:$1,0)-1,10000,2),2,0),0)</f>
        <v>0</v>
      </c>
      <c r="K3243">
        <f t="shared" ca="1" si="1021"/>
        <v>107.22813261058086</v>
      </c>
      <c r="L3243" s="30">
        <f t="shared" ca="1" si="1022"/>
        <v>137.96963809930523</v>
      </c>
      <c r="N3243">
        <f t="shared" ca="1" si="1026"/>
        <v>-4.6104277147824974E-3</v>
      </c>
      <c r="O3243">
        <f t="shared" ca="1" si="1027"/>
        <v>1.575471891858591E-2</v>
      </c>
      <c r="Q3243">
        <f t="shared" ca="1" si="1039"/>
        <v>5.2044284308728879E-2</v>
      </c>
      <c r="R3243">
        <f t="shared" ca="1" si="1038"/>
        <v>0.15938324725784608</v>
      </c>
      <c r="T3243">
        <f t="shared" ca="1" si="1049"/>
        <v>5.4970790533896259E-2</v>
      </c>
      <c r="U3243">
        <f t="shared" ca="1" si="1044"/>
        <v>0.13839360660207128</v>
      </c>
      <c r="W3243">
        <f t="shared" ca="1" si="1045"/>
        <v>-0.64036376062958744</v>
      </c>
      <c r="X3243">
        <f t="shared" ca="1" si="1046"/>
        <v>-0.53118455778208806</v>
      </c>
      <c r="Z3243">
        <f t="shared" ca="1" si="1059"/>
        <v>108.04315196660487</v>
      </c>
      <c r="AA3243">
        <f t="shared" ca="1" si="1059"/>
        <v>108.24097215531579</v>
      </c>
      <c r="AB3243">
        <f t="shared" ca="1" si="1059"/>
        <v>108.43739718409853</v>
      </c>
      <c r="AC3243">
        <f t="shared" ca="1" si="1060"/>
        <v>108.43739718409853</v>
      </c>
      <c r="AE3243">
        <f ca="1">IFERROR(VLOOKUP($B3243,OFFSET(Input!$A$1,0,MATCH(Index!AE$6&amp;" Index",Input!$1:$1,0)-1,10000,2),2,0),AE3242)</f>
        <v>13.71</v>
      </c>
      <c r="AF3243">
        <f t="shared" ca="1" si="1050"/>
        <v>13.030666666666669</v>
      </c>
      <c r="AG3243">
        <f t="shared" ca="1" si="1050"/>
        <v>12.860999999999999</v>
      </c>
      <c r="AH3243">
        <f t="shared" ca="1" si="1050"/>
        <v>13.637999999999998</v>
      </c>
      <c r="AI3243">
        <f t="shared" ca="1" si="1051"/>
        <v>13.637999999999998</v>
      </c>
      <c r="AK3243">
        <f t="shared" ca="1" si="1052"/>
        <v>-1</v>
      </c>
      <c r="AL3243">
        <f t="shared" ca="1" si="1053"/>
        <v>-1</v>
      </c>
      <c r="AN3243" t="str">
        <f t="shared" ca="1" si="1016"/>
        <v>Down</v>
      </c>
      <c r="AO3243" t="str">
        <f t="shared" ca="1" si="1023"/>
        <v>Not Up</v>
      </c>
      <c r="AQ3243">
        <f t="shared" ca="1" si="1014"/>
        <v>0</v>
      </c>
      <c r="AR3243">
        <f t="shared" ca="1" si="1015"/>
        <v>1</v>
      </c>
      <c r="AT3243">
        <f t="shared" ca="1" si="1040"/>
        <v>0</v>
      </c>
      <c r="AU3243">
        <f t="shared" ca="1" si="1041"/>
        <v>1</v>
      </c>
      <c r="AW3243" s="5">
        <f t="shared" ca="1" si="1055"/>
        <v>0.15938324725784608</v>
      </c>
      <c r="AX3243" s="5">
        <f t="shared" ca="1" si="1056"/>
        <v>0.13839360660207128</v>
      </c>
      <c r="AY3243" s="18">
        <f t="shared" ca="1" si="1054"/>
        <v>0.15938324725784608</v>
      </c>
      <c r="BA3243" s="6">
        <f t="shared" ca="1" si="1047"/>
        <v>0.31370925652626025</v>
      </c>
      <c r="BB3243">
        <f t="shared" ca="1" si="1048"/>
        <v>0.31370925652626025</v>
      </c>
      <c r="BC3243" t="str">
        <f t="shared" ca="1" si="1036"/>
        <v>TLT UP equity</v>
      </c>
      <c r="BD3243" t="str">
        <f t="shared" ca="1" si="1037"/>
        <v>TLT UP equity</v>
      </c>
      <c r="BF3243">
        <f t="shared" ca="1" si="1057"/>
        <v>0</v>
      </c>
      <c r="BG3243">
        <f t="shared" ca="1" si="1058"/>
        <v>1</v>
      </c>
      <c r="BI3243">
        <f t="shared" ca="1" si="1024"/>
        <v>0</v>
      </c>
      <c r="BJ3243">
        <f t="shared" ca="1" si="1025"/>
        <v>1</v>
      </c>
      <c r="BL3243">
        <f t="shared" ca="1" si="1042"/>
        <v>0</v>
      </c>
      <c r="BM3243">
        <f t="shared" ca="1" si="1043"/>
        <v>8.0427211956474896</v>
      </c>
      <c r="BN3243" s="9">
        <f t="shared" ca="1" si="1033"/>
        <v>0</v>
      </c>
      <c r="BO3243" s="9">
        <f t="shared" ca="1" si="1034"/>
        <v>1</v>
      </c>
      <c r="BP3243" s="9">
        <f t="shared" ca="1" si="1028"/>
        <v>0</v>
      </c>
      <c r="BQ3243" s="9">
        <f t="shared" ca="1" si="1029"/>
        <v>1</v>
      </c>
      <c r="BR3243">
        <f t="shared" ca="1" si="1030"/>
        <v>1109.6513326970955</v>
      </c>
      <c r="BS3243">
        <f t="shared" ca="1" si="1031"/>
        <v>1.5879478827361515E-2</v>
      </c>
      <c r="BT3243">
        <f t="shared" ca="1" si="1032"/>
        <v>1.8055555555555558E-5</v>
      </c>
      <c r="BU3243">
        <f t="shared" ca="1" si="1017"/>
        <v>0</v>
      </c>
      <c r="BV3243">
        <f t="shared" ca="1" si="1018"/>
        <v>6.1762940008811556E-6</v>
      </c>
      <c r="BW3243" s="35">
        <f ca="1">IFERROR(VLOOKUP($B3243,OFFSET(Input!$A$1,0,MATCH(Index!BW$6&amp;" Index",Input!$1:$1,0)-1,10000,2),2,0)/100,BW3242)</f>
        <v>1.5E-3</v>
      </c>
      <c r="BX3243">
        <f t="shared" ca="1" si="1035"/>
        <v>6.505654141245403E-3</v>
      </c>
      <c r="CE3243">
        <v>1037.9420939360984</v>
      </c>
    </row>
    <row r="3244" spans="2:83" x14ac:dyDescent="0.25">
      <c r="B3244" s="2">
        <v>42228</v>
      </c>
      <c r="C3244">
        <f t="shared" ca="1" si="1019"/>
        <v>0</v>
      </c>
      <c r="D3244">
        <f t="shared" ca="1" si="1020"/>
        <v>0</v>
      </c>
      <c r="E3244">
        <f ca="1">IF($B3244&lt;VLOOKUP(E$6&amp;" Equity",Param,4,0),"",IFERROR(VLOOKUP($B3244,OFFSET(Input!$A$1,0,MATCH(Index!E$6&amp;" Equity",Input!$1:$1,0)-1,10000,2),2,0),E3243))</f>
        <v>86.44</v>
      </c>
      <c r="F3244" s="33">
        <v>124.07</v>
      </c>
      <c r="H3244">
        <f ca="1">IFERROR(VLOOKUP($B3244,OFFSET(Input!$A$1,0,MATCH(Index!H$6,Input!$1:$1,0)-1,10000,2),2,0),0)</f>
        <v>0</v>
      </c>
      <c r="I3244">
        <f ca="1">IFERROR(VLOOKUP($B3244,OFFSET(Input!$A$1,0,MATCH(Index!I$6,Input!$1:$1,0)-1,10000,2),2,0),0)</f>
        <v>0</v>
      </c>
      <c r="K3244">
        <f t="shared" ca="1" si="1021"/>
        <v>107.07947993136101</v>
      </c>
      <c r="L3244" s="30">
        <f t="shared" ca="1" si="1022"/>
        <v>137.21757915014669</v>
      </c>
      <c r="N3244">
        <f t="shared" ca="1" si="1026"/>
        <v>-1.387283459486239E-3</v>
      </c>
      <c r="O3244">
        <f t="shared" ca="1" si="1027"/>
        <v>-5.4658121768478675E-3</v>
      </c>
      <c r="Q3244">
        <f t="shared" ca="1" si="1039"/>
        <v>4.3623982837399523E-2</v>
      </c>
      <c r="R3244">
        <f t="shared" ca="1" si="1038"/>
        <v>0.16064525217222067</v>
      </c>
      <c r="T3244">
        <f t="shared" ca="1" si="1049"/>
        <v>5.5190916009097424E-2</v>
      </c>
      <c r="U3244">
        <f t="shared" ca="1" si="1044"/>
        <v>0.13464441179830669</v>
      </c>
      <c r="W3244">
        <f t="shared" ca="1" si="1045"/>
        <v>-0.65279713658367278</v>
      </c>
      <c r="X3244">
        <f t="shared" ca="1" si="1046"/>
        <v>-0.53094103827624739</v>
      </c>
      <c r="Z3244">
        <f t="shared" ca="1" si="1059"/>
        <v>107.91634628613784</v>
      </c>
      <c r="AA3244">
        <f t="shared" ca="1" si="1059"/>
        <v>108.12022626411226</v>
      </c>
      <c r="AB3244">
        <f t="shared" ca="1" si="1059"/>
        <v>108.3753296201069</v>
      </c>
      <c r="AC3244">
        <f t="shared" ca="1" si="1060"/>
        <v>108.3753296201069</v>
      </c>
      <c r="AE3244">
        <f ca="1">IFERROR(VLOOKUP($B3244,OFFSET(Input!$A$1,0,MATCH(Index!AE$6&amp;" Index",Input!$1:$1,0)-1,10000,2),2,0),AE3243)</f>
        <v>13.61</v>
      </c>
      <c r="AF3244">
        <f t="shared" ca="1" si="1050"/>
        <v>13.130000000000003</v>
      </c>
      <c r="AG3244">
        <f t="shared" ca="1" si="1050"/>
        <v>12.88</v>
      </c>
      <c r="AH3244">
        <f t="shared" ca="1" si="1050"/>
        <v>13.395999999999999</v>
      </c>
      <c r="AI3244">
        <f t="shared" ca="1" si="1051"/>
        <v>13.395999999999999</v>
      </c>
      <c r="AK3244">
        <f t="shared" ca="1" si="1052"/>
        <v>-1</v>
      </c>
      <c r="AL3244">
        <f t="shared" ca="1" si="1053"/>
        <v>-1</v>
      </c>
      <c r="AN3244" t="str">
        <f t="shared" ca="1" si="1016"/>
        <v>Down</v>
      </c>
      <c r="AO3244" t="str">
        <f t="shared" ca="1" si="1023"/>
        <v>Not Up</v>
      </c>
      <c r="AQ3244">
        <f t="shared" ca="1" si="1014"/>
        <v>0</v>
      </c>
      <c r="AR3244">
        <f t="shared" ca="1" si="1015"/>
        <v>1</v>
      </c>
      <c r="AT3244">
        <f t="shared" ca="1" si="1040"/>
        <v>0</v>
      </c>
      <c r="AU3244">
        <f t="shared" ca="1" si="1041"/>
        <v>1</v>
      </c>
      <c r="AW3244" s="5">
        <f t="shared" ca="1" si="1055"/>
        <v>0.16064525217222067</v>
      </c>
      <c r="AX3244" s="5">
        <f t="shared" ca="1" si="1056"/>
        <v>0.13464441179830669</v>
      </c>
      <c r="AY3244" s="18">
        <f t="shared" ca="1" si="1054"/>
        <v>0.16064525217222067</v>
      </c>
      <c r="BA3244" s="6">
        <f t="shared" ca="1" si="1047"/>
        <v>0.31124480383894082</v>
      </c>
      <c r="BB3244">
        <f t="shared" ca="1" si="1048"/>
        <v>0.31370925652626025</v>
      </c>
      <c r="BC3244" t="str">
        <f t="shared" ca="1" si="1036"/>
        <v>TLT UP equity</v>
      </c>
      <c r="BD3244" t="str">
        <f t="shared" ca="1" si="1037"/>
        <v>TLT UP equity</v>
      </c>
      <c r="BF3244">
        <f t="shared" ca="1" si="1057"/>
        <v>0</v>
      </c>
      <c r="BG3244">
        <f t="shared" ca="1" si="1058"/>
        <v>1</v>
      </c>
      <c r="BI3244">
        <f t="shared" ca="1" si="1024"/>
        <v>0</v>
      </c>
      <c r="BJ3244">
        <f t="shared" ca="1" si="1025"/>
        <v>1</v>
      </c>
      <c r="BL3244">
        <f t="shared" ca="1" si="1042"/>
        <v>0</v>
      </c>
      <c r="BM3244">
        <f t="shared" ca="1" si="1043"/>
        <v>8.0427211956474896</v>
      </c>
      <c r="BN3244" s="9">
        <f t="shared" ca="1" si="1033"/>
        <v>0</v>
      </c>
      <c r="BO3244" s="9">
        <f t="shared" ca="1" si="1034"/>
        <v>1</v>
      </c>
      <c r="BP3244" s="9">
        <f t="shared" ca="1" si="1028"/>
        <v>0</v>
      </c>
      <c r="BQ3244" s="9">
        <f t="shared" ca="1" si="1029"/>
        <v>1</v>
      </c>
      <c r="BR3244">
        <f t="shared" ca="1" si="1030"/>
        <v>1103.6027322463219</v>
      </c>
      <c r="BS3244">
        <f t="shared" ca="1" si="1031"/>
        <v>-5.4509018036070778E-3</v>
      </c>
      <c r="BT3244">
        <f t="shared" ca="1" si="1032"/>
        <v>1.8055555555555558E-5</v>
      </c>
      <c r="BU3244">
        <f t="shared" ca="1" si="1017"/>
        <v>0</v>
      </c>
      <c r="BV3244">
        <f t="shared" ca="1" si="1018"/>
        <v>7.1043165766613852E-6</v>
      </c>
      <c r="BW3244" s="35">
        <f ca="1">IFERROR(VLOOKUP($B3244,OFFSET(Input!$A$1,0,MATCH(Index!BW$6&amp;" Index",Input!$1:$1,0)-1,10000,2),2,0)/100,BW3243)</f>
        <v>1.5E-3</v>
      </c>
      <c r="BX3244">
        <f t="shared" ca="1" si="1035"/>
        <v>5.8791063248306149E-3</v>
      </c>
      <c r="CE3244">
        <v>1035.7588817134686</v>
      </c>
    </row>
    <row r="3245" spans="2:83" x14ac:dyDescent="0.25">
      <c r="B3245" s="2">
        <v>42229</v>
      </c>
      <c r="C3245">
        <f t="shared" ca="1" si="1019"/>
        <v>0</v>
      </c>
      <c r="D3245">
        <f t="shared" ca="1" si="1020"/>
        <v>0</v>
      </c>
      <c r="E3245">
        <f ca="1">IF($B3245&lt;VLOOKUP(E$6&amp;" Equity",Param,4,0),"",IFERROR(VLOOKUP($B3245,OFFSET(Input!$A$1,0,MATCH(Index!E$6&amp;" Equity",Input!$1:$1,0)-1,10000,2),2,0),E3244))</f>
        <v>86.33</v>
      </c>
      <c r="F3245" s="33">
        <v>123.67</v>
      </c>
      <c r="H3245">
        <f ca="1">IFERROR(VLOOKUP($B3245,OFFSET(Input!$A$1,0,MATCH(Index!H$6,Input!$1:$1,0)-1,10000,2),2,0),0)</f>
        <v>0</v>
      </c>
      <c r="I3245">
        <f ca="1">IFERROR(VLOOKUP($B3245,OFFSET(Input!$A$1,0,MATCH(Index!I$6,Input!$1:$1,0)-1,10000,2),2,0),0)</f>
        <v>0</v>
      </c>
      <c r="K3245">
        <f t="shared" ca="1" si="1021"/>
        <v>106.94321497540949</v>
      </c>
      <c r="L3245" s="30">
        <f t="shared" ca="1" si="1022"/>
        <v>136.77519153299463</v>
      </c>
      <c r="N3245">
        <f t="shared" ca="1" si="1026"/>
        <v>-1.2733693912539315E-3</v>
      </c>
      <c r="O3245">
        <f t="shared" ca="1" si="1027"/>
        <v>-3.2291947008142854E-3</v>
      </c>
      <c r="Q3245">
        <f t="shared" ca="1" si="1039"/>
        <v>4.1519673045694615E-2</v>
      </c>
      <c r="R3245">
        <f t="shared" ca="1" si="1038"/>
        <v>0.15679621025930393</v>
      </c>
      <c r="T3245">
        <f t="shared" ca="1" si="1049"/>
        <v>5.5092572210777756E-2</v>
      </c>
      <c r="U3245">
        <f t="shared" ca="1" si="1044"/>
        <v>0.13290526389516241</v>
      </c>
      <c r="W3245">
        <f t="shared" ca="1" si="1045"/>
        <v>-0.77459536688959985</v>
      </c>
      <c r="X3245">
        <f t="shared" ca="1" si="1046"/>
        <v>-0.55043026737902967</v>
      </c>
      <c r="Z3245">
        <f t="shared" ca="1" si="1059"/>
        <v>107.7438513288881</v>
      </c>
      <c r="AA3245">
        <f t="shared" ca="1" si="1059"/>
        <v>107.98403483786831</v>
      </c>
      <c r="AB3245">
        <f t="shared" ca="1" si="1059"/>
        <v>108.29794598674255</v>
      </c>
      <c r="AC3245">
        <f t="shared" ca="1" si="1060"/>
        <v>108.29794598674255</v>
      </c>
      <c r="AE3245">
        <f ca="1">IFERROR(VLOOKUP($B3245,OFFSET(Input!$A$1,0,MATCH(Index!AE$6&amp;" Index",Input!$1:$1,0)-1,10000,2),2,0),AE3244)</f>
        <v>13.49</v>
      </c>
      <c r="AF3245">
        <f t="shared" ca="1" si="1050"/>
        <v>13.186666666666667</v>
      </c>
      <c r="AG3245">
        <f t="shared" ca="1" si="1050"/>
        <v>12.949000000000002</v>
      </c>
      <c r="AH3245">
        <f t="shared" ca="1" si="1050"/>
        <v>13.136800000000001</v>
      </c>
      <c r="AI3245">
        <f t="shared" ca="1" si="1051"/>
        <v>13.136800000000001</v>
      </c>
      <c r="AK3245">
        <f t="shared" ca="1" si="1052"/>
        <v>-1</v>
      </c>
      <c r="AL3245">
        <f t="shared" ca="1" si="1053"/>
        <v>1</v>
      </c>
      <c r="AN3245" t="str">
        <f t="shared" ca="1" si="1016"/>
        <v>Down</v>
      </c>
      <c r="AO3245" t="str">
        <f t="shared" ca="1" si="1023"/>
        <v>Not Up</v>
      </c>
      <c r="AQ3245">
        <f t="shared" ca="1" si="1014"/>
        <v>0</v>
      </c>
      <c r="AR3245">
        <f t="shared" ca="1" si="1015"/>
        <v>1</v>
      </c>
      <c r="AT3245">
        <f t="shared" ca="1" si="1040"/>
        <v>0</v>
      </c>
      <c r="AU3245">
        <f t="shared" ca="1" si="1041"/>
        <v>1</v>
      </c>
      <c r="AW3245" s="5">
        <f t="shared" ca="1" si="1055"/>
        <v>0.15679621025930393</v>
      </c>
      <c r="AX3245" s="5">
        <f t="shared" ca="1" si="1056"/>
        <v>0.13290526389516241</v>
      </c>
      <c r="AY3245" s="18">
        <f t="shared" ca="1" si="1054"/>
        <v>0.15679621025930393</v>
      </c>
      <c r="BA3245" s="6">
        <f t="shared" ca="1" si="1047"/>
        <v>0.3188852582426055</v>
      </c>
      <c r="BB3245">
        <f t="shared" ca="1" si="1048"/>
        <v>0.31370925652626025</v>
      </c>
      <c r="BC3245" t="str">
        <f t="shared" ca="1" si="1036"/>
        <v>TLT UP equity</v>
      </c>
      <c r="BD3245" t="str">
        <f t="shared" ca="1" si="1037"/>
        <v>TLT UP equity</v>
      </c>
      <c r="BF3245">
        <f t="shared" ca="1" si="1057"/>
        <v>0</v>
      </c>
      <c r="BG3245">
        <f t="shared" ca="1" si="1058"/>
        <v>1</v>
      </c>
      <c r="BI3245">
        <f t="shared" ca="1" si="1024"/>
        <v>0</v>
      </c>
      <c r="BJ3245">
        <f t="shared" ca="1" si="1025"/>
        <v>1</v>
      </c>
      <c r="BL3245">
        <f t="shared" ca="1" si="1042"/>
        <v>0</v>
      </c>
      <c r="BM3245">
        <f t="shared" ca="1" si="1043"/>
        <v>8.0427211956474896</v>
      </c>
      <c r="BN3245" s="9">
        <f t="shared" ca="1" si="1033"/>
        <v>0</v>
      </c>
      <c r="BO3245" s="9">
        <f t="shared" ca="1" si="1034"/>
        <v>1</v>
      </c>
      <c r="BP3245" s="9">
        <f t="shared" ca="1" si="1028"/>
        <v>0</v>
      </c>
      <c r="BQ3245" s="9">
        <f t="shared" ca="1" si="1029"/>
        <v>1</v>
      </c>
      <c r="BR3245">
        <f t="shared" ca="1" si="1030"/>
        <v>1100.044731981161</v>
      </c>
      <c r="BS3245">
        <f t="shared" ca="1" si="1031"/>
        <v>-3.2239864592567002E-3</v>
      </c>
      <c r="BT3245">
        <f t="shared" ca="1" si="1032"/>
        <v>1.8055555555555558E-5</v>
      </c>
      <c r="BU3245">
        <f t="shared" ca="1" si="1017"/>
        <v>0</v>
      </c>
      <c r="BV3245">
        <f t="shared" ca="1" si="1018"/>
        <v>0</v>
      </c>
      <c r="BW3245" s="35">
        <f ca="1">IFERROR(VLOOKUP($B3245,OFFSET(Input!$A$1,0,MATCH(Index!BW$6&amp;" Index",Input!$1:$1,0)-1,10000,2),2,0)/100,BW3244)</f>
        <v>1.5E-3</v>
      </c>
      <c r="BX3245">
        <f t="shared" ca="1" si="1035"/>
        <v>5.8667401852728323E-3</v>
      </c>
      <c r="CE3245">
        <v>1034.6940305044197</v>
      </c>
    </row>
    <row r="3246" spans="2:83" x14ac:dyDescent="0.25">
      <c r="B3246" s="2">
        <v>42230</v>
      </c>
      <c r="C3246">
        <f t="shared" ca="1" si="1019"/>
        <v>0</v>
      </c>
      <c r="D3246">
        <f t="shared" ca="1" si="1020"/>
        <v>0</v>
      </c>
      <c r="E3246">
        <f ca="1">IF($B3246&lt;VLOOKUP(E$6&amp;" Equity",Param,4,0),"",IFERROR(VLOOKUP($B3246,OFFSET(Input!$A$1,0,MATCH(Index!E$6&amp;" Equity",Input!$1:$1,0)-1,10000,2),2,0),E3245))</f>
        <v>86.38</v>
      </c>
      <c r="F3246" s="33">
        <v>123.96</v>
      </c>
      <c r="H3246">
        <f ca="1">IFERROR(VLOOKUP($B3246,OFFSET(Input!$A$1,0,MATCH(Index!H$6,Input!$1:$1,0)-1,10000,2),2,0),0)</f>
        <v>0</v>
      </c>
      <c r="I3246">
        <f ca="1">IFERROR(VLOOKUP($B3246,OFFSET(Input!$A$1,0,MATCH(Index!I$6,Input!$1:$1,0)-1,10000,2),2,0),0)</f>
        <v>0</v>
      </c>
      <c r="K3246">
        <f t="shared" ca="1" si="1021"/>
        <v>107.0051535917511</v>
      </c>
      <c r="L3246" s="30">
        <f t="shared" ca="1" si="1022"/>
        <v>137.09592255542987</v>
      </c>
      <c r="N3246">
        <f t="shared" ca="1" si="1026"/>
        <v>5.7900528512383584E-4</v>
      </c>
      <c r="O3246">
        <f t="shared" ca="1" si="1027"/>
        <v>2.3422051655817128E-3</v>
      </c>
      <c r="Q3246">
        <f t="shared" ca="1" si="1039"/>
        <v>4.0733135053443351E-2</v>
      </c>
      <c r="R3246">
        <f t="shared" ca="1" si="1038"/>
        <v>0.15281909474010927</v>
      </c>
      <c r="T3246">
        <f t="shared" ca="1" si="1049"/>
        <v>5.4289946181214785E-2</v>
      </c>
      <c r="U3246">
        <f t="shared" ca="1" si="1044"/>
        <v>0.13190363320926446</v>
      </c>
      <c r="W3246">
        <f t="shared" ca="1" si="1045"/>
        <v>-0.75376383631580646</v>
      </c>
      <c r="X3246">
        <f t="shared" ca="1" si="1046"/>
        <v>-0.53592879041467223</v>
      </c>
      <c r="Z3246">
        <f t="shared" ca="1" si="1059"/>
        <v>107.59604799164997</v>
      </c>
      <c r="AA3246">
        <f t="shared" ca="1" si="1059"/>
        <v>107.86573854914343</v>
      </c>
      <c r="AB3246">
        <f t="shared" ca="1" si="1059"/>
        <v>108.1978829466386</v>
      </c>
      <c r="AC3246">
        <f t="shared" ca="1" si="1060"/>
        <v>108.1978829466386</v>
      </c>
      <c r="AE3246">
        <f ca="1">IFERROR(VLOOKUP($B3246,OFFSET(Input!$A$1,0,MATCH(Index!AE$6&amp;" Index",Input!$1:$1,0)-1,10000,2),2,0),AE3245)</f>
        <v>12.83</v>
      </c>
      <c r="AF3246">
        <f t="shared" ca="1" si="1050"/>
        <v>13.126000000000001</v>
      </c>
      <c r="AG3246">
        <f t="shared" ca="1" si="1050"/>
        <v>12.993</v>
      </c>
      <c r="AH3246">
        <f t="shared" ca="1" si="1050"/>
        <v>12.976800000000001</v>
      </c>
      <c r="AI3246">
        <f t="shared" ca="1" si="1051"/>
        <v>12.993</v>
      </c>
      <c r="AK3246">
        <f t="shared" ca="1" si="1052"/>
        <v>-1</v>
      </c>
      <c r="AL3246">
        <f t="shared" ca="1" si="1053"/>
        <v>1</v>
      </c>
      <c r="AN3246" t="str">
        <f t="shared" ca="1" si="1016"/>
        <v>Down</v>
      </c>
      <c r="AO3246" t="str">
        <f t="shared" ca="1" si="1023"/>
        <v>Not Up</v>
      </c>
      <c r="AQ3246">
        <f t="shared" ca="1" si="1014"/>
        <v>0</v>
      </c>
      <c r="AR3246">
        <f t="shared" ca="1" si="1015"/>
        <v>1</v>
      </c>
      <c r="AT3246">
        <f t="shared" ca="1" si="1040"/>
        <v>0</v>
      </c>
      <c r="AU3246">
        <f t="shared" ca="1" si="1041"/>
        <v>1</v>
      </c>
      <c r="AW3246" s="5">
        <f t="shared" ca="1" si="1055"/>
        <v>0.15281909474010927</v>
      </c>
      <c r="AX3246" s="5">
        <f t="shared" ca="1" si="1056"/>
        <v>0.13190363320926446</v>
      </c>
      <c r="AY3246" s="18">
        <f t="shared" ca="1" si="1054"/>
        <v>0.15281909474010927</v>
      </c>
      <c r="BA3246" s="6">
        <f t="shared" ca="1" si="1047"/>
        <v>0.32718424412232094</v>
      </c>
      <c r="BB3246">
        <f t="shared" ca="1" si="1048"/>
        <v>0.31370925652626025</v>
      </c>
      <c r="BC3246" t="str">
        <f t="shared" ca="1" si="1036"/>
        <v>TLT UP equity</v>
      </c>
      <c r="BD3246" t="str">
        <f t="shared" ca="1" si="1037"/>
        <v>TLT UP equity</v>
      </c>
      <c r="BF3246">
        <f t="shared" ca="1" si="1057"/>
        <v>0</v>
      </c>
      <c r="BG3246">
        <f t="shared" ca="1" si="1058"/>
        <v>1</v>
      </c>
      <c r="BI3246">
        <f t="shared" ca="1" si="1024"/>
        <v>0</v>
      </c>
      <c r="BJ3246">
        <f t="shared" ca="1" si="1025"/>
        <v>1</v>
      </c>
      <c r="BL3246">
        <f t="shared" ca="1" si="1042"/>
        <v>0</v>
      </c>
      <c r="BM3246">
        <f t="shared" ca="1" si="1043"/>
        <v>8.0427211956474896</v>
      </c>
      <c r="BN3246" s="9">
        <f t="shared" ca="1" si="1033"/>
        <v>0</v>
      </c>
      <c r="BO3246" s="9">
        <f t="shared" ca="1" si="1034"/>
        <v>1</v>
      </c>
      <c r="BP3246" s="9">
        <f t="shared" ca="1" si="1028"/>
        <v>0</v>
      </c>
      <c r="BQ3246" s="9">
        <f t="shared" ca="1" si="1029"/>
        <v>1</v>
      </c>
      <c r="BR3246">
        <f t="shared" ca="1" si="1030"/>
        <v>1102.6242821734024</v>
      </c>
      <c r="BS3246">
        <f t="shared" ca="1" si="1031"/>
        <v>2.3449502708818848E-3</v>
      </c>
      <c r="BT3246">
        <f t="shared" ca="1" si="1032"/>
        <v>1.8055555555555558E-5</v>
      </c>
      <c r="BU3246">
        <f t="shared" ca="1" si="1017"/>
        <v>0</v>
      </c>
      <c r="BV3246">
        <f t="shared" ca="1" si="1018"/>
        <v>0</v>
      </c>
      <c r="BW3246" s="35">
        <f ca="1">IFERROR(VLOOKUP($B3246,OFFSET(Input!$A$1,0,MATCH(Index!BW$6&amp;" Index",Input!$1:$1,0)-1,10000,2),2,0)/100,BW3245)</f>
        <v>1.4000000000000002E-3</v>
      </c>
      <c r="BX3246">
        <f t="shared" ca="1" si="1035"/>
        <v>5.8607086604751607E-3</v>
      </c>
      <c r="CE3246">
        <v>1035.4379124653778</v>
      </c>
    </row>
    <row r="3247" spans="2:83" x14ac:dyDescent="0.25">
      <c r="B3247" s="2">
        <v>42233</v>
      </c>
      <c r="C3247">
        <f t="shared" ca="1" si="1019"/>
        <v>0</v>
      </c>
      <c r="D3247">
        <f t="shared" ca="1" si="1020"/>
        <v>0</v>
      </c>
      <c r="E3247">
        <f ca="1">IF($B3247&lt;VLOOKUP(E$6&amp;" Equity",Param,4,0),"",IFERROR(VLOOKUP($B3247,OFFSET(Input!$A$1,0,MATCH(Index!E$6&amp;" Equity",Input!$1:$1,0)-1,10000,2),2,0),E3246))</f>
        <v>86.38</v>
      </c>
      <c r="F3247" s="33">
        <v>124.52</v>
      </c>
      <c r="H3247">
        <f ca="1">IFERROR(VLOOKUP($B3247,OFFSET(Input!$A$1,0,MATCH(Index!H$6,Input!$1:$1,0)-1,10000,2),2,0),0)</f>
        <v>0</v>
      </c>
      <c r="I3247">
        <f ca="1">IFERROR(VLOOKUP($B3247,OFFSET(Input!$A$1,0,MATCH(Index!I$6,Input!$1:$1,0)-1,10000,2),2,0),0)</f>
        <v>0</v>
      </c>
      <c r="K3247">
        <f t="shared" ca="1" si="1021"/>
        <v>107.0051535917511</v>
      </c>
      <c r="L3247" s="30">
        <f t="shared" ca="1" si="1022"/>
        <v>137.71526521944278</v>
      </c>
      <c r="N3247">
        <f t="shared" ca="1" si="1026"/>
        <v>0</v>
      </c>
      <c r="O3247">
        <f t="shared" ca="1" si="1027"/>
        <v>4.5074126538600127E-3</v>
      </c>
      <c r="Q3247">
        <f t="shared" ca="1" si="1039"/>
        <v>3.9642996340351136E-2</v>
      </c>
      <c r="R3247">
        <f t="shared" ca="1" si="1038"/>
        <v>0.14530172168538291</v>
      </c>
      <c r="T3247">
        <f t="shared" ca="1" si="1049"/>
        <v>5.1738550004815177E-2</v>
      </c>
      <c r="U3247">
        <f t="shared" ca="1" si="1044"/>
        <v>0.13202318896774184</v>
      </c>
      <c r="W3247">
        <f t="shared" ca="1" si="1045"/>
        <v>-0.72929487832863937</v>
      </c>
      <c r="X3247">
        <f t="shared" ca="1" si="1046"/>
        <v>-0.59792101763631522</v>
      </c>
      <c r="Z3247">
        <f t="shared" ca="1" si="1059"/>
        <v>107.46845444198625</v>
      </c>
      <c r="AA3247">
        <f t="shared" ca="1" si="1059"/>
        <v>107.77272253020104</v>
      </c>
      <c r="AB3247">
        <f t="shared" ca="1" si="1059"/>
        <v>108.0938737180808</v>
      </c>
      <c r="AC3247">
        <f t="shared" ca="1" si="1060"/>
        <v>108.0938737180808</v>
      </c>
      <c r="AE3247">
        <f ca="1">IFERROR(VLOOKUP($B3247,OFFSET(Input!$A$1,0,MATCH(Index!AE$6&amp;" Index",Input!$1:$1,0)-1,10000,2),2,0),AE3246)</f>
        <v>13.02</v>
      </c>
      <c r="AF3247">
        <f t="shared" ca="1" si="1050"/>
        <v>12.954000000000004</v>
      </c>
      <c r="AG3247">
        <f t="shared" ca="1" si="1050"/>
        <v>13.031500000000003</v>
      </c>
      <c r="AH3247">
        <f t="shared" ca="1" si="1050"/>
        <v>12.941599999999999</v>
      </c>
      <c r="AI3247">
        <f t="shared" ca="1" si="1051"/>
        <v>13.031500000000003</v>
      </c>
      <c r="AK3247">
        <f t="shared" ca="1" si="1052"/>
        <v>-1</v>
      </c>
      <c r="AL3247">
        <f t="shared" ca="1" si="1053"/>
        <v>-1</v>
      </c>
      <c r="AN3247" t="str">
        <f t="shared" ca="1" si="1016"/>
        <v>Down</v>
      </c>
      <c r="AO3247" t="str">
        <f t="shared" ca="1" si="1023"/>
        <v>Not Up</v>
      </c>
      <c r="AQ3247">
        <f t="shared" ca="1" si="1014"/>
        <v>0</v>
      </c>
      <c r="AR3247">
        <f t="shared" ca="1" si="1015"/>
        <v>1</v>
      </c>
      <c r="AT3247">
        <f t="shared" ca="1" si="1040"/>
        <v>0</v>
      </c>
      <c r="AU3247">
        <f t="shared" ca="1" si="1041"/>
        <v>1</v>
      </c>
      <c r="AW3247" s="5">
        <f t="shared" ca="1" si="1055"/>
        <v>0.14530172168538291</v>
      </c>
      <c r="AX3247" s="5">
        <f t="shared" ca="1" si="1056"/>
        <v>0.13202318896774184</v>
      </c>
      <c r="AY3247" s="18">
        <f t="shared" ca="1" si="1054"/>
        <v>0.14530172168538291</v>
      </c>
      <c r="BA3247" s="6">
        <f t="shared" ca="1" si="1047"/>
        <v>0.3441115454107514</v>
      </c>
      <c r="BB3247">
        <f t="shared" ca="1" si="1048"/>
        <v>0.31370925652626025</v>
      </c>
      <c r="BC3247" t="str">
        <f t="shared" ca="1" si="1036"/>
        <v>TLT UP equity</v>
      </c>
      <c r="BD3247" t="str">
        <f t="shared" ca="1" si="1037"/>
        <v>TLT UP equity</v>
      </c>
      <c r="BF3247">
        <f t="shared" ca="1" si="1057"/>
        <v>0</v>
      </c>
      <c r="BG3247">
        <f t="shared" ca="1" si="1058"/>
        <v>1</v>
      </c>
      <c r="BI3247">
        <f t="shared" ca="1" si="1024"/>
        <v>0</v>
      </c>
      <c r="BJ3247">
        <f t="shared" ca="1" si="1025"/>
        <v>1</v>
      </c>
      <c r="BL3247">
        <f t="shared" ca="1" si="1042"/>
        <v>0</v>
      </c>
      <c r="BM3247">
        <f t="shared" ca="1" si="1043"/>
        <v>8.0427211956474896</v>
      </c>
      <c r="BN3247" s="9">
        <f t="shared" ca="1" si="1033"/>
        <v>0</v>
      </c>
      <c r="BO3247" s="9">
        <f t="shared" ca="1" si="1034"/>
        <v>1</v>
      </c>
      <c r="BP3247" s="9">
        <f t="shared" ca="1" si="1028"/>
        <v>0</v>
      </c>
      <c r="BQ3247" s="9">
        <f t="shared" ca="1" si="1029"/>
        <v>1</v>
      </c>
      <c r="BR3247">
        <f t="shared" ca="1" si="1030"/>
        <v>1107.6054825446281</v>
      </c>
      <c r="BS3247">
        <f t="shared" ca="1" si="1031"/>
        <v>4.5175863181674547E-3</v>
      </c>
      <c r="BT3247">
        <f t="shared" ca="1" si="1032"/>
        <v>5.4166666666666671E-5</v>
      </c>
      <c r="BU3247">
        <f t="shared" ca="1" si="1017"/>
        <v>0</v>
      </c>
      <c r="BV3247">
        <f t="shared" ca="1" si="1018"/>
        <v>0</v>
      </c>
      <c r="BW3247" s="35">
        <f ca="1">IFERROR(VLOOKUP($B3247,OFFSET(Input!$A$1,0,MATCH(Index!BW$6&amp;" Index",Input!$1:$1,0)-1,10000,2),2,0)/100,BW3246)</f>
        <v>1.5E-3</v>
      </c>
      <c r="BX3247">
        <f t="shared" ca="1" si="1035"/>
        <v>1.7594766458675068E-2</v>
      </c>
      <c r="CE3247">
        <v>1036.8528964806167</v>
      </c>
    </row>
    <row r="3248" spans="2:83" x14ac:dyDescent="0.25">
      <c r="B3248" s="2">
        <v>42234</v>
      </c>
      <c r="C3248">
        <f t="shared" ca="1" si="1019"/>
        <v>0</v>
      </c>
      <c r="D3248">
        <f t="shared" ca="1" si="1020"/>
        <v>0</v>
      </c>
      <c r="E3248">
        <f ca="1">IF($B3248&lt;VLOOKUP(E$6&amp;" Equity",Param,4,0),"",IFERROR(VLOOKUP($B3248,OFFSET(Input!$A$1,0,MATCH(Index!E$6&amp;" Equity",Input!$1:$1,0)-1,10000,2),2,0),E3247))</f>
        <v>86.27</v>
      </c>
      <c r="F3248" s="33">
        <v>123.54</v>
      </c>
      <c r="H3248">
        <f ca="1">IFERROR(VLOOKUP($B3248,OFFSET(Input!$A$1,0,MATCH(Index!H$6,Input!$1:$1,0)-1,10000,2),2,0),0)</f>
        <v>0</v>
      </c>
      <c r="I3248">
        <f ca="1">IFERROR(VLOOKUP($B3248,OFFSET(Input!$A$1,0,MATCH(Index!I$6,Input!$1:$1,0)-1,10000,2),2,0),0)</f>
        <v>0</v>
      </c>
      <c r="K3248">
        <f t="shared" ca="1" si="1021"/>
        <v>106.86888863579958</v>
      </c>
      <c r="L3248" s="30">
        <f t="shared" ca="1" si="1022"/>
        <v>136.63141555742021</v>
      </c>
      <c r="N3248">
        <f t="shared" ca="1" si="1026"/>
        <v>-1.2742544440676319E-3</v>
      </c>
      <c r="O3248">
        <f t="shared" ca="1" si="1027"/>
        <v>-7.9013553056541102E-3</v>
      </c>
      <c r="Q3248">
        <f t="shared" ca="1" si="1039"/>
        <v>4.0053017397002219E-2</v>
      </c>
      <c r="R3248">
        <f t="shared" ca="1" si="1038"/>
        <v>0.14521601222746411</v>
      </c>
      <c r="T3248">
        <f t="shared" ca="1" si="1049"/>
        <v>5.1535155538923925E-2</v>
      </c>
      <c r="U3248">
        <f t="shared" ca="1" si="1044"/>
        <v>0.13360192225543194</v>
      </c>
      <c r="W3248">
        <f t="shared" ca="1" si="1045"/>
        <v>-0.65890195447301314</v>
      </c>
      <c r="X3248">
        <f t="shared" ca="1" si="1046"/>
        <v>-0.55683885246171871</v>
      </c>
      <c r="Z3248">
        <f t="shared" ca="1" si="1059"/>
        <v>107.32104053509325</v>
      </c>
      <c r="AA3248">
        <f t="shared" ca="1" si="1059"/>
        <v>107.68275873459569</v>
      </c>
      <c r="AB3248">
        <f t="shared" ca="1" si="1059"/>
        <v>107.98885335329551</v>
      </c>
      <c r="AC3248">
        <f t="shared" ca="1" si="1060"/>
        <v>107.98885335329551</v>
      </c>
      <c r="AE3248">
        <f ca="1">IFERROR(VLOOKUP($B3248,OFFSET(Input!$A$1,0,MATCH(Index!AE$6&amp;" Index",Input!$1:$1,0)-1,10000,2),2,0),AE3247)</f>
        <v>13.79</v>
      </c>
      <c r="AF3248">
        <f t="shared" ca="1" si="1050"/>
        <v>12.977333333333338</v>
      </c>
      <c r="AG3248">
        <f t="shared" ca="1" si="1050"/>
        <v>13.110000000000005</v>
      </c>
      <c r="AH3248">
        <f t="shared" ca="1" si="1050"/>
        <v>12.958399999999999</v>
      </c>
      <c r="AI3248">
        <f t="shared" ca="1" si="1051"/>
        <v>13.110000000000005</v>
      </c>
      <c r="AK3248">
        <f t="shared" ca="1" si="1052"/>
        <v>-1</v>
      </c>
      <c r="AL3248">
        <f t="shared" ca="1" si="1053"/>
        <v>-1</v>
      </c>
      <c r="AN3248" t="str">
        <f t="shared" ca="1" si="1016"/>
        <v>Down</v>
      </c>
      <c r="AO3248" t="str">
        <f t="shared" ca="1" si="1023"/>
        <v>Not Up</v>
      </c>
      <c r="AQ3248">
        <f t="shared" ca="1" si="1014"/>
        <v>0</v>
      </c>
      <c r="AR3248">
        <f t="shared" ca="1" si="1015"/>
        <v>1</v>
      </c>
      <c r="AT3248">
        <f t="shared" ca="1" si="1040"/>
        <v>0</v>
      </c>
      <c r="AU3248">
        <f t="shared" ca="1" si="1041"/>
        <v>1</v>
      </c>
      <c r="AW3248" s="5">
        <f t="shared" ca="1" si="1055"/>
        <v>0.14521601222746411</v>
      </c>
      <c r="AX3248" s="5">
        <f t="shared" ca="1" si="1056"/>
        <v>0.13360192225543194</v>
      </c>
      <c r="AY3248" s="18">
        <f t="shared" ca="1" si="1054"/>
        <v>0.14521601222746411</v>
      </c>
      <c r="BA3248" s="6">
        <f t="shared" ca="1" si="1047"/>
        <v>0.34431464707680293</v>
      </c>
      <c r="BB3248">
        <f t="shared" ca="1" si="1048"/>
        <v>0.31370925652626025</v>
      </c>
      <c r="BC3248" t="str">
        <f t="shared" ca="1" si="1036"/>
        <v>TLT UP equity</v>
      </c>
      <c r="BD3248" t="str">
        <f t="shared" ca="1" si="1037"/>
        <v>TLT UP equity</v>
      </c>
      <c r="BF3248">
        <f t="shared" ca="1" si="1057"/>
        <v>0</v>
      </c>
      <c r="BG3248">
        <f t="shared" ca="1" si="1058"/>
        <v>1</v>
      </c>
      <c r="BI3248">
        <f t="shared" ca="1" si="1024"/>
        <v>0</v>
      </c>
      <c r="BJ3248">
        <f t="shared" ca="1" si="1025"/>
        <v>1</v>
      </c>
      <c r="BL3248">
        <f t="shared" ca="1" si="1042"/>
        <v>0</v>
      </c>
      <c r="BM3248">
        <f t="shared" ca="1" si="1043"/>
        <v>8.0427211956474896</v>
      </c>
      <c r="BN3248" s="9">
        <f t="shared" ca="1" si="1033"/>
        <v>0</v>
      </c>
      <c r="BO3248" s="9">
        <f t="shared" ca="1" si="1034"/>
        <v>1</v>
      </c>
      <c r="BP3248" s="9">
        <f t="shared" ca="1" si="1028"/>
        <v>0</v>
      </c>
      <c r="BQ3248" s="9">
        <f t="shared" ca="1" si="1029"/>
        <v>1</v>
      </c>
      <c r="BR3248">
        <f t="shared" ca="1" si="1030"/>
        <v>1098.8883818949837</v>
      </c>
      <c r="BS3248">
        <f t="shared" ca="1" si="1031"/>
        <v>-7.8702216511402634E-3</v>
      </c>
      <c r="BT3248">
        <f t="shared" ca="1" si="1032"/>
        <v>1.8055555555555558E-5</v>
      </c>
      <c r="BU3248">
        <f t="shared" ca="1" si="1017"/>
        <v>0</v>
      </c>
      <c r="BV3248">
        <f t="shared" ca="1" si="1018"/>
        <v>0</v>
      </c>
      <c r="BW3248" s="35">
        <f ca="1">IFERROR(VLOOKUP($B3248,OFFSET(Input!$A$1,0,MATCH(Index!BW$6&amp;" Index",Input!$1:$1,0)-1,10000,2),2,0)/100,BW3247)</f>
        <v>1.5E-3</v>
      </c>
      <c r="BX3248">
        <f t="shared" ca="1" si="1035"/>
        <v>5.8729368981478326E-3</v>
      </c>
      <c r="CE3248">
        <v>1034.2756379751829</v>
      </c>
    </row>
    <row r="3249" spans="2:83" x14ac:dyDescent="0.25">
      <c r="B3249" s="2">
        <v>42235</v>
      </c>
      <c r="C3249">
        <f t="shared" ca="1" si="1019"/>
        <v>0</v>
      </c>
      <c r="D3249">
        <f t="shared" ca="1" si="1020"/>
        <v>0</v>
      </c>
      <c r="E3249">
        <f ca="1">IF($B3249&lt;VLOOKUP(E$6&amp;" Equity",Param,4,0),"",IFERROR(VLOOKUP($B3249,OFFSET(Input!$A$1,0,MATCH(Index!E$6&amp;" Equity",Input!$1:$1,0)-1,10000,2),2,0),E3248))</f>
        <v>86.19</v>
      </c>
      <c r="F3249" s="33">
        <v>124.76</v>
      </c>
      <c r="H3249">
        <f ca="1">IFERROR(VLOOKUP($B3249,OFFSET(Input!$A$1,0,MATCH(Index!H$6,Input!$1:$1,0)-1,10000,2),2,0),0)</f>
        <v>0</v>
      </c>
      <c r="I3249">
        <f ca="1">IFERROR(VLOOKUP($B3249,OFFSET(Input!$A$1,0,MATCH(Index!I$6,Input!$1:$1,0)-1,10000,2),2,0),0)</f>
        <v>0</v>
      </c>
      <c r="K3249">
        <f t="shared" ca="1" si="1021"/>
        <v>106.76978684965302</v>
      </c>
      <c r="L3249" s="30">
        <f t="shared" ca="1" si="1022"/>
        <v>137.98069778973408</v>
      </c>
      <c r="N3249">
        <f t="shared" ca="1" si="1026"/>
        <v>-9.2775142917948426E-4</v>
      </c>
      <c r="O3249">
        <f t="shared" ca="1" si="1027"/>
        <v>9.8269014718494873E-3</v>
      </c>
      <c r="Q3249">
        <f t="shared" ca="1" si="1039"/>
        <v>3.972945138849765E-2</v>
      </c>
      <c r="R3249">
        <f t="shared" ca="1" si="1038"/>
        <v>0.1486295281043363</v>
      </c>
      <c r="T3249">
        <f t="shared" ca="1" si="1049"/>
        <v>4.6217874152586796E-2</v>
      </c>
      <c r="U3249">
        <f t="shared" ca="1" si="1044"/>
        <v>0.13631165919729943</v>
      </c>
      <c r="W3249">
        <f t="shared" ca="1" si="1045"/>
        <v>-0.73206552669536795</v>
      </c>
      <c r="X3249">
        <f t="shared" ca="1" si="1046"/>
        <v>-0.5462395699374899</v>
      </c>
      <c r="Z3249">
        <f t="shared" ca="1" si="1059"/>
        <v>107.17858171750757</v>
      </c>
      <c r="AA3249">
        <f t="shared" ca="1" si="1059"/>
        <v>107.62298559060011</v>
      </c>
      <c r="AB3249">
        <f t="shared" ca="1" si="1059"/>
        <v>107.87986891706436</v>
      </c>
      <c r="AC3249">
        <f t="shared" ca="1" si="1060"/>
        <v>107.87986891706436</v>
      </c>
      <c r="AE3249">
        <f ca="1">IFERROR(VLOOKUP($B3249,OFFSET(Input!$A$1,0,MATCH(Index!AE$6&amp;" Index",Input!$1:$1,0)-1,10000,2),2,0),AE3248)</f>
        <v>15.25</v>
      </c>
      <c r="AF3249">
        <f t="shared" ca="1" si="1050"/>
        <v>13.160666666666669</v>
      </c>
      <c r="AG3249">
        <f t="shared" ca="1" si="1050"/>
        <v>13.266500000000002</v>
      </c>
      <c r="AH3249">
        <f t="shared" ca="1" si="1050"/>
        <v>13.039200000000001</v>
      </c>
      <c r="AI3249">
        <f t="shared" ca="1" si="1051"/>
        <v>13.266500000000002</v>
      </c>
      <c r="AK3249">
        <f t="shared" ca="1" si="1052"/>
        <v>-1</v>
      </c>
      <c r="AL3249">
        <f t="shared" ca="1" si="1053"/>
        <v>-1</v>
      </c>
      <c r="AN3249" t="str">
        <f t="shared" ca="1" si="1016"/>
        <v>Down</v>
      </c>
      <c r="AO3249" t="str">
        <f t="shared" ca="1" si="1023"/>
        <v>Not Up</v>
      </c>
      <c r="AQ3249">
        <f t="shared" ref="AQ3249:AQ3312" ca="1" si="1061">IF($C3249=1,IF(AND(AN3249="Not Down",AO3249="Not Up"),1,0),AQ3248)</f>
        <v>0</v>
      </c>
      <c r="AR3249">
        <f t="shared" ref="AR3249:AR3312" ca="1" si="1062">IF($C3249=1,IF(AND(AN3249="Not Down",AO3249="Not Up"),0,1),AR3248)</f>
        <v>1</v>
      </c>
      <c r="AT3249">
        <f t="shared" ca="1" si="1040"/>
        <v>0</v>
      </c>
      <c r="AU3249">
        <f t="shared" ca="1" si="1041"/>
        <v>1</v>
      </c>
      <c r="AW3249" s="5">
        <f t="shared" ca="1" si="1055"/>
        <v>0.1486295281043363</v>
      </c>
      <c r="AX3249" s="5">
        <f t="shared" ca="1" si="1056"/>
        <v>0.13631165919729943</v>
      </c>
      <c r="AY3249" s="18">
        <f t="shared" ca="1" si="1054"/>
        <v>0.1486295281043363</v>
      </c>
      <c r="BA3249" s="6">
        <f t="shared" ca="1" si="1047"/>
        <v>0.33640690808693513</v>
      </c>
      <c r="BB3249">
        <f t="shared" ca="1" si="1048"/>
        <v>0.31370925652626025</v>
      </c>
      <c r="BC3249" t="str">
        <f t="shared" ca="1" si="1036"/>
        <v>TLT UP equity</v>
      </c>
      <c r="BD3249" t="str">
        <f t="shared" ca="1" si="1037"/>
        <v>TLT UP equity</v>
      </c>
      <c r="BF3249">
        <f t="shared" ca="1" si="1057"/>
        <v>0</v>
      </c>
      <c r="BG3249">
        <f t="shared" ca="1" si="1058"/>
        <v>1</v>
      </c>
      <c r="BI3249">
        <f t="shared" ca="1" si="1024"/>
        <v>0</v>
      </c>
      <c r="BJ3249">
        <f t="shared" ca="1" si="1025"/>
        <v>1</v>
      </c>
      <c r="BL3249">
        <f t="shared" ca="1" si="1042"/>
        <v>0</v>
      </c>
      <c r="BM3249">
        <f t="shared" ca="1" si="1043"/>
        <v>8.0427211956474896</v>
      </c>
      <c r="BN3249" s="9">
        <f t="shared" ca="1" si="1033"/>
        <v>0</v>
      </c>
      <c r="BO3249" s="9">
        <f t="shared" ca="1" si="1034"/>
        <v>1</v>
      </c>
      <c r="BP3249" s="9">
        <f t="shared" ca="1" si="1028"/>
        <v>0</v>
      </c>
      <c r="BQ3249" s="9">
        <f t="shared" ca="1" si="1029"/>
        <v>1</v>
      </c>
      <c r="BR3249">
        <f t="shared" ca="1" si="1030"/>
        <v>1109.7402827037249</v>
      </c>
      <c r="BS3249">
        <f t="shared" ca="1" si="1031"/>
        <v>9.8753440181318375E-3</v>
      </c>
      <c r="BT3249">
        <f t="shared" ca="1" si="1032"/>
        <v>1.8055555555555558E-5</v>
      </c>
      <c r="BU3249">
        <f t="shared" ca="1" si="1017"/>
        <v>0</v>
      </c>
      <c r="BV3249">
        <f t="shared" ca="1" si="1018"/>
        <v>0</v>
      </c>
      <c r="BW3249" s="35">
        <f ca="1">IFERROR(VLOOKUP($B3249,OFFSET(Input!$A$1,0,MATCH(Index!BW$6&amp;" Index",Input!$1:$1,0)-1,10000,2),2,0)/100,BW3248)</f>
        <v>1.5E-3</v>
      </c>
      <c r="BX3249">
        <f t="shared" ca="1" si="1035"/>
        <v>5.8583388036408841E-3</v>
      </c>
      <c r="CE3249">
        <v>1037.4625445593501</v>
      </c>
    </row>
    <row r="3250" spans="2:83" x14ac:dyDescent="0.25">
      <c r="B3250" s="2">
        <v>42236</v>
      </c>
      <c r="C3250">
        <f t="shared" ca="1" si="1019"/>
        <v>0</v>
      </c>
      <c r="D3250">
        <f t="shared" ca="1" si="1020"/>
        <v>0</v>
      </c>
      <c r="E3250">
        <f ca="1">IF($B3250&lt;VLOOKUP(E$6&amp;" Equity",Param,4,0),"",IFERROR(VLOOKUP($B3250,OFFSET(Input!$A$1,0,MATCH(Index!E$6&amp;" Equity",Input!$1:$1,0)-1,10000,2),2,0),E3249))</f>
        <v>85.77</v>
      </c>
      <c r="F3250" s="33">
        <v>126.02</v>
      </c>
      <c r="H3250">
        <f ca="1">IFERROR(VLOOKUP($B3250,OFFSET(Input!$A$1,0,MATCH(Index!H$6,Input!$1:$1,0)-1,10000,2),2,0),0)</f>
        <v>0</v>
      </c>
      <c r="I3250">
        <f ca="1">IFERROR(VLOOKUP($B3250,OFFSET(Input!$A$1,0,MATCH(Index!I$6,Input!$1:$1,0)-1,10000,2),2,0),0)</f>
        <v>0</v>
      </c>
      <c r="K3250">
        <f t="shared" ca="1" si="1021"/>
        <v>106.24950247238355</v>
      </c>
      <c r="L3250" s="30">
        <f t="shared" ca="1" si="1022"/>
        <v>139.37421878376313</v>
      </c>
      <c r="N3250">
        <f t="shared" ca="1" si="1026"/>
        <v>-4.8848666569778001E-3</v>
      </c>
      <c r="O3250">
        <f t="shared" ca="1" si="1027"/>
        <v>1.0048732774306917E-2</v>
      </c>
      <c r="Q3250">
        <f t="shared" ca="1" si="1039"/>
        <v>4.1831147594375444E-2</v>
      </c>
      <c r="R3250">
        <f t="shared" ca="1" si="1038"/>
        <v>0.15055445837221393</v>
      </c>
      <c r="T3250">
        <f t="shared" ca="1" si="1049"/>
        <v>4.9321802234822486E-2</v>
      </c>
      <c r="U3250">
        <f t="shared" ca="1" si="1044"/>
        <v>0.13387181951522972</v>
      </c>
      <c r="W3250">
        <f t="shared" ca="1" si="1045"/>
        <v>-0.7367308828051381</v>
      </c>
      <c r="X3250">
        <f t="shared" ca="1" si="1046"/>
        <v>-0.60136640568307453</v>
      </c>
      <c r="Z3250">
        <f t="shared" ca="1" si="1059"/>
        <v>107.02869026596088</v>
      </c>
      <c r="AA3250">
        <f t="shared" ca="1" si="1059"/>
        <v>107.54028118747063</v>
      </c>
      <c r="AB3250">
        <f t="shared" ca="1" si="1059"/>
        <v>107.74316727594817</v>
      </c>
      <c r="AC3250">
        <f t="shared" ca="1" si="1060"/>
        <v>107.74316727594817</v>
      </c>
      <c r="AE3250">
        <f ca="1">IFERROR(VLOOKUP($B3250,OFFSET(Input!$A$1,0,MATCH(Index!AE$6&amp;" Index",Input!$1:$1,0)-1,10000,2),2,0),AE3249)</f>
        <v>19.14</v>
      </c>
      <c r="AF3250">
        <f t="shared" ca="1" si="1050"/>
        <v>13.628000000000002</v>
      </c>
      <c r="AG3250">
        <f t="shared" ca="1" si="1050"/>
        <v>13.591500000000002</v>
      </c>
      <c r="AH3250">
        <f t="shared" ca="1" si="1050"/>
        <v>13.320399999999999</v>
      </c>
      <c r="AI3250">
        <f t="shared" ca="1" si="1051"/>
        <v>13.591500000000002</v>
      </c>
      <c r="AK3250">
        <f t="shared" ca="1" si="1052"/>
        <v>-1</v>
      </c>
      <c r="AL3250">
        <f t="shared" ca="1" si="1053"/>
        <v>1</v>
      </c>
      <c r="AN3250" t="str">
        <f t="shared" ref="AN3250:AN3313" ca="1" si="1063">IF($C3250=1,IF(SUM(AK3236:AK3250)=-15,"Down","Not Down"),AN3249)</f>
        <v>Down</v>
      </c>
      <c r="AO3250" t="str">
        <f t="shared" ca="1" si="1023"/>
        <v>Not Up</v>
      </c>
      <c r="AQ3250">
        <f t="shared" ca="1" si="1061"/>
        <v>0</v>
      </c>
      <c r="AR3250">
        <f t="shared" ca="1" si="1062"/>
        <v>1</v>
      </c>
      <c r="AT3250">
        <f t="shared" ca="1" si="1040"/>
        <v>0</v>
      </c>
      <c r="AU3250">
        <f t="shared" ca="1" si="1041"/>
        <v>1</v>
      </c>
      <c r="AW3250" s="5">
        <f t="shared" ca="1" si="1055"/>
        <v>0.15055445837221393</v>
      </c>
      <c r="AX3250" s="5">
        <f t="shared" ca="1" si="1056"/>
        <v>0.13387181951522972</v>
      </c>
      <c r="AY3250" s="18">
        <f t="shared" ca="1" si="1054"/>
        <v>0.15055445837221393</v>
      </c>
      <c r="BA3250" s="6">
        <f t="shared" ca="1" si="1047"/>
        <v>0.33210574127526415</v>
      </c>
      <c r="BB3250">
        <f t="shared" ca="1" si="1048"/>
        <v>0.31370925652626025</v>
      </c>
      <c r="BC3250" t="str">
        <f t="shared" ca="1" si="1036"/>
        <v>TLT UP equity</v>
      </c>
      <c r="BD3250" t="str">
        <f t="shared" ca="1" si="1037"/>
        <v>TLT UP equity</v>
      </c>
      <c r="BF3250">
        <f t="shared" ca="1" si="1057"/>
        <v>0</v>
      </c>
      <c r="BG3250">
        <f t="shared" ca="1" si="1058"/>
        <v>1</v>
      </c>
      <c r="BI3250">
        <f t="shared" ca="1" si="1024"/>
        <v>0</v>
      </c>
      <c r="BJ3250">
        <f t="shared" ca="1" si="1025"/>
        <v>1</v>
      </c>
      <c r="BL3250">
        <f t="shared" ca="1" si="1042"/>
        <v>0</v>
      </c>
      <c r="BM3250">
        <f t="shared" ca="1" si="1043"/>
        <v>8.0427211956474896</v>
      </c>
      <c r="BN3250" s="9">
        <f t="shared" ca="1" si="1033"/>
        <v>0</v>
      </c>
      <c r="BO3250" s="9">
        <f t="shared" ca="1" si="1034"/>
        <v>0.99999999999999989</v>
      </c>
      <c r="BP3250" s="9">
        <f t="shared" ca="1" si="1028"/>
        <v>0</v>
      </c>
      <c r="BQ3250" s="9">
        <f t="shared" ca="1" si="1029"/>
        <v>0.99999999999999989</v>
      </c>
      <c r="BR3250">
        <f t="shared" ca="1" si="1030"/>
        <v>1120.9479835389823</v>
      </c>
      <c r="BS3250">
        <f t="shared" ca="1" si="1031"/>
        <v>1.009939083039435E-2</v>
      </c>
      <c r="BT3250">
        <f t="shared" ca="1" si="1032"/>
        <v>1.8055555555555555E-5</v>
      </c>
      <c r="BU3250">
        <f t="shared" ca="1" si="1017"/>
        <v>0</v>
      </c>
      <c r="BV3250">
        <f t="shared" ca="1" si="1018"/>
        <v>0</v>
      </c>
      <c r="BW3250" s="35">
        <f ca="1">IFERROR(VLOOKUP($B3250,OFFSET(Input!$A$1,0,MATCH(Index!BW$6&amp;" Index",Input!$1:$1,0)-1,10000,2),2,0)/100,BW3249)</f>
        <v>1.5E-3</v>
      </c>
      <c r="BX3250">
        <f t="shared" ca="1" si="1035"/>
        <v>5.8763900636919809E-3</v>
      </c>
      <c r="CE3250">
        <v>1040.732189572178</v>
      </c>
    </row>
    <row r="3251" spans="2:83" x14ac:dyDescent="0.25">
      <c r="B3251" s="2">
        <v>42237</v>
      </c>
      <c r="C3251">
        <f t="shared" ca="1" si="1019"/>
        <v>0</v>
      </c>
      <c r="D3251">
        <f t="shared" ca="1" si="1020"/>
        <v>0</v>
      </c>
      <c r="E3251">
        <f ca="1">IF($B3251&lt;VLOOKUP(E$6&amp;" Equity",Param,4,0),"",IFERROR(VLOOKUP($B3251,OFFSET(Input!$A$1,0,MATCH(Index!E$6&amp;" Equity",Input!$1:$1,0)-1,10000,2),2,0),E3250))</f>
        <v>85.46</v>
      </c>
      <c r="F3251" s="33">
        <v>126.4</v>
      </c>
      <c r="H3251">
        <f ca="1">IFERROR(VLOOKUP($B3251,OFFSET(Input!$A$1,0,MATCH(Index!H$6,Input!$1:$1,0)-1,10000,2),2,0),0)</f>
        <v>0</v>
      </c>
      <c r="I3251">
        <f ca="1">IFERROR(VLOOKUP($B3251,OFFSET(Input!$A$1,0,MATCH(Index!I$6,Input!$1:$1,0)-1,10000,2),2,0),0)</f>
        <v>0</v>
      </c>
      <c r="K3251">
        <f t="shared" ca="1" si="1021"/>
        <v>105.86548305106562</v>
      </c>
      <c r="L3251" s="30">
        <f t="shared" ca="1" si="1022"/>
        <v>139.79448702005763</v>
      </c>
      <c r="N3251">
        <f t="shared" ca="1" si="1026"/>
        <v>-3.6208647864512415E-3</v>
      </c>
      <c r="O3251">
        <f t="shared" ca="1" si="1027"/>
        <v>3.0108571988477439E-3</v>
      </c>
      <c r="Q3251">
        <f t="shared" ca="1" si="1039"/>
        <v>4.2856212928891253E-2</v>
      </c>
      <c r="R3251">
        <f t="shared" ca="1" si="1038"/>
        <v>0.13643565374834335</v>
      </c>
      <c r="T3251">
        <f t="shared" ca="1" si="1049"/>
        <v>4.9946798919463145E-2</v>
      </c>
      <c r="U3251">
        <f t="shared" ca="1" si="1044"/>
        <v>0.13401021934156515</v>
      </c>
      <c r="W3251">
        <f t="shared" ca="1" si="1045"/>
        <v>-0.66587968754016169</v>
      </c>
      <c r="X3251">
        <f t="shared" ca="1" si="1046"/>
        <v>-0.60042278015139061</v>
      </c>
      <c r="Z3251">
        <f t="shared" ca="1" si="1059"/>
        <v>106.87384372510689</v>
      </c>
      <c r="AA3251">
        <f t="shared" ca="1" si="1059"/>
        <v>107.4537906119231</v>
      </c>
      <c r="AB3251">
        <f t="shared" ca="1" si="1059"/>
        <v>107.60294342334083</v>
      </c>
      <c r="AC3251">
        <f t="shared" ca="1" si="1060"/>
        <v>107.60294342334083</v>
      </c>
      <c r="AE3251">
        <f ca="1">IFERROR(VLOOKUP($B3251,OFFSET(Input!$A$1,0,MATCH(Index!AE$6&amp;" Index",Input!$1:$1,0)-1,10000,2),2,0),AE3250)</f>
        <v>28.03</v>
      </c>
      <c r="AF3251">
        <f t="shared" ca="1" si="1050"/>
        <v>14.688666666666668</v>
      </c>
      <c r="AG3251">
        <f t="shared" ca="1" si="1050"/>
        <v>14.306000000000001</v>
      </c>
      <c r="AH3251">
        <f t="shared" ca="1" si="1050"/>
        <v>13.963600000000001</v>
      </c>
      <c r="AI3251">
        <f t="shared" ca="1" si="1051"/>
        <v>14.306000000000001</v>
      </c>
      <c r="AK3251">
        <f t="shared" ca="1" si="1052"/>
        <v>-1</v>
      </c>
      <c r="AL3251">
        <f t="shared" ca="1" si="1053"/>
        <v>1</v>
      </c>
      <c r="AN3251" t="str">
        <f t="shared" ca="1" si="1063"/>
        <v>Down</v>
      </c>
      <c r="AO3251" t="str">
        <f t="shared" ca="1" si="1023"/>
        <v>Not Up</v>
      </c>
      <c r="AQ3251">
        <f t="shared" ca="1" si="1061"/>
        <v>0</v>
      </c>
      <c r="AR3251">
        <f t="shared" ca="1" si="1062"/>
        <v>1</v>
      </c>
      <c r="AT3251">
        <f t="shared" ca="1" si="1040"/>
        <v>0</v>
      </c>
      <c r="AU3251">
        <f t="shared" ca="1" si="1041"/>
        <v>1</v>
      </c>
      <c r="AW3251" s="5">
        <f t="shared" ca="1" si="1055"/>
        <v>0.13643565374834335</v>
      </c>
      <c r="AX3251" s="5">
        <f t="shared" ca="1" si="1056"/>
        <v>0.13401021934156515</v>
      </c>
      <c r="AY3251" s="18">
        <f t="shared" ca="1" si="1054"/>
        <v>0.13643565374834335</v>
      </c>
      <c r="BA3251" s="6">
        <f t="shared" ca="1" si="1047"/>
        <v>0.36647312213730732</v>
      </c>
      <c r="BB3251">
        <f t="shared" ca="1" si="1048"/>
        <v>0.36647312213730732</v>
      </c>
      <c r="BC3251" t="str">
        <f t="shared" ca="1" si="1036"/>
        <v>TLT UP equity</v>
      </c>
      <c r="BD3251" t="str">
        <f t="shared" ca="1" si="1037"/>
        <v>TLT UP equity</v>
      </c>
      <c r="BF3251">
        <f t="shared" ca="1" si="1057"/>
        <v>0</v>
      </c>
      <c r="BG3251">
        <f t="shared" ca="1" si="1058"/>
        <v>1</v>
      </c>
      <c r="BI3251">
        <f t="shared" ca="1" si="1024"/>
        <v>0</v>
      </c>
      <c r="BJ3251">
        <f t="shared" ca="1" si="1025"/>
        <v>1</v>
      </c>
      <c r="BL3251">
        <f t="shared" ca="1" si="1042"/>
        <v>0</v>
      </c>
      <c r="BM3251">
        <f t="shared" ca="1" si="1043"/>
        <v>8.0427211956474896</v>
      </c>
      <c r="BN3251" s="9">
        <f t="shared" ca="1" si="1033"/>
        <v>0</v>
      </c>
      <c r="BO3251" s="9">
        <f t="shared" ca="1" si="1034"/>
        <v>1</v>
      </c>
      <c r="BP3251" s="9">
        <f t="shared" ca="1" si="1028"/>
        <v>0</v>
      </c>
      <c r="BQ3251" s="9">
        <f t="shared" ca="1" si="1029"/>
        <v>1</v>
      </c>
      <c r="BR3251">
        <f t="shared" ca="1" si="1030"/>
        <v>1124.3280837908853</v>
      </c>
      <c r="BS3251">
        <f t="shared" ca="1" si="1031"/>
        <v>3.015394381844283E-3</v>
      </c>
      <c r="BT3251">
        <f t="shared" ca="1" si="1032"/>
        <v>1.8055555555555558E-5</v>
      </c>
      <c r="BU3251">
        <f t="shared" ca="1" si="1017"/>
        <v>0</v>
      </c>
      <c r="BV3251">
        <f t="shared" ca="1" si="1018"/>
        <v>0</v>
      </c>
      <c r="BW3251" s="35">
        <f ca="1">IFERROR(VLOOKUP($B3251,OFFSET(Input!$A$1,0,MATCH(Index!BW$6&amp;" Index",Input!$1:$1,0)-1,10000,2),2,0)/100,BW3250)</f>
        <v>1.5E-3</v>
      </c>
      <c r="BX3251">
        <f t="shared" ca="1" si="1035"/>
        <v>5.8949099703295201E-3</v>
      </c>
      <c r="CE3251">
        <v>1041.6993041035419</v>
      </c>
    </row>
    <row r="3252" spans="2:83" x14ac:dyDescent="0.25">
      <c r="B3252" s="2">
        <v>42240</v>
      </c>
      <c r="C3252">
        <f t="shared" ca="1" si="1019"/>
        <v>0</v>
      </c>
      <c r="D3252">
        <f t="shared" ca="1" si="1020"/>
        <v>0</v>
      </c>
      <c r="E3252">
        <f ca="1">IF($B3252&lt;VLOOKUP(E$6&amp;" Equity",Param,4,0),"",IFERROR(VLOOKUP($B3252,OFFSET(Input!$A$1,0,MATCH(Index!E$6&amp;" Equity",Input!$1:$1,0)-1,10000,2),2,0),E3251))</f>
        <v>84.76</v>
      </c>
      <c r="F3252" s="33">
        <v>126.36</v>
      </c>
      <c r="H3252">
        <f ca="1">IFERROR(VLOOKUP($B3252,OFFSET(Input!$A$1,0,MATCH(Index!H$6,Input!$1:$1,0)-1,10000,2),2,0),0)</f>
        <v>0</v>
      </c>
      <c r="I3252">
        <f ca="1">IFERROR(VLOOKUP($B3252,OFFSET(Input!$A$1,0,MATCH(Index!I$6,Input!$1:$1,0)-1,10000,2),2,0),0)</f>
        <v>0</v>
      </c>
      <c r="K3252">
        <f t="shared" ca="1" si="1021"/>
        <v>104.99834242228322</v>
      </c>
      <c r="L3252" s="30">
        <f t="shared" ca="1" si="1022"/>
        <v>139.75024825834242</v>
      </c>
      <c r="N3252">
        <f t="shared" ca="1" si="1026"/>
        <v>-8.2246968157803756E-3</v>
      </c>
      <c r="O3252">
        <f t="shared" ca="1" si="1027"/>
        <v>-3.165057788726057E-4</v>
      </c>
      <c r="Q3252">
        <f t="shared" ca="1" si="1039"/>
        <v>5.7727355860750978E-2</v>
      </c>
      <c r="R3252">
        <f t="shared" ca="1" si="1038"/>
        <v>0.12125656756493408</v>
      </c>
      <c r="T3252">
        <f t="shared" ca="1" si="1049"/>
        <v>5.5852142858710478E-2</v>
      </c>
      <c r="U3252">
        <f t="shared" ca="1" si="1044"/>
        <v>0.13266746590734305</v>
      </c>
      <c r="W3252">
        <f t="shared" ca="1" si="1045"/>
        <v>-0.41768016716911371</v>
      </c>
      <c r="X3252">
        <f t="shared" ca="1" si="1046"/>
        <v>-0.49935510243855585</v>
      </c>
      <c r="Z3252">
        <f t="shared" ca="1" si="1059"/>
        <v>106.60131381320384</v>
      </c>
      <c r="AA3252">
        <f t="shared" ca="1" si="1059"/>
        <v>107.34675690693527</v>
      </c>
      <c r="AB3252">
        <f t="shared" ca="1" si="1059"/>
        <v>107.44825816140821</v>
      </c>
      <c r="AC3252">
        <f t="shared" ca="1" si="1060"/>
        <v>107.44825816140821</v>
      </c>
      <c r="AE3252">
        <f ca="1">IFERROR(VLOOKUP($B3252,OFFSET(Input!$A$1,0,MATCH(Index!AE$6&amp;" Index",Input!$1:$1,0)-1,10000,2),2,0),AE3251)</f>
        <v>40.74</v>
      </c>
      <c r="AF3252">
        <f t="shared" ca="1" si="1050"/>
        <v>16.567333333333334</v>
      </c>
      <c r="AG3252">
        <f t="shared" ca="1" si="1050"/>
        <v>15.563000000000006</v>
      </c>
      <c r="AH3252">
        <f t="shared" ca="1" si="1050"/>
        <v>15.103200000000001</v>
      </c>
      <c r="AI3252">
        <f t="shared" ca="1" si="1051"/>
        <v>15.563000000000006</v>
      </c>
      <c r="AK3252">
        <f t="shared" ca="1" si="1052"/>
        <v>-1</v>
      </c>
      <c r="AL3252">
        <f t="shared" ca="1" si="1053"/>
        <v>1</v>
      </c>
      <c r="AN3252" t="str">
        <f t="shared" ca="1" si="1063"/>
        <v>Down</v>
      </c>
      <c r="AO3252" t="str">
        <f t="shared" ca="1" si="1023"/>
        <v>Not Up</v>
      </c>
      <c r="AQ3252">
        <f t="shared" ca="1" si="1061"/>
        <v>0</v>
      </c>
      <c r="AR3252">
        <f t="shared" ca="1" si="1062"/>
        <v>1</v>
      </c>
      <c r="AT3252">
        <f t="shared" ca="1" si="1040"/>
        <v>0</v>
      </c>
      <c r="AU3252">
        <f t="shared" ca="1" si="1041"/>
        <v>1</v>
      </c>
      <c r="AW3252" s="5">
        <f t="shared" ca="1" si="1055"/>
        <v>0.12125656756493408</v>
      </c>
      <c r="AX3252" s="5">
        <f t="shared" ca="1" si="1056"/>
        <v>0.13266746590734305</v>
      </c>
      <c r="AY3252" s="18">
        <f t="shared" ca="1" si="1054"/>
        <v>0.13266746590734305</v>
      </c>
      <c r="BA3252" s="6">
        <f t="shared" ca="1" si="1047"/>
        <v>0.37688215161146404</v>
      </c>
      <c r="BB3252">
        <f t="shared" ca="1" si="1048"/>
        <v>0.36647312213730732</v>
      </c>
      <c r="BC3252" t="str">
        <f t="shared" ca="1" si="1036"/>
        <v>TLT UP equity</v>
      </c>
      <c r="BD3252" t="str">
        <f t="shared" ca="1" si="1037"/>
        <v>TLT UP equity</v>
      </c>
      <c r="BF3252">
        <f t="shared" ca="1" si="1057"/>
        <v>0</v>
      </c>
      <c r="BG3252">
        <f t="shared" ca="1" si="1058"/>
        <v>1</v>
      </c>
      <c r="BI3252">
        <f t="shared" ca="1" si="1024"/>
        <v>0</v>
      </c>
      <c r="BJ3252">
        <f t="shared" ca="1" si="1025"/>
        <v>1</v>
      </c>
      <c r="BL3252">
        <f t="shared" ca="1" si="1042"/>
        <v>0</v>
      </c>
      <c r="BM3252">
        <f t="shared" ca="1" si="1043"/>
        <v>8.0427211956474896</v>
      </c>
      <c r="BN3252" s="9">
        <f t="shared" ca="1" si="1033"/>
        <v>0</v>
      </c>
      <c r="BO3252" s="9">
        <f t="shared" ca="1" si="1034"/>
        <v>1</v>
      </c>
      <c r="BP3252" s="9">
        <f t="shared" ca="1" si="1028"/>
        <v>0</v>
      </c>
      <c r="BQ3252" s="9">
        <f t="shared" ca="1" si="1029"/>
        <v>1</v>
      </c>
      <c r="BR3252">
        <f t="shared" ca="1" si="1030"/>
        <v>1123.9722837643692</v>
      </c>
      <c r="BS3252">
        <f t="shared" ca="1" si="1031"/>
        <v>-3.1645569620253333E-4</v>
      </c>
      <c r="BT3252">
        <f t="shared" ca="1" si="1032"/>
        <v>5.4166666666666671E-5</v>
      </c>
      <c r="BU3252">
        <f t="shared" ca="1" si="1017"/>
        <v>0</v>
      </c>
      <c r="BV3252">
        <f t="shared" ca="1" si="1018"/>
        <v>1.0552773122209413E-5</v>
      </c>
      <c r="BW3252" s="35">
        <f ca="1">IFERROR(VLOOKUP($B3252,OFFSET(Input!$A$1,0,MATCH(Index!BW$6&amp;" Index",Input!$1:$1,0)-1,10000,2),2,0)/100,BW3251)</f>
        <v>1.5E-3</v>
      </c>
      <c r="BX3252">
        <f t="shared" ca="1" si="1035"/>
        <v>2.0678384799750458E-2</v>
      </c>
      <c r="CE3252">
        <v>1041.5327275601608</v>
      </c>
    </row>
    <row r="3253" spans="2:83" x14ac:dyDescent="0.25">
      <c r="B3253" s="2">
        <v>42241</v>
      </c>
      <c r="C3253">
        <f t="shared" ca="1" si="1019"/>
        <v>0</v>
      </c>
      <c r="D3253">
        <f t="shared" ca="1" si="1020"/>
        <v>0</v>
      </c>
      <c r="E3253">
        <f ca="1">IF($B3253&lt;VLOOKUP(E$6&amp;" Equity",Param,4,0),"",IFERROR(VLOOKUP($B3253,OFFSET(Input!$A$1,0,MATCH(Index!E$6&amp;" Equity",Input!$1:$1,0)-1,10000,2),2,0),E3252))</f>
        <v>84.93</v>
      </c>
      <c r="F3253" s="33">
        <v>124.33</v>
      </c>
      <c r="H3253">
        <f ca="1">IFERROR(VLOOKUP($B3253,OFFSET(Input!$A$1,0,MATCH(Index!H$6,Input!$1:$1,0)-1,10000,2),2,0),0)</f>
        <v>0</v>
      </c>
      <c r="I3253">
        <f ca="1">IFERROR(VLOOKUP($B3253,OFFSET(Input!$A$1,0,MATCH(Index!I$6,Input!$1:$1,0)-1,10000,2),2,0),0)</f>
        <v>0</v>
      </c>
      <c r="K3253">
        <f t="shared" ca="1" si="1021"/>
        <v>105.20893371784466</v>
      </c>
      <c r="L3253" s="30">
        <f t="shared" ca="1" si="1022"/>
        <v>137.5051311012956</v>
      </c>
      <c r="N3253">
        <f t="shared" ca="1" si="1026"/>
        <v>2.0036543918196003E-3</v>
      </c>
      <c r="O3253">
        <f t="shared" ca="1" si="1027"/>
        <v>-1.6195654969038339E-2</v>
      </c>
      <c r="Q3253">
        <f t="shared" ca="1" si="1039"/>
        <v>5.3832741081344643E-2</v>
      </c>
      <c r="R3253">
        <f t="shared" ca="1" si="1038"/>
        <v>0.12271175405712406</v>
      </c>
      <c r="T3253">
        <f t="shared" ca="1" si="1049"/>
        <v>5.29460647335517E-2</v>
      </c>
      <c r="U3253">
        <f t="shared" ca="1" si="1044"/>
        <v>0.14223430333472969</v>
      </c>
      <c r="W3253">
        <f t="shared" ca="1" si="1045"/>
        <v>-0.28928820621485363</v>
      </c>
      <c r="X3253">
        <f t="shared" ca="1" si="1046"/>
        <v>-0.47955543609993306</v>
      </c>
      <c r="Z3253">
        <f t="shared" ca="1" si="1059"/>
        <v>106.39939392393023</v>
      </c>
      <c r="AA3253">
        <f t="shared" ca="1" si="1059"/>
        <v>107.22127294526756</v>
      </c>
      <c r="AB3253">
        <f t="shared" ca="1" si="1059"/>
        <v>107.30988892820575</v>
      </c>
      <c r="AC3253">
        <f t="shared" ca="1" si="1060"/>
        <v>107.30988892820575</v>
      </c>
      <c r="AE3253">
        <f ca="1">IFERROR(VLOOKUP($B3253,OFFSET(Input!$A$1,0,MATCH(Index!AE$6&amp;" Index",Input!$1:$1,0)-1,10000,2),2,0),AE3252)</f>
        <v>36.020000000000003</v>
      </c>
      <c r="AF3253">
        <f t="shared" ca="1" si="1050"/>
        <v>18.102</v>
      </c>
      <c r="AG3253">
        <f t="shared" ca="1" si="1050"/>
        <v>16.692</v>
      </c>
      <c r="AH3253">
        <f t="shared" ca="1" si="1050"/>
        <v>16.055200000000003</v>
      </c>
      <c r="AI3253">
        <f t="shared" ca="1" si="1051"/>
        <v>16.692</v>
      </c>
      <c r="AK3253">
        <f t="shared" ca="1" si="1052"/>
        <v>-1</v>
      </c>
      <c r="AL3253">
        <f t="shared" ca="1" si="1053"/>
        <v>1</v>
      </c>
      <c r="AN3253" t="str">
        <f t="shared" ca="1" si="1063"/>
        <v>Down</v>
      </c>
      <c r="AO3253" t="str">
        <f t="shared" ca="1" si="1023"/>
        <v>Not Up</v>
      </c>
      <c r="AQ3253">
        <f t="shared" ca="1" si="1061"/>
        <v>0</v>
      </c>
      <c r="AR3253">
        <f t="shared" ca="1" si="1062"/>
        <v>1</v>
      </c>
      <c r="AT3253">
        <f t="shared" ca="1" si="1040"/>
        <v>0</v>
      </c>
      <c r="AU3253">
        <f t="shared" ca="1" si="1041"/>
        <v>1</v>
      </c>
      <c r="AW3253" s="5">
        <f t="shared" ca="1" si="1055"/>
        <v>0.12271175405712406</v>
      </c>
      <c r="AX3253" s="5">
        <f t="shared" ca="1" si="1056"/>
        <v>0.14223430333472969</v>
      </c>
      <c r="AY3253" s="18">
        <f t="shared" ca="1" si="1054"/>
        <v>0.14223430333472969</v>
      </c>
      <c r="BA3253" s="6">
        <f t="shared" ca="1" si="1047"/>
        <v>0.35153263894667935</v>
      </c>
      <c r="BB3253">
        <f t="shared" ca="1" si="1048"/>
        <v>0.36647312213730732</v>
      </c>
      <c r="BC3253" t="str">
        <f t="shared" ca="1" si="1036"/>
        <v>TLT UP equity</v>
      </c>
      <c r="BD3253" t="str">
        <f t="shared" ca="1" si="1037"/>
        <v>TLT UP equity</v>
      </c>
      <c r="BF3253">
        <f t="shared" ca="1" si="1057"/>
        <v>0</v>
      </c>
      <c r="BG3253">
        <f t="shared" ca="1" si="1058"/>
        <v>1</v>
      </c>
      <c r="BI3253">
        <f t="shared" ca="1" si="1024"/>
        <v>0</v>
      </c>
      <c r="BJ3253">
        <f t="shared" ca="1" si="1025"/>
        <v>1</v>
      </c>
      <c r="BL3253">
        <f t="shared" ca="1" si="1042"/>
        <v>0</v>
      </c>
      <c r="BM3253">
        <f t="shared" ca="1" si="1043"/>
        <v>8.0427211956474896</v>
      </c>
      <c r="BN3253" s="9">
        <f t="shared" ca="1" si="1033"/>
        <v>0</v>
      </c>
      <c r="BO3253" s="9">
        <f t="shared" ca="1" si="1034"/>
        <v>1</v>
      </c>
      <c r="BP3253" s="9">
        <f t="shared" ca="1" si="1028"/>
        <v>0</v>
      </c>
      <c r="BQ3253" s="9">
        <f t="shared" ca="1" si="1029"/>
        <v>1</v>
      </c>
      <c r="BR3253">
        <f t="shared" ca="1" si="1030"/>
        <v>1105.915432418677</v>
      </c>
      <c r="BS3253">
        <f t="shared" ca="1" si="1031"/>
        <v>-1.6065210509654926E-2</v>
      </c>
      <c r="BT3253">
        <f t="shared" ca="1" si="1032"/>
        <v>1.8055555555555558E-5</v>
      </c>
      <c r="BU3253">
        <f t="shared" ca="1" si="1017"/>
        <v>0</v>
      </c>
      <c r="BV3253">
        <f t="shared" ca="1" si="1018"/>
        <v>0</v>
      </c>
      <c r="BW3253" s="35">
        <f ca="1">IFERROR(VLOOKUP($B3253,OFFSET(Input!$A$1,0,MATCH(Index!BW$6&amp;" Index",Input!$1:$1,0)-1,10000,2),2,0)/100,BW3252)</f>
        <v>1.5E-3</v>
      </c>
      <c r="BX3253">
        <f t="shared" ca="1" si="1035"/>
        <v>6.8916927169486806E-3</v>
      </c>
      <c r="CE3253">
        <v>1035.3821290125525</v>
      </c>
    </row>
    <row r="3254" spans="2:83" x14ac:dyDescent="0.25">
      <c r="B3254" s="2">
        <v>42242</v>
      </c>
      <c r="C3254">
        <f t="shared" ca="1" si="1019"/>
        <v>0</v>
      </c>
      <c r="D3254">
        <f t="shared" ca="1" si="1020"/>
        <v>0</v>
      </c>
      <c r="E3254">
        <f ca="1">IF($B3254&lt;VLOOKUP(E$6&amp;" Equity",Param,4,0),"",IFERROR(VLOOKUP($B3254,OFFSET(Input!$A$1,0,MATCH(Index!E$6&amp;" Equity",Input!$1:$1,0)-1,10000,2),2,0),E3253))</f>
        <v>85.64</v>
      </c>
      <c r="F3254" s="33">
        <v>121.93</v>
      </c>
      <c r="H3254">
        <f ca="1">IFERROR(VLOOKUP($B3254,OFFSET(Input!$A$1,0,MATCH(Index!H$6,Input!$1:$1,0)-1,10000,2),2,0),0)</f>
        <v>0</v>
      </c>
      <c r="I3254">
        <f ca="1">IFERROR(VLOOKUP($B3254,OFFSET(Input!$A$1,0,MATCH(Index!I$6,Input!$1:$1,0)-1,10000,2),2,0),0)</f>
        <v>0</v>
      </c>
      <c r="K3254">
        <f t="shared" ca="1" si="1021"/>
        <v>106.0884620698954</v>
      </c>
      <c r="L3254" s="30">
        <f t="shared" ca="1" si="1022"/>
        <v>134.85080539838313</v>
      </c>
      <c r="N3254">
        <f t="shared" ca="1" si="1026"/>
        <v>8.3250759295641213E-3</v>
      </c>
      <c r="O3254">
        <f t="shared" ca="1" si="1027"/>
        <v>-1.9492211392672661E-2</v>
      </c>
      <c r="Q3254">
        <f t="shared" ca="1" si="1039"/>
        <v>6.7793796360724592E-2</v>
      </c>
      <c r="R3254">
        <f t="shared" ca="1" si="1038"/>
        <v>0.15453144948463535</v>
      </c>
      <c r="T3254">
        <f t="shared" ca="1" si="1049"/>
        <v>5.7004608162836819E-2</v>
      </c>
      <c r="U3254">
        <f t="shared" ca="1" si="1044"/>
        <v>0.15761799695037804</v>
      </c>
      <c r="W3254">
        <f t="shared" ca="1" si="1045"/>
        <v>-0.59099282113654972</v>
      </c>
      <c r="X3254">
        <f t="shared" ca="1" si="1046"/>
        <v>-0.59912369746324301</v>
      </c>
      <c r="Z3254">
        <f t="shared" ca="1" si="1059"/>
        <v>106.30029213778366</v>
      </c>
      <c r="AA3254">
        <f t="shared" ca="1" si="1059"/>
        <v>107.10831921196078</v>
      </c>
      <c r="AB3254">
        <f t="shared" ca="1" si="1059"/>
        <v>107.23481742181897</v>
      </c>
      <c r="AC3254">
        <f t="shared" ca="1" si="1060"/>
        <v>107.23481742181897</v>
      </c>
      <c r="AE3254">
        <f ca="1">IFERROR(VLOOKUP($B3254,OFFSET(Input!$A$1,0,MATCH(Index!AE$6&amp;" Index",Input!$1:$1,0)-1,10000,2),2,0),AE3253)</f>
        <v>30.32</v>
      </c>
      <c r="AF3254">
        <f t="shared" ca="1" si="1050"/>
        <v>19.289333333333335</v>
      </c>
      <c r="AG3254">
        <f t="shared" ca="1" si="1050"/>
        <v>17.583000000000002</v>
      </c>
      <c r="AH3254">
        <f t="shared" ca="1" si="1050"/>
        <v>16.783200000000001</v>
      </c>
      <c r="AI3254">
        <f t="shared" ca="1" si="1051"/>
        <v>17.583000000000002</v>
      </c>
      <c r="AK3254">
        <f t="shared" ca="1" si="1052"/>
        <v>-1</v>
      </c>
      <c r="AL3254">
        <f t="shared" ca="1" si="1053"/>
        <v>1</v>
      </c>
      <c r="AN3254" t="str">
        <f t="shared" ca="1" si="1063"/>
        <v>Down</v>
      </c>
      <c r="AO3254" t="str">
        <f t="shared" ca="1" si="1023"/>
        <v>Not Up</v>
      </c>
      <c r="AQ3254">
        <f t="shared" ca="1" si="1061"/>
        <v>0</v>
      </c>
      <c r="AR3254">
        <f t="shared" ca="1" si="1062"/>
        <v>1</v>
      </c>
      <c r="AT3254">
        <f t="shared" ca="1" si="1040"/>
        <v>0</v>
      </c>
      <c r="AU3254">
        <f t="shared" ca="1" si="1041"/>
        <v>1</v>
      </c>
      <c r="AW3254" s="5">
        <f t="shared" ca="1" si="1055"/>
        <v>0.15453144948463535</v>
      </c>
      <c r="AX3254" s="5">
        <f t="shared" ca="1" si="1056"/>
        <v>0.15761799695037804</v>
      </c>
      <c r="AY3254" s="18">
        <f t="shared" ca="1" si="1054"/>
        <v>0.15761799695037804</v>
      </c>
      <c r="BA3254" s="6">
        <f t="shared" ca="1" si="1047"/>
        <v>0.31722265837283298</v>
      </c>
      <c r="BB3254">
        <f t="shared" ca="1" si="1048"/>
        <v>0.31722265837283298</v>
      </c>
      <c r="BC3254" t="str">
        <f t="shared" ca="1" si="1036"/>
        <v>TLT UP equity</v>
      </c>
      <c r="BD3254" t="str">
        <f t="shared" ca="1" si="1037"/>
        <v>TLT UP equity</v>
      </c>
      <c r="BF3254">
        <f t="shared" ca="1" si="1057"/>
        <v>0</v>
      </c>
      <c r="BG3254">
        <f t="shared" ca="1" si="1058"/>
        <v>1</v>
      </c>
      <c r="BI3254">
        <f t="shared" ca="1" si="1024"/>
        <v>0</v>
      </c>
      <c r="BJ3254">
        <f t="shared" ca="1" si="1025"/>
        <v>1</v>
      </c>
      <c r="BL3254">
        <f t="shared" ca="1" si="1042"/>
        <v>0</v>
      </c>
      <c r="BM3254">
        <f t="shared" ca="1" si="1043"/>
        <v>8.0427211956474896</v>
      </c>
      <c r="BN3254" s="9">
        <f t="shared" ca="1" si="1033"/>
        <v>0</v>
      </c>
      <c r="BO3254" s="9">
        <f t="shared" ca="1" si="1034"/>
        <v>1</v>
      </c>
      <c r="BP3254" s="9">
        <f t="shared" ca="1" si="1028"/>
        <v>0</v>
      </c>
      <c r="BQ3254" s="9">
        <f t="shared" ca="1" si="1029"/>
        <v>1</v>
      </c>
      <c r="BR3254">
        <f t="shared" ca="1" si="1030"/>
        <v>1084.567430827711</v>
      </c>
      <c r="BS3254">
        <f t="shared" ca="1" si="1031"/>
        <v>-1.9303466580873341E-2</v>
      </c>
      <c r="BT3254">
        <f t="shared" ca="1" si="1032"/>
        <v>1.8055555555555558E-5</v>
      </c>
      <c r="BU3254">
        <f t="shared" ca="1" si="1017"/>
        <v>0</v>
      </c>
      <c r="BV3254">
        <f t="shared" ca="1" si="1018"/>
        <v>0</v>
      </c>
      <c r="BW3254" s="35">
        <f ca="1">IFERROR(VLOOKUP($B3254,OFFSET(Input!$A$1,0,MATCH(Index!BW$6&amp;" Index",Input!$1:$1,0)-1,10000,2),2,0)/100,BW3253)</f>
        <v>1.4000000000000002E-3</v>
      </c>
      <c r="BX3254">
        <f t="shared" ca="1" si="1035"/>
        <v>6.8509949701628225E-3</v>
      </c>
      <c r="CE3254">
        <v>1028.0391288216281</v>
      </c>
    </row>
    <row r="3255" spans="2:83" x14ac:dyDescent="0.25">
      <c r="B3255" s="2">
        <v>42243</v>
      </c>
      <c r="C3255">
        <f t="shared" ca="1" si="1019"/>
        <v>0</v>
      </c>
      <c r="D3255">
        <f t="shared" ca="1" si="1020"/>
        <v>0</v>
      </c>
      <c r="E3255">
        <f ca="1">IF($B3255&lt;VLOOKUP(E$6&amp;" Equity",Param,4,0),"",IFERROR(VLOOKUP($B3255,OFFSET(Input!$A$1,0,MATCH(Index!E$6&amp;" Equity",Input!$1:$1,0)-1,10000,2),2,0),E3254))</f>
        <v>86.28</v>
      </c>
      <c r="F3255" s="33">
        <v>122</v>
      </c>
      <c r="H3255">
        <f ca="1">IFERROR(VLOOKUP($B3255,OFFSET(Input!$A$1,0,MATCH(Index!H$6,Input!$1:$1,0)-1,10000,2),2,0),0)</f>
        <v>0</v>
      </c>
      <c r="I3255">
        <f ca="1">IFERROR(VLOOKUP($B3255,OFFSET(Input!$A$1,0,MATCH(Index!I$6,Input!$1:$1,0)-1,10000,2),2,0),0)</f>
        <v>0</v>
      </c>
      <c r="K3255">
        <f t="shared" ca="1" si="1021"/>
        <v>106.8812763590679</v>
      </c>
      <c r="L3255" s="30">
        <f t="shared" ca="1" si="1022"/>
        <v>134.92822323138475</v>
      </c>
      <c r="N3255">
        <f t="shared" ca="1" si="1026"/>
        <v>7.4453577994735114E-3</v>
      </c>
      <c r="O3255">
        <f t="shared" ca="1" si="1027"/>
        <v>5.7393516108314316E-4</v>
      </c>
      <c r="Q3255">
        <f t="shared" ca="1" si="1039"/>
        <v>7.7149583800047036E-2</v>
      </c>
      <c r="R3255">
        <f t="shared" ca="1" si="1038"/>
        <v>0.15370586130426869</v>
      </c>
      <c r="T3255">
        <f t="shared" ca="1" si="1049"/>
        <v>6.1951358057519043E-2</v>
      </c>
      <c r="U3255">
        <f t="shared" ca="1" si="1044"/>
        <v>0.15525872495767659</v>
      </c>
      <c r="W3255">
        <f t="shared" ca="1" si="1045"/>
        <v>-0.52177106610229473</v>
      </c>
      <c r="X3255">
        <f t="shared" ca="1" si="1046"/>
        <v>-0.58377438804622206</v>
      </c>
      <c r="Z3255">
        <f t="shared" ca="1" si="1059"/>
        <v>106.29409827614953</v>
      </c>
      <c r="AA3255">
        <f t="shared" ca="1" si="1059"/>
        <v>107.01897480251883</v>
      </c>
      <c r="AB3255">
        <f t="shared" ca="1" si="1059"/>
        <v>107.19392485478275</v>
      </c>
      <c r="AC3255">
        <f t="shared" ca="1" si="1060"/>
        <v>107.19392485478275</v>
      </c>
      <c r="AE3255">
        <f ca="1">IFERROR(VLOOKUP($B3255,OFFSET(Input!$A$1,0,MATCH(Index!AE$6&amp;" Index",Input!$1:$1,0)-1,10000,2),2,0),AE3254)</f>
        <v>26.1</v>
      </c>
      <c r="AF3255">
        <f t="shared" ca="1" si="1050"/>
        <v>20.111333333333334</v>
      </c>
      <c r="AG3255">
        <f t="shared" ca="1" si="1050"/>
        <v>18.281500000000001</v>
      </c>
      <c r="AH3255">
        <f t="shared" ca="1" si="1050"/>
        <v>17.3216</v>
      </c>
      <c r="AI3255">
        <f t="shared" ca="1" si="1051"/>
        <v>18.281500000000001</v>
      </c>
      <c r="AK3255">
        <f t="shared" ca="1" si="1052"/>
        <v>-1</v>
      </c>
      <c r="AL3255">
        <f t="shared" ca="1" si="1053"/>
        <v>1</v>
      </c>
      <c r="AN3255" t="str">
        <f t="shared" ca="1" si="1063"/>
        <v>Down</v>
      </c>
      <c r="AO3255" t="str">
        <f t="shared" ca="1" si="1023"/>
        <v>Not Up</v>
      </c>
      <c r="AQ3255">
        <f t="shared" ca="1" si="1061"/>
        <v>0</v>
      </c>
      <c r="AR3255">
        <f t="shared" ca="1" si="1062"/>
        <v>1</v>
      </c>
      <c r="AT3255">
        <f t="shared" ca="1" si="1040"/>
        <v>0</v>
      </c>
      <c r="AU3255">
        <f t="shared" ca="1" si="1041"/>
        <v>1</v>
      </c>
      <c r="AW3255" s="5">
        <f t="shared" ca="1" si="1055"/>
        <v>0.15370586130426869</v>
      </c>
      <c r="AX3255" s="5">
        <f t="shared" ca="1" si="1056"/>
        <v>0.15525872495767659</v>
      </c>
      <c r="AY3255" s="18">
        <f t="shared" ca="1" si="1054"/>
        <v>0.15525872495767659</v>
      </c>
      <c r="BA3255" s="6">
        <f t="shared" ca="1" si="1047"/>
        <v>0.32204309299609385</v>
      </c>
      <c r="BB3255">
        <f t="shared" ca="1" si="1048"/>
        <v>0.31722265837283298</v>
      </c>
      <c r="BC3255" t="str">
        <f t="shared" ca="1" si="1036"/>
        <v>TLT UP equity</v>
      </c>
      <c r="BD3255" t="str">
        <f t="shared" ca="1" si="1037"/>
        <v>TLT UP equity</v>
      </c>
      <c r="BF3255">
        <f t="shared" ca="1" si="1057"/>
        <v>0</v>
      </c>
      <c r="BG3255">
        <f t="shared" ca="1" si="1058"/>
        <v>1</v>
      </c>
      <c r="BI3255">
        <f t="shared" ca="1" si="1024"/>
        <v>0</v>
      </c>
      <c r="BJ3255">
        <f t="shared" ca="1" si="1025"/>
        <v>1</v>
      </c>
      <c r="BL3255">
        <f t="shared" ca="1" si="1042"/>
        <v>0</v>
      </c>
      <c r="BM3255">
        <f t="shared" ca="1" si="1043"/>
        <v>8.0427211956474896</v>
      </c>
      <c r="BN3255" s="9">
        <f t="shared" ca="1" si="1033"/>
        <v>0</v>
      </c>
      <c r="BO3255" s="9">
        <f t="shared" ca="1" si="1034"/>
        <v>1</v>
      </c>
      <c r="BP3255" s="9">
        <f t="shared" ca="1" si="1028"/>
        <v>0</v>
      </c>
      <c r="BQ3255" s="9">
        <f t="shared" ca="1" si="1029"/>
        <v>1</v>
      </c>
      <c r="BR3255">
        <f t="shared" ca="1" si="1030"/>
        <v>1085.1900808741141</v>
      </c>
      <c r="BS3255">
        <f t="shared" ca="1" si="1031"/>
        <v>5.7409989338141898E-4</v>
      </c>
      <c r="BT3255">
        <f t="shared" ca="1" si="1032"/>
        <v>1.8055555555555558E-5</v>
      </c>
      <c r="BU3255">
        <f t="shared" ca="1" si="1017"/>
        <v>0</v>
      </c>
      <c r="BV3255">
        <f t="shared" ca="1" si="1018"/>
        <v>9.8500927528948682E-6</v>
      </c>
      <c r="BW3255" s="35">
        <f ca="1">IFERROR(VLOOKUP($B3255,OFFSET(Input!$A$1,0,MATCH(Index!BW$6&amp;" Index",Input!$1:$1,0)-1,10000,2),2,0)/100,BW3254)</f>
        <v>1.4000000000000002E-3</v>
      </c>
      <c r="BX3255">
        <f t="shared" ca="1" si="1035"/>
        <v>5.8882291244849259E-3</v>
      </c>
      <c r="CE3255">
        <v>1028.2267460022422</v>
      </c>
    </row>
    <row r="3256" spans="2:83" x14ac:dyDescent="0.25">
      <c r="B3256" s="2">
        <v>42244</v>
      </c>
      <c r="C3256">
        <f t="shared" ca="1" si="1019"/>
        <v>0</v>
      </c>
      <c r="D3256">
        <f t="shared" ca="1" si="1020"/>
        <v>0</v>
      </c>
      <c r="E3256">
        <f ca="1">IF($B3256&lt;VLOOKUP(E$6&amp;" Equity",Param,4,0),"",IFERROR(VLOOKUP($B3256,OFFSET(Input!$A$1,0,MATCH(Index!E$6&amp;" Equity",Input!$1:$1,0)-1,10000,2),2,0),E3255))</f>
        <v>86.36</v>
      </c>
      <c r="F3256" s="33">
        <v>122.36</v>
      </c>
      <c r="H3256">
        <f ca="1">IFERROR(VLOOKUP($B3256,OFFSET(Input!$A$1,0,MATCH(Index!H$6,Input!$1:$1,0)-1,10000,2),2,0),0)</f>
        <v>0</v>
      </c>
      <c r="I3256">
        <f ca="1">IFERROR(VLOOKUP($B3256,OFFSET(Input!$A$1,0,MATCH(Index!I$6,Input!$1:$1,0)-1,10000,2),2,0),0)</f>
        <v>0</v>
      </c>
      <c r="K3256">
        <f t="shared" ca="1" si="1021"/>
        <v>106.98037814521447</v>
      </c>
      <c r="L3256" s="30">
        <f t="shared" ca="1" si="1022"/>
        <v>135.32637208682161</v>
      </c>
      <c r="N3256">
        <f t="shared" ca="1" si="1026"/>
        <v>9.2678412565104138E-4</v>
      </c>
      <c r="O3256">
        <f t="shared" ca="1" si="1027"/>
        <v>2.9464745494460678E-3</v>
      </c>
      <c r="Q3256">
        <f t="shared" ca="1" si="1039"/>
        <v>7.7235063664397197E-2</v>
      </c>
      <c r="R3256">
        <f t="shared" ca="1" si="1038"/>
        <v>0.15396761230062331</v>
      </c>
      <c r="T3256">
        <f t="shared" ca="1" si="1049"/>
        <v>6.1743191327163938E-2</v>
      </c>
      <c r="U3256">
        <f t="shared" ca="1" si="1044"/>
        <v>0.15339442844305254</v>
      </c>
      <c r="W3256">
        <f t="shared" ca="1" si="1045"/>
        <v>-0.51739460393219916</v>
      </c>
      <c r="X3256">
        <f t="shared" ca="1" si="1046"/>
        <v>-0.57251926046391133</v>
      </c>
      <c r="Z3256">
        <f t="shared" ca="1" si="1059"/>
        <v>106.29162073149584</v>
      </c>
      <c r="AA3256">
        <f t="shared" ca="1" si="1059"/>
        <v>106.94383436157291</v>
      </c>
      <c r="AB3256">
        <f t="shared" ca="1" si="1059"/>
        <v>107.1693281981107</v>
      </c>
      <c r="AC3256">
        <f t="shared" ca="1" si="1060"/>
        <v>107.1693281981107</v>
      </c>
      <c r="AE3256">
        <f ca="1">IFERROR(VLOOKUP($B3256,OFFSET(Input!$A$1,0,MATCH(Index!AE$6&amp;" Index",Input!$1:$1,0)-1,10000,2),2,0),AE3255)</f>
        <v>26.05</v>
      </c>
      <c r="AF3256">
        <f t="shared" ca="1" si="1050"/>
        <v>20.955333333333339</v>
      </c>
      <c r="AG3256">
        <f t="shared" ca="1" si="1050"/>
        <v>18.978000000000002</v>
      </c>
      <c r="AH3256">
        <f t="shared" ca="1" si="1050"/>
        <v>17.814</v>
      </c>
      <c r="AI3256">
        <f t="shared" ca="1" si="1051"/>
        <v>18.978000000000002</v>
      </c>
      <c r="AK3256">
        <f t="shared" ca="1" si="1052"/>
        <v>-1</v>
      </c>
      <c r="AL3256">
        <f t="shared" ca="1" si="1053"/>
        <v>1</v>
      </c>
      <c r="AN3256" t="str">
        <f t="shared" ca="1" si="1063"/>
        <v>Down</v>
      </c>
      <c r="AO3256" t="str">
        <f t="shared" ca="1" si="1023"/>
        <v>Not Up</v>
      </c>
      <c r="AQ3256">
        <f t="shared" ca="1" si="1061"/>
        <v>0</v>
      </c>
      <c r="AR3256">
        <f t="shared" ca="1" si="1062"/>
        <v>1</v>
      </c>
      <c r="AT3256">
        <f t="shared" ca="1" si="1040"/>
        <v>0</v>
      </c>
      <c r="AU3256">
        <f t="shared" ca="1" si="1041"/>
        <v>1</v>
      </c>
      <c r="AW3256" s="5">
        <f t="shared" ca="1" si="1055"/>
        <v>0.15396761230062331</v>
      </c>
      <c r="AX3256" s="5">
        <f t="shared" ca="1" si="1056"/>
        <v>0.15339442844305254</v>
      </c>
      <c r="AY3256" s="18">
        <f t="shared" ca="1" si="1054"/>
        <v>0.15396761230062331</v>
      </c>
      <c r="BA3256" s="6">
        <f t="shared" ca="1" si="1047"/>
        <v>0.3247436214206823</v>
      </c>
      <c r="BB3256">
        <f t="shared" ca="1" si="1048"/>
        <v>0.31722265837283298</v>
      </c>
      <c r="BC3256" t="str">
        <f t="shared" ca="1" si="1036"/>
        <v>TLT UP equity</v>
      </c>
      <c r="BD3256" t="str">
        <f t="shared" ca="1" si="1037"/>
        <v>TLT UP equity</v>
      </c>
      <c r="BF3256">
        <f t="shared" ca="1" si="1057"/>
        <v>0</v>
      </c>
      <c r="BG3256">
        <f t="shared" ca="1" si="1058"/>
        <v>1</v>
      </c>
      <c r="BI3256">
        <f t="shared" ca="1" si="1024"/>
        <v>0</v>
      </c>
      <c r="BJ3256">
        <f t="shared" ca="1" si="1025"/>
        <v>1</v>
      </c>
      <c r="BL3256">
        <f t="shared" ca="1" si="1042"/>
        <v>0</v>
      </c>
      <c r="BM3256">
        <f t="shared" ca="1" si="1043"/>
        <v>8.0427211956474896</v>
      </c>
      <c r="BN3256" s="9">
        <f t="shared" ca="1" si="1033"/>
        <v>0</v>
      </c>
      <c r="BO3256" s="9">
        <f t="shared" ca="1" si="1034"/>
        <v>1</v>
      </c>
      <c r="BP3256" s="9">
        <f t="shared" ca="1" si="1028"/>
        <v>0</v>
      </c>
      <c r="BQ3256" s="9">
        <f t="shared" ca="1" si="1029"/>
        <v>1</v>
      </c>
      <c r="BR3256">
        <f t="shared" ca="1" si="1030"/>
        <v>1088.3922811127588</v>
      </c>
      <c r="BS3256">
        <f t="shared" ca="1" si="1031"/>
        <v>2.9508196721310664E-3</v>
      </c>
      <c r="BT3256">
        <f t="shared" ca="1" si="1032"/>
        <v>1.8055555555555558E-5</v>
      </c>
      <c r="BU3256">
        <f t="shared" ca="1" si="1017"/>
        <v>0</v>
      </c>
      <c r="BV3256">
        <f t="shared" ca="1" si="1018"/>
        <v>0</v>
      </c>
      <c r="BW3256" s="35">
        <f ca="1">IFERROR(VLOOKUP($B3256,OFFSET(Input!$A$1,0,MATCH(Index!BW$6&amp;" Index",Input!$1:$1,0)-1,10000,2),2,0)/100,BW3255)</f>
        <v>1.4000000000000002E-3</v>
      </c>
      <c r="BX3256">
        <f t="shared" ca="1" si="1035"/>
        <v>5.8893037265269821E-3</v>
      </c>
      <c r="CE3256">
        <v>1029.17179494793</v>
      </c>
    </row>
    <row r="3257" spans="2:83" x14ac:dyDescent="0.25">
      <c r="B3257" s="2">
        <v>42247</v>
      </c>
      <c r="C3257">
        <f t="shared" ca="1" si="1019"/>
        <v>0</v>
      </c>
      <c r="D3257">
        <f t="shared" ca="1" si="1020"/>
        <v>0</v>
      </c>
      <c r="E3257">
        <f ca="1">IF($B3257&lt;VLOOKUP(E$6&amp;" Equity",Param,4,0),"",IFERROR(VLOOKUP($B3257,OFFSET(Input!$A$1,0,MATCH(Index!E$6&amp;" Equity",Input!$1:$1,0)-1,10000,2),2,0),E3256))</f>
        <v>86.24</v>
      </c>
      <c r="F3257" s="33">
        <v>121.42</v>
      </c>
      <c r="H3257">
        <f ca="1">IFERROR(VLOOKUP($B3257,OFFSET(Input!$A$1,0,MATCH(Index!H$6,Input!$1:$1,0)-1,10000,2),2,0),0)</f>
        <v>0</v>
      </c>
      <c r="I3257">
        <f ca="1">IFERROR(VLOOKUP($B3257,OFFSET(Input!$A$1,0,MATCH(Index!I$6,Input!$1:$1,0)-1,10000,2),2,0),0)</f>
        <v>0</v>
      </c>
      <c r="K3257">
        <f t="shared" ca="1" si="1021"/>
        <v>106.83172546599462</v>
      </c>
      <c r="L3257" s="30">
        <f t="shared" ca="1" si="1022"/>
        <v>134.28676118651421</v>
      </c>
      <c r="N3257">
        <f t="shared" ca="1" si="1026"/>
        <v>-1.3904984859196496E-3</v>
      </c>
      <c r="O3257">
        <f t="shared" ca="1" si="1027"/>
        <v>-7.7119095804147652E-3</v>
      </c>
      <c r="Q3257">
        <f t="shared" ca="1" si="1039"/>
        <v>7.7549847887890641E-2</v>
      </c>
      <c r="R3257">
        <f t="shared" ca="1" si="1038"/>
        <v>0.15713935378278673</v>
      </c>
      <c r="T3257">
        <f t="shared" ca="1" si="1049"/>
        <v>6.1585493690787571E-2</v>
      </c>
      <c r="U3257">
        <f t="shared" ca="1" si="1044"/>
        <v>0.15133632550053586</v>
      </c>
      <c r="W3257">
        <f t="shared" ca="1" si="1045"/>
        <v>-0.48271842391714764</v>
      </c>
      <c r="X3257">
        <f t="shared" ca="1" si="1046"/>
        <v>-0.54094526479155192</v>
      </c>
      <c r="Z3257">
        <f t="shared" ca="1" si="1059"/>
        <v>106.27427791892019</v>
      </c>
      <c r="AA3257">
        <f t="shared" ca="1" si="1059"/>
        <v>106.87136618045322</v>
      </c>
      <c r="AB3257">
        <f t="shared" ca="1" si="1059"/>
        <v>107.15703655586888</v>
      </c>
      <c r="AC3257">
        <f t="shared" ca="1" si="1060"/>
        <v>107.15703655586888</v>
      </c>
      <c r="AE3257">
        <f ca="1">IFERROR(VLOOKUP($B3257,OFFSET(Input!$A$1,0,MATCH(Index!AE$6&amp;" Index",Input!$1:$1,0)-1,10000,2),2,0),AE3256)</f>
        <v>28.43</v>
      </c>
      <c r="AF3257">
        <f t="shared" ca="1" si="1050"/>
        <v>22.035333333333334</v>
      </c>
      <c r="AG3257">
        <f t="shared" ca="1" si="1050"/>
        <v>19.771500000000003</v>
      </c>
      <c r="AH3257">
        <f t="shared" ca="1" si="1050"/>
        <v>18.327200000000005</v>
      </c>
      <c r="AI3257">
        <f t="shared" ca="1" si="1051"/>
        <v>19.771500000000003</v>
      </c>
      <c r="AK3257">
        <f t="shared" ca="1" si="1052"/>
        <v>-1</v>
      </c>
      <c r="AL3257">
        <f t="shared" ca="1" si="1053"/>
        <v>1</v>
      </c>
      <c r="AN3257" t="str">
        <f t="shared" ca="1" si="1063"/>
        <v>Down</v>
      </c>
      <c r="AO3257" t="str">
        <f t="shared" ca="1" si="1023"/>
        <v>Not Up</v>
      </c>
      <c r="AQ3257">
        <f t="shared" ca="1" si="1061"/>
        <v>0</v>
      </c>
      <c r="AR3257">
        <f t="shared" ca="1" si="1062"/>
        <v>1</v>
      </c>
      <c r="AT3257">
        <f t="shared" ca="1" si="1040"/>
        <v>0</v>
      </c>
      <c r="AU3257">
        <f t="shared" ca="1" si="1041"/>
        <v>1</v>
      </c>
      <c r="AW3257" s="5">
        <f t="shared" ca="1" si="1055"/>
        <v>0.15713935378278673</v>
      </c>
      <c r="AX3257" s="5">
        <f t="shared" ca="1" si="1056"/>
        <v>0.15133632550053586</v>
      </c>
      <c r="AY3257" s="18">
        <f t="shared" ca="1" si="1054"/>
        <v>0.15713935378278673</v>
      </c>
      <c r="BA3257" s="6">
        <f t="shared" ca="1" si="1047"/>
        <v>0.31818891192027465</v>
      </c>
      <c r="BB3257">
        <f t="shared" ca="1" si="1048"/>
        <v>0.31722265837283298</v>
      </c>
      <c r="BC3257" t="str">
        <f t="shared" ca="1" si="1036"/>
        <v>TLT UP equity</v>
      </c>
      <c r="BD3257" t="str">
        <f t="shared" ca="1" si="1037"/>
        <v>TLT UP equity</v>
      </c>
      <c r="BF3257">
        <f t="shared" ca="1" si="1057"/>
        <v>0</v>
      </c>
      <c r="BG3257">
        <f t="shared" ca="1" si="1058"/>
        <v>1</v>
      </c>
      <c r="BI3257">
        <f t="shared" ca="1" si="1024"/>
        <v>0</v>
      </c>
      <c r="BJ3257">
        <f t="shared" ca="1" si="1025"/>
        <v>1</v>
      </c>
      <c r="BL3257">
        <f t="shared" ca="1" si="1042"/>
        <v>0</v>
      </c>
      <c r="BM3257">
        <f t="shared" ca="1" si="1043"/>
        <v>8.0427211956474896</v>
      </c>
      <c r="BN3257" s="9">
        <f t="shared" ca="1" si="1033"/>
        <v>0</v>
      </c>
      <c r="BO3257" s="9">
        <f t="shared" ca="1" si="1034"/>
        <v>1</v>
      </c>
      <c r="BP3257" s="9">
        <f t="shared" ca="1" si="1028"/>
        <v>0</v>
      </c>
      <c r="BQ3257" s="9">
        <f t="shared" ca="1" si="1029"/>
        <v>1</v>
      </c>
      <c r="BR3257">
        <f t="shared" ca="1" si="1030"/>
        <v>1080.0309804896306</v>
      </c>
      <c r="BS3257">
        <f t="shared" ca="1" si="1031"/>
        <v>-7.6822491010132277E-3</v>
      </c>
      <c r="BT3257">
        <f t="shared" ca="1" si="1032"/>
        <v>5.4166666666666671E-5</v>
      </c>
      <c r="BU3257">
        <f t="shared" ca="1" si="1017"/>
        <v>0</v>
      </c>
      <c r="BV3257">
        <f t="shared" ca="1" si="1018"/>
        <v>0</v>
      </c>
      <c r="BW3257" s="35">
        <f ca="1">IFERROR(VLOOKUP($B3257,OFFSET(Input!$A$1,0,MATCH(Index!BW$6&amp;" Index",Input!$1:$1,0)-1,10000,2),2,0)/100,BW3256)</f>
        <v>8.0000000000000004E-4</v>
      </c>
      <c r="BX3257">
        <f t="shared" ca="1" si="1035"/>
        <v>1.7684149855434973E-2</v>
      </c>
      <c r="CE3257">
        <v>1026.6113520858739</v>
      </c>
    </row>
    <row r="3258" spans="2:83" x14ac:dyDescent="0.25">
      <c r="B3258" s="2">
        <v>42248</v>
      </c>
      <c r="C3258">
        <f t="shared" ca="1" si="1019"/>
        <v>1</v>
      </c>
      <c r="D3258">
        <f t="shared" ca="1" si="1020"/>
        <v>0</v>
      </c>
      <c r="E3258">
        <f ca="1">IF($B3258&lt;VLOOKUP(E$6&amp;" Equity",Param,4,0),"",IFERROR(VLOOKUP($B3258,OFFSET(Input!$A$1,0,MATCH(Index!E$6&amp;" Equity",Input!$1:$1,0)-1,10000,2),2,0),E3257))</f>
        <v>85.58</v>
      </c>
      <c r="F3258" s="33">
        <v>122.03</v>
      </c>
      <c r="H3258">
        <f ca="1">IFERROR(VLOOKUP($B3258,OFFSET(Input!$A$1,0,MATCH(Index!H$6,Input!$1:$1,0)-1,10000,2),2,0),0)</f>
        <v>0.38335599999999997</v>
      </c>
      <c r="I3258">
        <f ca="1">IFERROR(VLOOKUP($B3258,OFFSET(Input!$A$1,0,MATCH(Index!I$6,Input!$1:$1,0)-1,10000,2),2,0),0)</f>
        <v>0.26267000000000001</v>
      </c>
      <c r="K3258">
        <f t="shared" ca="1" si="1021"/>
        <v>106.48902653441051</v>
      </c>
      <c r="L3258" s="30">
        <f t="shared" ca="1" si="1022"/>
        <v>135.25190719116446</v>
      </c>
      <c r="N3258">
        <f t="shared" ca="1" si="1026"/>
        <v>-3.2129947338619159E-3</v>
      </c>
      <c r="O3258">
        <f t="shared" ca="1" si="1027"/>
        <v>7.1614966076085319E-3</v>
      </c>
      <c r="Q3258">
        <f t="shared" ca="1" si="1039"/>
        <v>7.8950675100845427E-2</v>
      </c>
      <c r="R3258">
        <f t="shared" ca="1" si="1038"/>
        <v>0.15624320171046077</v>
      </c>
      <c r="T3258">
        <f t="shared" ca="1" si="1049"/>
        <v>6.2599733631557158E-2</v>
      </c>
      <c r="U3258">
        <f t="shared" ca="1" si="1044"/>
        <v>0.15083041518205589</v>
      </c>
      <c r="W3258">
        <f t="shared" ca="1" si="1045"/>
        <v>-0.54444796232875581</v>
      </c>
      <c r="X3258">
        <f t="shared" ca="1" si="1046"/>
        <v>-0.55859465452405854</v>
      </c>
      <c r="Z3258">
        <f t="shared" ca="1" si="1059"/>
        <v>106.23629170878128</v>
      </c>
      <c r="AA3258">
        <f t="shared" ca="1" si="1059"/>
        <v>106.77866612193728</v>
      </c>
      <c r="AB3258">
        <f t="shared" ca="1" si="1059"/>
        <v>107.10785309919738</v>
      </c>
      <c r="AC3258">
        <f t="shared" ca="1" si="1060"/>
        <v>107.10785309919738</v>
      </c>
      <c r="AE3258">
        <f ca="1">IFERROR(VLOOKUP($B3258,OFFSET(Input!$A$1,0,MATCH(Index!AE$6&amp;" Index",Input!$1:$1,0)-1,10000,2),2,0),AE3257)</f>
        <v>31.4</v>
      </c>
      <c r="AF3258">
        <f t="shared" ca="1" si="1050"/>
        <v>23.21466666666667</v>
      </c>
      <c r="AG3258">
        <f t="shared" ca="1" si="1050"/>
        <v>20.691500000000001</v>
      </c>
      <c r="AH3258">
        <f t="shared" ca="1" si="1050"/>
        <v>19.0456</v>
      </c>
      <c r="AI3258">
        <f t="shared" ca="1" si="1051"/>
        <v>20.691500000000001</v>
      </c>
      <c r="AK3258">
        <f t="shared" ca="1" si="1052"/>
        <v>-1</v>
      </c>
      <c r="AL3258">
        <f t="shared" ca="1" si="1053"/>
        <v>1</v>
      </c>
      <c r="AN3258" t="str">
        <f t="shared" ca="1" si="1063"/>
        <v>Down</v>
      </c>
      <c r="AO3258" t="str">
        <f t="shared" ca="1" si="1023"/>
        <v>Not Up</v>
      </c>
      <c r="AQ3258">
        <f t="shared" ca="1" si="1061"/>
        <v>0</v>
      </c>
      <c r="AR3258">
        <f t="shared" ca="1" si="1062"/>
        <v>1</v>
      </c>
      <c r="AT3258">
        <f t="shared" ca="1" si="1040"/>
        <v>0</v>
      </c>
      <c r="AU3258">
        <f t="shared" ca="1" si="1041"/>
        <v>1</v>
      </c>
      <c r="AW3258" s="5">
        <f t="shared" ca="1" si="1055"/>
        <v>0.15624320171046077</v>
      </c>
      <c r="AX3258" s="5">
        <f t="shared" ca="1" si="1056"/>
        <v>0.15083041518205589</v>
      </c>
      <c r="AY3258" s="18">
        <f t="shared" ca="1" si="1054"/>
        <v>0.15624320171046077</v>
      </c>
      <c r="BA3258" s="6">
        <f t="shared" ca="1" si="1047"/>
        <v>0.3200139235027748</v>
      </c>
      <c r="BB3258">
        <f t="shared" ca="1" si="1048"/>
        <v>0.31722265837283298</v>
      </c>
      <c r="BC3258" t="str">
        <f t="shared" ca="1" si="1036"/>
        <v>TLT UP equity</v>
      </c>
      <c r="BD3258" t="str">
        <f t="shared" ca="1" si="1037"/>
        <v>TLT UP equity</v>
      </c>
      <c r="BF3258">
        <f t="shared" ca="1" si="1057"/>
        <v>0</v>
      </c>
      <c r="BG3258">
        <f t="shared" ca="1" si="1058"/>
        <v>1</v>
      </c>
      <c r="BI3258">
        <f t="shared" ca="1" si="1024"/>
        <v>0</v>
      </c>
      <c r="BJ3258">
        <f t="shared" ca="1" si="1025"/>
        <v>1</v>
      </c>
      <c r="BL3258">
        <f t="shared" ca="1" si="1042"/>
        <v>0</v>
      </c>
      <c r="BM3258">
        <f t="shared" ca="1" si="1043"/>
        <v>8.0427211956474896</v>
      </c>
      <c r="BN3258" s="9">
        <f t="shared" ca="1" si="1033"/>
        <v>0</v>
      </c>
      <c r="BO3258" s="9">
        <f t="shared" ca="1" si="1034"/>
        <v>1</v>
      </c>
      <c r="BP3258" s="9">
        <f t="shared" ca="1" si="1028"/>
        <v>0</v>
      </c>
      <c r="BQ3258" s="9">
        <f t="shared" ca="1" si="1029"/>
        <v>1</v>
      </c>
      <c r="BR3258">
        <f t="shared" ca="1" si="1030"/>
        <v>1087.7933807181255</v>
      </c>
      <c r="BS3258">
        <f t="shared" ca="1" si="1031"/>
        <v>7.1872014495137915E-3</v>
      </c>
      <c r="BT3258">
        <f t="shared" ca="1" si="1032"/>
        <v>1.8055555555555558E-5</v>
      </c>
      <c r="BU3258">
        <f t="shared" ca="1" si="1017"/>
        <v>0</v>
      </c>
      <c r="BV3258">
        <f t="shared" ca="1" si="1018"/>
        <v>0</v>
      </c>
      <c r="BW3258" s="35">
        <f ca="1">IFERROR(VLOOKUP($B3258,OFFSET(Input!$A$1,0,MATCH(Index!BW$6&amp;" Index",Input!$1:$1,0)-1,10000,2),2,0)/100,BW3257)</f>
        <v>1.4000000000000002E-3</v>
      </c>
      <c r="BX3258">
        <f t="shared" ca="1" si="1035"/>
        <v>5.8800513457185023E-3</v>
      </c>
      <c r="CE3258">
        <v>1028.9333867234386</v>
      </c>
    </row>
    <row r="3259" spans="2:83" x14ac:dyDescent="0.25">
      <c r="B3259" s="2">
        <v>42249</v>
      </c>
      <c r="C3259">
        <f t="shared" ca="1" si="1019"/>
        <v>0</v>
      </c>
      <c r="D3259">
        <f t="shared" ca="1" si="1020"/>
        <v>1</v>
      </c>
      <c r="E3259">
        <f ca="1">IF($B3259&lt;VLOOKUP(E$6&amp;" Equity",Param,4,0),"",IFERROR(VLOOKUP($B3259,OFFSET(Input!$A$1,0,MATCH(Index!E$6&amp;" Equity",Input!$1:$1,0)-1,10000,2),2,0),E3258))</f>
        <v>85.93</v>
      </c>
      <c r="F3259" s="33">
        <v>120.98</v>
      </c>
      <c r="H3259">
        <f ca="1">IFERROR(VLOOKUP($B3259,OFFSET(Input!$A$1,0,MATCH(Index!H$6,Input!$1:$1,0)-1,10000,2),2,0),0)</f>
        <v>0</v>
      </c>
      <c r="I3259">
        <f ca="1">IFERROR(VLOOKUP($B3259,OFFSET(Input!$A$1,0,MATCH(Index!I$6,Input!$1:$1,0)-1,10000,2),2,0),0)</f>
        <v>0</v>
      </c>
      <c r="K3259">
        <f t="shared" ca="1" si="1021"/>
        <v>106.92453902900088</v>
      </c>
      <c r="L3259" s="30">
        <f t="shared" ca="1" si="1022"/>
        <v>134.0881400638128</v>
      </c>
      <c r="N3259">
        <f t="shared" ca="1" si="1026"/>
        <v>4.0814003364609205E-3</v>
      </c>
      <c r="O3259">
        <f t="shared" ca="1" si="1027"/>
        <v>-8.6416734649799598E-3</v>
      </c>
      <c r="Q3259">
        <f t="shared" ca="1" si="1039"/>
        <v>8.1432770859652351E-2</v>
      </c>
      <c r="R3259">
        <f t="shared" ca="1" si="1038"/>
        <v>0.15446787167476231</v>
      </c>
      <c r="T3259">
        <f t="shared" ca="1" si="1049"/>
        <v>6.4069202732325484E-2</v>
      </c>
      <c r="U3259">
        <f t="shared" ca="1" si="1044"/>
        <v>0.15157681221784636</v>
      </c>
      <c r="W3259">
        <f t="shared" ca="1" si="1045"/>
        <v>-0.58631453367205222</v>
      </c>
      <c r="X3259">
        <f t="shared" ca="1" si="1046"/>
        <v>-0.60227774130405298</v>
      </c>
      <c r="Z3259">
        <f t="shared" ca="1" si="1059"/>
        <v>106.25176692671607</v>
      </c>
      <c r="AA3259">
        <f t="shared" ca="1" si="1059"/>
        <v>106.71517432211184</v>
      </c>
      <c r="AB3259">
        <f t="shared" ca="1" si="1059"/>
        <v>107.05093319091615</v>
      </c>
      <c r="AC3259">
        <f t="shared" ca="1" si="1060"/>
        <v>107.05093319091615</v>
      </c>
      <c r="AE3259">
        <f ca="1">IFERROR(VLOOKUP($B3259,OFFSET(Input!$A$1,0,MATCH(Index!AE$6&amp;" Index",Input!$1:$1,0)-1,10000,2),2,0),AE3258)</f>
        <v>26.09</v>
      </c>
      <c r="AF3259">
        <f t="shared" ca="1" si="1050"/>
        <v>24.046666666666663</v>
      </c>
      <c r="AG3259">
        <f t="shared" ca="1" si="1050"/>
        <v>21.3705</v>
      </c>
      <c r="AH3259">
        <f t="shared" ca="1" si="1050"/>
        <v>19.589200000000002</v>
      </c>
      <c r="AI3259">
        <f t="shared" ca="1" si="1051"/>
        <v>21.3705</v>
      </c>
      <c r="AK3259">
        <f t="shared" ca="1" si="1052"/>
        <v>-1</v>
      </c>
      <c r="AL3259">
        <f t="shared" ca="1" si="1053"/>
        <v>1</v>
      </c>
      <c r="AN3259" t="str">
        <f t="shared" ca="1" si="1063"/>
        <v>Down</v>
      </c>
      <c r="AO3259" t="str">
        <f t="shared" ca="1" si="1023"/>
        <v>Not Up</v>
      </c>
      <c r="AQ3259">
        <f t="shared" ca="1" si="1061"/>
        <v>0</v>
      </c>
      <c r="AR3259">
        <f t="shared" ca="1" si="1062"/>
        <v>1</v>
      </c>
      <c r="AT3259">
        <f t="shared" ca="1" si="1040"/>
        <v>0</v>
      </c>
      <c r="AU3259">
        <f t="shared" ca="1" si="1041"/>
        <v>1</v>
      </c>
      <c r="AW3259" s="5">
        <f t="shared" ca="1" si="1055"/>
        <v>0.15446787167476231</v>
      </c>
      <c r="AX3259" s="5">
        <f t="shared" ca="1" si="1056"/>
        <v>0.15157681221784636</v>
      </c>
      <c r="AY3259" s="18">
        <f t="shared" ca="1" si="1054"/>
        <v>0.15446787167476231</v>
      </c>
      <c r="BA3259" s="6">
        <f t="shared" ca="1" si="1047"/>
        <v>0.32369190730663272</v>
      </c>
      <c r="BB3259">
        <f t="shared" ca="1" si="1048"/>
        <v>0.32369190730663272</v>
      </c>
      <c r="BC3259" t="str">
        <f t="shared" ca="1" si="1036"/>
        <v>TLT UP equity</v>
      </c>
      <c r="BD3259" t="str">
        <f t="shared" ca="1" si="1037"/>
        <v>TLT UP equity</v>
      </c>
      <c r="BF3259">
        <f t="shared" ca="1" si="1057"/>
        <v>0</v>
      </c>
      <c r="BG3259">
        <f t="shared" ca="1" si="1058"/>
        <v>1</v>
      </c>
      <c r="BI3259">
        <f t="shared" ca="1" si="1024"/>
        <v>0</v>
      </c>
      <c r="BJ3259">
        <f t="shared" ca="1" si="1025"/>
        <v>1</v>
      </c>
      <c r="BL3259">
        <f t="shared" ca="1" si="1042"/>
        <v>0</v>
      </c>
      <c r="BM3259">
        <f t="shared" ca="1" si="1043"/>
        <v>8.0427211956474896</v>
      </c>
      <c r="BN3259" s="9">
        <f t="shared" ca="1" si="1033"/>
        <v>0</v>
      </c>
      <c r="BO3259" s="9">
        <f t="shared" ca="1" si="1034"/>
        <v>1</v>
      </c>
      <c r="BP3259" s="9">
        <f t="shared" ca="1" si="1028"/>
        <v>0</v>
      </c>
      <c r="BQ3259" s="9">
        <f t="shared" ca="1" si="1029"/>
        <v>1</v>
      </c>
      <c r="BR3259">
        <f t="shared" ca="1" si="1030"/>
        <v>1078.4335261761764</v>
      </c>
      <c r="BS3259">
        <f t="shared" ca="1" si="1031"/>
        <v>-8.604441530771223E-3</v>
      </c>
      <c r="BT3259">
        <f t="shared" ca="1" si="1032"/>
        <v>1.8055555555555558E-5</v>
      </c>
      <c r="BU3259">
        <f t="shared" ca="1" si="1017"/>
        <v>0</v>
      </c>
      <c r="BV3259">
        <f t="shared" ca="1" si="1018"/>
        <v>0</v>
      </c>
      <c r="BW3259" s="35">
        <f ca="1">IFERROR(VLOOKUP($B3259,OFFSET(Input!$A$1,0,MATCH(Index!BW$6&amp;" Index",Input!$1:$1,0)-1,10000,2),2,0)/100,BW3258)</f>
        <v>1.4000000000000002E-3</v>
      </c>
      <c r="BX3259">
        <f t="shared" ca="1" si="1035"/>
        <v>5.8933511040619845E-3</v>
      </c>
      <c r="CE3259">
        <v>1026.1068621117797</v>
      </c>
    </row>
    <row r="3260" spans="2:83" x14ac:dyDescent="0.25">
      <c r="B3260" s="2">
        <v>42250</v>
      </c>
      <c r="C3260">
        <f t="shared" ca="1" si="1019"/>
        <v>0</v>
      </c>
      <c r="D3260">
        <f t="shared" ca="1" si="1020"/>
        <v>2</v>
      </c>
      <c r="E3260">
        <f ca="1">IF($B3260&lt;VLOOKUP(E$6&amp;" Equity",Param,4,0),"",IFERROR(VLOOKUP($B3260,OFFSET(Input!$A$1,0,MATCH(Index!E$6&amp;" Equity",Input!$1:$1,0)-1,10000,2),2,0),E3259))</f>
        <v>86.05</v>
      </c>
      <c r="F3260" s="33">
        <v>121.57</v>
      </c>
      <c r="H3260">
        <f ca="1">IFERROR(VLOOKUP($B3260,OFFSET(Input!$A$1,0,MATCH(Index!H$6,Input!$1:$1,0)-1,10000,2),2,0),0)</f>
        <v>0</v>
      </c>
      <c r="I3260">
        <f ca="1">IFERROR(VLOOKUP($B3260,OFFSET(Input!$A$1,0,MATCH(Index!I$6,Input!$1:$1,0)-1,10000,2),2,0),0)</f>
        <v>0</v>
      </c>
      <c r="K3260">
        <f t="shared" ca="1" si="1021"/>
        <v>107.07385759857472</v>
      </c>
      <c r="L3260" s="30">
        <f t="shared" ca="1" si="1022"/>
        <v>134.74206635441993</v>
      </c>
      <c r="N3260">
        <f t="shared" ca="1" si="1026"/>
        <v>1.3955113324167167E-3</v>
      </c>
      <c r="O3260">
        <f t="shared" ca="1" si="1027"/>
        <v>4.8649858889344214E-3</v>
      </c>
      <c r="Q3260">
        <f t="shared" ca="1" si="1039"/>
        <v>7.7968272498282198E-2</v>
      </c>
      <c r="R3260">
        <f t="shared" ca="1" si="1038"/>
        <v>0.14802749077265814</v>
      </c>
      <c r="T3260">
        <f t="shared" ca="1" si="1049"/>
        <v>6.2565551325904606E-2</v>
      </c>
      <c r="U3260">
        <f t="shared" ca="1" si="1044"/>
        <v>0.14929632105346749</v>
      </c>
      <c r="W3260">
        <f t="shared" ca="1" si="1045"/>
        <v>-0.51700882432392448</v>
      </c>
      <c r="X3260">
        <f t="shared" ca="1" si="1046"/>
        <v>-0.56777015868606417</v>
      </c>
      <c r="Z3260">
        <f t="shared" ca="1" si="1059"/>
        <v>106.33420243933521</v>
      </c>
      <c r="AA3260">
        <f t="shared" ca="1" si="1059"/>
        <v>106.68144635264805</v>
      </c>
      <c r="AB3260">
        <f t="shared" ca="1" si="1059"/>
        <v>106.98716091294287</v>
      </c>
      <c r="AC3260">
        <f t="shared" ca="1" si="1060"/>
        <v>106.98716091294287</v>
      </c>
      <c r="AE3260">
        <f ca="1">IFERROR(VLOOKUP($B3260,OFFSET(Input!$A$1,0,MATCH(Index!AE$6&amp;" Index",Input!$1:$1,0)-1,10000,2),2,0),AE3259)</f>
        <v>25.61</v>
      </c>
      <c r="AF3260">
        <f t="shared" ca="1" si="1050"/>
        <v>24.854666666666667</v>
      </c>
      <c r="AG3260">
        <f t="shared" ca="1" si="1050"/>
        <v>21.962499999999999</v>
      </c>
      <c r="AH3260">
        <f t="shared" ca="1" si="1050"/>
        <v>20.128399999999999</v>
      </c>
      <c r="AI3260">
        <f t="shared" ca="1" si="1051"/>
        <v>21.962499999999999</v>
      </c>
      <c r="AK3260">
        <f t="shared" ca="1" si="1052"/>
        <v>-1</v>
      </c>
      <c r="AL3260">
        <f t="shared" ca="1" si="1053"/>
        <v>1</v>
      </c>
      <c r="AN3260" t="str">
        <f t="shared" ca="1" si="1063"/>
        <v>Down</v>
      </c>
      <c r="AO3260" t="str">
        <f t="shared" ca="1" si="1023"/>
        <v>Not Up</v>
      </c>
      <c r="AQ3260">
        <f t="shared" ca="1" si="1061"/>
        <v>0</v>
      </c>
      <c r="AR3260">
        <f t="shared" ca="1" si="1062"/>
        <v>1</v>
      </c>
      <c r="AT3260">
        <f t="shared" ca="1" si="1040"/>
        <v>0</v>
      </c>
      <c r="AU3260">
        <f t="shared" ca="1" si="1041"/>
        <v>1</v>
      </c>
      <c r="AW3260" s="5">
        <f t="shared" ca="1" si="1055"/>
        <v>0.14802749077265814</v>
      </c>
      <c r="AX3260" s="5">
        <f t="shared" ca="1" si="1056"/>
        <v>0.14929632105346749</v>
      </c>
      <c r="AY3260" s="18">
        <f t="shared" ca="1" si="1054"/>
        <v>0.14929632105346749</v>
      </c>
      <c r="BA3260" s="6">
        <f t="shared" ca="1" si="1047"/>
        <v>0.33490443466516168</v>
      </c>
      <c r="BB3260">
        <f t="shared" ca="1" si="1048"/>
        <v>0.33490443466516168</v>
      </c>
      <c r="BC3260" t="str">
        <f t="shared" ca="1" si="1036"/>
        <v>TLT UP equity</v>
      </c>
      <c r="BD3260" t="str">
        <f t="shared" ca="1" si="1037"/>
        <v>TLT UP equity</v>
      </c>
      <c r="BF3260">
        <f t="shared" ca="1" si="1057"/>
        <v>0</v>
      </c>
      <c r="BG3260">
        <f t="shared" ca="1" si="1058"/>
        <v>1</v>
      </c>
      <c r="BI3260">
        <f t="shared" ca="1" si="1024"/>
        <v>0</v>
      </c>
      <c r="BJ3260">
        <f t="shared" ca="1" si="1025"/>
        <v>1</v>
      </c>
      <c r="BL3260">
        <f t="shared" ca="1" si="1042"/>
        <v>0</v>
      </c>
      <c r="BM3260">
        <f t="shared" ca="1" si="1043"/>
        <v>8.0427211956474896</v>
      </c>
      <c r="BN3260" s="9">
        <f t="shared" ca="1" si="1033"/>
        <v>0</v>
      </c>
      <c r="BO3260" s="9">
        <f t="shared" ca="1" si="1034"/>
        <v>1</v>
      </c>
      <c r="BP3260" s="9">
        <f t="shared" ca="1" si="1028"/>
        <v>0</v>
      </c>
      <c r="BQ3260" s="9">
        <f t="shared" ca="1" si="1029"/>
        <v>1</v>
      </c>
      <c r="BR3260">
        <f t="shared" ca="1" si="1030"/>
        <v>1083.6928730140337</v>
      </c>
      <c r="BS3260">
        <f t="shared" ca="1" si="1031"/>
        <v>4.8768391469666827E-3</v>
      </c>
      <c r="BT3260">
        <f t="shared" ca="1" si="1032"/>
        <v>1.8055555555555558E-5</v>
      </c>
      <c r="BU3260">
        <f t="shared" ca="1" si="1017"/>
        <v>0</v>
      </c>
      <c r="BV3260">
        <f t="shared" ca="1" si="1018"/>
        <v>1.2938497867599486E-6</v>
      </c>
      <c r="BW3260" s="35">
        <f ca="1">IFERROR(VLOOKUP($B3260,OFFSET(Input!$A$1,0,MATCH(Index!BW$6&amp;" Index",Input!$1:$1,0)-1,10000,2),2,0)/100,BW3259)</f>
        <v>1.4000000000000002E-3</v>
      </c>
      <c r="BX3260">
        <f t="shared" ca="1" si="1035"/>
        <v>5.997017131758358E-3</v>
      </c>
      <c r="CE3260">
        <v>1027.6900406502716</v>
      </c>
    </row>
    <row r="3261" spans="2:83" x14ac:dyDescent="0.25">
      <c r="B3261" s="2">
        <v>42251</v>
      </c>
      <c r="C3261">
        <f t="shared" ca="1" si="1019"/>
        <v>0</v>
      </c>
      <c r="D3261">
        <f t="shared" ca="1" si="1020"/>
        <v>3</v>
      </c>
      <c r="E3261">
        <f ca="1">IF($B3261&lt;VLOOKUP(E$6&amp;" Equity",Param,4,0),"",IFERROR(VLOOKUP($B3261,OFFSET(Input!$A$1,0,MATCH(Index!E$6&amp;" Equity",Input!$1:$1,0)-1,10000,2),2,0),E3260))</f>
        <v>85.96</v>
      </c>
      <c r="F3261" s="33">
        <v>122.68</v>
      </c>
      <c r="H3261">
        <f ca="1">IFERROR(VLOOKUP($B3261,OFFSET(Input!$A$1,0,MATCH(Index!H$6,Input!$1:$1,0)-1,10000,2),2,0),0)</f>
        <v>0</v>
      </c>
      <c r="I3261">
        <f ca="1">IFERROR(VLOOKUP($B3261,OFFSET(Input!$A$1,0,MATCH(Index!I$6,Input!$1:$1,0)-1,10000,2),2,0),0)</f>
        <v>0</v>
      </c>
      <c r="K3261">
        <f t="shared" ca="1" si="1021"/>
        <v>106.96186867139434</v>
      </c>
      <c r="L3261" s="30">
        <f t="shared" ca="1" si="1022"/>
        <v>135.97233446047741</v>
      </c>
      <c r="N3261">
        <f t="shared" ca="1" si="1026"/>
        <v>-1.0464508832387029E-3</v>
      </c>
      <c r="O3261">
        <f t="shared" ca="1" si="1027"/>
        <v>9.0891106783483611E-3</v>
      </c>
      <c r="Q3261">
        <f t="shared" ca="1" si="1039"/>
        <v>7.6001699567364633E-2</v>
      </c>
      <c r="R3261">
        <f t="shared" ca="1" si="1038"/>
        <v>0.1541606764227019</v>
      </c>
      <c r="T3261">
        <f t="shared" ca="1" si="1049"/>
        <v>6.1696488245824896E-2</v>
      </c>
      <c r="U3261">
        <f t="shared" ca="1" si="1044"/>
        <v>0.14556820011397203</v>
      </c>
      <c r="W3261">
        <f t="shared" ca="1" si="1045"/>
        <v>-0.50629460106772339</v>
      </c>
      <c r="X3261">
        <f t="shared" ca="1" si="1046"/>
        <v>-0.54701099460412539</v>
      </c>
      <c r="Z3261">
        <f t="shared" ca="1" si="1059"/>
        <v>106.44384100136809</v>
      </c>
      <c r="AA3261">
        <f t="shared" ca="1" si="1059"/>
        <v>106.65884236323748</v>
      </c>
      <c r="AB3261">
        <f t="shared" ca="1" si="1059"/>
        <v>106.92630818123332</v>
      </c>
      <c r="AC3261">
        <f t="shared" ca="1" si="1060"/>
        <v>106.92630818123332</v>
      </c>
      <c r="AE3261">
        <f ca="1">IFERROR(VLOOKUP($B3261,OFFSET(Input!$A$1,0,MATCH(Index!AE$6&amp;" Index",Input!$1:$1,0)-1,10000,2),2,0),AE3260)</f>
        <v>27.8</v>
      </c>
      <c r="AF3261">
        <f t="shared" ca="1" si="1050"/>
        <v>25.852666666666664</v>
      </c>
      <c r="AG3261">
        <f t="shared" ca="1" si="1050"/>
        <v>22.683000000000003</v>
      </c>
      <c r="AH3261">
        <f t="shared" ca="1" si="1050"/>
        <v>20.755600000000001</v>
      </c>
      <c r="AI3261">
        <f t="shared" ca="1" si="1051"/>
        <v>22.683000000000003</v>
      </c>
      <c r="AK3261">
        <f t="shared" ca="1" si="1052"/>
        <v>-1</v>
      </c>
      <c r="AL3261">
        <f t="shared" ca="1" si="1053"/>
        <v>1</v>
      </c>
      <c r="AN3261" t="str">
        <f t="shared" ca="1" si="1063"/>
        <v>Down</v>
      </c>
      <c r="AO3261" t="str">
        <f t="shared" ca="1" si="1023"/>
        <v>Not Up</v>
      </c>
      <c r="AQ3261">
        <f t="shared" ca="1" si="1061"/>
        <v>0</v>
      </c>
      <c r="AR3261">
        <f t="shared" ca="1" si="1062"/>
        <v>1</v>
      </c>
      <c r="AT3261">
        <f t="shared" ca="1" si="1040"/>
        <v>0</v>
      </c>
      <c r="AU3261">
        <f t="shared" ca="1" si="1041"/>
        <v>1</v>
      </c>
      <c r="AW3261" s="5">
        <f t="shared" ca="1" si="1055"/>
        <v>0.1541606764227019</v>
      </c>
      <c r="AX3261" s="5">
        <f t="shared" ca="1" si="1056"/>
        <v>0.14556820011397203</v>
      </c>
      <c r="AY3261" s="18">
        <f t="shared" ca="1" si="1054"/>
        <v>0.1541606764227019</v>
      </c>
      <c r="BA3261" s="6">
        <f t="shared" ca="1" si="1047"/>
        <v>0.32433692664205865</v>
      </c>
      <c r="BB3261">
        <f t="shared" ca="1" si="1048"/>
        <v>0.32433692664205865</v>
      </c>
      <c r="BC3261" t="str">
        <f t="shared" ca="1" si="1036"/>
        <v>TLT UP equity</v>
      </c>
      <c r="BD3261" t="str">
        <f t="shared" ca="1" si="1037"/>
        <v>TLT UP equity</v>
      </c>
      <c r="BF3261">
        <f t="shared" ca="1" si="1057"/>
        <v>0</v>
      </c>
      <c r="BG3261">
        <f t="shared" ca="1" si="1058"/>
        <v>1</v>
      </c>
      <c r="BI3261">
        <f t="shared" ca="1" si="1024"/>
        <v>0</v>
      </c>
      <c r="BJ3261">
        <f t="shared" ca="1" si="1025"/>
        <v>1</v>
      </c>
      <c r="BL3261">
        <f t="shared" ca="1" si="1042"/>
        <v>0</v>
      </c>
      <c r="BM3261">
        <f t="shared" ca="1" si="1043"/>
        <v>8.0427211956474896</v>
      </c>
      <c r="BN3261" s="9">
        <f t="shared" ca="1" si="1033"/>
        <v>0</v>
      </c>
      <c r="BO3261" s="9">
        <f t="shared" ca="1" si="1034"/>
        <v>1</v>
      </c>
      <c r="BP3261" s="9">
        <f t="shared" ca="1" si="1028"/>
        <v>0</v>
      </c>
      <c r="BQ3261" s="9">
        <f t="shared" ca="1" si="1029"/>
        <v>1</v>
      </c>
      <c r="BR3261">
        <f t="shared" ca="1" si="1030"/>
        <v>1093.5875763869512</v>
      </c>
      <c r="BS3261">
        <f t="shared" ca="1" si="1031"/>
        <v>9.1305420745251276E-3</v>
      </c>
      <c r="BT3261">
        <f t="shared" ca="1" si="1032"/>
        <v>1.8055555555555558E-5</v>
      </c>
      <c r="BU3261">
        <f t="shared" ca="1" si="1017"/>
        <v>0</v>
      </c>
      <c r="BV3261">
        <f t="shared" ca="1" si="1018"/>
        <v>2.2425054717057912E-6</v>
      </c>
      <c r="BW3261" s="35">
        <f ca="1">IFERROR(VLOOKUP($B3261,OFFSET(Input!$A$1,0,MATCH(Index!BW$6&amp;" Index",Input!$1:$1,0)-1,10000,2),2,0)/100,BW3260)</f>
        <v>1.4000000000000002E-3</v>
      </c>
      <c r="BX3261">
        <f t="shared" ca="1" si="1035"/>
        <v>6.2143241346874325E-3</v>
      </c>
      <c r="CE3261">
        <v>1030.7074792328656</v>
      </c>
    </row>
    <row r="3262" spans="2:83" x14ac:dyDescent="0.25">
      <c r="B3262" s="2">
        <v>42255</v>
      </c>
      <c r="C3262">
        <f t="shared" ca="1" si="1019"/>
        <v>0</v>
      </c>
      <c r="D3262">
        <f t="shared" ca="1" si="1020"/>
        <v>4</v>
      </c>
      <c r="E3262">
        <f ca="1">IF($B3262&lt;VLOOKUP(E$6&amp;" Equity",Param,4,0),"",IFERROR(VLOOKUP($B3262,OFFSET(Input!$A$1,0,MATCH(Index!E$6&amp;" Equity",Input!$1:$1,0)-1,10000,2),2,0),E3261))</f>
        <v>86.43</v>
      </c>
      <c r="F3262" s="33">
        <v>120.87</v>
      </c>
      <c r="H3262">
        <f ca="1">IFERROR(VLOOKUP($B3262,OFFSET(Input!$A$1,0,MATCH(Index!H$6,Input!$1:$1,0)-1,10000,2),2,0),0)</f>
        <v>0</v>
      </c>
      <c r="I3262">
        <f ca="1">IFERROR(VLOOKUP($B3262,OFFSET(Input!$A$1,0,MATCH(Index!I$6,Input!$1:$1,0)-1,10000,2),2,0),0)</f>
        <v>0</v>
      </c>
      <c r="K3262">
        <f t="shared" ca="1" si="1021"/>
        <v>107.54669973555856</v>
      </c>
      <c r="L3262" s="30">
        <f t="shared" ca="1" si="1022"/>
        <v>133.96622160285216</v>
      </c>
      <c r="N3262">
        <f t="shared" ca="1" si="1026"/>
        <v>5.4527659902371467E-3</v>
      </c>
      <c r="O3262">
        <f t="shared" ca="1" si="1027"/>
        <v>-1.4863751374685366E-2</v>
      </c>
      <c r="Q3262">
        <f t="shared" ca="1" si="1039"/>
        <v>6.943234996594877E-2</v>
      </c>
      <c r="R3262">
        <f t="shared" ca="1" si="1038"/>
        <v>0.17126136040105225</v>
      </c>
      <c r="T3262">
        <f t="shared" ca="1" si="1049"/>
        <v>6.3848644607649122E-2</v>
      </c>
      <c r="U3262">
        <f t="shared" ca="1" si="1044"/>
        <v>0.14838060645523815</v>
      </c>
      <c r="W3262">
        <f t="shared" ca="1" si="1045"/>
        <v>-0.67613803798087313</v>
      </c>
      <c r="X3262">
        <f t="shared" ca="1" si="1046"/>
        <v>-0.57862634932146695</v>
      </c>
      <c r="Z3262">
        <f t="shared" ca="1" si="1059"/>
        <v>106.69867673269562</v>
      </c>
      <c r="AA3262">
        <f t="shared" ca="1" si="1059"/>
        <v>106.64999527294972</v>
      </c>
      <c r="AB3262">
        <f t="shared" ca="1" si="1059"/>
        <v>106.89693260712012</v>
      </c>
      <c r="AC3262">
        <f t="shared" ca="1" si="1060"/>
        <v>106.89693260712012</v>
      </c>
      <c r="AE3262">
        <f ca="1">IFERROR(VLOOKUP($B3262,OFFSET(Input!$A$1,0,MATCH(Index!AE$6&amp;" Index",Input!$1:$1,0)-1,10000,2),2,0),AE3261)</f>
        <v>24.9</v>
      </c>
      <c r="AF3262">
        <f t="shared" ca="1" si="1050"/>
        <v>26.644666666666662</v>
      </c>
      <c r="AG3262">
        <f t="shared" ca="1" si="1050"/>
        <v>23.316499999999998</v>
      </c>
      <c r="AH3262">
        <f t="shared" ca="1" si="1050"/>
        <v>21.249200000000002</v>
      </c>
      <c r="AI3262">
        <f t="shared" ca="1" si="1051"/>
        <v>23.316499999999998</v>
      </c>
      <c r="AK3262">
        <f t="shared" ca="1" si="1052"/>
        <v>-1</v>
      </c>
      <c r="AL3262">
        <f t="shared" ca="1" si="1053"/>
        <v>1</v>
      </c>
      <c r="AN3262" t="str">
        <f t="shared" ca="1" si="1063"/>
        <v>Down</v>
      </c>
      <c r="AO3262" t="str">
        <f t="shared" ca="1" si="1023"/>
        <v>Not Up</v>
      </c>
      <c r="AQ3262">
        <f t="shared" ca="1" si="1061"/>
        <v>0</v>
      </c>
      <c r="AR3262">
        <f t="shared" ca="1" si="1062"/>
        <v>1</v>
      </c>
      <c r="AT3262">
        <f t="shared" ca="1" si="1040"/>
        <v>0</v>
      </c>
      <c r="AU3262">
        <f t="shared" ca="1" si="1041"/>
        <v>1</v>
      </c>
      <c r="AW3262" s="5">
        <f t="shared" ca="1" si="1055"/>
        <v>0.17126136040105225</v>
      </c>
      <c r="AX3262" s="5">
        <f t="shared" ca="1" si="1056"/>
        <v>0.14838060645523815</v>
      </c>
      <c r="AY3262" s="18">
        <f t="shared" ca="1" si="1054"/>
        <v>0.17126136040105225</v>
      </c>
      <c r="BA3262" s="6">
        <f t="shared" ca="1" si="1047"/>
        <v>0.29195143541375723</v>
      </c>
      <c r="BB3262">
        <f t="shared" ca="1" si="1048"/>
        <v>0.29195143541375723</v>
      </c>
      <c r="BC3262" t="str">
        <f t="shared" ca="1" si="1036"/>
        <v>TLT UP equity</v>
      </c>
      <c r="BD3262" t="str">
        <f t="shared" ca="1" si="1037"/>
        <v>TLT UP equity</v>
      </c>
      <c r="BF3262">
        <f t="shared" ca="1" si="1057"/>
        <v>0</v>
      </c>
      <c r="BG3262">
        <f t="shared" ca="1" si="1058"/>
        <v>1</v>
      </c>
      <c r="BI3262">
        <f t="shared" ca="1" si="1024"/>
        <v>0</v>
      </c>
      <c r="BJ3262">
        <f t="shared" ca="1" si="1025"/>
        <v>1</v>
      </c>
      <c r="BL3262">
        <f t="shared" ca="1" si="1042"/>
        <v>0</v>
      </c>
      <c r="BM3262">
        <f t="shared" ca="1" si="1043"/>
        <v>8.0427211956474896</v>
      </c>
      <c r="BN3262" s="9">
        <f t="shared" ca="1" si="1033"/>
        <v>0</v>
      </c>
      <c r="BO3262" s="9">
        <f t="shared" ca="1" si="1034"/>
        <v>1</v>
      </c>
      <c r="BP3262" s="9">
        <f t="shared" ca="1" si="1028"/>
        <v>0</v>
      </c>
      <c r="BQ3262" s="9">
        <f t="shared" ca="1" si="1029"/>
        <v>1</v>
      </c>
      <c r="BR3262">
        <f t="shared" ca="1" si="1030"/>
        <v>1077.4529699860677</v>
      </c>
      <c r="BS3262">
        <f t="shared" ca="1" si="1031"/>
        <v>-1.4753831105314696E-2</v>
      </c>
      <c r="BT3262">
        <f t="shared" ca="1" si="1032"/>
        <v>7.2222222222222232E-5</v>
      </c>
      <c r="BU3262">
        <f t="shared" ca="1" si="1017"/>
        <v>0</v>
      </c>
      <c r="BV3262">
        <f t="shared" ca="1" si="1018"/>
        <v>2.1135016046206046E-6</v>
      </c>
      <c r="BW3262" s="35">
        <f ca="1">IFERROR(VLOOKUP($B3262,OFFSET(Input!$A$1,0,MATCH(Index!BW$6&amp;" Index",Input!$1:$1,0)-1,10000,2),2,0)/100,BW3261)</f>
        <v>1.4000000000000002E-3</v>
      </c>
      <c r="BX3262">
        <f t="shared" ca="1" si="1035"/>
        <v>2.4143635828099027E-2</v>
      </c>
      <c r="CE3262">
        <v>1025.5409197401721</v>
      </c>
    </row>
    <row r="3263" spans="2:83" x14ac:dyDescent="0.25">
      <c r="B3263" s="2">
        <v>42256</v>
      </c>
      <c r="C3263">
        <f t="shared" ca="1" si="1019"/>
        <v>0</v>
      </c>
      <c r="D3263">
        <f t="shared" ca="1" si="1020"/>
        <v>5</v>
      </c>
      <c r="E3263">
        <f ca="1">IF($B3263&lt;VLOOKUP(E$6&amp;" Equity",Param,4,0),"",IFERROR(VLOOKUP($B3263,OFFSET(Input!$A$1,0,MATCH(Index!E$6&amp;" Equity",Input!$1:$1,0)-1,10000,2),2,0),E3262))</f>
        <v>86.32</v>
      </c>
      <c r="F3263" s="33">
        <v>121.45</v>
      </c>
      <c r="H3263">
        <f ca="1">IFERROR(VLOOKUP($B3263,OFFSET(Input!$A$1,0,MATCH(Index!H$6,Input!$1:$1,0)-1,10000,2),2,0),0)</f>
        <v>0</v>
      </c>
      <c r="I3263">
        <f ca="1">IFERROR(VLOOKUP($B3263,OFFSET(Input!$A$1,0,MATCH(Index!I$6,Input!$1:$1,0)-1,10000,2),2,0),0)</f>
        <v>0</v>
      </c>
      <c r="K3263">
        <f t="shared" ca="1" si="1021"/>
        <v>107.40982438011585</v>
      </c>
      <c r="L3263" s="30">
        <f t="shared" ca="1" si="1022"/>
        <v>134.60906439700832</v>
      </c>
      <c r="N3263">
        <f t="shared" ca="1" si="1026"/>
        <v>-1.2735168146677748E-3</v>
      </c>
      <c r="O3263">
        <f t="shared" ca="1" si="1027"/>
        <v>4.7870675768159256E-3</v>
      </c>
      <c r="Q3263">
        <f t="shared" ca="1" si="1039"/>
        <v>6.8996760927667114E-2</v>
      </c>
      <c r="R3263">
        <f t="shared" ca="1" si="1038"/>
        <v>0.15263681182585848</v>
      </c>
      <c r="T3263">
        <f t="shared" ca="1" si="1049"/>
        <v>6.1881002863725235E-2</v>
      </c>
      <c r="U3263">
        <f t="shared" ca="1" si="1044"/>
        <v>0.13848496472205679</v>
      </c>
      <c r="W3263">
        <f t="shared" ca="1" si="1045"/>
        <v>-0.70036801960105688</v>
      </c>
      <c r="X3263">
        <f t="shared" ca="1" si="1046"/>
        <v>-0.54185213143905364</v>
      </c>
      <c r="Z3263">
        <f t="shared" ca="1" si="1059"/>
        <v>106.91876579892273</v>
      </c>
      <c r="AA3263">
        <f t="shared" ca="1" si="1059"/>
        <v>106.65907986142648</v>
      </c>
      <c r="AB3263">
        <f t="shared" ca="1" si="1059"/>
        <v>106.85960447413558</v>
      </c>
      <c r="AC3263">
        <f t="shared" ca="1" si="1060"/>
        <v>106.85960447413558</v>
      </c>
      <c r="AE3263">
        <f ca="1">IFERROR(VLOOKUP($B3263,OFFSET(Input!$A$1,0,MATCH(Index!AE$6&amp;" Index",Input!$1:$1,0)-1,10000,2),2,0),AE3262)</f>
        <v>26.23</v>
      </c>
      <c r="AF3263">
        <f t="shared" ca="1" si="1050"/>
        <v>27.474</v>
      </c>
      <c r="AG3263">
        <f t="shared" ca="1" si="1050"/>
        <v>23.942500000000003</v>
      </c>
      <c r="AH3263">
        <f t="shared" ca="1" si="1050"/>
        <v>21.778400000000001</v>
      </c>
      <c r="AI3263">
        <f t="shared" ca="1" si="1051"/>
        <v>23.942500000000003</v>
      </c>
      <c r="AK3263">
        <f t="shared" ca="1" si="1052"/>
        <v>1</v>
      </c>
      <c r="AL3263">
        <f t="shared" ca="1" si="1053"/>
        <v>1</v>
      </c>
      <c r="AN3263" t="str">
        <f t="shared" ca="1" si="1063"/>
        <v>Down</v>
      </c>
      <c r="AO3263" t="str">
        <f t="shared" ca="1" si="1023"/>
        <v>Not Up</v>
      </c>
      <c r="AQ3263">
        <f t="shared" ca="1" si="1061"/>
        <v>0</v>
      </c>
      <c r="AR3263">
        <f t="shared" ca="1" si="1062"/>
        <v>1</v>
      </c>
      <c r="AT3263">
        <f t="shared" ca="1" si="1040"/>
        <v>0</v>
      </c>
      <c r="AU3263">
        <f t="shared" ca="1" si="1041"/>
        <v>1</v>
      </c>
      <c r="AW3263" s="5">
        <f t="shared" ca="1" si="1055"/>
        <v>0.15263681182585848</v>
      </c>
      <c r="AX3263" s="5">
        <f t="shared" ca="1" si="1056"/>
        <v>0.13848496472205679</v>
      </c>
      <c r="AY3263" s="18">
        <f t="shared" ca="1" si="1054"/>
        <v>0.15263681182585848</v>
      </c>
      <c r="BA3263" s="6">
        <f t="shared" ca="1" si="1047"/>
        <v>0.32757497619279685</v>
      </c>
      <c r="BB3263">
        <f t="shared" ca="1" si="1048"/>
        <v>0.32757497619279685</v>
      </c>
      <c r="BC3263" t="str">
        <f t="shared" ca="1" si="1036"/>
        <v>TLT UP equity</v>
      </c>
      <c r="BD3263" t="str">
        <f t="shared" ca="1" si="1037"/>
        <v>TLT UP equity</v>
      </c>
      <c r="BF3263">
        <f t="shared" ca="1" si="1057"/>
        <v>0</v>
      </c>
      <c r="BG3263">
        <f t="shared" ca="1" si="1058"/>
        <v>1</v>
      </c>
      <c r="BI3263">
        <f t="shared" ca="1" si="1024"/>
        <v>0</v>
      </c>
      <c r="BJ3263">
        <f t="shared" ca="1" si="1025"/>
        <v>1</v>
      </c>
      <c r="BL3263">
        <f t="shared" ca="1" si="1042"/>
        <v>0</v>
      </c>
      <c r="BM3263">
        <f t="shared" ca="1" si="1043"/>
        <v>8.0427211956474896</v>
      </c>
      <c r="BN3263" s="9">
        <f t="shared" ca="1" si="1033"/>
        <v>0</v>
      </c>
      <c r="BO3263" s="9">
        <f t="shared" ca="1" si="1034"/>
        <v>1</v>
      </c>
      <c r="BP3263" s="9">
        <f t="shared" ca="1" si="1028"/>
        <v>0</v>
      </c>
      <c r="BQ3263" s="9">
        <f t="shared" ca="1" si="1029"/>
        <v>1</v>
      </c>
      <c r="BR3263">
        <f t="shared" ca="1" si="1030"/>
        <v>1082.6231753520967</v>
      </c>
      <c r="BS3263">
        <f t="shared" ca="1" si="1031"/>
        <v>4.7985438901299027E-3</v>
      </c>
      <c r="BT3263">
        <f t="shared" ca="1" si="1032"/>
        <v>1.8055555555555558E-5</v>
      </c>
      <c r="BU3263">
        <f t="shared" ca="1" si="1017"/>
        <v>0</v>
      </c>
      <c r="BV3263">
        <f t="shared" ca="1" si="1018"/>
        <v>6.4770982456602847E-6</v>
      </c>
      <c r="BW3263" s="35">
        <f ca="1">IFERROR(VLOOKUP($B3263,OFFSET(Input!$A$1,0,MATCH(Index!BW$6&amp;" Index",Input!$1:$1,0)-1,10000,2),2,0)/100,BW3262)</f>
        <v>1.4000000000000002E-3</v>
      </c>
      <c r="BX3263">
        <f t="shared" ca="1" si="1035"/>
        <v>5.4059803704415901E-3</v>
      </c>
      <c r="CE3263">
        <v>1027.1128180830788</v>
      </c>
    </row>
    <row r="3264" spans="2:83" x14ac:dyDescent="0.25">
      <c r="B3264" s="2">
        <v>42257</v>
      </c>
      <c r="C3264">
        <f t="shared" ca="1" si="1019"/>
        <v>0</v>
      </c>
      <c r="D3264">
        <f t="shared" ca="1" si="1020"/>
        <v>0</v>
      </c>
      <c r="E3264">
        <f ca="1">IF($B3264&lt;VLOOKUP(E$6&amp;" Equity",Param,4,0),"",IFERROR(VLOOKUP($B3264,OFFSET(Input!$A$1,0,MATCH(Index!E$6&amp;" Equity",Input!$1:$1,0)-1,10000,2),2,0),E3263))</f>
        <v>86.53</v>
      </c>
      <c r="F3264" s="33">
        <v>120.63</v>
      </c>
      <c r="H3264">
        <f ca="1">IFERROR(VLOOKUP($B3264,OFFSET(Input!$A$1,0,MATCH(Index!H$6,Input!$1:$1,0)-1,10000,2),2,0),0)</f>
        <v>0</v>
      </c>
      <c r="I3264">
        <f ca="1">IFERROR(VLOOKUP($B3264,OFFSET(Input!$A$1,0,MATCH(Index!I$6,Input!$1:$1,0)-1,10000,2),2,0),0)</f>
        <v>0</v>
      </c>
      <c r="K3264">
        <f t="shared" ca="1" si="1021"/>
        <v>107.67113187687009</v>
      </c>
      <c r="L3264" s="30">
        <f t="shared" ca="1" si="1022"/>
        <v>133.70021768802891</v>
      </c>
      <c r="N3264">
        <f t="shared" ca="1" si="1026"/>
        <v>2.4298536687684187E-3</v>
      </c>
      <c r="O3264">
        <f t="shared" ca="1" si="1027"/>
        <v>-6.774645870889359E-3</v>
      </c>
      <c r="Q3264">
        <f t="shared" ca="1" si="1039"/>
        <v>5.623882083489002E-2</v>
      </c>
      <c r="R3264">
        <f t="shared" ca="1" si="1038"/>
        <v>0.12198329504971327</v>
      </c>
      <c r="T3264">
        <f t="shared" ca="1" si="1049"/>
        <v>6.2284844841655723E-2</v>
      </c>
      <c r="U3264">
        <f t="shared" ca="1" si="1044"/>
        <v>0.13921187656052877</v>
      </c>
      <c r="W3264">
        <f t="shared" ca="1" si="1045"/>
        <v>-0.53954817791288034</v>
      </c>
      <c r="X3264">
        <f t="shared" ca="1" si="1046"/>
        <v>-0.5704675679073079</v>
      </c>
      <c r="Z3264">
        <f t="shared" ca="1" si="1059"/>
        <v>107.07703277962021</v>
      </c>
      <c r="AA3264">
        <f t="shared" ca="1" si="1059"/>
        <v>106.68866245870193</v>
      </c>
      <c r="AB3264">
        <f t="shared" ca="1" si="1059"/>
        <v>106.83867474819</v>
      </c>
      <c r="AC3264">
        <f t="shared" ca="1" si="1060"/>
        <v>106.83867474819</v>
      </c>
      <c r="AE3264">
        <f ca="1">IFERROR(VLOOKUP($B3264,OFFSET(Input!$A$1,0,MATCH(Index!AE$6&amp;" Index",Input!$1:$1,0)-1,10000,2),2,0),AE3263)</f>
        <v>24.37</v>
      </c>
      <c r="AF3264">
        <f t="shared" ca="1" si="1050"/>
        <v>28.082000000000001</v>
      </c>
      <c r="AG3264">
        <f t="shared" ca="1" si="1050"/>
        <v>24.480499999999999</v>
      </c>
      <c r="AH3264">
        <f t="shared" ca="1" si="1050"/>
        <v>22.252800000000001</v>
      </c>
      <c r="AI3264">
        <f t="shared" ca="1" si="1051"/>
        <v>24.480499999999999</v>
      </c>
      <c r="AK3264">
        <f t="shared" ca="1" si="1052"/>
        <v>1</v>
      </c>
      <c r="AL3264">
        <f t="shared" ca="1" si="1053"/>
        <v>1</v>
      </c>
      <c r="AN3264" t="str">
        <f t="shared" ca="1" si="1063"/>
        <v>Down</v>
      </c>
      <c r="AO3264" t="str">
        <f t="shared" ca="1" si="1023"/>
        <v>Not Up</v>
      </c>
      <c r="AQ3264">
        <f t="shared" ca="1" si="1061"/>
        <v>0</v>
      </c>
      <c r="AR3264">
        <f t="shared" ca="1" si="1062"/>
        <v>1</v>
      </c>
      <c r="AT3264">
        <f t="shared" ca="1" si="1040"/>
        <v>0</v>
      </c>
      <c r="AU3264">
        <f t="shared" ca="1" si="1041"/>
        <v>1</v>
      </c>
      <c r="AW3264" s="5">
        <f t="shared" ca="1" si="1055"/>
        <v>0.12198329504971327</v>
      </c>
      <c r="AX3264" s="5">
        <f t="shared" ca="1" si="1056"/>
        <v>0.13921187656052877</v>
      </c>
      <c r="AY3264" s="18">
        <f t="shared" ca="1" si="1054"/>
        <v>0.13921187656052877</v>
      </c>
      <c r="BA3264" s="6">
        <f t="shared" ca="1" si="1047"/>
        <v>0.35916475831902317</v>
      </c>
      <c r="BB3264">
        <f t="shared" ca="1" si="1048"/>
        <v>0.32757497619279685</v>
      </c>
      <c r="BC3264" t="str">
        <f t="shared" ca="1" si="1036"/>
        <v>TLT UP equity</v>
      </c>
      <c r="BD3264" t="str">
        <f t="shared" ca="1" si="1037"/>
        <v>TLT UP equity</v>
      </c>
      <c r="BF3264">
        <f t="shared" ca="1" si="1057"/>
        <v>0</v>
      </c>
      <c r="BG3264">
        <f t="shared" ca="1" si="1058"/>
        <v>1</v>
      </c>
      <c r="BI3264">
        <f t="shared" ca="1" si="1024"/>
        <v>0</v>
      </c>
      <c r="BJ3264">
        <f t="shared" ca="1" si="1025"/>
        <v>1</v>
      </c>
      <c r="BL3264">
        <f t="shared" ca="1" si="1042"/>
        <v>0</v>
      </c>
      <c r="BM3264">
        <f t="shared" ca="1" si="1043"/>
        <v>8.0427211956474896</v>
      </c>
      <c r="BN3264" s="9">
        <f t="shared" ca="1" si="1033"/>
        <v>0</v>
      </c>
      <c r="BO3264" s="9">
        <f t="shared" ca="1" si="1034"/>
        <v>1</v>
      </c>
      <c r="BP3264" s="9">
        <f t="shared" ca="1" si="1028"/>
        <v>0</v>
      </c>
      <c r="BQ3264" s="9">
        <f t="shared" ca="1" si="1029"/>
        <v>1</v>
      </c>
      <c r="BR3264">
        <f t="shared" ca="1" si="1030"/>
        <v>1075.3135746621936</v>
      </c>
      <c r="BS3264">
        <f t="shared" ca="1" si="1031"/>
        <v>-6.751749691231157E-3</v>
      </c>
      <c r="BT3264">
        <f t="shared" ca="1" si="1032"/>
        <v>1.8055555555555558E-5</v>
      </c>
      <c r="BU3264">
        <f t="shared" ca="1" si="1017"/>
        <v>0</v>
      </c>
      <c r="BV3264">
        <f t="shared" ca="1" si="1018"/>
        <v>7.1247081558079244E-6</v>
      </c>
      <c r="BW3264" s="35">
        <f ca="1">IFERROR(VLOOKUP($B3264,OFFSET(Input!$A$1,0,MATCH(Index!BW$6&amp;" Index",Input!$1:$1,0)-1,10000,2),2,0)/100,BW3263)</f>
        <v>1.4000000000000002E-3</v>
      </c>
      <c r="BX3264">
        <f t="shared" ca="1" si="1035"/>
        <v>6.0749082501409084E-3</v>
      </c>
      <c r="CE3264">
        <v>1025.0640213193788</v>
      </c>
    </row>
    <row r="3265" spans="2:83" x14ac:dyDescent="0.25">
      <c r="B3265" s="2">
        <v>42258</v>
      </c>
      <c r="C3265">
        <f t="shared" ca="1" si="1019"/>
        <v>0</v>
      </c>
      <c r="D3265">
        <f t="shared" ca="1" si="1020"/>
        <v>0</v>
      </c>
      <c r="E3265">
        <f ca="1">IF($B3265&lt;VLOOKUP(E$6&amp;" Equity",Param,4,0),"",IFERROR(VLOOKUP($B3265,OFFSET(Input!$A$1,0,MATCH(Index!E$6&amp;" Equity",Input!$1:$1,0)-1,10000,2),2,0),E3264))</f>
        <v>86.5</v>
      </c>
      <c r="F3265" s="33">
        <v>121.39</v>
      </c>
      <c r="H3265">
        <f ca="1">IFERROR(VLOOKUP($B3265,OFFSET(Input!$A$1,0,MATCH(Index!H$6,Input!$1:$1,0)-1,10000,2),2,0),0)</f>
        <v>0</v>
      </c>
      <c r="I3265">
        <f ca="1">IFERROR(VLOOKUP($B3265,OFFSET(Input!$A$1,0,MATCH(Index!I$6,Input!$1:$1,0)-1,10000,2),2,0),0)</f>
        <v>0</v>
      </c>
      <c r="K3265">
        <f t="shared" ca="1" si="1021"/>
        <v>107.63380223447663</v>
      </c>
      <c r="L3265" s="30">
        <f t="shared" ca="1" si="1022"/>
        <v>134.54256341830251</v>
      </c>
      <c r="N3265">
        <f t="shared" ca="1" si="1026"/>
        <v>-3.4676068081383943E-4</v>
      </c>
      <c r="O3265">
        <f t="shared" ca="1" si="1027"/>
        <v>6.2804933324200575E-3</v>
      </c>
      <c r="Q3265">
        <f t="shared" ca="1" si="1039"/>
        <v>4.2058466473824406E-2</v>
      </c>
      <c r="R3265">
        <f t="shared" ca="1" si="1038"/>
        <v>0.12595883130375346</v>
      </c>
      <c r="T3265">
        <f t="shared" ca="1" si="1049"/>
        <v>6.213281291978616E-2</v>
      </c>
      <c r="U3265">
        <f t="shared" ca="1" si="1044"/>
        <v>0.14051889371663603</v>
      </c>
      <c r="W3265">
        <f t="shared" ca="1" si="1045"/>
        <v>-0.72937662275573323</v>
      </c>
      <c r="X3265">
        <f t="shared" ca="1" si="1046"/>
        <v>-0.57562150214586816</v>
      </c>
      <c r="Z3265">
        <f t="shared" ca="1" si="1059"/>
        <v>107.15228536716106</v>
      </c>
      <c r="AA3265">
        <f t="shared" ca="1" si="1059"/>
        <v>106.72319182165529</v>
      </c>
      <c r="AB3265">
        <f t="shared" ca="1" si="1059"/>
        <v>106.83409015805506</v>
      </c>
      <c r="AC3265">
        <f t="shared" ca="1" si="1060"/>
        <v>106.83409015805506</v>
      </c>
      <c r="AE3265">
        <f ca="1">IFERROR(VLOOKUP($B3265,OFFSET(Input!$A$1,0,MATCH(Index!AE$6&amp;" Index",Input!$1:$1,0)-1,10000,2),2,0),AE3264)</f>
        <v>23.2</v>
      </c>
      <c r="AF3265">
        <f t="shared" ca="1" si="1050"/>
        <v>28.352666666666668</v>
      </c>
      <c r="AG3265">
        <f t="shared" ca="1" si="1050"/>
        <v>24.966000000000001</v>
      </c>
      <c r="AH3265">
        <f t="shared" ca="1" si="1050"/>
        <v>22.63</v>
      </c>
      <c r="AI3265">
        <f t="shared" ca="1" si="1051"/>
        <v>24.966000000000001</v>
      </c>
      <c r="AK3265">
        <f t="shared" ca="1" si="1052"/>
        <v>1</v>
      </c>
      <c r="AL3265">
        <f t="shared" ca="1" si="1053"/>
        <v>1</v>
      </c>
      <c r="AN3265" t="str">
        <f t="shared" ca="1" si="1063"/>
        <v>Down</v>
      </c>
      <c r="AO3265" t="str">
        <f t="shared" ca="1" si="1023"/>
        <v>Not Up</v>
      </c>
      <c r="AQ3265">
        <f t="shared" ca="1" si="1061"/>
        <v>0</v>
      </c>
      <c r="AR3265">
        <f t="shared" ca="1" si="1062"/>
        <v>1</v>
      </c>
      <c r="AT3265">
        <f t="shared" ca="1" si="1040"/>
        <v>0</v>
      </c>
      <c r="AU3265">
        <f t="shared" ca="1" si="1041"/>
        <v>1</v>
      </c>
      <c r="AW3265" s="5">
        <f t="shared" ca="1" si="1055"/>
        <v>0.12595883130375346</v>
      </c>
      <c r="AX3265" s="5">
        <f t="shared" ca="1" si="1056"/>
        <v>0.14051889371663603</v>
      </c>
      <c r="AY3265" s="18">
        <f t="shared" ca="1" si="1054"/>
        <v>0.14051889371663603</v>
      </c>
      <c r="BA3265" s="6">
        <f t="shared" ca="1" si="1047"/>
        <v>0.35582403673649549</v>
      </c>
      <c r="BB3265">
        <f t="shared" ca="1" si="1048"/>
        <v>0.32757497619279685</v>
      </c>
      <c r="BC3265" t="str">
        <f t="shared" ca="1" si="1036"/>
        <v>TLT UP equity</v>
      </c>
      <c r="BD3265" t="str">
        <f t="shared" ca="1" si="1037"/>
        <v>TLT UP equity</v>
      </c>
      <c r="BF3265">
        <f t="shared" ca="1" si="1057"/>
        <v>0</v>
      </c>
      <c r="BG3265">
        <f t="shared" ca="1" si="1058"/>
        <v>1</v>
      </c>
      <c r="BI3265">
        <f t="shared" ca="1" si="1024"/>
        <v>0</v>
      </c>
      <c r="BJ3265">
        <f t="shared" ca="1" si="1025"/>
        <v>1</v>
      </c>
      <c r="BL3265">
        <f t="shared" ca="1" si="1042"/>
        <v>0</v>
      </c>
      <c r="BM3265">
        <f t="shared" ca="1" si="1043"/>
        <v>8.0427211956474896</v>
      </c>
      <c r="BN3265" s="9">
        <f t="shared" ca="1" si="1033"/>
        <v>0</v>
      </c>
      <c r="BO3265" s="9">
        <f t="shared" ca="1" si="1034"/>
        <v>0.99999999999999989</v>
      </c>
      <c r="BP3265" s="9">
        <f t="shared" ca="1" si="1028"/>
        <v>0</v>
      </c>
      <c r="BQ3265" s="9">
        <f t="shared" ca="1" si="1029"/>
        <v>0.99999999999999989</v>
      </c>
      <c r="BR3265">
        <f t="shared" ca="1" si="1030"/>
        <v>1082.0883265211282</v>
      </c>
      <c r="BS3265">
        <f t="shared" ca="1" si="1031"/>
        <v>6.3002569841665856E-3</v>
      </c>
      <c r="BT3265">
        <f t="shared" ca="1" si="1032"/>
        <v>1.8055555555555555E-5</v>
      </c>
      <c r="BU3265">
        <f t="shared" ca="1" si="1017"/>
        <v>0</v>
      </c>
      <c r="BV3265">
        <f t="shared" ca="1" si="1018"/>
        <v>0</v>
      </c>
      <c r="BW3265" s="35">
        <f ca="1">IFERROR(VLOOKUP($B3265,OFFSET(Input!$A$1,0,MATCH(Index!BW$6&amp;" Index",Input!$1:$1,0)-1,10000,2),2,0)/100,BW3264)</f>
        <v>1.4000000000000002E-3</v>
      </c>
      <c r="BX3265">
        <f t="shared" ca="1" si="1035"/>
        <v>6.0627905429683961E-3</v>
      </c>
      <c r="CE3265">
        <v>1027.1619358793171</v>
      </c>
    </row>
    <row r="3266" spans="2:83" x14ac:dyDescent="0.25">
      <c r="B3266" s="2">
        <v>42261</v>
      </c>
      <c r="C3266">
        <f t="shared" ca="1" si="1019"/>
        <v>0</v>
      </c>
      <c r="D3266">
        <f t="shared" ca="1" si="1020"/>
        <v>0</v>
      </c>
      <c r="E3266">
        <f ca="1">IF($B3266&lt;VLOOKUP(E$6&amp;" Equity",Param,4,0),"",IFERROR(VLOOKUP($B3266,OFFSET(Input!$A$1,0,MATCH(Index!E$6&amp;" Equity",Input!$1:$1,0)-1,10000,2),2,0),E3265))</f>
        <v>86.35</v>
      </c>
      <c r="F3266" s="33">
        <v>121.58</v>
      </c>
      <c r="H3266">
        <f ca="1">IFERROR(VLOOKUP($B3266,OFFSET(Input!$A$1,0,MATCH(Index!H$6,Input!$1:$1,0)-1,10000,2),2,0),0)</f>
        <v>0</v>
      </c>
      <c r="I3266">
        <f ca="1">IFERROR(VLOOKUP($B3266,OFFSET(Input!$A$1,0,MATCH(Index!I$6,Input!$1:$1,0)-1,10000,2),2,0),0)</f>
        <v>0</v>
      </c>
      <c r="K3266">
        <f t="shared" ca="1" si="1021"/>
        <v>107.44715402250932</v>
      </c>
      <c r="L3266" s="30">
        <f t="shared" ca="1" si="1022"/>
        <v>134.7531498508709</v>
      </c>
      <c r="N3266">
        <f t="shared" ca="1" si="1026"/>
        <v>-1.7356093451461119E-3</v>
      </c>
      <c r="O3266">
        <f t="shared" ca="1" si="1027"/>
        <v>1.5639794108641214E-3</v>
      </c>
      <c r="Q3266">
        <f t="shared" ca="1" si="1039"/>
        <v>4.2698718469193965E-2</v>
      </c>
      <c r="R3266">
        <f t="shared" ca="1" si="1038"/>
        <v>0.12533350721355271</v>
      </c>
      <c r="T3266">
        <f t="shared" ca="1" si="1049"/>
        <v>6.2403668234146989E-2</v>
      </c>
      <c r="U3266">
        <f t="shared" ca="1" si="1044"/>
        <v>0.14038253749666432</v>
      </c>
      <c r="W3266">
        <f t="shared" ca="1" si="1045"/>
        <v>-0.74766524020048186</v>
      </c>
      <c r="X3266">
        <f t="shared" ca="1" si="1046"/>
        <v>-0.57953449872563545</v>
      </c>
      <c r="Z3266">
        <f t="shared" ca="1" si="1059"/>
        <v>107.19896295489056</v>
      </c>
      <c r="AA3266">
        <f t="shared" ca="1" si="1059"/>
        <v>106.7452918431932</v>
      </c>
      <c r="AB3266">
        <f t="shared" ca="1" si="1059"/>
        <v>106.83541838057121</v>
      </c>
      <c r="AC3266">
        <f t="shared" ca="1" si="1060"/>
        <v>106.83541838057121</v>
      </c>
      <c r="AE3266">
        <f ca="1">IFERROR(VLOOKUP($B3266,OFFSET(Input!$A$1,0,MATCH(Index!AE$6&amp;" Index",Input!$1:$1,0)-1,10000,2),2,0),AE3265)</f>
        <v>24.25</v>
      </c>
      <c r="AF3266">
        <f t="shared" ca="1" si="1050"/>
        <v>28.100666666666669</v>
      </c>
      <c r="AG3266">
        <f t="shared" ca="1" si="1050"/>
        <v>25.536999999999999</v>
      </c>
      <c r="AH3266">
        <f t="shared" ca="1" si="1050"/>
        <v>23.064400000000006</v>
      </c>
      <c r="AI3266">
        <f t="shared" ca="1" si="1051"/>
        <v>25.536999999999999</v>
      </c>
      <c r="AK3266">
        <f t="shared" ca="1" si="1052"/>
        <v>1</v>
      </c>
      <c r="AL3266">
        <f t="shared" ca="1" si="1053"/>
        <v>1</v>
      </c>
      <c r="AN3266" t="str">
        <f t="shared" ca="1" si="1063"/>
        <v>Down</v>
      </c>
      <c r="AO3266" t="str">
        <f t="shared" ca="1" si="1023"/>
        <v>Not Up</v>
      </c>
      <c r="AQ3266">
        <f t="shared" ca="1" si="1061"/>
        <v>0</v>
      </c>
      <c r="AR3266">
        <f t="shared" ca="1" si="1062"/>
        <v>1</v>
      </c>
      <c r="AT3266">
        <f t="shared" ca="1" si="1040"/>
        <v>0</v>
      </c>
      <c r="AU3266">
        <f t="shared" ca="1" si="1041"/>
        <v>1</v>
      </c>
      <c r="AW3266" s="5">
        <f t="shared" ca="1" si="1055"/>
        <v>0.12533350721355271</v>
      </c>
      <c r="AX3266" s="5">
        <f t="shared" ca="1" si="1056"/>
        <v>0.14038253749666432</v>
      </c>
      <c r="AY3266" s="18">
        <f t="shared" ca="1" si="1054"/>
        <v>0.14038253749666432</v>
      </c>
      <c r="BA3266" s="6">
        <f t="shared" ca="1" si="1047"/>
        <v>0.35616965536890988</v>
      </c>
      <c r="BB3266">
        <f t="shared" ca="1" si="1048"/>
        <v>0.32757497619279685</v>
      </c>
      <c r="BC3266" t="str">
        <f t="shared" ca="1" si="1036"/>
        <v>TLT UP equity</v>
      </c>
      <c r="BD3266" t="str">
        <f t="shared" ca="1" si="1037"/>
        <v>TLT UP equity</v>
      </c>
      <c r="BF3266">
        <f t="shared" ca="1" si="1057"/>
        <v>0</v>
      </c>
      <c r="BG3266">
        <f t="shared" ca="1" si="1058"/>
        <v>1</v>
      </c>
      <c r="BI3266">
        <f t="shared" ca="1" si="1024"/>
        <v>0</v>
      </c>
      <c r="BJ3266">
        <f t="shared" ca="1" si="1025"/>
        <v>1</v>
      </c>
      <c r="BL3266">
        <f t="shared" ca="1" si="1042"/>
        <v>0</v>
      </c>
      <c r="BM3266">
        <f t="shared" ca="1" si="1043"/>
        <v>8.0427211956474896</v>
      </c>
      <c r="BN3266" s="9">
        <f t="shared" ca="1" si="1033"/>
        <v>0</v>
      </c>
      <c r="BO3266" s="9">
        <f t="shared" ca="1" si="1034"/>
        <v>1</v>
      </c>
      <c r="BP3266" s="9">
        <f t="shared" ca="1" si="1028"/>
        <v>0</v>
      </c>
      <c r="BQ3266" s="9">
        <f t="shared" ca="1" si="1029"/>
        <v>1</v>
      </c>
      <c r="BR3266">
        <f t="shared" ca="1" si="1030"/>
        <v>1083.7820144858617</v>
      </c>
      <c r="BS3266">
        <f t="shared" ca="1" si="1031"/>
        <v>1.565203064502807E-3</v>
      </c>
      <c r="BT3266">
        <f t="shared" ca="1" si="1032"/>
        <v>5.4166666666666671E-5</v>
      </c>
      <c r="BU3266">
        <f t="shared" ca="1" si="1017"/>
        <v>0</v>
      </c>
      <c r="BV3266">
        <f t="shared" ca="1" si="1018"/>
        <v>0</v>
      </c>
      <c r="BW3266" s="35">
        <f ca="1">IFERROR(VLOOKUP($B3266,OFFSET(Input!$A$1,0,MATCH(Index!BW$6&amp;" Index",Input!$1:$1,0)-1,10000,2),2,0)/100,BW3265)</f>
        <v>1.4000000000000002E-3</v>
      </c>
      <c r="BX3266">
        <f t="shared" ca="1" si="1035"/>
        <v>1.8225596279139951E-2</v>
      </c>
      <c r="CE3266">
        <v>1027.6356177731197</v>
      </c>
    </row>
    <row r="3267" spans="2:83" x14ac:dyDescent="0.25">
      <c r="B3267" s="2">
        <v>42262</v>
      </c>
      <c r="C3267">
        <f t="shared" ca="1" si="1019"/>
        <v>0</v>
      </c>
      <c r="D3267">
        <f t="shared" ca="1" si="1020"/>
        <v>0</v>
      </c>
      <c r="E3267">
        <f ca="1">IF($B3267&lt;VLOOKUP(E$6&amp;" Equity",Param,4,0),"",IFERROR(VLOOKUP($B3267,OFFSET(Input!$A$1,0,MATCH(Index!E$6&amp;" Equity",Input!$1:$1,0)-1,10000,2),2,0),E3266))</f>
        <v>86.33</v>
      </c>
      <c r="F3267" s="33">
        <v>119.25</v>
      </c>
      <c r="H3267">
        <f ca="1">IFERROR(VLOOKUP($B3267,OFFSET(Input!$A$1,0,MATCH(Index!H$6,Input!$1:$1,0)-1,10000,2),2,0),0)</f>
        <v>0</v>
      </c>
      <c r="I3267">
        <f ca="1">IFERROR(VLOOKUP($B3267,OFFSET(Input!$A$1,0,MATCH(Index!I$6,Input!$1:$1,0)-1,10000,2),2,0),0)</f>
        <v>0</v>
      </c>
      <c r="K3267">
        <f t="shared" ca="1" si="1021"/>
        <v>107.42226759424702</v>
      </c>
      <c r="L3267" s="30">
        <f t="shared" ca="1" si="1022"/>
        <v>132.17069517779532</v>
      </c>
      <c r="N3267">
        <f t="shared" ca="1" si="1026"/>
        <v>-2.3164234525628531E-4</v>
      </c>
      <c r="O3267">
        <f t="shared" ca="1" si="1027"/>
        <v>-1.9350352552125725E-2</v>
      </c>
      <c r="Q3267">
        <f t="shared" ca="1" si="1039"/>
        <v>4.214034761078881E-2</v>
      </c>
      <c r="R3267">
        <f t="shared" ca="1" si="1038"/>
        <v>0.15377108119613822</v>
      </c>
      <c r="T3267">
        <f t="shared" ca="1" si="1049"/>
        <v>6.2409085092609277E-2</v>
      </c>
      <c r="U3267">
        <f t="shared" ca="1" si="1044"/>
        <v>0.15546433983312882</v>
      </c>
      <c r="W3267">
        <f t="shared" ca="1" si="1045"/>
        <v>-0.64174165019709795</v>
      </c>
      <c r="X3267">
        <f t="shared" ca="1" si="1046"/>
        <v>-0.51744664909581095</v>
      </c>
      <c r="Z3267">
        <f t="shared" ca="1" si="1059"/>
        <v>107.25801716771579</v>
      </c>
      <c r="AA3267">
        <f t="shared" ca="1" si="1059"/>
        <v>106.766147543318</v>
      </c>
      <c r="AB3267">
        <f t="shared" ca="1" si="1059"/>
        <v>106.82336342268854</v>
      </c>
      <c r="AC3267">
        <f t="shared" ca="1" si="1060"/>
        <v>106.82336342268854</v>
      </c>
      <c r="AE3267">
        <f ca="1">IFERROR(VLOOKUP($B3267,OFFSET(Input!$A$1,0,MATCH(Index!AE$6&amp;" Index",Input!$1:$1,0)-1,10000,2),2,0),AE3266)</f>
        <v>22.54</v>
      </c>
      <c r="AF3267">
        <f t="shared" ca="1" si="1050"/>
        <v>26.887333333333334</v>
      </c>
      <c r="AG3267">
        <f t="shared" ca="1" si="1050"/>
        <v>26.012999999999998</v>
      </c>
      <c r="AH3267">
        <f t="shared" ca="1" si="1050"/>
        <v>23.476799999999997</v>
      </c>
      <c r="AI3267">
        <f t="shared" ca="1" si="1051"/>
        <v>26.012999999999998</v>
      </c>
      <c r="AK3267">
        <f t="shared" ca="1" si="1052"/>
        <v>1</v>
      </c>
      <c r="AL3267">
        <f t="shared" ca="1" si="1053"/>
        <v>1</v>
      </c>
      <c r="AN3267" t="str">
        <f t="shared" ca="1" si="1063"/>
        <v>Down</v>
      </c>
      <c r="AO3267" t="str">
        <f t="shared" ca="1" si="1023"/>
        <v>Not Up</v>
      </c>
      <c r="AQ3267">
        <f t="shared" ca="1" si="1061"/>
        <v>0</v>
      </c>
      <c r="AR3267">
        <f t="shared" ca="1" si="1062"/>
        <v>1</v>
      </c>
      <c r="AT3267">
        <f t="shared" ca="1" si="1040"/>
        <v>0</v>
      </c>
      <c r="AU3267">
        <f t="shared" ca="1" si="1041"/>
        <v>1</v>
      </c>
      <c r="AW3267" s="5">
        <f t="shared" ca="1" si="1055"/>
        <v>0.15377108119613822</v>
      </c>
      <c r="AX3267" s="5">
        <f t="shared" ca="1" si="1056"/>
        <v>0.15546433983312882</v>
      </c>
      <c r="AY3267" s="18">
        <f t="shared" ca="1" si="1054"/>
        <v>0.15546433983312882</v>
      </c>
      <c r="BA3267" s="6">
        <f t="shared" ca="1" si="1047"/>
        <v>0.32161716348372005</v>
      </c>
      <c r="BB3267">
        <f t="shared" ca="1" si="1048"/>
        <v>0.32757497619279685</v>
      </c>
      <c r="BC3267" t="str">
        <f t="shared" ca="1" si="1036"/>
        <v>TLT UP equity</v>
      </c>
      <c r="BD3267" t="str">
        <f t="shared" ca="1" si="1037"/>
        <v>TLT UP equity</v>
      </c>
      <c r="BF3267">
        <f t="shared" ca="1" si="1057"/>
        <v>0</v>
      </c>
      <c r="BG3267">
        <f t="shared" ca="1" si="1058"/>
        <v>1</v>
      </c>
      <c r="BI3267">
        <f t="shared" ca="1" si="1024"/>
        <v>0</v>
      </c>
      <c r="BJ3267">
        <f t="shared" ca="1" si="1025"/>
        <v>1</v>
      </c>
      <c r="BL3267">
        <f t="shared" ca="1" si="1042"/>
        <v>0</v>
      </c>
      <c r="BM3267">
        <f t="shared" ca="1" si="1043"/>
        <v>8.0427211956474896</v>
      </c>
      <c r="BN3267" s="9">
        <f t="shared" ca="1" si="1033"/>
        <v>0</v>
      </c>
      <c r="BO3267" s="9">
        <f t="shared" ca="1" si="1034"/>
        <v>1</v>
      </c>
      <c r="BP3267" s="9">
        <f t="shared" ca="1" si="1028"/>
        <v>0</v>
      </c>
      <c r="BQ3267" s="9">
        <f t="shared" ca="1" si="1029"/>
        <v>1</v>
      </c>
      <c r="BR3267">
        <f t="shared" ca="1" si="1030"/>
        <v>1063.0120515499179</v>
      </c>
      <c r="BS3267">
        <f t="shared" ca="1" si="1031"/>
        <v>-1.9164336239512969E-2</v>
      </c>
      <c r="BT3267">
        <f t="shared" ca="1" si="1032"/>
        <v>1.8055555555555558E-5</v>
      </c>
      <c r="BU3267">
        <f t="shared" ca="1" si="1017"/>
        <v>0</v>
      </c>
      <c r="BV3267">
        <f t="shared" ca="1" si="1018"/>
        <v>0</v>
      </c>
      <c r="BW3267" s="35">
        <f ca="1">IFERROR(VLOOKUP($B3267,OFFSET(Input!$A$1,0,MATCH(Index!BW$6&amp;" Index",Input!$1:$1,0)-1,10000,2),2,0)/100,BW3266)</f>
        <v>1.4000000000000002E-3</v>
      </c>
      <c r="BX3267">
        <f t="shared" ca="1" si="1035"/>
        <v>6.0780003740968031E-3</v>
      </c>
      <c r="CE3267">
        <v>1021.1667076288093</v>
      </c>
    </row>
    <row r="3268" spans="2:83" x14ac:dyDescent="0.25">
      <c r="B3268" s="2">
        <v>42263</v>
      </c>
      <c r="C3268">
        <f t="shared" ca="1" si="1019"/>
        <v>0</v>
      </c>
      <c r="D3268">
        <f t="shared" ca="1" si="1020"/>
        <v>0</v>
      </c>
      <c r="E3268">
        <f ca="1">IF($B3268&lt;VLOOKUP(E$6&amp;" Equity",Param,4,0),"",IFERROR(VLOOKUP($B3268,OFFSET(Input!$A$1,0,MATCH(Index!E$6&amp;" Equity",Input!$1:$1,0)-1,10000,2),2,0),E3267))</f>
        <v>86.02</v>
      </c>
      <c r="F3268" s="33">
        <v>118.8</v>
      </c>
      <c r="H3268">
        <f ca="1">IFERROR(VLOOKUP($B3268,OFFSET(Input!$A$1,0,MATCH(Index!H$6,Input!$1:$1,0)-1,10000,2),2,0),0)</f>
        <v>0</v>
      </c>
      <c r="I3268">
        <f ca="1">IFERROR(VLOOKUP($B3268,OFFSET(Input!$A$1,0,MATCH(Index!I$6,Input!$1:$1,0)-1,10000,2),2,0),0)</f>
        <v>0</v>
      </c>
      <c r="K3268">
        <f t="shared" ca="1" si="1021"/>
        <v>107.03652795618126</v>
      </c>
      <c r="L3268" s="30">
        <f t="shared" ca="1" si="1022"/>
        <v>131.67193783750176</v>
      </c>
      <c r="N3268">
        <f t="shared" ca="1" si="1026"/>
        <v>-3.5973348918410344E-3</v>
      </c>
      <c r="O3268">
        <f t="shared" ca="1" si="1027"/>
        <v>-3.7807228399060443E-3</v>
      </c>
      <c r="Q3268">
        <f t="shared" ca="1" si="1039"/>
        <v>4.2915841742843325E-2</v>
      </c>
      <c r="R3268">
        <f t="shared" ca="1" si="1038"/>
        <v>0.15070938115067878</v>
      </c>
      <c r="T3268">
        <f t="shared" ca="1" si="1049"/>
        <v>6.3541240825844864E-2</v>
      </c>
      <c r="U3268">
        <f t="shared" ca="1" si="1044"/>
        <v>0.15350123069141222</v>
      </c>
      <c r="W3268">
        <f t="shared" ca="1" si="1045"/>
        <v>-0.50030506707143396</v>
      </c>
      <c r="X3268">
        <f t="shared" ca="1" si="1046"/>
        <v>-0.51016365649869944</v>
      </c>
      <c r="Z3268">
        <f t="shared" ca="1" si="1059"/>
        <v>107.31276730989286</v>
      </c>
      <c r="AA3268">
        <f t="shared" ca="1" si="1059"/>
        <v>106.77452950933707</v>
      </c>
      <c r="AB3268">
        <f t="shared" ca="1" si="1059"/>
        <v>106.81569923651256</v>
      </c>
      <c r="AC3268">
        <f t="shared" ca="1" si="1060"/>
        <v>106.81569923651256</v>
      </c>
      <c r="AE3268">
        <f ca="1">IFERROR(VLOOKUP($B3268,OFFSET(Input!$A$1,0,MATCH(Index!AE$6&amp;" Index",Input!$1:$1,0)-1,10000,2),2,0),AE3267)</f>
        <v>21.35</v>
      </c>
      <c r="AF3268">
        <f t="shared" ca="1" si="1050"/>
        <v>25.909333333333336</v>
      </c>
      <c r="AG3268">
        <f t="shared" ca="1" si="1050"/>
        <v>26.391000000000002</v>
      </c>
      <c r="AH3268">
        <f t="shared" ca="1" si="1050"/>
        <v>23.782400000000003</v>
      </c>
      <c r="AI3268">
        <f t="shared" ca="1" si="1051"/>
        <v>26.391000000000002</v>
      </c>
      <c r="AK3268">
        <f t="shared" ca="1" si="1052"/>
        <v>1</v>
      </c>
      <c r="AL3268">
        <f t="shared" ca="1" si="1053"/>
        <v>-1</v>
      </c>
      <c r="AN3268" t="str">
        <f t="shared" ca="1" si="1063"/>
        <v>Down</v>
      </c>
      <c r="AO3268" t="str">
        <f t="shared" ca="1" si="1023"/>
        <v>Not Up</v>
      </c>
      <c r="AQ3268">
        <f t="shared" ca="1" si="1061"/>
        <v>0</v>
      </c>
      <c r="AR3268">
        <f t="shared" ca="1" si="1062"/>
        <v>1</v>
      </c>
      <c r="AT3268">
        <f t="shared" ca="1" si="1040"/>
        <v>0</v>
      </c>
      <c r="AU3268">
        <f t="shared" ca="1" si="1041"/>
        <v>1</v>
      </c>
      <c r="AW3268" s="5">
        <f t="shared" ca="1" si="1055"/>
        <v>0.15070938115067878</v>
      </c>
      <c r="AX3268" s="5">
        <f t="shared" ca="1" si="1056"/>
        <v>0.15350123069141222</v>
      </c>
      <c r="AY3268" s="18">
        <f t="shared" ca="1" si="1054"/>
        <v>0.15350123069141222</v>
      </c>
      <c r="BA3268" s="6">
        <f t="shared" ca="1" si="1047"/>
        <v>0.32573028746926719</v>
      </c>
      <c r="BB3268">
        <f t="shared" ca="1" si="1048"/>
        <v>0.32757497619279685</v>
      </c>
      <c r="BC3268" t="str">
        <f t="shared" ca="1" si="1036"/>
        <v>TLT UP equity</v>
      </c>
      <c r="BD3268" t="str">
        <f t="shared" ca="1" si="1037"/>
        <v>TLT UP equity</v>
      </c>
      <c r="BF3268">
        <f t="shared" ca="1" si="1057"/>
        <v>0</v>
      </c>
      <c r="BG3268">
        <f t="shared" ca="1" si="1058"/>
        <v>1</v>
      </c>
      <c r="BI3268">
        <f t="shared" ca="1" si="1024"/>
        <v>0</v>
      </c>
      <c r="BJ3268">
        <f t="shared" ca="1" si="1025"/>
        <v>1</v>
      </c>
      <c r="BL3268">
        <f t="shared" ca="1" si="1042"/>
        <v>0</v>
      </c>
      <c r="BM3268">
        <f t="shared" ca="1" si="1043"/>
        <v>8.0427211956474896</v>
      </c>
      <c r="BN3268" s="9">
        <f t="shared" ca="1" si="1033"/>
        <v>0</v>
      </c>
      <c r="BO3268" s="9">
        <f t="shared" ca="1" si="1034"/>
        <v>1</v>
      </c>
      <c r="BP3268" s="9">
        <f t="shared" ca="1" si="1028"/>
        <v>0</v>
      </c>
      <c r="BQ3268" s="9">
        <f t="shared" ca="1" si="1029"/>
        <v>1</v>
      </c>
      <c r="BR3268">
        <f t="shared" ca="1" si="1030"/>
        <v>1059.000685317654</v>
      </c>
      <c r="BS3268">
        <f t="shared" ca="1" si="1031"/>
        <v>-3.7735849056604875E-3</v>
      </c>
      <c r="BT3268">
        <f t="shared" ca="1" si="1032"/>
        <v>1.8055555555555558E-5</v>
      </c>
      <c r="BU3268">
        <f t="shared" ref="BU3268:BU3331" ca="1" si="1064">ABS($BB3266*BN3268-$BB3267*BP3268)*0.02%</f>
        <v>0</v>
      </c>
      <c r="BV3268">
        <f t="shared" ref="BV3268:BV3331" ca="1" si="1065">ABS($BB3266*BO3268-$BB3267*BQ3268)*0.02%</f>
        <v>0</v>
      </c>
      <c r="BW3268" s="35">
        <f ca="1">IFERROR(VLOOKUP($B3268,OFFSET(Input!$A$1,0,MATCH(Index!BW$6&amp;" Index",Input!$1:$1,0)-1,10000,2),2,0)/100,BW3267)</f>
        <v>1.4000000000000002E-3</v>
      </c>
      <c r="BX3268">
        <f t="shared" ca="1" si="1035"/>
        <v>6.0397396933680441E-3</v>
      </c>
      <c r="CE3268">
        <v>1019.886858525065</v>
      </c>
    </row>
    <row r="3269" spans="2:83" x14ac:dyDescent="0.25">
      <c r="B3269" s="2">
        <v>42264</v>
      </c>
      <c r="C3269">
        <f t="shared" ca="1" si="1019"/>
        <v>0</v>
      </c>
      <c r="D3269">
        <f t="shared" ca="1" si="1020"/>
        <v>0</v>
      </c>
      <c r="E3269">
        <f ca="1">IF($B3269&lt;VLOOKUP(E$6&amp;" Equity",Param,4,0),"",IFERROR(VLOOKUP($B3269,OFFSET(Input!$A$1,0,MATCH(Index!E$6&amp;" Equity",Input!$1:$1,0)-1,10000,2),2,0),E3268))</f>
        <v>86.09</v>
      </c>
      <c r="F3269" s="33">
        <v>120.25</v>
      </c>
      <c r="H3269">
        <f ca="1">IFERROR(VLOOKUP($B3269,OFFSET(Input!$A$1,0,MATCH(Index!H$6,Input!$1:$1,0)-1,10000,2),2,0),0)</f>
        <v>0</v>
      </c>
      <c r="I3269">
        <f ca="1">IFERROR(VLOOKUP($B3269,OFFSET(Input!$A$1,0,MATCH(Index!I$6,Input!$1:$1,0)-1,10000,2),2,0),0)</f>
        <v>0</v>
      </c>
      <c r="K3269">
        <f t="shared" ca="1" si="1021"/>
        <v>107.12363045509935</v>
      </c>
      <c r="L3269" s="30">
        <f t="shared" ca="1" si="1022"/>
        <v>133.27904482289216</v>
      </c>
      <c r="N3269">
        <f t="shared" ca="1" si="1026"/>
        <v>8.1343331427310582E-4</v>
      </c>
      <c r="O3269">
        <f t="shared" ca="1" si="1027"/>
        <v>1.2131502057326132E-2</v>
      </c>
      <c r="Q3269">
        <f t="shared" ca="1" si="1039"/>
        <v>3.7929755703991631E-2</v>
      </c>
      <c r="R3269">
        <f t="shared" ca="1" si="1038"/>
        <v>0.15665307873925785</v>
      </c>
      <c r="T3269">
        <f t="shared" ca="1" si="1049"/>
        <v>6.3521502413140113E-2</v>
      </c>
      <c r="U3269">
        <f t="shared" ca="1" si="1044"/>
        <v>0.15556431219630509</v>
      </c>
      <c r="W3269">
        <f t="shared" ca="1" si="1045"/>
        <v>-0.35315786773658414</v>
      </c>
      <c r="X3269">
        <f t="shared" ca="1" si="1046"/>
        <v>-0.47934668978278089</v>
      </c>
      <c r="Z3269">
        <f t="shared" ca="1" si="1059"/>
        <v>107.33267645250271</v>
      </c>
      <c r="AA3269">
        <f t="shared" ca="1" si="1059"/>
        <v>106.79222168960939</v>
      </c>
      <c r="AB3269">
        <f t="shared" ca="1" si="1059"/>
        <v>106.81746525746208</v>
      </c>
      <c r="AC3269">
        <f t="shared" ca="1" si="1060"/>
        <v>106.81746525746208</v>
      </c>
      <c r="AE3269">
        <f ca="1">IFERROR(VLOOKUP($B3269,OFFSET(Input!$A$1,0,MATCH(Index!AE$6&amp;" Index",Input!$1:$1,0)-1,10000,2),2,0),AE3268)</f>
        <v>21.14</v>
      </c>
      <c r="AF3269">
        <f t="shared" ca="1" si="1050"/>
        <v>25.297333333333334</v>
      </c>
      <c r="AG3269">
        <f t="shared" ca="1" si="1050"/>
        <v>26.685500000000001</v>
      </c>
      <c r="AH3269">
        <f t="shared" ca="1" si="1050"/>
        <v>24.083599999999997</v>
      </c>
      <c r="AI3269">
        <f t="shared" ca="1" si="1051"/>
        <v>26.685500000000001</v>
      </c>
      <c r="AK3269">
        <f t="shared" ca="1" si="1052"/>
        <v>1</v>
      </c>
      <c r="AL3269">
        <f t="shared" ca="1" si="1053"/>
        <v>-1</v>
      </c>
      <c r="AN3269" t="str">
        <f t="shared" ca="1" si="1063"/>
        <v>Down</v>
      </c>
      <c r="AO3269" t="str">
        <f t="shared" ca="1" si="1023"/>
        <v>Not Up</v>
      </c>
      <c r="AQ3269">
        <f t="shared" ca="1" si="1061"/>
        <v>0</v>
      </c>
      <c r="AR3269">
        <f t="shared" ca="1" si="1062"/>
        <v>1</v>
      </c>
      <c r="AT3269">
        <f t="shared" ca="1" si="1040"/>
        <v>0</v>
      </c>
      <c r="AU3269">
        <f t="shared" ca="1" si="1041"/>
        <v>1</v>
      </c>
      <c r="AW3269" s="5">
        <f t="shared" ca="1" si="1055"/>
        <v>0.15665307873925785</v>
      </c>
      <c r="AX3269" s="5">
        <f t="shared" ca="1" si="1056"/>
        <v>0.15556431219630509</v>
      </c>
      <c r="AY3269" s="18">
        <f t="shared" ca="1" si="1054"/>
        <v>0.15665307873925785</v>
      </c>
      <c r="BA3269" s="6">
        <f t="shared" ca="1" si="1047"/>
        <v>0.31917661882166259</v>
      </c>
      <c r="BB3269">
        <f t="shared" ca="1" si="1048"/>
        <v>0.32757497619279685</v>
      </c>
      <c r="BC3269" t="str">
        <f t="shared" ca="1" si="1036"/>
        <v>TLT UP equity</v>
      </c>
      <c r="BD3269" t="str">
        <f t="shared" ca="1" si="1037"/>
        <v>TLT UP equity</v>
      </c>
      <c r="BF3269">
        <f t="shared" ca="1" si="1057"/>
        <v>0</v>
      </c>
      <c r="BG3269">
        <f t="shared" ca="1" si="1058"/>
        <v>1</v>
      </c>
      <c r="BI3269">
        <f t="shared" ca="1" si="1024"/>
        <v>0</v>
      </c>
      <c r="BJ3269">
        <f t="shared" ca="1" si="1025"/>
        <v>1</v>
      </c>
      <c r="BL3269">
        <f t="shared" ca="1" si="1042"/>
        <v>0</v>
      </c>
      <c r="BM3269">
        <f t="shared" ca="1" si="1043"/>
        <v>8.0427211956474896</v>
      </c>
      <c r="BN3269" s="9">
        <f t="shared" ca="1" si="1033"/>
        <v>0</v>
      </c>
      <c r="BO3269" s="9">
        <f t="shared" ca="1" si="1034"/>
        <v>1</v>
      </c>
      <c r="BP3269" s="9">
        <f t="shared" ca="1" si="1028"/>
        <v>0</v>
      </c>
      <c r="BQ3269" s="9">
        <f t="shared" ca="1" si="1029"/>
        <v>1</v>
      </c>
      <c r="BR3269">
        <f t="shared" ca="1" si="1030"/>
        <v>1071.9261987327266</v>
      </c>
      <c r="BS3269">
        <f t="shared" ca="1" si="1031"/>
        <v>1.220538720538733E-2</v>
      </c>
      <c r="BT3269">
        <f t="shared" ca="1" si="1032"/>
        <v>1.8055555555555558E-5</v>
      </c>
      <c r="BU3269">
        <f t="shared" ca="1" si="1064"/>
        <v>0</v>
      </c>
      <c r="BV3269">
        <f t="shared" ca="1" si="1065"/>
        <v>0</v>
      </c>
      <c r="BW3269" s="35">
        <f ca="1">IFERROR(VLOOKUP($B3269,OFFSET(Input!$A$1,0,MATCH(Index!BW$6&amp;" Index",Input!$1:$1,0)-1,10000,2),2,0)/100,BW3268)</f>
        <v>1.4000000000000002E-3</v>
      </c>
      <c r="BX3269">
        <f t="shared" ca="1" si="1035"/>
        <v>6.0321699641792082E-3</v>
      </c>
      <c r="CE3269">
        <v>1023.9470189016839</v>
      </c>
    </row>
    <row r="3270" spans="2:83" x14ac:dyDescent="0.25">
      <c r="B3270" s="2">
        <v>42265</v>
      </c>
      <c r="C3270">
        <f t="shared" ca="1" si="1019"/>
        <v>0</v>
      </c>
      <c r="D3270">
        <f t="shared" ca="1" si="1020"/>
        <v>0</v>
      </c>
      <c r="E3270">
        <f ca="1">IF($B3270&lt;VLOOKUP(E$6&amp;" Equity",Param,4,0),"",IFERROR(VLOOKUP($B3270,OFFSET(Input!$A$1,0,MATCH(Index!E$6&amp;" Equity",Input!$1:$1,0)-1,10000,2),2,0),E3269))</f>
        <v>85.85</v>
      </c>
      <c r="F3270" s="33">
        <v>122.1</v>
      </c>
      <c r="H3270">
        <f ca="1">IFERROR(VLOOKUP($B3270,OFFSET(Input!$A$1,0,MATCH(Index!H$6,Input!$1:$1,0)-1,10000,2),2,0),0)</f>
        <v>0</v>
      </c>
      <c r="I3270">
        <f ca="1">IFERROR(VLOOKUP($B3270,OFFSET(Input!$A$1,0,MATCH(Index!I$6,Input!$1:$1,0)-1,10000,2),2,0),0)</f>
        <v>0</v>
      </c>
      <c r="K3270">
        <f t="shared" ca="1" si="1021"/>
        <v>106.82499331595166</v>
      </c>
      <c r="L3270" s="30">
        <f t="shared" ca="1" si="1022"/>
        <v>135.32949166632127</v>
      </c>
      <c r="N3270">
        <f t="shared" ca="1" si="1026"/>
        <v>-2.7916733263787879E-3</v>
      </c>
      <c r="O3270">
        <f t="shared" ca="1" si="1027"/>
        <v>1.5267472130788381E-2</v>
      </c>
      <c r="Q3270">
        <f t="shared" ca="1" si="1039"/>
        <v>3.982443053502123E-2</v>
      </c>
      <c r="R3270">
        <f t="shared" ca="1" si="1038"/>
        <v>0.17267820661890954</v>
      </c>
      <c r="T3270">
        <f t="shared" ca="1" si="1049"/>
        <v>6.1907337141105974E-2</v>
      </c>
      <c r="U3270">
        <f t="shared" ca="1" si="1044"/>
        <v>0.16082583913285234</v>
      </c>
      <c r="W3270">
        <f t="shared" ca="1" si="1045"/>
        <v>-0.48620698197307394</v>
      </c>
      <c r="X3270">
        <f t="shared" ca="1" si="1046"/>
        <v>-0.46757251621646934</v>
      </c>
      <c r="Z3270">
        <f t="shared" ca="1" si="1059"/>
        <v>107.3077900242404</v>
      </c>
      <c r="AA3270">
        <f t="shared" ca="1" si="1059"/>
        <v>106.8209962317878</v>
      </c>
      <c r="AB3270">
        <f t="shared" ca="1" si="1059"/>
        <v>106.81273639108377</v>
      </c>
      <c r="AC3270">
        <f t="shared" ca="1" si="1060"/>
        <v>106.8209962317878</v>
      </c>
      <c r="AE3270">
        <f ca="1">IFERROR(VLOOKUP($B3270,OFFSET(Input!$A$1,0,MATCH(Index!AE$6&amp;" Index",Input!$1:$1,0)-1,10000,2),2,0),AE3269)</f>
        <v>22.28</v>
      </c>
      <c r="AF3270">
        <f t="shared" ca="1" si="1050"/>
        <v>25.042666666666666</v>
      </c>
      <c r="AG3270">
        <f t="shared" ca="1" si="1050"/>
        <v>26.842500000000001</v>
      </c>
      <c r="AH3270">
        <f t="shared" ca="1" si="1050"/>
        <v>24.435199999999995</v>
      </c>
      <c r="AI3270">
        <f t="shared" ca="1" si="1051"/>
        <v>26.842500000000001</v>
      </c>
      <c r="AK3270">
        <f t="shared" ca="1" si="1052"/>
        <v>1</v>
      </c>
      <c r="AL3270">
        <f t="shared" ca="1" si="1053"/>
        <v>-1</v>
      </c>
      <c r="AN3270" t="str">
        <f t="shared" ca="1" si="1063"/>
        <v>Down</v>
      </c>
      <c r="AO3270" t="str">
        <f t="shared" ca="1" si="1023"/>
        <v>Not Up</v>
      </c>
      <c r="AQ3270">
        <f t="shared" ca="1" si="1061"/>
        <v>0</v>
      </c>
      <c r="AR3270">
        <f t="shared" ca="1" si="1062"/>
        <v>1</v>
      </c>
      <c r="AT3270">
        <f t="shared" ca="1" si="1040"/>
        <v>0</v>
      </c>
      <c r="AU3270">
        <f t="shared" ca="1" si="1041"/>
        <v>1</v>
      </c>
      <c r="AW3270" s="5">
        <f t="shared" ca="1" si="1055"/>
        <v>0.17267820661890954</v>
      </c>
      <c r="AX3270" s="5">
        <f t="shared" ca="1" si="1056"/>
        <v>0.16082583913285234</v>
      </c>
      <c r="AY3270" s="18">
        <f t="shared" ca="1" si="1054"/>
        <v>0.17267820661890954</v>
      </c>
      <c r="BA3270" s="6">
        <f t="shared" ca="1" si="1047"/>
        <v>0.28955593748055891</v>
      </c>
      <c r="BB3270">
        <f t="shared" ca="1" si="1048"/>
        <v>0.28955593748055891</v>
      </c>
      <c r="BC3270" t="str">
        <f t="shared" ca="1" si="1036"/>
        <v>TLT UP equity</v>
      </c>
      <c r="BD3270" t="str">
        <f t="shared" ca="1" si="1037"/>
        <v>TLT UP equity</v>
      </c>
      <c r="BF3270">
        <f t="shared" ca="1" si="1057"/>
        <v>0</v>
      </c>
      <c r="BG3270">
        <f t="shared" ca="1" si="1058"/>
        <v>1</v>
      </c>
      <c r="BI3270">
        <f t="shared" ca="1" si="1024"/>
        <v>0</v>
      </c>
      <c r="BJ3270">
        <f t="shared" ca="1" si="1025"/>
        <v>1</v>
      </c>
      <c r="BL3270">
        <f t="shared" ca="1" si="1042"/>
        <v>0</v>
      </c>
      <c r="BM3270">
        <f t="shared" ca="1" si="1043"/>
        <v>8.0427211956474896</v>
      </c>
      <c r="BN3270" s="9">
        <f t="shared" ca="1" si="1033"/>
        <v>0</v>
      </c>
      <c r="BO3270" s="9">
        <f t="shared" ca="1" si="1034"/>
        <v>1</v>
      </c>
      <c r="BP3270" s="9">
        <f t="shared" ca="1" si="1028"/>
        <v>0</v>
      </c>
      <c r="BQ3270" s="9">
        <f t="shared" ca="1" si="1029"/>
        <v>1</v>
      </c>
      <c r="BR3270">
        <f t="shared" ca="1" si="1030"/>
        <v>1088.4173710209225</v>
      </c>
      <c r="BS3270">
        <f t="shared" ca="1" si="1031"/>
        <v>1.5384615384615552E-2</v>
      </c>
      <c r="BT3270">
        <f t="shared" ca="1" si="1032"/>
        <v>1.8055555555555558E-5</v>
      </c>
      <c r="BU3270">
        <f t="shared" ca="1" si="1064"/>
        <v>0</v>
      </c>
      <c r="BV3270">
        <f t="shared" ca="1" si="1065"/>
        <v>0</v>
      </c>
      <c r="BW3270" s="35">
        <f ca="1">IFERROR(VLOOKUP($B3270,OFFSET(Input!$A$1,0,MATCH(Index!BW$6&amp;" Index",Input!$1:$1,0)-1,10000,2),2,0)/100,BW3269)</f>
        <v>1.4000000000000002E-3</v>
      </c>
      <c r="BX3270">
        <f t="shared" ca="1" si="1035"/>
        <v>6.0561839783503588E-3</v>
      </c>
      <c r="CE3270">
        <v>1029.089717613112</v>
      </c>
    </row>
    <row r="3271" spans="2:83" x14ac:dyDescent="0.25">
      <c r="B3271" s="2">
        <v>42268</v>
      </c>
      <c r="C3271">
        <f t="shared" ref="C3271:C3334" ca="1" si="1066">IF(MONTH(B3271)&lt;&gt;MONTH(B3270),1,0)</f>
        <v>0</v>
      </c>
      <c r="D3271">
        <f t="shared" ref="D3271:D3334" ca="1" si="1067">IF(D3270=5,0,IF(D3270&lt;&gt;0,D3270+1,IF(C3270=1,1,0)))</f>
        <v>0</v>
      </c>
      <c r="E3271">
        <f ca="1">IF($B3271&lt;VLOOKUP(E$6&amp;" Equity",Param,4,0),"",IFERROR(VLOOKUP($B3271,OFFSET(Input!$A$1,0,MATCH(Index!E$6&amp;" Equity",Input!$1:$1,0)-1,10000,2),2,0),E3270))</f>
        <v>85.69</v>
      </c>
      <c r="F3271" s="33">
        <v>120.11</v>
      </c>
      <c r="H3271">
        <f ca="1">IFERROR(VLOOKUP($B3271,OFFSET(Input!$A$1,0,MATCH(Index!H$6,Input!$1:$1,0)-1,10000,2),2,0),0)</f>
        <v>0</v>
      </c>
      <c r="I3271">
        <f ca="1">IFERROR(VLOOKUP($B3271,OFFSET(Input!$A$1,0,MATCH(Index!I$6,Input!$1:$1,0)-1,10000,2),2,0),0)</f>
        <v>0</v>
      </c>
      <c r="K3271">
        <f t="shared" ref="K3271:K3334" ca="1" si="1068">IF($B3271&lt;=L_date,IF($B3271=L_date,1,K3272/((E3272+H3272)/E3271)),K3270*((E3271+H3271)/E3270))</f>
        <v>106.62590188985321</v>
      </c>
      <c r="L3271" s="30">
        <f t="shared" ref="L3271:L3334" ca="1" si="1069">IF($B3271&lt;=L_date,IF($B3271=L_date,1,L3272/((F3272+I3272)/F3271)),L3270*((F3271+I3271)/F3270))</f>
        <v>133.12387587257862</v>
      </c>
      <c r="N3271">
        <f t="shared" ca="1" si="1026"/>
        <v>-1.865454662457047E-3</v>
      </c>
      <c r="O3271">
        <f t="shared" ca="1" si="1027"/>
        <v>-1.6432391550259939E-2</v>
      </c>
      <c r="Q3271">
        <f t="shared" ca="1" si="1039"/>
        <v>4.0571958061379698E-2</v>
      </c>
      <c r="R3271">
        <f t="shared" ca="1" si="1038"/>
        <v>0.18585083893110377</v>
      </c>
      <c r="T3271">
        <f t="shared" ca="1" si="1049"/>
        <v>6.0919381636972914E-2</v>
      </c>
      <c r="U3271">
        <f t="shared" ca="1" si="1044"/>
        <v>0.17074256716838376</v>
      </c>
      <c r="W3271">
        <f t="shared" ca="1" si="1045"/>
        <v>-0.30918940077466278</v>
      </c>
      <c r="X3271">
        <f t="shared" ca="1" si="1046"/>
        <v>-0.39721929481217783</v>
      </c>
      <c r="Z3271">
        <f t="shared" ca="1" si="1059"/>
        <v>107.27419334608631</v>
      </c>
      <c r="AA3271">
        <f t="shared" ca="1" si="1059"/>
        <v>106.8590171737272</v>
      </c>
      <c r="AB3271">
        <f t="shared" ca="1" si="1059"/>
        <v>106.79756632300786</v>
      </c>
      <c r="AC3271">
        <f t="shared" ca="1" si="1060"/>
        <v>106.8590171737272</v>
      </c>
      <c r="AE3271">
        <f ca="1">IFERROR(VLOOKUP($B3271,OFFSET(Input!$A$1,0,MATCH(Index!AE$6&amp;" Index",Input!$1:$1,0)-1,10000,2),2,0),AE3270)</f>
        <v>20.14</v>
      </c>
      <c r="AF3271">
        <f t="shared" ca="1" si="1050"/>
        <v>24.648666666666667</v>
      </c>
      <c r="AG3271">
        <f t="shared" ca="1" si="1050"/>
        <v>26.448</v>
      </c>
      <c r="AH3271">
        <f t="shared" ca="1" si="1050"/>
        <v>24.727599999999999</v>
      </c>
      <c r="AI3271">
        <f t="shared" ca="1" si="1051"/>
        <v>26.448</v>
      </c>
      <c r="AK3271">
        <f t="shared" ca="1" si="1052"/>
        <v>1</v>
      </c>
      <c r="AL3271">
        <f t="shared" ca="1" si="1053"/>
        <v>-1</v>
      </c>
      <c r="AN3271" t="str">
        <f t="shared" ca="1" si="1063"/>
        <v>Down</v>
      </c>
      <c r="AO3271" t="str">
        <f t="shared" ca="1" si="1023"/>
        <v>Not Up</v>
      </c>
      <c r="AQ3271">
        <f t="shared" ca="1" si="1061"/>
        <v>0</v>
      </c>
      <c r="AR3271">
        <f t="shared" ca="1" si="1062"/>
        <v>1</v>
      </c>
      <c r="AT3271">
        <f t="shared" ca="1" si="1040"/>
        <v>0</v>
      </c>
      <c r="AU3271">
        <f t="shared" ca="1" si="1041"/>
        <v>1</v>
      </c>
      <c r="AW3271" s="5">
        <f t="shared" ca="1" si="1055"/>
        <v>0.18585083893110377</v>
      </c>
      <c r="AX3271" s="5">
        <f t="shared" ca="1" si="1056"/>
        <v>0.17074256716838376</v>
      </c>
      <c r="AY3271" s="18">
        <f t="shared" ca="1" si="1054"/>
        <v>0.18585083893110377</v>
      </c>
      <c r="BA3271" s="6">
        <f t="shared" ca="1" si="1047"/>
        <v>0.26903295291841733</v>
      </c>
      <c r="BB3271">
        <f t="shared" ca="1" si="1048"/>
        <v>0.28955593748055891</v>
      </c>
      <c r="BC3271" t="str">
        <f t="shared" ca="1" si="1036"/>
        <v>TLT UP equity</v>
      </c>
      <c r="BD3271" t="str">
        <f t="shared" ca="1" si="1037"/>
        <v>TLT UP equity</v>
      </c>
      <c r="BF3271">
        <f t="shared" ca="1" si="1057"/>
        <v>0</v>
      </c>
      <c r="BG3271">
        <f t="shared" ca="1" si="1058"/>
        <v>1</v>
      </c>
      <c r="BI3271">
        <f t="shared" ca="1" si="1024"/>
        <v>0</v>
      </c>
      <c r="BJ3271">
        <f t="shared" ca="1" si="1025"/>
        <v>1</v>
      </c>
      <c r="BL3271">
        <f t="shared" ca="1" si="1042"/>
        <v>0</v>
      </c>
      <c r="BM3271">
        <f t="shared" ca="1" si="1043"/>
        <v>8.0427211956474896</v>
      </c>
      <c r="BN3271" s="9">
        <f t="shared" ca="1" si="1033"/>
        <v>0</v>
      </c>
      <c r="BO3271" s="9">
        <f t="shared" ca="1" si="1034"/>
        <v>1</v>
      </c>
      <c r="BP3271" s="9">
        <f t="shared" ca="1" si="1028"/>
        <v>0</v>
      </c>
      <c r="BQ3271" s="9">
        <f t="shared" ca="1" si="1029"/>
        <v>1</v>
      </c>
      <c r="BR3271">
        <f t="shared" ca="1" si="1030"/>
        <v>1070.6782181271335</v>
      </c>
      <c r="BS3271">
        <f t="shared" ca="1" si="1031"/>
        <v>-1.6298116298116283E-2</v>
      </c>
      <c r="BT3271">
        <f t="shared" ca="1" si="1032"/>
        <v>5.4166666666666671E-5</v>
      </c>
      <c r="BU3271">
        <f t="shared" ca="1" si="1064"/>
        <v>0</v>
      </c>
      <c r="BV3271">
        <f t="shared" ca="1" si="1065"/>
        <v>7.6038077424475886E-6</v>
      </c>
      <c r="BW3271" s="35">
        <f ca="1">IFERROR(VLOOKUP($B3271,OFFSET(Input!$A$1,0,MATCH(Index!BW$6&amp;" Index",Input!$1:$1,0)-1,10000,2),2,0)/100,BW3270)</f>
        <v>1.4000000000000002E-3</v>
      </c>
      <c r="BX3271">
        <f t="shared" ca="1" si="1035"/>
        <v>1.6140531221482866E-2</v>
      </c>
      <c r="CE3271">
        <v>1023.534666394237</v>
      </c>
    </row>
    <row r="3272" spans="2:83" x14ac:dyDescent="0.25">
      <c r="B3272" s="2">
        <v>42269</v>
      </c>
      <c r="C3272">
        <f t="shared" ca="1" si="1066"/>
        <v>0</v>
      </c>
      <c r="D3272">
        <f t="shared" ca="1" si="1067"/>
        <v>0</v>
      </c>
      <c r="E3272">
        <f ca="1">IF($B3272&lt;VLOOKUP(E$6&amp;" Equity",Param,4,0),"",IFERROR(VLOOKUP($B3272,OFFSET(Input!$A$1,0,MATCH(Index!E$6&amp;" Equity",Input!$1:$1,0)-1,10000,2),2,0),E3271))</f>
        <v>85.07</v>
      </c>
      <c r="F3272" s="33">
        <v>121.78</v>
      </c>
      <c r="H3272">
        <f ca="1">IFERROR(VLOOKUP($B3272,OFFSET(Input!$A$1,0,MATCH(Index!H$6,Input!$1:$1,0)-1,10000,2),2,0),0)</f>
        <v>0</v>
      </c>
      <c r="I3272">
        <f ca="1">IFERROR(VLOOKUP($B3272,OFFSET(Input!$A$1,0,MATCH(Index!I$6,Input!$1:$1,0)-1,10000,2),2,0),0)</f>
        <v>0</v>
      </c>
      <c r="K3272">
        <f t="shared" ca="1" si="1068"/>
        <v>105.8544226137217</v>
      </c>
      <c r="L3272" s="30">
        <f t="shared" ca="1" si="1069"/>
        <v>134.97481977989031</v>
      </c>
      <c r="N3272">
        <f t="shared" ca="1" si="1026"/>
        <v>-7.2616856932344849E-3</v>
      </c>
      <c r="O3272">
        <f t="shared" ca="1" si="1027"/>
        <v>1.3808148614029127E-2</v>
      </c>
      <c r="Q3272">
        <f t="shared" ca="1" si="1039"/>
        <v>4.7176998838872199E-2</v>
      </c>
      <c r="R3272">
        <f t="shared" ca="1" si="1038"/>
        <v>0.18378745246753148</v>
      </c>
      <c r="T3272">
        <f t="shared" ca="1" si="1049"/>
        <v>5.935705704142067E-2</v>
      </c>
      <c r="U3272">
        <f t="shared" ca="1" si="1044"/>
        <v>0.17763485194483125</v>
      </c>
      <c r="W3272">
        <f t="shared" ca="1" si="1045"/>
        <v>-0.32475278775350269</v>
      </c>
      <c r="X3272">
        <f t="shared" ca="1" si="1046"/>
        <v>-0.51479107813656833</v>
      </c>
      <c r="Z3272">
        <f t="shared" ca="1" si="1059"/>
        <v>107.10496563390261</v>
      </c>
      <c r="AA3272">
        <f t="shared" ca="1" si="1059"/>
        <v>106.90182118329911</v>
      </c>
      <c r="AB3272">
        <f t="shared" ca="1" si="1059"/>
        <v>106.75153708388669</v>
      </c>
      <c r="AC3272">
        <f t="shared" ca="1" si="1060"/>
        <v>106.90182118329911</v>
      </c>
      <c r="AE3272">
        <f ca="1">IFERROR(VLOOKUP($B3272,OFFSET(Input!$A$1,0,MATCH(Index!AE$6&amp;" Index",Input!$1:$1,0)-1,10000,2),2,0),AE3271)</f>
        <v>22.44</v>
      </c>
      <c r="AF3272">
        <f t="shared" ca="1" si="1050"/>
        <v>24.249333333333329</v>
      </c>
      <c r="AG3272">
        <f t="shared" ca="1" si="1050"/>
        <v>25.533000000000001</v>
      </c>
      <c r="AH3272">
        <f t="shared" ca="1" si="1050"/>
        <v>25.104400000000002</v>
      </c>
      <c r="AI3272">
        <f t="shared" ca="1" si="1051"/>
        <v>25.533000000000001</v>
      </c>
      <c r="AK3272">
        <f t="shared" ca="1" si="1052"/>
        <v>1</v>
      </c>
      <c r="AL3272">
        <f t="shared" ca="1" si="1053"/>
        <v>-1</v>
      </c>
      <c r="AN3272" t="str">
        <f t="shared" ca="1" si="1063"/>
        <v>Down</v>
      </c>
      <c r="AO3272" t="str">
        <f t="shared" ca="1" si="1023"/>
        <v>Not Up</v>
      </c>
      <c r="AQ3272">
        <f t="shared" ca="1" si="1061"/>
        <v>0</v>
      </c>
      <c r="AR3272">
        <f t="shared" ca="1" si="1062"/>
        <v>1</v>
      </c>
      <c r="AT3272">
        <f t="shared" ca="1" si="1040"/>
        <v>0</v>
      </c>
      <c r="AU3272">
        <f t="shared" ca="1" si="1041"/>
        <v>1</v>
      </c>
      <c r="AW3272" s="5">
        <f t="shared" ca="1" si="1055"/>
        <v>0.18378745246753148</v>
      </c>
      <c r="AX3272" s="5">
        <f t="shared" ca="1" si="1056"/>
        <v>0.17763485194483125</v>
      </c>
      <c r="AY3272" s="18">
        <f t="shared" ca="1" si="1054"/>
        <v>0.18378745246753148</v>
      </c>
      <c r="BA3272" s="6">
        <f t="shared" ca="1" si="1047"/>
        <v>0.27205339281164026</v>
      </c>
      <c r="BB3272">
        <f t="shared" ca="1" si="1048"/>
        <v>0.28955593748055891</v>
      </c>
      <c r="BC3272" t="str">
        <f t="shared" ca="1" si="1036"/>
        <v>TLT UP equity</v>
      </c>
      <c r="BD3272" t="str">
        <f t="shared" ca="1" si="1037"/>
        <v>TLT UP equity</v>
      </c>
      <c r="BF3272">
        <f t="shared" ca="1" si="1057"/>
        <v>0</v>
      </c>
      <c r="BG3272">
        <f t="shared" ca="1" si="1058"/>
        <v>1</v>
      </c>
      <c r="BI3272">
        <f t="shared" ca="1" si="1024"/>
        <v>0</v>
      </c>
      <c r="BJ3272">
        <f t="shared" ca="1" si="1025"/>
        <v>1</v>
      </c>
      <c r="BL3272">
        <f t="shared" ca="1" si="1042"/>
        <v>0</v>
      </c>
      <c r="BM3272">
        <f t="shared" ca="1" si="1043"/>
        <v>8.0427211956474896</v>
      </c>
      <c r="BN3272" s="9">
        <f t="shared" ca="1" si="1033"/>
        <v>0</v>
      </c>
      <c r="BO3272" s="9">
        <f t="shared" ca="1" si="1034"/>
        <v>1</v>
      </c>
      <c r="BP3272" s="9">
        <f t="shared" ca="1" si="1028"/>
        <v>0</v>
      </c>
      <c r="BQ3272" s="9">
        <f t="shared" ca="1" si="1029"/>
        <v>1</v>
      </c>
      <c r="BR3272">
        <f t="shared" ca="1" si="1030"/>
        <v>1085.5648439224237</v>
      </c>
      <c r="BS3272">
        <f t="shared" ca="1" si="1031"/>
        <v>1.3903921405378439E-2</v>
      </c>
      <c r="BT3272">
        <f t="shared" ca="1" si="1032"/>
        <v>1.8055555555555558E-5</v>
      </c>
      <c r="BU3272">
        <f t="shared" ca="1" si="1064"/>
        <v>0</v>
      </c>
      <c r="BV3272">
        <f t="shared" ca="1" si="1065"/>
        <v>0</v>
      </c>
      <c r="BW3272" s="35">
        <f ca="1">IFERROR(VLOOKUP($B3272,OFFSET(Input!$A$1,0,MATCH(Index!BW$6&amp;" Index",Input!$1:$1,0)-1,10000,2),2,0)/100,BW3271)</f>
        <v>1.4000000000000002E-3</v>
      </c>
      <c r="BX3272">
        <f t="shared" ca="1" si="1035"/>
        <v>5.3511347476822889E-3</v>
      </c>
      <c r="CE3272">
        <v>1027.6386400539704</v>
      </c>
    </row>
    <row r="3273" spans="2:83" x14ac:dyDescent="0.25">
      <c r="B3273" s="2">
        <v>42270</v>
      </c>
      <c r="C3273">
        <f t="shared" ca="1" si="1066"/>
        <v>0</v>
      </c>
      <c r="D3273">
        <f t="shared" ca="1" si="1067"/>
        <v>0</v>
      </c>
      <c r="E3273">
        <f ca="1">IF($B3273&lt;VLOOKUP(E$6&amp;" Equity",Param,4,0),"",IFERROR(VLOOKUP($B3273,OFFSET(Input!$A$1,0,MATCH(Index!E$6&amp;" Equity",Input!$1:$1,0)-1,10000,2),2,0),E3272))</f>
        <v>84.92</v>
      </c>
      <c r="F3273" s="33">
        <v>121.77</v>
      </c>
      <c r="H3273">
        <f ca="1">IFERROR(VLOOKUP($B3273,OFFSET(Input!$A$1,0,MATCH(Index!H$6,Input!$1:$1,0)-1,10000,2),2,0),0)</f>
        <v>0</v>
      </c>
      <c r="I3273">
        <f ca="1">IFERROR(VLOOKUP($B3273,OFFSET(Input!$A$1,0,MATCH(Index!I$6,Input!$1:$1,0)-1,10000,2),2,0),0)</f>
        <v>0</v>
      </c>
      <c r="K3273">
        <f t="shared" ca="1" si="1068"/>
        <v>105.66777440175441</v>
      </c>
      <c r="L3273" s="30">
        <f t="shared" ca="1" si="1069"/>
        <v>134.96373628343935</v>
      </c>
      <c r="N3273">
        <f t="shared" ca="1" si="1026"/>
        <v>-1.7648101527374795E-3</v>
      </c>
      <c r="O3273">
        <f t="shared" ca="1" si="1027"/>
        <v>-8.2118661511893943E-5</v>
      </c>
      <c r="Q3273">
        <f t="shared" ca="1" si="1039"/>
        <v>4.7574000318993941E-2</v>
      </c>
      <c r="R3273">
        <f t="shared" ca="1" si="1038"/>
        <v>0.18221008209548178</v>
      </c>
      <c r="T3273">
        <f t="shared" ca="1" si="1049"/>
        <v>5.9261448365954095E-2</v>
      </c>
      <c r="U3273">
        <f t="shared" ca="1" si="1044"/>
        <v>0.16807514739188056</v>
      </c>
      <c r="W3273">
        <f t="shared" ca="1" si="1045"/>
        <v>-0.30668651285000842</v>
      </c>
      <c r="X3273">
        <f t="shared" ca="1" si="1046"/>
        <v>-0.50371530009201204</v>
      </c>
      <c r="Z3273">
        <f t="shared" ca="1" si="1059"/>
        <v>106.93076063606648</v>
      </c>
      <c r="AA3273">
        <f t="shared" ca="1" si="1059"/>
        <v>106.92476321749459</v>
      </c>
      <c r="AB3273">
        <f t="shared" ca="1" si="1059"/>
        <v>106.70349251452488</v>
      </c>
      <c r="AC3273">
        <f t="shared" ca="1" si="1060"/>
        <v>106.92476321749459</v>
      </c>
      <c r="AE3273">
        <f ca="1">IFERROR(VLOOKUP($B3273,OFFSET(Input!$A$1,0,MATCH(Index!AE$6&amp;" Index",Input!$1:$1,0)-1,10000,2),2,0),AE3272)</f>
        <v>22.13</v>
      </c>
      <c r="AF3273">
        <f t="shared" ca="1" si="1050"/>
        <v>23.63133333333333</v>
      </c>
      <c r="AG3273">
        <f t="shared" ca="1" si="1050"/>
        <v>24.838500000000003</v>
      </c>
      <c r="AH3273">
        <f t="shared" ca="1" si="1050"/>
        <v>25.438000000000002</v>
      </c>
      <c r="AI3273">
        <f t="shared" ca="1" si="1051"/>
        <v>25.438000000000002</v>
      </c>
      <c r="AK3273">
        <f t="shared" ca="1" si="1052"/>
        <v>1</v>
      </c>
      <c r="AL3273">
        <f t="shared" ca="1" si="1053"/>
        <v>-1</v>
      </c>
      <c r="AN3273" t="str">
        <f t="shared" ca="1" si="1063"/>
        <v>Down</v>
      </c>
      <c r="AO3273" t="str">
        <f t="shared" ca="1" si="1023"/>
        <v>Not Up</v>
      </c>
      <c r="AQ3273">
        <f t="shared" ca="1" si="1061"/>
        <v>0</v>
      </c>
      <c r="AR3273">
        <f t="shared" ca="1" si="1062"/>
        <v>1</v>
      </c>
      <c r="AT3273">
        <f t="shared" ca="1" si="1040"/>
        <v>0</v>
      </c>
      <c r="AU3273">
        <f t="shared" ca="1" si="1041"/>
        <v>1</v>
      </c>
      <c r="AW3273" s="5">
        <f t="shared" ca="1" si="1055"/>
        <v>0.18221008209548178</v>
      </c>
      <c r="AX3273" s="5">
        <f t="shared" ca="1" si="1056"/>
        <v>0.16807514739188056</v>
      </c>
      <c r="AY3273" s="18">
        <f t="shared" ca="1" si="1054"/>
        <v>0.18221008209548178</v>
      </c>
      <c r="BA3273" s="6">
        <f t="shared" ca="1" si="1047"/>
        <v>0.27440852572471258</v>
      </c>
      <c r="BB3273">
        <f t="shared" ca="1" si="1048"/>
        <v>0.28955593748055891</v>
      </c>
      <c r="BC3273" t="str">
        <f t="shared" ca="1" si="1036"/>
        <v>TLT UP equity</v>
      </c>
      <c r="BD3273" t="str">
        <f t="shared" ca="1" si="1037"/>
        <v>TLT UP equity</v>
      </c>
      <c r="BF3273">
        <f t="shared" ca="1" si="1057"/>
        <v>0</v>
      </c>
      <c r="BG3273">
        <f t="shared" ca="1" si="1058"/>
        <v>1</v>
      </c>
      <c r="BI3273">
        <f t="shared" ca="1" si="1024"/>
        <v>0</v>
      </c>
      <c r="BJ3273">
        <f t="shared" ca="1" si="1025"/>
        <v>1</v>
      </c>
      <c r="BL3273">
        <f t="shared" ca="1" si="1042"/>
        <v>0</v>
      </c>
      <c r="BM3273">
        <f t="shared" ca="1" si="1043"/>
        <v>8.0427211956474896</v>
      </c>
      <c r="BN3273" s="9">
        <f t="shared" ca="1" si="1033"/>
        <v>0</v>
      </c>
      <c r="BO3273" s="9">
        <f t="shared" ca="1" si="1034"/>
        <v>1</v>
      </c>
      <c r="BP3273" s="9">
        <f t="shared" ca="1" si="1028"/>
        <v>0</v>
      </c>
      <c r="BQ3273" s="9">
        <f t="shared" ca="1" si="1029"/>
        <v>1</v>
      </c>
      <c r="BR3273">
        <f t="shared" ca="1" si="1030"/>
        <v>1085.4757024505957</v>
      </c>
      <c r="BS3273">
        <f t="shared" ca="1" si="1031"/>
        <v>-8.2115289866901975E-5</v>
      </c>
      <c r="BT3273">
        <f t="shared" ca="1" si="1032"/>
        <v>1.8055555555555558E-5</v>
      </c>
      <c r="BU3273">
        <f t="shared" ca="1" si="1064"/>
        <v>0</v>
      </c>
      <c r="BV3273">
        <f t="shared" ca="1" si="1065"/>
        <v>0</v>
      </c>
      <c r="BW3273" s="35">
        <f ca="1">IFERROR(VLOOKUP($B3273,OFFSET(Input!$A$1,0,MATCH(Index!BW$6&amp;" Index",Input!$1:$1,0)-1,10000,2),2,0)/100,BW3272)</f>
        <v>1.4000000000000002E-3</v>
      </c>
      <c r="BX3273">
        <f t="shared" ca="1" si="1035"/>
        <v>5.3725907049402269E-3</v>
      </c>
      <c r="CE3273">
        <v>1027.5973997706353</v>
      </c>
    </row>
    <row r="3274" spans="2:83" x14ac:dyDescent="0.25">
      <c r="B3274" s="2">
        <v>42271</v>
      </c>
      <c r="C3274">
        <f t="shared" ca="1" si="1066"/>
        <v>0</v>
      </c>
      <c r="D3274">
        <f t="shared" ca="1" si="1067"/>
        <v>0</v>
      </c>
      <c r="E3274">
        <f ca="1">IF($B3274&lt;VLOOKUP(E$6&amp;" Equity",Param,4,0),"",IFERROR(VLOOKUP($B3274,OFFSET(Input!$A$1,0,MATCH(Index!E$6&amp;" Equity",Input!$1:$1,0)-1,10000,2),2,0),E3273))</f>
        <v>84.5</v>
      </c>
      <c r="F3274" s="33">
        <v>122.6</v>
      </c>
      <c r="H3274">
        <f ca="1">IFERROR(VLOOKUP($B3274,OFFSET(Input!$A$1,0,MATCH(Index!H$6,Input!$1:$1,0)-1,10000,2),2,0),0)</f>
        <v>0</v>
      </c>
      <c r="I3274">
        <f ca="1">IFERROR(VLOOKUP($B3274,OFFSET(Input!$A$1,0,MATCH(Index!I$6,Input!$1:$1,0)-1,10000,2),2,0),0)</f>
        <v>0</v>
      </c>
      <c r="K3274">
        <f t="shared" ca="1" si="1068"/>
        <v>105.14515940824597</v>
      </c>
      <c r="L3274" s="30">
        <f t="shared" ca="1" si="1069"/>
        <v>135.88366648886969</v>
      </c>
      <c r="N3274">
        <f t="shared" ca="1" si="1026"/>
        <v>-4.9581024719271612E-3</v>
      </c>
      <c r="O3274">
        <f t="shared" ca="1" si="1027"/>
        <v>6.7930039831949644E-3</v>
      </c>
      <c r="Q3274">
        <f t="shared" ca="1" si="1039"/>
        <v>5.2287532035546556E-2</v>
      </c>
      <c r="R3274">
        <f t="shared" ca="1" si="1038"/>
        <v>0.18222730515354654</v>
      </c>
      <c r="T3274">
        <f t="shared" ca="1" si="1049"/>
        <v>5.4299129713408716E-2</v>
      </c>
      <c r="U3274">
        <f t="shared" ca="1" si="1044"/>
        <v>0.155059206457903</v>
      </c>
      <c r="W3274">
        <f t="shared" ca="1" si="1045"/>
        <v>-0.32455389488891317</v>
      </c>
      <c r="X3274">
        <f t="shared" ca="1" si="1046"/>
        <v>-0.40345398921203252</v>
      </c>
      <c r="Z3274">
        <f t="shared" ca="1" si="1059"/>
        <v>106.67816338920406</v>
      </c>
      <c r="AA3274">
        <f t="shared" ca="1" si="1059"/>
        <v>106.87759808441213</v>
      </c>
      <c r="AB3274">
        <f t="shared" ca="1" si="1059"/>
        <v>106.63850741686859</v>
      </c>
      <c r="AC3274">
        <f t="shared" ca="1" si="1060"/>
        <v>106.87759808441213</v>
      </c>
      <c r="AE3274">
        <f ca="1">IFERROR(VLOOKUP($B3274,OFFSET(Input!$A$1,0,MATCH(Index!AE$6&amp;" Index",Input!$1:$1,0)-1,10000,2),2,0),AE3273)</f>
        <v>23.47</v>
      </c>
      <c r="AF3274">
        <f t="shared" ca="1" si="1050"/>
        <v>23.45666666666666</v>
      </c>
      <c r="AG3274">
        <f t="shared" ca="1" si="1050"/>
        <v>24.495999999999999</v>
      </c>
      <c r="AH3274">
        <f t="shared" ca="1" si="1050"/>
        <v>25.766800000000003</v>
      </c>
      <c r="AI3274">
        <f t="shared" ca="1" si="1051"/>
        <v>25.766800000000003</v>
      </c>
      <c r="AK3274">
        <f t="shared" ca="1" si="1052"/>
        <v>-1</v>
      </c>
      <c r="AL3274">
        <f t="shared" ca="1" si="1053"/>
        <v>-1</v>
      </c>
      <c r="AN3274" t="str">
        <f t="shared" ca="1" si="1063"/>
        <v>Down</v>
      </c>
      <c r="AO3274" t="str">
        <f t="shared" ref="AO3274:AO3337" ca="1" si="1070">IF($C3274=1,IF(SUM(AL3260:AL3274)=15,"Up","Not Up"),AO3273)</f>
        <v>Not Up</v>
      </c>
      <c r="AQ3274">
        <f t="shared" ca="1" si="1061"/>
        <v>0</v>
      </c>
      <c r="AR3274">
        <f t="shared" ca="1" si="1062"/>
        <v>1</v>
      </c>
      <c r="AT3274">
        <f t="shared" ca="1" si="1040"/>
        <v>0</v>
      </c>
      <c r="AU3274">
        <f t="shared" ca="1" si="1041"/>
        <v>1</v>
      </c>
      <c r="AW3274" s="5">
        <f t="shared" ca="1" si="1055"/>
        <v>0.18222730515354654</v>
      </c>
      <c r="AX3274" s="5">
        <f t="shared" ca="1" si="1056"/>
        <v>0.155059206457903</v>
      </c>
      <c r="AY3274" s="18">
        <f t="shared" ca="1" si="1054"/>
        <v>0.18222730515354654</v>
      </c>
      <c r="BA3274" s="6">
        <f t="shared" ca="1" si="1047"/>
        <v>0.27438259023733852</v>
      </c>
      <c r="BB3274">
        <f t="shared" ca="1" si="1048"/>
        <v>0.28955593748055891</v>
      </c>
      <c r="BC3274" t="str">
        <f t="shared" ca="1" si="1036"/>
        <v>TLT UP equity</v>
      </c>
      <c r="BD3274" t="str">
        <f t="shared" ca="1" si="1037"/>
        <v>TLT UP equity</v>
      </c>
      <c r="BF3274">
        <f t="shared" ca="1" si="1057"/>
        <v>0</v>
      </c>
      <c r="BG3274">
        <f t="shared" ca="1" si="1058"/>
        <v>1</v>
      </c>
      <c r="BI3274">
        <f t="shared" ref="BI3274:BI3337" ca="1" si="1071">IF($D3274=0,AQ3273,($D3274/5)*AQ3273+AT3273*(5-$D3274)/5)</f>
        <v>0</v>
      </c>
      <c r="BJ3274">
        <f t="shared" ref="BJ3274:BJ3337" ca="1" si="1072">IF($D3274=0,AR3273,($D3274/5)*AR3273+AU3273*(5-$D3274)/5)</f>
        <v>1</v>
      </c>
      <c r="BL3274">
        <f t="shared" ca="1" si="1042"/>
        <v>0</v>
      </c>
      <c r="BM3274">
        <f t="shared" ca="1" si="1043"/>
        <v>8.0427211956474896</v>
      </c>
      <c r="BN3274" s="9">
        <f t="shared" ca="1" si="1033"/>
        <v>0</v>
      </c>
      <c r="BO3274" s="9">
        <f t="shared" ca="1" si="1034"/>
        <v>1</v>
      </c>
      <c r="BP3274" s="9">
        <f t="shared" ca="1" si="1028"/>
        <v>0</v>
      </c>
      <c r="BQ3274" s="9">
        <f t="shared" ca="1" si="1029"/>
        <v>1</v>
      </c>
      <c r="BR3274">
        <f t="shared" ca="1" si="1030"/>
        <v>1092.8744446123267</v>
      </c>
      <c r="BS3274">
        <f t="shared" ca="1" si="1031"/>
        <v>6.8161287673482729E-3</v>
      </c>
      <c r="BT3274">
        <f t="shared" ca="1" si="1032"/>
        <v>1.8055555555555558E-5</v>
      </c>
      <c r="BU3274">
        <f t="shared" ca="1" si="1064"/>
        <v>0</v>
      </c>
      <c r="BV3274">
        <f t="shared" ca="1" si="1065"/>
        <v>0</v>
      </c>
      <c r="BW3274" s="35">
        <f ca="1">IFERROR(VLOOKUP($B3274,OFFSET(Input!$A$1,0,MATCH(Index!BW$6&amp;" Index",Input!$1:$1,0)-1,10000,2),2,0)/100,BW3273)</f>
        <v>1.4000000000000002E-3</v>
      </c>
      <c r="BX3274">
        <f t="shared" ca="1" si="1035"/>
        <v>5.372375096890588E-3</v>
      </c>
      <c r="CE3274">
        <v>1029.6087124731941</v>
      </c>
    </row>
    <row r="3275" spans="2:83" x14ac:dyDescent="0.25">
      <c r="B3275" s="2">
        <v>42272</v>
      </c>
      <c r="C3275">
        <f t="shared" ca="1" si="1066"/>
        <v>0</v>
      </c>
      <c r="D3275">
        <f t="shared" ca="1" si="1067"/>
        <v>0</v>
      </c>
      <c r="E3275">
        <f ca="1">IF($B3275&lt;VLOOKUP(E$6&amp;" Equity",Param,4,0),"",IFERROR(VLOOKUP($B3275,OFFSET(Input!$A$1,0,MATCH(Index!E$6&amp;" Equity",Input!$1:$1,0)-1,10000,2),2,0),E3274))</f>
        <v>84.07</v>
      </c>
      <c r="F3275" s="33">
        <v>121.54</v>
      </c>
      <c r="H3275">
        <f ca="1">IFERROR(VLOOKUP($B3275,OFFSET(Input!$A$1,0,MATCH(Index!H$6,Input!$1:$1,0)-1,10000,2),2,0),0)</f>
        <v>0</v>
      </c>
      <c r="I3275">
        <f ca="1">IFERROR(VLOOKUP($B3275,OFFSET(Input!$A$1,0,MATCH(Index!I$6,Input!$1:$1,0)-1,10000,2),2,0),0)</f>
        <v>0</v>
      </c>
      <c r="K3275">
        <f t="shared" ca="1" si="1068"/>
        <v>104.61010120060637</v>
      </c>
      <c r="L3275" s="30">
        <f t="shared" ca="1" si="1069"/>
        <v>134.70881586506709</v>
      </c>
      <c r="N3275">
        <f t="shared" ref="N3275:N3338" ca="1" si="1073">LN(K3275/K3274)</f>
        <v>-5.1017492159228534E-3</v>
      </c>
      <c r="O3275">
        <f t="shared" ref="O3275:O3338" ca="1" si="1074">LN(L3275/L3274)</f>
        <v>-8.6835967949016515E-3</v>
      </c>
      <c r="Q3275">
        <f t="shared" ca="1" si="1039"/>
        <v>5.8196714504317716E-2</v>
      </c>
      <c r="R3275">
        <f t="shared" ca="1" si="1038"/>
        <v>0.18469702004859115</v>
      </c>
      <c r="T3275">
        <f t="shared" ca="1" si="1049"/>
        <v>5.0772887357461147E-2</v>
      </c>
      <c r="U3275">
        <f t="shared" ca="1" si="1044"/>
        <v>0.15808006894962612</v>
      </c>
      <c r="W3275">
        <f t="shared" ca="1" si="1045"/>
        <v>-0.17873129304556662</v>
      </c>
      <c r="X3275">
        <f t="shared" ca="1" si="1046"/>
        <v>-0.36038999584871351</v>
      </c>
      <c r="Z3275">
        <f t="shared" ca="1" si="1059"/>
        <v>106.37579328581702</v>
      </c>
      <c r="AA3275">
        <f t="shared" ca="1" si="1059"/>
        <v>106.76403932648904</v>
      </c>
      <c r="AB3275">
        <f t="shared" ca="1" si="1059"/>
        <v>106.57293136599752</v>
      </c>
      <c r="AC3275">
        <f t="shared" ca="1" si="1060"/>
        <v>106.76403932648904</v>
      </c>
      <c r="AE3275">
        <f ca="1">IFERROR(VLOOKUP($B3275,OFFSET(Input!$A$1,0,MATCH(Index!AE$6&amp;" Index",Input!$1:$1,0)-1,10000,2),2,0),AE3274)</f>
        <v>23.62</v>
      </c>
      <c r="AF3275">
        <f t="shared" ca="1" si="1050"/>
        <v>23.324000000000002</v>
      </c>
      <c r="AG3275">
        <f t="shared" ca="1" si="1050"/>
        <v>24.371999999999996</v>
      </c>
      <c r="AH3275">
        <f t="shared" ca="1" si="1050"/>
        <v>25.946000000000005</v>
      </c>
      <c r="AI3275">
        <f t="shared" ca="1" si="1051"/>
        <v>25.946000000000005</v>
      </c>
      <c r="AK3275">
        <f t="shared" ca="1" si="1052"/>
        <v>-1</v>
      </c>
      <c r="AL3275">
        <f t="shared" ca="1" si="1053"/>
        <v>-1</v>
      </c>
      <c r="AN3275" t="str">
        <f t="shared" ca="1" si="1063"/>
        <v>Down</v>
      </c>
      <c r="AO3275" t="str">
        <f t="shared" ca="1" si="1070"/>
        <v>Not Up</v>
      </c>
      <c r="AQ3275">
        <f t="shared" ca="1" si="1061"/>
        <v>0</v>
      </c>
      <c r="AR3275">
        <f t="shared" ca="1" si="1062"/>
        <v>1</v>
      </c>
      <c r="AT3275">
        <f t="shared" ca="1" si="1040"/>
        <v>0</v>
      </c>
      <c r="AU3275">
        <f t="shared" ca="1" si="1041"/>
        <v>1</v>
      </c>
      <c r="AW3275" s="5">
        <f t="shared" ca="1" si="1055"/>
        <v>0.18469702004859115</v>
      </c>
      <c r="AX3275" s="5">
        <f t="shared" ca="1" si="1056"/>
        <v>0.15808006894962612</v>
      </c>
      <c r="AY3275" s="18">
        <f t="shared" ca="1" si="1054"/>
        <v>0.18469702004859115</v>
      </c>
      <c r="BA3275" s="6">
        <f t="shared" ca="1" si="1047"/>
        <v>0.2707136259526316</v>
      </c>
      <c r="BB3275">
        <f t="shared" ca="1" si="1048"/>
        <v>0.28955593748055891</v>
      </c>
      <c r="BC3275" t="str">
        <f t="shared" ca="1" si="1036"/>
        <v>TLT UP equity</v>
      </c>
      <c r="BD3275" t="str">
        <f t="shared" ca="1" si="1037"/>
        <v>TLT UP equity</v>
      </c>
      <c r="BF3275">
        <f t="shared" ca="1" si="1057"/>
        <v>0</v>
      </c>
      <c r="BG3275">
        <f t="shared" ca="1" si="1058"/>
        <v>1</v>
      </c>
      <c r="BI3275">
        <f t="shared" ca="1" si="1071"/>
        <v>0</v>
      </c>
      <c r="BJ3275">
        <f t="shared" ca="1" si="1072"/>
        <v>1</v>
      </c>
      <c r="BL3275">
        <f t="shared" ca="1" si="1042"/>
        <v>0</v>
      </c>
      <c r="BM3275">
        <f t="shared" ca="1" si="1043"/>
        <v>8.0427211956474896</v>
      </c>
      <c r="BN3275" s="9">
        <f t="shared" ca="1" si="1033"/>
        <v>0</v>
      </c>
      <c r="BO3275" s="9">
        <f t="shared" ca="1" si="1034"/>
        <v>1</v>
      </c>
      <c r="BP3275" s="9">
        <f t="shared" ref="BP3275:BP3338" ca="1" si="1075">(K3275/$BR3275)*BL3275</f>
        <v>0</v>
      </c>
      <c r="BQ3275" s="9">
        <f t="shared" ref="BQ3275:BQ3338" ca="1" si="1076">(L3275/$BR3275)*BM3275</f>
        <v>1</v>
      </c>
      <c r="BR3275">
        <f t="shared" ref="BR3275:BR3338" ca="1" si="1077">SUMPRODUCT(BL3274:BM3274,K3275:L3275)</f>
        <v>1083.42544859855</v>
      </c>
      <c r="BS3275">
        <f t="shared" ca="1" si="1031"/>
        <v>-8.646003262642421E-3</v>
      </c>
      <c r="BT3275">
        <f t="shared" ca="1" si="1032"/>
        <v>1.8055555555555558E-5</v>
      </c>
      <c r="BU3275">
        <f t="shared" ca="1" si="1064"/>
        <v>0</v>
      </c>
      <c r="BV3275">
        <f t="shared" ca="1" si="1065"/>
        <v>0</v>
      </c>
      <c r="BW3275" s="35">
        <f ca="1">IFERROR(VLOOKUP($B3275,OFFSET(Input!$A$1,0,MATCH(Index!BW$6&amp;" Index",Input!$1:$1,0)-1,10000,2),2,0)/100,BW3274)</f>
        <v>1.2999999999999999E-3</v>
      </c>
      <c r="BX3275">
        <f t="shared" ca="1" si="1035"/>
        <v>5.38289042738646E-3</v>
      </c>
      <c r="CE3275">
        <v>1027.0142470652197</v>
      </c>
    </row>
    <row r="3276" spans="2:83" x14ac:dyDescent="0.25">
      <c r="B3276" s="2">
        <v>42275</v>
      </c>
      <c r="C3276">
        <f t="shared" ca="1" si="1066"/>
        <v>0</v>
      </c>
      <c r="D3276">
        <f t="shared" ca="1" si="1067"/>
        <v>0</v>
      </c>
      <c r="E3276">
        <f ca="1">IF($B3276&lt;VLOOKUP(E$6&amp;" Equity",Param,4,0),"",IFERROR(VLOOKUP($B3276,OFFSET(Input!$A$1,0,MATCH(Index!E$6&amp;" Equity",Input!$1:$1,0)-1,10000,2),2,0),E3275))</f>
        <v>82.78</v>
      </c>
      <c r="F3276" s="33">
        <v>123.62</v>
      </c>
      <c r="H3276">
        <f ca="1">IFERROR(VLOOKUP($B3276,OFFSET(Input!$A$1,0,MATCH(Index!H$6,Input!$1:$1,0)-1,10000,2),2,0),0)</f>
        <v>0</v>
      </c>
      <c r="I3276">
        <f ca="1">IFERROR(VLOOKUP($B3276,OFFSET(Input!$A$1,0,MATCH(Index!I$6,Input!$1:$1,0)-1,10000,2),2,0),0)</f>
        <v>0</v>
      </c>
      <c r="K3276">
        <f t="shared" ca="1" si="1068"/>
        <v>103.0049265776876</v>
      </c>
      <c r="L3276" s="30">
        <f t="shared" ca="1" si="1069"/>
        <v>137.01418312686846</v>
      </c>
      <c r="N3276">
        <f t="shared" ca="1" si="1073"/>
        <v>-1.546329882661901E-2</v>
      </c>
      <c r="O3276">
        <f t="shared" ca="1" si="1074"/>
        <v>1.6968917523917982E-2</v>
      </c>
      <c r="Q3276">
        <f t="shared" ca="1" si="1039"/>
        <v>9.6626133128240699E-2</v>
      </c>
      <c r="R3276">
        <f t="shared" ca="1" si="1038"/>
        <v>0.20324256960414311</v>
      </c>
      <c r="T3276">
        <f t="shared" ca="1" si="1049"/>
        <v>7.4698695310654456E-2</v>
      </c>
      <c r="U3276">
        <f t="shared" ca="1" si="1044"/>
        <v>0.16884316706598557</v>
      </c>
      <c r="W3276">
        <f t="shared" ca="1" si="1045"/>
        <v>-0.43104523082337309</v>
      </c>
      <c r="X3276">
        <f t="shared" ca="1" si="1046"/>
        <v>-0.49420912350732643</v>
      </c>
      <c r="Z3276">
        <f t="shared" ca="1" si="1059"/>
        <v>105.93157054133485</v>
      </c>
      <c r="AA3276">
        <f t="shared" ca="1" si="1059"/>
        <v>106.56526674811271</v>
      </c>
      <c r="AB3276">
        <f t="shared" ca="1" si="1059"/>
        <v>106.4585091070624</v>
      </c>
      <c r="AC3276">
        <f t="shared" ca="1" si="1060"/>
        <v>106.56526674811271</v>
      </c>
      <c r="AE3276">
        <f ca="1">IFERROR(VLOOKUP($B3276,OFFSET(Input!$A$1,0,MATCH(Index!AE$6&amp;" Index",Input!$1:$1,0)-1,10000,2),2,0),AE3275)</f>
        <v>27.63</v>
      </c>
      <c r="AF3276">
        <f t="shared" ca="1" si="1050"/>
        <v>23.312666666666669</v>
      </c>
      <c r="AG3276">
        <f t="shared" ca="1" si="1050"/>
        <v>24.451000000000001</v>
      </c>
      <c r="AH3276">
        <f t="shared" ca="1" si="1050"/>
        <v>25.930000000000003</v>
      </c>
      <c r="AI3276">
        <f t="shared" ca="1" si="1051"/>
        <v>25.930000000000003</v>
      </c>
      <c r="AK3276">
        <f t="shared" ca="1" si="1052"/>
        <v>-1</v>
      </c>
      <c r="AL3276">
        <f t="shared" ca="1" si="1053"/>
        <v>-1</v>
      </c>
      <c r="AN3276" t="str">
        <f t="shared" ca="1" si="1063"/>
        <v>Down</v>
      </c>
      <c r="AO3276" t="str">
        <f t="shared" ca="1" si="1070"/>
        <v>Not Up</v>
      </c>
      <c r="AQ3276">
        <f t="shared" ca="1" si="1061"/>
        <v>0</v>
      </c>
      <c r="AR3276">
        <f t="shared" ca="1" si="1062"/>
        <v>1</v>
      </c>
      <c r="AT3276">
        <f t="shared" ca="1" si="1040"/>
        <v>0</v>
      </c>
      <c r="AU3276">
        <f t="shared" ca="1" si="1041"/>
        <v>1</v>
      </c>
      <c r="AW3276" s="5">
        <f t="shared" ca="1" si="1055"/>
        <v>0.20324256960414311</v>
      </c>
      <c r="AX3276" s="5">
        <f t="shared" ca="1" si="1056"/>
        <v>0.16884316706598557</v>
      </c>
      <c r="AY3276" s="18">
        <f t="shared" ca="1" si="1054"/>
        <v>0.20324256960414311</v>
      </c>
      <c r="BA3276" s="6">
        <f t="shared" ca="1" si="1047"/>
        <v>0.24601145368996924</v>
      </c>
      <c r="BB3276">
        <f t="shared" ca="1" si="1048"/>
        <v>0.24601145368996924</v>
      </c>
      <c r="BC3276" t="str">
        <f t="shared" ca="1" si="1036"/>
        <v>TLT UP equity</v>
      </c>
      <c r="BD3276" t="str">
        <f t="shared" ca="1" si="1037"/>
        <v>TLT UP equity</v>
      </c>
      <c r="BF3276">
        <f t="shared" ca="1" si="1057"/>
        <v>0</v>
      </c>
      <c r="BG3276">
        <f t="shared" ca="1" si="1058"/>
        <v>1</v>
      </c>
      <c r="BI3276">
        <f t="shared" ca="1" si="1071"/>
        <v>0</v>
      </c>
      <c r="BJ3276">
        <f t="shared" ca="1" si="1072"/>
        <v>1</v>
      </c>
      <c r="BL3276">
        <f t="shared" ca="1" si="1042"/>
        <v>0</v>
      </c>
      <c r="BM3276">
        <f t="shared" ca="1" si="1043"/>
        <v>8.0427211956474896</v>
      </c>
      <c r="BN3276" s="9">
        <f t="shared" ca="1" si="1033"/>
        <v>0</v>
      </c>
      <c r="BO3276" s="9">
        <f t="shared" ca="1" si="1034"/>
        <v>1</v>
      </c>
      <c r="BP3276" s="9">
        <f t="shared" ca="1" si="1075"/>
        <v>0</v>
      </c>
      <c r="BQ3276" s="9">
        <f t="shared" ca="1" si="1076"/>
        <v>1</v>
      </c>
      <c r="BR3276">
        <f t="shared" ca="1" si="1077"/>
        <v>1101.9668747387916</v>
      </c>
      <c r="BS3276">
        <f t="shared" ref="BS3276:BS3339" ca="1" si="1078">BR3276/BR3275-1</f>
        <v>1.7113707421424929E-2</v>
      </c>
      <c r="BT3276">
        <f t="shared" ref="BT3276:BT3339" ca="1" si="1079">(($B3276-$B3275)/360)*0.65%*SUM(BN3276:BO3276)</f>
        <v>5.4166666666666671E-5</v>
      </c>
      <c r="BU3276">
        <f t="shared" ca="1" si="1064"/>
        <v>0</v>
      </c>
      <c r="BV3276">
        <f t="shared" ca="1" si="1065"/>
        <v>0</v>
      </c>
      <c r="BW3276" s="35">
        <f ca="1">IFERROR(VLOOKUP($B3276,OFFSET(Input!$A$1,0,MATCH(Index!BW$6&amp;" Index",Input!$1:$1,0)-1,10000,2),2,0)/100,BW3275)</f>
        <v>1.2999999999999999E-3</v>
      </c>
      <c r="BX3276">
        <f t="shared" ca="1" si="1035"/>
        <v>1.6107978960388254E-2</v>
      </c>
      <c r="CE3276">
        <v>1032.052492554684</v>
      </c>
    </row>
    <row r="3277" spans="2:83" x14ac:dyDescent="0.25">
      <c r="B3277" s="2">
        <v>42276</v>
      </c>
      <c r="C3277">
        <f t="shared" ca="1" si="1066"/>
        <v>0</v>
      </c>
      <c r="D3277">
        <f t="shared" ca="1" si="1067"/>
        <v>0</v>
      </c>
      <c r="E3277">
        <f ca="1">IF($B3277&lt;VLOOKUP(E$6&amp;" Equity",Param,4,0),"",IFERROR(VLOOKUP($B3277,OFFSET(Input!$A$1,0,MATCH(Index!E$6&amp;" Equity",Input!$1:$1,0)-1,10000,2),2,0),E3276))</f>
        <v>82.77</v>
      </c>
      <c r="F3277" s="33">
        <v>123.97</v>
      </c>
      <c r="H3277">
        <f ca="1">IFERROR(VLOOKUP($B3277,OFFSET(Input!$A$1,0,MATCH(Index!H$6,Input!$1:$1,0)-1,10000,2),2,0),0)</f>
        <v>0</v>
      </c>
      <c r="I3277">
        <f ca="1">IFERROR(VLOOKUP($B3277,OFFSET(Input!$A$1,0,MATCH(Index!I$6,Input!$1:$1,0)-1,10000,2),2,0),0)</f>
        <v>0</v>
      </c>
      <c r="K3277">
        <f t="shared" ca="1" si="1068"/>
        <v>102.99248336355643</v>
      </c>
      <c r="L3277" s="30">
        <f t="shared" ca="1" si="1069"/>
        <v>137.40210550265232</v>
      </c>
      <c r="N3277">
        <f t="shared" ca="1" si="1073"/>
        <v>-1.2080942328205477E-4</v>
      </c>
      <c r="O3277">
        <f t="shared" ca="1" si="1074"/>
        <v>2.8272566189281013E-3</v>
      </c>
      <c r="Q3277">
        <f t="shared" ca="1" si="1039"/>
        <v>9.6621039164255351E-2</v>
      </c>
      <c r="R3277">
        <f t="shared" ca="1" si="1038"/>
        <v>0.17908987813094673</v>
      </c>
      <c r="T3277">
        <f t="shared" ca="1" si="1049"/>
        <v>7.4536682599706167E-2</v>
      </c>
      <c r="U3277">
        <f t="shared" ca="1" si="1044"/>
        <v>0.16691124866405302</v>
      </c>
      <c r="W3277">
        <f t="shared" ca="1" si="1045"/>
        <v>-0.49622848563901734</v>
      </c>
      <c r="X3277">
        <f t="shared" ca="1" si="1046"/>
        <v>-0.5122223661492914</v>
      </c>
      <c r="Z3277">
        <f t="shared" ca="1" si="1059"/>
        <v>105.4885921182658</v>
      </c>
      <c r="AA3277">
        <f t="shared" ca="1" si="1059"/>
        <v>106.3733046429908</v>
      </c>
      <c r="AB3277">
        <f t="shared" ca="1" si="1059"/>
        <v>106.37827474471331</v>
      </c>
      <c r="AC3277">
        <f t="shared" ca="1" si="1060"/>
        <v>106.37827474471331</v>
      </c>
      <c r="AE3277">
        <f ca="1">IFERROR(VLOOKUP($B3277,OFFSET(Input!$A$1,0,MATCH(Index!AE$6&amp;" Index",Input!$1:$1,0)-1,10000,2),2,0),AE3276)</f>
        <v>26.83</v>
      </c>
      <c r="AF3277">
        <f t="shared" ca="1" si="1050"/>
        <v>23.441333333333329</v>
      </c>
      <c r="AG3277">
        <f t="shared" ca="1" si="1050"/>
        <v>24.370999999999995</v>
      </c>
      <c r="AH3277">
        <f t="shared" ca="1" si="1050"/>
        <v>25.373600000000007</v>
      </c>
      <c r="AI3277">
        <f t="shared" ca="1" si="1051"/>
        <v>25.373600000000007</v>
      </c>
      <c r="AK3277">
        <f t="shared" ca="1" si="1052"/>
        <v>-1</v>
      </c>
      <c r="AL3277">
        <f t="shared" ca="1" si="1053"/>
        <v>-1</v>
      </c>
      <c r="AN3277" t="str">
        <f t="shared" ca="1" si="1063"/>
        <v>Down</v>
      </c>
      <c r="AO3277" t="str">
        <f t="shared" ca="1" si="1070"/>
        <v>Not Up</v>
      </c>
      <c r="AQ3277">
        <f t="shared" ca="1" si="1061"/>
        <v>0</v>
      </c>
      <c r="AR3277">
        <f t="shared" ca="1" si="1062"/>
        <v>1</v>
      </c>
      <c r="AT3277">
        <f t="shared" ca="1" si="1040"/>
        <v>0</v>
      </c>
      <c r="AU3277">
        <f t="shared" ca="1" si="1041"/>
        <v>1</v>
      </c>
      <c r="AW3277" s="5">
        <f t="shared" ca="1" si="1055"/>
        <v>0.17908987813094673</v>
      </c>
      <c r="AX3277" s="5">
        <f t="shared" ca="1" si="1056"/>
        <v>0.16691124866405302</v>
      </c>
      <c r="AY3277" s="18">
        <f t="shared" ca="1" si="1054"/>
        <v>0.17908987813094673</v>
      </c>
      <c r="BA3277" s="6">
        <f t="shared" ca="1" si="1047"/>
        <v>0.27918942444888517</v>
      </c>
      <c r="BB3277">
        <f t="shared" ca="1" si="1048"/>
        <v>0.27918942444888517</v>
      </c>
      <c r="BC3277" t="str">
        <f t="shared" ca="1" si="1036"/>
        <v>TLT UP equity</v>
      </c>
      <c r="BD3277" t="str">
        <f t="shared" ca="1" si="1037"/>
        <v>TLT UP equity</v>
      </c>
      <c r="BF3277">
        <f t="shared" ca="1" si="1057"/>
        <v>0</v>
      </c>
      <c r="BG3277">
        <f t="shared" ca="1" si="1058"/>
        <v>1</v>
      </c>
      <c r="BI3277">
        <f t="shared" ca="1" si="1071"/>
        <v>0</v>
      </c>
      <c r="BJ3277">
        <f t="shared" ca="1" si="1072"/>
        <v>1</v>
      </c>
      <c r="BL3277">
        <f t="shared" ca="1" si="1042"/>
        <v>0</v>
      </c>
      <c r="BM3277">
        <f t="shared" ca="1" si="1043"/>
        <v>8.0427211956474896</v>
      </c>
      <c r="BN3277" s="9">
        <f t="shared" ca="1" si="1033"/>
        <v>0</v>
      </c>
      <c r="BO3277" s="9">
        <f t="shared" ca="1" si="1034"/>
        <v>0.99999999999999989</v>
      </c>
      <c r="BP3277" s="9">
        <f t="shared" ca="1" si="1075"/>
        <v>0</v>
      </c>
      <c r="BQ3277" s="9">
        <f t="shared" ca="1" si="1076"/>
        <v>0.99999999999999989</v>
      </c>
      <c r="BR3277">
        <f t="shared" ca="1" si="1077"/>
        <v>1105.0868262527745</v>
      </c>
      <c r="BS3277">
        <f t="shared" ca="1" si="1078"/>
        <v>2.8312570781425794E-3</v>
      </c>
      <c r="BT3277">
        <f t="shared" ca="1" si="1079"/>
        <v>1.8055555555555555E-5</v>
      </c>
      <c r="BU3277">
        <f t="shared" ca="1" si="1064"/>
        <v>0</v>
      </c>
      <c r="BV3277">
        <f t="shared" ca="1" si="1065"/>
        <v>8.7088967581179299E-6</v>
      </c>
      <c r="BW3277" s="35">
        <f ca="1">IFERROR(VLOOKUP($B3277,OFFSET(Input!$A$1,0,MATCH(Index!BW$6&amp;" Index",Input!$1:$1,0)-1,10000,2),2,0)/100,BW3276)</f>
        <v>1.2999999999999999E-3</v>
      </c>
      <c r="BX3277">
        <f t="shared" ca="1" si="1035"/>
        <v>4.5842465857090856E-3</v>
      </c>
      <c r="CE3277">
        <v>1032.8725066746283</v>
      </c>
    </row>
    <row r="3278" spans="2:83" x14ac:dyDescent="0.25">
      <c r="B3278" s="2">
        <v>42277</v>
      </c>
      <c r="C3278">
        <f t="shared" ca="1" si="1066"/>
        <v>0</v>
      </c>
      <c r="D3278">
        <f t="shared" ca="1" si="1067"/>
        <v>0</v>
      </c>
      <c r="E3278">
        <f ca="1">IF($B3278&lt;VLOOKUP(E$6&amp;" Equity",Param,4,0),"",IFERROR(VLOOKUP($B3278,OFFSET(Input!$A$1,0,MATCH(Index!E$6&amp;" Equity",Input!$1:$1,0)-1,10000,2),2,0),E3277))</f>
        <v>83.29</v>
      </c>
      <c r="F3278" s="33">
        <v>123.54</v>
      </c>
      <c r="H3278">
        <f ca="1">IFERROR(VLOOKUP($B3278,OFFSET(Input!$A$1,0,MATCH(Index!H$6,Input!$1:$1,0)-1,10000,2),2,0),0)</f>
        <v>0</v>
      </c>
      <c r="I3278">
        <f ca="1">IFERROR(VLOOKUP($B3278,OFFSET(Input!$A$1,0,MATCH(Index!I$6,Input!$1:$1,0)-1,10000,2),2,0),0)</f>
        <v>0</v>
      </c>
      <c r="K3278">
        <f t="shared" ca="1" si="1068"/>
        <v>103.63953049837642</v>
      </c>
      <c r="L3278" s="30">
        <f t="shared" ca="1" si="1069"/>
        <v>136.92551515526068</v>
      </c>
      <c r="N3278">
        <f t="shared" ca="1" si="1073"/>
        <v>6.262817049944751E-3</v>
      </c>
      <c r="O3278">
        <f t="shared" ca="1" si="1074"/>
        <v>-3.4746105823024371E-3</v>
      </c>
      <c r="Q3278">
        <f t="shared" ca="1" si="1039"/>
        <v>9.998966495554186E-2</v>
      </c>
      <c r="R3278">
        <f t="shared" ca="1" si="1038"/>
        <v>0.17893355358154647</v>
      </c>
      <c r="T3278">
        <f t="shared" ca="1" si="1049"/>
        <v>7.694056982638707E-2</v>
      </c>
      <c r="U3278">
        <f t="shared" ca="1" si="1044"/>
        <v>0.16542450568785258</v>
      </c>
      <c r="W3278">
        <f t="shared" ca="1" si="1045"/>
        <v>-0.52973573029514331</v>
      </c>
      <c r="X3278">
        <f t="shared" ca="1" si="1046"/>
        <v>-0.49944206620978776</v>
      </c>
      <c r="Z3278">
        <f t="shared" ca="1" si="1059"/>
        <v>105.14889237248531</v>
      </c>
      <c r="AA3278">
        <f t="shared" ca="1" si="1059"/>
        <v>106.23082984118909</v>
      </c>
      <c r="AB3278">
        <f t="shared" ca="1" si="1059"/>
        <v>106.31549861593459</v>
      </c>
      <c r="AC3278">
        <f t="shared" ca="1" si="1060"/>
        <v>106.31549861593459</v>
      </c>
      <c r="AE3278">
        <f ca="1">IFERROR(VLOOKUP($B3278,OFFSET(Input!$A$1,0,MATCH(Index!AE$6&amp;" Index",Input!$1:$1,0)-1,10000,2),2,0),AE3277)</f>
        <v>24.5</v>
      </c>
      <c r="AF3278">
        <f t="shared" ca="1" si="1050"/>
        <v>23.325999999999997</v>
      </c>
      <c r="AG3278">
        <f t="shared" ca="1" si="1050"/>
        <v>24.025999999999996</v>
      </c>
      <c r="AH3278">
        <f t="shared" ca="1" si="1050"/>
        <v>24.912800000000001</v>
      </c>
      <c r="AI3278">
        <f t="shared" ca="1" si="1051"/>
        <v>24.912800000000001</v>
      </c>
      <c r="AK3278">
        <f t="shared" ca="1" si="1052"/>
        <v>-1</v>
      </c>
      <c r="AL3278">
        <f t="shared" ca="1" si="1053"/>
        <v>-1</v>
      </c>
      <c r="AN3278" t="str">
        <f t="shared" ca="1" si="1063"/>
        <v>Down</v>
      </c>
      <c r="AO3278" t="str">
        <f t="shared" ca="1" si="1070"/>
        <v>Not Up</v>
      </c>
      <c r="AQ3278">
        <f t="shared" ca="1" si="1061"/>
        <v>0</v>
      </c>
      <c r="AR3278">
        <f t="shared" ca="1" si="1062"/>
        <v>1</v>
      </c>
      <c r="AT3278">
        <f t="shared" ca="1" si="1040"/>
        <v>0</v>
      </c>
      <c r="AU3278">
        <f t="shared" ca="1" si="1041"/>
        <v>1</v>
      </c>
      <c r="AW3278" s="5">
        <f t="shared" ca="1" si="1055"/>
        <v>0.17893355358154647</v>
      </c>
      <c r="AX3278" s="5">
        <f t="shared" ca="1" si="1056"/>
        <v>0.16542450568785258</v>
      </c>
      <c r="AY3278" s="18">
        <f t="shared" ca="1" si="1054"/>
        <v>0.17893355358154647</v>
      </c>
      <c r="BA3278" s="6">
        <f t="shared" ca="1" si="1047"/>
        <v>0.27943333711982199</v>
      </c>
      <c r="BB3278">
        <f t="shared" ca="1" si="1048"/>
        <v>0.27918942444888517</v>
      </c>
      <c r="BC3278" t="str">
        <f t="shared" ca="1" si="1036"/>
        <v>TLT UP equity</v>
      </c>
      <c r="BD3278" t="str">
        <f t="shared" ca="1" si="1037"/>
        <v>TLT UP equity</v>
      </c>
      <c r="BF3278">
        <f t="shared" ca="1" si="1057"/>
        <v>0</v>
      </c>
      <c r="BG3278">
        <f t="shared" ca="1" si="1058"/>
        <v>1</v>
      </c>
      <c r="BI3278">
        <f t="shared" ca="1" si="1071"/>
        <v>0</v>
      </c>
      <c r="BJ3278">
        <f t="shared" ca="1" si="1072"/>
        <v>1</v>
      </c>
      <c r="BL3278">
        <f t="shared" ca="1" si="1042"/>
        <v>0</v>
      </c>
      <c r="BM3278">
        <f t="shared" ca="1" si="1043"/>
        <v>8.0427211956474896</v>
      </c>
      <c r="BN3278" s="9">
        <f t="shared" ref="BN3278:BN3341" ca="1" si="1080">(K3278/$BR3278)*BL3277</f>
        <v>0</v>
      </c>
      <c r="BO3278" s="9">
        <f t="shared" ref="BO3278:BO3341" ca="1" si="1081">(L3278/$BR3278)*BM3277</f>
        <v>1</v>
      </c>
      <c r="BP3278" s="9">
        <f t="shared" ca="1" si="1075"/>
        <v>0</v>
      </c>
      <c r="BQ3278" s="9">
        <f t="shared" ca="1" si="1076"/>
        <v>1</v>
      </c>
      <c r="BR3278">
        <f t="shared" ca="1" si="1077"/>
        <v>1101.2537429641666</v>
      </c>
      <c r="BS3278">
        <f t="shared" ca="1" si="1078"/>
        <v>-3.4685811083328133E-3</v>
      </c>
      <c r="BT3278">
        <f t="shared" ca="1" si="1079"/>
        <v>1.8055555555555558E-5</v>
      </c>
      <c r="BU3278">
        <f t="shared" ca="1" si="1064"/>
        <v>0</v>
      </c>
      <c r="BV3278">
        <f t="shared" ca="1" si="1065"/>
        <v>6.6355941517831863E-6</v>
      </c>
      <c r="BW3278" s="35">
        <f ca="1">IFERROR(VLOOKUP($B3278,OFFSET(Input!$A$1,0,MATCH(Index!BW$6&amp;" Index",Input!$1:$1,0)-1,10000,2),2,0)/100,BW3277)</f>
        <v>7.000000000000001E-4</v>
      </c>
      <c r="BX3278">
        <f t="shared" ref="BX3278:BX3341" ca="1" si="1082">BT3278*BB3277*CE3277</f>
        <v>5.2066278453866228E-3</v>
      </c>
      <c r="CE3278">
        <v>1031.9681707092361</v>
      </c>
    </row>
    <row r="3279" spans="2:83" x14ac:dyDescent="0.25">
      <c r="B3279" s="2">
        <v>42278</v>
      </c>
      <c r="C3279">
        <f t="shared" ca="1" si="1066"/>
        <v>1</v>
      </c>
      <c r="D3279">
        <f t="shared" ca="1" si="1067"/>
        <v>0</v>
      </c>
      <c r="E3279">
        <f ca="1">IF($B3279&lt;VLOOKUP(E$6&amp;" Equity",Param,4,0),"",IFERROR(VLOOKUP($B3279,OFFSET(Input!$A$1,0,MATCH(Index!E$6&amp;" Equity",Input!$1:$1,0)-1,10000,2),2,0),E3278))</f>
        <v>82.36</v>
      </c>
      <c r="F3279" s="33">
        <v>123.81</v>
      </c>
      <c r="H3279">
        <f ca="1">IFERROR(VLOOKUP($B3279,OFFSET(Input!$A$1,0,MATCH(Index!H$6,Input!$1:$1,0)-1,10000,2),2,0),0)</f>
        <v>0.398339</v>
      </c>
      <c r="I3279">
        <f ca="1">IFERROR(VLOOKUP($B3279,OFFSET(Input!$A$1,0,MATCH(Index!I$6,Input!$1:$1,0)-1,10000,2),2,0),0)</f>
        <v>0.25626399999999999</v>
      </c>
      <c r="K3279">
        <f t="shared" ca="1" si="1068"/>
        <v>102.9779733315581</v>
      </c>
      <c r="L3279" s="30">
        <f t="shared" ca="1" si="1069"/>
        <v>137.5087996728879</v>
      </c>
      <c r="N3279">
        <f t="shared" ca="1" si="1073"/>
        <v>-6.4037113534789712E-3</v>
      </c>
      <c r="O3279">
        <f t="shared" ca="1" si="1074"/>
        <v>4.2508197001211783E-3</v>
      </c>
      <c r="Q3279">
        <f t="shared" ca="1" si="1039"/>
        <v>0.10495069509316053</v>
      </c>
      <c r="R3279">
        <f t="shared" ca="1" si="1038"/>
        <v>0.169598935643512</v>
      </c>
      <c r="T3279">
        <f t="shared" ca="1" si="1049"/>
        <v>7.890917173656696E-2</v>
      </c>
      <c r="U3279">
        <f t="shared" ca="1" si="1044"/>
        <v>0.16325438133462186</v>
      </c>
      <c r="W3279">
        <f t="shared" ca="1" si="1045"/>
        <v>-0.58498285424621588</v>
      </c>
      <c r="X3279">
        <f t="shared" ca="1" si="1046"/>
        <v>-0.48558280380331914</v>
      </c>
      <c r="Z3279">
        <f t="shared" ca="1" si="1059"/>
        <v>104.73432666013119</v>
      </c>
      <c r="AA3279">
        <f t="shared" ca="1" si="1059"/>
        <v>106.03350155631695</v>
      </c>
      <c r="AB3279">
        <f t="shared" ca="1" si="1059"/>
        <v>106.1910790664011</v>
      </c>
      <c r="AC3279">
        <f t="shared" ca="1" si="1060"/>
        <v>106.1910790664011</v>
      </c>
      <c r="AE3279">
        <f ca="1">IFERROR(VLOOKUP($B3279,OFFSET(Input!$A$1,0,MATCH(Index!AE$6&amp;" Index",Input!$1:$1,0)-1,10000,2),2,0),AE3278)</f>
        <v>22.55</v>
      </c>
      <c r="AF3279">
        <f t="shared" ca="1" si="1050"/>
        <v>23.204666666666665</v>
      </c>
      <c r="AG3279">
        <f t="shared" ca="1" si="1050"/>
        <v>23.848999999999997</v>
      </c>
      <c r="AH3279">
        <f t="shared" ca="1" si="1050"/>
        <v>24.601999999999997</v>
      </c>
      <c r="AI3279">
        <f t="shared" ca="1" si="1051"/>
        <v>24.601999999999997</v>
      </c>
      <c r="AK3279">
        <f t="shared" ca="1" si="1052"/>
        <v>-1</v>
      </c>
      <c r="AL3279">
        <f t="shared" ca="1" si="1053"/>
        <v>-1</v>
      </c>
      <c r="AN3279" t="str">
        <f t="shared" ca="1" si="1063"/>
        <v>Not Down</v>
      </c>
      <c r="AO3279" t="str">
        <f t="shared" ca="1" si="1070"/>
        <v>Not Up</v>
      </c>
      <c r="AQ3279">
        <f t="shared" ca="1" si="1061"/>
        <v>1</v>
      </c>
      <c r="AR3279">
        <f t="shared" ca="1" si="1062"/>
        <v>0</v>
      </c>
      <c r="AT3279">
        <f t="shared" ca="1" si="1040"/>
        <v>0</v>
      </c>
      <c r="AU3279">
        <f t="shared" ca="1" si="1041"/>
        <v>1</v>
      </c>
      <c r="AW3279" s="5">
        <f t="shared" ca="1" si="1055"/>
        <v>0.12456903160862348</v>
      </c>
      <c r="AX3279" s="5">
        <f t="shared" ca="1" si="1056"/>
        <v>0.12371180755492972</v>
      </c>
      <c r="AY3279" s="18">
        <f t="shared" ca="1" si="1054"/>
        <v>0.12456903160862348</v>
      </c>
      <c r="BA3279" s="6">
        <f t="shared" ca="1" si="1047"/>
        <v>0.40138387008652537</v>
      </c>
      <c r="BB3279">
        <f t="shared" ca="1" si="1048"/>
        <v>0.40138387008652537</v>
      </c>
      <c r="BC3279" t="str">
        <f t="shared" ref="BC3279:BC3342" ca="1" si="1083">IF($D3279=1,BD3278,BC3278)</f>
        <v>TLT UP equity</v>
      </c>
      <c r="BD3279" t="str">
        <f t="shared" ref="BD3279:BD3342" ca="1" si="1084">IF($D3279=1,IF(AO3279="Up","TLT UP Equity",IF(AN3279="Down","TLT UP equity","HYG UP Equity")),BD3278)</f>
        <v>TLT UP equity</v>
      </c>
      <c r="BF3279">
        <f t="shared" ca="1" si="1057"/>
        <v>0.2</v>
      </c>
      <c r="BG3279">
        <f t="shared" ca="1" si="1058"/>
        <v>0.8</v>
      </c>
      <c r="BI3279">
        <f t="shared" ca="1" si="1071"/>
        <v>0</v>
      </c>
      <c r="BJ3279">
        <f t="shared" ca="1" si="1072"/>
        <v>1</v>
      </c>
      <c r="BL3279">
        <f t="shared" ca="1" si="1042"/>
        <v>0</v>
      </c>
      <c r="BM3279">
        <f t="shared" ca="1" si="1043"/>
        <v>8.0427211956474896</v>
      </c>
      <c r="BN3279" s="9">
        <f t="shared" ca="1" si="1080"/>
        <v>0</v>
      </c>
      <c r="BO3279" s="9">
        <f t="shared" ca="1" si="1081"/>
        <v>1</v>
      </c>
      <c r="BP3279" s="9">
        <f t="shared" ca="1" si="1075"/>
        <v>0</v>
      </c>
      <c r="BQ3279" s="9">
        <f t="shared" ca="1" si="1076"/>
        <v>1</v>
      </c>
      <c r="BR3279">
        <f t="shared" ca="1" si="1077"/>
        <v>1105.9449377171802</v>
      </c>
      <c r="BS3279">
        <f t="shared" ca="1" si="1078"/>
        <v>4.2598672494740253E-3</v>
      </c>
      <c r="BT3279">
        <f t="shared" ca="1" si="1079"/>
        <v>1.8055555555555558E-5</v>
      </c>
      <c r="BU3279">
        <f t="shared" ca="1" si="1064"/>
        <v>0</v>
      </c>
      <c r="BV3279">
        <f t="shared" ca="1" si="1065"/>
        <v>0</v>
      </c>
      <c r="BW3279" s="35">
        <f ca="1">IFERROR(VLOOKUP($B3279,OFFSET(Input!$A$1,0,MATCH(Index!BW$6&amp;" Index",Input!$1:$1,0)-1,10000,2),2,0)/100,BW3278)</f>
        <v>1.2999999999999999E-3</v>
      </c>
      <c r="BX3279">
        <f t="shared" ca="1" si="1082"/>
        <v>5.2020691599839542E-3</v>
      </c>
      <c r="CE3279">
        <v>1033.1774120778186</v>
      </c>
    </row>
    <row r="3280" spans="2:83" x14ac:dyDescent="0.25">
      <c r="B3280" s="2">
        <v>42279</v>
      </c>
      <c r="C3280">
        <f t="shared" ca="1" si="1066"/>
        <v>0</v>
      </c>
      <c r="D3280">
        <f t="shared" ca="1" si="1067"/>
        <v>1</v>
      </c>
      <c r="E3280">
        <f ca="1">IF($B3280&lt;VLOOKUP(E$6&amp;" Equity",Param,4,0),"",IFERROR(VLOOKUP($B3280,OFFSET(Input!$A$1,0,MATCH(Index!E$6&amp;" Equity",Input!$1:$1,0)-1,10000,2),2,0),E3279))</f>
        <v>82.44</v>
      </c>
      <c r="F3280" s="33">
        <v>124.56</v>
      </c>
      <c r="H3280">
        <f ca="1">IFERROR(VLOOKUP($B3280,OFFSET(Input!$A$1,0,MATCH(Index!H$6,Input!$1:$1,0)-1,10000,2),2,0),0)</f>
        <v>0</v>
      </c>
      <c r="I3280">
        <f ca="1">IFERROR(VLOOKUP($B3280,OFFSET(Input!$A$1,0,MATCH(Index!I$6,Input!$1:$1,0)-1,10000,2),2,0),0)</f>
        <v>0</v>
      </c>
      <c r="K3280">
        <f t="shared" ca="1" si="1068"/>
        <v>103.07800050332261</v>
      </c>
      <c r="L3280" s="30">
        <f t="shared" ca="1" si="1069"/>
        <v>138.34178246712636</v>
      </c>
      <c r="N3280">
        <f t="shared" ca="1" si="1073"/>
        <v>9.7087386266965026E-4</v>
      </c>
      <c r="O3280">
        <f t="shared" ca="1" si="1074"/>
        <v>6.0393950931427161E-3</v>
      </c>
      <c r="Q3280">
        <f t="shared" ca="1" si="1039"/>
        <v>0.10412495922763551</v>
      </c>
      <c r="R3280">
        <f t="shared" ca="1" si="1038"/>
        <v>0.15430145619742017</v>
      </c>
      <c r="T3280">
        <f t="shared" ca="1" si="1049"/>
        <v>7.8828904602295122E-2</v>
      </c>
      <c r="U3280">
        <f t="shared" ca="1" si="1044"/>
        <v>0.16374782811653898</v>
      </c>
      <c r="W3280">
        <f t="shared" ca="1" si="1045"/>
        <v>-0.57202953033080384</v>
      </c>
      <c r="X3280">
        <f t="shared" ca="1" si="1046"/>
        <v>-0.48551603454570225</v>
      </c>
      <c r="Z3280">
        <f t="shared" ca="1" si="1059"/>
        <v>104.35962737886828</v>
      </c>
      <c r="AA3280">
        <f t="shared" ca="1" si="1059"/>
        <v>105.83370870155434</v>
      </c>
      <c r="AB3280">
        <f t="shared" ca="1" si="1059"/>
        <v>106.03894803217126</v>
      </c>
      <c r="AC3280">
        <f t="shared" ca="1" si="1060"/>
        <v>106.03894803217126</v>
      </c>
      <c r="AE3280">
        <f ca="1">IFERROR(VLOOKUP($B3280,OFFSET(Input!$A$1,0,MATCH(Index!AE$6&amp;" Index",Input!$1:$1,0)-1,10000,2),2,0),AE3279)</f>
        <v>20.94</v>
      </c>
      <c r="AF3280">
        <f t="shared" ca="1" si="1050"/>
        <v>23.053999999999998</v>
      </c>
      <c r="AG3280">
        <f t="shared" ca="1" si="1050"/>
        <v>23.615500000000001</v>
      </c>
      <c r="AH3280">
        <f t="shared" ca="1" si="1050"/>
        <v>24.395599999999998</v>
      </c>
      <c r="AI3280">
        <f t="shared" ca="1" si="1051"/>
        <v>24.395599999999998</v>
      </c>
      <c r="AK3280">
        <f t="shared" ca="1" si="1052"/>
        <v>-1</v>
      </c>
      <c r="AL3280">
        <f t="shared" ca="1" si="1053"/>
        <v>-1</v>
      </c>
      <c r="AN3280" t="str">
        <f t="shared" ca="1" si="1063"/>
        <v>Not Down</v>
      </c>
      <c r="AO3280" t="str">
        <f t="shared" ca="1" si="1070"/>
        <v>Not Up</v>
      </c>
      <c r="AQ3280">
        <f t="shared" ca="1" si="1061"/>
        <v>1</v>
      </c>
      <c r="AR3280">
        <f t="shared" ca="1" si="1062"/>
        <v>0</v>
      </c>
      <c r="AT3280">
        <f t="shared" ca="1" si="1040"/>
        <v>0</v>
      </c>
      <c r="AU3280">
        <f t="shared" ca="1" si="1041"/>
        <v>1</v>
      </c>
      <c r="AW3280" s="5">
        <f t="shared" ca="1" si="1055"/>
        <v>7.6775366304822429E-2</v>
      </c>
      <c r="AX3280" s="5">
        <f t="shared" ca="1" si="1056"/>
        <v>8.7400524773247626E-2</v>
      </c>
      <c r="AY3280" s="18">
        <f t="shared" ca="1" si="1054"/>
        <v>8.7400524773247626E-2</v>
      </c>
      <c r="BA3280" s="6">
        <f t="shared" ca="1" si="1047"/>
        <v>0.5720789449459287</v>
      </c>
      <c r="BB3280">
        <f t="shared" ca="1" si="1048"/>
        <v>0.5720789449459287</v>
      </c>
      <c r="BC3280" t="str">
        <f t="shared" ca="1" si="1083"/>
        <v>TLT UP equity</v>
      </c>
      <c r="BD3280" t="str">
        <f t="shared" ca="1" si="1084"/>
        <v>HYG UP Equity</v>
      </c>
      <c r="BF3280">
        <f t="shared" ca="1" si="1057"/>
        <v>0.4</v>
      </c>
      <c r="BG3280">
        <f t="shared" ca="1" si="1058"/>
        <v>0.6</v>
      </c>
      <c r="BI3280">
        <f t="shared" ca="1" si="1071"/>
        <v>0.2</v>
      </c>
      <c r="BJ3280">
        <f t="shared" ca="1" si="1072"/>
        <v>0.8</v>
      </c>
      <c r="BL3280">
        <f t="shared" ca="1" si="1042"/>
        <v>2.1588396760881028</v>
      </c>
      <c r="BM3280">
        <f t="shared" ca="1" si="1043"/>
        <v>6.4341769565179918</v>
      </c>
      <c r="BN3280" s="9">
        <f t="shared" ca="1" si="1080"/>
        <v>0</v>
      </c>
      <c r="BO3280" s="9">
        <f t="shared" ca="1" si="1081"/>
        <v>1</v>
      </c>
      <c r="BP3280" s="9">
        <f t="shared" ca="1" si="1075"/>
        <v>0.2</v>
      </c>
      <c r="BQ3280" s="9">
        <f t="shared" ca="1" si="1076"/>
        <v>0.8</v>
      </c>
      <c r="BR3280">
        <f t="shared" ca="1" si="1077"/>
        <v>1112.6443860920115</v>
      </c>
      <c r="BS3280">
        <f t="shared" ca="1" si="1078"/>
        <v>6.0576690089650942E-3</v>
      </c>
      <c r="BT3280">
        <f t="shared" ca="1" si="1079"/>
        <v>1.8055555555555558E-5</v>
      </c>
      <c r="BU3280">
        <f t="shared" ca="1" si="1064"/>
        <v>1.6055354803461016E-5</v>
      </c>
      <c r="BV3280">
        <f t="shared" ca="1" si="1065"/>
        <v>8.3835343240670332E-6</v>
      </c>
      <c r="BW3280" s="35">
        <f ca="1">IFERROR(VLOOKUP($B3280,OFFSET(Input!$A$1,0,MATCH(Index!BW$6&amp;" Index",Input!$1:$1,0)-1,10000,2),2,0)/100,BW3279)</f>
        <v>1.2999999999999999E-3</v>
      </c>
      <c r="BX3280">
        <f t="shared" ca="1" si="1082"/>
        <v>7.4876523970765062E-3</v>
      </c>
      <c r="CE3280">
        <v>1034.8826417990331</v>
      </c>
    </row>
    <row r="3281" spans="2:83" x14ac:dyDescent="0.25">
      <c r="B3281" s="2">
        <v>42282</v>
      </c>
      <c r="C3281">
        <f t="shared" ca="1" si="1066"/>
        <v>0</v>
      </c>
      <c r="D3281">
        <f t="shared" ca="1" si="1067"/>
        <v>2</v>
      </c>
      <c r="E3281">
        <f ca="1">IF($B3281&lt;VLOOKUP(E$6&amp;" Equity",Param,4,0),"",IFERROR(VLOOKUP($B3281,OFFSET(Input!$A$1,0,MATCH(Index!E$6&amp;" Equity",Input!$1:$1,0)-1,10000,2),2,0),E3280))</f>
        <v>83.43</v>
      </c>
      <c r="F3281" s="33">
        <v>122.87</v>
      </c>
      <c r="H3281">
        <f ca="1">IFERROR(VLOOKUP($B3281,OFFSET(Input!$A$1,0,MATCH(Index!H$6,Input!$1:$1,0)-1,10000,2),2,0),0)</f>
        <v>0</v>
      </c>
      <c r="I3281">
        <f ca="1">IFERROR(VLOOKUP($B3281,OFFSET(Input!$A$1,0,MATCH(Index!I$6,Input!$1:$1,0)-1,10000,2),2,0),0)</f>
        <v>0</v>
      </c>
      <c r="K3281">
        <f t="shared" ca="1" si="1068"/>
        <v>104.31583675390839</v>
      </c>
      <c r="L3281" s="30">
        <f t="shared" ca="1" si="1069"/>
        <v>136.46479457077567</v>
      </c>
      <c r="N3281">
        <f t="shared" ca="1" si="1073"/>
        <v>1.1937200891725052E-2</v>
      </c>
      <c r="O3281">
        <f t="shared" ca="1" si="1074"/>
        <v>-1.3660641646263027E-2</v>
      </c>
      <c r="Q3281">
        <f t="shared" ca="1" si="1039"/>
        <v>0.11977158095206086</v>
      </c>
      <c r="R3281">
        <f t="shared" ca="1" si="1038"/>
        <v>0.14733295037239202</v>
      </c>
      <c r="T3281">
        <f t="shared" ca="1" si="1049"/>
        <v>8.9418441567415005E-2</v>
      </c>
      <c r="U3281">
        <f t="shared" ca="1" si="1044"/>
        <v>0.16770142008466832</v>
      </c>
      <c r="W3281">
        <f t="shared" ca="1" si="1045"/>
        <v>-0.79747173570087626</v>
      </c>
      <c r="X3281">
        <f t="shared" ca="1" si="1046"/>
        <v>-0.54695434241265206</v>
      </c>
      <c r="Z3281">
        <f t="shared" ca="1" si="1059"/>
        <v>104.1286208652738</v>
      </c>
      <c r="AA3281">
        <f t="shared" ca="1" si="1059"/>
        <v>105.70140710568005</v>
      </c>
      <c r="AB3281">
        <f t="shared" ca="1" si="1059"/>
        <v>105.93236637651906</v>
      </c>
      <c r="AC3281">
        <f t="shared" ca="1" si="1060"/>
        <v>105.93236637651906</v>
      </c>
      <c r="AE3281">
        <f ca="1">IFERROR(VLOOKUP($B3281,OFFSET(Input!$A$1,0,MATCH(Index!AE$6&amp;" Index",Input!$1:$1,0)-1,10000,2),2,0),AE3280)</f>
        <v>19.54</v>
      </c>
      <c r="AF3281">
        <f t="shared" ca="1" si="1050"/>
        <v>22.740000000000002</v>
      </c>
      <c r="AG3281">
        <f t="shared" ca="1" si="1050"/>
        <v>23.202500000000004</v>
      </c>
      <c r="AH3281">
        <f t="shared" ca="1" si="1050"/>
        <v>24.135200000000001</v>
      </c>
      <c r="AI3281">
        <f t="shared" ca="1" si="1051"/>
        <v>24.135200000000001</v>
      </c>
      <c r="AK3281">
        <f t="shared" ca="1" si="1052"/>
        <v>-1</v>
      </c>
      <c r="AL3281">
        <f t="shared" ca="1" si="1053"/>
        <v>-1</v>
      </c>
      <c r="AN3281" t="str">
        <f t="shared" ca="1" si="1063"/>
        <v>Not Down</v>
      </c>
      <c r="AO3281" t="str">
        <f t="shared" ca="1" si="1070"/>
        <v>Not Up</v>
      </c>
      <c r="AQ3281">
        <f t="shared" ca="1" si="1061"/>
        <v>1</v>
      </c>
      <c r="AR3281">
        <f t="shared" ca="1" si="1062"/>
        <v>0</v>
      </c>
      <c r="AT3281">
        <f t="shared" ca="1" si="1040"/>
        <v>0</v>
      </c>
      <c r="AU3281">
        <f t="shared" ca="1" si="1041"/>
        <v>1</v>
      </c>
      <c r="AW3281" s="5">
        <f t="shared" ca="1" si="1055"/>
        <v>4.3389384814126658E-2</v>
      </c>
      <c r="AX3281" s="5">
        <f t="shared" ca="1" si="1056"/>
        <v>5.8662793793371498E-2</v>
      </c>
      <c r="AY3281" s="18">
        <f t="shared" ca="1" si="1054"/>
        <v>5.8662793793371498E-2</v>
      </c>
      <c r="BA3281" s="6">
        <f t="shared" ca="1" si="1047"/>
        <v>0.85232899367383463</v>
      </c>
      <c r="BB3281">
        <f t="shared" ca="1" si="1048"/>
        <v>0.85232899367383463</v>
      </c>
      <c r="BC3281" t="str">
        <f t="shared" ca="1" si="1083"/>
        <v>TLT UP equity</v>
      </c>
      <c r="BD3281" t="str">
        <f t="shared" ca="1" si="1084"/>
        <v>HYG UP Equity</v>
      </c>
      <c r="BF3281">
        <f t="shared" ca="1" si="1057"/>
        <v>0.6</v>
      </c>
      <c r="BG3281">
        <f t="shared" ca="1" si="1058"/>
        <v>0.4</v>
      </c>
      <c r="BI3281">
        <f t="shared" ca="1" si="1071"/>
        <v>0.4</v>
      </c>
      <c r="BJ3281">
        <f t="shared" ca="1" si="1072"/>
        <v>0.6</v>
      </c>
      <c r="BL3281">
        <f t="shared" ca="1" si="1042"/>
        <v>4.2303827996301946</v>
      </c>
      <c r="BM3281">
        <f t="shared" ca="1" si="1043"/>
        <v>4.8506567894024828</v>
      </c>
      <c r="BN3281" s="9">
        <f t="shared" ca="1" si="1080"/>
        <v>0.20412712308463629</v>
      </c>
      <c r="BO3281" s="9">
        <f t="shared" ca="1" si="1081"/>
        <v>0.79587287691536368</v>
      </c>
      <c r="BP3281" s="9">
        <f t="shared" ca="1" si="1075"/>
        <v>0.39999999999999997</v>
      </c>
      <c r="BQ3281" s="9">
        <f t="shared" ca="1" si="1076"/>
        <v>0.60000000000000009</v>
      </c>
      <c r="BR3281">
        <f t="shared" ca="1" si="1077"/>
        <v>1103.2398038319134</v>
      </c>
      <c r="BS3281">
        <f t="shared" ca="1" si="1078"/>
        <v>-8.4524600830730989E-3</v>
      </c>
      <c r="BT3281">
        <f t="shared" ca="1" si="1079"/>
        <v>5.4166666666666671E-5</v>
      </c>
      <c r="BU3281">
        <f t="shared" ca="1" si="1064"/>
        <v>2.9379648665006333E-5</v>
      </c>
      <c r="BV3281">
        <f t="shared" ca="1" si="1065"/>
        <v>4.7593663068743465E-6</v>
      </c>
      <c r="BW3281" s="35">
        <f ca="1">IFERROR(VLOOKUP($B3281,OFFSET(Input!$A$1,0,MATCH(Index!BW$6&amp;" Index",Input!$1:$1,0)-1,10000,2),2,0)/100,BW3280)</f>
        <v>1.2999999999999999E-3</v>
      </c>
      <c r="BX3281">
        <f t="shared" ca="1" si="1082"/>
        <v>3.2068539200925839E-2</v>
      </c>
      <c r="CE3281">
        <v>1031.2773761847477</v>
      </c>
    </row>
    <row r="3282" spans="2:83" x14ac:dyDescent="0.25">
      <c r="B3282" s="2">
        <v>42283</v>
      </c>
      <c r="C3282">
        <f t="shared" ca="1" si="1066"/>
        <v>0</v>
      </c>
      <c r="D3282">
        <f t="shared" ca="1" si="1067"/>
        <v>3</v>
      </c>
      <c r="E3282">
        <f ca="1">IF($B3282&lt;VLOOKUP(E$6&amp;" Equity",Param,4,0),"",IFERROR(VLOOKUP($B3282,OFFSET(Input!$A$1,0,MATCH(Index!E$6&amp;" Equity",Input!$1:$1,0)-1,10000,2),2,0),E3281))</f>
        <v>83.89</v>
      </c>
      <c r="F3282" s="33">
        <v>123.4</v>
      </c>
      <c r="H3282">
        <f ca="1">IFERROR(VLOOKUP($B3282,OFFSET(Input!$A$1,0,MATCH(Index!H$6,Input!$1:$1,0)-1,10000,2),2,0),0)</f>
        <v>0</v>
      </c>
      <c r="I3282">
        <f ca="1">IFERROR(VLOOKUP($B3282,OFFSET(Input!$A$1,0,MATCH(Index!I$6,Input!$1:$1,0)-1,10000,2),2,0),0)</f>
        <v>0</v>
      </c>
      <c r="K3282">
        <f t="shared" ca="1" si="1068"/>
        <v>104.89099299155428</v>
      </c>
      <c r="L3282" s="30">
        <f t="shared" ca="1" si="1069"/>
        <v>137.05343574537085</v>
      </c>
      <c r="N3282">
        <f t="shared" ca="1" si="1073"/>
        <v>5.4984599442199607E-3</v>
      </c>
      <c r="O3282">
        <f t="shared" ca="1" si="1074"/>
        <v>4.3042255918075327E-3</v>
      </c>
      <c r="Q3282">
        <f t="shared" ca="1" si="1039"/>
        <v>0.11738081771123365</v>
      </c>
      <c r="R3282">
        <f t="shared" ca="1" si="1038"/>
        <v>0.131791901452042</v>
      </c>
      <c r="T3282">
        <f t="shared" ca="1" si="1049"/>
        <v>8.9453690773496908E-2</v>
      </c>
      <c r="U3282">
        <f t="shared" ca="1" si="1044"/>
        <v>0.15991706127372696</v>
      </c>
      <c r="W3282">
        <f t="shared" ca="1" si="1045"/>
        <v>-0.70777793376455167</v>
      </c>
      <c r="X3282">
        <f t="shared" ca="1" si="1046"/>
        <v>-0.48111952150347714</v>
      </c>
      <c r="Z3282">
        <f t="shared" ca="1" si="1059"/>
        <v>104.03227790305705</v>
      </c>
      <c r="AA3282">
        <f t="shared" ca="1" si="1059"/>
        <v>105.56862176847983</v>
      </c>
      <c r="AB3282">
        <f t="shared" ca="1" si="1059"/>
        <v>105.85473707754143</v>
      </c>
      <c r="AC3282">
        <f t="shared" ca="1" si="1060"/>
        <v>105.85473707754143</v>
      </c>
      <c r="AE3282">
        <f ca="1">IFERROR(VLOOKUP($B3282,OFFSET(Input!$A$1,0,MATCH(Index!AE$6&amp;" Index",Input!$1:$1,0)-1,10000,2),2,0),AE3281)</f>
        <v>19.399999999999999</v>
      </c>
      <c r="AF3282">
        <f t="shared" ca="1" si="1050"/>
        <v>22.530666666666669</v>
      </c>
      <c r="AG3282">
        <f t="shared" ca="1" si="1050"/>
        <v>22.927499999999998</v>
      </c>
      <c r="AH3282">
        <f t="shared" ca="1" si="1050"/>
        <v>23.773999999999997</v>
      </c>
      <c r="AI3282">
        <f t="shared" ca="1" si="1051"/>
        <v>23.773999999999997</v>
      </c>
      <c r="AK3282">
        <f t="shared" ca="1" si="1052"/>
        <v>-1</v>
      </c>
      <c r="AL3282">
        <f t="shared" ca="1" si="1053"/>
        <v>-1</v>
      </c>
      <c r="AN3282" t="str">
        <f t="shared" ca="1" si="1063"/>
        <v>Not Down</v>
      </c>
      <c r="AO3282" t="str">
        <f t="shared" ca="1" si="1070"/>
        <v>Not Up</v>
      </c>
      <c r="AQ3282">
        <f t="shared" ca="1" si="1061"/>
        <v>1</v>
      </c>
      <c r="AR3282">
        <f t="shared" ca="1" si="1062"/>
        <v>0</v>
      </c>
      <c r="AT3282">
        <f t="shared" ca="1" si="1040"/>
        <v>0</v>
      </c>
      <c r="AU3282">
        <f t="shared" ca="1" si="1041"/>
        <v>1</v>
      </c>
      <c r="AW3282" s="5">
        <f t="shared" ca="1" si="1055"/>
        <v>7.7518387356096438E-2</v>
      </c>
      <c r="AX3282" s="5">
        <f t="shared" ca="1" si="1056"/>
        <v>6.2783721973255005E-2</v>
      </c>
      <c r="AY3282" s="18">
        <f t="shared" ca="1" si="1054"/>
        <v>7.7518387356096438E-2</v>
      </c>
      <c r="BA3282" s="6">
        <f t="shared" ca="1" si="1047"/>
        <v>0.64500825810932905</v>
      </c>
      <c r="BB3282">
        <f t="shared" ca="1" si="1048"/>
        <v>0.64500825810932905</v>
      </c>
      <c r="BC3282" t="str">
        <f t="shared" ca="1" si="1083"/>
        <v>TLT UP equity</v>
      </c>
      <c r="BD3282" t="str">
        <f t="shared" ca="1" si="1084"/>
        <v>HYG UP Equity</v>
      </c>
      <c r="BF3282">
        <f t="shared" ca="1" si="1057"/>
        <v>0.8</v>
      </c>
      <c r="BG3282">
        <f t="shared" ca="1" si="1058"/>
        <v>0.2</v>
      </c>
      <c r="BI3282">
        <f t="shared" ca="1" si="1071"/>
        <v>0.6</v>
      </c>
      <c r="BJ3282">
        <f t="shared" ca="1" si="1072"/>
        <v>0.4</v>
      </c>
      <c r="BL3282">
        <f t="shared" ca="1" si="1042"/>
        <v>6.3410300517571425</v>
      </c>
      <c r="BM3282">
        <f t="shared" ca="1" si="1043"/>
        <v>3.2353168679589697</v>
      </c>
      <c r="BN3282" s="9">
        <f t="shared" ca="1" si="1080"/>
        <v>0.40028665044329131</v>
      </c>
      <c r="BO3282" s="9">
        <f t="shared" ca="1" si="1081"/>
        <v>0.59971334955670863</v>
      </c>
      <c r="BP3282" s="9">
        <f t="shared" ca="1" si="1075"/>
        <v>0.6</v>
      </c>
      <c r="BQ3282" s="9">
        <f t="shared" ca="1" si="1076"/>
        <v>0.40000000000000008</v>
      </c>
      <c r="BR3282">
        <f t="shared" ca="1" si="1077"/>
        <v>1108.5282311968226</v>
      </c>
      <c r="BS3282">
        <f t="shared" ca="1" si="1078"/>
        <v>4.7935429328609391E-3</v>
      </c>
      <c r="BT3282">
        <f t="shared" ca="1" si="1079"/>
        <v>1.8055555555555558E-5</v>
      </c>
      <c r="BU3282">
        <f t="shared" ca="1" si="1064"/>
        <v>5.6480366308552591E-5</v>
      </c>
      <c r="BV3282">
        <f t="shared" ca="1" si="1065"/>
        <v>4.3035656297137904E-7</v>
      </c>
      <c r="BW3282" s="35">
        <f ca="1">IFERROR(VLOOKUP($B3282,OFFSET(Input!$A$1,0,MATCH(Index!BW$6&amp;" Index",Input!$1:$1,0)-1,10000,2),2,0)/100,BW3281)</f>
        <v>1.2999999999999999E-3</v>
      </c>
      <c r="BX3282">
        <f t="shared" ca="1" si="1082"/>
        <v>1.5870609593260841E-2</v>
      </c>
      <c r="CE3282">
        <v>1034.0233599384546</v>
      </c>
    </row>
    <row r="3283" spans="2:83" x14ac:dyDescent="0.25">
      <c r="B3283" s="2">
        <v>42284</v>
      </c>
      <c r="C3283">
        <f t="shared" ca="1" si="1066"/>
        <v>0</v>
      </c>
      <c r="D3283">
        <f t="shared" ca="1" si="1067"/>
        <v>4</v>
      </c>
      <c r="E3283">
        <f ca="1">IF($B3283&lt;VLOOKUP(E$6&amp;" Equity",Param,4,0),"",IFERROR(VLOOKUP($B3283,OFFSET(Input!$A$1,0,MATCH(Index!E$6&amp;" Equity",Input!$1:$1,0)-1,10000,2),2,0),E3282))</f>
        <v>84.75</v>
      </c>
      <c r="F3283" s="33">
        <v>122.99</v>
      </c>
      <c r="H3283">
        <f ca="1">IFERROR(VLOOKUP($B3283,OFFSET(Input!$A$1,0,MATCH(Index!H$6,Input!$1:$1,0)-1,10000,2),2,0),0)</f>
        <v>0</v>
      </c>
      <c r="I3283">
        <f ca="1">IFERROR(VLOOKUP($B3283,OFFSET(Input!$A$1,0,MATCH(Index!I$6,Input!$1:$1,0)-1,10000,2),2,0),0)</f>
        <v>0</v>
      </c>
      <c r="K3283">
        <f t="shared" ca="1" si="1068"/>
        <v>105.96628508802273</v>
      </c>
      <c r="L3283" s="30">
        <f t="shared" ca="1" si="1069"/>
        <v>136.59807181785379</v>
      </c>
      <c r="N3283">
        <f t="shared" ca="1" si="1073"/>
        <v>1.0199329402356518E-2</v>
      </c>
      <c r="O3283">
        <f t="shared" ca="1" si="1074"/>
        <v>-3.3280602169684492E-3</v>
      </c>
      <c r="Q3283">
        <f t="shared" ca="1" si="1039"/>
        <v>0.12775458056053646</v>
      </c>
      <c r="R3283">
        <f t="shared" ca="1" si="1038"/>
        <v>0.13284596407095467</v>
      </c>
      <c r="T3283">
        <f t="shared" ca="1" si="1049"/>
        <v>9.6396364974386445E-2</v>
      </c>
      <c r="U3283">
        <f t="shared" ca="1" si="1044"/>
        <v>0.15944993600999591</v>
      </c>
      <c r="W3283">
        <f t="shared" ca="1" si="1045"/>
        <v>-0.69576213777801943</v>
      </c>
      <c r="X3283">
        <f t="shared" ca="1" si="1046"/>
        <v>-0.47060449373161251</v>
      </c>
      <c r="Z3283">
        <f t="shared" ca="1" si="1059"/>
        <v>104.06212897168389</v>
      </c>
      <c r="AA3283">
        <f t="shared" ca="1" si="1059"/>
        <v>105.49644480387516</v>
      </c>
      <c r="AB3283">
        <f t="shared" ca="1" si="1059"/>
        <v>105.83382741968593</v>
      </c>
      <c r="AC3283">
        <f t="shared" ca="1" si="1060"/>
        <v>105.83382741968593</v>
      </c>
      <c r="AE3283">
        <f ca="1">IFERROR(VLOOKUP($B3283,OFFSET(Input!$A$1,0,MATCH(Index!AE$6&amp;" Index",Input!$1:$1,0)-1,10000,2),2,0),AE3282)</f>
        <v>18.399999999999999</v>
      </c>
      <c r="AF3283">
        <f t="shared" ca="1" si="1050"/>
        <v>22.334</v>
      </c>
      <c r="AG3283">
        <f t="shared" ca="1" si="1050"/>
        <v>22.535999999999994</v>
      </c>
      <c r="AH3283">
        <f t="shared" ca="1" si="1050"/>
        <v>23.253999999999998</v>
      </c>
      <c r="AI3283">
        <f t="shared" ca="1" si="1051"/>
        <v>23.253999999999998</v>
      </c>
      <c r="AK3283">
        <f t="shared" ca="1" si="1052"/>
        <v>-1</v>
      </c>
      <c r="AL3283">
        <f t="shared" ca="1" si="1053"/>
        <v>-1</v>
      </c>
      <c r="AN3283" t="str">
        <f t="shared" ca="1" si="1063"/>
        <v>Not Down</v>
      </c>
      <c r="AO3283" t="str">
        <f t="shared" ca="1" si="1070"/>
        <v>Not Up</v>
      </c>
      <c r="AQ3283">
        <f t="shared" ca="1" si="1061"/>
        <v>1</v>
      </c>
      <c r="AR3283">
        <f t="shared" ca="1" si="1062"/>
        <v>0</v>
      </c>
      <c r="AT3283">
        <f t="shared" ca="1" si="1040"/>
        <v>0</v>
      </c>
      <c r="AU3283">
        <f t="shared" ca="1" si="1041"/>
        <v>1</v>
      </c>
      <c r="AW3283" s="5">
        <f t="shared" ca="1" si="1055"/>
        <v>0.12775458056053646</v>
      </c>
      <c r="AX3283" s="5">
        <f t="shared" ca="1" si="1056"/>
        <v>9.6396364974386445E-2</v>
      </c>
      <c r="AY3283" s="18">
        <f t="shared" ca="1" si="1054"/>
        <v>0.12775458056053646</v>
      </c>
      <c r="BA3283" s="6">
        <f t="shared" ca="1" si="1047"/>
        <v>0.39137539946215488</v>
      </c>
      <c r="BB3283">
        <f t="shared" ca="1" si="1048"/>
        <v>0.39137539946215488</v>
      </c>
      <c r="BC3283" t="str">
        <f t="shared" ca="1" si="1083"/>
        <v>TLT UP equity</v>
      </c>
      <c r="BD3283" t="str">
        <f t="shared" ca="1" si="1084"/>
        <v>HYG UP Equity</v>
      </c>
      <c r="BF3283">
        <f t="shared" ca="1" si="1057"/>
        <v>1</v>
      </c>
      <c r="BG3283">
        <f t="shared" ca="1" si="1058"/>
        <v>0</v>
      </c>
      <c r="BI3283">
        <f t="shared" ca="1" si="1071"/>
        <v>0.8</v>
      </c>
      <c r="BJ3283">
        <f t="shared" ca="1" si="1072"/>
        <v>0.2</v>
      </c>
      <c r="BL3283">
        <f t="shared" ca="1" si="1042"/>
        <v>8.4092667261020377</v>
      </c>
      <c r="BM3283">
        <f t="shared" ca="1" si="1043"/>
        <v>1.6308772580398949</v>
      </c>
      <c r="BN3283" s="9">
        <f t="shared" ca="1" si="1080"/>
        <v>0.60324213830200735</v>
      </c>
      <c r="BO3283" s="9">
        <f t="shared" ca="1" si="1081"/>
        <v>0.3967578616979926</v>
      </c>
      <c r="BP3283" s="9">
        <f t="shared" ca="1" si="1075"/>
        <v>0.8</v>
      </c>
      <c r="BQ3283" s="9">
        <f t="shared" ca="1" si="1076"/>
        <v>0.20000000000000004</v>
      </c>
      <c r="BR3283">
        <f t="shared" ca="1" si="1077"/>
        <v>1113.87344409919</v>
      </c>
      <c r="BS3283">
        <f t="shared" ca="1" si="1078"/>
        <v>4.8219005632328393E-3</v>
      </c>
      <c r="BT3283">
        <f t="shared" ca="1" si="1079"/>
        <v>1.8055555555555558E-5</v>
      </c>
      <c r="BU3283">
        <f t="shared" ca="1" si="1064"/>
        <v>3.6916836137221857E-7</v>
      </c>
      <c r="BV3283">
        <f t="shared" ca="1" si="1065"/>
        <v>4.1833315474273336E-5</v>
      </c>
      <c r="BW3283" s="35">
        <f ca="1">IFERROR(VLOOKUP($B3283,OFFSET(Input!$A$1,0,MATCH(Index!BW$6&amp;" Index",Input!$1:$1,0)-1,10000,2),2,0)/100,BW3282)</f>
        <v>1.2999999999999999E-3</v>
      </c>
      <c r="BX3283">
        <f t="shared" ca="1" si="1082"/>
        <v>1.2042217890412999E-2</v>
      </c>
      <c r="CE3283">
        <v>1038.1996750927196</v>
      </c>
    </row>
    <row r="3284" spans="2:83" x14ac:dyDescent="0.25">
      <c r="B3284" s="2">
        <v>42285</v>
      </c>
      <c r="C3284">
        <f t="shared" ca="1" si="1066"/>
        <v>0</v>
      </c>
      <c r="D3284">
        <f t="shared" ca="1" si="1067"/>
        <v>5</v>
      </c>
      <c r="E3284">
        <f ca="1">IF($B3284&lt;VLOOKUP(E$6&amp;" Equity",Param,4,0),"",IFERROR(VLOOKUP($B3284,OFFSET(Input!$A$1,0,MATCH(Index!E$6&amp;" Equity",Input!$1:$1,0)-1,10000,2),2,0),E3283))</f>
        <v>85.1</v>
      </c>
      <c r="F3284" s="33">
        <v>121.96</v>
      </c>
      <c r="H3284">
        <f ca="1">IFERROR(VLOOKUP($B3284,OFFSET(Input!$A$1,0,MATCH(Index!H$6,Input!$1:$1,0)-1,10000,2),2,0),0)</f>
        <v>0</v>
      </c>
      <c r="I3284">
        <f ca="1">IFERROR(VLOOKUP($B3284,OFFSET(Input!$A$1,0,MATCH(Index!I$6,Input!$1:$1,0)-1,10000,2),2,0),0)</f>
        <v>0</v>
      </c>
      <c r="K3284">
        <f t="shared" ca="1" si="1068"/>
        <v>106.40390396449243</v>
      </c>
      <c r="L3284" s="30">
        <f t="shared" ca="1" si="1069"/>
        <v>135.45410878043296</v>
      </c>
      <c r="N3284">
        <f t="shared" ca="1" si="1073"/>
        <v>4.121289318768713E-3</v>
      </c>
      <c r="O3284">
        <f t="shared" ca="1" si="1074"/>
        <v>-8.4099291342650106E-3</v>
      </c>
      <c r="Q3284">
        <f t="shared" ca="1" si="1039"/>
        <v>0.12700302926102056</v>
      </c>
      <c r="R3284">
        <f t="shared" ref="R3284:R3347" ca="1" si="1085">SQRT(SUMPRODUCT(OFFSET(O3284,0,0,-R$5,1),OFFSET(O3284,0,0,-R$5,1))*252/R$5)</f>
        <v>0.13515737750533016</v>
      </c>
      <c r="T3284">
        <f t="shared" ca="1" si="1049"/>
        <v>9.7117854815280888E-2</v>
      </c>
      <c r="U3284">
        <f t="shared" ca="1" si="1044"/>
        <v>0.16042803283348284</v>
      </c>
      <c r="W3284">
        <f t="shared" ca="1" si="1045"/>
        <v>-0.68934802290169261</v>
      </c>
      <c r="X3284">
        <f t="shared" ca="1" si="1046"/>
        <v>-0.47897763829542445</v>
      </c>
      <c r="Z3284">
        <f t="shared" ca="1" si="1059"/>
        <v>104.18800342730853</v>
      </c>
      <c r="AA3284">
        <f t="shared" ca="1" si="1059"/>
        <v>105.43308340825629</v>
      </c>
      <c r="AB3284">
        <f t="shared" ca="1" si="1059"/>
        <v>105.81300201710557</v>
      </c>
      <c r="AC3284">
        <f t="shared" ca="1" si="1060"/>
        <v>105.81300201710557</v>
      </c>
      <c r="AE3284">
        <f ca="1">IFERROR(VLOOKUP($B3284,OFFSET(Input!$A$1,0,MATCH(Index!AE$6&amp;" Index",Input!$1:$1,0)-1,10000,2),2,0),AE3283)</f>
        <v>17.420000000000002</v>
      </c>
      <c r="AF3284">
        <f t="shared" ca="1" si="1050"/>
        <v>22.085999999999999</v>
      </c>
      <c r="AG3284">
        <f t="shared" ca="1" si="1050"/>
        <v>22.188499999999998</v>
      </c>
      <c r="AH3284">
        <f t="shared" ca="1" si="1050"/>
        <v>22.907199999999992</v>
      </c>
      <c r="AI3284">
        <f t="shared" ca="1" si="1051"/>
        <v>22.907199999999992</v>
      </c>
      <c r="AK3284">
        <f t="shared" ca="1" si="1052"/>
        <v>-1</v>
      </c>
      <c r="AL3284">
        <f t="shared" ca="1" si="1053"/>
        <v>-1</v>
      </c>
      <c r="AN3284" t="str">
        <f t="shared" ca="1" si="1063"/>
        <v>Not Down</v>
      </c>
      <c r="AO3284" t="str">
        <f t="shared" ca="1" si="1070"/>
        <v>Not Up</v>
      </c>
      <c r="AQ3284">
        <f t="shared" ca="1" si="1061"/>
        <v>1</v>
      </c>
      <c r="AR3284">
        <f t="shared" ca="1" si="1062"/>
        <v>0</v>
      </c>
      <c r="AT3284">
        <f t="shared" ca="1" si="1040"/>
        <v>0</v>
      </c>
      <c r="AU3284">
        <f t="shared" ca="1" si="1041"/>
        <v>1</v>
      </c>
      <c r="AW3284" s="5">
        <f t="shared" ca="1" si="1055"/>
        <v>0.12700302926102056</v>
      </c>
      <c r="AX3284" s="5">
        <f t="shared" ca="1" si="1056"/>
        <v>9.7117854815280888E-2</v>
      </c>
      <c r="AY3284" s="18">
        <f t="shared" ca="1" si="1054"/>
        <v>0.12700302926102056</v>
      </c>
      <c r="BA3284" s="6">
        <f t="shared" ca="1" si="1047"/>
        <v>0.39369139689761617</v>
      </c>
      <c r="BB3284">
        <f t="shared" ca="1" si="1048"/>
        <v>0.39369139689761617</v>
      </c>
      <c r="BC3284" t="str">
        <f t="shared" ca="1" si="1083"/>
        <v>TLT UP equity</v>
      </c>
      <c r="BD3284" t="str">
        <f t="shared" ca="1" si="1084"/>
        <v>HYG UP Equity</v>
      </c>
      <c r="BF3284">
        <f t="shared" ca="1" si="1057"/>
        <v>1</v>
      </c>
      <c r="BG3284">
        <f t="shared" ca="1" si="1058"/>
        <v>0</v>
      </c>
      <c r="BI3284">
        <f t="shared" ca="1" si="1071"/>
        <v>1</v>
      </c>
      <c r="BJ3284">
        <f t="shared" ca="1" si="1072"/>
        <v>0</v>
      </c>
      <c r="BL3284">
        <f t="shared" ca="1" si="1042"/>
        <v>10.485403195604027</v>
      </c>
      <c r="BM3284">
        <f t="shared" ca="1" si="1043"/>
        <v>0</v>
      </c>
      <c r="BN3284" s="9">
        <f t="shared" ca="1" si="1080"/>
        <v>0.8019974596329873</v>
      </c>
      <c r="BO3284" s="9">
        <f t="shared" ca="1" si="1081"/>
        <v>0.1980025403670127</v>
      </c>
      <c r="BP3284" s="9">
        <f t="shared" ca="1" si="1075"/>
        <v>0.99999999999999989</v>
      </c>
      <c r="BQ3284" s="9">
        <f t="shared" ca="1" si="1076"/>
        <v>0</v>
      </c>
      <c r="BR3284">
        <f t="shared" ca="1" si="1077"/>
        <v>1115.6878346540329</v>
      </c>
      <c r="BS3284">
        <f t="shared" ca="1" si="1078"/>
        <v>1.6289018868838046E-3</v>
      </c>
      <c r="BT3284">
        <f t="shared" ca="1" si="1079"/>
        <v>1.8055555555555558E-5</v>
      </c>
      <c r="BU3284">
        <f t="shared" ca="1" si="1064"/>
        <v>2.5183916996765057E-5</v>
      </c>
      <c r="BV3284">
        <f t="shared" ca="1" si="1065"/>
        <v>2.5542654732669797E-5</v>
      </c>
      <c r="BW3284" s="35">
        <f ca="1">IFERROR(VLOOKUP($B3284,OFFSET(Input!$A$1,0,MATCH(Index!BW$6&amp;" Index",Input!$1:$1,0)-1,10000,2),2,0)/100,BW3283)</f>
        <v>1.2999999999999999E-3</v>
      </c>
      <c r="BX3284">
        <f t="shared" ca="1" si="1082"/>
        <v>7.3364382823494501E-3</v>
      </c>
      <c r="CE3284">
        <v>1039.2126212254307</v>
      </c>
    </row>
    <row r="3285" spans="2:83" x14ac:dyDescent="0.25">
      <c r="B3285" s="2">
        <v>42286</v>
      </c>
      <c r="C3285">
        <f t="shared" ca="1" si="1066"/>
        <v>0</v>
      </c>
      <c r="D3285">
        <f t="shared" ca="1" si="1067"/>
        <v>0</v>
      </c>
      <c r="E3285">
        <f ca="1">IF($B3285&lt;VLOOKUP(E$6&amp;" Equity",Param,4,0),"",IFERROR(VLOOKUP($B3285,OFFSET(Input!$A$1,0,MATCH(Index!E$6&amp;" Equity",Input!$1:$1,0)-1,10000,2),2,0),E3284))</f>
        <v>85.11</v>
      </c>
      <c r="F3285" s="33">
        <v>122.28</v>
      </c>
      <c r="H3285">
        <f ca="1">IFERROR(VLOOKUP($B3285,OFFSET(Input!$A$1,0,MATCH(Index!H$6,Input!$1:$1,0)-1,10000,2),2,0),0)</f>
        <v>0</v>
      </c>
      <c r="I3285">
        <f ca="1">IFERROR(VLOOKUP($B3285,OFFSET(Input!$A$1,0,MATCH(Index!I$6,Input!$1:$1,0)-1,10000,2),2,0),0)</f>
        <v>0</v>
      </c>
      <c r="K3285">
        <f t="shared" ca="1" si="1068"/>
        <v>106.41640736096301</v>
      </c>
      <c r="L3285" s="30">
        <f t="shared" ca="1" si="1069"/>
        <v>135.80951477264136</v>
      </c>
      <c r="N3285">
        <f t="shared" ca="1" si="1073"/>
        <v>1.1750190954131596E-4</v>
      </c>
      <c r="O3285">
        <f t="shared" ca="1" si="1074"/>
        <v>2.6203749025797219E-3</v>
      </c>
      <c r="Q3285">
        <f t="shared" ref="Q3285:Q3348" ca="1" si="1086">SQRT(SUMPRODUCT(OFFSET(N3285,0,0,-Q$5,1),OFFSET(N3285,0,0,-Q$5,1))*252/Q$5)</f>
        <v>0.12439540053682602</v>
      </c>
      <c r="R3285">
        <f t="shared" ca="1" si="1085"/>
        <v>0.1286092795241702</v>
      </c>
      <c r="T3285">
        <f t="shared" ca="1" si="1049"/>
        <v>9.711095008755305E-2</v>
      </c>
      <c r="U3285">
        <f t="shared" ca="1" si="1044"/>
        <v>0.15914354525797741</v>
      </c>
      <c r="W3285">
        <f t="shared" ca="1" si="1045"/>
        <v>-0.80892897616951942</v>
      </c>
      <c r="X3285">
        <f t="shared" ca="1" si="1046"/>
        <v>-0.48085132402179293</v>
      </c>
      <c r="Z3285">
        <f t="shared" ca="1" si="1059"/>
        <v>104.3686340433442</v>
      </c>
      <c r="AA3285">
        <f t="shared" ca="1" si="1059"/>
        <v>105.37221366458061</v>
      </c>
      <c r="AB3285">
        <f t="shared" ca="1" si="1059"/>
        <v>105.78670400760113</v>
      </c>
      <c r="AC3285">
        <f t="shared" ca="1" si="1060"/>
        <v>105.78670400760113</v>
      </c>
      <c r="AE3285">
        <f ca="1">IFERROR(VLOOKUP($B3285,OFFSET(Input!$A$1,0,MATCH(Index!AE$6&amp;" Index",Input!$1:$1,0)-1,10000,2),2,0),AE3284)</f>
        <v>17.079999999999998</v>
      </c>
      <c r="AF3285">
        <f t="shared" ca="1" si="1050"/>
        <v>21.739333333333331</v>
      </c>
      <c r="AG3285">
        <f t="shared" ca="1" si="1050"/>
        <v>21.8825</v>
      </c>
      <c r="AH3285">
        <f t="shared" ca="1" si="1050"/>
        <v>22.565999999999999</v>
      </c>
      <c r="AI3285">
        <f t="shared" ca="1" si="1051"/>
        <v>22.565999999999999</v>
      </c>
      <c r="AK3285">
        <f t="shared" ca="1" si="1052"/>
        <v>-1</v>
      </c>
      <c r="AL3285">
        <f t="shared" ca="1" si="1053"/>
        <v>-1</v>
      </c>
      <c r="AN3285" t="str">
        <f t="shared" ca="1" si="1063"/>
        <v>Not Down</v>
      </c>
      <c r="AO3285" t="str">
        <f t="shared" ca="1" si="1070"/>
        <v>Not Up</v>
      </c>
      <c r="AQ3285">
        <f t="shared" ca="1" si="1061"/>
        <v>1</v>
      </c>
      <c r="AR3285">
        <f t="shared" ca="1" si="1062"/>
        <v>0</v>
      </c>
      <c r="AT3285">
        <f t="shared" ca="1" si="1040"/>
        <v>0</v>
      </c>
      <c r="AU3285">
        <f t="shared" ca="1" si="1041"/>
        <v>1</v>
      </c>
      <c r="AW3285" s="5">
        <f t="shared" ca="1" si="1055"/>
        <v>0.12439540053682602</v>
      </c>
      <c r="AX3285" s="5">
        <f t="shared" ca="1" si="1056"/>
        <v>9.711095008755305E-2</v>
      </c>
      <c r="AY3285" s="18">
        <f t="shared" ca="1" si="1054"/>
        <v>0.12439540053682602</v>
      </c>
      <c r="BA3285" s="6">
        <f t="shared" ca="1" si="1047"/>
        <v>0.40194412160116805</v>
      </c>
      <c r="BB3285">
        <f t="shared" ca="1" si="1048"/>
        <v>0.39369139689761617</v>
      </c>
      <c r="BC3285" t="str">
        <f t="shared" ca="1" si="1083"/>
        <v>TLT UP equity</v>
      </c>
      <c r="BD3285" t="str">
        <f t="shared" ca="1" si="1084"/>
        <v>HYG UP Equity</v>
      </c>
      <c r="BF3285">
        <f t="shared" ca="1" si="1057"/>
        <v>1</v>
      </c>
      <c r="BG3285">
        <f t="shared" ca="1" si="1058"/>
        <v>0</v>
      </c>
      <c r="BI3285">
        <f t="shared" ca="1" si="1071"/>
        <v>1</v>
      </c>
      <c r="BJ3285">
        <f t="shared" ca="1" si="1072"/>
        <v>0</v>
      </c>
      <c r="BL3285">
        <f t="shared" ca="1" si="1042"/>
        <v>10.485403195604027</v>
      </c>
      <c r="BM3285">
        <f t="shared" ca="1" si="1043"/>
        <v>0</v>
      </c>
      <c r="BN3285" s="9">
        <f t="shared" ca="1" si="1080"/>
        <v>1</v>
      </c>
      <c r="BO3285" s="9">
        <f t="shared" ca="1" si="1081"/>
        <v>0</v>
      </c>
      <c r="BP3285" s="9">
        <f t="shared" ca="1" si="1075"/>
        <v>1</v>
      </c>
      <c r="BQ3285" s="9">
        <f t="shared" ca="1" si="1076"/>
        <v>0</v>
      </c>
      <c r="BR3285">
        <f t="shared" ca="1" si="1077"/>
        <v>1115.8189378073414</v>
      </c>
      <c r="BS3285">
        <f t="shared" ca="1" si="1078"/>
        <v>1.1750881316108241E-4</v>
      </c>
      <c r="BT3285">
        <f t="shared" ca="1" si="1079"/>
        <v>1.8055555555555558E-5</v>
      </c>
      <c r="BU3285">
        <f t="shared" ca="1" si="1064"/>
        <v>4.6319948709225847E-7</v>
      </c>
      <c r="BV3285">
        <f t="shared" ca="1" si="1065"/>
        <v>0</v>
      </c>
      <c r="BW3285" s="35">
        <f ca="1">IFERROR(VLOOKUP($B3285,OFFSET(Input!$A$1,0,MATCH(Index!BW$6&amp;" Index",Input!$1:$1,0)-1,10000,2),2,0)/100,BW3284)</f>
        <v>1.2999999999999999E-3</v>
      </c>
      <c r="BX3285">
        <f t="shared" ca="1" si="1082"/>
        <v>7.3870526261254872E-3</v>
      </c>
      <c r="CE3285">
        <v>1039.2409215629691</v>
      </c>
    </row>
    <row r="3286" spans="2:83" x14ac:dyDescent="0.25">
      <c r="B3286" s="2">
        <v>42289</v>
      </c>
      <c r="C3286">
        <f t="shared" ca="1" si="1066"/>
        <v>0</v>
      </c>
      <c r="D3286">
        <f t="shared" ca="1" si="1067"/>
        <v>0</v>
      </c>
      <c r="E3286">
        <f ca="1">IF($B3286&lt;VLOOKUP(E$6&amp;" Equity",Param,4,0),"",IFERROR(VLOOKUP($B3286,OFFSET(Input!$A$1,0,MATCH(Index!E$6&amp;" Equity",Input!$1:$1,0)-1,10000,2),2,0),E3285))</f>
        <v>84.95</v>
      </c>
      <c r="F3286" s="33">
        <v>123.21</v>
      </c>
      <c r="H3286">
        <f ca="1">IFERROR(VLOOKUP($B3286,OFFSET(Input!$A$1,0,MATCH(Index!H$6,Input!$1:$1,0)-1,10000,2),2,0),0)</f>
        <v>0</v>
      </c>
      <c r="I3286">
        <f ca="1">IFERROR(VLOOKUP($B3286,OFFSET(Input!$A$1,0,MATCH(Index!I$6,Input!$1:$1,0)-1,10000,2),2,0),0)</f>
        <v>0</v>
      </c>
      <c r="K3286">
        <f t="shared" ca="1" si="1068"/>
        <v>106.216353017434</v>
      </c>
      <c r="L3286" s="30">
        <f t="shared" ca="1" si="1069"/>
        <v>136.84241343749707</v>
      </c>
      <c r="N3286">
        <f t="shared" ca="1" si="1073"/>
        <v>-1.8816893709285851E-3</v>
      </c>
      <c r="O3286">
        <f t="shared" ca="1" si="1074"/>
        <v>7.5767196139431324E-3</v>
      </c>
      <c r="Q3286">
        <f t="shared" ca="1" si="1086"/>
        <v>9.7661556974884253E-2</v>
      </c>
      <c r="R3286">
        <f t="shared" ca="1" si="1085"/>
        <v>0.10358958556597567</v>
      </c>
      <c r="T3286">
        <f t="shared" ca="1" si="1049"/>
        <v>9.7145224571450389E-2</v>
      </c>
      <c r="U3286">
        <f t="shared" ca="1" si="1044"/>
        <v>0.16130459438129088</v>
      </c>
      <c r="W3286">
        <f t="shared" ca="1" si="1045"/>
        <v>-0.66113162809912629</v>
      </c>
      <c r="X3286">
        <f t="shared" ca="1" si="1046"/>
        <v>-0.48352304592927847</v>
      </c>
      <c r="Z3286">
        <f t="shared" ca="1" si="1059"/>
        <v>104.68977668731884</v>
      </c>
      <c r="AA3286">
        <f t="shared" ca="1" si="1059"/>
        <v>105.31067361432683</v>
      </c>
      <c r="AB3286">
        <f t="shared" ca="1" si="1059"/>
        <v>105.75688338144269</v>
      </c>
      <c r="AC3286">
        <f t="shared" ca="1" si="1060"/>
        <v>105.75688338144269</v>
      </c>
      <c r="AE3286">
        <f ca="1">IFERROR(VLOOKUP($B3286,OFFSET(Input!$A$1,0,MATCH(Index!AE$6&amp;" Index",Input!$1:$1,0)-1,10000,2),2,0),AE3285)</f>
        <v>16.170000000000002</v>
      </c>
      <c r="AF3286">
        <f t="shared" ca="1" si="1050"/>
        <v>21.474666666666668</v>
      </c>
      <c r="AG3286">
        <f t="shared" ca="1" si="1050"/>
        <v>21.4785</v>
      </c>
      <c r="AH3286">
        <f t="shared" ca="1" si="1050"/>
        <v>22.1008</v>
      </c>
      <c r="AI3286">
        <f t="shared" ca="1" si="1051"/>
        <v>22.1008</v>
      </c>
      <c r="AK3286">
        <f t="shared" ca="1" si="1052"/>
        <v>-1</v>
      </c>
      <c r="AL3286">
        <f t="shared" ca="1" si="1053"/>
        <v>-1</v>
      </c>
      <c r="AN3286" t="str">
        <f t="shared" ca="1" si="1063"/>
        <v>Not Down</v>
      </c>
      <c r="AO3286" t="str">
        <f t="shared" ca="1" si="1070"/>
        <v>Not Up</v>
      </c>
      <c r="AQ3286">
        <f t="shared" ca="1" si="1061"/>
        <v>1</v>
      </c>
      <c r="AR3286">
        <f t="shared" ca="1" si="1062"/>
        <v>0</v>
      </c>
      <c r="AT3286">
        <f t="shared" ca="1" si="1040"/>
        <v>0</v>
      </c>
      <c r="AU3286">
        <f t="shared" ca="1" si="1041"/>
        <v>1</v>
      </c>
      <c r="AW3286" s="5">
        <f t="shared" ca="1" si="1055"/>
        <v>9.7661556974884253E-2</v>
      </c>
      <c r="AX3286" s="5">
        <f t="shared" ca="1" si="1056"/>
        <v>9.7145224571450389E-2</v>
      </c>
      <c r="AY3286" s="18">
        <f t="shared" ca="1" si="1054"/>
        <v>9.7661556974884253E-2</v>
      </c>
      <c r="BA3286" s="6">
        <f t="shared" ca="1" si="1047"/>
        <v>0.511972177679479</v>
      </c>
      <c r="BB3286">
        <f t="shared" ca="1" si="1048"/>
        <v>0.511972177679479</v>
      </c>
      <c r="BC3286" t="str">
        <f t="shared" ca="1" si="1083"/>
        <v>TLT UP equity</v>
      </c>
      <c r="BD3286" t="str">
        <f t="shared" ca="1" si="1084"/>
        <v>HYG UP Equity</v>
      </c>
      <c r="BF3286">
        <f t="shared" ca="1" si="1057"/>
        <v>1</v>
      </c>
      <c r="BG3286">
        <f t="shared" ca="1" si="1058"/>
        <v>0</v>
      </c>
      <c r="BI3286">
        <f t="shared" ca="1" si="1071"/>
        <v>1</v>
      </c>
      <c r="BJ3286">
        <f t="shared" ca="1" si="1072"/>
        <v>0</v>
      </c>
      <c r="BL3286">
        <f t="shared" ca="1" si="1042"/>
        <v>10.485403195604027</v>
      </c>
      <c r="BM3286">
        <f t="shared" ca="1" si="1043"/>
        <v>0</v>
      </c>
      <c r="BN3286" s="9">
        <f t="shared" ca="1" si="1080"/>
        <v>1</v>
      </c>
      <c r="BO3286" s="9">
        <f t="shared" ca="1" si="1081"/>
        <v>0</v>
      </c>
      <c r="BP3286" s="9">
        <f t="shared" ca="1" si="1075"/>
        <v>1</v>
      </c>
      <c r="BQ3286" s="9">
        <f t="shared" ca="1" si="1076"/>
        <v>0</v>
      </c>
      <c r="BR3286">
        <f t="shared" ca="1" si="1077"/>
        <v>1113.7212873544079</v>
      </c>
      <c r="BS3286">
        <f t="shared" ca="1" si="1078"/>
        <v>-1.8799201033955493E-3</v>
      </c>
      <c r="BT3286">
        <f t="shared" ca="1" si="1079"/>
        <v>5.4166666666666671E-5</v>
      </c>
      <c r="BU3286">
        <f t="shared" ca="1" si="1064"/>
        <v>0</v>
      </c>
      <c r="BV3286">
        <f t="shared" ca="1" si="1065"/>
        <v>0</v>
      </c>
      <c r="BW3286" s="35">
        <f ca="1">IFERROR(VLOOKUP($B3286,OFFSET(Input!$A$1,0,MATCH(Index!BW$6&amp;" Index",Input!$1:$1,0)-1,10000,2),2,0)/100,BW3285)</f>
        <v>1.2999999999999999E-3</v>
      </c>
      <c r="BX3286">
        <f t="shared" ca="1" si="1082"/>
        <v>2.2161761381678278E-2</v>
      </c>
      <c r="CE3286">
        <v>1038.4178144693994</v>
      </c>
    </row>
    <row r="3287" spans="2:83" x14ac:dyDescent="0.25">
      <c r="B3287" s="2">
        <v>42290</v>
      </c>
      <c r="C3287">
        <f t="shared" ca="1" si="1066"/>
        <v>0</v>
      </c>
      <c r="D3287">
        <f t="shared" ca="1" si="1067"/>
        <v>0</v>
      </c>
      <c r="E3287">
        <f ca="1">IF($B3287&lt;VLOOKUP(E$6&amp;" Equity",Param,4,0),"",IFERROR(VLOOKUP($B3287,OFFSET(Input!$A$1,0,MATCH(Index!E$6&amp;" Equity",Input!$1:$1,0)-1,10000,2),2,0),E3286))</f>
        <v>84.75</v>
      </c>
      <c r="F3287" s="33">
        <v>123.42</v>
      </c>
      <c r="H3287">
        <f ca="1">IFERROR(VLOOKUP($B3287,OFFSET(Input!$A$1,0,MATCH(Index!H$6,Input!$1:$1,0)-1,10000,2),2,0),0)</f>
        <v>0</v>
      </c>
      <c r="I3287">
        <f ca="1">IFERROR(VLOOKUP($B3287,OFFSET(Input!$A$1,0,MATCH(Index!I$6,Input!$1:$1,0)-1,10000,2),2,0),0)</f>
        <v>0</v>
      </c>
      <c r="K3287">
        <f t="shared" ca="1" si="1068"/>
        <v>105.96628508802273</v>
      </c>
      <c r="L3287" s="30">
        <f t="shared" ca="1" si="1069"/>
        <v>137.07564861988388</v>
      </c>
      <c r="N3287">
        <f t="shared" ca="1" si="1073"/>
        <v>-2.357101857381535E-3</v>
      </c>
      <c r="O3287">
        <f t="shared" ca="1" si="1074"/>
        <v>1.70295625634406E-3</v>
      </c>
      <c r="Q3287">
        <f t="shared" ca="1" si="1086"/>
        <v>9.8373885426170746E-2</v>
      </c>
      <c r="R3287">
        <f t="shared" ca="1" si="1085"/>
        <v>0.10296820176286785</v>
      </c>
      <c r="T3287">
        <f t="shared" ca="1" si="1049"/>
        <v>9.7501401382292796E-2</v>
      </c>
      <c r="U3287">
        <f t="shared" ca="1" si="1044"/>
        <v>0.14607469839646428</v>
      </c>
      <c r="W3287">
        <f t="shared" ca="1" si="1045"/>
        <v>-0.66944164995797961</v>
      </c>
      <c r="X3287">
        <f t="shared" ca="1" si="1046"/>
        <v>-0.53950172944922625</v>
      </c>
      <c r="Z3287">
        <f t="shared" ca="1" si="1059"/>
        <v>104.98715685976546</v>
      </c>
      <c r="AA3287">
        <f t="shared" ca="1" si="1059"/>
        <v>105.23787448901562</v>
      </c>
      <c r="AB3287">
        <f t="shared" ca="1" si="1059"/>
        <v>105.69366679554125</v>
      </c>
      <c r="AC3287">
        <f t="shared" ca="1" si="1060"/>
        <v>105.69366679554125</v>
      </c>
      <c r="AE3287">
        <f ca="1">IFERROR(VLOOKUP($B3287,OFFSET(Input!$A$1,0,MATCH(Index!AE$6&amp;" Index",Input!$1:$1,0)-1,10000,2),2,0),AE3286)</f>
        <v>17.670000000000002</v>
      </c>
      <c r="AF3287">
        <f t="shared" ca="1" si="1050"/>
        <v>21.15666666666667</v>
      </c>
      <c r="AG3287">
        <f t="shared" ca="1" si="1050"/>
        <v>21.235000000000003</v>
      </c>
      <c r="AH3287">
        <f t="shared" ca="1" si="1050"/>
        <v>21.811599999999995</v>
      </c>
      <c r="AI3287">
        <f t="shared" ca="1" si="1051"/>
        <v>21.811599999999995</v>
      </c>
      <c r="AK3287">
        <f t="shared" ca="1" si="1052"/>
        <v>-1</v>
      </c>
      <c r="AL3287">
        <f t="shared" ca="1" si="1053"/>
        <v>-1</v>
      </c>
      <c r="AN3287" t="str">
        <f t="shared" ca="1" si="1063"/>
        <v>Not Down</v>
      </c>
      <c r="AO3287" t="str">
        <f t="shared" ca="1" si="1070"/>
        <v>Not Up</v>
      </c>
      <c r="AQ3287">
        <f t="shared" ca="1" si="1061"/>
        <v>1</v>
      </c>
      <c r="AR3287">
        <f t="shared" ca="1" si="1062"/>
        <v>0</v>
      </c>
      <c r="AT3287">
        <f t="shared" ca="1" si="1040"/>
        <v>0</v>
      </c>
      <c r="AU3287">
        <f t="shared" ca="1" si="1041"/>
        <v>1</v>
      </c>
      <c r="AW3287" s="5">
        <f t="shared" ca="1" si="1055"/>
        <v>9.8373885426170746E-2</v>
      </c>
      <c r="AX3287" s="5">
        <f t="shared" ca="1" si="1056"/>
        <v>9.7501401382292796E-2</v>
      </c>
      <c r="AY3287" s="18">
        <f t="shared" ca="1" si="1054"/>
        <v>9.8373885426170746E-2</v>
      </c>
      <c r="BA3287" s="6">
        <f t="shared" ca="1" si="1047"/>
        <v>0.50826497076325028</v>
      </c>
      <c r="BB3287">
        <f t="shared" ca="1" si="1048"/>
        <v>0.511972177679479</v>
      </c>
      <c r="BC3287" t="str">
        <f t="shared" ca="1" si="1083"/>
        <v>TLT UP equity</v>
      </c>
      <c r="BD3287" t="str">
        <f t="shared" ca="1" si="1084"/>
        <v>HYG UP Equity</v>
      </c>
      <c r="BF3287">
        <f t="shared" ca="1" si="1057"/>
        <v>1</v>
      </c>
      <c r="BG3287">
        <f t="shared" ca="1" si="1058"/>
        <v>0</v>
      </c>
      <c r="BI3287">
        <f t="shared" ca="1" si="1071"/>
        <v>1</v>
      </c>
      <c r="BJ3287">
        <f t="shared" ca="1" si="1072"/>
        <v>0</v>
      </c>
      <c r="BL3287">
        <f t="shared" ca="1" si="1042"/>
        <v>10.485403195604027</v>
      </c>
      <c r="BM3287">
        <f t="shared" ca="1" si="1043"/>
        <v>0</v>
      </c>
      <c r="BN3287" s="9">
        <f t="shared" ca="1" si="1080"/>
        <v>0.99999999999999989</v>
      </c>
      <c r="BO3287" s="9">
        <f t="shared" ca="1" si="1081"/>
        <v>0</v>
      </c>
      <c r="BP3287" s="9">
        <f t="shared" ca="1" si="1075"/>
        <v>0.99999999999999989</v>
      </c>
      <c r="BQ3287" s="9">
        <f t="shared" ca="1" si="1076"/>
        <v>0</v>
      </c>
      <c r="BR3287">
        <f t="shared" ca="1" si="1077"/>
        <v>1111.099224288241</v>
      </c>
      <c r="BS3287">
        <f t="shared" ca="1" si="1078"/>
        <v>-2.3543260741611949E-3</v>
      </c>
      <c r="BT3287">
        <f t="shared" ca="1" si="1079"/>
        <v>1.8055555555555555E-5</v>
      </c>
      <c r="BU3287">
        <f t="shared" ca="1" si="1064"/>
        <v>2.3656156156372557E-5</v>
      </c>
      <c r="BV3287">
        <f t="shared" ca="1" si="1065"/>
        <v>0</v>
      </c>
      <c r="BW3287" s="35">
        <f ca="1">IFERROR(VLOOKUP($B3287,OFFSET(Input!$A$1,0,MATCH(Index!BW$6&amp;" Index",Input!$1:$1,0)-1,10000,2),2,0)/100,BW3286)</f>
        <v>1.2999999999999999E-3</v>
      </c>
      <c r="BX3287">
        <f t="shared" ca="1" si="1082"/>
        <v>9.5990741494386498E-3</v>
      </c>
      <c r="CE3287">
        <v>1037.4164658433119</v>
      </c>
    </row>
    <row r="3288" spans="2:83" x14ac:dyDescent="0.25">
      <c r="B3288" s="2">
        <v>42291</v>
      </c>
      <c r="C3288">
        <f t="shared" ca="1" si="1066"/>
        <v>0</v>
      </c>
      <c r="D3288">
        <f t="shared" ca="1" si="1067"/>
        <v>0</v>
      </c>
      <c r="E3288">
        <f ca="1">IF($B3288&lt;VLOOKUP(E$6&amp;" Equity",Param,4,0),"",IFERROR(VLOOKUP($B3288,OFFSET(Input!$A$1,0,MATCH(Index!E$6&amp;" Equity",Input!$1:$1,0)-1,10000,2),2,0),E3287))</f>
        <v>84.69</v>
      </c>
      <c r="F3288" s="33">
        <v>124.5</v>
      </c>
      <c r="H3288">
        <f ca="1">IFERROR(VLOOKUP($B3288,OFFSET(Input!$A$1,0,MATCH(Index!H$6,Input!$1:$1,0)-1,10000,2),2,0),0)</f>
        <v>0</v>
      </c>
      <c r="I3288">
        <f ca="1">IFERROR(VLOOKUP($B3288,OFFSET(Input!$A$1,0,MATCH(Index!I$6,Input!$1:$1,0)-1,10000,2),2,0),0)</f>
        <v>0</v>
      </c>
      <c r="K3288">
        <f t="shared" ca="1" si="1068"/>
        <v>105.89126470919935</v>
      </c>
      <c r="L3288" s="30">
        <f t="shared" ca="1" si="1069"/>
        <v>138.2751438435873</v>
      </c>
      <c r="N3288">
        <f t="shared" ca="1" si="1073"/>
        <v>-7.0821532705199713E-4</v>
      </c>
      <c r="O3288">
        <f t="shared" ca="1" si="1074"/>
        <v>8.7125430118415795E-3</v>
      </c>
      <c r="Q3288">
        <f t="shared" ca="1" si="1086"/>
        <v>9.3282604813871198E-2</v>
      </c>
      <c r="R3288">
        <f t="shared" ca="1" si="1085"/>
        <v>0.11050386802075801</v>
      </c>
      <c r="T3288">
        <f t="shared" ca="1" si="1049"/>
        <v>9.6694305568586561E-2</v>
      </c>
      <c r="U3288">
        <f t="shared" ca="1" si="1044"/>
        <v>0.14870830750981817</v>
      </c>
      <c r="W3288">
        <f t="shared" ca="1" si="1045"/>
        <v>-0.61972204785927254</v>
      </c>
      <c r="X3288">
        <f t="shared" ca="1" si="1046"/>
        <v>-0.55169510494399576</v>
      </c>
      <c r="Z3288">
        <f t="shared" ca="1" si="1059"/>
        <v>105.21233028084775</v>
      </c>
      <c r="AA3288">
        <f t="shared" ca="1" si="1059"/>
        <v>105.18061132666651</v>
      </c>
      <c r="AB3288">
        <f t="shared" ca="1" si="1059"/>
        <v>105.6329244087046</v>
      </c>
      <c r="AC3288">
        <f t="shared" ca="1" si="1060"/>
        <v>105.6329244087046</v>
      </c>
      <c r="AE3288">
        <f ca="1">IFERROR(VLOOKUP($B3288,OFFSET(Input!$A$1,0,MATCH(Index!AE$6&amp;" Index",Input!$1:$1,0)-1,10000,2),2,0),AE3287)</f>
        <v>18.03</v>
      </c>
      <c r="AF3288">
        <f t="shared" ca="1" si="1050"/>
        <v>20.883333333333333</v>
      </c>
      <c r="AG3288">
        <f t="shared" ca="1" si="1050"/>
        <v>21.068999999999999</v>
      </c>
      <c r="AH3288">
        <f t="shared" ca="1" si="1050"/>
        <v>21.483599999999996</v>
      </c>
      <c r="AI3288">
        <f t="shared" ca="1" si="1051"/>
        <v>21.483599999999996</v>
      </c>
      <c r="AK3288">
        <f t="shared" ca="1" si="1052"/>
        <v>-1</v>
      </c>
      <c r="AL3288">
        <f t="shared" ca="1" si="1053"/>
        <v>-1</v>
      </c>
      <c r="AN3288" t="str">
        <f t="shared" ca="1" si="1063"/>
        <v>Not Down</v>
      </c>
      <c r="AO3288" t="str">
        <f t="shared" ca="1" si="1070"/>
        <v>Not Up</v>
      </c>
      <c r="AQ3288">
        <f t="shared" ca="1" si="1061"/>
        <v>1</v>
      </c>
      <c r="AR3288">
        <f t="shared" ca="1" si="1062"/>
        <v>0</v>
      </c>
      <c r="AT3288">
        <f t="shared" ref="AT3288:AT3351" ca="1" si="1087">IF($C3288=1,AQ3287,AT3287)</f>
        <v>0</v>
      </c>
      <c r="AU3288">
        <f t="shared" ref="AU3288:AU3351" ca="1" si="1088">IF($C3288=1,AR3287,AU3287)</f>
        <v>1</v>
      </c>
      <c r="AW3288" s="5">
        <f t="shared" ca="1" si="1055"/>
        <v>9.3282604813871198E-2</v>
      </c>
      <c r="AX3288" s="5">
        <f t="shared" ca="1" si="1056"/>
        <v>9.6694305568586561E-2</v>
      </c>
      <c r="AY3288" s="18">
        <f t="shared" ca="1" si="1054"/>
        <v>9.6694305568586561E-2</v>
      </c>
      <c r="BA3288" s="6">
        <f t="shared" ca="1" si="1047"/>
        <v>0.5170935320956862</v>
      </c>
      <c r="BB3288">
        <f t="shared" ca="1" si="1048"/>
        <v>0.511972177679479</v>
      </c>
      <c r="BC3288" t="str">
        <f t="shared" ca="1" si="1083"/>
        <v>TLT UP equity</v>
      </c>
      <c r="BD3288" t="str">
        <f t="shared" ca="1" si="1084"/>
        <v>HYG UP Equity</v>
      </c>
      <c r="BF3288">
        <f t="shared" ca="1" si="1057"/>
        <v>1</v>
      </c>
      <c r="BG3288">
        <f t="shared" ca="1" si="1058"/>
        <v>0</v>
      </c>
      <c r="BI3288">
        <f t="shared" ca="1" si="1071"/>
        <v>1</v>
      </c>
      <c r="BJ3288">
        <f t="shared" ca="1" si="1072"/>
        <v>0</v>
      </c>
      <c r="BL3288">
        <f t="shared" ca="1" si="1042"/>
        <v>10.485403195604027</v>
      </c>
      <c r="BM3288">
        <f t="shared" ca="1" si="1043"/>
        <v>0</v>
      </c>
      <c r="BN3288" s="9">
        <f t="shared" ca="1" si="1080"/>
        <v>1</v>
      </c>
      <c r="BO3288" s="9">
        <f t="shared" ca="1" si="1081"/>
        <v>0</v>
      </c>
      <c r="BP3288" s="9">
        <f t="shared" ca="1" si="1075"/>
        <v>1</v>
      </c>
      <c r="BQ3288" s="9">
        <f t="shared" ca="1" si="1076"/>
        <v>0</v>
      </c>
      <c r="BR3288">
        <f t="shared" ca="1" si="1077"/>
        <v>1110.3126053683907</v>
      </c>
      <c r="BS3288">
        <f t="shared" ca="1" si="1078"/>
        <v>-7.0796460177013909E-4</v>
      </c>
      <c r="BT3288">
        <f t="shared" ca="1" si="1079"/>
        <v>1.8055555555555558E-5</v>
      </c>
      <c r="BU3288">
        <f t="shared" ca="1" si="1064"/>
        <v>0</v>
      </c>
      <c r="BV3288">
        <f t="shared" ca="1" si="1065"/>
        <v>0</v>
      </c>
      <c r="BW3288" s="35">
        <f ca="1">IFERROR(VLOOKUP($B3288,OFFSET(Input!$A$1,0,MATCH(Index!BW$6&amp;" Index",Input!$1:$1,0)-1,10000,2),2,0)/100,BW3287)</f>
        <v>1.2999999999999999E-3</v>
      </c>
      <c r="BX3288">
        <f t="shared" ca="1" si="1082"/>
        <v>9.5898177407201975E-3</v>
      </c>
      <c r="CE3288">
        <v>1037.0182756431659</v>
      </c>
    </row>
    <row r="3289" spans="2:83" x14ac:dyDescent="0.25">
      <c r="B3289" s="2">
        <v>42292</v>
      </c>
      <c r="C3289">
        <f t="shared" ca="1" si="1066"/>
        <v>0</v>
      </c>
      <c r="D3289">
        <f t="shared" ca="1" si="1067"/>
        <v>0</v>
      </c>
      <c r="E3289">
        <f ca="1">IF($B3289&lt;VLOOKUP(E$6&amp;" Equity",Param,4,0),"",IFERROR(VLOOKUP($B3289,OFFSET(Input!$A$1,0,MATCH(Index!E$6&amp;" Equity",Input!$1:$1,0)-1,10000,2),2,0),E3288))</f>
        <v>84.89</v>
      </c>
      <c r="F3289" s="33">
        <v>123.89</v>
      </c>
      <c r="H3289">
        <f ca="1">IFERROR(VLOOKUP($B3289,OFFSET(Input!$A$1,0,MATCH(Index!H$6,Input!$1:$1,0)-1,10000,2),2,0),0)</f>
        <v>0</v>
      </c>
      <c r="I3289">
        <f ca="1">IFERROR(VLOOKUP($B3289,OFFSET(Input!$A$1,0,MATCH(Index!I$6,Input!$1:$1,0)-1,10000,2),2,0),0)</f>
        <v>0</v>
      </c>
      <c r="K3289">
        <f t="shared" ca="1" si="1068"/>
        <v>106.14133263861062</v>
      </c>
      <c r="L3289" s="30">
        <f t="shared" ca="1" si="1069"/>
        <v>137.59765117094</v>
      </c>
      <c r="N3289">
        <f t="shared" ca="1" si="1073"/>
        <v>2.3587698163689058E-3</v>
      </c>
      <c r="O3289">
        <f t="shared" ca="1" si="1074"/>
        <v>-4.9116407771148726E-3</v>
      </c>
      <c r="Q3289">
        <f t="shared" ca="1" si="1086"/>
        <v>8.8365505231107519E-2</v>
      </c>
      <c r="R3289">
        <f t="shared" ca="1" si="1085"/>
        <v>0.11119210615849122</v>
      </c>
      <c r="T3289">
        <f t="shared" ca="1" si="1049"/>
        <v>9.7013171567799081E-2</v>
      </c>
      <c r="U3289">
        <f t="shared" ca="1" si="1044"/>
        <v>0.14340063361675448</v>
      </c>
      <c r="W3289">
        <f t="shared" ca="1" si="1045"/>
        <v>-0.61005591865669462</v>
      </c>
      <c r="X3289">
        <f t="shared" ca="1" si="1046"/>
        <v>-0.58966521791647242</v>
      </c>
      <c r="Z3289">
        <f t="shared" ca="1" si="1059"/>
        <v>105.52866621155302</v>
      </c>
      <c r="AA3289">
        <f t="shared" ca="1" si="1059"/>
        <v>105.13149643584207</v>
      </c>
      <c r="AB3289">
        <f t="shared" ca="1" si="1059"/>
        <v>105.57173243917421</v>
      </c>
      <c r="AC3289">
        <f t="shared" ca="1" si="1060"/>
        <v>105.57173243917421</v>
      </c>
      <c r="AE3289">
        <f ca="1">IFERROR(VLOOKUP($B3289,OFFSET(Input!$A$1,0,MATCH(Index!AE$6&amp;" Index",Input!$1:$1,0)-1,10000,2),2,0),AE3288)</f>
        <v>16.05</v>
      </c>
      <c r="AF3289">
        <f t="shared" ca="1" si="1050"/>
        <v>20.388666666666666</v>
      </c>
      <c r="AG3289">
        <f t="shared" ca="1" si="1050"/>
        <v>20.814500000000002</v>
      </c>
      <c r="AH3289">
        <f t="shared" ca="1" si="1050"/>
        <v>21.1508</v>
      </c>
      <c r="AI3289">
        <f t="shared" ca="1" si="1051"/>
        <v>21.1508</v>
      </c>
      <c r="AK3289">
        <f t="shared" ca="1" si="1052"/>
        <v>-1</v>
      </c>
      <c r="AL3289">
        <f t="shared" ca="1" si="1053"/>
        <v>-1</v>
      </c>
      <c r="AN3289" t="str">
        <f t="shared" ca="1" si="1063"/>
        <v>Not Down</v>
      </c>
      <c r="AO3289" t="str">
        <f t="shared" ca="1" si="1070"/>
        <v>Not Up</v>
      </c>
      <c r="AQ3289">
        <f t="shared" ca="1" si="1061"/>
        <v>1</v>
      </c>
      <c r="AR3289">
        <f t="shared" ca="1" si="1062"/>
        <v>0</v>
      </c>
      <c r="AT3289">
        <f t="shared" ca="1" si="1087"/>
        <v>0</v>
      </c>
      <c r="AU3289">
        <f t="shared" ca="1" si="1088"/>
        <v>1</v>
      </c>
      <c r="AW3289" s="5">
        <f t="shared" ca="1" si="1055"/>
        <v>8.8365505231107519E-2</v>
      </c>
      <c r="AX3289" s="5">
        <f t="shared" ca="1" si="1056"/>
        <v>9.7013171567799081E-2</v>
      </c>
      <c r="AY3289" s="18">
        <f t="shared" ca="1" si="1054"/>
        <v>9.7013171567799081E-2</v>
      </c>
      <c r="BA3289" s="6">
        <f t="shared" ca="1" si="1047"/>
        <v>0.51539393251417176</v>
      </c>
      <c r="BB3289">
        <f t="shared" ca="1" si="1048"/>
        <v>0.511972177679479</v>
      </c>
      <c r="BC3289" t="str">
        <f t="shared" ca="1" si="1083"/>
        <v>TLT UP equity</v>
      </c>
      <c r="BD3289" t="str">
        <f t="shared" ca="1" si="1084"/>
        <v>HYG UP Equity</v>
      </c>
      <c r="BF3289">
        <f t="shared" ca="1" si="1057"/>
        <v>1</v>
      </c>
      <c r="BG3289">
        <f t="shared" ca="1" si="1058"/>
        <v>0</v>
      </c>
      <c r="BI3289">
        <f t="shared" ca="1" si="1071"/>
        <v>1</v>
      </c>
      <c r="BJ3289">
        <f t="shared" ca="1" si="1072"/>
        <v>0</v>
      </c>
      <c r="BL3289">
        <f t="shared" ref="BL3289:BL3352" ca="1" si="1089">($BR3289/K3289)*BI3289</f>
        <v>10.485403195604027</v>
      </c>
      <c r="BM3289">
        <f t="shared" ref="BM3289:BM3352" ca="1" si="1090">($BR3289/L3289)*BJ3289</f>
        <v>0</v>
      </c>
      <c r="BN3289" s="9">
        <f t="shared" ca="1" si="1080"/>
        <v>1</v>
      </c>
      <c r="BO3289" s="9">
        <f t="shared" ca="1" si="1081"/>
        <v>0</v>
      </c>
      <c r="BP3289" s="9">
        <f t="shared" ca="1" si="1075"/>
        <v>1</v>
      </c>
      <c r="BQ3289" s="9">
        <f t="shared" ca="1" si="1076"/>
        <v>0</v>
      </c>
      <c r="BR3289">
        <f t="shared" ca="1" si="1077"/>
        <v>1112.9346684345578</v>
      </c>
      <c r="BS3289">
        <f t="shared" ca="1" si="1078"/>
        <v>2.3615539024679499E-3</v>
      </c>
      <c r="BT3289">
        <f t="shared" ca="1" si="1079"/>
        <v>1.8055555555555558E-5</v>
      </c>
      <c r="BU3289">
        <f t="shared" ca="1" si="1064"/>
        <v>0</v>
      </c>
      <c r="BV3289">
        <f t="shared" ca="1" si="1065"/>
        <v>0</v>
      </c>
      <c r="BW3289" s="35">
        <f ca="1">IFERROR(VLOOKUP($B3289,OFFSET(Input!$A$1,0,MATCH(Index!BW$6&amp;" Index",Input!$1:$1,0)-1,10000,2),2,0)/100,BW3288)</f>
        <v>1.2999999999999999E-3</v>
      </c>
      <c r="BX3289">
        <f t="shared" ca="1" si="1082"/>
        <v>9.5861368935664572E-3</v>
      </c>
      <c r="CE3289">
        <v>1038.2499208719073</v>
      </c>
    </row>
    <row r="3290" spans="2:83" x14ac:dyDescent="0.25">
      <c r="B3290" s="2">
        <v>42293</v>
      </c>
      <c r="C3290">
        <f t="shared" ca="1" si="1066"/>
        <v>0</v>
      </c>
      <c r="D3290">
        <f t="shared" ca="1" si="1067"/>
        <v>0</v>
      </c>
      <c r="E3290">
        <f ca="1">IF($B3290&lt;VLOOKUP(E$6&amp;" Equity",Param,4,0),"",IFERROR(VLOOKUP($B3290,OFFSET(Input!$A$1,0,MATCH(Index!E$6&amp;" Equity",Input!$1:$1,0)-1,10000,2),2,0),E3289))</f>
        <v>85.28</v>
      </c>
      <c r="F3290" s="33">
        <v>123.93</v>
      </c>
      <c r="H3290">
        <f ca="1">IFERROR(VLOOKUP($B3290,OFFSET(Input!$A$1,0,MATCH(Index!H$6,Input!$1:$1,0)-1,10000,2),2,0),0)</f>
        <v>0</v>
      </c>
      <c r="I3290">
        <f ca="1">IFERROR(VLOOKUP($B3290,OFFSET(Input!$A$1,0,MATCH(Index!I$6,Input!$1:$1,0)-1,10000,2),2,0),0)</f>
        <v>0</v>
      </c>
      <c r="K3290">
        <f t="shared" ca="1" si="1068"/>
        <v>106.62896510096257</v>
      </c>
      <c r="L3290" s="30">
        <f t="shared" ca="1" si="1069"/>
        <v>137.64207691996606</v>
      </c>
      <c r="N3290">
        <f t="shared" ca="1" si="1073"/>
        <v>4.5836596676578929E-3</v>
      </c>
      <c r="O3290">
        <f t="shared" ca="1" si="1074"/>
        <v>3.228149491354877E-4</v>
      </c>
      <c r="Q3290">
        <f t="shared" ca="1" si="1086"/>
        <v>9.1182012919323596E-2</v>
      </c>
      <c r="R3290">
        <f t="shared" ca="1" si="1085"/>
        <v>0.10699139388403617</v>
      </c>
      <c r="T3290">
        <f t="shared" ca="1" si="1049"/>
        <v>9.7867682649014576E-2</v>
      </c>
      <c r="U3290">
        <f t="shared" ca="1" si="1044"/>
        <v>0.13277066270432888</v>
      </c>
      <c r="W3290">
        <f t="shared" ca="1" si="1045"/>
        <v>-0.62574811787535833</v>
      </c>
      <c r="X3290">
        <f t="shared" ca="1" si="1046"/>
        <v>-0.58855025479116019</v>
      </c>
      <c r="Z3290">
        <f t="shared" ca="1" si="1059"/>
        <v>105.883762671317</v>
      </c>
      <c r="AA3290">
        <f t="shared" ca="1" si="1059"/>
        <v>105.12169502509262</v>
      </c>
      <c r="AB3290">
        <f t="shared" ca="1" si="1059"/>
        <v>105.53153895383365</v>
      </c>
      <c r="AC3290">
        <f t="shared" ca="1" si="1060"/>
        <v>105.53153895383365</v>
      </c>
      <c r="AE3290">
        <f ca="1">IFERROR(VLOOKUP($B3290,OFFSET(Input!$A$1,0,MATCH(Index!AE$6&amp;" Index",Input!$1:$1,0)-1,10000,2),2,0),AE3289)</f>
        <v>15.05</v>
      </c>
      <c r="AF3290">
        <f t="shared" ca="1" si="1050"/>
        <v>19.817333333333334</v>
      </c>
      <c r="AG3290">
        <f t="shared" ca="1" si="1050"/>
        <v>20.453000000000003</v>
      </c>
      <c r="AH3290">
        <f t="shared" ca="1" si="1050"/>
        <v>20.8248</v>
      </c>
      <c r="AI3290">
        <f t="shared" ca="1" si="1051"/>
        <v>20.8248</v>
      </c>
      <c r="AK3290">
        <f t="shared" ca="1" si="1052"/>
        <v>1</v>
      </c>
      <c r="AL3290">
        <f t="shared" ca="1" si="1053"/>
        <v>-1</v>
      </c>
      <c r="AN3290" t="str">
        <f t="shared" ca="1" si="1063"/>
        <v>Not Down</v>
      </c>
      <c r="AO3290" t="str">
        <f t="shared" ca="1" si="1070"/>
        <v>Not Up</v>
      </c>
      <c r="AQ3290">
        <f t="shared" ca="1" si="1061"/>
        <v>1</v>
      </c>
      <c r="AR3290">
        <f t="shared" ca="1" si="1062"/>
        <v>0</v>
      </c>
      <c r="AT3290">
        <f t="shared" ca="1" si="1087"/>
        <v>0</v>
      </c>
      <c r="AU3290">
        <f t="shared" ca="1" si="1088"/>
        <v>1</v>
      </c>
      <c r="AW3290" s="5">
        <f t="shared" ca="1" si="1055"/>
        <v>9.1182012919323596E-2</v>
      </c>
      <c r="AX3290" s="5">
        <f t="shared" ca="1" si="1056"/>
        <v>9.7867682649014576E-2</v>
      </c>
      <c r="AY3290" s="18">
        <f t="shared" ca="1" si="1054"/>
        <v>9.7867682649014576E-2</v>
      </c>
      <c r="BA3290" s="6">
        <f t="shared" ca="1" si="1047"/>
        <v>0.51089387882327109</v>
      </c>
      <c r="BB3290">
        <f t="shared" ca="1" si="1048"/>
        <v>0.511972177679479</v>
      </c>
      <c r="BC3290" t="str">
        <f t="shared" ca="1" si="1083"/>
        <v>TLT UP equity</v>
      </c>
      <c r="BD3290" t="str">
        <f t="shared" ca="1" si="1084"/>
        <v>HYG UP Equity</v>
      </c>
      <c r="BF3290">
        <f t="shared" ca="1" si="1057"/>
        <v>1</v>
      </c>
      <c r="BG3290">
        <f t="shared" ca="1" si="1058"/>
        <v>0</v>
      </c>
      <c r="BI3290">
        <f t="shared" ca="1" si="1071"/>
        <v>1</v>
      </c>
      <c r="BJ3290">
        <f t="shared" ca="1" si="1072"/>
        <v>0</v>
      </c>
      <c r="BL3290">
        <f t="shared" ca="1" si="1089"/>
        <v>10.485403195604025</v>
      </c>
      <c r="BM3290">
        <f t="shared" ca="1" si="1090"/>
        <v>0</v>
      </c>
      <c r="BN3290" s="9">
        <f t="shared" ca="1" si="1080"/>
        <v>1</v>
      </c>
      <c r="BO3290" s="9">
        <f t="shared" ca="1" si="1081"/>
        <v>0</v>
      </c>
      <c r="BP3290" s="9">
        <f t="shared" ca="1" si="1075"/>
        <v>0.99999999999999989</v>
      </c>
      <c r="BQ3290" s="9">
        <f t="shared" ca="1" si="1076"/>
        <v>0</v>
      </c>
      <c r="BR3290">
        <f t="shared" ca="1" si="1077"/>
        <v>1118.0476914135832</v>
      </c>
      <c r="BS3290">
        <f t="shared" ca="1" si="1078"/>
        <v>4.5941807044409533E-3</v>
      </c>
      <c r="BT3290">
        <f t="shared" ca="1" si="1079"/>
        <v>1.8055555555555558E-5</v>
      </c>
      <c r="BU3290">
        <f t="shared" ca="1" si="1064"/>
        <v>2.2204460492503132E-20</v>
      </c>
      <c r="BV3290">
        <f t="shared" ca="1" si="1065"/>
        <v>0</v>
      </c>
      <c r="BW3290" s="35">
        <f ca="1">IFERROR(VLOOKUP($B3290,OFFSET(Input!$A$1,0,MATCH(Index!BW$6&amp;" Index",Input!$1:$1,0)-1,10000,2),2,0)/100,BW3289)</f>
        <v>1.2999999999999999E-3</v>
      </c>
      <c r="BX3290">
        <f t="shared" ca="1" si="1082"/>
        <v>9.597522150744978E-3</v>
      </c>
      <c r="CE3290">
        <v>1040.6697930029225</v>
      </c>
    </row>
    <row r="3291" spans="2:83" x14ac:dyDescent="0.25">
      <c r="B3291" s="2">
        <v>42296</v>
      </c>
      <c r="C3291">
        <f t="shared" ca="1" si="1066"/>
        <v>0</v>
      </c>
      <c r="D3291">
        <f t="shared" ca="1" si="1067"/>
        <v>0</v>
      </c>
      <c r="E3291">
        <f ca="1">IF($B3291&lt;VLOOKUP(E$6&amp;" Equity",Param,4,0),"",IFERROR(VLOOKUP($B3291,OFFSET(Input!$A$1,0,MATCH(Index!E$6&amp;" Equity",Input!$1:$1,0)-1,10000,2),2,0),E3290))</f>
        <v>85.51</v>
      </c>
      <c r="F3291" s="33">
        <v>123.59</v>
      </c>
      <c r="H3291">
        <f ca="1">IFERROR(VLOOKUP($B3291,OFFSET(Input!$A$1,0,MATCH(Index!H$6,Input!$1:$1,0)-1,10000,2),2,0),0)</f>
        <v>0</v>
      </c>
      <c r="I3291">
        <f ca="1">IFERROR(VLOOKUP($B3291,OFFSET(Input!$A$1,0,MATCH(Index!I$6,Input!$1:$1,0)-1,10000,2),2,0),0)</f>
        <v>0</v>
      </c>
      <c r="K3291">
        <f t="shared" ca="1" si="1068"/>
        <v>106.91654321978552</v>
      </c>
      <c r="L3291" s="30">
        <f t="shared" ca="1" si="1069"/>
        <v>137.26445805324462</v>
      </c>
      <c r="N3291">
        <f t="shared" ca="1" si="1073"/>
        <v>2.6933677503295159E-3</v>
      </c>
      <c r="O3291">
        <f t="shared" ca="1" si="1074"/>
        <v>-2.7472544751386955E-3</v>
      </c>
      <c r="Q3291">
        <f t="shared" ca="1" si="1086"/>
        <v>7.0043183756089769E-2</v>
      </c>
      <c r="R3291">
        <f t="shared" ca="1" si="1085"/>
        <v>8.327485901957761E-2</v>
      </c>
      <c r="T3291">
        <f t="shared" ca="1" si="1049"/>
        <v>9.8110343986873849E-2</v>
      </c>
      <c r="U3291">
        <f t="shared" ca="1" si="1044"/>
        <v>0.11966975476319038</v>
      </c>
      <c r="W3291">
        <f t="shared" ca="1" si="1045"/>
        <v>-0.37403922498572195</v>
      </c>
      <c r="X3291">
        <f t="shared" ca="1" si="1046"/>
        <v>-0.6922049120880277</v>
      </c>
      <c r="Z3291">
        <f t="shared" ca="1" si="1059"/>
        <v>106.14383331790472</v>
      </c>
      <c r="AA3291">
        <f t="shared" ca="1" si="1059"/>
        <v>105.13622709158923</v>
      </c>
      <c r="AB3291">
        <f t="shared" ca="1" si="1059"/>
        <v>105.51031452172468</v>
      </c>
      <c r="AC3291">
        <f t="shared" ca="1" si="1060"/>
        <v>105.51031452172468</v>
      </c>
      <c r="AE3291">
        <f ca="1">IFERROR(VLOOKUP($B3291,OFFSET(Input!$A$1,0,MATCH(Index!AE$6&amp;" Index",Input!$1:$1,0)-1,10000,2),2,0),AE3290)</f>
        <v>14.98</v>
      </c>
      <c r="AF3291">
        <f t="shared" ca="1" si="1050"/>
        <v>18.974</v>
      </c>
      <c r="AG3291">
        <f t="shared" ca="1" si="1050"/>
        <v>20.195000000000004</v>
      </c>
      <c r="AH3291">
        <f t="shared" ca="1" si="1050"/>
        <v>20.454000000000001</v>
      </c>
      <c r="AI3291">
        <f t="shared" ca="1" si="1051"/>
        <v>20.454000000000001</v>
      </c>
      <c r="AK3291">
        <f t="shared" ca="1" si="1052"/>
        <v>1</v>
      </c>
      <c r="AL3291">
        <f t="shared" ca="1" si="1053"/>
        <v>-1</v>
      </c>
      <c r="AN3291" t="str">
        <f t="shared" ca="1" si="1063"/>
        <v>Not Down</v>
      </c>
      <c r="AO3291" t="str">
        <f t="shared" ca="1" si="1070"/>
        <v>Not Up</v>
      </c>
      <c r="AQ3291">
        <f t="shared" ca="1" si="1061"/>
        <v>1</v>
      </c>
      <c r="AR3291">
        <f t="shared" ca="1" si="1062"/>
        <v>0</v>
      </c>
      <c r="AT3291">
        <f t="shared" ca="1" si="1087"/>
        <v>0</v>
      </c>
      <c r="AU3291">
        <f t="shared" ca="1" si="1088"/>
        <v>1</v>
      </c>
      <c r="AW3291" s="5">
        <f t="shared" ca="1" si="1055"/>
        <v>7.0043183756089769E-2</v>
      </c>
      <c r="AX3291" s="5">
        <f t="shared" ca="1" si="1056"/>
        <v>9.8110343986873849E-2</v>
      </c>
      <c r="AY3291" s="18">
        <f t="shared" ca="1" si="1054"/>
        <v>9.8110343986873849E-2</v>
      </c>
      <c r="BA3291" s="6">
        <f t="shared" ca="1" si="1047"/>
        <v>0.50963025883070479</v>
      </c>
      <c r="BB3291">
        <f t="shared" ca="1" si="1048"/>
        <v>0.511972177679479</v>
      </c>
      <c r="BC3291" t="str">
        <f t="shared" ca="1" si="1083"/>
        <v>TLT UP equity</v>
      </c>
      <c r="BD3291" t="str">
        <f t="shared" ca="1" si="1084"/>
        <v>HYG UP Equity</v>
      </c>
      <c r="BF3291">
        <f t="shared" ca="1" si="1057"/>
        <v>1</v>
      </c>
      <c r="BG3291">
        <f t="shared" ca="1" si="1058"/>
        <v>0</v>
      </c>
      <c r="BI3291">
        <f t="shared" ca="1" si="1071"/>
        <v>1</v>
      </c>
      <c r="BJ3291">
        <f t="shared" ca="1" si="1072"/>
        <v>0</v>
      </c>
      <c r="BL3291">
        <f t="shared" ca="1" si="1089"/>
        <v>10.485403195604025</v>
      </c>
      <c r="BM3291">
        <f t="shared" ca="1" si="1090"/>
        <v>0</v>
      </c>
      <c r="BN3291" s="9">
        <f t="shared" ca="1" si="1080"/>
        <v>1</v>
      </c>
      <c r="BO3291" s="9">
        <f t="shared" ca="1" si="1081"/>
        <v>0</v>
      </c>
      <c r="BP3291" s="9">
        <f t="shared" ca="1" si="1075"/>
        <v>1</v>
      </c>
      <c r="BQ3291" s="9">
        <f t="shared" ca="1" si="1076"/>
        <v>0</v>
      </c>
      <c r="BR3291">
        <f t="shared" ca="1" si="1077"/>
        <v>1121.063063939675</v>
      </c>
      <c r="BS3291">
        <f t="shared" ca="1" si="1078"/>
        <v>2.6969981238271767E-3</v>
      </c>
      <c r="BT3291">
        <f t="shared" ca="1" si="1079"/>
        <v>5.4166666666666671E-5</v>
      </c>
      <c r="BU3291">
        <f t="shared" ca="1" si="1064"/>
        <v>0</v>
      </c>
      <c r="BV3291">
        <f t="shared" ca="1" si="1065"/>
        <v>0</v>
      </c>
      <c r="BW3291" s="35">
        <f ca="1">IFERROR(VLOOKUP($B3291,OFFSET(Input!$A$1,0,MATCH(Index!BW$6&amp;" Index",Input!$1:$1,0)-1,10000,2),2,0)/100,BW3290)</f>
        <v>1.2999999999999999E-3</v>
      </c>
      <c r="BX3291">
        <f t="shared" ca="1" si="1082"/>
        <v>2.8859673925818605E-2</v>
      </c>
      <c r="CE3291">
        <v>1042.0400184404959</v>
      </c>
    </row>
    <row r="3292" spans="2:83" x14ac:dyDescent="0.25">
      <c r="B3292" s="2">
        <v>42297</v>
      </c>
      <c r="C3292">
        <f t="shared" ca="1" si="1066"/>
        <v>0</v>
      </c>
      <c r="D3292">
        <f t="shared" ca="1" si="1067"/>
        <v>0</v>
      </c>
      <c r="E3292">
        <f ca="1">IF($B3292&lt;VLOOKUP(E$6&amp;" Equity",Param,4,0),"",IFERROR(VLOOKUP($B3292,OFFSET(Input!$A$1,0,MATCH(Index!E$6&amp;" Equity",Input!$1:$1,0)-1,10000,2),2,0),E3291))</f>
        <v>85.59</v>
      </c>
      <c r="F3292" s="33">
        <v>122.83</v>
      </c>
      <c r="H3292">
        <f ca="1">IFERROR(VLOOKUP($B3292,OFFSET(Input!$A$1,0,MATCH(Index!H$6,Input!$1:$1,0)-1,10000,2),2,0),0)</f>
        <v>0</v>
      </c>
      <c r="I3292">
        <f ca="1">IFERROR(VLOOKUP($B3292,OFFSET(Input!$A$1,0,MATCH(Index!I$6,Input!$1:$1,0)-1,10000,2),2,0),0)</f>
        <v>0</v>
      </c>
      <c r="K3292">
        <f t="shared" ca="1" si="1068"/>
        <v>107.01657039155003</v>
      </c>
      <c r="L3292" s="30">
        <f t="shared" ca="1" si="1069"/>
        <v>136.42036882174963</v>
      </c>
      <c r="N3292">
        <f t="shared" ca="1" si="1073"/>
        <v>9.3512572565440058E-4</v>
      </c>
      <c r="O3292">
        <f t="shared" ca="1" si="1074"/>
        <v>-6.1683500506410872E-3</v>
      </c>
      <c r="Q3292">
        <f t="shared" ca="1" si="1086"/>
        <v>6.4546191440525827E-2</v>
      </c>
      <c r="R3292">
        <f t="shared" ca="1" si="1085"/>
        <v>8.6178078370678271E-2</v>
      </c>
      <c r="T3292">
        <f t="shared" ca="1" si="1049"/>
        <v>9.4721874970977213E-2</v>
      </c>
      <c r="U3292">
        <f t="shared" ca="1" si="1044"/>
        <v>0.11134578231798345</v>
      </c>
      <c r="W3292">
        <f t="shared" ca="1" si="1045"/>
        <v>-0.52557013196648406</v>
      </c>
      <c r="X3292">
        <f t="shared" ca="1" si="1046"/>
        <v>-0.65766733483357653</v>
      </c>
      <c r="Z3292">
        <f t="shared" ca="1" si="1059"/>
        <v>106.35639105790429</v>
      </c>
      <c r="AA3292">
        <f t="shared" ca="1" si="1059"/>
        <v>105.19433448048066</v>
      </c>
      <c r="AB3292">
        <f t="shared" ca="1" si="1059"/>
        <v>105.4940866336168</v>
      </c>
      <c r="AC3292">
        <f t="shared" ca="1" si="1060"/>
        <v>105.4940866336168</v>
      </c>
      <c r="AE3292">
        <f ca="1">IFERROR(VLOOKUP($B3292,OFFSET(Input!$A$1,0,MATCH(Index!AE$6&amp;" Index",Input!$1:$1,0)-1,10000,2),2,0),AE3291)</f>
        <v>15.75</v>
      </c>
      <c r="AF3292">
        <f t="shared" ca="1" si="1050"/>
        <v>18.235333333333337</v>
      </c>
      <c r="AG3292">
        <f t="shared" ca="1" si="1050"/>
        <v>19.860500000000002</v>
      </c>
      <c r="AH3292">
        <f t="shared" ca="1" si="1050"/>
        <v>20.182400000000001</v>
      </c>
      <c r="AI3292">
        <f t="shared" ca="1" si="1051"/>
        <v>20.182400000000001</v>
      </c>
      <c r="AK3292">
        <f t="shared" ca="1" si="1052"/>
        <v>1</v>
      </c>
      <c r="AL3292">
        <f t="shared" ca="1" si="1053"/>
        <v>-1</v>
      </c>
      <c r="AN3292" t="str">
        <f t="shared" ca="1" si="1063"/>
        <v>Not Down</v>
      </c>
      <c r="AO3292" t="str">
        <f t="shared" ca="1" si="1070"/>
        <v>Not Up</v>
      </c>
      <c r="AQ3292">
        <f t="shared" ca="1" si="1061"/>
        <v>1</v>
      </c>
      <c r="AR3292">
        <f t="shared" ca="1" si="1062"/>
        <v>0</v>
      </c>
      <c r="AT3292">
        <f t="shared" ca="1" si="1087"/>
        <v>0</v>
      </c>
      <c r="AU3292">
        <f t="shared" ca="1" si="1088"/>
        <v>1</v>
      </c>
      <c r="AW3292" s="5">
        <f t="shared" ca="1" si="1055"/>
        <v>6.4546191440525827E-2</v>
      </c>
      <c r="AX3292" s="5">
        <f t="shared" ca="1" si="1056"/>
        <v>9.4721874970977213E-2</v>
      </c>
      <c r="AY3292" s="18">
        <f t="shared" ca="1" si="1054"/>
        <v>9.4721874970977213E-2</v>
      </c>
      <c r="BA3292" s="6">
        <f t="shared" ca="1" si="1047"/>
        <v>0.52786117267336619</v>
      </c>
      <c r="BB3292">
        <f t="shared" ca="1" si="1048"/>
        <v>0.511972177679479</v>
      </c>
      <c r="BC3292" t="str">
        <f t="shared" ca="1" si="1083"/>
        <v>TLT UP equity</v>
      </c>
      <c r="BD3292" t="str">
        <f t="shared" ca="1" si="1084"/>
        <v>HYG UP Equity</v>
      </c>
      <c r="BF3292">
        <f t="shared" ca="1" si="1057"/>
        <v>1</v>
      </c>
      <c r="BG3292">
        <f t="shared" ca="1" si="1058"/>
        <v>0</v>
      </c>
      <c r="BI3292">
        <f t="shared" ca="1" si="1071"/>
        <v>1</v>
      </c>
      <c r="BJ3292">
        <f t="shared" ca="1" si="1072"/>
        <v>0</v>
      </c>
      <c r="BL3292">
        <f t="shared" ca="1" si="1089"/>
        <v>10.485403195604025</v>
      </c>
      <c r="BM3292">
        <f t="shared" ca="1" si="1090"/>
        <v>0</v>
      </c>
      <c r="BN3292" s="9">
        <f t="shared" ca="1" si="1080"/>
        <v>1</v>
      </c>
      <c r="BO3292" s="9">
        <f t="shared" ca="1" si="1081"/>
        <v>0</v>
      </c>
      <c r="BP3292" s="9">
        <f t="shared" ca="1" si="1075"/>
        <v>1</v>
      </c>
      <c r="BQ3292" s="9">
        <f t="shared" ca="1" si="1076"/>
        <v>0</v>
      </c>
      <c r="BR3292">
        <f t="shared" ca="1" si="1077"/>
        <v>1122.1118891661417</v>
      </c>
      <c r="BS3292">
        <f t="shared" ca="1" si="1078"/>
        <v>9.3556309203601806E-4</v>
      </c>
      <c r="BT3292">
        <f t="shared" ca="1" si="1079"/>
        <v>1.8055555555555558E-5</v>
      </c>
      <c r="BU3292">
        <f t="shared" ca="1" si="1064"/>
        <v>0</v>
      </c>
      <c r="BV3292">
        <f t="shared" ca="1" si="1065"/>
        <v>0</v>
      </c>
      <c r="BW3292" s="35">
        <f ca="1">IFERROR(VLOOKUP($B3292,OFFSET(Input!$A$1,0,MATCH(Index!BW$6&amp;" Index",Input!$1:$1,0)-1,10000,2),2,0)/100,BW3291)</f>
        <v>1.2999999999999999E-3</v>
      </c>
      <c r="BX3292">
        <f t="shared" ca="1" si="1082"/>
        <v>9.632557593210956E-3</v>
      </c>
      <c r="CE3292">
        <v>1042.5168682128397</v>
      </c>
    </row>
    <row r="3293" spans="2:83" x14ac:dyDescent="0.25">
      <c r="B3293" s="2">
        <v>42298</v>
      </c>
      <c r="C3293">
        <f t="shared" ca="1" si="1066"/>
        <v>0</v>
      </c>
      <c r="D3293">
        <f t="shared" ca="1" si="1067"/>
        <v>0</v>
      </c>
      <c r="E3293">
        <f ca="1">IF($B3293&lt;VLOOKUP(E$6&amp;" Equity",Param,4,0),"",IFERROR(VLOOKUP($B3293,OFFSET(Input!$A$1,0,MATCH(Index!E$6&amp;" Equity",Input!$1:$1,0)-1,10000,2),2,0),E3292))</f>
        <v>85.5</v>
      </c>
      <c r="F3293" s="33">
        <v>124.05</v>
      </c>
      <c r="H3293">
        <f ca="1">IFERROR(VLOOKUP($B3293,OFFSET(Input!$A$1,0,MATCH(Index!H$6,Input!$1:$1,0)-1,10000,2),2,0),0)</f>
        <v>0</v>
      </c>
      <c r="I3293">
        <f ca="1">IFERROR(VLOOKUP($B3293,OFFSET(Input!$A$1,0,MATCH(Index!I$6,Input!$1:$1,0)-1,10000,2),2,0),0)</f>
        <v>0</v>
      </c>
      <c r="K3293">
        <f t="shared" ca="1" si="1068"/>
        <v>106.90403982331496</v>
      </c>
      <c r="L3293" s="30">
        <f t="shared" ca="1" si="1069"/>
        <v>137.77535416704421</v>
      </c>
      <c r="N3293">
        <f t="shared" ca="1" si="1073"/>
        <v>-1.0520779508037803E-3</v>
      </c>
      <c r="O3293">
        <f t="shared" ca="1" si="1074"/>
        <v>9.8834245868069191E-3</v>
      </c>
      <c r="Q3293">
        <f t="shared" ca="1" si="1086"/>
        <v>3.9656533294631299E-2</v>
      </c>
      <c r="R3293">
        <f t="shared" ca="1" si="1085"/>
        <v>9.8026194610915704E-2</v>
      </c>
      <c r="T3293">
        <f t="shared" ca="1" si="1049"/>
        <v>9.4588248443310333E-2</v>
      </c>
      <c r="U3293">
        <f t="shared" ca="1" si="1044"/>
        <v>0.11674156286395709</v>
      </c>
      <c r="W3293">
        <f t="shared" ca="1" si="1045"/>
        <v>-0.59940410942309441</v>
      </c>
      <c r="X3293">
        <f t="shared" ca="1" si="1046"/>
        <v>-0.64018643124774033</v>
      </c>
      <c r="Z3293">
        <f t="shared" ca="1" si="1059"/>
        <v>106.4501665314335</v>
      </c>
      <c r="AA3293">
        <f t="shared" ca="1" si="1059"/>
        <v>105.2561477515587</v>
      </c>
      <c r="AB3293">
        <f t="shared" ca="1" si="1059"/>
        <v>105.48878710830215</v>
      </c>
      <c r="AC3293">
        <f t="shared" ca="1" si="1060"/>
        <v>105.48878710830215</v>
      </c>
      <c r="AE3293">
        <f ca="1">IFERROR(VLOOKUP($B3293,OFFSET(Input!$A$1,0,MATCH(Index!AE$6&amp;" Index",Input!$1:$1,0)-1,10000,2),2,0),AE3292)</f>
        <v>16.7</v>
      </c>
      <c r="AF3293">
        <f t="shared" ca="1" si="1050"/>
        <v>17.715333333333334</v>
      </c>
      <c r="AG3293">
        <f t="shared" ca="1" si="1050"/>
        <v>19.589000000000002</v>
      </c>
      <c r="AH3293">
        <f t="shared" ca="1" si="1050"/>
        <v>19.996400000000001</v>
      </c>
      <c r="AI3293">
        <f t="shared" ca="1" si="1051"/>
        <v>19.996400000000001</v>
      </c>
      <c r="AK3293">
        <f t="shared" ca="1" si="1052"/>
        <v>1</v>
      </c>
      <c r="AL3293">
        <f t="shared" ca="1" si="1053"/>
        <v>-1</v>
      </c>
      <c r="AN3293" t="str">
        <f t="shared" ca="1" si="1063"/>
        <v>Not Down</v>
      </c>
      <c r="AO3293" t="str">
        <f t="shared" ca="1" si="1070"/>
        <v>Not Up</v>
      </c>
      <c r="AQ3293">
        <f t="shared" ca="1" si="1061"/>
        <v>1</v>
      </c>
      <c r="AR3293">
        <f t="shared" ca="1" si="1062"/>
        <v>0</v>
      </c>
      <c r="AT3293">
        <f t="shared" ca="1" si="1087"/>
        <v>0</v>
      </c>
      <c r="AU3293">
        <f t="shared" ca="1" si="1088"/>
        <v>1</v>
      </c>
      <c r="AW3293" s="5">
        <f t="shared" ca="1" si="1055"/>
        <v>3.9656533294631299E-2</v>
      </c>
      <c r="AX3293" s="5">
        <f t="shared" ca="1" si="1056"/>
        <v>9.4588248443310333E-2</v>
      </c>
      <c r="AY3293" s="18">
        <f t="shared" ca="1" si="1054"/>
        <v>9.4588248443310333E-2</v>
      </c>
      <c r="BA3293" s="6">
        <f t="shared" ca="1" si="1047"/>
        <v>0.52860689168979114</v>
      </c>
      <c r="BB3293">
        <f t="shared" ca="1" si="1048"/>
        <v>0.511972177679479</v>
      </c>
      <c r="BC3293" t="str">
        <f t="shared" ca="1" si="1083"/>
        <v>TLT UP equity</v>
      </c>
      <c r="BD3293" t="str">
        <f t="shared" ca="1" si="1084"/>
        <v>HYG UP Equity</v>
      </c>
      <c r="BF3293">
        <f t="shared" ca="1" si="1057"/>
        <v>1</v>
      </c>
      <c r="BG3293">
        <f t="shared" ca="1" si="1058"/>
        <v>0</v>
      </c>
      <c r="BI3293">
        <f t="shared" ca="1" si="1071"/>
        <v>1</v>
      </c>
      <c r="BJ3293">
        <f t="shared" ca="1" si="1072"/>
        <v>0</v>
      </c>
      <c r="BL3293">
        <f t="shared" ca="1" si="1089"/>
        <v>10.485403195604025</v>
      </c>
      <c r="BM3293">
        <f t="shared" ca="1" si="1090"/>
        <v>0</v>
      </c>
      <c r="BN3293" s="9">
        <f t="shared" ca="1" si="1080"/>
        <v>0.99999999999999989</v>
      </c>
      <c r="BO3293" s="9">
        <f t="shared" ca="1" si="1081"/>
        <v>0</v>
      </c>
      <c r="BP3293" s="9">
        <f t="shared" ca="1" si="1075"/>
        <v>0.99999999999999989</v>
      </c>
      <c r="BQ3293" s="9">
        <f t="shared" ca="1" si="1076"/>
        <v>0</v>
      </c>
      <c r="BR3293">
        <f t="shared" ca="1" si="1077"/>
        <v>1120.9319607863667</v>
      </c>
      <c r="BS3293">
        <f t="shared" ca="1" si="1078"/>
        <v>-1.051524710830587E-3</v>
      </c>
      <c r="BT3293">
        <f t="shared" ca="1" si="1079"/>
        <v>1.8055555555555555E-5</v>
      </c>
      <c r="BU3293">
        <f t="shared" ca="1" si="1064"/>
        <v>0</v>
      </c>
      <c r="BV3293">
        <f t="shared" ca="1" si="1065"/>
        <v>0</v>
      </c>
      <c r="BW3293" s="35">
        <f ca="1">IFERROR(VLOOKUP($B3293,OFFSET(Input!$A$1,0,MATCH(Index!BW$6&amp;" Index",Input!$1:$1,0)-1,10000,2),2,0)/100,BW3292)</f>
        <v>1.2999999999999999E-3</v>
      </c>
      <c r="BX3293">
        <f t="shared" ca="1" si="1082"/>
        <v>9.6369655648954628E-3</v>
      </c>
      <c r="CE3293">
        <v>1041.9333486860132</v>
      </c>
    </row>
    <row r="3294" spans="2:83" x14ac:dyDescent="0.25">
      <c r="B3294" s="2">
        <v>42299</v>
      </c>
      <c r="C3294">
        <f t="shared" ca="1" si="1066"/>
        <v>0</v>
      </c>
      <c r="D3294">
        <f t="shared" ca="1" si="1067"/>
        <v>0</v>
      </c>
      <c r="E3294">
        <f ca="1">IF($B3294&lt;VLOOKUP(E$6&amp;" Equity",Param,4,0),"",IFERROR(VLOOKUP($B3294,OFFSET(Input!$A$1,0,MATCH(Index!E$6&amp;" Equity",Input!$1:$1,0)-1,10000,2),2,0),E3293))</f>
        <v>85.53</v>
      </c>
      <c r="F3294" s="33">
        <v>124.26</v>
      </c>
      <c r="H3294">
        <f ca="1">IFERROR(VLOOKUP($B3294,OFFSET(Input!$A$1,0,MATCH(Index!H$6,Input!$1:$1,0)-1,10000,2),2,0),0)</f>
        <v>0</v>
      </c>
      <c r="I3294">
        <f ca="1">IFERROR(VLOOKUP($B3294,OFFSET(Input!$A$1,0,MATCH(Index!I$6,Input!$1:$1,0)-1,10000,2),2,0),0)</f>
        <v>0</v>
      </c>
      <c r="K3294">
        <f t="shared" ca="1" si="1068"/>
        <v>106.94155001272667</v>
      </c>
      <c r="L3294" s="30">
        <f t="shared" ca="1" si="1069"/>
        <v>138.00858934943099</v>
      </c>
      <c r="N3294">
        <f t="shared" ca="1" si="1073"/>
        <v>3.5081564997587248E-4</v>
      </c>
      <c r="O3294">
        <f t="shared" ca="1" si="1074"/>
        <v>1.6914344977378868E-3</v>
      </c>
      <c r="Q3294">
        <f t="shared" ca="1" si="1086"/>
        <v>3.3878007488992438E-2</v>
      </c>
      <c r="R3294">
        <f t="shared" ca="1" si="1085"/>
        <v>8.8875827443911509E-2</v>
      </c>
      <c r="T3294">
        <f t="shared" ca="1" si="1049"/>
        <v>9.2944846099447267E-2</v>
      </c>
      <c r="U3294">
        <f t="shared" ref="U3294:U3357" ca="1" si="1091">SQRT(SUMPRODUCT(OFFSET(O3294,0,0,-U$5,1),OFFSET(O3294,0,0,-U$5,1))*252/U$5)</f>
        <v>0.11438188099073701</v>
      </c>
      <c r="W3294">
        <f t="shared" ref="W3294:W3357" ca="1" si="1092">(SUMPRODUCT(OFFSET(N3294,0,0,-W$5,1),OFFSET(O3294,0,0,-W$5,1))*252/W$5)/(Q3294*R3294)</f>
        <v>-0.47883185029046982</v>
      </c>
      <c r="X3294">
        <f t="shared" ref="X3294:X3357" ca="1" si="1093">(SUMPRODUCT(OFFSET(N3294,0,0,-X$5,1),OFFSET(O3294,0,0,-X$5,1))*252/X$5)/(T3294*U3294)</f>
        <v>-0.62432539050252855</v>
      </c>
      <c r="Z3294">
        <f t="shared" ca="1" si="1059"/>
        <v>106.50393113625694</v>
      </c>
      <c r="AA3294">
        <f t="shared" ca="1" si="1059"/>
        <v>105.34596728178273</v>
      </c>
      <c r="AB3294">
        <f t="shared" ca="1" si="1059"/>
        <v>105.48150389060724</v>
      </c>
      <c r="AC3294">
        <f t="shared" ca="1" si="1060"/>
        <v>105.48150389060724</v>
      </c>
      <c r="AE3294">
        <f ca="1">IFERROR(VLOOKUP($B3294,OFFSET(Input!$A$1,0,MATCH(Index!AE$6&amp;" Index",Input!$1:$1,0)-1,10000,2),2,0),AE3293)</f>
        <v>14.45</v>
      </c>
      <c r="AF3294">
        <f t="shared" ca="1" si="1050"/>
        <v>17.175333333333334</v>
      </c>
      <c r="AG3294">
        <f t="shared" ca="1" si="1050"/>
        <v>19.137999999999998</v>
      </c>
      <c r="AH3294">
        <f t="shared" ca="1" si="1050"/>
        <v>19.7288</v>
      </c>
      <c r="AI3294">
        <f t="shared" ca="1" si="1051"/>
        <v>19.7288</v>
      </c>
      <c r="AK3294">
        <f t="shared" ca="1" si="1052"/>
        <v>1</v>
      </c>
      <c r="AL3294">
        <f t="shared" ca="1" si="1053"/>
        <v>-1</v>
      </c>
      <c r="AN3294" t="str">
        <f t="shared" ca="1" si="1063"/>
        <v>Not Down</v>
      </c>
      <c r="AO3294" t="str">
        <f t="shared" ca="1" si="1070"/>
        <v>Not Up</v>
      </c>
      <c r="AQ3294">
        <f t="shared" ca="1" si="1061"/>
        <v>1</v>
      </c>
      <c r="AR3294">
        <f t="shared" ca="1" si="1062"/>
        <v>0</v>
      </c>
      <c r="AT3294">
        <f t="shared" ca="1" si="1087"/>
        <v>0</v>
      </c>
      <c r="AU3294">
        <f t="shared" ca="1" si="1088"/>
        <v>1</v>
      </c>
      <c r="AW3294" s="5">
        <f t="shared" ca="1" si="1055"/>
        <v>3.3878007488992438E-2</v>
      </c>
      <c r="AX3294" s="5">
        <f t="shared" ca="1" si="1056"/>
        <v>9.2944846099447267E-2</v>
      </c>
      <c r="AY3294" s="18">
        <f t="shared" ca="1" si="1054"/>
        <v>9.2944846099447267E-2</v>
      </c>
      <c r="BA3294" s="6">
        <f t="shared" ref="BA3294:BA3357" ca="1" si="1094">MAX(0,MIN(150%,VT/AY3294))</f>
        <v>0.53795344334103268</v>
      </c>
      <c r="BB3294">
        <f t="shared" ref="BB3294:BB3357" ca="1" si="1095">IF($D3294&lt;&gt;0,BA3294,IF(AND(AY3294*BB3293&gt;4.5%,AY3294*BB3293&lt;5.5%),BB3293,BA3294))</f>
        <v>0.511972177679479</v>
      </c>
      <c r="BC3294" t="str">
        <f t="shared" ca="1" si="1083"/>
        <v>TLT UP equity</v>
      </c>
      <c r="BD3294" t="str">
        <f t="shared" ca="1" si="1084"/>
        <v>HYG UP Equity</v>
      </c>
      <c r="BF3294">
        <f t="shared" ca="1" si="1057"/>
        <v>1</v>
      </c>
      <c r="BG3294">
        <f t="shared" ca="1" si="1058"/>
        <v>0</v>
      </c>
      <c r="BI3294">
        <f t="shared" ca="1" si="1071"/>
        <v>1</v>
      </c>
      <c r="BJ3294">
        <f t="shared" ca="1" si="1072"/>
        <v>0</v>
      </c>
      <c r="BL3294">
        <f t="shared" ca="1" si="1089"/>
        <v>10.485403195604025</v>
      </c>
      <c r="BM3294">
        <f t="shared" ca="1" si="1090"/>
        <v>0</v>
      </c>
      <c r="BN3294" s="9">
        <f t="shared" ca="1" si="1080"/>
        <v>1</v>
      </c>
      <c r="BO3294" s="9">
        <f t="shared" ca="1" si="1081"/>
        <v>0</v>
      </c>
      <c r="BP3294" s="9">
        <f t="shared" ca="1" si="1075"/>
        <v>1</v>
      </c>
      <c r="BQ3294" s="9">
        <f t="shared" ca="1" si="1076"/>
        <v>0</v>
      </c>
      <c r="BR3294">
        <f t="shared" ca="1" si="1077"/>
        <v>1121.3252702462919</v>
      </c>
      <c r="BS3294">
        <f t="shared" ca="1" si="1078"/>
        <v>3.5087719298254605E-4</v>
      </c>
      <c r="BT3294">
        <f t="shared" ca="1" si="1079"/>
        <v>1.8055555555555558E-5</v>
      </c>
      <c r="BU3294">
        <f t="shared" ca="1" si="1064"/>
        <v>0</v>
      </c>
      <c r="BV3294">
        <f t="shared" ca="1" si="1065"/>
        <v>0</v>
      </c>
      <c r="BW3294" s="35">
        <f ca="1">IFERROR(VLOOKUP($B3294,OFFSET(Input!$A$1,0,MATCH(Index!BW$6&amp;" Index",Input!$1:$1,0)-1,10000,2),2,0)/100,BW3293)</f>
        <v>1.1999999999999999E-3</v>
      </c>
      <c r="BX3294">
        <f t="shared" ca="1" si="1082"/>
        <v>9.6315715441770179E-3</v>
      </c>
      <c r="CE3294">
        <v>1042.0982542812778</v>
      </c>
    </row>
    <row r="3295" spans="2:83" x14ac:dyDescent="0.25">
      <c r="B3295" s="2">
        <v>42300</v>
      </c>
      <c r="C3295">
        <f t="shared" ca="1" si="1066"/>
        <v>0</v>
      </c>
      <c r="D3295">
        <f t="shared" ca="1" si="1067"/>
        <v>0</v>
      </c>
      <c r="E3295">
        <f ca="1">IF($B3295&lt;VLOOKUP(E$6&amp;" Equity",Param,4,0),"",IFERROR(VLOOKUP($B3295,OFFSET(Input!$A$1,0,MATCH(Index!E$6&amp;" Equity",Input!$1:$1,0)-1,10000,2),2,0),E3294))</f>
        <v>85.83</v>
      </c>
      <c r="F3295" s="33">
        <v>123.2</v>
      </c>
      <c r="H3295">
        <f ca="1">IFERROR(VLOOKUP($B3295,OFFSET(Input!$A$1,0,MATCH(Index!H$6,Input!$1:$1,0)-1,10000,2),2,0),0)</f>
        <v>0</v>
      </c>
      <c r="I3295">
        <f ca="1">IFERROR(VLOOKUP($B3295,OFFSET(Input!$A$1,0,MATCH(Index!I$6,Input!$1:$1,0)-1,10000,2),2,0),0)</f>
        <v>0</v>
      </c>
      <c r="K3295">
        <f t="shared" ca="1" si="1068"/>
        <v>107.31665190684355</v>
      </c>
      <c r="L3295" s="30">
        <f t="shared" ca="1" si="1069"/>
        <v>136.8313070002406</v>
      </c>
      <c r="N3295">
        <f t="shared" ca="1" si="1073"/>
        <v>3.5014041374381963E-3</v>
      </c>
      <c r="O3295">
        <f t="shared" ca="1" si="1074"/>
        <v>-8.5670935361284901E-3</v>
      </c>
      <c r="Q3295">
        <f t="shared" ca="1" si="1086"/>
        <v>3.8161750512054594E-2</v>
      </c>
      <c r="R3295">
        <f t="shared" ca="1" si="1085"/>
        <v>9.7854159977554839E-2</v>
      </c>
      <c r="T3295">
        <f t="shared" ref="T3295:T3358" ca="1" si="1096">SQRT(SUMPRODUCT(OFFSET(N3295,0,0,-T$5,1),OFFSET(N3295,0,0,-T$5,1))*252/T$5)</f>
        <v>9.2006887994491138E-2</v>
      </c>
      <c r="U3295">
        <f t="shared" ca="1" si="1091"/>
        <v>0.11427113241024399</v>
      </c>
      <c r="W3295">
        <f t="shared" ca="1" si="1092"/>
        <v>-0.59058461347537283</v>
      </c>
      <c r="X3295">
        <f t="shared" ca="1" si="1093"/>
        <v>-0.72034290690861857</v>
      </c>
      <c r="Z3295">
        <f t="shared" ca="1" si="1059"/>
        <v>106.59395559084501</v>
      </c>
      <c r="AA3295">
        <f t="shared" ca="1" si="1059"/>
        <v>105.48129481709459</v>
      </c>
      <c r="AB3295">
        <f t="shared" ca="1" si="1059"/>
        <v>105.50117023424292</v>
      </c>
      <c r="AC3295">
        <f t="shared" ca="1" si="1060"/>
        <v>105.50117023424292</v>
      </c>
      <c r="AE3295">
        <f ca="1">IFERROR(VLOOKUP($B3295,OFFSET(Input!$A$1,0,MATCH(Index!AE$6&amp;" Index",Input!$1:$1,0)-1,10000,2),2,0),AE3294)</f>
        <v>14.46</v>
      </c>
      <c r="AF3295">
        <f t="shared" ref="AF3295:AH3358" ca="1" si="1097">AVERAGE(OFFSET($AE3295,0,0,-AF$5,1))</f>
        <v>16.743333333333332</v>
      </c>
      <c r="AG3295">
        <f t="shared" ca="1" si="1097"/>
        <v>18.68</v>
      </c>
      <c r="AH3295">
        <f t="shared" ca="1" si="1097"/>
        <v>19.416</v>
      </c>
      <c r="AI3295">
        <f t="shared" ref="AI3295:AI3358" ca="1" si="1098">MAX(AH3295,AG3295)</f>
        <v>19.416</v>
      </c>
      <c r="AK3295">
        <f t="shared" ref="AK3295:AK3358" ca="1" si="1099">IF(Z3295&gt;AC3295,1,-1)</f>
        <v>1</v>
      </c>
      <c r="AL3295">
        <f t="shared" ref="AL3295:AL3358" ca="1" si="1100">IF(AF3295&gt;AI3295,1,-1)</f>
        <v>-1</v>
      </c>
      <c r="AN3295" t="str">
        <f t="shared" ca="1" si="1063"/>
        <v>Not Down</v>
      </c>
      <c r="AO3295" t="str">
        <f t="shared" ca="1" si="1070"/>
        <v>Not Up</v>
      </c>
      <c r="AQ3295">
        <f t="shared" ca="1" si="1061"/>
        <v>1</v>
      </c>
      <c r="AR3295">
        <f t="shared" ca="1" si="1062"/>
        <v>0</v>
      </c>
      <c r="AT3295">
        <f t="shared" ca="1" si="1087"/>
        <v>0</v>
      </c>
      <c r="AU3295">
        <f t="shared" ca="1" si="1088"/>
        <v>1</v>
      </c>
      <c r="AW3295" s="5">
        <f t="shared" ca="1" si="1055"/>
        <v>3.8161750512054594E-2</v>
      </c>
      <c r="AX3295" s="5">
        <f t="shared" ca="1" si="1056"/>
        <v>9.2006887994491138E-2</v>
      </c>
      <c r="AY3295" s="18">
        <f t="shared" ref="AY3295:AY3358" ca="1" si="1101">MAX(AW3295,AX3295)</f>
        <v>9.2006887994491138E-2</v>
      </c>
      <c r="BA3295" s="6">
        <f t="shared" ca="1" si="1094"/>
        <v>0.54343757396722003</v>
      </c>
      <c r="BB3295">
        <f t="shared" ca="1" si="1095"/>
        <v>0.511972177679479</v>
      </c>
      <c r="BC3295" t="str">
        <f t="shared" ca="1" si="1083"/>
        <v>TLT UP equity</v>
      </c>
      <c r="BD3295" t="str">
        <f t="shared" ca="1" si="1084"/>
        <v>HYG UP Equity</v>
      </c>
      <c r="BF3295">
        <f t="shared" ca="1" si="1057"/>
        <v>1</v>
      </c>
      <c r="BG3295">
        <f t="shared" ca="1" si="1058"/>
        <v>0</v>
      </c>
      <c r="BI3295">
        <f t="shared" ca="1" si="1071"/>
        <v>1</v>
      </c>
      <c r="BJ3295">
        <f t="shared" ca="1" si="1072"/>
        <v>0</v>
      </c>
      <c r="BL3295">
        <f t="shared" ca="1" si="1089"/>
        <v>10.485403195604023</v>
      </c>
      <c r="BM3295">
        <f t="shared" ca="1" si="1090"/>
        <v>0</v>
      </c>
      <c r="BN3295" s="9">
        <f t="shared" ca="1" si="1080"/>
        <v>1.0000000000000002</v>
      </c>
      <c r="BO3295" s="9">
        <f t="shared" ca="1" si="1081"/>
        <v>0</v>
      </c>
      <c r="BP3295" s="9">
        <f t="shared" ca="1" si="1075"/>
        <v>1</v>
      </c>
      <c r="BQ3295" s="9">
        <f t="shared" ca="1" si="1076"/>
        <v>0</v>
      </c>
      <c r="BR3295">
        <f t="shared" ca="1" si="1077"/>
        <v>1125.258364845542</v>
      </c>
      <c r="BS3295">
        <f t="shared" ca="1" si="1078"/>
        <v>3.5075412136089668E-3</v>
      </c>
      <c r="BT3295">
        <f t="shared" ca="1" si="1079"/>
        <v>1.8055555555555562E-5</v>
      </c>
      <c r="BU3295">
        <f t="shared" ca="1" si="1064"/>
        <v>2.2204460492503132E-20</v>
      </c>
      <c r="BV3295">
        <f t="shared" ca="1" si="1065"/>
        <v>0</v>
      </c>
      <c r="BW3295" s="35">
        <f ca="1">IFERROR(VLOOKUP($B3295,OFFSET(Input!$A$1,0,MATCH(Index!BW$6&amp;" Index",Input!$1:$1,0)-1,10000,2),2,0)/100,BW3294)</f>
        <v>1.1999999999999999E-3</v>
      </c>
      <c r="BX3295">
        <f t="shared" ca="1" si="1082"/>
        <v>9.6330959219511157E-3</v>
      </c>
      <c r="CE3295">
        <v>1043.9472048640791</v>
      </c>
    </row>
    <row r="3296" spans="2:83" x14ac:dyDescent="0.25">
      <c r="B3296" s="2">
        <v>42303</v>
      </c>
      <c r="C3296">
        <f t="shared" ca="1" si="1066"/>
        <v>0</v>
      </c>
      <c r="D3296">
        <f t="shared" ca="1" si="1067"/>
        <v>0</v>
      </c>
      <c r="E3296">
        <f ca="1">IF($B3296&lt;VLOOKUP(E$6&amp;" Equity",Param,4,0),"",IFERROR(VLOOKUP($B3296,OFFSET(Input!$A$1,0,MATCH(Index!E$6&amp;" Equity",Input!$1:$1,0)-1,10000,2),2,0),E3295))</f>
        <v>85.74</v>
      </c>
      <c r="F3296" s="33">
        <v>124.02</v>
      </c>
      <c r="H3296">
        <f ca="1">IFERROR(VLOOKUP($B3296,OFFSET(Input!$A$1,0,MATCH(Index!H$6,Input!$1:$1,0)-1,10000,2),2,0),0)</f>
        <v>0</v>
      </c>
      <c r="I3296">
        <f ca="1">IFERROR(VLOOKUP($B3296,OFFSET(Input!$A$1,0,MATCH(Index!I$6,Input!$1:$1,0)-1,10000,2),2,0),0)</f>
        <v>0</v>
      </c>
      <c r="K3296">
        <f t="shared" ca="1" si="1068"/>
        <v>107.20412133860847</v>
      </c>
      <c r="L3296" s="30">
        <f t="shared" ca="1" si="1069"/>
        <v>137.74203485527468</v>
      </c>
      <c r="N3296">
        <f t="shared" ca="1" si="1073"/>
        <v>-1.0491345602976162E-3</v>
      </c>
      <c r="O3296">
        <f t="shared" ca="1" si="1074"/>
        <v>6.633791822312528E-3</v>
      </c>
      <c r="Q3296">
        <f t="shared" ca="1" si="1086"/>
        <v>3.7347414887182212E-2</v>
      </c>
      <c r="R3296">
        <f t="shared" ca="1" si="1085"/>
        <v>9.6113316317336273E-2</v>
      </c>
      <c r="T3296">
        <f t="shared" ca="1" si="1096"/>
        <v>7.3934461212326025E-2</v>
      </c>
      <c r="U3296">
        <f t="shared" ca="1" si="1091"/>
        <v>9.9921398637246195E-2</v>
      </c>
      <c r="W3296">
        <f t="shared" ca="1" si="1092"/>
        <v>-0.56316279611097431</v>
      </c>
      <c r="X3296">
        <f t="shared" ca="1" si="1093"/>
        <v>-0.58949880988191816</v>
      </c>
      <c r="Z3296">
        <f t="shared" ca="1" si="1059"/>
        <v>106.69273242296242</v>
      </c>
      <c r="AA3296">
        <f t="shared" ca="1" si="1059"/>
        <v>105.69125455514063</v>
      </c>
      <c r="AB3296">
        <f t="shared" ca="1" si="1059"/>
        <v>105.52429901219313</v>
      </c>
      <c r="AC3296">
        <f t="shared" ca="1" si="1060"/>
        <v>105.69125455514063</v>
      </c>
      <c r="AE3296">
        <f ca="1">IFERROR(VLOOKUP($B3296,OFFSET(Input!$A$1,0,MATCH(Index!AE$6&amp;" Index",Input!$1:$1,0)-1,10000,2),2,0),AE3295)</f>
        <v>15.29</v>
      </c>
      <c r="AF3296">
        <f t="shared" ca="1" si="1097"/>
        <v>16.459999999999997</v>
      </c>
      <c r="AG3296">
        <f t="shared" ca="1" si="1097"/>
        <v>18.062999999999999</v>
      </c>
      <c r="AH3296">
        <f t="shared" ca="1" si="1097"/>
        <v>19.222000000000001</v>
      </c>
      <c r="AI3296">
        <f t="shared" ca="1" si="1098"/>
        <v>19.222000000000001</v>
      </c>
      <c r="AK3296">
        <f t="shared" ca="1" si="1099"/>
        <v>1</v>
      </c>
      <c r="AL3296">
        <f t="shared" ca="1" si="1100"/>
        <v>-1</v>
      </c>
      <c r="AN3296" t="str">
        <f t="shared" ca="1" si="1063"/>
        <v>Not Down</v>
      </c>
      <c r="AO3296" t="str">
        <f t="shared" ca="1" si="1070"/>
        <v>Not Up</v>
      </c>
      <c r="AQ3296">
        <f t="shared" ca="1" si="1061"/>
        <v>1</v>
      </c>
      <c r="AR3296">
        <f t="shared" ca="1" si="1062"/>
        <v>0</v>
      </c>
      <c r="AT3296">
        <f t="shared" ca="1" si="1087"/>
        <v>0</v>
      </c>
      <c r="AU3296">
        <f t="shared" ca="1" si="1088"/>
        <v>1</v>
      </c>
      <c r="AW3296" s="5">
        <f t="shared" ca="1" si="1055"/>
        <v>3.7347414887182212E-2</v>
      </c>
      <c r="AX3296" s="5">
        <f t="shared" ca="1" si="1056"/>
        <v>7.3934461212326025E-2</v>
      </c>
      <c r="AY3296" s="18">
        <f t="shared" ca="1" si="1101"/>
        <v>7.3934461212326025E-2</v>
      </c>
      <c r="BA3296" s="6">
        <f t="shared" ca="1" si="1094"/>
        <v>0.67627462458148302</v>
      </c>
      <c r="BB3296">
        <f t="shared" ca="1" si="1095"/>
        <v>0.67627462458148302</v>
      </c>
      <c r="BC3296" t="str">
        <f t="shared" ca="1" si="1083"/>
        <v>TLT UP equity</v>
      </c>
      <c r="BD3296" t="str">
        <f t="shared" ca="1" si="1084"/>
        <v>HYG UP Equity</v>
      </c>
      <c r="BF3296">
        <f t="shared" ca="1" si="1057"/>
        <v>1</v>
      </c>
      <c r="BG3296">
        <f t="shared" ca="1" si="1058"/>
        <v>0</v>
      </c>
      <c r="BI3296">
        <f t="shared" ca="1" si="1071"/>
        <v>1</v>
      </c>
      <c r="BJ3296">
        <f t="shared" ca="1" si="1072"/>
        <v>0</v>
      </c>
      <c r="BL3296">
        <f t="shared" ca="1" si="1089"/>
        <v>10.485403195604023</v>
      </c>
      <c r="BM3296">
        <f t="shared" ca="1" si="1090"/>
        <v>0</v>
      </c>
      <c r="BN3296" s="9">
        <f t="shared" ca="1" si="1080"/>
        <v>1</v>
      </c>
      <c r="BO3296" s="9">
        <f t="shared" ca="1" si="1081"/>
        <v>0</v>
      </c>
      <c r="BP3296" s="9">
        <f t="shared" ca="1" si="1075"/>
        <v>1</v>
      </c>
      <c r="BQ3296" s="9">
        <f t="shared" ca="1" si="1076"/>
        <v>0</v>
      </c>
      <c r="BR3296">
        <f t="shared" ca="1" si="1077"/>
        <v>1124.0784364657668</v>
      </c>
      <c r="BS3296">
        <f t="shared" ca="1" si="1078"/>
        <v>-1.0485844110451614E-3</v>
      </c>
      <c r="BT3296">
        <f t="shared" ca="1" si="1079"/>
        <v>5.4166666666666671E-5</v>
      </c>
      <c r="BU3296">
        <f t="shared" ca="1" si="1064"/>
        <v>0</v>
      </c>
      <c r="BV3296">
        <f t="shared" ca="1" si="1065"/>
        <v>0</v>
      </c>
      <c r="BW3296" s="35">
        <f ca="1">IFERROR(VLOOKUP($B3296,OFFSET(Input!$A$1,0,MATCH(Index!BW$6&amp;" Index",Input!$1:$1,0)-1,10000,2),2,0)/100,BW3295)</f>
        <v>1.1999999999999999E-3</v>
      </c>
      <c r="BX3296">
        <f t="shared" ca="1" si="1082"/>
        <v>2.8950562542236175E-2</v>
      </c>
      <c r="CE3296">
        <v>1043.3194123266469</v>
      </c>
    </row>
    <row r="3297" spans="2:83" x14ac:dyDescent="0.25">
      <c r="B3297" s="2">
        <v>42304</v>
      </c>
      <c r="C3297">
        <f t="shared" ca="1" si="1066"/>
        <v>0</v>
      </c>
      <c r="D3297">
        <f t="shared" ca="1" si="1067"/>
        <v>0</v>
      </c>
      <c r="E3297">
        <f ca="1">IF($B3297&lt;VLOOKUP(E$6&amp;" Equity",Param,4,0),"",IFERROR(VLOOKUP($B3297,OFFSET(Input!$A$1,0,MATCH(Index!E$6&amp;" Equity",Input!$1:$1,0)-1,10000,2),2,0),E3296))</f>
        <v>85.46</v>
      </c>
      <c r="F3297" s="33">
        <v>124.33</v>
      </c>
      <c r="H3297">
        <f ca="1">IFERROR(VLOOKUP($B3297,OFFSET(Input!$A$1,0,MATCH(Index!H$6,Input!$1:$1,0)-1,10000,2),2,0),0)</f>
        <v>0</v>
      </c>
      <c r="I3297">
        <f ca="1">IFERROR(VLOOKUP($B3297,OFFSET(Input!$A$1,0,MATCH(Index!I$6,Input!$1:$1,0)-1,10000,2),2,0),0)</f>
        <v>0</v>
      </c>
      <c r="K3297">
        <f t="shared" ca="1" si="1068"/>
        <v>106.85402623743271</v>
      </c>
      <c r="L3297" s="30">
        <f t="shared" ca="1" si="1069"/>
        <v>138.08633441022658</v>
      </c>
      <c r="N3297">
        <f t="shared" ca="1" si="1073"/>
        <v>-3.2710309539521502E-3</v>
      </c>
      <c r="O3297">
        <f t="shared" ca="1" si="1074"/>
        <v>2.4964780431142239E-3</v>
      </c>
      <c r="Q3297">
        <f t="shared" ca="1" si="1086"/>
        <v>3.9044218522253565E-2</v>
      </c>
      <c r="R3297">
        <f t="shared" ca="1" si="1085"/>
        <v>9.6549182323085139E-2</v>
      </c>
      <c r="T3297">
        <f t="shared" ca="1" si="1096"/>
        <v>7.4839402502474783E-2</v>
      </c>
      <c r="U3297">
        <f t="shared" ca="1" si="1091"/>
        <v>9.9810308038636469E-2</v>
      </c>
      <c r="W3297">
        <f t="shared" ca="1" si="1092"/>
        <v>-0.5640125265733148</v>
      </c>
      <c r="X3297">
        <f t="shared" ca="1" si="1093"/>
        <v>-0.59621731159868596</v>
      </c>
      <c r="Z3297">
        <f t="shared" ca="1" si="1059"/>
        <v>106.78150653790344</v>
      </c>
      <c r="AA3297">
        <f t="shared" ca="1" si="1059"/>
        <v>105.88433169883447</v>
      </c>
      <c r="AB3297">
        <f t="shared" ca="1" si="1059"/>
        <v>105.56428315714157</v>
      </c>
      <c r="AC3297">
        <f t="shared" ca="1" si="1060"/>
        <v>105.88433169883447</v>
      </c>
      <c r="AE3297">
        <f ca="1">IFERROR(VLOOKUP($B3297,OFFSET(Input!$A$1,0,MATCH(Index!AE$6&amp;" Index",Input!$1:$1,0)-1,10000,2),2,0),AE3296)</f>
        <v>15.43</v>
      </c>
      <c r="AF3297">
        <f t="shared" ca="1" si="1097"/>
        <v>16.19533333333333</v>
      </c>
      <c r="AG3297">
        <f t="shared" ca="1" si="1097"/>
        <v>17.493000000000002</v>
      </c>
      <c r="AH3297">
        <f t="shared" ca="1" si="1097"/>
        <v>18.941600000000001</v>
      </c>
      <c r="AI3297">
        <f t="shared" ca="1" si="1098"/>
        <v>18.941600000000001</v>
      </c>
      <c r="AK3297">
        <f t="shared" ca="1" si="1099"/>
        <v>1</v>
      </c>
      <c r="AL3297">
        <f t="shared" ca="1" si="1100"/>
        <v>-1</v>
      </c>
      <c r="AN3297" t="str">
        <f t="shared" ca="1" si="1063"/>
        <v>Not Down</v>
      </c>
      <c r="AO3297" t="str">
        <f t="shared" ca="1" si="1070"/>
        <v>Not Up</v>
      </c>
      <c r="AQ3297">
        <f t="shared" ca="1" si="1061"/>
        <v>1</v>
      </c>
      <c r="AR3297">
        <f t="shared" ca="1" si="1062"/>
        <v>0</v>
      </c>
      <c r="AT3297">
        <f t="shared" ca="1" si="1087"/>
        <v>0</v>
      </c>
      <c r="AU3297">
        <f t="shared" ca="1" si="1088"/>
        <v>1</v>
      </c>
      <c r="AW3297" s="5">
        <f t="shared" ca="1" si="1055"/>
        <v>3.9044218522253565E-2</v>
      </c>
      <c r="AX3297" s="5">
        <f t="shared" ca="1" si="1056"/>
        <v>7.4839402502474783E-2</v>
      </c>
      <c r="AY3297" s="18">
        <f t="shared" ca="1" si="1101"/>
        <v>7.4839402502474783E-2</v>
      </c>
      <c r="BA3297" s="6">
        <f t="shared" ca="1" si="1094"/>
        <v>0.66809726331455688</v>
      </c>
      <c r="BB3297">
        <f t="shared" ca="1" si="1095"/>
        <v>0.67627462458148302</v>
      </c>
      <c r="BC3297" t="str">
        <f t="shared" ca="1" si="1083"/>
        <v>TLT UP equity</v>
      </c>
      <c r="BD3297" t="str">
        <f t="shared" ca="1" si="1084"/>
        <v>HYG UP Equity</v>
      </c>
      <c r="BF3297">
        <f t="shared" ca="1" si="1057"/>
        <v>1</v>
      </c>
      <c r="BG3297">
        <f t="shared" ca="1" si="1058"/>
        <v>0</v>
      </c>
      <c r="BI3297">
        <f t="shared" ca="1" si="1071"/>
        <v>1</v>
      </c>
      <c r="BJ3297">
        <f t="shared" ca="1" si="1072"/>
        <v>0</v>
      </c>
      <c r="BL3297">
        <f t="shared" ca="1" si="1089"/>
        <v>10.485403195604023</v>
      </c>
      <c r="BM3297">
        <f t="shared" ca="1" si="1090"/>
        <v>0</v>
      </c>
      <c r="BN3297" s="9">
        <f t="shared" ca="1" si="1080"/>
        <v>1</v>
      </c>
      <c r="BO3297" s="9">
        <f t="shared" ca="1" si="1081"/>
        <v>0</v>
      </c>
      <c r="BP3297" s="9">
        <f t="shared" ca="1" si="1075"/>
        <v>1</v>
      </c>
      <c r="BQ3297" s="9">
        <f t="shared" ca="1" si="1076"/>
        <v>0</v>
      </c>
      <c r="BR3297">
        <f t="shared" ca="1" si="1077"/>
        <v>1120.4075481731331</v>
      </c>
      <c r="BS3297">
        <f t="shared" ca="1" si="1078"/>
        <v>-3.2656869605784955E-3</v>
      </c>
      <c r="BT3297">
        <f t="shared" ca="1" si="1079"/>
        <v>1.8055555555555558E-5</v>
      </c>
      <c r="BU3297">
        <f t="shared" ca="1" si="1064"/>
        <v>3.2860489380400807E-5</v>
      </c>
      <c r="BV3297">
        <f t="shared" ca="1" si="1065"/>
        <v>0</v>
      </c>
      <c r="BW3297" s="35">
        <f ca="1">IFERROR(VLOOKUP($B3297,OFFSET(Input!$A$1,0,MATCH(Index!BW$6&amp;" Index",Input!$1:$1,0)-1,10000,2),2,0)/100,BW3296)</f>
        <v>1.1999999999999999E-3</v>
      </c>
      <c r="BX3297">
        <f t="shared" ca="1" si="1082"/>
        <v>1.2739466348009858E-2</v>
      </c>
      <c r="CE3297">
        <v>1041.5183222776811</v>
      </c>
    </row>
    <row r="3298" spans="2:83" x14ac:dyDescent="0.25">
      <c r="B3298" s="2">
        <v>42305</v>
      </c>
      <c r="C3298">
        <f t="shared" ca="1" si="1066"/>
        <v>0</v>
      </c>
      <c r="D3298">
        <f t="shared" ca="1" si="1067"/>
        <v>0</v>
      </c>
      <c r="E3298">
        <f ca="1">IF($B3298&lt;VLOOKUP(E$6&amp;" Equity",Param,4,0),"",IFERROR(VLOOKUP($B3298,OFFSET(Input!$A$1,0,MATCH(Index!E$6&amp;" Equity",Input!$1:$1,0)-1,10000,2),2,0),E3297))</f>
        <v>85.69</v>
      </c>
      <c r="F3298" s="33">
        <v>123.83</v>
      </c>
      <c r="H3298">
        <f ca="1">IFERROR(VLOOKUP($B3298,OFFSET(Input!$A$1,0,MATCH(Index!H$6,Input!$1:$1,0)-1,10000,2),2,0),0)</f>
        <v>0</v>
      </c>
      <c r="I3298">
        <f ca="1">IFERROR(VLOOKUP($B3298,OFFSET(Input!$A$1,0,MATCH(Index!I$6,Input!$1:$1,0)-1,10000,2),2,0),0)</f>
        <v>0</v>
      </c>
      <c r="K3298">
        <f t="shared" ca="1" si="1068"/>
        <v>107.14160435625566</v>
      </c>
      <c r="L3298" s="30">
        <f t="shared" ca="1" si="1069"/>
        <v>137.53101254740093</v>
      </c>
      <c r="N3298">
        <f t="shared" ca="1" si="1073"/>
        <v>2.6877024651485596E-3</v>
      </c>
      <c r="O3298">
        <f t="shared" ca="1" si="1074"/>
        <v>-4.0296637378389099E-3</v>
      </c>
      <c r="Q3298">
        <f t="shared" ca="1" si="1086"/>
        <v>4.1156406851475556E-2</v>
      </c>
      <c r="R3298">
        <f t="shared" ca="1" si="1085"/>
        <v>8.8419766832701599E-2</v>
      </c>
      <c r="T3298">
        <f t="shared" ca="1" si="1096"/>
        <v>7.2095402716764984E-2</v>
      </c>
      <c r="U3298">
        <f t="shared" ca="1" si="1091"/>
        <v>0.10007287348302341</v>
      </c>
      <c r="W3298">
        <f t="shared" ca="1" si="1092"/>
        <v>-0.61653279860326504</v>
      </c>
      <c r="X3298">
        <f t="shared" ca="1" si="1093"/>
        <v>-0.59819706031799824</v>
      </c>
      <c r="Z3298">
        <f t="shared" ca="1" si="1059"/>
        <v>106.90654050260908</v>
      </c>
      <c r="AA3298">
        <f t="shared" ca="1" si="1059"/>
        <v>106.05943539172843</v>
      </c>
      <c r="AB3298">
        <f t="shared" ca="1" si="1059"/>
        <v>105.62323635532164</v>
      </c>
      <c r="AC3298">
        <f t="shared" ca="1" si="1060"/>
        <v>106.05943539172843</v>
      </c>
      <c r="AE3298">
        <f ca="1">IFERROR(VLOOKUP($B3298,OFFSET(Input!$A$1,0,MATCH(Index!AE$6&amp;" Index",Input!$1:$1,0)-1,10000,2),2,0),AE3297)</f>
        <v>14.33</v>
      </c>
      <c r="AF3298">
        <f t="shared" ca="1" si="1097"/>
        <v>15.923999999999999</v>
      </c>
      <c r="AG3298">
        <f t="shared" ca="1" si="1097"/>
        <v>16.984500000000001</v>
      </c>
      <c r="AH3298">
        <f t="shared" ca="1" si="1097"/>
        <v>18.6296</v>
      </c>
      <c r="AI3298">
        <f t="shared" ca="1" si="1098"/>
        <v>18.6296</v>
      </c>
      <c r="AK3298">
        <f t="shared" ca="1" si="1099"/>
        <v>1</v>
      </c>
      <c r="AL3298">
        <f t="shared" ca="1" si="1100"/>
        <v>-1</v>
      </c>
      <c r="AN3298" t="str">
        <f t="shared" ca="1" si="1063"/>
        <v>Not Down</v>
      </c>
      <c r="AO3298" t="str">
        <f t="shared" ca="1" si="1070"/>
        <v>Not Up</v>
      </c>
      <c r="AQ3298">
        <f t="shared" ca="1" si="1061"/>
        <v>1</v>
      </c>
      <c r="AR3298">
        <f t="shared" ca="1" si="1062"/>
        <v>0</v>
      </c>
      <c r="AT3298">
        <f t="shared" ca="1" si="1087"/>
        <v>0</v>
      </c>
      <c r="AU3298">
        <f t="shared" ca="1" si="1088"/>
        <v>1</v>
      </c>
      <c r="AW3298" s="5">
        <f t="shared" ca="1" si="1055"/>
        <v>4.1156406851475556E-2</v>
      </c>
      <c r="AX3298" s="5">
        <f t="shared" ca="1" si="1056"/>
        <v>7.2095402716764984E-2</v>
      </c>
      <c r="AY3298" s="18">
        <f t="shared" ca="1" si="1101"/>
        <v>7.2095402716764984E-2</v>
      </c>
      <c r="BA3298" s="6">
        <f t="shared" ca="1" si="1094"/>
        <v>0.69352549699223831</v>
      </c>
      <c r="BB3298">
        <f t="shared" ca="1" si="1095"/>
        <v>0.67627462458148302</v>
      </c>
      <c r="BC3298" t="str">
        <f t="shared" ca="1" si="1083"/>
        <v>TLT UP equity</v>
      </c>
      <c r="BD3298" t="str">
        <f t="shared" ca="1" si="1084"/>
        <v>HYG UP Equity</v>
      </c>
      <c r="BF3298">
        <f t="shared" ca="1" si="1057"/>
        <v>1</v>
      </c>
      <c r="BG3298">
        <f t="shared" ca="1" si="1058"/>
        <v>0</v>
      </c>
      <c r="BI3298">
        <f t="shared" ca="1" si="1071"/>
        <v>1</v>
      </c>
      <c r="BJ3298">
        <f t="shared" ca="1" si="1072"/>
        <v>0</v>
      </c>
      <c r="BL3298">
        <f t="shared" ca="1" si="1089"/>
        <v>10.485403195604023</v>
      </c>
      <c r="BM3298">
        <f t="shared" ca="1" si="1090"/>
        <v>0</v>
      </c>
      <c r="BN3298" s="9">
        <f t="shared" ca="1" si="1080"/>
        <v>1</v>
      </c>
      <c r="BO3298" s="9">
        <f t="shared" ca="1" si="1081"/>
        <v>0</v>
      </c>
      <c r="BP3298" s="9">
        <f t="shared" ca="1" si="1075"/>
        <v>1</v>
      </c>
      <c r="BQ3298" s="9">
        <f t="shared" ca="1" si="1076"/>
        <v>0</v>
      </c>
      <c r="BR3298">
        <f t="shared" ca="1" si="1077"/>
        <v>1123.422920699225</v>
      </c>
      <c r="BS3298">
        <f t="shared" ca="1" si="1078"/>
        <v>2.6913175754736951E-3</v>
      </c>
      <c r="BT3298">
        <f t="shared" ca="1" si="1079"/>
        <v>1.8055555555555558E-5</v>
      </c>
      <c r="BU3298">
        <f t="shared" ca="1" si="1064"/>
        <v>0</v>
      </c>
      <c r="BV3298">
        <f t="shared" ca="1" si="1065"/>
        <v>0</v>
      </c>
      <c r="BW3298" s="35">
        <f ca="1">IFERROR(VLOOKUP($B3298,OFFSET(Input!$A$1,0,MATCH(Index!BW$6&amp;" Index",Input!$1:$1,0)-1,10000,2),2,0)/100,BW3297)</f>
        <v>1.1999999999999999E-3</v>
      </c>
      <c r="BX3298">
        <f t="shared" ca="1" si="1082"/>
        <v>1.2717474112652742E-2</v>
      </c>
      <c r="CE3298">
        <v>1043.387899184482</v>
      </c>
    </row>
    <row r="3299" spans="2:83" x14ac:dyDescent="0.25">
      <c r="B3299" s="2">
        <v>42306</v>
      </c>
      <c r="C3299">
        <f t="shared" ca="1" si="1066"/>
        <v>0</v>
      </c>
      <c r="D3299">
        <f t="shared" ca="1" si="1067"/>
        <v>0</v>
      </c>
      <c r="E3299">
        <f ca="1">IF($B3299&lt;VLOOKUP(E$6&amp;" Equity",Param,4,0),"",IFERROR(VLOOKUP($B3299,OFFSET(Input!$A$1,0,MATCH(Index!E$6&amp;" Equity",Input!$1:$1,0)-1,10000,2),2,0),E3298))</f>
        <v>85.47</v>
      </c>
      <c r="F3299" s="33">
        <v>121.86</v>
      </c>
      <c r="H3299">
        <f ca="1">IFERROR(VLOOKUP($B3299,OFFSET(Input!$A$1,0,MATCH(Index!H$6,Input!$1:$1,0)-1,10000,2),2,0),0)</f>
        <v>0</v>
      </c>
      <c r="I3299">
        <f ca="1">IFERROR(VLOOKUP($B3299,OFFSET(Input!$A$1,0,MATCH(Index!I$6,Input!$1:$1,0)-1,10000,2),2,0),0)</f>
        <v>0</v>
      </c>
      <c r="K3299">
        <f t="shared" ca="1" si="1068"/>
        <v>106.86652963390327</v>
      </c>
      <c r="L3299" s="30">
        <f t="shared" ca="1" si="1069"/>
        <v>135.34304440786786</v>
      </c>
      <c r="N3299">
        <f t="shared" ca="1" si="1073"/>
        <v>-2.5706955031007551E-3</v>
      </c>
      <c r="O3299">
        <f t="shared" ca="1" si="1074"/>
        <v>-1.6036812406658937E-2</v>
      </c>
      <c r="Q3299">
        <f t="shared" ca="1" si="1086"/>
        <v>4.1475001736769462E-2</v>
      </c>
      <c r="R3299">
        <f t="shared" ca="1" si="1085"/>
        <v>0.11700873736705185</v>
      </c>
      <c r="T3299">
        <f t="shared" ca="1" si="1096"/>
        <v>6.9024047562476071E-2</v>
      </c>
      <c r="U3299">
        <f t="shared" ca="1" si="1091"/>
        <v>0.11413748089955573</v>
      </c>
      <c r="W3299">
        <f t="shared" ca="1" si="1092"/>
        <v>-0.1880810146500462</v>
      </c>
      <c r="X3299">
        <f t="shared" ca="1" si="1093"/>
        <v>-0.43835211131654495</v>
      </c>
      <c r="Z3299">
        <f t="shared" ca="1" si="1059"/>
        <v>106.97906020213834</v>
      </c>
      <c r="AA3299">
        <f t="shared" ca="1" si="1059"/>
        <v>106.25386320684568</v>
      </c>
      <c r="AB3299">
        <f t="shared" ca="1" si="1059"/>
        <v>105.69209116434793</v>
      </c>
      <c r="AC3299">
        <f t="shared" ca="1" si="1060"/>
        <v>106.25386320684568</v>
      </c>
      <c r="AE3299">
        <f ca="1">IFERROR(VLOOKUP($B3299,OFFSET(Input!$A$1,0,MATCH(Index!AE$6&amp;" Index",Input!$1:$1,0)-1,10000,2),2,0),AE3298)</f>
        <v>14.61</v>
      </c>
      <c r="AF3299">
        <f t="shared" ca="1" si="1097"/>
        <v>15.736666666666668</v>
      </c>
      <c r="AG3299">
        <f t="shared" ca="1" si="1097"/>
        <v>16.587499999999999</v>
      </c>
      <c r="AH3299">
        <f t="shared" ca="1" si="1097"/>
        <v>18.275199999999998</v>
      </c>
      <c r="AI3299">
        <f t="shared" ca="1" si="1098"/>
        <v>18.275199999999998</v>
      </c>
      <c r="AK3299">
        <f t="shared" ca="1" si="1099"/>
        <v>1</v>
      </c>
      <c r="AL3299">
        <f t="shared" ca="1" si="1100"/>
        <v>-1</v>
      </c>
      <c r="AN3299" t="str">
        <f t="shared" ca="1" si="1063"/>
        <v>Not Down</v>
      </c>
      <c r="AO3299" t="str">
        <f t="shared" ca="1" si="1070"/>
        <v>Not Up</v>
      </c>
      <c r="AQ3299">
        <f t="shared" ca="1" si="1061"/>
        <v>1</v>
      </c>
      <c r="AR3299">
        <f t="shared" ca="1" si="1062"/>
        <v>0</v>
      </c>
      <c r="AT3299">
        <f t="shared" ca="1" si="1087"/>
        <v>0</v>
      </c>
      <c r="AU3299">
        <f t="shared" ca="1" si="1088"/>
        <v>1</v>
      </c>
      <c r="AW3299" s="5">
        <f t="shared" ca="1" si="1055"/>
        <v>4.1475001736769462E-2</v>
      </c>
      <c r="AX3299" s="5">
        <f t="shared" ca="1" si="1056"/>
        <v>6.9024047562476071E-2</v>
      </c>
      <c r="AY3299" s="18">
        <f t="shared" ca="1" si="1101"/>
        <v>6.9024047562476071E-2</v>
      </c>
      <c r="BA3299" s="6">
        <f t="shared" ca="1" si="1094"/>
        <v>0.7243852217554072</v>
      </c>
      <c r="BB3299">
        <f t="shared" ca="1" si="1095"/>
        <v>0.67627462458148302</v>
      </c>
      <c r="BC3299" t="str">
        <f t="shared" ca="1" si="1083"/>
        <v>TLT UP equity</v>
      </c>
      <c r="BD3299" t="str">
        <f t="shared" ca="1" si="1084"/>
        <v>HYG UP Equity</v>
      </c>
      <c r="BF3299">
        <f t="shared" ca="1" si="1057"/>
        <v>1</v>
      </c>
      <c r="BG3299">
        <f t="shared" ca="1" si="1058"/>
        <v>0</v>
      </c>
      <c r="BI3299">
        <f t="shared" ca="1" si="1071"/>
        <v>1</v>
      </c>
      <c r="BJ3299">
        <f t="shared" ca="1" si="1072"/>
        <v>0</v>
      </c>
      <c r="BL3299">
        <f t="shared" ca="1" si="1089"/>
        <v>10.485403195604023</v>
      </c>
      <c r="BM3299">
        <f t="shared" ca="1" si="1090"/>
        <v>0</v>
      </c>
      <c r="BN3299" s="9">
        <f t="shared" ca="1" si="1080"/>
        <v>1</v>
      </c>
      <c r="BO3299" s="9">
        <f t="shared" ca="1" si="1081"/>
        <v>0</v>
      </c>
      <c r="BP3299" s="9">
        <f t="shared" ca="1" si="1075"/>
        <v>1</v>
      </c>
      <c r="BQ3299" s="9">
        <f t="shared" ca="1" si="1076"/>
        <v>0</v>
      </c>
      <c r="BR3299">
        <f t="shared" ca="1" si="1077"/>
        <v>1120.5386513264414</v>
      </c>
      <c r="BS3299">
        <f t="shared" ca="1" si="1078"/>
        <v>-2.5673940949935137E-3</v>
      </c>
      <c r="BT3299">
        <f t="shared" ca="1" si="1079"/>
        <v>1.8055555555555558E-5</v>
      </c>
      <c r="BU3299">
        <f t="shared" ca="1" si="1064"/>
        <v>0</v>
      </c>
      <c r="BV3299">
        <f t="shared" ca="1" si="1065"/>
        <v>0</v>
      </c>
      <c r="BW3299" s="35">
        <f ca="1">IFERROR(VLOOKUP($B3299,OFFSET(Input!$A$1,0,MATCH(Index!BW$6&amp;" Index",Input!$1:$1,0)-1,10000,2),2,0)/100,BW3298)</f>
        <v>1.1999999999999999E-3</v>
      </c>
      <c r="BX3299">
        <f t="shared" ca="1" si="1082"/>
        <v>1.2740302607750031E-2</v>
      </c>
      <c r="CE3299">
        <v>1041.5501969845977</v>
      </c>
    </row>
    <row r="3300" spans="2:83" x14ac:dyDescent="0.25">
      <c r="B3300" s="2">
        <v>42307</v>
      </c>
      <c r="C3300">
        <f t="shared" ca="1" si="1066"/>
        <v>0</v>
      </c>
      <c r="D3300">
        <f t="shared" ca="1" si="1067"/>
        <v>0</v>
      </c>
      <c r="E3300">
        <f ca="1">IF($B3300&lt;VLOOKUP(E$6&amp;" Equity",Param,4,0),"",IFERROR(VLOOKUP($B3300,OFFSET(Input!$A$1,0,MATCH(Index!E$6&amp;" Equity",Input!$1:$1,0)-1,10000,2),2,0),E3299))</f>
        <v>85.57</v>
      </c>
      <c r="F3300" s="33">
        <v>122.78</v>
      </c>
      <c r="H3300">
        <f ca="1">IFERROR(VLOOKUP($B3300,OFFSET(Input!$A$1,0,MATCH(Index!H$6,Input!$1:$1,0)-1,10000,2),2,0),0)</f>
        <v>0</v>
      </c>
      <c r="I3300">
        <f ca="1">IFERROR(VLOOKUP($B3300,OFFSET(Input!$A$1,0,MATCH(Index!I$6,Input!$1:$1,0)-1,10000,2),2,0),0)</f>
        <v>0</v>
      </c>
      <c r="K3300">
        <f t="shared" ca="1" si="1068"/>
        <v>106.99156359860889</v>
      </c>
      <c r="L3300" s="30">
        <f t="shared" ca="1" si="1069"/>
        <v>136.36483663546707</v>
      </c>
      <c r="N3300">
        <f t="shared" ca="1" si="1073"/>
        <v>1.1693172520367643E-3</v>
      </c>
      <c r="O3300">
        <f t="shared" ca="1" si="1074"/>
        <v>7.5212911790020773E-3</v>
      </c>
      <c r="Q3300">
        <f t="shared" ca="1" si="1086"/>
        <v>3.5002591541446727E-2</v>
      </c>
      <c r="R3300">
        <f t="shared" ca="1" si="1085"/>
        <v>0.12293891991648551</v>
      </c>
      <c r="T3300">
        <f t="shared" ca="1" si="1096"/>
        <v>6.9062800749162545E-2</v>
      </c>
      <c r="U3300">
        <f t="shared" ca="1" si="1091"/>
        <v>0.11524134760467054</v>
      </c>
      <c r="W3300">
        <f t="shared" ca="1" si="1092"/>
        <v>-0.16927126633591466</v>
      </c>
      <c r="X3300">
        <f t="shared" ca="1" si="1093"/>
        <v>-0.42926901466317913</v>
      </c>
      <c r="Z3300">
        <f t="shared" ca="1" si="1059"/>
        <v>107.01532005190298</v>
      </c>
      <c r="AA3300">
        <f t="shared" ca="1" si="1059"/>
        <v>106.44954136160997</v>
      </c>
      <c r="AB3300">
        <f t="shared" ca="1" si="1059"/>
        <v>105.78734966026803</v>
      </c>
      <c r="AC3300">
        <f t="shared" ca="1" si="1060"/>
        <v>106.44954136160997</v>
      </c>
      <c r="AE3300">
        <f ca="1">IFERROR(VLOOKUP($B3300,OFFSET(Input!$A$1,0,MATCH(Index!AE$6&amp;" Index",Input!$1:$1,0)-1,10000,2),2,0),AE3299)</f>
        <v>15.07</v>
      </c>
      <c r="AF3300">
        <f t="shared" ca="1" si="1097"/>
        <v>15.602666666666668</v>
      </c>
      <c r="AG3300">
        <f t="shared" ca="1" si="1097"/>
        <v>16.294</v>
      </c>
      <c r="AH3300">
        <f t="shared" ca="1" si="1097"/>
        <v>17.933199999999999</v>
      </c>
      <c r="AI3300">
        <f t="shared" ca="1" si="1098"/>
        <v>17.933199999999999</v>
      </c>
      <c r="AK3300">
        <f t="shared" ca="1" si="1099"/>
        <v>1</v>
      </c>
      <c r="AL3300">
        <f t="shared" ca="1" si="1100"/>
        <v>-1</v>
      </c>
      <c r="AN3300" t="str">
        <f t="shared" ca="1" si="1063"/>
        <v>Not Down</v>
      </c>
      <c r="AO3300" t="str">
        <f t="shared" ca="1" si="1070"/>
        <v>Not Up</v>
      </c>
      <c r="AQ3300">
        <f t="shared" ca="1" si="1061"/>
        <v>1</v>
      </c>
      <c r="AR3300">
        <f t="shared" ca="1" si="1062"/>
        <v>0</v>
      </c>
      <c r="AT3300">
        <f t="shared" ca="1" si="1087"/>
        <v>0</v>
      </c>
      <c r="AU3300">
        <f t="shared" ca="1" si="1088"/>
        <v>1</v>
      </c>
      <c r="AW3300" s="5">
        <f t="shared" ca="1" si="1055"/>
        <v>3.5002591541446727E-2</v>
      </c>
      <c r="AX3300" s="5">
        <f t="shared" ca="1" si="1056"/>
        <v>6.9062800749162545E-2</v>
      </c>
      <c r="AY3300" s="18">
        <f t="shared" ca="1" si="1101"/>
        <v>6.9062800749162545E-2</v>
      </c>
      <c r="BA3300" s="6">
        <f t="shared" ca="1" si="1094"/>
        <v>0.72397874771399717</v>
      </c>
      <c r="BB3300">
        <f t="shared" ca="1" si="1095"/>
        <v>0.67627462458148302</v>
      </c>
      <c r="BC3300" t="str">
        <f t="shared" ca="1" si="1083"/>
        <v>TLT UP equity</v>
      </c>
      <c r="BD3300" t="str">
        <f t="shared" ca="1" si="1084"/>
        <v>HYG UP Equity</v>
      </c>
      <c r="BF3300">
        <f t="shared" ca="1" si="1057"/>
        <v>1</v>
      </c>
      <c r="BG3300">
        <f t="shared" ca="1" si="1058"/>
        <v>0</v>
      </c>
      <c r="BI3300">
        <f t="shared" ca="1" si="1071"/>
        <v>1</v>
      </c>
      <c r="BJ3300">
        <f t="shared" ca="1" si="1072"/>
        <v>0</v>
      </c>
      <c r="BL3300">
        <f t="shared" ca="1" si="1089"/>
        <v>10.485403195604023</v>
      </c>
      <c r="BM3300">
        <f t="shared" ca="1" si="1090"/>
        <v>0</v>
      </c>
      <c r="BN3300" s="9">
        <f t="shared" ca="1" si="1080"/>
        <v>1</v>
      </c>
      <c r="BO3300" s="9">
        <f t="shared" ca="1" si="1081"/>
        <v>0</v>
      </c>
      <c r="BP3300" s="9">
        <f t="shared" ca="1" si="1075"/>
        <v>1</v>
      </c>
      <c r="BQ3300" s="9">
        <f t="shared" ca="1" si="1076"/>
        <v>0</v>
      </c>
      <c r="BR3300">
        <f t="shared" ca="1" si="1077"/>
        <v>1121.8496828595248</v>
      </c>
      <c r="BS3300">
        <f t="shared" ca="1" si="1078"/>
        <v>1.1700011700011004E-3</v>
      </c>
      <c r="BT3300">
        <f t="shared" ca="1" si="1079"/>
        <v>1.8055555555555558E-5</v>
      </c>
      <c r="BU3300">
        <f t="shared" ca="1" si="1064"/>
        <v>0</v>
      </c>
      <c r="BV3300">
        <f t="shared" ca="1" si="1065"/>
        <v>0</v>
      </c>
      <c r="BW3300" s="35">
        <f ca="1">IFERROR(VLOOKUP($B3300,OFFSET(Input!$A$1,0,MATCH(Index!BW$6&amp;" Index",Input!$1:$1,0)-1,10000,2),2,0)/100,BW3299)</f>
        <v>7.000000000000001E-4</v>
      </c>
      <c r="BX3300">
        <f t="shared" ca="1" si="1082"/>
        <v>1.2717863319209545E-2</v>
      </c>
      <c r="CE3300">
        <v>1042.3482554342852</v>
      </c>
    </row>
    <row r="3301" spans="2:83" x14ac:dyDescent="0.25">
      <c r="B3301" s="2">
        <v>42310</v>
      </c>
      <c r="C3301">
        <f t="shared" ca="1" si="1066"/>
        <v>1</v>
      </c>
      <c r="D3301">
        <f t="shared" ca="1" si="1067"/>
        <v>0</v>
      </c>
      <c r="E3301">
        <f ca="1">IF($B3301&lt;VLOOKUP(E$6&amp;" Equity",Param,4,0),"",IFERROR(VLOOKUP($B3301,OFFSET(Input!$A$1,0,MATCH(Index!E$6&amp;" Equity",Input!$1:$1,0)-1,10000,2),2,0),E3300))</f>
        <v>85.44</v>
      </c>
      <c r="F3301" s="33">
        <v>121.95</v>
      </c>
      <c r="H3301">
        <f ca="1">IFERROR(VLOOKUP($B3301,OFFSET(Input!$A$1,0,MATCH(Index!H$6,Input!$1:$1,0)-1,10000,2),2,0),0)</f>
        <v>0.39380500000000002</v>
      </c>
      <c r="I3301">
        <f ca="1">IFERROR(VLOOKUP($B3301,OFFSET(Input!$A$1,0,MATCH(Index!I$6,Input!$1:$1,0)-1,10000,2),2,0),0)</f>
        <v>0.26659699999999997</v>
      </c>
      <c r="K3301">
        <f t="shared" ca="1" si="1068"/>
        <v>107.32140944920059</v>
      </c>
      <c r="L3301" s="30">
        <f t="shared" ca="1" si="1069"/>
        <v>135.73909662850394</v>
      </c>
      <c r="N3301">
        <f t="shared" ca="1" si="1073"/>
        <v>3.0781721362505418E-3</v>
      </c>
      <c r="O3301">
        <f t="shared" ca="1" si="1074"/>
        <v>-4.5992801537242736E-3</v>
      </c>
      <c r="Q3301">
        <f t="shared" ca="1" si="1086"/>
        <v>3.5793134033450975E-2</v>
      </c>
      <c r="R3301">
        <f t="shared" ca="1" si="1085"/>
        <v>0.12432557457707605</v>
      </c>
      <c r="T3301">
        <f t="shared" ca="1" si="1096"/>
        <v>5.5620122413682013E-2</v>
      </c>
      <c r="U3301">
        <f t="shared" ca="1" si="1091"/>
        <v>0.10581009081994644</v>
      </c>
      <c r="W3301">
        <f t="shared" ca="1" si="1092"/>
        <v>-0.20195647312719844</v>
      </c>
      <c r="X3301">
        <f t="shared" ca="1" si="1093"/>
        <v>-0.26171003936700188</v>
      </c>
      <c r="Z3301">
        <f t="shared" ca="1" si="1059"/>
        <v>107.05580667484449</v>
      </c>
      <c r="AA3301">
        <f t="shared" ca="1" si="1059"/>
        <v>106.59981999637459</v>
      </c>
      <c r="AB3301">
        <f t="shared" ca="1" si="1059"/>
        <v>105.96000897512855</v>
      </c>
      <c r="AC3301">
        <f t="shared" ca="1" si="1060"/>
        <v>106.59981999637459</v>
      </c>
      <c r="AE3301">
        <f ca="1">IFERROR(VLOOKUP($B3301,OFFSET(Input!$A$1,0,MATCH(Index!AE$6&amp;" Index",Input!$1:$1,0)-1,10000,2),2,0),AE3300)</f>
        <v>14.15</v>
      </c>
      <c r="AF3301">
        <f t="shared" ca="1" si="1097"/>
        <v>15.468</v>
      </c>
      <c r="AG3301">
        <f t="shared" ca="1" si="1097"/>
        <v>16.024499999999996</v>
      </c>
      <c r="AH3301">
        <f t="shared" ca="1" si="1097"/>
        <v>17.393999999999998</v>
      </c>
      <c r="AI3301">
        <f t="shared" ca="1" si="1098"/>
        <v>17.393999999999998</v>
      </c>
      <c r="AK3301">
        <f t="shared" ca="1" si="1099"/>
        <v>1</v>
      </c>
      <c r="AL3301">
        <f t="shared" ca="1" si="1100"/>
        <v>-1</v>
      </c>
      <c r="AN3301" t="str">
        <f t="shared" ca="1" si="1063"/>
        <v>Not Down</v>
      </c>
      <c r="AO3301" t="str">
        <f t="shared" ca="1" si="1070"/>
        <v>Not Up</v>
      </c>
      <c r="AQ3301">
        <f t="shared" ca="1" si="1061"/>
        <v>1</v>
      </c>
      <c r="AR3301">
        <f t="shared" ca="1" si="1062"/>
        <v>0</v>
      </c>
      <c r="AT3301">
        <f t="shared" ca="1" si="1087"/>
        <v>1</v>
      </c>
      <c r="AU3301">
        <f t="shared" ca="1" si="1088"/>
        <v>0</v>
      </c>
      <c r="AW3301" s="5">
        <f t="shared" ca="1" si="1055"/>
        <v>3.5793134033450975E-2</v>
      </c>
      <c r="AX3301" s="5">
        <f t="shared" ca="1" si="1056"/>
        <v>5.5620122413682013E-2</v>
      </c>
      <c r="AY3301" s="18">
        <f t="shared" ca="1" si="1101"/>
        <v>5.5620122413682013E-2</v>
      </c>
      <c r="BA3301" s="6">
        <f t="shared" ca="1" si="1094"/>
        <v>0.89895523113233</v>
      </c>
      <c r="BB3301">
        <f t="shared" ca="1" si="1095"/>
        <v>0.89895523113233</v>
      </c>
      <c r="BC3301" t="str">
        <f t="shared" ca="1" si="1083"/>
        <v>TLT UP equity</v>
      </c>
      <c r="BD3301" t="str">
        <f t="shared" ca="1" si="1084"/>
        <v>HYG UP Equity</v>
      </c>
      <c r="BF3301">
        <f t="shared" ca="1" si="1057"/>
        <v>1</v>
      </c>
      <c r="BG3301">
        <f t="shared" ca="1" si="1058"/>
        <v>0</v>
      </c>
      <c r="BI3301">
        <f t="shared" ca="1" si="1071"/>
        <v>1</v>
      </c>
      <c r="BJ3301">
        <f t="shared" ca="1" si="1072"/>
        <v>0</v>
      </c>
      <c r="BL3301">
        <f t="shared" ca="1" si="1089"/>
        <v>10.485403195604023</v>
      </c>
      <c r="BM3301">
        <f t="shared" ca="1" si="1090"/>
        <v>0</v>
      </c>
      <c r="BN3301" s="9">
        <f t="shared" ca="1" si="1080"/>
        <v>1</v>
      </c>
      <c r="BO3301" s="9">
        <f t="shared" ca="1" si="1081"/>
        <v>0</v>
      </c>
      <c r="BP3301" s="9">
        <f t="shared" ca="1" si="1075"/>
        <v>1</v>
      </c>
      <c r="BQ3301" s="9">
        <f t="shared" ca="1" si="1076"/>
        <v>0</v>
      </c>
      <c r="BR3301">
        <f t="shared" ca="1" si="1077"/>
        <v>1125.3082495953756</v>
      </c>
      <c r="BS3301">
        <f t="shared" ca="1" si="1078"/>
        <v>3.0829145728643592E-3</v>
      </c>
      <c r="BT3301">
        <f t="shared" ca="1" si="1079"/>
        <v>5.4166666666666671E-5</v>
      </c>
      <c r="BU3301">
        <f t="shared" ca="1" si="1064"/>
        <v>0</v>
      </c>
      <c r="BV3301">
        <f t="shared" ca="1" si="1065"/>
        <v>0</v>
      </c>
      <c r="BW3301" s="35">
        <f ca="1">IFERROR(VLOOKUP($B3301,OFFSET(Input!$A$1,0,MATCH(Index!BW$6&amp;" Index",Input!$1:$1,0)-1,10000,2),2,0)/100,BW3300)</f>
        <v>1.1999999999999999E-3</v>
      </c>
      <c r="BX3301">
        <f t="shared" ca="1" si="1082"/>
        <v>3.8182824069378354E-2</v>
      </c>
      <c r="CE3301">
        <v>1044.4417984429515</v>
      </c>
    </row>
    <row r="3302" spans="2:83" x14ac:dyDescent="0.25">
      <c r="B3302" s="2">
        <v>42311</v>
      </c>
      <c r="C3302">
        <f t="shared" ca="1" si="1066"/>
        <v>0</v>
      </c>
      <c r="D3302">
        <f t="shared" ca="1" si="1067"/>
        <v>1</v>
      </c>
      <c r="E3302">
        <f ca="1">IF($B3302&lt;VLOOKUP(E$6&amp;" Equity",Param,4,0),"",IFERROR(VLOOKUP($B3302,OFFSET(Input!$A$1,0,MATCH(Index!E$6&amp;" Equity",Input!$1:$1,0)-1,10000,2),2,0),E3301))</f>
        <v>85.53</v>
      </c>
      <c r="F3302" s="33">
        <v>120.95</v>
      </c>
      <c r="H3302">
        <f ca="1">IFERROR(VLOOKUP($B3302,OFFSET(Input!$A$1,0,MATCH(Index!H$6,Input!$1:$1,0)-1,10000,2),2,0),0)</f>
        <v>0</v>
      </c>
      <c r="I3302">
        <f ca="1">IFERROR(VLOOKUP($B3302,OFFSET(Input!$A$1,0,MATCH(Index!I$6,Input!$1:$1,0)-1,10000,2),2,0),0)</f>
        <v>0</v>
      </c>
      <c r="K3302">
        <f t="shared" ca="1" si="1068"/>
        <v>107.43445868668218</v>
      </c>
      <c r="L3302" s="30">
        <f t="shared" ca="1" si="1069"/>
        <v>134.62602490543298</v>
      </c>
      <c r="N3302">
        <f t="shared" ca="1" si="1073"/>
        <v>1.0528163808055475E-3</v>
      </c>
      <c r="O3302">
        <f t="shared" ca="1" si="1074"/>
        <v>-8.233887605893029E-3</v>
      </c>
      <c r="Q3302">
        <f t="shared" ca="1" si="1086"/>
        <v>3.5875399532286252E-2</v>
      </c>
      <c r="R3302">
        <f t="shared" ca="1" si="1085"/>
        <v>0.12730478088215233</v>
      </c>
      <c r="T3302">
        <f t="shared" ca="1" si="1096"/>
        <v>5.2217119420158435E-2</v>
      </c>
      <c r="U3302">
        <f t="shared" ca="1" si="1091"/>
        <v>0.10870411314001781</v>
      </c>
      <c r="W3302">
        <f t="shared" ca="1" si="1092"/>
        <v>-0.21278260596442169</v>
      </c>
      <c r="X3302">
        <f t="shared" ca="1" si="1093"/>
        <v>-0.34312191056432756</v>
      </c>
      <c r="Z3302">
        <f t="shared" ca="1" si="1059"/>
        <v>107.0975955043577</v>
      </c>
      <c r="AA3302">
        <f t="shared" ca="1" si="1059"/>
        <v>106.72699328113099</v>
      </c>
      <c r="AB3302">
        <f t="shared" ca="1" si="1059"/>
        <v>106.1376879880536</v>
      </c>
      <c r="AC3302">
        <f t="shared" ca="1" si="1060"/>
        <v>106.72699328113099</v>
      </c>
      <c r="AE3302">
        <f ca="1">IFERROR(VLOOKUP($B3302,OFFSET(Input!$A$1,0,MATCH(Index!AE$6&amp;" Index",Input!$1:$1,0)-1,10000,2),2,0),AE3301)</f>
        <v>14.54</v>
      </c>
      <c r="AF3302">
        <f t="shared" ca="1" si="1097"/>
        <v>15.259333333333332</v>
      </c>
      <c r="AG3302">
        <f t="shared" ca="1" si="1097"/>
        <v>15.781499999999999</v>
      </c>
      <c r="AH3302">
        <f t="shared" ca="1" si="1097"/>
        <v>16.9024</v>
      </c>
      <c r="AI3302">
        <f t="shared" ca="1" si="1098"/>
        <v>16.9024</v>
      </c>
      <c r="AK3302">
        <f t="shared" ca="1" si="1099"/>
        <v>1</v>
      </c>
      <c r="AL3302">
        <f t="shared" ca="1" si="1100"/>
        <v>-1</v>
      </c>
      <c r="AN3302" t="str">
        <f t="shared" ca="1" si="1063"/>
        <v>Not Down</v>
      </c>
      <c r="AO3302" t="str">
        <f t="shared" ca="1" si="1070"/>
        <v>Not Up</v>
      </c>
      <c r="AQ3302">
        <f t="shared" ca="1" si="1061"/>
        <v>1</v>
      </c>
      <c r="AR3302">
        <f t="shared" ca="1" si="1062"/>
        <v>0</v>
      </c>
      <c r="AT3302">
        <f t="shared" ca="1" si="1087"/>
        <v>1</v>
      </c>
      <c r="AU3302">
        <f t="shared" ca="1" si="1088"/>
        <v>0</v>
      </c>
      <c r="AW3302" s="5">
        <f t="shared" ca="1" si="1055"/>
        <v>3.5875399532286252E-2</v>
      </c>
      <c r="AX3302" s="5">
        <f t="shared" ca="1" si="1056"/>
        <v>5.2217119420158435E-2</v>
      </c>
      <c r="AY3302" s="18">
        <f t="shared" ca="1" si="1101"/>
        <v>5.2217119420158435E-2</v>
      </c>
      <c r="BA3302" s="6">
        <f t="shared" ca="1" si="1094"/>
        <v>0.95754037287429317</v>
      </c>
      <c r="BB3302">
        <f t="shared" ca="1" si="1095"/>
        <v>0.95754037287429317</v>
      </c>
      <c r="BC3302" t="str">
        <f t="shared" ca="1" si="1083"/>
        <v>HYG UP Equity</v>
      </c>
      <c r="BD3302" t="str">
        <f t="shared" ca="1" si="1084"/>
        <v>HYG UP Equity</v>
      </c>
      <c r="BF3302">
        <f t="shared" ca="1" si="1057"/>
        <v>1</v>
      </c>
      <c r="BG3302">
        <f t="shared" ca="1" si="1058"/>
        <v>0</v>
      </c>
      <c r="BI3302">
        <f t="shared" ca="1" si="1071"/>
        <v>1</v>
      </c>
      <c r="BJ3302">
        <f t="shared" ca="1" si="1072"/>
        <v>0</v>
      </c>
      <c r="BL3302">
        <f t="shared" ca="1" si="1089"/>
        <v>10.485403195604023</v>
      </c>
      <c r="BM3302">
        <f t="shared" ca="1" si="1090"/>
        <v>0</v>
      </c>
      <c r="BN3302" s="9">
        <f t="shared" ca="1" si="1080"/>
        <v>1</v>
      </c>
      <c r="BO3302" s="9">
        <f t="shared" ca="1" si="1081"/>
        <v>0</v>
      </c>
      <c r="BP3302" s="9">
        <f t="shared" ca="1" si="1075"/>
        <v>1</v>
      </c>
      <c r="BQ3302" s="9">
        <f t="shared" ca="1" si="1076"/>
        <v>0</v>
      </c>
      <c r="BR3302">
        <f t="shared" ca="1" si="1077"/>
        <v>1126.4936164313258</v>
      </c>
      <c r="BS3302">
        <f t="shared" ca="1" si="1078"/>
        <v>1.0533707865167941E-3</v>
      </c>
      <c r="BT3302">
        <f t="shared" ca="1" si="1079"/>
        <v>1.8055555555555558E-5</v>
      </c>
      <c r="BU3302">
        <f t="shared" ca="1" si="1064"/>
        <v>4.4536121310169397E-5</v>
      </c>
      <c r="BV3302">
        <f t="shared" ca="1" si="1065"/>
        <v>0</v>
      </c>
      <c r="BW3302" s="35">
        <f ca="1">IFERROR(VLOOKUP($B3302,OFFSET(Input!$A$1,0,MATCH(Index!BW$6&amp;" Index",Input!$1:$1,0)-1,10000,2),2,0)/100,BW3301)</f>
        <v>1.1999999999999999E-3</v>
      </c>
      <c r="BX3302">
        <f t="shared" ca="1" si="1082"/>
        <v>1.6952476997508542E-2</v>
      </c>
      <c r="CE3302">
        <v>1045.1131776353111</v>
      </c>
    </row>
    <row r="3303" spans="2:83" x14ac:dyDescent="0.25">
      <c r="B3303" s="2">
        <v>42312</v>
      </c>
      <c r="C3303">
        <f t="shared" ca="1" si="1066"/>
        <v>0</v>
      </c>
      <c r="D3303">
        <f t="shared" ca="1" si="1067"/>
        <v>2</v>
      </c>
      <c r="E3303">
        <f ca="1">IF($B3303&lt;VLOOKUP(E$6&amp;" Equity",Param,4,0),"",IFERROR(VLOOKUP($B3303,OFFSET(Input!$A$1,0,MATCH(Index!E$6&amp;" Equity",Input!$1:$1,0)-1,10000,2),2,0),E3302))</f>
        <v>85.28</v>
      </c>
      <c r="F3303" s="33">
        <v>121.09</v>
      </c>
      <c r="H3303">
        <f ca="1">IFERROR(VLOOKUP($B3303,OFFSET(Input!$A$1,0,MATCH(Index!H$6,Input!$1:$1,0)-1,10000,2),2,0),0)</f>
        <v>0</v>
      </c>
      <c r="I3303">
        <f ca="1">IFERROR(VLOOKUP($B3303,OFFSET(Input!$A$1,0,MATCH(Index!I$6,Input!$1:$1,0)-1,10000,2),2,0),0)</f>
        <v>0</v>
      </c>
      <c r="K3303">
        <f t="shared" ca="1" si="1068"/>
        <v>107.12043302701106</v>
      </c>
      <c r="L3303" s="30">
        <f t="shared" ca="1" si="1069"/>
        <v>134.78185494666292</v>
      </c>
      <c r="N3303">
        <f t="shared" ca="1" si="1073"/>
        <v>-2.9272311751559585E-3</v>
      </c>
      <c r="O3303">
        <f t="shared" ca="1" si="1074"/>
        <v>1.1568337102386289E-3</v>
      </c>
      <c r="Q3303">
        <f t="shared" ca="1" si="1086"/>
        <v>3.8406796441837587E-2</v>
      </c>
      <c r="R3303">
        <f t="shared" ca="1" si="1085"/>
        <v>0.11738246478387626</v>
      </c>
      <c r="T3303">
        <f t="shared" ca="1" si="1096"/>
        <v>3.9036666391182466E-2</v>
      </c>
      <c r="U3303">
        <f t="shared" ca="1" si="1091"/>
        <v>0.10813828616321573</v>
      </c>
      <c r="W3303">
        <f t="shared" ca="1" si="1092"/>
        <v>-0.1763650577400786</v>
      </c>
      <c r="X3303">
        <f t="shared" ca="1" si="1093"/>
        <v>-0.37016697858177822</v>
      </c>
      <c r="Z3303">
        <f t="shared" ca="1" si="1059"/>
        <v>107.1192348247273</v>
      </c>
      <c r="AA3303">
        <f t="shared" ca="1" si="1059"/>
        <v>106.78470067808038</v>
      </c>
      <c r="AB3303">
        <f t="shared" ca="1" si="1059"/>
        <v>106.27692408919899</v>
      </c>
      <c r="AC3303">
        <f t="shared" ca="1" si="1060"/>
        <v>106.78470067808038</v>
      </c>
      <c r="AE3303">
        <f ca="1">IFERROR(VLOOKUP($B3303,OFFSET(Input!$A$1,0,MATCH(Index!AE$6&amp;" Index",Input!$1:$1,0)-1,10000,2),2,0),AE3302)</f>
        <v>15.51</v>
      </c>
      <c r="AF3303">
        <f t="shared" ca="1" si="1097"/>
        <v>15.091333333333333</v>
      </c>
      <c r="AG3303">
        <f t="shared" ca="1" si="1097"/>
        <v>15.636999999999997</v>
      </c>
      <c r="AH3303">
        <f t="shared" ca="1" si="1097"/>
        <v>16.5428</v>
      </c>
      <c r="AI3303">
        <f t="shared" ca="1" si="1098"/>
        <v>16.5428</v>
      </c>
      <c r="AK3303">
        <f t="shared" ca="1" si="1099"/>
        <v>1</v>
      </c>
      <c r="AL3303">
        <f t="shared" ca="1" si="1100"/>
        <v>-1</v>
      </c>
      <c r="AN3303" t="str">
        <f t="shared" ca="1" si="1063"/>
        <v>Not Down</v>
      </c>
      <c r="AO3303" t="str">
        <f t="shared" ca="1" si="1070"/>
        <v>Not Up</v>
      </c>
      <c r="AQ3303">
        <f t="shared" ca="1" si="1061"/>
        <v>1</v>
      </c>
      <c r="AR3303">
        <f t="shared" ca="1" si="1062"/>
        <v>0</v>
      </c>
      <c r="AT3303">
        <f t="shared" ca="1" si="1087"/>
        <v>1</v>
      </c>
      <c r="AU3303">
        <f t="shared" ca="1" si="1088"/>
        <v>0</v>
      </c>
      <c r="AW3303" s="5">
        <f t="shared" ca="1" si="1055"/>
        <v>3.8406796441837587E-2</v>
      </c>
      <c r="AX3303" s="5">
        <f t="shared" ca="1" si="1056"/>
        <v>3.9036666391182466E-2</v>
      </c>
      <c r="AY3303" s="18">
        <f t="shared" ca="1" si="1101"/>
        <v>3.9036666391182466E-2</v>
      </c>
      <c r="BA3303" s="6">
        <f t="shared" ca="1" si="1094"/>
        <v>1.280847075899235</v>
      </c>
      <c r="BB3303">
        <f t="shared" ca="1" si="1095"/>
        <v>1.280847075899235</v>
      </c>
      <c r="BC3303" t="str">
        <f t="shared" ca="1" si="1083"/>
        <v>HYG UP Equity</v>
      </c>
      <c r="BD3303" t="str">
        <f t="shared" ca="1" si="1084"/>
        <v>HYG UP Equity</v>
      </c>
      <c r="BF3303">
        <f t="shared" ca="1" si="1057"/>
        <v>1</v>
      </c>
      <c r="BG3303">
        <f t="shared" ca="1" si="1058"/>
        <v>0</v>
      </c>
      <c r="BI3303">
        <f t="shared" ca="1" si="1071"/>
        <v>1</v>
      </c>
      <c r="BJ3303">
        <f t="shared" ca="1" si="1072"/>
        <v>0</v>
      </c>
      <c r="BL3303">
        <f t="shared" ca="1" si="1089"/>
        <v>10.485403195604023</v>
      </c>
      <c r="BM3303">
        <f t="shared" ca="1" si="1090"/>
        <v>0</v>
      </c>
      <c r="BN3303" s="9">
        <f t="shared" ca="1" si="1080"/>
        <v>1</v>
      </c>
      <c r="BO3303" s="9">
        <f t="shared" ca="1" si="1081"/>
        <v>0</v>
      </c>
      <c r="BP3303" s="9">
        <f t="shared" ca="1" si="1075"/>
        <v>1</v>
      </c>
      <c r="BQ3303" s="9">
        <f t="shared" ca="1" si="1076"/>
        <v>0</v>
      </c>
      <c r="BR3303">
        <f t="shared" ca="1" si="1077"/>
        <v>1123.2009307759085</v>
      </c>
      <c r="BS3303">
        <f t="shared" ca="1" si="1078"/>
        <v>-2.9229510113411017E-3</v>
      </c>
      <c r="BT3303">
        <f t="shared" ca="1" si="1079"/>
        <v>1.8055555555555558E-5</v>
      </c>
      <c r="BU3303">
        <f t="shared" ca="1" si="1064"/>
        <v>1.1717028348392633E-5</v>
      </c>
      <c r="BV3303">
        <f t="shared" ca="1" si="1065"/>
        <v>0</v>
      </c>
      <c r="BW3303" s="35">
        <f ca="1">IFERROR(VLOOKUP($B3303,OFFSET(Input!$A$1,0,MATCH(Index!BW$6&amp;" Index",Input!$1:$1,0)-1,10000,2),2,0)/100,BW3302)</f>
        <v>1.1999999999999999E-3</v>
      </c>
      <c r="BX3303">
        <f t="shared" ca="1" si="1082"/>
        <v>1.8068881671546935E-2</v>
      </c>
      <c r="CE3303">
        <v>1042.3236636078975</v>
      </c>
    </row>
    <row r="3304" spans="2:83" x14ac:dyDescent="0.25">
      <c r="B3304" s="2">
        <v>42313</v>
      </c>
      <c r="C3304">
        <f t="shared" ca="1" si="1066"/>
        <v>0</v>
      </c>
      <c r="D3304">
        <f t="shared" ca="1" si="1067"/>
        <v>3</v>
      </c>
      <c r="E3304">
        <f ca="1">IF($B3304&lt;VLOOKUP(E$6&amp;" Equity",Param,4,0),"",IFERROR(VLOOKUP($B3304,OFFSET(Input!$A$1,0,MATCH(Index!E$6&amp;" Equity",Input!$1:$1,0)-1,10000,2),2,0),E3303))</f>
        <v>84.95</v>
      </c>
      <c r="F3304" s="33">
        <v>120.77</v>
      </c>
      <c r="H3304">
        <f ca="1">IFERROR(VLOOKUP($B3304,OFFSET(Input!$A$1,0,MATCH(Index!H$6,Input!$1:$1,0)-1,10000,2),2,0),0)</f>
        <v>0</v>
      </c>
      <c r="I3304">
        <f ca="1">IFERROR(VLOOKUP($B3304,OFFSET(Input!$A$1,0,MATCH(Index!I$6,Input!$1:$1,0)-1,10000,2),2,0),0)</f>
        <v>0</v>
      </c>
      <c r="K3304">
        <f t="shared" ca="1" si="1068"/>
        <v>106.70591915624519</v>
      </c>
      <c r="L3304" s="30">
        <f t="shared" ca="1" si="1069"/>
        <v>134.4256719952802</v>
      </c>
      <c r="N3304">
        <f t="shared" ca="1" si="1073"/>
        <v>-3.8771122995933356E-3</v>
      </c>
      <c r="O3304">
        <f t="shared" ca="1" si="1074"/>
        <v>-2.6461604789911166E-3</v>
      </c>
      <c r="Q3304">
        <f t="shared" ca="1" si="1086"/>
        <v>4.3020774082321842E-2</v>
      </c>
      <c r="R3304">
        <f t="shared" ca="1" si="1085"/>
        <v>0.1178261500990886</v>
      </c>
      <c r="T3304">
        <f t="shared" ca="1" si="1096"/>
        <v>3.8720191076920076E-2</v>
      </c>
      <c r="U3304">
        <f t="shared" ca="1" si="1091"/>
        <v>0.10435974882830279</v>
      </c>
      <c r="W3304">
        <f t="shared" ca="1" si="1092"/>
        <v>-0.10880285327597584</v>
      </c>
      <c r="X3304">
        <f t="shared" ca="1" si="1093"/>
        <v>-0.24663880393186249</v>
      </c>
      <c r="Z3304">
        <f t="shared" ca="1" si="1059"/>
        <v>107.09567173907915</v>
      </c>
      <c r="AA3304">
        <f t="shared" ca="1" si="1059"/>
        <v>106.79980143766804</v>
      </c>
      <c r="AB3304">
        <f t="shared" ca="1" si="1059"/>
        <v>106.42604192218647</v>
      </c>
      <c r="AC3304">
        <f t="shared" ca="1" si="1060"/>
        <v>106.79980143766804</v>
      </c>
      <c r="AE3304">
        <f ca="1">IFERROR(VLOOKUP($B3304,OFFSET(Input!$A$1,0,MATCH(Index!AE$6&amp;" Index",Input!$1:$1,0)-1,10000,2),2,0),AE3303)</f>
        <v>15.05</v>
      </c>
      <c r="AF3304">
        <f t="shared" ca="1" si="1097"/>
        <v>15.024666666666667</v>
      </c>
      <c r="AG3304">
        <f t="shared" ca="1" si="1097"/>
        <v>15.5185</v>
      </c>
      <c r="AH3304">
        <f t="shared" ca="1" si="1097"/>
        <v>16.242799999999999</v>
      </c>
      <c r="AI3304">
        <f t="shared" ca="1" si="1098"/>
        <v>16.242799999999999</v>
      </c>
      <c r="AK3304">
        <f t="shared" ca="1" si="1099"/>
        <v>1</v>
      </c>
      <c r="AL3304">
        <f t="shared" ca="1" si="1100"/>
        <v>-1</v>
      </c>
      <c r="AN3304" t="str">
        <f t="shared" ca="1" si="1063"/>
        <v>Not Down</v>
      </c>
      <c r="AO3304" t="str">
        <f t="shared" ca="1" si="1070"/>
        <v>Not Up</v>
      </c>
      <c r="AQ3304">
        <f t="shared" ca="1" si="1061"/>
        <v>1</v>
      </c>
      <c r="AR3304">
        <f t="shared" ca="1" si="1062"/>
        <v>0</v>
      </c>
      <c r="AT3304">
        <f t="shared" ca="1" si="1087"/>
        <v>1</v>
      </c>
      <c r="AU3304">
        <f t="shared" ca="1" si="1088"/>
        <v>0</v>
      </c>
      <c r="AW3304" s="5">
        <f t="shared" ref="AW3304:AW3367" ca="1" si="1102">SQRT(2*W3304*R3304*Q3304*BG3304*BF3304+(Q3304*BF3304)^2+(R3304*BG3304)^2)</f>
        <v>4.3020774082321842E-2</v>
      </c>
      <c r="AX3304" s="5">
        <f t="shared" ref="AX3304:AX3367" ca="1" si="1103">SQRT(2*X3304*U3304*T3304*BG3304*BF3304+(T3304*BF3304)^2+(U3304*BG3304)^2)</f>
        <v>3.8720191076920076E-2</v>
      </c>
      <c r="AY3304" s="18">
        <f t="shared" ca="1" si="1101"/>
        <v>4.3020774082321842E-2</v>
      </c>
      <c r="BA3304" s="6">
        <f t="shared" ca="1" si="1094"/>
        <v>1.1622292036011057</v>
      </c>
      <c r="BB3304">
        <f t="shared" ca="1" si="1095"/>
        <v>1.1622292036011057</v>
      </c>
      <c r="BC3304" t="str">
        <f t="shared" ca="1" si="1083"/>
        <v>HYG UP Equity</v>
      </c>
      <c r="BD3304" t="str">
        <f t="shared" ca="1" si="1084"/>
        <v>HYG UP Equity</v>
      </c>
      <c r="BF3304">
        <f t="shared" ca="1" si="1057"/>
        <v>1</v>
      </c>
      <c r="BG3304">
        <f t="shared" ca="1" si="1058"/>
        <v>0</v>
      </c>
      <c r="BI3304">
        <f t="shared" ca="1" si="1071"/>
        <v>1</v>
      </c>
      <c r="BJ3304">
        <f t="shared" ca="1" si="1072"/>
        <v>0</v>
      </c>
      <c r="BL3304">
        <f t="shared" ca="1" si="1089"/>
        <v>10.485403195604023</v>
      </c>
      <c r="BM3304">
        <f t="shared" ca="1" si="1090"/>
        <v>0</v>
      </c>
      <c r="BN3304" s="9">
        <f t="shared" ca="1" si="1080"/>
        <v>1</v>
      </c>
      <c r="BO3304" s="9">
        <f t="shared" ca="1" si="1081"/>
        <v>0</v>
      </c>
      <c r="BP3304" s="9">
        <f t="shared" ca="1" si="1075"/>
        <v>1</v>
      </c>
      <c r="BQ3304" s="9">
        <f t="shared" ca="1" si="1076"/>
        <v>0</v>
      </c>
      <c r="BR3304">
        <f t="shared" ca="1" si="1077"/>
        <v>1118.8545857107579</v>
      </c>
      <c r="BS3304">
        <f t="shared" ca="1" si="1078"/>
        <v>-3.8696060037523017E-3</v>
      </c>
      <c r="BT3304">
        <f t="shared" ca="1" si="1079"/>
        <v>1.8055555555555558E-5</v>
      </c>
      <c r="BU3304">
        <f t="shared" ca="1" si="1064"/>
        <v>6.466134060498837E-5</v>
      </c>
      <c r="BV3304">
        <f t="shared" ca="1" si="1065"/>
        <v>0</v>
      </c>
      <c r="BW3304" s="35">
        <f ca="1">IFERROR(VLOOKUP($B3304,OFFSET(Input!$A$1,0,MATCH(Index!BW$6&amp;" Index",Input!$1:$1,0)-1,10000,2),2,0)/100,BW3303)</f>
        <v>1.1999999999999999E-3</v>
      </c>
      <c r="BX3304">
        <f t="shared" ca="1" si="1082"/>
        <v>2.4105199745480272E-2</v>
      </c>
      <c r="CE3304">
        <v>1038.3617896984415</v>
      </c>
    </row>
    <row r="3305" spans="2:83" x14ac:dyDescent="0.25">
      <c r="B3305" s="2">
        <v>42314</v>
      </c>
      <c r="C3305">
        <f t="shared" ca="1" si="1066"/>
        <v>0</v>
      </c>
      <c r="D3305">
        <f t="shared" ca="1" si="1067"/>
        <v>4</v>
      </c>
      <c r="E3305">
        <f ca="1">IF($B3305&lt;VLOOKUP(E$6&amp;" Equity",Param,4,0),"",IFERROR(VLOOKUP($B3305,OFFSET(Input!$A$1,0,MATCH(Index!E$6&amp;" Equity",Input!$1:$1,0)-1,10000,2),2,0),E3304))</f>
        <v>84.54</v>
      </c>
      <c r="F3305" s="33">
        <v>119</v>
      </c>
      <c r="H3305">
        <f ca="1">IFERROR(VLOOKUP($B3305,OFFSET(Input!$A$1,0,MATCH(Index!H$6,Input!$1:$1,0)-1,10000,2),2,0),0)</f>
        <v>0</v>
      </c>
      <c r="I3305">
        <f ca="1">IFERROR(VLOOKUP($B3305,OFFSET(Input!$A$1,0,MATCH(Index!I$6,Input!$1:$1,0)-1,10000,2),2,0),0)</f>
        <v>0</v>
      </c>
      <c r="K3305">
        <f t="shared" ca="1" si="1068"/>
        <v>106.19091707438456</v>
      </c>
      <c r="L3305" s="30">
        <f t="shared" ca="1" si="1069"/>
        <v>132.45553504544461</v>
      </c>
      <c r="N3305">
        <f t="shared" ca="1" si="1073"/>
        <v>-4.8380529792971232E-3</v>
      </c>
      <c r="O3305">
        <f t="shared" ca="1" si="1074"/>
        <v>-1.4764417175754349E-2</v>
      </c>
      <c r="Q3305">
        <f t="shared" ca="1" si="1086"/>
        <v>4.6170223415118422E-2</v>
      </c>
      <c r="R3305">
        <f t="shared" ca="1" si="1085"/>
        <v>0.13238860715266601</v>
      </c>
      <c r="T3305">
        <f t="shared" ca="1" si="1096"/>
        <v>4.2355688710881849E-2</v>
      </c>
      <c r="U3305">
        <f t="shared" ca="1" si="1091"/>
        <v>0.11640914897192536</v>
      </c>
      <c r="W3305">
        <f t="shared" ca="1" si="1092"/>
        <v>0.32793344321686585</v>
      </c>
      <c r="X3305">
        <f t="shared" ca="1" si="1093"/>
        <v>-2.0377654401010855E-2</v>
      </c>
      <c r="Z3305">
        <f t="shared" ca="1" si="1059"/>
        <v>106.98309825583326</v>
      </c>
      <c r="AA3305">
        <f t="shared" ca="1" si="1059"/>
        <v>106.78852692333912</v>
      </c>
      <c r="AB3305">
        <f t="shared" ca="1" si="1059"/>
        <v>106.55055858502894</v>
      </c>
      <c r="AC3305">
        <f t="shared" ca="1" si="1060"/>
        <v>106.78852692333912</v>
      </c>
      <c r="AE3305">
        <f ca="1">IFERROR(VLOOKUP($B3305,OFFSET(Input!$A$1,0,MATCH(Index!AE$6&amp;" Index",Input!$1:$1,0)-1,10000,2),2,0),AE3304)</f>
        <v>14.33</v>
      </c>
      <c r="AF3305">
        <f t="shared" ca="1" si="1097"/>
        <v>14.976666666666667</v>
      </c>
      <c r="AG3305">
        <f t="shared" ca="1" si="1097"/>
        <v>15.381</v>
      </c>
      <c r="AH3305">
        <f t="shared" ca="1" si="1097"/>
        <v>15.978399999999999</v>
      </c>
      <c r="AI3305">
        <f t="shared" ca="1" si="1098"/>
        <v>15.978399999999999</v>
      </c>
      <c r="AK3305">
        <f t="shared" ca="1" si="1099"/>
        <v>1</v>
      </c>
      <c r="AL3305">
        <f t="shared" ca="1" si="1100"/>
        <v>-1</v>
      </c>
      <c r="AN3305" t="str">
        <f t="shared" ca="1" si="1063"/>
        <v>Not Down</v>
      </c>
      <c r="AO3305" t="str">
        <f t="shared" ca="1" si="1070"/>
        <v>Not Up</v>
      </c>
      <c r="AQ3305">
        <f t="shared" ca="1" si="1061"/>
        <v>1</v>
      </c>
      <c r="AR3305">
        <f t="shared" ca="1" si="1062"/>
        <v>0</v>
      </c>
      <c r="AT3305">
        <f t="shared" ca="1" si="1087"/>
        <v>1</v>
      </c>
      <c r="AU3305">
        <f t="shared" ca="1" si="1088"/>
        <v>0</v>
      </c>
      <c r="AW3305" s="5">
        <f t="shared" ca="1" si="1102"/>
        <v>4.6170223415118422E-2</v>
      </c>
      <c r="AX3305" s="5">
        <f t="shared" ca="1" si="1103"/>
        <v>4.2355688710881849E-2</v>
      </c>
      <c r="AY3305" s="18">
        <f t="shared" ca="1" si="1101"/>
        <v>4.6170223415118422E-2</v>
      </c>
      <c r="BA3305" s="6">
        <f t="shared" ca="1" si="1094"/>
        <v>1.0829490589735271</v>
      </c>
      <c r="BB3305">
        <f t="shared" ca="1" si="1095"/>
        <v>1.0829490589735271</v>
      </c>
      <c r="BC3305" t="str">
        <f t="shared" ca="1" si="1083"/>
        <v>HYG UP Equity</v>
      </c>
      <c r="BD3305" t="str">
        <f t="shared" ca="1" si="1084"/>
        <v>HYG UP Equity</v>
      </c>
      <c r="BF3305">
        <f t="shared" ref="BF3305:BF3368" ca="1" si="1104">BI3306</f>
        <v>1</v>
      </c>
      <c r="BG3305">
        <f t="shared" ref="BG3305:BG3368" ca="1" si="1105">BJ3306</f>
        <v>0</v>
      </c>
      <c r="BI3305">
        <f t="shared" ca="1" si="1071"/>
        <v>1</v>
      </c>
      <c r="BJ3305">
        <f t="shared" ca="1" si="1072"/>
        <v>0</v>
      </c>
      <c r="BL3305">
        <f t="shared" ca="1" si="1089"/>
        <v>10.485403195604023</v>
      </c>
      <c r="BM3305">
        <f t="shared" ca="1" si="1090"/>
        <v>0</v>
      </c>
      <c r="BN3305" s="9">
        <f t="shared" ca="1" si="1080"/>
        <v>1</v>
      </c>
      <c r="BO3305" s="9">
        <f t="shared" ca="1" si="1081"/>
        <v>0</v>
      </c>
      <c r="BP3305" s="9">
        <f t="shared" ca="1" si="1075"/>
        <v>1</v>
      </c>
      <c r="BQ3305" s="9">
        <f t="shared" ca="1" si="1076"/>
        <v>0</v>
      </c>
      <c r="BR3305">
        <f t="shared" ca="1" si="1077"/>
        <v>1113.4545812358738</v>
      </c>
      <c r="BS3305">
        <f t="shared" ca="1" si="1078"/>
        <v>-4.8263684520305494E-3</v>
      </c>
      <c r="BT3305">
        <f t="shared" ca="1" si="1079"/>
        <v>1.8055555555555558E-5</v>
      </c>
      <c r="BU3305">
        <f t="shared" ca="1" si="1064"/>
        <v>2.3723574459625854E-5</v>
      </c>
      <c r="BV3305">
        <f t="shared" ca="1" si="1065"/>
        <v>0</v>
      </c>
      <c r="BW3305" s="35">
        <f ca="1">IFERROR(VLOOKUP($B3305,OFFSET(Input!$A$1,0,MATCH(Index!BW$6&amp;" Index",Input!$1:$1,0)-1,10000,2),2,0)/100,BW3304)</f>
        <v>1.1999999999999999E-3</v>
      </c>
      <c r="BX3305">
        <f t="shared" ca="1" si="1082"/>
        <v>2.1789704370254865E-2</v>
      </c>
      <c r="CE3305">
        <v>1031.878762346349</v>
      </c>
    </row>
    <row r="3306" spans="2:83" x14ac:dyDescent="0.25">
      <c r="B3306" s="2">
        <v>42317</v>
      </c>
      <c r="C3306">
        <f t="shared" ca="1" si="1066"/>
        <v>0</v>
      </c>
      <c r="D3306">
        <f t="shared" ca="1" si="1067"/>
        <v>5</v>
      </c>
      <c r="E3306">
        <f ca="1">IF($B3306&lt;VLOOKUP(E$6&amp;" Equity",Param,4,0),"",IFERROR(VLOOKUP($B3306,OFFSET(Input!$A$1,0,MATCH(Index!E$6&amp;" Equity",Input!$1:$1,0)-1,10000,2),2,0),E3305))</f>
        <v>84.19</v>
      </c>
      <c r="F3306" s="33">
        <v>118.33</v>
      </c>
      <c r="H3306">
        <f ca="1">IFERROR(VLOOKUP($B3306,OFFSET(Input!$A$1,0,MATCH(Index!H$6,Input!$1:$1,0)-1,10000,2),2,0),0)</f>
        <v>0</v>
      </c>
      <c r="I3306">
        <f ca="1">IFERROR(VLOOKUP($B3306,OFFSET(Input!$A$1,0,MATCH(Index!I$6,Input!$1:$1,0)-1,10000,2),2,0),0)</f>
        <v>0</v>
      </c>
      <c r="K3306">
        <f t="shared" ca="1" si="1068"/>
        <v>105.75128115084499</v>
      </c>
      <c r="L3306" s="30">
        <f t="shared" ca="1" si="1069"/>
        <v>131.70977699098705</v>
      </c>
      <c r="N3306">
        <f t="shared" ca="1" si="1073"/>
        <v>-4.1486457890713389E-3</v>
      </c>
      <c r="O3306">
        <f t="shared" ca="1" si="1074"/>
        <v>-5.6461617150620298E-3</v>
      </c>
      <c r="Q3306">
        <f t="shared" ca="1" si="1086"/>
        <v>5.0375352205743192E-2</v>
      </c>
      <c r="R3306">
        <f t="shared" ca="1" si="1085"/>
        <v>0.1312292513036952</v>
      </c>
      <c r="T3306">
        <f t="shared" ca="1" si="1096"/>
        <v>4.4342448672846167E-2</v>
      </c>
      <c r="U3306">
        <f t="shared" ca="1" si="1091"/>
        <v>0.1150193157066341</v>
      </c>
      <c r="W3306">
        <f t="shared" ca="1" si="1092"/>
        <v>0.41903645000959194</v>
      </c>
      <c r="X3306">
        <f t="shared" ca="1" si="1093"/>
        <v>7.3389949278339792E-2</v>
      </c>
      <c r="Z3306">
        <f t="shared" ref="Z3306:AB3369" ca="1" si="1106">AVERAGE(OFFSET($K3306,0,0,-Z$5,1))</f>
        <v>106.8378142370569</v>
      </c>
      <c r="AA3306">
        <f t="shared" ca="1" si="1106"/>
        <v>106.76527333000965</v>
      </c>
      <c r="AB3306">
        <f t="shared" ca="1" si="1106"/>
        <v>106.60797636090642</v>
      </c>
      <c r="AC3306">
        <f t="shared" ref="AC3306:AC3369" ca="1" si="1107">MAX(AB3306,AA3306)</f>
        <v>106.76527333000965</v>
      </c>
      <c r="AE3306">
        <f ca="1">IFERROR(VLOOKUP($B3306,OFFSET(Input!$A$1,0,MATCH(Index!AE$6&amp;" Index",Input!$1:$1,0)-1,10000,2),2,0),AE3305)</f>
        <v>16.52</v>
      </c>
      <c r="AF3306">
        <f t="shared" ca="1" si="1097"/>
        <v>15.079333333333334</v>
      </c>
      <c r="AG3306">
        <f t="shared" ca="1" si="1097"/>
        <v>15.398499999999999</v>
      </c>
      <c r="AH3306">
        <f t="shared" ca="1" si="1097"/>
        <v>15.857599999999998</v>
      </c>
      <c r="AI3306">
        <f t="shared" ca="1" si="1098"/>
        <v>15.857599999999998</v>
      </c>
      <c r="AK3306">
        <f t="shared" ca="1" si="1099"/>
        <v>1</v>
      </c>
      <c r="AL3306">
        <f t="shared" ca="1" si="1100"/>
        <v>-1</v>
      </c>
      <c r="AN3306" t="str">
        <f t="shared" ca="1" si="1063"/>
        <v>Not Down</v>
      </c>
      <c r="AO3306" t="str">
        <f t="shared" ca="1" si="1070"/>
        <v>Not Up</v>
      </c>
      <c r="AQ3306">
        <f t="shared" ca="1" si="1061"/>
        <v>1</v>
      </c>
      <c r="AR3306">
        <f t="shared" ca="1" si="1062"/>
        <v>0</v>
      </c>
      <c r="AT3306">
        <f t="shared" ca="1" si="1087"/>
        <v>1</v>
      </c>
      <c r="AU3306">
        <f t="shared" ca="1" si="1088"/>
        <v>0</v>
      </c>
      <c r="AW3306" s="5">
        <f t="shared" ca="1" si="1102"/>
        <v>5.0375352205743192E-2</v>
      </c>
      <c r="AX3306" s="5">
        <f t="shared" ca="1" si="1103"/>
        <v>4.4342448672846167E-2</v>
      </c>
      <c r="AY3306" s="18">
        <f t="shared" ca="1" si="1101"/>
        <v>5.0375352205743192E-2</v>
      </c>
      <c r="BA3306" s="6">
        <f t="shared" ca="1" si="1094"/>
        <v>0.99254889168396931</v>
      </c>
      <c r="BB3306">
        <f t="shared" ca="1" si="1095"/>
        <v>0.99254889168396931</v>
      </c>
      <c r="BC3306" t="str">
        <f t="shared" ca="1" si="1083"/>
        <v>HYG UP Equity</v>
      </c>
      <c r="BD3306" t="str">
        <f t="shared" ca="1" si="1084"/>
        <v>HYG UP Equity</v>
      </c>
      <c r="BF3306">
        <f t="shared" ca="1" si="1104"/>
        <v>1</v>
      </c>
      <c r="BG3306">
        <f t="shared" ca="1" si="1105"/>
        <v>0</v>
      </c>
      <c r="BI3306">
        <f t="shared" ca="1" si="1071"/>
        <v>1</v>
      </c>
      <c r="BJ3306">
        <f t="shared" ca="1" si="1072"/>
        <v>0</v>
      </c>
      <c r="BL3306">
        <f t="shared" ca="1" si="1089"/>
        <v>10.485403195604023</v>
      </c>
      <c r="BM3306">
        <f t="shared" ca="1" si="1090"/>
        <v>0</v>
      </c>
      <c r="BN3306" s="9">
        <f t="shared" ca="1" si="1080"/>
        <v>1</v>
      </c>
      <c r="BO3306" s="9">
        <f t="shared" ca="1" si="1081"/>
        <v>0</v>
      </c>
      <c r="BP3306" s="9">
        <f t="shared" ca="1" si="1075"/>
        <v>1</v>
      </c>
      <c r="BQ3306" s="9">
        <f t="shared" ca="1" si="1076"/>
        <v>0</v>
      </c>
      <c r="BR3306">
        <f t="shared" ca="1" si="1077"/>
        <v>1108.8448213182896</v>
      </c>
      <c r="BS3306">
        <f t="shared" ca="1" si="1078"/>
        <v>-4.1400520463686918E-3</v>
      </c>
      <c r="BT3306">
        <f t="shared" ca="1" si="1079"/>
        <v>5.4166666666666671E-5</v>
      </c>
      <c r="BU3306">
        <f t="shared" ca="1" si="1064"/>
        <v>1.5856028925515719E-5</v>
      </c>
      <c r="BV3306">
        <f t="shared" ca="1" si="1065"/>
        <v>0</v>
      </c>
      <c r="BW3306" s="35">
        <f ca="1">IFERROR(VLOOKUP($B3306,OFFSET(Input!$A$1,0,MATCH(Index!BW$6&amp;" Index",Input!$1:$1,0)-1,10000,2),2,0)/100,BW3305)</f>
        <v>1.1999999999999999E-3</v>
      </c>
      <c r="BX3306">
        <f t="shared" ca="1" si="1082"/>
        <v>6.0529740627294611E-2</v>
      </c>
      <c r="CE3306">
        <v>1026.7876908142869</v>
      </c>
    </row>
    <row r="3307" spans="2:83" x14ac:dyDescent="0.25">
      <c r="B3307" s="2">
        <v>42318</v>
      </c>
      <c r="C3307">
        <f t="shared" ca="1" si="1066"/>
        <v>0</v>
      </c>
      <c r="D3307">
        <f t="shared" ca="1" si="1067"/>
        <v>0</v>
      </c>
      <c r="E3307">
        <f ca="1">IF($B3307&lt;VLOOKUP(E$6&amp;" Equity",Param,4,0),"",IFERROR(VLOOKUP($B3307,OFFSET(Input!$A$1,0,MATCH(Index!E$6&amp;" Equity",Input!$1:$1,0)-1,10000,2),2,0),E3306))</f>
        <v>84</v>
      </c>
      <c r="F3307" s="33">
        <v>118.68</v>
      </c>
      <c r="H3307">
        <f ca="1">IFERROR(VLOOKUP($B3307,OFFSET(Input!$A$1,0,MATCH(Index!H$6,Input!$1:$1,0)-1,10000,2),2,0),0)</f>
        <v>0</v>
      </c>
      <c r="I3307">
        <f ca="1">IFERROR(VLOOKUP($B3307,OFFSET(Input!$A$1,0,MATCH(Index!I$6,Input!$1:$1,0)-1,10000,2),2,0),0)</f>
        <v>0</v>
      </c>
      <c r="K3307">
        <f t="shared" ca="1" si="1068"/>
        <v>105.51262164949495</v>
      </c>
      <c r="L3307" s="30">
        <f t="shared" ca="1" si="1069"/>
        <v>132.09935209406191</v>
      </c>
      <c r="N3307">
        <f t="shared" ca="1" si="1073"/>
        <v>-2.2593505062590024E-3</v>
      </c>
      <c r="O3307">
        <f t="shared" ca="1" si="1074"/>
        <v>2.9534640261537227E-3</v>
      </c>
      <c r="Q3307">
        <f t="shared" ca="1" si="1086"/>
        <v>4.8955925528018064E-2</v>
      </c>
      <c r="R3307">
        <f t="shared" ca="1" si="1085"/>
        <v>0.13146816415203344</v>
      </c>
      <c r="T3307">
        <f t="shared" ca="1" si="1096"/>
        <v>4.4278288383350704E-2</v>
      </c>
      <c r="U3307">
        <f t="shared" ca="1" si="1091"/>
        <v>0.11533781425179332</v>
      </c>
      <c r="W3307">
        <f t="shared" ca="1" si="1092"/>
        <v>0.43624864647688605</v>
      </c>
      <c r="X3307">
        <f t="shared" ca="1" si="1093"/>
        <v>6.6733320486404873E-2</v>
      </c>
      <c r="Z3307">
        <f t="shared" ca="1" si="1106"/>
        <v>106.70367377826312</v>
      </c>
      <c r="AA3307">
        <f t="shared" ca="1" si="1106"/>
        <v>106.74259015808329</v>
      </c>
      <c r="AB3307">
        <f t="shared" ca="1" si="1106"/>
        <v>106.63284150722404</v>
      </c>
      <c r="AC3307">
        <f t="shared" ca="1" si="1107"/>
        <v>106.74259015808329</v>
      </c>
      <c r="AE3307">
        <f ca="1">IFERROR(VLOOKUP($B3307,OFFSET(Input!$A$1,0,MATCH(Index!AE$6&amp;" Index",Input!$1:$1,0)-1,10000,2),2,0),AE3306)</f>
        <v>15.29</v>
      </c>
      <c r="AF3307">
        <f t="shared" ca="1" si="1097"/>
        <v>15.048666666666668</v>
      </c>
      <c r="AG3307">
        <f t="shared" ca="1" si="1097"/>
        <v>15.279499999999999</v>
      </c>
      <c r="AH3307">
        <f t="shared" ca="1" si="1097"/>
        <v>15.693199999999999</v>
      </c>
      <c r="AI3307">
        <f t="shared" ca="1" si="1098"/>
        <v>15.693199999999999</v>
      </c>
      <c r="AK3307">
        <f t="shared" ca="1" si="1099"/>
        <v>-1</v>
      </c>
      <c r="AL3307">
        <f t="shared" ca="1" si="1100"/>
        <v>-1</v>
      </c>
      <c r="AN3307" t="str">
        <f t="shared" ca="1" si="1063"/>
        <v>Not Down</v>
      </c>
      <c r="AO3307" t="str">
        <f t="shared" ca="1" si="1070"/>
        <v>Not Up</v>
      </c>
      <c r="AQ3307">
        <f t="shared" ca="1" si="1061"/>
        <v>1</v>
      </c>
      <c r="AR3307">
        <f t="shared" ca="1" si="1062"/>
        <v>0</v>
      </c>
      <c r="AT3307">
        <f t="shared" ca="1" si="1087"/>
        <v>1</v>
      </c>
      <c r="AU3307">
        <f t="shared" ca="1" si="1088"/>
        <v>0</v>
      </c>
      <c r="AW3307" s="5">
        <f t="shared" ca="1" si="1102"/>
        <v>4.8955925528018064E-2</v>
      </c>
      <c r="AX3307" s="5">
        <f t="shared" ca="1" si="1103"/>
        <v>4.4278288383350704E-2</v>
      </c>
      <c r="AY3307" s="18">
        <f t="shared" ca="1" si="1101"/>
        <v>4.8955925528018064E-2</v>
      </c>
      <c r="BA3307" s="6">
        <f t="shared" ca="1" si="1094"/>
        <v>1.0213268253172827</v>
      </c>
      <c r="BB3307">
        <f t="shared" ca="1" si="1095"/>
        <v>0.99254889168396931</v>
      </c>
      <c r="BC3307" t="str">
        <f t="shared" ca="1" si="1083"/>
        <v>HYG UP Equity</v>
      </c>
      <c r="BD3307" t="str">
        <f t="shared" ca="1" si="1084"/>
        <v>HYG UP Equity</v>
      </c>
      <c r="BF3307">
        <f t="shared" ca="1" si="1104"/>
        <v>1</v>
      </c>
      <c r="BG3307">
        <f t="shared" ca="1" si="1105"/>
        <v>0</v>
      </c>
      <c r="BI3307">
        <f t="shared" ca="1" si="1071"/>
        <v>1</v>
      </c>
      <c r="BJ3307">
        <f t="shared" ca="1" si="1072"/>
        <v>0</v>
      </c>
      <c r="BL3307">
        <f t="shared" ca="1" si="1089"/>
        <v>10.485403195604023</v>
      </c>
      <c r="BM3307">
        <f t="shared" ca="1" si="1090"/>
        <v>0</v>
      </c>
      <c r="BN3307" s="9">
        <f t="shared" ca="1" si="1080"/>
        <v>1</v>
      </c>
      <c r="BO3307" s="9">
        <f t="shared" ca="1" si="1081"/>
        <v>0</v>
      </c>
      <c r="BP3307" s="9">
        <f t="shared" ca="1" si="1075"/>
        <v>1</v>
      </c>
      <c r="BQ3307" s="9">
        <f t="shared" ca="1" si="1076"/>
        <v>0</v>
      </c>
      <c r="BR3307">
        <f t="shared" ca="1" si="1077"/>
        <v>1106.3423802201726</v>
      </c>
      <c r="BS3307">
        <f t="shared" ca="1" si="1078"/>
        <v>-2.2568000950231593E-3</v>
      </c>
      <c r="BT3307">
        <f t="shared" ca="1" si="1079"/>
        <v>1.8055555555555558E-5</v>
      </c>
      <c r="BU3307">
        <f t="shared" ca="1" si="1064"/>
        <v>1.8080033457911561E-5</v>
      </c>
      <c r="BV3307">
        <f t="shared" ca="1" si="1065"/>
        <v>0</v>
      </c>
      <c r="BW3307" s="35">
        <f ca="1">IFERROR(VLOOKUP($B3307,OFFSET(Input!$A$1,0,MATCH(Index!BW$6&amp;" Index",Input!$1:$1,0)-1,10000,2),2,0)/100,BW3306)</f>
        <v>1.1999999999999999E-3</v>
      </c>
      <c r="BX3307">
        <f t="shared" ca="1" si="1082"/>
        <v>1.8401084442586133E-2</v>
      </c>
      <c r="CE3307">
        <v>1024.2436002941276</v>
      </c>
    </row>
    <row r="3308" spans="2:83" x14ac:dyDescent="0.25">
      <c r="B3308" s="2">
        <v>42319</v>
      </c>
      <c r="C3308">
        <f t="shared" ca="1" si="1066"/>
        <v>0</v>
      </c>
      <c r="D3308">
        <f t="shared" ca="1" si="1067"/>
        <v>0</v>
      </c>
      <c r="E3308">
        <f ca="1">IF($B3308&lt;VLOOKUP(E$6&amp;" Equity",Param,4,0),"",IFERROR(VLOOKUP($B3308,OFFSET(Input!$A$1,0,MATCH(Index!E$6&amp;" Equity",Input!$1:$1,0)-1,10000,2),2,0),E3307))</f>
        <v>83.8</v>
      </c>
      <c r="F3308" s="33">
        <v>118.43</v>
      </c>
      <c r="H3308">
        <f ca="1">IFERROR(VLOOKUP($B3308,OFFSET(Input!$A$1,0,MATCH(Index!H$6,Input!$1:$1,0)-1,10000,2),2,0),0)</f>
        <v>0</v>
      </c>
      <c r="I3308">
        <f ca="1">IFERROR(VLOOKUP($B3308,OFFSET(Input!$A$1,0,MATCH(Index!I$6,Input!$1:$1,0)-1,10000,2),2,0),0)</f>
        <v>0</v>
      </c>
      <c r="K3308">
        <f t="shared" ca="1" si="1068"/>
        <v>105.26140112175806</v>
      </c>
      <c r="L3308" s="30">
        <f t="shared" ca="1" si="1069"/>
        <v>131.82108416329419</v>
      </c>
      <c r="N3308">
        <f t="shared" ca="1" si="1073"/>
        <v>-2.3837913552762504E-3</v>
      </c>
      <c r="O3308">
        <f t="shared" ca="1" si="1074"/>
        <v>-2.1087266892172163E-3</v>
      </c>
      <c r="Q3308">
        <f t="shared" ca="1" si="1086"/>
        <v>4.8557618400718747E-2</v>
      </c>
      <c r="R3308">
        <f t="shared" ca="1" si="1085"/>
        <v>0.13033316290734315</v>
      </c>
      <c r="T3308">
        <f t="shared" ca="1" si="1096"/>
        <v>4.5009399738687943E-2</v>
      </c>
      <c r="U3308">
        <f t="shared" ca="1" si="1091"/>
        <v>0.11136603728287492</v>
      </c>
      <c r="W3308">
        <f t="shared" ca="1" si="1092"/>
        <v>0.50679919312045763</v>
      </c>
      <c r="X3308">
        <f t="shared" ca="1" si="1093"/>
        <v>9.6136939981609632E-2</v>
      </c>
      <c r="Z3308">
        <f t="shared" ca="1" si="1106"/>
        <v>106.51565345481336</v>
      </c>
      <c r="AA3308">
        <f t="shared" ca="1" si="1106"/>
        <v>106.71109697871123</v>
      </c>
      <c r="AB3308">
        <f t="shared" ca="1" si="1106"/>
        <v>106.60464614857342</v>
      </c>
      <c r="AC3308">
        <f t="shared" ca="1" si="1107"/>
        <v>106.71109697871123</v>
      </c>
      <c r="AE3308">
        <f ca="1">IFERROR(VLOOKUP($B3308,OFFSET(Input!$A$1,0,MATCH(Index!AE$6&amp;" Index",Input!$1:$1,0)-1,10000,2),2,0),AE3307)</f>
        <v>16.059999999999999</v>
      </c>
      <c r="AF3308">
        <f t="shared" ca="1" si="1097"/>
        <v>15.006000000000002</v>
      </c>
      <c r="AG3308">
        <f t="shared" ca="1" si="1097"/>
        <v>15.181000000000003</v>
      </c>
      <c r="AH3308">
        <f t="shared" ca="1" si="1097"/>
        <v>15.599599999999999</v>
      </c>
      <c r="AI3308">
        <f t="shared" ca="1" si="1098"/>
        <v>15.599599999999999</v>
      </c>
      <c r="AK3308">
        <f t="shared" ca="1" si="1099"/>
        <v>-1</v>
      </c>
      <c r="AL3308">
        <f t="shared" ca="1" si="1100"/>
        <v>-1</v>
      </c>
      <c r="AN3308" t="str">
        <f t="shared" ca="1" si="1063"/>
        <v>Not Down</v>
      </c>
      <c r="AO3308" t="str">
        <f t="shared" ca="1" si="1070"/>
        <v>Not Up</v>
      </c>
      <c r="AQ3308">
        <f t="shared" ca="1" si="1061"/>
        <v>1</v>
      </c>
      <c r="AR3308">
        <f t="shared" ca="1" si="1062"/>
        <v>0</v>
      </c>
      <c r="AT3308">
        <f t="shared" ca="1" si="1087"/>
        <v>1</v>
      </c>
      <c r="AU3308">
        <f t="shared" ca="1" si="1088"/>
        <v>0</v>
      </c>
      <c r="AW3308" s="5">
        <f t="shared" ca="1" si="1102"/>
        <v>4.8557618400718747E-2</v>
      </c>
      <c r="AX3308" s="5">
        <f t="shared" ca="1" si="1103"/>
        <v>4.5009399738687943E-2</v>
      </c>
      <c r="AY3308" s="18">
        <f t="shared" ca="1" si="1101"/>
        <v>4.8557618400718747E-2</v>
      </c>
      <c r="BA3308" s="6">
        <f t="shared" ca="1" si="1094"/>
        <v>1.029704537553265</v>
      </c>
      <c r="BB3308">
        <f t="shared" ca="1" si="1095"/>
        <v>0.99254889168396931</v>
      </c>
      <c r="BC3308" t="str">
        <f t="shared" ca="1" si="1083"/>
        <v>HYG UP Equity</v>
      </c>
      <c r="BD3308" t="str">
        <f t="shared" ca="1" si="1084"/>
        <v>HYG UP Equity</v>
      </c>
      <c r="BF3308">
        <f t="shared" ca="1" si="1104"/>
        <v>1</v>
      </c>
      <c r="BG3308">
        <f t="shared" ca="1" si="1105"/>
        <v>0</v>
      </c>
      <c r="BI3308">
        <f t="shared" ca="1" si="1071"/>
        <v>1</v>
      </c>
      <c r="BJ3308">
        <f t="shared" ca="1" si="1072"/>
        <v>0</v>
      </c>
      <c r="BL3308">
        <f t="shared" ca="1" si="1089"/>
        <v>10.485403195604023</v>
      </c>
      <c r="BM3308">
        <f t="shared" ca="1" si="1090"/>
        <v>0</v>
      </c>
      <c r="BN3308" s="9">
        <f t="shared" ca="1" si="1080"/>
        <v>1</v>
      </c>
      <c r="BO3308" s="9">
        <f t="shared" ca="1" si="1081"/>
        <v>0</v>
      </c>
      <c r="BP3308" s="9">
        <f t="shared" ca="1" si="1075"/>
        <v>1</v>
      </c>
      <c r="BQ3308" s="9">
        <f t="shared" ca="1" si="1076"/>
        <v>0</v>
      </c>
      <c r="BR3308">
        <f t="shared" ca="1" si="1077"/>
        <v>1103.7082316958388</v>
      </c>
      <c r="BS3308">
        <f t="shared" ca="1" si="1078"/>
        <v>-2.3809523809523725E-3</v>
      </c>
      <c r="BT3308">
        <f t="shared" ca="1" si="1079"/>
        <v>1.8055555555555558E-5</v>
      </c>
      <c r="BU3308">
        <f t="shared" ca="1" si="1064"/>
        <v>0</v>
      </c>
      <c r="BV3308">
        <f t="shared" ca="1" si="1065"/>
        <v>0</v>
      </c>
      <c r="BW3308" s="35">
        <f ca="1">IFERROR(VLOOKUP($B3308,OFFSET(Input!$A$1,0,MATCH(Index!BW$6&amp;" Index",Input!$1:$1,0)-1,10000,2),2,0)/100,BW3307)</f>
        <v>1.1999999999999999E-3</v>
      </c>
      <c r="BX3308">
        <f t="shared" ca="1" si="1082"/>
        <v>1.8355491741281049E-2</v>
      </c>
      <c r="CE3308">
        <v>1021.5681031454293</v>
      </c>
    </row>
    <row r="3309" spans="2:83" x14ac:dyDescent="0.25">
      <c r="B3309" s="2">
        <v>42320</v>
      </c>
      <c r="C3309">
        <f t="shared" ca="1" si="1066"/>
        <v>0</v>
      </c>
      <c r="D3309">
        <f t="shared" ca="1" si="1067"/>
        <v>0</v>
      </c>
      <c r="E3309">
        <f ca="1">IF($B3309&lt;VLOOKUP(E$6&amp;" Equity",Param,4,0),"",IFERROR(VLOOKUP($B3309,OFFSET(Input!$A$1,0,MATCH(Index!E$6&amp;" Equity",Input!$1:$1,0)-1,10000,2),2,0),E3308))</f>
        <v>83.23</v>
      </c>
      <c r="F3309" s="33">
        <v>119</v>
      </c>
      <c r="H3309">
        <f ca="1">IFERROR(VLOOKUP($B3309,OFFSET(Input!$A$1,0,MATCH(Index!H$6,Input!$1:$1,0)-1,10000,2),2,0),0)</f>
        <v>0</v>
      </c>
      <c r="I3309">
        <f ca="1">IFERROR(VLOOKUP($B3309,OFFSET(Input!$A$1,0,MATCH(Index!I$6,Input!$1:$1,0)-1,10000,2),2,0),0)</f>
        <v>0</v>
      </c>
      <c r="K3309">
        <f t="shared" ca="1" si="1068"/>
        <v>104.54542261770791</v>
      </c>
      <c r="L3309" s="30">
        <f t="shared" ca="1" si="1069"/>
        <v>132.45553504544463</v>
      </c>
      <c r="N3309">
        <f t="shared" ca="1" si="1073"/>
        <v>-6.8251477300335234E-3</v>
      </c>
      <c r="O3309">
        <f t="shared" ca="1" si="1074"/>
        <v>4.8014243781256414E-3</v>
      </c>
      <c r="Q3309">
        <f t="shared" ca="1" si="1086"/>
        <v>5.8010268850964886E-2</v>
      </c>
      <c r="R3309">
        <f t="shared" ca="1" si="1085"/>
        <v>0.10529371451099433</v>
      </c>
      <c r="T3309">
        <f t="shared" ca="1" si="1096"/>
        <v>5.0425028811227547E-2</v>
      </c>
      <c r="U3309">
        <f t="shared" ca="1" si="1091"/>
        <v>0.11130546018896488</v>
      </c>
      <c r="W3309">
        <f t="shared" ca="1" si="1092"/>
        <v>0.21981567397396087</v>
      </c>
      <c r="X3309">
        <f t="shared" ca="1" si="1093"/>
        <v>3.8299167383476863E-2</v>
      </c>
      <c r="Z3309">
        <f t="shared" ca="1" si="1106"/>
        <v>106.28354275319384</v>
      </c>
      <c r="AA3309">
        <f t="shared" ca="1" si="1106"/>
        <v>106.6313014776661</v>
      </c>
      <c r="AB3309">
        <f t="shared" ca="1" si="1106"/>
        <v>106.53030689470206</v>
      </c>
      <c r="AC3309">
        <f t="shared" ca="1" si="1107"/>
        <v>106.6313014776661</v>
      </c>
      <c r="AE3309">
        <f ca="1">IFERROR(VLOOKUP($B3309,OFFSET(Input!$A$1,0,MATCH(Index!AE$6&amp;" Index",Input!$1:$1,0)-1,10000,2),2,0),AE3308)</f>
        <v>18.37</v>
      </c>
      <c r="AF3309">
        <f t="shared" ca="1" si="1097"/>
        <v>15.267333333333335</v>
      </c>
      <c r="AG3309">
        <f t="shared" ca="1" si="1097"/>
        <v>15.297000000000002</v>
      </c>
      <c r="AH3309">
        <f t="shared" ca="1" si="1097"/>
        <v>15.637599999999999</v>
      </c>
      <c r="AI3309">
        <f t="shared" ca="1" si="1098"/>
        <v>15.637599999999999</v>
      </c>
      <c r="AK3309">
        <f t="shared" ca="1" si="1099"/>
        <v>-1</v>
      </c>
      <c r="AL3309">
        <f t="shared" ca="1" si="1100"/>
        <v>-1</v>
      </c>
      <c r="AN3309" t="str">
        <f t="shared" ca="1" si="1063"/>
        <v>Not Down</v>
      </c>
      <c r="AO3309" t="str">
        <f t="shared" ca="1" si="1070"/>
        <v>Not Up</v>
      </c>
      <c r="AQ3309">
        <f t="shared" ca="1" si="1061"/>
        <v>1</v>
      </c>
      <c r="AR3309">
        <f t="shared" ca="1" si="1062"/>
        <v>0</v>
      </c>
      <c r="AT3309">
        <f t="shared" ca="1" si="1087"/>
        <v>1</v>
      </c>
      <c r="AU3309">
        <f t="shared" ca="1" si="1088"/>
        <v>0</v>
      </c>
      <c r="AW3309" s="5">
        <f t="shared" ca="1" si="1102"/>
        <v>5.8010268850964886E-2</v>
      </c>
      <c r="AX3309" s="5">
        <f t="shared" ca="1" si="1103"/>
        <v>5.0425028811227547E-2</v>
      </c>
      <c r="AY3309" s="18">
        <f t="shared" ca="1" si="1101"/>
        <v>5.8010268850964886E-2</v>
      </c>
      <c r="BA3309" s="6">
        <f t="shared" ca="1" si="1094"/>
        <v>0.86191636395369597</v>
      </c>
      <c r="BB3309">
        <f t="shared" ca="1" si="1095"/>
        <v>0.86191636395369597</v>
      </c>
      <c r="BC3309" t="str">
        <f t="shared" ca="1" si="1083"/>
        <v>HYG UP Equity</v>
      </c>
      <c r="BD3309" t="str">
        <f t="shared" ca="1" si="1084"/>
        <v>HYG UP Equity</v>
      </c>
      <c r="BF3309">
        <f t="shared" ca="1" si="1104"/>
        <v>1</v>
      </c>
      <c r="BG3309">
        <f t="shared" ca="1" si="1105"/>
        <v>0</v>
      </c>
      <c r="BI3309">
        <f t="shared" ca="1" si="1071"/>
        <v>1</v>
      </c>
      <c r="BJ3309">
        <f t="shared" ca="1" si="1072"/>
        <v>0</v>
      </c>
      <c r="BL3309">
        <f t="shared" ca="1" si="1089"/>
        <v>10.485403195604022</v>
      </c>
      <c r="BM3309">
        <f t="shared" ca="1" si="1090"/>
        <v>0</v>
      </c>
      <c r="BN3309" s="9">
        <f t="shared" ca="1" si="1080"/>
        <v>1.0000000000000002</v>
      </c>
      <c r="BO3309" s="9">
        <f t="shared" ca="1" si="1081"/>
        <v>0</v>
      </c>
      <c r="BP3309" s="9">
        <f t="shared" ca="1" si="1075"/>
        <v>1</v>
      </c>
      <c r="BQ3309" s="9">
        <f t="shared" ca="1" si="1076"/>
        <v>0</v>
      </c>
      <c r="BR3309">
        <f t="shared" ca="1" si="1077"/>
        <v>1096.2009084014876</v>
      </c>
      <c r="BS3309">
        <f t="shared" ca="1" si="1078"/>
        <v>-6.8019093078759418E-3</v>
      </c>
      <c r="BT3309">
        <f t="shared" ca="1" si="1079"/>
        <v>1.8055555555555562E-5</v>
      </c>
      <c r="BU3309">
        <f t="shared" ca="1" si="1064"/>
        <v>4.4408920985006264E-20</v>
      </c>
      <c r="BV3309">
        <f t="shared" ca="1" si="1065"/>
        <v>0</v>
      </c>
      <c r="BW3309" s="35">
        <f ca="1">IFERROR(VLOOKUP($B3309,OFFSET(Input!$A$1,0,MATCH(Index!BW$6&amp;" Index",Input!$1:$1,0)-1,10000,2),2,0)/100,BW3308)</f>
        <v>1.1999999999999999E-3</v>
      </c>
      <c r="BX3309">
        <f t="shared" ca="1" si="1082"/>
        <v>1.8307544098940254E-2</v>
      </c>
      <c r="CE3309">
        <v>1014.0086627180054</v>
      </c>
    </row>
    <row r="3310" spans="2:83" x14ac:dyDescent="0.25">
      <c r="B3310" s="2">
        <v>42321</v>
      </c>
      <c r="C3310">
        <f t="shared" ca="1" si="1066"/>
        <v>0</v>
      </c>
      <c r="D3310">
        <f t="shared" ca="1" si="1067"/>
        <v>0</v>
      </c>
      <c r="E3310">
        <f ca="1">IF($B3310&lt;VLOOKUP(E$6&amp;" Equity",Param,4,0),"",IFERROR(VLOOKUP($B3310,OFFSET(Input!$A$1,0,MATCH(Index!E$6&amp;" Equity",Input!$1:$1,0)-1,10000,2),2,0),E3309))</f>
        <v>83</v>
      </c>
      <c r="F3310" s="33">
        <v>119.68</v>
      </c>
      <c r="H3310">
        <f ca="1">IFERROR(VLOOKUP($B3310,OFFSET(Input!$A$1,0,MATCH(Index!H$6,Input!$1:$1,0)-1,10000,2),2,0),0)</f>
        <v>0</v>
      </c>
      <c r="I3310">
        <f ca="1">IFERROR(VLOOKUP($B3310,OFFSET(Input!$A$1,0,MATCH(Index!I$6,Input!$1:$1,0)-1,10000,2),2,0),0)</f>
        <v>0</v>
      </c>
      <c r="K3310">
        <f t="shared" ca="1" si="1068"/>
        <v>104.25651901081048</v>
      </c>
      <c r="L3310" s="30">
        <f t="shared" ca="1" si="1069"/>
        <v>133.2124238171329</v>
      </c>
      <c r="N3310">
        <f t="shared" ca="1" si="1073"/>
        <v>-2.7672519614059714E-3</v>
      </c>
      <c r="O3310">
        <f t="shared" ca="1" si="1074"/>
        <v>5.6980211146377959E-3</v>
      </c>
      <c r="Q3310">
        <f t="shared" ca="1" si="1086"/>
        <v>5.9360836271294931E-2</v>
      </c>
      <c r="R3310">
        <f t="shared" ca="1" si="1085"/>
        <v>0.10236887432630865</v>
      </c>
      <c r="T3310">
        <f t="shared" ca="1" si="1096"/>
        <v>4.8728278737530037E-2</v>
      </c>
      <c r="U3310">
        <f t="shared" ca="1" si="1091"/>
        <v>0.11312242143153498</v>
      </c>
      <c r="W3310">
        <f t="shared" ca="1" si="1092"/>
        <v>0.11909114016093508</v>
      </c>
      <c r="X3310">
        <f t="shared" ca="1" si="1093"/>
        <v>-4.2845349002274788E-4</v>
      </c>
      <c r="Z3310">
        <f t="shared" ca="1" si="1106"/>
        <v>106.01003829441397</v>
      </c>
      <c r="AA3310">
        <f t="shared" ca="1" si="1106"/>
        <v>106.51267917315847</v>
      </c>
      <c r="AB3310">
        <f t="shared" ca="1" si="1106"/>
        <v>106.44391136069595</v>
      </c>
      <c r="AC3310">
        <f t="shared" ca="1" si="1107"/>
        <v>106.51267917315847</v>
      </c>
      <c r="AE3310">
        <f ca="1">IFERROR(VLOOKUP($B3310,OFFSET(Input!$A$1,0,MATCH(Index!AE$6&amp;" Index",Input!$1:$1,0)-1,10000,2),2,0),AE3309)</f>
        <v>20.079999999999998</v>
      </c>
      <c r="AF3310">
        <f t="shared" ca="1" si="1097"/>
        <v>15.641999999999999</v>
      </c>
      <c r="AG3310">
        <f t="shared" ca="1" si="1097"/>
        <v>15.548500000000001</v>
      </c>
      <c r="AH3310">
        <f t="shared" ca="1" si="1097"/>
        <v>15.7576</v>
      </c>
      <c r="AI3310">
        <f t="shared" ca="1" si="1098"/>
        <v>15.7576</v>
      </c>
      <c r="AK3310">
        <f t="shared" ca="1" si="1099"/>
        <v>-1</v>
      </c>
      <c r="AL3310">
        <f t="shared" ca="1" si="1100"/>
        <v>-1</v>
      </c>
      <c r="AN3310" t="str">
        <f t="shared" ca="1" si="1063"/>
        <v>Not Down</v>
      </c>
      <c r="AO3310" t="str">
        <f t="shared" ca="1" si="1070"/>
        <v>Not Up</v>
      </c>
      <c r="AQ3310">
        <f t="shared" ca="1" si="1061"/>
        <v>1</v>
      </c>
      <c r="AR3310">
        <f t="shared" ca="1" si="1062"/>
        <v>0</v>
      </c>
      <c r="AT3310">
        <f t="shared" ca="1" si="1087"/>
        <v>1</v>
      </c>
      <c r="AU3310">
        <f t="shared" ca="1" si="1088"/>
        <v>0</v>
      </c>
      <c r="AW3310" s="5">
        <f t="shared" ca="1" si="1102"/>
        <v>5.9360836271294931E-2</v>
      </c>
      <c r="AX3310" s="5">
        <f t="shared" ca="1" si="1103"/>
        <v>4.8728278737530037E-2</v>
      </c>
      <c r="AY3310" s="18">
        <f t="shared" ca="1" si="1101"/>
        <v>5.9360836271294931E-2</v>
      </c>
      <c r="BA3310" s="6">
        <f t="shared" ca="1" si="1094"/>
        <v>0.84230619278149321</v>
      </c>
      <c r="BB3310">
        <f t="shared" ca="1" si="1095"/>
        <v>0.86191636395369597</v>
      </c>
      <c r="BC3310" t="str">
        <f t="shared" ca="1" si="1083"/>
        <v>HYG UP Equity</v>
      </c>
      <c r="BD3310" t="str">
        <f t="shared" ca="1" si="1084"/>
        <v>HYG UP Equity</v>
      </c>
      <c r="BF3310">
        <f t="shared" ca="1" si="1104"/>
        <v>1</v>
      </c>
      <c r="BG3310">
        <f t="shared" ca="1" si="1105"/>
        <v>0</v>
      </c>
      <c r="BI3310">
        <f t="shared" ca="1" si="1071"/>
        <v>1</v>
      </c>
      <c r="BJ3310">
        <f t="shared" ca="1" si="1072"/>
        <v>0</v>
      </c>
      <c r="BL3310">
        <f t="shared" ca="1" si="1089"/>
        <v>10.485403195604022</v>
      </c>
      <c r="BM3310">
        <f t="shared" ca="1" si="1090"/>
        <v>0</v>
      </c>
      <c r="BN3310" s="9">
        <f t="shared" ca="1" si="1080"/>
        <v>1</v>
      </c>
      <c r="BO3310" s="9">
        <f t="shared" ca="1" si="1081"/>
        <v>0</v>
      </c>
      <c r="BP3310" s="9">
        <f t="shared" ca="1" si="1075"/>
        <v>1</v>
      </c>
      <c r="BQ3310" s="9">
        <f t="shared" ca="1" si="1076"/>
        <v>0</v>
      </c>
      <c r="BR3310">
        <f t="shared" ca="1" si="1077"/>
        <v>1093.1716375985036</v>
      </c>
      <c r="BS3310">
        <f t="shared" ca="1" si="1078"/>
        <v>-2.7634266490449422E-3</v>
      </c>
      <c r="BT3310">
        <f t="shared" ca="1" si="1079"/>
        <v>1.8055555555555558E-5</v>
      </c>
      <c r="BU3310">
        <f t="shared" ca="1" si="1064"/>
        <v>2.6126505546054668E-5</v>
      </c>
      <c r="BV3310">
        <f t="shared" ca="1" si="1065"/>
        <v>0</v>
      </c>
      <c r="BW3310" s="35">
        <f ca="1">IFERROR(VLOOKUP($B3310,OFFSET(Input!$A$1,0,MATCH(Index!BW$6&amp;" Index",Input!$1:$1,0)-1,10000,2),2,0)/100,BW3309)</f>
        <v>1.1999999999999999E-3</v>
      </c>
      <c r="BX3310">
        <f t="shared" ca="1" si="1082"/>
        <v>1.5780386909217903E-2</v>
      </c>
      <c r="CE3310">
        <v>1010.8950726012454</v>
      </c>
    </row>
    <row r="3311" spans="2:83" x14ac:dyDescent="0.25">
      <c r="B3311" s="2">
        <v>42324</v>
      </c>
      <c r="C3311">
        <f t="shared" ca="1" si="1066"/>
        <v>0</v>
      </c>
      <c r="D3311">
        <f t="shared" ca="1" si="1067"/>
        <v>0</v>
      </c>
      <c r="E3311">
        <f ca="1">IF($B3311&lt;VLOOKUP(E$6&amp;" Equity",Param,4,0),"",IFERROR(VLOOKUP($B3311,OFFSET(Input!$A$1,0,MATCH(Index!E$6&amp;" Equity",Input!$1:$1,0)-1,10000,2),2,0),E3310))</f>
        <v>83.38</v>
      </c>
      <c r="F3311" s="33">
        <v>119.57</v>
      </c>
      <c r="H3311">
        <f ca="1">IFERROR(VLOOKUP($B3311,OFFSET(Input!$A$1,0,MATCH(Index!H$6,Input!$1:$1,0)-1,10000,2),2,0),0)</f>
        <v>0</v>
      </c>
      <c r="I3311">
        <f ca="1">IFERROR(VLOOKUP($B3311,OFFSET(Input!$A$1,0,MATCH(Index!I$6,Input!$1:$1,0)-1,10000,2),2,0),0)</f>
        <v>0</v>
      </c>
      <c r="K3311">
        <f t="shared" ca="1" si="1068"/>
        <v>104.73383801351056</v>
      </c>
      <c r="L3311" s="30">
        <f t="shared" ca="1" si="1069"/>
        <v>133.08998592759508</v>
      </c>
      <c r="N3311">
        <f t="shared" ca="1" si="1073"/>
        <v>4.5678646560528072E-3</v>
      </c>
      <c r="O3311">
        <f t="shared" ca="1" si="1074"/>
        <v>-9.1954029467865707E-4</v>
      </c>
      <c r="Q3311">
        <f t="shared" ca="1" si="1086"/>
        <v>6.1731215984956025E-2</v>
      </c>
      <c r="R3311">
        <f t="shared" ca="1" si="1085"/>
        <v>9.983801518783908E-2</v>
      </c>
      <c r="T3311">
        <f t="shared" ca="1" si="1096"/>
        <v>5.0457365522378776E-2</v>
      </c>
      <c r="U3311">
        <f t="shared" ca="1" si="1091"/>
        <v>0.11274856489234637</v>
      </c>
      <c r="W3311">
        <f t="shared" ca="1" si="1092"/>
        <v>0.15813394151026389</v>
      </c>
      <c r="X3311">
        <f t="shared" ca="1" si="1093"/>
        <v>6.6700778308273175E-3</v>
      </c>
      <c r="Z3311">
        <f t="shared" ca="1" si="1106"/>
        <v>105.75128115084499</v>
      </c>
      <c r="AA3311">
        <f t="shared" ca="1" si="1106"/>
        <v>106.40354391284475</v>
      </c>
      <c r="AB3311">
        <f t="shared" ca="1" si="1106"/>
        <v>106.384610760539</v>
      </c>
      <c r="AC3311">
        <f t="shared" ca="1" si="1107"/>
        <v>106.40354391284475</v>
      </c>
      <c r="AE3311">
        <f ca="1">IFERROR(VLOOKUP($B3311,OFFSET(Input!$A$1,0,MATCH(Index!AE$6&amp;" Index",Input!$1:$1,0)-1,10000,2),2,0),AE3310)</f>
        <v>18.16</v>
      </c>
      <c r="AF3311">
        <f t="shared" ca="1" si="1097"/>
        <v>15.833333333333336</v>
      </c>
      <c r="AG3311">
        <f t="shared" ca="1" si="1097"/>
        <v>15.707500000000001</v>
      </c>
      <c r="AH3311">
        <f t="shared" ca="1" si="1097"/>
        <v>15.837200000000001</v>
      </c>
      <c r="AI3311">
        <f t="shared" ca="1" si="1098"/>
        <v>15.837200000000001</v>
      </c>
      <c r="AK3311">
        <f t="shared" ca="1" si="1099"/>
        <v>-1</v>
      </c>
      <c r="AL3311">
        <f t="shared" ca="1" si="1100"/>
        <v>-1</v>
      </c>
      <c r="AN3311" t="str">
        <f t="shared" ca="1" si="1063"/>
        <v>Not Down</v>
      </c>
      <c r="AO3311" t="str">
        <f t="shared" ca="1" si="1070"/>
        <v>Not Up</v>
      </c>
      <c r="AQ3311">
        <f t="shared" ca="1" si="1061"/>
        <v>1</v>
      </c>
      <c r="AR3311">
        <f t="shared" ca="1" si="1062"/>
        <v>0</v>
      </c>
      <c r="AT3311">
        <f t="shared" ca="1" si="1087"/>
        <v>1</v>
      </c>
      <c r="AU3311">
        <f t="shared" ca="1" si="1088"/>
        <v>0</v>
      </c>
      <c r="AW3311" s="5">
        <f t="shared" ca="1" si="1102"/>
        <v>6.1731215984956025E-2</v>
      </c>
      <c r="AX3311" s="5">
        <f t="shared" ca="1" si="1103"/>
        <v>5.0457365522378776E-2</v>
      </c>
      <c r="AY3311" s="18">
        <f t="shared" ca="1" si="1101"/>
        <v>6.1731215984956025E-2</v>
      </c>
      <c r="BA3311" s="6">
        <f t="shared" ca="1" si="1094"/>
        <v>0.80996298553692936</v>
      </c>
      <c r="BB3311">
        <f t="shared" ca="1" si="1095"/>
        <v>0.86191636395369597</v>
      </c>
      <c r="BC3311" t="str">
        <f t="shared" ca="1" si="1083"/>
        <v>HYG UP Equity</v>
      </c>
      <c r="BD3311" t="str">
        <f t="shared" ca="1" si="1084"/>
        <v>HYG UP Equity</v>
      </c>
      <c r="BF3311">
        <f t="shared" ca="1" si="1104"/>
        <v>1</v>
      </c>
      <c r="BG3311">
        <f t="shared" ca="1" si="1105"/>
        <v>0</v>
      </c>
      <c r="BI3311">
        <f t="shared" ca="1" si="1071"/>
        <v>1</v>
      </c>
      <c r="BJ3311">
        <f t="shared" ca="1" si="1072"/>
        <v>0</v>
      </c>
      <c r="BL3311">
        <f t="shared" ca="1" si="1089"/>
        <v>10.485403195604022</v>
      </c>
      <c r="BM3311">
        <f t="shared" ca="1" si="1090"/>
        <v>0</v>
      </c>
      <c r="BN3311" s="9">
        <f t="shared" ca="1" si="1080"/>
        <v>1</v>
      </c>
      <c r="BO3311" s="9">
        <f t="shared" ca="1" si="1081"/>
        <v>0</v>
      </c>
      <c r="BP3311" s="9">
        <f t="shared" ca="1" si="1075"/>
        <v>1</v>
      </c>
      <c r="BQ3311" s="9">
        <f t="shared" ca="1" si="1076"/>
        <v>0</v>
      </c>
      <c r="BR3311">
        <f t="shared" ca="1" si="1077"/>
        <v>1098.1765197947377</v>
      </c>
      <c r="BS3311">
        <f t="shared" ca="1" si="1078"/>
        <v>4.5783132530119452E-3</v>
      </c>
      <c r="BT3311">
        <f t="shared" ca="1" si="1079"/>
        <v>5.4166666666666671E-5</v>
      </c>
      <c r="BU3311">
        <f t="shared" ca="1" si="1064"/>
        <v>0</v>
      </c>
      <c r="BV3311">
        <f t="shared" ca="1" si="1065"/>
        <v>0</v>
      </c>
      <c r="BW3311" s="35">
        <f ca="1">IFERROR(VLOOKUP($B3311,OFFSET(Input!$A$1,0,MATCH(Index!BW$6&amp;" Index",Input!$1:$1,0)-1,10000,2),2,0)/100,BW3310)</f>
        <v>1.2999999999999999E-3</v>
      </c>
      <c r="BX3311">
        <f t="shared" ca="1" si="1082"/>
        <v>4.7195796121238538E-2</v>
      </c>
      <c r="CE3311">
        <v>1014.7962684676485</v>
      </c>
    </row>
    <row r="3312" spans="2:83" x14ac:dyDescent="0.25">
      <c r="B3312" s="2">
        <v>42325</v>
      </c>
      <c r="C3312">
        <f t="shared" ca="1" si="1066"/>
        <v>0</v>
      </c>
      <c r="D3312">
        <f t="shared" ca="1" si="1067"/>
        <v>0</v>
      </c>
      <c r="E3312">
        <f ca="1">IF($B3312&lt;VLOOKUP(E$6&amp;" Equity",Param,4,0),"",IFERROR(VLOOKUP($B3312,OFFSET(Input!$A$1,0,MATCH(Index!E$6&amp;" Equity",Input!$1:$1,0)-1,10000,2),2,0),E3311))</f>
        <v>83.45</v>
      </c>
      <c r="F3312" s="33">
        <v>119.77</v>
      </c>
      <c r="H3312">
        <f ca="1">IFERROR(VLOOKUP($B3312,OFFSET(Input!$A$1,0,MATCH(Index!H$6,Input!$1:$1,0)-1,10000,2),2,0),0)</f>
        <v>0</v>
      </c>
      <c r="I3312">
        <f ca="1">IFERROR(VLOOKUP($B3312,OFFSET(Input!$A$1,0,MATCH(Index!I$6,Input!$1:$1,0)-1,10000,2),2,0),0)</f>
        <v>0</v>
      </c>
      <c r="K3312">
        <f t="shared" ca="1" si="1068"/>
        <v>104.82176519821849</v>
      </c>
      <c r="L3312" s="30">
        <f t="shared" ca="1" si="1069"/>
        <v>133.31260027220927</v>
      </c>
      <c r="N3312">
        <f t="shared" ca="1" si="1073"/>
        <v>8.3917765519330681E-4</v>
      </c>
      <c r="O3312">
        <f t="shared" ca="1" si="1074"/>
        <v>1.6712630279268148E-3</v>
      </c>
      <c r="Q3312">
        <f t="shared" ca="1" si="1086"/>
        <v>6.1648658594282715E-2</v>
      </c>
      <c r="R3312">
        <f t="shared" ca="1" si="1085"/>
        <v>9.1266280162492108E-2</v>
      </c>
      <c r="T3312">
        <f t="shared" ca="1" si="1096"/>
        <v>5.0436105113676216E-2</v>
      </c>
      <c r="U3312">
        <f t="shared" ca="1" si="1091"/>
        <v>0.11076109680332558</v>
      </c>
      <c r="W3312">
        <f t="shared" ca="1" si="1092"/>
        <v>0.21832520713809514</v>
      </c>
      <c r="X3312">
        <f t="shared" ca="1" si="1093"/>
        <v>2.2966030865245225E-2</v>
      </c>
      <c r="Z3312">
        <f t="shared" ca="1" si="1106"/>
        <v>105.49001180199862</v>
      </c>
      <c r="AA3312">
        <f t="shared" ca="1" si="1106"/>
        <v>106.29380365317817</v>
      </c>
      <c r="AB3312">
        <f t="shared" ca="1" si="1106"/>
        <v>106.33882996494685</v>
      </c>
      <c r="AC3312">
        <f t="shared" ca="1" si="1107"/>
        <v>106.33882996494685</v>
      </c>
      <c r="AE3312">
        <f ca="1">IFERROR(VLOOKUP($B3312,OFFSET(Input!$A$1,0,MATCH(Index!AE$6&amp;" Index",Input!$1:$1,0)-1,10000,2),2,0),AE3311)</f>
        <v>18.84</v>
      </c>
      <c r="AF3312">
        <f t="shared" ca="1" si="1097"/>
        <v>16.060666666666666</v>
      </c>
      <c r="AG3312">
        <f t="shared" ca="1" si="1097"/>
        <v>15.862</v>
      </c>
      <c r="AH3312">
        <f t="shared" ca="1" si="1097"/>
        <v>15.883999999999999</v>
      </c>
      <c r="AI3312">
        <f t="shared" ca="1" si="1098"/>
        <v>15.883999999999999</v>
      </c>
      <c r="AK3312">
        <f t="shared" ca="1" si="1099"/>
        <v>-1</v>
      </c>
      <c r="AL3312">
        <f t="shared" ca="1" si="1100"/>
        <v>1</v>
      </c>
      <c r="AN3312" t="str">
        <f t="shared" ca="1" si="1063"/>
        <v>Not Down</v>
      </c>
      <c r="AO3312" t="str">
        <f t="shared" ca="1" si="1070"/>
        <v>Not Up</v>
      </c>
      <c r="AQ3312">
        <f t="shared" ca="1" si="1061"/>
        <v>1</v>
      </c>
      <c r="AR3312">
        <f t="shared" ca="1" si="1062"/>
        <v>0</v>
      </c>
      <c r="AT3312">
        <f t="shared" ca="1" si="1087"/>
        <v>1</v>
      </c>
      <c r="AU3312">
        <f t="shared" ca="1" si="1088"/>
        <v>0</v>
      </c>
      <c r="AW3312" s="5">
        <f t="shared" ca="1" si="1102"/>
        <v>6.1648658594282715E-2</v>
      </c>
      <c r="AX3312" s="5">
        <f t="shared" ca="1" si="1103"/>
        <v>5.0436105113676216E-2</v>
      </c>
      <c r="AY3312" s="18">
        <f t="shared" ca="1" si="1101"/>
        <v>6.1648658594282715E-2</v>
      </c>
      <c r="BA3312" s="6">
        <f t="shared" ca="1" si="1094"/>
        <v>0.81104765521430167</v>
      </c>
      <c r="BB3312">
        <f t="shared" ca="1" si="1095"/>
        <v>0.86191636395369597</v>
      </c>
      <c r="BC3312" t="str">
        <f t="shared" ca="1" si="1083"/>
        <v>HYG UP Equity</v>
      </c>
      <c r="BD3312" t="str">
        <f t="shared" ca="1" si="1084"/>
        <v>HYG UP Equity</v>
      </c>
      <c r="BF3312">
        <f t="shared" ca="1" si="1104"/>
        <v>1</v>
      </c>
      <c r="BG3312">
        <f t="shared" ca="1" si="1105"/>
        <v>0</v>
      </c>
      <c r="BI3312">
        <f t="shared" ca="1" si="1071"/>
        <v>1</v>
      </c>
      <c r="BJ3312">
        <f t="shared" ca="1" si="1072"/>
        <v>0</v>
      </c>
      <c r="BL3312">
        <f t="shared" ca="1" si="1089"/>
        <v>10.485403195604022</v>
      </c>
      <c r="BM3312">
        <f t="shared" ca="1" si="1090"/>
        <v>0</v>
      </c>
      <c r="BN3312" s="9">
        <f t="shared" ca="1" si="1080"/>
        <v>1</v>
      </c>
      <c r="BO3312" s="9">
        <f t="shared" ca="1" si="1081"/>
        <v>0</v>
      </c>
      <c r="BP3312" s="9">
        <f t="shared" ca="1" si="1075"/>
        <v>1</v>
      </c>
      <c r="BQ3312" s="9">
        <f t="shared" ca="1" si="1076"/>
        <v>0</v>
      </c>
      <c r="BR3312">
        <f t="shared" ca="1" si="1077"/>
        <v>1099.0984717782546</v>
      </c>
      <c r="BS3312">
        <f t="shared" ca="1" si="1078"/>
        <v>8.3952986327662238E-4</v>
      </c>
      <c r="BT3312">
        <f t="shared" ca="1" si="1079"/>
        <v>1.8055555555555558E-5</v>
      </c>
      <c r="BU3312">
        <f t="shared" ca="1" si="1064"/>
        <v>0</v>
      </c>
      <c r="BV3312">
        <f t="shared" ca="1" si="1065"/>
        <v>0</v>
      </c>
      <c r="BW3312" s="35">
        <f ca="1">IFERROR(VLOOKUP($B3312,OFFSET(Input!$A$1,0,MATCH(Index!BW$6&amp;" Index",Input!$1:$1,0)-1,10000,2),2,0)/100,BW3311)</f>
        <v>1.2999999999999999E-3</v>
      </c>
      <c r="BX3312">
        <f t="shared" ca="1" si="1082"/>
        <v>1.579264392823387E-2</v>
      </c>
      <c r="CE3312">
        <v>1015.501198618432</v>
      </c>
    </row>
    <row r="3313" spans="2:83" x14ac:dyDescent="0.25">
      <c r="B3313" s="2">
        <v>42326</v>
      </c>
      <c r="C3313">
        <f t="shared" ca="1" si="1066"/>
        <v>0</v>
      </c>
      <c r="D3313">
        <f t="shared" ca="1" si="1067"/>
        <v>0</v>
      </c>
      <c r="E3313">
        <f ca="1">IF($B3313&lt;VLOOKUP(E$6&amp;" Equity",Param,4,0),"",IFERROR(VLOOKUP($B3313,OFFSET(Input!$A$1,0,MATCH(Index!E$6&amp;" Equity",Input!$1:$1,0)-1,10000,2),2,0),E3312))</f>
        <v>83.61</v>
      </c>
      <c r="F3313" s="33">
        <v>120.02</v>
      </c>
      <c r="H3313">
        <f ca="1">IFERROR(VLOOKUP($B3313,OFFSET(Input!$A$1,0,MATCH(Index!H$6,Input!$1:$1,0)-1,10000,2),2,0),0)</f>
        <v>0</v>
      </c>
      <c r="I3313">
        <f ca="1">IFERROR(VLOOKUP($B3313,OFFSET(Input!$A$1,0,MATCH(Index!I$6,Input!$1:$1,0)-1,10000,2),2,0),0)</f>
        <v>0</v>
      </c>
      <c r="K3313">
        <f t="shared" ca="1" si="1068"/>
        <v>105.022741620408</v>
      </c>
      <c r="L3313" s="30">
        <f t="shared" ca="1" si="1069"/>
        <v>133.59086820297702</v>
      </c>
      <c r="N3313">
        <f t="shared" ca="1" si="1073"/>
        <v>1.9154800541224171E-3</v>
      </c>
      <c r="O3313">
        <f t="shared" ca="1" si="1074"/>
        <v>2.0851586019514034E-3</v>
      </c>
      <c r="Q3313">
        <f t="shared" ca="1" si="1086"/>
        <v>6.0638986798056023E-2</v>
      </c>
      <c r="R3313">
        <f t="shared" ca="1" si="1085"/>
        <v>9.1680839727745822E-2</v>
      </c>
      <c r="T3313">
        <f t="shared" ca="1" si="1096"/>
        <v>5.0755141280561723E-2</v>
      </c>
      <c r="U3313">
        <f t="shared" ca="1" si="1091"/>
        <v>0.10531861044450445</v>
      </c>
      <c r="W3313">
        <f t="shared" ca="1" si="1092"/>
        <v>0.25441092701569978</v>
      </c>
      <c r="X3313">
        <f t="shared" ca="1" si="1093"/>
        <v>5.7925473896860848E-2</v>
      </c>
      <c r="Z3313">
        <f t="shared" ca="1" si="1106"/>
        <v>105.28024266133832</v>
      </c>
      <c r="AA3313">
        <f t="shared" ca="1" si="1106"/>
        <v>106.19973874303282</v>
      </c>
      <c r="AB3313">
        <f t="shared" ca="1" si="1106"/>
        <v>106.3040890413952</v>
      </c>
      <c r="AC3313">
        <f t="shared" ca="1" si="1107"/>
        <v>106.3040890413952</v>
      </c>
      <c r="AE3313">
        <f ca="1">IFERROR(VLOOKUP($B3313,OFFSET(Input!$A$1,0,MATCH(Index!AE$6&amp;" Index",Input!$1:$1,0)-1,10000,2),2,0),AE3312)</f>
        <v>16.850000000000001</v>
      </c>
      <c r="AF3313">
        <f t="shared" ca="1" si="1097"/>
        <v>16.228666666666665</v>
      </c>
      <c r="AG3313">
        <f t="shared" ca="1" si="1097"/>
        <v>15.869500000000002</v>
      </c>
      <c r="AH3313">
        <f t="shared" ca="1" si="1097"/>
        <v>15.836800000000004</v>
      </c>
      <c r="AI3313">
        <f t="shared" ca="1" si="1098"/>
        <v>15.869500000000002</v>
      </c>
      <c r="AK3313">
        <f t="shared" ca="1" si="1099"/>
        <v>-1</v>
      </c>
      <c r="AL3313">
        <f t="shared" ca="1" si="1100"/>
        <v>1</v>
      </c>
      <c r="AN3313" t="str">
        <f t="shared" ca="1" si="1063"/>
        <v>Not Down</v>
      </c>
      <c r="AO3313" t="str">
        <f t="shared" ca="1" si="1070"/>
        <v>Not Up</v>
      </c>
      <c r="AQ3313">
        <f t="shared" ref="AQ3313:AQ3376" ca="1" si="1108">IF($C3313=1,IF(AND(AN3313="Not Down",AO3313="Not Up"),1,0),AQ3312)</f>
        <v>1</v>
      </c>
      <c r="AR3313">
        <f t="shared" ref="AR3313:AR3376" ca="1" si="1109">IF($C3313=1,IF(AND(AN3313="Not Down",AO3313="Not Up"),0,1),AR3312)</f>
        <v>0</v>
      </c>
      <c r="AT3313">
        <f t="shared" ca="1" si="1087"/>
        <v>1</v>
      </c>
      <c r="AU3313">
        <f t="shared" ca="1" si="1088"/>
        <v>0</v>
      </c>
      <c r="AW3313" s="5">
        <f t="shared" ca="1" si="1102"/>
        <v>6.0638986798056023E-2</v>
      </c>
      <c r="AX3313" s="5">
        <f t="shared" ca="1" si="1103"/>
        <v>5.0755141280561723E-2</v>
      </c>
      <c r="AY3313" s="18">
        <f t="shared" ca="1" si="1101"/>
        <v>6.0638986798056023E-2</v>
      </c>
      <c r="BA3313" s="6">
        <f t="shared" ca="1" si="1094"/>
        <v>0.82455203558254231</v>
      </c>
      <c r="BB3313">
        <f t="shared" ca="1" si="1095"/>
        <v>0.86191636395369597</v>
      </c>
      <c r="BC3313" t="str">
        <f t="shared" ca="1" si="1083"/>
        <v>HYG UP Equity</v>
      </c>
      <c r="BD3313" t="str">
        <f t="shared" ca="1" si="1084"/>
        <v>HYG UP Equity</v>
      </c>
      <c r="BF3313">
        <f t="shared" ca="1" si="1104"/>
        <v>1</v>
      </c>
      <c r="BG3313">
        <f t="shared" ca="1" si="1105"/>
        <v>0</v>
      </c>
      <c r="BI3313">
        <f t="shared" ca="1" si="1071"/>
        <v>1</v>
      </c>
      <c r="BJ3313">
        <f t="shared" ca="1" si="1072"/>
        <v>0</v>
      </c>
      <c r="BL3313">
        <f t="shared" ca="1" si="1089"/>
        <v>10.485403195604022</v>
      </c>
      <c r="BM3313">
        <f t="shared" ca="1" si="1090"/>
        <v>0</v>
      </c>
      <c r="BN3313" s="9">
        <f t="shared" ca="1" si="1080"/>
        <v>1</v>
      </c>
      <c r="BO3313" s="9">
        <f t="shared" ca="1" si="1081"/>
        <v>0</v>
      </c>
      <c r="BP3313" s="9">
        <f t="shared" ca="1" si="1075"/>
        <v>1</v>
      </c>
      <c r="BQ3313" s="9">
        <f t="shared" ca="1" si="1076"/>
        <v>0</v>
      </c>
      <c r="BR3313">
        <f t="shared" ca="1" si="1077"/>
        <v>1101.2057905977215</v>
      </c>
      <c r="BS3313">
        <f t="shared" ca="1" si="1078"/>
        <v>1.9173157579388533E-3</v>
      </c>
      <c r="BT3313">
        <f t="shared" ca="1" si="1079"/>
        <v>1.8055555555555558E-5</v>
      </c>
      <c r="BU3313">
        <f t="shared" ca="1" si="1064"/>
        <v>0</v>
      </c>
      <c r="BV3313">
        <f t="shared" ca="1" si="1065"/>
        <v>0</v>
      </c>
      <c r="BW3313" s="35">
        <f ca="1">IFERROR(VLOOKUP($B3313,OFFSET(Input!$A$1,0,MATCH(Index!BW$6&amp;" Index",Input!$1:$1,0)-1,10000,2),2,0)/100,BW3312)</f>
        <v>1.1999999999999999E-3</v>
      </c>
      <c r="BX3313">
        <f t="shared" ca="1" si="1082"/>
        <v>1.5803614318263399E-2</v>
      </c>
      <c r="CE3313">
        <v>1017.1499797633398</v>
      </c>
    </row>
    <row r="3314" spans="2:83" x14ac:dyDescent="0.25">
      <c r="B3314" s="2">
        <v>42327</v>
      </c>
      <c r="C3314">
        <f t="shared" ca="1" si="1066"/>
        <v>0</v>
      </c>
      <c r="D3314">
        <f t="shared" ca="1" si="1067"/>
        <v>0</v>
      </c>
      <c r="E3314">
        <f ca="1">IF($B3314&lt;VLOOKUP(E$6&amp;" Equity",Param,4,0),"",IFERROR(VLOOKUP($B3314,OFFSET(Input!$A$1,0,MATCH(Index!E$6&amp;" Equity",Input!$1:$1,0)-1,10000,2),2,0),E3313))</f>
        <v>82.86</v>
      </c>
      <c r="F3314" s="33">
        <v>120.82</v>
      </c>
      <c r="H3314">
        <f ca="1">IFERROR(VLOOKUP($B3314,OFFSET(Input!$A$1,0,MATCH(Index!H$6,Input!$1:$1,0)-1,10000,2),2,0),0)</f>
        <v>0</v>
      </c>
      <c r="I3314">
        <f ca="1">IFERROR(VLOOKUP($B3314,OFFSET(Input!$A$1,0,MATCH(Index!I$6,Input!$1:$1,0)-1,10000,2),2,0),0)</f>
        <v>0</v>
      </c>
      <c r="K3314">
        <f t="shared" ca="1" si="1068"/>
        <v>104.08066464139465</v>
      </c>
      <c r="L3314" s="30">
        <f t="shared" ca="1" si="1069"/>
        <v>134.48132558143379</v>
      </c>
      <c r="N3314">
        <f t="shared" ca="1" si="1073"/>
        <v>-9.010693512710756E-3</v>
      </c>
      <c r="O3314">
        <f t="shared" ca="1" si="1074"/>
        <v>6.6434391492283381E-3</v>
      </c>
      <c r="Q3314">
        <f t="shared" ca="1" si="1086"/>
        <v>7.3104950477808461E-2</v>
      </c>
      <c r="R3314">
        <f t="shared" ca="1" si="1085"/>
        <v>9.6649526424590071E-2</v>
      </c>
      <c r="T3314">
        <f t="shared" ca="1" si="1096"/>
        <v>5.9979666500427464E-2</v>
      </c>
      <c r="U3314">
        <f t="shared" ca="1" si="1091"/>
        <v>0.1077592979869266</v>
      </c>
      <c r="W3314">
        <f t="shared" ca="1" si="1092"/>
        <v>-4.991538840927312E-2</v>
      </c>
      <c r="X3314">
        <f t="shared" ca="1" si="1093"/>
        <v>-6.9947968683278197E-2</v>
      </c>
      <c r="Z3314">
        <f t="shared" ca="1" si="1106"/>
        <v>105.01771720985326</v>
      </c>
      <c r="AA3314">
        <f t="shared" ca="1" si="1106"/>
        <v>106.05669447446621</v>
      </c>
      <c r="AB3314">
        <f t="shared" ca="1" si="1106"/>
        <v>106.22166232150657</v>
      </c>
      <c r="AC3314">
        <f t="shared" ca="1" si="1107"/>
        <v>106.22166232150657</v>
      </c>
      <c r="AE3314">
        <f ca="1">IFERROR(VLOOKUP($B3314,OFFSET(Input!$A$1,0,MATCH(Index!AE$6&amp;" Index",Input!$1:$1,0)-1,10000,2),2,0),AE3313)</f>
        <v>16.989999999999998</v>
      </c>
      <c r="AF3314">
        <f t="shared" ca="1" si="1097"/>
        <v>16.387333333333331</v>
      </c>
      <c r="AG3314">
        <f t="shared" ca="1" si="1097"/>
        <v>15.996500000000003</v>
      </c>
      <c r="AH3314">
        <f t="shared" ca="1" si="1097"/>
        <v>15.874400000000003</v>
      </c>
      <c r="AI3314">
        <f t="shared" ca="1" si="1098"/>
        <v>15.996500000000003</v>
      </c>
      <c r="AK3314">
        <f t="shared" ca="1" si="1099"/>
        <v>-1</v>
      </c>
      <c r="AL3314">
        <f t="shared" ca="1" si="1100"/>
        <v>1</v>
      </c>
      <c r="AN3314" t="str">
        <f t="shared" ref="AN3314:AN3377" ca="1" si="1110">IF($C3314=1,IF(SUM(AK3300:AK3314)=-15,"Down","Not Down"),AN3313)</f>
        <v>Not Down</v>
      </c>
      <c r="AO3314" t="str">
        <f t="shared" ca="1" si="1070"/>
        <v>Not Up</v>
      </c>
      <c r="AQ3314">
        <f t="shared" ca="1" si="1108"/>
        <v>1</v>
      </c>
      <c r="AR3314">
        <f t="shared" ca="1" si="1109"/>
        <v>0</v>
      </c>
      <c r="AT3314">
        <f t="shared" ca="1" si="1087"/>
        <v>1</v>
      </c>
      <c r="AU3314">
        <f t="shared" ca="1" si="1088"/>
        <v>0</v>
      </c>
      <c r="AW3314" s="5">
        <f t="shared" ca="1" si="1102"/>
        <v>7.3104950477808461E-2</v>
      </c>
      <c r="AX3314" s="5">
        <f t="shared" ca="1" si="1103"/>
        <v>5.9979666500427464E-2</v>
      </c>
      <c r="AY3314" s="18">
        <f t="shared" ca="1" si="1101"/>
        <v>7.3104950477808461E-2</v>
      </c>
      <c r="BA3314" s="6">
        <f t="shared" ca="1" si="1094"/>
        <v>0.68394820970678127</v>
      </c>
      <c r="BB3314">
        <f t="shared" ca="1" si="1095"/>
        <v>0.68394820970678127</v>
      </c>
      <c r="BC3314" t="str">
        <f t="shared" ca="1" si="1083"/>
        <v>HYG UP Equity</v>
      </c>
      <c r="BD3314" t="str">
        <f t="shared" ca="1" si="1084"/>
        <v>HYG UP Equity</v>
      </c>
      <c r="BF3314">
        <f t="shared" ca="1" si="1104"/>
        <v>1</v>
      </c>
      <c r="BG3314">
        <f t="shared" ca="1" si="1105"/>
        <v>0</v>
      </c>
      <c r="BI3314">
        <f t="shared" ca="1" si="1071"/>
        <v>1</v>
      </c>
      <c r="BJ3314">
        <f t="shared" ca="1" si="1072"/>
        <v>0</v>
      </c>
      <c r="BL3314">
        <f t="shared" ca="1" si="1089"/>
        <v>10.485403195604022</v>
      </c>
      <c r="BM3314">
        <f t="shared" ca="1" si="1090"/>
        <v>0</v>
      </c>
      <c r="BN3314" s="9">
        <f t="shared" ca="1" si="1080"/>
        <v>1</v>
      </c>
      <c r="BO3314" s="9">
        <f t="shared" ca="1" si="1081"/>
        <v>0</v>
      </c>
      <c r="BP3314" s="9">
        <f t="shared" ca="1" si="1075"/>
        <v>1</v>
      </c>
      <c r="BQ3314" s="9">
        <f t="shared" ca="1" si="1076"/>
        <v>0</v>
      </c>
      <c r="BR3314">
        <f t="shared" ca="1" si="1077"/>
        <v>1091.32773363147</v>
      </c>
      <c r="BS3314">
        <f t="shared" ca="1" si="1078"/>
        <v>-8.9702188733404853E-3</v>
      </c>
      <c r="BT3314">
        <f t="shared" ca="1" si="1079"/>
        <v>1.8055555555555558E-5</v>
      </c>
      <c r="BU3314">
        <f t="shared" ca="1" si="1064"/>
        <v>0</v>
      </c>
      <c r="BV3314">
        <f t="shared" ca="1" si="1065"/>
        <v>0</v>
      </c>
      <c r="BW3314" s="35">
        <f ca="1">IFERROR(VLOOKUP($B3314,OFFSET(Input!$A$1,0,MATCH(Index!BW$6&amp;" Index",Input!$1:$1,0)-1,10000,2),2,0)/100,BW3313)</f>
        <v>1.1999999999999999E-3</v>
      </c>
      <c r="BX3314">
        <f t="shared" ca="1" si="1082"/>
        <v>1.5829273274988214E-2</v>
      </c>
      <c r="CE3314">
        <v>1009.2563167306909</v>
      </c>
    </row>
    <row r="3315" spans="2:83" x14ac:dyDescent="0.25">
      <c r="B3315" s="2">
        <v>42328</v>
      </c>
      <c r="C3315">
        <f t="shared" ca="1" si="1066"/>
        <v>0</v>
      </c>
      <c r="D3315">
        <f t="shared" ca="1" si="1067"/>
        <v>0</v>
      </c>
      <c r="E3315">
        <f ca="1">IF($B3315&lt;VLOOKUP(E$6&amp;" Equity",Param,4,0),"",IFERROR(VLOOKUP($B3315,OFFSET(Input!$A$1,0,MATCH(Index!E$6&amp;" Equity",Input!$1:$1,0)-1,10000,2),2,0),E3314))</f>
        <v>82.84</v>
      </c>
      <c r="F3315" s="33">
        <v>120.45</v>
      </c>
      <c r="H3315">
        <f ca="1">IFERROR(VLOOKUP($B3315,OFFSET(Input!$A$1,0,MATCH(Index!H$6,Input!$1:$1,0)-1,10000,2),2,0),0)</f>
        <v>0</v>
      </c>
      <c r="I3315">
        <f ca="1">IFERROR(VLOOKUP($B3315,OFFSET(Input!$A$1,0,MATCH(Index!I$6,Input!$1:$1,0)-1,10000,2),2,0),0)</f>
        <v>0</v>
      </c>
      <c r="K3315">
        <f t="shared" ca="1" si="1068"/>
        <v>104.05554258862097</v>
      </c>
      <c r="L3315" s="30">
        <f t="shared" ca="1" si="1069"/>
        <v>134.06948904389756</v>
      </c>
      <c r="N3315">
        <f t="shared" ca="1" si="1073"/>
        <v>-2.4140012187222562E-4</v>
      </c>
      <c r="O3315">
        <f t="shared" ca="1" si="1074"/>
        <v>-3.0671056497146164E-3</v>
      </c>
      <c r="Q3315">
        <f t="shared" ca="1" si="1086"/>
        <v>6.8963410752002047E-2</v>
      </c>
      <c r="R3315">
        <f t="shared" ca="1" si="1085"/>
        <v>6.3913166450841122E-2</v>
      </c>
      <c r="T3315">
        <f t="shared" ca="1" si="1096"/>
        <v>5.8684076003424054E-2</v>
      </c>
      <c r="U3315">
        <f t="shared" ca="1" si="1091"/>
        <v>0.10395103691064331</v>
      </c>
      <c r="W3315">
        <f t="shared" ca="1" si="1092"/>
        <v>-0.48417510503933769</v>
      </c>
      <c r="X3315">
        <f t="shared" ca="1" si="1093"/>
        <v>-1.0624109839088684E-2</v>
      </c>
      <c r="Z3315">
        <f t="shared" ca="1" si="1106"/>
        <v>104.8041797612769</v>
      </c>
      <c r="AA3315">
        <f t="shared" ca="1" si="1106"/>
        <v>105.8936390085551</v>
      </c>
      <c r="AB3315">
        <f t="shared" ca="1" si="1106"/>
        <v>106.1187254210129</v>
      </c>
      <c r="AC3315">
        <f t="shared" ca="1" si="1107"/>
        <v>106.1187254210129</v>
      </c>
      <c r="AE3315">
        <f ca="1">IFERROR(VLOOKUP($B3315,OFFSET(Input!$A$1,0,MATCH(Index!AE$6&amp;" Index",Input!$1:$1,0)-1,10000,2),2,0),AE3314)</f>
        <v>15.47</v>
      </c>
      <c r="AF3315">
        <f t="shared" ca="1" si="1097"/>
        <v>16.413999999999998</v>
      </c>
      <c r="AG3315">
        <f t="shared" ca="1" si="1097"/>
        <v>16.047000000000004</v>
      </c>
      <c r="AH3315">
        <f t="shared" ca="1" si="1097"/>
        <v>15.891200000000003</v>
      </c>
      <c r="AI3315">
        <f t="shared" ca="1" si="1098"/>
        <v>16.047000000000004</v>
      </c>
      <c r="AK3315">
        <f t="shared" ca="1" si="1099"/>
        <v>-1</v>
      </c>
      <c r="AL3315">
        <f t="shared" ca="1" si="1100"/>
        <v>1</v>
      </c>
      <c r="AN3315" t="str">
        <f t="shared" ca="1" si="1110"/>
        <v>Not Down</v>
      </c>
      <c r="AO3315" t="str">
        <f t="shared" ca="1" si="1070"/>
        <v>Not Up</v>
      </c>
      <c r="AQ3315">
        <f t="shared" ca="1" si="1108"/>
        <v>1</v>
      </c>
      <c r="AR3315">
        <f t="shared" ca="1" si="1109"/>
        <v>0</v>
      </c>
      <c r="AT3315">
        <f t="shared" ca="1" si="1087"/>
        <v>1</v>
      </c>
      <c r="AU3315">
        <f t="shared" ca="1" si="1088"/>
        <v>0</v>
      </c>
      <c r="AW3315" s="5">
        <f t="shared" ca="1" si="1102"/>
        <v>6.8963410752002047E-2</v>
      </c>
      <c r="AX3315" s="5">
        <f t="shared" ca="1" si="1103"/>
        <v>5.8684076003424054E-2</v>
      </c>
      <c r="AY3315" s="18">
        <f t="shared" ca="1" si="1101"/>
        <v>6.8963410752002047E-2</v>
      </c>
      <c r="BA3315" s="6">
        <f t="shared" ca="1" si="1094"/>
        <v>0.72502214514598196</v>
      </c>
      <c r="BB3315">
        <f t="shared" ca="1" si="1095"/>
        <v>0.68394820970678127</v>
      </c>
      <c r="BC3315" t="str">
        <f t="shared" ca="1" si="1083"/>
        <v>HYG UP Equity</v>
      </c>
      <c r="BD3315" t="str">
        <f t="shared" ca="1" si="1084"/>
        <v>HYG UP Equity</v>
      </c>
      <c r="BF3315">
        <f t="shared" ca="1" si="1104"/>
        <v>1</v>
      </c>
      <c r="BG3315">
        <f t="shared" ca="1" si="1105"/>
        <v>0</v>
      </c>
      <c r="BI3315">
        <f t="shared" ca="1" si="1071"/>
        <v>1</v>
      </c>
      <c r="BJ3315">
        <f t="shared" ca="1" si="1072"/>
        <v>0</v>
      </c>
      <c r="BL3315">
        <f t="shared" ca="1" si="1089"/>
        <v>10.485403195604022</v>
      </c>
      <c r="BM3315">
        <f t="shared" ca="1" si="1090"/>
        <v>0</v>
      </c>
      <c r="BN3315" s="9">
        <f t="shared" ca="1" si="1080"/>
        <v>1</v>
      </c>
      <c r="BO3315" s="9">
        <f t="shared" ca="1" si="1081"/>
        <v>0</v>
      </c>
      <c r="BP3315" s="9">
        <f t="shared" ca="1" si="1075"/>
        <v>1</v>
      </c>
      <c r="BQ3315" s="9">
        <f t="shared" ca="1" si="1076"/>
        <v>0</v>
      </c>
      <c r="BR3315">
        <f t="shared" ca="1" si="1077"/>
        <v>1091.0643187790367</v>
      </c>
      <c r="BS3315">
        <f t="shared" ca="1" si="1078"/>
        <v>-2.4137098720722339E-4</v>
      </c>
      <c r="BT3315">
        <f t="shared" ca="1" si="1079"/>
        <v>1.8055555555555558E-5</v>
      </c>
      <c r="BU3315">
        <f t="shared" ca="1" si="1064"/>
        <v>3.5593630849382941E-5</v>
      </c>
      <c r="BV3315">
        <f t="shared" ca="1" si="1065"/>
        <v>0</v>
      </c>
      <c r="BW3315" s="35">
        <f ca="1">IFERROR(VLOOKUP($B3315,OFFSET(Input!$A$1,0,MATCH(Index!BW$6&amp;" Index",Input!$1:$1,0)-1,10000,2),2,0)/100,BW3314)</f>
        <v>1.1999999999999999E-3</v>
      </c>
      <c r="BX3315">
        <f t="shared" ca="1" si="1082"/>
        <v>1.2463371753502516E-2</v>
      </c>
      <c r="CE3315">
        <v>1008.9811669926154</v>
      </c>
    </row>
    <row r="3316" spans="2:83" x14ac:dyDescent="0.25">
      <c r="B3316" s="2">
        <v>42331</v>
      </c>
      <c r="C3316">
        <f t="shared" ca="1" si="1066"/>
        <v>0</v>
      </c>
      <c r="D3316">
        <f t="shared" ca="1" si="1067"/>
        <v>0</v>
      </c>
      <c r="E3316">
        <f ca="1">IF($B3316&lt;VLOOKUP(E$6&amp;" Equity",Param,4,0),"",IFERROR(VLOOKUP($B3316,OFFSET(Input!$A$1,0,MATCH(Index!E$6&amp;" Equity",Input!$1:$1,0)-1,10000,2),2,0),E3315))</f>
        <v>82.77</v>
      </c>
      <c r="F3316" s="33">
        <v>120.82</v>
      </c>
      <c r="H3316">
        <f ca="1">IFERROR(VLOOKUP($B3316,OFFSET(Input!$A$1,0,MATCH(Index!H$6,Input!$1:$1,0)-1,10000,2),2,0),0)</f>
        <v>0</v>
      </c>
      <c r="I3316">
        <f ca="1">IFERROR(VLOOKUP($B3316,OFFSET(Input!$A$1,0,MATCH(Index!I$6,Input!$1:$1,0)-1,10000,2),2,0),0)</f>
        <v>0</v>
      </c>
      <c r="K3316">
        <f t="shared" ca="1" si="1068"/>
        <v>103.96761540391304</v>
      </c>
      <c r="L3316" s="30">
        <f t="shared" ca="1" si="1069"/>
        <v>134.48132558143379</v>
      </c>
      <c r="N3316">
        <f t="shared" ca="1" si="1073"/>
        <v>-8.4535963007914181E-4</v>
      </c>
      <c r="O3316">
        <f t="shared" ca="1" si="1074"/>
        <v>3.0671056497146706E-3</v>
      </c>
      <c r="Q3316">
        <f t="shared" ca="1" si="1086"/>
        <v>6.588047489414639E-2</v>
      </c>
      <c r="R3316">
        <f t="shared" ca="1" si="1085"/>
        <v>5.9317774053066818E-2</v>
      </c>
      <c r="T3316">
        <f t="shared" ca="1" si="1096"/>
        <v>5.8642617106209237E-2</v>
      </c>
      <c r="U3316">
        <f t="shared" ca="1" si="1091"/>
        <v>0.10183249657240825</v>
      </c>
      <c r="W3316">
        <f t="shared" ca="1" si="1092"/>
        <v>-0.71386621016812302</v>
      </c>
      <c r="X3316">
        <f t="shared" ca="1" si="1093"/>
        <v>-1.6388213511941121E-3</v>
      </c>
      <c r="Z3316">
        <f t="shared" ca="1" si="1106"/>
        <v>104.6258131865837</v>
      </c>
      <c r="AA3316">
        <f t="shared" ca="1" si="1106"/>
        <v>105.73181371182031</v>
      </c>
      <c r="AB3316">
        <f t="shared" ca="1" si="1106"/>
        <v>106.00076830837801</v>
      </c>
      <c r="AC3316">
        <f t="shared" ca="1" si="1107"/>
        <v>106.00076830837801</v>
      </c>
      <c r="AE3316">
        <f ca="1">IFERROR(VLOOKUP($B3316,OFFSET(Input!$A$1,0,MATCH(Index!AE$6&amp;" Index",Input!$1:$1,0)-1,10000,2),2,0),AE3315)</f>
        <v>15.62</v>
      </c>
      <c r="AF3316">
        <f t="shared" ca="1" si="1097"/>
        <v>16.512</v>
      </c>
      <c r="AG3316">
        <f t="shared" ca="1" si="1097"/>
        <v>16.063500000000005</v>
      </c>
      <c r="AH3316">
        <f t="shared" ca="1" si="1097"/>
        <v>15.916800000000002</v>
      </c>
      <c r="AI3316">
        <f t="shared" ca="1" si="1098"/>
        <v>16.063500000000005</v>
      </c>
      <c r="AK3316">
        <f t="shared" ca="1" si="1099"/>
        <v>-1</v>
      </c>
      <c r="AL3316">
        <f t="shared" ca="1" si="1100"/>
        <v>1</v>
      </c>
      <c r="AN3316" t="str">
        <f t="shared" ca="1" si="1110"/>
        <v>Not Down</v>
      </c>
      <c r="AO3316" t="str">
        <f t="shared" ca="1" si="1070"/>
        <v>Not Up</v>
      </c>
      <c r="AQ3316">
        <f t="shared" ca="1" si="1108"/>
        <v>1</v>
      </c>
      <c r="AR3316">
        <f t="shared" ca="1" si="1109"/>
        <v>0</v>
      </c>
      <c r="AT3316">
        <f t="shared" ca="1" si="1087"/>
        <v>1</v>
      </c>
      <c r="AU3316">
        <f t="shared" ca="1" si="1088"/>
        <v>0</v>
      </c>
      <c r="AW3316" s="5">
        <f t="shared" ca="1" si="1102"/>
        <v>6.588047489414639E-2</v>
      </c>
      <c r="AX3316" s="5">
        <f t="shared" ca="1" si="1103"/>
        <v>5.8642617106209237E-2</v>
      </c>
      <c r="AY3316" s="18">
        <f t="shared" ca="1" si="1101"/>
        <v>6.588047489414639E-2</v>
      </c>
      <c r="BA3316" s="6">
        <f t="shared" ca="1" si="1094"/>
        <v>0.75895020611702668</v>
      </c>
      <c r="BB3316">
        <f t="shared" ca="1" si="1095"/>
        <v>0.68394820970678127</v>
      </c>
      <c r="BC3316" t="str">
        <f t="shared" ca="1" si="1083"/>
        <v>HYG UP Equity</v>
      </c>
      <c r="BD3316" t="str">
        <f t="shared" ca="1" si="1084"/>
        <v>HYG UP Equity</v>
      </c>
      <c r="BF3316">
        <f t="shared" ca="1" si="1104"/>
        <v>1</v>
      </c>
      <c r="BG3316">
        <f t="shared" ca="1" si="1105"/>
        <v>0</v>
      </c>
      <c r="BI3316">
        <f t="shared" ca="1" si="1071"/>
        <v>1</v>
      </c>
      <c r="BJ3316">
        <f t="shared" ca="1" si="1072"/>
        <v>0</v>
      </c>
      <c r="BL3316">
        <f t="shared" ca="1" si="1089"/>
        <v>10.485403195604022</v>
      </c>
      <c r="BM3316">
        <f t="shared" ca="1" si="1090"/>
        <v>0</v>
      </c>
      <c r="BN3316" s="9">
        <f t="shared" ca="1" si="1080"/>
        <v>1</v>
      </c>
      <c r="BO3316" s="9">
        <f t="shared" ca="1" si="1081"/>
        <v>0</v>
      </c>
      <c r="BP3316" s="9">
        <f t="shared" ca="1" si="1075"/>
        <v>1</v>
      </c>
      <c r="BQ3316" s="9">
        <f t="shared" ca="1" si="1076"/>
        <v>0</v>
      </c>
      <c r="BR3316">
        <f t="shared" ca="1" si="1077"/>
        <v>1090.1423667955198</v>
      </c>
      <c r="BS3316">
        <f t="shared" ca="1" si="1078"/>
        <v>-8.4500241429275036E-4</v>
      </c>
      <c r="BT3316">
        <f t="shared" ca="1" si="1079"/>
        <v>5.4166666666666671E-5</v>
      </c>
      <c r="BU3316">
        <f t="shared" ca="1" si="1064"/>
        <v>0</v>
      </c>
      <c r="BV3316">
        <f t="shared" ca="1" si="1065"/>
        <v>0</v>
      </c>
      <c r="BW3316" s="35">
        <f ca="1">IFERROR(VLOOKUP($B3316,OFFSET(Input!$A$1,0,MATCH(Index!BW$6&amp;" Index",Input!$1:$1,0)-1,10000,2),2,0)/100,BW3315)</f>
        <v>1.1999999999999999E-3</v>
      </c>
      <c r="BX3316">
        <f t="shared" ca="1" si="1082"/>
        <v>3.7379921734591488E-2</v>
      </c>
      <c r="CE3316">
        <v>1008.3218066468238</v>
      </c>
    </row>
    <row r="3317" spans="2:83" x14ac:dyDescent="0.25">
      <c r="B3317" s="2">
        <v>42332</v>
      </c>
      <c r="C3317">
        <f t="shared" ca="1" si="1066"/>
        <v>0</v>
      </c>
      <c r="D3317">
        <f t="shared" ca="1" si="1067"/>
        <v>0</v>
      </c>
      <c r="E3317">
        <f ca="1">IF($B3317&lt;VLOOKUP(E$6&amp;" Equity",Param,4,0),"",IFERROR(VLOOKUP($B3317,OFFSET(Input!$A$1,0,MATCH(Index!E$6&amp;" Equity",Input!$1:$1,0)-1,10000,2),2,0),E3316))</f>
        <v>82.88</v>
      </c>
      <c r="F3317" s="33">
        <v>120.81</v>
      </c>
      <c r="H3317">
        <f ca="1">IFERROR(VLOOKUP($B3317,OFFSET(Input!$A$1,0,MATCH(Index!H$6,Input!$1:$1,0)-1,10000,2),2,0),0)</f>
        <v>0</v>
      </c>
      <c r="I3317">
        <f ca="1">IFERROR(VLOOKUP($B3317,OFFSET(Input!$A$1,0,MATCH(Index!I$6,Input!$1:$1,0)-1,10000,2),2,0),0)</f>
        <v>0</v>
      </c>
      <c r="K3317">
        <f t="shared" ca="1" si="1068"/>
        <v>104.10578669416834</v>
      </c>
      <c r="L3317" s="30">
        <f t="shared" ca="1" si="1069"/>
        <v>134.47019486420308</v>
      </c>
      <c r="N3317">
        <f t="shared" ca="1" si="1073"/>
        <v>1.328101613868567E-3</v>
      </c>
      <c r="O3317">
        <f t="shared" ca="1" si="1074"/>
        <v>-8.2771179122747353E-5</v>
      </c>
      <c r="Q3317">
        <f t="shared" ca="1" si="1086"/>
        <v>6.5238397740757445E-2</v>
      </c>
      <c r="R3317">
        <f t="shared" ca="1" si="1085"/>
        <v>5.7436509571275995E-2</v>
      </c>
      <c r="T3317">
        <f t="shared" ca="1" si="1096"/>
        <v>5.7674652942545375E-2</v>
      </c>
      <c r="U3317">
        <f t="shared" ca="1" si="1091"/>
        <v>0.10144661358871793</v>
      </c>
      <c r="W3317">
        <f t="shared" ca="1" si="1092"/>
        <v>-0.70036627920389083</v>
      </c>
      <c r="X3317">
        <f t="shared" ca="1" si="1093"/>
        <v>1.5676333014728198E-2</v>
      </c>
      <c r="Z3317">
        <f t="shared" ca="1" si="1106"/>
        <v>104.48512969105101</v>
      </c>
      <c r="AA3317">
        <f t="shared" ca="1" si="1106"/>
        <v>105.5944017346571</v>
      </c>
      <c r="AB3317">
        <f t="shared" ca="1" si="1106"/>
        <v>105.88433696048274</v>
      </c>
      <c r="AC3317">
        <f t="shared" ca="1" si="1107"/>
        <v>105.88433696048274</v>
      </c>
      <c r="AE3317">
        <f ca="1">IFERROR(VLOOKUP($B3317,OFFSET(Input!$A$1,0,MATCH(Index!AE$6&amp;" Index",Input!$1:$1,0)-1,10000,2),2,0),AE3316)</f>
        <v>15.93</v>
      </c>
      <c r="AF3317">
        <f t="shared" ca="1" si="1097"/>
        <v>16.604666666666667</v>
      </c>
      <c r="AG3317">
        <f t="shared" ca="1" si="1097"/>
        <v>16.088500000000003</v>
      </c>
      <c r="AH3317">
        <f t="shared" ca="1" si="1097"/>
        <v>15.924000000000003</v>
      </c>
      <c r="AI3317">
        <f t="shared" ca="1" si="1098"/>
        <v>16.088500000000003</v>
      </c>
      <c r="AK3317">
        <f t="shared" ca="1" si="1099"/>
        <v>-1</v>
      </c>
      <c r="AL3317">
        <f t="shared" ca="1" si="1100"/>
        <v>1</v>
      </c>
      <c r="AN3317" t="str">
        <f t="shared" ca="1" si="1110"/>
        <v>Not Down</v>
      </c>
      <c r="AO3317" t="str">
        <f t="shared" ca="1" si="1070"/>
        <v>Not Up</v>
      </c>
      <c r="AQ3317">
        <f t="shared" ca="1" si="1108"/>
        <v>1</v>
      </c>
      <c r="AR3317">
        <f t="shared" ca="1" si="1109"/>
        <v>0</v>
      </c>
      <c r="AT3317">
        <f t="shared" ca="1" si="1087"/>
        <v>1</v>
      </c>
      <c r="AU3317">
        <f t="shared" ca="1" si="1088"/>
        <v>0</v>
      </c>
      <c r="AW3317" s="5">
        <f t="shared" ca="1" si="1102"/>
        <v>6.5238397740757445E-2</v>
      </c>
      <c r="AX3317" s="5">
        <f t="shared" ca="1" si="1103"/>
        <v>5.7674652942545375E-2</v>
      </c>
      <c r="AY3317" s="18">
        <f t="shared" ca="1" si="1101"/>
        <v>6.5238397740757445E-2</v>
      </c>
      <c r="BA3317" s="6">
        <f t="shared" ca="1" si="1094"/>
        <v>0.76641980385061925</v>
      </c>
      <c r="BB3317">
        <f t="shared" ca="1" si="1095"/>
        <v>0.76641980385061925</v>
      </c>
      <c r="BC3317" t="str">
        <f t="shared" ca="1" si="1083"/>
        <v>HYG UP Equity</v>
      </c>
      <c r="BD3317" t="str">
        <f t="shared" ca="1" si="1084"/>
        <v>HYG UP Equity</v>
      </c>
      <c r="BF3317">
        <f t="shared" ca="1" si="1104"/>
        <v>1</v>
      </c>
      <c r="BG3317">
        <f t="shared" ca="1" si="1105"/>
        <v>0</v>
      </c>
      <c r="BI3317">
        <f t="shared" ca="1" si="1071"/>
        <v>1</v>
      </c>
      <c r="BJ3317">
        <f t="shared" ca="1" si="1072"/>
        <v>0</v>
      </c>
      <c r="BL3317">
        <f t="shared" ca="1" si="1089"/>
        <v>10.485403195604022</v>
      </c>
      <c r="BM3317">
        <f t="shared" ca="1" si="1090"/>
        <v>0</v>
      </c>
      <c r="BN3317" s="9">
        <f t="shared" ca="1" si="1080"/>
        <v>1</v>
      </c>
      <c r="BO3317" s="9">
        <f t="shared" ca="1" si="1081"/>
        <v>0</v>
      </c>
      <c r="BP3317" s="9">
        <f t="shared" ca="1" si="1075"/>
        <v>1</v>
      </c>
      <c r="BQ3317" s="9">
        <f t="shared" ca="1" si="1076"/>
        <v>0</v>
      </c>
      <c r="BR3317">
        <f t="shared" ca="1" si="1077"/>
        <v>1091.5911484839035</v>
      </c>
      <c r="BS3317">
        <f t="shared" ca="1" si="1078"/>
        <v>1.3289839313761487E-3</v>
      </c>
      <c r="BT3317">
        <f t="shared" ca="1" si="1079"/>
        <v>1.8055555555555558E-5</v>
      </c>
      <c r="BU3317">
        <f t="shared" ca="1" si="1064"/>
        <v>0</v>
      </c>
      <c r="BV3317">
        <f t="shared" ca="1" si="1065"/>
        <v>0</v>
      </c>
      <c r="BW3317" s="35">
        <f ca="1">IFERROR(VLOOKUP($B3317,OFFSET(Input!$A$1,0,MATCH(Index!BW$6&amp;" Index",Input!$1:$1,0)-1,10000,2),2,0)/100,BW3316)</f>
        <v>1.1999999999999999E-3</v>
      </c>
      <c r="BX3317">
        <f t="shared" ca="1" si="1082"/>
        <v>1.2451831427829489E-2</v>
      </c>
      <c r="CE3317">
        <v>1009.2129329570789</v>
      </c>
    </row>
    <row r="3318" spans="2:83" x14ac:dyDescent="0.25">
      <c r="B3318" s="2">
        <v>42333</v>
      </c>
      <c r="C3318">
        <f t="shared" ca="1" si="1066"/>
        <v>0</v>
      </c>
      <c r="D3318">
        <f t="shared" ca="1" si="1067"/>
        <v>0</v>
      </c>
      <c r="E3318">
        <f ca="1">IF($B3318&lt;VLOOKUP(E$6&amp;" Equity",Param,4,0),"",IFERROR(VLOOKUP($B3318,OFFSET(Input!$A$1,0,MATCH(Index!E$6&amp;" Equity",Input!$1:$1,0)-1,10000,2),2,0),E3317))</f>
        <v>82.97</v>
      </c>
      <c r="F3318" s="33">
        <v>121.09</v>
      </c>
      <c r="H3318">
        <f ca="1">IFERROR(VLOOKUP($B3318,OFFSET(Input!$A$1,0,MATCH(Index!H$6,Input!$1:$1,0)-1,10000,2),2,0),0)</f>
        <v>0</v>
      </c>
      <c r="I3318">
        <f ca="1">IFERROR(VLOOKUP($B3318,OFFSET(Input!$A$1,0,MATCH(Index!I$6,Input!$1:$1,0)-1,10000,2),2,0),0)</f>
        <v>0</v>
      </c>
      <c r="K3318">
        <f t="shared" ca="1" si="1068"/>
        <v>104.21883593164995</v>
      </c>
      <c r="L3318" s="30">
        <f t="shared" ca="1" si="1069"/>
        <v>134.78185494666295</v>
      </c>
      <c r="N3318">
        <f t="shared" ca="1" si="1073"/>
        <v>1.0853181650209607E-3</v>
      </c>
      <c r="O3318">
        <f t="shared" ca="1" si="1074"/>
        <v>2.3150072348024952E-3</v>
      </c>
      <c r="Q3318">
        <f t="shared" ca="1" si="1086"/>
        <v>6.4362520056208961E-2</v>
      </c>
      <c r="R3318">
        <f t="shared" ca="1" si="1085"/>
        <v>5.7636346119137587E-2</v>
      </c>
      <c r="T3318">
        <f t="shared" ca="1" si="1096"/>
        <v>5.7010421383882605E-2</v>
      </c>
      <c r="U3318">
        <f t="shared" ca="1" si="1091"/>
        <v>0.10076874948960385</v>
      </c>
      <c r="W3318">
        <f t="shared" ca="1" si="1092"/>
        <v>-0.72451550210216009</v>
      </c>
      <c r="X3318">
        <f t="shared" ca="1" si="1093"/>
        <v>4.5230473955419827E-2</v>
      </c>
      <c r="Z3318">
        <f t="shared" ca="1" si="1106"/>
        <v>104.38087317204024</v>
      </c>
      <c r="AA3318">
        <f t="shared" ca="1" si="1106"/>
        <v>105.44826331342679</v>
      </c>
      <c r="AB3318">
        <f t="shared" ca="1" si="1106"/>
        <v>105.77692880481614</v>
      </c>
      <c r="AC3318">
        <f t="shared" ca="1" si="1107"/>
        <v>105.77692880481614</v>
      </c>
      <c r="AE3318">
        <f ca="1">IFERROR(VLOOKUP($B3318,OFFSET(Input!$A$1,0,MATCH(Index!AE$6&amp;" Index",Input!$1:$1,0)-1,10000,2),2,0),AE3317)</f>
        <v>15.19</v>
      </c>
      <c r="AF3318">
        <f t="shared" ca="1" si="1097"/>
        <v>16.583333333333336</v>
      </c>
      <c r="AG3318">
        <f t="shared" ca="1" si="1097"/>
        <v>16.131499999999999</v>
      </c>
      <c r="AH3318">
        <f t="shared" ca="1" si="1097"/>
        <v>15.863600000000003</v>
      </c>
      <c r="AI3318">
        <f t="shared" ca="1" si="1098"/>
        <v>16.131499999999999</v>
      </c>
      <c r="AK3318">
        <f t="shared" ca="1" si="1099"/>
        <v>-1</v>
      </c>
      <c r="AL3318">
        <f t="shared" ca="1" si="1100"/>
        <v>1</v>
      </c>
      <c r="AN3318" t="str">
        <f t="shared" ca="1" si="1110"/>
        <v>Not Down</v>
      </c>
      <c r="AO3318" t="str">
        <f t="shared" ca="1" si="1070"/>
        <v>Not Up</v>
      </c>
      <c r="AQ3318">
        <f t="shared" ca="1" si="1108"/>
        <v>1</v>
      </c>
      <c r="AR3318">
        <f t="shared" ca="1" si="1109"/>
        <v>0</v>
      </c>
      <c r="AT3318">
        <f t="shared" ca="1" si="1087"/>
        <v>1</v>
      </c>
      <c r="AU3318">
        <f t="shared" ca="1" si="1088"/>
        <v>0</v>
      </c>
      <c r="AW3318" s="5">
        <f t="shared" ca="1" si="1102"/>
        <v>6.4362520056208961E-2</v>
      </c>
      <c r="AX3318" s="5">
        <f t="shared" ca="1" si="1103"/>
        <v>5.7010421383882605E-2</v>
      </c>
      <c r="AY3318" s="18">
        <f t="shared" ca="1" si="1101"/>
        <v>6.4362520056208961E-2</v>
      </c>
      <c r="BA3318" s="6">
        <f t="shared" ca="1" si="1094"/>
        <v>0.77684963168524312</v>
      </c>
      <c r="BB3318">
        <f t="shared" ca="1" si="1095"/>
        <v>0.76641980385061925</v>
      </c>
      <c r="BC3318" t="str">
        <f t="shared" ca="1" si="1083"/>
        <v>HYG UP Equity</v>
      </c>
      <c r="BD3318" t="str">
        <f t="shared" ca="1" si="1084"/>
        <v>HYG UP Equity</v>
      </c>
      <c r="BF3318">
        <f t="shared" ca="1" si="1104"/>
        <v>1</v>
      </c>
      <c r="BG3318">
        <f t="shared" ca="1" si="1105"/>
        <v>0</v>
      </c>
      <c r="BI3318">
        <f t="shared" ca="1" si="1071"/>
        <v>1</v>
      </c>
      <c r="BJ3318">
        <f t="shared" ca="1" si="1072"/>
        <v>0</v>
      </c>
      <c r="BL3318">
        <f t="shared" ca="1" si="1089"/>
        <v>10.485403195604022</v>
      </c>
      <c r="BM3318">
        <f t="shared" ca="1" si="1090"/>
        <v>0</v>
      </c>
      <c r="BN3318" s="9">
        <f t="shared" ca="1" si="1080"/>
        <v>1</v>
      </c>
      <c r="BO3318" s="9">
        <f t="shared" ca="1" si="1081"/>
        <v>0</v>
      </c>
      <c r="BP3318" s="9">
        <f t="shared" ca="1" si="1075"/>
        <v>1</v>
      </c>
      <c r="BQ3318" s="9">
        <f t="shared" ca="1" si="1076"/>
        <v>0</v>
      </c>
      <c r="BR3318">
        <f t="shared" ca="1" si="1077"/>
        <v>1092.7765153198536</v>
      </c>
      <c r="BS3318">
        <f t="shared" ca="1" si="1078"/>
        <v>1.085907335907299E-3</v>
      </c>
      <c r="BT3318">
        <f t="shared" ca="1" si="1079"/>
        <v>1.8055555555555558E-5</v>
      </c>
      <c r="BU3318">
        <f t="shared" ca="1" si="1064"/>
        <v>1.6494318828767598E-5</v>
      </c>
      <c r="BV3318">
        <f t="shared" ca="1" si="1065"/>
        <v>0</v>
      </c>
      <c r="BW3318" s="35">
        <f ca="1">IFERROR(VLOOKUP($B3318,OFFSET(Input!$A$1,0,MATCH(Index!BW$6&amp;" Index",Input!$1:$1,0)-1,10000,2),2,0)/100,BW3317)</f>
        <v>1.1999999999999999E-3</v>
      </c>
      <c r="BX3318">
        <f t="shared" ca="1" si="1082"/>
        <v>1.3965625160508534E-2</v>
      </c>
      <c r="CE3318">
        <v>1009.9204170706938</v>
      </c>
    </row>
    <row r="3319" spans="2:83" x14ac:dyDescent="0.25">
      <c r="B3319" s="2">
        <v>42335</v>
      </c>
      <c r="C3319">
        <f t="shared" ca="1" si="1066"/>
        <v>0</v>
      </c>
      <c r="D3319">
        <f t="shared" ca="1" si="1067"/>
        <v>0</v>
      </c>
      <c r="E3319">
        <f ca="1">IF($B3319&lt;VLOOKUP(E$6&amp;" Equity",Param,4,0),"",IFERROR(VLOOKUP($B3319,OFFSET(Input!$A$1,0,MATCH(Index!E$6&amp;" Equity",Input!$1:$1,0)-1,10000,2),2,0),E3318))</f>
        <v>83.1</v>
      </c>
      <c r="F3319" s="33">
        <v>120.97</v>
      </c>
      <c r="H3319">
        <f ca="1">IFERROR(VLOOKUP($B3319,OFFSET(Input!$A$1,0,MATCH(Index!H$6,Input!$1:$1,0)-1,10000,2),2,0),0)</f>
        <v>0</v>
      </c>
      <c r="I3319">
        <f ca="1">IFERROR(VLOOKUP($B3319,OFFSET(Input!$A$1,0,MATCH(Index!I$6,Input!$1:$1,0)-1,10000,2),2,0),0)</f>
        <v>0</v>
      </c>
      <c r="K3319">
        <f t="shared" ca="1" si="1068"/>
        <v>104.38212927467892</v>
      </c>
      <c r="L3319" s="30">
        <f t="shared" ca="1" si="1069"/>
        <v>134.64828633989441</v>
      </c>
      <c r="N3319">
        <f t="shared" ca="1" si="1073"/>
        <v>1.565605185208507E-3</v>
      </c>
      <c r="O3319">
        <f t="shared" ca="1" si="1074"/>
        <v>-9.9148979451822304E-4</v>
      </c>
      <c r="Q3319">
        <f t="shared" ca="1" si="1086"/>
        <v>5.5049247361585105E-2</v>
      </c>
      <c r="R3319">
        <f t="shared" ca="1" si="1085"/>
        <v>5.2590575847770903E-2</v>
      </c>
      <c r="T3319">
        <f t="shared" ca="1" si="1096"/>
        <v>5.6549142023722215E-2</v>
      </c>
      <c r="U3319">
        <f t="shared" ca="1" si="1091"/>
        <v>8.3224200156934283E-2</v>
      </c>
      <c r="W3319">
        <f t="shared" ca="1" si="1092"/>
        <v>-0.65662630812590572</v>
      </c>
      <c r="X3319">
        <f t="shared" ca="1" si="1093"/>
        <v>-5.9316818960376334E-2</v>
      </c>
      <c r="Z3319">
        <f t="shared" ca="1" si="1106"/>
        <v>104.36454383773734</v>
      </c>
      <c r="AA3319">
        <f t="shared" ca="1" si="1106"/>
        <v>105.32404329546557</v>
      </c>
      <c r="AB3319">
        <f t="shared" ca="1" si="1106"/>
        <v>105.67455197529422</v>
      </c>
      <c r="AC3319">
        <f t="shared" ca="1" si="1107"/>
        <v>105.67455197529422</v>
      </c>
      <c r="AE3319">
        <f ca="1">IFERROR(VLOOKUP($B3319,OFFSET(Input!$A$1,0,MATCH(Index!AE$6&amp;" Index",Input!$1:$1,0)-1,10000,2),2,0),AE3318)</f>
        <v>15.12</v>
      </c>
      <c r="AF3319">
        <f t="shared" ca="1" si="1097"/>
        <v>16.588000000000001</v>
      </c>
      <c r="AG3319">
        <f t="shared" ca="1" si="1097"/>
        <v>16.157</v>
      </c>
      <c r="AH3319">
        <f t="shared" ca="1" si="1097"/>
        <v>15.890400000000005</v>
      </c>
      <c r="AI3319">
        <f t="shared" ca="1" si="1098"/>
        <v>16.157</v>
      </c>
      <c r="AK3319">
        <f t="shared" ca="1" si="1099"/>
        <v>-1</v>
      </c>
      <c r="AL3319">
        <f t="shared" ca="1" si="1100"/>
        <v>1</v>
      </c>
      <c r="AN3319" t="str">
        <f t="shared" ca="1" si="1110"/>
        <v>Not Down</v>
      </c>
      <c r="AO3319" t="str">
        <f t="shared" ca="1" si="1070"/>
        <v>Not Up</v>
      </c>
      <c r="AQ3319">
        <f t="shared" ca="1" si="1108"/>
        <v>1</v>
      </c>
      <c r="AR3319">
        <f t="shared" ca="1" si="1109"/>
        <v>0</v>
      </c>
      <c r="AT3319">
        <f t="shared" ca="1" si="1087"/>
        <v>1</v>
      </c>
      <c r="AU3319">
        <f t="shared" ca="1" si="1088"/>
        <v>0</v>
      </c>
      <c r="AW3319" s="5">
        <f t="shared" ca="1" si="1102"/>
        <v>5.5049247361585105E-2</v>
      </c>
      <c r="AX3319" s="5">
        <f t="shared" ca="1" si="1103"/>
        <v>5.6549142023722215E-2</v>
      </c>
      <c r="AY3319" s="18">
        <f t="shared" ca="1" si="1101"/>
        <v>5.6549142023722215E-2</v>
      </c>
      <c r="BA3319" s="6">
        <f t="shared" ca="1" si="1094"/>
        <v>0.88418671284217076</v>
      </c>
      <c r="BB3319">
        <f t="shared" ca="1" si="1095"/>
        <v>0.88418671284217076</v>
      </c>
      <c r="BC3319" t="str">
        <f t="shared" ca="1" si="1083"/>
        <v>HYG UP Equity</v>
      </c>
      <c r="BD3319" t="str">
        <f t="shared" ca="1" si="1084"/>
        <v>HYG UP Equity</v>
      </c>
      <c r="BF3319">
        <f t="shared" ca="1" si="1104"/>
        <v>1</v>
      </c>
      <c r="BG3319">
        <f t="shared" ca="1" si="1105"/>
        <v>0</v>
      </c>
      <c r="BI3319">
        <f t="shared" ca="1" si="1071"/>
        <v>1</v>
      </c>
      <c r="BJ3319">
        <f t="shared" ca="1" si="1072"/>
        <v>0</v>
      </c>
      <c r="BL3319">
        <f t="shared" ca="1" si="1089"/>
        <v>10.485403195604022</v>
      </c>
      <c r="BM3319">
        <f t="shared" ca="1" si="1090"/>
        <v>0</v>
      </c>
      <c r="BN3319" s="9">
        <f t="shared" ca="1" si="1080"/>
        <v>1</v>
      </c>
      <c r="BO3319" s="9">
        <f t="shared" ca="1" si="1081"/>
        <v>0</v>
      </c>
      <c r="BP3319" s="9">
        <f t="shared" ca="1" si="1075"/>
        <v>1</v>
      </c>
      <c r="BQ3319" s="9">
        <f t="shared" ca="1" si="1076"/>
        <v>0</v>
      </c>
      <c r="BR3319">
        <f t="shared" ca="1" si="1077"/>
        <v>1094.4887118606705</v>
      </c>
      <c r="BS3319">
        <f t="shared" ca="1" si="1078"/>
        <v>1.566831384837819E-3</v>
      </c>
      <c r="BT3319">
        <f t="shared" ca="1" si="1079"/>
        <v>3.6111111111111116E-5</v>
      </c>
      <c r="BU3319">
        <f t="shared" ca="1" si="1064"/>
        <v>0</v>
      </c>
      <c r="BV3319">
        <f t="shared" ca="1" si="1065"/>
        <v>0</v>
      </c>
      <c r="BW3319" s="35">
        <f ca="1">IFERROR(VLOOKUP($B3319,OFFSET(Input!$A$1,0,MATCH(Index!BW$6&amp;" Index",Input!$1:$1,0)-1,10000,2),2,0)/100,BW3318)</f>
        <v>1.1999999999999999E-3</v>
      </c>
      <c r="BX3319">
        <f t="shared" ca="1" si="1082"/>
        <v>2.7950830842857606E-2</v>
      </c>
      <c r="CE3319">
        <v>1011.0787490857787</v>
      </c>
    </row>
    <row r="3320" spans="2:83" x14ac:dyDescent="0.25">
      <c r="B3320" s="2">
        <v>42338</v>
      </c>
      <c r="C3320">
        <f t="shared" ca="1" si="1066"/>
        <v>0</v>
      </c>
      <c r="D3320">
        <f t="shared" ca="1" si="1067"/>
        <v>0</v>
      </c>
      <c r="E3320">
        <f ca="1">IF($B3320&lt;VLOOKUP(E$6&amp;" Equity",Param,4,0),"",IFERROR(VLOOKUP($B3320,OFFSET(Input!$A$1,0,MATCH(Index!E$6&amp;" Equity",Input!$1:$1,0)-1,10000,2),2,0),E3319))</f>
        <v>83.05</v>
      </c>
      <c r="F3320" s="33">
        <v>121.45</v>
      </c>
      <c r="H3320">
        <f ca="1">IFERROR(VLOOKUP($B3320,OFFSET(Input!$A$1,0,MATCH(Index!H$6,Input!$1:$1,0)-1,10000,2),2,0),0)</f>
        <v>0</v>
      </c>
      <c r="I3320">
        <f ca="1">IFERROR(VLOOKUP($B3320,OFFSET(Input!$A$1,0,MATCH(Index!I$6,Input!$1:$1,0)-1,10000,2),2,0),0)</f>
        <v>0</v>
      </c>
      <c r="K3320">
        <f t="shared" ca="1" si="1068"/>
        <v>104.3193241427447</v>
      </c>
      <c r="L3320" s="30">
        <f t="shared" ca="1" si="1069"/>
        <v>135.18256076696849</v>
      </c>
      <c r="N3320">
        <f t="shared" ca="1" si="1073"/>
        <v>-6.018658020985623E-4</v>
      </c>
      <c r="O3320">
        <f t="shared" ca="1" si="1074"/>
        <v>3.9600744764246793E-3</v>
      </c>
      <c r="Q3320">
        <f t="shared" ca="1" si="1086"/>
        <v>5.3353299078200543E-2</v>
      </c>
      <c r="R3320">
        <f t="shared" ca="1" si="1085"/>
        <v>4.8402275235226701E-2</v>
      </c>
      <c r="T3320">
        <f t="shared" ca="1" si="1096"/>
        <v>5.6437059656556335E-2</v>
      </c>
      <c r="U3320">
        <f t="shared" ca="1" si="1091"/>
        <v>8.006924090679958E-2</v>
      </c>
      <c r="W3320">
        <f t="shared" ca="1" si="1092"/>
        <v>-0.60551420369994258</v>
      </c>
      <c r="X3320">
        <f t="shared" ca="1" si="1093"/>
        <v>-9.2944784661117233E-2</v>
      </c>
      <c r="Z3320">
        <f t="shared" ca="1" si="1106"/>
        <v>104.37082435093077</v>
      </c>
      <c r="AA3320">
        <f t="shared" ca="1" si="1106"/>
        <v>105.19043132267237</v>
      </c>
      <c r="AB3320">
        <f t="shared" ca="1" si="1106"/>
        <v>105.55465886473029</v>
      </c>
      <c r="AC3320">
        <f t="shared" ca="1" si="1107"/>
        <v>105.55465886473029</v>
      </c>
      <c r="AE3320">
        <f ca="1">IFERROR(VLOOKUP($B3320,OFFSET(Input!$A$1,0,MATCH(Index!AE$6&amp;" Index",Input!$1:$1,0)-1,10000,2),2,0),AE3319)</f>
        <v>16.13</v>
      </c>
      <c r="AF3320">
        <f t="shared" ca="1" si="1097"/>
        <v>16.708000000000002</v>
      </c>
      <c r="AG3320">
        <f t="shared" ca="1" si="1097"/>
        <v>16.21</v>
      </c>
      <c r="AH3320">
        <f t="shared" ca="1" si="1097"/>
        <v>15.957200000000002</v>
      </c>
      <c r="AI3320">
        <f t="shared" ca="1" si="1098"/>
        <v>16.21</v>
      </c>
      <c r="AK3320">
        <f t="shared" ca="1" si="1099"/>
        <v>-1</v>
      </c>
      <c r="AL3320">
        <f t="shared" ca="1" si="1100"/>
        <v>1</v>
      </c>
      <c r="AN3320" t="str">
        <f t="shared" ca="1" si="1110"/>
        <v>Not Down</v>
      </c>
      <c r="AO3320" t="str">
        <f t="shared" ca="1" si="1070"/>
        <v>Not Up</v>
      </c>
      <c r="AQ3320">
        <f t="shared" ca="1" si="1108"/>
        <v>1</v>
      </c>
      <c r="AR3320">
        <f t="shared" ca="1" si="1109"/>
        <v>0</v>
      </c>
      <c r="AT3320">
        <f t="shared" ca="1" si="1087"/>
        <v>1</v>
      </c>
      <c r="AU3320">
        <f t="shared" ca="1" si="1088"/>
        <v>0</v>
      </c>
      <c r="AW3320" s="5">
        <f t="shared" ca="1" si="1102"/>
        <v>5.3353299078200543E-2</v>
      </c>
      <c r="AX3320" s="5">
        <f t="shared" ca="1" si="1103"/>
        <v>5.6437059656556335E-2</v>
      </c>
      <c r="AY3320" s="18">
        <f t="shared" ca="1" si="1101"/>
        <v>5.6437059656556335E-2</v>
      </c>
      <c r="BA3320" s="6">
        <f t="shared" ca="1" si="1094"/>
        <v>0.88594268206514304</v>
      </c>
      <c r="BB3320">
        <f t="shared" ca="1" si="1095"/>
        <v>0.88418671284217076</v>
      </c>
      <c r="BC3320" t="str">
        <f t="shared" ca="1" si="1083"/>
        <v>HYG UP Equity</v>
      </c>
      <c r="BD3320" t="str">
        <f t="shared" ca="1" si="1084"/>
        <v>HYG UP Equity</v>
      </c>
      <c r="BF3320">
        <f t="shared" ca="1" si="1104"/>
        <v>1</v>
      </c>
      <c r="BG3320">
        <f t="shared" ca="1" si="1105"/>
        <v>0</v>
      </c>
      <c r="BI3320">
        <f t="shared" ca="1" si="1071"/>
        <v>1</v>
      </c>
      <c r="BJ3320">
        <f t="shared" ca="1" si="1072"/>
        <v>0</v>
      </c>
      <c r="BL3320">
        <f t="shared" ca="1" si="1089"/>
        <v>10.485403195604022</v>
      </c>
      <c r="BM3320">
        <f t="shared" ca="1" si="1090"/>
        <v>0</v>
      </c>
      <c r="BN3320" s="9">
        <f t="shared" ca="1" si="1080"/>
        <v>1.0000000000000002</v>
      </c>
      <c r="BO3320" s="9">
        <f t="shared" ca="1" si="1081"/>
        <v>0</v>
      </c>
      <c r="BP3320" s="9">
        <f t="shared" ca="1" si="1075"/>
        <v>1.0000000000000002</v>
      </c>
      <c r="BQ3320" s="9">
        <f t="shared" ca="1" si="1076"/>
        <v>0</v>
      </c>
      <c r="BR3320">
        <f t="shared" ca="1" si="1077"/>
        <v>1093.830174729587</v>
      </c>
      <c r="BS3320">
        <f t="shared" ca="1" si="1078"/>
        <v>-6.0168471720822847E-4</v>
      </c>
      <c r="BT3320">
        <f t="shared" ca="1" si="1079"/>
        <v>5.4166666666666685E-5</v>
      </c>
      <c r="BU3320">
        <f t="shared" ca="1" si="1064"/>
        <v>2.3553381798310303E-5</v>
      </c>
      <c r="BV3320">
        <f t="shared" ca="1" si="1065"/>
        <v>0</v>
      </c>
      <c r="BW3320" s="35">
        <f ca="1">IFERROR(VLOOKUP($B3320,OFFSET(Input!$A$1,0,MATCH(Index!BW$6&amp;" Index",Input!$1:$1,0)-1,10000,2),2,0)/100,BW3319)</f>
        <v>8.0000000000000004E-4</v>
      </c>
      <c r="BX3320">
        <f t="shared" ca="1" si="1082"/>
        <v>4.842404642718115E-2</v>
      </c>
      <c r="CE3320">
        <v>1010.5069418553056</v>
      </c>
    </row>
    <row r="3321" spans="2:83" x14ac:dyDescent="0.25">
      <c r="B3321" s="2">
        <v>42339</v>
      </c>
      <c r="C3321">
        <f t="shared" ca="1" si="1066"/>
        <v>1</v>
      </c>
      <c r="D3321">
        <f t="shared" ca="1" si="1067"/>
        <v>0</v>
      </c>
      <c r="E3321">
        <f ca="1">IF($B3321&lt;VLOOKUP(E$6&amp;" Equity",Param,4,0),"",IFERROR(VLOOKUP($B3321,OFFSET(Input!$A$1,0,MATCH(Index!E$6&amp;" Equity",Input!$1:$1,0)-1,10000,2),2,0),E3320))</f>
        <v>83.24</v>
      </c>
      <c r="F3321" s="33">
        <v>122.83</v>
      </c>
      <c r="H3321">
        <f ca="1">IFERROR(VLOOKUP($B3321,OFFSET(Input!$A$1,0,MATCH(Index!H$6,Input!$1:$1,0)-1,10000,2),2,0),0)</f>
        <v>0.39810200000000001</v>
      </c>
      <c r="I3321">
        <f ca="1">IFERROR(VLOOKUP($B3321,OFFSET(Input!$A$1,0,MATCH(Index!I$6,Input!$1:$1,0)-1,10000,2),2,0),0)</f>
        <v>0.256517</v>
      </c>
      <c r="K3321">
        <f t="shared" ca="1" si="1068"/>
        <v>105.05804061676029</v>
      </c>
      <c r="L3321" s="30">
        <f t="shared" ca="1" si="1069"/>
        <v>137.00412156399341</v>
      </c>
      <c r="N3321">
        <f t="shared" ca="1" si="1073"/>
        <v>7.0563457520195286E-3</v>
      </c>
      <c r="O3321">
        <f t="shared" ca="1" si="1074"/>
        <v>1.3384842905162264E-2</v>
      </c>
      <c r="Q3321">
        <f t="shared" ca="1" si="1086"/>
        <v>5.9795698377891789E-2</v>
      </c>
      <c r="R3321">
        <f t="shared" ca="1" si="1085"/>
        <v>8.268103514140035E-2</v>
      </c>
      <c r="T3321">
        <f t="shared" ca="1" si="1096"/>
        <v>6.0771163274537958E-2</v>
      </c>
      <c r="U3321">
        <f t="shared" ca="1" si="1091"/>
        <v>9.1661831884107203E-2</v>
      </c>
      <c r="W3321">
        <f t="shared" ca="1" si="1092"/>
        <v>0.18653984091726031</v>
      </c>
      <c r="X3321">
        <f t="shared" ca="1" si="1093"/>
        <v>0.17026133839085572</v>
      </c>
      <c r="Z3321">
        <f t="shared" ca="1" si="1106"/>
        <v>104.40324461125574</v>
      </c>
      <c r="AA3321">
        <f t="shared" ca="1" si="1106"/>
        <v>105.07726288105034</v>
      </c>
      <c r="AB3321">
        <f t="shared" ca="1" si="1106"/>
        <v>105.46881563585633</v>
      </c>
      <c r="AC3321">
        <f t="shared" ca="1" si="1107"/>
        <v>105.46881563585633</v>
      </c>
      <c r="AE3321">
        <f ca="1">IFERROR(VLOOKUP($B3321,OFFSET(Input!$A$1,0,MATCH(Index!AE$6&amp;" Index",Input!$1:$1,0)-1,10000,2),2,0),AE3320)</f>
        <v>14.67</v>
      </c>
      <c r="AF3321">
        <f t="shared" ca="1" si="1097"/>
        <v>16.584666666666667</v>
      </c>
      <c r="AG3321">
        <f t="shared" ca="1" si="1097"/>
        <v>16.236000000000001</v>
      </c>
      <c r="AH3321">
        <f t="shared" ca="1" si="1097"/>
        <v>15.932400000000005</v>
      </c>
      <c r="AI3321">
        <f t="shared" ca="1" si="1098"/>
        <v>16.236000000000001</v>
      </c>
      <c r="AK3321">
        <f t="shared" ca="1" si="1099"/>
        <v>-1</v>
      </c>
      <c r="AL3321">
        <f t="shared" ca="1" si="1100"/>
        <v>1</v>
      </c>
      <c r="AN3321" t="str">
        <f t="shared" ca="1" si="1110"/>
        <v>Down</v>
      </c>
      <c r="AO3321" t="str">
        <f t="shared" ca="1" si="1070"/>
        <v>Not Up</v>
      </c>
      <c r="AQ3321">
        <f t="shared" ca="1" si="1108"/>
        <v>0</v>
      </c>
      <c r="AR3321">
        <f t="shared" ca="1" si="1109"/>
        <v>1</v>
      </c>
      <c r="AT3321">
        <f t="shared" ca="1" si="1087"/>
        <v>1</v>
      </c>
      <c r="AU3321">
        <f t="shared" ca="1" si="1088"/>
        <v>0</v>
      </c>
      <c r="AW3321" s="5">
        <f t="shared" ca="1" si="1102"/>
        <v>5.3449992201662189E-2</v>
      </c>
      <c r="AX3321" s="5">
        <f t="shared" ca="1" si="1103"/>
        <v>5.4801249923385781E-2</v>
      </c>
      <c r="AY3321" s="18">
        <f t="shared" ca="1" si="1101"/>
        <v>5.4801249923385781E-2</v>
      </c>
      <c r="BA3321" s="6">
        <f t="shared" ca="1" si="1094"/>
        <v>0.91238794863076833</v>
      </c>
      <c r="BB3321">
        <f t="shared" ca="1" si="1095"/>
        <v>0.88418671284217076</v>
      </c>
      <c r="BC3321" t="str">
        <f t="shared" ca="1" si="1083"/>
        <v>HYG UP Equity</v>
      </c>
      <c r="BD3321" t="str">
        <f t="shared" ca="1" si="1084"/>
        <v>HYG UP Equity</v>
      </c>
      <c r="BF3321">
        <f t="shared" ca="1" si="1104"/>
        <v>0.8</v>
      </c>
      <c r="BG3321">
        <f t="shared" ca="1" si="1105"/>
        <v>0.2</v>
      </c>
      <c r="BI3321">
        <f t="shared" ca="1" si="1071"/>
        <v>1</v>
      </c>
      <c r="BJ3321">
        <f t="shared" ca="1" si="1072"/>
        <v>0</v>
      </c>
      <c r="BL3321">
        <f t="shared" ca="1" si="1089"/>
        <v>10.485403195604022</v>
      </c>
      <c r="BM3321">
        <f t="shared" ca="1" si="1090"/>
        <v>0</v>
      </c>
      <c r="BN3321" s="9">
        <f t="shared" ca="1" si="1080"/>
        <v>1</v>
      </c>
      <c r="BO3321" s="9">
        <f t="shared" ca="1" si="1081"/>
        <v>0</v>
      </c>
      <c r="BP3321" s="9">
        <f t="shared" ca="1" si="1075"/>
        <v>1</v>
      </c>
      <c r="BQ3321" s="9">
        <f t="shared" ca="1" si="1076"/>
        <v>0</v>
      </c>
      <c r="BR3321">
        <f t="shared" ca="1" si="1077"/>
        <v>1101.5759148068755</v>
      </c>
      <c r="BS3321">
        <f t="shared" ca="1" si="1078"/>
        <v>7.0813004214327346E-3</v>
      </c>
      <c r="BT3321">
        <f t="shared" ca="1" si="1079"/>
        <v>1.8055555555555558E-5</v>
      </c>
      <c r="BU3321">
        <f t="shared" ca="1" si="1064"/>
        <v>0</v>
      </c>
      <c r="BV3321">
        <f t="shared" ca="1" si="1065"/>
        <v>0</v>
      </c>
      <c r="BW3321" s="35">
        <f ca="1">IFERROR(VLOOKUP($B3321,OFFSET(Input!$A$1,0,MATCH(Index!BW$6&amp;" Index",Input!$1:$1,0)-1,10000,2),2,0)/100,BW3320)</f>
        <v>1.2999999999999999E-3</v>
      </c>
      <c r="BX3321">
        <f t="shared" ca="1" si="1082"/>
        <v>1.6132220202641784E-2</v>
      </c>
      <c r="CE3321">
        <v>1016.8040126032786</v>
      </c>
    </row>
    <row r="3322" spans="2:83" x14ac:dyDescent="0.25">
      <c r="B3322" s="2">
        <v>42340</v>
      </c>
      <c r="C3322">
        <f t="shared" ca="1" si="1066"/>
        <v>0</v>
      </c>
      <c r="D3322">
        <f t="shared" ca="1" si="1067"/>
        <v>1</v>
      </c>
      <c r="E3322">
        <f ca="1">IF($B3322&lt;VLOOKUP(E$6&amp;" Equity",Param,4,0),"",IFERROR(VLOOKUP($B3322,OFFSET(Input!$A$1,0,MATCH(Index!E$6&amp;" Equity",Input!$1:$1,0)-1,10000,2),2,0),E3321))</f>
        <v>83.07</v>
      </c>
      <c r="F3322" s="33">
        <v>122.87</v>
      </c>
      <c r="H3322">
        <f ca="1">IFERROR(VLOOKUP($B3322,OFFSET(Input!$A$1,0,MATCH(Index!H$6,Input!$1:$1,0)-1,10000,2),2,0),0)</f>
        <v>0</v>
      </c>
      <c r="I3322">
        <f ca="1">IFERROR(VLOOKUP($B3322,OFFSET(Input!$A$1,0,MATCH(Index!I$6,Input!$1:$1,0)-1,10000,2),2,0),0)</f>
        <v>0</v>
      </c>
      <c r="K3322">
        <f t="shared" ca="1" si="1068"/>
        <v>104.84348190814845</v>
      </c>
      <c r="L3322" s="30">
        <f t="shared" ca="1" si="1069"/>
        <v>137.04873741405089</v>
      </c>
      <c r="N3322">
        <f t="shared" ca="1" si="1073"/>
        <v>-2.0443756744536559E-3</v>
      </c>
      <c r="O3322">
        <f t="shared" ca="1" si="1074"/>
        <v>3.2560032847696861E-4</v>
      </c>
      <c r="Q3322">
        <f t="shared" ca="1" si="1086"/>
        <v>6.0523564948581209E-2</v>
      </c>
      <c r="R3322">
        <f t="shared" ca="1" si="1085"/>
        <v>8.2270520466211278E-2</v>
      </c>
      <c r="T3322">
        <f t="shared" ca="1" si="1096"/>
        <v>6.1088701985553578E-2</v>
      </c>
      <c r="U3322">
        <f t="shared" ca="1" si="1091"/>
        <v>8.6884902119067228E-2</v>
      </c>
      <c r="W3322">
        <f t="shared" ca="1" si="1092"/>
        <v>0.17474936003552005</v>
      </c>
      <c r="X3322">
        <f t="shared" ca="1" si="1093"/>
        <v>0.19768736640807799</v>
      </c>
      <c r="Z3322">
        <f t="shared" ca="1" si="1106"/>
        <v>104.40541628224874</v>
      </c>
      <c r="AA3322">
        <f t="shared" ca="1" si="1106"/>
        <v>104.94771404212365</v>
      </c>
      <c r="AB3322">
        <f t="shared" ca="1" si="1106"/>
        <v>105.38839386268496</v>
      </c>
      <c r="AC3322">
        <f t="shared" ca="1" si="1107"/>
        <v>105.38839386268496</v>
      </c>
      <c r="AE3322">
        <f ca="1">IFERROR(VLOOKUP($B3322,OFFSET(Input!$A$1,0,MATCH(Index!AE$6&amp;" Index",Input!$1:$1,0)-1,10000,2),2,0),AE3321)</f>
        <v>15.91</v>
      </c>
      <c r="AF3322">
        <f t="shared" ca="1" si="1097"/>
        <v>16.626000000000001</v>
      </c>
      <c r="AG3322">
        <f t="shared" ca="1" si="1097"/>
        <v>16.304500000000001</v>
      </c>
      <c r="AH3322">
        <f t="shared" ca="1" si="1097"/>
        <v>15.951600000000003</v>
      </c>
      <c r="AI3322">
        <f t="shared" ca="1" si="1098"/>
        <v>16.304500000000001</v>
      </c>
      <c r="AK3322">
        <f t="shared" ca="1" si="1099"/>
        <v>-1</v>
      </c>
      <c r="AL3322">
        <f t="shared" ca="1" si="1100"/>
        <v>1</v>
      </c>
      <c r="AN3322" t="str">
        <f t="shared" ca="1" si="1110"/>
        <v>Down</v>
      </c>
      <c r="AO3322" t="str">
        <f t="shared" ca="1" si="1070"/>
        <v>Not Up</v>
      </c>
      <c r="AQ3322">
        <f t="shared" ca="1" si="1108"/>
        <v>0</v>
      </c>
      <c r="AR3322">
        <f t="shared" ca="1" si="1109"/>
        <v>1</v>
      </c>
      <c r="AT3322">
        <f t="shared" ca="1" si="1087"/>
        <v>1</v>
      </c>
      <c r="AU3322">
        <f t="shared" ca="1" si="1088"/>
        <v>0</v>
      </c>
      <c r="AW3322" s="5">
        <f t="shared" ca="1" si="1102"/>
        <v>5.309735817151099E-2</v>
      </c>
      <c r="AX3322" s="5">
        <f t="shared" ca="1" si="1103"/>
        <v>5.5271533290626264E-2</v>
      </c>
      <c r="AY3322" s="18">
        <f t="shared" ca="1" si="1101"/>
        <v>5.5271533290626264E-2</v>
      </c>
      <c r="BA3322" s="6">
        <f t="shared" ca="1" si="1094"/>
        <v>0.90462480454617167</v>
      </c>
      <c r="BB3322">
        <f t="shared" ca="1" si="1095"/>
        <v>0.90462480454617167</v>
      </c>
      <c r="BC3322" t="str">
        <f t="shared" ca="1" si="1083"/>
        <v>HYG UP Equity</v>
      </c>
      <c r="BD3322" t="str">
        <f t="shared" ca="1" si="1084"/>
        <v>TLT UP equity</v>
      </c>
      <c r="BF3322">
        <f t="shared" ca="1" si="1104"/>
        <v>0.6</v>
      </c>
      <c r="BG3322">
        <f t="shared" ca="1" si="1105"/>
        <v>0.4</v>
      </c>
      <c r="BI3322">
        <f t="shared" ca="1" si="1071"/>
        <v>0.8</v>
      </c>
      <c r="BJ3322">
        <f t="shared" ca="1" si="1072"/>
        <v>0.2</v>
      </c>
      <c r="BL3322">
        <f t="shared" ca="1" si="1089"/>
        <v>8.3883225564832173</v>
      </c>
      <c r="BM3322">
        <f t="shared" ca="1" si="1090"/>
        <v>1.604285017112816</v>
      </c>
      <c r="BN3322" s="9">
        <f t="shared" ca="1" si="1080"/>
        <v>1</v>
      </c>
      <c r="BO3322" s="9">
        <f t="shared" ca="1" si="1081"/>
        <v>0</v>
      </c>
      <c r="BP3322" s="9">
        <f t="shared" ca="1" si="1075"/>
        <v>0.79999999999999993</v>
      </c>
      <c r="BQ3322" s="9">
        <f t="shared" ca="1" si="1076"/>
        <v>0.2</v>
      </c>
      <c r="BR3322">
        <f t="shared" ca="1" si="1077"/>
        <v>1099.3261802379523</v>
      </c>
      <c r="BS3322">
        <f t="shared" ca="1" si="1078"/>
        <v>-2.0422873618453075E-3</v>
      </c>
      <c r="BT3322">
        <f t="shared" ca="1" si="1079"/>
        <v>1.8055555555555558E-5</v>
      </c>
      <c r="BU3322">
        <f t="shared" ca="1" si="1064"/>
        <v>3.536746851368684E-5</v>
      </c>
      <c r="BV3322">
        <f t="shared" ca="1" si="1065"/>
        <v>3.5367468513686833E-5</v>
      </c>
      <c r="BW3322" s="35">
        <f ca="1">IFERROR(VLOOKUP($B3322,OFFSET(Input!$A$1,0,MATCH(Index!BW$6&amp;" Index",Input!$1:$1,0)-1,10000,2),2,0)/100,BW3321)</f>
        <v>1.2999999999999999E-3</v>
      </c>
      <c r="BX3322">
        <f t="shared" ca="1" si="1082"/>
        <v>1.6232749677235401E-2</v>
      </c>
      <c r="CE3322">
        <v>1014.8694928465186</v>
      </c>
    </row>
    <row r="3323" spans="2:83" x14ac:dyDescent="0.25">
      <c r="B3323" s="2">
        <v>42341</v>
      </c>
      <c r="C3323">
        <f t="shared" ca="1" si="1066"/>
        <v>0</v>
      </c>
      <c r="D3323">
        <f t="shared" ca="1" si="1067"/>
        <v>2</v>
      </c>
      <c r="E3323">
        <f ca="1">IF($B3323&lt;VLOOKUP(E$6&amp;" Equity",Param,4,0),"",IFERROR(VLOOKUP($B3323,OFFSET(Input!$A$1,0,MATCH(Index!E$6&amp;" Equity",Input!$1:$1,0)-1,10000,2),2,0),E3322))</f>
        <v>82.85</v>
      </c>
      <c r="F3323" s="33">
        <v>119.54</v>
      </c>
      <c r="H3323">
        <f ca="1">IFERROR(VLOOKUP($B3323,OFFSET(Input!$A$1,0,MATCH(Index!H$6,Input!$1:$1,0)-1,10000,2),2,0),0)</f>
        <v>0</v>
      </c>
      <c r="I3323">
        <f ca="1">IFERROR(VLOOKUP($B3323,OFFSET(Input!$A$1,0,MATCH(Index!I$6,Input!$1:$1,0)-1,10000,2),2,0),0)</f>
        <v>0</v>
      </c>
      <c r="K3323">
        <f t="shared" ca="1" si="1068"/>
        <v>104.56581769700371</v>
      </c>
      <c r="L3323" s="30">
        <f t="shared" ca="1" si="1069"/>
        <v>133.33446789676606</v>
      </c>
      <c r="N3323">
        <f t="shared" ca="1" si="1073"/>
        <v>-2.6518819784083947E-3</v>
      </c>
      <c r="O3323">
        <f t="shared" ca="1" si="1074"/>
        <v>-2.7475842483371621E-2</v>
      </c>
      <c r="Q3323">
        <f t="shared" ca="1" si="1086"/>
        <v>6.121976765444901E-2</v>
      </c>
      <c r="R3323">
        <f t="shared" ca="1" si="1085"/>
        <v>0.16025886617884938</v>
      </c>
      <c r="T3323">
        <f t="shared" ca="1" si="1096"/>
        <v>6.0930069225135192E-2</v>
      </c>
      <c r="U3323">
        <f t="shared" ca="1" si="1091"/>
        <v>0.13055320862030734</v>
      </c>
      <c r="W3323">
        <f t="shared" ca="1" si="1092"/>
        <v>0.26558114467348498</v>
      </c>
      <c r="X3323">
        <f t="shared" ca="1" si="1093"/>
        <v>0.25268347050959999</v>
      </c>
      <c r="Z3323">
        <f t="shared" ca="1" si="1106"/>
        <v>104.35972388990831</v>
      </c>
      <c r="AA3323">
        <f t="shared" ca="1" si="1106"/>
        <v>104.8199832756233</v>
      </c>
      <c r="AB3323">
        <f t="shared" ca="1" si="1106"/>
        <v>105.28536239631487</v>
      </c>
      <c r="AC3323">
        <f t="shared" ca="1" si="1107"/>
        <v>105.28536239631487</v>
      </c>
      <c r="AE3323">
        <f ca="1">IFERROR(VLOOKUP($B3323,OFFSET(Input!$A$1,0,MATCH(Index!AE$6&amp;" Index",Input!$1:$1,0)-1,10000,2),2,0),AE3322)</f>
        <v>18.11</v>
      </c>
      <c r="AF3323">
        <f t="shared" ca="1" si="1097"/>
        <v>16.762666666666668</v>
      </c>
      <c r="AG3323">
        <f t="shared" ca="1" si="1097"/>
        <v>16.434500000000003</v>
      </c>
      <c r="AH3323">
        <f t="shared" ca="1" si="1097"/>
        <v>16.102800000000002</v>
      </c>
      <c r="AI3323">
        <f t="shared" ca="1" si="1098"/>
        <v>16.434500000000003</v>
      </c>
      <c r="AK3323">
        <f t="shared" ca="1" si="1099"/>
        <v>-1</v>
      </c>
      <c r="AL3323">
        <f t="shared" ca="1" si="1100"/>
        <v>1</v>
      </c>
      <c r="AN3323" t="str">
        <f t="shared" ca="1" si="1110"/>
        <v>Down</v>
      </c>
      <c r="AO3323" t="str">
        <f t="shared" ca="1" si="1070"/>
        <v>Not Up</v>
      </c>
      <c r="AQ3323">
        <f t="shared" ca="1" si="1108"/>
        <v>0</v>
      </c>
      <c r="AR3323">
        <f t="shared" ca="1" si="1109"/>
        <v>1</v>
      </c>
      <c r="AT3323">
        <f t="shared" ca="1" si="1087"/>
        <v>1</v>
      </c>
      <c r="AU3323">
        <f t="shared" ca="1" si="1088"/>
        <v>0</v>
      </c>
      <c r="AW3323" s="5">
        <f t="shared" ca="1" si="1102"/>
        <v>0.10533850396902131</v>
      </c>
      <c r="AX3323" s="5">
        <f t="shared" ca="1" si="1103"/>
        <v>8.7719360626875686E-2</v>
      </c>
      <c r="AY3323" s="18">
        <f t="shared" ca="1" si="1101"/>
        <v>0.10533850396902131</v>
      </c>
      <c r="BA3323" s="6">
        <f t="shared" ca="1" si="1094"/>
        <v>0.47466024403293555</v>
      </c>
      <c r="BB3323">
        <f t="shared" ca="1" si="1095"/>
        <v>0.47466024403293555</v>
      </c>
      <c r="BC3323" t="str">
        <f t="shared" ca="1" si="1083"/>
        <v>HYG UP Equity</v>
      </c>
      <c r="BD3323" t="str">
        <f t="shared" ca="1" si="1084"/>
        <v>TLT UP equity</v>
      </c>
      <c r="BF3323">
        <f t="shared" ca="1" si="1104"/>
        <v>0.4</v>
      </c>
      <c r="BG3323">
        <f t="shared" ca="1" si="1105"/>
        <v>0.6</v>
      </c>
      <c r="BI3323">
        <f t="shared" ca="1" si="1071"/>
        <v>0.6</v>
      </c>
      <c r="BJ3323">
        <f t="shared" ca="1" si="1072"/>
        <v>0.4</v>
      </c>
      <c r="BL3323">
        <f t="shared" ca="1" si="1089"/>
        <v>6.2603917056212701</v>
      </c>
      <c r="BM3323">
        <f t="shared" ca="1" si="1090"/>
        <v>3.273087037572652</v>
      </c>
      <c r="BN3323" s="9">
        <f t="shared" ca="1" si="1080"/>
        <v>0.80394227239339566</v>
      </c>
      <c r="BO3323" s="9">
        <f t="shared" ca="1" si="1081"/>
        <v>0.19605772760660428</v>
      </c>
      <c r="BP3323" s="9">
        <f t="shared" ca="1" si="1075"/>
        <v>0.6</v>
      </c>
      <c r="BQ3323" s="9">
        <f t="shared" ca="1" si="1076"/>
        <v>0.39999999999999997</v>
      </c>
      <c r="BR3323">
        <f t="shared" ca="1" si="1077"/>
        <v>1091.0382963363797</v>
      </c>
      <c r="BS3323">
        <f t="shared" ca="1" si="1078"/>
        <v>-7.539058061710624E-3</v>
      </c>
      <c r="BT3323">
        <f t="shared" ca="1" si="1079"/>
        <v>1.8055555555555558E-5</v>
      </c>
      <c r="BU3323">
        <f t="shared" ca="1" si="1064"/>
        <v>3.3612038482935706E-5</v>
      </c>
      <c r="BV3323">
        <f t="shared" ca="1" si="1065"/>
        <v>3.7699656823735903E-5</v>
      </c>
      <c r="BW3323" s="35">
        <f ca="1">IFERROR(VLOOKUP($B3323,OFFSET(Input!$A$1,0,MATCH(Index!BW$6&amp;" Index",Input!$1:$1,0)-1,10000,2),2,0)/100,BW3322)</f>
        <v>1.2999999999999999E-3</v>
      </c>
      <c r="BX3323">
        <f t="shared" ca="1" si="1082"/>
        <v>1.6576374327611124E-2</v>
      </c>
      <c r="CE3323">
        <v>1007.7823220208229</v>
      </c>
    </row>
    <row r="3324" spans="2:83" x14ac:dyDescent="0.25">
      <c r="B3324" s="2">
        <v>42342</v>
      </c>
      <c r="C3324">
        <f t="shared" ca="1" si="1066"/>
        <v>0</v>
      </c>
      <c r="D3324">
        <f t="shared" ca="1" si="1067"/>
        <v>3</v>
      </c>
      <c r="E3324">
        <f ca="1">IF($B3324&lt;VLOOKUP(E$6&amp;" Equity",Param,4,0),"",IFERROR(VLOOKUP($B3324,OFFSET(Input!$A$1,0,MATCH(Index!E$6&amp;" Equity",Input!$1:$1,0)-1,10000,2),2,0),E3323))</f>
        <v>82.66</v>
      </c>
      <c r="F3324" s="33">
        <v>120.58</v>
      </c>
      <c r="H3324">
        <f ca="1">IFERROR(VLOOKUP($B3324,OFFSET(Input!$A$1,0,MATCH(Index!H$6,Input!$1:$1,0)-1,10000,2),2,0),0)</f>
        <v>0</v>
      </c>
      <c r="I3324">
        <f ca="1">IFERROR(VLOOKUP($B3324,OFFSET(Input!$A$1,0,MATCH(Index!I$6,Input!$1:$1,0)-1,10000,2),2,0),0)</f>
        <v>0</v>
      </c>
      <c r="K3324">
        <f t="shared" ca="1" si="1068"/>
        <v>104.32601678737872</v>
      </c>
      <c r="L3324" s="30">
        <f t="shared" ca="1" si="1069"/>
        <v>134.4944799982604</v>
      </c>
      <c r="N3324">
        <f t="shared" ca="1" si="1073"/>
        <v>-2.2959347889855391E-3</v>
      </c>
      <c r="O3324">
        <f t="shared" ca="1" si="1074"/>
        <v>8.6623896651513207E-3</v>
      </c>
      <c r="Q3324">
        <f t="shared" ca="1" si="1086"/>
        <v>4.2832740629586537E-2</v>
      </c>
      <c r="R3324">
        <f t="shared" ca="1" si="1085"/>
        <v>0.16267030246994121</v>
      </c>
      <c r="T3324">
        <f t="shared" ca="1" si="1096"/>
        <v>5.9912342026515124E-2</v>
      </c>
      <c r="U3324">
        <f t="shared" ca="1" si="1091"/>
        <v>0.1337960355611475</v>
      </c>
      <c r="W3324">
        <f t="shared" ca="1" si="1092"/>
        <v>0.51853568647075099</v>
      </c>
      <c r="X3324">
        <f t="shared" ca="1" si="1093"/>
        <v>0.2033597232124946</v>
      </c>
      <c r="Z3324">
        <f t="shared" ca="1" si="1106"/>
        <v>104.38425910450671</v>
      </c>
      <c r="AA3324">
        <f t="shared" ca="1" si="1106"/>
        <v>104.70098815717998</v>
      </c>
      <c r="AB3324">
        <f t="shared" ca="1" si="1106"/>
        <v>105.18374188245389</v>
      </c>
      <c r="AC3324">
        <f t="shared" ca="1" si="1107"/>
        <v>105.18374188245389</v>
      </c>
      <c r="AE3324">
        <f ca="1">IFERROR(VLOOKUP($B3324,OFFSET(Input!$A$1,0,MATCH(Index!AE$6&amp;" Index",Input!$1:$1,0)-1,10000,2),2,0),AE3323)</f>
        <v>14.81</v>
      </c>
      <c r="AF3324">
        <f t="shared" ca="1" si="1097"/>
        <v>16.525333333333332</v>
      </c>
      <c r="AG3324">
        <f t="shared" ca="1" si="1097"/>
        <v>16.422500000000007</v>
      </c>
      <c r="AH3324">
        <f t="shared" ca="1" si="1097"/>
        <v>16.110800000000001</v>
      </c>
      <c r="AI3324">
        <f t="shared" ca="1" si="1098"/>
        <v>16.422500000000007</v>
      </c>
      <c r="AK3324">
        <f t="shared" ca="1" si="1099"/>
        <v>-1</v>
      </c>
      <c r="AL3324">
        <f t="shared" ca="1" si="1100"/>
        <v>1</v>
      </c>
      <c r="AN3324" t="str">
        <f t="shared" ca="1" si="1110"/>
        <v>Down</v>
      </c>
      <c r="AO3324" t="str">
        <f t="shared" ca="1" si="1070"/>
        <v>Not Up</v>
      </c>
      <c r="AQ3324">
        <f t="shared" ca="1" si="1108"/>
        <v>0</v>
      </c>
      <c r="AR3324">
        <f t="shared" ca="1" si="1109"/>
        <v>1</v>
      </c>
      <c r="AT3324">
        <f t="shared" ca="1" si="1087"/>
        <v>1</v>
      </c>
      <c r="AU3324">
        <f t="shared" ca="1" si="1088"/>
        <v>0</v>
      </c>
      <c r="AW3324" s="5">
        <f t="shared" ca="1" si="1102"/>
        <v>0.13477749608206316</v>
      </c>
      <c r="AX3324" s="5">
        <f t="shared" ca="1" si="1103"/>
        <v>0.11010043818767321</v>
      </c>
      <c r="AY3324" s="18">
        <f t="shared" ca="1" si="1101"/>
        <v>0.13477749608206316</v>
      </c>
      <c r="BA3324" s="6">
        <f t="shared" ca="1" si="1094"/>
        <v>0.37098181412686332</v>
      </c>
      <c r="BB3324">
        <f t="shared" ca="1" si="1095"/>
        <v>0.37098181412686332</v>
      </c>
      <c r="BC3324" t="str">
        <f t="shared" ca="1" si="1083"/>
        <v>HYG UP Equity</v>
      </c>
      <c r="BD3324" t="str">
        <f t="shared" ca="1" si="1084"/>
        <v>TLT UP equity</v>
      </c>
      <c r="BF3324">
        <f t="shared" ca="1" si="1104"/>
        <v>0.2</v>
      </c>
      <c r="BG3324">
        <f t="shared" ca="1" si="1105"/>
        <v>0.8</v>
      </c>
      <c r="BI3324">
        <f t="shared" ca="1" si="1071"/>
        <v>0.4</v>
      </c>
      <c r="BJ3324">
        <f t="shared" ca="1" si="1072"/>
        <v>0.6</v>
      </c>
      <c r="BL3324">
        <f t="shared" ca="1" si="1089"/>
        <v>4.1919893156157091</v>
      </c>
      <c r="BM3324">
        <f t="shared" ca="1" si="1090"/>
        <v>4.8775259890118905</v>
      </c>
      <c r="BN3324" s="9">
        <f t="shared" ca="1" si="1080"/>
        <v>0.59736714330835639</v>
      </c>
      <c r="BO3324" s="9">
        <f t="shared" ca="1" si="1081"/>
        <v>0.4026328566916435</v>
      </c>
      <c r="BP3324" s="9">
        <f t="shared" ca="1" si="1075"/>
        <v>0.4</v>
      </c>
      <c r="BQ3324" s="9">
        <f t="shared" ca="1" si="1076"/>
        <v>0.6</v>
      </c>
      <c r="BR3324">
        <f t="shared" ca="1" si="1077"/>
        <v>1093.3338692835916</v>
      </c>
      <c r="BS3324">
        <f t="shared" ca="1" si="1078"/>
        <v>2.1040260043301284E-3</v>
      </c>
      <c r="BT3324">
        <f t="shared" ca="1" si="1079"/>
        <v>1.8055555555555555E-5</v>
      </c>
      <c r="BU3324">
        <f t="shared" ca="1" si="1064"/>
        <v>7.0105807528890511E-5</v>
      </c>
      <c r="BV3324">
        <f t="shared" ca="1" si="1065"/>
        <v>1.5887104573756696E-5</v>
      </c>
      <c r="BW3324" s="35">
        <f ca="1">IFERROR(VLOOKUP($B3324,OFFSET(Input!$A$1,0,MATCH(Index!BW$6&amp;" Index",Input!$1:$1,0)-1,10000,2),2,0)/100,BW3323)</f>
        <v>1.2999999999999999E-3</v>
      </c>
      <c r="BX3324">
        <f t="shared" ca="1" si="1082"/>
        <v>8.6369508857392623E-3</v>
      </c>
      <c r="CE3324">
        <v>1009.5837160097877</v>
      </c>
    </row>
    <row r="3325" spans="2:83" x14ac:dyDescent="0.25">
      <c r="B3325" s="2">
        <v>42345</v>
      </c>
      <c r="C3325">
        <f t="shared" ca="1" si="1066"/>
        <v>0</v>
      </c>
      <c r="D3325">
        <f t="shared" ca="1" si="1067"/>
        <v>4</v>
      </c>
      <c r="E3325">
        <f ca="1">IF($B3325&lt;VLOOKUP(E$6&amp;" Equity",Param,4,0),"",IFERROR(VLOOKUP($B3325,OFFSET(Input!$A$1,0,MATCH(Index!E$6&amp;" Equity",Input!$1:$1,0)-1,10000,2),2,0),E3324))</f>
        <v>82.08</v>
      </c>
      <c r="F3325" s="33">
        <v>121.75</v>
      </c>
      <c r="H3325">
        <f ca="1">IFERROR(VLOOKUP($B3325,OFFSET(Input!$A$1,0,MATCH(Index!H$6,Input!$1:$1,0)-1,10000,2),2,0),0)</f>
        <v>0</v>
      </c>
      <c r="I3325">
        <f ca="1">IFERROR(VLOOKUP($B3325,OFFSET(Input!$A$1,0,MATCH(Index!I$6,Input!$1:$1,0)-1,10000,2),2,0),0)</f>
        <v>0</v>
      </c>
      <c r="K3325">
        <f t="shared" ca="1" si="1068"/>
        <v>103.59399295799716</v>
      </c>
      <c r="L3325" s="30">
        <f t="shared" ca="1" si="1069"/>
        <v>135.79949361244158</v>
      </c>
      <c r="N3325">
        <f t="shared" ca="1" si="1073"/>
        <v>-7.0414276611268627E-3</v>
      </c>
      <c r="O3325">
        <f t="shared" ca="1" si="1074"/>
        <v>9.6563289014397757E-3</v>
      </c>
      <c r="Q3325">
        <f t="shared" ca="1" si="1086"/>
        <v>5.5521474160365257E-2</v>
      </c>
      <c r="R3325">
        <f t="shared" ca="1" si="1085"/>
        <v>0.16903944387472458</v>
      </c>
      <c r="T3325">
        <f t="shared" ca="1" si="1096"/>
        <v>6.2604257504939143E-2</v>
      </c>
      <c r="U3325">
        <f t="shared" ca="1" si="1091"/>
        <v>0.12778737502439177</v>
      </c>
      <c r="W3325">
        <f t="shared" ca="1" si="1092"/>
        <v>0.20040250764346407</v>
      </c>
      <c r="X3325">
        <f t="shared" ca="1" si="1093"/>
        <v>-1.5827594232125569E-2</v>
      </c>
      <c r="Z3325">
        <f t="shared" ca="1" si="1106"/>
        <v>104.33810414144432</v>
      </c>
      <c r="AA3325">
        <f t="shared" ca="1" si="1106"/>
        <v>104.5711419513606</v>
      </c>
      <c r="AB3325">
        <f t="shared" ca="1" si="1106"/>
        <v>105.04783905682942</v>
      </c>
      <c r="AC3325">
        <f t="shared" ca="1" si="1107"/>
        <v>105.04783905682942</v>
      </c>
      <c r="AE3325">
        <f ca="1">IFERROR(VLOOKUP($B3325,OFFSET(Input!$A$1,0,MATCH(Index!AE$6&amp;" Index",Input!$1:$1,0)-1,10000,2),2,0),AE3324)</f>
        <v>15.84</v>
      </c>
      <c r="AF3325">
        <f t="shared" ca="1" si="1097"/>
        <v>16.242666666666668</v>
      </c>
      <c r="AG3325">
        <f t="shared" ca="1" si="1097"/>
        <v>16.498000000000001</v>
      </c>
      <c r="AH3325">
        <f t="shared" ca="1" si="1097"/>
        <v>16.1416</v>
      </c>
      <c r="AI3325">
        <f t="shared" ca="1" si="1098"/>
        <v>16.498000000000001</v>
      </c>
      <c r="AK3325">
        <f t="shared" ca="1" si="1099"/>
        <v>-1</v>
      </c>
      <c r="AL3325">
        <f t="shared" ca="1" si="1100"/>
        <v>-1</v>
      </c>
      <c r="AN3325" t="str">
        <f t="shared" ca="1" si="1110"/>
        <v>Down</v>
      </c>
      <c r="AO3325" t="str">
        <f t="shared" ca="1" si="1070"/>
        <v>Not Up</v>
      </c>
      <c r="AQ3325">
        <f t="shared" ca="1" si="1108"/>
        <v>0</v>
      </c>
      <c r="AR3325">
        <f t="shared" ca="1" si="1109"/>
        <v>1</v>
      </c>
      <c r="AT3325">
        <f t="shared" ca="1" si="1087"/>
        <v>1</v>
      </c>
      <c r="AU3325">
        <f t="shared" ca="1" si="1088"/>
        <v>0</v>
      </c>
      <c r="AW3325" s="5">
        <f t="shared" ca="1" si="1102"/>
        <v>0.16903944387472458</v>
      </c>
      <c r="AX3325" s="5">
        <f t="shared" ca="1" si="1103"/>
        <v>0.12778737502439177</v>
      </c>
      <c r="AY3325" s="18">
        <f t="shared" ca="1" si="1101"/>
        <v>0.16903944387472458</v>
      </c>
      <c r="BA3325" s="6">
        <f t="shared" ca="1" si="1094"/>
        <v>0.29578895229361429</v>
      </c>
      <c r="BB3325">
        <f t="shared" ca="1" si="1095"/>
        <v>0.29578895229361429</v>
      </c>
      <c r="BC3325" t="str">
        <f t="shared" ca="1" si="1083"/>
        <v>HYG UP Equity</v>
      </c>
      <c r="BD3325" t="str">
        <f t="shared" ca="1" si="1084"/>
        <v>TLT UP equity</v>
      </c>
      <c r="BF3325">
        <f t="shared" ca="1" si="1104"/>
        <v>0</v>
      </c>
      <c r="BG3325">
        <f t="shared" ca="1" si="1105"/>
        <v>1</v>
      </c>
      <c r="BI3325">
        <f t="shared" ca="1" si="1071"/>
        <v>0.2</v>
      </c>
      <c r="BJ3325">
        <f t="shared" ca="1" si="1072"/>
        <v>0.8</v>
      </c>
      <c r="BL3325">
        <f t="shared" ca="1" si="1089"/>
        <v>2.1171700013066719</v>
      </c>
      <c r="BM3325">
        <f t="shared" ca="1" si="1090"/>
        <v>6.4602919605041054</v>
      </c>
      <c r="BN3325" s="9">
        <f t="shared" ca="1" si="1080"/>
        <v>0.39599931163095098</v>
      </c>
      <c r="BO3325" s="9">
        <f t="shared" ca="1" si="1081"/>
        <v>0.60400068836904897</v>
      </c>
      <c r="BP3325" s="9">
        <f t="shared" ca="1" si="1075"/>
        <v>0.19999999999999998</v>
      </c>
      <c r="BQ3325" s="9">
        <f t="shared" ca="1" si="1076"/>
        <v>0.8</v>
      </c>
      <c r="BR3325">
        <f t="shared" ca="1" si="1077"/>
        <v>1096.6304710312311</v>
      </c>
      <c r="BS3325">
        <f t="shared" ca="1" si="1078"/>
        <v>3.0151830472420205E-3</v>
      </c>
      <c r="BT3325">
        <f t="shared" ca="1" si="1079"/>
        <v>5.4166666666666671E-5</v>
      </c>
      <c r="BU3325">
        <f t="shared" ca="1" si="1064"/>
        <v>2.2753753414049807E-5</v>
      </c>
      <c r="BV3325">
        <f t="shared" ca="1" si="1065"/>
        <v>2.0180674328353577E-6</v>
      </c>
      <c r="BW3325" s="35">
        <f ca="1">IFERROR(VLOOKUP($B3325,OFFSET(Input!$A$1,0,MATCH(Index!BW$6&amp;" Index",Input!$1:$1,0)-1,10000,2),2,0)/100,BW3324)</f>
        <v>1.2999999999999999E-3</v>
      </c>
      <c r="BX3325">
        <f t="shared" ca="1" si="1082"/>
        <v>2.02874315842386E-2</v>
      </c>
      <c r="CE3325">
        <v>1010.941332965921</v>
      </c>
    </row>
    <row r="3326" spans="2:83" x14ac:dyDescent="0.25">
      <c r="B3326" s="2">
        <v>42346</v>
      </c>
      <c r="C3326">
        <f t="shared" ca="1" si="1066"/>
        <v>0</v>
      </c>
      <c r="D3326">
        <f t="shared" ca="1" si="1067"/>
        <v>5</v>
      </c>
      <c r="E3326">
        <f ca="1">IF($B3326&lt;VLOOKUP(E$6&amp;" Equity",Param,4,0),"",IFERROR(VLOOKUP($B3326,OFFSET(Input!$A$1,0,MATCH(Index!E$6&amp;" Equity",Input!$1:$1,0)-1,10000,2),2,0),E3325))</f>
        <v>81.06</v>
      </c>
      <c r="F3326" s="33">
        <v>121.81</v>
      </c>
      <c r="H3326">
        <f ca="1">IFERROR(VLOOKUP($B3326,OFFSET(Input!$A$1,0,MATCH(Index!H$6,Input!$1:$1,0)-1,10000,2),2,0),0)</f>
        <v>0</v>
      </c>
      <c r="I3326">
        <f ca="1">IFERROR(VLOOKUP($B3326,OFFSET(Input!$A$1,0,MATCH(Index!I$6,Input!$1:$1,0)-1,10000,2),2,0),0)</f>
        <v>0</v>
      </c>
      <c r="K3326">
        <f t="shared" ca="1" si="1068"/>
        <v>102.30664070632615</v>
      </c>
      <c r="L3326" s="30">
        <f t="shared" ca="1" si="1069"/>
        <v>135.86641738752778</v>
      </c>
      <c r="N3326">
        <f t="shared" ca="1" si="1073"/>
        <v>-1.2504760222296822E-2</v>
      </c>
      <c r="O3326">
        <f t="shared" ca="1" si="1074"/>
        <v>4.9269174916830689E-4</v>
      </c>
      <c r="Q3326">
        <f t="shared" ca="1" si="1086"/>
        <v>8.3696623915346394E-2</v>
      </c>
      <c r="R3326">
        <f t="shared" ca="1" si="1085"/>
        <v>0.16835495510802309</v>
      </c>
      <c r="T3326">
        <f t="shared" ca="1" si="1096"/>
        <v>7.5317201976391787E-2</v>
      </c>
      <c r="U3326">
        <f t="shared" ca="1" si="1091"/>
        <v>0.12621804393198929</v>
      </c>
      <c r="W3326">
        <f t="shared" ca="1" si="1092"/>
        <v>0.12709929027131975</v>
      </c>
      <c r="X3326">
        <f t="shared" ca="1" si="1093"/>
        <v>-5.2532165148122555E-2</v>
      </c>
      <c r="Z3326">
        <f t="shared" ca="1" si="1106"/>
        <v>104.17200667168564</v>
      </c>
      <c r="AA3326">
        <f t="shared" ca="1" si="1106"/>
        <v>104.39890992913467</v>
      </c>
      <c r="AB3326">
        <f t="shared" ca="1" si="1106"/>
        <v>104.84724830711444</v>
      </c>
      <c r="AC3326">
        <f t="shared" ca="1" si="1107"/>
        <v>104.84724830711444</v>
      </c>
      <c r="AE3326">
        <f ca="1">IFERROR(VLOOKUP($B3326,OFFSET(Input!$A$1,0,MATCH(Index!AE$6&amp;" Index",Input!$1:$1,0)-1,10000,2),2,0),AE3325)</f>
        <v>17.600000000000001</v>
      </c>
      <c r="AF3326">
        <f t="shared" ca="1" si="1097"/>
        <v>16.205333333333332</v>
      </c>
      <c r="AG3326">
        <f t="shared" ca="1" si="1097"/>
        <v>16.552</v>
      </c>
      <c r="AH3326">
        <f t="shared" ca="1" si="1097"/>
        <v>16.279600000000002</v>
      </c>
      <c r="AI3326">
        <f t="shared" ca="1" si="1098"/>
        <v>16.552</v>
      </c>
      <c r="AK3326">
        <f t="shared" ca="1" si="1099"/>
        <v>-1</v>
      </c>
      <c r="AL3326">
        <f t="shared" ca="1" si="1100"/>
        <v>-1</v>
      </c>
      <c r="AN3326" t="str">
        <f t="shared" ca="1" si="1110"/>
        <v>Down</v>
      </c>
      <c r="AO3326" t="str">
        <f t="shared" ca="1" si="1070"/>
        <v>Not Up</v>
      </c>
      <c r="AQ3326">
        <f t="shared" ca="1" si="1108"/>
        <v>0</v>
      </c>
      <c r="AR3326">
        <f t="shared" ca="1" si="1109"/>
        <v>1</v>
      </c>
      <c r="AT3326">
        <f t="shared" ca="1" si="1087"/>
        <v>1</v>
      </c>
      <c r="AU3326">
        <f t="shared" ca="1" si="1088"/>
        <v>0</v>
      </c>
      <c r="AW3326" s="5">
        <f t="shared" ca="1" si="1102"/>
        <v>0.16835495510802309</v>
      </c>
      <c r="AX3326" s="5">
        <f t="shared" ca="1" si="1103"/>
        <v>0.12621804393198929</v>
      </c>
      <c r="AY3326" s="18">
        <f t="shared" ca="1" si="1101"/>
        <v>0.16835495510802309</v>
      </c>
      <c r="BA3326" s="6">
        <f t="shared" ca="1" si="1094"/>
        <v>0.29699155553763212</v>
      </c>
      <c r="BB3326">
        <f t="shared" ca="1" si="1095"/>
        <v>0.29699155553763212</v>
      </c>
      <c r="BC3326" t="str">
        <f t="shared" ca="1" si="1083"/>
        <v>HYG UP Equity</v>
      </c>
      <c r="BD3326" t="str">
        <f t="shared" ca="1" si="1084"/>
        <v>TLT UP equity</v>
      </c>
      <c r="BF3326">
        <f t="shared" ca="1" si="1104"/>
        <v>0</v>
      </c>
      <c r="BG3326">
        <f t="shared" ca="1" si="1105"/>
        <v>1</v>
      </c>
      <c r="BI3326">
        <f t="shared" ca="1" si="1071"/>
        <v>0</v>
      </c>
      <c r="BJ3326">
        <f t="shared" ca="1" si="1072"/>
        <v>1</v>
      </c>
      <c r="BL3326">
        <f t="shared" ca="1" si="1089"/>
        <v>0</v>
      </c>
      <c r="BM3326">
        <f t="shared" ca="1" si="1090"/>
        <v>8.0545089480624839</v>
      </c>
      <c r="BN3326" s="9">
        <f t="shared" ca="1" si="1080"/>
        <v>0.19792851405818696</v>
      </c>
      <c r="BO3326" s="9">
        <f t="shared" ca="1" si="1081"/>
        <v>0.80207148594181299</v>
      </c>
      <c r="BP3326" s="9">
        <f t="shared" ca="1" si="1075"/>
        <v>0</v>
      </c>
      <c r="BQ3326" s="9">
        <f t="shared" ca="1" si="1076"/>
        <v>1</v>
      </c>
      <c r="BR3326">
        <f t="shared" ca="1" si="1077"/>
        <v>1094.3372745890347</v>
      </c>
      <c r="BS3326">
        <f t="shared" ca="1" si="1078"/>
        <v>-2.0911296036120186E-3</v>
      </c>
      <c r="BT3326">
        <f t="shared" ca="1" si="1079"/>
        <v>1.8055555555555558E-5</v>
      </c>
      <c r="BU3326">
        <f t="shared" ca="1" si="1064"/>
        <v>1.4685575842548113E-5</v>
      </c>
      <c r="BV3326">
        <f t="shared" ca="1" si="1065"/>
        <v>3.5299652410168968E-7</v>
      </c>
      <c r="BW3326" s="35">
        <f ca="1">IFERROR(VLOOKUP($B3326,OFFSET(Input!$A$1,0,MATCH(Index!BW$6&amp;" Index",Input!$1:$1,0)-1,10000,2),2,0)/100,BW3325)</f>
        <v>1.2999999999999999E-3</v>
      </c>
      <c r="BX3326">
        <f t="shared" ca="1" si="1082"/>
        <v>5.3990675141776332E-3</v>
      </c>
      <c r="CE3326">
        <v>1010.1233547127551</v>
      </c>
    </row>
    <row r="3327" spans="2:83" x14ac:dyDescent="0.25">
      <c r="B3327" s="2">
        <v>42347</v>
      </c>
      <c r="C3327">
        <f t="shared" ca="1" si="1066"/>
        <v>0</v>
      </c>
      <c r="D3327">
        <f t="shared" ca="1" si="1067"/>
        <v>0</v>
      </c>
      <c r="E3327">
        <f ca="1">IF($B3327&lt;VLOOKUP(E$6&amp;" Equity",Param,4,0),"",IFERROR(VLOOKUP($B3327,OFFSET(Input!$A$1,0,MATCH(Index!E$6&amp;" Equity",Input!$1:$1,0)-1,10000,2),2,0),E3326))</f>
        <v>81.48</v>
      </c>
      <c r="F3327" s="33">
        <v>121.7</v>
      </c>
      <c r="H3327">
        <f ca="1">IFERROR(VLOOKUP($B3327,OFFSET(Input!$A$1,0,MATCH(Index!H$6,Input!$1:$1,0)-1,10000,2),2,0),0)</f>
        <v>0</v>
      </c>
      <c r="I3327">
        <f ca="1">IFERROR(VLOOKUP($B3327,OFFSET(Input!$A$1,0,MATCH(Index!I$6,Input!$1:$1,0)-1,10000,2),2,0),0)</f>
        <v>0</v>
      </c>
      <c r="K3327">
        <f t="shared" ca="1" si="1068"/>
        <v>102.83672692760246</v>
      </c>
      <c r="L3327" s="30">
        <f t="shared" ca="1" si="1069"/>
        <v>135.74372379986971</v>
      </c>
      <c r="N3327">
        <f t="shared" ca="1" si="1073"/>
        <v>5.1679701584425976E-3</v>
      </c>
      <c r="O3327">
        <f t="shared" ca="1" si="1074"/>
        <v>-9.0345371838613565E-4</v>
      </c>
      <c r="Q3327">
        <f t="shared" ca="1" si="1086"/>
        <v>8.7371134871329872E-2</v>
      </c>
      <c r="R3327">
        <f t="shared" ca="1" si="1085"/>
        <v>0.16841551954545164</v>
      </c>
      <c r="T3327">
        <f t="shared" ca="1" si="1096"/>
        <v>7.7103060083518665E-2</v>
      </c>
      <c r="U3327">
        <f t="shared" ca="1" si="1091"/>
        <v>0.12582277189661595</v>
      </c>
      <c r="W3327">
        <f t="shared" ca="1" si="1092"/>
        <v>0.11390236920782731</v>
      </c>
      <c r="X3327">
        <f t="shared" ca="1" si="1093"/>
        <v>-4.8873989537200853E-2</v>
      </c>
      <c r="Z3327">
        <f t="shared" ca="1" si="1106"/>
        <v>104.04510069502905</v>
      </c>
      <c r="AA3327">
        <f t="shared" ca="1" si="1106"/>
        <v>104.26511519304003</v>
      </c>
      <c r="AB3327">
        <f t="shared" ca="1" si="1106"/>
        <v>104.66333903675124</v>
      </c>
      <c r="AC3327">
        <f t="shared" ca="1" si="1107"/>
        <v>104.66333903675124</v>
      </c>
      <c r="AE3327">
        <f ca="1">IFERROR(VLOOKUP($B3327,OFFSET(Input!$A$1,0,MATCH(Index!AE$6&amp;" Index",Input!$1:$1,0)-1,10000,2),2,0),AE3326)</f>
        <v>19.61</v>
      </c>
      <c r="AF3327">
        <f t="shared" ca="1" si="1097"/>
        <v>16.256666666666668</v>
      </c>
      <c r="AG3327">
        <f t="shared" ca="1" si="1097"/>
        <v>16.768000000000001</v>
      </c>
      <c r="AH3327">
        <f t="shared" ca="1" si="1097"/>
        <v>16.482400000000002</v>
      </c>
      <c r="AI3327">
        <f t="shared" ca="1" si="1098"/>
        <v>16.768000000000001</v>
      </c>
      <c r="AK3327">
        <f t="shared" ca="1" si="1099"/>
        <v>-1</v>
      </c>
      <c r="AL3327">
        <f t="shared" ca="1" si="1100"/>
        <v>-1</v>
      </c>
      <c r="AN3327" t="str">
        <f t="shared" ca="1" si="1110"/>
        <v>Down</v>
      </c>
      <c r="AO3327" t="str">
        <f t="shared" ca="1" si="1070"/>
        <v>Not Up</v>
      </c>
      <c r="AQ3327">
        <f t="shared" ca="1" si="1108"/>
        <v>0</v>
      </c>
      <c r="AR3327">
        <f t="shared" ca="1" si="1109"/>
        <v>1</v>
      </c>
      <c r="AT3327">
        <f t="shared" ca="1" si="1087"/>
        <v>1</v>
      </c>
      <c r="AU3327">
        <f t="shared" ca="1" si="1088"/>
        <v>0</v>
      </c>
      <c r="AW3327" s="5">
        <f t="shared" ca="1" si="1102"/>
        <v>0.16841551954545164</v>
      </c>
      <c r="AX3327" s="5">
        <f t="shared" ca="1" si="1103"/>
        <v>0.12582277189661595</v>
      </c>
      <c r="AY3327" s="18">
        <f t="shared" ca="1" si="1101"/>
        <v>0.16841551954545164</v>
      </c>
      <c r="BA3327" s="6">
        <f t="shared" ca="1" si="1094"/>
        <v>0.29688475346540794</v>
      </c>
      <c r="BB3327">
        <f t="shared" ca="1" si="1095"/>
        <v>0.29699155553763212</v>
      </c>
      <c r="BC3327" t="str">
        <f t="shared" ca="1" si="1083"/>
        <v>HYG UP Equity</v>
      </c>
      <c r="BD3327" t="str">
        <f t="shared" ca="1" si="1084"/>
        <v>TLT UP equity</v>
      </c>
      <c r="BF3327">
        <f t="shared" ca="1" si="1104"/>
        <v>0</v>
      </c>
      <c r="BG3327">
        <f t="shared" ca="1" si="1105"/>
        <v>1</v>
      </c>
      <c r="BI3327">
        <f t="shared" ca="1" si="1071"/>
        <v>0</v>
      </c>
      <c r="BJ3327">
        <f t="shared" ca="1" si="1072"/>
        <v>1</v>
      </c>
      <c r="BL3327">
        <f t="shared" ca="1" si="1089"/>
        <v>0</v>
      </c>
      <c r="BM3327">
        <f t="shared" ca="1" si="1090"/>
        <v>8.0545089480624839</v>
      </c>
      <c r="BN3327" s="9">
        <f t="shared" ca="1" si="1080"/>
        <v>0</v>
      </c>
      <c r="BO3327" s="9">
        <f t="shared" ca="1" si="1081"/>
        <v>1</v>
      </c>
      <c r="BP3327" s="9">
        <f t="shared" ca="1" si="1075"/>
        <v>0</v>
      </c>
      <c r="BQ3327" s="9">
        <f t="shared" ca="1" si="1076"/>
        <v>1</v>
      </c>
      <c r="BR3327">
        <f t="shared" ca="1" si="1077"/>
        <v>1093.3490379893728</v>
      </c>
      <c r="BS3327">
        <f t="shared" ca="1" si="1078"/>
        <v>-9.0304572695187879E-4</v>
      </c>
      <c r="BT3327">
        <f t="shared" ca="1" si="1079"/>
        <v>1.8055555555555558E-5</v>
      </c>
      <c r="BU3327">
        <f t="shared" ca="1" si="1064"/>
        <v>0</v>
      </c>
      <c r="BV3327">
        <f t="shared" ca="1" si="1065"/>
        <v>2.4052064880356608E-7</v>
      </c>
      <c r="BW3327" s="35">
        <f ca="1">IFERROR(VLOOKUP($B3327,OFFSET(Input!$A$1,0,MATCH(Index!BW$6&amp;" Index",Input!$1:$1,0)-1,10000,2),2,0)/100,BW3326)</f>
        <v>1.4000000000000002E-3</v>
      </c>
      <c r="BX3327">
        <f t="shared" ca="1" si="1082"/>
        <v>5.4166324766853095E-3</v>
      </c>
      <c r="CE3327">
        <v>1009.8366842422599</v>
      </c>
    </row>
    <row r="3328" spans="2:83" x14ac:dyDescent="0.25">
      <c r="B3328" s="2">
        <v>42348</v>
      </c>
      <c r="C3328">
        <f t="shared" ca="1" si="1066"/>
        <v>0</v>
      </c>
      <c r="D3328">
        <f t="shared" ca="1" si="1067"/>
        <v>0</v>
      </c>
      <c r="E3328">
        <f ca="1">IF($B3328&lt;VLOOKUP(E$6&amp;" Equity",Param,4,0),"",IFERROR(VLOOKUP($B3328,OFFSET(Input!$A$1,0,MATCH(Index!E$6&amp;" Equity",Input!$1:$1,0)-1,10000,2),2,0),E3327))</f>
        <v>81.14</v>
      </c>
      <c r="F3328" s="33">
        <v>121.84</v>
      </c>
      <c r="H3328">
        <f ca="1">IFERROR(VLOOKUP($B3328,OFFSET(Input!$A$1,0,MATCH(Index!H$6,Input!$1:$1,0)-1,10000,2),2,0),0)</f>
        <v>0</v>
      </c>
      <c r="I3328">
        <f ca="1">IFERROR(VLOOKUP($B3328,OFFSET(Input!$A$1,0,MATCH(Index!I$6,Input!$1:$1,0)-1,10000,2),2,0),0)</f>
        <v>0</v>
      </c>
      <c r="K3328">
        <f t="shared" ca="1" si="1068"/>
        <v>102.40760951037878</v>
      </c>
      <c r="L3328" s="30">
        <f t="shared" ca="1" si="1069"/>
        <v>135.8998792750709</v>
      </c>
      <c r="N3328">
        <f t="shared" ca="1" si="1073"/>
        <v>-4.1815335803039909E-3</v>
      </c>
      <c r="O3328">
        <f t="shared" ca="1" si="1074"/>
        <v>1.149708593424997E-3</v>
      </c>
      <c r="Q3328">
        <f t="shared" ca="1" si="1086"/>
        <v>8.9692025059723277E-2</v>
      </c>
      <c r="R3328">
        <f t="shared" ca="1" si="1085"/>
        <v>0.16811318812588774</v>
      </c>
      <c r="T3328">
        <f t="shared" ca="1" si="1096"/>
        <v>7.8061492899187915E-2</v>
      </c>
      <c r="U3328">
        <f t="shared" ca="1" si="1091"/>
        <v>0.12566620949128518</v>
      </c>
      <c r="W3328">
        <f t="shared" ca="1" si="1092"/>
        <v>9.8920789646289642E-2</v>
      </c>
      <c r="X3328">
        <f t="shared" ca="1" si="1093"/>
        <v>-6.0965681037148424E-2</v>
      </c>
      <c r="Z3328">
        <f t="shared" ca="1" si="1106"/>
        <v>103.86397805290194</v>
      </c>
      <c r="AA3328">
        <f t="shared" ca="1" si="1106"/>
        <v>104.1224256124711</v>
      </c>
      <c r="AB3328">
        <f t="shared" ca="1" si="1106"/>
        <v>104.47482609608596</v>
      </c>
      <c r="AC3328">
        <f t="shared" ca="1" si="1107"/>
        <v>104.47482609608596</v>
      </c>
      <c r="AE3328">
        <f ca="1">IFERROR(VLOOKUP($B3328,OFFSET(Input!$A$1,0,MATCH(Index!AE$6&amp;" Index",Input!$1:$1,0)-1,10000,2),2,0),AE3327)</f>
        <v>19.34</v>
      </c>
      <c r="AF3328">
        <f t="shared" ca="1" si="1097"/>
        <v>16.422666666666668</v>
      </c>
      <c r="AG3328">
        <f t="shared" ca="1" si="1097"/>
        <v>16.931999999999999</v>
      </c>
      <c r="AH3328">
        <f t="shared" ca="1" si="1097"/>
        <v>16.6356</v>
      </c>
      <c r="AI3328">
        <f t="shared" ca="1" si="1098"/>
        <v>16.931999999999999</v>
      </c>
      <c r="AK3328">
        <f t="shared" ca="1" si="1099"/>
        <v>-1</v>
      </c>
      <c r="AL3328">
        <f t="shared" ca="1" si="1100"/>
        <v>-1</v>
      </c>
      <c r="AN3328" t="str">
        <f t="shared" ca="1" si="1110"/>
        <v>Down</v>
      </c>
      <c r="AO3328" t="str">
        <f t="shared" ca="1" si="1070"/>
        <v>Not Up</v>
      </c>
      <c r="AQ3328">
        <f t="shared" ca="1" si="1108"/>
        <v>0</v>
      </c>
      <c r="AR3328">
        <f t="shared" ca="1" si="1109"/>
        <v>1</v>
      </c>
      <c r="AT3328">
        <f t="shared" ca="1" si="1087"/>
        <v>1</v>
      </c>
      <c r="AU3328">
        <f t="shared" ca="1" si="1088"/>
        <v>0</v>
      </c>
      <c r="AW3328" s="5">
        <f t="shared" ca="1" si="1102"/>
        <v>0.16811318812588774</v>
      </c>
      <c r="AX3328" s="5">
        <f t="shared" ca="1" si="1103"/>
        <v>0.12566620949128518</v>
      </c>
      <c r="AY3328" s="18">
        <f t="shared" ca="1" si="1101"/>
        <v>0.16811318812588774</v>
      </c>
      <c r="BA3328" s="6">
        <f t="shared" ca="1" si="1094"/>
        <v>0.29741866511126208</v>
      </c>
      <c r="BB3328">
        <f t="shared" ca="1" si="1095"/>
        <v>0.29699155553763212</v>
      </c>
      <c r="BC3328" t="str">
        <f t="shared" ca="1" si="1083"/>
        <v>HYG UP Equity</v>
      </c>
      <c r="BD3328" t="str">
        <f t="shared" ca="1" si="1084"/>
        <v>TLT UP equity</v>
      </c>
      <c r="BF3328">
        <f t="shared" ca="1" si="1104"/>
        <v>0</v>
      </c>
      <c r="BG3328">
        <f t="shared" ca="1" si="1105"/>
        <v>1</v>
      </c>
      <c r="BI3328">
        <f t="shared" ca="1" si="1071"/>
        <v>0</v>
      </c>
      <c r="BJ3328">
        <f t="shared" ca="1" si="1072"/>
        <v>1</v>
      </c>
      <c r="BL3328">
        <f t="shared" ca="1" si="1089"/>
        <v>0</v>
      </c>
      <c r="BM3328">
        <f t="shared" ca="1" si="1090"/>
        <v>8.0545089480624839</v>
      </c>
      <c r="BN3328" s="9">
        <f t="shared" ca="1" si="1080"/>
        <v>0</v>
      </c>
      <c r="BO3328" s="9">
        <f t="shared" ca="1" si="1081"/>
        <v>1</v>
      </c>
      <c r="BP3328" s="9">
        <f t="shared" ca="1" si="1075"/>
        <v>0</v>
      </c>
      <c r="BQ3328" s="9">
        <f t="shared" ca="1" si="1076"/>
        <v>1</v>
      </c>
      <c r="BR3328">
        <f t="shared" ca="1" si="1077"/>
        <v>1094.6067936616698</v>
      </c>
      <c r="BS3328">
        <f t="shared" ca="1" si="1078"/>
        <v>1.1503697617094577E-3</v>
      </c>
      <c r="BT3328">
        <f t="shared" ca="1" si="1079"/>
        <v>1.8055555555555558E-5</v>
      </c>
      <c r="BU3328">
        <f t="shared" ca="1" si="1064"/>
        <v>0</v>
      </c>
      <c r="BV3328">
        <f t="shared" ca="1" si="1065"/>
        <v>0</v>
      </c>
      <c r="BW3328" s="35">
        <f ca="1">IFERROR(VLOOKUP($B3328,OFFSET(Input!$A$1,0,MATCH(Index!BW$6&amp;" Index",Input!$1:$1,0)-1,10000,2),2,0)/100,BW3327)</f>
        <v>1.4000000000000002E-3</v>
      </c>
      <c r="BX3328">
        <f t="shared" ca="1" si="1082"/>
        <v>5.4150952499957706E-3</v>
      </c>
      <c r="CE3328">
        <v>1010.1636448643379</v>
      </c>
    </row>
    <row r="3329" spans="2:83" x14ac:dyDescent="0.25">
      <c r="B3329" s="2">
        <v>42349</v>
      </c>
      <c r="C3329">
        <f t="shared" ca="1" si="1066"/>
        <v>0</v>
      </c>
      <c r="D3329">
        <f t="shared" ca="1" si="1067"/>
        <v>0</v>
      </c>
      <c r="E3329">
        <f ca="1">IF($B3329&lt;VLOOKUP(E$6&amp;" Equity",Param,4,0),"",IFERROR(VLOOKUP($B3329,OFFSET(Input!$A$1,0,MATCH(Index!E$6&amp;" Equity",Input!$1:$1,0)-1,10000,2),2,0),E3328))</f>
        <v>79.52</v>
      </c>
      <c r="F3329" s="33">
        <v>123.76</v>
      </c>
      <c r="H3329">
        <f ca="1">IFERROR(VLOOKUP($B3329,OFFSET(Input!$A$1,0,MATCH(Index!H$6,Input!$1:$1,0)-1,10000,2),2,0),0)</f>
        <v>0</v>
      </c>
      <c r="I3329">
        <f ca="1">IFERROR(VLOOKUP($B3329,OFFSET(Input!$A$1,0,MATCH(Index!I$6,Input!$1:$1,0)-1,10000,2),2,0),0)</f>
        <v>0</v>
      </c>
      <c r="K3329">
        <f t="shared" ca="1" si="1068"/>
        <v>100.36299122831304</v>
      </c>
      <c r="L3329" s="30">
        <f t="shared" ca="1" si="1069"/>
        <v>138.04144007782972</v>
      </c>
      <c r="N3329">
        <f t="shared" ca="1" si="1073"/>
        <v>-2.0167495429982626E-2</v>
      </c>
      <c r="O3329">
        <f t="shared" ca="1" si="1074"/>
        <v>1.5635497677904245E-2</v>
      </c>
      <c r="Q3329">
        <f t="shared" ca="1" si="1086"/>
        <v>0.13502752874076815</v>
      </c>
      <c r="R3329">
        <f t="shared" ca="1" si="1085"/>
        <v>0.18546666697698708</v>
      </c>
      <c r="T3329">
        <f t="shared" ca="1" si="1096"/>
        <v>0.10310880940277596</v>
      </c>
      <c r="U3329">
        <f t="shared" ca="1" si="1091"/>
        <v>0.13631517382073202</v>
      </c>
      <c r="W3329">
        <f t="shared" ca="1" si="1092"/>
        <v>-0.2561823040295263</v>
      </c>
      <c r="X3329">
        <f t="shared" ca="1" si="1093"/>
        <v>-0.29585222313316684</v>
      </c>
      <c r="Z3329">
        <f t="shared" ca="1" si="1106"/>
        <v>103.46206424826532</v>
      </c>
      <c r="AA3329">
        <f t="shared" ca="1" si="1106"/>
        <v>103.91330404300136</v>
      </c>
      <c r="AB3329">
        <f t="shared" ca="1" si="1106"/>
        <v>104.22110897896867</v>
      </c>
      <c r="AC3329">
        <f t="shared" ca="1" si="1107"/>
        <v>104.22110897896867</v>
      </c>
      <c r="AE3329">
        <f ca="1">IFERROR(VLOOKUP($B3329,OFFSET(Input!$A$1,0,MATCH(Index!AE$6&amp;" Index",Input!$1:$1,0)-1,10000,2),2,0),AE3328)</f>
        <v>24.39</v>
      </c>
      <c r="AF3329">
        <f t="shared" ca="1" si="1097"/>
        <v>16.916</v>
      </c>
      <c r="AG3329">
        <f t="shared" ca="1" si="1097"/>
        <v>17.232999999999997</v>
      </c>
      <c r="AH3329">
        <f t="shared" ca="1" si="1097"/>
        <v>17.009200000000003</v>
      </c>
      <c r="AI3329">
        <f t="shared" ca="1" si="1098"/>
        <v>17.232999999999997</v>
      </c>
      <c r="AK3329">
        <f t="shared" ca="1" si="1099"/>
        <v>-1</v>
      </c>
      <c r="AL3329">
        <f t="shared" ca="1" si="1100"/>
        <v>-1</v>
      </c>
      <c r="AN3329" t="str">
        <f t="shared" ca="1" si="1110"/>
        <v>Down</v>
      </c>
      <c r="AO3329" t="str">
        <f t="shared" ca="1" si="1070"/>
        <v>Not Up</v>
      </c>
      <c r="AQ3329">
        <f t="shared" ca="1" si="1108"/>
        <v>0</v>
      </c>
      <c r="AR3329">
        <f t="shared" ca="1" si="1109"/>
        <v>1</v>
      </c>
      <c r="AT3329">
        <f t="shared" ca="1" si="1087"/>
        <v>1</v>
      </c>
      <c r="AU3329">
        <f t="shared" ca="1" si="1088"/>
        <v>0</v>
      </c>
      <c r="AW3329" s="5">
        <f t="shared" ca="1" si="1102"/>
        <v>0.18546666697698708</v>
      </c>
      <c r="AX3329" s="5">
        <f t="shared" ca="1" si="1103"/>
        <v>0.13631517382073202</v>
      </c>
      <c r="AY3329" s="18">
        <f t="shared" ca="1" si="1101"/>
        <v>0.18546666697698708</v>
      </c>
      <c r="BA3329" s="6">
        <f t="shared" ca="1" si="1094"/>
        <v>0.26959022241017605</v>
      </c>
      <c r="BB3329">
        <f t="shared" ca="1" si="1095"/>
        <v>0.26959022241017605</v>
      </c>
      <c r="BC3329" t="str">
        <f t="shared" ca="1" si="1083"/>
        <v>HYG UP Equity</v>
      </c>
      <c r="BD3329" t="str">
        <f t="shared" ca="1" si="1084"/>
        <v>TLT UP equity</v>
      </c>
      <c r="BF3329">
        <f t="shared" ca="1" si="1104"/>
        <v>0</v>
      </c>
      <c r="BG3329">
        <f t="shared" ca="1" si="1105"/>
        <v>1</v>
      </c>
      <c r="BI3329">
        <f t="shared" ca="1" si="1071"/>
        <v>0</v>
      </c>
      <c r="BJ3329">
        <f t="shared" ca="1" si="1072"/>
        <v>1</v>
      </c>
      <c r="BL3329">
        <f t="shared" ca="1" si="1089"/>
        <v>0</v>
      </c>
      <c r="BM3329">
        <f t="shared" ca="1" si="1090"/>
        <v>8.0545089480624839</v>
      </c>
      <c r="BN3329" s="9">
        <f t="shared" ca="1" si="1080"/>
        <v>0</v>
      </c>
      <c r="BO3329" s="9">
        <f t="shared" ca="1" si="1081"/>
        <v>1</v>
      </c>
      <c r="BP3329" s="9">
        <f t="shared" ca="1" si="1075"/>
        <v>0</v>
      </c>
      <c r="BQ3329" s="9">
        <f t="shared" ca="1" si="1076"/>
        <v>1</v>
      </c>
      <c r="BR3329">
        <f t="shared" ca="1" si="1077"/>
        <v>1111.8560143103107</v>
      </c>
      <c r="BS3329">
        <f t="shared" ca="1" si="1078"/>
        <v>1.575837163493099E-2</v>
      </c>
      <c r="BT3329">
        <f t="shared" ca="1" si="1079"/>
        <v>1.8055555555555558E-5</v>
      </c>
      <c r="BU3329">
        <f t="shared" ca="1" si="1064"/>
        <v>0</v>
      </c>
      <c r="BV3329">
        <f t="shared" ca="1" si="1065"/>
        <v>0</v>
      </c>
      <c r="BW3329" s="35">
        <f ca="1">IFERROR(VLOOKUP($B3329,OFFSET(Input!$A$1,0,MATCH(Index!BW$6&amp;" Index",Input!$1:$1,0)-1,10000,2),2,0)/100,BW3328)</f>
        <v>1.4000000000000002E-3</v>
      </c>
      <c r="BX3329">
        <f t="shared" ca="1" si="1082"/>
        <v>5.4168485264801539E-3</v>
      </c>
      <c r="CE3329">
        <v>1014.8555128639418</v>
      </c>
    </row>
    <row r="3330" spans="2:83" x14ac:dyDescent="0.25">
      <c r="B3330" s="2">
        <v>42352</v>
      </c>
      <c r="C3330">
        <f t="shared" ca="1" si="1066"/>
        <v>0</v>
      </c>
      <c r="D3330">
        <f t="shared" ca="1" si="1067"/>
        <v>0</v>
      </c>
      <c r="E3330">
        <f ca="1">IF($B3330&lt;VLOOKUP(E$6&amp;" Equity",Param,4,0),"",IFERROR(VLOOKUP($B3330,OFFSET(Input!$A$1,0,MATCH(Index!E$6&amp;" Equity",Input!$1:$1,0)-1,10000,2),2,0),E3329))</f>
        <v>78.84</v>
      </c>
      <c r="F3330" s="33">
        <v>122.15</v>
      </c>
      <c r="H3330">
        <f ca="1">IFERROR(VLOOKUP($B3330,OFFSET(Input!$A$1,0,MATCH(Index!H$6,Input!$1:$1,0)-1,10000,2),2,0),0)</f>
        <v>0</v>
      </c>
      <c r="I3330">
        <f ca="1">IFERROR(VLOOKUP($B3330,OFFSET(Input!$A$1,0,MATCH(Index!I$6,Input!$1:$1,0)-1,10000,2),2,0),0)</f>
        <v>0</v>
      </c>
      <c r="K3330">
        <f t="shared" ca="1" si="1068"/>
        <v>99.504756393865705</v>
      </c>
      <c r="L3330" s="30">
        <f t="shared" ca="1" si="1069"/>
        <v>136.24565211301632</v>
      </c>
      <c r="N3330">
        <f t="shared" ca="1" si="1073"/>
        <v>-8.5880800637990022E-3</v>
      </c>
      <c r="O3330">
        <f t="shared" ca="1" si="1074"/>
        <v>-1.3094408561061272E-2</v>
      </c>
      <c r="Q3330">
        <f t="shared" ca="1" si="1086"/>
        <v>0.14171074063615935</v>
      </c>
      <c r="R3330">
        <f t="shared" ca="1" si="1085"/>
        <v>0.19576407860310524</v>
      </c>
      <c r="T3330">
        <f t="shared" ca="1" si="1096"/>
        <v>0.10707125789439652</v>
      </c>
      <c r="U3330">
        <f t="shared" ca="1" si="1091"/>
        <v>0.14259445066213028</v>
      </c>
      <c r="W3330">
        <f t="shared" ca="1" si="1092"/>
        <v>-0.12694352537709955</v>
      </c>
      <c r="X3330">
        <f t="shared" ca="1" si="1093"/>
        <v>-0.16653855384552527</v>
      </c>
      <c r="Z3330">
        <f t="shared" ca="1" si="1106"/>
        <v>102.98060747337743</v>
      </c>
      <c r="AA3330">
        <f t="shared" ca="1" si="1106"/>
        <v>103.6757159121541</v>
      </c>
      <c r="AB3330">
        <f t="shared" ca="1" si="1106"/>
        <v>103.95366255174791</v>
      </c>
      <c r="AC3330">
        <f t="shared" ca="1" si="1107"/>
        <v>103.95366255174791</v>
      </c>
      <c r="AE3330">
        <f ca="1">IFERROR(VLOOKUP($B3330,OFFSET(Input!$A$1,0,MATCH(Index!AE$6&amp;" Index",Input!$1:$1,0)-1,10000,2),2,0),AE3329)</f>
        <v>22.73</v>
      </c>
      <c r="AF3330">
        <f t="shared" ca="1" si="1097"/>
        <v>17.399999999999999</v>
      </c>
      <c r="AG3330">
        <f t="shared" ca="1" si="1097"/>
        <v>17.365500000000001</v>
      </c>
      <c r="AH3330">
        <f t="shared" ca="1" si="1097"/>
        <v>17.345200000000002</v>
      </c>
      <c r="AI3330">
        <f t="shared" ca="1" si="1098"/>
        <v>17.365500000000001</v>
      </c>
      <c r="AK3330">
        <f t="shared" ca="1" si="1099"/>
        <v>-1</v>
      </c>
      <c r="AL3330">
        <f t="shared" ca="1" si="1100"/>
        <v>1</v>
      </c>
      <c r="AN3330" t="str">
        <f t="shared" ca="1" si="1110"/>
        <v>Down</v>
      </c>
      <c r="AO3330" t="str">
        <f t="shared" ca="1" si="1070"/>
        <v>Not Up</v>
      </c>
      <c r="AQ3330">
        <f t="shared" ca="1" si="1108"/>
        <v>0</v>
      </c>
      <c r="AR3330">
        <f t="shared" ca="1" si="1109"/>
        <v>1</v>
      </c>
      <c r="AT3330">
        <f t="shared" ca="1" si="1087"/>
        <v>1</v>
      </c>
      <c r="AU3330">
        <f t="shared" ca="1" si="1088"/>
        <v>0</v>
      </c>
      <c r="AW3330" s="5">
        <f t="shared" ca="1" si="1102"/>
        <v>0.19576407860310524</v>
      </c>
      <c r="AX3330" s="5">
        <f t="shared" ca="1" si="1103"/>
        <v>0.14259445066213028</v>
      </c>
      <c r="AY3330" s="18">
        <f t="shared" ca="1" si="1101"/>
        <v>0.19576407860310524</v>
      </c>
      <c r="BA3330" s="6">
        <f t="shared" ca="1" si="1094"/>
        <v>0.25540947224220173</v>
      </c>
      <c r="BB3330">
        <f t="shared" ca="1" si="1095"/>
        <v>0.26959022241017605</v>
      </c>
      <c r="BC3330" t="str">
        <f t="shared" ca="1" si="1083"/>
        <v>HYG UP Equity</v>
      </c>
      <c r="BD3330" t="str">
        <f t="shared" ca="1" si="1084"/>
        <v>TLT UP equity</v>
      </c>
      <c r="BF3330">
        <f t="shared" ca="1" si="1104"/>
        <v>0</v>
      </c>
      <c r="BG3330">
        <f t="shared" ca="1" si="1105"/>
        <v>1</v>
      </c>
      <c r="BI3330">
        <f t="shared" ca="1" si="1071"/>
        <v>0</v>
      </c>
      <c r="BJ3330">
        <f t="shared" ca="1" si="1072"/>
        <v>1</v>
      </c>
      <c r="BL3330">
        <f t="shared" ca="1" si="1089"/>
        <v>0</v>
      </c>
      <c r="BM3330">
        <f t="shared" ca="1" si="1090"/>
        <v>8.0545089480624839</v>
      </c>
      <c r="BN3330" s="9">
        <f t="shared" ca="1" si="1080"/>
        <v>0</v>
      </c>
      <c r="BO3330" s="9">
        <f t="shared" ca="1" si="1081"/>
        <v>1</v>
      </c>
      <c r="BP3330" s="9">
        <f t="shared" ca="1" si="1075"/>
        <v>0</v>
      </c>
      <c r="BQ3330" s="9">
        <f t="shared" ca="1" si="1076"/>
        <v>1</v>
      </c>
      <c r="BR3330">
        <f t="shared" ca="1" si="1077"/>
        <v>1097.3918240788983</v>
      </c>
      <c r="BS3330">
        <f t="shared" ca="1" si="1078"/>
        <v>-1.3009049773755721E-2</v>
      </c>
      <c r="BT3330">
        <f t="shared" ca="1" si="1079"/>
        <v>5.4166666666666671E-5</v>
      </c>
      <c r="BU3330">
        <f t="shared" ca="1" si="1064"/>
        <v>0</v>
      </c>
      <c r="BV3330">
        <f t="shared" ca="1" si="1065"/>
        <v>5.480266625491215E-6</v>
      </c>
      <c r="BW3330" s="35">
        <f ca="1">IFERROR(VLOOKUP($B3330,OFFSET(Input!$A$1,0,MATCH(Index!BW$6&amp;" Index",Input!$1:$1,0)-1,10000,2),2,0)/100,BW3329)</f>
        <v>1.5E-3</v>
      </c>
      <c r="BX3330">
        <f t="shared" ca="1" si="1082"/>
        <v>1.4819735852305766E-2</v>
      </c>
      <c r="CE3330">
        <v>1010.9002089237279</v>
      </c>
    </row>
    <row r="3331" spans="2:83" x14ac:dyDescent="0.25">
      <c r="B3331" s="2">
        <v>42353</v>
      </c>
      <c r="C3331">
        <f t="shared" ca="1" si="1066"/>
        <v>0</v>
      </c>
      <c r="D3331">
        <f t="shared" ca="1" si="1067"/>
        <v>0</v>
      </c>
      <c r="E3331">
        <f ca="1">IF($B3331&lt;VLOOKUP(E$6&amp;" Equity",Param,4,0),"",IFERROR(VLOOKUP($B3331,OFFSET(Input!$A$1,0,MATCH(Index!E$6&amp;" Equity",Input!$1:$1,0)-1,10000,2),2,0),E3330))</f>
        <v>80.12</v>
      </c>
      <c r="F3331" s="33">
        <v>121.44</v>
      </c>
      <c r="H3331">
        <f ca="1">IFERROR(VLOOKUP($B3331,OFFSET(Input!$A$1,0,MATCH(Index!H$6,Input!$1:$1,0)-1,10000,2),2,0),0)</f>
        <v>0</v>
      </c>
      <c r="I3331">
        <f ca="1">IFERROR(VLOOKUP($B3331,OFFSET(Input!$A$1,0,MATCH(Index!I$6,Input!$1:$1,0)-1,10000,2),2,0),0)</f>
        <v>0</v>
      </c>
      <c r="K3331">
        <f t="shared" ca="1" si="1068"/>
        <v>101.12025725870777</v>
      </c>
      <c r="L3331" s="30">
        <f t="shared" ca="1" si="1069"/>
        <v>135.45372077449613</v>
      </c>
      <c r="N3331">
        <f t="shared" ca="1" si="1073"/>
        <v>1.6105028513098051E-2</v>
      </c>
      <c r="O3331">
        <f t="shared" ca="1" si="1074"/>
        <v>-5.8294840564295999E-3</v>
      </c>
      <c r="Q3331">
        <f t="shared" ca="1" si="1086"/>
        <v>0.15925874606484688</v>
      </c>
      <c r="R3331">
        <f t="shared" ca="1" si="1085"/>
        <v>0.18618609471032951</v>
      </c>
      <c r="T3331">
        <f t="shared" ca="1" si="1096"/>
        <v>0.12028897235957914</v>
      </c>
      <c r="U3331">
        <f t="shared" ca="1" si="1091"/>
        <v>0.14405105941217036</v>
      </c>
      <c r="W3331">
        <f t="shared" ca="1" si="1092"/>
        <v>-0.27882387320313146</v>
      </c>
      <c r="X3331">
        <f t="shared" ca="1" si="1093"/>
        <v>-0.21195396410182793</v>
      </c>
      <c r="Z3331">
        <f t="shared" ca="1" si="1106"/>
        <v>102.58682913757221</v>
      </c>
      <c r="AA3331">
        <f t="shared" ca="1" si="1106"/>
        <v>103.49503687441396</v>
      </c>
      <c r="AB3331">
        <f t="shared" ca="1" si="1106"/>
        <v>103.76842159606244</v>
      </c>
      <c r="AC3331">
        <f t="shared" ca="1" si="1107"/>
        <v>103.76842159606244</v>
      </c>
      <c r="AE3331">
        <f ca="1">IFERROR(VLOOKUP($B3331,OFFSET(Input!$A$1,0,MATCH(Index!AE$6&amp;" Index",Input!$1:$1,0)-1,10000,2),2,0),AE3330)</f>
        <v>20.95</v>
      </c>
      <c r="AF3331">
        <f t="shared" ca="1" si="1097"/>
        <v>17.755333333333333</v>
      </c>
      <c r="AG3331">
        <f t="shared" ca="1" si="1097"/>
        <v>17.504999999999999</v>
      </c>
      <c r="AH3331">
        <f t="shared" ca="1" si="1097"/>
        <v>17.522400000000001</v>
      </c>
      <c r="AI3331">
        <f t="shared" ca="1" si="1098"/>
        <v>17.522400000000001</v>
      </c>
      <c r="AK3331">
        <f t="shared" ca="1" si="1099"/>
        <v>-1</v>
      </c>
      <c r="AL3331">
        <f t="shared" ca="1" si="1100"/>
        <v>1</v>
      </c>
      <c r="AN3331" t="str">
        <f t="shared" ca="1" si="1110"/>
        <v>Down</v>
      </c>
      <c r="AO3331" t="str">
        <f t="shared" ca="1" si="1070"/>
        <v>Not Up</v>
      </c>
      <c r="AQ3331">
        <f t="shared" ca="1" si="1108"/>
        <v>0</v>
      </c>
      <c r="AR3331">
        <f t="shared" ca="1" si="1109"/>
        <v>1</v>
      </c>
      <c r="AT3331">
        <f t="shared" ca="1" si="1087"/>
        <v>1</v>
      </c>
      <c r="AU3331">
        <f t="shared" ca="1" si="1088"/>
        <v>0</v>
      </c>
      <c r="AW3331" s="5">
        <f t="shared" ca="1" si="1102"/>
        <v>0.18618609471032951</v>
      </c>
      <c r="AX3331" s="5">
        <f t="shared" ca="1" si="1103"/>
        <v>0.14405105941217036</v>
      </c>
      <c r="AY3331" s="18">
        <f t="shared" ca="1" si="1101"/>
        <v>0.18618609471032951</v>
      </c>
      <c r="BA3331" s="6">
        <f t="shared" ca="1" si="1094"/>
        <v>0.26854851903838783</v>
      </c>
      <c r="BB3331">
        <f t="shared" ca="1" si="1095"/>
        <v>0.26959022241017605</v>
      </c>
      <c r="BC3331" t="str">
        <f t="shared" ca="1" si="1083"/>
        <v>HYG UP Equity</v>
      </c>
      <c r="BD3331" t="str">
        <f t="shared" ca="1" si="1084"/>
        <v>TLT UP equity</v>
      </c>
      <c r="BF3331">
        <f t="shared" ca="1" si="1104"/>
        <v>0</v>
      </c>
      <c r="BG3331">
        <f t="shared" ca="1" si="1105"/>
        <v>1</v>
      </c>
      <c r="BI3331">
        <f t="shared" ca="1" si="1071"/>
        <v>0</v>
      </c>
      <c r="BJ3331">
        <f t="shared" ca="1" si="1072"/>
        <v>1</v>
      </c>
      <c r="BL3331">
        <f t="shared" ca="1" si="1089"/>
        <v>0</v>
      </c>
      <c r="BM3331">
        <f t="shared" ca="1" si="1090"/>
        <v>8.0545089480624839</v>
      </c>
      <c r="BN3331" s="9">
        <f t="shared" ca="1" si="1080"/>
        <v>0</v>
      </c>
      <c r="BO3331" s="9">
        <f t="shared" ca="1" si="1081"/>
        <v>1</v>
      </c>
      <c r="BP3331" s="9">
        <f t="shared" ca="1" si="1075"/>
        <v>0</v>
      </c>
      <c r="BQ3331" s="9">
        <f t="shared" ca="1" si="1076"/>
        <v>1</v>
      </c>
      <c r="BR3331">
        <f t="shared" ca="1" si="1077"/>
        <v>1091.0132060265362</v>
      </c>
      <c r="BS3331">
        <f t="shared" ca="1" si="1078"/>
        <v>-5.8125255832992551E-3</v>
      </c>
      <c r="BT3331">
        <f t="shared" ca="1" si="1079"/>
        <v>1.8055555555555558E-5</v>
      </c>
      <c r="BU3331">
        <f t="shared" ca="1" si="1064"/>
        <v>0</v>
      </c>
      <c r="BV3331">
        <f t="shared" ca="1" si="1065"/>
        <v>0</v>
      </c>
      <c r="BW3331" s="35">
        <f ca="1">IFERROR(VLOOKUP($B3331,OFFSET(Input!$A$1,0,MATCH(Index!BW$6&amp;" Index",Input!$1:$1,0)-1,10000,2),2,0)/100,BW3330)</f>
        <v>1.5E-3</v>
      </c>
      <c r="BX3331">
        <f t="shared" ca="1" si="1082"/>
        <v>4.9206591084126894E-3</v>
      </c>
      <c r="CE3331">
        <v>1009.1375506934746</v>
      </c>
    </row>
    <row r="3332" spans="2:83" x14ac:dyDescent="0.25">
      <c r="B3332" s="2">
        <v>42354</v>
      </c>
      <c r="C3332">
        <f t="shared" ca="1" si="1066"/>
        <v>0</v>
      </c>
      <c r="D3332">
        <f t="shared" ca="1" si="1067"/>
        <v>0</v>
      </c>
      <c r="E3332">
        <f ca="1">IF($B3332&lt;VLOOKUP(E$6&amp;" Equity",Param,4,0),"",IFERROR(VLOOKUP($B3332,OFFSET(Input!$A$1,0,MATCH(Index!E$6&amp;" Equity",Input!$1:$1,0)-1,10000,2),2,0),E3331))</f>
        <v>80.73</v>
      </c>
      <c r="F3332" s="33">
        <v>121.18</v>
      </c>
      <c r="H3332">
        <f ca="1">IFERROR(VLOOKUP($B3332,OFFSET(Input!$A$1,0,MATCH(Index!H$6,Input!$1:$1,0)-1,10000,2),2,0),0)</f>
        <v>0</v>
      </c>
      <c r="I3332">
        <f ca="1">IFERROR(VLOOKUP($B3332,OFFSET(Input!$A$1,0,MATCH(Index!I$6,Input!$1:$1,0)-1,10000,2),2,0),0)</f>
        <v>0</v>
      </c>
      <c r="K3332">
        <f t="shared" ca="1" si="1068"/>
        <v>101.89014438960905</v>
      </c>
      <c r="L3332" s="30">
        <f t="shared" ca="1" si="1069"/>
        <v>135.16371774912255</v>
      </c>
      <c r="N3332">
        <f t="shared" ca="1" si="1073"/>
        <v>7.5847426093065507E-3</v>
      </c>
      <c r="O3332">
        <f t="shared" ca="1" si="1074"/>
        <v>-2.1432701304766599E-3</v>
      </c>
      <c r="Q3332">
        <f t="shared" ca="1" si="1086"/>
        <v>0.16342502617908897</v>
      </c>
      <c r="R3332">
        <f t="shared" ca="1" si="1085"/>
        <v>0.18648954170059154</v>
      </c>
      <c r="T3332">
        <f t="shared" ca="1" si="1096"/>
        <v>0.12322913838804735</v>
      </c>
      <c r="U3332">
        <f t="shared" ca="1" si="1091"/>
        <v>0.14412978127624762</v>
      </c>
      <c r="W3332">
        <f t="shared" ca="1" si="1092"/>
        <v>-0.28416457670966366</v>
      </c>
      <c r="X3332">
        <f t="shared" ca="1" si="1093"/>
        <v>-0.21931126868793249</v>
      </c>
      <c r="Z3332">
        <f t="shared" ca="1" si="1106"/>
        <v>102.29149538571825</v>
      </c>
      <c r="AA3332">
        <f t="shared" ca="1" si="1106"/>
        <v>103.34845583398348</v>
      </c>
      <c r="AB3332">
        <f t="shared" ca="1" si="1106"/>
        <v>103.62352250566698</v>
      </c>
      <c r="AC3332">
        <f t="shared" ca="1" si="1107"/>
        <v>103.62352250566698</v>
      </c>
      <c r="AE3332">
        <f ca="1">IFERROR(VLOOKUP($B3332,OFFSET(Input!$A$1,0,MATCH(Index!AE$6&amp;" Index",Input!$1:$1,0)-1,10000,2),2,0),AE3331)</f>
        <v>17.86</v>
      </c>
      <c r="AF3332">
        <f t="shared" ca="1" si="1097"/>
        <v>17.884</v>
      </c>
      <c r="AG3332">
        <f t="shared" ca="1" si="1097"/>
        <v>17.456</v>
      </c>
      <c r="AH3332">
        <f t="shared" ca="1" si="1097"/>
        <v>17.6252</v>
      </c>
      <c r="AI3332">
        <f t="shared" ca="1" si="1098"/>
        <v>17.6252</v>
      </c>
      <c r="AK3332">
        <f t="shared" ca="1" si="1099"/>
        <v>-1</v>
      </c>
      <c r="AL3332">
        <f t="shared" ca="1" si="1100"/>
        <v>1</v>
      </c>
      <c r="AN3332" t="str">
        <f t="shared" ca="1" si="1110"/>
        <v>Down</v>
      </c>
      <c r="AO3332" t="str">
        <f t="shared" ca="1" si="1070"/>
        <v>Not Up</v>
      </c>
      <c r="AQ3332">
        <f t="shared" ca="1" si="1108"/>
        <v>0</v>
      </c>
      <c r="AR3332">
        <f t="shared" ca="1" si="1109"/>
        <v>1</v>
      </c>
      <c r="AT3332">
        <f t="shared" ca="1" si="1087"/>
        <v>1</v>
      </c>
      <c r="AU3332">
        <f t="shared" ca="1" si="1088"/>
        <v>0</v>
      </c>
      <c r="AW3332" s="5">
        <f t="shared" ca="1" si="1102"/>
        <v>0.18648954170059154</v>
      </c>
      <c r="AX3332" s="5">
        <f t="shared" ca="1" si="1103"/>
        <v>0.14412978127624762</v>
      </c>
      <c r="AY3332" s="18">
        <f t="shared" ca="1" si="1101"/>
        <v>0.18648954170059154</v>
      </c>
      <c r="BA3332" s="6">
        <f t="shared" ca="1" si="1094"/>
        <v>0.26811154954884747</v>
      </c>
      <c r="BB3332">
        <f t="shared" ca="1" si="1095"/>
        <v>0.26959022241017605</v>
      </c>
      <c r="BC3332" t="str">
        <f t="shared" ca="1" si="1083"/>
        <v>HYG UP Equity</v>
      </c>
      <c r="BD3332" t="str">
        <f t="shared" ca="1" si="1084"/>
        <v>TLT UP equity</v>
      </c>
      <c r="BF3332">
        <f t="shared" ca="1" si="1104"/>
        <v>0</v>
      </c>
      <c r="BG3332">
        <f t="shared" ca="1" si="1105"/>
        <v>1</v>
      </c>
      <c r="BI3332">
        <f t="shared" ca="1" si="1071"/>
        <v>0</v>
      </c>
      <c r="BJ3332">
        <f t="shared" ca="1" si="1072"/>
        <v>1</v>
      </c>
      <c r="BL3332">
        <f t="shared" ca="1" si="1089"/>
        <v>0</v>
      </c>
      <c r="BM3332">
        <f t="shared" ca="1" si="1090"/>
        <v>8.0545089480624839</v>
      </c>
      <c r="BN3332" s="9">
        <f t="shared" ca="1" si="1080"/>
        <v>0</v>
      </c>
      <c r="BO3332" s="9">
        <f t="shared" ca="1" si="1081"/>
        <v>1</v>
      </c>
      <c r="BP3332" s="9">
        <f t="shared" ca="1" si="1075"/>
        <v>0</v>
      </c>
      <c r="BQ3332" s="9">
        <f t="shared" ca="1" si="1076"/>
        <v>1</v>
      </c>
      <c r="BR3332">
        <f t="shared" ca="1" si="1077"/>
        <v>1088.6773740636995</v>
      </c>
      <c r="BS3332">
        <f t="shared" ca="1" si="1078"/>
        <v>-2.1409749670617817E-3</v>
      </c>
      <c r="BT3332">
        <f t="shared" ca="1" si="1079"/>
        <v>1.8055555555555558E-5</v>
      </c>
      <c r="BU3332">
        <f t="shared" ref="BU3332:BU3395" ca="1" si="1111">ABS($BB3330*BN3332-$BB3331*BP3332)*0.02%</f>
        <v>0</v>
      </c>
      <c r="BV3332">
        <f t="shared" ref="BV3332:BV3395" ca="1" si="1112">ABS($BB3330*BO3332-$BB3331*BQ3332)*0.02%</f>
        <v>0</v>
      </c>
      <c r="BW3332" s="35">
        <f ca="1">IFERROR(VLOOKUP($B3332,OFFSET(Input!$A$1,0,MATCH(Index!BW$6&amp;" Index",Input!$1:$1,0)-1,10000,2),2,0)/100,BW3331)</f>
        <v>1.5E-3</v>
      </c>
      <c r="BX3332">
        <f t="shared" ca="1" si="1082"/>
        <v>4.9120791910290057E-3</v>
      </c>
      <c r="CE3332">
        <v>1008.570190075108</v>
      </c>
    </row>
    <row r="3333" spans="2:83" x14ac:dyDescent="0.25">
      <c r="B3333" s="2">
        <v>42355</v>
      </c>
      <c r="C3333">
        <f t="shared" ca="1" si="1066"/>
        <v>0</v>
      </c>
      <c r="D3333">
        <f t="shared" ca="1" si="1067"/>
        <v>0</v>
      </c>
      <c r="E3333">
        <f ca="1">IF($B3333&lt;VLOOKUP(E$6&amp;" Equity",Param,4,0),"",IFERROR(VLOOKUP($B3333,OFFSET(Input!$A$1,0,MATCH(Index!E$6&amp;" Equity",Input!$1:$1,0)-1,10000,2),2,0),E3332))</f>
        <v>79.83</v>
      </c>
      <c r="F3333" s="33">
        <v>122.6</v>
      </c>
      <c r="H3333">
        <f ca="1">IFERROR(VLOOKUP($B3333,OFFSET(Input!$A$1,0,MATCH(Index!H$6,Input!$1:$1,0)-1,10000,2),2,0),0)</f>
        <v>0</v>
      </c>
      <c r="I3333">
        <f ca="1">IFERROR(VLOOKUP($B3333,OFFSET(Input!$A$1,0,MATCH(Index!I$6,Input!$1:$1,0)-1,10000,2),2,0),0)</f>
        <v>0</v>
      </c>
      <c r="K3333">
        <f t="shared" ca="1" si="1068"/>
        <v>100.75424534401697</v>
      </c>
      <c r="L3333" s="30">
        <f t="shared" ca="1" si="1069"/>
        <v>136.74758042616293</v>
      </c>
      <c r="N3333">
        <f t="shared" ca="1" si="1073"/>
        <v>-1.1210879749216696E-2</v>
      </c>
      <c r="O3333">
        <f t="shared" ca="1" si="1074"/>
        <v>1.1649979985267934E-2</v>
      </c>
      <c r="Q3333">
        <f t="shared" ca="1" si="1086"/>
        <v>0.17233036041011596</v>
      </c>
      <c r="R3333">
        <f t="shared" ca="1" si="1085"/>
        <v>0.13847206224919978</v>
      </c>
      <c r="T3333">
        <f t="shared" ca="1" si="1096"/>
        <v>0.12931669086151484</v>
      </c>
      <c r="U3333">
        <f t="shared" ca="1" si="1091"/>
        <v>0.14976217181330642</v>
      </c>
      <c r="W3333">
        <f t="shared" ca="1" si="1092"/>
        <v>-0.57779654868846475</v>
      </c>
      <c r="X3333">
        <f t="shared" ca="1" si="1093"/>
        <v>-0.2886985702023579</v>
      </c>
      <c r="Z3333">
        <f t="shared" ca="1" si="1106"/>
        <v>101.91033815041958</v>
      </c>
      <c r="AA3333">
        <f t="shared" ca="1" si="1106"/>
        <v>103.13503102016394</v>
      </c>
      <c r="AB3333">
        <f t="shared" ca="1" si="1106"/>
        <v>103.44323627455736</v>
      </c>
      <c r="AC3333">
        <f t="shared" ca="1" si="1107"/>
        <v>103.44323627455736</v>
      </c>
      <c r="AE3333">
        <f ca="1">IFERROR(VLOOKUP($B3333,OFFSET(Input!$A$1,0,MATCH(Index!AE$6&amp;" Index",Input!$1:$1,0)-1,10000,2),2,0),AE3332)</f>
        <v>18.940000000000001</v>
      </c>
      <c r="AF3333">
        <f t="shared" ca="1" si="1097"/>
        <v>18.134</v>
      </c>
      <c r="AG3333">
        <f t="shared" ca="1" si="1097"/>
        <v>17.560500000000001</v>
      </c>
      <c r="AH3333">
        <f t="shared" ca="1" si="1097"/>
        <v>17.740400000000001</v>
      </c>
      <c r="AI3333">
        <f t="shared" ca="1" si="1098"/>
        <v>17.740400000000001</v>
      </c>
      <c r="AK3333">
        <f t="shared" ca="1" si="1099"/>
        <v>-1</v>
      </c>
      <c r="AL3333">
        <f t="shared" ca="1" si="1100"/>
        <v>1</v>
      </c>
      <c r="AN3333" t="str">
        <f t="shared" ca="1" si="1110"/>
        <v>Down</v>
      </c>
      <c r="AO3333" t="str">
        <f t="shared" ca="1" si="1070"/>
        <v>Not Up</v>
      </c>
      <c r="AQ3333">
        <f t="shared" ca="1" si="1108"/>
        <v>0</v>
      </c>
      <c r="AR3333">
        <f t="shared" ca="1" si="1109"/>
        <v>1</v>
      </c>
      <c r="AT3333">
        <f t="shared" ca="1" si="1087"/>
        <v>1</v>
      </c>
      <c r="AU3333">
        <f t="shared" ca="1" si="1088"/>
        <v>0</v>
      </c>
      <c r="AW3333" s="5">
        <f t="shared" ca="1" si="1102"/>
        <v>0.13847206224919978</v>
      </c>
      <c r="AX3333" s="5">
        <f t="shared" ca="1" si="1103"/>
        <v>0.14976217181330642</v>
      </c>
      <c r="AY3333" s="18">
        <f t="shared" ca="1" si="1101"/>
        <v>0.14976217181330642</v>
      </c>
      <c r="BA3333" s="6">
        <f t="shared" ca="1" si="1094"/>
        <v>0.33386267970479233</v>
      </c>
      <c r="BB3333">
        <f t="shared" ca="1" si="1095"/>
        <v>0.33386267970479233</v>
      </c>
      <c r="BC3333" t="str">
        <f t="shared" ca="1" si="1083"/>
        <v>HYG UP Equity</v>
      </c>
      <c r="BD3333" t="str">
        <f t="shared" ca="1" si="1084"/>
        <v>TLT UP equity</v>
      </c>
      <c r="BF3333">
        <f t="shared" ca="1" si="1104"/>
        <v>0</v>
      </c>
      <c r="BG3333">
        <f t="shared" ca="1" si="1105"/>
        <v>1</v>
      </c>
      <c r="BI3333">
        <f t="shared" ca="1" si="1071"/>
        <v>0</v>
      </c>
      <c r="BJ3333">
        <f t="shared" ca="1" si="1072"/>
        <v>1</v>
      </c>
      <c r="BL3333">
        <f t="shared" ca="1" si="1089"/>
        <v>0</v>
      </c>
      <c r="BM3333">
        <f t="shared" ca="1" si="1090"/>
        <v>8.0545089480624839</v>
      </c>
      <c r="BN3333" s="9">
        <f t="shared" ca="1" si="1080"/>
        <v>0</v>
      </c>
      <c r="BO3333" s="9">
        <f t="shared" ca="1" si="1081"/>
        <v>1</v>
      </c>
      <c r="BP3333" s="9">
        <f t="shared" ca="1" si="1075"/>
        <v>0</v>
      </c>
      <c r="BQ3333" s="9">
        <f t="shared" ca="1" si="1076"/>
        <v>1</v>
      </c>
      <c r="BR3333">
        <f t="shared" ca="1" si="1077"/>
        <v>1101.4346101684234</v>
      </c>
      <c r="BS3333">
        <f t="shared" ca="1" si="1078"/>
        <v>1.1718105297903847E-2</v>
      </c>
      <c r="BT3333">
        <f t="shared" ca="1" si="1079"/>
        <v>1.8055555555555558E-5</v>
      </c>
      <c r="BU3333">
        <f t="shared" ca="1" si="1111"/>
        <v>0</v>
      </c>
      <c r="BV3333">
        <f t="shared" ca="1" si="1112"/>
        <v>0</v>
      </c>
      <c r="BW3333" s="35">
        <f ca="1">IFERROR(VLOOKUP($B3333,OFFSET(Input!$A$1,0,MATCH(Index!BW$6&amp;" Index",Input!$1:$1,0)-1,10000,2),2,0)/100,BW3332)</f>
        <v>3.7000000000000002E-3</v>
      </c>
      <c r="BX3333">
        <f t="shared" ca="1" si="1082"/>
        <v>4.9093175057806741E-3</v>
      </c>
      <c r="CE3333">
        <v>1011.5732250641641</v>
      </c>
    </row>
    <row r="3334" spans="2:83" x14ac:dyDescent="0.25">
      <c r="B3334" s="2">
        <v>42356</v>
      </c>
      <c r="C3334">
        <f t="shared" ca="1" si="1066"/>
        <v>0</v>
      </c>
      <c r="D3334">
        <f t="shared" ca="1" si="1067"/>
        <v>0</v>
      </c>
      <c r="E3334">
        <f ca="1">IF($B3334&lt;VLOOKUP(E$6&amp;" Equity",Param,4,0),"",IFERROR(VLOOKUP($B3334,OFFSET(Input!$A$1,0,MATCH(Index!E$6&amp;" Equity",Input!$1:$1,0)-1,10000,2),2,0),E3333))</f>
        <v>79.55</v>
      </c>
      <c r="F3334" s="33">
        <v>123.21</v>
      </c>
      <c r="H3334">
        <f ca="1">IFERROR(VLOOKUP($B3334,OFFSET(Input!$A$1,0,MATCH(Index!H$6,Input!$1:$1,0)-1,10000,2),2,0),0)</f>
        <v>0</v>
      </c>
      <c r="I3334">
        <f ca="1">IFERROR(VLOOKUP($B3334,OFFSET(Input!$A$1,0,MATCH(Index!I$6,Input!$1:$1,0)-1,10000,2),2,0),0)</f>
        <v>0</v>
      </c>
      <c r="K3334">
        <f t="shared" ca="1" si="1068"/>
        <v>100.40085452983276</v>
      </c>
      <c r="L3334" s="30">
        <f t="shared" ca="1" si="1069"/>
        <v>137.42797213953943</v>
      </c>
      <c r="N3334">
        <f t="shared" ca="1" si="1073"/>
        <v>-3.5136188739116631E-3</v>
      </c>
      <c r="O3334">
        <f t="shared" ca="1" si="1074"/>
        <v>4.9631931344659361E-3</v>
      </c>
      <c r="Q3334">
        <f t="shared" ca="1" si="1086"/>
        <v>0.17284681942455141</v>
      </c>
      <c r="R3334">
        <f t="shared" ca="1" si="1085"/>
        <v>0.133807094603759</v>
      </c>
      <c r="T3334">
        <f t="shared" ca="1" si="1096"/>
        <v>0.12591796268806313</v>
      </c>
      <c r="U3334">
        <f t="shared" ca="1" si="1091"/>
        <v>0.14893952778218661</v>
      </c>
      <c r="W3334">
        <f t="shared" ca="1" si="1092"/>
        <v>-0.59348492309209544</v>
      </c>
      <c r="X3334">
        <f t="shared" ca="1" si="1093"/>
        <v>-0.26962654934948821</v>
      </c>
      <c r="Z3334">
        <f t="shared" ca="1" si="1106"/>
        <v>101.51782192466499</v>
      </c>
      <c r="AA3334">
        <f t="shared" ca="1" si="1106"/>
        <v>102.95104051458586</v>
      </c>
      <c r="AB3334">
        <f t="shared" ca="1" si="1106"/>
        <v>103.27745355104236</v>
      </c>
      <c r="AC3334">
        <f t="shared" ca="1" si="1107"/>
        <v>103.27745355104236</v>
      </c>
      <c r="AE3334">
        <f ca="1">IFERROR(VLOOKUP($B3334,OFFSET(Input!$A$1,0,MATCH(Index!AE$6&amp;" Index",Input!$1:$1,0)-1,10000,2),2,0),AE3333)</f>
        <v>20.7</v>
      </c>
      <c r="AF3334">
        <f t="shared" ca="1" si="1097"/>
        <v>18.505999999999997</v>
      </c>
      <c r="AG3334">
        <f t="shared" ca="1" si="1097"/>
        <v>17.746000000000002</v>
      </c>
      <c r="AH3334">
        <f t="shared" ca="1" si="1097"/>
        <v>17.833600000000001</v>
      </c>
      <c r="AI3334">
        <f t="shared" ca="1" si="1098"/>
        <v>17.833600000000001</v>
      </c>
      <c r="AK3334">
        <f t="shared" ca="1" si="1099"/>
        <v>-1</v>
      </c>
      <c r="AL3334">
        <f t="shared" ca="1" si="1100"/>
        <v>1</v>
      </c>
      <c r="AN3334" t="str">
        <f t="shared" ca="1" si="1110"/>
        <v>Down</v>
      </c>
      <c r="AO3334" t="str">
        <f t="shared" ca="1" si="1070"/>
        <v>Not Up</v>
      </c>
      <c r="AQ3334">
        <f t="shared" ca="1" si="1108"/>
        <v>0</v>
      </c>
      <c r="AR3334">
        <f t="shared" ca="1" si="1109"/>
        <v>1</v>
      </c>
      <c r="AT3334">
        <f t="shared" ca="1" si="1087"/>
        <v>1</v>
      </c>
      <c r="AU3334">
        <f t="shared" ca="1" si="1088"/>
        <v>0</v>
      </c>
      <c r="AW3334" s="5">
        <f t="shared" ca="1" si="1102"/>
        <v>0.133807094603759</v>
      </c>
      <c r="AX3334" s="5">
        <f t="shared" ca="1" si="1103"/>
        <v>0.14893952778218661</v>
      </c>
      <c r="AY3334" s="18">
        <f t="shared" ca="1" si="1101"/>
        <v>0.14893952778218661</v>
      </c>
      <c r="BA3334" s="6">
        <f t="shared" ca="1" si="1094"/>
        <v>0.33570671764933629</v>
      </c>
      <c r="BB3334">
        <f t="shared" ca="1" si="1095"/>
        <v>0.33386267970479233</v>
      </c>
      <c r="BC3334" t="str">
        <f t="shared" ca="1" si="1083"/>
        <v>HYG UP Equity</v>
      </c>
      <c r="BD3334" t="str">
        <f t="shared" ca="1" si="1084"/>
        <v>TLT UP equity</v>
      </c>
      <c r="BF3334">
        <f t="shared" ca="1" si="1104"/>
        <v>0</v>
      </c>
      <c r="BG3334">
        <f t="shared" ca="1" si="1105"/>
        <v>1</v>
      </c>
      <c r="BI3334">
        <f t="shared" ca="1" si="1071"/>
        <v>0</v>
      </c>
      <c r="BJ3334">
        <f t="shared" ca="1" si="1072"/>
        <v>1</v>
      </c>
      <c r="BL3334">
        <f t="shared" ca="1" si="1089"/>
        <v>0</v>
      </c>
      <c r="BM3334">
        <f t="shared" ca="1" si="1090"/>
        <v>8.0545089480624839</v>
      </c>
      <c r="BN3334" s="9">
        <f t="shared" ca="1" si="1080"/>
        <v>0</v>
      </c>
      <c r="BO3334" s="9">
        <f t="shared" ca="1" si="1081"/>
        <v>0.99999999999999989</v>
      </c>
      <c r="BP3334" s="9">
        <f t="shared" ca="1" si="1075"/>
        <v>0</v>
      </c>
      <c r="BQ3334" s="9">
        <f t="shared" ca="1" si="1076"/>
        <v>0.99999999999999989</v>
      </c>
      <c r="BR3334">
        <f t="shared" ca="1" si="1077"/>
        <v>1106.9148313120022</v>
      </c>
      <c r="BS3334">
        <f t="shared" ca="1" si="1078"/>
        <v>4.9755301794454088E-3</v>
      </c>
      <c r="BT3334">
        <f t="shared" ca="1" si="1079"/>
        <v>1.8055555555555555E-5</v>
      </c>
      <c r="BU3334">
        <f t="shared" ca="1" si="1111"/>
        <v>0</v>
      </c>
      <c r="BV3334">
        <f t="shared" ca="1" si="1112"/>
        <v>1.2854491458923256E-5</v>
      </c>
      <c r="BW3334" s="35">
        <f ca="1">IFERROR(VLOOKUP($B3334,OFFSET(Input!$A$1,0,MATCH(Index!BW$6&amp;" Index",Input!$1:$1,0)-1,10000,2),2,0)/100,BW3333)</f>
        <v>3.7000000000000002E-3</v>
      </c>
      <c r="BX3334">
        <f t="shared" ca="1" si="1082"/>
        <v>6.097840443455598E-3</v>
      </c>
      <c r="CE3334">
        <v>1012.8318843386664</v>
      </c>
    </row>
    <row r="3335" spans="2:83" x14ac:dyDescent="0.25">
      <c r="B3335" s="2">
        <v>42359</v>
      </c>
      <c r="C3335">
        <f t="shared" ref="C3335:C3398" ca="1" si="1113">IF(MONTH(B3335)&lt;&gt;MONTH(B3334),1,0)</f>
        <v>0</v>
      </c>
      <c r="D3335">
        <f t="shared" ref="D3335:D3398" ca="1" si="1114">IF(D3334=5,0,IF(D3334&lt;&gt;0,D3334+1,IF(C3334=1,1,0)))</f>
        <v>0</v>
      </c>
      <c r="E3335">
        <f ca="1">IF($B3335&lt;VLOOKUP(E$6&amp;" Equity",Param,4,0),"",IFERROR(VLOOKUP($B3335,OFFSET(Input!$A$1,0,MATCH(Index!E$6&amp;" Equity",Input!$1:$1,0)-1,10000,2),2,0),E3334))</f>
        <v>79.28</v>
      </c>
      <c r="F3335" s="33">
        <v>123.2</v>
      </c>
      <c r="H3335">
        <f ca="1">IFERROR(VLOOKUP($B3335,OFFSET(Input!$A$1,0,MATCH(Index!H$6,Input!$1:$1,0)-1,10000,2),2,0),0)</f>
        <v>0</v>
      </c>
      <c r="I3335">
        <f ca="1">IFERROR(VLOOKUP($B3335,OFFSET(Input!$A$1,0,MATCH(Index!I$6,Input!$1:$1,0)-1,10000,2),2,0),0)</f>
        <v>0</v>
      </c>
      <c r="K3335">
        <f t="shared" ref="K3335:K3398" ca="1" si="1115">IF($B3335&lt;=L_date,IF($B3335=L_date,1,K3336/((E3336+H3336)/E3335)),K3334*((E3335+H3335)/E3334))</f>
        <v>100.06008481615514</v>
      </c>
      <c r="L3335" s="30">
        <f t="shared" ref="L3335:L3398" ca="1" si="1116">IF($B3335&lt;=L_date,IF($B3335=L_date,1,L3336/((F3336+I3336)/F3335)),L3334*((F3335+I3335)/F3334))</f>
        <v>137.41681817702508</v>
      </c>
      <c r="N3335">
        <f t="shared" ca="1" si="1073"/>
        <v>-3.3998647620633051E-3</v>
      </c>
      <c r="O3335">
        <f t="shared" ca="1" si="1074"/>
        <v>-8.116553715742382E-5</v>
      </c>
      <c r="Q3335">
        <f t="shared" ca="1" si="1086"/>
        <v>0.17005250037237943</v>
      </c>
      <c r="R3335">
        <f t="shared" ca="1" si="1085"/>
        <v>0.12471863712408286</v>
      </c>
      <c r="T3335">
        <f t="shared" ca="1" si="1096"/>
        <v>0.12649206887358236</v>
      </c>
      <c r="U3335">
        <f t="shared" ca="1" si="1091"/>
        <v>0.1485413612963824</v>
      </c>
      <c r="W3335">
        <f t="shared" ca="1" si="1092"/>
        <v>-0.56607790125014146</v>
      </c>
      <c r="X3335">
        <f t="shared" ca="1" si="1093"/>
        <v>-0.26943371475020017</v>
      </c>
      <c r="Z3335">
        <f t="shared" ca="1" si="1106"/>
        <v>101.16443111048078</v>
      </c>
      <c r="AA3335">
        <f t="shared" ca="1" si="1106"/>
        <v>102.75126762596253</v>
      </c>
      <c r="AB3335">
        <f t="shared" ca="1" si="1106"/>
        <v>103.10959618325614</v>
      </c>
      <c r="AC3335">
        <f t="shared" ca="1" si="1107"/>
        <v>103.10959618325614</v>
      </c>
      <c r="AE3335">
        <f ca="1">IFERROR(VLOOKUP($B3335,OFFSET(Input!$A$1,0,MATCH(Index!AE$6&amp;" Index",Input!$1:$1,0)-1,10000,2),2,0),AE3334)</f>
        <v>18.7</v>
      </c>
      <c r="AF3335">
        <f t="shared" ca="1" si="1097"/>
        <v>18.677333333333326</v>
      </c>
      <c r="AG3335">
        <f t="shared" ca="1" si="1097"/>
        <v>17.907499999999999</v>
      </c>
      <c r="AH3335">
        <f t="shared" ca="1" si="1097"/>
        <v>17.778399999999998</v>
      </c>
      <c r="AI3335">
        <f t="shared" ca="1" si="1098"/>
        <v>17.907499999999999</v>
      </c>
      <c r="AK3335">
        <f t="shared" ca="1" si="1099"/>
        <v>-1</v>
      </c>
      <c r="AL3335">
        <f t="shared" ca="1" si="1100"/>
        <v>1</v>
      </c>
      <c r="AN3335" t="str">
        <f t="shared" ca="1" si="1110"/>
        <v>Down</v>
      </c>
      <c r="AO3335" t="str">
        <f t="shared" ca="1" si="1070"/>
        <v>Not Up</v>
      </c>
      <c r="AQ3335">
        <f t="shared" ca="1" si="1108"/>
        <v>0</v>
      </c>
      <c r="AR3335">
        <f t="shared" ca="1" si="1109"/>
        <v>1</v>
      </c>
      <c r="AT3335">
        <f t="shared" ca="1" si="1087"/>
        <v>1</v>
      </c>
      <c r="AU3335">
        <f t="shared" ca="1" si="1088"/>
        <v>0</v>
      </c>
      <c r="AW3335" s="5">
        <f t="shared" ca="1" si="1102"/>
        <v>0.12471863712408286</v>
      </c>
      <c r="AX3335" s="5">
        <f t="shared" ca="1" si="1103"/>
        <v>0.1485413612963824</v>
      </c>
      <c r="AY3335" s="18">
        <f t="shared" ca="1" si="1101"/>
        <v>0.1485413612963824</v>
      </c>
      <c r="BA3335" s="6">
        <f t="shared" ca="1" si="1094"/>
        <v>0.33660658259510451</v>
      </c>
      <c r="BB3335">
        <f t="shared" ca="1" si="1095"/>
        <v>0.33386267970479233</v>
      </c>
      <c r="BC3335" t="str">
        <f t="shared" ca="1" si="1083"/>
        <v>HYG UP Equity</v>
      </c>
      <c r="BD3335" t="str">
        <f t="shared" ca="1" si="1084"/>
        <v>TLT UP equity</v>
      </c>
      <c r="BF3335">
        <f t="shared" ca="1" si="1104"/>
        <v>0</v>
      </c>
      <c r="BG3335">
        <f t="shared" ca="1" si="1105"/>
        <v>1</v>
      </c>
      <c r="BI3335">
        <f t="shared" ca="1" si="1071"/>
        <v>0</v>
      </c>
      <c r="BJ3335">
        <f t="shared" ca="1" si="1072"/>
        <v>1</v>
      </c>
      <c r="BL3335">
        <f t="shared" ca="1" si="1089"/>
        <v>0</v>
      </c>
      <c r="BM3335">
        <f t="shared" ca="1" si="1090"/>
        <v>8.0545089480624839</v>
      </c>
      <c r="BN3335" s="9">
        <f t="shared" ca="1" si="1080"/>
        <v>0</v>
      </c>
      <c r="BO3335" s="9">
        <f t="shared" ca="1" si="1081"/>
        <v>1</v>
      </c>
      <c r="BP3335" s="9">
        <f t="shared" ca="1" si="1075"/>
        <v>0</v>
      </c>
      <c r="BQ3335" s="9">
        <f t="shared" ca="1" si="1076"/>
        <v>1</v>
      </c>
      <c r="BR3335">
        <f t="shared" ca="1" si="1077"/>
        <v>1106.8249916211239</v>
      </c>
      <c r="BS3335">
        <f t="shared" ca="1" si="1078"/>
        <v>-8.1162243324328642E-5</v>
      </c>
      <c r="BT3335">
        <f t="shared" ca="1" si="1079"/>
        <v>5.4166666666666671E-5</v>
      </c>
      <c r="BU3335">
        <f t="shared" ca="1" si="1111"/>
        <v>0</v>
      </c>
      <c r="BV3335">
        <f t="shared" ca="1" si="1112"/>
        <v>0</v>
      </c>
      <c r="BW3335" s="35">
        <f ca="1">IFERROR(VLOOKUP($B3335,OFFSET(Input!$A$1,0,MATCH(Index!BW$6&amp;" Index",Input!$1:$1,0)-1,10000,2),2,0)/100,BW3334)</f>
        <v>3.5999999999999999E-3</v>
      </c>
      <c r="BX3335">
        <f t="shared" ca="1" si="1082"/>
        <v>1.8316283212270416E-2</v>
      </c>
      <c r="CE3335">
        <v>1012.7647247678758</v>
      </c>
    </row>
    <row r="3336" spans="2:83" x14ac:dyDescent="0.25">
      <c r="B3336" s="2">
        <v>42360</v>
      </c>
      <c r="C3336">
        <f t="shared" ca="1" si="1113"/>
        <v>0</v>
      </c>
      <c r="D3336">
        <f t="shared" ca="1" si="1114"/>
        <v>0</v>
      </c>
      <c r="E3336">
        <f ca="1">IF($B3336&lt;VLOOKUP(E$6&amp;" Equity",Param,4,0),"",IFERROR(VLOOKUP($B3336,OFFSET(Input!$A$1,0,MATCH(Index!E$6&amp;" Equity",Input!$1:$1,0)-1,10000,2),2,0),E3335))</f>
        <v>80.239999999999995</v>
      </c>
      <c r="F3336" s="33">
        <v>122.31</v>
      </c>
      <c r="H3336">
        <f ca="1">IFERROR(VLOOKUP($B3336,OFFSET(Input!$A$1,0,MATCH(Index!H$6,Input!$1:$1,0)-1,10000,2),2,0),0)</f>
        <v>0</v>
      </c>
      <c r="I3336">
        <f ca="1">IFERROR(VLOOKUP($B3336,OFFSET(Input!$A$1,0,MATCH(Index!I$6,Input!$1:$1,0)-1,10000,2),2,0),0)</f>
        <v>0</v>
      </c>
      <c r="K3336">
        <f t="shared" ca="1" si="1115"/>
        <v>101.27171046478669</v>
      </c>
      <c r="L3336" s="30">
        <f t="shared" ca="1" si="1116"/>
        <v>136.42411551324625</v>
      </c>
      <c r="N3336">
        <f t="shared" ca="1" si="1073"/>
        <v>1.2036253631947564E-2</v>
      </c>
      <c r="O3336">
        <f t="shared" ca="1" si="1074"/>
        <v>-7.2502456001476406E-3</v>
      </c>
      <c r="Q3336">
        <f t="shared" ca="1" si="1086"/>
        <v>0.16919844174648607</v>
      </c>
      <c r="R3336">
        <f t="shared" ca="1" si="1085"/>
        <v>0.12989721325678336</v>
      </c>
      <c r="T3336">
        <f t="shared" ca="1" si="1096"/>
        <v>0.13347890759267167</v>
      </c>
      <c r="U3336">
        <f t="shared" ca="1" si="1091"/>
        <v>0.15036069453368245</v>
      </c>
      <c r="W3336">
        <f t="shared" ca="1" si="1092"/>
        <v>-0.63924683503267798</v>
      </c>
      <c r="X3336">
        <f t="shared" ca="1" si="1093"/>
        <v>-0.30539897221433127</v>
      </c>
      <c r="Z3336">
        <f t="shared" ca="1" si="1106"/>
        <v>101.06093808632684</v>
      </c>
      <c r="AA3336">
        <f t="shared" ca="1" si="1106"/>
        <v>102.61647237900623</v>
      </c>
      <c r="AB3336">
        <f t="shared" ca="1" si="1106"/>
        <v>102.97111108130719</v>
      </c>
      <c r="AC3336">
        <f t="shared" ca="1" si="1107"/>
        <v>102.97111108130719</v>
      </c>
      <c r="AE3336">
        <f ca="1">IFERROR(VLOOKUP($B3336,OFFSET(Input!$A$1,0,MATCH(Index!AE$6&amp;" Index",Input!$1:$1,0)-1,10000,2),2,0),AE3335)</f>
        <v>16.600000000000001</v>
      </c>
      <c r="AF3336">
        <f t="shared" ca="1" si="1097"/>
        <v>18.805999999999997</v>
      </c>
      <c r="AG3336">
        <f t="shared" ca="1" si="1097"/>
        <v>17.956499999999998</v>
      </c>
      <c r="AH3336">
        <f t="shared" ca="1" si="1097"/>
        <v>17.715999999999998</v>
      </c>
      <c r="AI3336">
        <f t="shared" ca="1" si="1098"/>
        <v>17.956499999999998</v>
      </c>
      <c r="AK3336">
        <f t="shared" ca="1" si="1099"/>
        <v>-1</v>
      </c>
      <c r="AL3336">
        <f t="shared" ca="1" si="1100"/>
        <v>1</v>
      </c>
      <c r="AN3336" t="str">
        <f t="shared" ca="1" si="1110"/>
        <v>Down</v>
      </c>
      <c r="AO3336" t="str">
        <f t="shared" ca="1" si="1070"/>
        <v>Not Up</v>
      </c>
      <c r="AQ3336">
        <f t="shared" ca="1" si="1108"/>
        <v>0</v>
      </c>
      <c r="AR3336">
        <f t="shared" ca="1" si="1109"/>
        <v>1</v>
      </c>
      <c r="AT3336">
        <f t="shared" ca="1" si="1087"/>
        <v>1</v>
      </c>
      <c r="AU3336">
        <f t="shared" ca="1" si="1088"/>
        <v>0</v>
      </c>
      <c r="AW3336" s="5">
        <f t="shared" ca="1" si="1102"/>
        <v>0.12989721325678336</v>
      </c>
      <c r="AX3336" s="5">
        <f t="shared" ca="1" si="1103"/>
        <v>0.15036069453368245</v>
      </c>
      <c r="AY3336" s="18">
        <f t="shared" ca="1" si="1101"/>
        <v>0.15036069453368245</v>
      </c>
      <c r="BA3336" s="6">
        <f t="shared" ca="1" si="1094"/>
        <v>0.33253371271705223</v>
      </c>
      <c r="BB3336">
        <f t="shared" ca="1" si="1095"/>
        <v>0.33386267970479233</v>
      </c>
      <c r="BC3336" t="str">
        <f t="shared" ca="1" si="1083"/>
        <v>HYG UP Equity</v>
      </c>
      <c r="BD3336" t="str">
        <f t="shared" ca="1" si="1084"/>
        <v>TLT UP equity</v>
      </c>
      <c r="BF3336">
        <f t="shared" ca="1" si="1104"/>
        <v>0</v>
      </c>
      <c r="BG3336">
        <f t="shared" ca="1" si="1105"/>
        <v>1</v>
      </c>
      <c r="BI3336">
        <f t="shared" ca="1" si="1071"/>
        <v>0</v>
      </c>
      <c r="BJ3336">
        <f t="shared" ca="1" si="1072"/>
        <v>1</v>
      </c>
      <c r="BL3336">
        <f t="shared" ca="1" si="1089"/>
        <v>0</v>
      </c>
      <c r="BM3336">
        <f t="shared" ca="1" si="1090"/>
        <v>8.0545089480624839</v>
      </c>
      <c r="BN3336" s="9">
        <f t="shared" ca="1" si="1080"/>
        <v>0</v>
      </c>
      <c r="BO3336" s="9">
        <f t="shared" ca="1" si="1081"/>
        <v>1</v>
      </c>
      <c r="BP3336" s="9">
        <f t="shared" ca="1" si="1075"/>
        <v>0</v>
      </c>
      <c r="BQ3336" s="9">
        <f t="shared" ca="1" si="1076"/>
        <v>1</v>
      </c>
      <c r="BR3336">
        <f t="shared" ca="1" si="1077"/>
        <v>1098.8292591329518</v>
      </c>
      <c r="BS3336">
        <f t="shared" ca="1" si="1078"/>
        <v>-7.2240259740259383E-3</v>
      </c>
      <c r="BT3336">
        <f t="shared" ca="1" si="1079"/>
        <v>1.8055555555555558E-5</v>
      </c>
      <c r="BU3336">
        <f t="shared" ca="1" si="1111"/>
        <v>0</v>
      </c>
      <c r="BV3336">
        <f t="shared" ca="1" si="1112"/>
        <v>0</v>
      </c>
      <c r="BW3336" s="35">
        <f ca="1">IFERROR(VLOOKUP($B3336,OFFSET(Input!$A$1,0,MATCH(Index!BW$6&amp;" Index",Input!$1:$1,0)-1,10000,2),2,0)/100,BW3335)</f>
        <v>3.5999999999999999E-3</v>
      </c>
      <c r="BX3336">
        <f t="shared" ca="1" si="1082"/>
        <v>6.1050228944157826E-3</v>
      </c>
      <c r="CE3336">
        <v>1010.3086809218837</v>
      </c>
    </row>
    <row r="3337" spans="2:83" x14ac:dyDescent="0.25">
      <c r="B3337" s="2">
        <v>42361</v>
      </c>
      <c r="C3337">
        <f t="shared" ca="1" si="1113"/>
        <v>0</v>
      </c>
      <c r="D3337">
        <f t="shared" ca="1" si="1114"/>
        <v>0</v>
      </c>
      <c r="E3337">
        <f ca="1">IF($B3337&lt;VLOOKUP(E$6&amp;" Equity",Param,4,0),"",IFERROR(VLOOKUP($B3337,OFFSET(Input!$A$1,0,MATCH(Index!E$6&amp;" Equity",Input!$1:$1,0)-1,10000,2),2,0),E3336))</f>
        <v>80.739999999999995</v>
      </c>
      <c r="F3337" s="33">
        <v>121.39</v>
      </c>
      <c r="H3337">
        <f ca="1">IFERROR(VLOOKUP($B3337,OFFSET(Input!$A$1,0,MATCH(Index!H$6,Input!$1:$1,0)-1,10000,2),2,0),0)</f>
        <v>0</v>
      </c>
      <c r="I3337">
        <f ca="1">IFERROR(VLOOKUP($B3337,OFFSET(Input!$A$1,0,MATCH(Index!I$6,Input!$1:$1,0)-1,10000,2),2,0),0)</f>
        <v>0</v>
      </c>
      <c r="K3337">
        <f t="shared" ca="1" si="1115"/>
        <v>101.90276549011563</v>
      </c>
      <c r="L3337" s="30">
        <f t="shared" ca="1" si="1116"/>
        <v>135.39795096192429</v>
      </c>
      <c r="N3337">
        <f t="shared" ca="1" si="1073"/>
        <v>6.2119717711146367E-3</v>
      </c>
      <c r="O3337">
        <f t="shared" ca="1" si="1074"/>
        <v>-7.5503025895596087E-3</v>
      </c>
      <c r="Q3337">
        <f t="shared" ca="1" si="1086"/>
        <v>0.17008088007812242</v>
      </c>
      <c r="R3337">
        <f t="shared" ca="1" si="1085"/>
        <v>0.13523792069648552</v>
      </c>
      <c r="T3337">
        <f t="shared" ca="1" si="1096"/>
        <v>0.13520580789458114</v>
      </c>
      <c r="U3337">
        <f t="shared" ca="1" si="1091"/>
        <v>0.15273028910152911</v>
      </c>
      <c r="W3337">
        <f t="shared" ca="1" si="1092"/>
        <v>-0.657086717473363</v>
      </c>
      <c r="X3337">
        <f t="shared" ca="1" si="1093"/>
        <v>-0.32537181141128063</v>
      </c>
      <c r="Z3337">
        <f t="shared" ca="1" si="1106"/>
        <v>100.96754194257815</v>
      </c>
      <c r="AA3337">
        <f t="shared" ca="1" si="1106"/>
        <v>102.50632131880359</v>
      </c>
      <c r="AB3337">
        <f t="shared" ca="1" si="1106"/>
        <v>102.85435109298309</v>
      </c>
      <c r="AC3337">
        <f t="shared" ca="1" si="1107"/>
        <v>102.85435109298309</v>
      </c>
      <c r="AE3337">
        <f ca="1">IFERROR(VLOOKUP($B3337,OFFSET(Input!$A$1,0,MATCH(Index!AE$6&amp;" Index",Input!$1:$1,0)-1,10000,2),2,0),AE3336)</f>
        <v>15.57</v>
      </c>
      <c r="AF3337">
        <f t="shared" ca="1" si="1097"/>
        <v>18.783333333333335</v>
      </c>
      <c r="AG3337">
        <f t="shared" ca="1" si="1097"/>
        <v>17.938499999999998</v>
      </c>
      <c r="AH3337">
        <f t="shared" ca="1" si="1097"/>
        <v>17.5852</v>
      </c>
      <c r="AI3337">
        <f t="shared" ca="1" si="1098"/>
        <v>17.938499999999998</v>
      </c>
      <c r="AK3337">
        <f t="shared" ca="1" si="1099"/>
        <v>-1</v>
      </c>
      <c r="AL3337">
        <f t="shared" ca="1" si="1100"/>
        <v>1</v>
      </c>
      <c r="AN3337" t="str">
        <f t="shared" ca="1" si="1110"/>
        <v>Down</v>
      </c>
      <c r="AO3337" t="str">
        <f t="shared" ca="1" si="1070"/>
        <v>Not Up</v>
      </c>
      <c r="AQ3337">
        <f t="shared" ca="1" si="1108"/>
        <v>0</v>
      </c>
      <c r="AR3337">
        <f t="shared" ca="1" si="1109"/>
        <v>1</v>
      </c>
      <c r="AT3337">
        <f t="shared" ca="1" si="1087"/>
        <v>1</v>
      </c>
      <c r="AU3337">
        <f t="shared" ca="1" si="1088"/>
        <v>0</v>
      </c>
      <c r="AW3337" s="5">
        <f t="shared" ca="1" si="1102"/>
        <v>0.13523792069648552</v>
      </c>
      <c r="AX3337" s="5">
        <f t="shared" ca="1" si="1103"/>
        <v>0.15273028910152911</v>
      </c>
      <c r="AY3337" s="18">
        <f t="shared" ca="1" si="1101"/>
        <v>0.15273028910152911</v>
      </c>
      <c r="BA3337" s="6">
        <f t="shared" ca="1" si="1094"/>
        <v>0.32737448671207559</v>
      </c>
      <c r="BB3337">
        <f t="shared" ca="1" si="1095"/>
        <v>0.33386267970479233</v>
      </c>
      <c r="BC3337" t="str">
        <f t="shared" ca="1" si="1083"/>
        <v>HYG UP Equity</v>
      </c>
      <c r="BD3337" t="str">
        <f t="shared" ca="1" si="1084"/>
        <v>TLT UP equity</v>
      </c>
      <c r="BF3337">
        <f t="shared" ca="1" si="1104"/>
        <v>0</v>
      </c>
      <c r="BG3337">
        <f t="shared" ca="1" si="1105"/>
        <v>1</v>
      </c>
      <c r="BI3337">
        <f t="shared" ca="1" si="1071"/>
        <v>0</v>
      </c>
      <c r="BJ3337">
        <f t="shared" ca="1" si="1072"/>
        <v>1</v>
      </c>
      <c r="BL3337">
        <f t="shared" ca="1" si="1089"/>
        <v>0</v>
      </c>
      <c r="BM3337">
        <f t="shared" ca="1" si="1090"/>
        <v>8.0545089480624839</v>
      </c>
      <c r="BN3337" s="9">
        <f t="shared" ca="1" si="1080"/>
        <v>0</v>
      </c>
      <c r="BO3337" s="9">
        <f t="shared" ca="1" si="1081"/>
        <v>1</v>
      </c>
      <c r="BP3337" s="9">
        <f t="shared" ca="1" si="1075"/>
        <v>0</v>
      </c>
      <c r="BQ3337" s="9">
        <f t="shared" ca="1" si="1076"/>
        <v>1</v>
      </c>
      <c r="BR3337">
        <f t="shared" ca="1" si="1077"/>
        <v>1090.5640075721446</v>
      </c>
      <c r="BS3337">
        <f t="shared" ca="1" si="1078"/>
        <v>-7.5218706565285398E-3</v>
      </c>
      <c r="BT3337">
        <f t="shared" ca="1" si="1079"/>
        <v>1.8055555555555558E-5</v>
      </c>
      <c r="BU3337">
        <f t="shared" ca="1" si="1111"/>
        <v>0</v>
      </c>
      <c r="BV3337">
        <f t="shared" ca="1" si="1112"/>
        <v>0</v>
      </c>
      <c r="BW3337" s="35">
        <f ca="1">IFERROR(VLOOKUP($B3337,OFFSET(Input!$A$1,0,MATCH(Index!BW$6&amp;" Index",Input!$1:$1,0)-1,10000,2),2,0)/100,BW3336)</f>
        <v>3.5999999999999999E-3</v>
      </c>
      <c r="BX3337">
        <f t="shared" ca="1" si="1082"/>
        <v>6.0902176750565603E-3</v>
      </c>
      <c r="CE3337">
        <v>1007.7581288879271</v>
      </c>
    </row>
    <row r="3338" spans="2:83" x14ac:dyDescent="0.25">
      <c r="B3338" s="2">
        <v>42362</v>
      </c>
      <c r="C3338">
        <f t="shared" ca="1" si="1113"/>
        <v>0</v>
      </c>
      <c r="D3338">
        <f t="shared" ca="1" si="1114"/>
        <v>0</v>
      </c>
      <c r="E3338">
        <f ca="1">IF($B3338&lt;VLOOKUP(E$6&amp;" Equity",Param,4,0),"",IFERROR(VLOOKUP($B3338,OFFSET(Input!$A$1,0,MATCH(Index!E$6&amp;" Equity",Input!$1:$1,0)-1,10000,2),2,0),E3337))</f>
        <v>80.489999999999995</v>
      </c>
      <c r="F3338" s="33">
        <v>121.83</v>
      </c>
      <c r="H3338">
        <f ca="1">IFERROR(VLOOKUP($B3338,OFFSET(Input!$A$1,0,MATCH(Index!H$6,Input!$1:$1,0)-1,10000,2),2,0),0)</f>
        <v>0.42383100000000001</v>
      </c>
      <c r="I3338">
        <f ca="1">IFERROR(VLOOKUP($B3338,OFFSET(Input!$A$1,0,MATCH(Index!I$6,Input!$1:$1,0)-1,10000,2),2,0),0)</f>
        <v>0.25403199999999998</v>
      </c>
      <c r="K3338">
        <f t="shared" ca="1" si="1115"/>
        <v>102.12215934233154</v>
      </c>
      <c r="L3338" s="30">
        <f t="shared" ca="1" si="1116"/>
        <v>136.17207165310154</v>
      </c>
      <c r="N3338">
        <f t="shared" ca="1" si="1073"/>
        <v>2.1506581802216112E-3</v>
      </c>
      <c r="O3338">
        <f t="shared" ca="1" si="1074"/>
        <v>5.7010916039737011E-3</v>
      </c>
      <c r="Q3338">
        <f t="shared" ca="1" si="1086"/>
        <v>0.16912550510723465</v>
      </c>
      <c r="R3338">
        <f t="shared" ca="1" si="1085"/>
        <v>0.13811244226394642</v>
      </c>
      <c r="T3338">
        <f t="shared" ca="1" si="1096"/>
        <v>0.13536634706804215</v>
      </c>
      <c r="U3338">
        <f t="shared" ca="1" si="1091"/>
        <v>0.15384584935896395</v>
      </c>
      <c r="W3338">
        <f t="shared" ca="1" si="1092"/>
        <v>-0.62863099903762931</v>
      </c>
      <c r="X3338">
        <f t="shared" ca="1" si="1093"/>
        <v>-0.31673126502535581</v>
      </c>
      <c r="Z3338">
        <f t="shared" ca="1" si="1106"/>
        <v>100.93899692577342</v>
      </c>
      <c r="AA3338">
        <f t="shared" ca="1" si="1106"/>
        <v>102.40148748933768</v>
      </c>
      <c r="AB3338">
        <f t="shared" ca="1" si="1106"/>
        <v>102.73832780186004</v>
      </c>
      <c r="AC3338">
        <f t="shared" ca="1" si="1107"/>
        <v>102.73832780186004</v>
      </c>
      <c r="AE3338">
        <f ca="1">IFERROR(VLOOKUP($B3338,OFFSET(Input!$A$1,0,MATCH(Index!AE$6&amp;" Index",Input!$1:$1,0)-1,10000,2),2,0),AE3337)</f>
        <v>15.74</v>
      </c>
      <c r="AF3338">
        <f t="shared" ca="1" si="1097"/>
        <v>18.625333333333334</v>
      </c>
      <c r="AG3338">
        <f t="shared" ca="1" si="1097"/>
        <v>17.966000000000001</v>
      </c>
      <c r="AH3338">
        <f t="shared" ca="1" si="1097"/>
        <v>17.540800000000001</v>
      </c>
      <c r="AI3338">
        <f t="shared" ca="1" si="1098"/>
        <v>17.966000000000001</v>
      </c>
      <c r="AK3338">
        <f t="shared" ca="1" si="1099"/>
        <v>-1</v>
      </c>
      <c r="AL3338">
        <f t="shared" ca="1" si="1100"/>
        <v>1</v>
      </c>
      <c r="AN3338" t="str">
        <f t="shared" ca="1" si="1110"/>
        <v>Down</v>
      </c>
      <c r="AO3338" t="str">
        <f t="shared" ref="AO3338:AO3401" ca="1" si="1117">IF($C3338=1,IF(SUM(AL3324:AL3338)=15,"Up","Not Up"),AO3337)</f>
        <v>Not Up</v>
      </c>
      <c r="AQ3338">
        <f t="shared" ca="1" si="1108"/>
        <v>0</v>
      </c>
      <c r="AR3338">
        <f t="shared" ca="1" si="1109"/>
        <v>1</v>
      </c>
      <c r="AT3338">
        <f t="shared" ca="1" si="1087"/>
        <v>1</v>
      </c>
      <c r="AU3338">
        <f t="shared" ca="1" si="1088"/>
        <v>0</v>
      </c>
      <c r="AW3338" s="5">
        <f t="shared" ca="1" si="1102"/>
        <v>0.13811244226394642</v>
      </c>
      <c r="AX3338" s="5">
        <f t="shared" ca="1" si="1103"/>
        <v>0.15384584935896395</v>
      </c>
      <c r="AY3338" s="18">
        <f t="shared" ca="1" si="1101"/>
        <v>0.15384584935896395</v>
      </c>
      <c r="BA3338" s="6">
        <f t="shared" ca="1" si="1094"/>
        <v>0.32500064323046174</v>
      </c>
      <c r="BB3338">
        <f t="shared" ca="1" si="1095"/>
        <v>0.33386267970479233</v>
      </c>
      <c r="BC3338" t="str">
        <f t="shared" ca="1" si="1083"/>
        <v>HYG UP Equity</v>
      </c>
      <c r="BD3338" t="str">
        <f t="shared" ca="1" si="1084"/>
        <v>TLT UP equity</v>
      </c>
      <c r="BF3338">
        <f t="shared" ca="1" si="1104"/>
        <v>0</v>
      </c>
      <c r="BG3338">
        <f t="shared" ca="1" si="1105"/>
        <v>1</v>
      </c>
      <c r="BI3338">
        <f t="shared" ref="BI3338:BI3401" ca="1" si="1118">IF($D3338=0,AQ3337,($D3338/5)*AQ3337+AT3337*(5-$D3338)/5)</f>
        <v>0</v>
      </c>
      <c r="BJ3338">
        <f t="shared" ref="BJ3338:BJ3401" ca="1" si="1119">IF($D3338=0,AR3337,($D3338/5)*AR3337+AU3337*(5-$D3338)/5)</f>
        <v>1</v>
      </c>
      <c r="BL3338">
        <f t="shared" ca="1" si="1089"/>
        <v>0</v>
      </c>
      <c r="BM3338">
        <f t="shared" ca="1" si="1090"/>
        <v>8.0545089480624839</v>
      </c>
      <c r="BN3338" s="9">
        <f t="shared" ca="1" si="1080"/>
        <v>0</v>
      </c>
      <c r="BO3338" s="9">
        <f t="shared" ca="1" si="1081"/>
        <v>0.99999999999999989</v>
      </c>
      <c r="BP3338" s="9">
        <f t="shared" ca="1" si="1075"/>
        <v>0</v>
      </c>
      <c r="BQ3338" s="9">
        <f t="shared" ca="1" si="1076"/>
        <v>0.99999999999999989</v>
      </c>
      <c r="BR3338">
        <f t="shared" ca="1" si="1077"/>
        <v>1096.7991696061122</v>
      </c>
      <c r="BS3338">
        <f t="shared" ca="1" si="1078"/>
        <v>5.7173737540159308E-3</v>
      </c>
      <c r="BT3338">
        <f t="shared" ca="1" si="1079"/>
        <v>1.8055555555555555E-5</v>
      </c>
      <c r="BU3338">
        <f t="shared" ca="1" si="1111"/>
        <v>0</v>
      </c>
      <c r="BV3338">
        <f t="shared" ca="1" si="1112"/>
        <v>0</v>
      </c>
      <c r="BW3338" s="35">
        <f ca="1">IFERROR(VLOOKUP($B3338,OFFSET(Input!$A$1,0,MATCH(Index!BW$6&amp;" Index",Input!$1:$1,0)-1,10000,2),2,0)/100,BW3337)</f>
        <v>3.5999999999999999E-3</v>
      </c>
      <c r="BX3338">
        <f t="shared" ca="1" si="1082"/>
        <v>6.0748427531424178E-3</v>
      </c>
      <c r="CE3338">
        <v>1009.6683970337932</v>
      </c>
    </row>
    <row r="3339" spans="2:83" x14ac:dyDescent="0.25">
      <c r="B3339" s="2">
        <v>42366</v>
      </c>
      <c r="C3339">
        <f t="shared" ca="1" si="1113"/>
        <v>0</v>
      </c>
      <c r="D3339">
        <f t="shared" ca="1" si="1114"/>
        <v>0</v>
      </c>
      <c r="E3339">
        <f ca="1">IF($B3339&lt;VLOOKUP(E$6&amp;" Equity",Param,4,0),"",IFERROR(VLOOKUP($B3339,OFFSET(Input!$A$1,0,MATCH(Index!E$6&amp;" Equity",Input!$1:$1,0)-1,10000,2),2,0),E3338))</f>
        <v>80.010000000000005</v>
      </c>
      <c r="F3339" s="33">
        <v>122.19</v>
      </c>
      <c r="H3339">
        <f ca="1">IFERROR(VLOOKUP($B3339,OFFSET(Input!$A$1,0,MATCH(Index!H$6,Input!$1:$1,0)-1,10000,2),2,0),0)</f>
        <v>0</v>
      </c>
      <c r="I3339">
        <f ca="1">IFERROR(VLOOKUP($B3339,OFFSET(Input!$A$1,0,MATCH(Index!I$6,Input!$1:$1,0)-1,10000,2),2,0),0)</f>
        <v>0</v>
      </c>
      <c r="K3339">
        <f t="shared" ca="1" si="1115"/>
        <v>101.51315652851221</v>
      </c>
      <c r="L3339" s="30">
        <f t="shared" ca="1" si="1116"/>
        <v>136.57445157426312</v>
      </c>
      <c r="N3339">
        <f t="shared" ref="N3339:N3402" ca="1" si="1120">LN(K3339/K3338)</f>
        <v>-5.9813262436097083E-3</v>
      </c>
      <c r="O3339">
        <f t="shared" ref="O3339:O3402" ca="1" si="1121">LN(L3339/L3338)</f>
        <v>2.9505799621147803E-3</v>
      </c>
      <c r="Q3339">
        <f t="shared" ca="1" si="1086"/>
        <v>0.13876402973744018</v>
      </c>
      <c r="R3339">
        <f t="shared" ca="1" si="1085"/>
        <v>0.11460289043882992</v>
      </c>
      <c r="T3339">
        <f t="shared" ca="1" si="1096"/>
        <v>0.13690852688348551</v>
      </c>
      <c r="U3339">
        <f t="shared" ca="1" si="1091"/>
        <v>0.15416177713117976</v>
      </c>
      <c r="W3339">
        <f t="shared" ca="1" si="1092"/>
        <v>-0.45163403654839634</v>
      </c>
      <c r="X3339">
        <f t="shared" ca="1" si="1093"/>
        <v>-0.32213086069256214</v>
      </c>
      <c r="Z3339">
        <f t="shared" ca="1" si="1106"/>
        <v>101.05401345579335</v>
      </c>
      <c r="AA3339">
        <f t="shared" ca="1" si="1106"/>
        <v>102.25803885202933</v>
      </c>
      <c r="AB3339">
        <f t="shared" ca="1" si="1106"/>
        <v>102.63562747734476</v>
      </c>
      <c r="AC3339">
        <f t="shared" ca="1" si="1107"/>
        <v>102.63562747734476</v>
      </c>
      <c r="AE3339">
        <f ca="1">IFERROR(VLOOKUP($B3339,OFFSET(Input!$A$1,0,MATCH(Index!AE$6&amp;" Index",Input!$1:$1,0)-1,10000,2),2,0),AE3338)</f>
        <v>16.91</v>
      </c>
      <c r="AF3339">
        <f t="shared" ca="1" si="1097"/>
        <v>18.765333333333331</v>
      </c>
      <c r="AG3339">
        <f t="shared" ca="1" si="1097"/>
        <v>18.055500000000002</v>
      </c>
      <c r="AH3339">
        <f t="shared" ca="1" si="1097"/>
        <v>17.537600000000001</v>
      </c>
      <c r="AI3339">
        <f t="shared" ca="1" si="1098"/>
        <v>18.055500000000002</v>
      </c>
      <c r="AK3339">
        <f t="shared" ca="1" si="1099"/>
        <v>-1</v>
      </c>
      <c r="AL3339">
        <f t="shared" ca="1" si="1100"/>
        <v>1</v>
      </c>
      <c r="AN3339" t="str">
        <f t="shared" ca="1" si="1110"/>
        <v>Down</v>
      </c>
      <c r="AO3339" t="str">
        <f t="shared" ca="1" si="1117"/>
        <v>Not Up</v>
      </c>
      <c r="AQ3339">
        <f t="shared" ca="1" si="1108"/>
        <v>0</v>
      </c>
      <c r="AR3339">
        <f t="shared" ca="1" si="1109"/>
        <v>1</v>
      </c>
      <c r="AT3339">
        <f t="shared" ca="1" si="1087"/>
        <v>1</v>
      </c>
      <c r="AU3339">
        <f t="shared" ca="1" si="1088"/>
        <v>0</v>
      </c>
      <c r="AW3339" s="5">
        <f t="shared" ca="1" si="1102"/>
        <v>0.11460289043882992</v>
      </c>
      <c r="AX3339" s="5">
        <f t="shared" ca="1" si="1103"/>
        <v>0.15416177713117976</v>
      </c>
      <c r="AY3339" s="18">
        <f t="shared" ca="1" si="1101"/>
        <v>0.15416177713117976</v>
      </c>
      <c r="BA3339" s="6">
        <f t="shared" ca="1" si="1094"/>
        <v>0.32433461089031079</v>
      </c>
      <c r="BB3339">
        <f t="shared" ca="1" si="1095"/>
        <v>0.33386267970479233</v>
      </c>
      <c r="BC3339" t="str">
        <f t="shared" ca="1" si="1083"/>
        <v>HYG UP Equity</v>
      </c>
      <c r="BD3339" t="str">
        <f t="shared" ca="1" si="1084"/>
        <v>TLT UP equity</v>
      </c>
      <c r="BF3339">
        <f t="shared" ca="1" si="1104"/>
        <v>0</v>
      </c>
      <c r="BG3339">
        <f t="shared" ca="1" si="1105"/>
        <v>1</v>
      </c>
      <c r="BI3339">
        <f t="shared" ca="1" si="1118"/>
        <v>0</v>
      </c>
      <c r="BJ3339">
        <f t="shared" ca="1" si="1119"/>
        <v>1</v>
      </c>
      <c r="BL3339">
        <f t="shared" ca="1" si="1089"/>
        <v>0</v>
      </c>
      <c r="BM3339">
        <f t="shared" ca="1" si="1090"/>
        <v>8.0545089480624839</v>
      </c>
      <c r="BN3339" s="9">
        <f t="shared" ca="1" si="1080"/>
        <v>0</v>
      </c>
      <c r="BO3339" s="9">
        <f t="shared" ca="1" si="1081"/>
        <v>1</v>
      </c>
      <c r="BP3339" s="9">
        <f t="shared" ref="BP3339:BP3402" ca="1" si="1122">(K3339/$BR3339)*BL3339</f>
        <v>0</v>
      </c>
      <c r="BQ3339" s="9">
        <f t="shared" ref="BQ3339:BQ3402" ca="1" si="1123">(L3339/$BR3339)*BM3339</f>
        <v>1</v>
      </c>
      <c r="BR3339">
        <f t="shared" ref="BR3339:BR3402" ca="1" si="1124">SUMPRODUCT(BL3338:BM3338,K3339:L3339)</f>
        <v>1100.0401422816287</v>
      </c>
      <c r="BS3339">
        <f t="shared" ca="1" si="1078"/>
        <v>2.9549372075841074E-3</v>
      </c>
      <c r="BT3339">
        <f t="shared" ca="1" si="1079"/>
        <v>7.2222222222222232E-5</v>
      </c>
      <c r="BU3339">
        <f t="shared" ca="1" si="1111"/>
        <v>0</v>
      </c>
      <c r="BV3339">
        <f t="shared" ca="1" si="1112"/>
        <v>0</v>
      </c>
      <c r="BW3339" s="35">
        <f ca="1">IFERROR(VLOOKUP($B3339,OFFSET(Input!$A$1,0,MATCH(Index!BW$6&amp;" Index",Input!$1:$1,0)-1,10000,2),2,0)/100,BW3338)</f>
        <v>3.5999999999999999E-3</v>
      </c>
      <c r="BX3339">
        <f t="shared" ca="1" si="1082"/>
        <v>2.4345431980057099E-2</v>
      </c>
      <c r="CE3339">
        <v>1010.6109435714634</v>
      </c>
    </row>
    <row r="3340" spans="2:83" x14ac:dyDescent="0.25">
      <c r="B3340" s="2">
        <v>42367</v>
      </c>
      <c r="C3340">
        <f t="shared" ca="1" si="1113"/>
        <v>0</v>
      </c>
      <c r="D3340">
        <f t="shared" ca="1" si="1114"/>
        <v>0</v>
      </c>
      <c r="E3340">
        <f ca="1">IF($B3340&lt;VLOOKUP(E$6&amp;" Equity",Param,4,0),"",IFERROR(VLOOKUP($B3340,OFFSET(Input!$A$1,0,MATCH(Index!E$6&amp;" Equity",Input!$1:$1,0)-1,10000,2),2,0),E3339))</f>
        <v>80.47</v>
      </c>
      <c r="F3340" s="33">
        <v>120.16</v>
      </c>
      <c r="H3340">
        <f ca="1">IFERROR(VLOOKUP($B3340,OFFSET(Input!$A$1,0,MATCH(Index!H$6,Input!$1:$1,0)-1,10000,2),2,0),0)</f>
        <v>0</v>
      </c>
      <c r="I3340">
        <f ca="1">IFERROR(VLOOKUP($B3340,OFFSET(Input!$A$1,0,MATCH(Index!I$6,Input!$1:$1,0)-1,10000,2),2,0),0)</f>
        <v>0</v>
      </c>
      <c r="K3340">
        <f t="shared" ca="1" si="1115"/>
        <v>102.09678422508908</v>
      </c>
      <c r="L3340" s="30">
        <f t="shared" ca="1" si="1116"/>
        <v>134.30547590771306</v>
      </c>
      <c r="N3340">
        <f t="shared" ca="1" si="1120"/>
        <v>5.7328172960089026E-3</v>
      </c>
      <c r="O3340">
        <f t="shared" ca="1" si="1121"/>
        <v>-1.6753022312606156E-2</v>
      </c>
      <c r="Q3340">
        <f t="shared" ca="1" si="1086"/>
        <v>0.13500011051160862</v>
      </c>
      <c r="R3340">
        <f t="shared" ca="1" si="1085"/>
        <v>0.12603835950697753</v>
      </c>
      <c r="T3340">
        <f t="shared" ca="1" si="1096"/>
        <v>0.13839610516520209</v>
      </c>
      <c r="U3340">
        <f t="shared" ca="1" si="1091"/>
        <v>0.16463481183901066</v>
      </c>
      <c r="W3340">
        <f t="shared" ca="1" si="1092"/>
        <v>-0.73089816169649102</v>
      </c>
      <c r="X3340">
        <f t="shared" ca="1" si="1093"/>
        <v>-0.35018986948310077</v>
      </c>
      <c r="Z3340">
        <f t="shared" ca="1" si="1106"/>
        <v>101.31321623891569</v>
      </c>
      <c r="AA3340">
        <f t="shared" ca="1" si="1106"/>
        <v>102.14691185614655</v>
      </c>
      <c r="AB3340">
        <f t="shared" ca="1" si="1106"/>
        <v>102.55727714280343</v>
      </c>
      <c r="AC3340">
        <f t="shared" ca="1" si="1107"/>
        <v>102.55727714280343</v>
      </c>
      <c r="AE3340">
        <f ca="1">IFERROR(VLOOKUP($B3340,OFFSET(Input!$A$1,0,MATCH(Index!AE$6&amp;" Index",Input!$1:$1,0)-1,10000,2),2,0),AE3339)</f>
        <v>16.079999999999998</v>
      </c>
      <c r="AF3340">
        <f t="shared" ca="1" si="1097"/>
        <v>18.781333333333333</v>
      </c>
      <c r="AG3340">
        <f t="shared" ca="1" si="1097"/>
        <v>18.052999999999997</v>
      </c>
      <c r="AH3340">
        <f t="shared" ca="1" si="1097"/>
        <v>17.562000000000001</v>
      </c>
      <c r="AI3340">
        <f t="shared" ca="1" si="1098"/>
        <v>18.052999999999997</v>
      </c>
      <c r="AK3340">
        <f t="shared" ca="1" si="1099"/>
        <v>-1</v>
      </c>
      <c r="AL3340">
        <f t="shared" ca="1" si="1100"/>
        <v>1</v>
      </c>
      <c r="AN3340" t="str">
        <f t="shared" ca="1" si="1110"/>
        <v>Down</v>
      </c>
      <c r="AO3340" t="str">
        <f t="shared" ca="1" si="1117"/>
        <v>Not Up</v>
      </c>
      <c r="AQ3340">
        <f t="shared" ca="1" si="1108"/>
        <v>0</v>
      </c>
      <c r="AR3340">
        <f t="shared" ca="1" si="1109"/>
        <v>1</v>
      </c>
      <c r="AT3340">
        <f t="shared" ca="1" si="1087"/>
        <v>1</v>
      </c>
      <c r="AU3340">
        <f t="shared" ca="1" si="1088"/>
        <v>0</v>
      </c>
      <c r="AW3340" s="5">
        <f t="shared" ca="1" si="1102"/>
        <v>0.12603835950697753</v>
      </c>
      <c r="AX3340" s="5">
        <f t="shared" ca="1" si="1103"/>
        <v>0.16463481183901066</v>
      </c>
      <c r="AY3340" s="18">
        <f t="shared" ca="1" si="1101"/>
        <v>0.16463481183901066</v>
      </c>
      <c r="BA3340" s="6">
        <f t="shared" ca="1" si="1094"/>
        <v>0.30370247605283424</v>
      </c>
      <c r="BB3340">
        <f t="shared" ca="1" si="1095"/>
        <v>0.33386267970479233</v>
      </c>
      <c r="BC3340" t="str">
        <f t="shared" ca="1" si="1083"/>
        <v>HYG UP Equity</v>
      </c>
      <c r="BD3340" t="str">
        <f t="shared" ca="1" si="1084"/>
        <v>TLT UP equity</v>
      </c>
      <c r="BF3340">
        <f t="shared" ca="1" si="1104"/>
        <v>0</v>
      </c>
      <c r="BG3340">
        <f t="shared" ca="1" si="1105"/>
        <v>1</v>
      </c>
      <c r="BI3340">
        <f t="shared" ca="1" si="1118"/>
        <v>0</v>
      </c>
      <c r="BJ3340">
        <f t="shared" ca="1" si="1119"/>
        <v>1</v>
      </c>
      <c r="BL3340">
        <f t="shared" ca="1" si="1089"/>
        <v>0</v>
      </c>
      <c r="BM3340">
        <f t="shared" ca="1" si="1090"/>
        <v>8.0545089480624839</v>
      </c>
      <c r="BN3340" s="9">
        <f t="shared" ca="1" si="1080"/>
        <v>0</v>
      </c>
      <c r="BO3340" s="9">
        <f t="shared" ca="1" si="1081"/>
        <v>1</v>
      </c>
      <c r="BP3340" s="9">
        <f t="shared" ca="1" si="1122"/>
        <v>0</v>
      </c>
      <c r="BQ3340" s="9">
        <f t="shared" ca="1" si="1123"/>
        <v>1</v>
      </c>
      <c r="BR3340">
        <f t="shared" ca="1" si="1124"/>
        <v>1081.7646574724652</v>
      </c>
      <c r="BS3340">
        <f t="shared" ref="BS3340:BS3403" ca="1" si="1125">BR3340/BR3339-1</f>
        <v>-1.6613470824126342E-2</v>
      </c>
      <c r="BT3340">
        <f t="shared" ref="BT3340:BT3403" ca="1" si="1126">(($B3340-$B3339)/360)*0.65%*SUM(BN3340:BO3340)</f>
        <v>1.8055555555555558E-5</v>
      </c>
      <c r="BU3340">
        <f t="shared" ca="1" si="1111"/>
        <v>0</v>
      </c>
      <c r="BV3340">
        <f t="shared" ca="1" si="1112"/>
        <v>0</v>
      </c>
      <c r="BW3340" s="35">
        <f ca="1">IFERROR(VLOOKUP($B3340,OFFSET(Input!$A$1,0,MATCH(Index!BW$6&amp;" Index",Input!$1:$1,0)-1,10000,2),2,0)/100,BW3339)</f>
        <v>3.5999999999999999E-3</v>
      </c>
      <c r="BX3340">
        <f t="shared" ca="1" si="1082"/>
        <v>6.0920397373289545E-3</v>
      </c>
      <c r="CE3340">
        <v>1004.9920745873111</v>
      </c>
    </row>
    <row r="3341" spans="2:83" x14ac:dyDescent="0.25">
      <c r="B3341" s="2">
        <v>42368</v>
      </c>
      <c r="C3341">
        <f t="shared" ca="1" si="1113"/>
        <v>0</v>
      </c>
      <c r="D3341">
        <f t="shared" ca="1" si="1114"/>
        <v>0</v>
      </c>
      <c r="E3341">
        <f ca="1">IF($B3341&lt;VLOOKUP(E$6&amp;" Equity",Param,4,0),"",IFERROR(VLOOKUP($B3341,OFFSET(Input!$A$1,0,MATCH(Index!E$6&amp;" Equity",Input!$1:$1,0)-1,10000,2),2,0),E3340))</f>
        <v>80.53</v>
      </c>
      <c r="F3341" s="33">
        <v>120.04</v>
      </c>
      <c r="H3341">
        <f ca="1">IFERROR(VLOOKUP($B3341,OFFSET(Input!$A$1,0,MATCH(Index!H$6,Input!$1:$1,0)-1,10000,2),2,0),0)</f>
        <v>0</v>
      </c>
      <c r="I3341">
        <f ca="1">IFERROR(VLOOKUP($B3341,OFFSET(Input!$A$1,0,MATCH(Index!I$6,Input!$1:$1,0)-1,10000,2),2,0),0)</f>
        <v>0</v>
      </c>
      <c r="K3341">
        <f t="shared" ca="1" si="1115"/>
        <v>102.17290957681651</v>
      </c>
      <c r="L3341" s="30">
        <f t="shared" ca="1" si="1116"/>
        <v>134.17134926732587</v>
      </c>
      <c r="N3341">
        <f t="shared" ca="1" si="1120"/>
        <v>7.453416494121579E-4</v>
      </c>
      <c r="O3341">
        <f t="shared" ca="1" si="1121"/>
        <v>-9.9916744365820655E-4</v>
      </c>
      <c r="Q3341">
        <f t="shared" ca="1" si="1086"/>
        <v>0.10817974082731965</v>
      </c>
      <c r="R3341">
        <f t="shared" ca="1" si="1085"/>
        <v>0.12269660727934112</v>
      </c>
      <c r="T3341">
        <f t="shared" ca="1" si="1096"/>
        <v>0.13613633703683495</v>
      </c>
      <c r="U3341">
        <f t="shared" ca="1" si="1091"/>
        <v>0.15767009751589656</v>
      </c>
      <c r="W3341">
        <f t="shared" ca="1" si="1092"/>
        <v>-0.7601178784704743</v>
      </c>
      <c r="X3341">
        <f t="shared" ca="1" si="1093"/>
        <v>-0.42760771941919729</v>
      </c>
      <c r="Z3341">
        <f t="shared" ca="1" si="1106"/>
        <v>101.41848147072656</v>
      </c>
      <c r="AA3341">
        <f t="shared" ca="1" si="1106"/>
        <v>102.00265530414937</v>
      </c>
      <c r="AB3341">
        <f t="shared" ca="1" si="1106"/>
        <v>102.48548890971956</v>
      </c>
      <c r="AC3341">
        <f t="shared" ca="1" si="1107"/>
        <v>102.48548890971956</v>
      </c>
      <c r="AE3341">
        <f ca="1">IFERROR(VLOOKUP($B3341,OFFSET(Input!$A$1,0,MATCH(Index!AE$6&amp;" Index",Input!$1:$1,0)-1,10000,2),2,0),AE3340)</f>
        <v>17.29</v>
      </c>
      <c r="AF3341">
        <f t="shared" ca="1" si="1097"/>
        <v>18.760666666666669</v>
      </c>
      <c r="AG3341">
        <f t="shared" ca="1" si="1097"/>
        <v>18.184000000000001</v>
      </c>
      <c r="AH3341">
        <f t="shared" ca="1" si="1097"/>
        <v>17.628800000000002</v>
      </c>
      <c r="AI3341">
        <f t="shared" ca="1" si="1098"/>
        <v>18.184000000000001</v>
      </c>
      <c r="AK3341">
        <f t="shared" ca="1" si="1099"/>
        <v>-1</v>
      </c>
      <c r="AL3341">
        <f t="shared" ca="1" si="1100"/>
        <v>1</v>
      </c>
      <c r="AN3341" t="str">
        <f t="shared" ca="1" si="1110"/>
        <v>Down</v>
      </c>
      <c r="AO3341" t="str">
        <f t="shared" ca="1" si="1117"/>
        <v>Not Up</v>
      </c>
      <c r="AQ3341">
        <f t="shared" ca="1" si="1108"/>
        <v>0</v>
      </c>
      <c r="AR3341">
        <f t="shared" ca="1" si="1109"/>
        <v>1</v>
      </c>
      <c r="AT3341">
        <f t="shared" ca="1" si="1087"/>
        <v>1</v>
      </c>
      <c r="AU3341">
        <f t="shared" ca="1" si="1088"/>
        <v>0</v>
      </c>
      <c r="AW3341" s="5">
        <f t="shared" ca="1" si="1102"/>
        <v>0.12269660727934112</v>
      </c>
      <c r="AX3341" s="5">
        <f t="shared" ca="1" si="1103"/>
        <v>0.15767009751589656</v>
      </c>
      <c r="AY3341" s="18">
        <f t="shared" ca="1" si="1101"/>
        <v>0.15767009751589656</v>
      </c>
      <c r="BA3341" s="6">
        <f t="shared" ca="1" si="1094"/>
        <v>0.31711783519991116</v>
      </c>
      <c r="BB3341">
        <f t="shared" ca="1" si="1095"/>
        <v>0.33386267970479233</v>
      </c>
      <c r="BC3341" t="str">
        <f t="shared" ca="1" si="1083"/>
        <v>HYG UP Equity</v>
      </c>
      <c r="BD3341" t="str">
        <f t="shared" ca="1" si="1084"/>
        <v>TLT UP equity</v>
      </c>
      <c r="BF3341">
        <f t="shared" ca="1" si="1104"/>
        <v>0</v>
      </c>
      <c r="BG3341">
        <f t="shared" ca="1" si="1105"/>
        <v>1</v>
      </c>
      <c r="BI3341">
        <f t="shared" ca="1" si="1118"/>
        <v>0</v>
      </c>
      <c r="BJ3341">
        <f t="shared" ca="1" si="1119"/>
        <v>1</v>
      </c>
      <c r="BL3341">
        <f t="shared" ca="1" si="1089"/>
        <v>0</v>
      </c>
      <c r="BM3341">
        <f t="shared" ca="1" si="1090"/>
        <v>8.0545089480624839</v>
      </c>
      <c r="BN3341" s="9">
        <f t="shared" ca="1" si="1080"/>
        <v>0</v>
      </c>
      <c r="BO3341" s="9">
        <f t="shared" ca="1" si="1081"/>
        <v>1</v>
      </c>
      <c r="BP3341" s="9">
        <f t="shared" ca="1" si="1122"/>
        <v>0</v>
      </c>
      <c r="BQ3341" s="9">
        <f t="shared" ca="1" si="1123"/>
        <v>1</v>
      </c>
      <c r="BR3341">
        <f t="shared" ca="1" si="1124"/>
        <v>1080.6843332472929</v>
      </c>
      <c r="BS3341">
        <f t="shared" ca="1" si="1125"/>
        <v>-9.9866844207729955E-4</v>
      </c>
      <c r="BT3341">
        <f t="shared" ca="1" si="1126"/>
        <v>1.8055555555555558E-5</v>
      </c>
      <c r="BU3341">
        <f t="shared" ca="1" si="1111"/>
        <v>0</v>
      </c>
      <c r="BV3341">
        <f t="shared" ca="1" si="1112"/>
        <v>0</v>
      </c>
      <c r="BW3341" s="35">
        <f ca="1">IFERROR(VLOOKUP($B3341,OFFSET(Input!$A$1,0,MATCH(Index!BW$6&amp;" Index",Input!$1:$1,0)-1,10000,2),2,0)/100,BW3340)</f>
        <v>3.4999999999999996E-3</v>
      </c>
      <c r="BX3341">
        <f t="shared" ca="1" si="1082"/>
        <v>6.0581687671519132E-3</v>
      </c>
      <c r="CE3341">
        <v>1004.6436702522174</v>
      </c>
    </row>
    <row r="3342" spans="2:83" x14ac:dyDescent="0.25">
      <c r="B3342" s="2">
        <v>42369</v>
      </c>
      <c r="C3342">
        <f t="shared" ca="1" si="1113"/>
        <v>0</v>
      </c>
      <c r="D3342">
        <f t="shared" ca="1" si="1114"/>
        <v>0</v>
      </c>
      <c r="E3342">
        <f ca="1">IF($B3342&lt;VLOOKUP(E$6&amp;" Equity",Param,4,0),"",IFERROR(VLOOKUP($B3342,OFFSET(Input!$A$1,0,MATCH(Index!E$6&amp;" Equity",Input!$1:$1,0)-1,10000,2),2,0),E3341))</f>
        <v>80.58</v>
      </c>
      <c r="F3342" s="33">
        <v>120.62</v>
      </c>
      <c r="H3342">
        <f ca="1">IFERROR(VLOOKUP($B3342,OFFSET(Input!$A$1,0,MATCH(Index!H$6,Input!$1:$1,0)-1,10000,2),2,0),0)</f>
        <v>0</v>
      </c>
      <c r="I3342">
        <f ca="1">IFERROR(VLOOKUP($B3342,OFFSET(Input!$A$1,0,MATCH(Index!I$6,Input!$1:$1,0)-1,10000,2),2,0),0)</f>
        <v>0</v>
      </c>
      <c r="K3342">
        <f t="shared" ca="1" si="1115"/>
        <v>102.23634736992267</v>
      </c>
      <c r="L3342" s="30">
        <f t="shared" ca="1" si="1116"/>
        <v>134.81962802919733</v>
      </c>
      <c r="N3342">
        <f t="shared" ca="1" si="1120"/>
        <v>6.2069395574753836E-4</v>
      </c>
      <c r="O3342">
        <f t="shared" ca="1" si="1121"/>
        <v>4.8200874506744394E-3</v>
      </c>
      <c r="Q3342">
        <f t="shared" ca="1" si="1086"/>
        <v>0.10130573146177507</v>
      </c>
      <c r="R3342">
        <f t="shared" ca="1" si="1085"/>
        <v>0.12459605238367608</v>
      </c>
      <c r="T3342">
        <f t="shared" ca="1" si="1096"/>
        <v>0.13596063843745584</v>
      </c>
      <c r="U3342">
        <f t="shared" ca="1" si="1091"/>
        <v>0.15859149635666539</v>
      </c>
      <c r="W3342">
        <f t="shared" ca="1" si="1092"/>
        <v>-0.76089293610384001</v>
      </c>
      <c r="X3342">
        <f t="shared" ca="1" si="1093"/>
        <v>-0.42353549121007672</v>
      </c>
      <c r="Z3342">
        <f t="shared" ca="1" si="1106"/>
        <v>101.45310176875793</v>
      </c>
      <c r="AA3342">
        <f t="shared" ca="1" si="1106"/>
        <v>101.87229857723807</v>
      </c>
      <c r="AB3342">
        <f t="shared" ca="1" si="1106"/>
        <v>102.41071133674974</v>
      </c>
      <c r="AC3342">
        <f t="shared" ca="1" si="1107"/>
        <v>102.41071133674974</v>
      </c>
      <c r="AE3342">
        <f ca="1">IFERROR(VLOOKUP($B3342,OFFSET(Input!$A$1,0,MATCH(Index!AE$6&amp;" Index",Input!$1:$1,0)-1,10000,2),2,0),AE3341)</f>
        <v>18.21</v>
      </c>
      <c r="AF3342">
        <f t="shared" ca="1" si="1097"/>
        <v>18.667333333333332</v>
      </c>
      <c r="AG3342">
        <f t="shared" ca="1" si="1097"/>
        <v>18.298999999999999</v>
      </c>
      <c r="AH3342">
        <f t="shared" ca="1" si="1097"/>
        <v>17.72</v>
      </c>
      <c r="AI3342">
        <f t="shared" ca="1" si="1098"/>
        <v>18.298999999999999</v>
      </c>
      <c r="AK3342">
        <f t="shared" ca="1" si="1099"/>
        <v>-1</v>
      </c>
      <c r="AL3342">
        <f t="shared" ca="1" si="1100"/>
        <v>1</v>
      </c>
      <c r="AN3342" t="str">
        <f t="shared" ca="1" si="1110"/>
        <v>Down</v>
      </c>
      <c r="AO3342" t="str">
        <f t="shared" ca="1" si="1117"/>
        <v>Not Up</v>
      </c>
      <c r="AQ3342">
        <f t="shared" ca="1" si="1108"/>
        <v>0</v>
      </c>
      <c r="AR3342">
        <f t="shared" ca="1" si="1109"/>
        <v>1</v>
      </c>
      <c r="AT3342">
        <f t="shared" ca="1" si="1087"/>
        <v>1</v>
      </c>
      <c r="AU3342">
        <f t="shared" ca="1" si="1088"/>
        <v>0</v>
      </c>
      <c r="AW3342" s="5">
        <f t="shared" ca="1" si="1102"/>
        <v>0.12459605238367608</v>
      </c>
      <c r="AX3342" s="5">
        <f t="shared" ca="1" si="1103"/>
        <v>0.15859149635666539</v>
      </c>
      <c r="AY3342" s="18">
        <f t="shared" ca="1" si="1101"/>
        <v>0.15859149635666539</v>
      </c>
      <c r="BA3342" s="6">
        <f t="shared" ca="1" si="1094"/>
        <v>0.31527541607623255</v>
      </c>
      <c r="BB3342">
        <f t="shared" ca="1" si="1095"/>
        <v>0.33386267970479233</v>
      </c>
      <c r="BC3342" t="str">
        <f t="shared" ca="1" si="1083"/>
        <v>HYG UP Equity</v>
      </c>
      <c r="BD3342" t="str">
        <f t="shared" ca="1" si="1084"/>
        <v>TLT UP equity</v>
      </c>
      <c r="BF3342">
        <f t="shared" ca="1" si="1104"/>
        <v>0</v>
      </c>
      <c r="BG3342">
        <f t="shared" ca="1" si="1105"/>
        <v>1</v>
      </c>
      <c r="BI3342">
        <f t="shared" ca="1" si="1118"/>
        <v>0</v>
      </c>
      <c r="BJ3342">
        <f t="shared" ca="1" si="1119"/>
        <v>1</v>
      </c>
      <c r="BL3342">
        <f t="shared" ca="1" si="1089"/>
        <v>0</v>
      </c>
      <c r="BM3342">
        <f t="shared" ca="1" si="1090"/>
        <v>8.0545089480624839</v>
      </c>
      <c r="BN3342" s="9">
        <f t="shared" ref="BN3342:BN3405" ca="1" si="1127">(K3342/$BR3342)*BL3341</f>
        <v>0</v>
      </c>
      <c r="BO3342" s="9">
        <f t="shared" ref="BO3342:BO3405" ca="1" si="1128">(L3342/$BR3342)*BM3341</f>
        <v>1</v>
      </c>
      <c r="BP3342" s="9">
        <f t="shared" ca="1" si="1122"/>
        <v>0</v>
      </c>
      <c r="BQ3342" s="9">
        <f t="shared" ca="1" si="1123"/>
        <v>1</v>
      </c>
      <c r="BR3342">
        <f t="shared" ca="1" si="1124"/>
        <v>1085.9059003356256</v>
      </c>
      <c r="BS3342">
        <f t="shared" ca="1" si="1125"/>
        <v>4.8317227590803924E-3</v>
      </c>
      <c r="BT3342">
        <f t="shared" ca="1" si="1126"/>
        <v>1.8055555555555558E-5</v>
      </c>
      <c r="BU3342">
        <f t="shared" ca="1" si="1111"/>
        <v>0</v>
      </c>
      <c r="BV3342">
        <f t="shared" ca="1" si="1112"/>
        <v>0</v>
      </c>
      <c r="BW3342" s="35">
        <f ca="1">IFERROR(VLOOKUP($B3342,OFFSET(Input!$A$1,0,MATCH(Index!BW$6&amp;" Index",Input!$1:$1,0)-1,10000,2),2,0)/100,BW3341)</f>
        <v>2E-3</v>
      </c>
      <c r="BX3342">
        <f t="shared" ref="BX3342:BX3405" ca="1" si="1129">BT3342*BB3341*CE3341</f>
        <v>6.0560685592850284E-3</v>
      </c>
      <c r="CE3342">
        <v>1006.2507899689627</v>
      </c>
    </row>
    <row r="3343" spans="2:83" x14ac:dyDescent="0.25">
      <c r="B3343" s="2">
        <v>42373</v>
      </c>
      <c r="C3343">
        <f t="shared" ca="1" si="1113"/>
        <v>1</v>
      </c>
      <c r="D3343">
        <f t="shared" ca="1" si="1114"/>
        <v>0</v>
      </c>
      <c r="E3343">
        <f ca="1">IF($B3343&lt;VLOOKUP(E$6&amp;" Equity",Param,4,0),"",IFERROR(VLOOKUP($B3343,OFFSET(Input!$A$1,0,MATCH(Index!E$6&amp;" Equity",Input!$1:$1,0)-1,10000,2),2,0),E3342))</f>
        <v>80.099999999999994</v>
      </c>
      <c r="F3343" s="33">
        <v>121.45</v>
      </c>
      <c r="H3343">
        <f ca="1">IFERROR(VLOOKUP($B3343,OFFSET(Input!$A$1,0,MATCH(Index!H$6,Input!$1:$1,0)-1,10000,2),2,0),0)</f>
        <v>0</v>
      </c>
      <c r="I3343">
        <f ca="1">IFERROR(VLOOKUP($B3343,OFFSET(Input!$A$1,0,MATCH(Index!I$6,Input!$1:$1,0)-1,10000,2),2,0),0)</f>
        <v>0</v>
      </c>
      <c r="K3343">
        <f t="shared" ca="1" si="1115"/>
        <v>101.62734455610332</v>
      </c>
      <c r="L3343" s="30">
        <f t="shared" ca="1" si="1116"/>
        <v>135.74733729187543</v>
      </c>
      <c r="N3343">
        <f t="shared" ca="1" si="1120"/>
        <v>-5.9746256888876951E-3</v>
      </c>
      <c r="O3343">
        <f t="shared" ca="1" si="1121"/>
        <v>6.8575474253407091E-3</v>
      </c>
      <c r="Q3343">
        <f t="shared" ca="1" si="1086"/>
        <v>8.9415669078481211E-2</v>
      </c>
      <c r="R3343">
        <f t="shared" ca="1" si="1085"/>
        <v>0.1152780774043522</v>
      </c>
      <c r="T3343">
        <f t="shared" ca="1" si="1096"/>
        <v>0.13728240053960469</v>
      </c>
      <c r="U3343">
        <f t="shared" ca="1" si="1091"/>
        <v>0.12740397786880533</v>
      </c>
      <c r="W3343">
        <f t="shared" ca="1" si="1092"/>
        <v>-0.7126158357313136</v>
      </c>
      <c r="X3343">
        <f t="shared" ca="1" si="1093"/>
        <v>-0.60414349725540206</v>
      </c>
      <c r="Z3343">
        <f t="shared" ca="1" si="1106"/>
        <v>101.54041168996658</v>
      </c>
      <c r="AA3343">
        <f t="shared" ca="1" si="1106"/>
        <v>101.72537492019305</v>
      </c>
      <c r="AB3343">
        <f t="shared" ca="1" si="1106"/>
        <v>102.30705168172788</v>
      </c>
      <c r="AC3343">
        <f t="shared" ca="1" si="1107"/>
        <v>102.30705168172788</v>
      </c>
      <c r="AE3343">
        <f ca="1">IFERROR(VLOOKUP($B3343,OFFSET(Input!$A$1,0,MATCH(Index!AE$6&amp;" Index",Input!$1:$1,0)-1,10000,2),2,0),AE3342)</f>
        <v>20.7</v>
      </c>
      <c r="AF3343">
        <f t="shared" ca="1" si="1097"/>
        <v>18.757999999999999</v>
      </c>
      <c r="AG3343">
        <f t="shared" ca="1" si="1097"/>
        <v>18.4285</v>
      </c>
      <c r="AH3343">
        <f t="shared" ca="1" si="1097"/>
        <v>17.9404</v>
      </c>
      <c r="AI3343">
        <f t="shared" ca="1" si="1098"/>
        <v>18.4285</v>
      </c>
      <c r="AK3343">
        <f t="shared" ca="1" si="1099"/>
        <v>-1</v>
      </c>
      <c r="AL3343">
        <f t="shared" ca="1" si="1100"/>
        <v>1</v>
      </c>
      <c r="AN3343" t="str">
        <f t="shared" ca="1" si="1110"/>
        <v>Down</v>
      </c>
      <c r="AO3343" t="str">
        <f t="shared" ca="1" si="1117"/>
        <v>Not Up</v>
      </c>
      <c r="AQ3343">
        <f t="shared" ca="1" si="1108"/>
        <v>0</v>
      </c>
      <c r="AR3343">
        <f t="shared" ca="1" si="1109"/>
        <v>1</v>
      </c>
      <c r="AT3343">
        <f t="shared" ca="1" si="1087"/>
        <v>0</v>
      </c>
      <c r="AU3343">
        <f t="shared" ca="1" si="1088"/>
        <v>1</v>
      </c>
      <c r="AW3343" s="5">
        <f t="shared" ca="1" si="1102"/>
        <v>0.1152780774043522</v>
      </c>
      <c r="AX3343" s="5">
        <f t="shared" ca="1" si="1103"/>
        <v>0.12740397786880533</v>
      </c>
      <c r="AY3343" s="18">
        <f t="shared" ca="1" si="1101"/>
        <v>0.12740397786880533</v>
      </c>
      <c r="BA3343" s="6">
        <f t="shared" ca="1" si="1094"/>
        <v>0.3924524244563829</v>
      </c>
      <c r="BB3343">
        <f t="shared" ca="1" si="1095"/>
        <v>0.3924524244563829</v>
      </c>
      <c r="BC3343" t="str">
        <f t="shared" ref="BC3343:BC3406" ca="1" si="1130">IF($D3343=1,BD3342,BC3342)</f>
        <v>HYG UP Equity</v>
      </c>
      <c r="BD3343" t="str">
        <f t="shared" ref="BD3343:BD3406" ca="1" si="1131">IF($D3343=1,IF(AO3343="Up","TLT UP Equity",IF(AN3343="Down","TLT UP equity","HYG UP Equity")),BD3342)</f>
        <v>TLT UP equity</v>
      </c>
      <c r="BF3343">
        <f t="shared" ca="1" si="1104"/>
        <v>0</v>
      </c>
      <c r="BG3343">
        <f t="shared" ca="1" si="1105"/>
        <v>1</v>
      </c>
      <c r="BI3343">
        <f t="shared" ca="1" si="1118"/>
        <v>0</v>
      </c>
      <c r="BJ3343">
        <f t="shared" ca="1" si="1119"/>
        <v>1</v>
      </c>
      <c r="BL3343">
        <f t="shared" ca="1" si="1089"/>
        <v>0</v>
      </c>
      <c r="BM3343">
        <f t="shared" ca="1" si="1090"/>
        <v>8.0545089480624839</v>
      </c>
      <c r="BN3343" s="9">
        <f t="shared" ca="1" si="1127"/>
        <v>0</v>
      </c>
      <c r="BO3343" s="9">
        <f t="shared" ca="1" si="1128"/>
        <v>1</v>
      </c>
      <c r="BP3343" s="9">
        <f t="shared" ca="1" si="1122"/>
        <v>0</v>
      </c>
      <c r="BQ3343" s="9">
        <f t="shared" ca="1" si="1123"/>
        <v>1</v>
      </c>
      <c r="BR3343">
        <f t="shared" ca="1" si="1124"/>
        <v>1093.3781428930668</v>
      </c>
      <c r="BS3343">
        <f t="shared" ca="1" si="1125"/>
        <v>6.8811142430773575E-3</v>
      </c>
      <c r="BT3343">
        <f t="shared" ca="1" si="1126"/>
        <v>7.2222222222222232E-5</v>
      </c>
      <c r="BU3343">
        <f t="shared" ca="1" si="1111"/>
        <v>0</v>
      </c>
      <c r="BV3343">
        <f t="shared" ca="1" si="1112"/>
        <v>0</v>
      </c>
      <c r="BW3343" s="35">
        <f ca="1">IFERROR(VLOOKUP($B3343,OFFSET(Input!$A$1,0,MATCH(Index!BW$6&amp;" Index",Input!$1:$1,0)-1,10000,2),2,0)/100,BW3342)</f>
        <v>3.5999999999999999E-3</v>
      </c>
      <c r="BX3343">
        <f t="shared" ca="1" si="1129"/>
        <v>2.4263025597351818E-2</v>
      </c>
      <c r="CE3343">
        <v>1008.497227179664</v>
      </c>
    </row>
    <row r="3344" spans="2:83" x14ac:dyDescent="0.25">
      <c r="B3344" s="2">
        <v>42374</v>
      </c>
      <c r="C3344">
        <f t="shared" ca="1" si="1113"/>
        <v>0</v>
      </c>
      <c r="D3344">
        <f t="shared" ca="1" si="1114"/>
        <v>1</v>
      </c>
      <c r="E3344">
        <f ca="1">IF($B3344&lt;VLOOKUP(E$6&amp;" Equity",Param,4,0),"",IFERROR(VLOOKUP($B3344,OFFSET(Input!$A$1,0,MATCH(Index!E$6&amp;" Equity",Input!$1:$1,0)-1,10000,2),2,0),E3343))</f>
        <v>80.25</v>
      </c>
      <c r="F3344" s="33">
        <v>120.96</v>
      </c>
      <c r="H3344">
        <f ca="1">IFERROR(VLOOKUP($B3344,OFFSET(Input!$A$1,0,MATCH(Index!H$6,Input!$1:$1,0)-1,10000,2),2,0),0)</f>
        <v>0</v>
      </c>
      <c r="I3344">
        <f ca="1">IFERROR(VLOOKUP($B3344,OFFSET(Input!$A$1,0,MATCH(Index!I$6,Input!$1:$1,0)-1,10000,2),2,0),0)</f>
        <v>0</v>
      </c>
      <c r="K3344">
        <f t="shared" ca="1" si="1115"/>
        <v>101.81765793542188</v>
      </c>
      <c r="L3344" s="30">
        <f t="shared" ca="1" si="1116"/>
        <v>135.19965351029435</v>
      </c>
      <c r="N3344">
        <f t="shared" ca="1" si="1120"/>
        <v>1.8709079358118241E-3</v>
      </c>
      <c r="O3344">
        <f t="shared" ca="1" si="1121"/>
        <v>-4.0427430169588186E-3</v>
      </c>
      <c r="Q3344">
        <f t="shared" ca="1" si="1086"/>
        <v>8.8160435033888526E-2</v>
      </c>
      <c r="R3344">
        <f t="shared" ca="1" si="1085"/>
        <v>0.1143684368710399</v>
      </c>
      <c r="T3344">
        <f t="shared" ca="1" si="1096"/>
        <v>0.13720110293023879</v>
      </c>
      <c r="U3344">
        <f t="shared" ca="1" si="1091"/>
        <v>0.12446782298775926</v>
      </c>
      <c r="W3344">
        <f t="shared" ca="1" si="1092"/>
        <v>-0.70382952818450517</v>
      </c>
      <c r="X3344">
        <f t="shared" ca="1" si="1093"/>
        <v>-0.60966795862512713</v>
      </c>
      <c r="Z3344">
        <f t="shared" ca="1" si="1106"/>
        <v>101.68209203052547</v>
      </c>
      <c r="AA3344">
        <f t="shared" ca="1" si="1106"/>
        <v>101.59995697759521</v>
      </c>
      <c r="AB3344">
        <f t="shared" ca="1" si="1106"/>
        <v>102.20447282815759</v>
      </c>
      <c r="AC3344">
        <f t="shared" ca="1" si="1107"/>
        <v>102.20447282815759</v>
      </c>
      <c r="AE3344">
        <f ca="1">IFERROR(VLOOKUP($B3344,OFFSET(Input!$A$1,0,MATCH(Index!AE$6&amp;" Index",Input!$1:$1,0)-1,10000,2),2,0),AE3343)</f>
        <v>19.34</v>
      </c>
      <c r="AF3344">
        <f t="shared" ca="1" si="1097"/>
        <v>18.421333333333333</v>
      </c>
      <c r="AG3344">
        <f t="shared" ca="1" si="1097"/>
        <v>18.654999999999994</v>
      </c>
      <c r="AH3344">
        <f t="shared" ca="1" si="1097"/>
        <v>18.109199999999998</v>
      </c>
      <c r="AI3344">
        <f t="shared" ca="1" si="1098"/>
        <v>18.654999999999994</v>
      </c>
      <c r="AK3344">
        <f t="shared" ca="1" si="1099"/>
        <v>-1</v>
      </c>
      <c r="AL3344">
        <f t="shared" ca="1" si="1100"/>
        <v>-1</v>
      </c>
      <c r="AN3344" t="str">
        <f t="shared" ca="1" si="1110"/>
        <v>Down</v>
      </c>
      <c r="AO3344" t="str">
        <f t="shared" ca="1" si="1117"/>
        <v>Not Up</v>
      </c>
      <c r="AQ3344">
        <f t="shared" ca="1" si="1108"/>
        <v>0</v>
      </c>
      <c r="AR3344">
        <f t="shared" ca="1" si="1109"/>
        <v>1</v>
      </c>
      <c r="AT3344">
        <f t="shared" ca="1" si="1087"/>
        <v>0</v>
      </c>
      <c r="AU3344">
        <f t="shared" ca="1" si="1088"/>
        <v>1</v>
      </c>
      <c r="AW3344" s="5">
        <f t="shared" ca="1" si="1102"/>
        <v>0.1143684368710399</v>
      </c>
      <c r="AX3344" s="5">
        <f t="shared" ca="1" si="1103"/>
        <v>0.12446782298775926</v>
      </c>
      <c r="AY3344" s="18">
        <f t="shared" ca="1" si="1101"/>
        <v>0.12446782298775926</v>
      </c>
      <c r="BA3344" s="6">
        <f t="shared" ca="1" si="1094"/>
        <v>0.40171024767515406</v>
      </c>
      <c r="BB3344">
        <f t="shared" ca="1" si="1095"/>
        <v>0.40171024767515406</v>
      </c>
      <c r="BC3344" t="str">
        <f t="shared" ca="1" si="1130"/>
        <v>TLT UP equity</v>
      </c>
      <c r="BD3344" t="str">
        <f t="shared" ca="1" si="1131"/>
        <v>TLT UP equity</v>
      </c>
      <c r="BF3344">
        <f t="shared" ca="1" si="1104"/>
        <v>0</v>
      </c>
      <c r="BG3344">
        <f t="shared" ca="1" si="1105"/>
        <v>1</v>
      </c>
      <c r="BI3344">
        <f t="shared" ca="1" si="1118"/>
        <v>0</v>
      </c>
      <c r="BJ3344">
        <f t="shared" ca="1" si="1119"/>
        <v>1</v>
      </c>
      <c r="BL3344">
        <f t="shared" ca="1" si="1089"/>
        <v>0</v>
      </c>
      <c r="BM3344">
        <f t="shared" ca="1" si="1090"/>
        <v>8.0545089480624839</v>
      </c>
      <c r="BN3344" s="9">
        <f t="shared" ca="1" si="1127"/>
        <v>0</v>
      </c>
      <c r="BO3344" s="9">
        <f t="shared" ca="1" si="1128"/>
        <v>1</v>
      </c>
      <c r="BP3344" s="9">
        <f t="shared" ca="1" si="1122"/>
        <v>0</v>
      </c>
      <c r="BQ3344" s="9">
        <f t="shared" ca="1" si="1123"/>
        <v>1</v>
      </c>
      <c r="BR3344">
        <f t="shared" ca="1" si="1124"/>
        <v>1088.9668189736133</v>
      </c>
      <c r="BS3344">
        <f t="shared" ca="1" si="1125"/>
        <v>-4.0345821325650233E-3</v>
      </c>
      <c r="BT3344">
        <f t="shared" ca="1" si="1126"/>
        <v>1.8055555555555558E-5</v>
      </c>
      <c r="BU3344">
        <f t="shared" ca="1" si="1111"/>
        <v>0</v>
      </c>
      <c r="BV3344">
        <f t="shared" ca="1" si="1112"/>
        <v>1.1717948950318113E-5</v>
      </c>
      <c r="BW3344" s="35">
        <f ca="1">IFERROR(VLOOKUP($B3344,OFFSET(Input!$A$1,0,MATCH(Index!BW$6&amp;" Index",Input!$1:$1,0)-1,10000,2),2,0)/100,BW3343)</f>
        <v>3.5999999999999999E-3</v>
      </c>
      <c r="BX3344">
        <f t="shared" ca="1" si="1129"/>
        <v>7.1461574503258107E-3</v>
      </c>
      <c r="CE3344">
        <v>1007.1135992963094</v>
      </c>
    </row>
    <row r="3345" spans="2:83" x14ac:dyDescent="0.25">
      <c r="B3345" s="2">
        <v>42375</v>
      </c>
      <c r="C3345">
        <f t="shared" ca="1" si="1113"/>
        <v>0</v>
      </c>
      <c r="D3345">
        <f t="shared" ca="1" si="1114"/>
        <v>2</v>
      </c>
      <c r="E3345">
        <f ca="1">IF($B3345&lt;VLOOKUP(E$6&amp;" Equity",Param,4,0),"",IFERROR(VLOOKUP($B3345,OFFSET(Input!$A$1,0,MATCH(Index!E$6&amp;" Equity",Input!$1:$1,0)-1,10000,2),2,0),E3344))</f>
        <v>80.25</v>
      </c>
      <c r="F3345" s="33">
        <v>122.59</v>
      </c>
      <c r="H3345">
        <f ca="1">IFERROR(VLOOKUP($B3345,OFFSET(Input!$A$1,0,MATCH(Index!H$6,Input!$1:$1,0)-1,10000,2),2,0),0)</f>
        <v>0</v>
      </c>
      <c r="I3345">
        <f ca="1">IFERROR(VLOOKUP($B3345,OFFSET(Input!$A$1,0,MATCH(Index!I$6,Input!$1:$1,0)-1,10000,2),2,0),0)</f>
        <v>0</v>
      </c>
      <c r="K3345">
        <f t="shared" ca="1" si="1115"/>
        <v>101.81765793542188</v>
      </c>
      <c r="L3345" s="30">
        <f t="shared" ca="1" si="1116"/>
        <v>137.02154037555377</v>
      </c>
      <c r="N3345">
        <f t="shared" ca="1" si="1120"/>
        <v>0</v>
      </c>
      <c r="O3345">
        <f t="shared" ca="1" si="1121"/>
        <v>1.3385541675679966E-2</v>
      </c>
      <c r="Q3345">
        <f t="shared" ca="1" si="1086"/>
        <v>8.6492620952751939E-2</v>
      </c>
      <c r="R3345">
        <f t="shared" ca="1" si="1085"/>
        <v>0.13264662088654955</v>
      </c>
      <c r="T3345">
        <f t="shared" ca="1" si="1096"/>
        <v>0.13490520071919859</v>
      </c>
      <c r="U3345">
        <f t="shared" ca="1" si="1091"/>
        <v>0.12874366873502688</v>
      </c>
      <c r="W3345">
        <f t="shared" ca="1" si="1092"/>
        <v>-0.61915232191161373</v>
      </c>
      <c r="X3345">
        <f t="shared" ca="1" si="1093"/>
        <v>-0.55012327184964627</v>
      </c>
      <c r="Z3345">
        <f t="shared" ca="1" si="1106"/>
        <v>101.85784934245214</v>
      </c>
      <c r="AA3345">
        <f t="shared" ca="1" si="1106"/>
        <v>101.51114022646645</v>
      </c>
      <c r="AB3345">
        <f t="shared" ca="1" si="1106"/>
        <v>102.1044061798647</v>
      </c>
      <c r="AC3345">
        <f t="shared" ca="1" si="1107"/>
        <v>102.1044061798647</v>
      </c>
      <c r="AE3345">
        <f ca="1">IFERROR(VLOOKUP($B3345,OFFSET(Input!$A$1,0,MATCH(Index!AE$6&amp;" Index",Input!$1:$1,0)-1,10000,2),2,0),AE3344)</f>
        <v>20.59</v>
      </c>
      <c r="AF3345">
        <f t="shared" ca="1" si="1097"/>
        <v>18.278666666666666</v>
      </c>
      <c r="AG3345">
        <f t="shared" ca="1" si="1097"/>
        <v>18.892499999999995</v>
      </c>
      <c r="AH3345">
        <f t="shared" ca="1" si="1097"/>
        <v>18.287599999999994</v>
      </c>
      <c r="AI3345">
        <f t="shared" ca="1" si="1098"/>
        <v>18.892499999999995</v>
      </c>
      <c r="AK3345">
        <f t="shared" ca="1" si="1099"/>
        <v>-1</v>
      </c>
      <c r="AL3345">
        <f t="shared" ca="1" si="1100"/>
        <v>-1</v>
      </c>
      <c r="AN3345" t="str">
        <f t="shared" ca="1" si="1110"/>
        <v>Down</v>
      </c>
      <c r="AO3345" t="str">
        <f t="shared" ca="1" si="1117"/>
        <v>Not Up</v>
      </c>
      <c r="AQ3345">
        <f t="shared" ca="1" si="1108"/>
        <v>0</v>
      </c>
      <c r="AR3345">
        <f t="shared" ca="1" si="1109"/>
        <v>1</v>
      </c>
      <c r="AT3345">
        <f t="shared" ca="1" si="1087"/>
        <v>0</v>
      </c>
      <c r="AU3345">
        <f t="shared" ca="1" si="1088"/>
        <v>1</v>
      </c>
      <c r="AW3345" s="5">
        <f t="shared" ca="1" si="1102"/>
        <v>0.13264662088654955</v>
      </c>
      <c r="AX3345" s="5">
        <f t="shared" ca="1" si="1103"/>
        <v>0.12874366873502688</v>
      </c>
      <c r="AY3345" s="18">
        <f t="shared" ca="1" si="1101"/>
        <v>0.13264662088654955</v>
      </c>
      <c r="BA3345" s="6">
        <f t="shared" ca="1" si="1094"/>
        <v>0.37694137751736756</v>
      </c>
      <c r="BB3345">
        <f t="shared" ca="1" si="1095"/>
        <v>0.37694137751736756</v>
      </c>
      <c r="BC3345" t="str">
        <f t="shared" ca="1" si="1130"/>
        <v>TLT UP equity</v>
      </c>
      <c r="BD3345" t="str">
        <f t="shared" ca="1" si="1131"/>
        <v>TLT UP equity</v>
      </c>
      <c r="BF3345">
        <f t="shared" ca="1" si="1104"/>
        <v>0</v>
      </c>
      <c r="BG3345">
        <f t="shared" ca="1" si="1105"/>
        <v>1</v>
      </c>
      <c r="BI3345">
        <f t="shared" ca="1" si="1118"/>
        <v>0</v>
      </c>
      <c r="BJ3345">
        <f t="shared" ca="1" si="1119"/>
        <v>1</v>
      </c>
      <c r="BL3345">
        <f t="shared" ca="1" si="1089"/>
        <v>0</v>
      </c>
      <c r="BM3345">
        <f t="shared" ca="1" si="1090"/>
        <v>8.0545089480624839</v>
      </c>
      <c r="BN3345" s="9">
        <f t="shared" ca="1" si="1127"/>
        <v>0</v>
      </c>
      <c r="BO3345" s="9">
        <f t="shared" ca="1" si="1128"/>
        <v>1</v>
      </c>
      <c r="BP3345" s="9">
        <f t="shared" ca="1" si="1122"/>
        <v>0</v>
      </c>
      <c r="BQ3345" s="9">
        <f t="shared" ca="1" si="1123"/>
        <v>1</v>
      </c>
      <c r="BR3345">
        <f t="shared" ca="1" si="1124"/>
        <v>1103.6412230322028</v>
      </c>
      <c r="BS3345">
        <f t="shared" ca="1" si="1125"/>
        <v>1.3475529100529071E-2</v>
      </c>
      <c r="BT3345">
        <f t="shared" ca="1" si="1126"/>
        <v>1.8055555555555558E-5</v>
      </c>
      <c r="BU3345">
        <f t="shared" ca="1" si="1111"/>
        <v>0</v>
      </c>
      <c r="BV3345">
        <f t="shared" ca="1" si="1112"/>
        <v>1.8515646437542332E-6</v>
      </c>
      <c r="BW3345" s="35">
        <f ca="1">IFERROR(VLOOKUP($B3345,OFFSET(Input!$A$1,0,MATCH(Index!BW$6&amp;" Index",Input!$1:$1,0)-1,10000,2),2,0)/100,BW3344)</f>
        <v>3.5999999999999999E-3</v>
      </c>
      <c r="BX3345">
        <f t="shared" ca="1" si="1129"/>
        <v>7.3046973532421844E-3</v>
      </c>
      <c r="CE3345">
        <v>1012.4228535777557</v>
      </c>
    </row>
    <row r="3346" spans="2:83" x14ac:dyDescent="0.25">
      <c r="B3346" s="2">
        <v>42376</v>
      </c>
      <c r="C3346">
        <f t="shared" ca="1" si="1113"/>
        <v>0</v>
      </c>
      <c r="D3346">
        <f t="shared" ca="1" si="1114"/>
        <v>3</v>
      </c>
      <c r="E3346">
        <f ca="1">IF($B3346&lt;VLOOKUP(E$6&amp;" Equity",Param,4,0),"",IFERROR(VLOOKUP($B3346,OFFSET(Input!$A$1,0,MATCH(Index!E$6&amp;" Equity",Input!$1:$1,0)-1,10000,2),2,0),E3345))</f>
        <v>79.73</v>
      </c>
      <c r="F3346" s="33">
        <v>122.81</v>
      </c>
      <c r="H3346">
        <f ca="1">IFERROR(VLOOKUP($B3346,OFFSET(Input!$A$1,0,MATCH(Index!H$6,Input!$1:$1,0)-1,10000,2),2,0),0)</f>
        <v>0</v>
      </c>
      <c r="I3346">
        <f ca="1">IFERROR(VLOOKUP($B3346,OFFSET(Input!$A$1,0,MATCH(Index!I$6,Input!$1:$1,0)-1,10000,2),2,0),0)</f>
        <v>0</v>
      </c>
      <c r="K3346">
        <f t="shared" ca="1" si="1115"/>
        <v>101.1579048871176</v>
      </c>
      <c r="L3346" s="30">
        <f t="shared" ca="1" si="1116"/>
        <v>137.26743921626363</v>
      </c>
      <c r="N3346">
        <f t="shared" ca="1" si="1120"/>
        <v>-6.5008354957210978E-3</v>
      </c>
      <c r="O3346">
        <f t="shared" ca="1" si="1121"/>
        <v>1.7929915153899038E-3</v>
      </c>
      <c r="Q3346">
        <f t="shared" ca="1" si="1086"/>
        <v>6.9965619325871808E-2</v>
      </c>
      <c r="R3346">
        <f t="shared" ca="1" si="1085"/>
        <v>0.12787288499473751</v>
      </c>
      <c r="T3346">
        <f t="shared" ca="1" si="1096"/>
        <v>0.12946679222312538</v>
      </c>
      <c r="U3346">
        <f t="shared" ca="1" si="1091"/>
        <v>0.12888902344411571</v>
      </c>
      <c r="W3346">
        <f t="shared" ca="1" si="1092"/>
        <v>-0.58101138133035024</v>
      </c>
      <c r="X3346">
        <f t="shared" ca="1" si="1093"/>
        <v>-0.57673455803489382</v>
      </c>
      <c r="Z3346">
        <f t="shared" ca="1" si="1106"/>
        <v>101.84646878468524</v>
      </c>
      <c r="AA3346">
        <f t="shared" ca="1" si="1106"/>
        <v>101.45370343550603</v>
      </c>
      <c r="AB3346">
        <f t="shared" ca="1" si="1106"/>
        <v>101.94840075067897</v>
      </c>
      <c r="AC3346">
        <f t="shared" ca="1" si="1107"/>
        <v>101.94840075067897</v>
      </c>
      <c r="AE3346">
        <f ca="1">IFERROR(VLOOKUP($B3346,OFFSET(Input!$A$1,0,MATCH(Index!AE$6&amp;" Index",Input!$1:$1,0)-1,10000,2),2,0),AE3345)</f>
        <v>24.99</v>
      </c>
      <c r="AF3346">
        <f t="shared" ca="1" si="1097"/>
        <v>18.548000000000002</v>
      </c>
      <c r="AG3346">
        <f t="shared" ca="1" si="1097"/>
        <v>19.261999999999997</v>
      </c>
      <c r="AH3346">
        <f t="shared" ca="1" si="1097"/>
        <v>18.700399999999998</v>
      </c>
      <c r="AI3346">
        <f t="shared" ca="1" si="1098"/>
        <v>19.261999999999997</v>
      </c>
      <c r="AK3346">
        <f t="shared" ca="1" si="1099"/>
        <v>-1</v>
      </c>
      <c r="AL3346">
        <f t="shared" ca="1" si="1100"/>
        <v>-1</v>
      </c>
      <c r="AN3346" t="str">
        <f t="shared" ca="1" si="1110"/>
        <v>Down</v>
      </c>
      <c r="AO3346" t="str">
        <f t="shared" ca="1" si="1117"/>
        <v>Not Up</v>
      </c>
      <c r="AQ3346">
        <f t="shared" ca="1" si="1108"/>
        <v>0</v>
      </c>
      <c r="AR3346">
        <f t="shared" ca="1" si="1109"/>
        <v>1</v>
      </c>
      <c r="AT3346">
        <f t="shared" ca="1" si="1087"/>
        <v>0</v>
      </c>
      <c r="AU3346">
        <f t="shared" ca="1" si="1088"/>
        <v>1</v>
      </c>
      <c r="AW3346" s="5">
        <f t="shared" ca="1" si="1102"/>
        <v>0.12787288499473751</v>
      </c>
      <c r="AX3346" s="5">
        <f t="shared" ca="1" si="1103"/>
        <v>0.12888902344411571</v>
      </c>
      <c r="AY3346" s="18">
        <f t="shared" ca="1" si="1101"/>
        <v>0.12888902344411571</v>
      </c>
      <c r="BA3346" s="6">
        <f t="shared" ca="1" si="1094"/>
        <v>0.38793062949754781</v>
      </c>
      <c r="BB3346">
        <f t="shared" ca="1" si="1095"/>
        <v>0.38793062949754781</v>
      </c>
      <c r="BC3346" t="str">
        <f t="shared" ca="1" si="1130"/>
        <v>TLT UP equity</v>
      </c>
      <c r="BD3346" t="str">
        <f t="shared" ca="1" si="1131"/>
        <v>TLT UP equity</v>
      </c>
      <c r="BF3346">
        <f t="shared" ca="1" si="1104"/>
        <v>0</v>
      </c>
      <c r="BG3346">
        <f t="shared" ca="1" si="1105"/>
        <v>1</v>
      </c>
      <c r="BI3346">
        <f t="shared" ca="1" si="1118"/>
        <v>0</v>
      </c>
      <c r="BJ3346">
        <f t="shared" ca="1" si="1119"/>
        <v>1</v>
      </c>
      <c r="BL3346">
        <f t="shared" ca="1" si="1089"/>
        <v>0</v>
      </c>
      <c r="BM3346">
        <f t="shared" ca="1" si="1090"/>
        <v>8.0545089480624839</v>
      </c>
      <c r="BN3346" s="9">
        <f t="shared" ca="1" si="1127"/>
        <v>0</v>
      </c>
      <c r="BO3346" s="9">
        <f t="shared" ca="1" si="1128"/>
        <v>1</v>
      </c>
      <c r="BP3346" s="9">
        <f t="shared" ca="1" si="1122"/>
        <v>0</v>
      </c>
      <c r="BQ3346" s="9">
        <f t="shared" ca="1" si="1123"/>
        <v>1</v>
      </c>
      <c r="BR3346">
        <f t="shared" ca="1" si="1124"/>
        <v>1105.6218174450185</v>
      </c>
      <c r="BS3346">
        <f t="shared" ca="1" si="1125"/>
        <v>1.7945998857979983E-3</v>
      </c>
      <c r="BT3346">
        <f t="shared" ca="1" si="1126"/>
        <v>1.8055555555555558E-5</v>
      </c>
      <c r="BU3346">
        <f t="shared" ca="1" si="1111"/>
        <v>0</v>
      </c>
      <c r="BV3346">
        <f t="shared" ca="1" si="1112"/>
        <v>4.9537740315573013E-6</v>
      </c>
      <c r="BW3346" s="35">
        <f ca="1">IFERROR(VLOOKUP($B3346,OFFSET(Input!$A$1,0,MATCH(Index!BW$6&amp;" Index",Input!$1:$1,0)-1,10000,2),2,0)/100,BW3345)</f>
        <v>3.5999999999999999E-3</v>
      </c>
      <c r="BX3346">
        <f t="shared" ca="1" si="1129"/>
        <v>6.8904345079855893E-3</v>
      </c>
      <c r="CE3346">
        <v>1013.1323557650578</v>
      </c>
    </row>
    <row r="3347" spans="2:83" x14ac:dyDescent="0.25">
      <c r="B3347" s="2">
        <v>42377</v>
      </c>
      <c r="C3347">
        <f t="shared" ca="1" si="1113"/>
        <v>0</v>
      </c>
      <c r="D3347">
        <f t="shared" ca="1" si="1114"/>
        <v>4</v>
      </c>
      <c r="E3347">
        <f ca="1">IF($B3347&lt;VLOOKUP(E$6&amp;" Equity",Param,4,0),"",IFERROR(VLOOKUP($B3347,OFFSET(Input!$A$1,0,MATCH(Index!E$6&amp;" Equity",Input!$1:$1,0)-1,10000,2),2,0),E3346))</f>
        <v>79.52</v>
      </c>
      <c r="F3347" s="33">
        <v>123.36</v>
      </c>
      <c r="H3347">
        <f ca="1">IFERROR(VLOOKUP($B3347,OFFSET(Input!$A$1,0,MATCH(Index!H$6,Input!$1:$1,0)-1,10000,2),2,0),0)</f>
        <v>0</v>
      </c>
      <c r="I3347">
        <f ca="1">IFERROR(VLOOKUP($B3347,OFFSET(Input!$A$1,0,MATCH(Index!I$6,Input!$1:$1,0)-1,10000,2),2,0),0)</f>
        <v>0</v>
      </c>
      <c r="K3347">
        <f t="shared" ca="1" si="1115"/>
        <v>100.89146615607162</v>
      </c>
      <c r="L3347" s="30">
        <f t="shared" ca="1" si="1116"/>
        <v>137.88218631803826</v>
      </c>
      <c r="N3347">
        <f t="shared" ca="1" si="1120"/>
        <v>-2.6373641660856258E-3</v>
      </c>
      <c r="O3347">
        <f t="shared" ca="1" si="1121"/>
        <v>4.4684641927266186E-3</v>
      </c>
      <c r="Q3347">
        <f t="shared" ca="1" si="1086"/>
        <v>6.4015925506317378E-2</v>
      </c>
      <c r="R3347">
        <f t="shared" ca="1" si="1085"/>
        <v>0.12416951845634722</v>
      </c>
      <c r="T3347">
        <f t="shared" ca="1" si="1096"/>
        <v>0.1285020320589893</v>
      </c>
      <c r="U3347">
        <f t="shared" ca="1" si="1091"/>
        <v>0.12982173259510532</v>
      </c>
      <c r="W3347">
        <f t="shared" ca="1" si="1092"/>
        <v>-0.54261868179734596</v>
      </c>
      <c r="X3347">
        <f t="shared" ca="1" si="1093"/>
        <v>-0.5822644476609885</v>
      </c>
      <c r="Z3347">
        <f t="shared" ca="1" si="1106"/>
        <v>101.74533885128082</v>
      </c>
      <c r="AA3347">
        <f t="shared" ca="1" si="1106"/>
        <v>101.35644039692949</v>
      </c>
      <c r="AB3347">
        <f t="shared" ca="1" si="1106"/>
        <v>101.79032012059589</v>
      </c>
      <c r="AC3347">
        <f t="shared" ca="1" si="1107"/>
        <v>101.79032012059589</v>
      </c>
      <c r="AE3347">
        <f ca="1">IFERROR(VLOOKUP($B3347,OFFSET(Input!$A$1,0,MATCH(Index!AE$6&amp;" Index",Input!$1:$1,0)-1,10000,2),2,0),AE3346)</f>
        <v>27.01</v>
      </c>
      <c r="AF3347">
        <f t="shared" ca="1" si="1097"/>
        <v>19.157999999999998</v>
      </c>
      <c r="AG3347">
        <f t="shared" ca="1" si="1097"/>
        <v>19.631999999999998</v>
      </c>
      <c r="AH3347">
        <f t="shared" ca="1" si="1097"/>
        <v>19.144399999999997</v>
      </c>
      <c r="AI3347">
        <f t="shared" ca="1" si="1098"/>
        <v>19.631999999999998</v>
      </c>
      <c r="AK3347">
        <f t="shared" ca="1" si="1099"/>
        <v>-1</v>
      </c>
      <c r="AL3347">
        <f t="shared" ca="1" si="1100"/>
        <v>-1</v>
      </c>
      <c r="AN3347" t="str">
        <f t="shared" ca="1" si="1110"/>
        <v>Down</v>
      </c>
      <c r="AO3347" t="str">
        <f t="shared" ca="1" si="1117"/>
        <v>Not Up</v>
      </c>
      <c r="AQ3347">
        <f t="shared" ca="1" si="1108"/>
        <v>0</v>
      </c>
      <c r="AR3347">
        <f t="shared" ca="1" si="1109"/>
        <v>1</v>
      </c>
      <c r="AT3347">
        <f t="shared" ca="1" si="1087"/>
        <v>0</v>
      </c>
      <c r="AU3347">
        <f t="shared" ca="1" si="1088"/>
        <v>1</v>
      </c>
      <c r="AW3347" s="5">
        <f t="shared" ca="1" si="1102"/>
        <v>0.12416951845634722</v>
      </c>
      <c r="AX3347" s="5">
        <f t="shared" ca="1" si="1103"/>
        <v>0.12982173259510532</v>
      </c>
      <c r="AY3347" s="18">
        <f t="shared" ca="1" si="1101"/>
        <v>0.12982173259510532</v>
      </c>
      <c r="BA3347" s="6">
        <f t="shared" ca="1" si="1094"/>
        <v>0.38514352720851885</v>
      </c>
      <c r="BB3347">
        <f t="shared" ca="1" si="1095"/>
        <v>0.38514352720851885</v>
      </c>
      <c r="BC3347" t="str">
        <f t="shared" ca="1" si="1130"/>
        <v>TLT UP equity</v>
      </c>
      <c r="BD3347" t="str">
        <f t="shared" ca="1" si="1131"/>
        <v>TLT UP equity</v>
      </c>
      <c r="BF3347">
        <f t="shared" ca="1" si="1104"/>
        <v>0</v>
      </c>
      <c r="BG3347">
        <f t="shared" ca="1" si="1105"/>
        <v>1</v>
      </c>
      <c r="BI3347">
        <f t="shared" ca="1" si="1118"/>
        <v>0</v>
      </c>
      <c r="BJ3347">
        <f t="shared" ca="1" si="1119"/>
        <v>1</v>
      </c>
      <c r="BL3347">
        <f t="shared" ca="1" si="1089"/>
        <v>0</v>
      </c>
      <c r="BM3347">
        <f t="shared" ca="1" si="1090"/>
        <v>8.0545089480624839</v>
      </c>
      <c r="BN3347" s="9">
        <f t="shared" ca="1" si="1127"/>
        <v>0</v>
      </c>
      <c r="BO3347" s="9">
        <f t="shared" ca="1" si="1128"/>
        <v>1</v>
      </c>
      <c r="BP3347" s="9">
        <f t="shared" ca="1" si="1122"/>
        <v>0</v>
      </c>
      <c r="BQ3347" s="9">
        <f t="shared" ca="1" si="1123"/>
        <v>1</v>
      </c>
      <c r="BR3347">
        <f t="shared" ca="1" si="1124"/>
        <v>1110.5733034770578</v>
      </c>
      <c r="BS3347">
        <f t="shared" ca="1" si="1125"/>
        <v>4.4784626659066795E-3</v>
      </c>
      <c r="BT3347">
        <f t="shared" ca="1" si="1126"/>
        <v>1.8055555555555558E-5</v>
      </c>
      <c r="BU3347">
        <f t="shared" ca="1" si="1111"/>
        <v>0</v>
      </c>
      <c r="BV3347">
        <f t="shared" ca="1" si="1112"/>
        <v>2.1978503960360495E-6</v>
      </c>
      <c r="BW3347" s="35">
        <f ca="1">IFERROR(VLOOKUP($B3347,OFFSET(Input!$A$1,0,MATCH(Index!BW$6&amp;" Index",Input!$1:$1,0)-1,10000,2),2,0)/100,BW3346)</f>
        <v>3.5999999999999999E-3</v>
      </c>
      <c r="BX3347">
        <f t="shared" ca="1" si="1129"/>
        <v>7.0962860319049199E-3</v>
      </c>
      <c r="CE3347">
        <v>1014.8257617652951</v>
      </c>
    </row>
    <row r="3348" spans="2:83" x14ac:dyDescent="0.25">
      <c r="B3348" s="2">
        <v>42380</v>
      </c>
      <c r="C3348">
        <f t="shared" ca="1" si="1113"/>
        <v>0</v>
      </c>
      <c r="D3348">
        <f t="shared" ca="1" si="1114"/>
        <v>5</v>
      </c>
      <c r="E3348">
        <f ca="1">IF($B3348&lt;VLOOKUP(E$6&amp;" Equity",Param,4,0),"",IFERROR(VLOOKUP($B3348,OFFSET(Input!$A$1,0,MATCH(Index!E$6&amp;" Equity",Input!$1:$1,0)-1,10000,2),2,0),E3347))</f>
        <v>79.400000000000006</v>
      </c>
      <c r="F3348" s="33">
        <v>122.01</v>
      </c>
      <c r="H3348">
        <f ca="1">IFERROR(VLOOKUP($B3348,OFFSET(Input!$A$1,0,MATCH(Index!H$6,Input!$1:$1,0)-1,10000,2),2,0),0)</f>
        <v>0</v>
      </c>
      <c r="I3348">
        <f ca="1">IFERROR(VLOOKUP($B3348,OFFSET(Input!$A$1,0,MATCH(Index!I$6,Input!$1:$1,0)-1,10000,2),2,0),0)</f>
        <v>0</v>
      </c>
      <c r="K3348">
        <f t="shared" ca="1" si="1115"/>
        <v>100.73921545261679</v>
      </c>
      <c r="L3348" s="30">
        <f t="shared" ca="1" si="1116"/>
        <v>136.3732616136823</v>
      </c>
      <c r="N3348">
        <f t="shared" ca="1" si="1120"/>
        <v>-1.5101940952284285E-3</v>
      </c>
      <c r="O3348">
        <f t="shared" ca="1" si="1121"/>
        <v>-1.1003901227776463E-2</v>
      </c>
      <c r="Q3348">
        <f t="shared" ca="1" si="1086"/>
        <v>6.3552762957069894E-2</v>
      </c>
      <c r="R3348">
        <f t="shared" ref="R3348:R3411" ca="1" si="1132">SQRT(SUMPRODUCT(OFFSET(O3348,0,0,-R$5,1),OFFSET(O3348,0,0,-R$5,1))*252/R$5)</f>
        <v>0.13285469849379031</v>
      </c>
      <c r="T3348">
        <f t="shared" ca="1" si="1096"/>
        <v>0.12775443271615816</v>
      </c>
      <c r="U3348">
        <f t="shared" ca="1" si="1091"/>
        <v>0.13550907279586091</v>
      </c>
      <c r="W3348">
        <f t="shared" ca="1" si="1092"/>
        <v>-0.49783800749401058</v>
      </c>
      <c r="X3348">
        <f t="shared" ca="1" si="1093"/>
        <v>-0.54549698126933333</v>
      </c>
      <c r="Z3348">
        <f t="shared" ca="1" si="1106"/>
        <v>101.60704446230935</v>
      </c>
      <c r="AA3348">
        <f t="shared" ca="1" si="1106"/>
        <v>101.27302069404138</v>
      </c>
      <c r="AB3348">
        <f t="shared" ca="1" si="1106"/>
        <v>101.63725603082042</v>
      </c>
      <c r="AC3348">
        <f t="shared" ca="1" si="1107"/>
        <v>101.63725603082042</v>
      </c>
      <c r="AE3348">
        <f ca="1">IFERROR(VLOOKUP($B3348,OFFSET(Input!$A$1,0,MATCH(Index!AE$6&amp;" Index",Input!$1:$1,0)-1,10000,2),2,0),AE3347)</f>
        <v>24.3</v>
      </c>
      <c r="AF3348">
        <f t="shared" ca="1" si="1097"/>
        <v>19.515333333333334</v>
      </c>
      <c r="AG3348">
        <f t="shared" ca="1" si="1097"/>
        <v>19.88</v>
      </c>
      <c r="AH3348">
        <f t="shared" ca="1" si="1097"/>
        <v>19.391999999999999</v>
      </c>
      <c r="AI3348">
        <f t="shared" ca="1" si="1098"/>
        <v>19.88</v>
      </c>
      <c r="AK3348">
        <f t="shared" ca="1" si="1099"/>
        <v>-1</v>
      </c>
      <c r="AL3348">
        <f t="shared" ca="1" si="1100"/>
        <v>-1</v>
      </c>
      <c r="AN3348" t="str">
        <f t="shared" ca="1" si="1110"/>
        <v>Down</v>
      </c>
      <c r="AO3348" t="str">
        <f t="shared" ca="1" si="1117"/>
        <v>Not Up</v>
      </c>
      <c r="AQ3348">
        <f t="shared" ca="1" si="1108"/>
        <v>0</v>
      </c>
      <c r="AR3348">
        <f t="shared" ca="1" si="1109"/>
        <v>1</v>
      </c>
      <c r="AT3348">
        <f t="shared" ca="1" si="1087"/>
        <v>0</v>
      </c>
      <c r="AU3348">
        <f t="shared" ca="1" si="1088"/>
        <v>1</v>
      </c>
      <c r="AW3348" s="5">
        <f t="shared" ca="1" si="1102"/>
        <v>0.13285469849379031</v>
      </c>
      <c r="AX3348" s="5">
        <f t="shared" ca="1" si="1103"/>
        <v>0.13550907279586091</v>
      </c>
      <c r="AY3348" s="18">
        <f t="shared" ca="1" si="1101"/>
        <v>0.13550907279586091</v>
      </c>
      <c r="BA3348" s="6">
        <f t="shared" ca="1" si="1094"/>
        <v>0.36897898397787016</v>
      </c>
      <c r="BB3348">
        <f t="shared" ca="1" si="1095"/>
        <v>0.36897898397787016</v>
      </c>
      <c r="BC3348" t="str">
        <f t="shared" ca="1" si="1130"/>
        <v>TLT UP equity</v>
      </c>
      <c r="BD3348" t="str">
        <f t="shared" ca="1" si="1131"/>
        <v>TLT UP equity</v>
      </c>
      <c r="BF3348">
        <f t="shared" ca="1" si="1104"/>
        <v>0</v>
      </c>
      <c r="BG3348">
        <f t="shared" ca="1" si="1105"/>
        <v>1</v>
      </c>
      <c r="BI3348">
        <f t="shared" ca="1" si="1118"/>
        <v>0</v>
      </c>
      <c r="BJ3348">
        <f t="shared" ca="1" si="1119"/>
        <v>1</v>
      </c>
      <c r="BL3348">
        <f t="shared" ca="1" si="1089"/>
        <v>0</v>
      </c>
      <c r="BM3348">
        <f t="shared" ca="1" si="1090"/>
        <v>8.0545089480624839</v>
      </c>
      <c r="BN3348" s="9">
        <f t="shared" ca="1" si="1127"/>
        <v>0</v>
      </c>
      <c r="BO3348" s="9">
        <f t="shared" ca="1" si="1128"/>
        <v>1</v>
      </c>
      <c r="BP3348" s="9">
        <f t="shared" ca="1" si="1122"/>
        <v>0</v>
      </c>
      <c r="BQ3348" s="9">
        <f t="shared" ca="1" si="1123"/>
        <v>1</v>
      </c>
      <c r="BR3348">
        <f t="shared" ca="1" si="1124"/>
        <v>1098.4196559438701</v>
      </c>
      <c r="BS3348">
        <f t="shared" ca="1" si="1125"/>
        <v>-1.0943579766537037E-2</v>
      </c>
      <c r="BT3348">
        <f t="shared" ca="1" si="1126"/>
        <v>5.4166666666666671E-5</v>
      </c>
      <c r="BU3348">
        <f t="shared" ca="1" si="1111"/>
        <v>0</v>
      </c>
      <c r="BV3348">
        <f t="shared" ca="1" si="1112"/>
        <v>5.5742045780579064E-7</v>
      </c>
      <c r="BW3348" s="35">
        <f ca="1">IFERROR(VLOOKUP($B3348,OFFSET(Input!$A$1,0,MATCH(Index!BW$6&amp;" Index",Input!$1:$1,0)-1,10000,2),2,0)/100,BW3347)</f>
        <v>3.5999999999999999E-3</v>
      </c>
      <c r="BX3348">
        <f t="shared" ca="1" si="1129"/>
        <v>2.1171235225202714E-2</v>
      </c>
      <c r="CE3348">
        <v>1010.4719312130338</v>
      </c>
    </row>
    <row r="3349" spans="2:83" x14ac:dyDescent="0.25">
      <c r="B3349" s="2">
        <v>42381</v>
      </c>
      <c r="C3349">
        <f t="shared" ca="1" si="1113"/>
        <v>0</v>
      </c>
      <c r="D3349">
        <f t="shared" ca="1" si="1114"/>
        <v>0</v>
      </c>
      <c r="E3349">
        <f ca="1">IF($B3349&lt;VLOOKUP(E$6&amp;" Equity",Param,4,0),"",IFERROR(VLOOKUP($B3349,OFFSET(Input!$A$1,0,MATCH(Index!E$6&amp;" Equity",Input!$1:$1,0)-1,10000,2),2,0),E3348))</f>
        <v>79.48</v>
      </c>
      <c r="F3349" s="33">
        <v>123.71</v>
      </c>
      <c r="H3349">
        <f ca="1">IFERROR(VLOOKUP($B3349,OFFSET(Input!$A$1,0,MATCH(Index!H$6,Input!$1:$1,0)-1,10000,2),2,0),0)</f>
        <v>0</v>
      </c>
      <c r="I3349">
        <f ca="1">IFERROR(VLOOKUP($B3349,OFFSET(Input!$A$1,0,MATCH(Index!I$6,Input!$1:$1,0)-1,10000,2),2,0),0)</f>
        <v>0</v>
      </c>
      <c r="K3349">
        <f t="shared" ca="1" si="1115"/>
        <v>100.84071592158668</v>
      </c>
      <c r="L3349" s="30">
        <f t="shared" ca="1" si="1116"/>
        <v>138.27338901916758</v>
      </c>
      <c r="N3349">
        <f t="shared" ca="1" si="1120"/>
        <v>1.0070494305260034E-3</v>
      </c>
      <c r="O3349">
        <f t="shared" ca="1" si="1121"/>
        <v>1.3837108287497381E-2</v>
      </c>
      <c r="Q3349">
        <f t="shared" ref="Q3349:Q3412" ca="1" si="1133">SQRT(SUMPRODUCT(OFFSET(N3349,0,0,-Q$5,1),OFFSET(N3349,0,0,-Q$5,1))*252/Q$5)</f>
        <v>5.6240095835069788E-2</v>
      </c>
      <c r="R3349">
        <f t="shared" ca="1" si="1132"/>
        <v>0.14918416112906466</v>
      </c>
      <c r="T3349">
        <f t="shared" ca="1" si="1096"/>
        <v>0.10587351965555648</v>
      </c>
      <c r="U3349">
        <f t="shared" ca="1" si="1091"/>
        <v>0.13302205912689291</v>
      </c>
      <c r="W3349">
        <f t="shared" ca="1" si="1092"/>
        <v>-0.40613127657107728</v>
      </c>
      <c r="X3349">
        <f t="shared" ca="1" si="1093"/>
        <v>-0.37596165006583082</v>
      </c>
      <c r="Z3349">
        <f t="shared" ca="1" si="1106"/>
        <v>101.53980040161682</v>
      </c>
      <c r="AA3349">
        <f t="shared" ca="1" si="1106"/>
        <v>101.29690692870507</v>
      </c>
      <c r="AB3349">
        <f t="shared" ca="1" si="1106"/>
        <v>101.49784399618876</v>
      </c>
      <c r="AC3349">
        <f t="shared" ca="1" si="1107"/>
        <v>101.49784399618876</v>
      </c>
      <c r="AE3349">
        <f ca="1">IFERROR(VLOOKUP($B3349,OFFSET(Input!$A$1,0,MATCH(Index!AE$6&amp;" Index",Input!$1:$1,0)-1,10000,2),2,0),AE3348)</f>
        <v>22.47</v>
      </c>
      <c r="AF3349">
        <f t="shared" ca="1" si="1097"/>
        <v>19.633333333333333</v>
      </c>
      <c r="AG3349">
        <f t="shared" ca="1" si="1097"/>
        <v>19.783999999999999</v>
      </c>
      <c r="AH3349">
        <f t="shared" ca="1" si="1097"/>
        <v>19.698399999999996</v>
      </c>
      <c r="AI3349">
        <f t="shared" ca="1" si="1098"/>
        <v>19.783999999999999</v>
      </c>
      <c r="AK3349">
        <f t="shared" ca="1" si="1099"/>
        <v>1</v>
      </c>
      <c r="AL3349">
        <f t="shared" ca="1" si="1100"/>
        <v>-1</v>
      </c>
      <c r="AN3349" t="str">
        <f t="shared" ca="1" si="1110"/>
        <v>Down</v>
      </c>
      <c r="AO3349" t="str">
        <f t="shared" ca="1" si="1117"/>
        <v>Not Up</v>
      </c>
      <c r="AQ3349">
        <f t="shared" ca="1" si="1108"/>
        <v>0</v>
      </c>
      <c r="AR3349">
        <f t="shared" ca="1" si="1109"/>
        <v>1</v>
      </c>
      <c r="AT3349">
        <f t="shared" ca="1" si="1087"/>
        <v>0</v>
      </c>
      <c r="AU3349">
        <f t="shared" ca="1" si="1088"/>
        <v>1</v>
      </c>
      <c r="AW3349" s="5">
        <f t="shared" ca="1" si="1102"/>
        <v>0.14918416112906466</v>
      </c>
      <c r="AX3349" s="5">
        <f t="shared" ca="1" si="1103"/>
        <v>0.13302205912689291</v>
      </c>
      <c r="AY3349" s="18">
        <f t="shared" ca="1" si="1101"/>
        <v>0.14918416112906466</v>
      </c>
      <c r="BA3349" s="6">
        <f t="shared" ca="1" si="1094"/>
        <v>0.3351562231646239</v>
      </c>
      <c r="BB3349">
        <f t="shared" ca="1" si="1095"/>
        <v>0.3351562231646239</v>
      </c>
      <c r="BC3349" t="str">
        <f t="shared" ca="1" si="1130"/>
        <v>TLT UP equity</v>
      </c>
      <c r="BD3349" t="str">
        <f t="shared" ca="1" si="1131"/>
        <v>TLT UP equity</v>
      </c>
      <c r="BF3349">
        <f t="shared" ca="1" si="1104"/>
        <v>0</v>
      </c>
      <c r="BG3349">
        <f t="shared" ca="1" si="1105"/>
        <v>1</v>
      </c>
      <c r="BI3349">
        <f t="shared" ca="1" si="1118"/>
        <v>0</v>
      </c>
      <c r="BJ3349">
        <f t="shared" ca="1" si="1119"/>
        <v>1</v>
      </c>
      <c r="BL3349">
        <f t="shared" ca="1" si="1089"/>
        <v>0</v>
      </c>
      <c r="BM3349">
        <f t="shared" ca="1" si="1090"/>
        <v>8.0545089480624839</v>
      </c>
      <c r="BN3349" s="9">
        <f t="shared" ca="1" si="1127"/>
        <v>0</v>
      </c>
      <c r="BO3349" s="9">
        <f t="shared" ca="1" si="1128"/>
        <v>0.99999999999999989</v>
      </c>
      <c r="BP3349" s="9">
        <f t="shared" ca="1" si="1122"/>
        <v>0</v>
      </c>
      <c r="BQ3349" s="9">
        <f t="shared" ca="1" si="1123"/>
        <v>0.99999999999999989</v>
      </c>
      <c r="BR3349">
        <f t="shared" ca="1" si="1124"/>
        <v>1113.7242491338102</v>
      </c>
      <c r="BS3349">
        <f t="shared" ca="1" si="1125"/>
        <v>1.3933284157036319E-2</v>
      </c>
      <c r="BT3349">
        <f t="shared" ca="1" si="1126"/>
        <v>1.8055555555555555E-5</v>
      </c>
      <c r="BU3349">
        <f t="shared" ca="1" si="1111"/>
        <v>0</v>
      </c>
      <c r="BV3349">
        <f t="shared" ca="1" si="1112"/>
        <v>3.2329086461297398E-6</v>
      </c>
      <c r="BW3349" s="35">
        <f ca="1">IFERROR(VLOOKUP($B3349,OFFSET(Input!$A$1,0,MATCH(Index!BW$6&amp;" Index",Input!$1:$1,0)-1,10000,2),2,0)/100,BW3348)</f>
        <v>3.5999999999999999E-3</v>
      </c>
      <c r="BX3349">
        <f t="shared" ca="1" si="1129"/>
        <v>6.7318858121150548E-3</v>
      </c>
      <c r="CE3349">
        <v>1015.879592909845</v>
      </c>
    </row>
    <row r="3350" spans="2:83" x14ac:dyDescent="0.25">
      <c r="B3350" s="2">
        <v>42382</v>
      </c>
      <c r="C3350">
        <f t="shared" ca="1" si="1113"/>
        <v>0</v>
      </c>
      <c r="D3350">
        <f t="shared" ca="1" si="1114"/>
        <v>0</v>
      </c>
      <c r="E3350">
        <f ca="1">IF($B3350&lt;VLOOKUP(E$6&amp;" Equity",Param,4,0),"",IFERROR(VLOOKUP($B3350,OFFSET(Input!$A$1,0,MATCH(Index!E$6&amp;" Equity",Input!$1:$1,0)-1,10000,2),2,0),E3349))</f>
        <v>78.599999999999994</v>
      </c>
      <c r="F3350" s="33">
        <v>124.99</v>
      </c>
      <c r="H3350">
        <f ca="1">IFERROR(VLOOKUP($B3350,OFFSET(Input!$A$1,0,MATCH(Index!H$6,Input!$1:$1,0)-1,10000,2),2,0),0)</f>
        <v>0</v>
      </c>
      <c r="I3350">
        <f ca="1">IFERROR(VLOOKUP($B3350,OFFSET(Input!$A$1,0,MATCH(Index!I$6,Input!$1:$1,0)-1,10000,2),2,0),0)</f>
        <v>0</v>
      </c>
      <c r="K3350">
        <f t="shared" ca="1" si="1115"/>
        <v>99.724210762917863</v>
      </c>
      <c r="L3350" s="30">
        <f t="shared" ca="1" si="1116"/>
        <v>139.70407318329768</v>
      </c>
      <c r="N3350">
        <f t="shared" ca="1" si="1120"/>
        <v>-1.1133718248455434E-2</v>
      </c>
      <c r="O3350">
        <f t="shared" ca="1" si="1121"/>
        <v>1.029361722739028E-2</v>
      </c>
      <c r="Q3350">
        <f t="shared" ca="1" si="1133"/>
        <v>7.3881861605399571E-2</v>
      </c>
      <c r="R3350">
        <f t="shared" ca="1" si="1132"/>
        <v>0.13361640193860877</v>
      </c>
      <c r="T3350">
        <f t="shared" ca="1" si="1096"/>
        <v>0.1088199414455502</v>
      </c>
      <c r="U3350">
        <f t="shared" ca="1" si="1091"/>
        <v>0.12988266037895507</v>
      </c>
      <c r="W3350">
        <f t="shared" ca="1" si="1092"/>
        <v>-0.39256284779767397</v>
      </c>
      <c r="X3350">
        <f t="shared" ca="1" si="1093"/>
        <v>-0.57704435073760807</v>
      </c>
      <c r="Z3350">
        <f t="shared" ca="1" si="1106"/>
        <v>101.3025430553997</v>
      </c>
      <c r="AA3350">
        <f t="shared" ca="1" si="1106"/>
        <v>101.30787964715769</v>
      </c>
      <c r="AB3350">
        <f t="shared" ca="1" si="1106"/>
        <v>101.34305270838558</v>
      </c>
      <c r="AC3350">
        <f t="shared" ca="1" si="1107"/>
        <v>101.34305270838558</v>
      </c>
      <c r="AE3350">
        <f ca="1">IFERROR(VLOOKUP($B3350,OFFSET(Input!$A$1,0,MATCH(Index!AE$6&amp;" Index",Input!$1:$1,0)-1,10000,2),2,0),AE3349)</f>
        <v>25.22</v>
      </c>
      <c r="AF3350">
        <f t="shared" ca="1" si="1097"/>
        <v>20.067999999999998</v>
      </c>
      <c r="AG3350">
        <f t="shared" ca="1" si="1097"/>
        <v>19.908500000000004</v>
      </c>
      <c r="AH3350">
        <f t="shared" ca="1" si="1097"/>
        <v>20.073599999999995</v>
      </c>
      <c r="AI3350">
        <f t="shared" ca="1" si="1098"/>
        <v>20.073599999999995</v>
      </c>
      <c r="AK3350">
        <f t="shared" ca="1" si="1099"/>
        <v>-1</v>
      </c>
      <c r="AL3350">
        <f t="shared" ca="1" si="1100"/>
        <v>-1</v>
      </c>
      <c r="AN3350" t="str">
        <f t="shared" ca="1" si="1110"/>
        <v>Down</v>
      </c>
      <c r="AO3350" t="str">
        <f t="shared" ca="1" si="1117"/>
        <v>Not Up</v>
      </c>
      <c r="AQ3350">
        <f t="shared" ca="1" si="1108"/>
        <v>0</v>
      </c>
      <c r="AR3350">
        <f t="shared" ca="1" si="1109"/>
        <v>1</v>
      </c>
      <c r="AT3350">
        <f t="shared" ca="1" si="1087"/>
        <v>0</v>
      </c>
      <c r="AU3350">
        <f t="shared" ca="1" si="1088"/>
        <v>1</v>
      </c>
      <c r="AW3350" s="5">
        <f t="shared" ca="1" si="1102"/>
        <v>0.13361640193860877</v>
      </c>
      <c r="AX3350" s="5">
        <f t="shared" ca="1" si="1103"/>
        <v>0.12988266037895507</v>
      </c>
      <c r="AY3350" s="18">
        <f t="shared" ca="1" si="1101"/>
        <v>0.13361640193860877</v>
      </c>
      <c r="BA3350" s="6">
        <f t="shared" ca="1" si="1094"/>
        <v>0.37420555616347867</v>
      </c>
      <c r="BB3350">
        <f t="shared" ca="1" si="1095"/>
        <v>0.37420555616347867</v>
      </c>
      <c r="BC3350" t="str">
        <f t="shared" ca="1" si="1130"/>
        <v>TLT UP equity</v>
      </c>
      <c r="BD3350" t="str">
        <f t="shared" ca="1" si="1131"/>
        <v>TLT UP equity</v>
      </c>
      <c r="BF3350">
        <f t="shared" ca="1" si="1104"/>
        <v>0</v>
      </c>
      <c r="BG3350">
        <f t="shared" ca="1" si="1105"/>
        <v>1</v>
      </c>
      <c r="BI3350">
        <f t="shared" ca="1" si="1118"/>
        <v>0</v>
      </c>
      <c r="BJ3350">
        <f t="shared" ca="1" si="1119"/>
        <v>1</v>
      </c>
      <c r="BL3350">
        <f t="shared" ca="1" si="1089"/>
        <v>0</v>
      </c>
      <c r="BM3350">
        <f t="shared" ca="1" si="1090"/>
        <v>8.0545089480624839</v>
      </c>
      <c r="BN3350" s="9">
        <f t="shared" ca="1" si="1127"/>
        <v>0</v>
      </c>
      <c r="BO3350" s="9">
        <f t="shared" ca="1" si="1128"/>
        <v>0.99999999999999989</v>
      </c>
      <c r="BP3350" s="9">
        <f t="shared" ca="1" si="1122"/>
        <v>0</v>
      </c>
      <c r="BQ3350" s="9">
        <f t="shared" ca="1" si="1123"/>
        <v>0.99999999999999989</v>
      </c>
      <c r="BR3350">
        <f t="shared" ca="1" si="1124"/>
        <v>1125.2477075356474</v>
      </c>
      <c r="BS3350">
        <f t="shared" ca="1" si="1125"/>
        <v>1.0346778756769925E-2</v>
      </c>
      <c r="BT3350">
        <f t="shared" ca="1" si="1126"/>
        <v>1.8055555555555555E-5</v>
      </c>
      <c r="BU3350">
        <f t="shared" ca="1" si="1111"/>
        <v>0</v>
      </c>
      <c r="BV3350">
        <f t="shared" ca="1" si="1112"/>
        <v>6.7645521626492511E-6</v>
      </c>
      <c r="BW3350" s="35">
        <f ca="1">IFERROR(VLOOKUP($B3350,OFFSET(Input!$A$1,0,MATCH(Index!BW$6&amp;" Index",Input!$1:$1,0)-1,10000,2),2,0)/100,BW3349)</f>
        <v>3.5999999999999999E-3</v>
      </c>
      <c r="BX3350">
        <f t="shared" ca="1" si="1129"/>
        <v>6.1475260807580976E-3</v>
      </c>
      <c r="CE3350">
        <v>1019.9027840111838</v>
      </c>
    </row>
    <row r="3351" spans="2:83" x14ac:dyDescent="0.25">
      <c r="B3351" s="2">
        <v>42383</v>
      </c>
      <c r="C3351">
        <f t="shared" ca="1" si="1113"/>
        <v>0</v>
      </c>
      <c r="D3351">
        <f t="shared" ca="1" si="1114"/>
        <v>0</v>
      </c>
      <c r="E3351">
        <f ca="1">IF($B3351&lt;VLOOKUP(E$6&amp;" Equity",Param,4,0),"",IFERROR(VLOOKUP($B3351,OFFSET(Input!$A$1,0,MATCH(Index!E$6&amp;" Equity",Input!$1:$1,0)-1,10000,2),2,0),E3350))</f>
        <v>78.95</v>
      </c>
      <c r="F3351" s="33">
        <v>123.82</v>
      </c>
      <c r="H3351">
        <f ca="1">IFERROR(VLOOKUP($B3351,OFFSET(Input!$A$1,0,MATCH(Index!H$6,Input!$1:$1,0)-1,10000,2),2,0),0)</f>
        <v>0</v>
      </c>
      <c r="I3351">
        <f ca="1">IFERROR(VLOOKUP($B3351,OFFSET(Input!$A$1,0,MATCH(Index!I$6,Input!$1:$1,0)-1,10000,2),2,0),0)</f>
        <v>0</v>
      </c>
      <c r="K3351">
        <f t="shared" ca="1" si="1115"/>
        <v>100.16827531466114</v>
      </c>
      <c r="L3351" s="30">
        <f t="shared" ca="1" si="1116"/>
        <v>138.39633843952251</v>
      </c>
      <c r="N3351">
        <f t="shared" ca="1" si="1120"/>
        <v>4.4430412664902899E-3</v>
      </c>
      <c r="O3351">
        <f t="shared" ca="1" si="1121"/>
        <v>-9.4048360110443648E-3</v>
      </c>
      <c r="Q3351">
        <f t="shared" ca="1" si="1133"/>
        <v>7.7084327386430326E-2</v>
      </c>
      <c r="R3351">
        <f t="shared" ca="1" si="1132"/>
        <v>0.14162326259600486</v>
      </c>
      <c r="T3351">
        <f t="shared" ca="1" si="1096"/>
        <v>9.3927764409902831E-2</v>
      </c>
      <c r="U3351">
        <f t="shared" ca="1" si="1091"/>
        <v>0.13249831309529533</v>
      </c>
      <c r="W3351">
        <f t="shared" ca="1" si="1092"/>
        <v>-0.44971923875120479</v>
      </c>
      <c r="X3351">
        <f t="shared" ca="1" si="1093"/>
        <v>-0.60259109295812818</v>
      </c>
      <c r="Z3351">
        <f t="shared" ca="1" si="1106"/>
        <v>101.10207962918415</v>
      </c>
      <c r="AA3351">
        <f t="shared" ca="1" si="1106"/>
        <v>101.26028054995535</v>
      </c>
      <c r="AB3351">
        <f t="shared" ca="1" si="1106"/>
        <v>101.25751809271898</v>
      </c>
      <c r="AC3351">
        <f t="shared" ca="1" si="1107"/>
        <v>101.26028054995535</v>
      </c>
      <c r="AE3351">
        <f ca="1">IFERROR(VLOOKUP($B3351,OFFSET(Input!$A$1,0,MATCH(Index!AE$6&amp;" Index",Input!$1:$1,0)-1,10000,2),2,0),AE3350)</f>
        <v>23.95</v>
      </c>
      <c r="AF3351">
        <f t="shared" ca="1" si="1097"/>
        <v>20.558000000000003</v>
      </c>
      <c r="AG3351">
        <f t="shared" ca="1" si="1097"/>
        <v>20.058500000000002</v>
      </c>
      <c r="AH3351">
        <f t="shared" ca="1" si="1097"/>
        <v>20.3276</v>
      </c>
      <c r="AI3351">
        <f t="shared" ca="1" si="1098"/>
        <v>20.3276</v>
      </c>
      <c r="AK3351">
        <f t="shared" ca="1" si="1099"/>
        <v>-1</v>
      </c>
      <c r="AL3351">
        <f t="shared" ca="1" si="1100"/>
        <v>1</v>
      </c>
      <c r="AN3351" t="str">
        <f t="shared" ca="1" si="1110"/>
        <v>Down</v>
      </c>
      <c r="AO3351" t="str">
        <f t="shared" ca="1" si="1117"/>
        <v>Not Up</v>
      </c>
      <c r="AQ3351">
        <f t="shared" ca="1" si="1108"/>
        <v>0</v>
      </c>
      <c r="AR3351">
        <f t="shared" ca="1" si="1109"/>
        <v>1</v>
      </c>
      <c r="AT3351">
        <f t="shared" ca="1" si="1087"/>
        <v>0</v>
      </c>
      <c r="AU3351">
        <f t="shared" ca="1" si="1088"/>
        <v>1</v>
      </c>
      <c r="AW3351" s="5">
        <f t="shared" ca="1" si="1102"/>
        <v>0.14162326259600486</v>
      </c>
      <c r="AX3351" s="5">
        <f t="shared" ca="1" si="1103"/>
        <v>0.13249831309529533</v>
      </c>
      <c r="AY3351" s="18">
        <f t="shared" ca="1" si="1101"/>
        <v>0.14162326259600486</v>
      </c>
      <c r="BA3351" s="6">
        <f t="shared" ca="1" si="1094"/>
        <v>0.35304934432015045</v>
      </c>
      <c r="BB3351">
        <f t="shared" ca="1" si="1095"/>
        <v>0.37420555616347867</v>
      </c>
      <c r="BC3351" t="str">
        <f t="shared" ca="1" si="1130"/>
        <v>TLT UP equity</v>
      </c>
      <c r="BD3351" t="str">
        <f t="shared" ca="1" si="1131"/>
        <v>TLT UP equity</v>
      </c>
      <c r="BF3351">
        <f t="shared" ca="1" si="1104"/>
        <v>0</v>
      </c>
      <c r="BG3351">
        <f t="shared" ca="1" si="1105"/>
        <v>1</v>
      </c>
      <c r="BI3351">
        <f t="shared" ca="1" si="1118"/>
        <v>0</v>
      </c>
      <c r="BJ3351">
        <f t="shared" ca="1" si="1119"/>
        <v>1</v>
      </c>
      <c r="BL3351">
        <f t="shared" ca="1" si="1089"/>
        <v>0</v>
      </c>
      <c r="BM3351">
        <f t="shared" ca="1" si="1090"/>
        <v>8.0545089480624839</v>
      </c>
      <c r="BN3351" s="9">
        <f t="shared" ca="1" si="1127"/>
        <v>0</v>
      </c>
      <c r="BO3351" s="9">
        <f t="shared" ca="1" si="1128"/>
        <v>1</v>
      </c>
      <c r="BP3351" s="9">
        <f t="shared" ca="1" si="1122"/>
        <v>0</v>
      </c>
      <c r="BQ3351" s="9">
        <f t="shared" ca="1" si="1123"/>
        <v>1</v>
      </c>
      <c r="BR3351">
        <f t="shared" ca="1" si="1124"/>
        <v>1114.714546340218</v>
      </c>
      <c r="BS3351">
        <f t="shared" ca="1" si="1125"/>
        <v>-9.3607488599087851E-3</v>
      </c>
      <c r="BT3351">
        <f t="shared" ca="1" si="1126"/>
        <v>1.8055555555555558E-5</v>
      </c>
      <c r="BU3351">
        <f t="shared" ca="1" si="1111"/>
        <v>0</v>
      </c>
      <c r="BV3351">
        <f t="shared" ca="1" si="1112"/>
        <v>7.8098665997709533E-6</v>
      </c>
      <c r="BW3351" s="35">
        <f ca="1">IFERROR(VLOOKUP($B3351,OFFSET(Input!$A$1,0,MATCH(Index!BW$6&amp;" Index",Input!$1:$1,0)-1,10000,2),2,0)/100,BW3350)</f>
        <v>3.5999999999999999E-3</v>
      </c>
      <c r="BX3351">
        <f t="shared" ca="1" si="1129"/>
        <v>6.8909621538980684E-3</v>
      </c>
      <c r="CE3351">
        <v>1016.6815077765443</v>
      </c>
    </row>
    <row r="3352" spans="2:83" x14ac:dyDescent="0.25">
      <c r="B3352" s="2">
        <v>42384</v>
      </c>
      <c r="C3352">
        <f t="shared" ca="1" si="1113"/>
        <v>0</v>
      </c>
      <c r="D3352">
        <f t="shared" ca="1" si="1114"/>
        <v>0</v>
      </c>
      <c r="E3352">
        <f ca="1">IF($B3352&lt;VLOOKUP(E$6&amp;" Equity",Param,4,0),"",IFERROR(VLOOKUP($B3352,OFFSET(Input!$A$1,0,MATCH(Index!E$6&amp;" Equity",Input!$1:$1,0)-1,10000,2),2,0),E3351))</f>
        <v>77.91</v>
      </c>
      <c r="F3352" s="33">
        <v>125.78</v>
      </c>
      <c r="H3352">
        <f ca="1">IFERROR(VLOOKUP($B3352,OFFSET(Input!$A$1,0,MATCH(Index!H$6,Input!$1:$1,0)-1,10000,2),2,0),0)</f>
        <v>0</v>
      </c>
      <c r="I3352">
        <f ca="1">IFERROR(VLOOKUP($B3352,OFFSET(Input!$A$1,0,MATCH(Index!I$6,Input!$1:$1,0)-1,10000,2),2,0),0)</f>
        <v>0</v>
      </c>
      <c r="K3352">
        <f t="shared" ca="1" si="1115"/>
        <v>98.848769218052553</v>
      </c>
      <c r="L3352" s="30">
        <f t="shared" ca="1" si="1116"/>
        <v>140.58707356584674</v>
      </c>
      <c r="N3352">
        <f t="shared" ca="1" si="1120"/>
        <v>-1.3260426358884416E-2</v>
      </c>
      <c r="O3352">
        <f t="shared" ca="1" si="1121"/>
        <v>1.5705451024271282E-2</v>
      </c>
      <c r="Q3352">
        <f t="shared" ca="1" si="1133"/>
        <v>0.10180091067216585</v>
      </c>
      <c r="R3352">
        <f t="shared" ca="1" si="1132"/>
        <v>0.16027330663337719</v>
      </c>
      <c r="T3352">
        <f t="shared" ca="1" si="1096"/>
        <v>0.10155362288143041</v>
      </c>
      <c r="U3352">
        <f t="shared" ca="1" si="1091"/>
        <v>0.1435473947670112</v>
      </c>
      <c r="W3352">
        <f t="shared" ca="1" si="1092"/>
        <v>-0.62718465827759406</v>
      </c>
      <c r="X3352">
        <f t="shared" ca="1" si="1093"/>
        <v>-0.68039748272787959</v>
      </c>
      <c r="Z3352">
        <f t="shared" ca="1" si="1106"/>
        <v>100.76332181399714</v>
      </c>
      <c r="AA3352">
        <f t="shared" ca="1" si="1106"/>
        <v>101.10821179137754</v>
      </c>
      <c r="AB3352">
        <f t="shared" ca="1" si="1106"/>
        <v>101.09799978433698</v>
      </c>
      <c r="AC3352">
        <f t="shared" ca="1" si="1107"/>
        <v>101.10821179137754</v>
      </c>
      <c r="AE3352">
        <f ca="1">IFERROR(VLOOKUP($B3352,OFFSET(Input!$A$1,0,MATCH(Index!AE$6&amp;" Index",Input!$1:$1,0)-1,10000,2),2,0),AE3351)</f>
        <v>27.02</v>
      </c>
      <c r="AF3352">
        <f t="shared" ca="1" si="1097"/>
        <v>21.321333333333332</v>
      </c>
      <c r="AG3352">
        <f t="shared" ca="1" si="1097"/>
        <v>20.516500000000001</v>
      </c>
      <c r="AH3352">
        <f t="shared" ca="1" si="1097"/>
        <v>20.624000000000002</v>
      </c>
      <c r="AI3352">
        <f t="shared" ca="1" si="1098"/>
        <v>20.624000000000002</v>
      </c>
      <c r="AK3352">
        <f t="shared" ca="1" si="1099"/>
        <v>-1</v>
      </c>
      <c r="AL3352">
        <f t="shared" ca="1" si="1100"/>
        <v>1</v>
      </c>
      <c r="AN3352" t="str">
        <f t="shared" ca="1" si="1110"/>
        <v>Down</v>
      </c>
      <c r="AO3352" t="str">
        <f t="shared" ca="1" si="1117"/>
        <v>Not Up</v>
      </c>
      <c r="AQ3352">
        <f t="shared" ca="1" si="1108"/>
        <v>0</v>
      </c>
      <c r="AR3352">
        <f t="shared" ca="1" si="1109"/>
        <v>1</v>
      </c>
      <c r="AT3352">
        <f t="shared" ref="AT3352:AT3415" ca="1" si="1134">IF($C3352=1,AQ3351,AT3351)</f>
        <v>0</v>
      </c>
      <c r="AU3352">
        <f t="shared" ref="AU3352:AU3415" ca="1" si="1135">IF($C3352=1,AR3351,AU3351)</f>
        <v>1</v>
      </c>
      <c r="AW3352" s="5">
        <f t="shared" ca="1" si="1102"/>
        <v>0.16027330663337719</v>
      </c>
      <c r="AX3352" s="5">
        <f t="shared" ca="1" si="1103"/>
        <v>0.1435473947670112</v>
      </c>
      <c r="AY3352" s="18">
        <f t="shared" ca="1" si="1101"/>
        <v>0.16027330663337719</v>
      </c>
      <c r="BA3352" s="6">
        <f t="shared" ca="1" si="1094"/>
        <v>0.31196710824949947</v>
      </c>
      <c r="BB3352">
        <f t="shared" ca="1" si="1095"/>
        <v>0.31196710824949947</v>
      </c>
      <c r="BC3352" t="str">
        <f t="shared" ca="1" si="1130"/>
        <v>TLT UP equity</v>
      </c>
      <c r="BD3352" t="str">
        <f t="shared" ca="1" si="1131"/>
        <v>TLT UP equity</v>
      </c>
      <c r="BF3352">
        <f t="shared" ca="1" si="1104"/>
        <v>0</v>
      </c>
      <c r="BG3352">
        <f t="shared" ca="1" si="1105"/>
        <v>1</v>
      </c>
      <c r="BI3352">
        <f t="shared" ca="1" si="1118"/>
        <v>0</v>
      </c>
      <c r="BJ3352">
        <f t="shared" ca="1" si="1119"/>
        <v>1</v>
      </c>
      <c r="BL3352">
        <f t="shared" ca="1" si="1089"/>
        <v>0</v>
      </c>
      <c r="BM3352">
        <f t="shared" ca="1" si="1090"/>
        <v>8.0545089480624839</v>
      </c>
      <c r="BN3352" s="9">
        <f t="shared" ca="1" si="1127"/>
        <v>0</v>
      </c>
      <c r="BO3352" s="9">
        <f t="shared" ca="1" si="1128"/>
        <v>1</v>
      </c>
      <c r="BP3352" s="9">
        <f t="shared" ca="1" si="1122"/>
        <v>0</v>
      </c>
      <c r="BQ3352" s="9">
        <f t="shared" ca="1" si="1123"/>
        <v>1</v>
      </c>
      <c r="BR3352">
        <f t="shared" ca="1" si="1124"/>
        <v>1132.3598420180313</v>
      </c>
      <c r="BS3352">
        <f t="shared" ca="1" si="1125"/>
        <v>1.5829429817477036E-2</v>
      </c>
      <c r="BT3352">
        <f t="shared" ca="1" si="1126"/>
        <v>1.8055555555555558E-5</v>
      </c>
      <c r="BU3352">
        <f t="shared" ca="1" si="1111"/>
        <v>0</v>
      </c>
      <c r="BV3352">
        <f t="shared" ca="1" si="1112"/>
        <v>0</v>
      </c>
      <c r="BW3352" s="35">
        <f ca="1">IFERROR(VLOOKUP($B3352,OFFSET(Input!$A$1,0,MATCH(Index!BW$6&amp;" Index",Input!$1:$1,0)-1,10000,2),2,0)/100,BW3351)</f>
        <v>3.5999999999999999E-3</v>
      </c>
      <c r="BX3352">
        <f t="shared" ca="1" si="1129"/>
        <v>6.8691976357811062E-3</v>
      </c>
      <c r="CE3352">
        <v>1022.6891531812713</v>
      </c>
    </row>
    <row r="3353" spans="2:83" x14ac:dyDescent="0.25">
      <c r="B3353" s="2">
        <v>42388</v>
      </c>
      <c r="C3353">
        <f t="shared" ca="1" si="1113"/>
        <v>0</v>
      </c>
      <c r="D3353">
        <f t="shared" ca="1" si="1114"/>
        <v>0</v>
      </c>
      <c r="E3353">
        <f ca="1">IF($B3353&lt;VLOOKUP(E$6&amp;" Equity",Param,4,0),"",IFERROR(VLOOKUP($B3353,OFFSET(Input!$A$1,0,MATCH(Index!E$6&amp;" Equity",Input!$1:$1,0)-1,10000,2),2,0),E3352))</f>
        <v>77.64</v>
      </c>
      <c r="F3353" s="33">
        <v>125.36</v>
      </c>
      <c r="H3353">
        <f ca="1">IFERROR(VLOOKUP($B3353,OFFSET(Input!$A$1,0,MATCH(Index!H$6,Input!$1:$1,0)-1,10000,2),2,0),0)</f>
        <v>0</v>
      </c>
      <c r="I3353">
        <f ca="1">IFERROR(VLOOKUP($B3353,OFFSET(Input!$A$1,0,MATCH(Index!I$6,Input!$1:$1,0)-1,10000,2),2,0),0)</f>
        <v>0</v>
      </c>
      <c r="K3353">
        <f t="shared" ca="1" si="1115"/>
        <v>98.506205135279174</v>
      </c>
      <c r="L3353" s="30">
        <f t="shared" ca="1" si="1116"/>
        <v>140.11763032449156</v>
      </c>
      <c r="N3353">
        <f t="shared" ca="1" si="1120"/>
        <v>-3.47155604195721E-3</v>
      </c>
      <c r="O3353">
        <f t="shared" ca="1" si="1121"/>
        <v>-3.3447510675918978E-3</v>
      </c>
      <c r="Q3353">
        <f t="shared" ca="1" si="1133"/>
        <v>9.8831094571909084E-2</v>
      </c>
      <c r="R3353">
        <f t="shared" ca="1" si="1132"/>
        <v>0.15743062019547918</v>
      </c>
      <c r="T3353">
        <f t="shared" ca="1" si="1096"/>
        <v>9.4241039709444266E-2</v>
      </c>
      <c r="U3353">
        <f t="shared" ca="1" si="1091"/>
        <v>0.13797361216040013</v>
      </c>
      <c r="W3353">
        <f t="shared" ca="1" si="1092"/>
        <v>-0.57253140815434211</v>
      </c>
      <c r="X3353">
        <f t="shared" ca="1" si="1093"/>
        <v>-0.62499903357434616</v>
      </c>
      <c r="Z3353">
        <f t="shared" ca="1" si="1106"/>
        <v>100.45120787191472</v>
      </c>
      <c r="AA3353">
        <f t="shared" ca="1" si="1106"/>
        <v>100.99580978094066</v>
      </c>
      <c r="AB3353">
        <f t="shared" ca="1" si="1106"/>
        <v>100.94194360933299</v>
      </c>
      <c r="AC3353">
        <f t="shared" ca="1" si="1107"/>
        <v>100.99580978094066</v>
      </c>
      <c r="AE3353">
        <f ca="1">IFERROR(VLOOKUP($B3353,OFFSET(Input!$A$1,0,MATCH(Index!AE$6&amp;" Index",Input!$1:$1,0)-1,10000,2),2,0),AE3352)</f>
        <v>26.05</v>
      </c>
      <c r="AF3353">
        <f t="shared" ca="1" si="1097"/>
        <v>22.008666666666667</v>
      </c>
      <c r="AG3353">
        <f t="shared" ca="1" si="1097"/>
        <v>20.872000000000003</v>
      </c>
      <c r="AH3353">
        <f t="shared" ca="1" si="1097"/>
        <v>20.892399999999999</v>
      </c>
      <c r="AI3353">
        <f t="shared" ca="1" si="1098"/>
        <v>20.892399999999999</v>
      </c>
      <c r="AK3353">
        <f t="shared" ca="1" si="1099"/>
        <v>-1</v>
      </c>
      <c r="AL3353">
        <f t="shared" ca="1" si="1100"/>
        <v>1</v>
      </c>
      <c r="AN3353" t="str">
        <f t="shared" ca="1" si="1110"/>
        <v>Down</v>
      </c>
      <c r="AO3353" t="str">
        <f t="shared" ca="1" si="1117"/>
        <v>Not Up</v>
      </c>
      <c r="AQ3353">
        <f t="shared" ca="1" si="1108"/>
        <v>0</v>
      </c>
      <c r="AR3353">
        <f t="shared" ca="1" si="1109"/>
        <v>1</v>
      </c>
      <c r="AT3353">
        <f t="shared" ca="1" si="1134"/>
        <v>0</v>
      </c>
      <c r="AU3353">
        <f t="shared" ca="1" si="1135"/>
        <v>1</v>
      </c>
      <c r="AW3353" s="5">
        <f t="shared" ca="1" si="1102"/>
        <v>0.15743062019547918</v>
      </c>
      <c r="AX3353" s="5">
        <f t="shared" ca="1" si="1103"/>
        <v>0.13797361216040013</v>
      </c>
      <c r="AY3353" s="18">
        <f t="shared" ca="1" si="1101"/>
        <v>0.15743062019547918</v>
      </c>
      <c r="BA3353" s="6">
        <f t="shared" ca="1" si="1094"/>
        <v>0.3176002224847731</v>
      </c>
      <c r="BB3353">
        <f t="shared" ca="1" si="1095"/>
        <v>0.31196710824949947</v>
      </c>
      <c r="BC3353" t="str">
        <f t="shared" ca="1" si="1130"/>
        <v>TLT UP equity</v>
      </c>
      <c r="BD3353" t="str">
        <f t="shared" ca="1" si="1131"/>
        <v>TLT UP equity</v>
      </c>
      <c r="BF3353">
        <f t="shared" ca="1" si="1104"/>
        <v>0</v>
      </c>
      <c r="BG3353">
        <f t="shared" ca="1" si="1105"/>
        <v>1</v>
      </c>
      <c r="BI3353">
        <f t="shared" ca="1" si="1118"/>
        <v>0</v>
      </c>
      <c r="BJ3353">
        <f t="shared" ca="1" si="1119"/>
        <v>1</v>
      </c>
      <c r="BL3353">
        <f t="shared" ref="BL3353:BL3416" ca="1" si="1136">($BR3353/K3353)*BI3353</f>
        <v>0</v>
      </c>
      <c r="BM3353">
        <f t="shared" ref="BM3353:BM3416" ca="1" si="1137">($BR3353/L3353)*BJ3353</f>
        <v>8.0545089480624839</v>
      </c>
      <c r="BN3353" s="9">
        <f t="shared" ca="1" si="1127"/>
        <v>0</v>
      </c>
      <c r="BO3353" s="9">
        <f t="shared" ca="1" si="1128"/>
        <v>0.99999999999999989</v>
      </c>
      <c r="BP3353" s="9">
        <f t="shared" ca="1" si="1122"/>
        <v>0</v>
      </c>
      <c r="BQ3353" s="9">
        <f t="shared" ca="1" si="1123"/>
        <v>0.99999999999999989</v>
      </c>
      <c r="BR3353">
        <f t="shared" ca="1" si="1124"/>
        <v>1128.5787072299286</v>
      </c>
      <c r="BS3353">
        <f t="shared" ca="1" si="1125"/>
        <v>-3.3391636190172047E-3</v>
      </c>
      <c r="BT3353">
        <f t="shared" ca="1" si="1126"/>
        <v>7.2222222222222219E-5</v>
      </c>
      <c r="BU3353">
        <f t="shared" ca="1" si="1111"/>
        <v>0</v>
      </c>
      <c r="BV3353">
        <f t="shared" ca="1" si="1112"/>
        <v>1.244768958279584E-5</v>
      </c>
      <c r="BW3353" s="35">
        <f ca="1">IFERROR(VLOOKUP($B3353,OFFSET(Input!$A$1,0,MATCH(Index!BW$6&amp;" Index",Input!$1:$1,0)-1,10000,2),2,0)/100,BW3352)</f>
        <v>3.5999999999999999E-3</v>
      </c>
      <c r="BX3353">
        <f t="shared" ca="1" si="1129"/>
        <v>2.304216617127321E-2</v>
      </c>
      <c r="CE3353">
        <v>1021.3396831368137</v>
      </c>
    </row>
    <row r="3354" spans="2:83" x14ac:dyDescent="0.25">
      <c r="B3354" s="2">
        <v>42389</v>
      </c>
      <c r="C3354">
        <f t="shared" ca="1" si="1113"/>
        <v>0</v>
      </c>
      <c r="D3354">
        <f t="shared" ca="1" si="1114"/>
        <v>0</v>
      </c>
      <c r="E3354">
        <f ca="1">IF($B3354&lt;VLOOKUP(E$6&amp;" Equity",Param,4,0),"",IFERROR(VLOOKUP($B3354,OFFSET(Input!$A$1,0,MATCH(Index!E$6&amp;" Equity",Input!$1:$1,0)-1,10000,2),2,0),E3353))</f>
        <v>77.12</v>
      </c>
      <c r="F3354" s="33">
        <v>126.68</v>
      </c>
      <c r="H3354">
        <f ca="1">IFERROR(VLOOKUP($B3354,OFFSET(Input!$A$1,0,MATCH(Index!H$6,Input!$1:$1,0)-1,10000,2),2,0),0)</f>
        <v>0</v>
      </c>
      <c r="I3354">
        <f ca="1">IFERROR(VLOOKUP($B3354,OFFSET(Input!$A$1,0,MATCH(Index!I$6,Input!$1:$1,0)-1,10000,2),2,0),0)</f>
        <v>0</v>
      </c>
      <c r="K3354">
        <f t="shared" ca="1" si="1115"/>
        <v>97.846452086974892</v>
      </c>
      <c r="L3354" s="30">
        <f t="shared" ca="1" si="1116"/>
        <v>141.59302336875072</v>
      </c>
      <c r="N3354">
        <f t="shared" ca="1" si="1120"/>
        <v>-6.7201079985191895E-3</v>
      </c>
      <c r="O3354">
        <f t="shared" ca="1" si="1121"/>
        <v>1.0474623622673622E-2</v>
      </c>
      <c r="Q3354">
        <f t="shared" ca="1" si="1133"/>
        <v>0.10400675959027894</v>
      </c>
      <c r="R3354">
        <f t="shared" ca="1" si="1132"/>
        <v>0.16473440500486805</v>
      </c>
      <c r="T3354">
        <f t="shared" ca="1" si="1096"/>
        <v>9.6409720323820475E-2</v>
      </c>
      <c r="U3354">
        <f t="shared" ca="1" si="1091"/>
        <v>0.14180543632850068</v>
      </c>
      <c r="W3354">
        <f t="shared" ca="1" si="1092"/>
        <v>-0.61232584895236586</v>
      </c>
      <c r="X3354">
        <f t="shared" ca="1" si="1093"/>
        <v>-0.643233428733192</v>
      </c>
      <c r="Z3354">
        <f t="shared" ca="1" si="1106"/>
        <v>100.05408728707002</v>
      </c>
      <c r="AA3354">
        <f t="shared" ca="1" si="1106"/>
        <v>100.86808965879776</v>
      </c>
      <c r="AB3354">
        <f t="shared" ca="1" si="1106"/>
        <v>100.84128204367947</v>
      </c>
      <c r="AC3354">
        <f t="shared" ca="1" si="1107"/>
        <v>100.86808965879776</v>
      </c>
      <c r="AE3354">
        <f ca="1">IFERROR(VLOOKUP($B3354,OFFSET(Input!$A$1,0,MATCH(Index!AE$6&amp;" Index",Input!$1:$1,0)-1,10000,2),2,0),AE3353)</f>
        <v>27.59</v>
      </c>
      <c r="AF3354">
        <f t="shared" ca="1" si="1097"/>
        <v>22.720666666666666</v>
      </c>
      <c r="AG3354">
        <f t="shared" ca="1" si="1097"/>
        <v>21.2165</v>
      </c>
      <c r="AH3354">
        <f t="shared" ca="1" si="1097"/>
        <v>21.020399999999999</v>
      </c>
      <c r="AI3354">
        <f t="shared" ca="1" si="1098"/>
        <v>21.2165</v>
      </c>
      <c r="AK3354">
        <f t="shared" ca="1" si="1099"/>
        <v>-1</v>
      </c>
      <c r="AL3354">
        <f t="shared" ca="1" si="1100"/>
        <v>1</v>
      </c>
      <c r="AN3354" t="str">
        <f t="shared" ca="1" si="1110"/>
        <v>Down</v>
      </c>
      <c r="AO3354" t="str">
        <f t="shared" ca="1" si="1117"/>
        <v>Not Up</v>
      </c>
      <c r="AQ3354">
        <f t="shared" ca="1" si="1108"/>
        <v>0</v>
      </c>
      <c r="AR3354">
        <f t="shared" ca="1" si="1109"/>
        <v>1</v>
      </c>
      <c r="AT3354">
        <f t="shared" ca="1" si="1134"/>
        <v>0</v>
      </c>
      <c r="AU3354">
        <f t="shared" ca="1" si="1135"/>
        <v>1</v>
      </c>
      <c r="AW3354" s="5">
        <f t="shared" ca="1" si="1102"/>
        <v>0.16473440500486805</v>
      </c>
      <c r="AX3354" s="5">
        <f t="shared" ca="1" si="1103"/>
        <v>0.14180543632850068</v>
      </c>
      <c r="AY3354" s="18">
        <f t="shared" ca="1" si="1101"/>
        <v>0.16473440500486805</v>
      </c>
      <c r="BA3354" s="6">
        <f t="shared" ca="1" si="1094"/>
        <v>0.30351886722462412</v>
      </c>
      <c r="BB3354">
        <f t="shared" ca="1" si="1095"/>
        <v>0.31196710824949947</v>
      </c>
      <c r="BC3354" t="str">
        <f t="shared" ca="1" si="1130"/>
        <v>TLT UP equity</v>
      </c>
      <c r="BD3354" t="str">
        <f t="shared" ca="1" si="1131"/>
        <v>TLT UP equity</v>
      </c>
      <c r="BF3354">
        <f t="shared" ca="1" si="1104"/>
        <v>0</v>
      </c>
      <c r="BG3354">
        <f t="shared" ca="1" si="1105"/>
        <v>1</v>
      </c>
      <c r="BI3354">
        <f t="shared" ca="1" si="1118"/>
        <v>0</v>
      </c>
      <c r="BJ3354">
        <f t="shared" ca="1" si="1119"/>
        <v>1</v>
      </c>
      <c r="BL3354">
        <f t="shared" ca="1" si="1136"/>
        <v>0</v>
      </c>
      <c r="BM3354">
        <f t="shared" ca="1" si="1137"/>
        <v>8.0545089480624839</v>
      </c>
      <c r="BN3354" s="9">
        <f t="shared" ca="1" si="1127"/>
        <v>0</v>
      </c>
      <c r="BO3354" s="9">
        <f t="shared" ca="1" si="1128"/>
        <v>1</v>
      </c>
      <c r="BP3354" s="9">
        <f t="shared" ca="1" si="1122"/>
        <v>0</v>
      </c>
      <c r="BQ3354" s="9">
        <f t="shared" ca="1" si="1123"/>
        <v>1</v>
      </c>
      <c r="BR3354">
        <f t="shared" ca="1" si="1124"/>
        <v>1140.462273706823</v>
      </c>
      <c r="BS3354">
        <f t="shared" ca="1" si="1125"/>
        <v>1.0529674537332445E-2</v>
      </c>
      <c r="BT3354">
        <f t="shared" ca="1" si="1126"/>
        <v>1.8055555555555558E-5</v>
      </c>
      <c r="BU3354">
        <f t="shared" ca="1" si="1111"/>
        <v>0</v>
      </c>
      <c r="BV3354">
        <f t="shared" ca="1" si="1112"/>
        <v>0</v>
      </c>
      <c r="BW3354" s="35">
        <f ca="1">IFERROR(VLOOKUP($B3354,OFFSET(Input!$A$1,0,MATCH(Index!BW$6&amp;" Index",Input!$1:$1,0)-1,10000,2),2,0)/100,BW3353)</f>
        <v>3.7000000000000002E-3</v>
      </c>
      <c r="BX3354">
        <f t="shared" ca="1" si="1129"/>
        <v>5.7529403296562153E-3</v>
      </c>
      <c r="CE3354">
        <v>1024.6817831759761</v>
      </c>
    </row>
    <row r="3355" spans="2:83" x14ac:dyDescent="0.25">
      <c r="B3355" s="2">
        <v>42390</v>
      </c>
      <c r="C3355">
        <f t="shared" ca="1" si="1113"/>
        <v>0</v>
      </c>
      <c r="D3355">
        <f t="shared" ca="1" si="1114"/>
        <v>0</v>
      </c>
      <c r="E3355">
        <f ca="1">IF($B3355&lt;VLOOKUP(E$6&amp;" Equity",Param,4,0),"",IFERROR(VLOOKUP($B3355,OFFSET(Input!$A$1,0,MATCH(Index!E$6&amp;" Equity",Input!$1:$1,0)-1,10000,2),2,0),E3354))</f>
        <v>77.64</v>
      </c>
      <c r="F3355" s="33">
        <v>125.82</v>
      </c>
      <c r="H3355">
        <f ca="1">IFERROR(VLOOKUP($B3355,OFFSET(Input!$A$1,0,MATCH(Index!H$6,Input!$1:$1,0)-1,10000,2),2,0),0)</f>
        <v>0</v>
      </c>
      <c r="I3355">
        <f ca="1">IFERROR(VLOOKUP($B3355,OFFSET(Input!$A$1,0,MATCH(Index!I$6,Input!$1:$1,0)-1,10000,2),2,0),0)</f>
        <v>0</v>
      </c>
      <c r="K3355">
        <f t="shared" ca="1" si="1115"/>
        <v>98.506205135279188</v>
      </c>
      <c r="L3355" s="30">
        <f t="shared" ca="1" si="1116"/>
        <v>140.6317824459758</v>
      </c>
      <c r="N3355">
        <f t="shared" ca="1" si="1120"/>
        <v>6.7201079985193084E-3</v>
      </c>
      <c r="O3355">
        <f t="shared" ca="1" si="1121"/>
        <v>-6.8119075285554883E-3</v>
      </c>
      <c r="Q3355">
        <f t="shared" ca="1" si="1133"/>
        <v>0.10934090862328935</v>
      </c>
      <c r="R3355">
        <f t="shared" ca="1" si="1132"/>
        <v>0.15424527227636115</v>
      </c>
      <c r="T3355">
        <f t="shared" ca="1" si="1096"/>
        <v>9.8580950943483348E-2</v>
      </c>
      <c r="U3355">
        <f t="shared" ca="1" si="1091"/>
        <v>0.14385188572317845</v>
      </c>
      <c r="W3355">
        <f t="shared" ca="1" si="1092"/>
        <v>-0.69046156611650489</v>
      </c>
      <c r="X3355">
        <f t="shared" ca="1" si="1093"/>
        <v>-0.66103541547459677</v>
      </c>
      <c r="Z3355">
        <f t="shared" ca="1" si="1106"/>
        <v>99.72294200705575</v>
      </c>
      <c r="AA3355">
        <f t="shared" ca="1" si="1106"/>
        <v>100.79039567475397</v>
      </c>
      <c r="AB3355">
        <f t="shared" ca="1" si="1106"/>
        <v>100.80133999333603</v>
      </c>
      <c r="AC3355">
        <f t="shared" ca="1" si="1107"/>
        <v>100.80133999333603</v>
      </c>
      <c r="AE3355">
        <f ca="1">IFERROR(VLOOKUP($B3355,OFFSET(Input!$A$1,0,MATCH(Index!AE$6&amp;" Index",Input!$1:$1,0)-1,10000,2),2,0),AE3354)</f>
        <v>26.69</v>
      </c>
      <c r="AF3355">
        <f t="shared" ca="1" si="1097"/>
        <v>23.427999999999997</v>
      </c>
      <c r="AG3355">
        <f t="shared" ca="1" si="1097"/>
        <v>21.615999999999996</v>
      </c>
      <c r="AH3355">
        <f t="shared" ca="1" si="1097"/>
        <v>21.178800000000003</v>
      </c>
      <c r="AI3355">
        <f t="shared" ca="1" si="1098"/>
        <v>21.615999999999996</v>
      </c>
      <c r="AK3355">
        <f t="shared" ca="1" si="1099"/>
        <v>-1</v>
      </c>
      <c r="AL3355">
        <f t="shared" ca="1" si="1100"/>
        <v>1</v>
      </c>
      <c r="AN3355" t="str">
        <f t="shared" ca="1" si="1110"/>
        <v>Down</v>
      </c>
      <c r="AO3355" t="str">
        <f t="shared" ca="1" si="1117"/>
        <v>Not Up</v>
      </c>
      <c r="AQ3355">
        <f t="shared" ca="1" si="1108"/>
        <v>0</v>
      </c>
      <c r="AR3355">
        <f t="shared" ca="1" si="1109"/>
        <v>1</v>
      </c>
      <c r="AT3355">
        <f t="shared" ca="1" si="1134"/>
        <v>0</v>
      </c>
      <c r="AU3355">
        <f t="shared" ca="1" si="1135"/>
        <v>1</v>
      </c>
      <c r="AW3355" s="5">
        <f t="shared" ca="1" si="1102"/>
        <v>0.15424527227636115</v>
      </c>
      <c r="AX3355" s="5">
        <f t="shared" ca="1" si="1103"/>
        <v>0.14385188572317845</v>
      </c>
      <c r="AY3355" s="18">
        <f t="shared" ca="1" si="1101"/>
        <v>0.15424527227636115</v>
      </c>
      <c r="BA3355" s="6">
        <f t="shared" ca="1" si="1094"/>
        <v>0.32415904398298212</v>
      </c>
      <c r="BB3355">
        <f t="shared" ca="1" si="1095"/>
        <v>0.31196710824949947</v>
      </c>
      <c r="BC3355" t="str">
        <f t="shared" ca="1" si="1130"/>
        <v>TLT UP equity</v>
      </c>
      <c r="BD3355" t="str">
        <f t="shared" ca="1" si="1131"/>
        <v>TLT UP equity</v>
      </c>
      <c r="BF3355">
        <f t="shared" ca="1" si="1104"/>
        <v>0</v>
      </c>
      <c r="BG3355">
        <f t="shared" ca="1" si="1105"/>
        <v>1</v>
      </c>
      <c r="BI3355">
        <f t="shared" ca="1" si="1118"/>
        <v>0</v>
      </c>
      <c r="BJ3355">
        <f t="shared" ca="1" si="1119"/>
        <v>1</v>
      </c>
      <c r="BL3355">
        <f t="shared" ca="1" si="1136"/>
        <v>0</v>
      </c>
      <c r="BM3355">
        <f t="shared" ca="1" si="1137"/>
        <v>8.0545089480624839</v>
      </c>
      <c r="BN3355" s="9">
        <f t="shared" ca="1" si="1127"/>
        <v>0</v>
      </c>
      <c r="BO3355" s="9">
        <f t="shared" ca="1" si="1128"/>
        <v>1</v>
      </c>
      <c r="BP3355" s="9">
        <f t="shared" ca="1" si="1122"/>
        <v>0</v>
      </c>
      <c r="BQ3355" s="9">
        <f t="shared" ca="1" si="1123"/>
        <v>1</v>
      </c>
      <c r="BR3355">
        <f t="shared" ca="1" si="1124"/>
        <v>1132.7199500930885</v>
      </c>
      <c r="BS3355">
        <f t="shared" ca="1" si="1125"/>
        <v>-6.7887590779919238E-3</v>
      </c>
      <c r="BT3355">
        <f t="shared" ca="1" si="1126"/>
        <v>1.8055555555555558E-5</v>
      </c>
      <c r="BU3355">
        <f t="shared" ca="1" si="1111"/>
        <v>0</v>
      </c>
      <c r="BV3355">
        <f t="shared" ca="1" si="1112"/>
        <v>0</v>
      </c>
      <c r="BW3355" s="35">
        <f ca="1">IFERROR(VLOOKUP($B3355,OFFSET(Input!$A$1,0,MATCH(Index!BW$6&amp;" Index",Input!$1:$1,0)-1,10000,2),2,0)/100,BW3354)</f>
        <v>3.7000000000000002E-3</v>
      </c>
      <c r="BX3355">
        <f t="shared" ca="1" si="1129"/>
        <v>5.7717655084077073E-3</v>
      </c>
      <c r="CE3355">
        <v>1022.4988833692754</v>
      </c>
    </row>
    <row r="3356" spans="2:83" x14ac:dyDescent="0.25">
      <c r="B3356" s="2">
        <v>42391</v>
      </c>
      <c r="C3356">
        <f t="shared" ca="1" si="1113"/>
        <v>0</v>
      </c>
      <c r="D3356">
        <f t="shared" ca="1" si="1114"/>
        <v>0</v>
      </c>
      <c r="E3356">
        <f ca="1">IF($B3356&lt;VLOOKUP(E$6&amp;" Equity",Param,4,0),"",IFERROR(VLOOKUP($B3356,OFFSET(Input!$A$1,0,MATCH(Index!E$6&amp;" Equity",Input!$1:$1,0)-1,10000,2),2,0),E3355))</f>
        <v>78.84</v>
      </c>
      <c r="F3356" s="33">
        <v>125.34</v>
      </c>
      <c r="H3356">
        <f ca="1">IFERROR(VLOOKUP($B3356,OFFSET(Input!$A$1,0,MATCH(Index!H$6,Input!$1:$1,0)-1,10000,2),2,0),0)</f>
        <v>0</v>
      </c>
      <c r="I3356">
        <f ca="1">IFERROR(VLOOKUP($B3356,OFFSET(Input!$A$1,0,MATCH(Index!I$6,Input!$1:$1,0)-1,10000,2),2,0),0)</f>
        <v>0</v>
      </c>
      <c r="K3356">
        <f t="shared" ca="1" si="1115"/>
        <v>100.02871216982757</v>
      </c>
      <c r="L3356" s="30">
        <f t="shared" ca="1" si="1116"/>
        <v>140.09527588442702</v>
      </c>
      <c r="N3356">
        <f t="shared" ca="1" si="1120"/>
        <v>1.5337723983710062E-2</v>
      </c>
      <c r="O3356">
        <f t="shared" ca="1" si="1121"/>
        <v>-3.822269345354041E-3</v>
      </c>
      <c r="Q3356">
        <f t="shared" ca="1" si="1133"/>
        <v>0.12968675396118645</v>
      </c>
      <c r="R3356">
        <f t="shared" ca="1" si="1132"/>
        <v>0.15517330992744191</v>
      </c>
      <c r="T3356">
        <f t="shared" ca="1" si="1096"/>
        <v>0.10419654994442502</v>
      </c>
      <c r="U3356">
        <f t="shared" ca="1" si="1091"/>
        <v>0.14217986993719486</v>
      </c>
      <c r="W3356">
        <f t="shared" ca="1" si="1092"/>
        <v>-0.63747372441944117</v>
      </c>
      <c r="X3356">
        <f t="shared" ca="1" si="1093"/>
        <v>-0.60840477161169082</v>
      </c>
      <c r="Z3356">
        <f t="shared" ca="1" si="1106"/>
        <v>99.610022735326751</v>
      </c>
      <c r="AA3356">
        <f t="shared" ca="1" si="1106"/>
        <v>100.72824576000599</v>
      </c>
      <c r="AB3356">
        <f t="shared" ca="1" si="1106"/>
        <v>100.75767818978082</v>
      </c>
      <c r="AC3356">
        <f t="shared" ca="1" si="1107"/>
        <v>100.75767818978082</v>
      </c>
      <c r="AE3356">
        <f ca="1">IFERROR(VLOOKUP($B3356,OFFSET(Input!$A$1,0,MATCH(Index!AE$6&amp;" Index",Input!$1:$1,0)-1,10000,2),2,0),AE3355)</f>
        <v>22.34</v>
      </c>
      <c r="AF3356">
        <f t="shared" ca="1" si="1097"/>
        <v>23.764666666666663</v>
      </c>
      <c r="AG3356">
        <f t="shared" ca="1" si="1097"/>
        <v>21.902999999999999</v>
      </c>
      <c r="AH3356">
        <f t="shared" ca="1" si="1097"/>
        <v>21.234400000000001</v>
      </c>
      <c r="AI3356">
        <f t="shared" ca="1" si="1098"/>
        <v>21.902999999999999</v>
      </c>
      <c r="AK3356">
        <f t="shared" ca="1" si="1099"/>
        <v>-1</v>
      </c>
      <c r="AL3356">
        <f t="shared" ca="1" si="1100"/>
        <v>1</v>
      </c>
      <c r="AN3356" t="str">
        <f t="shared" ca="1" si="1110"/>
        <v>Down</v>
      </c>
      <c r="AO3356" t="str">
        <f t="shared" ca="1" si="1117"/>
        <v>Not Up</v>
      </c>
      <c r="AQ3356">
        <f t="shared" ca="1" si="1108"/>
        <v>0</v>
      </c>
      <c r="AR3356">
        <f t="shared" ca="1" si="1109"/>
        <v>1</v>
      </c>
      <c r="AT3356">
        <f t="shared" ca="1" si="1134"/>
        <v>0</v>
      </c>
      <c r="AU3356">
        <f t="shared" ca="1" si="1135"/>
        <v>1</v>
      </c>
      <c r="AW3356" s="5">
        <f t="shared" ca="1" si="1102"/>
        <v>0.15517330992744191</v>
      </c>
      <c r="AX3356" s="5">
        <f t="shared" ca="1" si="1103"/>
        <v>0.14217986993719486</v>
      </c>
      <c r="AY3356" s="18">
        <f t="shared" ca="1" si="1101"/>
        <v>0.15517330992744191</v>
      </c>
      <c r="BA3356" s="6">
        <f t="shared" ca="1" si="1094"/>
        <v>0.32222036137129317</v>
      </c>
      <c r="BB3356">
        <f t="shared" ca="1" si="1095"/>
        <v>0.31196710824949947</v>
      </c>
      <c r="BC3356" t="str">
        <f t="shared" ca="1" si="1130"/>
        <v>TLT UP equity</v>
      </c>
      <c r="BD3356" t="str">
        <f t="shared" ca="1" si="1131"/>
        <v>TLT UP equity</v>
      </c>
      <c r="BF3356">
        <f t="shared" ca="1" si="1104"/>
        <v>0</v>
      </c>
      <c r="BG3356">
        <f t="shared" ca="1" si="1105"/>
        <v>1</v>
      </c>
      <c r="BI3356">
        <f t="shared" ca="1" si="1118"/>
        <v>0</v>
      </c>
      <c r="BJ3356">
        <f t="shared" ca="1" si="1119"/>
        <v>1</v>
      </c>
      <c r="BL3356">
        <f t="shared" ca="1" si="1136"/>
        <v>0</v>
      </c>
      <c r="BM3356">
        <f t="shared" ca="1" si="1137"/>
        <v>8.0545089480624839</v>
      </c>
      <c r="BN3356" s="9">
        <f t="shared" ca="1" si="1127"/>
        <v>0</v>
      </c>
      <c r="BO3356" s="9">
        <f t="shared" ca="1" si="1128"/>
        <v>1</v>
      </c>
      <c r="BP3356" s="9">
        <f t="shared" ca="1" si="1122"/>
        <v>0</v>
      </c>
      <c r="BQ3356" s="9">
        <f t="shared" ca="1" si="1123"/>
        <v>1</v>
      </c>
      <c r="BR3356">
        <f t="shared" ca="1" si="1124"/>
        <v>1128.3986531923997</v>
      </c>
      <c r="BS3356">
        <f t="shared" ca="1" si="1125"/>
        <v>-3.8149737720551968E-3</v>
      </c>
      <c r="BT3356">
        <f t="shared" ca="1" si="1126"/>
        <v>1.8055555555555558E-5</v>
      </c>
      <c r="BU3356">
        <f t="shared" ca="1" si="1111"/>
        <v>0</v>
      </c>
      <c r="BV3356">
        <f t="shared" ca="1" si="1112"/>
        <v>0</v>
      </c>
      <c r="BW3356" s="35">
        <f ca="1">IFERROR(VLOOKUP($B3356,OFFSET(Input!$A$1,0,MATCH(Index!BW$6&amp;" Index",Input!$1:$1,0)-1,10000,2),2,0)/100,BW3355)</f>
        <v>3.8E-3</v>
      </c>
      <c r="BX3356">
        <f t="shared" ca="1" si="1129"/>
        <v>5.7594698025412727E-3</v>
      </c>
      <c r="CE3356">
        <v>1021.2692297756527</v>
      </c>
    </row>
    <row r="3357" spans="2:83" x14ac:dyDescent="0.25">
      <c r="B3357" s="2">
        <v>42394</v>
      </c>
      <c r="C3357">
        <f t="shared" ca="1" si="1113"/>
        <v>0</v>
      </c>
      <c r="D3357">
        <f t="shared" ca="1" si="1114"/>
        <v>0</v>
      </c>
      <c r="E3357">
        <f ca="1">IF($B3357&lt;VLOOKUP(E$6&amp;" Equity",Param,4,0),"",IFERROR(VLOOKUP($B3357,OFFSET(Input!$A$1,0,MATCH(Index!E$6&amp;" Equity",Input!$1:$1,0)-1,10000,2),2,0),E3356))</f>
        <v>78.069999999999993</v>
      </c>
      <c r="F3357" s="33">
        <v>126.02</v>
      </c>
      <c r="H3357">
        <f ca="1">IFERROR(VLOOKUP($B3357,OFFSET(Input!$A$1,0,MATCH(Index!H$6,Input!$1:$1,0)-1,10000,2),2,0),0)</f>
        <v>0</v>
      </c>
      <c r="I3357">
        <f ca="1">IFERROR(VLOOKUP($B3357,OFFSET(Input!$A$1,0,MATCH(Index!I$6,Input!$1:$1,0)-1,10000,2),2,0),0)</f>
        <v>0</v>
      </c>
      <c r="K3357">
        <f t="shared" ca="1" si="1115"/>
        <v>99.051770155992358</v>
      </c>
      <c r="L3357" s="30">
        <f t="shared" ca="1" si="1116"/>
        <v>140.85532684662115</v>
      </c>
      <c r="N3357">
        <f t="shared" ca="1" si="1120"/>
        <v>-9.8146221523199798E-3</v>
      </c>
      <c r="O3357">
        <f t="shared" ca="1" si="1121"/>
        <v>5.4105797173800369E-3</v>
      </c>
      <c r="Q3357">
        <f t="shared" ca="1" si="1133"/>
        <v>0.13809709024032837</v>
      </c>
      <c r="R3357">
        <f t="shared" ca="1" si="1132"/>
        <v>0.15592721882300198</v>
      </c>
      <c r="T3357">
        <f t="shared" ca="1" si="1096"/>
        <v>0.10763095523889904</v>
      </c>
      <c r="U3357">
        <f t="shared" ca="1" si="1091"/>
        <v>0.14094567549867837</v>
      </c>
      <c r="W3357">
        <f t="shared" ca="1" si="1092"/>
        <v>-0.64410997098894385</v>
      </c>
      <c r="X3357">
        <f t="shared" ca="1" si="1093"/>
        <v>-0.59929868495809946</v>
      </c>
      <c r="Z3357">
        <f t="shared" ca="1" si="1106"/>
        <v>99.426053135318824</v>
      </c>
      <c r="AA3357">
        <f t="shared" ca="1" si="1106"/>
        <v>100.58569599329982</v>
      </c>
      <c r="AB3357">
        <f t="shared" ca="1" si="1106"/>
        <v>100.64414322043616</v>
      </c>
      <c r="AC3357">
        <f t="shared" ca="1" si="1107"/>
        <v>100.64414322043616</v>
      </c>
      <c r="AE3357">
        <f ca="1">IFERROR(VLOOKUP($B3357,OFFSET(Input!$A$1,0,MATCH(Index!AE$6&amp;" Index",Input!$1:$1,0)-1,10000,2),2,0),AE3356)</f>
        <v>24.15</v>
      </c>
      <c r="AF3357">
        <f t="shared" ca="1" si="1097"/>
        <v>24.160666666666661</v>
      </c>
      <c r="AG3357">
        <f t="shared" ca="1" si="1097"/>
        <v>22.331999999999997</v>
      </c>
      <c r="AH3357">
        <f t="shared" ca="1" si="1097"/>
        <v>21.486000000000001</v>
      </c>
      <c r="AI3357">
        <f t="shared" ca="1" si="1098"/>
        <v>22.331999999999997</v>
      </c>
      <c r="AK3357">
        <f t="shared" ca="1" si="1099"/>
        <v>-1</v>
      </c>
      <c r="AL3357">
        <f t="shared" ca="1" si="1100"/>
        <v>1</v>
      </c>
      <c r="AN3357" t="str">
        <f t="shared" ca="1" si="1110"/>
        <v>Down</v>
      </c>
      <c r="AO3357" t="str">
        <f t="shared" ca="1" si="1117"/>
        <v>Not Up</v>
      </c>
      <c r="AQ3357">
        <f t="shared" ca="1" si="1108"/>
        <v>0</v>
      </c>
      <c r="AR3357">
        <f t="shared" ca="1" si="1109"/>
        <v>1</v>
      </c>
      <c r="AT3357">
        <f t="shared" ca="1" si="1134"/>
        <v>0</v>
      </c>
      <c r="AU3357">
        <f t="shared" ca="1" si="1135"/>
        <v>1</v>
      </c>
      <c r="AW3357" s="5">
        <f t="shared" ca="1" si="1102"/>
        <v>0.15592721882300198</v>
      </c>
      <c r="AX3357" s="5">
        <f t="shared" ca="1" si="1103"/>
        <v>0.14094567549867837</v>
      </c>
      <c r="AY3357" s="18">
        <f t="shared" ca="1" si="1101"/>
        <v>0.15592721882300198</v>
      </c>
      <c r="BA3357" s="6">
        <f t="shared" ca="1" si="1094"/>
        <v>0.32066242428627306</v>
      </c>
      <c r="BB3357">
        <f t="shared" ca="1" si="1095"/>
        <v>0.31196710824949947</v>
      </c>
      <c r="BC3357" t="str">
        <f t="shared" ca="1" si="1130"/>
        <v>TLT UP equity</v>
      </c>
      <c r="BD3357" t="str">
        <f t="shared" ca="1" si="1131"/>
        <v>TLT UP equity</v>
      </c>
      <c r="BF3357">
        <f t="shared" ca="1" si="1104"/>
        <v>0</v>
      </c>
      <c r="BG3357">
        <f t="shared" ca="1" si="1105"/>
        <v>1</v>
      </c>
      <c r="BI3357">
        <f t="shared" ca="1" si="1118"/>
        <v>0</v>
      </c>
      <c r="BJ3357">
        <f t="shared" ca="1" si="1119"/>
        <v>1</v>
      </c>
      <c r="BL3357">
        <f t="shared" ca="1" si="1136"/>
        <v>0</v>
      </c>
      <c r="BM3357">
        <f t="shared" ca="1" si="1137"/>
        <v>8.0545089480624839</v>
      </c>
      <c r="BN3357" s="9">
        <f t="shared" ca="1" si="1127"/>
        <v>0</v>
      </c>
      <c r="BO3357" s="9">
        <f t="shared" ca="1" si="1128"/>
        <v>1</v>
      </c>
      <c r="BP3357" s="9">
        <f t="shared" ca="1" si="1122"/>
        <v>0</v>
      </c>
      <c r="BQ3357" s="9">
        <f t="shared" ca="1" si="1123"/>
        <v>1</v>
      </c>
      <c r="BR3357">
        <f t="shared" ca="1" si="1124"/>
        <v>1134.5204904683758</v>
      </c>
      <c r="BS3357">
        <f t="shared" ca="1" si="1125"/>
        <v>5.4252433381203335E-3</v>
      </c>
      <c r="BT3357">
        <f t="shared" ca="1" si="1126"/>
        <v>5.4166666666666671E-5</v>
      </c>
      <c r="BU3357">
        <f t="shared" ca="1" si="1111"/>
        <v>0</v>
      </c>
      <c r="BV3357">
        <f t="shared" ca="1" si="1112"/>
        <v>0</v>
      </c>
      <c r="BW3357" s="35">
        <f ca="1">IFERROR(VLOOKUP($B3357,OFFSET(Input!$A$1,0,MATCH(Index!BW$6&amp;" Index",Input!$1:$1,0)-1,10000,2),2,0)/100,BW3356)</f>
        <v>3.8E-3</v>
      </c>
      <c r="BX3357">
        <f t="shared" ca="1" si="1129"/>
        <v>1.72576304526873E-2</v>
      </c>
      <c r="CE3357">
        <v>1022.960165970087</v>
      </c>
    </row>
    <row r="3358" spans="2:83" x14ac:dyDescent="0.25">
      <c r="B3358" s="2">
        <v>42395</v>
      </c>
      <c r="C3358">
        <f t="shared" ca="1" si="1113"/>
        <v>0</v>
      </c>
      <c r="D3358">
        <f t="shared" ca="1" si="1114"/>
        <v>0</v>
      </c>
      <c r="E3358">
        <f ca="1">IF($B3358&lt;VLOOKUP(E$6&amp;" Equity",Param,4,0),"",IFERROR(VLOOKUP($B3358,OFFSET(Input!$A$1,0,MATCH(Index!E$6&amp;" Equity",Input!$1:$1,0)-1,10000,2),2,0),E3357))</f>
        <v>78.75</v>
      </c>
      <c r="F3358" s="33">
        <v>126.12</v>
      </c>
      <c r="H3358">
        <f ca="1">IFERROR(VLOOKUP($B3358,OFFSET(Input!$A$1,0,MATCH(Index!H$6,Input!$1:$1,0)-1,10000,2),2,0),0)</f>
        <v>0</v>
      </c>
      <c r="I3358">
        <f ca="1">IFERROR(VLOOKUP($B3358,OFFSET(Input!$A$1,0,MATCH(Index!I$6,Input!$1:$1,0)-1,10000,2),2,0),0)</f>
        <v>0</v>
      </c>
      <c r="K3358">
        <f t="shared" ca="1" si="1115"/>
        <v>99.914524142236445</v>
      </c>
      <c r="L3358" s="30">
        <f t="shared" ca="1" si="1116"/>
        <v>140.96709904694382</v>
      </c>
      <c r="N3358">
        <f t="shared" ca="1" si="1120"/>
        <v>8.6724175735429614E-3</v>
      </c>
      <c r="O3358">
        <f t="shared" ca="1" si="1121"/>
        <v>7.9321016295064411E-4</v>
      </c>
      <c r="Q3358">
        <f t="shared" ca="1" si="1133"/>
        <v>0.14459822222293806</v>
      </c>
      <c r="R3358">
        <f t="shared" ca="1" si="1132"/>
        <v>0.1458690842543458</v>
      </c>
      <c r="T3358">
        <f t="shared" ca="1" si="1096"/>
        <v>0.11168616644310005</v>
      </c>
      <c r="U3358">
        <f t="shared" ref="U3358:U3421" ca="1" si="1138">SQRT(SUMPRODUCT(OFFSET(O3358,0,0,-U$5,1),OFFSET(O3358,0,0,-U$5,1))*252/U$5)</f>
        <v>0.13951372809346999</v>
      </c>
      <c r="W3358">
        <f t="shared" ref="W3358:W3421" ca="1" si="1139">(SUMPRODUCT(OFFSET(N3358,0,0,-W$5,1),OFFSET(O3358,0,0,-W$5,1))*252/W$5)/(Q3358*R3358)</f>
        <v>-0.66920296797843781</v>
      </c>
      <c r="X3358">
        <f t="shared" ref="X3358:X3421" ca="1" si="1140">(SUMPRODUCT(OFFSET(N3358,0,0,-X$5,1),OFFSET(O3358,0,0,-X$5,1))*252/X$5)/(T3358*U3358)</f>
        <v>-0.58781865803404387</v>
      </c>
      <c r="Z3358">
        <f t="shared" ca="1" si="1106"/>
        <v>99.343584004280785</v>
      </c>
      <c r="AA3358">
        <f t="shared" ca="1" si="1106"/>
        <v>100.47531423329507</v>
      </c>
      <c r="AB3358">
        <f t="shared" ca="1" si="1106"/>
        <v>100.61055437236494</v>
      </c>
      <c r="AC3358">
        <f t="shared" ca="1" si="1107"/>
        <v>100.61055437236494</v>
      </c>
      <c r="AE3358">
        <f ca="1">IFERROR(VLOOKUP($B3358,OFFSET(Input!$A$1,0,MATCH(Index!AE$6&amp;" Index",Input!$1:$1,0)-1,10000,2),2,0),AE3357)</f>
        <v>22.5</v>
      </c>
      <c r="AF3358">
        <f t="shared" ca="1" si="1097"/>
        <v>24.280666666666662</v>
      </c>
      <c r="AG3358">
        <f t="shared" ca="1" si="1097"/>
        <v>22.669999999999995</v>
      </c>
      <c r="AH3358">
        <f t="shared" ca="1" si="1097"/>
        <v>21.628400000000003</v>
      </c>
      <c r="AI3358">
        <f t="shared" ca="1" si="1098"/>
        <v>22.669999999999995</v>
      </c>
      <c r="AK3358">
        <f t="shared" ca="1" si="1099"/>
        <v>-1</v>
      </c>
      <c r="AL3358">
        <f t="shared" ca="1" si="1100"/>
        <v>1</v>
      </c>
      <c r="AN3358" t="str">
        <f t="shared" ca="1" si="1110"/>
        <v>Down</v>
      </c>
      <c r="AO3358" t="str">
        <f t="shared" ca="1" si="1117"/>
        <v>Not Up</v>
      </c>
      <c r="AQ3358">
        <f t="shared" ca="1" si="1108"/>
        <v>0</v>
      </c>
      <c r="AR3358">
        <f t="shared" ca="1" si="1109"/>
        <v>1</v>
      </c>
      <c r="AT3358">
        <f t="shared" ca="1" si="1134"/>
        <v>0</v>
      </c>
      <c r="AU3358">
        <f t="shared" ca="1" si="1135"/>
        <v>1</v>
      </c>
      <c r="AW3358" s="5">
        <f t="shared" ca="1" si="1102"/>
        <v>0.1458690842543458</v>
      </c>
      <c r="AX3358" s="5">
        <f t="shared" ca="1" si="1103"/>
        <v>0.13951372809346999</v>
      </c>
      <c r="AY3358" s="18">
        <f t="shared" ca="1" si="1101"/>
        <v>0.1458690842543458</v>
      </c>
      <c r="BA3358" s="6">
        <f t="shared" ref="BA3358:BA3421" ca="1" si="1141">MAX(0,MIN(150%,VT/AY3358))</f>
        <v>0.34277311231225049</v>
      </c>
      <c r="BB3358">
        <f t="shared" ref="BB3358:BB3421" ca="1" si="1142">IF($D3358&lt;&gt;0,BA3358,IF(AND(AY3358*BB3357&gt;4.5%,AY3358*BB3357&lt;5.5%),BB3357,BA3358))</f>
        <v>0.31196710824949947</v>
      </c>
      <c r="BC3358" t="str">
        <f t="shared" ca="1" si="1130"/>
        <v>TLT UP equity</v>
      </c>
      <c r="BD3358" t="str">
        <f t="shared" ca="1" si="1131"/>
        <v>TLT UP equity</v>
      </c>
      <c r="BF3358">
        <f t="shared" ca="1" si="1104"/>
        <v>0</v>
      </c>
      <c r="BG3358">
        <f t="shared" ca="1" si="1105"/>
        <v>1</v>
      </c>
      <c r="BI3358">
        <f t="shared" ca="1" si="1118"/>
        <v>0</v>
      </c>
      <c r="BJ3358">
        <f t="shared" ca="1" si="1119"/>
        <v>1</v>
      </c>
      <c r="BL3358">
        <f t="shared" ca="1" si="1136"/>
        <v>0</v>
      </c>
      <c r="BM3358">
        <f t="shared" ca="1" si="1137"/>
        <v>8.0545089480624839</v>
      </c>
      <c r="BN3358" s="9">
        <f t="shared" ca="1" si="1127"/>
        <v>0</v>
      </c>
      <c r="BO3358" s="9">
        <f t="shared" ca="1" si="1128"/>
        <v>1</v>
      </c>
      <c r="BP3358" s="9">
        <f t="shared" ca="1" si="1122"/>
        <v>0</v>
      </c>
      <c r="BQ3358" s="9">
        <f t="shared" ca="1" si="1123"/>
        <v>1</v>
      </c>
      <c r="BR3358">
        <f t="shared" ca="1" si="1124"/>
        <v>1135.4207606560194</v>
      </c>
      <c r="BS3358">
        <f t="shared" ca="1" si="1125"/>
        <v>7.9352483732741952E-4</v>
      </c>
      <c r="BT3358">
        <f t="shared" ca="1" si="1126"/>
        <v>1.8055555555555558E-5</v>
      </c>
      <c r="BU3358">
        <f t="shared" ca="1" si="1111"/>
        <v>0</v>
      </c>
      <c r="BV3358">
        <f t="shared" ca="1" si="1112"/>
        <v>0</v>
      </c>
      <c r="BW3358" s="35">
        <f ca="1">IFERROR(VLOOKUP($B3358,OFFSET(Input!$A$1,0,MATCH(Index!BW$6&amp;" Index",Input!$1:$1,0)-1,10000,2),2,0)/100,BW3357)</f>
        <v>3.8E-3</v>
      </c>
      <c r="BX3358">
        <f t="shared" ca="1" si="1129"/>
        <v>5.7620680872465411E-3</v>
      </c>
      <c r="CE3358">
        <v>1023.2008629628175</v>
      </c>
    </row>
    <row r="3359" spans="2:83" x14ac:dyDescent="0.25">
      <c r="B3359" s="2">
        <v>42396</v>
      </c>
      <c r="C3359">
        <f t="shared" ca="1" si="1113"/>
        <v>0</v>
      </c>
      <c r="D3359">
        <f t="shared" ca="1" si="1114"/>
        <v>0</v>
      </c>
      <c r="E3359">
        <f ca="1">IF($B3359&lt;VLOOKUP(E$6&amp;" Equity",Param,4,0),"",IFERROR(VLOOKUP($B3359,OFFSET(Input!$A$1,0,MATCH(Index!E$6&amp;" Equity",Input!$1:$1,0)-1,10000,2),2,0),E3358))</f>
        <v>78.63</v>
      </c>
      <c r="F3359" s="33">
        <v>126.05</v>
      </c>
      <c r="H3359">
        <f ca="1">IFERROR(VLOOKUP($B3359,OFFSET(Input!$A$1,0,MATCH(Index!H$6,Input!$1:$1,0)-1,10000,2),2,0),0)</f>
        <v>0</v>
      </c>
      <c r="I3359">
        <f ca="1">IFERROR(VLOOKUP($B3359,OFFSET(Input!$A$1,0,MATCH(Index!I$6,Input!$1:$1,0)-1,10000,2),2,0),0)</f>
        <v>0</v>
      </c>
      <c r="K3359">
        <f t="shared" ca="1" si="1115"/>
        <v>99.762273438781605</v>
      </c>
      <c r="L3359" s="30">
        <f t="shared" ca="1" si="1116"/>
        <v>140.88885850671795</v>
      </c>
      <c r="N3359">
        <f t="shared" ca="1" si="1120"/>
        <v>-1.5249717023178492E-3</v>
      </c>
      <c r="O3359">
        <f t="shared" ca="1" si="1121"/>
        <v>-5.5518104293118917E-4</v>
      </c>
      <c r="Q3359">
        <f t="shared" ca="1" si="1133"/>
        <v>0.14471244902044653</v>
      </c>
      <c r="R3359">
        <f t="shared" ca="1" si="1132"/>
        <v>0.12829896639883762</v>
      </c>
      <c r="T3359">
        <f t="shared" ref="T3359:T3422" ca="1" si="1143">SQRT(SUMPRODUCT(OFFSET(N3359,0,0,-T$5,1),OFFSET(N3359,0,0,-T$5,1))*252/T$5)</f>
        <v>0.10978306171954115</v>
      </c>
      <c r="U3359">
        <f t="shared" ca="1" si="1138"/>
        <v>0.1391339978416361</v>
      </c>
      <c r="W3359">
        <f t="shared" ca="1" si="1139"/>
        <v>-0.77801171617872555</v>
      </c>
      <c r="X3359">
        <f t="shared" ca="1" si="1140"/>
        <v>-0.58438412460491573</v>
      </c>
      <c r="Z3359">
        <f t="shared" ca="1" si="1106"/>
        <v>99.235739756000285</v>
      </c>
      <c r="AA3359">
        <f t="shared" ca="1" si="1106"/>
        <v>100.38777007880853</v>
      </c>
      <c r="AB3359">
        <f t="shared" ca="1" si="1106"/>
        <v>100.5850111287229</v>
      </c>
      <c r="AC3359">
        <f t="shared" ca="1" si="1107"/>
        <v>100.5850111287229</v>
      </c>
      <c r="AE3359">
        <f ca="1">IFERROR(VLOOKUP($B3359,OFFSET(Input!$A$1,0,MATCH(Index!AE$6&amp;" Index",Input!$1:$1,0)-1,10000,2),2,0),AE3358)</f>
        <v>23.11</v>
      </c>
      <c r="AF3359">
        <f t="shared" ref="AF3359:AH3422" ca="1" si="1144">AVERAGE(OFFSET($AE3359,0,0,-AF$5,1))</f>
        <v>24.531999999999996</v>
      </c>
      <c r="AG3359">
        <f t="shared" ca="1" si="1144"/>
        <v>22.979999999999997</v>
      </c>
      <c r="AH3359">
        <f t="shared" ca="1" si="1144"/>
        <v>21.724800000000002</v>
      </c>
      <c r="AI3359">
        <f t="shared" ref="AI3359:AI3422" ca="1" si="1145">MAX(AH3359,AG3359)</f>
        <v>22.979999999999997</v>
      </c>
      <c r="AK3359">
        <f t="shared" ref="AK3359:AK3422" ca="1" si="1146">IF(Z3359&gt;AC3359,1,-1)</f>
        <v>-1</v>
      </c>
      <c r="AL3359">
        <f t="shared" ref="AL3359:AL3422" ca="1" si="1147">IF(AF3359&gt;AI3359,1,-1)</f>
        <v>1</v>
      </c>
      <c r="AN3359" t="str">
        <f t="shared" ca="1" si="1110"/>
        <v>Down</v>
      </c>
      <c r="AO3359" t="str">
        <f t="shared" ca="1" si="1117"/>
        <v>Not Up</v>
      </c>
      <c r="AQ3359">
        <f t="shared" ca="1" si="1108"/>
        <v>0</v>
      </c>
      <c r="AR3359">
        <f t="shared" ca="1" si="1109"/>
        <v>1</v>
      </c>
      <c r="AT3359">
        <f t="shared" ca="1" si="1134"/>
        <v>0</v>
      </c>
      <c r="AU3359">
        <f t="shared" ca="1" si="1135"/>
        <v>1</v>
      </c>
      <c r="AW3359" s="5">
        <f t="shared" ca="1" si="1102"/>
        <v>0.12829896639883762</v>
      </c>
      <c r="AX3359" s="5">
        <f t="shared" ca="1" si="1103"/>
        <v>0.1391339978416361</v>
      </c>
      <c r="AY3359" s="18">
        <f t="shared" ref="AY3359:AY3422" ca="1" si="1148">MAX(AW3359,AX3359)</f>
        <v>0.1391339978416361</v>
      </c>
      <c r="BA3359" s="6">
        <f t="shared" ca="1" si="1141"/>
        <v>0.35936579682638436</v>
      </c>
      <c r="BB3359">
        <f t="shared" ca="1" si="1142"/>
        <v>0.35936579682638436</v>
      </c>
      <c r="BC3359" t="str">
        <f t="shared" ca="1" si="1130"/>
        <v>TLT UP equity</v>
      </c>
      <c r="BD3359" t="str">
        <f t="shared" ca="1" si="1131"/>
        <v>TLT UP equity</v>
      </c>
      <c r="BF3359">
        <f t="shared" ca="1" si="1104"/>
        <v>0</v>
      </c>
      <c r="BG3359">
        <f t="shared" ca="1" si="1105"/>
        <v>1</v>
      </c>
      <c r="BI3359">
        <f t="shared" ca="1" si="1118"/>
        <v>0</v>
      </c>
      <c r="BJ3359">
        <f t="shared" ca="1" si="1119"/>
        <v>1</v>
      </c>
      <c r="BL3359">
        <f t="shared" ca="1" si="1136"/>
        <v>0</v>
      </c>
      <c r="BM3359">
        <f t="shared" ca="1" si="1137"/>
        <v>8.0545089480624839</v>
      </c>
      <c r="BN3359" s="9">
        <f t="shared" ca="1" si="1127"/>
        <v>0</v>
      </c>
      <c r="BO3359" s="9">
        <f t="shared" ca="1" si="1128"/>
        <v>1</v>
      </c>
      <c r="BP3359" s="9">
        <f t="shared" ca="1" si="1122"/>
        <v>0</v>
      </c>
      <c r="BQ3359" s="9">
        <f t="shared" ca="1" si="1123"/>
        <v>1</v>
      </c>
      <c r="BR3359">
        <f t="shared" ca="1" si="1124"/>
        <v>1134.7905715246688</v>
      </c>
      <c r="BS3359">
        <f t="shared" ca="1" si="1125"/>
        <v>-5.5502695845233152E-4</v>
      </c>
      <c r="BT3359">
        <f t="shared" ca="1" si="1126"/>
        <v>1.8055555555555558E-5</v>
      </c>
      <c r="BU3359">
        <f t="shared" ca="1" si="1111"/>
        <v>0</v>
      </c>
      <c r="BV3359">
        <f t="shared" ca="1" si="1112"/>
        <v>0</v>
      </c>
      <c r="BW3359" s="35">
        <f ca="1">IFERROR(VLOOKUP($B3359,OFFSET(Input!$A$1,0,MATCH(Index!BW$6&amp;" Index",Input!$1:$1,0)-1,10000,2),2,0)/100,BW3358)</f>
        <v>3.8E-3</v>
      </c>
      <c r="BX3359">
        <f t="shared" ca="1" si="1129"/>
        <v>5.7634238706940752E-3</v>
      </c>
      <c r="CE3359">
        <v>1023.0111520948884</v>
      </c>
    </row>
    <row r="3360" spans="2:83" x14ac:dyDescent="0.25">
      <c r="B3360" s="2">
        <v>42397</v>
      </c>
      <c r="C3360">
        <f t="shared" ca="1" si="1113"/>
        <v>0</v>
      </c>
      <c r="D3360">
        <f t="shared" ca="1" si="1114"/>
        <v>0</v>
      </c>
      <c r="E3360">
        <f ca="1">IF($B3360&lt;VLOOKUP(E$6&amp;" Equity",Param,4,0),"",IFERROR(VLOOKUP($B3360,OFFSET(Input!$A$1,0,MATCH(Index!E$6&amp;" Equity",Input!$1:$1,0)-1,10000,2),2,0),E3359))</f>
        <v>79.03</v>
      </c>
      <c r="F3360" s="33">
        <v>126.23</v>
      </c>
      <c r="H3360">
        <f ca="1">IFERROR(VLOOKUP($B3360,OFFSET(Input!$A$1,0,MATCH(Index!H$6,Input!$1:$1,0)-1,10000,2),2,0),0)</f>
        <v>0</v>
      </c>
      <c r="I3360">
        <f ca="1">IFERROR(VLOOKUP($B3360,OFFSET(Input!$A$1,0,MATCH(Index!I$6,Input!$1:$1,0)-1,10000,2),2,0),0)</f>
        <v>0</v>
      </c>
      <c r="K3360">
        <f t="shared" ca="1" si="1115"/>
        <v>100.26977578363106</v>
      </c>
      <c r="L3360" s="30">
        <f t="shared" ca="1" si="1116"/>
        <v>141.09004846729874</v>
      </c>
      <c r="N3360">
        <f t="shared" ca="1" si="1120"/>
        <v>5.0742212134593625E-3</v>
      </c>
      <c r="O3360">
        <f t="shared" ca="1" si="1121"/>
        <v>1.4269861308415029E-3</v>
      </c>
      <c r="Q3360">
        <f t="shared" ca="1" si="1133"/>
        <v>0.1358924261371878</v>
      </c>
      <c r="R3360">
        <f t="shared" ca="1" si="1132"/>
        <v>0.11765110994210162</v>
      </c>
      <c r="T3360">
        <f t="shared" ca="1" si="1143"/>
        <v>0.10937385646426311</v>
      </c>
      <c r="U3360">
        <f t="shared" ca="1" si="1138"/>
        <v>0.12588710525234173</v>
      </c>
      <c r="W3360">
        <f t="shared" ca="1" si="1139"/>
        <v>-0.71143670793752001</v>
      </c>
      <c r="X3360">
        <f t="shared" ca="1" si="1140"/>
        <v>-0.55377863913879455</v>
      </c>
      <c r="Z3360">
        <f t="shared" ca="1" si="1106"/>
        <v>99.290296258071606</v>
      </c>
      <c r="AA3360">
        <f t="shared" ca="1" si="1106"/>
        <v>100.29641965673565</v>
      </c>
      <c r="AB3360">
        <f t="shared" ca="1" si="1106"/>
        <v>100.59339876742193</v>
      </c>
      <c r="AC3360">
        <f t="shared" ca="1" si="1107"/>
        <v>100.59339876742193</v>
      </c>
      <c r="AE3360">
        <f ca="1">IFERROR(VLOOKUP($B3360,OFFSET(Input!$A$1,0,MATCH(Index!AE$6&amp;" Index",Input!$1:$1,0)-1,10000,2),2,0),AE3359)</f>
        <v>22.42</v>
      </c>
      <c r="AF3360">
        <f t="shared" ca="1" si="1144"/>
        <v>24.654</v>
      </c>
      <c r="AG3360">
        <f t="shared" ca="1" si="1144"/>
        <v>23.296999999999997</v>
      </c>
      <c r="AH3360">
        <f t="shared" ca="1" si="1144"/>
        <v>21.873599999999993</v>
      </c>
      <c r="AI3360">
        <f t="shared" ca="1" si="1145"/>
        <v>23.296999999999997</v>
      </c>
      <c r="AK3360">
        <f t="shared" ca="1" si="1146"/>
        <v>-1</v>
      </c>
      <c r="AL3360">
        <f t="shared" ca="1" si="1147"/>
        <v>1</v>
      </c>
      <c r="AN3360" t="str">
        <f t="shared" ca="1" si="1110"/>
        <v>Down</v>
      </c>
      <c r="AO3360" t="str">
        <f t="shared" ca="1" si="1117"/>
        <v>Not Up</v>
      </c>
      <c r="AQ3360">
        <f t="shared" ca="1" si="1108"/>
        <v>0</v>
      </c>
      <c r="AR3360">
        <f t="shared" ca="1" si="1109"/>
        <v>1</v>
      </c>
      <c r="AT3360">
        <f t="shared" ca="1" si="1134"/>
        <v>0</v>
      </c>
      <c r="AU3360">
        <f t="shared" ca="1" si="1135"/>
        <v>1</v>
      </c>
      <c r="AW3360" s="5">
        <f t="shared" ca="1" si="1102"/>
        <v>0.11765110994210162</v>
      </c>
      <c r="AX3360" s="5">
        <f t="shared" ca="1" si="1103"/>
        <v>0.12588710525234173</v>
      </c>
      <c r="AY3360" s="18">
        <f t="shared" ca="1" si="1148"/>
        <v>0.12588710525234173</v>
      </c>
      <c r="BA3360" s="6">
        <f t="shared" ca="1" si="1141"/>
        <v>0.39718126729321956</v>
      </c>
      <c r="BB3360">
        <f t="shared" ca="1" si="1142"/>
        <v>0.35936579682638436</v>
      </c>
      <c r="BC3360" t="str">
        <f t="shared" ca="1" si="1130"/>
        <v>TLT UP equity</v>
      </c>
      <c r="BD3360" t="str">
        <f t="shared" ca="1" si="1131"/>
        <v>TLT UP equity</v>
      </c>
      <c r="BF3360">
        <f t="shared" ca="1" si="1104"/>
        <v>0</v>
      </c>
      <c r="BG3360">
        <f t="shared" ca="1" si="1105"/>
        <v>1</v>
      </c>
      <c r="BI3360">
        <f t="shared" ca="1" si="1118"/>
        <v>0</v>
      </c>
      <c r="BJ3360">
        <f t="shared" ca="1" si="1119"/>
        <v>1</v>
      </c>
      <c r="BL3360">
        <f t="shared" ca="1" si="1136"/>
        <v>0</v>
      </c>
      <c r="BM3360">
        <f t="shared" ca="1" si="1137"/>
        <v>8.0545089480624839</v>
      </c>
      <c r="BN3360" s="9">
        <f t="shared" ca="1" si="1127"/>
        <v>0</v>
      </c>
      <c r="BO3360" s="9">
        <f t="shared" ca="1" si="1128"/>
        <v>1</v>
      </c>
      <c r="BP3360" s="9">
        <f t="shared" ca="1" si="1122"/>
        <v>0</v>
      </c>
      <c r="BQ3360" s="9">
        <f t="shared" ca="1" si="1123"/>
        <v>1</v>
      </c>
      <c r="BR3360">
        <f t="shared" ca="1" si="1124"/>
        <v>1136.4110578624272</v>
      </c>
      <c r="BS3360">
        <f t="shared" ca="1" si="1125"/>
        <v>1.4280047600159218E-3</v>
      </c>
      <c r="BT3360">
        <f t="shared" ca="1" si="1126"/>
        <v>1.8055555555555558E-5</v>
      </c>
      <c r="BU3360">
        <f t="shared" ca="1" si="1111"/>
        <v>0</v>
      </c>
      <c r="BV3360">
        <f t="shared" ca="1" si="1112"/>
        <v>9.4797377153769794E-6</v>
      </c>
      <c r="BW3360" s="35">
        <f ca="1">IFERROR(VLOOKUP($B3360,OFFSET(Input!$A$1,0,MATCH(Index!BW$6&amp;" Index",Input!$1:$1,0)-1,10000,2),2,0)/100,BW3359)</f>
        <v>3.8E-3</v>
      </c>
      <c r="BX3360">
        <f t="shared" ca="1" si="1129"/>
        <v>6.6378580997960316E-3</v>
      </c>
      <c r="CE3360">
        <v>1023.4446548290452</v>
      </c>
    </row>
    <row r="3361" spans="2:84" x14ac:dyDescent="0.25">
      <c r="B3361" s="2">
        <v>42398</v>
      </c>
      <c r="C3361">
        <f t="shared" ca="1" si="1113"/>
        <v>0</v>
      </c>
      <c r="D3361">
        <f t="shared" ca="1" si="1114"/>
        <v>0</v>
      </c>
      <c r="E3361">
        <f ca="1">IF($B3361&lt;VLOOKUP(E$6&amp;" Equity",Param,4,0),"",IFERROR(VLOOKUP($B3361,OFFSET(Input!$A$1,0,MATCH(Index!E$6&amp;" Equity",Input!$1:$1,0)-1,10000,2),2,0),E3360))</f>
        <v>79.28</v>
      </c>
      <c r="F3361" s="33">
        <v>127.3</v>
      </c>
      <c r="H3361">
        <f ca="1">IFERROR(VLOOKUP($B3361,OFFSET(Input!$A$1,0,MATCH(Index!H$6,Input!$1:$1,0)-1,10000,2),2,0),0)</f>
        <v>0</v>
      </c>
      <c r="I3361">
        <f ca="1">IFERROR(VLOOKUP($B3361,OFFSET(Input!$A$1,0,MATCH(Index!I$6,Input!$1:$1,0)-1,10000,2),2,0),0)</f>
        <v>0</v>
      </c>
      <c r="K3361">
        <f t="shared" ca="1" si="1115"/>
        <v>100.58696474916196</v>
      </c>
      <c r="L3361" s="30">
        <f t="shared" ca="1" si="1116"/>
        <v>142.28601101075125</v>
      </c>
      <c r="N3361">
        <f t="shared" ca="1" si="1120"/>
        <v>3.158362804848601E-3</v>
      </c>
      <c r="O3361">
        <f t="shared" ca="1" si="1121"/>
        <v>8.4408657985905935E-3</v>
      </c>
      <c r="Q3361">
        <f t="shared" ca="1" si="1133"/>
        <v>0.13498394129383018</v>
      </c>
      <c r="R3361">
        <f t="shared" ca="1" si="1132"/>
        <v>0.11579410607407876</v>
      </c>
      <c r="T3361">
        <f t="shared" ca="1" si="1143"/>
        <v>0.10991509890782651</v>
      </c>
      <c r="U3361">
        <f t="shared" ca="1" si="1138"/>
        <v>0.12935498349470723</v>
      </c>
      <c r="W3361">
        <f t="shared" ca="1" si="1139"/>
        <v>-0.61736010807819586</v>
      </c>
      <c r="X3361">
        <f t="shared" ca="1" si="1140"/>
        <v>-0.51199321994975056</v>
      </c>
      <c r="Z3361">
        <f t="shared" ca="1" si="1106"/>
        <v>99.33216520152169</v>
      </c>
      <c r="AA3361">
        <f t="shared" ca="1" si="1106"/>
        <v>100.21712241535292</v>
      </c>
      <c r="AB3361">
        <f t="shared" ca="1" si="1106"/>
        <v>100.56600893879691</v>
      </c>
      <c r="AC3361">
        <f t="shared" ca="1" si="1107"/>
        <v>100.56600893879691</v>
      </c>
      <c r="AE3361">
        <f ca="1">IFERROR(VLOOKUP($B3361,OFFSET(Input!$A$1,0,MATCH(Index!AE$6&amp;" Index",Input!$1:$1,0)-1,10000,2),2,0),AE3360)</f>
        <v>20.2</v>
      </c>
      <c r="AF3361">
        <f t="shared" ca="1" si="1144"/>
        <v>24.334666666666671</v>
      </c>
      <c r="AG3361">
        <f t="shared" ca="1" si="1144"/>
        <v>23.442499999999999</v>
      </c>
      <c r="AH3361">
        <f t="shared" ca="1" si="1144"/>
        <v>22.017600000000002</v>
      </c>
      <c r="AI3361">
        <f t="shared" ca="1" si="1145"/>
        <v>23.442499999999999</v>
      </c>
      <c r="AK3361">
        <f t="shared" ca="1" si="1146"/>
        <v>-1</v>
      </c>
      <c r="AL3361">
        <f t="shared" ca="1" si="1147"/>
        <v>1</v>
      </c>
      <c r="AN3361" t="str">
        <f t="shared" ca="1" si="1110"/>
        <v>Down</v>
      </c>
      <c r="AO3361" t="str">
        <f t="shared" ca="1" si="1117"/>
        <v>Not Up</v>
      </c>
      <c r="AQ3361">
        <f t="shared" ca="1" si="1108"/>
        <v>0</v>
      </c>
      <c r="AR3361">
        <f t="shared" ca="1" si="1109"/>
        <v>1</v>
      </c>
      <c r="AT3361">
        <f t="shared" ca="1" si="1134"/>
        <v>0</v>
      </c>
      <c r="AU3361">
        <f t="shared" ca="1" si="1135"/>
        <v>1</v>
      </c>
      <c r="AW3361" s="5">
        <f t="shared" ca="1" si="1102"/>
        <v>0.11579410607407876</v>
      </c>
      <c r="AX3361" s="5">
        <f t="shared" ca="1" si="1103"/>
        <v>0.12935498349470723</v>
      </c>
      <c r="AY3361" s="18">
        <f t="shared" ca="1" si="1148"/>
        <v>0.12935498349470723</v>
      </c>
      <c r="BA3361" s="6">
        <f t="shared" ca="1" si="1141"/>
        <v>0.38653323319426525</v>
      </c>
      <c r="BB3361">
        <f t="shared" ca="1" si="1142"/>
        <v>0.35936579682638436</v>
      </c>
      <c r="BC3361" t="str">
        <f t="shared" ca="1" si="1130"/>
        <v>TLT UP equity</v>
      </c>
      <c r="BD3361" t="str">
        <f t="shared" ca="1" si="1131"/>
        <v>TLT UP equity</v>
      </c>
      <c r="BF3361">
        <f t="shared" ca="1" si="1104"/>
        <v>0</v>
      </c>
      <c r="BG3361">
        <f t="shared" ca="1" si="1105"/>
        <v>1</v>
      </c>
      <c r="BI3361">
        <f t="shared" ca="1" si="1118"/>
        <v>0</v>
      </c>
      <c r="BJ3361">
        <f t="shared" ca="1" si="1119"/>
        <v>1</v>
      </c>
      <c r="BL3361">
        <f t="shared" ca="1" si="1136"/>
        <v>0</v>
      </c>
      <c r="BM3361">
        <f t="shared" ca="1" si="1137"/>
        <v>8.0545089480624839</v>
      </c>
      <c r="BN3361" s="9">
        <f t="shared" ca="1" si="1127"/>
        <v>0</v>
      </c>
      <c r="BO3361" s="9">
        <f t="shared" ca="1" si="1128"/>
        <v>0.99999999999999989</v>
      </c>
      <c r="BP3361" s="9">
        <f t="shared" ca="1" si="1122"/>
        <v>0</v>
      </c>
      <c r="BQ3361" s="9">
        <f t="shared" ca="1" si="1123"/>
        <v>0.99999999999999989</v>
      </c>
      <c r="BR3361">
        <f t="shared" ca="1" si="1124"/>
        <v>1146.0439488702132</v>
      </c>
      <c r="BS3361">
        <f t="shared" ca="1" si="1125"/>
        <v>8.4765903509467222E-3</v>
      </c>
      <c r="BT3361">
        <f t="shared" ca="1" si="1126"/>
        <v>1.8055555555555555E-5</v>
      </c>
      <c r="BU3361">
        <f t="shared" ca="1" si="1111"/>
        <v>0</v>
      </c>
      <c r="BV3361">
        <f t="shared" ca="1" si="1112"/>
        <v>0</v>
      </c>
      <c r="BW3361" s="35">
        <f ca="1">IFERROR(VLOOKUP($B3361,OFFSET(Input!$A$1,0,MATCH(Index!BW$6&amp;" Index",Input!$1:$1,0)-1,10000,2),2,0)/100,BW3360)</f>
        <v>2.8999999999999998E-3</v>
      </c>
      <c r="BX3361">
        <f t="shared" ca="1" si="1129"/>
        <v>6.6406709035756505E-3</v>
      </c>
      <c r="CE3361">
        <v>1026.5483341123265</v>
      </c>
    </row>
    <row r="3362" spans="2:84" x14ac:dyDescent="0.25">
      <c r="B3362" s="2">
        <v>42401</v>
      </c>
      <c r="C3362">
        <f t="shared" ca="1" si="1113"/>
        <v>1</v>
      </c>
      <c r="D3362">
        <f t="shared" ca="1" si="1114"/>
        <v>0</v>
      </c>
      <c r="E3362">
        <f ca="1">IF($B3362&lt;VLOOKUP(E$6&amp;" Equity",Param,4,0),"",IFERROR(VLOOKUP($B3362,OFFSET(Input!$A$1,0,MATCH(Index!E$6&amp;" Equity",Input!$1:$1,0)-1,10000,2),2,0),E3361))</f>
        <v>78.430000000000007</v>
      </c>
      <c r="F3362" s="33">
        <v>126.67</v>
      </c>
      <c r="H3362">
        <f ca="1">IFERROR(VLOOKUP($B3362,OFFSET(Input!$A$1,0,MATCH(Index!H$6,Input!$1:$1,0)-1,10000,2),2,0),0)</f>
        <v>0.39105699999999999</v>
      </c>
      <c r="I3362" s="27">
        <f ca="1">IFERROR(VLOOKUP($B3362,OFFSET(Input!$A$1,0,MATCH(Index!I$6,Input!$1:$1,0)-1,10000,2),2,0),0)</f>
        <v>0.241034</v>
      </c>
      <c r="K3362">
        <f t="shared" ca="1" si="1115"/>
        <v>100.00467812753136</v>
      </c>
      <c r="L3362" s="30">
        <f t="shared" ca="1" si="1116"/>
        <v>141.8512551540442</v>
      </c>
      <c r="N3362">
        <f t="shared" ca="1" si="1120"/>
        <v>-5.8057080428382934E-3</v>
      </c>
      <c r="O3362">
        <f t="shared" ca="1" si="1121"/>
        <v>-3.060184268371896E-3</v>
      </c>
      <c r="Q3362">
        <f t="shared" ca="1" si="1133"/>
        <v>0.12099141019688162</v>
      </c>
      <c r="R3362">
        <f t="shared" ca="1" si="1132"/>
        <v>8.618819005923202E-2</v>
      </c>
      <c r="T3362">
        <f t="shared" ca="1" si="1143"/>
        <v>0.11180864625580698</v>
      </c>
      <c r="U3362">
        <f t="shared" ca="1" si="1138"/>
        <v>0.12867776988447313</v>
      </c>
      <c r="W3362">
        <f t="shared" ca="1" si="1139"/>
        <v>-0.37913755371390662</v>
      </c>
      <c r="X3362">
        <f t="shared" ca="1" si="1140"/>
        <v>-0.49303190227006299</v>
      </c>
      <c r="Z3362">
        <f t="shared" ca="1" si="1106"/>
        <v>99.447756092469575</v>
      </c>
      <c r="AA3362">
        <f t="shared" ca="1" si="1106"/>
        <v>100.10553895323335</v>
      </c>
      <c r="AB3362">
        <f t="shared" ca="1" si="1106"/>
        <v>100.49008544429354</v>
      </c>
      <c r="AC3362">
        <f t="shared" ca="1" si="1107"/>
        <v>100.49008544429354</v>
      </c>
      <c r="AE3362">
        <f ca="1">IFERROR(VLOOKUP($B3362,OFFSET(Input!$A$1,0,MATCH(Index!AE$6&amp;" Index",Input!$1:$1,0)-1,10000,2),2,0),AE3361)</f>
        <v>19.98</v>
      </c>
      <c r="AF3362">
        <f t="shared" ca="1" si="1144"/>
        <v>23.866</v>
      </c>
      <c r="AG3362">
        <f t="shared" ca="1" si="1144"/>
        <v>23.530999999999999</v>
      </c>
      <c r="AH3362">
        <f t="shared" ca="1" si="1144"/>
        <v>22.194000000000003</v>
      </c>
      <c r="AI3362">
        <f t="shared" ca="1" si="1145"/>
        <v>23.530999999999999</v>
      </c>
      <c r="AK3362">
        <f t="shared" ca="1" si="1146"/>
        <v>-1</v>
      </c>
      <c r="AL3362">
        <f t="shared" ca="1" si="1147"/>
        <v>1</v>
      </c>
      <c r="AN3362" t="str">
        <f t="shared" ca="1" si="1110"/>
        <v>Not Down</v>
      </c>
      <c r="AO3362" t="str">
        <f t="shared" ca="1" si="1117"/>
        <v>Not Up</v>
      </c>
      <c r="AQ3362">
        <f t="shared" ca="1" si="1108"/>
        <v>1</v>
      </c>
      <c r="AR3362">
        <f t="shared" ca="1" si="1109"/>
        <v>0</v>
      </c>
      <c r="AT3362">
        <f t="shared" ca="1" si="1134"/>
        <v>0</v>
      </c>
      <c r="AU3362">
        <f t="shared" ca="1" si="1135"/>
        <v>1</v>
      </c>
      <c r="AW3362" s="5">
        <f t="shared" ca="1" si="1102"/>
        <v>6.3832318699496654E-2</v>
      </c>
      <c r="AX3362" s="5">
        <f t="shared" ca="1" si="1103"/>
        <v>9.3953506789232422E-2</v>
      </c>
      <c r="AY3362" s="18">
        <f t="shared" ca="1" si="1148"/>
        <v>9.3953506789232422E-2</v>
      </c>
      <c r="BA3362" s="6">
        <f t="shared" ca="1" si="1141"/>
        <v>0.53217811350209521</v>
      </c>
      <c r="BB3362">
        <f t="shared" ca="1" si="1142"/>
        <v>0.53217811350209521</v>
      </c>
      <c r="BC3362" t="str">
        <f t="shared" ca="1" si="1130"/>
        <v>TLT UP equity</v>
      </c>
      <c r="BD3362" t="str">
        <f t="shared" ca="1" si="1131"/>
        <v>TLT UP equity</v>
      </c>
      <c r="BF3362">
        <f t="shared" ca="1" si="1104"/>
        <v>0.2</v>
      </c>
      <c r="BG3362">
        <f t="shared" ca="1" si="1105"/>
        <v>0.8</v>
      </c>
      <c r="BI3362">
        <f t="shared" ca="1" si="1118"/>
        <v>0</v>
      </c>
      <c r="BJ3362">
        <f t="shared" ca="1" si="1119"/>
        <v>1</v>
      </c>
      <c r="BL3362">
        <f t="shared" ca="1" si="1136"/>
        <v>0</v>
      </c>
      <c r="BM3362">
        <f t="shared" ca="1" si="1137"/>
        <v>8.0545089480624839</v>
      </c>
      <c r="BN3362" s="9">
        <f t="shared" ca="1" si="1127"/>
        <v>0</v>
      </c>
      <c r="BO3362" s="9">
        <f t="shared" ca="1" si="1128"/>
        <v>0.99999999999999989</v>
      </c>
      <c r="BP3362" s="9">
        <f t="shared" ca="1" si="1122"/>
        <v>0</v>
      </c>
      <c r="BQ3362" s="9">
        <f t="shared" ca="1" si="1123"/>
        <v>0.99999999999999989</v>
      </c>
      <c r="BR3362">
        <f t="shared" ca="1" si="1124"/>
        <v>1142.5422039321436</v>
      </c>
      <c r="BS3362">
        <f t="shared" ca="1" si="1125"/>
        <v>-3.055506677140607E-3</v>
      </c>
      <c r="BT3362">
        <f t="shared" ca="1" si="1126"/>
        <v>5.4166666666666664E-5</v>
      </c>
      <c r="BU3362">
        <f t="shared" ca="1" si="1111"/>
        <v>0</v>
      </c>
      <c r="BV3362">
        <f t="shared" ca="1" si="1112"/>
        <v>0</v>
      </c>
      <c r="BW3362" s="35">
        <f ca="1">IFERROR(VLOOKUP($B3362,OFFSET(Input!$A$1,0,MATCH(Index!BW$6&amp;" Index",Input!$1:$1,0)-1,10000,2),2,0)/100,BW3361)</f>
        <v>3.8E-3</v>
      </c>
      <c r="BX3362">
        <f t="shared" ca="1" si="1129"/>
        <v>1.998242783707482E-2</v>
      </c>
      <c r="CE3362">
        <v>1025.3742760051769</v>
      </c>
    </row>
    <row r="3363" spans="2:84" s="12" customFormat="1" x14ac:dyDescent="0.25">
      <c r="B3363" s="20">
        <v>42402</v>
      </c>
      <c r="C3363" s="12">
        <f t="shared" ca="1" si="1113"/>
        <v>0</v>
      </c>
      <c r="D3363" s="12">
        <f t="shared" ca="1" si="1114"/>
        <v>1</v>
      </c>
      <c r="E3363" s="12">
        <f ca="1">IF($B3363&lt;VLOOKUP(E$6&amp;" Equity",Param,4,0),"",IFERROR(VLOOKUP($B3363,OFFSET(Input!$A$1,0,MATCH(Index!E$6&amp;" Equity",Input!$1:$1,0)-1,10000,2),2,0),E3362))</f>
        <v>77.87</v>
      </c>
      <c r="F3363" s="33">
        <v>129.02000000000001</v>
      </c>
      <c r="G3363" s="21"/>
      <c r="H3363" s="12">
        <f ca="1">IFERROR(VLOOKUP($B3363,OFFSET(Input!$A$1,0,MATCH(Index!H$6,Input!$1:$1,0)-1,10000,2),2,0),0)</f>
        <v>0</v>
      </c>
      <c r="I3363" s="12">
        <f ca="1">IFERROR(VLOOKUP($B3363,OFFSET(Input!$A$1,0,MATCH(Index!I$6,Input!$1:$1,0)-1,10000,2),2,0),0)</f>
        <v>0</v>
      </c>
      <c r="J3363" s="21"/>
      <c r="K3363" s="12">
        <f t="shared" ca="1" si="1115"/>
        <v>99.290632229897568</v>
      </c>
      <c r="L3363" s="32">
        <f t="shared" ca="1" si="1116"/>
        <v>144.48289997611732</v>
      </c>
      <c r="M3363" s="21"/>
      <c r="N3363" s="12">
        <f ca="1">LN(K3363/K3362)</f>
        <v>-7.1657376356804772E-3</v>
      </c>
      <c r="O3363" s="12">
        <f t="shared" ca="1" si="1121"/>
        <v>1.838215160855446E-2</v>
      </c>
      <c r="P3363" s="21"/>
      <c r="Q3363" s="12">
        <f t="shared" ca="1" si="1133"/>
        <v>0.12501673057277657</v>
      </c>
      <c r="R3363" s="12">
        <f t="shared" ca="1" si="1132"/>
        <v>0.12514651726952111</v>
      </c>
      <c r="S3363" s="21"/>
      <c r="T3363" s="12">
        <f t="shared" ca="1" si="1143"/>
        <v>0.11268710702069658</v>
      </c>
      <c r="U3363" s="12">
        <f t="shared" ca="1" si="1138"/>
        <v>0.14220768432089698</v>
      </c>
      <c r="V3363" s="21"/>
      <c r="W3363" s="12">
        <f t="shared" ca="1" si="1139"/>
        <v>-0.48357023464832471</v>
      </c>
      <c r="X3363" s="12">
        <f t="shared" ca="1" si="1140"/>
        <v>-0.51400066856564819</v>
      </c>
      <c r="Y3363" s="21"/>
      <c r="Z3363">
        <f t="shared" ca="1" si="1106"/>
        <v>99.526198801931415</v>
      </c>
      <c r="AA3363">
        <f t="shared" ca="1" si="1106"/>
        <v>99.988703336923066</v>
      </c>
      <c r="AB3363">
        <f t="shared" ca="1" si="1106"/>
        <v>100.37682435979619</v>
      </c>
      <c r="AC3363">
        <f t="shared" ca="1" si="1107"/>
        <v>100.37682435979619</v>
      </c>
      <c r="AD3363" s="21"/>
      <c r="AE3363" s="12">
        <f ca="1">IFERROR(VLOOKUP($B3363,OFFSET(Input!$A$1,0,MATCH(Index!AE$6&amp;" Index",Input!$1:$1,0)-1,10000,2),2,0),AE3362)</f>
        <v>21.98</v>
      </c>
      <c r="AF3363" s="12">
        <f t="shared" ca="1" si="1144"/>
        <v>23.711333333333336</v>
      </c>
      <c r="AG3363" s="12">
        <f t="shared" ca="1" si="1144"/>
        <v>23.594999999999999</v>
      </c>
      <c r="AH3363" s="12">
        <f t="shared" ca="1" si="1144"/>
        <v>22.4436</v>
      </c>
      <c r="AI3363" s="12">
        <f t="shared" ca="1" si="1145"/>
        <v>23.594999999999999</v>
      </c>
      <c r="AJ3363" s="21"/>
      <c r="AK3363" s="12">
        <f t="shared" ca="1" si="1146"/>
        <v>-1</v>
      </c>
      <c r="AL3363" s="12">
        <f t="shared" ca="1" si="1147"/>
        <v>1</v>
      </c>
      <c r="AM3363" s="21"/>
      <c r="AN3363" s="12" t="str">
        <f t="shared" ca="1" si="1110"/>
        <v>Not Down</v>
      </c>
      <c r="AO3363" s="12" t="str">
        <f t="shared" ca="1" si="1117"/>
        <v>Not Up</v>
      </c>
      <c r="AP3363" s="21"/>
      <c r="AQ3363" s="12">
        <f t="shared" ca="1" si="1108"/>
        <v>1</v>
      </c>
      <c r="AR3363" s="12">
        <f t="shared" ca="1" si="1109"/>
        <v>0</v>
      </c>
      <c r="AS3363" s="21"/>
      <c r="AT3363" s="12">
        <f t="shared" ca="1" si="1134"/>
        <v>0</v>
      </c>
      <c r="AU3363" s="12">
        <f t="shared" ca="1" si="1135"/>
        <v>1</v>
      </c>
      <c r="AV3363" s="21"/>
      <c r="AW3363" s="22">
        <f t="shared" ca="1" si="1102"/>
        <v>6.7136798504950523E-2</v>
      </c>
      <c r="AX3363" s="22">
        <f t="shared" ca="1" si="1103"/>
        <v>7.3200712146406707E-2</v>
      </c>
      <c r="AY3363" s="23">
        <f t="shared" ca="1" si="1148"/>
        <v>7.3200712146406707E-2</v>
      </c>
      <c r="AZ3363" s="21"/>
      <c r="BA3363" s="24">
        <f t="shared" ca="1" si="1141"/>
        <v>0.68305346401543732</v>
      </c>
      <c r="BB3363" s="12">
        <f t="shared" ca="1" si="1142"/>
        <v>0.68305346401543732</v>
      </c>
      <c r="BC3363" s="12" t="str">
        <f t="shared" ca="1" si="1130"/>
        <v>TLT UP equity</v>
      </c>
      <c r="BD3363" s="12" t="str">
        <f t="shared" ca="1" si="1131"/>
        <v>HYG UP Equity</v>
      </c>
      <c r="BE3363" s="21"/>
      <c r="BF3363" s="12">
        <f t="shared" ca="1" si="1104"/>
        <v>0.4</v>
      </c>
      <c r="BG3363" s="12">
        <f t="shared" ca="1" si="1105"/>
        <v>0.6</v>
      </c>
      <c r="BH3363" s="21"/>
      <c r="BI3363" s="12">
        <f t="shared" ca="1" si="1118"/>
        <v>0.2</v>
      </c>
      <c r="BJ3363" s="12">
        <f t="shared" ca="1" si="1119"/>
        <v>0.8</v>
      </c>
      <c r="BK3363" s="21"/>
      <c r="BL3363">
        <f t="shared" ca="1" si="1136"/>
        <v>2.3441059535307072</v>
      </c>
      <c r="BM3363">
        <f t="shared" ca="1" si="1137"/>
        <v>6.4436071584499874</v>
      </c>
      <c r="BN3363" s="9">
        <f t="shared" ca="1" si="1127"/>
        <v>0</v>
      </c>
      <c r="BO3363" s="9">
        <f t="shared" ca="1" si="1128"/>
        <v>1</v>
      </c>
      <c r="BP3363" s="9">
        <f t="shared" ca="1" si="1122"/>
        <v>0.20000000000000004</v>
      </c>
      <c r="BQ3363" s="9">
        <f t="shared" ca="1" si="1123"/>
        <v>0.8</v>
      </c>
      <c r="BR3363">
        <f t="shared" ca="1" si="1124"/>
        <v>1163.7388106996539</v>
      </c>
      <c r="BS3363">
        <f t="shared" ca="1" si="1125"/>
        <v>1.8552143364648277E-2</v>
      </c>
      <c r="BT3363">
        <f t="shared" ca="1" si="1126"/>
        <v>1.8055555555555558E-5</v>
      </c>
      <c r="BU3363">
        <f t="shared" ca="1" si="1111"/>
        <v>2.1287124540083813E-5</v>
      </c>
      <c r="BV3363">
        <f t="shared" ca="1" si="1112"/>
        <v>1.3275338795058367E-5</v>
      </c>
      <c r="BW3363" s="35">
        <f ca="1">IFERROR(VLOOKUP($B3363,OFFSET(Input!$A$1,0,MATCH(Index!BW$6&amp;" Index",Input!$1:$1,0)-1,10000,2),2,0)/100,BW3362)</f>
        <v>3.8E-3</v>
      </c>
      <c r="BX3363">
        <f t="shared" ca="1" si="1129"/>
        <v>9.85258711374188E-3</v>
      </c>
      <c r="BY3363"/>
      <c r="BZ3363"/>
      <c r="CA3363"/>
      <c r="CB3363"/>
      <c r="CC3363"/>
      <c r="CD3363"/>
      <c r="CE3363" s="12">
        <v>1032.1610521086836</v>
      </c>
      <c r="CF3363"/>
    </row>
    <row r="3364" spans="2:84" x14ac:dyDescent="0.25">
      <c r="B3364" s="2">
        <v>42403</v>
      </c>
      <c r="C3364">
        <f t="shared" ca="1" si="1113"/>
        <v>0</v>
      </c>
      <c r="D3364">
        <f t="shared" ca="1" si="1114"/>
        <v>2</v>
      </c>
      <c r="E3364">
        <f ca="1">IF($B3364&lt;VLOOKUP(E$6&amp;" Equity",Param,4,0),"",IFERROR(VLOOKUP($B3364,OFFSET(Input!$A$1,0,MATCH(Index!E$6&amp;" Equity",Input!$1:$1,0)-1,10000,2),2,0),E3363))</f>
        <v>78.25</v>
      </c>
      <c r="F3364" s="33">
        <v>127.95</v>
      </c>
      <c r="H3364">
        <f ca="1">IFERROR(VLOOKUP($B3364,OFFSET(Input!$A$1,0,MATCH(Index!H$6,Input!$1:$1,0)-1,10000,2),2,0),0)</f>
        <v>0</v>
      </c>
      <c r="I3364">
        <f ca="1">IFERROR(VLOOKUP($B3364,OFFSET(Input!$A$1,0,MATCH(Index!I$6,Input!$1:$1,0)-1,10000,2),2,0),0)</f>
        <v>0</v>
      </c>
      <c r="K3364">
        <f t="shared" ca="1" si="1115"/>
        <v>99.775163374720492</v>
      </c>
      <c r="L3364" s="30">
        <f ca="1">IF($B3364&lt;=L_date,IF($B3364=L_date,1,L3365/((F3365+I3365)/F3364)),L3363*((F3364+I3364)/F3363))</f>
        <v>143.2846616954287</v>
      </c>
      <c r="N3364">
        <f t="shared" ca="1" si="1120"/>
        <v>4.868059831367828E-3</v>
      </c>
      <c r="O3364">
        <f t="shared" ca="1" si="1121"/>
        <v>-8.3278684982978288E-3</v>
      </c>
      <c r="Q3364">
        <f t="shared" ca="1" si="1133"/>
        <v>0.12283462227466081</v>
      </c>
      <c r="R3364">
        <f t="shared" ca="1" si="1132"/>
        <v>0.12101433492621826</v>
      </c>
      <c r="T3364">
        <f t="shared" ca="1" si="1143"/>
        <v>0.11381069912321222</v>
      </c>
      <c r="U3364">
        <f t="shared" ca="1" si="1138"/>
        <v>0.14453700815006312</v>
      </c>
      <c r="W3364">
        <f t="shared" ca="1" si="1139"/>
        <v>-0.45836174617627029</v>
      </c>
      <c r="X3364">
        <f t="shared" ca="1" si="1140"/>
        <v>-0.52598364990387891</v>
      </c>
      <c r="Z3364">
        <f t="shared" ca="1" si="1106"/>
        <v>99.71906993070597</v>
      </c>
      <c r="AA3364">
        <f t="shared" ca="1" si="1106"/>
        <v>99.886578608888001</v>
      </c>
      <c r="AB3364">
        <f t="shared" ca="1" si="1106"/>
        <v>100.30730463364452</v>
      </c>
      <c r="AC3364">
        <f t="shared" ca="1" si="1107"/>
        <v>100.30730463364452</v>
      </c>
      <c r="AE3364">
        <f ca="1">IFERROR(VLOOKUP($B3364,OFFSET(Input!$A$1,0,MATCH(Index!AE$6&amp;" Index",Input!$1:$1,0)-1,10000,2),2,0),AE3363)</f>
        <v>21.65</v>
      </c>
      <c r="AF3364">
        <f t="shared" ca="1" si="1144"/>
        <v>23.65666666666667</v>
      </c>
      <c r="AG3364">
        <f t="shared" ca="1" si="1144"/>
        <v>23.7105</v>
      </c>
      <c r="AH3364">
        <f t="shared" ca="1" si="1144"/>
        <v>22.633199999999999</v>
      </c>
      <c r="AI3364">
        <f t="shared" ca="1" si="1145"/>
        <v>23.7105</v>
      </c>
      <c r="AK3364">
        <f t="shared" ca="1" si="1146"/>
        <v>-1</v>
      </c>
      <c r="AL3364">
        <f t="shared" ca="1" si="1147"/>
        <v>-1</v>
      </c>
      <c r="AN3364" t="str">
        <f t="shared" ca="1" si="1110"/>
        <v>Not Down</v>
      </c>
      <c r="AO3364" t="str">
        <f t="shared" ca="1" si="1117"/>
        <v>Not Up</v>
      </c>
      <c r="AQ3364">
        <f t="shared" ca="1" si="1108"/>
        <v>1</v>
      </c>
      <c r="AR3364">
        <f t="shared" ca="1" si="1109"/>
        <v>0</v>
      </c>
      <c r="AT3364">
        <f t="shared" ca="1" si="1134"/>
        <v>0</v>
      </c>
      <c r="AU3364">
        <f t="shared" ca="1" si="1135"/>
        <v>1</v>
      </c>
      <c r="AW3364" s="5">
        <f t="shared" ca="1" si="1102"/>
        <v>6.7115358312205775E-2</v>
      </c>
      <c r="AX3364" s="5">
        <f t="shared" ca="1" si="1103"/>
        <v>6.2068152263594786E-2</v>
      </c>
      <c r="AY3364" s="18">
        <f t="shared" ca="1" si="1148"/>
        <v>6.7115358312205775E-2</v>
      </c>
      <c r="BA3364" s="6">
        <f t="shared" ca="1" si="1141"/>
        <v>0.74498596531975714</v>
      </c>
      <c r="BB3364">
        <f t="shared" ca="1" si="1142"/>
        <v>0.74498596531975714</v>
      </c>
      <c r="BC3364" t="str">
        <f t="shared" ca="1" si="1130"/>
        <v>TLT UP equity</v>
      </c>
      <c r="BD3364" t="str">
        <f t="shared" ca="1" si="1131"/>
        <v>HYG UP Equity</v>
      </c>
      <c r="BF3364">
        <f t="shared" ca="1" si="1104"/>
        <v>0.6</v>
      </c>
      <c r="BG3364">
        <f t="shared" ca="1" si="1105"/>
        <v>0.4</v>
      </c>
      <c r="BI3364">
        <f t="shared" ca="1" si="1118"/>
        <v>0.4</v>
      </c>
      <c r="BJ3364">
        <f t="shared" ca="1" si="1119"/>
        <v>0.6</v>
      </c>
      <c r="BL3364">
        <f t="shared" ca="1" si="1136"/>
        <v>4.6390447768331589</v>
      </c>
      <c r="BM3364">
        <f t="shared" ca="1" si="1137"/>
        <v>4.845544300077087</v>
      </c>
      <c r="BN3364" s="9">
        <f t="shared" ca="1" si="1127"/>
        <v>0.2021197092329779</v>
      </c>
      <c r="BO3364" s="9">
        <f t="shared" ca="1" si="1128"/>
        <v>0.79788029076702194</v>
      </c>
      <c r="BP3364" s="9">
        <f t="shared" ca="1" si="1122"/>
        <v>0.4</v>
      </c>
      <c r="BQ3364" s="9">
        <f t="shared" ca="1" si="1123"/>
        <v>0.6</v>
      </c>
      <c r="BR3364">
        <f t="shared" ca="1" si="1124"/>
        <v>1157.1536262779305</v>
      </c>
      <c r="BS3364">
        <f t="shared" ca="1" si="1125"/>
        <v>-5.6586446728233986E-3</v>
      </c>
      <c r="BT3364">
        <f t="shared" ca="1" si="1126"/>
        <v>1.8055555555555555E-5</v>
      </c>
      <c r="BU3364">
        <f t="shared" ca="1" si="1111"/>
        <v>3.313154000899535E-5</v>
      </c>
      <c r="BV3364">
        <f t="shared" ca="1" si="1112"/>
        <v>2.9564699063269084E-6</v>
      </c>
      <c r="BW3364" s="35">
        <f ca="1">IFERROR(VLOOKUP($B3364,OFFSET(Input!$A$1,0,MATCH(Index!BW$6&amp;" Index",Input!$1:$1,0)-1,10000,2),2,0)/100,BW3363)</f>
        <v>3.8E-3</v>
      </c>
      <c r="BX3364">
        <f t="shared" ca="1" si="1129"/>
        <v>1.2729549120611821E-2</v>
      </c>
      <c r="CE3364">
        <v>1028.9963901760957</v>
      </c>
    </row>
    <row r="3365" spans="2:84" x14ac:dyDescent="0.25">
      <c r="B3365" s="2">
        <v>42404</v>
      </c>
      <c r="C3365">
        <f t="shared" ca="1" si="1113"/>
        <v>0</v>
      </c>
      <c r="D3365">
        <f t="shared" ca="1" si="1114"/>
        <v>3</v>
      </c>
      <c r="E3365">
        <f ca="1">IF($B3365&lt;VLOOKUP(E$6&amp;" Equity",Param,4,0),"",IFERROR(VLOOKUP($B3365,OFFSET(Input!$A$1,0,MATCH(Index!E$6&amp;" Equity",Input!$1:$1,0)-1,10000,2),2,0),E3364))</f>
        <v>78</v>
      </c>
      <c r="F3365" s="33">
        <v>128.57</v>
      </c>
      <c r="H3365">
        <f ca="1">IFERROR(VLOOKUP($B3365,OFFSET(Input!$A$1,0,MATCH(Index!H$6,Input!$1:$1,0)-1,10000,2),2,0),0)</f>
        <v>0</v>
      </c>
      <c r="I3365">
        <f ca="1">IFERROR(VLOOKUP($B3365,OFFSET(Input!$A$1,0,MATCH(Index!I$6,Input!$1:$1,0)-1,10000,2),2,0),0)</f>
        <v>0</v>
      </c>
      <c r="K3365">
        <f t="shared" ca="1" si="1115"/>
        <v>99.456392884705409</v>
      </c>
      <c r="L3365" s="30">
        <f ca="1">IF($B3365&lt;=L_date,IF($B3365=L_date,1,L3366/((F3366+I3366)/F3365)),L3364*((F3365+I3365)/F3364))</f>
        <v>143.97896798891179</v>
      </c>
      <c r="N3365">
        <f t="shared" ca="1" si="1120"/>
        <v>-3.2000027306709027E-3</v>
      </c>
      <c r="O3365">
        <f t="shared" ca="1" si="1121"/>
        <v>4.833940490359556E-3</v>
      </c>
      <c r="Q3365">
        <f t="shared" ca="1" si="1133"/>
        <v>0.11919884484199063</v>
      </c>
      <c r="R3365">
        <f t="shared" ca="1" si="1132"/>
        <v>0.11859167192134931</v>
      </c>
      <c r="T3365">
        <f t="shared" ca="1" si="1143"/>
        <v>0.11437613149217687</v>
      </c>
      <c r="U3365">
        <f t="shared" ca="1" si="1138"/>
        <v>0.137578320728067</v>
      </c>
      <c r="W3365">
        <f t="shared" ca="1" si="1139"/>
        <v>-0.42796208678364717</v>
      </c>
      <c r="X3365">
        <f t="shared" ca="1" si="1140"/>
        <v>-0.56224218856111841</v>
      </c>
      <c r="Z3365">
        <f t="shared" ca="1" si="1106"/>
        <v>99.814088705648601</v>
      </c>
      <c r="AA3365">
        <f t="shared" ca="1" si="1106"/>
        <v>99.768515356352154</v>
      </c>
      <c r="AB3365">
        <f t="shared" ca="1" si="1106"/>
        <v>100.20168898002922</v>
      </c>
      <c r="AC3365">
        <f t="shared" ca="1" si="1107"/>
        <v>100.20168898002922</v>
      </c>
      <c r="AE3365">
        <f ca="1">IFERROR(VLOOKUP($B3365,OFFSET(Input!$A$1,0,MATCH(Index!AE$6&amp;" Index",Input!$1:$1,0)-1,10000,2),2,0),AE3364)</f>
        <v>21.84</v>
      </c>
      <c r="AF3365">
        <f t="shared" ca="1" si="1144"/>
        <v>23.431333333333335</v>
      </c>
      <c r="AG3365">
        <f t="shared" ca="1" si="1144"/>
        <v>23.773</v>
      </c>
      <c r="AH3365">
        <f t="shared" ca="1" si="1144"/>
        <v>22.863599999999998</v>
      </c>
      <c r="AI3365">
        <f t="shared" ca="1" si="1145"/>
        <v>23.773</v>
      </c>
      <c r="AK3365">
        <f t="shared" ca="1" si="1146"/>
        <v>-1</v>
      </c>
      <c r="AL3365">
        <f t="shared" ca="1" si="1147"/>
        <v>-1</v>
      </c>
      <c r="AN3365" t="str">
        <f t="shared" ca="1" si="1110"/>
        <v>Not Down</v>
      </c>
      <c r="AO3365" t="str">
        <f t="shared" ca="1" si="1117"/>
        <v>Not Up</v>
      </c>
      <c r="AQ3365">
        <f t="shared" ca="1" si="1108"/>
        <v>1</v>
      </c>
      <c r="AR3365">
        <f t="shared" ca="1" si="1109"/>
        <v>0</v>
      </c>
      <c r="AT3365">
        <f t="shared" ca="1" si="1134"/>
        <v>0</v>
      </c>
      <c r="AU3365">
        <f t="shared" ca="1" si="1135"/>
        <v>1</v>
      </c>
      <c r="AW3365" s="5">
        <f t="shared" ca="1" si="1102"/>
        <v>8.7863638707331049E-2</v>
      </c>
      <c r="AX3365" s="5">
        <f t="shared" ca="1" si="1103"/>
        <v>7.9362484299646166E-2</v>
      </c>
      <c r="AY3365" s="18">
        <f t="shared" ca="1" si="1148"/>
        <v>8.7863638707331049E-2</v>
      </c>
      <c r="BA3365" s="6">
        <f t="shared" ca="1" si="1141"/>
        <v>0.56906361648129844</v>
      </c>
      <c r="BB3365">
        <f t="shared" ca="1" si="1142"/>
        <v>0.56906361648129844</v>
      </c>
      <c r="BC3365" t="str">
        <f t="shared" ca="1" si="1130"/>
        <v>TLT UP equity</v>
      </c>
      <c r="BD3365" t="str">
        <f t="shared" ca="1" si="1131"/>
        <v>HYG UP Equity</v>
      </c>
      <c r="BF3365">
        <f t="shared" ca="1" si="1104"/>
        <v>0.8</v>
      </c>
      <c r="BG3365">
        <f t="shared" ca="1" si="1105"/>
        <v>0.2</v>
      </c>
      <c r="BI3365">
        <f t="shared" ca="1" si="1118"/>
        <v>0.6</v>
      </c>
      <c r="BJ3365">
        <f t="shared" ca="1" si="1119"/>
        <v>0.4</v>
      </c>
      <c r="BL3365">
        <f t="shared" ca="1" si="1136"/>
        <v>6.9922451075481424</v>
      </c>
      <c r="BM3365">
        <f t="shared" ca="1" si="1137"/>
        <v>3.2200234347932621</v>
      </c>
      <c r="BN3365" s="9">
        <f t="shared" ca="1" si="1127"/>
        <v>0.39807341179947775</v>
      </c>
      <c r="BO3365" s="9">
        <f t="shared" ca="1" si="1128"/>
        <v>0.60192658820052225</v>
      </c>
      <c r="BP3365" s="9">
        <f t="shared" ca="1" si="1122"/>
        <v>0.6</v>
      </c>
      <c r="BQ3365" s="9">
        <f t="shared" ca="1" si="1123"/>
        <v>0.40000000000000008</v>
      </c>
      <c r="BR3365">
        <f t="shared" ca="1" si="1124"/>
        <v>1159.0391276041121</v>
      </c>
      <c r="BS3365">
        <f t="shared" ca="1" si="1125"/>
        <v>1.6294304259725223E-3</v>
      </c>
      <c r="BT3365">
        <f t="shared" ca="1" si="1126"/>
        <v>1.8055555555555558E-5</v>
      </c>
      <c r="BU3365">
        <f t="shared" ca="1" si="1111"/>
        <v>3.5017231265955476E-5</v>
      </c>
      <c r="BV3365">
        <f t="shared" ca="1" si="1112"/>
        <v>2.26307310050915E-5</v>
      </c>
      <c r="BW3365" s="35">
        <f ca="1">IFERROR(VLOOKUP($B3365,OFFSET(Input!$A$1,0,MATCH(Index!BW$6&amp;" Index",Input!$1:$1,0)-1,10000,2),2,0)/100,BW3364)</f>
        <v>3.8E-3</v>
      </c>
      <c r="BX3365">
        <f t="shared" ca="1" si="1129"/>
        <v>1.384116985777291E-2</v>
      </c>
      <c r="CE3365">
        <v>1030.058791784355</v>
      </c>
    </row>
    <row r="3366" spans="2:84" x14ac:dyDescent="0.25">
      <c r="B3366" s="2">
        <v>42405</v>
      </c>
      <c r="C3366">
        <f t="shared" ca="1" si="1113"/>
        <v>0</v>
      </c>
      <c r="D3366">
        <f t="shared" ca="1" si="1114"/>
        <v>4</v>
      </c>
      <c r="E3366">
        <f ca="1">IF($B3366&lt;VLOOKUP(E$6&amp;" Equity",Param,4,0),"",IFERROR(VLOOKUP($B3366,OFFSET(Input!$A$1,0,MATCH(Index!E$6&amp;" Equity",Input!$1:$1,0)-1,10000,2),2,0),E3365))</f>
        <v>77.400000000000006</v>
      </c>
      <c r="F3366" s="33">
        <v>128.72</v>
      </c>
      <c r="H3366">
        <f ca="1">IFERROR(VLOOKUP($B3366,OFFSET(Input!$A$1,0,MATCH(Index!H$6,Input!$1:$1,0)-1,10000,2),2,0),0)</f>
        <v>0</v>
      </c>
      <c r="I3366">
        <f ca="1">IFERROR(VLOOKUP($B3366,OFFSET(Input!$A$1,0,MATCH(Index!I$6,Input!$1:$1,0)-1,10000,2),2,0),0)</f>
        <v>0</v>
      </c>
      <c r="K3366">
        <f t="shared" ca="1" si="1115"/>
        <v>98.691343708669223</v>
      </c>
      <c r="L3366" s="30">
        <f t="shared" ca="1" si="1116"/>
        <v>144.14694531798031</v>
      </c>
      <c r="N3366">
        <f t="shared" ca="1" si="1120"/>
        <v>-7.7220460939101659E-3</v>
      </c>
      <c r="O3366">
        <f t="shared" ca="1" si="1121"/>
        <v>1.1659995879704154E-3</v>
      </c>
      <c r="Q3366">
        <f t="shared" ca="1" si="1133"/>
        <v>9.8908275322847058E-2</v>
      </c>
      <c r="R3366">
        <f t="shared" ca="1" si="1132"/>
        <v>0.1171754236765839</v>
      </c>
      <c r="T3366">
        <f t="shared" ca="1" si="1143"/>
        <v>0.11532887990509884</v>
      </c>
      <c r="U3366">
        <f t="shared" ca="1" si="1138"/>
        <v>0.13749333807065869</v>
      </c>
      <c r="W3366">
        <f t="shared" ca="1" si="1139"/>
        <v>-0.414096307865849</v>
      </c>
      <c r="X3366">
        <f t="shared" ca="1" si="1140"/>
        <v>-0.55583474600639615</v>
      </c>
      <c r="Z3366">
        <f t="shared" ca="1" si="1106"/>
        <v>99.680351859532749</v>
      </c>
      <c r="AA3366">
        <f t="shared" ca="1" si="1106"/>
        <v>99.645187297429743</v>
      </c>
      <c r="AB3366">
        <f t="shared" ca="1" si="1106"/>
        <v>100.06242634530332</v>
      </c>
      <c r="AC3366">
        <f t="shared" ca="1" si="1107"/>
        <v>100.06242634530332</v>
      </c>
      <c r="AE3366">
        <f ca="1">IFERROR(VLOOKUP($B3366,OFFSET(Input!$A$1,0,MATCH(Index!AE$6&amp;" Index",Input!$1:$1,0)-1,10000,2),2,0),AE3365)</f>
        <v>23.38</v>
      </c>
      <c r="AF3366">
        <f t="shared" ca="1" si="1144"/>
        <v>23.393333333333331</v>
      </c>
      <c r="AG3366">
        <f t="shared" ca="1" si="1144"/>
        <v>23.692500000000003</v>
      </c>
      <c r="AH3366">
        <f t="shared" ca="1" si="1144"/>
        <v>23.107200000000002</v>
      </c>
      <c r="AI3366">
        <f t="shared" ca="1" si="1145"/>
        <v>23.692500000000003</v>
      </c>
      <c r="AK3366">
        <f t="shared" ca="1" si="1146"/>
        <v>-1</v>
      </c>
      <c r="AL3366">
        <f t="shared" ca="1" si="1147"/>
        <v>-1</v>
      </c>
      <c r="AN3366" t="str">
        <f t="shared" ca="1" si="1110"/>
        <v>Not Down</v>
      </c>
      <c r="AO3366" t="str">
        <f t="shared" ca="1" si="1117"/>
        <v>Not Up</v>
      </c>
      <c r="AQ3366">
        <f t="shared" ca="1" si="1108"/>
        <v>1</v>
      </c>
      <c r="AR3366">
        <f t="shared" ca="1" si="1109"/>
        <v>0</v>
      </c>
      <c r="AT3366">
        <f t="shared" ca="1" si="1134"/>
        <v>0</v>
      </c>
      <c r="AU3366">
        <f t="shared" ca="1" si="1135"/>
        <v>1</v>
      </c>
      <c r="AW3366" s="5">
        <f t="shared" ca="1" si="1102"/>
        <v>9.8908275322847058E-2</v>
      </c>
      <c r="AX3366" s="5">
        <f t="shared" ca="1" si="1103"/>
        <v>0.11532887990509884</v>
      </c>
      <c r="AY3366" s="18">
        <f t="shared" ca="1" si="1148"/>
        <v>0.11532887990509884</v>
      </c>
      <c r="BA3366" s="6">
        <f t="shared" ca="1" si="1141"/>
        <v>0.43354275218092564</v>
      </c>
      <c r="BB3366">
        <f t="shared" ca="1" si="1142"/>
        <v>0.43354275218092564</v>
      </c>
      <c r="BC3366" t="str">
        <f t="shared" ca="1" si="1130"/>
        <v>TLT UP equity</v>
      </c>
      <c r="BD3366" t="str">
        <f t="shared" ca="1" si="1131"/>
        <v>HYG UP Equity</v>
      </c>
      <c r="BF3366">
        <f t="shared" ca="1" si="1104"/>
        <v>1</v>
      </c>
      <c r="BG3366">
        <f t="shared" ca="1" si="1105"/>
        <v>0</v>
      </c>
      <c r="BI3366">
        <f t="shared" ca="1" si="1118"/>
        <v>0.8</v>
      </c>
      <c r="BJ3366">
        <f t="shared" ca="1" si="1119"/>
        <v>0.2</v>
      </c>
      <c r="BL3366">
        <f t="shared" ca="1" si="1136"/>
        <v>9.3562864892327067</v>
      </c>
      <c r="BM3366">
        <f t="shared" ca="1" si="1137"/>
        <v>1.6014638459883894</v>
      </c>
      <c r="BN3366" s="9">
        <f t="shared" ca="1" si="1127"/>
        <v>0.5978649854807141</v>
      </c>
      <c r="BO3366" s="9">
        <f t="shared" ca="1" si="1128"/>
        <v>0.40213501451928596</v>
      </c>
      <c r="BP3366" s="9">
        <f t="shared" ca="1" si="1122"/>
        <v>0.79999999999999993</v>
      </c>
      <c r="BQ3366" s="9">
        <f t="shared" ca="1" si="1123"/>
        <v>0.2</v>
      </c>
      <c r="BR3366">
        <f t="shared" ca="1" si="1124"/>
        <v>1154.230607182054</v>
      </c>
      <c r="BS3366">
        <f t="shared" ca="1" si="1125"/>
        <v>-4.1487127634749488E-3</v>
      </c>
      <c r="BT3366">
        <f t="shared" ca="1" si="1126"/>
        <v>1.8055555555555558E-5</v>
      </c>
      <c r="BU3366">
        <f t="shared" ca="1" si="1111"/>
        <v>1.969973969161265E-6</v>
      </c>
      <c r="BV3366">
        <f t="shared" ca="1" si="1112"/>
        <v>3.7154443736853031E-5</v>
      </c>
      <c r="BW3366" s="35">
        <f ca="1">IFERROR(VLOOKUP($B3366,OFFSET(Input!$A$1,0,MATCH(Index!BW$6&amp;" Index",Input!$1:$1,0)-1,10000,2),2,0)/100,BW3365)</f>
        <v>3.8E-3</v>
      </c>
      <c r="BX3366">
        <f t="shared" ca="1" si="1129"/>
        <v>1.0583606605743201E-2</v>
      </c>
      <c r="CE3366">
        <v>1026.8094657528461</v>
      </c>
    </row>
    <row r="3367" spans="2:84" x14ac:dyDescent="0.25">
      <c r="B3367" s="2">
        <v>42408</v>
      </c>
      <c r="C3367">
        <f t="shared" ca="1" si="1113"/>
        <v>0</v>
      </c>
      <c r="D3367">
        <f t="shared" ca="1" si="1114"/>
        <v>5</v>
      </c>
      <c r="E3367">
        <f ca="1">IF($B3367&lt;VLOOKUP(E$6&amp;" Equity",Param,4,0),"",IFERROR(VLOOKUP($B3367,OFFSET(Input!$A$1,0,MATCH(Index!E$6&amp;" Equity",Input!$1:$1,0)-1,10000,2),2,0),E3366))</f>
        <v>76.5</v>
      </c>
      <c r="F3367" s="33">
        <v>131.49</v>
      </c>
      <c r="H3367">
        <f ca="1">IFERROR(VLOOKUP($B3367,OFFSET(Input!$A$1,0,MATCH(Index!H$6,Input!$1:$1,0)-1,10000,2),2,0),0)</f>
        <v>0</v>
      </c>
      <c r="I3367">
        <f ca="1">IFERROR(VLOOKUP($B3367,OFFSET(Input!$A$1,0,MATCH(Index!I$6,Input!$1:$1,0)-1,10000,2),2,0),0)</f>
        <v>0</v>
      </c>
      <c r="K3367">
        <f t="shared" ca="1" si="1115"/>
        <v>97.543769944614922</v>
      </c>
      <c r="L3367" s="30">
        <f t="shared" ca="1" si="1116"/>
        <v>147.24892666144524</v>
      </c>
      <c r="N3367">
        <f t="shared" ca="1" si="1120"/>
        <v>-1.1696039763191298E-2</v>
      </c>
      <c r="O3367">
        <f t="shared" ca="1" si="1121"/>
        <v>2.1291300414699739E-2</v>
      </c>
      <c r="Q3367">
        <f t="shared" ca="1" si="1133"/>
        <v>0.1039360596169757</v>
      </c>
      <c r="R3367">
        <f t="shared" ca="1" si="1132"/>
        <v>0.15625625250098904</v>
      </c>
      <c r="T3367">
        <f t="shared" ca="1" si="1143"/>
        <v>0.12221601945233883</v>
      </c>
      <c r="U3367">
        <f t="shared" ca="1" si="1138"/>
        <v>0.15609182236031646</v>
      </c>
      <c r="W3367">
        <f t="shared" ca="1" si="1139"/>
        <v>-0.59950954561096004</v>
      </c>
      <c r="X3367">
        <f t="shared" ca="1" si="1140"/>
        <v>-0.61870862934240478</v>
      </c>
      <c r="Z3367">
        <f t="shared" ca="1" si="1106"/>
        <v>99.529551838395008</v>
      </c>
      <c r="AA3367">
        <f t="shared" ca="1" si="1106"/>
        <v>99.477802486856916</v>
      </c>
      <c r="AB3367">
        <f t="shared" ca="1" si="1106"/>
        <v>99.874723248290991</v>
      </c>
      <c r="AC3367">
        <f t="shared" ca="1" si="1107"/>
        <v>99.874723248290991</v>
      </c>
      <c r="AE3367">
        <f ca="1">IFERROR(VLOOKUP($B3367,OFFSET(Input!$A$1,0,MATCH(Index!AE$6&amp;" Index",Input!$1:$1,0)-1,10000,2),2,0),AE3366)</f>
        <v>26</v>
      </c>
      <c r="AF3367">
        <f t="shared" ca="1" si="1144"/>
        <v>23.325333333333329</v>
      </c>
      <c r="AG3367">
        <f t="shared" ca="1" si="1144"/>
        <v>23.641999999999999</v>
      </c>
      <c r="AH3367">
        <f t="shared" ca="1" si="1144"/>
        <v>23.418800000000001</v>
      </c>
      <c r="AI3367">
        <f t="shared" ca="1" si="1145"/>
        <v>23.641999999999999</v>
      </c>
      <c r="AK3367">
        <f t="shared" ca="1" si="1146"/>
        <v>-1</v>
      </c>
      <c r="AL3367">
        <f t="shared" ca="1" si="1147"/>
        <v>-1</v>
      </c>
      <c r="AN3367" t="str">
        <f t="shared" ca="1" si="1110"/>
        <v>Not Down</v>
      </c>
      <c r="AO3367" t="str">
        <f t="shared" ca="1" si="1117"/>
        <v>Not Up</v>
      </c>
      <c r="AQ3367">
        <f t="shared" ca="1" si="1108"/>
        <v>1</v>
      </c>
      <c r="AR3367">
        <f t="shared" ca="1" si="1109"/>
        <v>0</v>
      </c>
      <c r="AT3367">
        <f t="shared" ca="1" si="1134"/>
        <v>0</v>
      </c>
      <c r="AU3367">
        <f t="shared" ca="1" si="1135"/>
        <v>1</v>
      </c>
      <c r="AW3367" s="5">
        <f t="shared" ca="1" si="1102"/>
        <v>0.1039360596169757</v>
      </c>
      <c r="AX3367" s="5">
        <f t="shared" ca="1" si="1103"/>
        <v>0.12221601945233883</v>
      </c>
      <c r="AY3367" s="18">
        <f t="shared" ca="1" si="1148"/>
        <v>0.12221601945233883</v>
      </c>
      <c r="BA3367" s="6">
        <f t="shared" ca="1" si="1141"/>
        <v>0.4091116714818121</v>
      </c>
      <c r="BB3367">
        <f t="shared" ca="1" si="1142"/>
        <v>0.4091116714818121</v>
      </c>
      <c r="BC3367" t="str">
        <f t="shared" ca="1" si="1130"/>
        <v>TLT UP equity</v>
      </c>
      <c r="BD3367" t="str">
        <f t="shared" ca="1" si="1131"/>
        <v>HYG UP Equity</v>
      </c>
      <c r="BF3367">
        <f t="shared" ca="1" si="1104"/>
        <v>1</v>
      </c>
      <c r="BG3367">
        <f t="shared" ca="1" si="1105"/>
        <v>0</v>
      </c>
      <c r="BI3367">
        <f t="shared" ca="1" si="1118"/>
        <v>1</v>
      </c>
      <c r="BJ3367">
        <f t="shared" ca="1" si="1119"/>
        <v>0</v>
      </c>
      <c r="BL3367">
        <f t="shared" ca="1" si="1136"/>
        <v>11.773804620250143</v>
      </c>
      <c r="BM3367">
        <f t="shared" ca="1" si="1137"/>
        <v>0</v>
      </c>
      <c r="BN3367" s="9">
        <f t="shared" ca="1" si="1127"/>
        <v>0.79466975977676158</v>
      </c>
      <c r="BO3367" s="9">
        <f t="shared" ca="1" si="1128"/>
        <v>0.20533024022323854</v>
      </c>
      <c r="BP3367" s="9">
        <f t="shared" ca="1" si="1122"/>
        <v>1</v>
      </c>
      <c r="BQ3367" s="9">
        <f t="shared" ca="1" si="1123"/>
        <v>0</v>
      </c>
      <c r="BR3367">
        <f t="shared" ca="1" si="1124"/>
        <v>1148.4612892505243</v>
      </c>
      <c r="BS3367">
        <f t="shared" ca="1" si="1125"/>
        <v>-4.9984101059449282E-3</v>
      </c>
      <c r="BT3367">
        <f t="shared" ca="1" si="1126"/>
        <v>5.4166666666666671E-5</v>
      </c>
      <c r="BU3367">
        <f t="shared" ca="1" si="1111"/>
        <v>3.7349790451925991E-6</v>
      </c>
      <c r="BV3367">
        <f t="shared" ca="1" si="1112"/>
        <v>2.3369193814881979E-5</v>
      </c>
      <c r="BW3367" s="35">
        <f ca="1">IFERROR(VLOOKUP($B3367,OFFSET(Input!$A$1,0,MATCH(Index!BW$6&amp;" Index",Input!$1:$1,0)-1,10000,2),2,0)/100,BW3366)</f>
        <v>3.8E-3</v>
      </c>
      <c r="BX3367">
        <f t="shared" ca="1" si="1129"/>
        <v>2.4113147594678721E-2</v>
      </c>
      <c r="CE3367">
        <v>1023.8005421781515</v>
      </c>
    </row>
    <row r="3368" spans="2:84" x14ac:dyDescent="0.25">
      <c r="B3368" s="2">
        <v>42409</v>
      </c>
      <c r="C3368">
        <f t="shared" ca="1" si="1113"/>
        <v>0</v>
      </c>
      <c r="D3368">
        <f t="shared" ca="1" si="1114"/>
        <v>0</v>
      </c>
      <c r="E3368">
        <f ca="1">IF($B3368&lt;VLOOKUP(E$6&amp;" Equity",Param,4,0),"",IFERROR(VLOOKUP($B3368,OFFSET(Input!$A$1,0,MATCH(Index!E$6&amp;" Equity",Input!$1:$1,0)-1,10000,2),2,0),E3367))</f>
        <v>76.209999999999994</v>
      </c>
      <c r="F3368" s="33">
        <v>131.63</v>
      </c>
      <c r="H3368">
        <f ca="1">IFERROR(VLOOKUP($B3368,OFFSET(Input!$A$1,0,MATCH(Index!H$6,Input!$1:$1,0)-1,10000,2),2,0),0)</f>
        <v>0</v>
      </c>
      <c r="I3368">
        <f ca="1">IFERROR(VLOOKUP($B3368,OFFSET(Input!$A$1,0,MATCH(Index!I$6,Input!$1:$1,0)-1,10000,2),2,0),0)</f>
        <v>0</v>
      </c>
      <c r="K3368">
        <f t="shared" ca="1" si="1115"/>
        <v>97.17399617619742</v>
      </c>
      <c r="L3368" s="30">
        <f t="shared" ca="1" si="1116"/>
        <v>147.40570550190915</v>
      </c>
      <c r="N3368">
        <f t="shared" ca="1" si="1120"/>
        <v>-3.7980531544640978E-3</v>
      </c>
      <c r="O3368">
        <f t="shared" ca="1" si="1121"/>
        <v>1.0641533384888159E-3</v>
      </c>
      <c r="Q3368">
        <f t="shared" ca="1" si="1133"/>
        <v>9.6285548732913839E-2</v>
      </c>
      <c r="R3368">
        <f t="shared" ca="1" si="1132"/>
        <v>0.15629682688006208</v>
      </c>
      <c r="T3368">
        <f t="shared" ca="1" si="1143"/>
        <v>0.12284045092076246</v>
      </c>
      <c r="U3368">
        <f t="shared" ca="1" si="1138"/>
        <v>0.1511728941212305</v>
      </c>
      <c r="W3368">
        <f t="shared" ca="1" si="1139"/>
        <v>-0.6652634541321768</v>
      </c>
      <c r="X3368">
        <f t="shared" ca="1" si="1140"/>
        <v>-0.6496108403175882</v>
      </c>
      <c r="Z3368">
        <f t="shared" ca="1" si="1106"/>
        <v>99.255499041791111</v>
      </c>
      <c r="AA3368">
        <f t="shared" ca="1" si="1106"/>
        <v>99.299541523035941</v>
      </c>
      <c r="AB3368">
        <f t="shared" ca="1" si="1106"/>
        <v>99.696589313094734</v>
      </c>
      <c r="AC3368">
        <f t="shared" ca="1" si="1107"/>
        <v>99.696589313094734</v>
      </c>
      <c r="AE3368">
        <f ca="1">IFERROR(VLOOKUP($B3368,OFFSET(Input!$A$1,0,MATCH(Index!AE$6&amp;" Index",Input!$1:$1,0)-1,10000,2),2,0),AE3367)</f>
        <v>26.54</v>
      </c>
      <c r="AF3368">
        <f t="shared" ca="1" si="1144"/>
        <v>23.358000000000001</v>
      </c>
      <c r="AG3368">
        <f t="shared" ca="1" si="1144"/>
        <v>23.753999999999998</v>
      </c>
      <c r="AH3368">
        <f t="shared" ca="1" si="1144"/>
        <v>23.652399999999997</v>
      </c>
      <c r="AI3368">
        <f t="shared" ca="1" si="1145"/>
        <v>23.753999999999998</v>
      </c>
      <c r="AK3368">
        <f t="shared" ca="1" si="1146"/>
        <v>-1</v>
      </c>
      <c r="AL3368">
        <f t="shared" ca="1" si="1147"/>
        <v>-1</v>
      </c>
      <c r="AN3368" t="str">
        <f t="shared" ca="1" si="1110"/>
        <v>Not Down</v>
      </c>
      <c r="AO3368" t="str">
        <f t="shared" ca="1" si="1117"/>
        <v>Not Up</v>
      </c>
      <c r="AQ3368">
        <f t="shared" ca="1" si="1108"/>
        <v>1</v>
      </c>
      <c r="AR3368">
        <f t="shared" ca="1" si="1109"/>
        <v>0</v>
      </c>
      <c r="AT3368">
        <f t="shared" ca="1" si="1134"/>
        <v>0</v>
      </c>
      <c r="AU3368">
        <f t="shared" ca="1" si="1135"/>
        <v>1</v>
      </c>
      <c r="AW3368" s="5">
        <f t="shared" ref="AW3368:AW3431" ca="1" si="1149">SQRT(2*W3368*R3368*Q3368*BG3368*BF3368+(Q3368*BF3368)^2+(R3368*BG3368)^2)</f>
        <v>9.6285548732913839E-2</v>
      </c>
      <c r="AX3368" s="5">
        <f t="shared" ref="AX3368:AX3431" ca="1" si="1150">SQRT(2*X3368*U3368*T3368*BG3368*BF3368+(T3368*BF3368)^2+(U3368*BG3368)^2)</f>
        <v>0.12284045092076246</v>
      </c>
      <c r="AY3368" s="18">
        <f t="shared" ca="1" si="1148"/>
        <v>0.12284045092076246</v>
      </c>
      <c r="BA3368" s="6">
        <f t="shared" ca="1" si="1141"/>
        <v>0.40703204543145338</v>
      </c>
      <c r="BB3368">
        <f t="shared" ca="1" si="1142"/>
        <v>0.4091116714818121</v>
      </c>
      <c r="BC3368" t="str">
        <f t="shared" ca="1" si="1130"/>
        <v>TLT UP equity</v>
      </c>
      <c r="BD3368" t="str">
        <f t="shared" ca="1" si="1131"/>
        <v>HYG UP Equity</v>
      </c>
      <c r="BF3368">
        <f t="shared" ca="1" si="1104"/>
        <v>1</v>
      </c>
      <c r="BG3368">
        <f t="shared" ca="1" si="1105"/>
        <v>0</v>
      </c>
      <c r="BI3368">
        <f t="shared" ca="1" si="1118"/>
        <v>1</v>
      </c>
      <c r="BJ3368">
        <f t="shared" ca="1" si="1119"/>
        <v>0</v>
      </c>
      <c r="BL3368">
        <f t="shared" ca="1" si="1136"/>
        <v>11.773804620250141</v>
      </c>
      <c r="BM3368">
        <f t="shared" ca="1" si="1137"/>
        <v>0</v>
      </c>
      <c r="BN3368" s="9">
        <f t="shared" ca="1" si="1127"/>
        <v>1.0000000000000002</v>
      </c>
      <c r="BO3368" s="9">
        <f t="shared" ca="1" si="1128"/>
        <v>0</v>
      </c>
      <c r="BP3368" s="9">
        <f t="shared" ca="1" si="1122"/>
        <v>1</v>
      </c>
      <c r="BQ3368" s="9">
        <f t="shared" ca="1" si="1123"/>
        <v>0</v>
      </c>
      <c r="BR3368">
        <f t="shared" ca="1" si="1124"/>
        <v>1144.1076451474828</v>
      </c>
      <c r="BS3368">
        <f t="shared" ca="1" si="1125"/>
        <v>-3.7908496732028674E-3</v>
      </c>
      <c r="BT3368">
        <f t="shared" ca="1" si="1126"/>
        <v>1.8055555555555562E-5</v>
      </c>
      <c r="BU3368">
        <f t="shared" ca="1" si="1111"/>
        <v>4.88621613982273E-6</v>
      </c>
      <c r="BV3368">
        <f t="shared" ca="1" si="1112"/>
        <v>0</v>
      </c>
      <c r="BW3368" s="35">
        <f ca="1">IFERROR(VLOOKUP($B3368,OFFSET(Input!$A$1,0,MATCH(Index!BW$6&amp;" Index",Input!$1:$1,0)-1,10000,2),2,0)/100,BW3367)</f>
        <v>3.8E-3</v>
      </c>
      <c r="BX3368">
        <f t="shared" ca="1" si="1129"/>
        <v>7.5625468944004997E-3</v>
      </c>
      <c r="CE3368">
        <v>1022.101818662548</v>
      </c>
    </row>
    <row r="3369" spans="2:84" x14ac:dyDescent="0.25">
      <c r="B3369" s="2">
        <v>42410</v>
      </c>
      <c r="C3369">
        <f t="shared" ca="1" si="1113"/>
        <v>0</v>
      </c>
      <c r="D3369">
        <f t="shared" ca="1" si="1114"/>
        <v>0</v>
      </c>
      <c r="E3369">
        <f ca="1">IF($B3369&lt;VLOOKUP(E$6&amp;" Equity",Param,4,0),"",IFERROR(VLOOKUP($B3369,OFFSET(Input!$A$1,0,MATCH(Index!E$6&amp;" Equity",Input!$1:$1,0)-1,10000,2),2,0),E3368))</f>
        <v>76.099999999999994</v>
      </c>
      <c r="F3369" s="33">
        <v>132.79</v>
      </c>
      <c r="H3369">
        <f ca="1">IFERROR(VLOOKUP($B3369,OFFSET(Input!$A$1,0,MATCH(Index!H$6,Input!$1:$1,0)-1,10000,2),2,0),0)</f>
        <v>0</v>
      </c>
      <c r="I3369">
        <f ca="1">IFERROR(VLOOKUP($B3369,OFFSET(Input!$A$1,0,MATCH(Index!I$6,Input!$1:$1,0)-1,10000,2),2,0),0)</f>
        <v>0</v>
      </c>
      <c r="K3369">
        <f t="shared" ca="1" si="1115"/>
        <v>97.033737160590789</v>
      </c>
      <c r="L3369" s="30">
        <f t="shared" ca="1" si="1116"/>
        <v>148.70473018003887</v>
      </c>
      <c r="N3369">
        <f t="shared" ca="1" si="1120"/>
        <v>-1.4444228103858304E-3</v>
      </c>
      <c r="O3369">
        <f t="shared" ca="1" si="1121"/>
        <v>8.7739765649198238E-3</v>
      </c>
      <c r="Q3369">
        <f t="shared" ca="1" si="1133"/>
        <v>9.6254244179506704E-2</v>
      </c>
      <c r="R3369">
        <f t="shared" ca="1" si="1132"/>
        <v>0.16236038294428129</v>
      </c>
      <c r="T3369">
        <f t="shared" ca="1" si="1143"/>
        <v>0.12289542795414203</v>
      </c>
      <c r="U3369">
        <f t="shared" ca="1" si="1138"/>
        <v>0.14632415851257055</v>
      </c>
      <c r="W3369">
        <f t="shared" ca="1" si="1139"/>
        <v>-0.66242761229760838</v>
      </c>
      <c r="X3369">
        <f t="shared" ca="1" si="1140"/>
        <v>-0.68948036915994304</v>
      </c>
      <c r="Z3369">
        <f t="shared" ca="1" si="1106"/>
        <v>98.982645413972037</v>
      </c>
      <c r="AA3369">
        <f t="shared" ca="1" si="1106"/>
        <v>99.109192584986147</v>
      </c>
      <c r="AB3369">
        <f t="shared" ca="1" si="1106"/>
        <v>99.505232482101491</v>
      </c>
      <c r="AC3369">
        <f t="shared" ca="1" si="1107"/>
        <v>99.505232482101491</v>
      </c>
      <c r="AE3369">
        <f ca="1">IFERROR(VLOOKUP($B3369,OFFSET(Input!$A$1,0,MATCH(Index!AE$6&amp;" Index",Input!$1:$1,0)-1,10000,2),2,0),AE3368)</f>
        <v>26.29</v>
      </c>
      <c r="AF3369">
        <f t="shared" ca="1" si="1144"/>
        <v>23.271333333333338</v>
      </c>
      <c r="AG3369">
        <f t="shared" ca="1" si="1144"/>
        <v>23.945</v>
      </c>
      <c r="AH3369">
        <f t="shared" ca="1" si="1144"/>
        <v>23.930399999999995</v>
      </c>
      <c r="AI3369">
        <f t="shared" ca="1" si="1145"/>
        <v>23.945</v>
      </c>
      <c r="AK3369">
        <f t="shared" ca="1" si="1146"/>
        <v>-1</v>
      </c>
      <c r="AL3369">
        <f t="shared" ca="1" si="1147"/>
        <v>-1</v>
      </c>
      <c r="AN3369" t="str">
        <f t="shared" ca="1" si="1110"/>
        <v>Not Down</v>
      </c>
      <c r="AO3369" t="str">
        <f t="shared" ca="1" si="1117"/>
        <v>Not Up</v>
      </c>
      <c r="AQ3369">
        <f t="shared" ca="1" si="1108"/>
        <v>1</v>
      </c>
      <c r="AR3369">
        <f t="shared" ca="1" si="1109"/>
        <v>0</v>
      </c>
      <c r="AT3369">
        <f t="shared" ca="1" si="1134"/>
        <v>0</v>
      </c>
      <c r="AU3369">
        <f t="shared" ca="1" si="1135"/>
        <v>1</v>
      </c>
      <c r="AW3369" s="5">
        <f t="shared" ca="1" si="1149"/>
        <v>9.6254244179506704E-2</v>
      </c>
      <c r="AX3369" s="5">
        <f t="shared" ca="1" si="1150"/>
        <v>0.12289542795414203</v>
      </c>
      <c r="AY3369" s="18">
        <f t="shared" ca="1" si="1148"/>
        <v>0.12289542795414203</v>
      </c>
      <c r="BA3369" s="6">
        <f t="shared" ca="1" si="1141"/>
        <v>0.40684996042861182</v>
      </c>
      <c r="BB3369">
        <f t="shared" ca="1" si="1142"/>
        <v>0.4091116714818121</v>
      </c>
      <c r="BC3369" t="str">
        <f t="shared" ca="1" si="1130"/>
        <v>TLT UP equity</v>
      </c>
      <c r="BD3369" t="str">
        <f t="shared" ca="1" si="1131"/>
        <v>HYG UP Equity</v>
      </c>
      <c r="BF3369">
        <f t="shared" ref="BF3369:BF3432" ca="1" si="1151">BI3370</f>
        <v>1</v>
      </c>
      <c r="BG3369">
        <f t="shared" ref="BG3369:BG3432" ca="1" si="1152">BJ3370</f>
        <v>0</v>
      </c>
      <c r="BI3369">
        <f t="shared" ca="1" si="1118"/>
        <v>1</v>
      </c>
      <c r="BJ3369">
        <f t="shared" ca="1" si="1119"/>
        <v>0</v>
      </c>
      <c r="BL3369">
        <f t="shared" ca="1" si="1136"/>
        <v>11.773804620250143</v>
      </c>
      <c r="BM3369">
        <f t="shared" ca="1" si="1137"/>
        <v>0</v>
      </c>
      <c r="BN3369" s="9">
        <f t="shared" ca="1" si="1127"/>
        <v>0.99999999999999978</v>
      </c>
      <c r="BO3369" s="9">
        <f t="shared" ca="1" si="1128"/>
        <v>0</v>
      </c>
      <c r="BP3369" s="9">
        <f t="shared" ca="1" si="1122"/>
        <v>1</v>
      </c>
      <c r="BQ3369" s="9">
        <f t="shared" ca="1" si="1123"/>
        <v>0</v>
      </c>
      <c r="BR3369">
        <f t="shared" ca="1" si="1124"/>
        <v>1142.4562629015018</v>
      </c>
      <c r="BS3369">
        <f t="shared" ca="1" si="1125"/>
        <v>-1.4433801338405994E-3</v>
      </c>
      <c r="BT3369">
        <f t="shared" ca="1" si="1126"/>
        <v>1.8055555555555555E-5</v>
      </c>
      <c r="BU3369">
        <f t="shared" ca="1" si="1111"/>
        <v>2.2204460492503132E-20</v>
      </c>
      <c r="BV3369">
        <f t="shared" ca="1" si="1112"/>
        <v>0</v>
      </c>
      <c r="BW3369" s="35">
        <f ca="1">IFERROR(VLOOKUP($B3369,OFFSET(Input!$A$1,0,MATCH(Index!BW$6&amp;" Index",Input!$1:$1,0)-1,10000,2),2,0)/100,BW3368)</f>
        <v>3.8E-3</v>
      </c>
      <c r="BX3369">
        <f t="shared" ca="1" si="1129"/>
        <v>7.5499988679850758E-3</v>
      </c>
      <c r="CE3369">
        <v>1021.4461357782503</v>
      </c>
    </row>
    <row r="3370" spans="2:84" x14ac:dyDescent="0.25">
      <c r="B3370" s="2">
        <v>42411</v>
      </c>
      <c r="C3370">
        <f t="shared" ca="1" si="1113"/>
        <v>0</v>
      </c>
      <c r="D3370">
        <f t="shared" ca="1" si="1114"/>
        <v>0</v>
      </c>
      <c r="E3370">
        <f ca="1">IF($B3370&lt;VLOOKUP(E$6&amp;" Equity",Param,4,0),"",IFERROR(VLOOKUP($B3370,OFFSET(Input!$A$1,0,MATCH(Index!E$6&amp;" Equity",Input!$1:$1,0)-1,10000,2),2,0),E3369))</f>
        <v>75.59</v>
      </c>
      <c r="F3370" s="33">
        <v>133.72</v>
      </c>
      <c r="H3370">
        <f ca="1">IFERROR(VLOOKUP($B3370,OFFSET(Input!$A$1,0,MATCH(Index!H$6,Input!$1:$1,0)-1,10000,2),2,0),0)</f>
        <v>0</v>
      </c>
      <c r="I3370">
        <f ca="1">IFERROR(VLOOKUP($B3370,OFFSET(Input!$A$1,0,MATCH(Index!I$6,Input!$1:$1,0)-1,10000,2),2,0),0)</f>
        <v>0</v>
      </c>
      <c r="K3370">
        <f t="shared" ca="1" si="1115"/>
        <v>96.383445360960025</v>
      </c>
      <c r="L3370" s="30">
        <f t="shared" ca="1" si="1116"/>
        <v>149.74618962026355</v>
      </c>
      <c r="N3370">
        <f t="shared" ca="1" si="1120"/>
        <v>-6.7242655635547438E-3</v>
      </c>
      <c r="O3370">
        <f t="shared" ca="1" si="1121"/>
        <v>6.9791285496617365E-3</v>
      </c>
      <c r="Q3370">
        <f t="shared" ca="1" si="1133"/>
        <v>9.8769802009569196E-2</v>
      </c>
      <c r="R3370">
        <f t="shared" ca="1" si="1132"/>
        <v>0.16594284252829322</v>
      </c>
      <c r="T3370">
        <f t="shared" ca="1" si="1143"/>
        <v>0.11879020428987513</v>
      </c>
      <c r="U3370">
        <f t="shared" ca="1" si="1138"/>
        <v>0.14383812195829451</v>
      </c>
      <c r="W3370">
        <f t="shared" ca="1" si="1139"/>
        <v>-0.71490715327897192</v>
      </c>
      <c r="X3370">
        <f t="shared" ca="1" si="1140"/>
        <v>-0.67573007415946762</v>
      </c>
      <c r="Z3370">
        <f t="shared" ref="Z3370:AB3433" ca="1" si="1153">AVERAGE(OFFSET($K3370,0,0,-Z$5,1))</f>
        <v>98.594012371704906</v>
      </c>
      <c r="AA3370">
        <f t="shared" ca="1" si="1153"/>
        <v>98.942154314888242</v>
      </c>
      <c r="AB3370">
        <f t="shared" ca="1" si="1153"/>
        <v>99.287863979123017</v>
      </c>
      <c r="AC3370">
        <f t="shared" ref="AC3370:AC3433" ca="1" si="1154">MAX(AB3370,AA3370)</f>
        <v>99.287863979123017</v>
      </c>
      <c r="AE3370">
        <f ca="1">IFERROR(VLOOKUP($B3370,OFFSET(Input!$A$1,0,MATCH(Index!AE$6&amp;" Index",Input!$1:$1,0)-1,10000,2),2,0),AE3369)</f>
        <v>28.14</v>
      </c>
      <c r="AF3370">
        <f t="shared" ca="1" si="1144"/>
        <v>23.367999999999999</v>
      </c>
      <c r="AG3370">
        <f t="shared" ca="1" si="1144"/>
        <v>24.091000000000001</v>
      </c>
      <c r="AH3370">
        <f t="shared" ca="1" si="1144"/>
        <v>24.232399999999995</v>
      </c>
      <c r="AI3370">
        <f t="shared" ca="1" si="1145"/>
        <v>24.232399999999995</v>
      </c>
      <c r="AK3370">
        <f t="shared" ca="1" si="1146"/>
        <v>-1</v>
      </c>
      <c r="AL3370">
        <f t="shared" ca="1" si="1147"/>
        <v>-1</v>
      </c>
      <c r="AN3370" t="str">
        <f t="shared" ca="1" si="1110"/>
        <v>Not Down</v>
      </c>
      <c r="AO3370" t="str">
        <f t="shared" ca="1" si="1117"/>
        <v>Not Up</v>
      </c>
      <c r="AQ3370">
        <f t="shared" ca="1" si="1108"/>
        <v>1</v>
      </c>
      <c r="AR3370">
        <f t="shared" ca="1" si="1109"/>
        <v>0</v>
      </c>
      <c r="AT3370">
        <f t="shared" ca="1" si="1134"/>
        <v>0</v>
      </c>
      <c r="AU3370">
        <f t="shared" ca="1" si="1135"/>
        <v>1</v>
      </c>
      <c r="AW3370" s="5">
        <f t="shared" ca="1" si="1149"/>
        <v>9.8769802009569196E-2</v>
      </c>
      <c r="AX3370" s="5">
        <f t="shared" ca="1" si="1150"/>
        <v>0.11879020428987513</v>
      </c>
      <c r="AY3370" s="18">
        <f t="shared" ca="1" si="1148"/>
        <v>0.11879020428987513</v>
      </c>
      <c r="BA3370" s="6">
        <f t="shared" ca="1" si="1141"/>
        <v>0.42091012721881194</v>
      </c>
      <c r="BB3370">
        <f t="shared" ca="1" si="1142"/>
        <v>0.4091116714818121</v>
      </c>
      <c r="BC3370" t="str">
        <f t="shared" ca="1" si="1130"/>
        <v>TLT UP equity</v>
      </c>
      <c r="BD3370" t="str">
        <f t="shared" ca="1" si="1131"/>
        <v>HYG UP Equity</v>
      </c>
      <c r="BF3370">
        <f t="shared" ca="1" si="1151"/>
        <v>1</v>
      </c>
      <c r="BG3370">
        <f t="shared" ca="1" si="1152"/>
        <v>0</v>
      </c>
      <c r="BI3370">
        <f t="shared" ca="1" si="1118"/>
        <v>1</v>
      </c>
      <c r="BJ3370">
        <f t="shared" ca="1" si="1119"/>
        <v>0</v>
      </c>
      <c r="BL3370">
        <f t="shared" ca="1" si="1136"/>
        <v>11.773804620250145</v>
      </c>
      <c r="BM3370">
        <f t="shared" ca="1" si="1137"/>
        <v>0</v>
      </c>
      <c r="BN3370" s="9">
        <f t="shared" ca="1" si="1127"/>
        <v>1</v>
      </c>
      <c r="BO3370" s="9">
        <f t="shared" ca="1" si="1128"/>
        <v>0</v>
      </c>
      <c r="BP3370" s="9">
        <f t="shared" ca="1" si="1122"/>
        <v>1.0000000000000002</v>
      </c>
      <c r="BQ3370" s="9">
        <f t="shared" ca="1" si="1123"/>
        <v>0</v>
      </c>
      <c r="BR3370">
        <f t="shared" ca="1" si="1124"/>
        <v>1134.7998543064984</v>
      </c>
      <c r="BS3370">
        <f t="shared" ca="1" si="1125"/>
        <v>-6.7017082785806315E-3</v>
      </c>
      <c r="BT3370">
        <f t="shared" ca="1" si="1126"/>
        <v>1.8055555555555558E-5</v>
      </c>
      <c r="BU3370">
        <f t="shared" ca="1" si="1111"/>
        <v>2.2204460492503132E-20</v>
      </c>
      <c r="BV3370">
        <f t="shared" ca="1" si="1112"/>
        <v>0</v>
      </c>
      <c r="BW3370" s="35">
        <f ca="1">IFERROR(VLOOKUP($B3370,OFFSET(Input!$A$1,0,MATCH(Index!BW$6&amp;" Index",Input!$1:$1,0)-1,10000,2),2,0)/100,BW3369)</f>
        <v>3.8E-3</v>
      </c>
      <c r="BX3370">
        <f t="shared" ca="1" si="1129"/>
        <v>7.5451555099714093E-3</v>
      </c>
      <c r="CE3370">
        <v>1018.4622724903217</v>
      </c>
    </row>
    <row r="3371" spans="2:84" x14ac:dyDescent="0.25">
      <c r="B3371" s="2">
        <v>42412</v>
      </c>
      <c r="C3371">
        <f t="shared" ca="1" si="1113"/>
        <v>0</v>
      </c>
      <c r="D3371">
        <f t="shared" ca="1" si="1114"/>
        <v>0</v>
      </c>
      <c r="E3371">
        <f ca="1">IF($B3371&lt;VLOOKUP(E$6&amp;" Equity",Param,4,0),"",IFERROR(VLOOKUP($B3371,OFFSET(Input!$A$1,0,MATCH(Index!E$6&amp;" Equity",Input!$1:$1,0)-1,10000,2),2,0),E3370))</f>
        <v>76.72</v>
      </c>
      <c r="F3371" s="33">
        <v>131.5</v>
      </c>
      <c r="H3371">
        <f ca="1">IFERROR(VLOOKUP($B3371,OFFSET(Input!$A$1,0,MATCH(Index!H$6,Input!$1:$1,0)-1,10000,2),2,0),0)</f>
        <v>0</v>
      </c>
      <c r="I3371">
        <f ca="1">IFERROR(VLOOKUP($B3371,OFFSET(Input!$A$1,0,MATCH(Index!I$6,Input!$1:$1,0)-1,10000,2),2,0),0)</f>
        <v>0</v>
      </c>
      <c r="K3371">
        <f t="shared" ca="1" si="1115"/>
        <v>97.824287975828184</v>
      </c>
      <c r="L3371" s="30">
        <f t="shared" ca="1" si="1116"/>
        <v>147.26012515004979</v>
      </c>
      <c r="N3371">
        <f t="shared" ca="1" si="1120"/>
        <v>1.4838431271097343E-2</v>
      </c>
      <c r="O3371">
        <f t="shared" ca="1" si="1121"/>
        <v>-1.6741209934078606E-2</v>
      </c>
      <c r="Q3371">
        <f t="shared" ca="1" si="1133"/>
        <v>0.12268907539347672</v>
      </c>
      <c r="R3371">
        <f t="shared" ca="1" si="1132"/>
        <v>0.18111965197341848</v>
      </c>
      <c r="T3371">
        <f t="shared" ca="1" si="1143"/>
        <v>0.12898308731791622</v>
      </c>
      <c r="U3371">
        <f t="shared" ca="1" si="1138"/>
        <v>0.15200757108194846</v>
      </c>
      <c r="W3371">
        <f t="shared" ca="1" si="1139"/>
        <v>-0.83924762141947762</v>
      </c>
      <c r="X3371">
        <f t="shared" ca="1" si="1140"/>
        <v>-0.72167257326310297</v>
      </c>
      <c r="Z3371">
        <f t="shared" ca="1" si="1153"/>
        <v>98.317744694371555</v>
      </c>
      <c r="AA3371">
        <f t="shared" ca="1" si="1153"/>
        <v>98.824954947946594</v>
      </c>
      <c r="AB3371">
        <f t="shared" ca="1" si="1153"/>
        <v>99.154519302671432</v>
      </c>
      <c r="AC3371">
        <f t="shared" ca="1" si="1154"/>
        <v>99.154519302671432</v>
      </c>
      <c r="AE3371">
        <f ca="1">IFERROR(VLOOKUP($B3371,OFFSET(Input!$A$1,0,MATCH(Index!AE$6&amp;" Index",Input!$1:$1,0)-1,10000,2),2,0),AE3370)</f>
        <v>25.4</v>
      </c>
      <c r="AF3371">
        <f t="shared" ca="1" si="1144"/>
        <v>23.571999999999999</v>
      </c>
      <c r="AG3371">
        <f t="shared" ca="1" si="1144"/>
        <v>24.163499999999999</v>
      </c>
      <c r="AH3371">
        <f t="shared" ca="1" si="1144"/>
        <v>24.248799999999996</v>
      </c>
      <c r="AI3371">
        <f t="shared" ca="1" si="1145"/>
        <v>24.248799999999996</v>
      </c>
      <c r="AK3371">
        <f t="shared" ca="1" si="1146"/>
        <v>-1</v>
      </c>
      <c r="AL3371">
        <f t="shared" ca="1" si="1147"/>
        <v>-1</v>
      </c>
      <c r="AN3371" t="str">
        <f t="shared" ca="1" si="1110"/>
        <v>Not Down</v>
      </c>
      <c r="AO3371" t="str">
        <f t="shared" ca="1" si="1117"/>
        <v>Not Up</v>
      </c>
      <c r="AQ3371">
        <f t="shared" ca="1" si="1108"/>
        <v>1</v>
      </c>
      <c r="AR3371">
        <f t="shared" ca="1" si="1109"/>
        <v>0</v>
      </c>
      <c r="AT3371">
        <f t="shared" ca="1" si="1134"/>
        <v>0</v>
      </c>
      <c r="AU3371">
        <f t="shared" ca="1" si="1135"/>
        <v>1</v>
      </c>
      <c r="AW3371" s="5">
        <f t="shared" ca="1" si="1149"/>
        <v>0.12268907539347672</v>
      </c>
      <c r="AX3371" s="5">
        <f t="shared" ca="1" si="1150"/>
        <v>0.12898308731791622</v>
      </c>
      <c r="AY3371" s="18">
        <f t="shared" ca="1" si="1148"/>
        <v>0.12898308731791622</v>
      </c>
      <c r="BA3371" s="6">
        <f t="shared" ca="1" si="1141"/>
        <v>0.38764772219136379</v>
      </c>
      <c r="BB3371">
        <f t="shared" ca="1" si="1142"/>
        <v>0.4091116714818121</v>
      </c>
      <c r="BC3371" t="str">
        <f t="shared" ca="1" si="1130"/>
        <v>TLT UP equity</v>
      </c>
      <c r="BD3371" t="str">
        <f t="shared" ca="1" si="1131"/>
        <v>HYG UP Equity</v>
      </c>
      <c r="BF3371">
        <f t="shared" ca="1" si="1151"/>
        <v>1</v>
      </c>
      <c r="BG3371">
        <f t="shared" ca="1" si="1152"/>
        <v>0</v>
      </c>
      <c r="BI3371">
        <f t="shared" ca="1" si="1118"/>
        <v>1</v>
      </c>
      <c r="BJ3371">
        <f t="shared" ca="1" si="1119"/>
        <v>0</v>
      </c>
      <c r="BL3371">
        <f t="shared" ca="1" si="1136"/>
        <v>11.773804620250145</v>
      </c>
      <c r="BM3371">
        <f t="shared" ca="1" si="1137"/>
        <v>0</v>
      </c>
      <c r="BN3371" s="9">
        <f t="shared" ca="1" si="1127"/>
        <v>1</v>
      </c>
      <c r="BO3371" s="9">
        <f t="shared" ca="1" si="1128"/>
        <v>0</v>
      </c>
      <c r="BP3371" s="9">
        <f t="shared" ca="1" si="1122"/>
        <v>1</v>
      </c>
      <c r="BQ3371" s="9">
        <f t="shared" ca="1" si="1123"/>
        <v>0</v>
      </c>
      <c r="BR3371">
        <f t="shared" ca="1" si="1124"/>
        <v>1151.7640537424866</v>
      </c>
      <c r="BS3371">
        <f t="shared" ca="1" si="1125"/>
        <v>1.4949067336949229E-2</v>
      </c>
      <c r="BT3371">
        <f t="shared" ca="1" si="1126"/>
        <v>1.8055555555555558E-5</v>
      </c>
      <c r="BU3371">
        <f t="shared" ca="1" si="1111"/>
        <v>0</v>
      </c>
      <c r="BV3371">
        <f t="shared" ca="1" si="1112"/>
        <v>0</v>
      </c>
      <c r="BW3371" s="35">
        <f ca="1">IFERROR(VLOOKUP($B3371,OFFSET(Input!$A$1,0,MATCH(Index!BW$6&amp;" Index",Input!$1:$1,0)-1,10000,2),2,0)/100,BW3370)</f>
        <v>3.8E-3</v>
      </c>
      <c r="BX3371">
        <f t="shared" ca="1" si="1129"/>
        <v>7.5231144921053391E-3</v>
      </c>
      <c r="CE3371">
        <v>1025.046959355391</v>
      </c>
    </row>
    <row r="3372" spans="2:84" x14ac:dyDescent="0.25">
      <c r="B3372" s="2">
        <v>42416</v>
      </c>
      <c r="C3372">
        <f t="shared" ca="1" si="1113"/>
        <v>0</v>
      </c>
      <c r="D3372">
        <f t="shared" ca="1" si="1114"/>
        <v>0</v>
      </c>
      <c r="E3372">
        <f ca="1">IF($B3372&lt;VLOOKUP(E$6&amp;" Equity",Param,4,0),"",IFERROR(VLOOKUP($B3372,OFFSET(Input!$A$1,0,MATCH(Index!E$6&amp;" Equity",Input!$1:$1,0)-1,10000,2),2,0),E3371))</f>
        <v>76.78</v>
      </c>
      <c r="F3372" s="33">
        <v>130.11000000000001</v>
      </c>
      <c r="H3372">
        <f ca="1">IFERROR(VLOOKUP($B3372,OFFSET(Input!$A$1,0,MATCH(Index!H$6,Input!$1:$1,0)-1,10000,2),2,0),0)</f>
        <v>0</v>
      </c>
      <c r="I3372">
        <f ca="1">IFERROR(VLOOKUP($B3372,OFFSET(Input!$A$1,0,MATCH(Index!I$6,Input!$1:$1,0)-1,10000,2),2,0),0)</f>
        <v>0</v>
      </c>
      <c r="K3372">
        <f t="shared" ca="1" si="1115"/>
        <v>97.900792893431799</v>
      </c>
      <c r="L3372" s="30">
        <f t="shared" ca="1" si="1116"/>
        <v>145.70353523401505</v>
      </c>
      <c r="N3372">
        <f t="shared" ca="1" si="1120"/>
        <v>7.8175899746883932E-4</v>
      </c>
      <c r="O3372">
        <f t="shared" ca="1" si="1121"/>
        <v>-1.0626605102434647E-2</v>
      </c>
      <c r="Q3372">
        <f t="shared" ca="1" si="1133"/>
        <v>0.11924182459373329</v>
      </c>
      <c r="R3372">
        <f t="shared" ca="1" si="1132"/>
        <v>0.18818618583410698</v>
      </c>
      <c r="T3372">
        <f t="shared" ca="1" si="1143"/>
        <v>0.12011980285088866</v>
      </c>
      <c r="U3372">
        <f t="shared" ca="1" si="1138"/>
        <v>0.14635990681275279</v>
      </c>
      <c r="W3372">
        <f t="shared" ca="1" si="1139"/>
        <v>-0.86036597864743958</v>
      </c>
      <c r="X3372">
        <f t="shared" ca="1" si="1140"/>
        <v>-0.66151947932953947</v>
      </c>
      <c r="Z3372">
        <f t="shared" ca="1" si="1153"/>
        <v>98.107356170961594</v>
      </c>
      <c r="AA3372">
        <f t="shared" ca="1" si="1153"/>
        <v>98.777556131715556</v>
      </c>
      <c r="AB3372">
        <f t="shared" ca="1" si="1153"/>
        <v>99.034892372165857</v>
      </c>
      <c r="AC3372">
        <f t="shared" ca="1" si="1154"/>
        <v>99.034892372165857</v>
      </c>
      <c r="AE3372">
        <f ca="1">IFERROR(VLOOKUP($B3372,OFFSET(Input!$A$1,0,MATCH(Index!AE$6&amp;" Index",Input!$1:$1,0)-1,10000,2),2,0),AE3371)</f>
        <v>24.11</v>
      </c>
      <c r="AF3372">
        <f t="shared" ca="1" si="1144"/>
        <v>23.569333333333329</v>
      </c>
      <c r="AG3372">
        <f t="shared" ca="1" si="1144"/>
        <v>24.017999999999997</v>
      </c>
      <c r="AH3372">
        <f t="shared" ca="1" si="1144"/>
        <v>24.132799999999996</v>
      </c>
      <c r="AI3372">
        <f t="shared" ca="1" si="1145"/>
        <v>24.132799999999996</v>
      </c>
      <c r="AK3372">
        <f t="shared" ca="1" si="1146"/>
        <v>-1</v>
      </c>
      <c r="AL3372">
        <f t="shared" ca="1" si="1147"/>
        <v>-1</v>
      </c>
      <c r="AN3372" t="str">
        <f t="shared" ca="1" si="1110"/>
        <v>Not Down</v>
      </c>
      <c r="AO3372" t="str">
        <f t="shared" ca="1" si="1117"/>
        <v>Not Up</v>
      </c>
      <c r="AQ3372">
        <f t="shared" ca="1" si="1108"/>
        <v>1</v>
      </c>
      <c r="AR3372">
        <f t="shared" ca="1" si="1109"/>
        <v>0</v>
      </c>
      <c r="AT3372">
        <f t="shared" ca="1" si="1134"/>
        <v>0</v>
      </c>
      <c r="AU3372">
        <f t="shared" ca="1" si="1135"/>
        <v>1</v>
      </c>
      <c r="AW3372" s="5">
        <f t="shared" ca="1" si="1149"/>
        <v>0.11924182459373329</v>
      </c>
      <c r="AX3372" s="5">
        <f t="shared" ca="1" si="1150"/>
        <v>0.12011980285088866</v>
      </c>
      <c r="AY3372" s="18">
        <f t="shared" ca="1" si="1148"/>
        <v>0.12011980285088866</v>
      </c>
      <c r="BA3372" s="6">
        <f t="shared" ca="1" si="1141"/>
        <v>0.41625109943002286</v>
      </c>
      <c r="BB3372">
        <f t="shared" ca="1" si="1142"/>
        <v>0.4091116714818121</v>
      </c>
      <c r="BC3372" t="str">
        <f t="shared" ca="1" si="1130"/>
        <v>TLT UP equity</v>
      </c>
      <c r="BD3372" t="str">
        <f t="shared" ca="1" si="1131"/>
        <v>HYG UP Equity</v>
      </c>
      <c r="BF3372">
        <f t="shared" ca="1" si="1151"/>
        <v>1</v>
      </c>
      <c r="BG3372">
        <f t="shared" ca="1" si="1152"/>
        <v>0</v>
      </c>
      <c r="BI3372">
        <f t="shared" ca="1" si="1118"/>
        <v>1</v>
      </c>
      <c r="BJ3372">
        <f t="shared" ca="1" si="1119"/>
        <v>0</v>
      </c>
      <c r="BL3372">
        <f t="shared" ca="1" si="1136"/>
        <v>11.773804620250143</v>
      </c>
      <c r="BM3372">
        <f t="shared" ca="1" si="1137"/>
        <v>0</v>
      </c>
      <c r="BN3372" s="9">
        <f t="shared" ca="1" si="1127"/>
        <v>1.0000000000000002</v>
      </c>
      <c r="BO3372" s="9">
        <f t="shared" ca="1" si="1128"/>
        <v>0</v>
      </c>
      <c r="BP3372" s="9">
        <f t="shared" ca="1" si="1122"/>
        <v>1</v>
      </c>
      <c r="BQ3372" s="9">
        <f t="shared" ca="1" si="1123"/>
        <v>0</v>
      </c>
      <c r="BR3372">
        <f t="shared" ca="1" si="1124"/>
        <v>1152.6648076948397</v>
      </c>
      <c r="BS3372">
        <f t="shared" ca="1" si="1125"/>
        <v>7.8206465067753861E-4</v>
      </c>
      <c r="BT3372">
        <f t="shared" ca="1" si="1126"/>
        <v>7.2222222222222246E-5</v>
      </c>
      <c r="BU3372">
        <f t="shared" ca="1" si="1111"/>
        <v>2.2204460492503132E-20</v>
      </c>
      <c r="BV3372">
        <f t="shared" ca="1" si="1112"/>
        <v>0</v>
      </c>
      <c r="BW3372" s="35">
        <f ca="1">IFERROR(VLOOKUP($B3372,OFFSET(Input!$A$1,0,MATCH(Index!BW$6&amp;" Index",Input!$1:$1,0)-1,10000,2),2,0)/100,BW3371)</f>
        <v>3.8E-3</v>
      </c>
      <c r="BX3372">
        <f t="shared" ca="1" si="1129"/>
        <v>3.0287015408666847E-2</v>
      </c>
      <c r="CE3372">
        <v>1025.3205746915792</v>
      </c>
    </row>
    <row r="3373" spans="2:84" x14ac:dyDescent="0.25">
      <c r="B3373" s="2">
        <v>42417</v>
      </c>
      <c r="C3373">
        <f t="shared" ca="1" si="1113"/>
        <v>0</v>
      </c>
      <c r="D3373">
        <f t="shared" ca="1" si="1114"/>
        <v>0</v>
      </c>
      <c r="E3373">
        <f ca="1">IF($B3373&lt;VLOOKUP(E$6&amp;" Equity",Param,4,0),"",IFERROR(VLOOKUP($B3373,OFFSET(Input!$A$1,0,MATCH(Index!E$6&amp;" Equity",Input!$1:$1,0)-1,10000,2),2,0),E3372))</f>
        <v>77.42</v>
      </c>
      <c r="F3373" s="33">
        <v>129.31</v>
      </c>
      <c r="H3373">
        <f ca="1">IFERROR(VLOOKUP($B3373,OFFSET(Input!$A$1,0,MATCH(Index!H$6,Input!$1:$1,0)-1,10000,2),2,0),0)</f>
        <v>0</v>
      </c>
      <c r="I3373">
        <f ca="1">IFERROR(VLOOKUP($B3373,OFFSET(Input!$A$1,0,MATCH(Index!I$6,Input!$1:$1,0)-1,10000,2),2,0),0)</f>
        <v>0</v>
      </c>
      <c r="K3373">
        <f t="shared" ca="1" si="1115"/>
        <v>98.716845347870404</v>
      </c>
      <c r="L3373" s="30">
        <f t="shared" ca="1" si="1116"/>
        <v>144.80765614564973</v>
      </c>
      <c r="N3373">
        <f t="shared" ca="1" si="1120"/>
        <v>8.3009555768503406E-3</v>
      </c>
      <c r="O3373">
        <f t="shared" ca="1" si="1121"/>
        <v>-6.1676242076242546E-3</v>
      </c>
      <c r="Q3373">
        <f t="shared" ca="1" si="1133"/>
        <v>0.12108293040971392</v>
      </c>
      <c r="R3373">
        <f t="shared" ca="1" si="1132"/>
        <v>0.1669055721720373</v>
      </c>
      <c r="T3373">
        <f t="shared" ca="1" si="1143"/>
        <v>0.12306554952485653</v>
      </c>
      <c r="U3373">
        <f t="shared" ca="1" si="1138"/>
        <v>0.14751122127954486</v>
      </c>
      <c r="W3373">
        <f t="shared" ca="1" si="1139"/>
        <v>-0.85490379231835811</v>
      </c>
      <c r="X3373">
        <f t="shared" ca="1" si="1140"/>
        <v>-0.68423974074091909</v>
      </c>
      <c r="Z3373">
        <f t="shared" ca="1" si="1153"/>
        <v>98.049977482758862</v>
      </c>
      <c r="AA3373">
        <f t="shared" ca="1" si="1153"/>
        <v>98.788088142345146</v>
      </c>
      <c r="AB3373">
        <f t="shared" ca="1" si="1153"/>
        <v>98.953997567975989</v>
      </c>
      <c r="AC3373">
        <f t="shared" ca="1" si="1154"/>
        <v>98.953997567975989</v>
      </c>
      <c r="AE3373">
        <f ca="1">IFERROR(VLOOKUP($B3373,OFFSET(Input!$A$1,0,MATCH(Index!AE$6&amp;" Index",Input!$1:$1,0)-1,10000,2),2,0),AE3372)</f>
        <v>22.31</v>
      </c>
      <c r="AF3373">
        <f t="shared" ca="1" si="1144"/>
        <v>23.556666666666665</v>
      </c>
      <c r="AG3373">
        <f t="shared" ca="1" si="1144"/>
        <v>23.831</v>
      </c>
      <c r="AH3373">
        <f t="shared" ca="1" si="1144"/>
        <v>24.053199999999997</v>
      </c>
      <c r="AI3373">
        <f t="shared" ca="1" si="1145"/>
        <v>24.053199999999997</v>
      </c>
      <c r="AK3373">
        <f t="shared" ca="1" si="1146"/>
        <v>-1</v>
      </c>
      <c r="AL3373">
        <f t="shared" ca="1" si="1147"/>
        <v>-1</v>
      </c>
      <c r="AN3373" t="str">
        <f t="shared" ca="1" si="1110"/>
        <v>Not Down</v>
      </c>
      <c r="AO3373" t="str">
        <f t="shared" ca="1" si="1117"/>
        <v>Not Up</v>
      </c>
      <c r="AQ3373">
        <f t="shared" ca="1" si="1108"/>
        <v>1</v>
      </c>
      <c r="AR3373">
        <f t="shared" ca="1" si="1109"/>
        <v>0</v>
      </c>
      <c r="AT3373">
        <f t="shared" ca="1" si="1134"/>
        <v>0</v>
      </c>
      <c r="AU3373">
        <f t="shared" ca="1" si="1135"/>
        <v>1</v>
      </c>
      <c r="AW3373" s="5">
        <f t="shared" ca="1" si="1149"/>
        <v>0.12108293040971392</v>
      </c>
      <c r="AX3373" s="5">
        <f t="shared" ca="1" si="1150"/>
        <v>0.12306554952485653</v>
      </c>
      <c r="AY3373" s="18">
        <f t="shared" ca="1" si="1148"/>
        <v>0.12306554952485653</v>
      </c>
      <c r="BA3373" s="6">
        <f t="shared" ca="1" si="1141"/>
        <v>0.40628754507695192</v>
      </c>
      <c r="BB3373">
        <f t="shared" ca="1" si="1142"/>
        <v>0.4091116714818121</v>
      </c>
      <c r="BC3373" t="str">
        <f t="shared" ca="1" si="1130"/>
        <v>TLT UP equity</v>
      </c>
      <c r="BD3373" t="str">
        <f t="shared" ca="1" si="1131"/>
        <v>HYG UP Equity</v>
      </c>
      <c r="BF3373">
        <f t="shared" ca="1" si="1151"/>
        <v>1</v>
      </c>
      <c r="BG3373">
        <f t="shared" ca="1" si="1152"/>
        <v>0</v>
      </c>
      <c r="BI3373">
        <f t="shared" ca="1" si="1118"/>
        <v>1</v>
      </c>
      <c r="BJ3373">
        <f t="shared" ca="1" si="1119"/>
        <v>0</v>
      </c>
      <c r="BL3373">
        <f t="shared" ca="1" si="1136"/>
        <v>11.773804620250143</v>
      </c>
      <c r="BM3373">
        <f t="shared" ca="1" si="1137"/>
        <v>0</v>
      </c>
      <c r="BN3373" s="9">
        <f t="shared" ca="1" si="1127"/>
        <v>1</v>
      </c>
      <c r="BO3373" s="9">
        <f t="shared" ca="1" si="1128"/>
        <v>0</v>
      </c>
      <c r="BP3373" s="9">
        <f t="shared" ca="1" si="1122"/>
        <v>1</v>
      </c>
      <c r="BQ3373" s="9">
        <f t="shared" ca="1" si="1123"/>
        <v>0</v>
      </c>
      <c r="BR3373">
        <f t="shared" ca="1" si="1124"/>
        <v>1162.2728498532754</v>
      </c>
      <c r="BS3373">
        <f t="shared" ca="1" si="1125"/>
        <v>8.3355040375097111E-3</v>
      </c>
      <c r="BT3373">
        <f t="shared" ca="1" si="1126"/>
        <v>1.8055555555555558E-5</v>
      </c>
      <c r="BU3373">
        <f t="shared" ca="1" si="1111"/>
        <v>0</v>
      </c>
      <c r="BV3373">
        <f t="shared" ca="1" si="1112"/>
        <v>0</v>
      </c>
      <c r="BW3373" s="35">
        <f ca="1">IFERROR(VLOOKUP($B3373,OFFSET(Input!$A$1,0,MATCH(Index!BW$6&amp;" Index",Input!$1:$1,0)-1,10000,2),2,0)/100,BW3372)</f>
        <v>3.7000000000000002E-3</v>
      </c>
      <c r="BX3373">
        <f t="shared" ca="1" si="1129"/>
        <v>7.5737749771082425E-3</v>
      </c>
      <c r="CE3373">
        <v>1028.618841078762</v>
      </c>
    </row>
    <row r="3374" spans="2:84" x14ac:dyDescent="0.25">
      <c r="B3374" s="2">
        <v>42418</v>
      </c>
      <c r="C3374">
        <f t="shared" ca="1" si="1113"/>
        <v>0</v>
      </c>
      <c r="D3374">
        <f t="shared" ca="1" si="1114"/>
        <v>0</v>
      </c>
      <c r="E3374">
        <f ca="1">IF($B3374&lt;VLOOKUP(E$6&amp;" Equity",Param,4,0),"",IFERROR(VLOOKUP($B3374,OFFSET(Input!$A$1,0,MATCH(Index!E$6&amp;" Equity",Input!$1:$1,0)-1,10000,2),2,0),E3373))</f>
        <v>77.489999999999995</v>
      </c>
      <c r="F3374" s="33">
        <v>130.9</v>
      </c>
      <c r="H3374">
        <f ca="1">IFERROR(VLOOKUP($B3374,OFFSET(Input!$A$1,0,MATCH(Index!H$6,Input!$1:$1,0)-1,10000,2),2,0),0)</f>
        <v>0</v>
      </c>
      <c r="I3374">
        <f ca="1">IFERROR(VLOOKUP($B3374,OFFSET(Input!$A$1,0,MATCH(Index!I$6,Input!$1:$1,0)-1,10000,2),2,0),0)</f>
        <v>0</v>
      </c>
      <c r="K3374">
        <f t="shared" ca="1" si="1115"/>
        <v>98.806101085074616</v>
      </c>
      <c r="L3374" s="30">
        <f t="shared" ca="1" si="1116"/>
        <v>146.58821583377582</v>
      </c>
      <c r="N3374">
        <f t="shared" ca="1" si="1120"/>
        <v>9.0375062635667913E-4</v>
      </c>
      <c r="O3374">
        <f t="shared" ca="1" si="1121"/>
        <v>1.2221050608094048E-2</v>
      </c>
      <c r="Q3374">
        <f t="shared" ca="1" si="1133"/>
        <v>0.11867800451288259</v>
      </c>
      <c r="R3374">
        <f t="shared" ca="1" si="1132"/>
        <v>0.17283948410285091</v>
      </c>
      <c r="T3374">
        <f t="shared" ca="1" si="1143"/>
        <v>0.12077419671543746</v>
      </c>
      <c r="U3374">
        <f t="shared" ca="1" si="1138"/>
        <v>0.1491944310666028</v>
      </c>
      <c r="W3374">
        <f t="shared" ca="1" si="1139"/>
        <v>-0.77890818181344079</v>
      </c>
      <c r="X3374">
        <f t="shared" ca="1" si="1140"/>
        <v>-0.63241006123143884</v>
      </c>
      <c r="Z3374">
        <f t="shared" ca="1" si="1153"/>
        <v>97.953071253794263</v>
      </c>
      <c r="AA3374">
        <f t="shared" ca="1" si="1153"/>
        <v>98.836070592250124</v>
      </c>
      <c r="AB3374">
        <f t="shared" ca="1" si="1153"/>
        <v>98.872612974515505</v>
      </c>
      <c r="AC3374">
        <f t="shared" ca="1" si="1154"/>
        <v>98.872612974515505</v>
      </c>
      <c r="AE3374">
        <f ca="1">IFERROR(VLOOKUP($B3374,OFFSET(Input!$A$1,0,MATCH(Index!AE$6&amp;" Index",Input!$1:$1,0)-1,10000,2),2,0),AE3373)</f>
        <v>21.64</v>
      </c>
      <c r="AF3374">
        <f t="shared" ca="1" si="1144"/>
        <v>23.458666666666666</v>
      </c>
      <c r="AG3374">
        <f t="shared" ca="1" si="1144"/>
        <v>23.5335</v>
      </c>
      <c r="AH3374">
        <f t="shared" ca="1" si="1144"/>
        <v>24.02</v>
      </c>
      <c r="AI3374">
        <f t="shared" ca="1" si="1145"/>
        <v>24.02</v>
      </c>
      <c r="AK3374">
        <f t="shared" ca="1" si="1146"/>
        <v>-1</v>
      </c>
      <c r="AL3374">
        <f t="shared" ca="1" si="1147"/>
        <v>-1</v>
      </c>
      <c r="AN3374" t="str">
        <f t="shared" ca="1" si="1110"/>
        <v>Not Down</v>
      </c>
      <c r="AO3374" t="str">
        <f t="shared" ca="1" si="1117"/>
        <v>Not Up</v>
      </c>
      <c r="AQ3374">
        <f t="shared" ca="1" si="1108"/>
        <v>1</v>
      </c>
      <c r="AR3374">
        <f t="shared" ca="1" si="1109"/>
        <v>0</v>
      </c>
      <c r="AT3374">
        <f t="shared" ca="1" si="1134"/>
        <v>0</v>
      </c>
      <c r="AU3374">
        <f t="shared" ca="1" si="1135"/>
        <v>1</v>
      </c>
      <c r="AW3374" s="5">
        <f t="shared" ca="1" si="1149"/>
        <v>0.11867800451288259</v>
      </c>
      <c r="AX3374" s="5">
        <f t="shared" ca="1" si="1150"/>
        <v>0.12077419671543746</v>
      </c>
      <c r="AY3374" s="18">
        <f t="shared" ca="1" si="1148"/>
        <v>0.12077419671543746</v>
      </c>
      <c r="BA3374" s="6">
        <f t="shared" ca="1" si="1141"/>
        <v>0.41399571563955567</v>
      </c>
      <c r="BB3374">
        <f t="shared" ca="1" si="1142"/>
        <v>0.4091116714818121</v>
      </c>
      <c r="BC3374" t="str">
        <f t="shared" ca="1" si="1130"/>
        <v>TLT UP equity</v>
      </c>
      <c r="BD3374" t="str">
        <f t="shared" ca="1" si="1131"/>
        <v>HYG UP Equity</v>
      </c>
      <c r="BF3374">
        <f t="shared" ca="1" si="1151"/>
        <v>1</v>
      </c>
      <c r="BG3374">
        <f t="shared" ca="1" si="1152"/>
        <v>0</v>
      </c>
      <c r="BI3374">
        <f t="shared" ca="1" si="1118"/>
        <v>1</v>
      </c>
      <c r="BJ3374">
        <f t="shared" ca="1" si="1119"/>
        <v>0</v>
      </c>
      <c r="BL3374">
        <f t="shared" ca="1" si="1136"/>
        <v>11.773804620250141</v>
      </c>
      <c r="BM3374">
        <f t="shared" ca="1" si="1137"/>
        <v>0</v>
      </c>
      <c r="BN3374" s="9">
        <f t="shared" ca="1" si="1127"/>
        <v>1.0000000000000002</v>
      </c>
      <c r="BO3374" s="9">
        <f t="shared" ca="1" si="1128"/>
        <v>0</v>
      </c>
      <c r="BP3374" s="9">
        <f t="shared" ca="1" si="1122"/>
        <v>1</v>
      </c>
      <c r="BQ3374" s="9">
        <f t="shared" ca="1" si="1123"/>
        <v>0</v>
      </c>
      <c r="BR3374">
        <f t="shared" ca="1" si="1124"/>
        <v>1163.3237294643541</v>
      </c>
      <c r="BS3374">
        <f t="shared" ca="1" si="1125"/>
        <v>9.0415913200714293E-4</v>
      </c>
      <c r="BT3374">
        <f t="shared" ca="1" si="1126"/>
        <v>1.8055555555555562E-5</v>
      </c>
      <c r="BU3374">
        <f t="shared" ca="1" si="1111"/>
        <v>2.2204460492503132E-20</v>
      </c>
      <c r="BV3374">
        <f t="shared" ca="1" si="1112"/>
        <v>0</v>
      </c>
      <c r="BW3374" s="35">
        <f ca="1">IFERROR(VLOOKUP($B3374,OFFSET(Input!$A$1,0,MATCH(Index!BW$6&amp;" Index",Input!$1:$1,0)-1,10000,2),2,0)/100,BW3373)</f>
        <v>3.8E-3</v>
      </c>
      <c r="BX3374">
        <f t="shared" ca="1" si="1129"/>
        <v>7.5981384084561386E-3</v>
      </c>
      <c r="CE3374">
        <v>1028.9643549341488</v>
      </c>
    </row>
    <row r="3375" spans="2:84" x14ac:dyDescent="0.25">
      <c r="B3375" s="2">
        <v>42419</v>
      </c>
      <c r="C3375">
        <f t="shared" ca="1" si="1113"/>
        <v>0</v>
      </c>
      <c r="D3375">
        <f t="shared" ca="1" si="1114"/>
        <v>0</v>
      </c>
      <c r="E3375">
        <f ca="1">IF($B3375&lt;VLOOKUP(E$6&amp;" Equity",Param,4,0),"",IFERROR(VLOOKUP($B3375,OFFSET(Input!$A$1,0,MATCH(Index!E$6&amp;" Equity",Input!$1:$1,0)-1,10000,2),2,0),E3374))</f>
        <v>77.64</v>
      </c>
      <c r="F3375" s="33">
        <v>131.005</v>
      </c>
      <c r="H3375">
        <f ca="1">IFERROR(VLOOKUP($B3375,OFFSET(Input!$A$1,0,MATCH(Index!H$6,Input!$1:$1,0)-1,10000,2),2,0),0)</f>
        <v>0</v>
      </c>
      <c r="I3375">
        <f ca="1">IFERROR(VLOOKUP($B3375,OFFSET(Input!$A$1,0,MATCH(Index!I$6,Input!$1:$1,0)-1,10000,2),2,0),0)</f>
        <v>0</v>
      </c>
      <c r="K3375">
        <f t="shared" ca="1" si="1115"/>
        <v>98.997363379083666</v>
      </c>
      <c r="L3375" s="30">
        <f t="shared" ca="1" si="1116"/>
        <v>146.70579996412377</v>
      </c>
      <c r="N3375">
        <f t="shared" ca="1" si="1120"/>
        <v>1.9338625249507497E-3</v>
      </c>
      <c r="O3375">
        <f t="shared" ca="1" si="1121"/>
        <v>8.0181749585128573E-4</v>
      </c>
      <c r="Q3375">
        <f t="shared" ca="1" si="1133"/>
        <v>0.11798586307793527</v>
      </c>
      <c r="R3375">
        <f t="shared" ca="1" si="1132"/>
        <v>0.17117488342883139</v>
      </c>
      <c r="T3375">
        <f t="shared" ca="1" si="1143"/>
        <v>0.1185939047715148</v>
      </c>
      <c r="U3375">
        <f t="shared" ca="1" si="1138"/>
        <v>0.14724949128261014</v>
      </c>
      <c r="W3375">
        <f t="shared" ca="1" si="1139"/>
        <v>-0.76986058699218163</v>
      </c>
      <c r="X3375">
        <f t="shared" ca="1" si="1140"/>
        <v>-0.61839524367451115</v>
      </c>
      <c r="Z3375">
        <f t="shared" ca="1" si="1153"/>
        <v>97.907168303232112</v>
      </c>
      <c r="AA3375">
        <f t="shared" ca="1" si="1153"/>
        <v>98.860628504440371</v>
      </c>
      <c r="AB3375">
        <f t="shared" ca="1" si="1153"/>
        <v>98.843539079162127</v>
      </c>
      <c r="AC3375">
        <f t="shared" ca="1" si="1154"/>
        <v>98.860628504440371</v>
      </c>
      <c r="AE3375">
        <f ca="1">IFERROR(VLOOKUP($B3375,OFFSET(Input!$A$1,0,MATCH(Index!AE$6&amp;" Index",Input!$1:$1,0)-1,10000,2),2,0),AE3374)</f>
        <v>20.53</v>
      </c>
      <c r="AF3375">
        <f t="shared" ca="1" si="1144"/>
        <v>23.332666666666668</v>
      </c>
      <c r="AG3375">
        <f t="shared" ca="1" si="1144"/>
        <v>23.2255</v>
      </c>
      <c r="AH3375">
        <f t="shared" ca="1" si="1144"/>
        <v>23.832399999999996</v>
      </c>
      <c r="AI3375">
        <f t="shared" ca="1" si="1145"/>
        <v>23.832399999999996</v>
      </c>
      <c r="AK3375">
        <f t="shared" ca="1" si="1146"/>
        <v>-1</v>
      </c>
      <c r="AL3375">
        <f t="shared" ca="1" si="1147"/>
        <v>-1</v>
      </c>
      <c r="AN3375" t="str">
        <f t="shared" ca="1" si="1110"/>
        <v>Not Down</v>
      </c>
      <c r="AO3375" t="str">
        <f t="shared" ca="1" si="1117"/>
        <v>Not Up</v>
      </c>
      <c r="AQ3375">
        <f t="shared" ca="1" si="1108"/>
        <v>1</v>
      </c>
      <c r="AR3375">
        <f t="shared" ca="1" si="1109"/>
        <v>0</v>
      </c>
      <c r="AT3375">
        <f t="shared" ca="1" si="1134"/>
        <v>0</v>
      </c>
      <c r="AU3375">
        <f t="shared" ca="1" si="1135"/>
        <v>1</v>
      </c>
      <c r="AW3375" s="5">
        <f t="shared" ca="1" si="1149"/>
        <v>0.11798586307793527</v>
      </c>
      <c r="AX3375" s="5">
        <f t="shared" ca="1" si="1150"/>
        <v>0.1185939047715148</v>
      </c>
      <c r="AY3375" s="18">
        <f t="shared" ca="1" si="1148"/>
        <v>0.1185939047715148</v>
      </c>
      <c r="BA3375" s="6">
        <f t="shared" ca="1" si="1141"/>
        <v>0.42160682790849097</v>
      </c>
      <c r="BB3375">
        <f t="shared" ca="1" si="1142"/>
        <v>0.4091116714818121</v>
      </c>
      <c r="BC3375" t="str">
        <f t="shared" ca="1" si="1130"/>
        <v>TLT UP equity</v>
      </c>
      <c r="BD3375" t="str">
        <f t="shared" ca="1" si="1131"/>
        <v>HYG UP Equity</v>
      </c>
      <c r="BF3375">
        <f t="shared" ca="1" si="1151"/>
        <v>1</v>
      </c>
      <c r="BG3375">
        <f t="shared" ca="1" si="1152"/>
        <v>0</v>
      </c>
      <c r="BI3375">
        <f t="shared" ca="1" si="1118"/>
        <v>1</v>
      </c>
      <c r="BJ3375">
        <f t="shared" ca="1" si="1119"/>
        <v>0</v>
      </c>
      <c r="BL3375">
        <f t="shared" ca="1" si="1136"/>
        <v>11.773804620250141</v>
      </c>
      <c r="BM3375">
        <f t="shared" ca="1" si="1137"/>
        <v>0</v>
      </c>
      <c r="BN3375" s="9">
        <f t="shared" ca="1" si="1127"/>
        <v>1</v>
      </c>
      <c r="BO3375" s="9">
        <f t="shared" ca="1" si="1128"/>
        <v>0</v>
      </c>
      <c r="BP3375" s="9">
        <f t="shared" ca="1" si="1122"/>
        <v>1</v>
      </c>
      <c r="BQ3375" s="9">
        <f t="shared" ca="1" si="1123"/>
        <v>0</v>
      </c>
      <c r="BR3375">
        <f t="shared" ca="1" si="1124"/>
        <v>1165.5756143452375</v>
      </c>
      <c r="BS3375">
        <f t="shared" ca="1" si="1125"/>
        <v>1.9357336430507743E-3</v>
      </c>
      <c r="BT3375">
        <f t="shared" ca="1" si="1126"/>
        <v>1.8055555555555558E-5</v>
      </c>
      <c r="BU3375">
        <f t="shared" ca="1" si="1111"/>
        <v>0</v>
      </c>
      <c r="BV3375">
        <f t="shared" ca="1" si="1112"/>
        <v>0</v>
      </c>
      <c r="BW3375" s="35">
        <f ca="1">IFERROR(VLOOKUP($B3375,OFFSET(Input!$A$1,0,MATCH(Index!BW$6&amp;" Index",Input!$1:$1,0)-1,10000,2),2,0)/100,BW3374)</f>
        <v>3.8E-3</v>
      </c>
      <c r="BX3375">
        <f t="shared" ca="1" si="1129"/>
        <v>7.6006906289584515E-3</v>
      </c>
      <c r="CE3375">
        <v>1029.7216298657684</v>
      </c>
    </row>
    <row r="3376" spans="2:84" x14ac:dyDescent="0.25">
      <c r="B3376" s="2">
        <v>42422</v>
      </c>
      <c r="C3376">
        <f t="shared" ca="1" si="1113"/>
        <v>0</v>
      </c>
      <c r="D3376">
        <f t="shared" ca="1" si="1114"/>
        <v>0</v>
      </c>
      <c r="E3376">
        <f ca="1">IF($B3376&lt;VLOOKUP(E$6&amp;" Equity",Param,4,0),"",IFERROR(VLOOKUP($B3376,OFFSET(Input!$A$1,0,MATCH(Index!E$6&amp;" Equity",Input!$1:$1,0)-1,10000,2),2,0),E3375))</f>
        <v>78.31</v>
      </c>
      <c r="F3376" s="33">
        <v>130.94</v>
      </c>
      <c r="H3376">
        <f ca="1">IFERROR(VLOOKUP($B3376,OFFSET(Input!$A$1,0,MATCH(Index!H$6,Input!$1:$1,0)-1,10000,2),2,0),0)</f>
        <v>0</v>
      </c>
      <c r="I3376">
        <f ca="1">IFERROR(VLOOKUP($B3376,OFFSET(Input!$A$1,0,MATCH(Index!I$6,Input!$1:$1,0)-1,10000,2),2,0),0)</f>
        <v>0</v>
      </c>
      <c r="K3376">
        <f t="shared" ca="1" si="1115"/>
        <v>99.851668292324092</v>
      </c>
      <c r="L3376" s="30">
        <f t="shared" ca="1" si="1116"/>
        <v>146.63300978819407</v>
      </c>
      <c r="N3376">
        <f t="shared" ca="1" si="1120"/>
        <v>8.592550462036868E-3</v>
      </c>
      <c r="O3376">
        <f t="shared" ca="1" si="1121"/>
        <v>-4.9628739876040565E-4</v>
      </c>
      <c r="Q3376">
        <f t="shared" ca="1" si="1133"/>
        <v>0.11949289711490362</v>
      </c>
      <c r="R3376">
        <f t="shared" ca="1" si="1132"/>
        <v>0.17109291837968676</v>
      </c>
      <c r="T3376">
        <f t="shared" ca="1" si="1143"/>
        <v>0.10968454628673326</v>
      </c>
      <c r="U3376">
        <f t="shared" ca="1" si="1138"/>
        <v>0.14663367047418727</v>
      </c>
      <c r="W3376">
        <f t="shared" ca="1" si="1139"/>
        <v>-0.75467333637086798</v>
      </c>
      <c r="X3376">
        <f t="shared" ca="1" si="1140"/>
        <v>-0.62884693075405096</v>
      </c>
      <c r="Z3376">
        <f t="shared" ca="1" si="1153"/>
        <v>98.023200761597593</v>
      </c>
      <c r="AA3376">
        <f t="shared" ca="1" si="1153"/>
        <v>98.851776310565171</v>
      </c>
      <c r="AB3376">
        <f t="shared" ca="1" si="1153"/>
        <v>98.830874798268667</v>
      </c>
      <c r="AC3376">
        <f t="shared" ca="1" si="1154"/>
        <v>98.851776310565171</v>
      </c>
      <c r="AE3376">
        <f ca="1">IFERROR(VLOOKUP($B3376,OFFSET(Input!$A$1,0,MATCH(Index!AE$6&amp;" Index",Input!$1:$1,0)-1,10000,2),2,0),AE3375)</f>
        <v>19.38</v>
      </c>
      <c r="AF3376">
        <f t="shared" ca="1" si="1144"/>
        <v>23.277999999999999</v>
      </c>
      <c r="AG3376">
        <f t="shared" ca="1" si="1144"/>
        <v>23.077499999999997</v>
      </c>
      <c r="AH3376">
        <f t="shared" ca="1" si="1144"/>
        <v>23.649599999999996</v>
      </c>
      <c r="AI3376">
        <f t="shared" ca="1" si="1145"/>
        <v>23.649599999999996</v>
      </c>
      <c r="AK3376">
        <f t="shared" ca="1" si="1146"/>
        <v>-1</v>
      </c>
      <c r="AL3376">
        <f t="shared" ca="1" si="1147"/>
        <v>-1</v>
      </c>
      <c r="AN3376" t="str">
        <f t="shared" ca="1" si="1110"/>
        <v>Not Down</v>
      </c>
      <c r="AO3376" t="str">
        <f t="shared" ca="1" si="1117"/>
        <v>Not Up</v>
      </c>
      <c r="AQ3376">
        <f t="shared" ca="1" si="1108"/>
        <v>1</v>
      </c>
      <c r="AR3376">
        <f t="shared" ca="1" si="1109"/>
        <v>0</v>
      </c>
      <c r="AT3376">
        <f t="shared" ca="1" si="1134"/>
        <v>0</v>
      </c>
      <c r="AU3376">
        <f t="shared" ca="1" si="1135"/>
        <v>1</v>
      </c>
      <c r="AW3376" s="5">
        <f t="shared" ca="1" si="1149"/>
        <v>0.11949289711490362</v>
      </c>
      <c r="AX3376" s="5">
        <f t="shared" ca="1" si="1150"/>
        <v>0.10968454628673326</v>
      </c>
      <c r="AY3376" s="18">
        <f t="shared" ca="1" si="1148"/>
        <v>0.11949289711490362</v>
      </c>
      <c r="BA3376" s="6">
        <f t="shared" ca="1" si="1141"/>
        <v>0.41843491292976454</v>
      </c>
      <c r="BB3376">
        <f t="shared" ca="1" si="1142"/>
        <v>0.4091116714818121</v>
      </c>
      <c r="BC3376" t="str">
        <f t="shared" ca="1" si="1130"/>
        <v>TLT UP equity</v>
      </c>
      <c r="BD3376" t="str">
        <f t="shared" ca="1" si="1131"/>
        <v>HYG UP Equity</v>
      </c>
      <c r="BF3376">
        <f t="shared" ca="1" si="1151"/>
        <v>1</v>
      </c>
      <c r="BG3376">
        <f t="shared" ca="1" si="1152"/>
        <v>0</v>
      </c>
      <c r="BI3376">
        <f t="shared" ca="1" si="1118"/>
        <v>1</v>
      </c>
      <c r="BJ3376">
        <f t="shared" ca="1" si="1119"/>
        <v>0</v>
      </c>
      <c r="BL3376">
        <f t="shared" ca="1" si="1136"/>
        <v>11.773804620250141</v>
      </c>
      <c r="BM3376">
        <f t="shared" ca="1" si="1137"/>
        <v>0</v>
      </c>
      <c r="BN3376" s="9">
        <f t="shared" ca="1" si="1127"/>
        <v>1</v>
      </c>
      <c r="BO3376" s="9">
        <f t="shared" ca="1" si="1128"/>
        <v>0</v>
      </c>
      <c r="BP3376" s="9">
        <f t="shared" ca="1" si="1122"/>
        <v>1</v>
      </c>
      <c r="BQ3376" s="9">
        <f t="shared" ca="1" si="1123"/>
        <v>0</v>
      </c>
      <c r="BR3376">
        <f t="shared" ca="1" si="1124"/>
        <v>1175.6340334798499</v>
      </c>
      <c r="BS3376">
        <f t="shared" ca="1" si="1125"/>
        <v>8.6295723853684336E-3</v>
      </c>
      <c r="BT3376">
        <f t="shared" ca="1" si="1126"/>
        <v>5.4166666666666671E-5</v>
      </c>
      <c r="BU3376">
        <f t="shared" ca="1" si="1111"/>
        <v>0</v>
      </c>
      <c r="BV3376">
        <f t="shared" ca="1" si="1112"/>
        <v>0</v>
      </c>
      <c r="BW3376" s="35">
        <f ca="1">IFERROR(VLOOKUP($B3376,OFFSET(Input!$A$1,0,MATCH(Index!BW$6&amp;" Index",Input!$1:$1,0)-1,10000,2),2,0)/100,BW3375)</f>
        <v>3.8E-3</v>
      </c>
      <c r="BX3376">
        <f t="shared" ca="1" si="1129"/>
        <v>2.2818853262582019E-2</v>
      </c>
      <c r="CE3376">
        <v>1033.1217305104408</v>
      </c>
    </row>
    <row r="3377" spans="2:83" x14ac:dyDescent="0.25">
      <c r="B3377" s="2">
        <v>42423</v>
      </c>
      <c r="C3377">
        <f t="shared" ca="1" si="1113"/>
        <v>0</v>
      </c>
      <c r="D3377">
        <f t="shared" ca="1" si="1114"/>
        <v>0</v>
      </c>
      <c r="E3377">
        <f ca="1">IF($B3377&lt;VLOOKUP(E$6&amp;" Equity",Param,4,0),"",IFERROR(VLOOKUP($B3377,OFFSET(Input!$A$1,0,MATCH(Index!E$6&amp;" Equity",Input!$1:$1,0)-1,10000,2),2,0),E3376))</f>
        <v>78.150000000000006</v>
      </c>
      <c r="F3377" s="33">
        <v>131.47</v>
      </c>
      <c r="H3377">
        <f ca="1">IFERROR(VLOOKUP($B3377,OFFSET(Input!$A$1,0,MATCH(Index!H$6,Input!$1:$1,0)-1,10000,2),2,0),0)</f>
        <v>0</v>
      </c>
      <c r="I3377">
        <f ca="1">IFERROR(VLOOKUP($B3377,OFFSET(Input!$A$1,0,MATCH(Index!I$6,Input!$1:$1,0)-1,10000,2),2,0),0)</f>
        <v>0</v>
      </c>
      <c r="K3377">
        <f t="shared" ca="1" si="1115"/>
        <v>99.647655178714444</v>
      </c>
      <c r="L3377" s="30">
        <f t="shared" ca="1" si="1116"/>
        <v>147.22652968423611</v>
      </c>
      <c r="N3377">
        <f t="shared" ca="1" si="1120"/>
        <v>-2.0452518953606677E-3</v>
      </c>
      <c r="O3377">
        <f t="shared" ca="1" si="1121"/>
        <v>4.0394856955675894E-3</v>
      </c>
      <c r="Q3377">
        <f t="shared" ca="1" si="1133"/>
        <v>0.10457854623239281</v>
      </c>
      <c r="R3377">
        <f t="shared" ca="1" si="1132"/>
        <v>0.13513080920847706</v>
      </c>
      <c r="T3377">
        <f t="shared" ca="1" si="1143"/>
        <v>0.10425779783974014</v>
      </c>
      <c r="U3377">
        <f t="shared" ca="1" si="1138"/>
        <v>0.14607592553701426</v>
      </c>
      <c r="W3377">
        <f t="shared" ca="1" si="1139"/>
        <v>-0.6624520630427031</v>
      </c>
      <c r="X3377">
        <f t="shared" ca="1" si="1140"/>
        <v>-0.62700650967700611</v>
      </c>
      <c r="Z3377">
        <f t="shared" ca="1" si="1153"/>
        <v>98.23358928500754</v>
      </c>
      <c r="AA3377">
        <f t="shared" ca="1" si="1153"/>
        <v>98.881570561701295</v>
      </c>
      <c r="AB3377">
        <f t="shared" ca="1" si="1153"/>
        <v>98.86283023669516</v>
      </c>
      <c r="AC3377">
        <f t="shared" ca="1" si="1154"/>
        <v>98.881570561701295</v>
      </c>
      <c r="AE3377">
        <f ca="1">IFERROR(VLOOKUP($B3377,OFFSET(Input!$A$1,0,MATCH(Index!AE$6&amp;" Index",Input!$1:$1,0)-1,10000,2),2,0),AE3376)</f>
        <v>20.98</v>
      </c>
      <c r="AF3377">
        <f t="shared" ca="1" si="1144"/>
        <v>23.344666666666665</v>
      </c>
      <c r="AG3377">
        <f t="shared" ca="1" si="1144"/>
        <v>22.919</v>
      </c>
      <c r="AH3377">
        <f t="shared" ca="1" si="1144"/>
        <v>23.407999999999998</v>
      </c>
      <c r="AI3377">
        <f t="shared" ca="1" si="1145"/>
        <v>23.407999999999998</v>
      </c>
      <c r="AK3377">
        <f t="shared" ca="1" si="1146"/>
        <v>-1</v>
      </c>
      <c r="AL3377">
        <f t="shared" ca="1" si="1147"/>
        <v>-1</v>
      </c>
      <c r="AN3377" t="str">
        <f t="shared" ca="1" si="1110"/>
        <v>Not Down</v>
      </c>
      <c r="AO3377" t="str">
        <f t="shared" ca="1" si="1117"/>
        <v>Not Up</v>
      </c>
      <c r="AQ3377">
        <f t="shared" ref="AQ3377:AQ3440" ca="1" si="1155">IF($C3377=1,IF(AND(AN3377="Not Down",AO3377="Not Up"),1,0),AQ3376)</f>
        <v>1</v>
      </c>
      <c r="AR3377">
        <f t="shared" ref="AR3377:AR3440" ca="1" si="1156">IF($C3377=1,IF(AND(AN3377="Not Down",AO3377="Not Up"),0,1),AR3376)</f>
        <v>0</v>
      </c>
      <c r="AT3377">
        <f t="shared" ca="1" si="1134"/>
        <v>0</v>
      </c>
      <c r="AU3377">
        <f t="shared" ca="1" si="1135"/>
        <v>1</v>
      </c>
      <c r="AW3377" s="5">
        <f t="shared" ca="1" si="1149"/>
        <v>0.10457854623239281</v>
      </c>
      <c r="AX3377" s="5">
        <f t="shared" ca="1" si="1150"/>
        <v>0.10425779783974014</v>
      </c>
      <c r="AY3377" s="18">
        <f t="shared" ca="1" si="1148"/>
        <v>0.10457854623239281</v>
      </c>
      <c r="BA3377" s="6">
        <f t="shared" ca="1" si="1141"/>
        <v>0.47810953394676942</v>
      </c>
      <c r="BB3377">
        <f t="shared" ca="1" si="1142"/>
        <v>0.47810953394676942</v>
      </c>
      <c r="BC3377" t="str">
        <f t="shared" ca="1" si="1130"/>
        <v>TLT UP equity</v>
      </c>
      <c r="BD3377" t="str">
        <f t="shared" ca="1" si="1131"/>
        <v>HYG UP Equity</v>
      </c>
      <c r="BF3377">
        <f t="shared" ca="1" si="1151"/>
        <v>1</v>
      </c>
      <c r="BG3377">
        <f t="shared" ca="1" si="1152"/>
        <v>0</v>
      </c>
      <c r="BI3377">
        <f t="shared" ca="1" si="1118"/>
        <v>1</v>
      </c>
      <c r="BJ3377">
        <f t="shared" ca="1" si="1119"/>
        <v>0</v>
      </c>
      <c r="BL3377">
        <f t="shared" ca="1" si="1136"/>
        <v>11.773804620250141</v>
      </c>
      <c r="BM3377">
        <f t="shared" ca="1" si="1137"/>
        <v>0</v>
      </c>
      <c r="BN3377" s="9">
        <f t="shared" ca="1" si="1127"/>
        <v>1</v>
      </c>
      <c r="BO3377" s="9">
        <f t="shared" ca="1" si="1128"/>
        <v>0</v>
      </c>
      <c r="BP3377" s="9">
        <f t="shared" ca="1" si="1122"/>
        <v>1</v>
      </c>
      <c r="BQ3377" s="9">
        <f t="shared" ca="1" si="1123"/>
        <v>0</v>
      </c>
      <c r="BR3377">
        <f t="shared" ca="1" si="1124"/>
        <v>1173.232022940241</v>
      </c>
      <c r="BS3377">
        <f t="shared" ca="1" si="1125"/>
        <v>-2.0431617928744483E-3</v>
      </c>
      <c r="BT3377">
        <f t="shared" ca="1" si="1126"/>
        <v>1.8055555555555558E-5</v>
      </c>
      <c r="BU3377">
        <f t="shared" ca="1" si="1111"/>
        <v>0</v>
      </c>
      <c r="BV3377">
        <f t="shared" ca="1" si="1112"/>
        <v>0</v>
      </c>
      <c r="BW3377" s="35">
        <f ca="1">IFERROR(VLOOKUP($B3377,OFFSET(Input!$A$1,0,MATCH(Index!BW$6&amp;" Index",Input!$1:$1,0)-1,10000,2),2,0)/100,BW3376)</f>
        <v>3.8E-3</v>
      </c>
      <c r="BX3377">
        <f t="shared" ca="1" si="1129"/>
        <v>7.6314000752402966E-3</v>
      </c>
      <c r="CE3377">
        <v>1032.2885680646864</v>
      </c>
    </row>
    <row r="3378" spans="2:83" x14ac:dyDescent="0.25">
      <c r="B3378" s="2">
        <v>42424</v>
      </c>
      <c r="C3378">
        <f t="shared" ca="1" si="1113"/>
        <v>0</v>
      </c>
      <c r="D3378">
        <f t="shared" ca="1" si="1114"/>
        <v>0</v>
      </c>
      <c r="E3378">
        <f ca="1">IF($B3378&lt;VLOOKUP(E$6&amp;" Equity",Param,4,0),"",IFERROR(VLOOKUP($B3378,OFFSET(Input!$A$1,0,MATCH(Index!E$6&amp;" Equity",Input!$1:$1,0)-1,10000,2),2,0),E3377))</f>
        <v>78.28</v>
      </c>
      <c r="F3378" s="33">
        <v>131.21</v>
      </c>
      <c r="H3378">
        <f ca="1">IFERROR(VLOOKUP($B3378,OFFSET(Input!$A$1,0,MATCH(Index!H$6,Input!$1:$1,0)-1,10000,2),2,0),0)</f>
        <v>0</v>
      </c>
      <c r="I3378">
        <f ca="1">IFERROR(VLOOKUP($B3378,OFFSET(Input!$A$1,0,MATCH(Index!I$6,Input!$1:$1,0)-1,10000,2),2,0),0)</f>
        <v>0</v>
      </c>
      <c r="K3378">
        <f t="shared" ca="1" si="1115"/>
        <v>99.813415833522285</v>
      </c>
      <c r="L3378" s="30">
        <f t="shared" ca="1" si="1116"/>
        <v>146.93536898051741</v>
      </c>
      <c r="N3378">
        <f t="shared" ca="1" si="1120"/>
        <v>1.6620856603898674E-3</v>
      </c>
      <c r="O3378">
        <f t="shared" ca="1" si="1121"/>
        <v>-1.979595590888306E-3</v>
      </c>
      <c r="Q3378">
        <f t="shared" ca="1" si="1133"/>
        <v>0.10316381546227757</v>
      </c>
      <c r="R3378">
        <f t="shared" ca="1" si="1132"/>
        <v>0.13539036997513576</v>
      </c>
      <c r="T3378">
        <f t="shared" ca="1" si="1143"/>
        <v>9.9783965935247299E-2</v>
      </c>
      <c r="U3378">
        <f t="shared" ca="1" si="1138"/>
        <v>0.14621773212367276</v>
      </c>
      <c r="W3378">
        <f t="shared" ca="1" si="1139"/>
        <v>-0.66889336292594337</v>
      </c>
      <c r="X3378">
        <f t="shared" ca="1" si="1140"/>
        <v>-0.66326525890361832</v>
      </c>
      <c r="Z3378">
        <f t="shared" ca="1" si="1153"/>
        <v>98.497531250740039</v>
      </c>
      <c r="AA3378">
        <f t="shared" ca="1" si="1153"/>
        <v>98.876515146265575</v>
      </c>
      <c r="AB3378">
        <f t="shared" ca="1" si="1153"/>
        <v>98.915118664624899</v>
      </c>
      <c r="AC3378">
        <f t="shared" ca="1" si="1154"/>
        <v>98.915118664624899</v>
      </c>
      <c r="AE3378">
        <f ca="1">IFERROR(VLOOKUP($B3378,OFFSET(Input!$A$1,0,MATCH(Index!AE$6&amp;" Index",Input!$1:$1,0)-1,10000,2),2,0),AE3377)</f>
        <v>20.72</v>
      </c>
      <c r="AF3378">
        <f t="shared" ca="1" si="1144"/>
        <v>23.260666666666665</v>
      </c>
      <c r="AG3378">
        <f t="shared" ca="1" si="1144"/>
        <v>22.830000000000002</v>
      </c>
      <c r="AH3378">
        <f t="shared" ca="1" si="1144"/>
        <v>23.194800000000001</v>
      </c>
      <c r="AI3378">
        <f t="shared" ca="1" si="1145"/>
        <v>23.194800000000001</v>
      </c>
      <c r="AK3378">
        <f t="shared" ca="1" si="1146"/>
        <v>-1</v>
      </c>
      <c r="AL3378">
        <f t="shared" ca="1" si="1147"/>
        <v>1</v>
      </c>
      <c r="AN3378" t="str">
        <f t="shared" ref="AN3378:AN3441" ca="1" si="1157">IF($C3378=1,IF(SUM(AK3364:AK3378)=-15,"Down","Not Down"),AN3377)</f>
        <v>Not Down</v>
      </c>
      <c r="AO3378" t="str">
        <f t="shared" ca="1" si="1117"/>
        <v>Not Up</v>
      </c>
      <c r="AQ3378">
        <f t="shared" ca="1" si="1155"/>
        <v>1</v>
      </c>
      <c r="AR3378">
        <f t="shared" ca="1" si="1156"/>
        <v>0</v>
      </c>
      <c r="AT3378">
        <f t="shared" ca="1" si="1134"/>
        <v>0</v>
      </c>
      <c r="AU3378">
        <f t="shared" ca="1" si="1135"/>
        <v>1</v>
      </c>
      <c r="AW3378" s="5">
        <f t="shared" ca="1" si="1149"/>
        <v>0.10316381546227757</v>
      </c>
      <c r="AX3378" s="5">
        <f t="shared" ca="1" si="1150"/>
        <v>9.9783965935247299E-2</v>
      </c>
      <c r="AY3378" s="18">
        <f t="shared" ca="1" si="1148"/>
        <v>0.10316381546227757</v>
      </c>
      <c r="BA3378" s="6">
        <f t="shared" ca="1" si="1141"/>
        <v>0.4846660602455401</v>
      </c>
      <c r="BB3378">
        <f t="shared" ca="1" si="1142"/>
        <v>0.47810953394676942</v>
      </c>
      <c r="BC3378" t="str">
        <f t="shared" ca="1" si="1130"/>
        <v>TLT UP equity</v>
      </c>
      <c r="BD3378" t="str">
        <f t="shared" ca="1" si="1131"/>
        <v>HYG UP Equity</v>
      </c>
      <c r="BF3378">
        <f t="shared" ca="1" si="1151"/>
        <v>1</v>
      </c>
      <c r="BG3378">
        <f t="shared" ca="1" si="1152"/>
        <v>0</v>
      </c>
      <c r="BI3378">
        <f t="shared" ca="1" si="1118"/>
        <v>1</v>
      </c>
      <c r="BJ3378">
        <f t="shared" ca="1" si="1119"/>
        <v>0</v>
      </c>
      <c r="BL3378">
        <f t="shared" ca="1" si="1136"/>
        <v>11.773804620250141</v>
      </c>
      <c r="BM3378">
        <f t="shared" ca="1" si="1137"/>
        <v>0</v>
      </c>
      <c r="BN3378" s="9">
        <f t="shared" ca="1" si="1127"/>
        <v>1</v>
      </c>
      <c r="BO3378" s="9">
        <f t="shared" ca="1" si="1128"/>
        <v>0</v>
      </c>
      <c r="BP3378" s="9">
        <f t="shared" ca="1" si="1122"/>
        <v>1</v>
      </c>
      <c r="BQ3378" s="9">
        <f t="shared" ca="1" si="1123"/>
        <v>0</v>
      </c>
      <c r="BR3378">
        <f t="shared" ca="1" si="1124"/>
        <v>1175.1836565036733</v>
      </c>
      <c r="BS3378">
        <f t="shared" ca="1" si="1125"/>
        <v>1.6634676903390933E-3</v>
      </c>
      <c r="BT3378">
        <f t="shared" ca="1" si="1126"/>
        <v>1.8055555555555558E-5</v>
      </c>
      <c r="BU3378">
        <f t="shared" ca="1" si="1111"/>
        <v>1.3799572492991464E-5</v>
      </c>
      <c r="BV3378">
        <f t="shared" ca="1" si="1112"/>
        <v>0</v>
      </c>
      <c r="BW3378" s="35">
        <f ca="1">IFERROR(VLOOKUP($B3378,OFFSET(Input!$A$1,0,MATCH(Index!BW$6&amp;" Index",Input!$1:$1,0)-1,10000,2),2,0)/100,BW3377)</f>
        <v>3.8E-3</v>
      </c>
      <c r="BX3378">
        <f t="shared" ca="1" si="1129"/>
        <v>8.911265389288622E-3</v>
      </c>
      <c r="CE3378">
        <v>1032.9206618223029</v>
      </c>
    </row>
    <row r="3379" spans="2:83" x14ac:dyDescent="0.25">
      <c r="B3379" s="2">
        <v>42425</v>
      </c>
      <c r="C3379">
        <f t="shared" ca="1" si="1113"/>
        <v>0</v>
      </c>
      <c r="D3379">
        <f t="shared" ca="1" si="1114"/>
        <v>0</v>
      </c>
      <c r="E3379">
        <f ca="1">IF($B3379&lt;VLOOKUP(E$6&amp;" Equity",Param,4,0),"",IFERROR(VLOOKUP($B3379,OFFSET(Input!$A$1,0,MATCH(Index!E$6&amp;" Equity",Input!$1:$1,0)-1,10000,2),2,0),E3378))</f>
        <v>78.7</v>
      </c>
      <c r="F3379" s="33">
        <v>131.68</v>
      </c>
      <c r="H3379">
        <f ca="1">IFERROR(VLOOKUP($B3379,OFFSET(Input!$A$1,0,MATCH(Index!H$6,Input!$1:$1,0)-1,10000,2),2,0),0)</f>
        <v>0</v>
      </c>
      <c r="I3379">
        <f ca="1">IFERROR(VLOOKUP($B3379,OFFSET(Input!$A$1,0,MATCH(Index!I$6,Input!$1:$1,0)-1,10000,2),2,0),0)</f>
        <v>0</v>
      </c>
      <c r="K3379">
        <f t="shared" ca="1" si="1115"/>
        <v>100.34895025674763</v>
      </c>
      <c r="L3379" s="30">
        <f t="shared" ca="1" si="1116"/>
        <v>147.46169794493204</v>
      </c>
      <c r="N3379">
        <f t="shared" ca="1" si="1120"/>
        <v>5.3510128954820822E-3</v>
      </c>
      <c r="O3379">
        <f t="shared" ca="1" si="1121"/>
        <v>3.575643811135266E-3</v>
      </c>
      <c r="Q3379">
        <f t="shared" ca="1" si="1133"/>
        <v>0.10635674290282054</v>
      </c>
      <c r="R3379">
        <f t="shared" ca="1" si="1132"/>
        <v>0.12927790566196262</v>
      </c>
      <c r="T3379">
        <f t="shared" ca="1" si="1143"/>
        <v>0.10143134693837198</v>
      </c>
      <c r="U3379">
        <f t="shared" ca="1" si="1138"/>
        <v>0.1467543369753633</v>
      </c>
      <c r="W3379">
        <f t="shared" ca="1" si="1139"/>
        <v>-0.62119474966569654</v>
      </c>
      <c r="X3379">
        <f t="shared" ca="1" si="1140"/>
        <v>-0.63462813410722629</v>
      </c>
      <c r="Z3379">
        <f t="shared" ca="1" si="1153"/>
        <v>98.82905256035572</v>
      </c>
      <c r="AA3379">
        <f t="shared" ca="1" si="1153"/>
        <v>98.905848987163893</v>
      </c>
      <c r="AB3379">
        <f t="shared" ca="1" si="1153"/>
        <v>99.015218591415803</v>
      </c>
      <c r="AC3379">
        <f t="shared" ca="1" si="1154"/>
        <v>99.015218591415803</v>
      </c>
      <c r="AE3379">
        <f ca="1">IFERROR(VLOOKUP($B3379,OFFSET(Input!$A$1,0,MATCH(Index!AE$6&amp;" Index",Input!$1:$1,0)-1,10000,2),2,0),AE3378)</f>
        <v>19.11</v>
      </c>
      <c r="AF3379">
        <f t="shared" ca="1" si="1144"/>
        <v>23.091333333333335</v>
      </c>
      <c r="AG3379">
        <f t="shared" ca="1" si="1144"/>
        <v>22.630000000000003</v>
      </c>
      <c r="AH3379">
        <f t="shared" ca="1" si="1144"/>
        <v>22.855600000000003</v>
      </c>
      <c r="AI3379">
        <f t="shared" ca="1" si="1145"/>
        <v>22.855600000000003</v>
      </c>
      <c r="AK3379">
        <f t="shared" ca="1" si="1146"/>
        <v>-1</v>
      </c>
      <c r="AL3379">
        <f t="shared" ca="1" si="1147"/>
        <v>1</v>
      </c>
      <c r="AN3379" t="str">
        <f t="shared" ca="1" si="1157"/>
        <v>Not Down</v>
      </c>
      <c r="AO3379" t="str">
        <f t="shared" ca="1" si="1117"/>
        <v>Not Up</v>
      </c>
      <c r="AQ3379">
        <f t="shared" ca="1" si="1155"/>
        <v>1</v>
      </c>
      <c r="AR3379">
        <f t="shared" ca="1" si="1156"/>
        <v>0</v>
      </c>
      <c r="AT3379">
        <f t="shared" ca="1" si="1134"/>
        <v>0</v>
      </c>
      <c r="AU3379">
        <f t="shared" ca="1" si="1135"/>
        <v>1</v>
      </c>
      <c r="AW3379" s="5">
        <f t="shared" ca="1" si="1149"/>
        <v>0.10635674290282054</v>
      </c>
      <c r="AX3379" s="5">
        <f t="shared" ca="1" si="1150"/>
        <v>0.10143134693837198</v>
      </c>
      <c r="AY3379" s="18">
        <f t="shared" ca="1" si="1148"/>
        <v>0.10635674290282054</v>
      </c>
      <c r="BA3379" s="6">
        <f t="shared" ca="1" si="1141"/>
        <v>0.47011593844769778</v>
      </c>
      <c r="BB3379">
        <f t="shared" ca="1" si="1142"/>
        <v>0.47810953394676942</v>
      </c>
      <c r="BC3379" t="str">
        <f t="shared" ca="1" si="1130"/>
        <v>TLT UP equity</v>
      </c>
      <c r="BD3379" t="str">
        <f t="shared" ca="1" si="1131"/>
        <v>HYG UP Equity</v>
      </c>
      <c r="BF3379">
        <f t="shared" ca="1" si="1151"/>
        <v>1</v>
      </c>
      <c r="BG3379">
        <f t="shared" ca="1" si="1152"/>
        <v>0</v>
      </c>
      <c r="BI3379">
        <f t="shared" ca="1" si="1118"/>
        <v>1</v>
      </c>
      <c r="BJ3379">
        <f t="shared" ca="1" si="1119"/>
        <v>0</v>
      </c>
      <c r="BL3379">
        <f t="shared" ca="1" si="1136"/>
        <v>11.773804620250141</v>
      </c>
      <c r="BM3379">
        <f t="shared" ca="1" si="1137"/>
        <v>0</v>
      </c>
      <c r="BN3379" s="9">
        <f t="shared" ca="1" si="1127"/>
        <v>1</v>
      </c>
      <c r="BO3379" s="9">
        <f t="shared" ca="1" si="1128"/>
        <v>0</v>
      </c>
      <c r="BP3379" s="9">
        <f t="shared" ca="1" si="1122"/>
        <v>1</v>
      </c>
      <c r="BQ3379" s="9">
        <f t="shared" ca="1" si="1123"/>
        <v>0</v>
      </c>
      <c r="BR3379">
        <f t="shared" ca="1" si="1124"/>
        <v>1181.4889341701469</v>
      </c>
      <c r="BS3379">
        <f t="shared" ca="1" si="1125"/>
        <v>5.3653551354113649E-3</v>
      </c>
      <c r="BT3379">
        <f t="shared" ca="1" si="1126"/>
        <v>1.8055555555555558E-5</v>
      </c>
      <c r="BU3379">
        <f t="shared" ca="1" si="1111"/>
        <v>0</v>
      </c>
      <c r="BV3379">
        <f t="shared" ca="1" si="1112"/>
        <v>0</v>
      </c>
      <c r="BW3379" s="35">
        <f ca="1">IFERROR(VLOOKUP($B3379,OFFSET(Input!$A$1,0,MATCH(Index!BW$6&amp;" Index",Input!$1:$1,0)-1,10000,2),2,0)/100,BW3378)</f>
        <v>3.7000000000000002E-3</v>
      </c>
      <c r="BX3379">
        <f t="shared" ca="1" si="1129"/>
        <v>8.916721959669513E-3</v>
      </c>
      <c r="CE3379">
        <v>1035.5527656070392</v>
      </c>
    </row>
    <row r="3380" spans="2:83" x14ac:dyDescent="0.25">
      <c r="B3380" s="2">
        <v>42426</v>
      </c>
      <c r="C3380">
        <f t="shared" ca="1" si="1113"/>
        <v>0</v>
      </c>
      <c r="D3380">
        <f t="shared" ca="1" si="1114"/>
        <v>0</v>
      </c>
      <c r="E3380">
        <f ca="1">IF($B3380&lt;VLOOKUP(E$6&amp;" Equity",Param,4,0),"",IFERROR(VLOOKUP($B3380,OFFSET(Input!$A$1,0,MATCH(Index!E$6&amp;" Equity",Input!$1:$1,0)-1,10000,2),2,0),E3379))</f>
        <v>79.23</v>
      </c>
      <c r="F3380" s="33">
        <v>130.41</v>
      </c>
      <c r="H3380">
        <f ca="1">IFERROR(VLOOKUP($B3380,OFFSET(Input!$A$1,0,MATCH(Index!H$6,Input!$1:$1,0)-1,10000,2),2,0),0)</f>
        <v>0</v>
      </c>
      <c r="I3380">
        <f ca="1">IFERROR(VLOOKUP($B3380,OFFSET(Input!$A$1,0,MATCH(Index!I$6,Input!$1:$1,0)-1,10000,2),2,0),0)</f>
        <v>0</v>
      </c>
      <c r="K3380">
        <f t="shared" ca="1" si="1115"/>
        <v>101.0247436955796</v>
      </c>
      <c r="L3380" s="30">
        <f t="shared" ca="1" si="1116"/>
        <v>146.03948989215209</v>
      </c>
      <c r="N3380">
        <f t="shared" ca="1" si="1120"/>
        <v>6.7118595537930467E-3</v>
      </c>
      <c r="O3380">
        <f t="shared" ca="1" si="1121"/>
        <v>-9.6914032599493358E-3</v>
      </c>
      <c r="Q3380">
        <f t="shared" ca="1" si="1133"/>
        <v>0.10633699358959076</v>
      </c>
      <c r="R3380">
        <f t="shared" ca="1" si="1132"/>
        <v>0.1336121119156736</v>
      </c>
      <c r="T3380">
        <f t="shared" ca="1" si="1143"/>
        <v>0.10262316988546535</v>
      </c>
      <c r="U3380">
        <f t="shared" ca="1" si="1138"/>
        <v>0.1506473090316193</v>
      </c>
      <c r="W3380">
        <f t="shared" ca="1" si="1139"/>
        <v>-0.63329047018554274</v>
      </c>
      <c r="X3380">
        <f t="shared" ca="1" si="1140"/>
        <v>-0.66996416061639907</v>
      </c>
      <c r="Z3380">
        <f t="shared" ca="1" si="1153"/>
        <v>99.293182393817673</v>
      </c>
      <c r="AA3380">
        <f t="shared" ca="1" si="1153"/>
        <v>98.943597382761311</v>
      </c>
      <c r="AB3380">
        <f t="shared" ca="1" si="1153"/>
        <v>99.115960133827826</v>
      </c>
      <c r="AC3380">
        <f t="shared" ca="1" si="1154"/>
        <v>99.115960133827826</v>
      </c>
      <c r="AE3380">
        <f ca="1">IFERROR(VLOOKUP($B3380,OFFSET(Input!$A$1,0,MATCH(Index!AE$6&amp;" Index",Input!$1:$1,0)-1,10000,2),2,0),AE3379)</f>
        <v>19.809999999999999</v>
      </c>
      <c r="AF3380">
        <f t="shared" ca="1" si="1144"/>
        <v>22.956</v>
      </c>
      <c r="AG3380">
        <f t="shared" ca="1" si="1144"/>
        <v>22.499500000000005</v>
      </c>
      <c r="AH3380">
        <f t="shared" ca="1" si="1144"/>
        <v>22.580400000000001</v>
      </c>
      <c r="AI3380">
        <f t="shared" ca="1" si="1145"/>
        <v>22.580400000000001</v>
      </c>
      <c r="AK3380">
        <f t="shared" ca="1" si="1146"/>
        <v>1</v>
      </c>
      <c r="AL3380">
        <f t="shared" ca="1" si="1147"/>
        <v>1</v>
      </c>
      <c r="AN3380" t="str">
        <f t="shared" ca="1" si="1157"/>
        <v>Not Down</v>
      </c>
      <c r="AO3380" t="str">
        <f t="shared" ca="1" si="1117"/>
        <v>Not Up</v>
      </c>
      <c r="AQ3380">
        <f t="shared" ca="1" si="1155"/>
        <v>1</v>
      </c>
      <c r="AR3380">
        <f t="shared" ca="1" si="1156"/>
        <v>0</v>
      </c>
      <c r="AT3380">
        <f t="shared" ca="1" si="1134"/>
        <v>0</v>
      </c>
      <c r="AU3380">
        <f t="shared" ca="1" si="1135"/>
        <v>1</v>
      </c>
      <c r="AW3380" s="5">
        <f t="shared" ca="1" si="1149"/>
        <v>0.10633699358959076</v>
      </c>
      <c r="AX3380" s="5">
        <f t="shared" ca="1" si="1150"/>
        <v>0.10262316988546535</v>
      </c>
      <c r="AY3380" s="18">
        <f t="shared" ca="1" si="1148"/>
        <v>0.10633699358959076</v>
      </c>
      <c r="BA3380" s="6">
        <f t="shared" ca="1" si="1141"/>
        <v>0.4702032501781625</v>
      </c>
      <c r="BB3380">
        <f t="shared" ca="1" si="1142"/>
        <v>0.47810953394676942</v>
      </c>
      <c r="BC3380" t="str">
        <f t="shared" ca="1" si="1130"/>
        <v>TLT UP equity</v>
      </c>
      <c r="BD3380" t="str">
        <f t="shared" ca="1" si="1131"/>
        <v>HYG UP Equity</v>
      </c>
      <c r="BF3380">
        <f t="shared" ca="1" si="1151"/>
        <v>1</v>
      </c>
      <c r="BG3380">
        <f t="shared" ca="1" si="1152"/>
        <v>0</v>
      </c>
      <c r="BI3380">
        <f t="shared" ca="1" si="1118"/>
        <v>1</v>
      </c>
      <c r="BJ3380">
        <f t="shared" ca="1" si="1119"/>
        <v>0</v>
      </c>
      <c r="BL3380">
        <f t="shared" ca="1" si="1136"/>
        <v>11.773804620250141</v>
      </c>
      <c r="BM3380">
        <f t="shared" ca="1" si="1137"/>
        <v>0</v>
      </c>
      <c r="BN3380" s="9">
        <f t="shared" ca="1" si="1127"/>
        <v>1</v>
      </c>
      <c r="BO3380" s="9">
        <f t="shared" ca="1" si="1128"/>
        <v>0</v>
      </c>
      <c r="BP3380" s="9">
        <f t="shared" ca="1" si="1122"/>
        <v>1</v>
      </c>
      <c r="BQ3380" s="9">
        <f t="shared" ca="1" si="1123"/>
        <v>0</v>
      </c>
      <c r="BR3380">
        <f t="shared" ca="1" si="1124"/>
        <v>1189.4455940826015</v>
      </c>
      <c r="BS3380">
        <f t="shared" ca="1" si="1125"/>
        <v>6.7344345616264789E-3</v>
      </c>
      <c r="BT3380">
        <f t="shared" ca="1" si="1126"/>
        <v>1.8055555555555558E-5</v>
      </c>
      <c r="BU3380">
        <f t="shared" ca="1" si="1111"/>
        <v>0</v>
      </c>
      <c r="BV3380">
        <f t="shared" ca="1" si="1112"/>
        <v>0</v>
      </c>
      <c r="BW3380" s="35">
        <f ca="1">IFERROR(VLOOKUP($B3380,OFFSET(Input!$A$1,0,MATCH(Index!BW$6&amp;" Index",Input!$1:$1,0)-1,10000,2),2,0)/100,BW3379)</f>
        <v>3.7000000000000002E-3</v>
      </c>
      <c r="BX3380">
        <f t="shared" ca="1" si="1129"/>
        <v>8.9394436831134808E-3</v>
      </c>
      <c r="CE3380">
        <v>1038.8692681316934</v>
      </c>
    </row>
    <row r="3381" spans="2:83" x14ac:dyDescent="0.25">
      <c r="B3381" s="2">
        <v>42429</v>
      </c>
      <c r="C3381">
        <f t="shared" ca="1" si="1113"/>
        <v>0</v>
      </c>
      <c r="D3381">
        <f t="shared" ca="1" si="1114"/>
        <v>0</v>
      </c>
      <c r="E3381">
        <f ca="1">IF($B3381&lt;VLOOKUP(E$6&amp;" Equity",Param,4,0),"",IFERROR(VLOOKUP($B3381,OFFSET(Input!$A$1,0,MATCH(Index!E$6&amp;" Equity",Input!$1:$1,0)-1,10000,2),2,0),E3380))</f>
        <v>80.08</v>
      </c>
      <c r="F3381" s="33">
        <v>130.97999999999999</v>
      </c>
      <c r="H3381">
        <f ca="1">IFERROR(VLOOKUP($B3381,OFFSET(Input!$A$1,0,MATCH(Index!H$6,Input!$1:$1,0)-1,10000,2),2,0),0)</f>
        <v>0</v>
      </c>
      <c r="I3381">
        <f ca="1">IFERROR(VLOOKUP($B3381,OFFSET(Input!$A$1,0,MATCH(Index!I$6,Input!$1:$1,0)-1,10000,2),2,0),0)</f>
        <v>0</v>
      </c>
      <c r="K3381">
        <f t="shared" ca="1" si="1115"/>
        <v>102.10856336163087</v>
      </c>
      <c r="L3381" s="30">
        <f t="shared" ca="1" si="1116"/>
        <v>146.67780374261238</v>
      </c>
      <c r="N3381">
        <f t="shared" ca="1" si="1120"/>
        <v>1.0671120029814561E-2</v>
      </c>
      <c r="O3381">
        <f t="shared" ca="1" si="1121"/>
        <v>4.3613061210971225E-3</v>
      </c>
      <c r="Q3381">
        <f t="shared" ca="1" si="1133"/>
        <v>9.2890467542607075E-2</v>
      </c>
      <c r="R3381">
        <f t="shared" ca="1" si="1132"/>
        <v>0.10615445846688289</v>
      </c>
      <c r="T3381">
        <f t="shared" ca="1" si="1143"/>
        <v>0.10881463178541374</v>
      </c>
      <c r="U3381">
        <f t="shared" ca="1" si="1138"/>
        <v>0.14844712422840903</v>
      </c>
      <c r="W3381">
        <f t="shared" ca="1" si="1139"/>
        <v>-0.15870118299334077</v>
      </c>
      <c r="X3381">
        <f t="shared" ca="1" si="1140"/>
        <v>-0.62570097560695426</v>
      </c>
      <c r="Z3381">
        <f t="shared" ca="1" si="1153"/>
        <v>99.721609932397925</v>
      </c>
      <c r="AA3381">
        <f t="shared" ca="1" si="1153"/>
        <v>99.019677313384761</v>
      </c>
      <c r="AB3381">
        <f t="shared" ca="1" si="1153"/>
        <v>99.199154181499949</v>
      </c>
      <c r="AC3381">
        <f t="shared" ca="1" si="1154"/>
        <v>99.199154181499949</v>
      </c>
      <c r="AE3381">
        <f ca="1">IFERROR(VLOOKUP($B3381,OFFSET(Input!$A$1,0,MATCH(Index!AE$6&amp;" Index",Input!$1:$1,0)-1,10000,2),2,0),AE3380)</f>
        <v>20.55</v>
      </c>
      <c r="AF3381">
        <f t="shared" ca="1" si="1144"/>
        <v>22.767333333333333</v>
      </c>
      <c r="AG3381">
        <f t="shared" ca="1" si="1144"/>
        <v>22.517000000000003</v>
      </c>
      <c r="AH3381">
        <f t="shared" ca="1" si="1144"/>
        <v>22.508799999999997</v>
      </c>
      <c r="AI3381">
        <f t="shared" ca="1" si="1145"/>
        <v>22.517000000000003</v>
      </c>
      <c r="AK3381">
        <f t="shared" ca="1" si="1146"/>
        <v>1</v>
      </c>
      <c r="AL3381">
        <f t="shared" ca="1" si="1147"/>
        <v>1</v>
      </c>
      <c r="AN3381" t="str">
        <f t="shared" ca="1" si="1157"/>
        <v>Not Down</v>
      </c>
      <c r="AO3381" t="str">
        <f t="shared" ca="1" si="1117"/>
        <v>Not Up</v>
      </c>
      <c r="AQ3381">
        <f t="shared" ca="1" si="1155"/>
        <v>1</v>
      </c>
      <c r="AR3381">
        <f t="shared" ca="1" si="1156"/>
        <v>0</v>
      </c>
      <c r="AT3381">
        <f t="shared" ca="1" si="1134"/>
        <v>0</v>
      </c>
      <c r="AU3381">
        <f t="shared" ca="1" si="1135"/>
        <v>1</v>
      </c>
      <c r="AW3381" s="5">
        <f t="shared" ca="1" si="1149"/>
        <v>9.2890467542607075E-2</v>
      </c>
      <c r="AX3381" s="5">
        <f t="shared" ca="1" si="1150"/>
        <v>0.10881463178541374</v>
      </c>
      <c r="AY3381" s="18">
        <f t="shared" ca="1" si="1148"/>
        <v>0.10881463178541374</v>
      </c>
      <c r="BA3381" s="6">
        <f t="shared" ca="1" si="1141"/>
        <v>0.45949702884260779</v>
      </c>
      <c r="BB3381">
        <f t="shared" ca="1" si="1142"/>
        <v>0.47810953394676942</v>
      </c>
      <c r="BC3381" t="str">
        <f t="shared" ca="1" si="1130"/>
        <v>TLT UP equity</v>
      </c>
      <c r="BD3381" t="str">
        <f t="shared" ca="1" si="1131"/>
        <v>HYG UP Equity</v>
      </c>
      <c r="BF3381">
        <f t="shared" ca="1" si="1151"/>
        <v>1</v>
      </c>
      <c r="BG3381">
        <f t="shared" ca="1" si="1152"/>
        <v>0</v>
      </c>
      <c r="BI3381">
        <f t="shared" ca="1" si="1118"/>
        <v>1</v>
      </c>
      <c r="BJ3381">
        <f t="shared" ca="1" si="1119"/>
        <v>0</v>
      </c>
      <c r="BL3381">
        <f t="shared" ca="1" si="1136"/>
        <v>11.773804620250141</v>
      </c>
      <c r="BM3381">
        <f t="shared" ca="1" si="1137"/>
        <v>0</v>
      </c>
      <c r="BN3381" s="9">
        <f t="shared" ca="1" si="1127"/>
        <v>1</v>
      </c>
      <c r="BO3381" s="9">
        <f t="shared" ca="1" si="1128"/>
        <v>0</v>
      </c>
      <c r="BP3381" s="9">
        <f t="shared" ca="1" si="1122"/>
        <v>1</v>
      </c>
      <c r="BQ3381" s="9">
        <f t="shared" ca="1" si="1123"/>
        <v>0</v>
      </c>
      <c r="BR3381">
        <f t="shared" ca="1" si="1124"/>
        <v>1202.2062750742739</v>
      </c>
      <c r="BS3381">
        <f t="shared" ca="1" si="1125"/>
        <v>1.0728259497664983E-2</v>
      </c>
      <c r="BT3381">
        <f t="shared" ca="1" si="1126"/>
        <v>5.4166666666666671E-5</v>
      </c>
      <c r="BU3381">
        <f t="shared" ca="1" si="1111"/>
        <v>0</v>
      </c>
      <c r="BV3381">
        <f t="shared" ca="1" si="1112"/>
        <v>0</v>
      </c>
      <c r="BW3381" s="35">
        <f ca="1">IFERROR(VLOOKUP($B3381,OFFSET(Input!$A$1,0,MATCH(Index!BW$6&amp;" Index",Input!$1:$1,0)-1,10000,2),2,0)/100,BW3380)</f>
        <v>2.8999999999999998E-3</v>
      </c>
      <c r="BX3381">
        <f t="shared" ca="1" si="1129"/>
        <v>2.6904220504311877E-2</v>
      </c>
      <c r="CE3381">
        <v>1044.1444494144951</v>
      </c>
    </row>
    <row r="3382" spans="2:83" x14ac:dyDescent="0.25">
      <c r="B3382" s="2">
        <v>42430</v>
      </c>
      <c r="C3382">
        <f t="shared" ca="1" si="1113"/>
        <v>1</v>
      </c>
      <c r="D3382">
        <f t="shared" ca="1" si="1114"/>
        <v>0</v>
      </c>
      <c r="E3382">
        <f ca="1">IF($B3382&lt;VLOOKUP(E$6&amp;" Equity",Param,4,0),"",IFERROR(VLOOKUP($B3382,OFFSET(Input!$A$1,0,MATCH(Index!E$6&amp;" Equity",Input!$1:$1,0)-1,10000,2),2,0),E3381))</f>
        <v>80.92</v>
      </c>
      <c r="F3382" s="33">
        <v>128.43</v>
      </c>
      <c r="H3382">
        <f ca="1">IFERROR(VLOOKUP($B3382,OFFSET(Input!$A$1,0,MATCH(Index!H$6,Input!$1:$1,0)-1,10000,2),2,0),0)</f>
        <v>0.41870499999999999</v>
      </c>
      <c r="I3382">
        <f ca="1">IFERROR(VLOOKUP($B3382,OFFSET(Input!$A$1,0,MATCH(Index!I$6,Input!$1:$1,0)-1,10000,2),2,0),0)</f>
        <v>0.24839900000000001</v>
      </c>
      <c r="K3382">
        <f t="shared" ca="1" si="1115"/>
        <v>103.71351540016862</v>
      </c>
      <c r="L3382" s="30">
        <f t="shared" ca="1" si="1116"/>
        <v>144.10035848553653</v>
      </c>
      <c r="N3382">
        <f t="shared" ca="1" si="1120"/>
        <v>1.5595844519214008E-2</v>
      </c>
      <c r="O3382">
        <f t="shared" ca="1" si="1121"/>
        <v>-1.7728379212364767E-2</v>
      </c>
      <c r="Q3382">
        <f t="shared" ca="1" si="1133"/>
        <v>0.12141928711101037</v>
      </c>
      <c r="R3382">
        <f t="shared" ca="1" si="1132"/>
        <v>0.1278409579456207</v>
      </c>
      <c r="T3382">
        <f t="shared" ca="1" si="1143"/>
        <v>0.12033548108307172</v>
      </c>
      <c r="U3382">
        <f t="shared" ca="1" si="1138"/>
        <v>0.16086850385834234</v>
      </c>
      <c r="W3382">
        <f t="shared" ca="1" si="1139"/>
        <v>-0.5361999152673449</v>
      </c>
      <c r="X3382">
        <f t="shared" ca="1" si="1140"/>
        <v>-0.71363625313641155</v>
      </c>
      <c r="Z3382">
        <f t="shared" ca="1" si="1153"/>
        <v>100.30288218307163</v>
      </c>
      <c r="AA3382">
        <f t="shared" ca="1" si="1153"/>
        <v>99.205119177016627</v>
      </c>
      <c r="AB3382">
        <f t="shared" ca="1" si="1153"/>
        <v>99.385623991266996</v>
      </c>
      <c r="AC3382">
        <f t="shared" ca="1" si="1154"/>
        <v>99.385623991266996</v>
      </c>
      <c r="AE3382">
        <f ca="1">IFERROR(VLOOKUP($B3382,OFFSET(Input!$A$1,0,MATCH(Index!AE$6&amp;" Index",Input!$1:$1,0)-1,10000,2),2,0),AE3381)</f>
        <v>17.7</v>
      </c>
      <c r="AF3382">
        <f t="shared" ca="1" si="1144"/>
        <v>22.213999999999999</v>
      </c>
      <c r="AG3382">
        <f t="shared" ca="1" si="1144"/>
        <v>22.402999999999999</v>
      </c>
      <c r="AH3382">
        <f t="shared" ca="1" si="1144"/>
        <v>22.250799999999998</v>
      </c>
      <c r="AI3382">
        <f t="shared" ca="1" si="1145"/>
        <v>22.402999999999999</v>
      </c>
      <c r="AK3382">
        <f t="shared" ca="1" si="1146"/>
        <v>1</v>
      </c>
      <c r="AL3382">
        <f t="shared" ca="1" si="1147"/>
        <v>-1</v>
      </c>
      <c r="AN3382" t="str">
        <f t="shared" ca="1" si="1157"/>
        <v>Not Down</v>
      </c>
      <c r="AO3382" t="str">
        <f t="shared" ca="1" si="1117"/>
        <v>Not Up</v>
      </c>
      <c r="AQ3382">
        <f t="shared" ca="1" si="1155"/>
        <v>1</v>
      </c>
      <c r="AR3382">
        <f t="shared" ca="1" si="1156"/>
        <v>0</v>
      </c>
      <c r="AT3382">
        <f t="shared" ca="1" si="1134"/>
        <v>1</v>
      </c>
      <c r="AU3382">
        <f t="shared" ca="1" si="1135"/>
        <v>0</v>
      </c>
      <c r="AW3382" s="5">
        <f t="shared" ca="1" si="1149"/>
        <v>0.12141928711101037</v>
      </c>
      <c r="AX3382" s="5">
        <f t="shared" ca="1" si="1150"/>
        <v>0.12033548108307172</v>
      </c>
      <c r="AY3382" s="18">
        <f t="shared" ca="1" si="1148"/>
        <v>0.12141928711101037</v>
      </c>
      <c r="BA3382" s="6">
        <f t="shared" ca="1" si="1141"/>
        <v>0.41179619144268537</v>
      </c>
      <c r="BB3382">
        <f t="shared" ca="1" si="1142"/>
        <v>0.41179619144268537</v>
      </c>
      <c r="BC3382" t="str">
        <f t="shared" ca="1" si="1130"/>
        <v>TLT UP equity</v>
      </c>
      <c r="BD3382" t="str">
        <f t="shared" ca="1" si="1131"/>
        <v>HYG UP Equity</v>
      </c>
      <c r="BF3382">
        <f t="shared" ca="1" si="1151"/>
        <v>1</v>
      </c>
      <c r="BG3382">
        <f t="shared" ca="1" si="1152"/>
        <v>0</v>
      </c>
      <c r="BI3382">
        <f t="shared" ca="1" si="1118"/>
        <v>1</v>
      </c>
      <c r="BJ3382">
        <f t="shared" ca="1" si="1119"/>
        <v>0</v>
      </c>
      <c r="BL3382">
        <f t="shared" ca="1" si="1136"/>
        <v>11.773804620250141</v>
      </c>
      <c r="BM3382">
        <f t="shared" ca="1" si="1137"/>
        <v>0</v>
      </c>
      <c r="BN3382" s="9">
        <f t="shared" ca="1" si="1127"/>
        <v>1</v>
      </c>
      <c r="BO3382" s="9">
        <f t="shared" ca="1" si="1128"/>
        <v>0</v>
      </c>
      <c r="BP3382" s="9">
        <f t="shared" ca="1" si="1122"/>
        <v>1</v>
      </c>
      <c r="BQ3382" s="9">
        <f t="shared" ca="1" si="1123"/>
        <v>0</v>
      </c>
      <c r="BR3382">
        <f t="shared" ca="1" si="1124"/>
        <v>1221.1026668008894</v>
      </c>
      <c r="BS3382">
        <f t="shared" ca="1" si="1125"/>
        <v>1.5718094405594574E-2</v>
      </c>
      <c r="BT3382">
        <f t="shared" ca="1" si="1126"/>
        <v>1.8055555555555558E-5</v>
      </c>
      <c r="BU3382">
        <f t="shared" ca="1" si="1111"/>
        <v>0</v>
      </c>
      <c r="BV3382">
        <f t="shared" ca="1" si="1112"/>
        <v>0</v>
      </c>
      <c r="BW3382" s="35">
        <f ca="1">IFERROR(VLOOKUP($B3382,OFFSET(Input!$A$1,0,MATCH(Index!BW$6&amp;" Index",Input!$1:$1,0)-1,10000,2),2,0)/100,BW3381)</f>
        <v>3.5999999999999999E-3</v>
      </c>
      <c r="BX3382">
        <f t="shared" ca="1" si="1129"/>
        <v>9.013611679270438E-3</v>
      </c>
      <c r="CE3382">
        <v>1051.9720385413914</v>
      </c>
    </row>
    <row r="3383" spans="2:83" x14ac:dyDescent="0.25">
      <c r="B3383" s="2">
        <v>42431</v>
      </c>
      <c r="C3383">
        <f t="shared" ca="1" si="1113"/>
        <v>0</v>
      </c>
      <c r="D3383">
        <f t="shared" ca="1" si="1114"/>
        <v>1</v>
      </c>
      <c r="E3383">
        <f ca="1">IF($B3383&lt;VLOOKUP(E$6&amp;" Equity",Param,4,0),"",IFERROR(VLOOKUP($B3383,OFFSET(Input!$A$1,0,MATCH(Index!E$6&amp;" Equity",Input!$1:$1,0)-1,10000,2),2,0),E3382))</f>
        <v>80.37</v>
      </c>
      <c r="F3383" s="33">
        <v>128.96</v>
      </c>
      <c r="H3383">
        <f ca="1">IFERROR(VLOOKUP($B3383,OFFSET(Input!$A$1,0,MATCH(Index!H$6,Input!$1:$1,0)-1,10000,2),2,0),0)</f>
        <v>0</v>
      </c>
      <c r="I3383">
        <f ca="1">IFERROR(VLOOKUP($B3383,OFFSET(Input!$A$1,0,MATCH(Index!I$6,Input!$1:$1,0)-1,10000,2),2,0),0)</f>
        <v>0</v>
      </c>
      <c r="K3383">
        <f t="shared" ca="1" si="1115"/>
        <v>103.00859160543193</v>
      </c>
      <c r="L3383" s="30">
        <f t="shared" ca="1" si="1116"/>
        <v>144.69502632013385</v>
      </c>
      <c r="N3383">
        <f t="shared" ca="1" si="1120"/>
        <v>-6.8200400749176236E-3</v>
      </c>
      <c r="O3383">
        <f t="shared" ca="1" si="1121"/>
        <v>4.1182699333536712E-3</v>
      </c>
      <c r="Q3383">
        <f t="shared" ca="1" si="1133"/>
        <v>0.11907284231737682</v>
      </c>
      <c r="R3383">
        <f t="shared" ca="1" si="1132"/>
        <v>0.12574620714823473</v>
      </c>
      <c r="T3383">
        <f t="shared" ca="1" si="1143"/>
        <v>0.12008209236631102</v>
      </c>
      <c r="U3383">
        <f t="shared" ca="1" si="1138"/>
        <v>0.14776599513122415</v>
      </c>
      <c r="W3383">
        <f t="shared" ca="1" si="1139"/>
        <v>-0.51697898191827318</v>
      </c>
      <c r="X3383">
        <f t="shared" ca="1" si="1140"/>
        <v>-0.70496338496774968</v>
      </c>
      <c r="Z3383">
        <f t="shared" ca="1" si="1153"/>
        <v>100.73205680882776</v>
      </c>
      <c r="AA3383">
        <f t="shared" ca="1" si="1153"/>
        <v>99.391017145793313</v>
      </c>
      <c r="AB3383">
        <f t="shared" ca="1" si="1153"/>
        <v>99.509386689794795</v>
      </c>
      <c r="AC3383">
        <f t="shared" ca="1" si="1154"/>
        <v>99.509386689794795</v>
      </c>
      <c r="AE3383">
        <f ca="1">IFERROR(VLOOKUP($B3383,OFFSET(Input!$A$1,0,MATCH(Index!AE$6&amp;" Index",Input!$1:$1,0)-1,10000,2),2,0),AE3382)</f>
        <v>17.09</v>
      </c>
      <c r="AF3383">
        <f t="shared" ca="1" si="1144"/>
        <v>21.583999999999996</v>
      </c>
      <c r="AG3383">
        <f t="shared" ca="1" si="1144"/>
        <v>22.158499999999997</v>
      </c>
      <c r="AH3383">
        <f t="shared" ca="1" si="1144"/>
        <v>22.034400000000005</v>
      </c>
      <c r="AI3383">
        <f t="shared" ca="1" si="1145"/>
        <v>22.158499999999997</v>
      </c>
      <c r="AK3383">
        <f t="shared" ca="1" si="1146"/>
        <v>1</v>
      </c>
      <c r="AL3383">
        <f t="shared" ca="1" si="1147"/>
        <v>-1</v>
      </c>
      <c r="AN3383" t="str">
        <f t="shared" ca="1" si="1157"/>
        <v>Not Down</v>
      </c>
      <c r="AO3383" t="str">
        <f t="shared" ca="1" si="1117"/>
        <v>Not Up</v>
      </c>
      <c r="AQ3383">
        <f t="shared" ca="1" si="1155"/>
        <v>1</v>
      </c>
      <c r="AR3383">
        <f t="shared" ca="1" si="1156"/>
        <v>0</v>
      </c>
      <c r="AT3383">
        <f t="shared" ca="1" si="1134"/>
        <v>1</v>
      </c>
      <c r="AU3383">
        <f t="shared" ca="1" si="1135"/>
        <v>0</v>
      </c>
      <c r="AW3383" s="5">
        <f t="shared" ca="1" si="1149"/>
        <v>0.11907284231737682</v>
      </c>
      <c r="AX3383" s="5">
        <f t="shared" ca="1" si="1150"/>
        <v>0.12008209236631102</v>
      </c>
      <c r="AY3383" s="18">
        <f t="shared" ca="1" si="1148"/>
        <v>0.12008209236631102</v>
      </c>
      <c r="BA3383" s="6">
        <f t="shared" ca="1" si="1141"/>
        <v>0.41638181859352308</v>
      </c>
      <c r="BB3383">
        <f t="shared" ca="1" si="1142"/>
        <v>0.41638181859352308</v>
      </c>
      <c r="BC3383" t="str">
        <f t="shared" ca="1" si="1130"/>
        <v>HYG UP Equity</v>
      </c>
      <c r="BD3383" t="str">
        <f t="shared" ca="1" si="1131"/>
        <v>HYG UP Equity</v>
      </c>
      <c r="BF3383">
        <f t="shared" ca="1" si="1151"/>
        <v>1</v>
      </c>
      <c r="BG3383">
        <f t="shared" ca="1" si="1152"/>
        <v>0</v>
      </c>
      <c r="BI3383">
        <f t="shared" ca="1" si="1118"/>
        <v>1</v>
      </c>
      <c r="BJ3383">
        <f t="shared" ca="1" si="1119"/>
        <v>0</v>
      </c>
      <c r="BL3383">
        <f t="shared" ca="1" si="1136"/>
        <v>11.773804620250139</v>
      </c>
      <c r="BM3383">
        <f t="shared" ca="1" si="1137"/>
        <v>0</v>
      </c>
      <c r="BN3383" s="9">
        <f t="shared" ca="1" si="1127"/>
        <v>1.0000000000000002</v>
      </c>
      <c r="BO3383" s="9">
        <f t="shared" ca="1" si="1128"/>
        <v>0</v>
      </c>
      <c r="BP3383" s="9">
        <f t="shared" ca="1" si="1122"/>
        <v>1</v>
      </c>
      <c r="BQ3383" s="9">
        <f t="shared" ca="1" si="1123"/>
        <v>0</v>
      </c>
      <c r="BR3383">
        <f t="shared" ca="1" si="1124"/>
        <v>1212.8030317694943</v>
      </c>
      <c r="BS3383">
        <f t="shared" ca="1" si="1125"/>
        <v>-6.7968363816115485E-3</v>
      </c>
      <c r="BT3383">
        <f t="shared" ca="1" si="1126"/>
        <v>1.8055555555555562E-5</v>
      </c>
      <c r="BU3383">
        <f t="shared" ca="1" si="1111"/>
        <v>1.3262668500816833E-5</v>
      </c>
      <c r="BV3383">
        <f t="shared" ca="1" si="1112"/>
        <v>0</v>
      </c>
      <c r="BW3383" s="35">
        <f ca="1">IFERROR(VLOOKUP($B3383,OFFSET(Input!$A$1,0,MATCH(Index!BW$6&amp;" Index",Input!$1:$1,0)-1,10000,2),2,0)/100,BW3382)</f>
        <v>3.7000000000000002E-3</v>
      </c>
      <c r="BX3383">
        <f t="shared" ca="1" si="1129"/>
        <v>7.8216319815028589E-3</v>
      </c>
      <c r="CE3383">
        <v>1048.5213625318347</v>
      </c>
    </row>
    <row r="3384" spans="2:83" x14ac:dyDescent="0.25">
      <c r="B3384" s="2">
        <v>42432</v>
      </c>
      <c r="C3384">
        <f t="shared" ca="1" si="1113"/>
        <v>0</v>
      </c>
      <c r="D3384">
        <f t="shared" ca="1" si="1114"/>
        <v>2</v>
      </c>
      <c r="E3384">
        <f ca="1">IF($B3384&lt;VLOOKUP(E$6&amp;" Equity",Param,4,0),"",IFERROR(VLOOKUP($B3384,OFFSET(Input!$A$1,0,MATCH(Index!E$6&amp;" Equity",Input!$1:$1,0)-1,10000,2),2,0),E3383))</f>
        <v>80.64</v>
      </c>
      <c r="F3384" s="33">
        <v>129.43</v>
      </c>
      <c r="H3384">
        <f ca="1">IFERROR(VLOOKUP($B3384,OFFSET(Input!$A$1,0,MATCH(Index!H$6,Input!$1:$1,0)-1,10000,2),2,0),0)</f>
        <v>0</v>
      </c>
      <c r="I3384">
        <f ca="1">IFERROR(VLOOKUP($B3384,OFFSET(Input!$A$1,0,MATCH(Index!I$6,Input!$1:$1,0)-1,10000,2),2,0),0)</f>
        <v>0</v>
      </c>
      <c r="K3384">
        <f t="shared" ca="1" si="1115"/>
        <v>103.3546451046663</v>
      </c>
      <c r="L3384" s="30">
        <f t="shared" ca="1" si="1116"/>
        <v>145.22237326779563</v>
      </c>
      <c r="N3384">
        <f t="shared" ca="1" si="1120"/>
        <v>3.353832098431458E-3</v>
      </c>
      <c r="O3384">
        <f t="shared" ca="1" si="1121"/>
        <v>3.637915696028571E-3</v>
      </c>
      <c r="Q3384">
        <f t="shared" ca="1" si="1133"/>
        <v>0.12017160095544445</v>
      </c>
      <c r="R3384">
        <f t="shared" ca="1" si="1132"/>
        <v>0.11127395696586556</v>
      </c>
      <c r="T3384">
        <f t="shared" ca="1" si="1143"/>
        <v>0.11942713768518937</v>
      </c>
      <c r="U3384">
        <f t="shared" ca="1" si="1138"/>
        <v>0.14535367343789588</v>
      </c>
      <c r="W3384">
        <f t="shared" ca="1" si="1139"/>
        <v>-0.5766965788263243</v>
      </c>
      <c r="X3384">
        <f t="shared" ca="1" si="1140"/>
        <v>-0.68231143201180866</v>
      </c>
      <c r="Z3384">
        <f t="shared" ca="1" si="1153"/>
        <v>101.18691121078693</v>
      </c>
      <c r="AA3384">
        <f t="shared" ca="1" si="1153"/>
        <v>99.569991232290619</v>
      </c>
      <c r="AB3384">
        <f t="shared" ca="1" si="1153"/>
        <v>99.653081556430195</v>
      </c>
      <c r="AC3384">
        <f t="shared" ca="1" si="1154"/>
        <v>99.653081556430195</v>
      </c>
      <c r="AE3384">
        <f ca="1">IFERROR(VLOOKUP($B3384,OFFSET(Input!$A$1,0,MATCH(Index!AE$6&amp;" Index",Input!$1:$1,0)-1,10000,2),2,0),AE3383)</f>
        <v>16.7</v>
      </c>
      <c r="AF3384">
        <f t="shared" ca="1" si="1144"/>
        <v>20.944666666666663</v>
      </c>
      <c r="AG3384">
        <f t="shared" ca="1" si="1144"/>
        <v>21.910999999999998</v>
      </c>
      <c r="AH3384">
        <f t="shared" ca="1" si="1144"/>
        <v>21.778000000000002</v>
      </c>
      <c r="AI3384">
        <f t="shared" ca="1" si="1145"/>
        <v>21.910999999999998</v>
      </c>
      <c r="AK3384">
        <f t="shared" ca="1" si="1146"/>
        <v>1</v>
      </c>
      <c r="AL3384">
        <f t="shared" ca="1" si="1147"/>
        <v>-1</v>
      </c>
      <c r="AN3384" t="str">
        <f t="shared" ca="1" si="1157"/>
        <v>Not Down</v>
      </c>
      <c r="AO3384" t="str">
        <f t="shared" ca="1" si="1117"/>
        <v>Not Up</v>
      </c>
      <c r="AQ3384">
        <f t="shared" ca="1" si="1155"/>
        <v>1</v>
      </c>
      <c r="AR3384">
        <f t="shared" ca="1" si="1156"/>
        <v>0</v>
      </c>
      <c r="AT3384">
        <f t="shared" ca="1" si="1134"/>
        <v>1</v>
      </c>
      <c r="AU3384">
        <f t="shared" ca="1" si="1135"/>
        <v>0</v>
      </c>
      <c r="AW3384" s="5">
        <f t="shared" ca="1" si="1149"/>
        <v>0.12017160095544445</v>
      </c>
      <c r="AX3384" s="5">
        <f t="shared" ca="1" si="1150"/>
        <v>0.11942713768518937</v>
      </c>
      <c r="AY3384" s="18">
        <f t="shared" ca="1" si="1148"/>
        <v>0.12017160095544445</v>
      </c>
      <c r="BA3384" s="6">
        <f t="shared" ca="1" si="1141"/>
        <v>0.41607168085027263</v>
      </c>
      <c r="BB3384">
        <f t="shared" ca="1" si="1142"/>
        <v>0.41607168085027263</v>
      </c>
      <c r="BC3384" t="str">
        <f t="shared" ca="1" si="1130"/>
        <v>HYG UP Equity</v>
      </c>
      <c r="BD3384" t="str">
        <f t="shared" ca="1" si="1131"/>
        <v>HYG UP Equity</v>
      </c>
      <c r="BF3384">
        <f t="shared" ca="1" si="1151"/>
        <v>1</v>
      </c>
      <c r="BG3384">
        <f t="shared" ca="1" si="1152"/>
        <v>0</v>
      </c>
      <c r="BI3384">
        <f t="shared" ca="1" si="1118"/>
        <v>1</v>
      </c>
      <c r="BJ3384">
        <f t="shared" ca="1" si="1119"/>
        <v>0</v>
      </c>
      <c r="BL3384">
        <f t="shared" ca="1" si="1136"/>
        <v>11.773804620250139</v>
      </c>
      <c r="BM3384">
        <f t="shared" ca="1" si="1137"/>
        <v>0</v>
      </c>
      <c r="BN3384" s="9">
        <f t="shared" ca="1" si="1127"/>
        <v>1</v>
      </c>
      <c r="BO3384" s="9">
        <f t="shared" ca="1" si="1128"/>
        <v>0</v>
      </c>
      <c r="BP3384" s="9">
        <f t="shared" ca="1" si="1122"/>
        <v>1</v>
      </c>
      <c r="BQ3384" s="9">
        <f t="shared" ca="1" si="1123"/>
        <v>0</v>
      </c>
      <c r="BR3384">
        <f t="shared" ca="1" si="1124"/>
        <v>1216.8773980576336</v>
      </c>
      <c r="BS3384">
        <f t="shared" ca="1" si="1125"/>
        <v>3.3594624860022737E-3</v>
      </c>
      <c r="BT3384">
        <f t="shared" ca="1" si="1126"/>
        <v>1.8055555555555558E-5</v>
      </c>
      <c r="BU3384">
        <f t="shared" ca="1" si="1111"/>
        <v>9.1712543016754248E-7</v>
      </c>
      <c r="BV3384">
        <f t="shared" ca="1" si="1112"/>
        <v>0</v>
      </c>
      <c r="BW3384" s="35">
        <f ca="1">IFERROR(VLOOKUP($B3384,OFFSET(Input!$A$1,0,MATCH(Index!BW$6&amp;" Index",Input!$1:$1,0)-1,10000,2),2,0)/100,BW3383)</f>
        <v>3.7000000000000002E-3</v>
      </c>
      <c r="BX3384">
        <f t="shared" ca="1" si="1129"/>
        <v>7.8827889068710192E-3</v>
      </c>
      <c r="CE3384">
        <v>1049.9549198767993</v>
      </c>
    </row>
    <row r="3385" spans="2:83" x14ac:dyDescent="0.25">
      <c r="B3385" s="2">
        <v>42433</v>
      </c>
      <c r="C3385">
        <f t="shared" ca="1" si="1113"/>
        <v>0</v>
      </c>
      <c r="D3385">
        <f t="shared" ca="1" si="1114"/>
        <v>3</v>
      </c>
      <c r="E3385">
        <f ca="1">IF($B3385&lt;VLOOKUP(E$6&amp;" Equity",Param,4,0),"",IFERROR(VLOOKUP($B3385,OFFSET(Input!$A$1,0,MATCH(Index!E$6&amp;" Equity",Input!$1:$1,0)-1,10000,2),2,0),E3384))</f>
        <v>80.87</v>
      </c>
      <c r="F3385" s="33">
        <v>128.6</v>
      </c>
      <c r="H3385">
        <f ca="1">IFERROR(VLOOKUP($B3385,OFFSET(Input!$A$1,0,MATCH(Index!H$6,Input!$1:$1,0)-1,10000,2),2,0),0)</f>
        <v>0</v>
      </c>
      <c r="I3385">
        <f ca="1">IFERROR(VLOOKUP($B3385,OFFSET(Input!$A$1,0,MATCH(Index!I$6,Input!$1:$1,0)-1,10000,2),2,0),0)</f>
        <v>0</v>
      </c>
      <c r="K3385">
        <f t="shared" ca="1" si="1115"/>
        <v>103.64943141882893</v>
      </c>
      <c r="L3385" s="30">
        <f t="shared" ca="1" si="1116"/>
        <v>144.29110099852056</v>
      </c>
      <c r="N3385">
        <f t="shared" ca="1" si="1120"/>
        <v>2.848122784672307E-3</v>
      </c>
      <c r="O3385">
        <f t="shared" ca="1" si="1121"/>
        <v>-6.4333826508279172E-3</v>
      </c>
      <c r="Q3385">
        <f t="shared" ca="1" si="1133"/>
        <v>0.12062913226206938</v>
      </c>
      <c r="R3385">
        <f t="shared" ca="1" si="1132"/>
        <v>0.11579585538753696</v>
      </c>
      <c r="T3385">
        <f t="shared" ca="1" si="1143"/>
        <v>0.11931481768109339</v>
      </c>
      <c r="U3385">
        <f t="shared" ca="1" si="1138"/>
        <v>0.14613268087906514</v>
      </c>
      <c r="W3385">
        <f t="shared" ca="1" si="1139"/>
        <v>-0.5879279549917682</v>
      </c>
      <c r="X3385">
        <f t="shared" ca="1" si="1140"/>
        <v>-0.68137580315308488</v>
      </c>
      <c r="Z3385">
        <f t="shared" ca="1" si="1153"/>
        <v>101.65211801476146</v>
      </c>
      <c r="AA3385">
        <f t="shared" ca="1" si="1153"/>
        <v>99.779643158996791</v>
      </c>
      <c r="AB3385">
        <f t="shared" ca="1" si="1153"/>
        <v>99.788267781838115</v>
      </c>
      <c r="AC3385">
        <f t="shared" ca="1" si="1154"/>
        <v>99.788267781838115</v>
      </c>
      <c r="AE3385">
        <f ca="1">IFERROR(VLOOKUP($B3385,OFFSET(Input!$A$1,0,MATCH(Index!AE$6&amp;" Index",Input!$1:$1,0)-1,10000,2),2,0),AE3384)</f>
        <v>16.86</v>
      </c>
      <c r="AF3385">
        <f t="shared" ca="1" si="1144"/>
        <v>20.192666666666664</v>
      </c>
      <c r="AG3385">
        <f t="shared" ca="1" si="1144"/>
        <v>21.661999999999999</v>
      </c>
      <c r="AH3385">
        <f t="shared" ca="1" si="1144"/>
        <v>21.555600000000005</v>
      </c>
      <c r="AI3385">
        <f t="shared" ca="1" si="1145"/>
        <v>21.661999999999999</v>
      </c>
      <c r="AK3385">
        <f t="shared" ca="1" si="1146"/>
        <v>1</v>
      </c>
      <c r="AL3385">
        <f t="shared" ca="1" si="1147"/>
        <v>-1</v>
      </c>
      <c r="AN3385" t="str">
        <f t="shared" ca="1" si="1157"/>
        <v>Not Down</v>
      </c>
      <c r="AO3385" t="str">
        <f t="shared" ca="1" si="1117"/>
        <v>Not Up</v>
      </c>
      <c r="AQ3385">
        <f t="shared" ca="1" si="1155"/>
        <v>1</v>
      </c>
      <c r="AR3385">
        <f t="shared" ca="1" si="1156"/>
        <v>0</v>
      </c>
      <c r="AT3385">
        <f t="shared" ca="1" si="1134"/>
        <v>1</v>
      </c>
      <c r="AU3385">
        <f t="shared" ca="1" si="1135"/>
        <v>0</v>
      </c>
      <c r="AW3385" s="5">
        <f t="shared" ca="1" si="1149"/>
        <v>0.12062913226206938</v>
      </c>
      <c r="AX3385" s="5">
        <f t="shared" ca="1" si="1150"/>
        <v>0.11931481768109339</v>
      </c>
      <c r="AY3385" s="18">
        <f t="shared" ca="1" si="1148"/>
        <v>0.12062913226206938</v>
      </c>
      <c r="BA3385" s="6">
        <f t="shared" ca="1" si="1141"/>
        <v>0.41449357267508091</v>
      </c>
      <c r="BB3385">
        <f t="shared" ca="1" si="1142"/>
        <v>0.41449357267508091</v>
      </c>
      <c r="BC3385" t="str">
        <f t="shared" ca="1" si="1130"/>
        <v>HYG UP Equity</v>
      </c>
      <c r="BD3385" t="str">
        <f t="shared" ca="1" si="1131"/>
        <v>HYG UP Equity</v>
      </c>
      <c r="BF3385">
        <f t="shared" ca="1" si="1151"/>
        <v>1</v>
      </c>
      <c r="BG3385">
        <f t="shared" ca="1" si="1152"/>
        <v>0</v>
      </c>
      <c r="BI3385">
        <f t="shared" ca="1" si="1118"/>
        <v>1</v>
      </c>
      <c r="BJ3385">
        <f t="shared" ca="1" si="1119"/>
        <v>0</v>
      </c>
      <c r="BL3385">
        <f t="shared" ca="1" si="1136"/>
        <v>11.773804620250139</v>
      </c>
      <c r="BM3385">
        <f t="shared" ca="1" si="1137"/>
        <v>0</v>
      </c>
      <c r="BN3385" s="9">
        <f t="shared" ca="1" si="1127"/>
        <v>1</v>
      </c>
      <c r="BO3385" s="9">
        <f t="shared" ca="1" si="1128"/>
        <v>0</v>
      </c>
      <c r="BP3385" s="9">
        <f t="shared" ca="1" si="1122"/>
        <v>1</v>
      </c>
      <c r="BQ3385" s="9">
        <f t="shared" ca="1" si="1123"/>
        <v>0</v>
      </c>
      <c r="BR3385">
        <f t="shared" ca="1" si="1124"/>
        <v>1220.348154525308</v>
      </c>
      <c r="BS3385">
        <f t="shared" ca="1" si="1125"/>
        <v>2.8521825396825573E-3</v>
      </c>
      <c r="BT3385">
        <f t="shared" ca="1" si="1126"/>
        <v>1.8055555555555558E-5</v>
      </c>
      <c r="BU3385">
        <f t="shared" ca="1" si="1111"/>
        <v>6.2027548650089865E-8</v>
      </c>
      <c r="BV3385">
        <f t="shared" ca="1" si="1112"/>
        <v>0</v>
      </c>
      <c r="BW3385" s="35">
        <f ca="1">IFERROR(VLOOKUP($B3385,OFFSET(Input!$A$1,0,MATCH(Index!BW$6&amp;" Index",Input!$1:$1,0)-1,10000,2),2,0)/100,BW3384)</f>
        <v>3.5999999999999999E-3</v>
      </c>
      <c r="BX3385">
        <f t="shared" ca="1" si="1129"/>
        <v>7.8876869559610999E-3</v>
      </c>
      <c r="CE3385">
        <v>1051.1855996829793</v>
      </c>
    </row>
    <row r="3386" spans="2:83" x14ac:dyDescent="0.25">
      <c r="B3386" s="2">
        <v>42436</v>
      </c>
      <c r="C3386">
        <f t="shared" ca="1" si="1113"/>
        <v>0</v>
      </c>
      <c r="D3386">
        <f t="shared" ca="1" si="1114"/>
        <v>4</v>
      </c>
      <c r="E3386">
        <f ca="1">IF($B3386&lt;VLOOKUP(E$6&amp;" Equity",Param,4,0),"",IFERROR(VLOOKUP($B3386,OFFSET(Input!$A$1,0,MATCH(Index!E$6&amp;" Equity",Input!$1:$1,0)-1,10000,2),2,0),E3385))</f>
        <v>80.97</v>
      </c>
      <c r="F3386" s="33">
        <v>128.56</v>
      </c>
      <c r="H3386">
        <f ca="1">IFERROR(VLOOKUP($B3386,OFFSET(Input!$A$1,0,MATCH(Index!H$6,Input!$1:$1,0)-1,10000,2),2,0),0)</f>
        <v>0</v>
      </c>
      <c r="I3386">
        <f ca="1">IFERROR(VLOOKUP($B3386,OFFSET(Input!$A$1,0,MATCH(Index!I$6,Input!$1:$1,0)-1,10000,2),2,0),0)</f>
        <v>0</v>
      </c>
      <c r="K3386">
        <f t="shared" ca="1" si="1115"/>
        <v>103.77759938150831</v>
      </c>
      <c r="L3386" s="30">
        <f t="shared" ca="1" si="1116"/>
        <v>144.2462204072302</v>
      </c>
      <c r="N3386">
        <f t="shared" ca="1" si="1120"/>
        <v>1.2357885902920408E-3</v>
      </c>
      <c r="O3386">
        <f t="shared" ca="1" si="1121"/>
        <v>-3.1109037426190693E-4</v>
      </c>
      <c r="Q3386">
        <f t="shared" ca="1" si="1133"/>
        <v>0.11282423432148973</v>
      </c>
      <c r="R3386">
        <f t="shared" ca="1" si="1132"/>
        <v>0.11577958421547765</v>
      </c>
      <c r="T3386">
        <f t="shared" ca="1" si="1143"/>
        <v>0.1162064118522368</v>
      </c>
      <c r="U3386">
        <f t="shared" ca="1" si="1138"/>
        <v>0.1460782304807719</v>
      </c>
      <c r="W3386">
        <f t="shared" ca="1" si="1139"/>
        <v>-0.62120270427644142</v>
      </c>
      <c r="X3386">
        <f t="shared" ca="1" si="1140"/>
        <v>-0.69346483831732308</v>
      </c>
      <c r="Z3386">
        <f t="shared" ca="1" si="1153"/>
        <v>102.04471112367989</v>
      </c>
      <c r="AA3386">
        <f t="shared" ca="1" si="1153"/>
        <v>100.03395594263876</v>
      </c>
      <c r="AB3386">
        <f t="shared" ca="1" si="1153"/>
        <v>99.915893167131983</v>
      </c>
      <c r="AC3386">
        <f t="shared" ca="1" si="1154"/>
        <v>100.03395594263876</v>
      </c>
      <c r="AE3386">
        <f ca="1">IFERROR(VLOOKUP($B3386,OFFSET(Input!$A$1,0,MATCH(Index!AE$6&amp;" Index",Input!$1:$1,0)-1,10000,2),2,0),AE3385)</f>
        <v>17.350000000000001</v>
      </c>
      <c r="AF3386">
        <f t="shared" ca="1" si="1144"/>
        <v>19.656000000000002</v>
      </c>
      <c r="AG3386">
        <f t="shared" ca="1" si="1144"/>
        <v>21.360499999999998</v>
      </c>
      <c r="AH3386">
        <f t="shared" ca="1" si="1144"/>
        <v>21.441599999999998</v>
      </c>
      <c r="AI3386">
        <f t="shared" ca="1" si="1145"/>
        <v>21.441599999999998</v>
      </c>
      <c r="AK3386">
        <f t="shared" ca="1" si="1146"/>
        <v>1</v>
      </c>
      <c r="AL3386">
        <f t="shared" ca="1" si="1147"/>
        <v>-1</v>
      </c>
      <c r="AN3386" t="str">
        <f t="shared" ca="1" si="1157"/>
        <v>Not Down</v>
      </c>
      <c r="AO3386" t="str">
        <f t="shared" ca="1" si="1117"/>
        <v>Not Up</v>
      </c>
      <c r="AQ3386">
        <f t="shared" ca="1" si="1155"/>
        <v>1</v>
      </c>
      <c r="AR3386">
        <f t="shared" ca="1" si="1156"/>
        <v>0</v>
      </c>
      <c r="AT3386">
        <f t="shared" ca="1" si="1134"/>
        <v>1</v>
      </c>
      <c r="AU3386">
        <f t="shared" ca="1" si="1135"/>
        <v>0</v>
      </c>
      <c r="AW3386" s="5">
        <f t="shared" ca="1" si="1149"/>
        <v>0.11282423432148973</v>
      </c>
      <c r="AX3386" s="5">
        <f t="shared" ca="1" si="1150"/>
        <v>0.1162064118522368</v>
      </c>
      <c r="AY3386" s="18">
        <f t="shared" ca="1" si="1148"/>
        <v>0.1162064118522368</v>
      </c>
      <c r="BA3386" s="6">
        <f t="shared" ca="1" si="1141"/>
        <v>0.43026885696787459</v>
      </c>
      <c r="BB3386">
        <f t="shared" ca="1" si="1142"/>
        <v>0.43026885696787459</v>
      </c>
      <c r="BC3386" t="str">
        <f t="shared" ca="1" si="1130"/>
        <v>HYG UP Equity</v>
      </c>
      <c r="BD3386" t="str">
        <f t="shared" ca="1" si="1131"/>
        <v>HYG UP Equity</v>
      </c>
      <c r="BF3386">
        <f t="shared" ca="1" si="1151"/>
        <v>1</v>
      </c>
      <c r="BG3386">
        <f t="shared" ca="1" si="1152"/>
        <v>0</v>
      </c>
      <c r="BI3386">
        <f t="shared" ca="1" si="1118"/>
        <v>1</v>
      </c>
      <c r="BJ3386">
        <f t="shared" ca="1" si="1119"/>
        <v>0</v>
      </c>
      <c r="BL3386">
        <f t="shared" ca="1" si="1136"/>
        <v>11.773804620250139</v>
      </c>
      <c r="BM3386">
        <f t="shared" ca="1" si="1137"/>
        <v>0</v>
      </c>
      <c r="BN3386" s="9">
        <f t="shared" ca="1" si="1127"/>
        <v>1</v>
      </c>
      <c r="BO3386" s="9">
        <f t="shared" ca="1" si="1128"/>
        <v>0</v>
      </c>
      <c r="BP3386" s="9">
        <f t="shared" ca="1" si="1122"/>
        <v>1</v>
      </c>
      <c r="BQ3386" s="9">
        <f t="shared" ca="1" si="1123"/>
        <v>0</v>
      </c>
      <c r="BR3386">
        <f t="shared" ca="1" si="1124"/>
        <v>1221.8571790764706</v>
      </c>
      <c r="BS3386">
        <f t="shared" ca="1" si="1125"/>
        <v>1.236552491653109E-3</v>
      </c>
      <c r="BT3386">
        <f t="shared" ca="1" si="1126"/>
        <v>5.4166666666666671E-5</v>
      </c>
      <c r="BU3386">
        <f t="shared" ca="1" si="1111"/>
        <v>3.156216350383434E-7</v>
      </c>
      <c r="BV3386">
        <f t="shared" ca="1" si="1112"/>
        <v>0</v>
      </c>
      <c r="BW3386" s="35">
        <f ca="1">IFERROR(VLOOKUP($B3386,OFFSET(Input!$A$1,0,MATCH(Index!BW$6&amp;" Index",Input!$1:$1,0)-1,10000,2),2,0)/100,BW3385)</f>
        <v>3.5999999999999999E-3</v>
      </c>
      <c r="BX3386">
        <f t="shared" ca="1" si="1129"/>
        <v>2.3600940716014755E-2</v>
      </c>
      <c r="CE3386">
        <v>1051.6770214021499</v>
      </c>
    </row>
    <row r="3387" spans="2:83" x14ac:dyDescent="0.25">
      <c r="B3387" s="2">
        <v>42437</v>
      </c>
      <c r="C3387">
        <f t="shared" ca="1" si="1113"/>
        <v>0</v>
      </c>
      <c r="D3387">
        <f t="shared" ca="1" si="1114"/>
        <v>5</v>
      </c>
      <c r="E3387">
        <f ca="1">IF($B3387&lt;VLOOKUP(E$6&amp;" Equity",Param,4,0),"",IFERROR(VLOOKUP($B3387,OFFSET(Input!$A$1,0,MATCH(Index!E$6&amp;" Equity",Input!$1:$1,0)-1,10000,2),2,0),E3386))</f>
        <v>80.400000000000006</v>
      </c>
      <c r="F3387" s="33">
        <v>129.97999999999999</v>
      </c>
      <c r="H3387">
        <f ca="1">IFERROR(VLOOKUP($B3387,OFFSET(Input!$A$1,0,MATCH(Index!H$6,Input!$1:$1,0)-1,10000,2),2,0),0)</f>
        <v>0</v>
      </c>
      <c r="I3387">
        <f ca="1">IFERROR(VLOOKUP($B3387,OFFSET(Input!$A$1,0,MATCH(Index!I$6,Input!$1:$1,0)-1,10000,2),2,0),0)</f>
        <v>0</v>
      </c>
      <c r="K3387">
        <f t="shared" ca="1" si="1115"/>
        <v>103.04704199423576</v>
      </c>
      <c r="L3387" s="30">
        <f t="shared" ca="1" si="1116"/>
        <v>145.83948139803809</v>
      </c>
      <c r="N3387">
        <f t="shared" ca="1" si="1120"/>
        <v>-7.064539513102196E-3</v>
      </c>
      <c r="O3387">
        <f t="shared" ca="1" si="1121"/>
        <v>1.0984871036945515E-2</v>
      </c>
      <c r="Q3387">
        <f t="shared" ca="1" si="1133"/>
        <v>0.1178200719881439</v>
      </c>
      <c r="R3387">
        <f t="shared" ca="1" si="1132"/>
        <v>0.12662752775701</v>
      </c>
      <c r="T3387">
        <f t="shared" ca="1" si="1143"/>
        <v>0.11139623354353623</v>
      </c>
      <c r="U3387">
        <f t="shared" ca="1" si="1138"/>
        <v>0.13094820805033983</v>
      </c>
      <c r="W3387">
        <f t="shared" ca="1" si="1139"/>
        <v>-0.6610253328583342</v>
      </c>
      <c r="X3387">
        <f t="shared" ca="1" si="1140"/>
        <v>-0.65892439026296068</v>
      </c>
      <c r="Z3387">
        <f t="shared" ca="1" si="1153"/>
        <v>102.38464980523202</v>
      </c>
      <c r="AA3387">
        <f t="shared" ca="1" si="1153"/>
        <v>100.30911954511978</v>
      </c>
      <c r="AB3387">
        <f t="shared" ca="1" si="1153"/>
        <v>100.03758772180015</v>
      </c>
      <c r="AC3387">
        <f t="shared" ca="1" si="1154"/>
        <v>100.30911954511978</v>
      </c>
      <c r="AE3387">
        <f ca="1">IFERROR(VLOOKUP($B3387,OFFSET(Input!$A$1,0,MATCH(Index!AE$6&amp;" Index",Input!$1:$1,0)-1,10000,2),2,0),AE3386)</f>
        <v>18.670000000000002</v>
      </c>
      <c r="AF3387">
        <f t="shared" ca="1" si="1144"/>
        <v>19.293333333333337</v>
      </c>
      <c r="AG3387">
        <f t="shared" ca="1" si="1144"/>
        <v>20.994</v>
      </c>
      <c r="AH3387">
        <f t="shared" ca="1" si="1144"/>
        <v>21.389199999999995</v>
      </c>
      <c r="AI3387">
        <f t="shared" ca="1" si="1145"/>
        <v>21.389199999999995</v>
      </c>
      <c r="AK3387">
        <f t="shared" ca="1" si="1146"/>
        <v>1</v>
      </c>
      <c r="AL3387">
        <f t="shared" ca="1" si="1147"/>
        <v>-1</v>
      </c>
      <c r="AN3387" t="str">
        <f t="shared" ca="1" si="1157"/>
        <v>Not Down</v>
      </c>
      <c r="AO3387" t="str">
        <f t="shared" ca="1" si="1117"/>
        <v>Not Up</v>
      </c>
      <c r="AQ3387">
        <f t="shared" ca="1" si="1155"/>
        <v>1</v>
      </c>
      <c r="AR3387">
        <f t="shared" ca="1" si="1156"/>
        <v>0</v>
      </c>
      <c r="AT3387">
        <f t="shared" ca="1" si="1134"/>
        <v>1</v>
      </c>
      <c r="AU3387">
        <f t="shared" ca="1" si="1135"/>
        <v>0</v>
      </c>
      <c r="AW3387" s="5">
        <f t="shared" ca="1" si="1149"/>
        <v>0.1178200719881439</v>
      </c>
      <c r="AX3387" s="5">
        <f t="shared" ca="1" si="1150"/>
        <v>0.11139623354353623</v>
      </c>
      <c r="AY3387" s="18">
        <f t="shared" ca="1" si="1148"/>
        <v>0.1178200719881439</v>
      </c>
      <c r="BA3387" s="6">
        <f t="shared" ca="1" si="1141"/>
        <v>0.42437590774033346</v>
      </c>
      <c r="BB3387">
        <f t="shared" ca="1" si="1142"/>
        <v>0.42437590774033346</v>
      </c>
      <c r="BC3387" t="str">
        <f t="shared" ca="1" si="1130"/>
        <v>HYG UP Equity</v>
      </c>
      <c r="BD3387" t="str">
        <f t="shared" ca="1" si="1131"/>
        <v>HYG UP Equity</v>
      </c>
      <c r="BF3387">
        <f t="shared" ca="1" si="1151"/>
        <v>1</v>
      </c>
      <c r="BG3387">
        <f t="shared" ca="1" si="1152"/>
        <v>0</v>
      </c>
      <c r="BI3387">
        <f t="shared" ca="1" si="1118"/>
        <v>1</v>
      </c>
      <c r="BJ3387">
        <f t="shared" ca="1" si="1119"/>
        <v>0</v>
      </c>
      <c r="BL3387">
        <f t="shared" ca="1" si="1136"/>
        <v>11.773804620250139</v>
      </c>
      <c r="BM3387">
        <f t="shared" ca="1" si="1137"/>
        <v>0</v>
      </c>
      <c r="BN3387" s="9">
        <f t="shared" ca="1" si="1127"/>
        <v>1</v>
      </c>
      <c r="BO3387" s="9">
        <f t="shared" ca="1" si="1128"/>
        <v>0</v>
      </c>
      <c r="BP3387" s="9">
        <f t="shared" ca="1" si="1122"/>
        <v>1</v>
      </c>
      <c r="BQ3387" s="9">
        <f t="shared" ca="1" si="1123"/>
        <v>0</v>
      </c>
      <c r="BR3387">
        <f t="shared" ca="1" si="1124"/>
        <v>1213.255739134843</v>
      </c>
      <c r="BS3387">
        <f t="shared" ca="1" si="1125"/>
        <v>-7.0396443127084263E-3</v>
      </c>
      <c r="BT3387">
        <f t="shared" ca="1" si="1126"/>
        <v>1.8055555555555558E-5</v>
      </c>
      <c r="BU3387">
        <f t="shared" ca="1" si="1111"/>
        <v>3.155056858558736E-6</v>
      </c>
      <c r="BV3387">
        <f t="shared" ca="1" si="1112"/>
        <v>0</v>
      </c>
      <c r="BW3387" s="35">
        <f ca="1">IFERROR(VLOOKUP($B3387,OFFSET(Input!$A$1,0,MATCH(Index!BW$6&amp;" Index",Input!$1:$1,0)-1,10000,2),2,0)/100,BW3386)</f>
        <v>3.5999999999999999E-3</v>
      </c>
      <c r="BX3387">
        <f t="shared" ca="1" si="1129"/>
        <v>8.1702087620487036E-3</v>
      </c>
      <c r="CE3387">
        <v>1048.5887086075124</v>
      </c>
    </row>
    <row r="3388" spans="2:83" x14ac:dyDescent="0.25">
      <c r="B3388" s="2">
        <v>42438</v>
      </c>
      <c r="C3388">
        <f t="shared" ca="1" si="1113"/>
        <v>0</v>
      </c>
      <c r="D3388">
        <f t="shared" ca="1" si="1114"/>
        <v>0</v>
      </c>
      <c r="E3388">
        <f ca="1">IF($B3388&lt;VLOOKUP(E$6&amp;" Equity",Param,4,0),"",IFERROR(VLOOKUP($B3388,OFFSET(Input!$A$1,0,MATCH(Index!E$6&amp;" Equity",Input!$1:$1,0)-1,10000,2),2,0),E3387))</f>
        <v>80.599999999999994</v>
      </c>
      <c r="F3388" s="33">
        <v>129.19</v>
      </c>
      <c r="H3388">
        <f ca="1">IFERROR(VLOOKUP($B3388,OFFSET(Input!$A$1,0,MATCH(Index!H$6,Input!$1:$1,0)-1,10000,2),2,0),0)</f>
        <v>0</v>
      </c>
      <c r="I3388">
        <f ca="1">IFERROR(VLOOKUP($B3388,OFFSET(Input!$A$1,0,MATCH(Index!I$6,Input!$1:$1,0)-1,10000,2),2,0),0)</f>
        <v>0</v>
      </c>
      <c r="K3388">
        <f t="shared" ca="1" si="1115"/>
        <v>103.30337791959454</v>
      </c>
      <c r="L3388" s="30">
        <f t="shared" ca="1" si="1116"/>
        <v>144.95308972005341</v>
      </c>
      <c r="N3388">
        <f t="shared" ca="1" si="1120"/>
        <v>2.4844733276617442E-3</v>
      </c>
      <c r="O3388">
        <f t="shared" ca="1" si="1121"/>
        <v>-6.0964034939928512E-3</v>
      </c>
      <c r="Q3388">
        <f t="shared" ca="1" si="1133"/>
        <v>0.1181841924853777</v>
      </c>
      <c r="R3388">
        <f t="shared" ca="1" si="1132"/>
        <v>0.1298936629504171</v>
      </c>
      <c r="T3388">
        <f t="shared" ca="1" si="1143"/>
        <v>0.11092852693098307</v>
      </c>
      <c r="U3388">
        <f t="shared" ca="1" si="1138"/>
        <v>0.13267048646304253</v>
      </c>
      <c r="W3388">
        <f t="shared" ca="1" si="1139"/>
        <v>-0.66188100777349357</v>
      </c>
      <c r="X3388">
        <f t="shared" ca="1" si="1140"/>
        <v>-0.66261993717010848</v>
      </c>
      <c r="Z3388">
        <f t="shared" ca="1" si="1153"/>
        <v>102.73364601383926</v>
      </c>
      <c r="AA3388">
        <f t="shared" ca="1" si="1153"/>
        <v>100.61558863228966</v>
      </c>
      <c r="AB3388">
        <f t="shared" ca="1" si="1153"/>
        <v>100.19809754938801</v>
      </c>
      <c r="AC3388">
        <f t="shared" ca="1" si="1154"/>
        <v>100.61558863228966</v>
      </c>
      <c r="AE3388">
        <f ca="1">IFERROR(VLOOKUP($B3388,OFFSET(Input!$A$1,0,MATCH(Index!AE$6&amp;" Index",Input!$1:$1,0)-1,10000,2),2,0),AE3387)</f>
        <v>18.34</v>
      </c>
      <c r="AF3388">
        <f t="shared" ca="1" si="1144"/>
        <v>19.028666666666663</v>
      </c>
      <c r="AG3388">
        <f t="shared" ca="1" si="1144"/>
        <v>20.583999999999996</v>
      </c>
      <c r="AH3388">
        <f t="shared" ca="1" si="1144"/>
        <v>21.243600000000001</v>
      </c>
      <c r="AI3388">
        <f t="shared" ca="1" si="1145"/>
        <v>21.243600000000001</v>
      </c>
      <c r="AK3388">
        <f t="shared" ca="1" si="1146"/>
        <v>1</v>
      </c>
      <c r="AL3388">
        <f t="shared" ca="1" si="1147"/>
        <v>-1</v>
      </c>
      <c r="AN3388" t="str">
        <f t="shared" ca="1" si="1157"/>
        <v>Not Down</v>
      </c>
      <c r="AO3388" t="str">
        <f t="shared" ca="1" si="1117"/>
        <v>Not Up</v>
      </c>
      <c r="AQ3388">
        <f t="shared" ca="1" si="1155"/>
        <v>1</v>
      </c>
      <c r="AR3388">
        <f t="shared" ca="1" si="1156"/>
        <v>0</v>
      </c>
      <c r="AT3388">
        <f t="shared" ca="1" si="1134"/>
        <v>1</v>
      </c>
      <c r="AU3388">
        <f t="shared" ca="1" si="1135"/>
        <v>0</v>
      </c>
      <c r="AW3388" s="5">
        <f t="shared" ca="1" si="1149"/>
        <v>0.1181841924853777</v>
      </c>
      <c r="AX3388" s="5">
        <f t="shared" ca="1" si="1150"/>
        <v>0.11092852693098307</v>
      </c>
      <c r="AY3388" s="18">
        <f t="shared" ca="1" si="1148"/>
        <v>0.1181841924853777</v>
      </c>
      <c r="BA3388" s="6">
        <f t="shared" ca="1" si="1141"/>
        <v>0.42306842352192098</v>
      </c>
      <c r="BB3388">
        <f t="shared" ca="1" si="1142"/>
        <v>0.42437590774033346</v>
      </c>
      <c r="BC3388" t="str">
        <f t="shared" ca="1" si="1130"/>
        <v>HYG UP Equity</v>
      </c>
      <c r="BD3388" t="str">
        <f t="shared" ca="1" si="1131"/>
        <v>HYG UP Equity</v>
      </c>
      <c r="BF3388">
        <f t="shared" ca="1" si="1151"/>
        <v>1</v>
      </c>
      <c r="BG3388">
        <f t="shared" ca="1" si="1152"/>
        <v>0</v>
      </c>
      <c r="BI3388">
        <f t="shared" ca="1" si="1118"/>
        <v>1</v>
      </c>
      <c r="BJ3388">
        <f t="shared" ca="1" si="1119"/>
        <v>0</v>
      </c>
      <c r="BL3388">
        <f t="shared" ca="1" si="1136"/>
        <v>11.773804620250139</v>
      </c>
      <c r="BM3388">
        <f t="shared" ca="1" si="1137"/>
        <v>0</v>
      </c>
      <c r="BN3388" s="9">
        <f t="shared" ca="1" si="1127"/>
        <v>1</v>
      </c>
      <c r="BO3388" s="9">
        <f t="shared" ca="1" si="1128"/>
        <v>0</v>
      </c>
      <c r="BP3388" s="9">
        <f t="shared" ca="1" si="1122"/>
        <v>1</v>
      </c>
      <c r="BQ3388" s="9">
        <f t="shared" ca="1" si="1123"/>
        <v>0</v>
      </c>
      <c r="BR3388">
        <f t="shared" ca="1" si="1124"/>
        <v>1216.2737882371684</v>
      </c>
      <c r="BS3388">
        <f t="shared" ca="1" si="1125"/>
        <v>2.4875621890547706E-3</v>
      </c>
      <c r="BT3388">
        <f t="shared" ca="1" si="1126"/>
        <v>1.8055555555555558E-5</v>
      </c>
      <c r="BU3388">
        <f t="shared" ca="1" si="1111"/>
        <v>1.1785898455082267E-6</v>
      </c>
      <c r="BV3388">
        <f t="shared" ca="1" si="1112"/>
        <v>0</v>
      </c>
      <c r="BW3388" s="35">
        <f ca="1">IFERROR(VLOOKUP($B3388,OFFSET(Input!$A$1,0,MATCH(Index!BW$6&amp;" Index",Input!$1:$1,0)-1,10000,2),2,0)/100,BW3387)</f>
        <v>3.5999999999999999E-3</v>
      </c>
      <c r="BX3388">
        <f t="shared" ca="1" si="1129"/>
        <v>8.0346461191673664E-3</v>
      </c>
      <c r="CE3388">
        <v>1049.6942988279729</v>
      </c>
    </row>
    <row r="3389" spans="2:83" x14ac:dyDescent="0.25">
      <c r="B3389" s="2">
        <v>42439</v>
      </c>
      <c r="C3389">
        <f t="shared" ca="1" si="1113"/>
        <v>0</v>
      </c>
      <c r="D3389">
        <f t="shared" ca="1" si="1114"/>
        <v>0</v>
      </c>
      <c r="E3389">
        <f ca="1">IF($B3389&lt;VLOOKUP(E$6&amp;" Equity",Param,4,0),"",IFERROR(VLOOKUP($B3389,OFFSET(Input!$A$1,0,MATCH(Index!E$6&amp;" Equity",Input!$1:$1,0)-1,10000,2),2,0),E3388))</f>
        <v>81.16</v>
      </c>
      <c r="F3389" s="33">
        <v>128.66</v>
      </c>
      <c r="H3389">
        <f ca="1">IFERROR(VLOOKUP($B3389,OFFSET(Input!$A$1,0,MATCH(Index!H$6,Input!$1:$1,0)-1,10000,2),2,0),0)</f>
        <v>0</v>
      </c>
      <c r="I3389">
        <f ca="1">IFERROR(VLOOKUP($B3389,OFFSET(Input!$A$1,0,MATCH(Index!I$6,Input!$1:$1,0)-1,10000,2),2,0),0)</f>
        <v>0</v>
      </c>
      <c r="K3389">
        <f t="shared" ca="1" si="1115"/>
        <v>104.02111851059915</v>
      </c>
      <c r="L3389" s="30">
        <f t="shared" ca="1" si="1116"/>
        <v>144.3584218854561</v>
      </c>
      <c r="N3389">
        <f t="shared" ca="1" si="1120"/>
        <v>6.9238654450313195E-3</v>
      </c>
      <c r="O3389">
        <f t="shared" ca="1" si="1121"/>
        <v>-4.1109229893555544E-3</v>
      </c>
      <c r="Q3389">
        <f t="shared" ca="1" si="1133"/>
        <v>0.12022491010806184</v>
      </c>
      <c r="R3389">
        <f t="shared" ca="1" si="1132"/>
        <v>0.13029216417542602</v>
      </c>
      <c r="T3389">
        <f t="shared" ca="1" si="1143"/>
        <v>0.11350283206023587</v>
      </c>
      <c r="U3389">
        <f t="shared" ca="1" si="1138"/>
        <v>0.1297860257074302</v>
      </c>
      <c r="W3389">
        <f t="shared" ca="1" si="1139"/>
        <v>-0.72522731988995048</v>
      </c>
      <c r="X3389">
        <f t="shared" ca="1" si="1140"/>
        <v>-0.67548976554927953</v>
      </c>
      <c r="Z3389">
        <f t="shared" ca="1" si="1153"/>
        <v>103.10086283922439</v>
      </c>
      <c r="AA3389">
        <f t="shared" ca="1" si="1153"/>
        <v>100.96495769979006</v>
      </c>
      <c r="AB3389">
        <f t="shared" ca="1" si="1153"/>
        <v>100.36793575482315</v>
      </c>
      <c r="AC3389">
        <f t="shared" ca="1" si="1154"/>
        <v>100.96495769979006</v>
      </c>
      <c r="AE3389">
        <f ca="1">IFERROR(VLOOKUP($B3389,OFFSET(Input!$A$1,0,MATCH(Index!AE$6&amp;" Index",Input!$1:$1,0)-1,10000,2),2,0),AE3388)</f>
        <v>18.05</v>
      </c>
      <c r="AF3389">
        <f t="shared" ca="1" si="1144"/>
        <v>18.789333333333332</v>
      </c>
      <c r="AG3389">
        <f t="shared" ca="1" si="1144"/>
        <v>20.172000000000001</v>
      </c>
      <c r="AH3389">
        <f t="shared" ca="1" si="1144"/>
        <v>21.099599999999999</v>
      </c>
      <c r="AI3389">
        <f t="shared" ca="1" si="1145"/>
        <v>21.099599999999999</v>
      </c>
      <c r="AK3389">
        <f t="shared" ca="1" si="1146"/>
        <v>1</v>
      </c>
      <c r="AL3389">
        <f t="shared" ca="1" si="1147"/>
        <v>-1</v>
      </c>
      <c r="AN3389" t="str">
        <f t="shared" ca="1" si="1157"/>
        <v>Not Down</v>
      </c>
      <c r="AO3389" t="str">
        <f t="shared" ca="1" si="1117"/>
        <v>Not Up</v>
      </c>
      <c r="AQ3389">
        <f t="shared" ca="1" si="1155"/>
        <v>1</v>
      </c>
      <c r="AR3389">
        <f t="shared" ca="1" si="1156"/>
        <v>0</v>
      </c>
      <c r="AT3389">
        <f t="shared" ca="1" si="1134"/>
        <v>1</v>
      </c>
      <c r="AU3389">
        <f t="shared" ca="1" si="1135"/>
        <v>0</v>
      </c>
      <c r="AW3389" s="5">
        <f t="shared" ca="1" si="1149"/>
        <v>0.12022491010806184</v>
      </c>
      <c r="AX3389" s="5">
        <f t="shared" ca="1" si="1150"/>
        <v>0.11350283206023587</v>
      </c>
      <c r="AY3389" s="18">
        <f t="shared" ca="1" si="1148"/>
        <v>0.12022491010806184</v>
      </c>
      <c r="BA3389" s="6">
        <f t="shared" ca="1" si="1141"/>
        <v>0.41588718972680844</v>
      </c>
      <c r="BB3389">
        <f t="shared" ca="1" si="1142"/>
        <v>0.42437590774033346</v>
      </c>
      <c r="BC3389" t="str">
        <f t="shared" ca="1" si="1130"/>
        <v>HYG UP Equity</v>
      </c>
      <c r="BD3389" t="str">
        <f t="shared" ca="1" si="1131"/>
        <v>HYG UP Equity</v>
      </c>
      <c r="BF3389">
        <f t="shared" ca="1" si="1151"/>
        <v>1</v>
      </c>
      <c r="BG3389">
        <f t="shared" ca="1" si="1152"/>
        <v>0</v>
      </c>
      <c r="BI3389">
        <f t="shared" ca="1" si="1118"/>
        <v>1</v>
      </c>
      <c r="BJ3389">
        <f t="shared" ca="1" si="1119"/>
        <v>0</v>
      </c>
      <c r="BL3389">
        <f t="shared" ca="1" si="1136"/>
        <v>11.773804620250139</v>
      </c>
      <c r="BM3389">
        <f t="shared" ca="1" si="1137"/>
        <v>0</v>
      </c>
      <c r="BN3389" s="9">
        <f t="shared" ca="1" si="1127"/>
        <v>1</v>
      </c>
      <c r="BO3389" s="9">
        <f t="shared" ca="1" si="1128"/>
        <v>0</v>
      </c>
      <c r="BP3389" s="9">
        <f t="shared" ca="1" si="1122"/>
        <v>1</v>
      </c>
      <c r="BQ3389" s="9">
        <f t="shared" ca="1" si="1123"/>
        <v>0</v>
      </c>
      <c r="BR3389">
        <f t="shared" ca="1" si="1124"/>
        <v>1224.7243257236796</v>
      </c>
      <c r="BS3389">
        <f t="shared" ca="1" si="1125"/>
        <v>6.9478908188584931E-3</v>
      </c>
      <c r="BT3389">
        <f t="shared" ca="1" si="1126"/>
        <v>1.8055555555555558E-5</v>
      </c>
      <c r="BU3389">
        <f t="shared" ca="1" si="1111"/>
        <v>0</v>
      </c>
      <c r="BV3389">
        <f t="shared" ca="1" si="1112"/>
        <v>0</v>
      </c>
      <c r="BW3389" s="35">
        <f ca="1">IFERROR(VLOOKUP($B3389,OFFSET(Input!$A$1,0,MATCH(Index!BW$6&amp;" Index",Input!$1:$1,0)-1,10000,2),2,0)/100,BW3388)</f>
        <v>3.5999999999999999E-3</v>
      </c>
      <c r="BX3389">
        <f t="shared" ca="1" si="1129"/>
        <v>8.0431175304092519E-3</v>
      </c>
      <c r="CE3389">
        <v>1052.8155655815892</v>
      </c>
    </row>
    <row r="3390" spans="2:83" x14ac:dyDescent="0.25">
      <c r="B3390" s="2">
        <v>42440</v>
      </c>
      <c r="C3390">
        <f t="shared" ca="1" si="1113"/>
        <v>0</v>
      </c>
      <c r="D3390">
        <f t="shared" ca="1" si="1114"/>
        <v>0</v>
      </c>
      <c r="E3390">
        <f ca="1">IF($B3390&lt;VLOOKUP(E$6&amp;" Equity",Param,4,0),"",IFERROR(VLOOKUP($B3390,OFFSET(Input!$A$1,0,MATCH(Index!E$6&amp;" Equity",Input!$1:$1,0)-1,10000,2),2,0),E3389))</f>
        <v>82.16</v>
      </c>
      <c r="F3390" s="33">
        <v>127.36</v>
      </c>
      <c r="H3390">
        <f ca="1">IFERROR(VLOOKUP($B3390,OFFSET(Input!$A$1,0,MATCH(Index!H$6,Input!$1:$1,0)-1,10000,2),2,0),0)</f>
        <v>0</v>
      </c>
      <c r="I3390">
        <f ca="1">IFERROR(VLOOKUP($B3390,OFFSET(Input!$A$1,0,MATCH(Index!I$6,Input!$1:$1,0)-1,10000,2),2,0),0)</f>
        <v>0</v>
      </c>
      <c r="K3390">
        <f t="shared" ca="1" si="1115"/>
        <v>105.30279813739314</v>
      </c>
      <c r="L3390" s="30">
        <f t="shared" ca="1" si="1116"/>
        <v>142.89980266851927</v>
      </c>
      <c r="N3390">
        <f t="shared" ca="1" si="1120"/>
        <v>1.2246050662688855E-2</v>
      </c>
      <c r="O3390">
        <f t="shared" ca="1" si="1121"/>
        <v>-1.0155543886781304E-2</v>
      </c>
      <c r="Q3390">
        <f t="shared" ca="1" si="1133"/>
        <v>0.13075905247517927</v>
      </c>
      <c r="R3390">
        <f t="shared" ca="1" si="1132"/>
        <v>0.13117997088979957</v>
      </c>
      <c r="T3390">
        <f t="shared" ca="1" si="1143"/>
        <v>0.11917526171542345</v>
      </c>
      <c r="U3390">
        <f t="shared" ca="1" si="1138"/>
        <v>0.1324016261478973</v>
      </c>
      <c r="W3390">
        <f t="shared" ca="1" si="1139"/>
        <v>-0.74943512855388883</v>
      </c>
      <c r="X3390">
        <f t="shared" ca="1" si="1140"/>
        <v>-0.69246383285770086</v>
      </c>
      <c r="Z3390">
        <f t="shared" ca="1" si="1153"/>
        <v>103.52866828340578</v>
      </c>
      <c r="AA3390">
        <f t="shared" ca="1" si="1153"/>
        <v>101.41092533861173</v>
      </c>
      <c r="AB3390">
        <f t="shared" ca="1" si="1153"/>
        <v>100.60179196493065</v>
      </c>
      <c r="AC3390">
        <f t="shared" ca="1" si="1154"/>
        <v>101.41092533861173</v>
      </c>
      <c r="AE3390">
        <f ca="1">IFERROR(VLOOKUP($B3390,OFFSET(Input!$A$1,0,MATCH(Index!AE$6&amp;" Index",Input!$1:$1,0)-1,10000,2),2,0),AE3389)</f>
        <v>16.5</v>
      </c>
      <c r="AF3390">
        <f t="shared" ca="1" si="1144"/>
        <v>18.520666666666664</v>
      </c>
      <c r="AG3390">
        <f t="shared" ca="1" si="1144"/>
        <v>19.59</v>
      </c>
      <c r="AH3390">
        <f t="shared" ca="1" si="1144"/>
        <v>20.885999999999999</v>
      </c>
      <c r="AI3390">
        <f t="shared" ca="1" si="1145"/>
        <v>20.885999999999999</v>
      </c>
      <c r="AK3390">
        <f t="shared" ca="1" si="1146"/>
        <v>1</v>
      </c>
      <c r="AL3390">
        <f t="shared" ca="1" si="1147"/>
        <v>-1</v>
      </c>
      <c r="AN3390" t="str">
        <f t="shared" ca="1" si="1157"/>
        <v>Not Down</v>
      </c>
      <c r="AO3390" t="str">
        <f t="shared" ca="1" si="1117"/>
        <v>Not Up</v>
      </c>
      <c r="AQ3390">
        <f t="shared" ca="1" si="1155"/>
        <v>1</v>
      </c>
      <c r="AR3390">
        <f t="shared" ca="1" si="1156"/>
        <v>0</v>
      </c>
      <c r="AT3390">
        <f t="shared" ca="1" si="1134"/>
        <v>1</v>
      </c>
      <c r="AU3390">
        <f t="shared" ca="1" si="1135"/>
        <v>0</v>
      </c>
      <c r="AW3390" s="5">
        <f t="shared" ca="1" si="1149"/>
        <v>0.13075905247517927</v>
      </c>
      <c r="AX3390" s="5">
        <f t="shared" ca="1" si="1150"/>
        <v>0.11917526171542345</v>
      </c>
      <c r="AY3390" s="18">
        <f t="shared" ca="1" si="1148"/>
        <v>0.13075905247517927</v>
      </c>
      <c r="BA3390" s="6">
        <f t="shared" ca="1" si="1141"/>
        <v>0.38238270355691834</v>
      </c>
      <c r="BB3390">
        <f t="shared" ca="1" si="1142"/>
        <v>0.38238270355691834</v>
      </c>
      <c r="BC3390" t="str">
        <f t="shared" ca="1" si="1130"/>
        <v>HYG UP Equity</v>
      </c>
      <c r="BD3390" t="str">
        <f t="shared" ca="1" si="1131"/>
        <v>HYG UP Equity</v>
      </c>
      <c r="BF3390">
        <f t="shared" ca="1" si="1151"/>
        <v>1</v>
      </c>
      <c r="BG3390">
        <f t="shared" ca="1" si="1152"/>
        <v>0</v>
      </c>
      <c r="BI3390">
        <f t="shared" ca="1" si="1118"/>
        <v>1</v>
      </c>
      <c r="BJ3390">
        <f t="shared" ca="1" si="1119"/>
        <v>0</v>
      </c>
      <c r="BL3390">
        <f t="shared" ca="1" si="1136"/>
        <v>11.773804620250139</v>
      </c>
      <c r="BM3390">
        <f t="shared" ca="1" si="1137"/>
        <v>0</v>
      </c>
      <c r="BN3390" s="9">
        <f t="shared" ca="1" si="1127"/>
        <v>1</v>
      </c>
      <c r="BO3390" s="9">
        <f t="shared" ca="1" si="1128"/>
        <v>0</v>
      </c>
      <c r="BP3390" s="9">
        <f t="shared" ca="1" si="1122"/>
        <v>1</v>
      </c>
      <c r="BQ3390" s="9">
        <f t="shared" ca="1" si="1123"/>
        <v>0</v>
      </c>
      <c r="BR3390">
        <f t="shared" ca="1" si="1124"/>
        <v>1239.8145712353071</v>
      </c>
      <c r="BS3390">
        <f t="shared" ca="1" si="1125"/>
        <v>1.2321340561853189E-2</v>
      </c>
      <c r="BT3390">
        <f t="shared" ca="1" si="1126"/>
        <v>1.8055555555555558E-5</v>
      </c>
      <c r="BU3390">
        <f t="shared" ca="1" si="1111"/>
        <v>0</v>
      </c>
      <c r="BV3390">
        <f t="shared" ca="1" si="1112"/>
        <v>0</v>
      </c>
      <c r="BW3390" s="35">
        <f ca="1">IFERROR(VLOOKUP($B3390,OFFSET(Input!$A$1,0,MATCH(Index!BW$6&amp;" Index",Input!$1:$1,0)-1,10000,2),2,0)/100,BW3389)</f>
        <v>3.5999999999999999E-3</v>
      </c>
      <c r="BX3390">
        <f t="shared" ca="1" si="1129"/>
        <v>8.0670337461790486E-3</v>
      </c>
      <c r="CE3390">
        <v>1058.3802525736653</v>
      </c>
    </row>
    <row r="3391" spans="2:83" x14ac:dyDescent="0.25">
      <c r="B3391" s="2">
        <v>42443</v>
      </c>
      <c r="C3391">
        <f t="shared" ca="1" si="1113"/>
        <v>0</v>
      </c>
      <c r="D3391">
        <f t="shared" ca="1" si="1114"/>
        <v>0</v>
      </c>
      <c r="E3391">
        <f ca="1">IF($B3391&lt;VLOOKUP(E$6&amp;" Equity",Param,4,0),"",IFERROR(VLOOKUP($B3391,OFFSET(Input!$A$1,0,MATCH(Index!E$6&amp;" Equity",Input!$1:$1,0)-1,10000,2),2,0),E3390))</f>
        <v>81.94</v>
      </c>
      <c r="F3391" s="33">
        <v>127.76</v>
      </c>
      <c r="H3391">
        <f ca="1">IFERROR(VLOOKUP($B3391,OFFSET(Input!$A$1,0,MATCH(Index!H$6,Input!$1:$1,0)-1,10000,2),2,0),0)</f>
        <v>0</v>
      </c>
      <c r="I3391">
        <f ca="1">IFERROR(VLOOKUP($B3391,OFFSET(Input!$A$1,0,MATCH(Index!I$6,Input!$1:$1,0)-1,10000,2),2,0),0)</f>
        <v>0</v>
      </c>
      <c r="K3391">
        <f t="shared" ca="1" si="1115"/>
        <v>105.02082861949846</v>
      </c>
      <c r="L3391" s="30">
        <f t="shared" ca="1" si="1116"/>
        <v>143.34860858142289</v>
      </c>
      <c r="N3391">
        <f t="shared" ca="1" si="1120"/>
        <v>-2.6812935015777962E-3</v>
      </c>
      <c r="O3391">
        <f t="shared" ca="1" si="1121"/>
        <v>3.1357818106840544E-3</v>
      </c>
      <c r="Q3391">
        <f t="shared" ca="1" si="1133"/>
        <v>0.12003960352487514</v>
      </c>
      <c r="R3391">
        <f t="shared" ca="1" si="1132"/>
        <v>0.13029447648309028</v>
      </c>
      <c r="T3391">
        <f t="shared" ca="1" si="1143"/>
        <v>0.10732694297028438</v>
      </c>
      <c r="U3391">
        <f t="shared" ca="1" si="1138"/>
        <v>0.11883900802009356</v>
      </c>
      <c r="W3391">
        <f t="shared" ca="1" si="1139"/>
        <v>-0.91043947873600983</v>
      </c>
      <c r="X3391">
        <f t="shared" ca="1" si="1140"/>
        <v>-0.61956481903273297</v>
      </c>
      <c r="Z3391">
        <f t="shared" ca="1" si="1153"/>
        <v>103.8198948091925</v>
      </c>
      <c r="AA3391">
        <f t="shared" ca="1" si="1153"/>
        <v>101.77075237079524</v>
      </c>
      <c r="AB3391">
        <f t="shared" ca="1" si="1153"/>
        <v>100.85497136136382</v>
      </c>
      <c r="AC3391">
        <f t="shared" ca="1" si="1154"/>
        <v>101.77075237079524</v>
      </c>
      <c r="AE3391">
        <f ca="1">IFERROR(VLOOKUP($B3391,OFFSET(Input!$A$1,0,MATCH(Index!AE$6&amp;" Index",Input!$1:$1,0)-1,10000,2),2,0),AE3390)</f>
        <v>16.920000000000002</v>
      </c>
      <c r="AF3391">
        <f t="shared" ca="1" si="1144"/>
        <v>18.356666666666666</v>
      </c>
      <c r="AG3391">
        <f t="shared" ca="1" si="1144"/>
        <v>19.166000000000004</v>
      </c>
      <c r="AH3391">
        <f t="shared" ca="1" si="1144"/>
        <v>20.627599999999997</v>
      </c>
      <c r="AI3391">
        <f t="shared" ca="1" si="1145"/>
        <v>20.627599999999997</v>
      </c>
      <c r="AK3391">
        <f t="shared" ca="1" si="1146"/>
        <v>1</v>
      </c>
      <c r="AL3391">
        <f t="shared" ca="1" si="1147"/>
        <v>-1</v>
      </c>
      <c r="AN3391" t="str">
        <f t="shared" ca="1" si="1157"/>
        <v>Not Down</v>
      </c>
      <c r="AO3391" t="str">
        <f t="shared" ca="1" si="1117"/>
        <v>Not Up</v>
      </c>
      <c r="AQ3391">
        <f t="shared" ca="1" si="1155"/>
        <v>1</v>
      </c>
      <c r="AR3391">
        <f t="shared" ca="1" si="1156"/>
        <v>0</v>
      </c>
      <c r="AT3391">
        <f t="shared" ca="1" si="1134"/>
        <v>1</v>
      </c>
      <c r="AU3391">
        <f t="shared" ca="1" si="1135"/>
        <v>0</v>
      </c>
      <c r="AW3391" s="5">
        <f t="shared" ca="1" si="1149"/>
        <v>0.12003960352487514</v>
      </c>
      <c r="AX3391" s="5">
        <f t="shared" ca="1" si="1150"/>
        <v>0.10732694297028438</v>
      </c>
      <c r="AY3391" s="18">
        <f t="shared" ca="1" si="1148"/>
        <v>0.12003960352487514</v>
      </c>
      <c r="BA3391" s="6">
        <f t="shared" ca="1" si="1141"/>
        <v>0.41652919979562231</v>
      </c>
      <c r="BB3391">
        <f t="shared" ca="1" si="1142"/>
        <v>0.38238270355691834</v>
      </c>
      <c r="BC3391" t="str">
        <f t="shared" ca="1" si="1130"/>
        <v>HYG UP Equity</v>
      </c>
      <c r="BD3391" t="str">
        <f t="shared" ca="1" si="1131"/>
        <v>HYG UP Equity</v>
      </c>
      <c r="BF3391">
        <f t="shared" ca="1" si="1151"/>
        <v>1</v>
      </c>
      <c r="BG3391">
        <f t="shared" ca="1" si="1152"/>
        <v>0</v>
      </c>
      <c r="BI3391">
        <f t="shared" ca="1" si="1118"/>
        <v>1</v>
      </c>
      <c r="BJ3391">
        <f t="shared" ca="1" si="1119"/>
        <v>0</v>
      </c>
      <c r="BL3391">
        <f t="shared" ca="1" si="1136"/>
        <v>11.773804620250138</v>
      </c>
      <c r="BM3391">
        <f t="shared" ca="1" si="1137"/>
        <v>0</v>
      </c>
      <c r="BN3391" s="9">
        <f t="shared" ca="1" si="1127"/>
        <v>1</v>
      </c>
      <c r="BO3391" s="9">
        <f t="shared" ca="1" si="1128"/>
        <v>0</v>
      </c>
      <c r="BP3391" s="9">
        <f t="shared" ca="1" si="1122"/>
        <v>0.99999999999999989</v>
      </c>
      <c r="BQ3391" s="9">
        <f t="shared" ca="1" si="1123"/>
        <v>0</v>
      </c>
      <c r="BR3391">
        <f t="shared" ca="1" si="1124"/>
        <v>1236.4947172227489</v>
      </c>
      <c r="BS3391">
        <f t="shared" ca="1" si="1125"/>
        <v>-2.6777020447907862E-3</v>
      </c>
      <c r="BT3391">
        <f t="shared" ca="1" si="1126"/>
        <v>5.4166666666666671E-5</v>
      </c>
      <c r="BU3391">
        <f t="shared" ca="1" si="1111"/>
        <v>8.3986408366830353E-6</v>
      </c>
      <c r="BV3391">
        <f t="shared" ca="1" si="1112"/>
        <v>0</v>
      </c>
      <c r="BW3391" s="35">
        <f ca="1">IFERROR(VLOOKUP($B3391,OFFSET(Input!$A$1,0,MATCH(Index!BW$6&amp;" Index",Input!$1:$1,0)-1,10000,2),2,0)/100,BW3390)</f>
        <v>3.5999999999999999E-3</v>
      </c>
      <c r="BX3391">
        <f t="shared" ca="1" si="1129"/>
        <v>2.1921591378395163E-2</v>
      </c>
      <c r="CE3391">
        <v>1057.1000464135618</v>
      </c>
    </row>
    <row r="3392" spans="2:83" x14ac:dyDescent="0.25">
      <c r="B3392" s="2">
        <v>42444</v>
      </c>
      <c r="C3392">
        <f t="shared" ca="1" si="1113"/>
        <v>0</v>
      </c>
      <c r="D3392">
        <f t="shared" ca="1" si="1114"/>
        <v>0</v>
      </c>
      <c r="E3392">
        <f ca="1">IF($B3392&lt;VLOOKUP(E$6&amp;" Equity",Param,4,0),"",IFERROR(VLOOKUP($B3392,OFFSET(Input!$A$1,0,MATCH(Index!E$6&amp;" Equity",Input!$1:$1,0)-1,10000,2),2,0),E3391))</f>
        <v>81.150000000000006</v>
      </c>
      <c r="F3392" s="33">
        <v>127.88</v>
      </c>
      <c r="H3392">
        <f ca="1">IFERROR(VLOOKUP($B3392,OFFSET(Input!$A$1,0,MATCH(Index!H$6,Input!$1:$1,0)-1,10000,2),2,0),0)</f>
        <v>0</v>
      </c>
      <c r="I3392">
        <f ca="1">IFERROR(VLOOKUP($B3392,OFFSET(Input!$A$1,0,MATCH(Index!I$6,Input!$1:$1,0)-1,10000,2),2,0),0)</f>
        <v>0</v>
      </c>
      <c r="K3392">
        <f t="shared" ca="1" si="1115"/>
        <v>104.00830171433124</v>
      </c>
      <c r="L3392" s="30">
        <f t="shared" ca="1" si="1116"/>
        <v>143.48325035529396</v>
      </c>
      <c r="N3392">
        <f t="shared" ca="1" si="1120"/>
        <v>-9.6879781581245394E-3</v>
      </c>
      <c r="O3392">
        <f t="shared" ca="1" si="1121"/>
        <v>9.3882028488360004E-4</v>
      </c>
      <c r="Q3392">
        <f t="shared" ca="1" si="1133"/>
        <v>0.10317604173660756</v>
      </c>
      <c r="R3392">
        <f t="shared" ca="1" si="1132"/>
        <v>9.5281774981137338E-2</v>
      </c>
      <c r="T3392">
        <f t="shared" ca="1" si="1143"/>
        <v>0.11266751721543383</v>
      </c>
      <c r="U3392">
        <f t="shared" ca="1" si="1138"/>
        <v>0.11274290924934047</v>
      </c>
      <c r="W3392">
        <f t="shared" ca="1" si="1139"/>
        <v>-0.76305141204338245</v>
      </c>
      <c r="X3392">
        <f t="shared" ca="1" si="1140"/>
        <v>-0.62289058695295929</v>
      </c>
      <c r="Z3392">
        <f t="shared" ca="1" si="1153"/>
        <v>103.84937344060877</v>
      </c>
      <c r="AA3392">
        <f t="shared" ca="1" si="1153"/>
        <v>102.07612781184021</v>
      </c>
      <c r="AB3392">
        <f t="shared" ca="1" si="1153"/>
        <v>101.11355263215248</v>
      </c>
      <c r="AC3392">
        <f t="shared" ca="1" si="1154"/>
        <v>102.07612781184021</v>
      </c>
      <c r="AE3392">
        <f ca="1">IFERROR(VLOOKUP($B3392,OFFSET(Input!$A$1,0,MATCH(Index!AE$6&amp;" Index",Input!$1:$1,0)-1,10000,2),2,0),AE3391)</f>
        <v>16.84</v>
      </c>
      <c r="AF3392">
        <f t="shared" ca="1" si="1144"/>
        <v>18.080666666666666</v>
      </c>
      <c r="AG3392">
        <f t="shared" ca="1" si="1144"/>
        <v>18.802500000000002</v>
      </c>
      <c r="AH3392">
        <f t="shared" ca="1" si="1144"/>
        <v>20.261199999999999</v>
      </c>
      <c r="AI3392">
        <f t="shared" ca="1" si="1145"/>
        <v>20.261199999999999</v>
      </c>
      <c r="AK3392">
        <f t="shared" ca="1" si="1146"/>
        <v>1</v>
      </c>
      <c r="AL3392">
        <f t="shared" ca="1" si="1147"/>
        <v>-1</v>
      </c>
      <c r="AN3392" t="str">
        <f t="shared" ca="1" si="1157"/>
        <v>Not Down</v>
      </c>
      <c r="AO3392" t="str">
        <f t="shared" ca="1" si="1117"/>
        <v>Not Up</v>
      </c>
      <c r="AQ3392">
        <f t="shared" ca="1" si="1155"/>
        <v>1</v>
      </c>
      <c r="AR3392">
        <f t="shared" ca="1" si="1156"/>
        <v>0</v>
      </c>
      <c r="AT3392">
        <f t="shared" ca="1" si="1134"/>
        <v>1</v>
      </c>
      <c r="AU3392">
        <f t="shared" ca="1" si="1135"/>
        <v>0</v>
      </c>
      <c r="AW3392" s="5">
        <f t="shared" ca="1" si="1149"/>
        <v>0.10317604173660756</v>
      </c>
      <c r="AX3392" s="5">
        <f t="shared" ca="1" si="1150"/>
        <v>0.11266751721543383</v>
      </c>
      <c r="AY3392" s="18">
        <f t="shared" ca="1" si="1148"/>
        <v>0.11266751721543383</v>
      </c>
      <c r="BA3392" s="6">
        <f t="shared" ca="1" si="1141"/>
        <v>0.44378363201519738</v>
      </c>
      <c r="BB3392">
        <f t="shared" ca="1" si="1142"/>
        <v>0.44378363201519738</v>
      </c>
      <c r="BC3392" t="str">
        <f t="shared" ca="1" si="1130"/>
        <v>HYG UP Equity</v>
      </c>
      <c r="BD3392" t="str">
        <f t="shared" ca="1" si="1131"/>
        <v>HYG UP Equity</v>
      </c>
      <c r="BF3392">
        <f t="shared" ca="1" si="1151"/>
        <v>1</v>
      </c>
      <c r="BG3392">
        <f t="shared" ca="1" si="1152"/>
        <v>0</v>
      </c>
      <c r="BI3392">
        <f t="shared" ca="1" si="1118"/>
        <v>1</v>
      </c>
      <c r="BJ3392">
        <f t="shared" ca="1" si="1119"/>
        <v>0</v>
      </c>
      <c r="BL3392">
        <f t="shared" ca="1" si="1136"/>
        <v>11.773804620250138</v>
      </c>
      <c r="BM3392">
        <f t="shared" ca="1" si="1137"/>
        <v>0</v>
      </c>
      <c r="BN3392" s="9">
        <f t="shared" ca="1" si="1127"/>
        <v>1</v>
      </c>
      <c r="BO3392" s="9">
        <f t="shared" ca="1" si="1128"/>
        <v>0</v>
      </c>
      <c r="BP3392" s="9">
        <f t="shared" ca="1" si="1122"/>
        <v>1</v>
      </c>
      <c r="BQ3392" s="9">
        <f t="shared" ca="1" si="1123"/>
        <v>0</v>
      </c>
      <c r="BR3392">
        <f t="shared" ca="1" si="1124"/>
        <v>1224.5734232685634</v>
      </c>
      <c r="BS3392">
        <f t="shared" ca="1" si="1125"/>
        <v>-9.6412008786916914E-3</v>
      </c>
      <c r="BT3392">
        <f t="shared" ca="1" si="1126"/>
        <v>1.8055555555555558E-5</v>
      </c>
      <c r="BU3392">
        <f t="shared" ca="1" si="1111"/>
        <v>0</v>
      </c>
      <c r="BV3392">
        <f t="shared" ca="1" si="1112"/>
        <v>0</v>
      </c>
      <c r="BW3392" s="35">
        <f ca="1">IFERROR(VLOOKUP($B3392,OFFSET(Input!$A$1,0,MATCH(Index!BW$6&amp;" Index",Input!$1:$1,0)-1,10000,2),2,0)/100,BW3391)</f>
        <v>3.7000000000000002E-3</v>
      </c>
      <c r="BX3392">
        <f t="shared" ca="1" si="1129"/>
        <v>7.2983584136262526E-3</v>
      </c>
      <c r="CE3392">
        <v>1053.1874598292225</v>
      </c>
    </row>
    <row r="3393" spans="2:83" x14ac:dyDescent="0.25">
      <c r="B3393" s="2">
        <v>42445</v>
      </c>
      <c r="C3393">
        <f t="shared" ca="1" si="1113"/>
        <v>0</v>
      </c>
      <c r="D3393">
        <f t="shared" ca="1" si="1114"/>
        <v>0</v>
      </c>
      <c r="E3393">
        <f ca="1">IF($B3393&lt;VLOOKUP(E$6&amp;" Equity",Param,4,0),"",IFERROR(VLOOKUP($B3393,OFFSET(Input!$A$1,0,MATCH(Index!E$6&amp;" Equity",Input!$1:$1,0)-1,10000,2),2,0),E3392))</f>
        <v>81.69</v>
      </c>
      <c r="F3393" s="33">
        <v>128.26</v>
      </c>
      <c r="H3393">
        <f ca="1">IFERROR(VLOOKUP($B3393,OFFSET(Input!$A$1,0,MATCH(Index!H$6,Input!$1:$1,0)-1,10000,2),2,0),0)</f>
        <v>0</v>
      </c>
      <c r="I3393">
        <f ca="1">IFERROR(VLOOKUP($B3393,OFFSET(Input!$A$1,0,MATCH(Index!I$6,Input!$1:$1,0)-1,10000,2),2,0),0)</f>
        <v>0</v>
      </c>
      <c r="K3393">
        <f t="shared" ca="1" si="1115"/>
        <v>104.70040871279998</v>
      </c>
      <c r="L3393" s="30">
        <f t="shared" ca="1" si="1116"/>
        <v>143.90961597255242</v>
      </c>
      <c r="N3393">
        <f t="shared" ca="1" si="1120"/>
        <v>6.6323013931776087E-3</v>
      </c>
      <c r="O3393">
        <f t="shared" ca="1" si="1121"/>
        <v>2.9671295290761078E-3</v>
      </c>
      <c r="Q3393">
        <f t="shared" ca="1" si="1133"/>
        <v>0.10286715881234915</v>
      </c>
      <c r="R3393">
        <f t="shared" ca="1" si="1132"/>
        <v>9.4197017710724362E-2</v>
      </c>
      <c r="T3393">
        <f t="shared" ca="1" si="1143"/>
        <v>0.11126543519814217</v>
      </c>
      <c r="U3393">
        <f t="shared" ca="1" si="1138"/>
        <v>0.11109722489279668</v>
      </c>
      <c r="W3393">
        <f t="shared" ca="1" si="1139"/>
        <v>-0.64993308684058271</v>
      </c>
      <c r="X3393">
        <f t="shared" ca="1" si="1140"/>
        <v>-0.56783811492352443</v>
      </c>
      <c r="Z3393">
        <f t="shared" ca="1" si="1153"/>
        <v>104.01855515134559</v>
      </c>
      <c r="AA3393">
        <f t="shared" ca="1" si="1153"/>
        <v>102.37530598008668</v>
      </c>
      <c r="AB3393">
        <f t="shared" ca="1" si="1153"/>
        <v>101.41460913361658</v>
      </c>
      <c r="AC3393">
        <f t="shared" ca="1" si="1154"/>
        <v>102.37530598008668</v>
      </c>
      <c r="AE3393">
        <f ca="1">IFERROR(VLOOKUP($B3393,OFFSET(Input!$A$1,0,MATCH(Index!AE$6&amp;" Index",Input!$1:$1,0)-1,10000,2),2,0),AE3392)</f>
        <v>14.99</v>
      </c>
      <c r="AF3393">
        <f t="shared" ca="1" si="1144"/>
        <v>17.698666666666668</v>
      </c>
      <c r="AG3393">
        <f t="shared" ca="1" si="1144"/>
        <v>18.436499999999999</v>
      </c>
      <c r="AH3393">
        <f t="shared" ca="1" si="1144"/>
        <v>19.799199999999999</v>
      </c>
      <c r="AI3393">
        <f t="shared" ca="1" si="1145"/>
        <v>19.799199999999999</v>
      </c>
      <c r="AK3393">
        <f t="shared" ca="1" si="1146"/>
        <v>1</v>
      </c>
      <c r="AL3393">
        <f t="shared" ca="1" si="1147"/>
        <v>-1</v>
      </c>
      <c r="AN3393" t="str">
        <f t="shared" ca="1" si="1157"/>
        <v>Not Down</v>
      </c>
      <c r="AO3393" t="str">
        <f t="shared" ca="1" si="1117"/>
        <v>Not Up</v>
      </c>
      <c r="AQ3393">
        <f t="shared" ca="1" si="1155"/>
        <v>1</v>
      </c>
      <c r="AR3393">
        <f t="shared" ca="1" si="1156"/>
        <v>0</v>
      </c>
      <c r="AT3393">
        <f t="shared" ca="1" si="1134"/>
        <v>1</v>
      </c>
      <c r="AU3393">
        <f t="shared" ca="1" si="1135"/>
        <v>0</v>
      </c>
      <c r="AW3393" s="5">
        <f t="shared" ca="1" si="1149"/>
        <v>0.10286715881234915</v>
      </c>
      <c r="AX3393" s="5">
        <f t="shared" ca="1" si="1150"/>
        <v>0.11126543519814217</v>
      </c>
      <c r="AY3393" s="18">
        <f t="shared" ca="1" si="1148"/>
        <v>0.11126543519814217</v>
      </c>
      <c r="BA3393" s="6">
        <f t="shared" ca="1" si="1141"/>
        <v>0.44937585433391508</v>
      </c>
      <c r="BB3393">
        <f t="shared" ca="1" si="1142"/>
        <v>0.44378363201519738</v>
      </c>
      <c r="BC3393" t="str">
        <f t="shared" ca="1" si="1130"/>
        <v>HYG UP Equity</v>
      </c>
      <c r="BD3393" t="str">
        <f t="shared" ca="1" si="1131"/>
        <v>HYG UP Equity</v>
      </c>
      <c r="BF3393">
        <f t="shared" ca="1" si="1151"/>
        <v>1</v>
      </c>
      <c r="BG3393">
        <f t="shared" ca="1" si="1152"/>
        <v>0</v>
      </c>
      <c r="BI3393">
        <f t="shared" ca="1" si="1118"/>
        <v>1</v>
      </c>
      <c r="BJ3393">
        <f t="shared" ca="1" si="1119"/>
        <v>0</v>
      </c>
      <c r="BL3393">
        <f t="shared" ca="1" si="1136"/>
        <v>11.773804620250138</v>
      </c>
      <c r="BM3393">
        <f t="shared" ca="1" si="1137"/>
        <v>0</v>
      </c>
      <c r="BN3393" s="9">
        <f t="shared" ca="1" si="1127"/>
        <v>1</v>
      </c>
      <c r="BO3393" s="9">
        <f t="shared" ca="1" si="1128"/>
        <v>0</v>
      </c>
      <c r="BP3393" s="9">
        <f t="shared" ca="1" si="1122"/>
        <v>1</v>
      </c>
      <c r="BQ3393" s="9">
        <f t="shared" ca="1" si="1123"/>
        <v>0</v>
      </c>
      <c r="BR3393">
        <f t="shared" ca="1" si="1124"/>
        <v>1232.7221558448423</v>
      </c>
      <c r="BS3393">
        <f t="shared" ca="1" si="1125"/>
        <v>6.6543438077635297E-3</v>
      </c>
      <c r="BT3393">
        <f t="shared" ca="1" si="1126"/>
        <v>1.8055555555555558E-5</v>
      </c>
      <c r="BU3393">
        <f t="shared" ca="1" si="1111"/>
        <v>1.2280185691655811E-5</v>
      </c>
      <c r="BV3393">
        <f t="shared" ca="1" si="1112"/>
        <v>0</v>
      </c>
      <c r="BW3393" s="35">
        <f ca="1">IFERROR(VLOOKUP($B3393,OFFSET(Input!$A$1,0,MATCH(Index!BW$6&amp;" Index",Input!$1:$1,0)-1,10000,2),2,0)/100,BW3392)</f>
        <v>3.7000000000000002E-3</v>
      </c>
      <c r="BX3393">
        <f t="shared" ca="1" si="1129"/>
        <v>8.438938374314359E-3</v>
      </c>
      <c r="CE3393">
        <v>1055.8391546807484</v>
      </c>
    </row>
    <row r="3394" spans="2:83" x14ac:dyDescent="0.25">
      <c r="B3394" s="2">
        <v>42446</v>
      </c>
      <c r="C3394">
        <f t="shared" ca="1" si="1113"/>
        <v>0</v>
      </c>
      <c r="D3394">
        <f t="shared" ca="1" si="1114"/>
        <v>0</v>
      </c>
      <c r="E3394">
        <f ca="1">IF($B3394&lt;VLOOKUP(E$6&amp;" Equity",Param,4,0),"",IFERROR(VLOOKUP($B3394,OFFSET(Input!$A$1,0,MATCH(Index!E$6&amp;" Equity",Input!$1:$1,0)-1,10000,2),2,0),E3393))</f>
        <v>82.21</v>
      </c>
      <c r="F3394" s="33">
        <v>128.79</v>
      </c>
      <c r="H3394">
        <f ca="1">IFERROR(VLOOKUP($B3394,OFFSET(Input!$A$1,0,MATCH(Index!H$6,Input!$1:$1,0)-1,10000,2),2,0),0)</f>
        <v>0</v>
      </c>
      <c r="I3394">
        <f ca="1">IFERROR(VLOOKUP($B3394,OFFSET(Input!$A$1,0,MATCH(Index!I$6,Input!$1:$1,0)-1,10000,2),2,0),0)</f>
        <v>0</v>
      </c>
      <c r="K3394">
        <f t="shared" ca="1" si="1115"/>
        <v>105.36688211873285</v>
      </c>
      <c r="L3394" s="30">
        <f t="shared" ca="1" si="1116"/>
        <v>144.50428380714976</v>
      </c>
      <c r="N3394">
        <f t="shared" ca="1" si="1120"/>
        <v>6.3453538102640483E-3</v>
      </c>
      <c r="O3394">
        <f t="shared" ca="1" si="1121"/>
        <v>4.1237171838621562E-3</v>
      </c>
      <c r="Q3394">
        <f t="shared" ca="1" si="1133"/>
        <v>0.10636182848181831</v>
      </c>
      <c r="R3394">
        <f t="shared" ca="1" si="1132"/>
        <v>9.4700040064307572E-2</v>
      </c>
      <c r="T3394">
        <f t="shared" ca="1" si="1143"/>
        <v>0.11347698496653476</v>
      </c>
      <c r="U3394">
        <f t="shared" ca="1" si="1138"/>
        <v>0.10331987003239687</v>
      </c>
      <c r="W3394">
        <f t="shared" ca="1" si="1139"/>
        <v>-0.5902999410037908</v>
      </c>
      <c r="X3394">
        <f t="shared" ca="1" si="1140"/>
        <v>-0.58243131211640609</v>
      </c>
      <c r="Z3394">
        <f t="shared" ca="1" si="1153"/>
        <v>104.21977885275223</v>
      </c>
      <c r="AA3394">
        <f t="shared" ca="1" si="1153"/>
        <v>102.7033450317696</v>
      </c>
      <c r="AB3394">
        <f t="shared" ca="1" si="1153"/>
        <v>101.74793493194227</v>
      </c>
      <c r="AC3394">
        <f t="shared" ca="1" si="1154"/>
        <v>102.7033450317696</v>
      </c>
      <c r="AE3394">
        <f ca="1">IFERROR(VLOOKUP($B3394,OFFSET(Input!$A$1,0,MATCH(Index!AE$6&amp;" Index",Input!$1:$1,0)-1,10000,2),2,0),AE3393)</f>
        <v>14.44</v>
      </c>
      <c r="AF3394">
        <f t="shared" ca="1" si="1144"/>
        <v>17.387333333333338</v>
      </c>
      <c r="AG3394">
        <f t="shared" ca="1" si="1144"/>
        <v>18.076499999999999</v>
      </c>
      <c r="AH3394">
        <f t="shared" ca="1" si="1144"/>
        <v>19.325199999999999</v>
      </c>
      <c r="AI3394">
        <f t="shared" ca="1" si="1145"/>
        <v>19.325199999999999</v>
      </c>
      <c r="AK3394">
        <f t="shared" ca="1" si="1146"/>
        <v>1</v>
      </c>
      <c r="AL3394">
        <f t="shared" ca="1" si="1147"/>
        <v>-1</v>
      </c>
      <c r="AN3394" t="str">
        <f t="shared" ca="1" si="1157"/>
        <v>Not Down</v>
      </c>
      <c r="AO3394" t="str">
        <f t="shared" ca="1" si="1117"/>
        <v>Not Up</v>
      </c>
      <c r="AQ3394">
        <f t="shared" ca="1" si="1155"/>
        <v>1</v>
      </c>
      <c r="AR3394">
        <f t="shared" ca="1" si="1156"/>
        <v>0</v>
      </c>
      <c r="AT3394">
        <f t="shared" ca="1" si="1134"/>
        <v>1</v>
      </c>
      <c r="AU3394">
        <f t="shared" ca="1" si="1135"/>
        <v>0</v>
      </c>
      <c r="AW3394" s="5">
        <f t="shared" ca="1" si="1149"/>
        <v>0.10636182848181831</v>
      </c>
      <c r="AX3394" s="5">
        <f t="shared" ca="1" si="1150"/>
        <v>0.11347698496653476</v>
      </c>
      <c r="AY3394" s="18">
        <f t="shared" ca="1" si="1148"/>
        <v>0.11347698496653476</v>
      </c>
      <c r="BA3394" s="6">
        <f t="shared" ca="1" si="1141"/>
        <v>0.44061798094781413</v>
      </c>
      <c r="BB3394">
        <f t="shared" ca="1" si="1142"/>
        <v>0.44378363201519738</v>
      </c>
      <c r="BC3394" t="str">
        <f t="shared" ca="1" si="1130"/>
        <v>HYG UP Equity</v>
      </c>
      <c r="BD3394" t="str">
        <f t="shared" ca="1" si="1131"/>
        <v>HYG UP Equity</v>
      </c>
      <c r="BF3394">
        <f t="shared" ca="1" si="1151"/>
        <v>1</v>
      </c>
      <c r="BG3394">
        <f t="shared" ca="1" si="1152"/>
        <v>0</v>
      </c>
      <c r="BI3394">
        <f t="shared" ca="1" si="1118"/>
        <v>1</v>
      </c>
      <c r="BJ3394">
        <f t="shared" ca="1" si="1119"/>
        <v>0</v>
      </c>
      <c r="BL3394">
        <f t="shared" ca="1" si="1136"/>
        <v>11.773804620250139</v>
      </c>
      <c r="BM3394">
        <f t="shared" ca="1" si="1137"/>
        <v>0</v>
      </c>
      <c r="BN3394" s="9">
        <f t="shared" ca="1" si="1127"/>
        <v>0.99999999999999989</v>
      </c>
      <c r="BO3394" s="9">
        <f t="shared" ca="1" si="1128"/>
        <v>0</v>
      </c>
      <c r="BP3394" s="9">
        <f t="shared" ca="1" si="1122"/>
        <v>1</v>
      </c>
      <c r="BQ3394" s="9">
        <f t="shared" ca="1" si="1123"/>
        <v>0</v>
      </c>
      <c r="BR3394">
        <f t="shared" ca="1" si="1124"/>
        <v>1240.5690835108885</v>
      </c>
      <c r="BS3394">
        <f t="shared" ca="1" si="1125"/>
        <v>6.3655282164278848E-3</v>
      </c>
      <c r="BT3394">
        <f t="shared" ca="1" si="1126"/>
        <v>1.8055555555555555E-5</v>
      </c>
      <c r="BU3394">
        <f t="shared" ca="1" si="1111"/>
        <v>1.1102230246251566E-20</v>
      </c>
      <c r="BV3394">
        <f t="shared" ca="1" si="1112"/>
        <v>0</v>
      </c>
      <c r="BW3394" s="35">
        <f ca="1">IFERROR(VLOOKUP($B3394,OFFSET(Input!$A$1,0,MATCH(Index!BW$6&amp;" Index",Input!$1:$1,0)-1,10000,2),2,0)/100,BW3393)</f>
        <v>3.7000000000000002E-3</v>
      </c>
      <c r="BX3394">
        <f t="shared" ca="1" si="1129"/>
        <v>8.4601857688125243E-3</v>
      </c>
      <c r="CE3394">
        <v>1058.8047241662598</v>
      </c>
    </row>
    <row r="3395" spans="2:83" x14ac:dyDescent="0.25">
      <c r="B3395" s="2">
        <v>42447</v>
      </c>
      <c r="C3395">
        <f t="shared" ca="1" si="1113"/>
        <v>0</v>
      </c>
      <c r="D3395">
        <f t="shared" ca="1" si="1114"/>
        <v>0</v>
      </c>
      <c r="E3395">
        <f ca="1">IF($B3395&lt;VLOOKUP(E$6&amp;" Equity",Param,4,0),"",IFERROR(VLOOKUP($B3395,OFFSET(Input!$A$1,0,MATCH(Index!E$6&amp;" Equity",Input!$1:$1,0)-1,10000,2),2,0),E3394))</f>
        <v>82.4</v>
      </c>
      <c r="F3395" s="33">
        <v>129.06</v>
      </c>
      <c r="H3395">
        <f ca="1">IFERROR(VLOOKUP($B3395,OFFSET(Input!$A$1,0,MATCH(Index!H$6,Input!$1:$1,0)-1,10000,2),2,0),0)</f>
        <v>0</v>
      </c>
      <c r="I3395">
        <f ca="1">IFERROR(VLOOKUP($B3395,OFFSET(Input!$A$1,0,MATCH(Index!I$6,Input!$1:$1,0)-1,10000,2),2,0),0)</f>
        <v>0</v>
      </c>
      <c r="K3395">
        <f t="shared" ca="1" si="1115"/>
        <v>105.61040124782372</v>
      </c>
      <c r="L3395" s="30">
        <f t="shared" ca="1" si="1116"/>
        <v>144.80722779835975</v>
      </c>
      <c r="N3395">
        <f t="shared" ca="1" si="1120"/>
        <v>2.3084877513840519E-3</v>
      </c>
      <c r="O3395">
        <f t="shared" ca="1" si="1121"/>
        <v>2.0942416031149067E-3</v>
      </c>
      <c r="Q3395">
        <f t="shared" ca="1" si="1133"/>
        <v>0.10603166898620005</v>
      </c>
      <c r="R3395">
        <f t="shared" ca="1" si="1132"/>
        <v>8.9641692109752147E-2</v>
      </c>
      <c r="T3395">
        <f t="shared" ca="1" si="1143"/>
        <v>0.11356518475813554</v>
      </c>
      <c r="U3395">
        <f t="shared" ca="1" si="1138"/>
        <v>0.10354784664402968</v>
      </c>
      <c r="W3395">
        <f t="shared" ca="1" si="1139"/>
        <v>-0.56415430799305222</v>
      </c>
      <c r="X3395">
        <f t="shared" ca="1" si="1140"/>
        <v>-0.57717899028796804</v>
      </c>
      <c r="Z3395">
        <f t="shared" ca="1" si="1153"/>
        <v>104.41587583565172</v>
      </c>
      <c r="AA3395">
        <f t="shared" ca="1" si="1153"/>
        <v>103.03399692520659</v>
      </c>
      <c r="AB3395">
        <f t="shared" ca="1" si="1153"/>
        <v>102.11701316741683</v>
      </c>
      <c r="AC3395">
        <f t="shared" ca="1" si="1154"/>
        <v>103.03399692520659</v>
      </c>
      <c r="AE3395">
        <f ca="1">IFERROR(VLOOKUP($B3395,OFFSET(Input!$A$1,0,MATCH(Index!AE$6&amp;" Index",Input!$1:$1,0)-1,10000,2),2,0),AE3394)</f>
        <v>14.02</v>
      </c>
      <c r="AF3395">
        <f t="shared" ca="1" si="1144"/>
        <v>17.001333333333335</v>
      </c>
      <c r="AG3395">
        <f t="shared" ca="1" si="1144"/>
        <v>17.750999999999998</v>
      </c>
      <c r="AH3395">
        <f t="shared" ca="1" si="1144"/>
        <v>18.760400000000001</v>
      </c>
      <c r="AI3395">
        <f t="shared" ca="1" si="1145"/>
        <v>18.760400000000001</v>
      </c>
      <c r="AK3395">
        <f t="shared" ca="1" si="1146"/>
        <v>1</v>
      </c>
      <c r="AL3395">
        <f t="shared" ca="1" si="1147"/>
        <v>-1</v>
      </c>
      <c r="AN3395" t="str">
        <f t="shared" ca="1" si="1157"/>
        <v>Not Down</v>
      </c>
      <c r="AO3395" t="str">
        <f t="shared" ca="1" si="1117"/>
        <v>Not Up</v>
      </c>
      <c r="AQ3395">
        <f t="shared" ca="1" si="1155"/>
        <v>1</v>
      </c>
      <c r="AR3395">
        <f t="shared" ca="1" si="1156"/>
        <v>0</v>
      </c>
      <c r="AT3395">
        <f t="shared" ca="1" si="1134"/>
        <v>1</v>
      </c>
      <c r="AU3395">
        <f t="shared" ca="1" si="1135"/>
        <v>0</v>
      </c>
      <c r="AW3395" s="5">
        <f t="shared" ca="1" si="1149"/>
        <v>0.10603166898620005</v>
      </c>
      <c r="AX3395" s="5">
        <f t="shared" ca="1" si="1150"/>
        <v>0.11356518475813554</v>
      </c>
      <c r="AY3395" s="18">
        <f t="shared" ca="1" si="1148"/>
        <v>0.11356518475813554</v>
      </c>
      <c r="BA3395" s="6">
        <f t="shared" ca="1" si="1141"/>
        <v>0.44027577735630041</v>
      </c>
      <c r="BB3395">
        <f t="shared" ca="1" si="1142"/>
        <v>0.44378363201519738</v>
      </c>
      <c r="BC3395" t="str">
        <f t="shared" ca="1" si="1130"/>
        <v>HYG UP Equity</v>
      </c>
      <c r="BD3395" t="str">
        <f t="shared" ca="1" si="1131"/>
        <v>HYG UP Equity</v>
      </c>
      <c r="BF3395">
        <f t="shared" ca="1" si="1151"/>
        <v>1</v>
      </c>
      <c r="BG3395">
        <f t="shared" ca="1" si="1152"/>
        <v>0</v>
      </c>
      <c r="BI3395">
        <f t="shared" ca="1" si="1118"/>
        <v>1</v>
      </c>
      <c r="BJ3395">
        <f t="shared" ca="1" si="1119"/>
        <v>0</v>
      </c>
      <c r="BL3395">
        <f t="shared" ca="1" si="1136"/>
        <v>11.773804620250139</v>
      </c>
      <c r="BM3395">
        <f t="shared" ca="1" si="1137"/>
        <v>0</v>
      </c>
      <c r="BN3395" s="9">
        <f t="shared" ca="1" si="1127"/>
        <v>1</v>
      </c>
      <c r="BO3395" s="9">
        <f t="shared" ca="1" si="1128"/>
        <v>0</v>
      </c>
      <c r="BP3395" s="9">
        <f t="shared" ca="1" si="1122"/>
        <v>1</v>
      </c>
      <c r="BQ3395" s="9">
        <f t="shared" ca="1" si="1123"/>
        <v>0</v>
      </c>
      <c r="BR3395">
        <f t="shared" ca="1" si="1124"/>
        <v>1243.4362301580979</v>
      </c>
      <c r="BS3395">
        <f t="shared" ca="1" si="1125"/>
        <v>2.3111543607834406E-3</v>
      </c>
      <c r="BT3395">
        <f t="shared" ca="1" si="1126"/>
        <v>1.8055555555555558E-5</v>
      </c>
      <c r="BU3395">
        <f t="shared" ca="1" si="1111"/>
        <v>0</v>
      </c>
      <c r="BV3395">
        <f t="shared" ca="1" si="1112"/>
        <v>0</v>
      </c>
      <c r="BW3395" s="35">
        <f ca="1">IFERROR(VLOOKUP($B3395,OFFSET(Input!$A$1,0,MATCH(Index!BW$6&amp;" Index",Input!$1:$1,0)-1,10000,2),2,0)/100,BW3394)</f>
        <v>3.7000000000000002E-3</v>
      </c>
      <c r="BX3395">
        <f t="shared" ca="1" si="1129"/>
        <v>8.4839481654299682E-3</v>
      </c>
      <c r="CE3395">
        <v>1059.87355311959</v>
      </c>
    </row>
    <row r="3396" spans="2:83" x14ac:dyDescent="0.25">
      <c r="B3396" s="2">
        <v>42450</v>
      </c>
      <c r="C3396">
        <f t="shared" ca="1" si="1113"/>
        <v>0</v>
      </c>
      <c r="D3396">
        <f t="shared" ca="1" si="1114"/>
        <v>0</v>
      </c>
      <c r="E3396">
        <f ca="1">IF($B3396&lt;VLOOKUP(E$6&amp;" Equity",Param,4,0),"",IFERROR(VLOOKUP($B3396,OFFSET(Input!$A$1,0,MATCH(Index!E$6&amp;" Equity",Input!$1:$1,0)-1,10000,2),2,0),E3395))</f>
        <v>82.31</v>
      </c>
      <c r="F3396" s="33">
        <v>128.07</v>
      </c>
      <c r="H3396">
        <f ca="1">IFERROR(VLOOKUP($B3396,OFFSET(Input!$A$1,0,MATCH(Index!H$6,Input!$1:$1,0)-1,10000,2),2,0),0)</f>
        <v>0</v>
      </c>
      <c r="I3396">
        <f ca="1">IFERROR(VLOOKUP($B3396,OFFSET(Input!$A$1,0,MATCH(Index!I$6,Input!$1:$1,0)-1,10000,2),2,0),0)</f>
        <v>0</v>
      </c>
      <c r="K3396">
        <f t="shared" ca="1" si="1115"/>
        <v>105.49505008141226</v>
      </c>
      <c r="L3396" s="30">
        <f t="shared" ca="1" si="1116"/>
        <v>143.69643316392322</v>
      </c>
      <c r="N3396">
        <f t="shared" ca="1" si="1120"/>
        <v>-1.0928299308733988E-3</v>
      </c>
      <c r="O3396">
        <f t="shared" ca="1" si="1121"/>
        <v>-7.7004230697134031E-3</v>
      </c>
      <c r="Q3396">
        <f t="shared" ca="1" si="1133"/>
        <v>0.10599210274454697</v>
      </c>
      <c r="R3396">
        <f t="shared" ca="1" si="1132"/>
        <v>9.7608741246551903E-2</v>
      </c>
      <c r="T3396">
        <f t="shared" ca="1" si="1143"/>
        <v>0.10946148567976095</v>
      </c>
      <c r="U3396">
        <f t="shared" ca="1" si="1138"/>
        <v>0.10708029344572513</v>
      </c>
      <c r="W3396">
        <f t="shared" ca="1" si="1139"/>
        <v>-0.49686601352765825</v>
      </c>
      <c r="X3396">
        <f t="shared" ca="1" si="1140"/>
        <v>-0.5654327980569871</v>
      </c>
      <c r="Z3396">
        <f t="shared" ca="1" si="1153"/>
        <v>104.5876209056421</v>
      </c>
      <c r="AA3396">
        <f t="shared" ca="1" si="1153"/>
        <v>103.31616601466101</v>
      </c>
      <c r="AB3396">
        <f t="shared" ca="1" si="1153"/>
        <v>102.42384365164017</v>
      </c>
      <c r="AC3396">
        <f t="shared" ca="1" si="1154"/>
        <v>103.31616601466101</v>
      </c>
      <c r="AE3396">
        <f ca="1">IFERROR(VLOOKUP($B3396,OFFSET(Input!$A$1,0,MATCH(Index!AE$6&amp;" Index",Input!$1:$1,0)-1,10000,2),2,0),AE3395)</f>
        <v>13.79</v>
      </c>
      <c r="AF3396">
        <f t="shared" ca="1" si="1144"/>
        <v>16.550666666666668</v>
      </c>
      <c r="AG3396">
        <f t="shared" ca="1" si="1144"/>
        <v>17.471499999999999</v>
      </c>
      <c r="AH3396">
        <f t="shared" ca="1" si="1144"/>
        <v>18.296000000000003</v>
      </c>
      <c r="AI3396">
        <f t="shared" ca="1" si="1145"/>
        <v>18.296000000000003</v>
      </c>
      <c r="AK3396">
        <f t="shared" ca="1" si="1146"/>
        <v>1</v>
      </c>
      <c r="AL3396">
        <f t="shared" ca="1" si="1147"/>
        <v>-1</v>
      </c>
      <c r="AN3396" t="str">
        <f t="shared" ca="1" si="1157"/>
        <v>Not Down</v>
      </c>
      <c r="AO3396" t="str">
        <f t="shared" ca="1" si="1117"/>
        <v>Not Up</v>
      </c>
      <c r="AQ3396">
        <f t="shared" ca="1" si="1155"/>
        <v>1</v>
      </c>
      <c r="AR3396">
        <f t="shared" ca="1" si="1156"/>
        <v>0</v>
      </c>
      <c r="AT3396">
        <f t="shared" ca="1" si="1134"/>
        <v>1</v>
      </c>
      <c r="AU3396">
        <f t="shared" ca="1" si="1135"/>
        <v>0</v>
      </c>
      <c r="AW3396" s="5">
        <f t="shared" ca="1" si="1149"/>
        <v>0.10599210274454697</v>
      </c>
      <c r="AX3396" s="5">
        <f t="shared" ca="1" si="1150"/>
        <v>0.10946148567976095</v>
      </c>
      <c r="AY3396" s="18">
        <f t="shared" ca="1" si="1148"/>
        <v>0.10946148567976095</v>
      </c>
      <c r="BA3396" s="6">
        <f t="shared" ca="1" si="1141"/>
        <v>0.45678166790353392</v>
      </c>
      <c r="BB3396">
        <f t="shared" ca="1" si="1142"/>
        <v>0.44378363201519738</v>
      </c>
      <c r="BC3396" t="str">
        <f t="shared" ca="1" si="1130"/>
        <v>HYG UP Equity</v>
      </c>
      <c r="BD3396" t="str">
        <f t="shared" ca="1" si="1131"/>
        <v>HYG UP Equity</v>
      </c>
      <c r="BF3396">
        <f t="shared" ca="1" si="1151"/>
        <v>1</v>
      </c>
      <c r="BG3396">
        <f t="shared" ca="1" si="1152"/>
        <v>0</v>
      </c>
      <c r="BI3396">
        <f t="shared" ca="1" si="1118"/>
        <v>1</v>
      </c>
      <c r="BJ3396">
        <f t="shared" ca="1" si="1119"/>
        <v>0</v>
      </c>
      <c r="BL3396">
        <f t="shared" ca="1" si="1136"/>
        <v>11.773804620250139</v>
      </c>
      <c r="BM3396">
        <f t="shared" ca="1" si="1137"/>
        <v>0</v>
      </c>
      <c r="BN3396" s="9">
        <f t="shared" ca="1" si="1127"/>
        <v>1</v>
      </c>
      <c r="BO3396" s="9">
        <f t="shared" ca="1" si="1128"/>
        <v>0</v>
      </c>
      <c r="BP3396" s="9">
        <f t="shared" ca="1" si="1122"/>
        <v>1</v>
      </c>
      <c r="BQ3396" s="9">
        <f t="shared" ca="1" si="1123"/>
        <v>0</v>
      </c>
      <c r="BR3396">
        <f t="shared" ca="1" si="1124"/>
        <v>1242.0781080620516</v>
      </c>
      <c r="BS3396">
        <f t="shared" ca="1" si="1125"/>
        <v>-1.0922330097086208E-3</v>
      </c>
      <c r="BT3396">
        <f t="shared" ca="1" si="1126"/>
        <v>5.4166666666666671E-5</v>
      </c>
      <c r="BU3396">
        <f t="shared" ref="BU3396:BU3459" ca="1" si="1158">ABS($BB3394*BN3396-$BB3395*BP3396)*0.02%</f>
        <v>0</v>
      </c>
      <c r="BV3396">
        <f t="shared" ref="BV3396:BV3459" ca="1" si="1159">ABS($BB3394*BO3396-$BB3395*BQ3396)*0.02%</f>
        <v>0</v>
      </c>
      <c r="BW3396" s="35">
        <f ca="1">IFERROR(VLOOKUP($B3396,OFFSET(Input!$A$1,0,MATCH(Index!BW$6&amp;" Index",Input!$1:$1,0)-1,10000,2),2,0)/100,BW3395)</f>
        <v>3.7000000000000002E-3</v>
      </c>
      <c r="BX3396">
        <f t="shared" ca="1" si="1129"/>
        <v>2.5477537306014295E-2</v>
      </c>
      <c r="CE3396">
        <v>1059.3083542713705</v>
      </c>
    </row>
    <row r="3397" spans="2:83" x14ac:dyDescent="0.25">
      <c r="B3397" s="2">
        <v>42451</v>
      </c>
      <c r="C3397">
        <f t="shared" ca="1" si="1113"/>
        <v>0</v>
      </c>
      <c r="D3397">
        <f t="shared" ca="1" si="1114"/>
        <v>0</v>
      </c>
      <c r="E3397">
        <f ca="1">IF($B3397&lt;VLOOKUP(E$6&amp;" Equity",Param,4,0),"",IFERROR(VLOOKUP($B3397,OFFSET(Input!$A$1,0,MATCH(Index!E$6&amp;" Equity",Input!$1:$1,0)-1,10000,2),2,0),E3396))</f>
        <v>82.09</v>
      </c>
      <c r="F3397" s="33">
        <v>128.04</v>
      </c>
      <c r="H3397">
        <f ca="1">IFERROR(VLOOKUP($B3397,OFFSET(Input!$A$1,0,MATCH(Index!H$6,Input!$1:$1,0)-1,10000,2),2,0),0)</f>
        <v>0</v>
      </c>
      <c r="I3397">
        <f ca="1">IFERROR(VLOOKUP($B3397,OFFSET(Input!$A$1,0,MATCH(Index!I$6,Input!$1:$1,0)-1,10000,2),2,0),0)</f>
        <v>0</v>
      </c>
      <c r="K3397">
        <f t="shared" ca="1" si="1115"/>
        <v>105.21308056351758</v>
      </c>
      <c r="L3397" s="30">
        <f t="shared" ca="1" si="1116"/>
        <v>143.66277272045545</v>
      </c>
      <c r="N3397">
        <f t="shared" ca="1" si="1120"/>
        <v>-2.6764006243778352E-3</v>
      </c>
      <c r="O3397">
        <f t="shared" ca="1" si="1121"/>
        <v>-2.3427433631797987E-4</v>
      </c>
      <c r="Q3397">
        <f t="shared" ca="1" si="1133"/>
        <v>0.10078274638455877</v>
      </c>
      <c r="R3397">
        <f t="shared" ca="1" si="1132"/>
        <v>8.0548315844888446E-2</v>
      </c>
      <c r="T3397">
        <f t="shared" ca="1" si="1143"/>
        <v>0.10963286763581828</v>
      </c>
      <c r="U3397">
        <f t="shared" ca="1" si="1138"/>
        <v>0.10611918292961987</v>
      </c>
      <c r="W3397">
        <f t="shared" ca="1" si="1139"/>
        <v>-0.39037981794562182</v>
      </c>
      <c r="X3397">
        <f t="shared" ca="1" si="1140"/>
        <v>-0.56003524411207428</v>
      </c>
      <c r="Z3397">
        <f t="shared" ca="1" si="1153"/>
        <v>104.80422476257029</v>
      </c>
      <c r="AA3397">
        <f t="shared" ca="1" si="1153"/>
        <v>103.59443728390116</v>
      </c>
      <c r="AB3397">
        <f t="shared" ca="1" si="1153"/>
        <v>102.7163351584436</v>
      </c>
      <c r="AC3397">
        <f t="shared" ca="1" si="1154"/>
        <v>103.59443728390116</v>
      </c>
      <c r="AE3397">
        <f ca="1">IFERROR(VLOOKUP($B3397,OFFSET(Input!$A$1,0,MATCH(Index!AE$6&amp;" Index",Input!$1:$1,0)-1,10000,2),2,0),AE3396)</f>
        <v>14.17</v>
      </c>
      <c r="AF3397">
        <f t="shared" ca="1" si="1144"/>
        <v>16.315333333333335</v>
      </c>
      <c r="AG3397">
        <f t="shared" ca="1" si="1144"/>
        <v>17.131</v>
      </c>
      <c r="AH3397">
        <f t="shared" ca="1" si="1144"/>
        <v>17.898400000000002</v>
      </c>
      <c r="AI3397">
        <f t="shared" ca="1" si="1145"/>
        <v>17.898400000000002</v>
      </c>
      <c r="AK3397">
        <f t="shared" ca="1" si="1146"/>
        <v>1</v>
      </c>
      <c r="AL3397">
        <f t="shared" ca="1" si="1147"/>
        <v>-1</v>
      </c>
      <c r="AN3397" t="str">
        <f t="shared" ca="1" si="1157"/>
        <v>Not Down</v>
      </c>
      <c r="AO3397" t="str">
        <f t="shared" ca="1" si="1117"/>
        <v>Not Up</v>
      </c>
      <c r="AQ3397">
        <f t="shared" ca="1" si="1155"/>
        <v>1</v>
      </c>
      <c r="AR3397">
        <f t="shared" ca="1" si="1156"/>
        <v>0</v>
      </c>
      <c r="AT3397">
        <f t="shared" ca="1" si="1134"/>
        <v>1</v>
      </c>
      <c r="AU3397">
        <f t="shared" ca="1" si="1135"/>
        <v>0</v>
      </c>
      <c r="AW3397" s="5">
        <f t="shared" ca="1" si="1149"/>
        <v>0.10078274638455877</v>
      </c>
      <c r="AX3397" s="5">
        <f t="shared" ca="1" si="1150"/>
        <v>0.10963286763581828</v>
      </c>
      <c r="AY3397" s="18">
        <f t="shared" ca="1" si="1148"/>
        <v>0.10963286763581828</v>
      </c>
      <c r="BA3397" s="6">
        <f t="shared" ca="1" si="1141"/>
        <v>0.45606761072866842</v>
      </c>
      <c r="BB3397">
        <f t="shared" ca="1" si="1142"/>
        <v>0.44378363201519738</v>
      </c>
      <c r="BC3397" t="str">
        <f t="shared" ca="1" si="1130"/>
        <v>HYG UP Equity</v>
      </c>
      <c r="BD3397" t="str">
        <f t="shared" ca="1" si="1131"/>
        <v>HYG UP Equity</v>
      </c>
      <c r="BF3397">
        <f t="shared" ca="1" si="1151"/>
        <v>1</v>
      </c>
      <c r="BG3397">
        <f t="shared" ca="1" si="1152"/>
        <v>0</v>
      </c>
      <c r="BI3397">
        <f t="shared" ca="1" si="1118"/>
        <v>1</v>
      </c>
      <c r="BJ3397">
        <f t="shared" ca="1" si="1119"/>
        <v>0</v>
      </c>
      <c r="BL3397">
        <f t="shared" ca="1" si="1136"/>
        <v>11.773804620250139</v>
      </c>
      <c r="BM3397">
        <f t="shared" ca="1" si="1137"/>
        <v>0</v>
      </c>
      <c r="BN3397" s="9">
        <f t="shared" ca="1" si="1127"/>
        <v>1</v>
      </c>
      <c r="BO3397" s="9">
        <f t="shared" ca="1" si="1128"/>
        <v>0</v>
      </c>
      <c r="BP3397" s="9">
        <f t="shared" ca="1" si="1122"/>
        <v>1</v>
      </c>
      <c r="BQ3397" s="9">
        <f t="shared" ca="1" si="1123"/>
        <v>0</v>
      </c>
      <c r="BR3397">
        <f t="shared" ca="1" si="1124"/>
        <v>1238.7582540494934</v>
      </c>
      <c r="BS3397">
        <f t="shared" ca="1" si="1125"/>
        <v>-2.6728222573200178E-3</v>
      </c>
      <c r="BT3397">
        <f t="shared" ca="1" si="1126"/>
        <v>1.8055555555555558E-5</v>
      </c>
      <c r="BU3397">
        <f t="shared" ca="1" si="1158"/>
        <v>0</v>
      </c>
      <c r="BV3397">
        <f t="shared" ca="1" si="1159"/>
        <v>0</v>
      </c>
      <c r="BW3397" s="35">
        <f ca="1">IFERROR(VLOOKUP($B3397,OFFSET(Input!$A$1,0,MATCH(Index!BW$6&amp;" Index",Input!$1:$1,0)-1,10000,2),2,0)/100,BW3396)</f>
        <v>3.7000000000000002E-3</v>
      </c>
      <c r="BX3397">
        <f t="shared" ca="1" si="1129"/>
        <v>8.487983632602324E-3</v>
      </c>
      <c r="CE3397">
        <v>1058.0347057297672</v>
      </c>
    </row>
    <row r="3398" spans="2:83" x14ac:dyDescent="0.25">
      <c r="B3398" s="2">
        <v>42452</v>
      </c>
      <c r="C3398">
        <f t="shared" ca="1" si="1113"/>
        <v>0</v>
      </c>
      <c r="D3398">
        <f t="shared" ca="1" si="1114"/>
        <v>0</v>
      </c>
      <c r="E3398">
        <f ca="1">IF($B3398&lt;VLOOKUP(E$6&amp;" Equity",Param,4,0),"",IFERROR(VLOOKUP($B3398,OFFSET(Input!$A$1,0,MATCH(Index!E$6&amp;" Equity",Input!$1:$1,0)-1,10000,2),2,0),E3397))</f>
        <v>81.709999999999994</v>
      </c>
      <c r="F3398" s="33">
        <v>129.49</v>
      </c>
      <c r="H3398">
        <f ca="1">IFERROR(VLOOKUP($B3398,OFFSET(Input!$A$1,0,MATCH(Index!H$6,Input!$1:$1,0)-1,10000,2),2,0),0)</f>
        <v>0</v>
      </c>
      <c r="I3398">
        <f ca="1">IFERROR(VLOOKUP($B3398,OFFSET(Input!$A$1,0,MATCH(Index!I$6,Input!$1:$1,0)-1,10000,2),2,0),0)</f>
        <v>0</v>
      </c>
      <c r="K3398">
        <f t="shared" ca="1" si="1115"/>
        <v>104.72604230533585</v>
      </c>
      <c r="L3398" s="30">
        <f t="shared" ca="1" si="1116"/>
        <v>145.28969415473117</v>
      </c>
      <c r="N3398">
        <f t="shared" ca="1" si="1120"/>
        <v>-4.6398129635589185E-3</v>
      </c>
      <c r="O3398">
        <f t="shared" ca="1" si="1121"/>
        <v>1.1260942979086556E-2</v>
      </c>
      <c r="Q3398">
        <f t="shared" ca="1" si="1133"/>
        <v>0.10268453844499742</v>
      </c>
      <c r="R3398">
        <f t="shared" ca="1" si="1132"/>
        <v>9.3525543335005581E-2</v>
      </c>
      <c r="T3398">
        <f t="shared" ca="1" si="1143"/>
        <v>0.11070595690630872</v>
      </c>
      <c r="U3398">
        <f t="shared" ca="1" si="1138"/>
        <v>0.11317992518725342</v>
      </c>
      <c r="W3398">
        <f t="shared" ca="1" si="1139"/>
        <v>-0.42734219028834175</v>
      </c>
      <c r="X3398">
        <f t="shared" ca="1" si="1140"/>
        <v>-0.56924066903818071</v>
      </c>
      <c r="Z3398">
        <f t="shared" ca="1" si="1153"/>
        <v>104.94649120114443</v>
      </c>
      <c r="AA3398">
        <f t="shared" ca="1" si="1153"/>
        <v>103.84006860749184</v>
      </c>
      <c r="AB3398">
        <f t="shared" ca="1" si="1153"/>
        <v>102.95670303674223</v>
      </c>
      <c r="AC3398">
        <f t="shared" ca="1" si="1154"/>
        <v>103.84006860749184</v>
      </c>
      <c r="AE3398">
        <f ca="1">IFERROR(VLOOKUP($B3398,OFFSET(Input!$A$1,0,MATCH(Index!AE$6&amp;" Index",Input!$1:$1,0)-1,10000,2),2,0),AE3397)</f>
        <v>14.94</v>
      </c>
      <c r="AF3398">
        <f t="shared" ca="1" si="1144"/>
        <v>16.172000000000001</v>
      </c>
      <c r="AG3398">
        <f t="shared" ca="1" si="1144"/>
        <v>16.842000000000002</v>
      </c>
      <c r="AH3398">
        <f t="shared" ca="1" si="1144"/>
        <v>17.6036</v>
      </c>
      <c r="AI3398">
        <f t="shared" ca="1" si="1145"/>
        <v>17.6036</v>
      </c>
      <c r="AK3398">
        <f t="shared" ca="1" si="1146"/>
        <v>1</v>
      </c>
      <c r="AL3398">
        <f t="shared" ca="1" si="1147"/>
        <v>-1</v>
      </c>
      <c r="AN3398" t="str">
        <f t="shared" ca="1" si="1157"/>
        <v>Not Down</v>
      </c>
      <c r="AO3398" t="str">
        <f t="shared" ca="1" si="1117"/>
        <v>Not Up</v>
      </c>
      <c r="AQ3398">
        <f t="shared" ca="1" si="1155"/>
        <v>1</v>
      </c>
      <c r="AR3398">
        <f t="shared" ca="1" si="1156"/>
        <v>0</v>
      </c>
      <c r="AT3398">
        <f t="shared" ca="1" si="1134"/>
        <v>1</v>
      </c>
      <c r="AU3398">
        <f t="shared" ca="1" si="1135"/>
        <v>0</v>
      </c>
      <c r="AW3398" s="5">
        <f t="shared" ca="1" si="1149"/>
        <v>0.10268453844499742</v>
      </c>
      <c r="AX3398" s="5">
        <f t="shared" ca="1" si="1150"/>
        <v>0.11070595690630872</v>
      </c>
      <c r="AY3398" s="18">
        <f t="shared" ca="1" si="1148"/>
        <v>0.11070595690630872</v>
      </c>
      <c r="BA3398" s="6">
        <f t="shared" ca="1" si="1141"/>
        <v>0.45164687969153616</v>
      </c>
      <c r="BB3398">
        <f t="shared" ca="1" si="1142"/>
        <v>0.44378363201519738</v>
      </c>
      <c r="BC3398" t="str">
        <f t="shared" ca="1" si="1130"/>
        <v>HYG UP Equity</v>
      </c>
      <c r="BD3398" t="str">
        <f t="shared" ca="1" si="1131"/>
        <v>HYG UP Equity</v>
      </c>
      <c r="BF3398">
        <f t="shared" ca="1" si="1151"/>
        <v>1</v>
      </c>
      <c r="BG3398">
        <f t="shared" ca="1" si="1152"/>
        <v>0</v>
      </c>
      <c r="BI3398">
        <f t="shared" ca="1" si="1118"/>
        <v>1</v>
      </c>
      <c r="BJ3398">
        <f t="shared" ca="1" si="1119"/>
        <v>0</v>
      </c>
      <c r="BL3398">
        <f t="shared" ca="1" si="1136"/>
        <v>11.773804620250139</v>
      </c>
      <c r="BM3398">
        <f t="shared" ca="1" si="1137"/>
        <v>0</v>
      </c>
      <c r="BN3398" s="9">
        <f t="shared" ca="1" si="1127"/>
        <v>1</v>
      </c>
      <c r="BO3398" s="9">
        <f t="shared" ca="1" si="1128"/>
        <v>0</v>
      </c>
      <c r="BP3398" s="9">
        <f t="shared" ca="1" si="1122"/>
        <v>1</v>
      </c>
      <c r="BQ3398" s="9">
        <f t="shared" ca="1" si="1123"/>
        <v>0</v>
      </c>
      <c r="BR3398">
        <f t="shared" ca="1" si="1124"/>
        <v>1233.0239607550748</v>
      </c>
      <c r="BS3398">
        <f t="shared" ca="1" si="1125"/>
        <v>-4.629065659642051E-3</v>
      </c>
      <c r="BT3398">
        <f t="shared" ca="1" si="1126"/>
        <v>1.8055555555555558E-5</v>
      </c>
      <c r="BU3398">
        <f t="shared" ca="1" si="1158"/>
        <v>0</v>
      </c>
      <c r="BV3398">
        <f t="shared" ca="1" si="1159"/>
        <v>0</v>
      </c>
      <c r="BW3398" s="35">
        <f ca="1">IFERROR(VLOOKUP($B3398,OFFSET(Input!$A$1,0,MATCH(Index!BW$6&amp;" Index",Input!$1:$1,0)-1,10000,2),2,0)/100,BW3397)</f>
        <v>3.7000000000000002E-3</v>
      </c>
      <c r="BX3398">
        <f t="shared" ca="1" si="1129"/>
        <v>8.4777781924854547E-3</v>
      </c>
      <c r="CE3398">
        <v>1055.84405698398</v>
      </c>
    </row>
    <row r="3399" spans="2:83" x14ac:dyDescent="0.25">
      <c r="B3399" s="2">
        <v>42453</v>
      </c>
      <c r="C3399">
        <f t="shared" ref="C3399:C3462" ca="1" si="1160">IF(MONTH(B3399)&lt;&gt;MONTH(B3398),1,0)</f>
        <v>0</v>
      </c>
      <c r="D3399">
        <f t="shared" ref="D3399:D3462" ca="1" si="1161">IF(D3398=5,0,IF(D3398&lt;&gt;0,D3398+1,IF(C3398=1,1,0)))</f>
        <v>0</v>
      </c>
      <c r="E3399">
        <f ca="1">IF($B3399&lt;VLOOKUP(E$6&amp;" Equity",Param,4,0),"",IFERROR(VLOOKUP($B3399,OFFSET(Input!$A$1,0,MATCH(Index!E$6&amp;" Equity",Input!$1:$1,0)-1,10000,2),2,0),E3398))</f>
        <v>81.349999999999994</v>
      </c>
      <c r="F3399" s="33">
        <v>129.54</v>
      </c>
      <c r="H3399">
        <f ca="1">IFERROR(VLOOKUP($B3399,OFFSET(Input!$A$1,0,MATCH(Index!H$6,Input!$1:$1,0)-1,10000,2),2,0),0)</f>
        <v>0</v>
      </c>
      <c r="I3399">
        <f ca="1">IFERROR(VLOOKUP($B3399,OFFSET(Input!$A$1,0,MATCH(Index!I$6,Input!$1:$1,0)-1,10000,2),2,0),0)</f>
        <v>0</v>
      </c>
      <c r="K3399">
        <f t="shared" ref="K3399:K3462" ca="1" si="1162">IF($B3399&lt;=L_date,IF($B3399=L_date,1,K3400/((E3400+H3400)/E3399)),K3398*((E3399+H3399)/E3398))</f>
        <v>104.26463763969002</v>
      </c>
      <c r="L3399" s="30">
        <f t="shared" ref="L3399:L3462" ca="1" si="1163">IF($B3399&lt;=L_date,IF($B3399=L_date,1,L3400/((F3400+I3400)/F3399)),L3398*((F3399+I3399)/F3398))</f>
        <v>145.3457948938441</v>
      </c>
      <c r="N3399">
        <f t="shared" ca="1" si="1120"/>
        <v>-4.4155597315692994E-3</v>
      </c>
      <c r="O3399">
        <f t="shared" ca="1" si="1121"/>
        <v>3.8605567402209021E-4</v>
      </c>
      <c r="Q3399">
        <f t="shared" ca="1" si="1133"/>
        <v>9.9133028112352764E-2</v>
      </c>
      <c r="R3399">
        <f t="shared" ca="1" si="1132"/>
        <v>9.1240949717304176E-2</v>
      </c>
      <c r="T3399">
        <f t="shared" ca="1" si="1143"/>
        <v>0.11018481354800233</v>
      </c>
      <c r="U3399">
        <f t="shared" ca="1" si="1138"/>
        <v>0.11247435030003906</v>
      </c>
      <c r="W3399">
        <f t="shared" ca="1" si="1139"/>
        <v>-0.37918362272401435</v>
      </c>
      <c r="X3399">
        <f t="shared" ca="1" si="1140"/>
        <v>-0.59670695590814971</v>
      </c>
      <c r="Z3399">
        <f t="shared" ca="1" si="1153"/>
        <v>104.97084311405351</v>
      </c>
      <c r="AA3399">
        <f t="shared" ca="1" si="1153"/>
        <v>104.03585297663896</v>
      </c>
      <c r="AB3399">
        <f t="shared" ca="1" si="1153"/>
        <v>103.17504449892684</v>
      </c>
      <c r="AC3399">
        <f t="shared" ca="1" si="1154"/>
        <v>104.03585297663896</v>
      </c>
      <c r="AE3399">
        <f ca="1">IFERROR(VLOOKUP($B3399,OFFSET(Input!$A$1,0,MATCH(Index!AE$6&amp;" Index",Input!$1:$1,0)-1,10000,2),2,0),AE3398)</f>
        <v>14.74</v>
      </c>
      <c r="AF3399">
        <f t="shared" ca="1" si="1144"/>
        <v>16.041333333333334</v>
      </c>
      <c r="AG3399">
        <f t="shared" ca="1" si="1144"/>
        <v>16.623500000000003</v>
      </c>
      <c r="AH3399">
        <f t="shared" ca="1" si="1144"/>
        <v>17.3276</v>
      </c>
      <c r="AI3399">
        <f t="shared" ca="1" si="1145"/>
        <v>17.3276</v>
      </c>
      <c r="AK3399">
        <f t="shared" ca="1" si="1146"/>
        <v>1</v>
      </c>
      <c r="AL3399">
        <f t="shared" ca="1" si="1147"/>
        <v>-1</v>
      </c>
      <c r="AN3399" t="str">
        <f t="shared" ca="1" si="1157"/>
        <v>Not Down</v>
      </c>
      <c r="AO3399" t="str">
        <f t="shared" ca="1" si="1117"/>
        <v>Not Up</v>
      </c>
      <c r="AQ3399">
        <f t="shared" ca="1" si="1155"/>
        <v>1</v>
      </c>
      <c r="AR3399">
        <f t="shared" ca="1" si="1156"/>
        <v>0</v>
      </c>
      <c r="AT3399">
        <f t="shared" ca="1" si="1134"/>
        <v>1</v>
      </c>
      <c r="AU3399">
        <f t="shared" ca="1" si="1135"/>
        <v>0</v>
      </c>
      <c r="AW3399" s="5">
        <f t="shared" ca="1" si="1149"/>
        <v>9.9133028112352764E-2</v>
      </c>
      <c r="AX3399" s="5">
        <f t="shared" ca="1" si="1150"/>
        <v>0.11018481354800233</v>
      </c>
      <c r="AY3399" s="18">
        <f t="shared" ca="1" si="1148"/>
        <v>0.11018481354800233</v>
      </c>
      <c r="BA3399" s="6">
        <f t="shared" ca="1" si="1141"/>
        <v>0.45378304314339435</v>
      </c>
      <c r="BB3399">
        <f t="shared" ca="1" si="1142"/>
        <v>0.44378363201519738</v>
      </c>
      <c r="BC3399" t="str">
        <f t="shared" ca="1" si="1130"/>
        <v>HYG UP Equity</v>
      </c>
      <c r="BD3399" t="str">
        <f t="shared" ca="1" si="1131"/>
        <v>HYG UP Equity</v>
      </c>
      <c r="BF3399">
        <f t="shared" ca="1" si="1151"/>
        <v>1</v>
      </c>
      <c r="BG3399">
        <f t="shared" ca="1" si="1152"/>
        <v>0</v>
      </c>
      <c r="BI3399">
        <f t="shared" ca="1" si="1118"/>
        <v>1</v>
      </c>
      <c r="BJ3399">
        <f t="shared" ca="1" si="1119"/>
        <v>0</v>
      </c>
      <c r="BL3399">
        <f t="shared" ca="1" si="1136"/>
        <v>11.773804620250139</v>
      </c>
      <c r="BM3399">
        <f t="shared" ca="1" si="1137"/>
        <v>0</v>
      </c>
      <c r="BN3399" s="9">
        <f t="shared" ca="1" si="1127"/>
        <v>1</v>
      </c>
      <c r="BO3399" s="9">
        <f t="shared" ca="1" si="1128"/>
        <v>0</v>
      </c>
      <c r="BP3399" s="9">
        <f t="shared" ca="1" si="1122"/>
        <v>1</v>
      </c>
      <c r="BQ3399" s="9">
        <f t="shared" ca="1" si="1123"/>
        <v>0</v>
      </c>
      <c r="BR3399">
        <f t="shared" ca="1" si="1124"/>
        <v>1227.5914723708891</v>
      </c>
      <c r="BS3399">
        <f t="shared" ca="1" si="1125"/>
        <v>-4.4058254803572838E-3</v>
      </c>
      <c r="BT3399">
        <f t="shared" ca="1" si="1126"/>
        <v>1.8055555555555558E-5</v>
      </c>
      <c r="BU3399">
        <f t="shared" ca="1" si="1158"/>
        <v>0</v>
      </c>
      <c r="BV3399">
        <f t="shared" ca="1" si="1159"/>
        <v>0</v>
      </c>
      <c r="BW3399" s="35">
        <f ca="1">IFERROR(VLOOKUP($B3399,OFFSET(Input!$A$1,0,MATCH(Index!BW$6&amp;" Index",Input!$1:$1,0)-1,10000,2),2,0)/100,BW3398)</f>
        <v>3.7000000000000002E-3</v>
      </c>
      <c r="BX3399">
        <f t="shared" ca="1" si="1129"/>
        <v>8.4602250497918773E-3</v>
      </c>
      <c r="CE3399">
        <v>1053.7625467784937</v>
      </c>
    </row>
    <row r="3400" spans="2:83" x14ac:dyDescent="0.25">
      <c r="B3400" s="2">
        <v>42457</v>
      </c>
      <c r="C3400">
        <f t="shared" ca="1" si="1160"/>
        <v>0</v>
      </c>
      <c r="D3400">
        <f t="shared" ca="1" si="1161"/>
        <v>0</v>
      </c>
      <c r="E3400">
        <f ca="1">IF($B3400&lt;VLOOKUP(E$6&amp;" Equity",Param,4,0),"",IFERROR(VLOOKUP($B3400,OFFSET(Input!$A$1,0,MATCH(Index!E$6&amp;" Equity",Input!$1:$1,0)-1,10000,2),2,0),E3399))</f>
        <v>80.98</v>
      </c>
      <c r="F3400" s="33">
        <v>129.71</v>
      </c>
      <c r="H3400">
        <f ca="1">IFERROR(VLOOKUP($B3400,OFFSET(Input!$A$1,0,MATCH(Index!H$6,Input!$1:$1,0)-1,10000,2),2,0),0)</f>
        <v>0</v>
      </c>
      <c r="I3400">
        <f ca="1">IFERROR(VLOOKUP($B3400,OFFSET(Input!$A$1,0,MATCH(Index!I$6,Input!$1:$1,0)-1,10000,2),2,0),0)</f>
        <v>0</v>
      </c>
      <c r="K3400">
        <f t="shared" ca="1" si="1162"/>
        <v>103.79041617777625</v>
      </c>
      <c r="L3400" s="30">
        <f t="shared" ca="1" si="1163"/>
        <v>145.53653740682816</v>
      </c>
      <c r="N3400">
        <f t="shared" ca="1" si="1120"/>
        <v>-4.5586230610317833E-3</v>
      </c>
      <c r="O3400">
        <f t="shared" ca="1" si="1121"/>
        <v>1.3114755978108771E-3</v>
      </c>
      <c r="Q3400">
        <f t="shared" ca="1" si="1133"/>
        <v>8.1067271476756422E-2</v>
      </c>
      <c r="R3400">
        <f t="shared" ca="1" si="1132"/>
        <v>7.5955581097243277E-2</v>
      </c>
      <c r="T3400">
        <f t="shared" ca="1" si="1143"/>
        <v>0.10878840082677201</v>
      </c>
      <c r="U3400">
        <f t="shared" ca="1" si="1138"/>
        <v>0.10718543525700813</v>
      </c>
      <c r="W3400">
        <f t="shared" ca="1" si="1139"/>
        <v>-7.2491260823661238E-2</v>
      </c>
      <c r="X3400">
        <f t="shared" ca="1" si="1140"/>
        <v>-0.57036003938921043</v>
      </c>
      <c r="Z3400">
        <f t="shared" ca="1" si="1153"/>
        <v>104.81960491809181</v>
      </c>
      <c r="AA3400">
        <f t="shared" ca="1" si="1153"/>
        <v>104.17413660074881</v>
      </c>
      <c r="AB3400">
        <f t="shared" ca="1" si="1153"/>
        <v>103.36676661087455</v>
      </c>
      <c r="AC3400">
        <f t="shared" ca="1" si="1154"/>
        <v>104.17413660074881</v>
      </c>
      <c r="AE3400">
        <f ca="1">IFERROR(VLOOKUP($B3400,OFFSET(Input!$A$1,0,MATCH(Index!AE$6&amp;" Index",Input!$1:$1,0)-1,10000,2),2,0),AE3399)</f>
        <v>15.24</v>
      </c>
      <c r="AF3400">
        <f t="shared" ca="1" si="1144"/>
        <v>15.933333333333334</v>
      </c>
      <c r="AG3400">
        <f t="shared" ca="1" si="1144"/>
        <v>16.395000000000003</v>
      </c>
      <c r="AH3400">
        <f t="shared" ca="1" si="1144"/>
        <v>17.116</v>
      </c>
      <c r="AI3400">
        <f t="shared" ca="1" si="1145"/>
        <v>17.116</v>
      </c>
      <c r="AK3400">
        <f t="shared" ca="1" si="1146"/>
        <v>1</v>
      </c>
      <c r="AL3400">
        <f t="shared" ca="1" si="1147"/>
        <v>-1</v>
      </c>
      <c r="AN3400" t="str">
        <f t="shared" ca="1" si="1157"/>
        <v>Not Down</v>
      </c>
      <c r="AO3400" t="str">
        <f t="shared" ca="1" si="1117"/>
        <v>Not Up</v>
      </c>
      <c r="AQ3400">
        <f t="shared" ca="1" si="1155"/>
        <v>1</v>
      </c>
      <c r="AR3400">
        <f t="shared" ca="1" si="1156"/>
        <v>0</v>
      </c>
      <c r="AT3400">
        <f t="shared" ca="1" si="1134"/>
        <v>1</v>
      </c>
      <c r="AU3400">
        <f t="shared" ca="1" si="1135"/>
        <v>0</v>
      </c>
      <c r="AW3400" s="5">
        <f t="shared" ca="1" si="1149"/>
        <v>8.1067271476756422E-2</v>
      </c>
      <c r="AX3400" s="5">
        <f t="shared" ca="1" si="1150"/>
        <v>0.10878840082677201</v>
      </c>
      <c r="AY3400" s="18">
        <f t="shared" ca="1" si="1148"/>
        <v>0.10878840082677201</v>
      </c>
      <c r="BA3400" s="6">
        <f t="shared" ca="1" si="1141"/>
        <v>0.45960782234143643</v>
      </c>
      <c r="BB3400">
        <f t="shared" ca="1" si="1142"/>
        <v>0.44378363201519738</v>
      </c>
      <c r="BC3400" t="str">
        <f t="shared" ca="1" si="1130"/>
        <v>HYG UP Equity</v>
      </c>
      <c r="BD3400" t="str">
        <f t="shared" ca="1" si="1131"/>
        <v>HYG UP Equity</v>
      </c>
      <c r="BF3400">
        <f t="shared" ca="1" si="1151"/>
        <v>1</v>
      </c>
      <c r="BG3400">
        <f t="shared" ca="1" si="1152"/>
        <v>0</v>
      </c>
      <c r="BI3400">
        <f t="shared" ca="1" si="1118"/>
        <v>1</v>
      </c>
      <c r="BJ3400">
        <f t="shared" ca="1" si="1119"/>
        <v>0</v>
      </c>
      <c r="BL3400">
        <f t="shared" ca="1" si="1136"/>
        <v>11.773804620250139</v>
      </c>
      <c r="BM3400">
        <f t="shared" ca="1" si="1137"/>
        <v>0</v>
      </c>
      <c r="BN3400" s="9">
        <f t="shared" ca="1" si="1127"/>
        <v>1</v>
      </c>
      <c r="BO3400" s="9">
        <f t="shared" ca="1" si="1128"/>
        <v>0</v>
      </c>
      <c r="BP3400" s="9">
        <f t="shared" ca="1" si="1122"/>
        <v>1</v>
      </c>
      <c r="BQ3400" s="9">
        <f t="shared" ca="1" si="1123"/>
        <v>0</v>
      </c>
      <c r="BR3400">
        <f t="shared" ca="1" si="1124"/>
        <v>1222.0080815315869</v>
      </c>
      <c r="BS3400">
        <f t="shared" ca="1" si="1125"/>
        <v>-4.548248309772629E-3</v>
      </c>
      <c r="BT3400">
        <f t="shared" ca="1" si="1126"/>
        <v>7.2222222222222232E-5</v>
      </c>
      <c r="BU3400">
        <f t="shared" ca="1" si="1158"/>
        <v>0</v>
      </c>
      <c r="BV3400">
        <f t="shared" ca="1" si="1159"/>
        <v>0</v>
      </c>
      <c r="BW3400" s="35">
        <f ca="1">IFERROR(VLOOKUP($B3400,OFFSET(Input!$A$1,0,MATCH(Index!BW$6&amp;" Index",Input!$1:$1,0)-1,10000,2),2,0)/100,BW3399)</f>
        <v>3.7000000000000002E-3</v>
      </c>
      <c r="BX3400">
        <f t="shared" ca="1" si="1129"/>
        <v>3.3774185632123754E-2</v>
      </c>
      <c r="CE3400">
        <v>1051.567371742726</v>
      </c>
    </row>
    <row r="3401" spans="2:83" x14ac:dyDescent="0.25">
      <c r="B3401" s="2">
        <v>42458</v>
      </c>
      <c r="C3401">
        <f t="shared" ca="1" si="1160"/>
        <v>0</v>
      </c>
      <c r="D3401">
        <f t="shared" ca="1" si="1161"/>
        <v>0</v>
      </c>
      <c r="E3401">
        <f ca="1">IF($B3401&lt;VLOOKUP(E$6&amp;" Equity",Param,4,0),"",IFERROR(VLOOKUP($B3401,OFFSET(Input!$A$1,0,MATCH(Index!E$6&amp;" Equity",Input!$1:$1,0)-1,10000,2),2,0),E3400))</f>
        <v>81.290000000000006</v>
      </c>
      <c r="F3401" s="33">
        <v>131.07</v>
      </c>
      <c r="H3401">
        <f ca="1">IFERROR(VLOOKUP($B3401,OFFSET(Input!$A$1,0,MATCH(Index!H$6,Input!$1:$1,0)-1,10000,2),2,0),0)</f>
        <v>0</v>
      </c>
      <c r="I3401">
        <f ca="1">IFERROR(VLOOKUP($B3401,OFFSET(Input!$A$1,0,MATCH(Index!I$6,Input!$1:$1,0)-1,10000,2),2,0),0)</f>
        <v>0</v>
      </c>
      <c r="K3401">
        <f t="shared" ca="1" si="1162"/>
        <v>104.18773686208239</v>
      </c>
      <c r="L3401" s="30">
        <f t="shared" ca="1" si="1163"/>
        <v>147.06247751070055</v>
      </c>
      <c r="N3401">
        <f t="shared" ca="1" si="1120"/>
        <v>3.8207971544658966E-3</v>
      </c>
      <c r="O3401">
        <f t="shared" ca="1" si="1121"/>
        <v>1.0430342278872453E-2</v>
      </c>
      <c r="Q3401">
        <f t="shared" ca="1" si="1133"/>
        <v>8.2210785407063253E-2</v>
      </c>
      <c r="R3401">
        <f t="shared" ca="1" si="1132"/>
        <v>9.090112702587011E-2</v>
      </c>
      <c r="T3401">
        <f t="shared" ca="1" si="1143"/>
        <v>0.10287885995590984</v>
      </c>
      <c r="U3401">
        <f t="shared" ca="1" si="1138"/>
        <v>0.11233802894963027</v>
      </c>
      <c r="W3401">
        <f t="shared" ca="1" si="1139"/>
        <v>0.10300884785526809</v>
      </c>
      <c r="X3401">
        <f t="shared" ca="1" si="1140"/>
        <v>-0.58275040207138995</v>
      </c>
      <c r="Z3401">
        <f t="shared" ca="1" si="1153"/>
        <v>104.73629574235022</v>
      </c>
      <c r="AA3401">
        <f t="shared" ca="1" si="1153"/>
        <v>104.27809527577138</v>
      </c>
      <c r="AB3401">
        <f t="shared" ca="1" si="1153"/>
        <v>103.54020935366491</v>
      </c>
      <c r="AC3401">
        <f t="shared" ca="1" si="1154"/>
        <v>104.27809527577138</v>
      </c>
      <c r="AE3401">
        <f ca="1">IFERROR(VLOOKUP($B3401,OFFSET(Input!$A$1,0,MATCH(Index!AE$6&amp;" Index",Input!$1:$1,0)-1,10000,2),2,0),AE3400)</f>
        <v>13.82</v>
      </c>
      <c r="AF3401">
        <f t="shared" ca="1" si="1144"/>
        <v>15.698</v>
      </c>
      <c r="AG3401">
        <f t="shared" ca="1" si="1144"/>
        <v>16.058500000000002</v>
      </c>
      <c r="AH3401">
        <f t="shared" ca="1" si="1144"/>
        <v>16.893599999999999</v>
      </c>
      <c r="AI3401">
        <f t="shared" ca="1" si="1145"/>
        <v>16.893599999999999</v>
      </c>
      <c r="AK3401">
        <f t="shared" ca="1" si="1146"/>
        <v>1</v>
      </c>
      <c r="AL3401">
        <f t="shared" ca="1" si="1147"/>
        <v>-1</v>
      </c>
      <c r="AN3401" t="str">
        <f t="shared" ca="1" si="1157"/>
        <v>Not Down</v>
      </c>
      <c r="AO3401" t="str">
        <f t="shared" ca="1" si="1117"/>
        <v>Not Up</v>
      </c>
      <c r="AQ3401">
        <f t="shared" ca="1" si="1155"/>
        <v>1</v>
      </c>
      <c r="AR3401">
        <f t="shared" ca="1" si="1156"/>
        <v>0</v>
      </c>
      <c r="AT3401">
        <f t="shared" ca="1" si="1134"/>
        <v>1</v>
      </c>
      <c r="AU3401">
        <f t="shared" ca="1" si="1135"/>
        <v>0</v>
      </c>
      <c r="AW3401" s="5">
        <f t="shared" ca="1" si="1149"/>
        <v>8.2210785407063253E-2</v>
      </c>
      <c r="AX3401" s="5">
        <f t="shared" ca="1" si="1150"/>
        <v>0.10287885995590984</v>
      </c>
      <c r="AY3401" s="18">
        <f t="shared" ca="1" si="1148"/>
        <v>0.10287885995590984</v>
      </c>
      <c r="BA3401" s="6">
        <f t="shared" ca="1" si="1141"/>
        <v>0.48600849602559937</v>
      </c>
      <c r="BB3401">
        <f t="shared" ca="1" si="1142"/>
        <v>0.44378363201519738</v>
      </c>
      <c r="BC3401" t="str">
        <f t="shared" ca="1" si="1130"/>
        <v>HYG UP Equity</v>
      </c>
      <c r="BD3401" t="str">
        <f t="shared" ca="1" si="1131"/>
        <v>HYG UP Equity</v>
      </c>
      <c r="BF3401">
        <f t="shared" ca="1" si="1151"/>
        <v>1</v>
      </c>
      <c r="BG3401">
        <f t="shared" ca="1" si="1152"/>
        <v>0</v>
      </c>
      <c r="BI3401">
        <f t="shared" ca="1" si="1118"/>
        <v>1</v>
      </c>
      <c r="BJ3401">
        <f t="shared" ca="1" si="1119"/>
        <v>0</v>
      </c>
      <c r="BL3401">
        <f t="shared" ca="1" si="1136"/>
        <v>11.773804620250139</v>
      </c>
      <c r="BM3401">
        <f t="shared" ca="1" si="1137"/>
        <v>0</v>
      </c>
      <c r="BN3401" s="9">
        <f t="shared" ca="1" si="1127"/>
        <v>1</v>
      </c>
      <c r="BO3401" s="9">
        <f t="shared" ca="1" si="1128"/>
        <v>0</v>
      </c>
      <c r="BP3401" s="9">
        <f t="shared" ca="1" si="1122"/>
        <v>1</v>
      </c>
      <c r="BQ3401" s="9">
        <f t="shared" ca="1" si="1123"/>
        <v>0</v>
      </c>
      <c r="BR3401">
        <f t="shared" ca="1" si="1124"/>
        <v>1226.6860576401914</v>
      </c>
      <c r="BS3401">
        <f t="shared" ca="1" si="1125"/>
        <v>3.8281057051123835E-3</v>
      </c>
      <c r="BT3401">
        <f t="shared" ca="1" si="1126"/>
        <v>1.8055555555555558E-5</v>
      </c>
      <c r="BU3401">
        <f t="shared" ca="1" si="1158"/>
        <v>0</v>
      </c>
      <c r="BV3401">
        <f t="shared" ca="1" si="1159"/>
        <v>0</v>
      </c>
      <c r="BW3401" s="35">
        <f ca="1">IFERROR(VLOOKUP($B3401,OFFSET(Input!$A$1,0,MATCH(Index!BW$6&amp;" Index",Input!$1:$1,0)-1,10000,2),2,0)/100,BW3400)</f>
        <v>3.7000000000000002E-3</v>
      </c>
      <c r="BX3401">
        <f t="shared" ca="1" si="1129"/>
        <v>8.4259569972619571E-3</v>
      </c>
      <c r="CE3401">
        <v>1053.3368080618654</v>
      </c>
    </row>
    <row r="3402" spans="2:83" x14ac:dyDescent="0.25">
      <c r="B3402" s="2">
        <v>42459</v>
      </c>
      <c r="C3402">
        <f t="shared" ca="1" si="1160"/>
        <v>0</v>
      </c>
      <c r="D3402">
        <f t="shared" ca="1" si="1161"/>
        <v>0</v>
      </c>
      <c r="E3402">
        <f ca="1">IF($B3402&lt;VLOOKUP(E$6&amp;" Equity",Param,4,0),"",IFERROR(VLOOKUP($B3402,OFFSET(Input!$A$1,0,MATCH(Index!E$6&amp;" Equity",Input!$1:$1,0)-1,10000,2),2,0),E3401))</f>
        <v>81.58</v>
      </c>
      <c r="F3402" s="33">
        <v>129.69</v>
      </c>
      <c r="H3402">
        <f ca="1">IFERROR(VLOOKUP($B3402,OFFSET(Input!$A$1,0,MATCH(Index!H$6,Input!$1:$1,0)-1,10000,2),2,0),0)</f>
        <v>0</v>
      </c>
      <c r="I3402">
        <f ca="1">IFERROR(VLOOKUP($B3402,OFFSET(Input!$A$1,0,MATCH(Index!I$6,Input!$1:$1,0)-1,10000,2),2,0),0)</f>
        <v>0</v>
      </c>
      <c r="K3402">
        <f t="shared" ca="1" si="1162"/>
        <v>104.55942395385263</v>
      </c>
      <c r="L3402" s="30">
        <f t="shared" ca="1" si="1163"/>
        <v>145.51409711118299</v>
      </c>
      <c r="N3402">
        <f t="shared" ca="1" si="1120"/>
        <v>3.5611261309313807E-3</v>
      </c>
      <c r="O3402">
        <f t="shared" ca="1" si="1121"/>
        <v>-1.0584544283804061E-2</v>
      </c>
      <c r="Q3402">
        <f t="shared" ca="1" si="1133"/>
        <v>6.8651261023774571E-2</v>
      </c>
      <c r="R3402">
        <f t="shared" ca="1" si="1132"/>
        <v>0.10518566911713582</v>
      </c>
      <c r="T3402">
        <f t="shared" ca="1" si="1143"/>
        <v>8.7630734416038705E-2</v>
      </c>
      <c r="U3402">
        <f t="shared" ca="1" si="1138"/>
        <v>0.10035597050294433</v>
      </c>
      <c r="W3402">
        <f t="shared" ca="1" si="1139"/>
        <v>6.8036992139073778E-3</v>
      </c>
      <c r="X3402">
        <f t="shared" ca="1" si="1140"/>
        <v>-0.42370059622997075</v>
      </c>
      <c r="Z3402">
        <f t="shared" ca="1" si="1153"/>
        <v>104.79140796630236</v>
      </c>
      <c r="AA3402">
        <f t="shared" ca="1" si="1153"/>
        <v>104.32039070345556</v>
      </c>
      <c r="AB3402">
        <f t="shared" ca="1" si="1153"/>
        <v>103.73668010467043</v>
      </c>
      <c r="AC3402">
        <f t="shared" ca="1" si="1154"/>
        <v>104.32039070345556</v>
      </c>
      <c r="AE3402">
        <f ca="1">IFERROR(VLOOKUP($B3402,OFFSET(Input!$A$1,0,MATCH(Index!AE$6&amp;" Index",Input!$1:$1,0)-1,10000,2),2,0),AE3401)</f>
        <v>13.56</v>
      </c>
      <c r="AF3402">
        <f t="shared" ca="1" si="1144"/>
        <v>15.357333333333333</v>
      </c>
      <c r="AG3402">
        <f t="shared" ca="1" si="1144"/>
        <v>15.851500000000001</v>
      </c>
      <c r="AH3402">
        <f t="shared" ca="1" si="1144"/>
        <v>16.596800000000002</v>
      </c>
      <c r="AI3402">
        <f t="shared" ca="1" si="1145"/>
        <v>16.596800000000002</v>
      </c>
      <c r="AK3402">
        <f t="shared" ca="1" si="1146"/>
        <v>1</v>
      </c>
      <c r="AL3402">
        <f t="shared" ca="1" si="1147"/>
        <v>-1</v>
      </c>
      <c r="AN3402" t="str">
        <f t="shared" ca="1" si="1157"/>
        <v>Not Down</v>
      </c>
      <c r="AO3402" t="str">
        <f t="shared" ref="AO3402:AO3465" ca="1" si="1164">IF($C3402=1,IF(SUM(AL3388:AL3402)=15,"Up","Not Up"),AO3401)</f>
        <v>Not Up</v>
      </c>
      <c r="AQ3402">
        <f t="shared" ca="1" si="1155"/>
        <v>1</v>
      </c>
      <c r="AR3402">
        <f t="shared" ca="1" si="1156"/>
        <v>0</v>
      </c>
      <c r="AT3402">
        <f t="shared" ca="1" si="1134"/>
        <v>1</v>
      </c>
      <c r="AU3402">
        <f t="shared" ca="1" si="1135"/>
        <v>0</v>
      </c>
      <c r="AW3402" s="5">
        <f t="shared" ca="1" si="1149"/>
        <v>6.8651261023774571E-2</v>
      </c>
      <c r="AX3402" s="5">
        <f t="shared" ca="1" si="1150"/>
        <v>8.7630734416038705E-2</v>
      </c>
      <c r="AY3402" s="18">
        <f t="shared" ca="1" si="1148"/>
        <v>8.7630734416038705E-2</v>
      </c>
      <c r="BA3402" s="6">
        <f t="shared" ca="1" si="1141"/>
        <v>0.57057606938015915</v>
      </c>
      <c r="BB3402">
        <f t="shared" ca="1" si="1142"/>
        <v>0.57057606938015915</v>
      </c>
      <c r="BC3402" t="str">
        <f t="shared" ca="1" si="1130"/>
        <v>HYG UP Equity</v>
      </c>
      <c r="BD3402" t="str">
        <f t="shared" ca="1" si="1131"/>
        <v>HYG UP Equity</v>
      </c>
      <c r="BF3402">
        <f t="shared" ca="1" si="1151"/>
        <v>1</v>
      </c>
      <c r="BG3402">
        <f t="shared" ca="1" si="1152"/>
        <v>0</v>
      </c>
      <c r="BI3402">
        <f t="shared" ref="BI3402:BI3465" ca="1" si="1165">IF($D3402=0,AQ3401,($D3402/5)*AQ3401+AT3401*(5-$D3402)/5)</f>
        <v>1</v>
      </c>
      <c r="BJ3402">
        <f t="shared" ref="BJ3402:BJ3465" ca="1" si="1166">IF($D3402=0,AR3401,($D3402/5)*AR3401+AU3401*(5-$D3402)/5)</f>
        <v>0</v>
      </c>
      <c r="BL3402">
        <f t="shared" ca="1" si="1136"/>
        <v>11.773804620250139</v>
      </c>
      <c r="BM3402">
        <f t="shared" ca="1" si="1137"/>
        <v>0</v>
      </c>
      <c r="BN3402" s="9">
        <f t="shared" ca="1" si="1127"/>
        <v>1</v>
      </c>
      <c r="BO3402" s="9">
        <f t="shared" ca="1" si="1128"/>
        <v>0</v>
      </c>
      <c r="BP3402" s="9">
        <f t="shared" ca="1" si="1122"/>
        <v>1</v>
      </c>
      <c r="BQ3402" s="9">
        <f t="shared" ca="1" si="1123"/>
        <v>0</v>
      </c>
      <c r="BR3402">
        <f t="shared" ca="1" si="1124"/>
        <v>1231.0622288385632</v>
      </c>
      <c r="BS3402">
        <f t="shared" ca="1" si="1125"/>
        <v>3.5674744741049924E-3</v>
      </c>
      <c r="BT3402">
        <f t="shared" ca="1" si="1126"/>
        <v>1.8055555555555558E-5</v>
      </c>
      <c r="BU3402">
        <f t="shared" ca="1" si="1158"/>
        <v>0</v>
      </c>
      <c r="BV3402">
        <f t="shared" ca="1" si="1159"/>
        <v>0</v>
      </c>
      <c r="BW3402" s="35">
        <f ca="1">IFERROR(VLOOKUP($B3402,OFFSET(Input!$A$1,0,MATCH(Index!BW$6&amp;" Index",Input!$1:$1,0)-1,10000,2),2,0)/100,BW3401)</f>
        <v>3.7000000000000002E-3</v>
      </c>
      <c r="BX3402">
        <f t="shared" ca="1" si="1129"/>
        <v>8.4401350658623118E-3</v>
      </c>
      <c r="CE3402">
        <v>1054.9873887345825</v>
      </c>
    </row>
    <row r="3403" spans="2:83" x14ac:dyDescent="0.25">
      <c r="B3403" s="2">
        <v>42460</v>
      </c>
      <c r="C3403">
        <f t="shared" ca="1" si="1160"/>
        <v>0</v>
      </c>
      <c r="D3403">
        <f t="shared" ca="1" si="1161"/>
        <v>0</v>
      </c>
      <c r="E3403">
        <f ca="1">IF($B3403&lt;VLOOKUP(E$6&amp;" Equity",Param,4,0),"",IFERROR(VLOOKUP($B3403,OFFSET(Input!$A$1,0,MATCH(Index!E$6&amp;" Equity",Input!$1:$1,0)-1,10000,2),2,0),E3402))</f>
        <v>81.69</v>
      </c>
      <c r="F3403" s="33">
        <v>130.61000000000001</v>
      </c>
      <c r="H3403">
        <f ca="1">IFERROR(VLOOKUP($B3403,OFFSET(Input!$A$1,0,MATCH(Index!H$6,Input!$1:$1,0)-1,10000,2),2,0),0)</f>
        <v>0</v>
      </c>
      <c r="I3403">
        <f ca="1">IFERROR(VLOOKUP($B3403,OFFSET(Input!$A$1,0,MATCH(Index!I$6,Input!$1:$1,0)-1,10000,2),2,0),0)</f>
        <v>0</v>
      </c>
      <c r="K3403">
        <f t="shared" ca="1" si="1162"/>
        <v>104.70040871279997</v>
      </c>
      <c r="L3403" s="30">
        <f t="shared" ca="1" si="1163"/>
        <v>146.54635071086139</v>
      </c>
      <c r="N3403">
        <f t="shared" ref="N3403:N3466" ca="1" si="1167">LN(K3403/K3402)</f>
        <v>1.347461464365555E-3</v>
      </c>
      <c r="O3403">
        <f t="shared" ref="O3403:O3466" ca="1" si="1168">LN(L3403/L3402)</f>
        <v>7.0687962417799038E-3</v>
      </c>
      <c r="Q3403">
        <f t="shared" ca="1" si="1133"/>
        <v>6.0417439965461492E-2</v>
      </c>
      <c r="R3403">
        <f t="shared" ca="1" si="1132"/>
        <v>0.11000617418486035</v>
      </c>
      <c r="T3403">
        <f t="shared" ca="1" si="1143"/>
        <v>8.4356148009807813E-2</v>
      </c>
      <c r="U3403">
        <f t="shared" ca="1" si="1138"/>
        <v>0.10240712012449223</v>
      </c>
      <c r="W3403">
        <f t="shared" ca="1" si="1139"/>
        <v>-3.1107509583793883E-2</v>
      </c>
      <c r="X3403">
        <f t="shared" ca="1" si="1140"/>
        <v>-0.37647333387834087</v>
      </c>
      <c r="Z3403">
        <f t="shared" ca="1" si="1153"/>
        <v>104.79140796630236</v>
      </c>
      <c r="AA3403">
        <f t="shared" ca="1" si="1153"/>
        <v>104.40498155882396</v>
      </c>
      <c r="AB3403">
        <f t="shared" ca="1" si="1153"/>
        <v>103.93215981984153</v>
      </c>
      <c r="AC3403">
        <f t="shared" ca="1" si="1154"/>
        <v>104.40498155882396</v>
      </c>
      <c r="AE3403">
        <f ca="1">IFERROR(VLOOKUP($B3403,OFFSET(Input!$A$1,0,MATCH(Index!AE$6&amp;" Index",Input!$1:$1,0)-1,10000,2),2,0),AE3402)</f>
        <v>13.95</v>
      </c>
      <c r="AF3403">
        <f t="shared" ca="1" si="1144"/>
        <v>15.064666666666664</v>
      </c>
      <c r="AG3403">
        <f t="shared" ca="1" si="1144"/>
        <v>15.6945</v>
      </c>
      <c r="AH3403">
        <f t="shared" ca="1" si="1144"/>
        <v>16.326000000000001</v>
      </c>
      <c r="AI3403">
        <f t="shared" ca="1" si="1145"/>
        <v>16.326000000000001</v>
      </c>
      <c r="AK3403">
        <f t="shared" ca="1" si="1146"/>
        <v>1</v>
      </c>
      <c r="AL3403">
        <f t="shared" ca="1" si="1147"/>
        <v>-1</v>
      </c>
      <c r="AN3403" t="str">
        <f t="shared" ca="1" si="1157"/>
        <v>Not Down</v>
      </c>
      <c r="AO3403" t="str">
        <f t="shared" ca="1" si="1164"/>
        <v>Not Up</v>
      </c>
      <c r="AQ3403">
        <f t="shared" ca="1" si="1155"/>
        <v>1</v>
      </c>
      <c r="AR3403">
        <f t="shared" ca="1" si="1156"/>
        <v>0</v>
      </c>
      <c r="AT3403">
        <f t="shared" ca="1" si="1134"/>
        <v>1</v>
      </c>
      <c r="AU3403">
        <f t="shared" ca="1" si="1135"/>
        <v>0</v>
      </c>
      <c r="AW3403" s="5">
        <f t="shared" ca="1" si="1149"/>
        <v>6.0417439965461492E-2</v>
      </c>
      <c r="AX3403" s="5">
        <f t="shared" ca="1" si="1150"/>
        <v>8.4356148009807813E-2</v>
      </c>
      <c r="AY3403" s="18">
        <f t="shared" ca="1" si="1148"/>
        <v>8.4356148009807813E-2</v>
      </c>
      <c r="BA3403" s="6">
        <f t="shared" ca="1" si="1141"/>
        <v>0.59272502573477714</v>
      </c>
      <c r="BB3403">
        <f t="shared" ca="1" si="1142"/>
        <v>0.57057606938015915</v>
      </c>
      <c r="BC3403" t="str">
        <f t="shared" ca="1" si="1130"/>
        <v>HYG UP Equity</v>
      </c>
      <c r="BD3403" t="str">
        <f t="shared" ca="1" si="1131"/>
        <v>HYG UP Equity</v>
      </c>
      <c r="BF3403">
        <f t="shared" ca="1" si="1151"/>
        <v>1</v>
      </c>
      <c r="BG3403">
        <f t="shared" ca="1" si="1152"/>
        <v>0</v>
      </c>
      <c r="BI3403">
        <f t="shared" ca="1" si="1165"/>
        <v>1</v>
      </c>
      <c r="BJ3403">
        <f t="shared" ca="1" si="1166"/>
        <v>0</v>
      </c>
      <c r="BL3403">
        <f t="shared" ca="1" si="1136"/>
        <v>11.773804620250139</v>
      </c>
      <c r="BM3403">
        <f t="shared" ca="1" si="1137"/>
        <v>0</v>
      </c>
      <c r="BN3403" s="9">
        <f t="shared" ca="1" si="1127"/>
        <v>1</v>
      </c>
      <c r="BO3403" s="9">
        <f t="shared" ca="1" si="1128"/>
        <v>0</v>
      </c>
      <c r="BP3403" s="9">
        <f t="shared" ref="BP3403:BP3466" ca="1" si="1169">(K3403/$BR3403)*BL3403</f>
        <v>1</v>
      </c>
      <c r="BQ3403" s="9">
        <f t="shared" ref="BQ3403:BQ3466" ca="1" si="1170">(L3403/$BR3403)*BM3403</f>
        <v>0</v>
      </c>
      <c r="BR3403">
        <f t="shared" ref="BR3403:BR3466" ca="1" si="1171">SUMPRODUCT(BL3402:BM3402,K3403:L3403)</f>
        <v>1232.7221558448423</v>
      </c>
      <c r="BS3403">
        <f t="shared" ca="1" si="1125"/>
        <v>1.3483696984555316E-3</v>
      </c>
      <c r="BT3403">
        <f t="shared" ca="1" si="1126"/>
        <v>1.8055555555555558E-5</v>
      </c>
      <c r="BU3403">
        <f t="shared" ca="1" si="1158"/>
        <v>2.5358487472992355E-5</v>
      </c>
      <c r="BV3403">
        <f t="shared" ca="1" si="1159"/>
        <v>0</v>
      </c>
      <c r="BW3403" s="35">
        <f ca="1">IFERROR(VLOOKUP($B3403,OFFSET(Input!$A$1,0,MATCH(Index!BW$6&amp;" Index",Input!$1:$1,0)-1,10000,2),2,0)/100,BW3402)</f>
        <v>2.5000000000000001E-3</v>
      </c>
      <c r="BX3403">
        <f t="shared" ca="1" si="1129"/>
        <v>1.0868551732816126E-2</v>
      </c>
      <c r="CE3403">
        <v>1055.5748488974014</v>
      </c>
    </row>
    <row r="3404" spans="2:83" x14ac:dyDescent="0.25">
      <c r="B3404" s="2">
        <v>42461</v>
      </c>
      <c r="C3404">
        <f t="shared" ca="1" si="1160"/>
        <v>1</v>
      </c>
      <c r="D3404">
        <f t="shared" ca="1" si="1161"/>
        <v>0</v>
      </c>
      <c r="E3404">
        <f ca="1">IF($B3404&lt;VLOOKUP(E$6&amp;" Equity",Param,4,0),"",IFERROR(VLOOKUP($B3404,OFFSET(Input!$A$1,0,MATCH(Index!E$6&amp;" Equity",Input!$1:$1,0)-1,10000,2),2,0),E3403))</f>
        <v>81.37</v>
      </c>
      <c r="F3404" s="33">
        <v>130.68</v>
      </c>
      <c r="H3404">
        <f ca="1">IFERROR(VLOOKUP($B3404,OFFSET(Input!$A$1,0,MATCH(Index!H$6,Input!$1:$1,0)-1,10000,2),2,0),0)</f>
        <v>0.379276</v>
      </c>
      <c r="I3404">
        <f ca="1">IFERROR(VLOOKUP($B3404,OFFSET(Input!$A$1,0,MATCH(Index!I$6,Input!$1:$1,0)-1,10000,2),2,0),0)</f>
        <v>0.27037099999999997</v>
      </c>
      <c r="K3404">
        <f t="shared" ca="1" si="1162"/>
        <v>104.77638155435783</v>
      </c>
      <c r="L3404" s="30">
        <f t="shared" ca="1" si="1163"/>
        <v>146.92825200431369</v>
      </c>
      <c r="N3404">
        <f t="shared" ca="1" si="1167"/>
        <v>7.2535811525493629E-4</v>
      </c>
      <c r="O3404">
        <f t="shared" ca="1" si="1168"/>
        <v>2.6026205026984709E-3</v>
      </c>
      <c r="Q3404">
        <f t="shared" ca="1" si="1133"/>
        <v>5.1467322771949903E-2</v>
      </c>
      <c r="R3404">
        <f t="shared" ca="1" si="1132"/>
        <v>0.10882796896257053</v>
      </c>
      <c r="T3404">
        <f t="shared" ca="1" si="1143"/>
        <v>8.3551552562797449E-2</v>
      </c>
      <c r="U3404">
        <f t="shared" ca="1" si="1138"/>
        <v>0.10200888298746259</v>
      </c>
      <c r="W3404">
        <f t="shared" ca="1" si="1139"/>
        <v>-0.14614502885321454</v>
      </c>
      <c r="X3404">
        <f t="shared" ca="1" si="1140"/>
        <v>-0.39682906727375505</v>
      </c>
      <c r="Z3404">
        <f t="shared" ca="1" si="1153"/>
        <v>104.73235790986485</v>
      </c>
      <c r="AA3404">
        <f t="shared" ca="1" si="1153"/>
        <v>104.47606838130855</v>
      </c>
      <c r="AB3404">
        <f t="shared" ca="1" si="1153"/>
        <v>104.10925707174594</v>
      </c>
      <c r="AC3404">
        <f t="shared" ca="1" si="1154"/>
        <v>104.47606838130855</v>
      </c>
      <c r="AE3404">
        <f ca="1">IFERROR(VLOOKUP($B3404,OFFSET(Input!$A$1,0,MATCH(Index!AE$6&amp;" Index",Input!$1:$1,0)-1,10000,2),2,0),AE3403)</f>
        <v>13.1</v>
      </c>
      <c r="AF3404">
        <f t="shared" ca="1" si="1144"/>
        <v>14.734666666666667</v>
      </c>
      <c r="AG3404">
        <f t="shared" ca="1" si="1144"/>
        <v>15.514500000000002</v>
      </c>
      <c r="AH3404">
        <f t="shared" ca="1" si="1144"/>
        <v>16.085600000000003</v>
      </c>
      <c r="AI3404">
        <f t="shared" ca="1" si="1145"/>
        <v>16.085600000000003</v>
      </c>
      <c r="AK3404">
        <f t="shared" ca="1" si="1146"/>
        <v>1</v>
      </c>
      <c r="AL3404">
        <f t="shared" ca="1" si="1147"/>
        <v>-1</v>
      </c>
      <c r="AN3404" t="str">
        <f t="shared" ca="1" si="1157"/>
        <v>Not Down</v>
      </c>
      <c r="AO3404" t="str">
        <f t="shared" ca="1" si="1164"/>
        <v>Not Up</v>
      </c>
      <c r="AQ3404">
        <f t="shared" ca="1" si="1155"/>
        <v>1</v>
      </c>
      <c r="AR3404">
        <f t="shared" ca="1" si="1156"/>
        <v>0</v>
      </c>
      <c r="AT3404">
        <f t="shared" ca="1" si="1134"/>
        <v>1</v>
      </c>
      <c r="AU3404">
        <f t="shared" ca="1" si="1135"/>
        <v>0</v>
      </c>
      <c r="AW3404" s="5">
        <f t="shared" ca="1" si="1149"/>
        <v>5.1467322771949903E-2</v>
      </c>
      <c r="AX3404" s="5">
        <f t="shared" ca="1" si="1150"/>
        <v>8.3551552562797449E-2</v>
      </c>
      <c r="AY3404" s="18">
        <f t="shared" ca="1" si="1148"/>
        <v>8.3551552562797449E-2</v>
      </c>
      <c r="BA3404" s="6">
        <f t="shared" ca="1" si="1141"/>
        <v>0.59843292513828439</v>
      </c>
      <c r="BB3404">
        <f t="shared" ca="1" si="1142"/>
        <v>0.57057606938015915</v>
      </c>
      <c r="BC3404" t="str">
        <f t="shared" ca="1" si="1130"/>
        <v>HYG UP Equity</v>
      </c>
      <c r="BD3404" t="str">
        <f t="shared" ca="1" si="1131"/>
        <v>HYG UP Equity</v>
      </c>
      <c r="BF3404">
        <f t="shared" ca="1" si="1151"/>
        <v>1</v>
      </c>
      <c r="BG3404">
        <f t="shared" ca="1" si="1152"/>
        <v>0</v>
      </c>
      <c r="BI3404">
        <f t="shared" ca="1" si="1165"/>
        <v>1</v>
      </c>
      <c r="BJ3404">
        <f t="shared" ca="1" si="1166"/>
        <v>0</v>
      </c>
      <c r="BL3404">
        <f t="shared" ca="1" si="1136"/>
        <v>11.773804620250139</v>
      </c>
      <c r="BM3404">
        <f t="shared" ca="1" si="1137"/>
        <v>0</v>
      </c>
      <c r="BN3404" s="9">
        <f t="shared" ca="1" si="1127"/>
        <v>1</v>
      </c>
      <c r="BO3404" s="9">
        <f t="shared" ca="1" si="1128"/>
        <v>0</v>
      </c>
      <c r="BP3404" s="9">
        <f t="shared" ca="1" si="1169"/>
        <v>1</v>
      </c>
      <c r="BQ3404" s="9">
        <f t="shared" ca="1" si="1170"/>
        <v>0</v>
      </c>
      <c r="BR3404">
        <f t="shared" ca="1" si="1171"/>
        <v>1233.6166452377897</v>
      </c>
      <c r="BS3404">
        <f t="shared" ref="BS3404:BS3467" ca="1" si="1172">BR3404/BR3403-1</f>
        <v>7.2562125107134001E-4</v>
      </c>
      <c r="BT3404">
        <f t="shared" ref="BT3404:BT3467" ca="1" si="1173">(($B3404-$B3403)/360)*0.65%*SUM(BN3404:BO3404)</f>
        <v>1.8055555555555558E-5</v>
      </c>
      <c r="BU3404">
        <f t="shared" ca="1" si="1158"/>
        <v>0</v>
      </c>
      <c r="BV3404">
        <f t="shared" ca="1" si="1159"/>
        <v>0</v>
      </c>
      <c r="BW3404" s="35">
        <f ca="1">IFERROR(VLOOKUP($B3404,OFFSET(Input!$A$1,0,MATCH(Index!BW$6&amp;" Index",Input!$1:$1,0)-1,10000,2),2,0)/100,BW3403)</f>
        <v>3.7000000000000002E-3</v>
      </c>
      <c r="BX3404">
        <f t="shared" ca="1" si="1129"/>
        <v>1.0874603787313405E-2</v>
      </c>
      <c r="CE3404">
        <v>1055.9894927109269</v>
      </c>
    </row>
    <row r="3405" spans="2:83" x14ac:dyDescent="0.25">
      <c r="B3405" s="2">
        <v>42464</v>
      </c>
      <c r="C3405">
        <f t="shared" ca="1" si="1160"/>
        <v>0</v>
      </c>
      <c r="D3405">
        <f t="shared" ca="1" si="1161"/>
        <v>1</v>
      </c>
      <c r="E3405">
        <f ca="1">IF($B3405&lt;VLOOKUP(E$6&amp;" Equity",Param,4,0),"",IFERROR(VLOOKUP($B3405,OFFSET(Input!$A$1,0,MATCH(Index!E$6&amp;" Equity",Input!$1:$1,0)-1,10000,2),2,0),E3404))</f>
        <v>81.17</v>
      </c>
      <c r="F3405" s="33">
        <v>130.76</v>
      </c>
      <c r="H3405">
        <f ca="1">IFERROR(VLOOKUP($B3405,OFFSET(Input!$A$1,0,MATCH(Index!H$6,Input!$1:$1,0)-1,10000,2),2,0),0)</f>
        <v>0</v>
      </c>
      <c r="I3405">
        <f ca="1">IFERROR(VLOOKUP($B3405,OFFSET(Input!$A$1,0,MATCH(Index!I$6,Input!$1:$1,0)-1,10000,2),2,0),0)</f>
        <v>0</v>
      </c>
      <c r="K3405">
        <f t="shared" ca="1" si="1162"/>
        <v>104.51885081439382</v>
      </c>
      <c r="L3405" s="30">
        <f t="shared" ca="1" si="1163"/>
        <v>147.01819889871484</v>
      </c>
      <c r="N3405">
        <f t="shared" ca="1" si="1167"/>
        <v>-2.4609339354815913E-3</v>
      </c>
      <c r="O3405">
        <f t="shared" ca="1" si="1168"/>
        <v>6.1199512314041122E-4</v>
      </c>
      <c r="Q3405">
        <f t="shared" ca="1" si="1133"/>
        <v>5.1645016533565402E-2</v>
      </c>
      <c r="R3405">
        <f t="shared" ca="1" si="1132"/>
        <v>0.10836254805055655</v>
      </c>
      <c r="T3405">
        <f t="shared" ca="1" si="1143"/>
        <v>8.3396410476564709E-2</v>
      </c>
      <c r="U3405">
        <f t="shared" ca="1" si="1138"/>
        <v>9.9443639274487475E-2</v>
      </c>
      <c r="W3405">
        <f t="shared" ca="1" si="1139"/>
        <v>-0.17481890522621568</v>
      </c>
      <c r="X3405">
        <f t="shared" ca="1" si="1140"/>
        <v>-0.38227271600055956</v>
      </c>
      <c r="Z3405">
        <f t="shared" ca="1" si="1153"/>
        <v>104.62320286652184</v>
      </c>
      <c r="AA3405">
        <f t="shared" ca="1" si="1153"/>
        <v>104.51953935108679</v>
      </c>
      <c r="AB3405">
        <f t="shared" ca="1" si="1153"/>
        <v>104.2490213564985</v>
      </c>
      <c r="AC3405">
        <f t="shared" ca="1" si="1154"/>
        <v>104.51953935108679</v>
      </c>
      <c r="AE3405">
        <f ca="1">IFERROR(VLOOKUP($B3405,OFFSET(Input!$A$1,0,MATCH(Index!AE$6&amp;" Index",Input!$1:$1,0)-1,10000,2),2,0),AE3404)</f>
        <v>14.12</v>
      </c>
      <c r="AF3405">
        <f t="shared" ca="1" si="1144"/>
        <v>14.575999999999999</v>
      </c>
      <c r="AG3405">
        <f t="shared" ca="1" si="1144"/>
        <v>15.377500000000001</v>
      </c>
      <c r="AH3405">
        <f t="shared" ca="1" si="1144"/>
        <v>15.858000000000004</v>
      </c>
      <c r="AI3405">
        <f t="shared" ca="1" si="1145"/>
        <v>15.858000000000004</v>
      </c>
      <c r="AK3405">
        <f t="shared" ca="1" si="1146"/>
        <v>1</v>
      </c>
      <c r="AL3405">
        <f t="shared" ca="1" si="1147"/>
        <v>-1</v>
      </c>
      <c r="AN3405" t="str">
        <f t="shared" ca="1" si="1157"/>
        <v>Not Down</v>
      </c>
      <c r="AO3405" t="str">
        <f t="shared" ca="1" si="1164"/>
        <v>Not Up</v>
      </c>
      <c r="AQ3405">
        <f t="shared" ca="1" si="1155"/>
        <v>1</v>
      </c>
      <c r="AR3405">
        <f t="shared" ca="1" si="1156"/>
        <v>0</v>
      </c>
      <c r="AT3405">
        <f t="shared" ca="1" si="1134"/>
        <v>1</v>
      </c>
      <c r="AU3405">
        <f t="shared" ca="1" si="1135"/>
        <v>0</v>
      </c>
      <c r="AW3405" s="5">
        <f t="shared" ca="1" si="1149"/>
        <v>5.1645016533565402E-2</v>
      </c>
      <c r="AX3405" s="5">
        <f t="shared" ca="1" si="1150"/>
        <v>8.3396410476564709E-2</v>
      </c>
      <c r="AY3405" s="18">
        <f t="shared" ca="1" si="1148"/>
        <v>8.3396410476564709E-2</v>
      </c>
      <c r="BA3405" s="6">
        <f t="shared" ca="1" si="1141"/>
        <v>0.59954618807065496</v>
      </c>
      <c r="BB3405">
        <f t="shared" ca="1" si="1142"/>
        <v>0.59954618807065496</v>
      </c>
      <c r="BC3405" t="str">
        <f t="shared" ca="1" si="1130"/>
        <v>HYG UP Equity</v>
      </c>
      <c r="BD3405" t="str">
        <f t="shared" ca="1" si="1131"/>
        <v>HYG UP Equity</v>
      </c>
      <c r="BF3405">
        <f t="shared" ca="1" si="1151"/>
        <v>1</v>
      </c>
      <c r="BG3405">
        <f t="shared" ca="1" si="1152"/>
        <v>0</v>
      </c>
      <c r="BI3405">
        <f t="shared" ca="1" si="1165"/>
        <v>1</v>
      </c>
      <c r="BJ3405">
        <f t="shared" ca="1" si="1166"/>
        <v>0</v>
      </c>
      <c r="BL3405">
        <f t="shared" ca="1" si="1136"/>
        <v>11.773804620250139</v>
      </c>
      <c r="BM3405">
        <f t="shared" ca="1" si="1137"/>
        <v>0</v>
      </c>
      <c r="BN3405" s="9">
        <f t="shared" ca="1" si="1127"/>
        <v>1</v>
      </c>
      <c r="BO3405" s="9">
        <f t="shared" ca="1" si="1128"/>
        <v>0</v>
      </c>
      <c r="BP3405" s="9">
        <f t="shared" ca="1" si="1169"/>
        <v>1</v>
      </c>
      <c r="BQ3405" s="9">
        <f t="shared" ca="1" si="1170"/>
        <v>0</v>
      </c>
      <c r="BR3405">
        <f t="shared" ca="1" si="1171"/>
        <v>1230.584528621745</v>
      </c>
      <c r="BS3405">
        <f t="shared" ca="1" si="1172"/>
        <v>-2.4579083200196861E-3</v>
      </c>
      <c r="BT3405">
        <f t="shared" ca="1" si="1173"/>
        <v>5.4166666666666671E-5</v>
      </c>
      <c r="BU3405">
        <f t="shared" ca="1" si="1158"/>
        <v>0</v>
      </c>
      <c r="BV3405">
        <f t="shared" ca="1" si="1159"/>
        <v>0</v>
      </c>
      <c r="BW3405" s="35">
        <f ca="1">IFERROR(VLOOKUP($B3405,OFFSET(Input!$A$1,0,MATCH(Index!BW$6&amp;" Index",Input!$1:$1,0)-1,10000,2),2,0)/100,BW3404)</f>
        <v>3.7000000000000002E-3</v>
      </c>
      <c r="BX3405">
        <f t="shared" ca="1" si="1129"/>
        <v>3.2636626428128063E-2</v>
      </c>
      <c r="CE3405">
        <v>1054.4400104590866</v>
      </c>
    </row>
    <row r="3406" spans="2:83" x14ac:dyDescent="0.25">
      <c r="B3406" s="2">
        <v>42465</v>
      </c>
      <c r="C3406">
        <f t="shared" ca="1" si="1160"/>
        <v>0</v>
      </c>
      <c r="D3406">
        <f t="shared" ca="1" si="1161"/>
        <v>2</v>
      </c>
      <c r="E3406">
        <f ca="1">IF($B3406&lt;VLOOKUP(E$6&amp;" Equity",Param,4,0),"",IFERROR(VLOOKUP($B3406,OFFSET(Input!$A$1,0,MATCH(Index!E$6&amp;" Equity",Input!$1:$1,0)-1,10000,2),2,0),E3405))</f>
        <v>80.87</v>
      </c>
      <c r="F3406" s="33">
        <v>132.19</v>
      </c>
      <c r="H3406">
        <f ca="1">IFERROR(VLOOKUP($B3406,OFFSET(Input!$A$1,0,MATCH(Index!H$6,Input!$1:$1,0)-1,10000,2),2,0),0)</f>
        <v>0</v>
      </c>
      <c r="I3406">
        <f ca="1">IFERROR(VLOOKUP($B3406,OFFSET(Input!$A$1,0,MATCH(Index!I$6,Input!$1:$1,0)-1,10000,2),2,0),0)</f>
        <v>0</v>
      </c>
      <c r="K3406">
        <f t="shared" ca="1" si="1162"/>
        <v>104.1325547044478</v>
      </c>
      <c r="L3406" s="30">
        <f t="shared" ca="1" si="1163"/>
        <v>148.62599963613579</v>
      </c>
      <c r="N3406">
        <f t="shared" ca="1" si="1167"/>
        <v>-3.7027936653535386E-3</v>
      </c>
      <c r="O3406">
        <f t="shared" ca="1" si="1168"/>
        <v>1.0876699735298501E-2</v>
      </c>
      <c r="Q3406">
        <f t="shared" ca="1" si="1133"/>
        <v>5.4613378445629565E-2</v>
      </c>
      <c r="R3406">
        <f t="shared" ca="1" si="1132"/>
        <v>0.11501910744883535</v>
      </c>
      <c r="T3406">
        <f t="shared" ca="1" si="1143"/>
        <v>8.4311763560775299E-2</v>
      </c>
      <c r="U3406">
        <f t="shared" ca="1" si="1138"/>
        <v>0.10666972730363347</v>
      </c>
      <c r="W3406">
        <f t="shared" ca="1" si="1139"/>
        <v>-0.3510783690830353</v>
      </c>
      <c r="X3406">
        <f t="shared" ca="1" si="1140"/>
        <v>-0.40839336791877384</v>
      </c>
      <c r="Z3406">
        <f t="shared" ca="1" si="1153"/>
        <v>104.48695332882542</v>
      </c>
      <c r="AA3406">
        <f t="shared" ca="1" si="1153"/>
        <v>104.53728711723377</v>
      </c>
      <c r="AB3406">
        <f t="shared" ca="1" si="1153"/>
        <v>104.32998101021117</v>
      </c>
      <c r="AC3406">
        <f t="shared" ca="1" si="1154"/>
        <v>104.53728711723377</v>
      </c>
      <c r="AE3406">
        <f ca="1">IFERROR(VLOOKUP($B3406,OFFSET(Input!$A$1,0,MATCH(Index!AE$6&amp;" Index",Input!$1:$1,0)-1,10000,2),2,0),AE3405)</f>
        <v>15.42</v>
      </c>
      <c r="AF3406">
        <f t="shared" ca="1" si="1144"/>
        <v>14.475999999999997</v>
      </c>
      <c r="AG3406">
        <f t="shared" ca="1" si="1144"/>
        <v>15.281000000000002</v>
      </c>
      <c r="AH3406">
        <f t="shared" ca="1" si="1144"/>
        <v>15.652800000000003</v>
      </c>
      <c r="AI3406">
        <f t="shared" ca="1" si="1145"/>
        <v>15.652800000000003</v>
      </c>
      <c r="AK3406">
        <f t="shared" ca="1" si="1146"/>
        <v>-1</v>
      </c>
      <c r="AL3406">
        <f t="shared" ca="1" si="1147"/>
        <v>-1</v>
      </c>
      <c r="AN3406" t="str">
        <f t="shared" ca="1" si="1157"/>
        <v>Not Down</v>
      </c>
      <c r="AO3406" t="str">
        <f t="shared" ca="1" si="1164"/>
        <v>Not Up</v>
      </c>
      <c r="AQ3406">
        <f t="shared" ca="1" si="1155"/>
        <v>1</v>
      </c>
      <c r="AR3406">
        <f t="shared" ca="1" si="1156"/>
        <v>0</v>
      </c>
      <c r="AT3406">
        <f t="shared" ca="1" si="1134"/>
        <v>1</v>
      </c>
      <c r="AU3406">
        <f t="shared" ca="1" si="1135"/>
        <v>0</v>
      </c>
      <c r="AW3406" s="5">
        <f t="shared" ca="1" si="1149"/>
        <v>5.4613378445629565E-2</v>
      </c>
      <c r="AX3406" s="5">
        <f t="shared" ca="1" si="1150"/>
        <v>8.4311763560775299E-2</v>
      </c>
      <c r="AY3406" s="18">
        <f t="shared" ca="1" si="1148"/>
        <v>8.4311763560775299E-2</v>
      </c>
      <c r="BA3406" s="6">
        <f t="shared" ca="1" si="1141"/>
        <v>0.59303705542771623</v>
      </c>
      <c r="BB3406">
        <f t="shared" ca="1" si="1142"/>
        <v>0.59303705542771623</v>
      </c>
      <c r="BC3406" t="str">
        <f t="shared" ca="1" si="1130"/>
        <v>HYG UP Equity</v>
      </c>
      <c r="BD3406" t="str">
        <f t="shared" ca="1" si="1131"/>
        <v>HYG UP Equity</v>
      </c>
      <c r="BF3406">
        <f t="shared" ca="1" si="1151"/>
        <v>1</v>
      </c>
      <c r="BG3406">
        <f t="shared" ca="1" si="1152"/>
        <v>0</v>
      </c>
      <c r="BI3406">
        <f t="shared" ca="1" si="1165"/>
        <v>1</v>
      </c>
      <c r="BJ3406">
        <f t="shared" ca="1" si="1166"/>
        <v>0</v>
      </c>
      <c r="BL3406">
        <f t="shared" ca="1" si="1136"/>
        <v>11.773804620250139</v>
      </c>
      <c r="BM3406">
        <f t="shared" ca="1" si="1137"/>
        <v>0</v>
      </c>
      <c r="BN3406" s="9">
        <f t="shared" ref="BN3406:BN3469" ca="1" si="1174">(K3406/$BR3406)*BL3405</f>
        <v>1</v>
      </c>
      <c r="BO3406" s="9">
        <f t="shared" ref="BO3406:BO3469" ca="1" si="1175">(L3406/$BR3406)*BM3405</f>
        <v>0</v>
      </c>
      <c r="BP3406" s="9">
        <f t="shared" ca="1" si="1169"/>
        <v>1</v>
      </c>
      <c r="BQ3406" s="9">
        <f t="shared" ca="1" si="1170"/>
        <v>0</v>
      </c>
      <c r="BR3406">
        <f t="shared" ca="1" si="1171"/>
        <v>1226.0363536976779</v>
      </c>
      <c r="BS3406">
        <f t="shared" ca="1" si="1172"/>
        <v>-3.6959467783663769E-3</v>
      </c>
      <c r="BT3406">
        <f t="shared" ca="1" si="1173"/>
        <v>1.8055555555555558E-5</v>
      </c>
      <c r="BU3406">
        <f t="shared" ca="1" si="1158"/>
        <v>5.7940237380991633E-6</v>
      </c>
      <c r="BV3406">
        <f t="shared" ca="1" si="1159"/>
        <v>0</v>
      </c>
      <c r="BW3406" s="35">
        <f ca="1">IFERROR(VLOOKUP($B3406,OFFSET(Input!$A$1,0,MATCH(Index!BW$6&amp;" Index",Input!$1:$1,0)-1,10000,2),2,0)/100,BW3405)</f>
        <v>3.7000000000000002E-3</v>
      </c>
      <c r="BX3406">
        <f t="shared" ref="BX3406:BX3469" ca="1" si="1176">BT3406*BB3405*CE3405</f>
        <v>1.1414460214804238E-2</v>
      </c>
      <c r="CE3406">
        <v>1052.0859039592247</v>
      </c>
    </row>
    <row r="3407" spans="2:83" x14ac:dyDescent="0.25">
      <c r="B3407" s="2">
        <v>42466</v>
      </c>
      <c r="C3407">
        <f t="shared" ca="1" si="1160"/>
        <v>0</v>
      </c>
      <c r="D3407">
        <f t="shared" ca="1" si="1161"/>
        <v>3</v>
      </c>
      <c r="E3407">
        <f ca="1">IF($B3407&lt;VLOOKUP(E$6&amp;" Equity",Param,4,0),"",IFERROR(VLOOKUP($B3407,OFFSET(Input!$A$1,0,MATCH(Index!E$6&amp;" Equity",Input!$1:$1,0)-1,10000,2),2,0),E3406))</f>
        <v>81.55</v>
      </c>
      <c r="F3407" s="33">
        <v>131.22999999999999</v>
      </c>
      <c r="H3407">
        <f ca="1">IFERROR(VLOOKUP($B3407,OFFSET(Input!$A$1,0,MATCH(Index!H$6,Input!$1:$1,0)-1,10000,2),2,0),0)</f>
        <v>0</v>
      </c>
      <c r="I3407">
        <f ca="1">IFERROR(VLOOKUP($B3407,OFFSET(Input!$A$1,0,MATCH(Index!I$6,Input!$1:$1,0)-1,10000,2),2,0),0)</f>
        <v>0</v>
      </c>
      <c r="K3407">
        <f t="shared" ca="1" si="1162"/>
        <v>105.00815922032542</v>
      </c>
      <c r="L3407" s="30">
        <f t="shared" ca="1" si="1163"/>
        <v>147.54663690332171</v>
      </c>
      <c r="N3407">
        <f t="shared" ca="1" si="1167"/>
        <v>8.3734019592920234E-3</v>
      </c>
      <c r="O3407">
        <f t="shared" ca="1" si="1168"/>
        <v>-7.2887726831131708E-3</v>
      </c>
      <c r="Q3407">
        <f t="shared" ca="1" si="1133"/>
        <v>6.7594228710757057E-2</v>
      </c>
      <c r="R3407">
        <f t="shared" ca="1" si="1132"/>
        <v>0.1206929675329719</v>
      </c>
      <c r="T3407">
        <f t="shared" ca="1" si="1143"/>
        <v>8.5808337950971952E-2</v>
      </c>
      <c r="U3407">
        <f t="shared" ca="1" si="1138"/>
        <v>0.10260317635766185</v>
      </c>
      <c r="W3407">
        <f t="shared" ca="1" si="1139"/>
        <v>-0.46078230117394553</v>
      </c>
      <c r="X3407">
        <f t="shared" ca="1" si="1140"/>
        <v>-0.39345883889769262</v>
      </c>
      <c r="Z3407">
        <f t="shared" ca="1" si="1153"/>
        <v>104.46646119450619</v>
      </c>
      <c r="AA3407">
        <f t="shared" ca="1" si="1153"/>
        <v>104.63534297853823</v>
      </c>
      <c r="AB3407">
        <f t="shared" ca="1" si="1153"/>
        <v>104.38176676301744</v>
      </c>
      <c r="AC3407">
        <f t="shared" ca="1" si="1154"/>
        <v>104.63534297853823</v>
      </c>
      <c r="AE3407">
        <f ca="1">IFERROR(VLOOKUP($B3407,OFFSET(Input!$A$1,0,MATCH(Index!AE$6&amp;" Index",Input!$1:$1,0)-1,10000,2),2,0),AE3406)</f>
        <v>14.09</v>
      </c>
      <c r="AF3407">
        <f t="shared" ca="1" si="1144"/>
        <v>14.292666666666664</v>
      </c>
      <c r="AG3407">
        <f t="shared" ca="1" si="1144"/>
        <v>15.051999999999998</v>
      </c>
      <c r="AH3407">
        <f t="shared" ca="1" si="1144"/>
        <v>15.508400000000002</v>
      </c>
      <c r="AI3407">
        <f t="shared" ca="1" si="1145"/>
        <v>15.508400000000002</v>
      </c>
      <c r="AK3407">
        <f t="shared" ca="1" si="1146"/>
        <v>-1</v>
      </c>
      <c r="AL3407">
        <f t="shared" ca="1" si="1147"/>
        <v>-1</v>
      </c>
      <c r="AN3407" t="str">
        <f t="shared" ca="1" si="1157"/>
        <v>Not Down</v>
      </c>
      <c r="AO3407" t="str">
        <f t="shared" ca="1" si="1164"/>
        <v>Not Up</v>
      </c>
      <c r="AQ3407">
        <f t="shared" ca="1" si="1155"/>
        <v>1</v>
      </c>
      <c r="AR3407">
        <f t="shared" ca="1" si="1156"/>
        <v>0</v>
      </c>
      <c r="AT3407">
        <f t="shared" ca="1" si="1134"/>
        <v>1</v>
      </c>
      <c r="AU3407">
        <f t="shared" ca="1" si="1135"/>
        <v>0</v>
      </c>
      <c r="AW3407" s="5">
        <f t="shared" ca="1" si="1149"/>
        <v>6.7594228710757057E-2</v>
      </c>
      <c r="AX3407" s="5">
        <f t="shared" ca="1" si="1150"/>
        <v>8.5808337950971952E-2</v>
      </c>
      <c r="AY3407" s="18">
        <f t="shared" ca="1" si="1148"/>
        <v>8.5808337950971952E-2</v>
      </c>
      <c r="BA3407" s="6">
        <f t="shared" ca="1" si="1141"/>
        <v>0.5826939571836055</v>
      </c>
      <c r="BB3407">
        <f t="shared" ca="1" si="1142"/>
        <v>0.5826939571836055</v>
      </c>
      <c r="BC3407" t="str">
        <f t="shared" ref="BC3407:BC3470" ca="1" si="1177">IF($D3407=1,BD3406,BC3406)</f>
        <v>HYG UP Equity</v>
      </c>
      <c r="BD3407" t="str">
        <f t="shared" ref="BD3407:BD3470" ca="1" si="1178">IF($D3407=1,IF(AO3407="Up","TLT UP Equity",IF(AN3407="Down","TLT UP equity","HYG UP Equity")),BD3406)</f>
        <v>HYG UP Equity</v>
      </c>
      <c r="BF3407">
        <f t="shared" ca="1" si="1151"/>
        <v>1</v>
      </c>
      <c r="BG3407">
        <f t="shared" ca="1" si="1152"/>
        <v>0</v>
      </c>
      <c r="BI3407">
        <f t="shared" ca="1" si="1165"/>
        <v>1</v>
      </c>
      <c r="BJ3407">
        <f t="shared" ca="1" si="1166"/>
        <v>0</v>
      </c>
      <c r="BL3407">
        <f t="shared" ca="1" si="1136"/>
        <v>11.773804620250138</v>
      </c>
      <c r="BM3407">
        <f t="shared" ca="1" si="1137"/>
        <v>0</v>
      </c>
      <c r="BN3407" s="9">
        <f t="shared" ca="1" si="1174"/>
        <v>1</v>
      </c>
      <c r="BO3407" s="9">
        <f t="shared" ca="1" si="1175"/>
        <v>0</v>
      </c>
      <c r="BP3407" s="9">
        <f t="shared" ca="1" si="1169"/>
        <v>0.99999999999999989</v>
      </c>
      <c r="BQ3407" s="9">
        <f t="shared" ca="1" si="1170"/>
        <v>0</v>
      </c>
      <c r="BR3407">
        <f t="shared" ca="1" si="1171"/>
        <v>1236.3455501922297</v>
      </c>
      <c r="BS3407">
        <f t="shared" ca="1" si="1172"/>
        <v>8.4085569432419405E-3</v>
      </c>
      <c r="BT3407">
        <f t="shared" ca="1" si="1173"/>
        <v>1.8055555555555558E-5</v>
      </c>
      <c r="BU3407">
        <f t="shared" ca="1" si="1158"/>
        <v>1.3018265285877685E-6</v>
      </c>
      <c r="BV3407">
        <f t="shared" ca="1" si="1159"/>
        <v>0</v>
      </c>
      <c r="BW3407" s="35">
        <f ca="1">IFERROR(VLOOKUP($B3407,OFFSET(Input!$A$1,0,MATCH(Index!BW$6&amp;" Index",Input!$1:$1,0)-1,10000,2),2,0)/100,BW3406)</f>
        <v>3.7000000000000002E-3</v>
      </c>
      <c r="BX3407">
        <f t="shared" ca="1" si="1176"/>
        <v>1.1265329229212242E-2</v>
      </c>
      <c r="CE3407">
        <v>1057.366763075489</v>
      </c>
    </row>
    <row r="3408" spans="2:83" x14ac:dyDescent="0.25">
      <c r="B3408" s="2">
        <v>42467</v>
      </c>
      <c r="C3408">
        <f t="shared" ca="1" si="1160"/>
        <v>0</v>
      </c>
      <c r="D3408">
        <f t="shared" ca="1" si="1161"/>
        <v>4</v>
      </c>
      <c r="E3408">
        <f ca="1">IF($B3408&lt;VLOOKUP(E$6&amp;" Equity",Param,4,0),"",IFERROR(VLOOKUP($B3408,OFFSET(Input!$A$1,0,MATCH(Index!E$6&amp;" Equity",Input!$1:$1,0)-1,10000,2),2,0),E3407))</f>
        <v>81.150000000000006</v>
      </c>
      <c r="F3408" s="33">
        <v>132.85</v>
      </c>
      <c r="H3408">
        <f ca="1">IFERROR(VLOOKUP($B3408,OFFSET(Input!$A$1,0,MATCH(Index!H$6,Input!$1:$1,0)-1,10000,2),2,0),0)</f>
        <v>0</v>
      </c>
      <c r="I3408">
        <f ca="1">IFERROR(VLOOKUP($B3408,OFFSET(Input!$A$1,0,MATCH(Index!I$6,Input!$1:$1,0)-1,10000,2),2,0),0)</f>
        <v>0</v>
      </c>
      <c r="K3408">
        <f t="shared" ca="1" si="1162"/>
        <v>104.49309774039742</v>
      </c>
      <c r="L3408" s="30">
        <f t="shared" ca="1" si="1163"/>
        <v>149.36806151494542</v>
      </c>
      <c r="N3408">
        <f t="shared" ca="1" si="1167"/>
        <v>-4.917035106422502E-3</v>
      </c>
      <c r="O3408">
        <f t="shared" ca="1" si="1168"/>
        <v>1.2269163297627221E-2</v>
      </c>
      <c r="Q3408">
        <f t="shared" ca="1" si="1133"/>
        <v>6.8086297274171675E-2</v>
      </c>
      <c r="R3408">
        <f t="shared" ca="1" si="1132"/>
        <v>0.12314473354270669</v>
      </c>
      <c r="T3408">
        <f t="shared" ca="1" si="1143"/>
        <v>8.712019947224936E-2</v>
      </c>
      <c r="U3408">
        <f t="shared" ca="1" si="1138"/>
        <v>0.10934270130057204</v>
      </c>
      <c r="W3408">
        <f t="shared" ca="1" si="1139"/>
        <v>-0.47262707350072364</v>
      </c>
      <c r="X3408">
        <f t="shared" ca="1" si="1140"/>
        <v>-0.42340949664446115</v>
      </c>
      <c r="Z3408">
        <f t="shared" ca="1" si="1153"/>
        <v>104.44316673801237</v>
      </c>
      <c r="AA3408">
        <f t="shared" ca="1" si="1153"/>
        <v>104.69482896957841</v>
      </c>
      <c r="AB3408">
        <f t="shared" ca="1" si="1153"/>
        <v>104.44114700841607</v>
      </c>
      <c r="AC3408">
        <f t="shared" ca="1" si="1154"/>
        <v>104.69482896957841</v>
      </c>
      <c r="AE3408">
        <f ca="1">IFERROR(VLOOKUP($B3408,OFFSET(Input!$A$1,0,MATCH(Index!AE$6&amp;" Index",Input!$1:$1,0)-1,10000,2),2,0),AE3407)</f>
        <v>16.16</v>
      </c>
      <c r="AF3408">
        <f t="shared" ca="1" si="1144"/>
        <v>14.370666666666665</v>
      </c>
      <c r="AG3408">
        <f t="shared" ca="1" si="1144"/>
        <v>14.942999999999998</v>
      </c>
      <c r="AH3408">
        <f t="shared" ca="1" si="1144"/>
        <v>15.471200000000001</v>
      </c>
      <c r="AI3408">
        <f t="shared" ca="1" si="1145"/>
        <v>15.471200000000001</v>
      </c>
      <c r="AK3408">
        <f t="shared" ca="1" si="1146"/>
        <v>-1</v>
      </c>
      <c r="AL3408">
        <f t="shared" ca="1" si="1147"/>
        <v>-1</v>
      </c>
      <c r="AN3408" t="str">
        <f t="shared" ca="1" si="1157"/>
        <v>Not Down</v>
      </c>
      <c r="AO3408" t="str">
        <f t="shared" ca="1" si="1164"/>
        <v>Not Up</v>
      </c>
      <c r="AQ3408">
        <f t="shared" ca="1" si="1155"/>
        <v>1</v>
      </c>
      <c r="AR3408">
        <f t="shared" ca="1" si="1156"/>
        <v>0</v>
      </c>
      <c r="AT3408">
        <f t="shared" ca="1" si="1134"/>
        <v>1</v>
      </c>
      <c r="AU3408">
        <f t="shared" ca="1" si="1135"/>
        <v>0</v>
      </c>
      <c r="AW3408" s="5">
        <f t="shared" ca="1" si="1149"/>
        <v>6.8086297274171675E-2</v>
      </c>
      <c r="AX3408" s="5">
        <f t="shared" ca="1" si="1150"/>
        <v>8.712019947224936E-2</v>
      </c>
      <c r="AY3408" s="18">
        <f t="shared" ca="1" si="1148"/>
        <v>8.712019947224936E-2</v>
      </c>
      <c r="BA3408" s="6">
        <f t="shared" ca="1" si="1141"/>
        <v>0.57391971440477063</v>
      </c>
      <c r="BB3408">
        <f t="shared" ca="1" si="1142"/>
        <v>0.57391971440477063</v>
      </c>
      <c r="BC3408" t="str">
        <f t="shared" ca="1" si="1177"/>
        <v>HYG UP Equity</v>
      </c>
      <c r="BD3408" t="str">
        <f t="shared" ca="1" si="1178"/>
        <v>HYG UP Equity</v>
      </c>
      <c r="BF3408">
        <f t="shared" ca="1" si="1151"/>
        <v>1</v>
      </c>
      <c r="BG3408">
        <f t="shared" ca="1" si="1152"/>
        <v>0</v>
      </c>
      <c r="BI3408">
        <f t="shared" ca="1" si="1165"/>
        <v>1</v>
      </c>
      <c r="BJ3408">
        <f t="shared" ca="1" si="1166"/>
        <v>0</v>
      </c>
      <c r="BL3408">
        <f t="shared" ca="1" si="1136"/>
        <v>11.773804620250139</v>
      </c>
      <c r="BM3408">
        <f t="shared" ca="1" si="1137"/>
        <v>0</v>
      </c>
      <c r="BN3408" s="9">
        <f t="shared" ca="1" si="1174"/>
        <v>0.99999999999999989</v>
      </c>
      <c r="BO3408" s="9">
        <f t="shared" ca="1" si="1175"/>
        <v>0</v>
      </c>
      <c r="BP3408" s="9">
        <f t="shared" ca="1" si="1169"/>
        <v>1</v>
      </c>
      <c r="BQ3408" s="9">
        <f t="shared" ca="1" si="1170"/>
        <v>0</v>
      </c>
      <c r="BR3408">
        <f t="shared" ca="1" si="1171"/>
        <v>1230.2813169601404</v>
      </c>
      <c r="BS3408">
        <f t="shared" ca="1" si="1172"/>
        <v>-4.9049662783566816E-3</v>
      </c>
      <c r="BT3408">
        <f t="shared" ca="1" si="1173"/>
        <v>1.8055555555555555E-5</v>
      </c>
      <c r="BU3408">
        <f t="shared" ca="1" si="1158"/>
        <v>2.0686196488221231E-6</v>
      </c>
      <c r="BV3408">
        <f t="shared" ca="1" si="1159"/>
        <v>0</v>
      </c>
      <c r="BW3408" s="35">
        <f ca="1">IFERROR(VLOOKUP($B3408,OFFSET(Input!$A$1,0,MATCH(Index!BW$6&amp;" Index",Input!$1:$1,0)-1,10000,2),2,0)/100,BW3407)</f>
        <v>3.7000000000000002E-3</v>
      </c>
      <c r="BX3408">
        <f t="shared" ca="1" si="1176"/>
        <v>1.1124410977529715E-2</v>
      </c>
      <c r="CE3408">
        <v>1054.2672941487469</v>
      </c>
    </row>
    <row r="3409" spans="2:83" x14ac:dyDescent="0.25">
      <c r="B3409" s="2">
        <v>42468</v>
      </c>
      <c r="C3409">
        <f t="shared" ca="1" si="1160"/>
        <v>0</v>
      </c>
      <c r="D3409">
        <f t="shared" ca="1" si="1161"/>
        <v>5</v>
      </c>
      <c r="E3409">
        <f ca="1">IF($B3409&lt;VLOOKUP(E$6&amp;" Equity",Param,4,0),"",IFERROR(VLOOKUP($B3409,OFFSET(Input!$A$1,0,MATCH(Index!E$6&amp;" Equity",Input!$1:$1,0)-1,10000,2),2,0),E3408))</f>
        <v>81.52</v>
      </c>
      <c r="F3409" s="33">
        <v>132.01</v>
      </c>
      <c r="H3409">
        <f ca="1">IFERROR(VLOOKUP($B3409,OFFSET(Input!$A$1,0,MATCH(Index!H$6,Input!$1:$1,0)-1,10000,2),2,0),0)</f>
        <v>0</v>
      </c>
      <c r="I3409">
        <f ca="1">IFERROR(VLOOKUP($B3409,OFFSET(Input!$A$1,0,MATCH(Index!I$6,Input!$1:$1,0)-1,10000,2),2,0),0)</f>
        <v>0</v>
      </c>
      <c r="K3409">
        <f t="shared" ca="1" si="1162"/>
        <v>104.96952960933082</v>
      </c>
      <c r="L3409" s="30">
        <f t="shared" ca="1" si="1163"/>
        <v>148.42361912373312</v>
      </c>
      <c r="N3409">
        <f t="shared" ca="1" si="1167"/>
        <v>4.549094953868976E-3</v>
      </c>
      <c r="O3409">
        <f t="shared" ca="1" si="1168"/>
        <v>-6.342994913154318E-3</v>
      </c>
      <c r="Q3409">
        <f t="shared" ca="1" si="1133"/>
        <v>6.8307471954718285E-2</v>
      </c>
      <c r="R3409">
        <f t="shared" ca="1" si="1132"/>
        <v>0.12718001393899367</v>
      </c>
      <c r="T3409">
        <f t="shared" ca="1" si="1143"/>
        <v>8.5127163665803973E-2</v>
      </c>
      <c r="U3409">
        <f t="shared" ca="1" si="1138"/>
        <v>0.11067896559608392</v>
      </c>
      <c r="W3409">
        <f t="shared" ca="1" si="1139"/>
        <v>-0.53490598030943837</v>
      </c>
      <c r="X3409">
        <f t="shared" ca="1" si="1140"/>
        <v>-0.42861434421987826</v>
      </c>
      <c r="Z3409">
        <f t="shared" ca="1" si="1153"/>
        <v>104.51365593497641</v>
      </c>
      <c r="AA3409">
        <f t="shared" ca="1" si="1153"/>
        <v>104.74224952451497</v>
      </c>
      <c r="AB3409">
        <f t="shared" ca="1" si="1153"/>
        <v>104.50574238860267</v>
      </c>
      <c r="AC3409">
        <f t="shared" ca="1" si="1154"/>
        <v>104.74224952451497</v>
      </c>
      <c r="AE3409">
        <f ca="1">IFERROR(VLOOKUP($B3409,OFFSET(Input!$A$1,0,MATCH(Index!AE$6&amp;" Index",Input!$1:$1,0)-1,10000,2),2,0),AE3408)</f>
        <v>15.36</v>
      </c>
      <c r="AF3409">
        <f t="shared" ca="1" si="1144"/>
        <v>14.431999999999997</v>
      </c>
      <c r="AG3409">
        <f t="shared" ca="1" si="1144"/>
        <v>14.8085</v>
      </c>
      <c r="AH3409">
        <f t="shared" ca="1" si="1144"/>
        <v>15.417600000000002</v>
      </c>
      <c r="AI3409">
        <f t="shared" ca="1" si="1145"/>
        <v>15.417600000000002</v>
      </c>
      <c r="AK3409">
        <f t="shared" ca="1" si="1146"/>
        <v>-1</v>
      </c>
      <c r="AL3409">
        <f t="shared" ca="1" si="1147"/>
        <v>-1</v>
      </c>
      <c r="AN3409" t="str">
        <f t="shared" ca="1" si="1157"/>
        <v>Not Down</v>
      </c>
      <c r="AO3409" t="str">
        <f t="shared" ca="1" si="1164"/>
        <v>Not Up</v>
      </c>
      <c r="AQ3409">
        <f t="shared" ca="1" si="1155"/>
        <v>1</v>
      </c>
      <c r="AR3409">
        <f t="shared" ca="1" si="1156"/>
        <v>0</v>
      </c>
      <c r="AT3409">
        <f t="shared" ca="1" si="1134"/>
        <v>1</v>
      </c>
      <c r="AU3409">
        <f t="shared" ca="1" si="1135"/>
        <v>0</v>
      </c>
      <c r="AW3409" s="5">
        <f t="shared" ca="1" si="1149"/>
        <v>6.8307471954718285E-2</v>
      </c>
      <c r="AX3409" s="5">
        <f t="shared" ca="1" si="1150"/>
        <v>8.5127163665803973E-2</v>
      </c>
      <c r="AY3409" s="18">
        <f t="shared" ca="1" si="1148"/>
        <v>8.5127163665803973E-2</v>
      </c>
      <c r="BA3409" s="6">
        <f t="shared" ca="1" si="1141"/>
        <v>0.58735658333798413</v>
      </c>
      <c r="BB3409">
        <f t="shared" ca="1" si="1142"/>
        <v>0.58735658333798413</v>
      </c>
      <c r="BC3409" t="str">
        <f t="shared" ca="1" si="1177"/>
        <v>HYG UP Equity</v>
      </c>
      <c r="BD3409" t="str">
        <f t="shared" ca="1" si="1178"/>
        <v>HYG UP Equity</v>
      </c>
      <c r="BF3409">
        <f t="shared" ca="1" si="1151"/>
        <v>1</v>
      </c>
      <c r="BG3409">
        <f t="shared" ca="1" si="1152"/>
        <v>0</v>
      </c>
      <c r="BI3409">
        <f t="shared" ca="1" si="1165"/>
        <v>1</v>
      </c>
      <c r="BJ3409">
        <f t="shared" ca="1" si="1166"/>
        <v>0</v>
      </c>
      <c r="BL3409">
        <f t="shared" ca="1" si="1136"/>
        <v>11.773804620250139</v>
      </c>
      <c r="BM3409">
        <f t="shared" ca="1" si="1137"/>
        <v>0</v>
      </c>
      <c r="BN3409" s="9">
        <f t="shared" ca="1" si="1174"/>
        <v>1</v>
      </c>
      <c r="BO3409" s="9">
        <f t="shared" ca="1" si="1175"/>
        <v>0</v>
      </c>
      <c r="BP3409" s="9">
        <f t="shared" ca="1" si="1169"/>
        <v>1</v>
      </c>
      <c r="BQ3409" s="9">
        <f t="shared" ca="1" si="1170"/>
        <v>0</v>
      </c>
      <c r="BR3409">
        <f t="shared" ca="1" si="1171"/>
        <v>1235.890732699823</v>
      </c>
      <c r="BS3409">
        <f t="shared" ca="1" si="1172"/>
        <v>4.5594577942080772E-3</v>
      </c>
      <c r="BT3409">
        <f t="shared" ca="1" si="1173"/>
        <v>1.8055555555555558E-5</v>
      </c>
      <c r="BU3409">
        <f t="shared" ca="1" si="1158"/>
        <v>1.7548485557669747E-6</v>
      </c>
      <c r="BV3409">
        <f t="shared" ca="1" si="1159"/>
        <v>0</v>
      </c>
      <c r="BW3409" s="35">
        <f ca="1">IFERROR(VLOOKUP($B3409,OFFSET(Input!$A$1,0,MATCH(Index!BW$6&amp;" Index",Input!$1:$1,0)-1,10000,2),2,0)/100,BW3408)</f>
        <v>3.7000000000000002E-3</v>
      </c>
      <c r="BX3409">
        <f t="shared" ca="1" si="1176"/>
        <v>1.0924780828796958E-2</v>
      </c>
      <c r="CE3409">
        <v>1057.0451755388071</v>
      </c>
    </row>
    <row r="3410" spans="2:83" x14ac:dyDescent="0.25">
      <c r="B3410" s="2">
        <v>42471</v>
      </c>
      <c r="C3410">
        <f t="shared" ca="1" si="1160"/>
        <v>0</v>
      </c>
      <c r="D3410">
        <f t="shared" ca="1" si="1161"/>
        <v>0</v>
      </c>
      <c r="E3410">
        <f ca="1">IF($B3410&lt;VLOOKUP(E$6&amp;" Equity",Param,4,0),"",IFERROR(VLOOKUP($B3410,OFFSET(Input!$A$1,0,MATCH(Index!E$6&amp;" Equity",Input!$1:$1,0)-1,10000,2),2,0),E3409))</f>
        <v>81.63</v>
      </c>
      <c r="F3410" s="33">
        <v>131.84</v>
      </c>
      <c r="H3410">
        <f ca="1">IFERROR(VLOOKUP($B3410,OFFSET(Input!$A$1,0,MATCH(Index!H$6,Input!$1:$1,0)-1,10000,2),2,0),0)</f>
        <v>0</v>
      </c>
      <c r="I3410">
        <f ca="1">IFERROR(VLOOKUP($B3410,OFFSET(Input!$A$1,0,MATCH(Index!I$6,Input!$1:$1,0)-1,10000,2),2,0),0)</f>
        <v>0</v>
      </c>
      <c r="K3410">
        <f t="shared" ca="1" si="1162"/>
        <v>105.11117151631102</v>
      </c>
      <c r="L3410" s="30">
        <f t="shared" ca="1" si="1163"/>
        <v>148.23248197313066</v>
      </c>
      <c r="N3410">
        <f t="shared" ca="1" si="1167"/>
        <v>1.3484525487951625E-3</v>
      </c>
      <c r="O3410">
        <f t="shared" ca="1" si="1168"/>
        <v>-1.2886111315063955E-3</v>
      </c>
      <c r="Q3410">
        <f t="shared" ca="1" si="1133"/>
        <v>6.4715146468596649E-2</v>
      </c>
      <c r="R3410">
        <f t="shared" ca="1" si="1132"/>
        <v>0.12717412400216588</v>
      </c>
      <c r="T3410">
        <f t="shared" ca="1" si="1143"/>
        <v>7.3348322022858986E-2</v>
      </c>
      <c r="U3410">
        <f t="shared" ca="1" si="1138"/>
        <v>0.10474375426615699</v>
      </c>
      <c r="W3410">
        <f t="shared" ca="1" si="1139"/>
        <v>-0.55163932656166492</v>
      </c>
      <c r="X3410">
        <f t="shared" ca="1" si="1140"/>
        <v>-0.32451854193612484</v>
      </c>
      <c r="Z3410">
        <f t="shared" ca="1" si="1153"/>
        <v>104.64573146882989</v>
      </c>
      <c r="AA3410">
        <f t="shared" ca="1" si="1153"/>
        <v>104.73266819346085</v>
      </c>
      <c r="AB3410">
        <f t="shared" ca="1" si="1153"/>
        <v>104.56421199250195</v>
      </c>
      <c r="AC3410">
        <f t="shared" ca="1" si="1154"/>
        <v>104.73266819346085</v>
      </c>
      <c r="AE3410">
        <f ca="1">IFERROR(VLOOKUP($B3410,OFFSET(Input!$A$1,0,MATCH(Index!AE$6&amp;" Index",Input!$1:$1,0)-1,10000,2),2,0),AE3409)</f>
        <v>16.260000000000002</v>
      </c>
      <c r="AF3410">
        <f t="shared" ca="1" si="1144"/>
        <v>14.581333333333331</v>
      </c>
      <c r="AG3410">
        <f t="shared" ca="1" si="1144"/>
        <v>14.7965</v>
      </c>
      <c r="AH3410">
        <f t="shared" ca="1" si="1144"/>
        <v>15.393600000000001</v>
      </c>
      <c r="AI3410">
        <f t="shared" ca="1" si="1145"/>
        <v>15.393600000000001</v>
      </c>
      <c r="AK3410">
        <f t="shared" ca="1" si="1146"/>
        <v>-1</v>
      </c>
      <c r="AL3410">
        <f t="shared" ca="1" si="1147"/>
        <v>-1</v>
      </c>
      <c r="AN3410" t="str">
        <f t="shared" ca="1" si="1157"/>
        <v>Not Down</v>
      </c>
      <c r="AO3410" t="str">
        <f t="shared" ca="1" si="1164"/>
        <v>Not Up</v>
      </c>
      <c r="AQ3410">
        <f t="shared" ca="1" si="1155"/>
        <v>1</v>
      </c>
      <c r="AR3410">
        <f t="shared" ca="1" si="1156"/>
        <v>0</v>
      </c>
      <c r="AT3410">
        <f t="shared" ca="1" si="1134"/>
        <v>1</v>
      </c>
      <c r="AU3410">
        <f t="shared" ca="1" si="1135"/>
        <v>0</v>
      </c>
      <c r="AW3410" s="5">
        <f t="shared" ca="1" si="1149"/>
        <v>6.4715146468596649E-2</v>
      </c>
      <c r="AX3410" s="5">
        <f t="shared" ca="1" si="1150"/>
        <v>7.3348322022858986E-2</v>
      </c>
      <c r="AY3410" s="18">
        <f t="shared" ca="1" si="1148"/>
        <v>7.3348322022858986E-2</v>
      </c>
      <c r="BA3410" s="6">
        <f t="shared" ca="1" si="1141"/>
        <v>0.68167885264529315</v>
      </c>
      <c r="BB3410">
        <f t="shared" ca="1" si="1142"/>
        <v>0.68167885264529315</v>
      </c>
      <c r="BC3410" t="str">
        <f t="shared" ca="1" si="1177"/>
        <v>HYG UP Equity</v>
      </c>
      <c r="BD3410" t="str">
        <f t="shared" ca="1" si="1178"/>
        <v>HYG UP Equity</v>
      </c>
      <c r="BF3410">
        <f t="shared" ca="1" si="1151"/>
        <v>1</v>
      </c>
      <c r="BG3410">
        <f t="shared" ca="1" si="1152"/>
        <v>0</v>
      </c>
      <c r="BI3410">
        <f t="shared" ca="1" si="1165"/>
        <v>1</v>
      </c>
      <c r="BJ3410">
        <f t="shared" ca="1" si="1166"/>
        <v>0</v>
      </c>
      <c r="BL3410">
        <f t="shared" ca="1" si="1136"/>
        <v>11.773804620250139</v>
      </c>
      <c r="BM3410">
        <f t="shared" ca="1" si="1137"/>
        <v>0</v>
      </c>
      <c r="BN3410" s="9">
        <f t="shared" ca="1" si="1174"/>
        <v>1</v>
      </c>
      <c r="BO3410" s="9">
        <f t="shared" ca="1" si="1175"/>
        <v>0</v>
      </c>
      <c r="BP3410" s="9">
        <f t="shared" ca="1" si="1169"/>
        <v>1</v>
      </c>
      <c r="BQ3410" s="9">
        <f t="shared" ca="1" si="1170"/>
        <v>0</v>
      </c>
      <c r="BR3410">
        <f t="shared" ca="1" si="1171"/>
        <v>1237.5583968386475</v>
      </c>
      <c r="BS3410">
        <f t="shared" ca="1" si="1172"/>
        <v>1.3493621197251393E-3</v>
      </c>
      <c r="BT3410">
        <f t="shared" ca="1" si="1173"/>
        <v>5.4166666666666671E-5</v>
      </c>
      <c r="BU3410">
        <f t="shared" ca="1" si="1158"/>
        <v>2.6873737866426997E-6</v>
      </c>
      <c r="BV3410">
        <f t="shared" ca="1" si="1159"/>
        <v>0</v>
      </c>
      <c r="BW3410" s="35">
        <f ca="1">IFERROR(VLOOKUP($B3410,OFFSET(Input!$A$1,0,MATCH(Index!BW$6&amp;" Index",Input!$1:$1,0)-1,10000,2),2,0)/100,BW3409)</f>
        <v>3.7000000000000002E-3</v>
      </c>
      <c r="BX3410">
        <f t="shared" ca="1" si="1176"/>
        <v>3.36300489816619E-2</v>
      </c>
      <c r="CE3410">
        <v>1057.8007609577724</v>
      </c>
    </row>
    <row r="3411" spans="2:83" x14ac:dyDescent="0.25">
      <c r="B3411" s="2">
        <v>42472</v>
      </c>
      <c r="C3411">
        <f t="shared" ca="1" si="1160"/>
        <v>0</v>
      </c>
      <c r="D3411">
        <f t="shared" ca="1" si="1161"/>
        <v>0</v>
      </c>
      <c r="E3411">
        <f ca="1">IF($B3411&lt;VLOOKUP(E$6&amp;" Equity",Param,4,0),"",IFERROR(VLOOKUP($B3411,OFFSET(Input!$A$1,0,MATCH(Index!E$6&amp;" Equity",Input!$1:$1,0)-1,10000,2),2,0),E3410))</f>
        <v>82.11</v>
      </c>
      <c r="F3411" s="33">
        <v>130.93</v>
      </c>
      <c r="H3411">
        <f ca="1">IFERROR(VLOOKUP($B3411,OFFSET(Input!$A$1,0,MATCH(Index!H$6,Input!$1:$1,0)-1,10000,2),2,0),0)</f>
        <v>0</v>
      </c>
      <c r="I3411">
        <f ca="1">IFERROR(VLOOKUP($B3411,OFFSET(Input!$A$1,0,MATCH(Index!I$6,Input!$1:$1,0)-1,10000,2),2,0),0)</f>
        <v>0</v>
      </c>
      <c r="K3411">
        <f t="shared" ca="1" si="1162"/>
        <v>105.72924529222465</v>
      </c>
      <c r="L3411" s="30">
        <f t="shared" ca="1" si="1163"/>
        <v>147.20933604931736</v>
      </c>
      <c r="N3411">
        <f t="shared" ca="1" si="1167"/>
        <v>5.8629702574327933E-3</v>
      </c>
      <c r="O3411">
        <f t="shared" ca="1" si="1168"/>
        <v>-6.9262369214994684E-3</v>
      </c>
      <c r="Q3411">
        <f t="shared" ca="1" si="1133"/>
        <v>6.8457312260414391E-2</v>
      </c>
      <c r="R3411">
        <f t="shared" ca="1" si="1132"/>
        <v>0.12099839629203205</v>
      </c>
      <c r="T3411">
        <f t="shared" ca="1" si="1143"/>
        <v>7.5647263133460707E-2</v>
      </c>
      <c r="U3411">
        <f t="shared" ca="1" si="1138"/>
        <v>0.10701314592099656</v>
      </c>
      <c r="W3411">
        <f t="shared" ca="1" si="1139"/>
        <v>-0.79288539571344163</v>
      </c>
      <c r="X3411">
        <f t="shared" ca="1" si="1140"/>
        <v>-0.35810236831050146</v>
      </c>
      <c r="Z3411">
        <f t="shared" ca="1" si="1153"/>
        <v>104.79988231184413</v>
      </c>
      <c r="AA3411">
        <f t="shared" ca="1" si="1153"/>
        <v>104.76808902709718</v>
      </c>
      <c r="AB3411">
        <f t="shared" ca="1" si="1153"/>
        <v>104.6422778289306</v>
      </c>
      <c r="AC3411">
        <f t="shared" ca="1" si="1154"/>
        <v>104.76808902709718</v>
      </c>
      <c r="AE3411">
        <f ca="1">IFERROR(VLOOKUP($B3411,OFFSET(Input!$A$1,0,MATCH(Index!AE$6&amp;" Index",Input!$1:$1,0)-1,10000,2),2,0),AE3410)</f>
        <v>14.85</v>
      </c>
      <c r="AF3411">
        <f t="shared" ca="1" si="1144"/>
        <v>14.651999999999999</v>
      </c>
      <c r="AG3411">
        <f t="shared" ca="1" si="1144"/>
        <v>14.692999999999998</v>
      </c>
      <c r="AH3411">
        <f t="shared" ca="1" si="1144"/>
        <v>15.293600000000003</v>
      </c>
      <c r="AI3411">
        <f t="shared" ca="1" si="1145"/>
        <v>15.293600000000003</v>
      </c>
      <c r="AK3411">
        <f t="shared" ca="1" si="1146"/>
        <v>1</v>
      </c>
      <c r="AL3411">
        <f t="shared" ca="1" si="1147"/>
        <v>-1</v>
      </c>
      <c r="AN3411" t="str">
        <f t="shared" ca="1" si="1157"/>
        <v>Not Down</v>
      </c>
      <c r="AO3411" t="str">
        <f t="shared" ca="1" si="1164"/>
        <v>Not Up</v>
      </c>
      <c r="AQ3411">
        <f t="shared" ca="1" si="1155"/>
        <v>1</v>
      </c>
      <c r="AR3411">
        <f t="shared" ca="1" si="1156"/>
        <v>0</v>
      </c>
      <c r="AT3411">
        <f t="shared" ca="1" si="1134"/>
        <v>1</v>
      </c>
      <c r="AU3411">
        <f t="shared" ca="1" si="1135"/>
        <v>0</v>
      </c>
      <c r="AW3411" s="5">
        <f t="shared" ca="1" si="1149"/>
        <v>6.8457312260414391E-2</v>
      </c>
      <c r="AX3411" s="5">
        <f t="shared" ca="1" si="1150"/>
        <v>7.5647263133460707E-2</v>
      </c>
      <c r="AY3411" s="18">
        <f t="shared" ca="1" si="1148"/>
        <v>7.5647263133460707E-2</v>
      </c>
      <c r="BA3411" s="6">
        <f t="shared" ca="1" si="1141"/>
        <v>0.6609624450231264</v>
      </c>
      <c r="BB3411">
        <f t="shared" ca="1" si="1142"/>
        <v>0.68167885264529315</v>
      </c>
      <c r="BC3411" t="str">
        <f t="shared" ca="1" si="1177"/>
        <v>HYG UP Equity</v>
      </c>
      <c r="BD3411" t="str">
        <f t="shared" ca="1" si="1178"/>
        <v>HYG UP Equity</v>
      </c>
      <c r="BF3411">
        <f t="shared" ca="1" si="1151"/>
        <v>1</v>
      </c>
      <c r="BG3411">
        <f t="shared" ca="1" si="1152"/>
        <v>0</v>
      </c>
      <c r="BI3411">
        <f t="shared" ca="1" si="1165"/>
        <v>1</v>
      </c>
      <c r="BJ3411">
        <f t="shared" ca="1" si="1166"/>
        <v>0</v>
      </c>
      <c r="BL3411">
        <f t="shared" ca="1" si="1136"/>
        <v>11.773804620250141</v>
      </c>
      <c r="BM3411">
        <f t="shared" ca="1" si="1137"/>
        <v>0</v>
      </c>
      <c r="BN3411" s="9">
        <f t="shared" ca="1" si="1174"/>
        <v>0.99999999999999989</v>
      </c>
      <c r="BO3411" s="9">
        <f t="shared" ca="1" si="1175"/>
        <v>0</v>
      </c>
      <c r="BP3411" s="9">
        <f t="shared" ca="1" si="1169"/>
        <v>1</v>
      </c>
      <c r="BQ3411" s="9">
        <f t="shared" ca="1" si="1170"/>
        <v>0</v>
      </c>
      <c r="BR3411">
        <f t="shared" ca="1" si="1171"/>
        <v>1244.835476717155</v>
      </c>
      <c r="BS3411">
        <f t="shared" ca="1" si="1172"/>
        <v>5.8801911062111856E-3</v>
      </c>
      <c r="BT3411">
        <f t="shared" ca="1" si="1173"/>
        <v>1.8055555555555555E-5</v>
      </c>
      <c r="BU3411">
        <f t="shared" ca="1" si="1158"/>
        <v>1.8864453861461828E-5</v>
      </c>
      <c r="BV3411">
        <f t="shared" ca="1" si="1159"/>
        <v>0</v>
      </c>
      <c r="BW3411" s="35">
        <f ca="1">IFERROR(VLOOKUP($B3411,OFFSET(Input!$A$1,0,MATCH(Index!BW$6&amp;" Index",Input!$1:$1,0)-1,10000,2),2,0)/100,BW3410)</f>
        <v>3.7000000000000002E-3</v>
      </c>
      <c r="BX3411">
        <f t="shared" ca="1" si="1176"/>
        <v>1.3019507385751611E-2</v>
      </c>
      <c r="CE3411">
        <v>1061.3267637795393</v>
      </c>
    </row>
    <row r="3412" spans="2:83" x14ac:dyDescent="0.25">
      <c r="B3412" s="2">
        <v>42473</v>
      </c>
      <c r="C3412">
        <f t="shared" ca="1" si="1160"/>
        <v>0</v>
      </c>
      <c r="D3412">
        <f t="shared" ca="1" si="1161"/>
        <v>0</v>
      </c>
      <c r="E3412">
        <f ca="1">IF($B3412&lt;VLOOKUP(E$6&amp;" Equity",Param,4,0),"",IFERROR(VLOOKUP($B3412,OFFSET(Input!$A$1,0,MATCH(Index!E$6&amp;" Equity",Input!$1:$1,0)-1,10000,2),2,0),E3411))</f>
        <v>82.65</v>
      </c>
      <c r="F3412" s="33">
        <v>131.38999999999999</v>
      </c>
      <c r="H3412">
        <f ca="1">IFERROR(VLOOKUP($B3412,OFFSET(Input!$A$1,0,MATCH(Index!H$6,Input!$1:$1,0)-1,10000,2),2,0),0)</f>
        <v>0</v>
      </c>
      <c r="I3412">
        <f ca="1">IFERROR(VLOOKUP($B3412,OFFSET(Input!$A$1,0,MATCH(Index!I$6,Input!$1:$1,0)-1,10000,2),2,0),0)</f>
        <v>0</v>
      </c>
      <c r="K3412">
        <f t="shared" ca="1" si="1162"/>
        <v>106.42457829012747</v>
      </c>
      <c r="L3412" s="30">
        <f t="shared" ca="1" si="1163"/>
        <v>147.72653069212407</v>
      </c>
      <c r="N3412">
        <f t="shared" ca="1" si="1167"/>
        <v>6.5550125463357716E-3</v>
      </c>
      <c r="O3412">
        <f t="shared" ca="1" si="1168"/>
        <v>3.5071704140687623E-3</v>
      </c>
      <c r="Q3412">
        <f t="shared" ca="1" si="1133"/>
        <v>7.3821576588472784E-2</v>
      </c>
      <c r="R3412">
        <f t="shared" ref="R3412:R3475" ca="1" si="1179">SQRT(SUMPRODUCT(OFFSET(O3412,0,0,-R$5,1),OFFSET(O3412,0,0,-R$5,1))*252/R$5)</f>
        <v>0.11012428026554763</v>
      </c>
      <c r="T3412">
        <f t="shared" ca="1" si="1143"/>
        <v>7.1283310845394174E-2</v>
      </c>
      <c r="U3412">
        <f t="shared" ca="1" si="1138"/>
        <v>0.10768329046705544</v>
      </c>
      <c r="W3412">
        <f t="shared" ca="1" si="1139"/>
        <v>-0.61977007398592665</v>
      </c>
      <c r="X3412">
        <f t="shared" ca="1" si="1140"/>
        <v>-0.32499389116767508</v>
      </c>
      <c r="Z3412">
        <f t="shared" ca="1" si="1153"/>
        <v>104.98639774547162</v>
      </c>
      <c r="AA3412">
        <f t="shared" ca="1" si="1153"/>
        <v>104.888902855887</v>
      </c>
      <c r="AB3412">
        <f t="shared" ca="1" si="1153"/>
        <v>104.77737928076625</v>
      </c>
      <c r="AC3412">
        <f t="shared" ca="1" si="1154"/>
        <v>104.888902855887</v>
      </c>
      <c r="AE3412">
        <f ca="1">IFERROR(VLOOKUP($B3412,OFFSET(Input!$A$1,0,MATCH(Index!AE$6&amp;" Index",Input!$1:$1,0)-1,10000,2),2,0),AE3411)</f>
        <v>13.84</v>
      </c>
      <c r="AF3412">
        <f t="shared" ca="1" si="1144"/>
        <v>14.629999999999999</v>
      </c>
      <c r="AG3412">
        <f t="shared" ca="1" si="1144"/>
        <v>14.542999999999997</v>
      </c>
      <c r="AH3412">
        <f t="shared" ca="1" si="1144"/>
        <v>15.1004</v>
      </c>
      <c r="AI3412">
        <f t="shared" ca="1" si="1145"/>
        <v>15.1004</v>
      </c>
      <c r="AK3412">
        <f t="shared" ca="1" si="1146"/>
        <v>1</v>
      </c>
      <c r="AL3412">
        <f t="shared" ca="1" si="1147"/>
        <v>-1</v>
      </c>
      <c r="AN3412" t="str">
        <f t="shared" ca="1" si="1157"/>
        <v>Not Down</v>
      </c>
      <c r="AO3412" t="str">
        <f t="shared" ca="1" si="1164"/>
        <v>Not Up</v>
      </c>
      <c r="AQ3412">
        <f t="shared" ca="1" si="1155"/>
        <v>1</v>
      </c>
      <c r="AR3412">
        <f t="shared" ca="1" si="1156"/>
        <v>0</v>
      </c>
      <c r="AT3412">
        <f t="shared" ca="1" si="1134"/>
        <v>1</v>
      </c>
      <c r="AU3412">
        <f t="shared" ca="1" si="1135"/>
        <v>0</v>
      </c>
      <c r="AW3412" s="5">
        <f t="shared" ca="1" si="1149"/>
        <v>7.3821576588472784E-2</v>
      </c>
      <c r="AX3412" s="5">
        <f t="shared" ca="1" si="1150"/>
        <v>7.1283310845394174E-2</v>
      </c>
      <c r="AY3412" s="18">
        <f t="shared" ca="1" si="1148"/>
        <v>7.3821576588472784E-2</v>
      </c>
      <c r="BA3412" s="6">
        <f t="shared" ca="1" si="1141"/>
        <v>0.67730875322171713</v>
      </c>
      <c r="BB3412">
        <f t="shared" ca="1" si="1142"/>
        <v>0.68167885264529315</v>
      </c>
      <c r="BC3412" t="str">
        <f t="shared" ca="1" si="1177"/>
        <v>HYG UP Equity</v>
      </c>
      <c r="BD3412" t="str">
        <f t="shared" ca="1" si="1178"/>
        <v>HYG UP Equity</v>
      </c>
      <c r="BF3412">
        <f t="shared" ca="1" si="1151"/>
        <v>1</v>
      </c>
      <c r="BG3412">
        <f t="shared" ca="1" si="1152"/>
        <v>0</v>
      </c>
      <c r="BI3412">
        <f t="shared" ca="1" si="1165"/>
        <v>1</v>
      </c>
      <c r="BJ3412">
        <f t="shared" ca="1" si="1166"/>
        <v>0</v>
      </c>
      <c r="BL3412">
        <f t="shared" ca="1" si="1136"/>
        <v>11.773804620250141</v>
      </c>
      <c r="BM3412">
        <f t="shared" ca="1" si="1137"/>
        <v>0</v>
      </c>
      <c r="BN3412" s="9">
        <f t="shared" ca="1" si="1174"/>
        <v>1</v>
      </c>
      <c r="BO3412" s="9">
        <f t="shared" ca="1" si="1175"/>
        <v>0</v>
      </c>
      <c r="BP3412" s="9">
        <f t="shared" ca="1" si="1169"/>
        <v>1</v>
      </c>
      <c r="BQ3412" s="9">
        <f t="shared" ca="1" si="1170"/>
        <v>0</v>
      </c>
      <c r="BR3412">
        <f t="shared" ca="1" si="1171"/>
        <v>1253.0221915804757</v>
      </c>
      <c r="BS3412">
        <f t="shared" ca="1" si="1172"/>
        <v>6.5765436609426242E-3</v>
      </c>
      <c r="BT3412">
        <f t="shared" ca="1" si="1173"/>
        <v>1.8055555555555558E-5</v>
      </c>
      <c r="BU3412">
        <f t="shared" ca="1" si="1158"/>
        <v>0</v>
      </c>
      <c r="BV3412">
        <f t="shared" ca="1" si="1159"/>
        <v>0</v>
      </c>
      <c r="BW3412" s="35">
        <f ca="1">IFERROR(VLOOKUP($B3412,OFFSET(Input!$A$1,0,MATCH(Index!BW$6&amp;" Index",Input!$1:$1,0)-1,10000,2),2,0)/100,BW3411)</f>
        <v>3.7000000000000002E-3</v>
      </c>
      <c r="BX3412">
        <f t="shared" ca="1" si="1176"/>
        <v>1.306290574721489E-2</v>
      </c>
      <c r="CE3412">
        <v>1066.0604566808393</v>
      </c>
    </row>
    <row r="3413" spans="2:83" x14ac:dyDescent="0.25">
      <c r="B3413" s="2">
        <v>42474</v>
      </c>
      <c r="C3413">
        <f t="shared" ca="1" si="1160"/>
        <v>0</v>
      </c>
      <c r="D3413">
        <f t="shared" ca="1" si="1161"/>
        <v>0</v>
      </c>
      <c r="E3413">
        <f ca="1">IF($B3413&lt;VLOOKUP(E$6&amp;" Equity",Param,4,0),"",IFERROR(VLOOKUP($B3413,OFFSET(Input!$A$1,0,MATCH(Index!E$6&amp;" Equity",Input!$1:$1,0)-1,10000,2),2,0),E3412))</f>
        <v>82.62</v>
      </c>
      <c r="F3413" s="33">
        <v>130.76</v>
      </c>
      <c r="H3413">
        <f ca="1">IFERROR(VLOOKUP($B3413,OFFSET(Input!$A$1,0,MATCH(Index!H$6,Input!$1:$1,0)-1,10000,2),2,0),0)</f>
        <v>0</v>
      </c>
      <c r="I3413">
        <f ca="1">IFERROR(VLOOKUP($B3413,OFFSET(Input!$A$1,0,MATCH(Index!I$6,Input!$1:$1,0)-1,10000,2),2,0),0)</f>
        <v>0</v>
      </c>
      <c r="K3413">
        <f t="shared" ca="1" si="1162"/>
        <v>106.38594867913287</v>
      </c>
      <c r="L3413" s="30">
        <f t="shared" ca="1" si="1163"/>
        <v>147.01819889871484</v>
      </c>
      <c r="N3413">
        <f t="shared" ca="1" si="1167"/>
        <v>-3.6304229841473064E-4</v>
      </c>
      <c r="O3413">
        <f t="shared" ca="1" si="1168"/>
        <v>-4.8064177977208671E-3</v>
      </c>
      <c r="Q3413">
        <f t="shared" ref="Q3413:Q3476" ca="1" si="1180">SQRT(SUMPRODUCT(OFFSET(N3413,0,0,-Q$5,1),OFFSET(N3413,0,0,-Q$5,1))*252/Q$5)</f>
        <v>7.3533611921912628E-2</v>
      </c>
      <c r="R3413">
        <f t="shared" ca="1" si="1179"/>
        <v>0.10700620613690465</v>
      </c>
      <c r="T3413">
        <f t="shared" ca="1" si="1143"/>
        <v>6.7295836179746646E-2</v>
      </c>
      <c r="U3413">
        <f t="shared" ca="1" si="1138"/>
        <v>0.10851655751682221</v>
      </c>
      <c r="W3413">
        <f t="shared" ca="1" si="1139"/>
        <v>-0.66524386472349428</v>
      </c>
      <c r="X3413">
        <f t="shared" ca="1" si="1140"/>
        <v>-0.37255034269372822</v>
      </c>
      <c r="Z3413">
        <f t="shared" ca="1" si="1153"/>
        <v>105.15495174210491</v>
      </c>
      <c r="AA3413">
        <f t="shared" ca="1" si="1153"/>
        <v>104.97317985420364</v>
      </c>
      <c r="AB3413">
        <f t="shared" ca="1" si="1153"/>
        <v>104.90068211114782</v>
      </c>
      <c r="AC3413">
        <f t="shared" ca="1" si="1154"/>
        <v>104.97317985420364</v>
      </c>
      <c r="AE3413">
        <f ca="1">IFERROR(VLOOKUP($B3413,OFFSET(Input!$A$1,0,MATCH(Index!AE$6&amp;" Index",Input!$1:$1,0)-1,10000,2),2,0),AE3412)</f>
        <v>13.72</v>
      </c>
      <c r="AF3413">
        <f t="shared" ca="1" si="1144"/>
        <v>14.548666666666666</v>
      </c>
      <c r="AG3413">
        <f t="shared" ca="1" si="1144"/>
        <v>14.479499999999998</v>
      </c>
      <c r="AH3413">
        <f t="shared" ca="1" si="1144"/>
        <v>14.9156</v>
      </c>
      <c r="AI3413">
        <f t="shared" ca="1" si="1145"/>
        <v>14.9156</v>
      </c>
      <c r="AK3413">
        <f t="shared" ca="1" si="1146"/>
        <v>1</v>
      </c>
      <c r="AL3413">
        <f t="shared" ca="1" si="1147"/>
        <v>-1</v>
      </c>
      <c r="AN3413" t="str">
        <f t="shared" ca="1" si="1157"/>
        <v>Not Down</v>
      </c>
      <c r="AO3413" t="str">
        <f t="shared" ca="1" si="1164"/>
        <v>Not Up</v>
      </c>
      <c r="AQ3413">
        <f t="shared" ca="1" si="1155"/>
        <v>1</v>
      </c>
      <c r="AR3413">
        <f t="shared" ca="1" si="1156"/>
        <v>0</v>
      </c>
      <c r="AT3413">
        <f t="shared" ca="1" si="1134"/>
        <v>1</v>
      </c>
      <c r="AU3413">
        <f t="shared" ca="1" si="1135"/>
        <v>0</v>
      </c>
      <c r="AW3413" s="5">
        <f t="shared" ca="1" si="1149"/>
        <v>7.3533611921912628E-2</v>
      </c>
      <c r="AX3413" s="5">
        <f t="shared" ca="1" si="1150"/>
        <v>6.7295836179746646E-2</v>
      </c>
      <c r="AY3413" s="18">
        <f t="shared" ca="1" si="1148"/>
        <v>7.3533611921912628E-2</v>
      </c>
      <c r="BA3413" s="6">
        <f t="shared" ca="1" si="1141"/>
        <v>0.67996115916482358</v>
      </c>
      <c r="BB3413">
        <f t="shared" ca="1" si="1142"/>
        <v>0.68167885264529315</v>
      </c>
      <c r="BC3413" t="str">
        <f t="shared" ca="1" si="1177"/>
        <v>HYG UP Equity</v>
      </c>
      <c r="BD3413" t="str">
        <f t="shared" ca="1" si="1178"/>
        <v>HYG UP Equity</v>
      </c>
      <c r="BF3413">
        <f t="shared" ca="1" si="1151"/>
        <v>1</v>
      </c>
      <c r="BG3413">
        <f t="shared" ca="1" si="1152"/>
        <v>0</v>
      </c>
      <c r="BI3413">
        <f t="shared" ca="1" si="1165"/>
        <v>1</v>
      </c>
      <c r="BJ3413">
        <f t="shared" ca="1" si="1166"/>
        <v>0</v>
      </c>
      <c r="BL3413">
        <f t="shared" ca="1" si="1136"/>
        <v>11.773804620250139</v>
      </c>
      <c r="BM3413">
        <f t="shared" ca="1" si="1137"/>
        <v>0</v>
      </c>
      <c r="BN3413" s="9">
        <f t="shared" ca="1" si="1174"/>
        <v>1.0000000000000002</v>
      </c>
      <c r="BO3413" s="9">
        <f t="shared" ca="1" si="1175"/>
        <v>0</v>
      </c>
      <c r="BP3413" s="9">
        <f t="shared" ca="1" si="1169"/>
        <v>1</v>
      </c>
      <c r="BQ3413" s="9">
        <f t="shared" ca="1" si="1170"/>
        <v>0</v>
      </c>
      <c r="BR3413">
        <f t="shared" ca="1" si="1171"/>
        <v>1252.5673740880688</v>
      </c>
      <c r="BS3413">
        <f t="shared" ca="1" si="1172"/>
        <v>-3.6297640653371044E-4</v>
      </c>
      <c r="BT3413">
        <f t="shared" ca="1" si="1173"/>
        <v>1.8055555555555562E-5</v>
      </c>
      <c r="BU3413">
        <f t="shared" ca="1" si="1158"/>
        <v>2.2204460492503132E-20</v>
      </c>
      <c r="BV3413">
        <f t="shared" ca="1" si="1159"/>
        <v>0</v>
      </c>
      <c r="BW3413" s="35">
        <f ca="1">IFERROR(VLOOKUP($B3413,OFFSET(Input!$A$1,0,MATCH(Index!BW$6&amp;" Index",Input!$1:$1,0)-1,10000,2),2,0)/100,BW3412)</f>
        <v>3.7000000000000002E-3</v>
      </c>
      <c r="BX3413">
        <f t="shared" ca="1" si="1176"/>
        <v>1.3121168467346189E-2</v>
      </c>
      <c r="CE3413">
        <v>1065.7722379769875</v>
      </c>
    </row>
    <row r="3414" spans="2:83" x14ac:dyDescent="0.25">
      <c r="B3414" s="2">
        <v>42475</v>
      </c>
      <c r="C3414">
        <f t="shared" ca="1" si="1160"/>
        <v>0</v>
      </c>
      <c r="D3414">
        <f t="shared" ca="1" si="1161"/>
        <v>0</v>
      </c>
      <c r="E3414">
        <f ca="1">IF($B3414&lt;VLOOKUP(E$6&amp;" Equity",Param,4,0),"",IFERROR(VLOOKUP($B3414,OFFSET(Input!$A$1,0,MATCH(Index!E$6&amp;" Equity",Input!$1:$1,0)-1,10000,2),2,0),E3413))</f>
        <v>82.49</v>
      </c>
      <c r="F3414" s="33">
        <v>131.88</v>
      </c>
      <c r="H3414">
        <f ca="1">IFERROR(VLOOKUP($B3414,OFFSET(Input!$A$1,0,MATCH(Index!H$6,Input!$1:$1,0)-1,10000,2),2,0),0)</f>
        <v>0</v>
      </c>
      <c r="I3414">
        <f ca="1">IFERROR(VLOOKUP($B3414,OFFSET(Input!$A$1,0,MATCH(Index!I$6,Input!$1:$1,0)-1,10000,2),2,0),0)</f>
        <v>0</v>
      </c>
      <c r="K3414">
        <f t="shared" ca="1" si="1162"/>
        <v>106.21855369815624</v>
      </c>
      <c r="L3414" s="30">
        <f t="shared" ca="1" si="1163"/>
        <v>148.27745542033125</v>
      </c>
      <c r="N3414">
        <f t="shared" ca="1" si="1167"/>
        <v>-1.5747080959782628E-3</v>
      </c>
      <c r="O3414">
        <f t="shared" ca="1" si="1168"/>
        <v>8.5288363475205017E-3</v>
      </c>
      <c r="Q3414">
        <f t="shared" ca="1" si="1180"/>
        <v>7.3867596578778838E-2</v>
      </c>
      <c r="R3414">
        <f t="shared" ca="1" si="1179"/>
        <v>0.11451072890366686</v>
      </c>
      <c r="T3414">
        <f t="shared" ca="1" si="1143"/>
        <v>6.3660455298549704E-2</v>
      </c>
      <c r="U3414">
        <f t="shared" ca="1" si="1138"/>
        <v>0.11170549194772676</v>
      </c>
      <c r="W3414">
        <f t="shared" ca="1" si="1139"/>
        <v>-0.66447227182150748</v>
      </c>
      <c r="X3414">
        <f t="shared" ca="1" si="1140"/>
        <v>-0.4527419351875368</v>
      </c>
      <c r="Z3414">
        <f t="shared" ca="1" si="1153"/>
        <v>105.29916895648475</v>
      </c>
      <c r="AA3414">
        <f t="shared" ca="1" si="1153"/>
        <v>105.01576343317478</v>
      </c>
      <c r="AB3414">
        <f t="shared" ca="1" si="1153"/>
        <v>104.98857951865007</v>
      </c>
      <c r="AC3414">
        <f t="shared" ca="1" si="1154"/>
        <v>105.01576343317478</v>
      </c>
      <c r="AE3414">
        <f ca="1">IFERROR(VLOOKUP($B3414,OFFSET(Input!$A$1,0,MATCH(Index!AE$6&amp;" Index",Input!$1:$1,0)-1,10000,2),2,0),AE3413)</f>
        <v>13.62</v>
      </c>
      <c r="AF3414">
        <f t="shared" ca="1" si="1144"/>
        <v>14.473999999999998</v>
      </c>
      <c r="AG3414">
        <f t="shared" ca="1" si="1144"/>
        <v>14.438499999999999</v>
      </c>
      <c r="AH3414">
        <f t="shared" ca="1" si="1144"/>
        <v>14.738400000000002</v>
      </c>
      <c r="AI3414">
        <f t="shared" ca="1" si="1145"/>
        <v>14.738400000000002</v>
      </c>
      <c r="AK3414">
        <f t="shared" ca="1" si="1146"/>
        <v>1</v>
      </c>
      <c r="AL3414">
        <f t="shared" ca="1" si="1147"/>
        <v>-1</v>
      </c>
      <c r="AN3414" t="str">
        <f t="shared" ca="1" si="1157"/>
        <v>Not Down</v>
      </c>
      <c r="AO3414" t="str">
        <f t="shared" ca="1" si="1164"/>
        <v>Not Up</v>
      </c>
      <c r="AQ3414">
        <f t="shared" ca="1" si="1155"/>
        <v>1</v>
      </c>
      <c r="AR3414">
        <f t="shared" ca="1" si="1156"/>
        <v>0</v>
      </c>
      <c r="AT3414">
        <f t="shared" ca="1" si="1134"/>
        <v>1</v>
      </c>
      <c r="AU3414">
        <f t="shared" ca="1" si="1135"/>
        <v>0</v>
      </c>
      <c r="AW3414" s="5">
        <f t="shared" ca="1" si="1149"/>
        <v>7.3867596578778838E-2</v>
      </c>
      <c r="AX3414" s="5">
        <f t="shared" ca="1" si="1150"/>
        <v>6.3660455298549704E-2</v>
      </c>
      <c r="AY3414" s="18">
        <f t="shared" ca="1" si="1148"/>
        <v>7.3867596578778838E-2</v>
      </c>
      <c r="BA3414" s="6">
        <f t="shared" ca="1" si="1141"/>
        <v>0.67688678548889358</v>
      </c>
      <c r="BB3414">
        <f t="shared" ca="1" si="1142"/>
        <v>0.68167885264529315</v>
      </c>
      <c r="BC3414" t="str">
        <f t="shared" ca="1" si="1177"/>
        <v>HYG UP Equity</v>
      </c>
      <c r="BD3414" t="str">
        <f t="shared" ca="1" si="1178"/>
        <v>HYG UP Equity</v>
      </c>
      <c r="BF3414">
        <f t="shared" ca="1" si="1151"/>
        <v>1</v>
      </c>
      <c r="BG3414">
        <f t="shared" ca="1" si="1152"/>
        <v>0</v>
      </c>
      <c r="BI3414">
        <f t="shared" ca="1" si="1165"/>
        <v>1</v>
      </c>
      <c r="BJ3414">
        <f t="shared" ca="1" si="1166"/>
        <v>0</v>
      </c>
      <c r="BL3414">
        <f t="shared" ca="1" si="1136"/>
        <v>11.773804620250139</v>
      </c>
      <c r="BM3414">
        <f t="shared" ca="1" si="1137"/>
        <v>0</v>
      </c>
      <c r="BN3414" s="9">
        <f t="shared" ca="1" si="1174"/>
        <v>1</v>
      </c>
      <c r="BO3414" s="9">
        <f t="shared" ca="1" si="1175"/>
        <v>0</v>
      </c>
      <c r="BP3414" s="9">
        <f t="shared" ca="1" si="1169"/>
        <v>1</v>
      </c>
      <c r="BQ3414" s="9">
        <f t="shared" ca="1" si="1170"/>
        <v>0</v>
      </c>
      <c r="BR3414">
        <f t="shared" ca="1" si="1171"/>
        <v>1250.5964982876394</v>
      </c>
      <c r="BS3414">
        <f t="shared" ca="1" si="1172"/>
        <v>-1.5734688937306673E-3</v>
      </c>
      <c r="BT3414">
        <f t="shared" ca="1" si="1173"/>
        <v>1.8055555555555558E-5</v>
      </c>
      <c r="BU3414">
        <f t="shared" ca="1" si="1158"/>
        <v>0</v>
      </c>
      <c r="BV3414">
        <f t="shared" ca="1" si="1159"/>
        <v>0</v>
      </c>
      <c r="BW3414" s="35">
        <f ca="1">IFERROR(VLOOKUP($B3414,OFFSET(Input!$A$1,0,MATCH(Index!BW$6&amp;" Index",Input!$1:$1,0)-1,10000,2),2,0)/100,BW3413)</f>
        <v>3.7000000000000002E-3</v>
      </c>
      <c r="BX3414">
        <f t="shared" ca="1" si="1176"/>
        <v>1.3117621045485653E-2</v>
      </c>
      <c r="CE3414">
        <v>1064.6046569769251</v>
      </c>
    </row>
    <row r="3415" spans="2:83" x14ac:dyDescent="0.25">
      <c r="B3415" s="2">
        <v>42478</v>
      </c>
      <c r="C3415">
        <f t="shared" ca="1" si="1160"/>
        <v>0</v>
      </c>
      <c r="D3415">
        <f t="shared" ca="1" si="1161"/>
        <v>0</v>
      </c>
      <c r="E3415">
        <f ca="1">IF($B3415&lt;VLOOKUP(E$6&amp;" Equity",Param,4,0),"",IFERROR(VLOOKUP($B3415,OFFSET(Input!$A$1,0,MATCH(Index!E$6&amp;" Equity",Input!$1:$1,0)-1,10000,2),2,0),E3414))</f>
        <v>82.96</v>
      </c>
      <c r="F3415" s="33">
        <v>131.31</v>
      </c>
      <c r="H3415">
        <f ca="1">IFERROR(VLOOKUP($B3415,OFFSET(Input!$A$1,0,MATCH(Index!H$6,Input!$1:$1,0)-1,10000,2),2,0),0)</f>
        <v>0</v>
      </c>
      <c r="I3415">
        <f ca="1">IFERROR(VLOOKUP($B3415,OFFSET(Input!$A$1,0,MATCH(Index!I$6,Input!$1:$1,0)-1,10000,2),2,0),0)</f>
        <v>0</v>
      </c>
      <c r="K3415">
        <f t="shared" ca="1" si="1162"/>
        <v>106.82375093707165</v>
      </c>
      <c r="L3415" s="30">
        <f t="shared" ca="1" si="1163"/>
        <v>147.63658379772292</v>
      </c>
      <c r="N3415">
        <f t="shared" ca="1" si="1167"/>
        <v>5.6814900486314478E-3</v>
      </c>
      <c r="O3415">
        <f t="shared" ca="1" si="1168"/>
        <v>-4.3314783326165555E-3</v>
      </c>
      <c r="Q3415">
        <f t="shared" ca="1" si="1180"/>
        <v>7.8212817264436449E-2</v>
      </c>
      <c r="R3415">
        <f t="shared" ca="1" si="1179"/>
        <v>0.11651636636211925</v>
      </c>
      <c r="T3415">
        <f t="shared" ca="1" si="1143"/>
        <v>6.6273873122039473E-2</v>
      </c>
      <c r="U3415">
        <f t="shared" ca="1" si="1138"/>
        <v>0.11251334465351381</v>
      </c>
      <c r="W3415">
        <f t="shared" ca="1" si="1139"/>
        <v>-0.680640479404371</v>
      </c>
      <c r="X3415">
        <f t="shared" ca="1" si="1140"/>
        <v>-0.48151898647402308</v>
      </c>
      <c r="Z3415">
        <f t="shared" ca="1" si="1153"/>
        <v>105.52965896875253</v>
      </c>
      <c r="AA3415">
        <f t="shared" ca="1" si="1153"/>
        <v>105.07643091763721</v>
      </c>
      <c r="AB3415">
        <f t="shared" ca="1" si="1153"/>
        <v>105.04941763063719</v>
      </c>
      <c r="AC3415">
        <f t="shared" ca="1" si="1154"/>
        <v>105.07643091763721</v>
      </c>
      <c r="AE3415">
        <f ca="1">IFERROR(VLOOKUP($B3415,OFFSET(Input!$A$1,0,MATCH(Index!AE$6&amp;" Index",Input!$1:$1,0)-1,10000,2),2,0),AE3414)</f>
        <v>13.35</v>
      </c>
      <c r="AF3415">
        <f t="shared" ca="1" si="1144"/>
        <v>14.347999999999997</v>
      </c>
      <c r="AG3415">
        <f t="shared" ca="1" si="1144"/>
        <v>14.405000000000001</v>
      </c>
      <c r="AH3415">
        <f t="shared" ca="1" si="1144"/>
        <v>14.612400000000003</v>
      </c>
      <c r="AI3415">
        <f t="shared" ca="1" si="1145"/>
        <v>14.612400000000003</v>
      </c>
      <c r="AK3415">
        <f t="shared" ca="1" si="1146"/>
        <v>1</v>
      </c>
      <c r="AL3415">
        <f t="shared" ca="1" si="1147"/>
        <v>-1</v>
      </c>
      <c r="AN3415" t="str">
        <f t="shared" ca="1" si="1157"/>
        <v>Not Down</v>
      </c>
      <c r="AO3415" t="str">
        <f t="shared" ca="1" si="1164"/>
        <v>Not Up</v>
      </c>
      <c r="AQ3415">
        <f t="shared" ca="1" si="1155"/>
        <v>1</v>
      </c>
      <c r="AR3415">
        <f t="shared" ca="1" si="1156"/>
        <v>0</v>
      </c>
      <c r="AT3415">
        <f t="shared" ca="1" si="1134"/>
        <v>1</v>
      </c>
      <c r="AU3415">
        <f t="shared" ca="1" si="1135"/>
        <v>0</v>
      </c>
      <c r="AW3415" s="5">
        <f t="shared" ca="1" si="1149"/>
        <v>7.8212817264436449E-2</v>
      </c>
      <c r="AX3415" s="5">
        <f t="shared" ca="1" si="1150"/>
        <v>6.6273873122039473E-2</v>
      </c>
      <c r="AY3415" s="18">
        <f t="shared" ca="1" si="1148"/>
        <v>7.8212817264436449E-2</v>
      </c>
      <c r="BA3415" s="6">
        <f t="shared" ca="1" si="1141"/>
        <v>0.63928140871016959</v>
      </c>
      <c r="BB3415">
        <f t="shared" ca="1" si="1142"/>
        <v>0.68167885264529315</v>
      </c>
      <c r="BC3415" t="str">
        <f t="shared" ca="1" si="1177"/>
        <v>HYG UP Equity</v>
      </c>
      <c r="BD3415" t="str">
        <f t="shared" ca="1" si="1178"/>
        <v>HYG UP Equity</v>
      </c>
      <c r="BF3415">
        <f t="shared" ca="1" si="1151"/>
        <v>1</v>
      </c>
      <c r="BG3415">
        <f t="shared" ca="1" si="1152"/>
        <v>0</v>
      </c>
      <c r="BI3415">
        <f t="shared" ca="1" si="1165"/>
        <v>1</v>
      </c>
      <c r="BJ3415">
        <f t="shared" ca="1" si="1166"/>
        <v>0</v>
      </c>
      <c r="BL3415">
        <f t="shared" ca="1" si="1136"/>
        <v>11.773804620250139</v>
      </c>
      <c r="BM3415">
        <f t="shared" ca="1" si="1137"/>
        <v>0</v>
      </c>
      <c r="BN3415" s="9">
        <f t="shared" ca="1" si="1174"/>
        <v>1</v>
      </c>
      <c r="BO3415" s="9">
        <f t="shared" ca="1" si="1175"/>
        <v>0</v>
      </c>
      <c r="BP3415" s="9">
        <f t="shared" ca="1" si="1169"/>
        <v>1</v>
      </c>
      <c r="BQ3415" s="9">
        <f t="shared" ca="1" si="1170"/>
        <v>0</v>
      </c>
      <c r="BR3415">
        <f t="shared" ca="1" si="1171"/>
        <v>1257.7219723353444</v>
      </c>
      <c r="BS3415">
        <f t="shared" ca="1" si="1172"/>
        <v>5.6976603224632161E-3</v>
      </c>
      <c r="BT3415">
        <f t="shared" ca="1" si="1173"/>
        <v>5.4166666666666671E-5</v>
      </c>
      <c r="BU3415">
        <f t="shared" ca="1" si="1158"/>
        <v>0</v>
      </c>
      <c r="BV3415">
        <f t="shared" ca="1" si="1159"/>
        <v>0</v>
      </c>
      <c r="BW3415" s="35">
        <f ca="1">IFERROR(VLOOKUP($B3415,OFFSET(Input!$A$1,0,MATCH(Index!BW$6&amp;" Index",Input!$1:$1,0)-1,10000,2),2,0)/100,BW3414)</f>
        <v>3.7000000000000002E-3</v>
      </c>
      <c r="BX3415">
        <f t="shared" ca="1" si="1176"/>
        <v>3.9309751058980255E-2</v>
      </c>
      <c r="CE3415">
        <v>1068.6663350838935</v>
      </c>
    </row>
    <row r="3416" spans="2:83" x14ac:dyDescent="0.25">
      <c r="B3416" s="2">
        <v>42479</v>
      </c>
      <c r="C3416">
        <f t="shared" ca="1" si="1160"/>
        <v>0</v>
      </c>
      <c r="D3416">
        <f t="shared" ca="1" si="1161"/>
        <v>0</v>
      </c>
      <c r="E3416">
        <f ca="1">IF($B3416&lt;VLOOKUP(E$6&amp;" Equity",Param,4,0),"",IFERROR(VLOOKUP($B3416,OFFSET(Input!$A$1,0,MATCH(Index!E$6&amp;" Equity",Input!$1:$1,0)-1,10000,2),2,0),E3415))</f>
        <v>83.31</v>
      </c>
      <c r="F3416" s="33">
        <v>130.9</v>
      </c>
      <c r="H3416">
        <f ca="1">IFERROR(VLOOKUP($B3416,OFFSET(Input!$A$1,0,MATCH(Index!H$6,Input!$1:$1,0)-1,10000,2),2,0),0)</f>
        <v>0</v>
      </c>
      <c r="I3416">
        <f ca="1">IFERROR(VLOOKUP($B3416,OFFSET(Input!$A$1,0,MATCH(Index!I$6,Input!$1:$1,0)-1,10000,2),2,0),0)</f>
        <v>0</v>
      </c>
      <c r="K3416">
        <f t="shared" ca="1" si="1162"/>
        <v>107.27442973200867</v>
      </c>
      <c r="L3416" s="30">
        <f t="shared" ca="1" si="1163"/>
        <v>147.17560596391692</v>
      </c>
      <c r="N3416">
        <f t="shared" ca="1" si="1167"/>
        <v>4.2100260655460473E-3</v>
      </c>
      <c r="O3416">
        <f t="shared" ca="1" si="1168"/>
        <v>-3.1272669550593854E-3</v>
      </c>
      <c r="Q3416">
        <f t="shared" ca="1" si="1180"/>
        <v>7.8856759226834064E-2</v>
      </c>
      <c r="R3416">
        <f t="shared" ca="1" si="1179"/>
        <v>0.10412151126177514</v>
      </c>
      <c r="T3416">
        <f t="shared" ca="1" si="1143"/>
        <v>6.782702109412013E-2</v>
      </c>
      <c r="U3416">
        <f t="shared" ca="1" si="1138"/>
        <v>0.10970570674710295</v>
      </c>
      <c r="W3416">
        <f t="shared" ca="1" si="1139"/>
        <v>-0.67224567139428348</v>
      </c>
      <c r="X3416">
        <f t="shared" ca="1" si="1140"/>
        <v>-0.51907762905216981</v>
      </c>
      <c r="Z3416">
        <f t="shared" ca="1" si="1153"/>
        <v>105.84384647150861</v>
      </c>
      <c r="AA3416">
        <f t="shared" ca="1" si="1153"/>
        <v>105.16539990016705</v>
      </c>
      <c r="AB3416">
        <f t="shared" ca="1" si="1153"/>
        <v>105.13956167513761</v>
      </c>
      <c r="AC3416">
        <f t="shared" ca="1" si="1154"/>
        <v>105.16539990016705</v>
      </c>
      <c r="AE3416">
        <f ca="1">IFERROR(VLOOKUP($B3416,OFFSET(Input!$A$1,0,MATCH(Index!AE$6&amp;" Index",Input!$1:$1,0)-1,10000,2),2,0),AE3415)</f>
        <v>13.24</v>
      </c>
      <c r="AF3416">
        <f t="shared" ca="1" si="1144"/>
        <v>14.309333333333333</v>
      </c>
      <c r="AG3416">
        <f t="shared" ca="1" si="1144"/>
        <v>14.377500000000001</v>
      </c>
      <c r="AH3416">
        <f t="shared" ca="1" si="1144"/>
        <v>14.465199999999999</v>
      </c>
      <c r="AI3416">
        <f t="shared" ca="1" si="1145"/>
        <v>14.465199999999999</v>
      </c>
      <c r="AK3416">
        <f t="shared" ca="1" si="1146"/>
        <v>1</v>
      </c>
      <c r="AL3416">
        <f t="shared" ca="1" si="1147"/>
        <v>-1</v>
      </c>
      <c r="AN3416" t="str">
        <f t="shared" ca="1" si="1157"/>
        <v>Not Down</v>
      </c>
      <c r="AO3416" t="str">
        <f t="shared" ca="1" si="1164"/>
        <v>Not Up</v>
      </c>
      <c r="AQ3416">
        <f t="shared" ca="1" si="1155"/>
        <v>1</v>
      </c>
      <c r="AR3416">
        <f t="shared" ca="1" si="1156"/>
        <v>0</v>
      </c>
      <c r="AT3416">
        <f t="shared" ref="AT3416:AT3479" ca="1" si="1181">IF($C3416=1,AQ3415,AT3415)</f>
        <v>1</v>
      </c>
      <c r="AU3416">
        <f t="shared" ref="AU3416:AU3479" ca="1" si="1182">IF($C3416=1,AR3415,AU3415)</f>
        <v>0</v>
      </c>
      <c r="AW3416" s="5">
        <f t="shared" ca="1" si="1149"/>
        <v>7.8856759226834064E-2</v>
      </c>
      <c r="AX3416" s="5">
        <f t="shared" ca="1" si="1150"/>
        <v>6.782702109412013E-2</v>
      </c>
      <c r="AY3416" s="18">
        <f t="shared" ca="1" si="1148"/>
        <v>7.8856759226834064E-2</v>
      </c>
      <c r="BA3416" s="6">
        <f t="shared" ca="1" si="1141"/>
        <v>0.63406105564360504</v>
      </c>
      <c r="BB3416">
        <f t="shared" ca="1" si="1142"/>
        <v>0.68167885264529315</v>
      </c>
      <c r="BC3416" t="str">
        <f t="shared" ca="1" si="1177"/>
        <v>HYG UP Equity</v>
      </c>
      <c r="BD3416" t="str">
        <f t="shared" ca="1" si="1178"/>
        <v>HYG UP Equity</v>
      </c>
      <c r="BF3416">
        <f t="shared" ca="1" si="1151"/>
        <v>1</v>
      </c>
      <c r="BG3416">
        <f t="shared" ca="1" si="1152"/>
        <v>0</v>
      </c>
      <c r="BI3416">
        <f t="shared" ca="1" si="1165"/>
        <v>1</v>
      </c>
      <c r="BJ3416">
        <f t="shared" ca="1" si="1166"/>
        <v>0</v>
      </c>
      <c r="BL3416">
        <f t="shared" ca="1" si="1136"/>
        <v>11.773804620250139</v>
      </c>
      <c r="BM3416">
        <f t="shared" ca="1" si="1137"/>
        <v>0</v>
      </c>
      <c r="BN3416" s="9">
        <f t="shared" ca="1" si="1174"/>
        <v>1</v>
      </c>
      <c r="BO3416" s="9">
        <f t="shared" ca="1" si="1175"/>
        <v>0</v>
      </c>
      <c r="BP3416" s="9">
        <f t="shared" ca="1" si="1169"/>
        <v>1</v>
      </c>
      <c r="BQ3416" s="9">
        <f t="shared" ca="1" si="1170"/>
        <v>0</v>
      </c>
      <c r="BR3416">
        <f t="shared" ca="1" si="1171"/>
        <v>1263.0281764134227</v>
      </c>
      <c r="BS3416">
        <f t="shared" ca="1" si="1172"/>
        <v>4.2189006750241731E-3</v>
      </c>
      <c r="BT3416">
        <f t="shared" ca="1" si="1173"/>
        <v>1.8055555555555558E-5</v>
      </c>
      <c r="BU3416">
        <f t="shared" ca="1" si="1158"/>
        <v>0</v>
      </c>
      <c r="BV3416">
        <f t="shared" ca="1" si="1159"/>
        <v>0</v>
      </c>
      <c r="BW3416" s="35">
        <f ca="1">IFERROR(VLOOKUP($B3416,OFFSET(Input!$A$1,0,MATCH(Index!BW$6&amp;" Index",Input!$1:$1,0)-1,10000,2),2,0)/100,BW3415)</f>
        <v>3.7000000000000002E-3</v>
      </c>
      <c r="BX3416">
        <f t="shared" ca="1" si="1176"/>
        <v>1.3153241854289316E-2</v>
      </c>
      <c r="CE3416">
        <v>1071.7152508526628</v>
      </c>
    </row>
    <row r="3417" spans="2:83" x14ac:dyDescent="0.25">
      <c r="B3417" s="2">
        <v>42480</v>
      </c>
      <c r="C3417">
        <f t="shared" ca="1" si="1160"/>
        <v>0</v>
      </c>
      <c r="D3417">
        <f t="shared" ca="1" si="1161"/>
        <v>0</v>
      </c>
      <c r="E3417">
        <f ca="1">IF($B3417&lt;VLOOKUP(E$6&amp;" Equity",Param,4,0),"",IFERROR(VLOOKUP($B3417,OFFSET(Input!$A$1,0,MATCH(Index!E$6&amp;" Equity",Input!$1:$1,0)-1,10000,2),2,0),E3416))</f>
        <v>83.47</v>
      </c>
      <c r="F3417" s="33">
        <v>129.46</v>
      </c>
      <c r="H3417">
        <f ca="1">IFERROR(VLOOKUP($B3417,OFFSET(Input!$A$1,0,MATCH(Index!H$6,Input!$1:$1,0)-1,10000,2),2,0),0)</f>
        <v>0</v>
      </c>
      <c r="I3417">
        <f ca="1">IFERROR(VLOOKUP($B3417,OFFSET(Input!$A$1,0,MATCH(Index!I$6,Input!$1:$1,0)-1,10000,2),2,0),0)</f>
        <v>0</v>
      </c>
      <c r="K3417">
        <f t="shared" ca="1" si="1162"/>
        <v>107.48045432397988</v>
      </c>
      <c r="L3417" s="30">
        <f t="shared" ca="1" si="1163"/>
        <v>145.55656186469585</v>
      </c>
      <c r="N3417">
        <f t="shared" ca="1" si="1167"/>
        <v>1.9186958758274767E-3</v>
      </c>
      <c r="O3417">
        <f t="shared" ca="1" si="1168"/>
        <v>-1.1061719798489975E-2</v>
      </c>
      <c r="Q3417">
        <f t="shared" ca="1" si="1180"/>
        <v>6.7411351564542407E-2</v>
      </c>
      <c r="R3417">
        <f t="shared" ca="1" si="1179"/>
        <v>0.11218744197469703</v>
      </c>
      <c r="T3417">
        <f t="shared" ca="1" si="1143"/>
        <v>6.7502852068488425E-2</v>
      </c>
      <c r="U3417">
        <f t="shared" ca="1" si="1138"/>
        <v>0.11651784101317064</v>
      </c>
      <c r="W3417">
        <f t="shared" ca="1" si="1139"/>
        <v>-0.59719914120045603</v>
      </c>
      <c r="X3417">
        <f t="shared" ca="1" si="1140"/>
        <v>-0.5260820647280392</v>
      </c>
      <c r="Z3417">
        <f t="shared" ca="1" si="1153"/>
        <v>106.09107598187407</v>
      </c>
      <c r="AA3417">
        <f t="shared" ca="1" si="1153"/>
        <v>105.27876858819013</v>
      </c>
      <c r="AB3417">
        <f t="shared" ca="1" si="1153"/>
        <v>105.27844777952356</v>
      </c>
      <c r="AC3417">
        <f t="shared" ca="1" si="1154"/>
        <v>105.27876858819013</v>
      </c>
      <c r="AE3417">
        <f ca="1">IFERROR(VLOOKUP($B3417,OFFSET(Input!$A$1,0,MATCH(Index!AE$6&amp;" Index",Input!$1:$1,0)-1,10000,2),2,0),AE3416)</f>
        <v>13.28</v>
      </c>
      <c r="AF3417">
        <f t="shared" ca="1" si="1144"/>
        <v>14.290666666666668</v>
      </c>
      <c r="AG3417">
        <f t="shared" ca="1" si="1144"/>
        <v>14.332999999999998</v>
      </c>
      <c r="AH3417">
        <f t="shared" ca="1" si="1144"/>
        <v>14.322799999999999</v>
      </c>
      <c r="AI3417">
        <f t="shared" ca="1" si="1145"/>
        <v>14.332999999999998</v>
      </c>
      <c r="AK3417">
        <f t="shared" ca="1" si="1146"/>
        <v>1</v>
      </c>
      <c r="AL3417">
        <f t="shared" ca="1" si="1147"/>
        <v>-1</v>
      </c>
      <c r="AN3417" t="str">
        <f t="shared" ca="1" si="1157"/>
        <v>Not Down</v>
      </c>
      <c r="AO3417" t="str">
        <f t="shared" ca="1" si="1164"/>
        <v>Not Up</v>
      </c>
      <c r="AQ3417">
        <f t="shared" ca="1" si="1155"/>
        <v>1</v>
      </c>
      <c r="AR3417">
        <f t="shared" ca="1" si="1156"/>
        <v>0</v>
      </c>
      <c r="AT3417">
        <f t="shared" ca="1" si="1181"/>
        <v>1</v>
      </c>
      <c r="AU3417">
        <f t="shared" ca="1" si="1182"/>
        <v>0</v>
      </c>
      <c r="AW3417" s="5">
        <f t="shared" ca="1" si="1149"/>
        <v>6.7411351564542407E-2</v>
      </c>
      <c r="AX3417" s="5">
        <f t="shared" ca="1" si="1150"/>
        <v>6.7502852068488425E-2</v>
      </c>
      <c r="AY3417" s="18">
        <f t="shared" ca="1" si="1148"/>
        <v>6.7502852068488425E-2</v>
      </c>
      <c r="BA3417" s="6">
        <f t="shared" ca="1" si="1141"/>
        <v>0.74070944364350677</v>
      </c>
      <c r="BB3417">
        <f t="shared" ca="1" si="1142"/>
        <v>0.68167885264529315</v>
      </c>
      <c r="BC3417" t="str">
        <f t="shared" ca="1" si="1177"/>
        <v>HYG UP Equity</v>
      </c>
      <c r="BD3417" t="str">
        <f t="shared" ca="1" si="1178"/>
        <v>HYG UP Equity</v>
      </c>
      <c r="BF3417">
        <f t="shared" ca="1" si="1151"/>
        <v>1</v>
      </c>
      <c r="BG3417">
        <f t="shared" ca="1" si="1152"/>
        <v>0</v>
      </c>
      <c r="BI3417">
        <f t="shared" ca="1" si="1165"/>
        <v>1</v>
      </c>
      <c r="BJ3417">
        <f t="shared" ca="1" si="1166"/>
        <v>0</v>
      </c>
      <c r="BL3417">
        <f t="shared" ref="BL3417:BL3480" ca="1" si="1183">($BR3417/K3417)*BI3417</f>
        <v>11.773804620250139</v>
      </c>
      <c r="BM3417">
        <f t="shared" ref="BM3417:BM3480" ca="1" si="1184">($BR3417/L3417)*BJ3417</f>
        <v>0</v>
      </c>
      <c r="BN3417" s="9">
        <f t="shared" ca="1" si="1174"/>
        <v>1</v>
      </c>
      <c r="BO3417" s="9">
        <f t="shared" ca="1" si="1175"/>
        <v>0</v>
      </c>
      <c r="BP3417" s="9">
        <f t="shared" ca="1" si="1169"/>
        <v>1</v>
      </c>
      <c r="BQ3417" s="9">
        <f t="shared" ca="1" si="1170"/>
        <v>0</v>
      </c>
      <c r="BR3417">
        <f t="shared" ca="1" si="1171"/>
        <v>1265.4538697062585</v>
      </c>
      <c r="BS3417">
        <f t="shared" ca="1" si="1172"/>
        <v>1.920537750570217E-3</v>
      </c>
      <c r="BT3417">
        <f t="shared" ca="1" si="1173"/>
        <v>1.8055555555555558E-5</v>
      </c>
      <c r="BU3417">
        <f t="shared" ca="1" si="1158"/>
        <v>0</v>
      </c>
      <c r="BV3417">
        <f t="shared" ca="1" si="1159"/>
        <v>0</v>
      </c>
      <c r="BW3417" s="35">
        <f ca="1">IFERROR(VLOOKUP($B3417,OFFSET(Input!$A$1,0,MATCH(Index!BW$6&amp;" Index",Input!$1:$1,0)-1,10000,2),2,0)/100,BW3416)</f>
        <v>3.7000000000000002E-3</v>
      </c>
      <c r="BX3417">
        <f t="shared" ca="1" si="1176"/>
        <v>1.3190768185178023E-2</v>
      </c>
      <c r="CE3417">
        <v>1073.0937602679089</v>
      </c>
    </row>
    <row r="3418" spans="2:83" x14ac:dyDescent="0.25">
      <c r="B3418" s="2">
        <v>42481</v>
      </c>
      <c r="C3418">
        <f t="shared" ca="1" si="1160"/>
        <v>0</v>
      </c>
      <c r="D3418">
        <f t="shared" ca="1" si="1161"/>
        <v>0</v>
      </c>
      <c r="E3418">
        <f ca="1">IF($B3418&lt;VLOOKUP(E$6&amp;" Equity",Param,4,0),"",IFERROR(VLOOKUP($B3418,OFFSET(Input!$A$1,0,MATCH(Index!E$6&amp;" Equity",Input!$1:$1,0)-1,10000,2),2,0),E3417))</f>
        <v>83.21</v>
      </c>
      <c r="F3418" s="33">
        <v>128.69</v>
      </c>
      <c r="H3418">
        <f ca="1">IFERROR(VLOOKUP($B3418,OFFSET(Input!$A$1,0,MATCH(Index!H$6,Input!$1:$1,0)-1,10000,2),2,0),0)</f>
        <v>0</v>
      </c>
      <c r="I3418">
        <f ca="1">IFERROR(VLOOKUP($B3418,OFFSET(Input!$A$1,0,MATCH(Index!I$6,Input!$1:$1,0)-1,10000,2),2,0),0)</f>
        <v>0</v>
      </c>
      <c r="K3418">
        <f t="shared" ca="1" si="1162"/>
        <v>107.14566436202666</v>
      </c>
      <c r="L3418" s="30">
        <f t="shared" ca="1" si="1163"/>
        <v>144.69082300608457</v>
      </c>
      <c r="N3418">
        <f t="shared" ca="1" si="1167"/>
        <v>-3.1197529503067972E-3</v>
      </c>
      <c r="O3418">
        <f t="shared" ca="1" si="1168"/>
        <v>-5.9655416117906854E-3</v>
      </c>
      <c r="Q3418">
        <f t="shared" ca="1" si="1180"/>
        <v>6.4655178063584992E-2</v>
      </c>
      <c r="R3418">
        <f t="shared" ca="1" si="1179"/>
        <v>9.843483208712113E-2</v>
      </c>
      <c r="T3418">
        <f t="shared" ca="1" si="1143"/>
        <v>6.6392905972478558E-2</v>
      </c>
      <c r="U3418">
        <f t="shared" ca="1" si="1138"/>
        <v>0.11147654813305793</v>
      </c>
      <c r="W3418">
        <f t="shared" ca="1" si="1139"/>
        <v>-0.39708573650322121</v>
      </c>
      <c r="X3418">
        <f t="shared" ca="1" si="1140"/>
        <v>-0.43843314369947112</v>
      </c>
      <c r="Z3418">
        <f t="shared" ca="1" si="1153"/>
        <v>106.356332644037</v>
      </c>
      <c r="AA3418">
        <f t="shared" ca="1" si="1153"/>
        <v>105.39974969102468</v>
      </c>
      <c r="AB3418">
        <f t="shared" ca="1" si="1153"/>
        <v>105.37625800549262</v>
      </c>
      <c r="AC3418">
        <f t="shared" ca="1" si="1154"/>
        <v>105.39974969102468</v>
      </c>
      <c r="AE3418">
        <f ca="1">IFERROR(VLOOKUP($B3418,OFFSET(Input!$A$1,0,MATCH(Index!AE$6&amp;" Index",Input!$1:$1,0)-1,10000,2),2,0),AE3417)</f>
        <v>13.95</v>
      </c>
      <c r="AF3418">
        <f t="shared" ca="1" si="1144"/>
        <v>14.290666666666665</v>
      </c>
      <c r="AG3418">
        <f t="shared" ca="1" si="1144"/>
        <v>14.283499999999998</v>
      </c>
      <c r="AH3418">
        <f t="shared" ca="1" si="1144"/>
        <v>14.281199999999998</v>
      </c>
      <c r="AI3418">
        <f t="shared" ca="1" si="1145"/>
        <v>14.283499999999998</v>
      </c>
      <c r="AK3418">
        <f t="shared" ca="1" si="1146"/>
        <v>1</v>
      </c>
      <c r="AL3418">
        <f t="shared" ca="1" si="1147"/>
        <v>1</v>
      </c>
      <c r="AN3418" t="str">
        <f t="shared" ca="1" si="1157"/>
        <v>Not Down</v>
      </c>
      <c r="AO3418" t="str">
        <f t="shared" ca="1" si="1164"/>
        <v>Not Up</v>
      </c>
      <c r="AQ3418">
        <f t="shared" ca="1" si="1155"/>
        <v>1</v>
      </c>
      <c r="AR3418">
        <f t="shared" ca="1" si="1156"/>
        <v>0</v>
      </c>
      <c r="AT3418">
        <f t="shared" ca="1" si="1181"/>
        <v>1</v>
      </c>
      <c r="AU3418">
        <f t="shared" ca="1" si="1182"/>
        <v>0</v>
      </c>
      <c r="AW3418" s="5">
        <f t="shared" ca="1" si="1149"/>
        <v>6.4655178063584992E-2</v>
      </c>
      <c r="AX3418" s="5">
        <f t="shared" ca="1" si="1150"/>
        <v>6.6392905972478558E-2</v>
      </c>
      <c r="AY3418" s="18">
        <f t="shared" ca="1" si="1148"/>
        <v>6.6392905972478558E-2</v>
      </c>
      <c r="BA3418" s="6">
        <f t="shared" ca="1" si="1141"/>
        <v>0.75309250691220231</v>
      </c>
      <c r="BB3418">
        <f t="shared" ca="1" si="1142"/>
        <v>0.68167885264529315</v>
      </c>
      <c r="BC3418" t="str">
        <f t="shared" ca="1" si="1177"/>
        <v>HYG UP Equity</v>
      </c>
      <c r="BD3418" t="str">
        <f t="shared" ca="1" si="1178"/>
        <v>HYG UP Equity</v>
      </c>
      <c r="BF3418">
        <f t="shared" ca="1" si="1151"/>
        <v>1</v>
      </c>
      <c r="BG3418">
        <f t="shared" ca="1" si="1152"/>
        <v>0</v>
      </c>
      <c r="BI3418">
        <f t="shared" ca="1" si="1165"/>
        <v>1</v>
      </c>
      <c r="BJ3418">
        <f t="shared" ca="1" si="1166"/>
        <v>0</v>
      </c>
      <c r="BL3418">
        <f t="shared" ca="1" si="1183"/>
        <v>11.773804620250139</v>
      </c>
      <c r="BM3418">
        <f t="shared" ca="1" si="1184"/>
        <v>0</v>
      </c>
      <c r="BN3418" s="9">
        <f t="shared" ca="1" si="1174"/>
        <v>1</v>
      </c>
      <c r="BO3418" s="9">
        <f t="shared" ca="1" si="1175"/>
        <v>0</v>
      </c>
      <c r="BP3418" s="9">
        <f t="shared" ca="1" si="1169"/>
        <v>1</v>
      </c>
      <c r="BQ3418" s="9">
        <f t="shared" ca="1" si="1170"/>
        <v>0</v>
      </c>
      <c r="BR3418">
        <f t="shared" ca="1" si="1171"/>
        <v>1261.5121181054003</v>
      </c>
      <c r="BS3418">
        <f t="shared" ca="1" si="1172"/>
        <v>-3.1148915778124175E-3</v>
      </c>
      <c r="BT3418">
        <f t="shared" ca="1" si="1173"/>
        <v>1.8055555555555558E-5</v>
      </c>
      <c r="BU3418">
        <f t="shared" ca="1" si="1158"/>
        <v>0</v>
      </c>
      <c r="BV3418">
        <f t="shared" ca="1" si="1159"/>
        <v>0</v>
      </c>
      <c r="BW3418" s="35">
        <f ca="1">IFERROR(VLOOKUP($B3418,OFFSET(Input!$A$1,0,MATCH(Index!BW$6&amp;" Index",Input!$1:$1,0)-1,10000,2),2,0)/100,BW3417)</f>
        <v>3.7000000000000002E-3</v>
      </c>
      <c r="BX3418">
        <f t="shared" ca="1" si="1176"/>
        <v>1.3207735003671207E-2</v>
      </c>
      <c r="CE3418">
        <v>1070.7905994523378</v>
      </c>
    </row>
    <row r="3419" spans="2:83" x14ac:dyDescent="0.25">
      <c r="B3419" s="2">
        <v>42482</v>
      </c>
      <c r="C3419">
        <f t="shared" ca="1" si="1160"/>
        <v>0</v>
      </c>
      <c r="D3419">
        <f t="shared" ca="1" si="1161"/>
        <v>0</v>
      </c>
      <c r="E3419">
        <f ca="1">IF($B3419&lt;VLOOKUP(E$6&amp;" Equity",Param,4,0),"",IFERROR(VLOOKUP($B3419,OFFSET(Input!$A$1,0,MATCH(Index!E$6&amp;" Equity",Input!$1:$1,0)-1,10000,2),2,0),E3418))</f>
        <v>83.38</v>
      </c>
      <c r="F3419" s="33">
        <v>128.36000000000001</v>
      </c>
      <c r="H3419">
        <f ca="1">IFERROR(VLOOKUP($B3419,OFFSET(Input!$A$1,0,MATCH(Index!H$6,Input!$1:$1,0)-1,10000,2),2,0),0)</f>
        <v>0</v>
      </c>
      <c r="I3419">
        <f ca="1">IFERROR(VLOOKUP($B3419,OFFSET(Input!$A$1,0,MATCH(Index!I$6,Input!$1:$1,0)-1,10000,2),2,0),0)</f>
        <v>0</v>
      </c>
      <c r="K3419">
        <f t="shared" ca="1" si="1162"/>
        <v>107.36456549099607</v>
      </c>
      <c r="L3419" s="30">
        <f t="shared" ca="1" si="1163"/>
        <v>144.31979206667975</v>
      </c>
      <c r="N3419">
        <f t="shared" ca="1" si="1167"/>
        <v>2.0409395403123091E-3</v>
      </c>
      <c r="O3419">
        <f t="shared" ca="1" si="1168"/>
        <v>-2.5675952639172151E-3</v>
      </c>
      <c r="Q3419">
        <f t="shared" ca="1" si="1180"/>
        <v>6.134953558905569E-2</v>
      </c>
      <c r="R3419">
        <f t="shared" ca="1" si="1179"/>
        <v>9.4030112115686876E-2</v>
      </c>
      <c r="T3419">
        <f t="shared" ca="1" si="1143"/>
        <v>6.4921784640586691E-2</v>
      </c>
      <c r="U3419">
        <f t="shared" ca="1" si="1138"/>
        <v>0.11184010445723679</v>
      </c>
      <c r="W3419">
        <f t="shared" ca="1" si="1139"/>
        <v>-0.33492687844267433</v>
      </c>
      <c r="X3419">
        <f t="shared" ca="1" si="1140"/>
        <v>-0.45304602983556608</v>
      </c>
      <c r="Z3419">
        <f t="shared" ca="1" si="1153"/>
        <v>106.59583623220351</v>
      </c>
      <c r="AA3419">
        <f t="shared" ca="1" si="1153"/>
        <v>105.55474608359</v>
      </c>
      <c r="AB3419">
        <f t="shared" ca="1" si="1153"/>
        <v>105.45616534038314</v>
      </c>
      <c r="AC3419">
        <f t="shared" ca="1" si="1154"/>
        <v>105.55474608359</v>
      </c>
      <c r="AE3419">
        <f ca="1">IFERROR(VLOOKUP($B3419,OFFSET(Input!$A$1,0,MATCH(Index!AE$6&amp;" Index",Input!$1:$1,0)-1,10000,2),2,0),AE3418)</f>
        <v>13.22</v>
      </c>
      <c r="AF3419">
        <f t="shared" ca="1" si="1144"/>
        <v>14.298666666666666</v>
      </c>
      <c r="AG3419">
        <f t="shared" ca="1" si="1144"/>
        <v>14.2075</v>
      </c>
      <c r="AH3419">
        <f t="shared" ca="1" si="1144"/>
        <v>14.2324</v>
      </c>
      <c r="AI3419">
        <f t="shared" ca="1" si="1145"/>
        <v>14.2324</v>
      </c>
      <c r="AK3419">
        <f t="shared" ca="1" si="1146"/>
        <v>1</v>
      </c>
      <c r="AL3419">
        <f t="shared" ca="1" si="1147"/>
        <v>1</v>
      </c>
      <c r="AN3419" t="str">
        <f t="shared" ca="1" si="1157"/>
        <v>Not Down</v>
      </c>
      <c r="AO3419" t="str">
        <f t="shared" ca="1" si="1164"/>
        <v>Not Up</v>
      </c>
      <c r="AQ3419">
        <f t="shared" ca="1" si="1155"/>
        <v>1</v>
      </c>
      <c r="AR3419">
        <f t="shared" ca="1" si="1156"/>
        <v>0</v>
      </c>
      <c r="AT3419">
        <f t="shared" ca="1" si="1181"/>
        <v>1</v>
      </c>
      <c r="AU3419">
        <f t="shared" ca="1" si="1182"/>
        <v>0</v>
      </c>
      <c r="AW3419" s="5">
        <f t="shared" ca="1" si="1149"/>
        <v>6.134953558905569E-2</v>
      </c>
      <c r="AX3419" s="5">
        <f t="shared" ca="1" si="1150"/>
        <v>6.4921784640586691E-2</v>
      </c>
      <c r="AY3419" s="18">
        <f t="shared" ca="1" si="1148"/>
        <v>6.4921784640586691E-2</v>
      </c>
      <c r="BA3419" s="6">
        <f t="shared" ca="1" si="1141"/>
        <v>0.77015750994531129</v>
      </c>
      <c r="BB3419">
        <f t="shared" ca="1" si="1142"/>
        <v>0.77015750994531129</v>
      </c>
      <c r="BC3419" t="str">
        <f t="shared" ca="1" si="1177"/>
        <v>HYG UP Equity</v>
      </c>
      <c r="BD3419" t="str">
        <f t="shared" ca="1" si="1178"/>
        <v>HYG UP Equity</v>
      </c>
      <c r="BF3419">
        <f t="shared" ca="1" si="1151"/>
        <v>1</v>
      </c>
      <c r="BG3419">
        <f t="shared" ca="1" si="1152"/>
        <v>0</v>
      </c>
      <c r="BI3419">
        <f t="shared" ca="1" si="1165"/>
        <v>1</v>
      </c>
      <c r="BJ3419">
        <f t="shared" ca="1" si="1166"/>
        <v>0</v>
      </c>
      <c r="BL3419">
        <f t="shared" ca="1" si="1183"/>
        <v>11.773804620250139</v>
      </c>
      <c r="BM3419">
        <f t="shared" ca="1" si="1184"/>
        <v>0</v>
      </c>
      <c r="BN3419" s="9">
        <f t="shared" ca="1" si="1174"/>
        <v>1</v>
      </c>
      <c r="BO3419" s="9">
        <f t="shared" ca="1" si="1175"/>
        <v>0</v>
      </c>
      <c r="BP3419" s="9">
        <f t="shared" ca="1" si="1169"/>
        <v>1</v>
      </c>
      <c r="BQ3419" s="9">
        <f t="shared" ca="1" si="1170"/>
        <v>0</v>
      </c>
      <c r="BR3419">
        <f t="shared" ca="1" si="1171"/>
        <v>1264.0894172290382</v>
      </c>
      <c r="BS3419">
        <f t="shared" ca="1" si="1172"/>
        <v>2.0430236750390574E-3</v>
      </c>
      <c r="BT3419">
        <f t="shared" ca="1" si="1173"/>
        <v>1.8055555555555558E-5</v>
      </c>
      <c r="BU3419">
        <f t="shared" ca="1" si="1158"/>
        <v>0</v>
      </c>
      <c r="BV3419">
        <f t="shared" ca="1" si="1159"/>
        <v>0</v>
      </c>
      <c r="BW3419" s="35">
        <f ca="1">IFERROR(VLOOKUP($B3419,OFFSET(Input!$A$1,0,MATCH(Index!BW$6&amp;" Index",Input!$1:$1,0)-1,10000,2),2,0)/100,BW3418)</f>
        <v>3.7000000000000002E-3</v>
      </c>
      <c r="BX3419">
        <f t="shared" ca="1" si="1176"/>
        <v>1.3179387492158972E-2</v>
      </c>
      <c r="CE3419">
        <v>1072.2573263221091</v>
      </c>
    </row>
    <row r="3420" spans="2:83" x14ac:dyDescent="0.25">
      <c r="B3420" s="2">
        <v>42485</v>
      </c>
      <c r="C3420">
        <f t="shared" ca="1" si="1160"/>
        <v>0</v>
      </c>
      <c r="D3420">
        <f t="shared" ca="1" si="1161"/>
        <v>0</v>
      </c>
      <c r="E3420">
        <f ca="1">IF($B3420&lt;VLOOKUP(E$6&amp;" Equity",Param,4,0),"",IFERROR(VLOOKUP($B3420,OFFSET(Input!$A$1,0,MATCH(Index!E$6&amp;" Equity",Input!$1:$1,0)-1,10000,2),2,0),E3419))</f>
        <v>83.08</v>
      </c>
      <c r="F3420" s="33">
        <v>127.83</v>
      </c>
      <c r="H3420">
        <f ca="1">IFERROR(VLOOKUP($B3420,OFFSET(Input!$A$1,0,MATCH(Index!H$6,Input!$1:$1,0)-1,10000,2),2,0),0)</f>
        <v>0</v>
      </c>
      <c r="I3420">
        <f ca="1">IFERROR(VLOOKUP($B3420,OFFSET(Input!$A$1,0,MATCH(Index!I$6,Input!$1:$1,0)-1,10000,2),2,0),0)</f>
        <v>0</v>
      </c>
      <c r="K3420">
        <f t="shared" ca="1" si="1162"/>
        <v>106.97826938105005</v>
      </c>
      <c r="L3420" s="30">
        <f t="shared" ca="1" si="1163"/>
        <v>143.72389389127196</v>
      </c>
      <c r="N3420">
        <f t="shared" ca="1" si="1167"/>
        <v>-3.6044734447392367E-3</v>
      </c>
      <c r="O3420">
        <f t="shared" ca="1" si="1168"/>
        <v>-4.137560061726042E-3</v>
      </c>
      <c r="Q3420">
        <f t="shared" ca="1" si="1180"/>
        <v>6.3603049544320292E-2</v>
      </c>
      <c r="R3420">
        <f t="shared" ca="1" si="1179"/>
        <v>9.607926871503332E-2</v>
      </c>
      <c r="T3420">
        <f t="shared" ca="1" si="1143"/>
        <v>6.4161507517315933E-2</v>
      </c>
      <c r="U3420">
        <f t="shared" ca="1" si="1138"/>
        <v>0.11270422284132443</v>
      </c>
      <c r="W3420">
        <f t="shared" ca="1" si="1139"/>
        <v>-0.24750383913514887</v>
      </c>
      <c r="X3420">
        <f t="shared" ca="1" si="1140"/>
        <v>-0.41849632299147993</v>
      </c>
      <c r="Z3420">
        <f t="shared" ca="1" si="1153"/>
        <v>106.78254601867744</v>
      </c>
      <c r="AA3420">
        <f t="shared" ca="1" si="1153"/>
        <v>105.71413874375369</v>
      </c>
      <c r="AB3420">
        <f t="shared" ca="1" si="1153"/>
        <v>105.51088006571223</v>
      </c>
      <c r="AC3420">
        <f t="shared" ca="1" si="1154"/>
        <v>105.71413874375369</v>
      </c>
      <c r="AE3420">
        <f ca="1">IFERROR(VLOOKUP($B3420,OFFSET(Input!$A$1,0,MATCH(Index!AE$6&amp;" Index",Input!$1:$1,0)-1,10000,2),2,0),AE3419)</f>
        <v>14.08</v>
      </c>
      <c r="AF3420">
        <f t="shared" ca="1" si="1144"/>
        <v>14.295999999999999</v>
      </c>
      <c r="AG3420">
        <f t="shared" ca="1" si="1144"/>
        <v>14.149499999999998</v>
      </c>
      <c r="AH3420">
        <f t="shared" ca="1" si="1144"/>
        <v>14.2348</v>
      </c>
      <c r="AI3420">
        <f t="shared" ca="1" si="1145"/>
        <v>14.2348</v>
      </c>
      <c r="AK3420">
        <f t="shared" ca="1" si="1146"/>
        <v>1</v>
      </c>
      <c r="AL3420">
        <f t="shared" ca="1" si="1147"/>
        <v>1</v>
      </c>
      <c r="AN3420" t="str">
        <f t="shared" ca="1" si="1157"/>
        <v>Not Down</v>
      </c>
      <c r="AO3420" t="str">
        <f t="shared" ca="1" si="1164"/>
        <v>Not Up</v>
      </c>
      <c r="AQ3420">
        <f t="shared" ca="1" si="1155"/>
        <v>1</v>
      </c>
      <c r="AR3420">
        <f t="shared" ca="1" si="1156"/>
        <v>0</v>
      </c>
      <c r="AT3420">
        <f t="shared" ca="1" si="1181"/>
        <v>1</v>
      </c>
      <c r="AU3420">
        <f t="shared" ca="1" si="1182"/>
        <v>0</v>
      </c>
      <c r="AW3420" s="5">
        <f t="shared" ca="1" si="1149"/>
        <v>6.3603049544320292E-2</v>
      </c>
      <c r="AX3420" s="5">
        <f t="shared" ca="1" si="1150"/>
        <v>6.4161507517315933E-2</v>
      </c>
      <c r="AY3420" s="18">
        <f t="shared" ca="1" si="1148"/>
        <v>6.4161507517315933E-2</v>
      </c>
      <c r="BA3420" s="6">
        <f t="shared" ca="1" si="1141"/>
        <v>0.77928343542280365</v>
      </c>
      <c r="BB3420">
        <f t="shared" ca="1" si="1142"/>
        <v>0.77015750994531129</v>
      </c>
      <c r="BC3420" t="str">
        <f t="shared" ca="1" si="1177"/>
        <v>HYG UP Equity</v>
      </c>
      <c r="BD3420" t="str">
        <f t="shared" ca="1" si="1178"/>
        <v>HYG UP Equity</v>
      </c>
      <c r="BF3420">
        <f t="shared" ca="1" si="1151"/>
        <v>1</v>
      </c>
      <c r="BG3420">
        <f t="shared" ca="1" si="1152"/>
        <v>0</v>
      </c>
      <c r="BI3420">
        <f t="shared" ca="1" si="1165"/>
        <v>1</v>
      </c>
      <c r="BJ3420">
        <f t="shared" ca="1" si="1166"/>
        <v>0</v>
      </c>
      <c r="BL3420">
        <f t="shared" ca="1" si="1183"/>
        <v>11.773804620250139</v>
      </c>
      <c r="BM3420">
        <f t="shared" ca="1" si="1184"/>
        <v>0</v>
      </c>
      <c r="BN3420" s="9">
        <f t="shared" ca="1" si="1174"/>
        <v>1</v>
      </c>
      <c r="BO3420" s="9">
        <f t="shared" ca="1" si="1175"/>
        <v>0</v>
      </c>
      <c r="BP3420" s="9">
        <f t="shared" ca="1" si="1169"/>
        <v>1</v>
      </c>
      <c r="BQ3420" s="9">
        <f t="shared" ca="1" si="1170"/>
        <v>0</v>
      </c>
      <c r="BR3420">
        <f t="shared" ca="1" si="1171"/>
        <v>1259.5412423049711</v>
      </c>
      <c r="BS3420">
        <f t="shared" ca="1" si="1172"/>
        <v>-3.5979851283282072E-3</v>
      </c>
      <c r="BT3420">
        <f t="shared" ca="1" si="1173"/>
        <v>5.4166666666666671E-5</v>
      </c>
      <c r="BU3420">
        <f t="shared" ca="1" si="1158"/>
        <v>1.769573146000363E-5</v>
      </c>
      <c r="BV3420">
        <f t="shared" ca="1" si="1159"/>
        <v>0</v>
      </c>
      <c r="BW3420" s="35">
        <f ca="1">IFERROR(VLOOKUP($B3420,OFFSET(Input!$A$1,0,MATCH(Index!BW$6&amp;" Index",Input!$1:$1,0)-1,10000,2),2,0)/100,BW3419)</f>
        <v>3.7000000000000002E-3</v>
      </c>
      <c r="BX3420">
        <f t="shared" ca="1" si="1176"/>
        <v>4.4731214258296188E-2</v>
      </c>
      <c r="CE3420">
        <v>1069.5347125584392</v>
      </c>
    </row>
    <row r="3421" spans="2:83" x14ac:dyDescent="0.25">
      <c r="B3421" s="2">
        <v>42486</v>
      </c>
      <c r="C3421">
        <f t="shared" ca="1" si="1160"/>
        <v>0</v>
      </c>
      <c r="D3421">
        <f t="shared" ca="1" si="1161"/>
        <v>0</v>
      </c>
      <c r="E3421">
        <f ca="1">IF($B3421&lt;VLOOKUP(E$6&amp;" Equity",Param,4,0),"",IFERROR(VLOOKUP($B3421,OFFSET(Input!$A$1,0,MATCH(Index!E$6&amp;" Equity",Input!$1:$1,0)-1,10000,2),2,0),E3420))</f>
        <v>83.36</v>
      </c>
      <c r="F3421" s="33">
        <v>127.25</v>
      </c>
      <c r="H3421">
        <f ca="1">IFERROR(VLOOKUP($B3421,OFFSET(Input!$A$1,0,MATCH(Index!H$6,Input!$1:$1,0)-1,10000,2),2,0),0)</f>
        <v>0</v>
      </c>
      <c r="I3421">
        <f ca="1">IFERROR(VLOOKUP($B3421,OFFSET(Input!$A$1,0,MATCH(Index!I$6,Input!$1:$1,0)-1,10000,2),2,0),0)</f>
        <v>0</v>
      </c>
      <c r="K3421">
        <f t="shared" ca="1" si="1162"/>
        <v>107.33881241699967</v>
      </c>
      <c r="L3421" s="30">
        <f t="shared" ca="1" si="1163"/>
        <v>143.07177890686347</v>
      </c>
      <c r="N3421">
        <f t="shared" ca="1" si="1167"/>
        <v>3.3645789971452483E-3</v>
      </c>
      <c r="O3421">
        <f t="shared" ca="1" si="1168"/>
        <v>-4.5476007492982161E-3</v>
      </c>
      <c r="Q3421">
        <f t="shared" ca="1" si="1180"/>
        <v>5.8859038348984198E-2</v>
      </c>
      <c r="R3421">
        <f t="shared" ca="1" si="1179"/>
        <v>9.243086782460129E-2</v>
      </c>
      <c r="T3421">
        <f t="shared" ca="1" si="1143"/>
        <v>6.3838820467201129E-2</v>
      </c>
      <c r="U3421">
        <f t="shared" ca="1" si="1138"/>
        <v>0.10766633000165964</v>
      </c>
      <c r="W3421">
        <f t="shared" ca="1" si="1139"/>
        <v>-0.16078423360893945</v>
      </c>
      <c r="X3421">
        <f t="shared" ca="1" si="1140"/>
        <v>-0.541398351524773</v>
      </c>
      <c r="Z3421">
        <f t="shared" ca="1" si="1153"/>
        <v>106.94350273115492</v>
      </c>
      <c r="AA3421">
        <f t="shared" ca="1" si="1153"/>
        <v>105.87169252149954</v>
      </c>
      <c r="AB3421">
        <f t="shared" ca="1" si="1153"/>
        <v>105.58463055913573</v>
      </c>
      <c r="AC3421">
        <f t="shared" ca="1" si="1154"/>
        <v>105.87169252149954</v>
      </c>
      <c r="AE3421">
        <f ca="1">IFERROR(VLOOKUP($B3421,OFFSET(Input!$A$1,0,MATCH(Index!AE$6&amp;" Index",Input!$1:$1,0)-1,10000,2),2,0),AE3420)</f>
        <v>13.96</v>
      </c>
      <c r="AF3421">
        <f t="shared" ca="1" si="1144"/>
        <v>14.198666666666668</v>
      </c>
      <c r="AG3421">
        <f t="shared" ca="1" si="1144"/>
        <v>14.156499999999998</v>
      </c>
      <c r="AH3421">
        <f t="shared" ca="1" si="1144"/>
        <v>14.241599999999998</v>
      </c>
      <c r="AI3421">
        <f t="shared" ca="1" si="1145"/>
        <v>14.241599999999998</v>
      </c>
      <c r="AK3421">
        <f t="shared" ca="1" si="1146"/>
        <v>1</v>
      </c>
      <c r="AL3421">
        <f t="shared" ca="1" si="1147"/>
        <v>-1</v>
      </c>
      <c r="AN3421" t="str">
        <f t="shared" ca="1" si="1157"/>
        <v>Not Down</v>
      </c>
      <c r="AO3421" t="str">
        <f t="shared" ca="1" si="1164"/>
        <v>Not Up</v>
      </c>
      <c r="AQ3421">
        <f t="shared" ca="1" si="1155"/>
        <v>1</v>
      </c>
      <c r="AR3421">
        <f t="shared" ca="1" si="1156"/>
        <v>0</v>
      </c>
      <c r="AT3421">
        <f t="shared" ca="1" si="1181"/>
        <v>1</v>
      </c>
      <c r="AU3421">
        <f t="shared" ca="1" si="1182"/>
        <v>0</v>
      </c>
      <c r="AW3421" s="5">
        <f t="shared" ca="1" si="1149"/>
        <v>5.8859038348984198E-2</v>
      </c>
      <c r="AX3421" s="5">
        <f t="shared" ca="1" si="1150"/>
        <v>6.3838820467201129E-2</v>
      </c>
      <c r="AY3421" s="18">
        <f t="shared" ca="1" si="1148"/>
        <v>6.3838820467201129E-2</v>
      </c>
      <c r="BA3421" s="6">
        <f t="shared" ca="1" si="1141"/>
        <v>0.7832224911750808</v>
      </c>
      <c r="BB3421">
        <f t="shared" ca="1" si="1142"/>
        <v>0.77015750994531129</v>
      </c>
      <c r="BC3421" t="str">
        <f t="shared" ca="1" si="1177"/>
        <v>HYG UP Equity</v>
      </c>
      <c r="BD3421" t="str">
        <f t="shared" ca="1" si="1178"/>
        <v>HYG UP Equity</v>
      </c>
      <c r="BF3421">
        <f t="shared" ca="1" si="1151"/>
        <v>1</v>
      </c>
      <c r="BG3421">
        <f t="shared" ca="1" si="1152"/>
        <v>0</v>
      </c>
      <c r="BI3421">
        <f t="shared" ca="1" si="1165"/>
        <v>1</v>
      </c>
      <c r="BJ3421">
        <f t="shared" ca="1" si="1166"/>
        <v>0</v>
      </c>
      <c r="BL3421">
        <f t="shared" ca="1" si="1183"/>
        <v>11.773804620250139</v>
      </c>
      <c r="BM3421">
        <f t="shared" ca="1" si="1184"/>
        <v>0</v>
      </c>
      <c r="BN3421" s="9">
        <f t="shared" ca="1" si="1174"/>
        <v>1</v>
      </c>
      <c r="BO3421" s="9">
        <f t="shared" ca="1" si="1175"/>
        <v>0</v>
      </c>
      <c r="BP3421" s="9">
        <f t="shared" ca="1" si="1169"/>
        <v>1</v>
      </c>
      <c r="BQ3421" s="9">
        <f t="shared" ca="1" si="1170"/>
        <v>0</v>
      </c>
      <c r="BR3421">
        <f t="shared" ca="1" si="1171"/>
        <v>1263.7862055674339</v>
      </c>
      <c r="BS3421">
        <f t="shared" ca="1" si="1172"/>
        <v>3.3702455464614811E-3</v>
      </c>
      <c r="BT3421">
        <f t="shared" ca="1" si="1173"/>
        <v>1.8055555555555558E-5</v>
      </c>
      <c r="BU3421">
        <f t="shared" ca="1" si="1158"/>
        <v>0</v>
      </c>
      <c r="BV3421">
        <f t="shared" ca="1" si="1159"/>
        <v>0</v>
      </c>
      <c r="BW3421" s="35">
        <f ca="1">IFERROR(VLOOKUP($B3421,OFFSET(Input!$A$1,0,MATCH(Index!BW$6&amp;" Index",Input!$1:$1,0)-1,10000,2),2,0)/100,BW3420)</f>
        <v>3.7000000000000002E-3</v>
      </c>
      <c r="BX3421">
        <f t="shared" ca="1" si="1176"/>
        <v>1.487254511571259E-2</v>
      </c>
      <c r="CE3421">
        <v>1072.2836174972163</v>
      </c>
    </row>
    <row r="3422" spans="2:83" x14ac:dyDescent="0.25">
      <c r="B3422" s="2">
        <v>42487</v>
      </c>
      <c r="C3422">
        <f t="shared" ca="1" si="1160"/>
        <v>0</v>
      </c>
      <c r="D3422">
        <f t="shared" ca="1" si="1161"/>
        <v>0</v>
      </c>
      <c r="E3422">
        <f ca="1">IF($B3422&lt;VLOOKUP(E$6&amp;" Equity",Param,4,0),"",IFERROR(VLOOKUP($B3422,OFFSET(Input!$A$1,0,MATCH(Index!E$6&amp;" Equity",Input!$1:$1,0)-1,10000,2),2,0),E3421))</f>
        <v>83.85</v>
      </c>
      <c r="F3422" s="33">
        <v>128.52000000000001</v>
      </c>
      <c r="H3422">
        <f ca="1">IFERROR(VLOOKUP($B3422,OFFSET(Input!$A$1,0,MATCH(Index!H$6,Input!$1:$1,0)-1,10000,2),2,0),0)</f>
        <v>0</v>
      </c>
      <c r="I3422">
        <f ca="1">IFERROR(VLOOKUP($B3422,OFFSET(Input!$A$1,0,MATCH(Index!I$6,Input!$1:$1,0)-1,10000,2),2,0),0)</f>
        <v>0</v>
      </c>
      <c r="K3422">
        <f t="shared" ca="1" si="1162"/>
        <v>107.96976272991148</v>
      </c>
      <c r="L3422" s="30">
        <f t="shared" ca="1" si="1163"/>
        <v>144.49968585548208</v>
      </c>
      <c r="N3422">
        <f t="shared" ca="1" si="1167"/>
        <v>5.8609102641609418E-3</v>
      </c>
      <c r="O3422">
        <f t="shared" ca="1" si="1168"/>
        <v>9.9308788170257029E-3</v>
      </c>
      <c r="Q3422">
        <f t="shared" ca="1" si="1180"/>
        <v>5.6984338219757985E-2</v>
      </c>
      <c r="R3422">
        <f t="shared" ca="1" si="1179"/>
        <v>0.10353155312700667</v>
      </c>
      <c r="T3422">
        <f t="shared" ca="1" si="1143"/>
        <v>6.5942550649605303E-2</v>
      </c>
      <c r="U3422">
        <f t="shared" ref="U3422:U3485" ca="1" si="1185">SQRT(SUMPRODUCT(OFFSET(O3422,0,0,-U$5,1),OFFSET(O3422,0,0,-U$5,1))*252/U$5)</f>
        <v>0.10687876214874285</v>
      </c>
      <c r="W3422">
        <f t="shared" ref="W3422:W3485" ca="1" si="1186">(SUMPRODUCT(OFFSET(N3422,0,0,-W$5,1),OFFSET(O3422,0,0,-W$5,1))*252/W$5)/(Q3422*R3422)</f>
        <v>2.1483751495546123E-3</v>
      </c>
      <c r="X3422">
        <f t="shared" ref="X3422:X3485" ca="1" si="1187">(SUMPRODUCT(OFFSET(N3422,0,0,-X$5,1),OFFSET(O3422,0,0,-X$5,1))*252/X$5)/(T3422*U3422)</f>
        <v>-0.35654632277785647</v>
      </c>
      <c r="Z3422">
        <f t="shared" ca="1" si="1153"/>
        <v>107.09802117513331</v>
      </c>
      <c r="AA3422">
        <f t="shared" ca="1" si="1153"/>
        <v>106.04220946030247</v>
      </c>
      <c r="AB3422">
        <f t="shared" ca="1" si="1153"/>
        <v>105.69489784579147</v>
      </c>
      <c r="AC3422">
        <f t="shared" ca="1" si="1154"/>
        <v>106.04220946030247</v>
      </c>
      <c r="AE3422">
        <f ca="1">IFERROR(VLOOKUP($B3422,OFFSET(Input!$A$1,0,MATCH(Index!AE$6&amp;" Index",Input!$1:$1,0)-1,10000,2),2,0),AE3421)</f>
        <v>13.77</v>
      </c>
      <c r="AF3422">
        <f t="shared" ca="1" si="1144"/>
        <v>14.177333333333335</v>
      </c>
      <c r="AG3422">
        <f t="shared" ca="1" si="1144"/>
        <v>14.166999999999998</v>
      </c>
      <c r="AH3422">
        <f t="shared" ca="1" si="1144"/>
        <v>14.225599999999996</v>
      </c>
      <c r="AI3422">
        <f t="shared" ca="1" si="1145"/>
        <v>14.225599999999996</v>
      </c>
      <c r="AK3422">
        <f t="shared" ca="1" si="1146"/>
        <v>1</v>
      </c>
      <c r="AL3422">
        <f t="shared" ca="1" si="1147"/>
        <v>-1</v>
      </c>
      <c r="AN3422" t="str">
        <f t="shared" ca="1" si="1157"/>
        <v>Not Down</v>
      </c>
      <c r="AO3422" t="str">
        <f t="shared" ca="1" si="1164"/>
        <v>Not Up</v>
      </c>
      <c r="AQ3422">
        <f t="shared" ca="1" si="1155"/>
        <v>1</v>
      </c>
      <c r="AR3422">
        <f t="shared" ca="1" si="1156"/>
        <v>0</v>
      </c>
      <c r="AT3422">
        <f t="shared" ca="1" si="1181"/>
        <v>1</v>
      </c>
      <c r="AU3422">
        <f t="shared" ca="1" si="1182"/>
        <v>0</v>
      </c>
      <c r="AW3422" s="5">
        <f t="shared" ca="1" si="1149"/>
        <v>5.6984338219757985E-2</v>
      </c>
      <c r="AX3422" s="5">
        <f t="shared" ca="1" si="1150"/>
        <v>6.5942550649605303E-2</v>
      </c>
      <c r="AY3422" s="18">
        <f t="shared" ca="1" si="1148"/>
        <v>6.5942550649605303E-2</v>
      </c>
      <c r="BA3422" s="6">
        <f t="shared" ref="BA3422:BA3485" ca="1" si="1188">MAX(0,MIN(150%,VT/AY3422))</f>
        <v>0.75823575987652936</v>
      </c>
      <c r="BB3422">
        <f t="shared" ref="BB3422:BB3485" ca="1" si="1189">IF($D3422&lt;&gt;0,BA3422,IF(AND(AY3422*BB3421&gt;4.5%,AY3422*BB3421&lt;5.5%),BB3421,BA3422))</f>
        <v>0.77015750994531129</v>
      </c>
      <c r="BC3422" t="str">
        <f t="shared" ca="1" si="1177"/>
        <v>HYG UP Equity</v>
      </c>
      <c r="BD3422" t="str">
        <f t="shared" ca="1" si="1178"/>
        <v>HYG UP Equity</v>
      </c>
      <c r="BF3422">
        <f t="shared" ca="1" si="1151"/>
        <v>1</v>
      </c>
      <c r="BG3422">
        <f t="shared" ca="1" si="1152"/>
        <v>0</v>
      </c>
      <c r="BI3422">
        <f t="shared" ca="1" si="1165"/>
        <v>1</v>
      </c>
      <c r="BJ3422">
        <f t="shared" ca="1" si="1166"/>
        <v>0</v>
      </c>
      <c r="BL3422">
        <f t="shared" ca="1" si="1183"/>
        <v>11.773804620250139</v>
      </c>
      <c r="BM3422">
        <f t="shared" ca="1" si="1184"/>
        <v>0</v>
      </c>
      <c r="BN3422" s="9">
        <f t="shared" ca="1" si="1174"/>
        <v>1</v>
      </c>
      <c r="BO3422" s="9">
        <f t="shared" ca="1" si="1175"/>
        <v>0</v>
      </c>
      <c r="BP3422" s="9">
        <f t="shared" ca="1" si="1169"/>
        <v>1</v>
      </c>
      <c r="BQ3422" s="9">
        <f t="shared" ca="1" si="1170"/>
        <v>0</v>
      </c>
      <c r="BR3422">
        <f t="shared" ca="1" si="1171"/>
        <v>1271.2148912767432</v>
      </c>
      <c r="BS3422">
        <f t="shared" ca="1" si="1172"/>
        <v>5.8781190019192575E-3</v>
      </c>
      <c r="BT3422">
        <f t="shared" ca="1" si="1173"/>
        <v>1.8055555555555558E-5</v>
      </c>
      <c r="BU3422">
        <f t="shared" ca="1" si="1158"/>
        <v>0</v>
      </c>
      <c r="BV3422">
        <f t="shared" ca="1" si="1159"/>
        <v>0</v>
      </c>
      <c r="BW3422" s="35">
        <f ca="1">IFERROR(VLOOKUP($B3422,OFFSET(Input!$A$1,0,MATCH(Index!BW$6&amp;" Index",Input!$1:$1,0)-1,10000,2),2,0)/100,BW3421)</f>
        <v>3.7000000000000002E-3</v>
      </c>
      <c r="BX3422">
        <f t="shared" ca="1" si="1176"/>
        <v>1.4910770347900677E-2</v>
      </c>
      <c r="CE3422">
        <v>1077.1106579539219</v>
      </c>
    </row>
    <row r="3423" spans="2:83" x14ac:dyDescent="0.25">
      <c r="B3423" s="2">
        <v>42488</v>
      </c>
      <c r="C3423">
        <f t="shared" ca="1" si="1160"/>
        <v>0</v>
      </c>
      <c r="D3423">
        <f t="shared" ca="1" si="1161"/>
        <v>0</v>
      </c>
      <c r="E3423">
        <f ca="1">IF($B3423&lt;VLOOKUP(E$6&amp;" Equity",Param,4,0),"",IFERROR(VLOOKUP($B3423,OFFSET(Input!$A$1,0,MATCH(Index!E$6&amp;" Equity",Input!$1:$1,0)-1,10000,2),2,0),E3422))</f>
        <v>83.71</v>
      </c>
      <c r="F3423" s="33">
        <v>129.05000000000001</v>
      </c>
      <c r="H3423">
        <f ca="1">IFERROR(VLOOKUP($B3423,OFFSET(Input!$A$1,0,MATCH(Index!H$6,Input!$1:$1,0)-1,10000,2),2,0),0)</f>
        <v>0</v>
      </c>
      <c r="I3423">
        <f ca="1">IFERROR(VLOOKUP($B3423,OFFSET(Input!$A$1,0,MATCH(Index!I$6,Input!$1:$1,0)-1,10000,2),2,0),0)</f>
        <v>0</v>
      </c>
      <c r="K3423">
        <f t="shared" ca="1" si="1162"/>
        <v>107.78949121193666</v>
      </c>
      <c r="L3423" s="30">
        <f t="shared" ca="1" si="1163"/>
        <v>145.09558403088985</v>
      </c>
      <c r="N3423">
        <f t="shared" ca="1" si="1167"/>
        <v>-1.6710435972528857E-3</v>
      </c>
      <c r="O3423">
        <f t="shared" ca="1" si="1168"/>
        <v>4.1153919169652211E-3</v>
      </c>
      <c r="Q3423">
        <f t="shared" ca="1" si="1180"/>
        <v>5.7569623887771815E-2</v>
      </c>
      <c r="R3423">
        <f t="shared" ca="1" si="1179"/>
        <v>0.10277849686197189</v>
      </c>
      <c r="T3423">
        <f t="shared" ref="T3423:T3486" ca="1" si="1190">SQRT(SUMPRODUCT(OFFSET(N3423,0,0,-T$5,1),OFFSET(N3423,0,0,-T$5,1))*252/T$5)</f>
        <v>6.603579967283639E-2</v>
      </c>
      <c r="U3423">
        <f t="shared" ca="1" si="1185"/>
        <v>0.10491364918117209</v>
      </c>
      <c r="W3423">
        <f t="shared" ca="1" si="1186"/>
        <v>-3.4578462158756734E-2</v>
      </c>
      <c r="X3423">
        <f t="shared" ca="1" si="1187"/>
        <v>-0.39254185490955801</v>
      </c>
      <c r="Z3423">
        <f t="shared" ca="1" si="1153"/>
        <v>107.2383754284137</v>
      </c>
      <c r="AA3423">
        <f t="shared" ca="1" si="1153"/>
        <v>106.19666358525933</v>
      </c>
      <c r="AB3423">
        <f t="shared" ca="1" si="1153"/>
        <v>105.81743580205551</v>
      </c>
      <c r="AC3423">
        <f t="shared" ca="1" si="1154"/>
        <v>106.19666358525933</v>
      </c>
      <c r="AE3423">
        <f ca="1">IFERROR(VLOOKUP($B3423,OFFSET(Input!$A$1,0,MATCH(Index!AE$6&amp;" Index",Input!$1:$1,0)-1,10000,2),2,0),AE3422)</f>
        <v>15.22</v>
      </c>
      <c r="AF3423">
        <f t="shared" ref="AF3423:AH3486" ca="1" si="1191">AVERAGE(OFFSET($AE3423,0,0,-AF$5,1))</f>
        <v>14.114666666666668</v>
      </c>
      <c r="AG3423">
        <f t="shared" ca="1" si="1191"/>
        <v>14.230500000000001</v>
      </c>
      <c r="AH3423">
        <f t="shared" ca="1" si="1191"/>
        <v>14.236799999999999</v>
      </c>
      <c r="AI3423">
        <f t="shared" ref="AI3423:AI3486" ca="1" si="1192">MAX(AH3423,AG3423)</f>
        <v>14.236799999999999</v>
      </c>
      <c r="AK3423">
        <f t="shared" ref="AK3423:AK3486" ca="1" si="1193">IF(Z3423&gt;AC3423,1,-1)</f>
        <v>1</v>
      </c>
      <c r="AL3423">
        <f t="shared" ref="AL3423:AL3486" ca="1" si="1194">IF(AF3423&gt;AI3423,1,-1)</f>
        <v>-1</v>
      </c>
      <c r="AN3423" t="str">
        <f t="shared" ca="1" si="1157"/>
        <v>Not Down</v>
      </c>
      <c r="AO3423" t="str">
        <f t="shared" ca="1" si="1164"/>
        <v>Not Up</v>
      </c>
      <c r="AQ3423">
        <f t="shared" ca="1" si="1155"/>
        <v>1</v>
      </c>
      <c r="AR3423">
        <f t="shared" ca="1" si="1156"/>
        <v>0</v>
      </c>
      <c r="AT3423">
        <f t="shared" ca="1" si="1181"/>
        <v>1</v>
      </c>
      <c r="AU3423">
        <f t="shared" ca="1" si="1182"/>
        <v>0</v>
      </c>
      <c r="AW3423" s="5">
        <f t="shared" ca="1" si="1149"/>
        <v>5.7569623887771815E-2</v>
      </c>
      <c r="AX3423" s="5">
        <f t="shared" ca="1" si="1150"/>
        <v>6.603579967283639E-2</v>
      </c>
      <c r="AY3423" s="18">
        <f t="shared" ref="AY3423:AY3486" ca="1" si="1195">MAX(AW3423,AX3423)</f>
        <v>6.603579967283639E-2</v>
      </c>
      <c r="BA3423" s="6">
        <f t="shared" ca="1" si="1188"/>
        <v>0.75716505664680156</v>
      </c>
      <c r="BB3423">
        <f t="shared" ca="1" si="1189"/>
        <v>0.77015750994531129</v>
      </c>
      <c r="BC3423" t="str">
        <f t="shared" ca="1" si="1177"/>
        <v>HYG UP Equity</v>
      </c>
      <c r="BD3423" t="str">
        <f t="shared" ca="1" si="1178"/>
        <v>HYG UP Equity</v>
      </c>
      <c r="BF3423">
        <f t="shared" ca="1" si="1151"/>
        <v>1</v>
      </c>
      <c r="BG3423">
        <f t="shared" ca="1" si="1152"/>
        <v>0</v>
      </c>
      <c r="BI3423">
        <f t="shared" ca="1" si="1165"/>
        <v>1</v>
      </c>
      <c r="BJ3423">
        <f t="shared" ca="1" si="1166"/>
        <v>0</v>
      </c>
      <c r="BL3423">
        <f t="shared" ca="1" si="1183"/>
        <v>11.773804620250139</v>
      </c>
      <c r="BM3423">
        <f t="shared" ca="1" si="1184"/>
        <v>0</v>
      </c>
      <c r="BN3423" s="9">
        <f t="shared" ca="1" si="1174"/>
        <v>1</v>
      </c>
      <c r="BO3423" s="9">
        <f t="shared" ca="1" si="1175"/>
        <v>0</v>
      </c>
      <c r="BP3423" s="9">
        <f t="shared" ca="1" si="1169"/>
        <v>1</v>
      </c>
      <c r="BQ3423" s="9">
        <f t="shared" ca="1" si="1170"/>
        <v>0</v>
      </c>
      <c r="BR3423">
        <f t="shared" ca="1" si="1171"/>
        <v>1269.0924096455117</v>
      </c>
      <c r="BS3423">
        <f t="shared" ca="1" si="1172"/>
        <v>-1.6696481812762398E-3</v>
      </c>
      <c r="BT3423">
        <f t="shared" ca="1" si="1173"/>
        <v>1.8055555555555558E-5</v>
      </c>
      <c r="BU3423">
        <f t="shared" ca="1" si="1158"/>
        <v>0</v>
      </c>
      <c r="BV3423">
        <f t="shared" ca="1" si="1159"/>
        <v>0</v>
      </c>
      <c r="BW3423" s="35">
        <f ca="1">IFERROR(VLOOKUP($B3423,OFFSET(Input!$A$1,0,MATCH(Index!BW$6&amp;" Index",Input!$1:$1,0)-1,10000,2),2,0)/100,BW3422)</f>
        <v>3.7000000000000002E-3</v>
      </c>
      <c r="BX3423">
        <f t="shared" ca="1" si="1176"/>
        <v>1.4977893346457681E-2</v>
      </c>
      <c r="CE3423">
        <v>1075.6982165459913</v>
      </c>
    </row>
    <row r="3424" spans="2:83" x14ac:dyDescent="0.25">
      <c r="B3424" s="2">
        <v>42489</v>
      </c>
      <c r="C3424">
        <f t="shared" ca="1" si="1160"/>
        <v>0</v>
      </c>
      <c r="D3424">
        <f t="shared" ca="1" si="1161"/>
        <v>0</v>
      </c>
      <c r="E3424">
        <f ca="1">IF($B3424&lt;VLOOKUP(E$6&amp;" Equity",Param,4,0),"",IFERROR(VLOOKUP($B3424,OFFSET(Input!$A$1,0,MATCH(Index!E$6&amp;" Equity",Input!$1:$1,0)-1,10000,2),2,0),E3423))</f>
        <v>83.85</v>
      </c>
      <c r="F3424" s="33">
        <v>129.38</v>
      </c>
      <c r="H3424">
        <f ca="1">IFERROR(VLOOKUP($B3424,OFFSET(Input!$A$1,0,MATCH(Index!H$6,Input!$1:$1,0)-1,10000,2),2,0),0)</f>
        <v>0</v>
      </c>
      <c r="I3424">
        <f ca="1">IFERROR(VLOOKUP($B3424,OFFSET(Input!$A$1,0,MATCH(Index!I$6,Input!$1:$1,0)-1,10000,2),2,0),0)</f>
        <v>0</v>
      </c>
      <c r="K3424">
        <f t="shared" ca="1" si="1162"/>
        <v>107.96976272991147</v>
      </c>
      <c r="L3424" s="30">
        <f t="shared" ca="1" si="1163"/>
        <v>145.46661497029464</v>
      </c>
      <c r="N3424">
        <f t="shared" ca="1" si="1167"/>
        <v>1.671043597252748E-3</v>
      </c>
      <c r="O3424">
        <f t="shared" ca="1" si="1168"/>
        <v>2.5538844512162763E-3</v>
      </c>
      <c r="Q3424">
        <f t="shared" ca="1" si="1180"/>
        <v>5.7638018344772064E-2</v>
      </c>
      <c r="R3424">
        <f t="shared" ca="1" si="1179"/>
        <v>9.4311757385600034E-2</v>
      </c>
      <c r="T3424">
        <f t="shared" ca="1" si="1190"/>
        <v>6.6251652745563633E-2</v>
      </c>
      <c r="U3424">
        <f t="shared" ca="1" si="1185"/>
        <v>0.10489855722365624</v>
      </c>
      <c r="W3424">
        <f t="shared" ca="1" si="1186"/>
        <v>4.4406949918622256E-2</v>
      </c>
      <c r="X3424">
        <f t="shared" ca="1" si="1187"/>
        <v>-0.38700453558061521</v>
      </c>
      <c r="Z3424">
        <f t="shared" ca="1" si="1153"/>
        <v>107.41349633158923</v>
      </c>
      <c r="AA3424">
        <f t="shared" ca="1" si="1153"/>
        <v>106.356332644037</v>
      </c>
      <c r="AB3424">
        <f t="shared" ca="1" si="1153"/>
        <v>105.96564080566439</v>
      </c>
      <c r="AC3424">
        <f t="shared" ca="1" si="1154"/>
        <v>106.356332644037</v>
      </c>
      <c r="AE3424">
        <f ca="1">IFERROR(VLOOKUP($B3424,OFFSET(Input!$A$1,0,MATCH(Index!AE$6&amp;" Index",Input!$1:$1,0)-1,10000,2),2,0),AE3423)</f>
        <v>15.7</v>
      </c>
      <c r="AF3424">
        <f t="shared" ca="1" si="1191"/>
        <v>14.137333333333336</v>
      </c>
      <c r="AG3424">
        <f t="shared" ca="1" si="1191"/>
        <v>14.360500000000002</v>
      </c>
      <c r="AH3424">
        <f t="shared" ca="1" si="1191"/>
        <v>14.275199999999998</v>
      </c>
      <c r="AI3424">
        <f t="shared" ca="1" si="1192"/>
        <v>14.360500000000002</v>
      </c>
      <c r="AK3424">
        <f t="shared" ca="1" si="1193"/>
        <v>1</v>
      </c>
      <c r="AL3424">
        <f t="shared" ca="1" si="1194"/>
        <v>-1</v>
      </c>
      <c r="AN3424" t="str">
        <f t="shared" ca="1" si="1157"/>
        <v>Not Down</v>
      </c>
      <c r="AO3424" t="str">
        <f t="shared" ca="1" si="1164"/>
        <v>Not Up</v>
      </c>
      <c r="AQ3424">
        <f t="shared" ca="1" si="1155"/>
        <v>1</v>
      </c>
      <c r="AR3424">
        <f t="shared" ca="1" si="1156"/>
        <v>0</v>
      </c>
      <c r="AT3424">
        <f t="shared" ca="1" si="1181"/>
        <v>1</v>
      </c>
      <c r="AU3424">
        <f t="shared" ca="1" si="1182"/>
        <v>0</v>
      </c>
      <c r="AW3424" s="5">
        <f t="shared" ca="1" si="1149"/>
        <v>5.7638018344772064E-2</v>
      </c>
      <c r="AX3424" s="5">
        <f t="shared" ca="1" si="1150"/>
        <v>6.6251652745563633E-2</v>
      </c>
      <c r="AY3424" s="18">
        <f t="shared" ca="1" si="1195"/>
        <v>6.6251652745563633E-2</v>
      </c>
      <c r="BA3424" s="6">
        <f t="shared" ca="1" si="1188"/>
        <v>0.754698153599619</v>
      </c>
      <c r="BB3424">
        <f t="shared" ca="1" si="1189"/>
        <v>0.77015750994531129</v>
      </c>
      <c r="BC3424" t="str">
        <f t="shared" ca="1" si="1177"/>
        <v>HYG UP Equity</v>
      </c>
      <c r="BD3424" t="str">
        <f t="shared" ca="1" si="1178"/>
        <v>HYG UP Equity</v>
      </c>
      <c r="BF3424">
        <f t="shared" ca="1" si="1151"/>
        <v>1</v>
      </c>
      <c r="BG3424">
        <f t="shared" ca="1" si="1152"/>
        <v>0</v>
      </c>
      <c r="BI3424">
        <f t="shared" ca="1" si="1165"/>
        <v>1</v>
      </c>
      <c r="BJ3424">
        <f t="shared" ca="1" si="1166"/>
        <v>0</v>
      </c>
      <c r="BL3424">
        <f t="shared" ca="1" si="1183"/>
        <v>11.773804620250139</v>
      </c>
      <c r="BM3424">
        <f t="shared" ca="1" si="1184"/>
        <v>0</v>
      </c>
      <c r="BN3424" s="9">
        <f t="shared" ca="1" si="1174"/>
        <v>1</v>
      </c>
      <c r="BO3424" s="9">
        <f t="shared" ca="1" si="1175"/>
        <v>0</v>
      </c>
      <c r="BP3424" s="9">
        <f t="shared" ca="1" si="1169"/>
        <v>1</v>
      </c>
      <c r="BQ3424" s="9">
        <f t="shared" ca="1" si="1170"/>
        <v>0</v>
      </c>
      <c r="BR3424">
        <f t="shared" ca="1" si="1171"/>
        <v>1271.2148912767429</v>
      </c>
      <c r="BS3424">
        <f t="shared" ca="1" si="1172"/>
        <v>1.6724405686296961E-3</v>
      </c>
      <c r="BT3424">
        <f t="shared" ca="1" si="1173"/>
        <v>1.8055555555555558E-5</v>
      </c>
      <c r="BU3424">
        <f t="shared" ca="1" si="1158"/>
        <v>0</v>
      </c>
      <c r="BV3424">
        <f t="shared" ca="1" si="1159"/>
        <v>0</v>
      </c>
      <c r="BW3424" s="35">
        <f ca="1">IFERROR(VLOOKUP($B3424,OFFSET(Input!$A$1,0,MATCH(Index!BW$6&amp;" Index",Input!$1:$1,0)-1,10000,2),2,0)/100,BW3423)</f>
        <v>3.0000000000000001E-3</v>
      </c>
      <c r="BX3424">
        <f t="shared" ca="1" si="1176"/>
        <v>1.4958252470555206E-2</v>
      </c>
      <c r="CE3424">
        <v>1077.0564043265358</v>
      </c>
    </row>
    <row r="3425" spans="2:83" x14ac:dyDescent="0.25">
      <c r="B3425" s="2">
        <v>42492</v>
      </c>
      <c r="C3425">
        <f t="shared" ca="1" si="1160"/>
        <v>1</v>
      </c>
      <c r="D3425">
        <f t="shared" ca="1" si="1161"/>
        <v>0</v>
      </c>
      <c r="E3425">
        <f ca="1">IF($B3425&lt;VLOOKUP(E$6&amp;" Equity",Param,4,0),"",IFERROR(VLOOKUP($B3425,OFFSET(Input!$A$1,0,MATCH(Index!E$6&amp;" Equity",Input!$1:$1,0)-1,10000,2),2,0),E3424))</f>
        <v>83.47</v>
      </c>
      <c r="F3425" s="33">
        <v>127.82</v>
      </c>
      <c r="H3425">
        <f ca="1">IFERROR(VLOOKUP($B3425,OFFSET(Input!$A$1,0,MATCH(Index!H$6,Input!$1:$1,0)-1,10000,2),2,0),0)</f>
        <v>0.38191900000000001</v>
      </c>
      <c r="I3425">
        <f ca="1">IFERROR(VLOOKUP($B3425,OFFSET(Input!$A$1,0,MATCH(Index!I$6,Input!$1:$1,0)-1,10000,2),2,0),0)</f>
        <v>0.260185</v>
      </c>
      <c r="K3425">
        <f t="shared" ca="1" si="1162"/>
        <v>107.97223373736142</v>
      </c>
      <c r="L3425" s="30">
        <f t="shared" ca="1" si="1163"/>
        <v>144.00518593846891</v>
      </c>
      <c r="N3425">
        <f t="shared" ca="1" si="1167"/>
        <v>2.2885844259052305E-5</v>
      </c>
      <c r="O3425">
        <f t="shared" ca="1" si="1168"/>
        <v>-1.0097297518679296E-2</v>
      </c>
      <c r="Q3425">
        <f t="shared" ca="1" si="1180"/>
        <v>5.0087076799902652E-2</v>
      </c>
      <c r="R3425">
        <f t="shared" ca="1" si="1179"/>
        <v>0.1048388722733951</v>
      </c>
      <c r="T3425">
        <f t="shared" ca="1" si="1190"/>
        <v>6.5673282416822576E-2</v>
      </c>
      <c r="U3425">
        <f t="shared" ca="1" si="1185"/>
        <v>0.11083152252357821</v>
      </c>
      <c r="W3425">
        <f t="shared" ca="1" si="1186"/>
        <v>0.16296164175542116</v>
      </c>
      <c r="X3425">
        <f t="shared" ca="1" si="1187"/>
        <v>-0.3673063367893209</v>
      </c>
      <c r="Z3425">
        <f t="shared" ca="1" si="1153"/>
        <v>107.52834461161822</v>
      </c>
      <c r="AA3425">
        <f t="shared" ca="1" si="1153"/>
        <v>106.52900179018539</v>
      </c>
      <c r="AB3425">
        <f t="shared" ca="1" si="1153"/>
        <v>106.13291350804779</v>
      </c>
      <c r="AC3425">
        <f t="shared" ca="1" si="1154"/>
        <v>106.52900179018539</v>
      </c>
      <c r="AE3425">
        <f ca="1">IFERROR(VLOOKUP($B3425,OFFSET(Input!$A$1,0,MATCH(Index!AE$6&amp;" Index",Input!$1:$1,0)-1,10000,2),2,0),AE3424)</f>
        <v>14.68</v>
      </c>
      <c r="AF3425">
        <f t="shared" ca="1" si="1191"/>
        <v>14.032000000000002</v>
      </c>
      <c r="AG3425">
        <f t="shared" ca="1" si="1191"/>
        <v>14.388500000000002</v>
      </c>
      <c r="AH3425">
        <f t="shared" ca="1" si="1191"/>
        <v>14.252799999999997</v>
      </c>
      <c r="AI3425">
        <f t="shared" ca="1" si="1192"/>
        <v>14.388500000000002</v>
      </c>
      <c r="AK3425">
        <f t="shared" ca="1" si="1193"/>
        <v>1</v>
      </c>
      <c r="AL3425">
        <f t="shared" ca="1" si="1194"/>
        <v>-1</v>
      </c>
      <c r="AN3425" t="str">
        <f t="shared" ca="1" si="1157"/>
        <v>Not Down</v>
      </c>
      <c r="AO3425" t="str">
        <f t="shared" ca="1" si="1164"/>
        <v>Not Up</v>
      </c>
      <c r="AQ3425">
        <f t="shared" ca="1" si="1155"/>
        <v>1</v>
      </c>
      <c r="AR3425">
        <f t="shared" ca="1" si="1156"/>
        <v>0</v>
      </c>
      <c r="AT3425">
        <f t="shared" ca="1" si="1181"/>
        <v>1</v>
      </c>
      <c r="AU3425">
        <f t="shared" ca="1" si="1182"/>
        <v>0</v>
      </c>
      <c r="AW3425" s="5">
        <f t="shared" ca="1" si="1149"/>
        <v>5.0087076799902652E-2</v>
      </c>
      <c r="AX3425" s="5">
        <f t="shared" ca="1" si="1150"/>
        <v>6.5673282416822576E-2</v>
      </c>
      <c r="AY3425" s="18">
        <f t="shared" ca="1" si="1195"/>
        <v>6.5673282416822576E-2</v>
      </c>
      <c r="BA3425" s="6">
        <f t="shared" ca="1" si="1188"/>
        <v>0.76134461625740557</v>
      </c>
      <c r="BB3425">
        <f t="shared" ca="1" si="1189"/>
        <v>0.77015750994531129</v>
      </c>
      <c r="BC3425" t="str">
        <f t="shared" ca="1" si="1177"/>
        <v>HYG UP Equity</v>
      </c>
      <c r="BD3425" t="str">
        <f t="shared" ca="1" si="1178"/>
        <v>HYG UP Equity</v>
      </c>
      <c r="BF3425">
        <f t="shared" ca="1" si="1151"/>
        <v>1</v>
      </c>
      <c r="BG3425">
        <f t="shared" ca="1" si="1152"/>
        <v>0</v>
      </c>
      <c r="BI3425">
        <f t="shared" ca="1" si="1165"/>
        <v>1</v>
      </c>
      <c r="BJ3425">
        <f t="shared" ca="1" si="1166"/>
        <v>0</v>
      </c>
      <c r="BL3425">
        <f t="shared" ca="1" si="1183"/>
        <v>11.773804620250139</v>
      </c>
      <c r="BM3425">
        <f t="shared" ca="1" si="1184"/>
        <v>0</v>
      </c>
      <c r="BN3425" s="9">
        <f t="shared" ca="1" si="1174"/>
        <v>1</v>
      </c>
      <c r="BO3425" s="9">
        <f t="shared" ca="1" si="1175"/>
        <v>0</v>
      </c>
      <c r="BP3425" s="9">
        <f t="shared" ca="1" si="1169"/>
        <v>1</v>
      </c>
      <c r="BQ3425" s="9">
        <f t="shared" ca="1" si="1170"/>
        <v>0</v>
      </c>
      <c r="BR3425">
        <f t="shared" ca="1" si="1171"/>
        <v>1271.2439844356738</v>
      </c>
      <c r="BS3425">
        <f t="shared" ca="1" si="1172"/>
        <v>2.2886106141983831E-5</v>
      </c>
      <c r="BT3425">
        <f t="shared" ca="1" si="1173"/>
        <v>5.4166666666666671E-5</v>
      </c>
      <c r="BU3425">
        <f t="shared" ca="1" si="1158"/>
        <v>0</v>
      </c>
      <c r="BV3425">
        <f t="shared" ca="1" si="1159"/>
        <v>0</v>
      </c>
      <c r="BW3425" s="35">
        <f ca="1">IFERROR(VLOOKUP($B3425,OFFSET(Input!$A$1,0,MATCH(Index!BW$6&amp;" Index",Input!$1:$1,0)-1,10000,2),2,0)/100,BW3424)</f>
        <v>3.7000000000000002E-3</v>
      </c>
      <c r="BX3425">
        <f t="shared" ca="1" si="1176"/>
        <v>4.4931416748116994E-2</v>
      </c>
      <c r="CE3425">
        <v>1076.9917684882528</v>
      </c>
    </row>
    <row r="3426" spans="2:83" x14ac:dyDescent="0.25">
      <c r="B3426" s="2">
        <v>42493</v>
      </c>
      <c r="C3426">
        <f t="shared" ca="1" si="1160"/>
        <v>0</v>
      </c>
      <c r="D3426">
        <f t="shared" ca="1" si="1161"/>
        <v>1</v>
      </c>
      <c r="E3426">
        <f ca="1">IF($B3426&lt;VLOOKUP(E$6&amp;" Equity",Param,4,0),"",IFERROR(VLOOKUP($B3426,OFFSET(Input!$A$1,0,MATCH(Index!E$6&amp;" Equity",Input!$1:$1,0)-1,10000,2),2,0),E3425))</f>
        <v>82.96</v>
      </c>
      <c r="F3426" s="33">
        <v>129.43</v>
      </c>
      <c r="H3426">
        <f ca="1">IFERROR(VLOOKUP($B3426,OFFSET(Input!$A$1,0,MATCH(Index!H$6,Input!$1:$1,0)-1,10000,2),2,0),0)</f>
        <v>0</v>
      </c>
      <c r="I3426">
        <f ca="1">IFERROR(VLOOKUP($B3426,OFFSET(Input!$A$1,0,MATCH(Index!I$6,Input!$1:$1,0)-1,10000,2),2,0),0)</f>
        <v>0</v>
      </c>
      <c r="K3426">
        <f t="shared" ca="1" si="1162"/>
        <v>107.31252558825329</v>
      </c>
      <c r="L3426" s="30">
        <f t="shared" ca="1" si="1163"/>
        <v>145.81905191688338</v>
      </c>
      <c r="N3426">
        <f t="shared" ca="1" si="1167"/>
        <v>-6.1287219413734993E-3</v>
      </c>
      <c r="O3426">
        <f t="shared" ca="1" si="1168"/>
        <v>1.2517170232211125E-2</v>
      </c>
      <c r="Q3426">
        <f t="shared" ca="1" si="1180"/>
        <v>5.4850756367110946E-2</v>
      </c>
      <c r="R3426">
        <f t="shared" ca="1" si="1179"/>
        <v>0.1212149449956922</v>
      </c>
      <c r="T3426">
        <f t="shared" ca="1" si="1190"/>
        <v>6.7922727970109675E-2</v>
      </c>
      <c r="U3426">
        <f t="shared" ca="1" si="1185"/>
        <v>0.11299192891030901</v>
      </c>
      <c r="W3426">
        <f t="shared" ca="1" si="1186"/>
        <v>-0.11215609732974005</v>
      </c>
      <c r="X3426">
        <f t="shared" ca="1" si="1187"/>
        <v>-0.40817731067451918</v>
      </c>
      <c r="Z3426">
        <f t="shared" ca="1" si="1153"/>
        <v>107.53215419724268</v>
      </c>
      <c r="AA3426">
        <f t="shared" ca="1" si="1153"/>
        <v>106.68800033437564</v>
      </c>
      <c r="AB3426">
        <f t="shared" ca="1" si="1153"/>
        <v>106.25790505709462</v>
      </c>
      <c r="AC3426">
        <f t="shared" ca="1" si="1154"/>
        <v>106.68800033437564</v>
      </c>
      <c r="AE3426">
        <f ca="1">IFERROR(VLOOKUP($B3426,OFFSET(Input!$A$1,0,MATCH(Index!AE$6&amp;" Index",Input!$1:$1,0)-1,10000,2),2,0),AE3425)</f>
        <v>15.6</v>
      </c>
      <c r="AF3426">
        <f t="shared" ca="1" si="1191"/>
        <v>14.081999999999999</v>
      </c>
      <c r="AG3426">
        <f t="shared" ca="1" si="1191"/>
        <v>14.397500000000003</v>
      </c>
      <c r="AH3426">
        <f t="shared" ca="1" si="1191"/>
        <v>14.323999999999998</v>
      </c>
      <c r="AI3426">
        <f t="shared" ca="1" si="1192"/>
        <v>14.397500000000003</v>
      </c>
      <c r="AK3426">
        <f t="shared" ca="1" si="1193"/>
        <v>1</v>
      </c>
      <c r="AL3426">
        <f t="shared" ca="1" si="1194"/>
        <v>-1</v>
      </c>
      <c r="AN3426" t="str">
        <f t="shared" ca="1" si="1157"/>
        <v>Not Down</v>
      </c>
      <c r="AO3426" t="str">
        <f t="shared" ca="1" si="1164"/>
        <v>Not Up</v>
      </c>
      <c r="AQ3426">
        <f t="shared" ca="1" si="1155"/>
        <v>1</v>
      </c>
      <c r="AR3426">
        <f t="shared" ca="1" si="1156"/>
        <v>0</v>
      </c>
      <c r="AT3426">
        <f t="shared" ca="1" si="1181"/>
        <v>1</v>
      </c>
      <c r="AU3426">
        <f t="shared" ca="1" si="1182"/>
        <v>0</v>
      </c>
      <c r="AW3426" s="5">
        <f t="shared" ca="1" si="1149"/>
        <v>5.4850756367110946E-2</v>
      </c>
      <c r="AX3426" s="5">
        <f t="shared" ca="1" si="1150"/>
        <v>6.7922727970109675E-2</v>
      </c>
      <c r="AY3426" s="18">
        <f t="shared" ca="1" si="1195"/>
        <v>6.7922727970109675E-2</v>
      </c>
      <c r="BA3426" s="6">
        <f t="shared" ca="1" si="1188"/>
        <v>0.736130622168226</v>
      </c>
      <c r="BB3426">
        <f t="shared" ca="1" si="1189"/>
        <v>0.736130622168226</v>
      </c>
      <c r="BC3426" t="str">
        <f t="shared" ca="1" si="1177"/>
        <v>HYG UP Equity</v>
      </c>
      <c r="BD3426" t="str">
        <f t="shared" ca="1" si="1178"/>
        <v>HYG UP Equity</v>
      </c>
      <c r="BF3426">
        <f t="shared" ca="1" si="1151"/>
        <v>1</v>
      </c>
      <c r="BG3426">
        <f t="shared" ca="1" si="1152"/>
        <v>0</v>
      </c>
      <c r="BI3426">
        <f t="shared" ca="1" si="1165"/>
        <v>1</v>
      </c>
      <c r="BJ3426">
        <f t="shared" ca="1" si="1166"/>
        <v>0</v>
      </c>
      <c r="BL3426">
        <f t="shared" ca="1" si="1183"/>
        <v>11.773804620250141</v>
      </c>
      <c r="BM3426">
        <f t="shared" ca="1" si="1184"/>
        <v>0</v>
      </c>
      <c r="BN3426" s="9">
        <f t="shared" ca="1" si="1174"/>
        <v>0.99999999999999989</v>
      </c>
      <c r="BO3426" s="9">
        <f t="shared" ca="1" si="1175"/>
        <v>0</v>
      </c>
      <c r="BP3426" s="9">
        <f t="shared" ca="1" si="1169"/>
        <v>1</v>
      </c>
      <c r="BQ3426" s="9">
        <f t="shared" ca="1" si="1170"/>
        <v>0</v>
      </c>
      <c r="BR3426">
        <f t="shared" ca="1" si="1171"/>
        <v>1263.4767095816881</v>
      </c>
      <c r="BS3426">
        <f t="shared" ca="1" si="1172"/>
        <v>-6.109979633401208E-3</v>
      </c>
      <c r="BT3426">
        <f t="shared" ca="1" si="1173"/>
        <v>1.8055555555555555E-5</v>
      </c>
      <c r="BU3426">
        <f t="shared" ca="1" si="1158"/>
        <v>2.2204460492503132E-20</v>
      </c>
      <c r="BV3426">
        <f t="shared" ca="1" si="1159"/>
        <v>0</v>
      </c>
      <c r="BW3426" s="35">
        <f ca="1">IFERROR(VLOOKUP($B3426,OFFSET(Input!$A$1,0,MATCH(Index!BW$6&amp;" Index",Input!$1:$1,0)-1,10000,2),2,0)/100,BW3425)</f>
        <v>3.7000000000000002E-3</v>
      </c>
      <c r="BX3426">
        <f t="shared" ca="1" si="1176"/>
        <v>1.4976240114523096E-2</v>
      </c>
      <c r="CE3426">
        <v>1071.8945371301122</v>
      </c>
    </row>
    <row r="3427" spans="2:83" x14ac:dyDescent="0.25">
      <c r="B3427" s="2">
        <v>42494</v>
      </c>
      <c r="C3427">
        <f t="shared" ca="1" si="1160"/>
        <v>0</v>
      </c>
      <c r="D3427">
        <f t="shared" ca="1" si="1161"/>
        <v>2</v>
      </c>
      <c r="E3427">
        <f ca="1">IF($B3427&lt;VLOOKUP(E$6&amp;" Equity",Param,4,0),"",IFERROR(VLOOKUP($B3427,OFFSET(Input!$A$1,0,MATCH(Index!E$6&amp;" Equity",Input!$1:$1,0)-1,10000,2),2,0),E3426))</f>
        <v>82.65</v>
      </c>
      <c r="F3427" s="33">
        <v>130.13999999999999</v>
      </c>
      <c r="H3427">
        <f ca="1">IFERROR(VLOOKUP($B3427,OFFSET(Input!$A$1,0,MATCH(Index!H$6,Input!$1:$1,0)-1,10000,2),2,0),0)</f>
        <v>0</v>
      </c>
      <c r="I3427">
        <f ca="1">IFERROR(VLOOKUP($B3427,OFFSET(Input!$A$1,0,MATCH(Index!I$6,Input!$1:$1,0)-1,10000,2),2,0),0)</f>
        <v>0</v>
      </c>
      <c r="K3427">
        <f t="shared" ca="1" si="1162"/>
        <v>106.91152651722682</v>
      </c>
      <c r="L3427" s="30">
        <f t="shared" ca="1" si="1163"/>
        <v>146.6189555471158</v>
      </c>
      <c r="N3427">
        <f t="shared" ca="1" si="1167"/>
        <v>-3.743739654238415E-3</v>
      </c>
      <c r="O3427">
        <f t="shared" ca="1" si="1168"/>
        <v>5.4705996124910037E-3</v>
      </c>
      <c r="Q3427">
        <f t="shared" ca="1" si="1180"/>
        <v>5.7175406696945465E-2</v>
      </c>
      <c r="R3427">
        <f t="shared" ca="1" si="1179"/>
        <v>0.11119227236570761</v>
      </c>
      <c r="T3427">
        <f t="shared" ca="1" si="1190"/>
        <v>6.2503269717349388E-2</v>
      </c>
      <c r="U3427">
        <f t="shared" ca="1" si="1185"/>
        <v>0.11169096554931317</v>
      </c>
      <c r="W3427">
        <f t="shared" ca="1" si="1186"/>
        <v>-0.11434712577683655</v>
      </c>
      <c r="X3427">
        <f t="shared" ca="1" si="1187"/>
        <v>-0.37554518573507512</v>
      </c>
      <c r="Z3427">
        <f t="shared" ca="1" si="1153"/>
        <v>107.47526141656738</v>
      </c>
      <c r="AA3427">
        <f t="shared" ca="1" si="1153"/>
        <v>106.78316869922071</v>
      </c>
      <c r="AB3427">
        <f t="shared" ca="1" si="1153"/>
        <v>106.35198915962957</v>
      </c>
      <c r="AC3427">
        <f t="shared" ca="1" si="1154"/>
        <v>106.78316869922071</v>
      </c>
      <c r="AE3427">
        <f ca="1">IFERROR(VLOOKUP($B3427,OFFSET(Input!$A$1,0,MATCH(Index!AE$6&amp;" Index",Input!$1:$1,0)-1,10000,2),2,0),AE3426)</f>
        <v>16.05</v>
      </c>
      <c r="AF3427">
        <f t="shared" ca="1" si="1191"/>
        <v>14.229333333333333</v>
      </c>
      <c r="AG3427">
        <f t="shared" ca="1" si="1191"/>
        <v>14.495500000000002</v>
      </c>
      <c r="AH3427">
        <f t="shared" ca="1" si="1191"/>
        <v>14.4236</v>
      </c>
      <c r="AI3427">
        <f t="shared" ca="1" si="1192"/>
        <v>14.495500000000002</v>
      </c>
      <c r="AK3427">
        <f t="shared" ca="1" si="1193"/>
        <v>1</v>
      </c>
      <c r="AL3427">
        <f t="shared" ca="1" si="1194"/>
        <v>-1</v>
      </c>
      <c r="AN3427" t="str">
        <f t="shared" ca="1" si="1157"/>
        <v>Not Down</v>
      </c>
      <c r="AO3427" t="str">
        <f t="shared" ca="1" si="1164"/>
        <v>Not Up</v>
      </c>
      <c r="AQ3427">
        <f t="shared" ca="1" si="1155"/>
        <v>1</v>
      </c>
      <c r="AR3427">
        <f t="shared" ca="1" si="1156"/>
        <v>0</v>
      </c>
      <c r="AT3427">
        <f t="shared" ca="1" si="1181"/>
        <v>1</v>
      </c>
      <c r="AU3427">
        <f t="shared" ca="1" si="1182"/>
        <v>0</v>
      </c>
      <c r="AW3427" s="5">
        <f t="shared" ca="1" si="1149"/>
        <v>5.7175406696945465E-2</v>
      </c>
      <c r="AX3427" s="5">
        <f t="shared" ca="1" si="1150"/>
        <v>6.2503269717349388E-2</v>
      </c>
      <c r="AY3427" s="18">
        <f t="shared" ca="1" si="1195"/>
        <v>6.2503269717349388E-2</v>
      </c>
      <c r="BA3427" s="6">
        <f t="shared" ca="1" si="1188"/>
        <v>0.7999581498073407</v>
      </c>
      <c r="BB3427">
        <f t="shared" ca="1" si="1189"/>
        <v>0.7999581498073407</v>
      </c>
      <c r="BC3427" t="str">
        <f t="shared" ca="1" si="1177"/>
        <v>HYG UP Equity</v>
      </c>
      <c r="BD3427" t="str">
        <f t="shared" ca="1" si="1178"/>
        <v>HYG UP Equity</v>
      </c>
      <c r="BF3427">
        <f t="shared" ca="1" si="1151"/>
        <v>1</v>
      </c>
      <c r="BG3427">
        <f t="shared" ca="1" si="1152"/>
        <v>0</v>
      </c>
      <c r="BI3427">
        <f t="shared" ca="1" si="1165"/>
        <v>1</v>
      </c>
      <c r="BJ3427">
        <f t="shared" ca="1" si="1166"/>
        <v>0</v>
      </c>
      <c r="BL3427">
        <f t="shared" ca="1" si="1183"/>
        <v>11.773804620250141</v>
      </c>
      <c r="BM3427">
        <f t="shared" ca="1" si="1184"/>
        <v>0</v>
      </c>
      <c r="BN3427" s="9">
        <f t="shared" ca="1" si="1174"/>
        <v>1</v>
      </c>
      <c r="BO3427" s="9">
        <f t="shared" ca="1" si="1175"/>
        <v>0</v>
      </c>
      <c r="BP3427" s="9">
        <f t="shared" ca="1" si="1169"/>
        <v>1</v>
      </c>
      <c r="BQ3427" s="9">
        <f t="shared" ca="1" si="1170"/>
        <v>0</v>
      </c>
      <c r="BR3427">
        <f t="shared" ca="1" si="1171"/>
        <v>1258.7554248665206</v>
      </c>
      <c r="BS3427">
        <f t="shared" ca="1" si="1172"/>
        <v>-3.7367405978782076E-3</v>
      </c>
      <c r="BT3427">
        <f t="shared" ca="1" si="1173"/>
        <v>1.8055555555555558E-5</v>
      </c>
      <c r="BU3427">
        <f t="shared" ca="1" si="1158"/>
        <v>6.8053775554170588E-6</v>
      </c>
      <c r="BV3427">
        <f t="shared" ca="1" si="1159"/>
        <v>0</v>
      </c>
      <c r="BW3427" s="35">
        <f ca="1">IFERROR(VLOOKUP($B3427,OFFSET(Input!$A$1,0,MATCH(Index!BW$6&amp;" Index",Input!$1:$1,0)-1,10000,2),2,0)/100,BW3426)</f>
        <v>3.7000000000000002E-3</v>
      </c>
      <c r="BX3427">
        <f t="shared" ca="1" si="1176"/>
        <v>1.4246815420433415E-2</v>
      </c>
      <c r="CE3427">
        <v>1068.8126552440428</v>
      </c>
    </row>
    <row r="3428" spans="2:83" x14ac:dyDescent="0.25">
      <c r="B3428" s="2">
        <v>42495</v>
      </c>
      <c r="C3428">
        <f t="shared" ca="1" si="1160"/>
        <v>0</v>
      </c>
      <c r="D3428">
        <f t="shared" ca="1" si="1161"/>
        <v>3</v>
      </c>
      <c r="E3428">
        <f ca="1">IF($B3428&lt;VLOOKUP(E$6&amp;" Equity",Param,4,0),"",IFERROR(VLOOKUP($B3428,OFFSET(Input!$A$1,0,MATCH(Index!E$6&amp;" Equity",Input!$1:$1,0)-1,10000,2),2,0),E3427))</f>
        <v>82.58</v>
      </c>
      <c r="F3428" s="33">
        <v>131.01</v>
      </c>
      <c r="H3428">
        <f ca="1">IFERROR(VLOOKUP($B3428,OFFSET(Input!$A$1,0,MATCH(Index!H$6,Input!$1:$1,0)-1,10000,2),2,0),0)</f>
        <v>0</v>
      </c>
      <c r="I3428">
        <f ca="1">IFERROR(VLOOKUP($B3428,OFFSET(Input!$A$1,0,MATCH(Index!I$6,Input!$1:$1,0)-1,10000,2),2,0),0)</f>
        <v>0</v>
      </c>
      <c r="K3428">
        <f t="shared" ca="1" si="1162"/>
        <v>106.82097833989825</v>
      </c>
      <c r="L3428" s="30">
        <f t="shared" ca="1" si="1163"/>
        <v>147.59911915035838</v>
      </c>
      <c r="N3428">
        <f t="shared" ca="1" si="1167"/>
        <v>-8.4730380908906505E-4</v>
      </c>
      <c r="O3428">
        <f t="shared" ca="1" si="1168"/>
        <v>6.6628620987412455E-3</v>
      </c>
      <c r="Q3428">
        <f t="shared" ca="1" si="1180"/>
        <v>5.5152976128805854E-2</v>
      </c>
      <c r="R3428">
        <f t="shared" ca="1" si="1179"/>
        <v>0.1121857110259394</v>
      </c>
      <c r="T3428">
        <f t="shared" ca="1" si="1190"/>
        <v>6.0092190949816889E-2</v>
      </c>
      <c r="U3428">
        <f t="shared" ca="1" si="1185"/>
        <v>0.10553447286648879</v>
      </c>
      <c r="W3428">
        <f t="shared" ca="1" si="1186"/>
        <v>-0.21628249347514714</v>
      </c>
      <c r="X3428">
        <f t="shared" ca="1" si="1187"/>
        <v>-0.30475604783857307</v>
      </c>
      <c r="Z3428">
        <f t="shared" ca="1" si="1153"/>
        <v>107.44279281435452</v>
      </c>
      <c r="AA3428">
        <f t="shared" ca="1" si="1153"/>
        <v>106.89956272919576</v>
      </c>
      <c r="AB3428">
        <f t="shared" ca="1" si="1153"/>
        <v>106.43681194471351</v>
      </c>
      <c r="AC3428">
        <f t="shared" ca="1" si="1154"/>
        <v>106.89956272919576</v>
      </c>
      <c r="AE3428">
        <f ca="1">IFERROR(VLOOKUP($B3428,OFFSET(Input!$A$1,0,MATCH(Index!AE$6&amp;" Index",Input!$1:$1,0)-1,10000,2),2,0),AE3427)</f>
        <v>15.91</v>
      </c>
      <c r="AF3428">
        <f t="shared" ca="1" si="1191"/>
        <v>14.375333333333334</v>
      </c>
      <c r="AG3428">
        <f t="shared" ca="1" si="1191"/>
        <v>14.483000000000004</v>
      </c>
      <c r="AH3428">
        <f t="shared" ca="1" si="1191"/>
        <v>14.502000000000002</v>
      </c>
      <c r="AI3428">
        <f t="shared" ca="1" si="1192"/>
        <v>14.502000000000002</v>
      </c>
      <c r="AK3428">
        <f t="shared" ca="1" si="1193"/>
        <v>1</v>
      </c>
      <c r="AL3428">
        <f t="shared" ca="1" si="1194"/>
        <v>-1</v>
      </c>
      <c r="AN3428" t="str">
        <f t="shared" ca="1" si="1157"/>
        <v>Not Down</v>
      </c>
      <c r="AO3428" t="str">
        <f t="shared" ca="1" si="1164"/>
        <v>Not Up</v>
      </c>
      <c r="AQ3428">
        <f t="shared" ca="1" si="1155"/>
        <v>1</v>
      </c>
      <c r="AR3428">
        <f t="shared" ca="1" si="1156"/>
        <v>0</v>
      </c>
      <c r="AT3428">
        <f t="shared" ca="1" si="1181"/>
        <v>1</v>
      </c>
      <c r="AU3428">
        <f t="shared" ca="1" si="1182"/>
        <v>0</v>
      </c>
      <c r="AW3428" s="5">
        <f t="shared" ca="1" si="1149"/>
        <v>5.5152976128805854E-2</v>
      </c>
      <c r="AX3428" s="5">
        <f t="shared" ca="1" si="1150"/>
        <v>6.0092190949816889E-2</v>
      </c>
      <c r="AY3428" s="18">
        <f t="shared" ca="1" si="1195"/>
        <v>6.0092190949816889E-2</v>
      </c>
      <c r="BA3428" s="6">
        <f t="shared" ca="1" si="1188"/>
        <v>0.83205486785720806</v>
      </c>
      <c r="BB3428">
        <f t="shared" ca="1" si="1189"/>
        <v>0.83205486785720806</v>
      </c>
      <c r="BC3428" t="str">
        <f t="shared" ca="1" si="1177"/>
        <v>HYG UP Equity</v>
      </c>
      <c r="BD3428" t="str">
        <f t="shared" ca="1" si="1178"/>
        <v>HYG UP Equity</v>
      </c>
      <c r="BF3428">
        <f t="shared" ca="1" si="1151"/>
        <v>1</v>
      </c>
      <c r="BG3428">
        <f t="shared" ca="1" si="1152"/>
        <v>0</v>
      </c>
      <c r="BI3428">
        <f t="shared" ca="1" si="1165"/>
        <v>1</v>
      </c>
      <c r="BJ3428">
        <f t="shared" ca="1" si="1166"/>
        <v>0</v>
      </c>
      <c r="BL3428">
        <f t="shared" ca="1" si="1183"/>
        <v>11.773804620250141</v>
      </c>
      <c r="BM3428">
        <f t="shared" ca="1" si="1184"/>
        <v>0</v>
      </c>
      <c r="BN3428" s="9">
        <f t="shared" ca="1" si="1174"/>
        <v>1</v>
      </c>
      <c r="BO3428" s="9">
        <f t="shared" ca="1" si="1175"/>
        <v>0</v>
      </c>
      <c r="BP3428" s="9">
        <f t="shared" ca="1" si="1169"/>
        <v>1</v>
      </c>
      <c r="BQ3428" s="9">
        <f t="shared" ca="1" si="1170"/>
        <v>0</v>
      </c>
      <c r="BR3428">
        <f t="shared" ca="1" si="1171"/>
        <v>1257.6893283179343</v>
      </c>
      <c r="BS3428">
        <f t="shared" ca="1" si="1172"/>
        <v>-8.4694494857839864E-4</v>
      </c>
      <c r="BT3428">
        <f t="shared" ca="1" si="1173"/>
        <v>1.8055555555555558E-5</v>
      </c>
      <c r="BU3428">
        <f t="shared" ca="1" si="1158"/>
        <v>1.276550552782294E-5</v>
      </c>
      <c r="BV3428">
        <f t="shared" ca="1" si="1159"/>
        <v>0</v>
      </c>
      <c r="BW3428" s="35">
        <f ca="1">IFERROR(VLOOKUP($B3428,OFFSET(Input!$A$1,0,MATCH(Index!BW$6&amp;" Index",Input!$1:$1,0)-1,10000,2),2,0)/100,BW3427)</f>
        <v>3.7000000000000002E-3</v>
      </c>
      <c r="BX3428">
        <f t="shared" ca="1" si="1176"/>
        <v>1.5437597394911172E-2</v>
      </c>
      <c r="CE3428">
        <v>1068.106495251418</v>
      </c>
    </row>
    <row r="3429" spans="2:83" x14ac:dyDescent="0.25">
      <c r="B3429" s="2">
        <v>42496</v>
      </c>
      <c r="C3429">
        <f t="shared" ca="1" si="1160"/>
        <v>0</v>
      </c>
      <c r="D3429">
        <f t="shared" ca="1" si="1161"/>
        <v>4</v>
      </c>
      <c r="E3429">
        <f ca="1">IF($B3429&lt;VLOOKUP(E$6&amp;" Equity",Param,4,0),"",IFERROR(VLOOKUP($B3429,OFFSET(Input!$A$1,0,MATCH(Index!E$6&amp;" Equity",Input!$1:$1,0)-1,10000,2),2,0),E3428))</f>
        <v>82.53</v>
      </c>
      <c r="F3429" s="33">
        <v>130.44999999999999</v>
      </c>
      <c r="H3429">
        <f ca="1">IFERROR(VLOOKUP($B3429,OFFSET(Input!$A$1,0,MATCH(Index!H$6,Input!$1:$1,0)-1,10000,2),2,0),0)</f>
        <v>0</v>
      </c>
      <c r="I3429">
        <f ca="1">IFERROR(VLOOKUP($B3429,OFFSET(Input!$A$1,0,MATCH(Index!I$6,Input!$1:$1,0)-1,10000,2),2,0),0)</f>
        <v>0</v>
      </c>
      <c r="K3429">
        <f t="shared" ca="1" si="1162"/>
        <v>106.75630107037784</v>
      </c>
      <c r="L3429" s="30">
        <f t="shared" ca="1" si="1163"/>
        <v>146.9682092448229</v>
      </c>
      <c r="N3429">
        <f t="shared" ca="1" si="1167"/>
        <v>-6.05656853351268E-4</v>
      </c>
      <c r="O3429">
        <f t="shared" ca="1" si="1168"/>
        <v>-4.2836445828419627E-3</v>
      </c>
      <c r="Q3429">
        <f t="shared" ca="1" si="1180"/>
        <v>5.4278224947837204E-2</v>
      </c>
      <c r="R3429">
        <f t="shared" ca="1" si="1179"/>
        <v>0.1134985101589914</v>
      </c>
      <c r="T3429">
        <f t="shared" ca="1" si="1190"/>
        <v>5.7921892322682397E-2</v>
      </c>
      <c r="U3429">
        <f t="shared" ca="1" si="1185"/>
        <v>0.1042198968354875</v>
      </c>
      <c r="W3429">
        <f t="shared" ca="1" si="1186"/>
        <v>-0.18517757121911982</v>
      </c>
      <c r="X3429">
        <f t="shared" ca="1" si="1187"/>
        <v>-0.25452017500307028</v>
      </c>
      <c r="Z3429">
        <f t="shared" ca="1" si="1153"/>
        <v>107.38196637229268</v>
      </c>
      <c r="AA3429">
        <f t="shared" ca="1" si="1153"/>
        <v>106.98890130224808</v>
      </c>
      <c r="AB3429">
        <f t="shared" ca="1" si="1153"/>
        <v>106.51600872535431</v>
      </c>
      <c r="AC3429">
        <f t="shared" ca="1" si="1154"/>
        <v>106.98890130224808</v>
      </c>
      <c r="AE3429">
        <f ca="1">IFERROR(VLOOKUP($B3429,OFFSET(Input!$A$1,0,MATCH(Index!AE$6&amp;" Index",Input!$1:$1,0)-1,10000,2),2,0),AE3428)</f>
        <v>14.72</v>
      </c>
      <c r="AF3429">
        <f t="shared" ca="1" si="1191"/>
        <v>14.448666666666666</v>
      </c>
      <c r="AG3429">
        <f t="shared" ca="1" si="1191"/>
        <v>14.451000000000004</v>
      </c>
      <c r="AH3429">
        <f t="shared" ca="1" si="1191"/>
        <v>14.566800000000006</v>
      </c>
      <c r="AI3429">
        <f t="shared" ca="1" si="1192"/>
        <v>14.566800000000006</v>
      </c>
      <c r="AK3429">
        <f t="shared" ca="1" si="1193"/>
        <v>1</v>
      </c>
      <c r="AL3429">
        <f t="shared" ca="1" si="1194"/>
        <v>-1</v>
      </c>
      <c r="AN3429" t="str">
        <f t="shared" ca="1" si="1157"/>
        <v>Not Down</v>
      </c>
      <c r="AO3429" t="str">
        <f t="shared" ca="1" si="1164"/>
        <v>Not Up</v>
      </c>
      <c r="AQ3429">
        <f t="shared" ca="1" si="1155"/>
        <v>1</v>
      </c>
      <c r="AR3429">
        <f t="shared" ca="1" si="1156"/>
        <v>0</v>
      </c>
      <c r="AT3429">
        <f t="shared" ca="1" si="1181"/>
        <v>1</v>
      </c>
      <c r="AU3429">
        <f t="shared" ca="1" si="1182"/>
        <v>0</v>
      </c>
      <c r="AW3429" s="5">
        <f t="shared" ca="1" si="1149"/>
        <v>5.4278224947837204E-2</v>
      </c>
      <c r="AX3429" s="5">
        <f t="shared" ca="1" si="1150"/>
        <v>5.7921892322682397E-2</v>
      </c>
      <c r="AY3429" s="18">
        <f t="shared" ca="1" si="1195"/>
        <v>5.7921892322682397E-2</v>
      </c>
      <c r="BA3429" s="6">
        <f t="shared" ca="1" si="1188"/>
        <v>0.86323146559940422</v>
      </c>
      <c r="BB3429">
        <f t="shared" ca="1" si="1189"/>
        <v>0.86323146559940422</v>
      </c>
      <c r="BC3429" t="str">
        <f t="shared" ca="1" si="1177"/>
        <v>HYG UP Equity</v>
      </c>
      <c r="BD3429" t="str">
        <f t="shared" ca="1" si="1178"/>
        <v>HYG UP Equity</v>
      </c>
      <c r="BF3429">
        <f t="shared" ca="1" si="1151"/>
        <v>1</v>
      </c>
      <c r="BG3429">
        <f t="shared" ca="1" si="1152"/>
        <v>0</v>
      </c>
      <c r="BI3429">
        <f t="shared" ca="1" si="1165"/>
        <v>1</v>
      </c>
      <c r="BJ3429">
        <f t="shared" ca="1" si="1166"/>
        <v>0</v>
      </c>
      <c r="BL3429">
        <f t="shared" ca="1" si="1183"/>
        <v>11.773804620250143</v>
      </c>
      <c r="BM3429">
        <f t="shared" ca="1" si="1184"/>
        <v>0</v>
      </c>
      <c r="BN3429" s="9">
        <f t="shared" ca="1" si="1174"/>
        <v>1</v>
      </c>
      <c r="BO3429" s="9">
        <f t="shared" ca="1" si="1175"/>
        <v>0</v>
      </c>
      <c r="BP3429" s="9">
        <f t="shared" ca="1" si="1169"/>
        <v>1.0000000000000002</v>
      </c>
      <c r="BQ3429" s="9">
        <f t="shared" ca="1" si="1170"/>
        <v>0</v>
      </c>
      <c r="BR3429">
        <f t="shared" ca="1" si="1171"/>
        <v>1256.9278307832299</v>
      </c>
      <c r="BS3429">
        <f t="shared" ca="1" si="1172"/>
        <v>-6.0547348026152026E-4</v>
      </c>
      <c r="BT3429">
        <f t="shared" ca="1" si="1173"/>
        <v>1.8055555555555558E-5</v>
      </c>
      <c r="BU3429">
        <f t="shared" ca="1" si="1158"/>
        <v>6.4193436099735159E-6</v>
      </c>
      <c r="BV3429">
        <f t="shared" ca="1" si="1159"/>
        <v>0</v>
      </c>
      <c r="BW3429" s="35">
        <f ca="1">IFERROR(VLOOKUP($B3429,OFFSET(Input!$A$1,0,MATCH(Index!BW$6&amp;" Index",Input!$1:$1,0)-1,10000,2),2,0)/100,BW3428)</f>
        <v>3.7000000000000002E-3</v>
      </c>
      <c r="BX3429">
        <f t="shared" ca="1" si="1176"/>
        <v>1.6046391269347191E-2</v>
      </c>
      <c r="CE3429">
        <v>1067.5542314495694</v>
      </c>
    </row>
    <row r="3430" spans="2:83" x14ac:dyDescent="0.25">
      <c r="B3430" s="2">
        <v>42499</v>
      </c>
      <c r="C3430">
        <f t="shared" ca="1" si="1160"/>
        <v>0</v>
      </c>
      <c r="D3430">
        <f t="shared" ca="1" si="1161"/>
        <v>5</v>
      </c>
      <c r="E3430">
        <f ca="1">IF($B3430&lt;VLOOKUP(E$6&amp;" Equity",Param,4,0),"",IFERROR(VLOOKUP($B3430,OFFSET(Input!$A$1,0,MATCH(Index!E$6&amp;" Equity",Input!$1:$1,0)-1,10000,2),2,0),E3429))</f>
        <v>82.38</v>
      </c>
      <c r="F3430" s="33">
        <v>130.86000000000001</v>
      </c>
      <c r="H3430">
        <f ca="1">IFERROR(VLOOKUP($B3430,OFFSET(Input!$A$1,0,MATCH(Index!H$6,Input!$1:$1,0)-1,10000,2),2,0),0)</f>
        <v>0</v>
      </c>
      <c r="I3430">
        <f ca="1">IFERROR(VLOOKUP($B3430,OFFSET(Input!$A$1,0,MATCH(Index!I$6,Input!$1:$1,0)-1,10000,2),2,0),0)</f>
        <v>0</v>
      </c>
      <c r="K3430">
        <f t="shared" ca="1" si="1162"/>
        <v>106.56226926181662</v>
      </c>
      <c r="L3430" s="30">
        <f t="shared" ca="1" si="1163"/>
        <v>147.43012542566137</v>
      </c>
      <c r="N3430">
        <f t="shared" ca="1" si="1167"/>
        <v>-1.8191745966582697E-3</v>
      </c>
      <c r="O3430">
        <f t="shared" ca="1" si="1168"/>
        <v>3.1380378588553386E-3</v>
      </c>
      <c r="Q3430">
        <f t="shared" ca="1" si="1180"/>
        <v>5.1981903793053667E-2</v>
      </c>
      <c r="R3430">
        <f t="shared" ca="1" si="1179"/>
        <v>0.1126883061477942</v>
      </c>
      <c r="T3430">
        <f t="shared" ca="1" si="1190"/>
        <v>5.8083845573823484E-2</v>
      </c>
      <c r="U3430">
        <f t="shared" ca="1" si="1185"/>
        <v>0.10471360995418545</v>
      </c>
      <c r="W3430">
        <f t="shared" ca="1" si="1186"/>
        <v>-0.28346529110905877</v>
      </c>
      <c r="X3430">
        <f t="shared" ca="1" si="1187"/>
        <v>-0.26084027256035192</v>
      </c>
      <c r="Z3430">
        <f t="shared" ca="1" si="1153"/>
        <v>107.34036636036936</v>
      </c>
      <c r="AA3430">
        <f t="shared" ca="1" si="1153"/>
        <v>107.0614561895234</v>
      </c>
      <c r="AB3430">
        <f t="shared" ca="1" si="1153"/>
        <v>106.59774546325123</v>
      </c>
      <c r="AC3430">
        <f t="shared" ca="1" si="1154"/>
        <v>107.0614561895234</v>
      </c>
      <c r="AE3430">
        <f ca="1">IFERROR(VLOOKUP($B3430,OFFSET(Input!$A$1,0,MATCH(Index!AE$6&amp;" Index",Input!$1:$1,0)-1,10000,2),2,0),AE3429)</f>
        <v>14.57</v>
      </c>
      <c r="AF3430">
        <f t="shared" ca="1" si="1191"/>
        <v>14.53</v>
      </c>
      <c r="AG3430">
        <f t="shared" ca="1" si="1191"/>
        <v>14.366500000000002</v>
      </c>
      <c r="AH3430">
        <f t="shared" ca="1" si="1191"/>
        <v>14.584800000000005</v>
      </c>
      <c r="AI3430">
        <f t="shared" ca="1" si="1192"/>
        <v>14.584800000000005</v>
      </c>
      <c r="AK3430">
        <f t="shared" ca="1" si="1193"/>
        <v>1</v>
      </c>
      <c r="AL3430">
        <f t="shared" ca="1" si="1194"/>
        <v>-1</v>
      </c>
      <c r="AN3430" t="str">
        <f t="shared" ca="1" si="1157"/>
        <v>Not Down</v>
      </c>
      <c r="AO3430" t="str">
        <f t="shared" ca="1" si="1164"/>
        <v>Not Up</v>
      </c>
      <c r="AQ3430">
        <f t="shared" ca="1" si="1155"/>
        <v>1</v>
      </c>
      <c r="AR3430">
        <f t="shared" ca="1" si="1156"/>
        <v>0</v>
      </c>
      <c r="AT3430">
        <f t="shared" ca="1" si="1181"/>
        <v>1</v>
      </c>
      <c r="AU3430">
        <f t="shared" ca="1" si="1182"/>
        <v>0</v>
      </c>
      <c r="AW3430" s="5">
        <f t="shared" ca="1" si="1149"/>
        <v>5.1981903793053667E-2</v>
      </c>
      <c r="AX3430" s="5">
        <f t="shared" ca="1" si="1150"/>
        <v>5.8083845573823484E-2</v>
      </c>
      <c r="AY3430" s="18">
        <f t="shared" ca="1" si="1195"/>
        <v>5.8083845573823484E-2</v>
      </c>
      <c r="BA3430" s="6">
        <f t="shared" ca="1" si="1188"/>
        <v>0.86082454606850944</v>
      </c>
      <c r="BB3430">
        <f t="shared" ca="1" si="1189"/>
        <v>0.86082454606850944</v>
      </c>
      <c r="BC3430" t="str">
        <f t="shared" ca="1" si="1177"/>
        <v>HYG UP Equity</v>
      </c>
      <c r="BD3430" t="str">
        <f t="shared" ca="1" si="1178"/>
        <v>HYG UP Equity</v>
      </c>
      <c r="BF3430">
        <f t="shared" ca="1" si="1151"/>
        <v>1</v>
      </c>
      <c r="BG3430">
        <f t="shared" ca="1" si="1152"/>
        <v>0</v>
      </c>
      <c r="BI3430">
        <f t="shared" ca="1" si="1165"/>
        <v>1</v>
      </c>
      <c r="BJ3430">
        <f t="shared" ca="1" si="1166"/>
        <v>0</v>
      </c>
      <c r="BL3430">
        <f t="shared" ca="1" si="1183"/>
        <v>11.773804620250143</v>
      </c>
      <c r="BM3430">
        <f t="shared" ca="1" si="1184"/>
        <v>0</v>
      </c>
      <c r="BN3430" s="9">
        <f t="shared" ca="1" si="1174"/>
        <v>1</v>
      </c>
      <c r="BO3430" s="9">
        <f t="shared" ca="1" si="1175"/>
        <v>0</v>
      </c>
      <c r="BP3430" s="9">
        <f t="shared" ca="1" si="1169"/>
        <v>1</v>
      </c>
      <c r="BQ3430" s="9">
        <f t="shared" ca="1" si="1170"/>
        <v>0</v>
      </c>
      <c r="BR3430">
        <f t="shared" ca="1" si="1171"/>
        <v>1254.6433381791164</v>
      </c>
      <c r="BS3430">
        <f t="shared" ca="1" si="1172"/>
        <v>-1.8175209014903437E-3</v>
      </c>
      <c r="BT3430">
        <f t="shared" ca="1" si="1173"/>
        <v>5.4166666666666671E-5</v>
      </c>
      <c r="BU3430">
        <f t="shared" ca="1" si="1158"/>
        <v>6.2353195484392336E-6</v>
      </c>
      <c r="BV3430">
        <f t="shared" ca="1" si="1159"/>
        <v>0</v>
      </c>
      <c r="BW3430" s="35">
        <f ca="1">IFERROR(VLOOKUP($B3430,OFFSET(Input!$A$1,0,MATCH(Index!BW$6&amp;" Index",Input!$1:$1,0)-1,10000,2),2,0)/100,BW3429)</f>
        <v>3.7000000000000002E-3</v>
      </c>
      <c r="BX3430">
        <f t="shared" ca="1" si="1176"/>
        <v>4.9917096873640612E-2</v>
      </c>
      <c r="CE3430">
        <v>1065.8460694912274</v>
      </c>
    </row>
    <row r="3431" spans="2:83" x14ac:dyDescent="0.25">
      <c r="B3431" s="2">
        <v>42500</v>
      </c>
      <c r="C3431">
        <f t="shared" ca="1" si="1160"/>
        <v>0</v>
      </c>
      <c r="D3431">
        <f t="shared" ca="1" si="1161"/>
        <v>0</v>
      </c>
      <c r="E3431">
        <f ca="1">IF($B3431&lt;VLOOKUP(E$6&amp;" Equity",Param,4,0),"",IFERROR(VLOOKUP($B3431,OFFSET(Input!$A$1,0,MATCH(Index!E$6&amp;" Equity",Input!$1:$1,0)-1,10000,2),2,0),E3430))</f>
        <v>83.08</v>
      </c>
      <c r="F3431" s="33">
        <v>130.87</v>
      </c>
      <c r="H3431">
        <f ca="1">IFERROR(VLOOKUP($B3431,OFFSET(Input!$A$1,0,MATCH(Index!H$6,Input!$1:$1,0)-1,10000,2),2,0),0)</f>
        <v>0</v>
      </c>
      <c r="I3431">
        <f ca="1">IFERROR(VLOOKUP($B3431,OFFSET(Input!$A$1,0,MATCH(Index!I$6,Input!$1:$1,0)-1,10000,2),2,0),0)</f>
        <v>0</v>
      </c>
      <c r="K3431">
        <f t="shared" ca="1" si="1162"/>
        <v>107.46775103510227</v>
      </c>
      <c r="L3431" s="30">
        <f t="shared" ca="1" si="1163"/>
        <v>147.44139167397449</v>
      </c>
      <c r="N3431">
        <f t="shared" ca="1" si="1167"/>
        <v>8.4613099999769018E-3</v>
      </c>
      <c r="O3431">
        <f t="shared" ca="1" si="1168"/>
        <v>7.6414625796502092E-5</v>
      </c>
      <c r="Q3431">
        <f t="shared" ca="1" si="1180"/>
        <v>6.4969280234275159E-2</v>
      </c>
      <c r="R3431">
        <f t="shared" ca="1" si="1179"/>
        <v>0.11035238348709757</v>
      </c>
      <c r="T3431">
        <f t="shared" ca="1" si="1190"/>
        <v>6.1989490115369437E-2</v>
      </c>
      <c r="U3431">
        <f t="shared" ca="1" si="1185"/>
        <v>0.10178682102338289</v>
      </c>
      <c r="W3431">
        <f t="shared" ca="1" si="1186"/>
        <v>-0.17554839801913438</v>
      </c>
      <c r="X3431">
        <f t="shared" ca="1" si="1187"/>
        <v>-0.16905095932677333</v>
      </c>
      <c r="Z3431">
        <f t="shared" ca="1" si="1153"/>
        <v>107.3532602221796</v>
      </c>
      <c r="AA3431">
        <f t="shared" ca="1" si="1153"/>
        <v>107.14838147666725</v>
      </c>
      <c r="AB3431">
        <f t="shared" ca="1" si="1153"/>
        <v>106.73115331647739</v>
      </c>
      <c r="AC3431">
        <f t="shared" ca="1" si="1154"/>
        <v>107.14838147666725</v>
      </c>
      <c r="AE3431">
        <f ca="1">IFERROR(VLOOKUP($B3431,OFFSET(Input!$A$1,0,MATCH(Index!AE$6&amp;" Index",Input!$1:$1,0)-1,10000,2),2,0),AE3430)</f>
        <v>13.63</v>
      </c>
      <c r="AF3431">
        <f t="shared" ca="1" si="1191"/>
        <v>14.555999999999999</v>
      </c>
      <c r="AG3431">
        <f t="shared" ca="1" si="1191"/>
        <v>14.3055</v>
      </c>
      <c r="AH3431">
        <f t="shared" ca="1" si="1191"/>
        <v>14.513200000000005</v>
      </c>
      <c r="AI3431">
        <f t="shared" ca="1" si="1192"/>
        <v>14.513200000000005</v>
      </c>
      <c r="AK3431">
        <f t="shared" ca="1" si="1193"/>
        <v>1</v>
      </c>
      <c r="AL3431">
        <f t="shared" ca="1" si="1194"/>
        <v>1</v>
      </c>
      <c r="AN3431" t="str">
        <f t="shared" ca="1" si="1157"/>
        <v>Not Down</v>
      </c>
      <c r="AO3431" t="str">
        <f t="shared" ca="1" si="1164"/>
        <v>Not Up</v>
      </c>
      <c r="AQ3431">
        <f t="shared" ca="1" si="1155"/>
        <v>1</v>
      </c>
      <c r="AR3431">
        <f t="shared" ca="1" si="1156"/>
        <v>0</v>
      </c>
      <c r="AT3431">
        <f t="shared" ca="1" si="1181"/>
        <v>1</v>
      </c>
      <c r="AU3431">
        <f t="shared" ca="1" si="1182"/>
        <v>0</v>
      </c>
      <c r="AW3431" s="5">
        <f t="shared" ca="1" si="1149"/>
        <v>6.4969280234275159E-2</v>
      </c>
      <c r="AX3431" s="5">
        <f t="shared" ca="1" si="1150"/>
        <v>6.1989490115369437E-2</v>
      </c>
      <c r="AY3431" s="18">
        <f t="shared" ca="1" si="1195"/>
        <v>6.4969280234275159E-2</v>
      </c>
      <c r="BA3431" s="6">
        <f t="shared" ca="1" si="1188"/>
        <v>0.76959448865222346</v>
      </c>
      <c r="BB3431">
        <f t="shared" ca="1" si="1189"/>
        <v>0.76959448865222346</v>
      </c>
      <c r="BC3431" t="str">
        <f t="shared" ca="1" si="1177"/>
        <v>HYG UP Equity</v>
      </c>
      <c r="BD3431" t="str">
        <f t="shared" ca="1" si="1178"/>
        <v>HYG UP Equity</v>
      </c>
      <c r="BF3431">
        <f t="shared" ca="1" si="1151"/>
        <v>1</v>
      </c>
      <c r="BG3431">
        <f t="shared" ca="1" si="1152"/>
        <v>0</v>
      </c>
      <c r="BI3431">
        <f t="shared" ca="1" si="1165"/>
        <v>1</v>
      </c>
      <c r="BJ3431">
        <f t="shared" ca="1" si="1166"/>
        <v>0</v>
      </c>
      <c r="BL3431">
        <f t="shared" ca="1" si="1183"/>
        <v>11.773804620250143</v>
      </c>
      <c r="BM3431">
        <f t="shared" ca="1" si="1184"/>
        <v>0</v>
      </c>
      <c r="BN3431" s="9">
        <f t="shared" ca="1" si="1174"/>
        <v>1</v>
      </c>
      <c r="BO3431" s="9">
        <f t="shared" ca="1" si="1175"/>
        <v>0</v>
      </c>
      <c r="BP3431" s="9">
        <f t="shared" ca="1" si="1169"/>
        <v>1</v>
      </c>
      <c r="BQ3431" s="9">
        <f t="shared" ca="1" si="1170"/>
        <v>0</v>
      </c>
      <c r="BR3431">
        <f t="shared" ca="1" si="1171"/>
        <v>1265.3043036649792</v>
      </c>
      <c r="BS3431">
        <f t="shared" ca="1" si="1172"/>
        <v>8.4972080602088162E-3</v>
      </c>
      <c r="BT3431">
        <f t="shared" ca="1" si="1173"/>
        <v>1.8055555555555558E-5</v>
      </c>
      <c r="BU3431">
        <f t="shared" ca="1" si="1158"/>
        <v>4.8138390617895606E-7</v>
      </c>
      <c r="BV3431">
        <f t="shared" ca="1" si="1159"/>
        <v>0</v>
      </c>
      <c r="BW3431" s="35">
        <f ca="1">IFERROR(VLOOKUP($B3431,OFFSET(Input!$A$1,0,MATCH(Index!BW$6&amp;" Index",Input!$1:$1,0)-1,10000,2),2,0)/100,BW3430)</f>
        <v>3.7000000000000002E-3</v>
      </c>
      <c r="BX3431">
        <f t="shared" ca="1" si="1176"/>
        <v>1.656608884212914E-2</v>
      </c>
      <c r="CE3431">
        <v>1073.6341939642582</v>
      </c>
    </row>
    <row r="3432" spans="2:83" x14ac:dyDescent="0.25">
      <c r="B3432" s="2">
        <v>42501</v>
      </c>
      <c r="C3432">
        <f t="shared" ca="1" si="1160"/>
        <v>0</v>
      </c>
      <c r="D3432">
        <f t="shared" ca="1" si="1161"/>
        <v>0</v>
      </c>
      <c r="E3432">
        <f ca="1">IF($B3432&lt;VLOOKUP(E$6&amp;" Equity",Param,4,0),"",IFERROR(VLOOKUP($B3432,OFFSET(Input!$A$1,0,MATCH(Index!E$6&amp;" Equity",Input!$1:$1,0)-1,10000,2),2,0),E3431))</f>
        <v>83.02</v>
      </c>
      <c r="F3432" s="33">
        <v>131.61000000000001</v>
      </c>
      <c r="H3432">
        <f ca="1">IFERROR(VLOOKUP($B3432,OFFSET(Input!$A$1,0,MATCH(Index!H$6,Input!$1:$1,0)-1,10000,2),2,0),0)</f>
        <v>0</v>
      </c>
      <c r="I3432">
        <f ca="1">IFERROR(VLOOKUP($B3432,OFFSET(Input!$A$1,0,MATCH(Index!I$6,Input!$1:$1,0)-1,10000,2),2,0),0)</f>
        <v>0</v>
      </c>
      <c r="K3432">
        <f t="shared" ca="1" si="1162"/>
        <v>107.39013831167779</v>
      </c>
      <c r="L3432" s="30">
        <f t="shared" ca="1" si="1163"/>
        <v>148.27509404914636</v>
      </c>
      <c r="N3432">
        <f t="shared" ca="1" si="1167"/>
        <v>-7.2245638301884517E-4</v>
      </c>
      <c r="O3432">
        <f t="shared" ca="1" si="1168"/>
        <v>5.638539778843093E-3</v>
      </c>
      <c r="Q3432">
        <f t="shared" ca="1" si="1180"/>
        <v>5.8039069268040304E-2</v>
      </c>
      <c r="R3432">
        <f t="shared" ca="1" si="1179"/>
        <v>0.10243804037374948</v>
      </c>
      <c r="T3432">
        <f t="shared" ca="1" si="1190"/>
        <v>5.7514121586981368E-2</v>
      </c>
      <c r="U3432">
        <f t="shared" ca="1" si="1185"/>
        <v>0.10298624813173876</v>
      </c>
      <c r="W3432">
        <f t="shared" ca="1" si="1186"/>
        <v>-0.47565984472831069</v>
      </c>
      <c r="X3432">
        <f t="shared" ca="1" si="1187"/>
        <v>-0.23765318383872022</v>
      </c>
      <c r="Z3432">
        <f t="shared" ca="1" si="1153"/>
        <v>107.29529778035624</v>
      </c>
      <c r="AA3432">
        <f t="shared" ca="1" si="1153"/>
        <v>107.19665947774479</v>
      </c>
      <c r="AB3432">
        <f t="shared" ca="1" si="1153"/>
        <v>106.82643248013147</v>
      </c>
      <c r="AC3432">
        <f t="shared" ca="1" si="1154"/>
        <v>107.19665947774479</v>
      </c>
      <c r="AE3432">
        <f ca="1">IFERROR(VLOOKUP($B3432,OFFSET(Input!$A$1,0,MATCH(Index!AE$6&amp;" Index",Input!$1:$1,0)-1,10000,2),2,0),AE3431)</f>
        <v>14.69</v>
      </c>
      <c r="AF3432">
        <f t="shared" ca="1" si="1191"/>
        <v>14.65</v>
      </c>
      <c r="AG3432">
        <f t="shared" ca="1" si="1191"/>
        <v>14.347999999999999</v>
      </c>
      <c r="AH3432">
        <f t="shared" ca="1" si="1191"/>
        <v>14.537200000000002</v>
      </c>
      <c r="AI3432">
        <f t="shared" ca="1" si="1192"/>
        <v>14.537200000000002</v>
      </c>
      <c r="AK3432">
        <f t="shared" ca="1" si="1193"/>
        <v>1</v>
      </c>
      <c r="AL3432">
        <f t="shared" ca="1" si="1194"/>
        <v>1</v>
      </c>
      <c r="AN3432" t="str">
        <f t="shared" ca="1" si="1157"/>
        <v>Not Down</v>
      </c>
      <c r="AO3432" t="str">
        <f t="shared" ca="1" si="1164"/>
        <v>Not Up</v>
      </c>
      <c r="AQ3432">
        <f t="shared" ca="1" si="1155"/>
        <v>1</v>
      </c>
      <c r="AR3432">
        <f t="shared" ca="1" si="1156"/>
        <v>0</v>
      </c>
      <c r="AT3432">
        <f t="shared" ca="1" si="1181"/>
        <v>1</v>
      </c>
      <c r="AU3432">
        <f t="shared" ca="1" si="1182"/>
        <v>0</v>
      </c>
      <c r="AW3432" s="5">
        <f t="shared" ref="AW3432:AW3495" ca="1" si="1196">SQRT(2*W3432*R3432*Q3432*BG3432*BF3432+(Q3432*BF3432)^2+(R3432*BG3432)^2)</f>
        <v>5.8039069268040304E-2</v>
      </c>
      <c r="AX3432" s="5">
        <f t="shared" ref="AX3432:AX3495" ca="1" si="1197">SQRT(2*X3432*U3432*T3432*BG3432*BF3432+(T3432*BF3432)^2+(U3432*BG3432)^2)</f>
        <v>5.7514121586981368E-2</v>
      </c>
      <c r="AY3432" s="18">
        <f t="shared" ca="1" si="1195"/>
        <v>5.8039069268040304E-2</v>
      </c>
      <c r="BA3432" s="6">
        <f t="shared" ca="1" si="1188"/>
        <v>0.86148865980407652</v>
      </c>
      <c r="BB3432">
        <f t="shared" ca="1" si="1189"/>
        <v>0.86148865980407652</v>
      </c>
      <c r="BC3432" t="str">
        <f t="shared" ca="1" si="1177"/>
        <v>HYG UP Equity</v>
      </c>
      <c r="BD3432" t="str">
        <f t="shared" ca="1" si="1178"/>
        <v>HYG UP Equity</v>
      </c>
      <c r="BF3432">
        <f t="shared" ca="1" si="1151"/>
        <v>1</v>
      </c>
      <c r="BG3432">
        <f t="shared" ca="1" si="1152"/>
        <v>0</v>
      </c>
      <c r="BI3432">
        <f t="shared" ca="1" si="1165"/>
        <v>1</v>
      </c>
      <c r="BJ3432">
        <f t="shared" ca="1" si="1166"/>
        <v>0</v>
      </c>
      <c r="BL3432">
        <f t="shared" ca="1" si="1183"/>
        <v>11.773804620250143</v>
      </c>
      <c r="BM3432">
        <f t="shared" ca="1" si="1184"/>
        <v>0</v>
      </c>
      <c r="BN3432" s="9">
        <f t="shared" ca="1" si="1174"/>
        <v>1</v>
      </c>
      <c r="BO3432" s="9">
        <f t="shared" ca="1" si="1175"/>
        <v>0</v>
      </c>
      <c r="BP3432" s="9">
        <f t="shared" ca="1" si="1169"/>
        <v>1</v>
      </c>
      <c r="BQ3432" s="9">
        <f t="shared" ca="1" si="1170"/>
        <v>0</v>
      </c>
      <c r="BR3432">
        <f t="shared" ca="1" si="1171"/>
        <v>1264.3905066233337</v>
      </c>
      <c r="BS3432">
        <f t="shared" ca="1" si="1172"/>
        <v>-7.2219547424179353E-4</v>
      </c>
      <c r="BT3432">
        <f t="shared" ca="1" si="1173"/>
        <v>1.8055555555555558E-5</v>
      </c>
      <c r="BU3432">
        <f t="shared" ca="1" si="1158"/>
        <v>1.8246011483257197E-5</v>
      </c>
      <c r="BV3432">
        <f t="shared" ca="1" si="1159"/>
        <v>0</v>
      </c>
      <c r="BW3432" s="35">
        <f ca="1">IFERROR(VLOOKUP($B3432,OFFSET(Input!$A$1,0,MATCH(Index!BW$6&amp;" Index",Input!$1:$1,0)-1,10000,2),2,0)/100,BW3431)</f>
        <v>3.7000000000000002E-3</v>
      </c>
      <c r="BX3432">
        <f t="shared" ca="1" si="1176"/>
        <v>1.4918636750757016E-2</v>
      </c>
      <c r="CE3432">
        <v>1072.9146243696364</v>
      </c>
    </row>
    <row r="3433" spans="2:83" x14ac:dyDescent="0.25">
      <c r="B3433" s="2">
        <v>42502</v>
      </c>
      <c r="C3433">
        <f t="shared" ca="1" si="1160"/>
        <v>0</v>
      </c>
      <c r="D3433">
        <f t="shared" ca="1" si="1161"/>
        <v>0</v>
      </c>
      <c r="E3433">
        <f ca="1">IF($B3433&lt;VLOOKUP(E$6&amp;" Equity",Param,4,0),"",IFERROR(VLOOKUP($B3433,OFFSET(Input!$A$1,0,MATCH(Index!E$6&amp;" Equity",Input!$1:$1,0)-1,10000,2),2,0),E3432))</f>
        <v>83.15</v>
      </c>
      <c r="F3433" s="33">
        <v>131.01</v>
      </c>
      <c r="H3433">
        <f ca="1">IFERROR(VLOOKUP($B3433,OFFSET(Input!$A$1,0,MATCH(Index!H$6,Input!$1:$1,0)-1,10000,2),2,0),0)</f>
        <v>0</v>
      </c>
      <c r="I3433">
        <f ca="1">IFERROR(VLOOKUP($B3433,OFFSET(Input!$A$1,0,MATCH(Index!I$6,Input!$1:$1,0)-1,10000,2),2,0),0)</f>
        <v>0</v>
      </c>
      <c r="K3433">
        <f t="shared" ca="1" si="1162"/>
        <v>107.55829921243084</v>
      </c>
      <c r="L3433" s="30">
        <f t="shared" ca="1" si="1163"/>
        <v>147.59911915035835</v>
      </c>
      <c r="N3433">
        <f t="shared" ca="1" si="1167"/>
        <v>1.5646630140440667E-3</v>
      </c>
      <c r="O3433">
        <f t="shared" ca="1" si="1168"/>
        <v>-4.5693476806531923E-3</v>
      </c>
      <c r="Q3433">
        <f t="shared" ca="1" si="1180"/>
        <v>5.7964293399635609E-2</v>
      </c>
      <c r="R3433">
        <f t="shared" ca="1" si="1179"/>
        <v>0.10292182860328961</v>
      </c>
      <c r="T3433">
        <f t="shared" ca="1" si="1190"/>
        <v>5.7767295695309077E-2</v>
      </c>
      <c r="U3433">
        <f t="shared" ca="1" si="1185"/>
        <v>0.10285018770097429</v>
      </c>
      <c r="W3433">
        <f t="shared" ca="1" si="1186"/>
        <v>-0.4751857395769834</v>
      </c>
      <c r="X3433">
        <f t="shared" ca="1" si="1187"/>
        <v>-0.25578722834771067</v>
      </c>
      <c r="Z3433">
        <f t="shared" ca="1" si="1153"/>
        <v>107.27217858040567</v>
      </c>
      <c r="AA3433">
        <f t="shared" ca="1" si="1153"/>
        <v>107.25527700440969</v>
      </c>
      <c r="AB3433">
        <f t="shared" ca="1" si="1153"/>
        <v>106.94904053901283</v>
      </c>
      <c r="AC3433">
        <f t="shared" ca="1" si="1154"/>
        <v>107.25527700440969</v>
      </c>
      <c r="AE3433">
        <f ca="1">IFERROR(VLOOKUP($B3433,OFFSET(Input!$A$1,0,MATCH(Index!AE$6&amp;" Index",Input!$1:$1,0)-1,10000,2),2,0),AE3432)</f>
        <v>14.41</v>
      </c>
      <c r="AF3433">
        <f t="shared" ca="1" si="1191"/>
        <v>14.680666666666665</v>
      </c>
      <c r="AG3433">
        <f t="shared" ca="1" si="1191"/>
        <v>14.382500000000002</v>
      </c>
      <c r="AH3433">
        <f t="shared" ca="1" si="1191"/>
        <v>14.467200000000005</v>
      </c>
      <c r="AI3433">
        <f t="shared" ca="1" si="1192"/>
        <v>14.467200000000005</v>
      </c>
      <c r="AK3433">
        <f t="shared" ca="1" si="1193"/>
        <v>1</v>
      </c>
      <c r="AL3433">
        <f t="shared" ca="1" si="1194"/>
        <v>1</v>
      </c>
      <c r="AN3433" t="str">
        <f t="shared" ca="1" si="1157"/>
        <v>Not Down</v>
      </c>
      <c r="AO3433" t="str">
        <f t="shared" ca="1" si="1164"/>
        <v>Not Up</v>
      </c>
      <c r="AQ3433">
        <f t="shared" ca="1" si="1155"/>
        <v>1</v>
      </c>
      <c r="AR3433">
        <f t="shared" ca="1" si="1156"/>
        <v>0</v>
      </c>
      <c r="AT3433">
        <f t="shared" ca="1" si="1181"/>
        <v>1</v>
      </c>
      <c r="AU3433">
        <f t="shared" ca="1" si="1182"/>
        <v>0</v>
      </c>
      <c r="AW3433" s="5">
        <f t="shared" ca="1" si="1196"/>
        <v>5.7964293399635609E-2</v>
      </c>
      <c r="AX3433" s="5">
        <f t="shared" ca="1" si="1197"/>
        <v>5.7767295695309077E-2</v>
      </c>
      <c r="AY3433" s="18">
        <f t="shared" ca="1" si="1195"/>
        <v>5.7964293399635609E-2</v>
      </c>
      <c r="BA3433" s="6">
        <f t="shared" ca="1" si="1188"/>
        <v>0.86260000885845911</v>
      </c>
      <c r="BB3433">
        <f t="shared" ca="1" si="1189"/>
        <v>0.86148865980407652</v>
      </c>
      <c r="BC3433" t="str">
        <f t="shared" ca="1" si="1177"/>
        <v>HYG UP Equity</v>
      </c>
      <c r="BD3433" t="str">
        <f t="shared" ca="1" si="1178"/>
        <v>HYG UP Equity</v>
      </c>
      <c r="BF3433">
        <f t="shared" ref="BF3433:BF3496" ca="1" si="1198">BI3434</f>
        <v>1</v>
      </c>
      <c r="BG3433">
        <f t="shared" ref="BG3433:BG3496" ca="1" si="1199">BJ3434</f>
        <v>0</v>
      </c>
      <c r="BI3433">
        <f t="shared" ca="1" si="1165"/>
        <v>1</v>
      </c>
      <c r="BJ3433">
        <f t="shared" ca="1" si="1166"/>
        <v>0</v>
      </c>
      <c r="BL3433">
        <f t="shared" ca="1" si="1183"/>
        <v>11.773804620250143</v>
      </c>
      <c r="BM3433">
        <f t="shared" ca="1" si="1184"/>
        <v>0</v>
      </c>
      <c r="BN3433" s="9">
        <f t="shared" ca="1" si="1174"/>
        <v>1</v>
      </c>
      <c r="BO3433" s="9">
        <f t="shared" ca="1" si="1175"/>
        <v>0</v>
      </c>
      <c r="BP3433" s="9">
        <f t="shared" ca="1" si="1169"/>
        <v>1</v>
      </c>
      <c r="BQ3433" s="9">
        <f t="shared" ca="1" si="1170"/>
        <v>0</v>
      </c>
      <c r="BR3433">
        <f t="shared" ca="1" si="1171"/>
        <v>1266.3704002135655</v>
      </c>
      <c r="BS3433">
        <f t="shared" ca="1" si="1172"/>
        <v>1.5658877378945668E-3</v>
      </c>
      <c r="BT3433">
        <f t="shared" ca="1" si="1173"/>
        <v>1.8055555555555558E-5</v>
      </c>
      <c r="BU3433">
        <f t="shared" ca="1" si="1158"/>
        <v>1.8378834230370611E-5</v>
      </c>
      <c r="BV3433">
        <f t="shared" ca="1" si="1159"/>
        <v>0</v>
      </c>
      <c r="BW3433" s="35">
        <f ca="1">IFERROR(VLOOKUP($B3433,OFFSET(Input!$A$1,0,MATCH(Index!BW$6&amp;" Index",Input!$1:$1,0)-1,10000,2),2,0)/100,BW3432)</f>
        <v>3.7000000000000002E-3</v>
      </c>
      <c r="BX3433">
        <f t="shared" ca="1" si="1176"/>
        <v>1.6688818283084862E-2</v>
      </c>
      <c r="CE3433">
        <v>1074.160603824914</v>
      </c>
    </row>
    <row r="3434" spans="2:83" x14ac:dyDescent="0.25">
      <c r="B3434" s="2">
        <v>42503</v>
      </c>
      <c r="C3434">
        <f t="shared" ca="1" si="1160"/>
        <v>0</v>
      </c>
      <c r="D3434">
        <f t="shared" ca="1" si="1161"/>
        <v>0</v>
      </c>
      <c r="E3434">
        <f ca="1">IF($B3434&lt;VLOOKUP(E$6&amp;" Equity",Param,4,0),"",IFERROR(VLOOKUP($B3434,OFFSET(Input!$A$1,0,MATCH(Index!E$6&amp;" Equity",Input!$1:$1,0)-1,10000,2),2,0),E3433))</f>
        <v>82.78</v>
      </c>
      <c r="F3434" s="33">
        <v>132.28</v>
      </c>
      <c r="H3434">
        <f ca="1">IFERROR(VLOOKUP($B3434,OFFSET(Input!$A$1,0,MATCH(Index!H$6,Input!$1:$1,0)-1,10000,2),2,0),0)</f>
        <v>0</v>
      </c>
      <c r="I3434">
        <f ca="1">IFERROR(VLOOKUP($B3434,OFFSET(Input!$A$1,0,MATCH(Index!I$6,Input!$1:$1,0)-1,10000,2),2,0),0)</f>
        <v>0</v>
      </c>
      <c r="K3434">
        <f t="shared" ca="1" si="1162"/>
        <v>107.07968741797986</v>
      </c>
      <c r="L3434" s="30">
        <f t="shared" ca="1" si="1163"/>
        <v>149.02993268612627</v>
      </c>
      <c r="N3434">
        <f t="shared" ca="1" si="1167"/>
        <v>-4.4597193183503634E-3</v>
      </c>
      <c r="O3434">
        <f t="shared" ca="1" si="1168"/>
        <v>9.6472319480128271E-3</v>
      </c>
      <c r="Q3434">
        <f t="shared" ca="1" si="1180"/>
        <v>6.1568631571780538E-2</v>
      </c>
      <c r="R3434">
        <f t="shared" ca="1" si="1179"/>
        <v>0.11302159579679238</v>
      </c>
      <c r="T3434">
        <f t="shared" ca="1" si="1190"/>
        <v>5.9635717285591243E-2</v>
      </c>
      <c r="U3434">
        <f t="shared" ca="1" si="1185"/>
        <v>0.10408791643993504</v>
      </c>
      <c r="W3434">
        <f t="shared" ca="1" si="1186"/>
        <v>-0.5786531515349691</v>
      </c>
      <c r="X3434">
        <f t="shared" ca="1" si="1187"/>
        <v>-0.30489733034371574</v>
      </c>
      <c r="Z3434">
        <f t="shared" ref="Z3434:AB3497" ca="1" si="1200">AVERAGE(OFFSET($K3434,0,0,-Z$5,1))</f>
        <v>107.1831710492125</v>
      </c>
      <c r="AA3434">
        <f t="shared" ca="1" si="1200"/>
        <v>107.29833369040088</v>
      </c>
      <c r="AB3434">
        <f t="shared" ca="1" si="1200"/>
        <v>107.03344685135876</v>
      </c>
      <c r="AC3434">
        <f t="shared" ref="AC3434:AC3497" ca="1" si="1201">MAX(AB3434,AA3434)</f>
        <v>107.29833369040088</v>
      </c>
      <c r="AE3434">
        <f ca="1">IFERROR(VLOOKUP($B3434,OFFSET(Input!$A$1,0,MATCH(Index!AE$6&amp;" Index",Input!$1:$1,0)-1,10000,2),2,0),AE3433)</f>
        <v>15.04</v>
      </c>
      <c r="AF3434">
        <f t="shared" ca="1" si="1191"/>
        <v>14.801999999999998</v>
      </c>
      <c r="AG3434">
        <f t="shared" ca="1" si="1191"/>
        <v>14.453500000000002</v>
      </c>
      <c r="AH3434">
        <f t="shared" ca="1" si="1191"/>
        <v>14.454400000000005</v>
      </c>
      <c r="AI3434">
        <f t="shared" ca="1" si="1192"/>
        <v>14.454400000000005</v>
      </c>
      <c r="AK3434">
        <f t="shared" ca="1" si="1193"/>
        <v>-1</v>
      </c>
      <c r="AL3434">
        <f t="shared" ca="1" si="1194"/>
        <v>1</v>
      </c>
      <c r="AN3434" t="str">
        <f t="shared" ca="1" si="1157"/>
        <v>Not Down</v>
      </c>
      <c r="AO3434" t="str">
        <f t="shared" ca="1" si="1164"/>
        <v>Not Up</v>
      </c>
      <c r="AQ3434">
        <f t="shared" ca="1" si="1155"/>
        <v>1</v>
      </c>
      <c r="AR3434">
        <f t="shared" ca="1" si="1156"/>
        <v>0</v>
      </c>
      <c r="AT3434">
        <f t="shared" ca="1" si="1181"/>
        <v>1</v>
      </c>
      <c r="AU3434">
        <f t="shared" ca="1" si="1182"/>
        <v>0</v>
      </c>
      <c r="AW3434" s="5">
        <f t="shared" ca="1" si="1196"/>
        <v>6.1568631571780538E-2</v>
      </c>
      <c r="AX3434" s="5">
        <f t="shared" ca="1" si="1197"/>
        <v>5.9635717285591243E-2</v>
      </c>
      <c r="AY3434" s="18">
        <f t="shared" ca="1" si="1195"/>
        <v>6.1568631571780538E-2</v>
      </c>
      <c r="BA3434" s="6">
        <f t="shared" ca="1" si="1188"/>
        <v>0.81210185647389121</v>
      </c>
      <c r="BB3434">
        <f t="shared" ca="1" si="1189"/>
        <v>0.86148865980407652</v>
      </c>
      <c r="BC3434" t="str">
        <f t="shared" ca="1" si="1177"/>
        <v>HYG UP Equity</v>
      </c>
      <c r="BD3434" t="str">
        <f t="shared" ca="1" si="1178"/>
        <v>HYG UP Equity</v>
      </c>
      <c r="BF3434">
        <f t="shared" ca="1" si="1198"/>
        <v>1</v>
      </c>
      <c r="BG3434">
        <f t="shared" ca="1" si="1199"/>
        <v>0</v>
      </c>
      <c r="BI3434">
        <f t="shared" ca="1" si="1165"/>
        <v>1</v>
      </c>
      <c r="BJ3434">
        <f t="shared" ca="1" si="1166"/>
        <v>0</v>
      </c>
      <c r="BL3434">
        <f t="shared" ca="1" si="1183"/>
        <v>11.773804620250143</v>
      </c>
      <c r="BM3434">
        <f t="shared" ca="1" si="1184"/>
        <v>0</v>
      </c>
      <c r="BN3434" s="9">
        <f t="shared" ca="1" si="1174"/>
        <v>1</v>
      </c>
      <c r="BO3434" s="9">
        <f t="shared" ca="1" si="1175"/>
        <v>0</v>
      </c>
      <c r="BP3434" s="9">
        <f t="shared" ca="1" si="1169"/>
        <v>1</v>
      </c>
      <c r="BQ3434" s="9">
        <f t="shared" ca="1" si="1170"/>
        <v>0</v>
      </c>
      <c r="BR3434">
        <f t="shared" ca="1" si="1171"/>
        <v>1260.7353184567523</v>
      </c>
      <c r="BS3434">
        <f t="shared" ca="1" si="1172"/>
        <v>-4.4497895369812746E-3</v>
      </c>
      <c r="BT3434">
        <f t="shared" ca="1" si="1173"/>
        <v>1.8055555555555558E-5</v>
      </c>
      <c r="BU3434">
        <f t="shared" ca="1" si="1158"/>
        <v>0</v>
      </c>
      <c r="BV3434">
        <f t="shared" ca="1" si="1159"/>
        <v>0</v>
      </c>
      <c r="BW3434" s="35">
        <f ca="1">IFERROR(VLOOKUP($B3434,OFFSET(Input!$A$1,0,MATCH(Index!BW$6&amp;" Index",Input!$1:$1,0)-1,10000,2),2,0)/100,BW3433)</f>
        <v>3.7000000000000002E-3</v>
      </c>
      <c r="BX3434">
        <f t="shared" ca="1" si="1176"/>
        <v>1.6708199065340303E-2</v>
      </c>
      <c r="CE3434">
        <v>1070.0127722026598</v>
      </c>
    </row>
    <row r="3435" spans="2:83" x14ac:dyDescent="0.25">
      <c r="B3435" s="2">
        <v>42506</v>
      </c>
      <c r="C3435">
        <f t="shared" ca="1" si="1160"/>
        <v>0</v>
      </c>
      <c r="D3435">
        <f t="shared" ca="1" si="1161"/>
        <v>0</v>
      </c>
      <c r="E3435">
        <f ca="1">IF($B3435&lt;VLOOKUP(E$6&amp;" Equity",Param,4,0),"",IFERROR(VLOOKUP($B3435,OFFSET(Input!$A$1,0,MATCH(Index!E$6&amp;" Equity",Input!$1:$1,0)-1,10000,2),2,0),E3434))</f>
        <v>83.24</v>
      </c>
      <c r="F3435" s="33">
        <v>131.13999999999999</v>
      </c>
      <c r="H3435">
        <f ca="1">IFERROR(VLOOKUP($B3435,OFFSET(Input!$A$1,0,MATCH(Index!H$6,Input!$1:$1,0)-1,10000,2),2,0),0)</f>
        <v>0</v>
      </c>
      <c r="I3435">
        <f ca="1">IFERROR(VLOOKUP($B3435,OFFSET(Input!$A$1,0,MATCH(Index!I$6,Input!$1:$1,0)-1,10000,2),2,0),0)</f>
        <v>0</v>
      </c>
      <c r="K3435">
        <f t="shared" ca="1" si="1162"/>
        <v>107.67471829756757</v>
      </c>
      <c r="L3435" s="30">
        <f t="shared" ca="1" si="1163"/>
        <v>147.74558037842908</v>
      </c>
      <c r="N3435">
        <f t="shared" ca="1" si="1167"/>
        <v>5.5415152048473642E-3</v>
      </c>
      <c r="O3435">
        <f t="shared" ca="1" si="1168"/>
        <v>-8.6554332781187352E-3</v>
      </c>
      <c r="Q3435">
        <f t="shared" ca="1" si="1180"/>
        <v>6.7561339848426369E-2</v>
      </c>
      <c r="R3435">
        <f t="shared" ca="1" si="1179"/>
        <v>0.10996590853234797</v>
      </c>
      <c r="T3435">
        <f t="shared" ca="1" si="1190"/>
        <v>5.946952961170078E-2</v>
      </c>
      <c r="U3435">
        <f t="shared" ca="1" si="1185"/>
        <v>0.10743297952421772</v>
      </c>
      <c r="W3435">
        <f t="shared" ca="1" si="1186"/>
        <v>-0.70388604136493704</v>
      </c>
      <c r="X3435">
        <f t="shared" ca="1" si="1187"/>
        <v>-0.34228880004013396</v>
      </c>
      <c r="Z3435">
        <f t="shared" ca="1" si="1200"/>
        <v>107.15341950523312</v>
      </c>
      <c r="AA3435">
        <f t="shared" ca="1" si="1200"/>
        <v>107.34088205842568</v>
      </c>
      <c r="AB3435">
        <f t="shared" ca="1" si="1200"/>
        <v>107.13598872260906</v>
      </c>
      <c r="AC3435">
        <f t="shared" ca="1" si="1201"/>
        <v>107.34088205842568</v>
      </c>
      <c r="AE3435">
        <f ca="1">IFERROR(VLOOKUP($B3435,OFFSET(Input!$A$1,0,MATCH(Index!AE$6&amp;" Index",Input!$1:$1,0)-1,10000,2),2,0),AE3434)</f>
        <v>14.68</v>
      </c>
      <c r="AF3435">
        <f t="shared" ca="1" si="1191"/>
        <v>14.842000000000001</v>
      </c>
      <c r="AG3435">
        <f t="shared" ca="1" si="1191"/>
        <v>14.520000000000001</v>
      </c>
      <c r="AH3435">
        <f t="shared" ca="1" si="1191"/>
        <v>14.391200000000003</v>
      </c>
      <c r="AI3435">
        <f t="shared" ca="1" si="1192"/>
        <v>14.520000000000001</v>
      </c>
      <c r="AK3435">
        <f t="shared" ca="1" si="1193"/>
        <v>-1</v>
      </c>
      <c r="AL3435">
        <f t="shared" ca="1" si="1194"/>
        <v>1</v>
      </c>
      <c r="AN3435" t="str">
        <f t="shared" ca="1" si="1157"/>
        <v>Not Down</v>
      </c>
      <c r="AO3435" t="str">
        <f t="shared" ca="1" si="1164"/>
        <v>Not Up</v>
      </c>
      <c r="AQ3435">
        <f t="shared" ca="1" si="1155"/>
        <v>1</v>
      </c>
      <c r="AR3435">
        <f t="shared" ca="1" si="1156"/>
        <v>0</v>
      </c>
      <c r="AT3435">
        <f t="shared" ca="1" si="1181"/>
        <v>1</v>
      </c>
      <c r="AU3435">
        <f t="shared" ca="1" si="1182"/>
        <v>0</v>
      </c>
      <c r="AW3435" s="5">
        <f t="shared" ca="1" si="1196"/>
        <v>6.7561339848426369E-2</v>
      </c>
      <c r="AX3435" s="5">
        <f t="shared" ca="1" si="1197"/>
        <v>5.946952961170078E-2</v>
      </c>
      <c r="AY3435" s="18">
        <f t="shared" ca="1" si="1195"/>
        <v>6.7561339848426369E-2</v>
      </c>
      <c r="BA3435" s="6">
        <f t="shared" ca="1" si="1188"/>
        <v>0.74006821226717567</v>
      </c>
      <c r="BB3435">
        <f t="shared" ca="1" si="1189"/>
        <v>0.74006821226717567</v>
      </c>
      <c r="BC3435" t="str">
        <f t="shared" ca="1" si="1177"/>
        <v>HYG UP Equity</v>
      </c>
      <c r="BD3435" t="str">
        <f t="shared" ca="1" si="1178"/>
        <v>HYG UP Equity</v>
      </c>
      <c r="BF3435">
        <f t="shared" ca="1" si="1198"/>
        <v>1</v>
      </c>
      <c r="BG3435">
        <f t="shared" ca="1" si="1199"/>
        <v>0</v>
      </c>
      <c r="BI3435">
        <f t="shared" ca="1" si="1165"/>
        <v>1</v>
      </c>
      <c r="BJ3435">
        <f t="shared" ca="1" si="1166"/>
        <v>0</v>
      </c>
      <c r="BL3435">
        <f t="shared" ca="1" si="1183"/>
        <v>11.773804620250145</v>
      </c>
      <c r="BM3435">
        <f t="shared" ca="1" si="1184"/>
        <v>0</v>
      </c>
      <c r="BN3435" s="9">
        <f t="shared" ca="1" si="1174"/>
        <v>1</v>
      </c>
      <c r="BO3435" s="9">
        <f t="shared" ca="1" si="1175"/>
        <v>0</v>
      </c>
      <c r="BP3435" s="9">
        <f t="shared" ca="1" si="1169"/>
        <v>1.0000000000000002</v>
      </c>
      <c r="BQ3435" s="9">
        <f t="shared" ca="1" si="1170"/>
        <v>0</v>
      </c>
      <c r="BR3435">
        <f t="shared" ca="1" si="1171"/>
        <v>1267.7410957760337</v>
      </c>
      <c r="BS3435">
        <f t="shared" ca="1" si="1172"/>
        <v>5.5568978014013393E-3</v>
      </c>
      <c r="BT3435">
        <f t="shared" ca="1" si="1173"/>
        <v>5.4166666666666671E-5</v>
      </c>
      <c r="BU3435">
        <f t="shared" ca="1" si="1158"/>
        <v>4.4408920985006264E-20</v>
      </c>
      <c r="BV3435">
        <f t="shared" ca="1" si="1159"/>
        <v>0</v>
      </c>
      <c r="BW3435" s="35">
        <f ca="1">IFERROR(VLOOKUP($B3435,OFFSET(Input!$A$1,0,MATCH(Index!BW$6&amp;" Index",Input!$1:$1,0)-1,10000,2),2,0)/100,BW3434)</f>
        <v>3.7000000000000002E-3</v>
      </c>
      <c r="BX3435">
        <f t="shared" ca="1" si="1176"/>
        <v>4.993104290948118E-2</v>
      </c>
      <c r="CE3435">
        <v>1075.0451969622688</v>
      </c>
    </row>
    <row r="3436" spans="2:83" x14ac:dyDescent="0.25">
      <c r="B3436" s="2">
        <v>42507</v>
      </c>
      <c r="C3436">
        <f t="shared" ca="1" si="1160"/>
        <v>0</v>
      </c>
      <c r="D3436">
        <f t="shared" ca="1" si="1161"/>
        <v>0</v>
      </c>
      <c r="E3436">
        <f ca="1">IF($B3436&lt;VLOOKUP(E$6&amp;" Equity",Param,4,0),"",IFERROR(VLOOKUP($B3436,OFFSET(Input!$A$1,0,MATCH(Index!E$6&amp;" Equity",Input!$1:$1,0)-1,10000,2),2,0),E3435))</f>
        <v>83.07</v>
      </c>
      <c r="F3436" s="33">
        <v>131.36000000000001</v>
      </c>
      <c r="H3436">
        <f ca="1">IFERROR(VLOOKUP($B3436,OFFSET(Input!$A$1,0,MATCH(Index!H$6,Input!$1:$1,0)-1,10000,2),2,0),0)</f>
        <v>0</v>
      </c>
      <c r="I3436">
        <f ca="1">IFERROR(VLOOKUP($B3436,OFFSET(Input!$A$1,0,MATCH(Index!I$6,Input!$1:$1,0)-1,10000,2),2,0),0)</f>
        <v>0</v>
      </c>
      <c r="K3436">
        <f t="shared" ca="1" si="1162"/>
        <v>107.45481558119819</v>
      </c>
      <c r="L3436" s="30">
        <f t="shared" ca="1" si="1163"/>
        <v>147.99343784131804</v>
      </c>
      <c r="N3436">
        <f t="shared" ca="1" si="1167"/>
        <v>-2.0443756744535444E-3</v>
      </c>
      <c r="O3436">
        <f t="shared" ca="1" si="1168"/>
        <v>1.6761908686449495E-3</v>
      </c>
      <c r="Q3436">
        <f t="shared" ca="1" si="1180"/>
        <v>6.1018966490411011E-2</v>
      </c>
      <c r="R3436">
        <f t="shared" ca="1" si="1179"/>
        <v>9.0636519585293673E-2</v>
      </c>
      <c r="T3436">
        <f t="shared" ca="1" si="1190"/>
        <v>5.8016892995066793E-2</v>
      </c>
      <c r="U3436">
        <f t="shared" ca="1" si="1185"/>
        <v>0.10702345904717341</v>
      </c>
      <c r="W3436">
        <f t="shared" ca="1" si="1186"/>
        <v>-0.61162799326649975</v>
      </c>
      <c r="X3436">
        <f t="shared" ca="1" si="1187"/>
        <v>-0.33243846833020002</v>
      </c>
      <c r="Z3436">
        <f t="shared" ca="1" si="1200"/>
        <v>107.16764850452759</v>
      </c>
      <c r="AA3436">
        <f t="shared" ca="1" si="1200"/>
        <v>107.34990135088515</v>
      </c>
      <c r="AB3436">
        <f t="shared" ca="1" si="1200"/>
        <v>107.20501153416799</v>
      </c>
      <c r="AC3436">
        <f t="shared" ca="1" si="1201"/>
        <v>107.34990135088515</v>
      </c>
      <c r="AE3436">
        <f ca="1">IFERROR(VLOOKUP($B3436,OFFSET(Input!$A$1,0,MATCH(Index!AE$6&amp;" Index",Input!$1:$1,0)-1,10000,2),2,0),AE3435)</f>
        <v>15.57</v>
      </c>
      <c r="AF3436">
        <f t="shared" ca="1" si="1191"/>
        <v>14.949333333333332</v>
      </c>
      <c r="AG3436">
        <f t="shared" ca="1" si="1191"/>
        <v>14.636499999999998</v>
      </c>
      <c r="AH3436">
        <f t="shared" ca="1" si="1191"/>
        <v>14.420000000000002</v>
      </c>
      <c r="AI3436">
        <f t="shared" ca="1" si="1192"/>
        <v>14.636499999999998</v>
      </c>
      <c r="AK3436">
        <f t="shared" ca="1" si="1193"/>
        <v>-1</v>
      </c>
      <c r="AL3436">
        <f t="shared" ca="1" si="1194"/>
        <v>1</v>
      </c>
      <c r="AN3436" t="str">
        <f t="shared" ca="1" si="1157"/>
        <v>Not Down</v>
      </c>
      <c r="AO3436" t="str">
        <f t="shared" ca="1" si="1164"/>
        <v>Not Up</v>
      </c>
      <c r="AQ3436">
        <f t="shared" ca="1" si="1155"/>
        <v>1</v>
      </c>
      <c r="AR3436">
        <f t="shared" ca="1" si="1156"/>
        <v>0</v>
      </c>
      <c r="AT3436">
        <f t="shared" ca="1" si="1181"/>
        <v>1</v>
      </c>
      <c r="AU3436">
        <f t="shared" ca="1" si="1182"/>
        <v>0</v>
      </c>
      <c r="AW3436" s="5">
        <f t="shared" ca="1" si="1196"/>
        <v>6.1018966490411011E-2</v>
      </c>
      <c r="AX3436" s="5">
        <f t="shared" ca="1" si="1197"/>
        <v>5.8016892995066793E-2</v>
      </c>
      <c r="AY3436" s="18">
        <f t="shared" ca="1" si="1195"/>
        <v>6.1018966490411011E-2</v>
      </c>
      <c r="BA3436" s="6">
        <f t="shared" ca="1" si="1188"/>
        <v>0.819417352928411</v>
      </c>
      <c r="BB3436">
        <f t="shared" ca="1" si="1189"/>
        <v>0.74006821226717567</v>
      </c>
      <c r="BC3436" t="str">
        <f t="shared" ca="1" si="1177"/>
        <v>HYG UP Equity</v>
      </c>
      <c r="BD3436" t="str">
        <f t="shared" ca="1" si="1178"/>
        <v>HYG UP Equity</v>
      </c>
      <c r="BF3436">
        <f t="shared" ca="1" si="1198"/>
        <v>1</v>
      </c>
      <c r="BG3436">
        <f t="shared" ca="1" si="1199"/>
        <v>0</v>
      </c>
      <c r="BI3436">
        <f t="shared" ca="1" si="1165"/>
        <v>1</v>
      </c>
      <c r="BJ3436">
        <f t="shared" ca="1" si="1166"/>
        <v>0</v>
      </c>
      <c r="BL3436">
        <f t="shared" ca="1" si="1183"/>
        <v>11.773804620250143</v>
      </c>
      <c r="BM3436">
        <f t="shared" ca="1" si="1184"/>
        <v>0</v>
      </c>
      <c r="BN3436" s="9">
        <f t="shared" ca="1" si="1174"/>
        <v>1.0000000000000002</v>
      </c>
      <c r="BO3436" s="9">
        <f t="shared" ca="1" si="1175"/>
        <v>0</v>
      </c>
      <c r="BP3436" s="9">
        <f t="shared" ca="1" si="1169"/>
        <v>1</v>
      </c>
      <c r="BQ3436" s="9">
        <f t="shared" ca="1" si="1170"/>
        <v>0</v>
      </c>
      <c r="BR3436">
        <f t="shared" ca="1" si="1171"/>
        <v>1265.1520041580384</v>
      </c>
      <c r="BS3436">
        <f t="shared" ca="1" si="1172"/>
        <v>-2.0422873618453075E-3</v>
      </c>
      <c r="BT3436">
        <f t="shared" ca="1" si="1173"/>
        <v>1.8055555555555562E-5</v>
      </c>
      <c r="BU3436">
        <f t="shared" ca="1" si="1158"/>
        <v>2.4284089507380213E-5</v>
      </c>
      <c r="BV3436">
        <f t="shared" ca="1" si="1159"/>
        <v>0</v>
      </c>
      <c r="BW3436" s="35">
        <f ca="1">IFERROR(VLOOKUP($B3436,OFFSET(Input!$A$1,0,MATCH(Index!BW$6&amp;" Index",Input!$1:$1,0)-1,10000,2),2,0)/100,BW3435)</f>
        <v>3.7000000000000002E-3</v>
      </c>
      <c r="BX3436">
        <f t="shared" ca="1" si="1176"/>
        <v>1.4365122362902284E-2</v>
      </c>
      <c r="CE3436">
        <v>1073.0975252715241</v>
      </c>
    </row>
    <row r="3437" spans="2:83" x14ac:dyDescent="0.25">
      <c r="B3437" s="2">
        <v>42508</v>
      </c>
      <c r="C3437">
        <f t="shared" ca="1" si="1160"/>
        <v>0</v>
      </c>
      <c r="D3437">
        <f t="shared" ca="1" si="1161"/>
        <v>0</v>
      </c>
      <c r="E3437">
        <f ca="1">IF($B3437&lt;VLOOKUP(E$6&amp;" Equity",Param,4,0),"",IFERROR(VLOOKUP($B3437,OFFSET(Input!$A$1,0,MATCH(Index!E$6&amp;" Equity",Input!$1:$1,0)-1,10000,2),2,0),E3436))</f>
        <v>83.08</v>
      </c>
      <c r="F3437" s="33">
        <v>129.49</v>
      </c>
      <c r="H3437">
        <f ca="1">IFERROR(VLOOKUP($B3437,OFFSET(Input!$A$1,0,MATCH(Index!H$6,Input!$1:$1,0)-1,10000,2),2,0),0)</f>
        <v>0</v>
      </c>
      <c r="I3437">
        <f ca="1">IFERROR(VLOOKUP($B3437,OFFSET(Input!$A$1,0,MATCH(Index!I$6,Input!$1:$1,0)-1,10000,2),2,0),0)</f>
        <v>0</v>
      </c>
      <c r="K3437">
        <f t="shared" ca="1" si="1162"/>
        <v>107.46775103510228</v>
      </c>
      <c r="L3437" s="30">
        <f t="shared" ca="1" si="1163"/>
        <v>145.88664940676213</v>
      </c>
      <c r="N3437">
        <f t="shared" ca="1" si="1167"/>
        <v>1.2037315693147139E-4</v>
      </c>
      <c r="O3437">
        <f t="shared" ca="1" si="1168"/>
        <v>-1.4337987623369408E-2</v>
      </c>
      <c r="Q3437">
        <f t="shared" ca="1" si="1180"/>
        <v>5.8055892290381279E-2</v>
      </c>
      <c r="R3437">
        <f t="shared" ca="1" si="1179"/>
        <v>0.11243384496014337</v>
      </c>
      <c r="T3437">
        <f t="shared" ca="1" si="1190"/>
        <v>5.7617331422903768E-2</v>
      </c>
      <c r="U3437">
        <f t="shared" ca="1" si="1185"/>
        <v>0.11181478195294944</v>
      </c>
      <c r="W3437">
        <f t="shared" ca="1" si="1186"/>
        <v>-0.4458131042966324</v>
      </c>
      <c r="X3437">
        <f t="shared" ca="1" si="1187"/>
        <v>-0.28226592670023259</v>
      </c>
      <c r="Z3437">
        <f t="shared" ca="1" si="1200"/>
        <v>107.22327095631515</v>
      </c>
      <c r="AA3437">
        <f t="shared" ca="1" si="1200"/>
        <v>107.34926618644127</v>
      </c>
      <c r="AB3437">
        <f t="shared" ca="1" si="1200"/>
        <v>107.24673844396699</v>
      </c>
      <c r="AC3437">
        <f t="shared" ca="1" si="1201"/>
        <v>107.34926618644127</v>
      </c>
      <c r="AE3437">
        <f ca="1">IFERROR(VLOOKUP($B3437,OFFSET(Input!$A$1,0,MATCH(Index!AE$6&amp;" Index",Input!$1:$1,0)-1,10000,2),2,0),AE3436)</f>
        <v>15.95</v>
      </c>
      <c r="AF3437">
        <f t="shared" ca="1" si="1191"/>
        <v>15.094666666666663</v>
      </c>
      <c r="AG3437">
        <f t="shared" ca="1" si="1191"/>
        <v>14.77</v>
      </c>
      <c r="AH3437">
        <f t="shared" ca="1" si="1191"/>
        <v>14.5044</v>
      </c>
      <c r="AI3437">
        <f t="shared" ca="1" si="1192"/>
        <v>14.77</v>
      </c>
      <c r="AK3437">
        <f t="shared" ca="1" si="1193"/>
        <v>-1</v>
      </c>
      <c r="AL3437">
        <f t="shared" ca="1" si="1194"/>
        <v>1</v>
      </c>
      <c r="AN3437" t="str">
        <f t="shared" ca="1" si="1157"/>
        <v>Not Down</v>
      </c>
      <c r="AO3437" t="str">
        <f t="shared" ca="1" si="1164"/>
        <v>Not Up</v>
      </c>
      <c r="AQ3437">
        <f t="shared" ca="1" si="1155"/>
        <v>1</v>
      </c>
      <c r="AR3437">
        <f t="shared" ca="1" si="1156"/>
        <v>0</v>
      </c>
      <c r="AT3437">
        <f t="shared" ca="1" si="1181"/>
        <v>1</v>
      </c>
      <c r="AU3437">
        <f t="shared" ca="1" si="1182"/>
        <v>0</v>
      </c>
      <c r="AW3437" s="5">
        <f t="shared" ca="1" si="1196"/>
        <v>5.8055892290381279E-2</v>
      </c>
      <c r="AX3437" s="5">
        <f t="shared" ca="1" si="1197"/>
        <v>5.7617331422903768E-2</v>
      </c>
      <c r="AY3437" s="18">
        <f t="shared" ca="1" si="1195"/>
        <v>5.8055892290381279E-2</v>
      </c>
      <c r="BA3437" s="6">
        <f t="shared" ca="1" si="1188"/>
        <v>0.86123902376544859</v>
      </c>
      <c r="BB3437">
        <f t="shared" ca="1" si="1189"/>
        <v>0.86123902376544859</v>
      </c>
      <c r="BC3437" t="str">
        <f t="shared" ca="1" si="1177"/>
        <v>HYG UP Equity</v>
      </c>
      <c r="BD3437" t="str">
        <f t="shared" ca="1" si="1178"/>
        <v>HYG UP Equity</v>
      </c>
      <c r="BF3437">
        <f t="shared" ca="1" si="1198"/>
        <v>1</v>
      </c>
      <c r="BG3437">
        <f t="shared" ca="1" si="1199"/>
        <v>0</v>
      </c>
      <c r="BI3437">
        <f t="shared" ca="1" si="1165"/>
        <v>1</v>
      </c>
      <c r="BJ3437">
        <f t="shared" ca="1" si="1166"/>
        <v>0</v>
      </c>
      <c r="BL3437">
        <f t="shared" ca="1" si="1183"/>
        <v>11.773804620250141</v>
      </c>
      <c r="BM3437">
        <f t="shared" ca="1" si="1184"/>
        <v>0</v>
      </c>
      <c r="BN3437" s="9">
        <f t="shared" ca="1" si="1174"/>
        <v>1.0000000000000002</v>
      </c>
      <c r="BO3437" s="9">
        <f t="shared" ca="1" si="1175"/>
        <v>0</v>
      </c>
      <c r="BP3437" s="9">
        <f t="shared" ca="1" si="1169"/>
        <v>1</v>
      </c>
      <c r="BQ3437" s="9">
        <f t="shared" ca="1" si="1170"/>
        <v>0</v>
      </c>
      <c r="BR3437">
        <f t="shared" ca="1" si="1171"/>
        <v>1265.3043036649792</v>
      </c>
      <c r="BS3437">
        <f t="shared" ca="1" si="1172"/>
        <v>1.2038040207040801E-4</v>
      </c>
      <c r="BT3437">
        <f t="shared" ca="1" si="1173"/>
        <v>1.8055555555555562E-5</v>
      </c>
      <c r="BU3437">
        <f t="shared" ca="1" si="1158"/>
        <v>2.2204460492503132E-20</v>
      </c>
      <c r="BV3437">
        <f t="shared" ca="1" si="1159"/>
        <v>0</v>
      </c>
      <c r="BW3437" s="35">
        <f ca="1">IFERROR(VLOOKUP($B3437,OFFSET(Input!$A$1,0,MATCH(Index!BW$6&amp;" Index",Input!$1:$1,0)-1,10000,2),2,0)/100,BW3436)</f>
        <v>3.7000000000000002E-3</v>
      </c>
      <c r="BX3437">
        <f t="shared" ca="1" si="1176"/>
        <v>1.4339096906261607E-2</v>
      </c>
      <c r="CE3437">
        <v>1073.1667507912628</v>
      </c>
    </row>
    <row r="3438" spans="2:83" x14ac:dyDescent="0.25">
      <c r="B3438" s="2">
        <v>42509</v>
      </c>
      <c r="C3438">
        <f t="shared" ca="1" si="1160"/>
        <v>0</v>
      </c>
      <c r="D3438">
        <f t="shared" ca="1" si="1161"/>
        <v>0</v>
      </c>
      <c r="E3438">
        <f ca="1">IF($B3438&lt;VLOOKUP(E$6&amp;" Equity",Param,4,0),"",IFERROR(VLOOKUP($B3438,OFFSET(Input!$A$1,0,MATCH(Index!E$6&amp;" Equity",Input!$1:$1,0)-1,10000,2),2,0),E3437))</f>
        <v>82.85</v>
      </c>
      <c r="F3438" s="33">
        <v>130.05000000000001</v>
      </c>
      <c r="H3438">
        <f ca="1">IFERROR(VLOOKUP($B3438,OFFSET(Input!$A$1,0,MATCH(Index!H$6,Input!$1:$1,0)-1,10000,2),2,0),0)</f>
        <v>0</v>
      </c>
      <c r="I3438">
        <f ca="1">IFERROR(VLOOKUP($B3438,OFFSET(Input!$A$1,0,MATCH(Index!I$6,Input!$1:$1,0)-1,10000,2),2,0),0)</f>
        <v>0</v>
      </c>
      <c r="K3438">
        <f t="shared" ca="1" si="1162"/>
        <v>107.17023559530843</v>
      </c>
      <c r="L3438" s="30">
        <f t="shared" ca="1" si="1163"/>
        <v>146.51755931229758</v>
      </c>
      <c r="N3438">
        <f t="shared" ca="1" si="1167"/>
        <v>-2.7722551353396838E-3</v>
      </c>
      <c r="O3438">
        <f t="shared" ca="1" si="1168"/>
        <v>4.3153338139118357E-3</v>
      </c>
      <c r="Q3438">
        <f t="shared" ca="1" si="1180"/>
        <v>5.9548862242308757E-2</v>
      </c>
      <c r="R3438">
        <f t="shared" ca="1" si="1179"/>
        <v>0.10950764599745304</v>
      </c>
      <c r="T3438">
        <f t="shared" ca="1" si="1190"/>
        <v>5.7393021223046341E-2</v>
      </c>
      <c r="U3438">
        <f t="shared" ca="1" si="1185"/>
        <v>0.11085476600105895</v>
      </c>
      <c r="W3438">
        <f t="shared" ca="1" si="1186"/>
        <v>-0.47066435558421504</v>
      </c>
      <c r="X3438">
        <f t="shared" ca="1" si="1187"/>
        <v>-0.34637289476939437</v>
      </c>
      <c r="Z3438">
        <f t="shared" ca="1" si="1200"/>
        <v>107.25819668185616</v>
      </c>
      <c r="AA3438">
        <f t="shared" ca="1" si="1200"/>
        <v>107.35049474810535</v>
      </c>
      <c r="AB3438">
        <f t="shared" ca="1" si="1200"/>
        <v>107.278109920614</v>
      </c>
      <c r="AC3438">
        <f t="shared" ca="1" si="1201"/>
        <v>107.35049474810535</v>
      </c>
      <c r="AE3438">
        <f ca="1">IFERROR(VLOOKUP($B3438,OFFSET(Input!$A$1,0,MATCH(Index!AE$6&amp;" Index",Input!$1:$1,0)-1,10000,2),2,0),AE3437)</f>
        <v>16.329999999999998</v>
      </c>
      <c r="AF3438">
        <f t="shared" ca="1" si="1191"/>
        <v>15.168666666666665</v>
      </c>
      <c r="AG3438">
        <f t="shared" ca="1" si="1191"/>
        <v>14.888999999999999</v>
      </c>
      <c r="AH3438">
        <f t="shared" ca="1" si="1191"/>
        <v>14.6088</v>
      </c>
      <c r="AI3438">
        <f t="shared" ca="1" si="1192"/>
        <v>14.888999999999999</v>
      </c>
      <c r="AK3438">
        <f t="shared" ca="1" si="1193"/>
        <v>-1</v>
      </c>
      <c r="AL3438">
        <f t="shared" ca="1" si="1194"/>
        <v>1</v>
      </c>
      <c r="AN3438" t="str">
        <f t="shared" ca="1" si="1157"/>
        <v>Not Down</v>
      </c>
      <c r="AO3438" t="str">
        <f t="shared" ca="1" si="1164"/>
        <v>Not Up</v>
      </c>
      <c r="AQ3438">
        <f t="shared" ca="1" si="1155"/>
        <v>1</v>
      </c>
      <c r="AR3438">
        <f t="shared" ca="1" si="1156"/>
        <v>0</v>
      </c>
      <c r="AT3438">
        <f t="shared" ca="1" si="1181"/>
        <v>1</v>
      </c>
      <c r="AU3438">
        <f t="shared" ca="1" si="1182"/>
        <v>0</v>
      </c>
      <c r="AW3438" s="5">
        <f t="shared" ca="1" si="1196"/>
        <v>5.9548862242308757E-2</v>
      </c>
      <c r="AX3438" s="5">
        <f t="shared" ca="1" si="1197"/>
        <v>5.7393021223046341E-2</v>
      </c>
      <c r="AY3438" s="18">
        <f t="shared" ca="1" si="1195"/>
        <v>5.9548862242308757E-2</v>
      </c>
      <c r="BA3438" s="6">
        <f t="shared" ca="1" si="1188"/>
        <v>0.839646604775525</v>
      </c>
      <c r="BB3438">
        <f t="shared" ca="1" si="1189"/>
        <v>0.86123902376544859</v>
      </c>
      <c r="BC3438" t="str">
        <f t="shared" ca="1" si="1177"/>
        <v>HYG UP Equity</v>
      </c>
      <c r="BD3438" t="str">
        <f t="shared" ca="1" si="1178"/>
        <v>HYG UP Equity</v>
      </c>
      <c r="BF3438">
        <f t="shared" ca="1" si="1198"/>
        <v>1</v>
      </c>
      <c r="BG3438">
        <f t="shared" ca="1" si="1199"/>
        <v>0</v>
      </c>
      <c r="BI3438">
        <f t="shared" ca="1" si="1165"/>
        <v>1</v>
      </c>
      <c r="BJ3438">
        <f t="shared" ca="1" si="1166"/>
        <v>0</v>
      </c>
      <c r="BL3438">
        <f t="shared" ca="1" si="1183"/>
        <v>11.773804620250141</v>
      </c>
      <c r="BM3438">
        <f t="shared" ca="1" si="1184"/>
        <v>0</v>
      </c>
      <c r="BN3438" s="9">
        <f t="shared" ca="1" si="1174"/>
        <v>1</v>
      </c>
      <c r="BO3438" s="9">
        <f t="shared" ca="1" si="1175"/>
        <v>0</v>
      </c>
      <c r="BP3438" s="9">
        <f t="shared" ca="1" si="1169"/>
        <v>1</v>
      </c>
      <c r="BQ3438" s="9">
        <f t="shared" ca="1" si="1170"/>
        <v>0</v>
      </c>
      <c r="BR3438">
        <f t="shared" ca="1" si="1171"/>
        <v>1261.8014150053384</v>
      </c>
      <c r="BS3438">
        <f t="shared" ca="1" si="1172"/>
        <v>-2.7684159845933198E-3</v>
      </c>
      <c r="BT3438">
        <f t="shared" ca="1" si="1173"/>
        <v>1.8055555555555558E-5</v>
      </c>
      <c r="BU3438">
        <f t="shared" ca="1" si="1158"/>
        <v>2.4234162299654583E-5</v>
      </c>
      <c r="BV3438">
        <f t="shared" ca="1" si="1159"/>
        <v>0</v>
      </c>
      <c r="BW3438" s="35">
        <f ca="1">IFERROR(VLOOKUP($B3438,OFFSET(Input!$A$1,0,MATCH(Index!BW$6&amp;" Index",Input!$1:$1,0)-1,10000,2),2,0)/100,BW3437)</f>
        <v>3.7000000000000002E-3</v>
      </c>
      <c r="BX3438">
        <f t="shared" ca="1" si="1176"/>
        <v>1.6687902919801493E-2</v>
      </c>
      <c r="CE3438">
        <v>1070.9156434389081</v>
      </c>
    </row>
    <row r="3439" spans="2:83" x14ac:dyDescent="0.25">
      <c r="B3439" s="2">
        <v>42510</v>
      </c>
      <c r="C3439">
        <f t="shared" ca="1" si="1160"/>
        <v>0</v>
      </c>
      <c r="D3439">
        <f t="shared" ca="1" si="1161"/>
        <v>0</v>
      </c>
      <c r="E3439">
        <f ca="1">IF($B3439&lt;VLOOKUP(E$6&amp;" Equity",Param,4,0),"",IFERROR(VLOOKUP($B3439,OFFSET(Input!$A$1,0,MATCH(Index!E$6&amp;" Equity",Input!$1:$1,0)-1,10000,2),2,0),E3438))</f>
        <v>83.14</v>
      </c>
      <c r="F3439" s="33">
        <v>130.15</v>
      </c>
      <c r="H3439">
        <f ca="1">IFERROR(VLOOKUP($B3439,OFFSET(Input!$A$1,0,MATCH(Index!H$6,Input!$1:$1,0)-1,10000,2),2,0),0)</f>
        <v>0</v>
      </c>
      <c r="I3439">
        <f ca="1">IFERROR(VLOOKUP($B3439,OFFSET(Input!$A$1,0,MATCH(Index!I$6,Input!$1:$1,0)-1,10000,2),2,0),0)</f>
        <v>0</v>
      </c>
      <c r="K3439">
        <f t="shared" ca="1" si="1162"/>
        <v>107.54536375852678</v>
      </c>
      <c r="L3439" s="30">
        <f t="shared" ca="1" si="1163"/>
        <v>146.63022179542892</v>
      </c>
      <c r="N3439">
        <f t="shared" ca="1" si="1167"/>
        <v>3.4941899519195141E-3</v>
      </c>
      <c r="O3439">
        <f t="shared" ca="1" si="1168"/>
        <v>7.6863954591386847E-4</v>
      </c>
      <c r="Q3439">
        <f t="shared" ca="1" si="1180"/>
        <v>6.2004024731421914E-2</v>
      </c>
      <c r="R3439">
        <f t="shared" ca="1" si="1179"/>
        <v>0.10744488199564074</v>
      </c>
      <c r="T3439">
        <f t="shared" ca="1" si="1190"/>
        <v>5.8269309187525119E-2</v>
      </c>
      <c r="U3439">
        <f t="shared" ca="1" si="1185"/>
        <v>0.11051315413869933</v>
      </c>
      <c r="W3439">
        <f t="shared" ca="1" si="1186"/>
        <v>-0.46036016396870078</v>
      </c>
      <c r="X3439">
        <f t="shared" ca="1" si="1187"/>
        <v>-0.3267098327826522</v>
      </c>
      <c r="Z3439">
        <f t="shared" ca="1" si="1200"/>
        <v>107.33710295067105</v>
      </c>
      <c r="AA3439">
        <f t="shared" ca="1" si="1200"/>
        <v>107.35953466148187</v>
      </c>
      <c r="AB3439">
        <f t="shared" ca="1" si="1200"/>
        <v>107.33118232302884</v>
      </c>
      <c r="AC3439">
        <f t="shared" ca="1" si="1201"/>
        <v>107.35953466148187</v>
      </c>
      <c r="AE3439">
        <f ca="1">IFERROR(VLOOKUP($B3439,OFFSET(Input!$A$1,0,MATCH(Index!AE$6&amp;" Index",Input!$1:$1,0)-1,10000,2),2,0),AE3438)</f>
        <v>15.2</v>
      </c>
      <c r="AF3439">
        <f t="shared" ca="1" si="1191"/>
        <v>15.135333333333332</v>
      </c>
      <c r="AG3439">
        <f t="shared" ca="1" si="1191"/>
        <v>14.987999999999996</v>
      </c>
      <c r="AH3439">
        <f t="shared" ca="1" si="1191"/>
        <v>14.672000000000001</v>
      </c>
      <c r="AI3439">
        <f t="shared" ca="1" si="1192"/>
        <v>14.987999999999996</v>
      </c>
      <c r="AK3439">
        <f t="shared" ca="1" si="1193"/>
        <v>-1</v>
      </c>
      <c r="AL3439">
        <f t="shared" ca="1" si="1194"/>
        <v>1</v>
      </c>
      <c r="AN3439" t="str">
        <f t="shared" ca="1" si="1157"/>
        <v>Not Down</v>
      </c>
      <c r="AO3439" t="str">
        <f t="shared" ca="1" si="1164"/>
        <v>Not Up</v>
      </c>
      <c r="AQ3439">
        <f t="shared" ca="1" si="1155"/>
        <v>1</v>
      </c>
      <c r="AR3439">
        <f t="shared" ca="1" si="1156"/>
        <v>0</v>
      </c>
      <c r="AT3439">
        <f t="shared" ca="1" si="1181"/>
        <v>1</v>
      </c>
      <c r="AU3439">
        <f t="shared" ca="1" si="1182"/>
        <v>0</v>
      </c>
      <c r="AW3439" s="5">
        <f t="shared" ca="1" si="1196"/>
        <v>6.2004024731421914E-2</v>
      </c>
      <c r="AX3439" s="5">
        <f t="shared" ca="1" si="1197"/>
        <v>5.8269309187525119E-2</v>
      </c>
      <c r="AY3439" s="18">
        <f t="shared" ca="1" si="1195"/>
        <v>6.2004024731421914E-2</v>
      </c>
      <c r="BA3439" s="6">
        <f t="shared" ca="1" si="1188"/>
        <v>0.80639926547641338</v>
      </c>
      <c r="BB3439">
        <f t="shared" ca="1" si="1189"/>
        <v>0.86123902376544859</v>
      </c>
      <c r="BC3439" t="str">
        <f t="shared" ca="1" si="1177"/>
        <v>HYG UP Equity</v>
      </c>
      <c r="BD3439" t="str">
        <f t="shared" ca="1" si="1178"/>
        <v>HYG UP Equity</v>
      </c>
      <c r="BF3439">
        <f t="shared" ca="1" si="1198"/>
        <v>1</v>
      </c>
      <c r="BG3439">
        <f t="shared" ca="1" si="1199"/>
        <v>0</v>
      </c>
      <c r="BI3439">
        <f t="shared" ca="1" si="1165"/>
        <v>1</v>
      </c>
      <c r="BJ3439">
        <f t="shared" ca="1" si="1166"/>
        <v>0</v>
      </c>
      <c r="BL3439">
        <f t="shared" ca="1" si="1183"/>
        <v>11.773804620250141</v>
      </c>
      <c r="BM3439">
        <f t="shared" ca="1" si="1184"/>
        <v>0</v>
      </c>
      <c r="BN3439" s="9">
        <f t="shared" ca="1" si="1174"/>
        <v>1</v>
      </c>
      <c r="BO3439" s="9">
        <f t="shared" ca="1" si="1175"/>
        <v>0</v>
      </c>
      <c r="BP3439" s="9">
        <f t="shared" ca="1" si="1169"/>
        <v>1</v>
      </c>
      <c r="BQ3439" s="9">
        <f t="shared" ca="1" si="1170"/>
        <v>0</v>
      </c>
      <c r="BR3439">
        <f t="shared" ca="1" si="1171"/>
        <v>1266.2181007066247</v>
      </c>
      <c r="BS3439">
        <f t="shared" ca="1" si="1172"/>
        <v>3.5003017501511469E-3</v>
      </c>
      <c r="BT3439">
        <f t="shared" ca="1" si="1173"/>
        <v>1.8055555555555558E-5</v>
      </c>
      <c r="BU3439">
        <f t="shared" ca="1" si="1158"/>
        <v>0</v>
      </c>
      <c r="BV3439">
        <f t="shared" ca="1" si="1159"/>
        <v>0</v>
      </c>
      <c r="BW3439" s="35">
        <f ca="1">IFERROR(VLOOKUP($B3439,OFFSET(Input!$A$1,0,MATCH(Index!BW$6&amp;" Index",Input!$1:$1,0)-1,10000,2),2,0)/100,BW3438)</f>
        <v>3.7000000000000002E-3</v>
      </c>
      <c r="BX3439">
        <f t="shared" ca="1" si="1176"/>
        <v>1.6652897864966865E-2</v>
      </c>
      <c r="CE3439">
        <v>1074.1140225138113</v>
      </c>
    </row>
    <row r="3440" spans="2:83" x14ac:dyDescent="0.25">
      <c r="B3440" s="2">
        <v>42513</v>
      </c>
      <c r="C3440">
        <f t="shared" ca="1" si="1160"/>
        <v>0</v>
      </c>
      <c r="D3440">
        <f t="shared" ca="1" si="1161"/>
        <v>0</v>
      </c>
      <c r="E3440">
        <f ca="1">IF($B3440&lt;VLOOKUP(E$6&amp;" Equity",Param,4,0),"",IFERROR(VLOOKUP($B3440,OFFSET(Input!$A$1,0,MATCH(Index!E$6&amp;" Equity",Input!$1:$1,0)-1,10000,2),2,0),E3439))</f>
        <v>83.16</v>
      </c>
      <c r="F3440" s="33">
        <v>130.44</v>
      </c>
      <c r="H3440">
        <f ca="1">IFERROR(VLOOKUP($B3440,OFFSET(Input!$A$1,0,MATCH(Index!H$6,Input!$1:$1,0)-1,10000,2),2,0),0)</f>
        <v>0</v>
      </c>
      <c r="I3440">
        <f ca="1">IFERROR(VLOOKUP($B3440,OFFSET(Input!$A$1,0,MATCH(Index!I$6,Input!$1:$1,0)-1,10000,2),2,0),0)</f>
        <v>0</v>
      </c>
      <c r="K3440">
        <f t="shared" ca="1" si="1162"/>
        <v>107.57123466633492</v>
      </c>
      <c r="L3440" s="30">
        <f t="shared" ca="1" si="1163"/>
        <v>146.95694299650978</v>
      </c>
      <c r="N3440">
        <f t="shared" ca="1" si="1167"/>
        <v>2.4052916532064345E-4</v>
      </c>
      <c r="O3440">
        <f t="shared" ca="1" si="1168"/>
        <v>2.2257194805439928E-3</v>
      </c>
      <c r="Q3440">
        <f t="shared" ca="1" si="1180"/>
        <v>6.1339711657001667E-2</v>
      </c>
      <c r="R3440">
        <f t="shared" ca="1" si="1179"/>
        <v>0.10686948870580062</v>
      </c>
      <c r="T3440">
        <f t="shared" ca="1" si="1190"/>
        <v>5.6853665440824458E-2</v>
      </c>
      <c r="U3440">
        <f t="shared" ca="1" si="1185"/>
        <v>0.10981744387550239</v>
      </c>
      <c r="W3440">
        <f t="shared" ca="1" si="1186"/>
        <v>-0.44384825769449526</v>
      </c>
      <c r="X3440">
        <f t="shared" ca="1" si="1187"/>
        <v>-0.3659829977470857</v>
      </c>
      <c r="Z3440">
        <f t="shared" ca="1" si="1200"/>
        <v>107.43799949112289</v>
      </c>
      <c r="AA3440">
        <f t="shared" ca="1" si="1200"/>
        <v>107.38918292574613</v>
      </c>
      <c r="AB3440">
        <f t="shared" ca="1" si="1200"/>
        <v>107.36108167219936</v>
      </c>
      <c r="AC3440">
        <f t="shared" ca="1" si="1201"/>
        <v>107.38918292574613</v>
      </c>
      <c r="AE3440">
        <f ca="1">IFERROR(VLOOKUP($B3440,OFFSET(Input!$A$1,0,MATCH(Index!AE$6&amp;" Index",Input!$1:$1,0)-1,10000,2),2,0),AE3439)</f>
        <v>15.82</v>
      </c>
      <c r="AF3440">
        <f t="shared" ca="1" si="1191"/>
        <v>15.21133333333333</v>
      </c>
      <c r="AG3440">
        <f t="shared" ca="1" si="1191"/>
        <v>15.074999999999998</v>
      </c>
      <c r="AH3440">
        <f t="shared" ca="1" si="1191"/>
        <v>14.770799999999999</v>
      </c>
      <c r="AI3440">
        <f t="shared" ca="1" si="1192"/>
        <v>15.074999999999998</v>
      </c>
      <c r="AK3440">
        <f t="shared" ca="1" si="1193"/>
        <v>1</v>
      </c>
      <c r="AL3440">
        <f t="shared" ca="1" si="1194"/>
        <v>1</v>
      </c>
      <c r="AN3440" t="str">
        <f t="shared" ca="1" si="1157"/>
        <v>Not Down</v>
      </c>
      <c r="AO3440" t="str">
        <f t="shared" ca="1" si="1164"/>
        <v>Not Up</v>
      </c>
      <c r="AQ3440">
        <f t="shared" ca="1" si="1155"/>
        <v>1</v>
      </c>
      <c r="AR3440">
        <f t="shared" ca="1" si="1156"/>
        <v>0</v>
      </c>
      <c r="AT3440">
        <f t="shared" ca="1" si="1181"/>
        <v>1</v>
      </c>
      <c r="AU3440">
        <f t="shared" ca="1" si="1182"/>
        <v>0</v>
      </c>
      <c r="AW3440" s="5">
        <f t="shared" ca="1" si="1196"/>
        <v>6.1339711657001667E-2</v>
      </c>
      <c r="AX3440" s="5">
        <f t="shared" ca="1" si="1197"/>
        <v>5.6853665440824458E-2</v>
      </c>
      <c r="AY3440" s="18">
        <f t="shared" ca="1" si="1195"/>
        <v>6.1339711657001667E-2</v>
      </c>
      <c r="BA3440" s="6">
        <f t="shared" ca="1" si="1188"/>
        <v>0.81513262207017101</v>
      </c>
      <c r="BB3440">
        <f t="shared" ca="1" si="1189"/>
        <v>0.86123902376544859</v>
      </c>
      <c r="BC3440" t="str">
        <f t="shared" ca="1" si="1177"/>
        <v>HYG UP Equity</v>
      </c>
      <c r="BD3440" t="str">
        <f t="shared" ca="1" si="1178"/>
        <v>HYG UP Equity</v>
      </c>
      <c r="BF3440">
        <f t="shared" ca="1" si="1198"/>
        <v>1</v>
      </c>
      <c r="BG3440">
        <f t="shared" ca="1" si="1199"/>
        <v>0</v>
      </c>
      <c r="BI3440">
        <f t="shared" ca="1" si="1165"/>
        <v>1</v>
      </c>
      <c r="BJ3440">
        <f t="shared" ca="1" si="1166"/>
        <v>0</v>
      </c>
      <c r="BL3440">
        <f t="shared" ca="1" si="1183"/>
        <v>11.773804620250141</v>
      </c>
      <c r="BM3440">
        <f t="shared" ca="1" si="1184"/>
        <v>0</v>
      </c>
      <c r="BN3440" s="9">
        <f t="shared" ca="1" si="1174"/>
        <v>1</v>
      </c>
      <c r="BO3440" s="9">
        <f t="shared" ca="1" si="1175"/>
        <v>0</v>
      </c>
      <c r="BP3440" s="9">
        <f t="shared" ca="1" si="1169"/>
        <v>1</v>
      </c>
      <c r="BQ3440" s="9">
        <f t="shared" ca="1" si="1170"/>
        <v>0</v>
      </c>
      <c r="BR3440">
        <f t="shared" ca="1" si="1171"/>
        <v>1266.5226997205061</v>
      </c>
      <c r="BS3440">
        <f t="shared" ca="1" si="1172"/>
        <v>2.4055809477951939E-4</v>
      </c>
      <c r="BT3440">
        <f t="shared" ca="1" si="1173"/>
        <v>5.4166666666666671E-5</v>
      </c>
      <c r="BU3440">
        <f t="shared" ca="1" si="1158"/>
        <v>0</v>
      </c>
      <c r="BV3440">
        <f t="shared" ca="1" si="1159"/>
        <v>0</v>
      </c>
      <c r="BW3440" s="35">
        <f ca="1">IFERROR(VLOOKUP($B3440,OFFSET(Input!$A$1,0,MATCH(Index!BW$6&amp;" Index",Input!$1:$1,0)-1,10000,2),2,0)/100,BW3439)</f>
        <v>3.7000000000000002E-3</v>
      </c>
      <c r="BX3440">
        <f t="shared" ca="1" si="1176"/>
        <v>5.0107899408806091E-2</v>
      </c>
      <c r="CE3440">
        <v>1074.2462882360835</v>
      </c>
    </row>
    <row r="3441" spans="2:83" x14ac:dyDescent="0.25">
      <c r="B3441" s="2">
        <v>42514</v>
      </c>
      <c r="C3441">
        <f t="shared" ca="1" si="1160"/>
        <v>0</v>
      </c>
      <c r="D3441">
        <f t="shared" ca="1" si="1161"/>
        <v>0</v>
      </c>
      <c r="E3441">
        <f ca="1">IF($B3441&lt;VLOOKUP(E$6&amp;" Equity",Param,4,0),"",IFERROR(VLOOKUP($B3441,OFFSET(Input!$A$1,0,MATCH(Index!E$6&amp;" Equity",Input!$1:$1,0)-1,10000,2),2,0),E3440))</f>
        <v>83.66</v>
      </c>
      <c r="F3441" s="33">
        <v>129.86000000000001</v>
      </c>
      <c r="H3441">
        <f ca="1">IFERROR(VLOOKUP($B3441,OFFSET(Input!$A$1,0,MATCH(Index!H$6,Input!$1:$1,0)-1,10000,2),2,0),0)</f>
        <v>0</v>
      </c>
      <c r="I3441">
        <f ca="1">IFERROR(VLOOKUP($B3441,OFFSET(Input!$A$1,0,MATCH(Index!I$6,Input!$1:$1,0)-1,10000,2),2,0),0)</f>
        <v>0</v>
      </c>
      <c r="K3441">
        <f t="shared" ca="1" si="1162"/>
        <v>108.21800736153895</v>
      </c>
      <c r="L3441" s="30">
        <f t="shared" ca="1" si="1163"/>
        <v>146.30350059434807</v>
      </c>
      <c r="N3441">
        <f t="shared" ca="1" si="1167"/>
        <v>5.9945030242402044E-3</v>
      </c>
      <c r="O3441">
        <f t="shared" ca="1" si="1168"/>
        <v>-4.4564038407775997E-3</v>
      </c>
      <c r="Q3441">
        <f t="shared" ca="1" si="1180"/>
        <v>5.3515752595664622E-2</v>
      </c>
      <c r="R3441">
        <f t="shared" ca="1" si="1179"/>
        <v>0.1091851672864277</v>
      </c>
      <c r="T3441">
        <f t="shared" ca="1" si="1190"/>
        <v>5.9518665769824515E-2</v>
      </c>
      <c r="U3441">
        <f t="shared" ca="1" si="1185"/>
        <v>0.10977032681159477</v>
      </c>
      <c r="W3441">
        <f t="shared" ca="1" si="1186"/>
        <v>-0.61594804757190158</v>
      </c>
      <c r="X3441">
        <f t="shared" ca="1" si="1187"/>
        <v>-0.37175678094039533</v>
      </c>
      <c r="Z3441">
        <f t="shared" ca="1" si="1200"/>
        <v>107.51302512376655</v>
      </c>
      <c r="AA3441">
        <f t="shared" ca="1" si="1200"/>
        <v>107.43314267297308</v>
      </c>
      <c r="AB3441">
        <f t="shared" ca="1" si="1200"/>
        <v>107.39882477738058</v>
      </c>
      <c r="AC3441">
        <f t="shared" ca="1" si="1201"/>
        <v>107.43314267297308</v>
      </c>
      <c r="AE3441">
        <f ca="1">IFERROR(VLOOKUP($B3441,OFFSET(Input!$A$1,0,MATCH(Index!AE$6&amp;" Index",Input!$1:$1,0)-1,10000,2),2,0),AE3440)</f>
        <v>14.42</v>
      </c>
      <c r="AF3441">
        <f t="shared" ca="1" si="1191"/>
        <v>15.132666666666662</v>
      </c>
      <c r="AG3441">
        <f t="shared" ca="1" si="1191"/>
        <v>15.097999999999999</v>
      </c>
      <c r="AH3441">
        <f t="shared" ca="1" si="1191"/>
        <v>14.817999999999998</v>
      </c>
      <c r="AI3441">
        <f t="shared" ca="1" si="1192"/>
        <v>15.097999999999999</v>
      </c>
      <c r="AK3441">
        <f t="shared" ca="1" si="1193"/>
        <v>1</v>
      </c>
      <c r="AL3441">
        <f t="shared" ca="1" si="1194"/>
        <v>1</v>
      </c>
      <c r="AN3441" t="str">
        <f t="shared" ca="1" si="1157"/>
        <v>Not Down</v>
      </c>
      <c r="AO3441" t="str">
        <f t="shared" ca="1" si="1164"/>
        <v>Not Up</v>
      </c>
      <c r="AQ3441">
        <f t="shared" ref="AQ3441:AQ3504" ca="1" si="1202">IF($C3441=1,IF(AND(AN3441="Not Down",AO3441="Not Up"),1,0),AQ3440)</f>
        <v>1</v>
      </c>
      <c r="AR3441">
        <f t="shared" ref="AR3441:AR3504" ca="1" si="1203">IF($C3441=1,IF(AND(AN3441="Not Down",AO3441="Not Up"),0,1),AR3440)</f>
        <v>0</v>
      </c>
      <c r="AT3441">
        <f t="shared" ca="1" si="1181"/>
        <v>1</v>
      </c>
      <c r="AU3441">
        <f t="shared" ca="1" si="1182"/>
        <v>0</v>
      </c>
      <c r="AW3441" s="5">
        <f t="shared" ca="1" si="1196"/>
        <v>5.3515752595664622E-2</v>
      </c>
      <c r="AX3441" s="5">
        <f t="shared" ca="1" si="1197"/>
        <v>5.9518665769824515E-2</v>
      </c>
      <c r="AY3441" s="18">
        <f t="shared" ca="1" si="1195"/>
        <v>5.9518665769824515E-2</v>
      </c>
      <c r="BA3441" s="6">
        <f t="shared" ca="1" si="1188"/>
        <v>0.84007259492953223</v>
      </c>
      <c r="BB3441">
        <f t="shared" ca="1" si="1189"/>
        <v>0.86123902376544859</v>
      </c>
      <c r="BC3441" t="str">
        <f t="shared" ca="1" si="1177"/>
        <v>HYG UP Equity</v>
      </c>
      <c r="BD3441" t="str">
        <f t="shared" ca="1" si="1178"/>
        <v>HYG UP Equity</v>
      </c>
      <c r="BF3441">
        <f t="shared" ca="1" si="1198"/>
        <v>1</v>
      </c>
      <c r="BG3441">
        <f t="shared" ca="1" si="1199"/>
        <v>0</v>
      </c>
      <c r="BI3441">
        <f t="shared" ca="1" si="1165"/>
        <v>1</v>
      </c>
      <c r="BJ3441">
        <f t="shared" ca="1" si="1166"/>
        <v>0</v>
      </c>
      <c r="BL3441">
        <f t="shared" ca="1" si="1183"/>
        <v>11.773804620250141</v>
      </c>
      <c r="BM3441">
        <f t="shared" ca="1" si="1184"/>
        <v>0</v>
      </c>
      <c r="BN3441" s="9">
        <f t="shared" ca="1" si="1174"/>
        <v>1</v>
      </c>
      <c r="BO3441" s="9">
        <f t="shared" ca="1" si="1175"/>
        <v>0</v>
      </c>
      <c r="BP3441" s="9">
        <f t="shared" ca="1" si="1169"/>
        <v>1</v>
      </c>
      <c r="BQ3441" s="9">
        <f t="shared" ca="1" si="1170"/>
        <v>0</v>
      </c>
      <c r="BR3441">
        <f t="shared" ca="1" si="1171"/>
        <v>1274.1376750675511</v>
      </c>
      <c r="BS3441">
        <f t="shared" ca="1" si="1172"/>
        <v>6.0125060125060248E-3</v>
      </c>
      <c r="BT3441">
        <f t="shared" ca="1" si="1173"/>
        <v>1.8055555555555558E-5</v>
      </c>
      <c r="BU3441">
        <f t="shared" ca="1" si="1158"/>
        <v>0</v>
      </c>
      <c r="BV3441">
        <f t="shared" ca="1" si="1159"/>
        <v>0</v>
      </c>
      <c r="BW3441" s="35">
        <f ca="1">IFERROR(VLOOKUP($B3441,OFFSET(Input!$A$1,0,MATCH(Index!BW$6&amp;" Index",Input!$1:$1,0)-1,10000,2),2,0)/100,BW3440)</f>
        <v>3.7000000000000002E-3</v>
      </c>
      <c r="BX3441">
        <f t="shared" ca="1" si="1176"/>
        <v>1.6704689887962941E-2</v>
      </c>
      <c r="CE3441">
        <v>1079.7788627953723</v>
      </c>
    </row>
    <row r="3442" spans="2:83" x14ac:dyDescent="0.25">
      <c r="B3442" s="2">
        <v>42515</v>
      </c>
      <c r="C3442">
        <f t="shared" ca="1" si="1160"/>
        <v>0</v>
      </c>
      <c r="D3442">
        <f t="shared" ca="1" si="1161"/>
        <v>0</v>
      </c>
      <c r="E3442">
        <f ca="1">IF($B3442&lt;VLOOKUP(E$6&amp;" Equity",Param,4,0),"",IFERROR(VLOOKUP($B3442,OFFSET(Input!$A$1,0,MATCH(Index!E$6&amp;" Equity",Input!$1:$1,0)-1,10000,2),2,0),E3441))</f>
        <v>83.79</v>
      </c>
      <c r="F3442" s="33">
        <v>129.37</v>
      </c>
      <c r="H3442">
        <f ca="1">IFERROR(VLOOKUP($B3442,OFFSET(Input!$A$1,0,MATCH(Index!H$6,Input!$1:$1,0)-1,10000,2),2,0),0)</f>
        <v>0</v>
      </c>
      <c r="I3442">
        <f ca="1">IFERROR(VLOOKUP($B3442,OFFSET(Input!$A$1,0,MATCH(Index!I$6,Input!$1:$1,0)-1,10000,2),2,0),0)</f>
        <v>0</v>
      </c>
      <c r="K3442">
        <f t="shared" ca="1" si="1162"/>
        <v>108.386168262292</v>
      </c>
      <c r="L3442" s="30">
        <f t="shared" ca="1" si="1163"/>
        <v>145.75145442700452</v>
      </c>
      <c r="N3442">
        <f t="shared" ca="1" si="1167"/>
        <v>1.5527026111427388E-3</v>
      </c>
      <c r="O3442">
        <f t="shared" ca="1" si="1168"/>
        <v>-3.7804311505302553E-3</v>
      </c>
      <c r="Q3442">
        <f t="shared" ca="1" si="1180"/>
        <v>5.3958661201397154E-2</v>
      </c>
      <c r="R3442">
        <f t="shared" ca="1" si="1179"/>
        <v>0.10714645902824813</v>
      </c>
      <c r="T3442">
        <f t="shared" ca="1" si="1190"/>
        <v>5.6036018238930681E-2</v>
      </c>
      <c r="U3442">
        <f t="shared" ca="1" si="1185"/>
        <v>0.10481869059930576</v>
      </c>
      <c r="W3442">
        <f t="shared" ca="1" si="1186"/>
        <v>-0.6303453507017992</v>
      </c>
      <c r="X3442">
        <f t="shared" ca="1" si="1187"/>
        <v>-0.55096503837019328</v>
      </c>
      <c r="Z3442">
        <f t="shared" ca="1" si="1200"/>
        <v>107.61262811882798</v>
      </c>
      <c r="AA3442">
        <f t="shared" ca="1" si="1200"/>
        <v>107.4539629495921</v>
      </c>
      <c r="AB3442">
        <f t="shared" ca="1" si="1200"/>
        <v>107.43505333491306</v>
      </c>
      <c r="AC3442">
        <f t="shared" ca="1" si="1201"/>
        <v>107.4539629495921</v>
      </c>
      <c r="AE3442">
        <f ca="1">IFERROR(VLOOKUP($B3442,OFFSET(Input!$A$1,0,MATCH(Index!AE$6&amp;" Index",Input!$1:$1,0)-1,10000,2),2,0),AE3441)</f>
        <v>13.9</v>
      </c>
      <c r="AF3442">
        <f t="shared" ca="1" si="1191"/>
        <v>14.989333333333331</v>
      </c>
      <c r="AG3442">
        <f t="shared" ca="1" si="1191"/>
        <v>15.104499999999996</v>
      </c>
      <c r="AH3442">
        <f t="shared" ca="1" si="1191"/>
        <v>14.842799999999997</v>
      </c>
      <c r="AI3442">
        <f t="shared" ca="1" si="1192"/>
        <v>15.104499999999996</v>
      </c>
      <c r="AK3442">
        <f t="shared" ca="1" si="1193"/>
        <v>1</v>
      </c>
      <c r="AL3442">
        <f t="shared" ca="1" si="1194"/>
        <v>-1</v>
      </c>
      <c r="AN3442" t="str">
        <f t="shared" ref="AN3442:AN3505" ca="1" si="1204">IF($C3442=1,IF(SUM(AK3428:AK3442)=-15,"Down","Not Down"),AN3441)</f>
        <v>Not Down</v>
      </c>
      <c r="AO3442" t="str">
        <f t="shared" ca="1" si="1164"/>
        <v>Not Up</v>
      </c>
      <c r="AQ3442">
        <f t="shared" ca="1" si="1202"/>
        <v>1</v>
      </c>
      <c r="AR3442">
        <f t="shared" ca="1" si="1203"/>
        <v>0</v>
      </c>
      <c r="AT3442">
        <f t="shared" ca="1" si="1181"/>
        <v>1</v>
      </c>
      <c r="AU3442">
        <f t="shared" ca="1" si="1182"/>
        <v>0</v>
      </c>
      <c r="AW3442" s="5">
        <f t="shared" ca="1" si="1196"/>
        <v>5.3958661201397154E-2</v>
      </c>
      <c r="AX3442" s="5">
        <f t="shared" ca="1" si="1197"/>
        <v>5.6036018238930681E-2</v>
      </c>
      <c r="AY3442" s="18">
        <f t="shared" ca="1" si="1195"/>
        <v>5.6036018238930681E-2</v>
      </c>
      <c r="BA3442" s="6">
        <f t="shared" ca="1" si="1188"/>
        <v>0.89228324158947481</v>
      </c>
      <c r="BB3442">
        <f t="shared" ca="1" si="1189"/>
        <v>0.86123902376544859</v>
      </c>
      <c r="BC3442" t="str">
        <f t="shared" ca="1" si="1177"/>
        <v>HYG UP Equity</v>
      </c>
      <c r="BD3442" t="str">
        <f t="shared" ca="1" si="1178"/>
        <v>HYG UP Equity</v>
      </c>
      <c r="BF3442">
        <f t="shared" ca="1" si="1198"/>
        <v>1</v>
      </c>
      <c r="BG3442">
        <f t="shared" ca="1" si="1199"/>
        <v>0</v>
      </c>
      <c r="BI3442">
        <f t="shared" ca="1" si="1165"/>
        <v>1</v>
      </c>
      <c r="BJ3442">
        <f t="shared" ca="1" si="1166"/>
        <v>0</v>
      </c>
      <c r="BL3442">
        <f t="shared" ca="1" si="1183"/>
        <v>11.773804620250141</v>
      </c>
      <c r="BM3442">
        <f t="shared" ca="1" si="1184"/>
        <v>0</v>
      </c>
      <c r="BN3442" s="9">
        <f t="shared" ca="1" si="1174"/>
        <v>1</v>
      </c>
      <c r="BO3442" s="9">
        <f t="shared" ca="1" si="1175"/>
        <v>0</v>
      </c>
      <c r="BP3442" s="9">
        <f t="shared" ca="1" si="1169"/>
        <v>1</v>
      </c>
      <c r="BQ3442" s="9">
        <f t="shared" ca="1" si="1170"/>
        <v>0</v>
      </c>
      <c r="BR3442">
        <f t="shared" ca="1" si="1171"/>
        <v>1276.1175686577828</v>
      </c>
      <c r="BS3442">
        <f t="shared" ca="1" si="1172"/>
        <v>1.5539086779823297E-3</v>
      </c>
      <c r="BT3442">
        <f t="shared" ca="1" si="1173"/>
        <v>1.8055555555555558E-5</v>
      </c>
      <c r="BU3442">
        <f t="shared" ca="1" si="1158"/>
        <v>0</v>
      </c>
      <c r="BV3442">
        <f t="shared" ca="1" si="1159"/>
        <v>0</v>
      </c>
      <c r="BW3442" s="35">
        <f ca="1">IFERROR(VLOOKUP($B3442,OFFSET(Input!$A$1,0,MATCH(Index!BW$6&amp;" Index",Input!$1:$1,0)-1,10000,2),2,0)/100,BW3441)</f>
        <v>3.7000000000000002E-3</v>
      </c>
      <c r="BX3442">
        <f t="shared" ca="1" si="1176"/>
        <v>1.6790722246935955E-2</v>
      </c>
      <c r="CE3442">
        <v>1081.1936688672092</v>
      </c>
    </row>
    <row r="3443" spans="2:83" x14ac:dyDescent="0.25">
      <c r="B3443" s="2">
        <v>42516</v>
      </c>
      <c r="C3443">
        <f t="shared" ca="1" si="1160"/>
        <v>0</v>
      </c>
      <c r="D3443">
        <f t="shared" ca="1" si="1161"/>
        <v>0</v>
      </c>
      <c r="E3443">
        <f ca="1">IF($B3443&lt;VLOOKUP(E$6&amp;" Equity",Param,4,0),"",IFERROR(VLOOKUP($B3443,OFFSET(Input!$A$1,0,MATCH(Index!E$6&amp;" Equity",Input!$1:$1,0)-1,10000,2),2,0),E3442))</f>
        <v>83.55</v>
      </c>
      <c r="F3443" s="33">
        <v>130.04</v>
      </c>
      <c r="H3443">
        <f ca="1">IFERROR(VLOOKUP($B3443,OFFSET(Input!$A$1,0,MATCH(Index!H$6,Input!$1:$1,0)-1,10000,2),2,0),0)</f>
        <v>0</v>
      </c>
      <c r="I3443">
        <f ca="1">IFERROR(VLOOKUP($B3443,OFFSET(Input!$A$1,0,MATCH(Index!I$6,Input!$1:$1,0)-1,10000,2),2,0),0)</f>
        <v>0</v>
      </c>
      <c r="K3443">
        <f t="shared" ca="1" si="1162"/>
        <v>108.07571736859406</v>
      </c>
      <c r="L3443" s="30">
        <f t="shared" ca="1" si="1163"/>
        <v>146.50629306398443</v>
      </c>
      <c r="N3443">
        <f t="shared" ca="1" si="1167"/>
        <v>-2.8684135837924443E-3</v>
      </c>
      <c r="O3443">
        <f t="shared" ca="1" si="1168"/>
        <v>5.1655795058940376E-3</v>
      </c>
      <c r="Q3443">
        <f t="shared" ca="1" si="1180"/>
        <v>5.5291804974872946E-2</v>
      </c>
      <c r="R3443">
        <f t="shared" ca="1" si="1179"/>
        <v>0.10782685830579782</v>
      </c>
      <c r="T3443">
        <f t="shared" ca="1" si="1190"/>
        <v>5.6643812577802467E-2</v>
      </c>
      <c r="U3443">
        <f t="shared" ca="1" si="1185"/>
        <v>0.10540287988272314</v>
      </c>
      <c r="W3443">
        <f t="shared" ca="1" si="1186"/>
        <v>-0.64367460958864287</v>
      </c>
      <c r="X3443">
        <f t="shared" ca="1" si="1187"/>
        <v>-0.5587888456121568</v>
      </c>
      <c r="Z3443">
        <f t="shared" ca="1" si="1200"/>
        <v>107.66436993444431</v>
      </c>
      <c r="AA3443">
        <f t="shared" ca="1" si="1200"/>
        <v>107.46827425742497</v>
      </c>
      <c r="AB3443">
        <f t="shared" ca="1" si="1200"/>
        <v>107.47225545517577</v>
      </c>
      <c r="AC3443">
        <f t="shared" ca="1" si="1201"/>
        <v>107.47225545517577</v>
      </c>
      <c r="AE3443">
        <f ca="1">IFERROR(VLOOKUP($B3443,OFFSET(Input!$A$1,0,MATCH(Index!AE$6&amp;" Index",Input!$1:$1,0)-1,10000,2),2,0),AE3442)</f>
        <v>13.43</v>
      </c>
      <c r="AF3443">
        <f t="shared" ca="1" si="1191"/>
        <v>14.823999999999996</v>
      </c>
      <c r="AG3443">
        <f t="shared" ca="1" si="1191"/>
        <v>15.014999999999997</v>
      </c>
      <c r="AH3443">
        <f t="shared" ca="1" si="1191"/>
        <v>14.821999999999997</v>
      </c>
      <c r="AI3443">
        <f t="shared" ca="1" si="1192"/>
        <v>15.014999999999997</v>
      </c>
      <c r="AK3443">
        <f t="shared" ca="1" si="1193"/>
        <v>1</v>
      </c>
      <c r="AL3443">
        <f t="shared" ca="1" si="1194"/>
        <v>-1</v>
      </c>
      <c r="AN3443" t="str">
        <f t="shared" ca="1" si="1204"/>
        <v>Not Down</v>
      </c>
      <c r="AO3443" t="str">
        <f t="shared" ca="1" si="1164"/>
        <v>Not Up</v>
      </c>
      <c r="AQ3443">
        <f t="shared" ca="1" si="1202"/>
        <v>1</v>
      </c>
      <c r="AR3443">
        <f t="shared" ca="1" si="1203"/>
        <v>0</v>
      </c>
      <c r="AT3443">
        <f t="shared" ca="1" si="1181"/>
        <v>1</v>
      </c>
      <c r="AU3443">
        <f t="shared" ca="1" si="1182"/>
        <v>0</v>
      </c>
      <c r="AW3443" s="5">
        <f t="shared" ca="1" si="1196"/>
        <v>5.5291804974872946E-2</v>
      </c>
      <c r="AX3443" s="5">
        <f t="shared" ca="1" si="1197"/>
        <v>5.6643812577802467E-2</v>
      </c>
      <c r="AY3443" s="18">
        <f t="shared" ca="1" si="1195"/>
        <v>5.6643812577802467E-2</v>
      </c>
      <c r="BA3443" s="6">
        <f t="shared" ca="1" si="1188"/>
        <v>0.88270894427035729</v>
      </c>
      <c r="BB3443">
        <f t="shared" ca="1" si="1189"/>
        <v>0.86123902376544859</v>
      </c>
      <c r="BC3443" t="str">
        <f t="shared" ca="1" si="1177"/>
        <v>HYG UP Equity</v>
      </c>
      <c r="BD3443" t="str">
        <f t="shared" ca="1" si="1178"/>
        <v>HYG UP Equity</v>
      </c>
      <c r="BF3443">
        <f t="shared" ca="1" si="1198"/>
        <v>1</v>
      </c>
      <c r="BG3443">
        <f t="shared" ca="1" si="1199"/>
        <v>0</v>
      </c>
      <c r="BI3443">
        <f t="shared" ca="1" si="1165"/>
        <v>1</v>
      </c>
      <c r="BJ3443">
        <f t="shared" ca="1" si="1166"/>
        <v>0</v>
      </c>
      <c r="BL3443">
        <f t="shared" ca="1" si="1183"/>
        <v>11.773804620250141</v>
      </c>
      <c r="BM3443">
        <f t="shared" ca="1" si="1184"/>
        <v>0</v>
      </c>
      <c r="BN3443" s="9">
        <f t="shared" ca="1" si="1174"/>
        <v>1</v>
      </c>
      <c r="BO3443" s="9">
        <f t="shared" ca="1" si="1175"/>
        <v>0</v>
      </c>
      <c r="BP3443" s="9">
        <f t="shared" ca="1" si="1169"/>
        <v>1</v>
      </c>
      <c r="BQ3443" s="9">
        <f t="shared" ca="1" si="1170"/>
        <v>0</v>
      </c>
      <c r="BR3443">
        <f t="shared" ca="1" si="1171"/>
        <v>1272.4623804912012</v>
      </c>
      <c r="BS3443">
        <f t="shared" ca="1" si="1172"/>
        <v>-2.8643036161833946E-3</v>
      </c>
      <c r="BT3443">
        <f t="shared" ca="1" si="1173"/>
        <v>1.8055555555555558E-5</v>
      </c>
      <c r="BU3443">
        <f t="shared" ca="1" si="1158"/>
        <v>0</v>
      </c>
      <c r="BV3443">
        <f t="shared" ca="1" si="1159"/>
        <v>0</v>
      </c>
      <c r="BW3443" s="35">
        <f ca="1">IFERROR(VLOOKUP($B3443,OFFSET(Input!$A$1,0,MATCH(Index!BW$6&amp;" Index",Input!$1:$1,0)-1,10000,2),2,0)/100,BW3442)</f>
        <v>3.7000000000000002E-3</v>
      </c>
      <c r="BX3443">
        <f t="shared" ca="1" si="1176"/>
        <v>1.6812722692216012E-2</v>
      </c>
      <c r="CE3443">
        <v>1078.4962388586869</v>
      </c>
    </row>
    <row r="3444" spans="2:83" x14ac:dyDescent="0.25">
      <c r="B3444" s="2">
        <v>42517</v>
      </c>
      <c r="C3444">
        <f t="shared" ca="1" si="1160"/>
        <v>0</v>
      </c>
      <c r="D3444">
        <f t="shared" ca="1" si="1161"/>
        <v>0</v>
      </c>
      <c r="E3444">
        <f ca="1">IF($B3444&lt;VLOOKUP(E$6&amp;" Equity",Param,4,0),"",IFERROR(VLOOKUP($B3444,OFFSET(Input!$A$1,0,MATCH(Index!E$6&amp;" Equity",Input!$1:$1,0)-1,10000,2),2,0),E3443))</f>
        <v>83.69</v>
      </c>
      <c r="F3444" s="33">
        <v>129.85</v>
      </c>
      <c r="H3444">
        <f ca="1">IFERROR(VLOOKUP($B3444,OFFSET(Input!$A$1,0,MATCH(Index!H$6,Input!$1:$1,0)-1,10000,2),2,0),0)</f>
        <v>0</v>
      </c>
      <c r="I3444">
        <f ca="1">IFERROR(VLOOKUP($B3444,OFFSET(Input!$A$1,0,MATCH(Index!I$6,Input!$1:$1,0)-1,10000,2),2,0),0)</f>
        <v>0</v>
      </c>
      <c r="K3444">
        <f t="shared" ca="1" si="1162"/>
        <v>108.25681372325117</v>
      </c>
      <c r="L3444" s="30">
        <f t="shared" ca="1" si="1163"/>
        <v>146.29223434603489</v>
      </c>
      <c r="N3444">
        <f t="shared" ca="1" si="1167"/>
        <v>1.6742410033798922E-3</v>
      </c>
      <c r="O3444">
        <f t="shared" ca="1" si="1168"/>
        <v>-1.4621573269472425E-3</v>
      </c>
      <c r="Q3444">
        <f t="shared" ca="1" si="1180"/>
        <v>5.1250523491574676E-2</v>
      </c>
      <c r="R3444">
        <f t="shared" ca="1" si="1179"/>
        <v>9.6618660882907353E-2</v>
      </c>
      <c r="T3444">
        <f t="shared" ca="1" si="1190"/>
        <v>5.6645002214591261E-2</v>
      </c>
      <c r="U3444">
        <f t="shared" ca="1" si="1185"/>
        <v>0.10514049350098127</v>
      </c>
      <c r="W3444">
        <f t="shared" ca="1" si="1186"/>
        <v>-0.56849249908105293</v>
      </c>
      <c r="X3444">
        <f t="shared" ca="1" si="1187"/>
        <v>-0.57437940020397804</v>
      </c>
      <c r="Z3444">
        <f t="shared" ca="1" si="1200"/>
        <v>107.78208256497143</v>
      </c>
      <c r="AA3444">
        <f t="shared" ca="1" si="1200"/>
        <v>107.48262680709195</v>
      </c>
      <c r="AB3444">
        <f t="shared" ca="1" si="1200"/>
        <v>107.50794538446594</v>
      </c>
      <c r="AC3444">
        <f t="shared" ca="1" si="1201"/>
        <v>107.50794538446594</v>
      </c>
      <c r="AE3444">
        <f ca="1">IFERROR(VLOOKUP($B3444,OFFSET(Input!$A$1,0,MATCH(Index!AE$6&amp;" Index",Input!$1:$1,0)-1,10000,2),2,0),AE3443)</f>
        <v>13.12</v>
      </c>
      <c r="AF3444">
        <f t="shared" ca="1" si="1191"/>
        <v>14.717333333333332</v>
      </c>
      <c r="AG3444">
        <f t="shared" ca="1" si="1191"/>
        <v>14.885999999999999</v>
      </c>
      <c r="AH3444">
        <f t="shared" ca="1" si="1191"/>
        <v>14.817999999999998</v>
      </c>
      <c r="AI3444">
        <f t="shared" ca="1" si="1192"/>
        <v>14.885999999999999</v>
      </c>
      <c r="AK3444">
        <f t="shared" ca="1" si="1193"/>
        <v>1</v>
      </c>
      <c r="AL3444">
        <f t="shared" ca="1" si="1194"/>
        <v>-1</v>
      </c>
      <c r="AN3444" t="str">
        <f t="shared" ca="1" si="1204"/>
        <v>Not Down</v>
      </c>
      <c r="AO3444" t="str">
        <f t="shared" ca="1" si="1164"/>
        <v>Not Up</v>
      </c>
      <c r="AQ3444">
        <f t="shared" ca="1" si="1202"/>
        <v>1</v>
      </c>
      <c r="AR3444">
        <f t="shared" ca="1" si="1203"/>
        <v>0</v>
      </c>
      <c r="AT3444">
        <f t="shared" ca="1" si="1181"/>
        <v>1</v>
      </c>
      <c r="AU3444">
        <f t="shared" ca="1" si="1182"/>
        <v>0</v>
      </c>
      <c r="AW3444" s="5">
        <f t="shared" ca="1" si="1196"/>
        <v>5.1250523491574676E-2</v>
      </c>
      <c r="AX3444" s="5">
        <f t="shared" ca="1" si="1197"/>
        <v>5.6645002214591261E-2</v>
      </c>
      <c r="AY3444" s="18">
        <f t="shared" ca="1" si="1195"/>
        <v>5.6645002214591261E-2</v>
      </c>
      <c r="BA3444" s="6">
        <f t="shared" ca="1" si="1188"/>
        <v>0.88269040595289161</v>
      </c>
      <c r="BB3444">
        <f t="shared" ca="1" si="1189"/>
        <v>0.86123902376544859</v>
      </c>
      <c r="BC3444" t="str">
        <f t="shared" ca="1" si="1177"/>
        <v>HYG UP Equity</v>
      </c>
      <c r="BD3444" t="str">
        <f t="shared" ca="1" si="1178"/>
        <v>HYG UP Equity</v>
      </c>
      <c r="BF3444">
        <f t="shared" ca="1" si="1198"/>
        <v>1</v>
      </c>
      <c r="BG3444">
        <f t="shared" ca="1" si="1199"/>
        <v>0</v>
      </c>
      <c r="BI3444">
        <f t="shared" ca="1" si="1165"/>
        <v>1</v>
      </c>
      <c r="BJ3444">
        <f t="shared" ca="1" si="1166"/>
        <v>0</v>
      </c>
      <c r="BL3444">
        <f t="shared" ca="1" si="1183"/>
        <v>11.773804620250141</v>
      </c>
      <c r="BM3444">
        <f t="shared" ca="1" si="1184"/>
        <v>0</v>
      </c>
      <c r="BN3444" s="9">
        <f t="shared" ca="1" si="1174"/>
        <v>1</v>
      </c>
      <c r="BO3444" s="9">
        <f t="shared" ca="1" si="1175"/>
        <v>0</v>
      </c>
      <c r="BP3444" s="9">
        <f t="shared" ca="1" si="1169"/>
        <v>1</v>
      </c>
      <c r="BQ3444" s="9">
        <f t="shared" ca="1" si="1170"/>
        <v>0</v>
      </c>
      <c r="BR3444">
        <f t="shared" ca="1" si="1171"/>
        <v>1274.5945735883736</v>
      </c>
      <c r="BS3444">
        <f t="shared" ca="1" si="1172"/>
        <v>1.6756433273488192E-3</v>
      </c>
      <c r="BT3444">
        <f t="shared" ca="1" si="1173"/>
        <v>1.8055555555555558E-5</v>
      </c>
      <c r="BU3444">
        <f t="shared" ca="1" si="1158"/>
        <v>0</v>
      </c>
      <c r="BV3444">
        <f t="shared" ca="1" si="1159"/>
        <v>0</v>
      </c>
      <c r="BW3444" s="35">
        <f ca="1">IFERROR(VLOOKUP($B3444,OFFSET(Input!$A$1,0,MATCH(Index!BW$6&amp;" Index",Input!$1:$1,0)-1,10000,2),2,0)/100,BW3443)</f>
        <v>3.7000000000000002E-3</v>
      </c>
      <c r="BX3444">
        <f t="shared" ca="1" si="1176"/>
        <v>1.6770777253557956E-2</v>
      </c>
      <c r="CE3444">
        <v>1080.0224367245953</v>
      </c>
    </row>
    <row r="3445" spans="2:83" x14ac:dyDescent="0.25">
      <c r="B3445" s="2">
        <v>42521</v>
      </c>
      <c r="C3445">
        <f t="shared" ca="1" si="1160"/>
        <v>0</v>
      </c>
      <c r="D3445">
        <f t="shared" ca="1" si="1161"/>
        <v>0</v>
      </c>
      <c r="E3445">
        <f ca="1">IF($B3445&lt;VLOOKUP(E$6&amp;" Equity",Param,4,0),"",IFERROR(VLOOKUP($B3445,OFFSET(Input!$A$1,0,MATCH(Index!E$6&amp;" Equity",Input!$1:$1,0)-1,10000,2),2,0),E3444))</f>
        <v>83.61</v>
      </c>
      <c r="F3445" s="33">
        <v>130.16</v>
      </c>
      <c r="H3445">
        <f ca="1">IFERROR(VLOOKUP($B3445,OFFSET(Input!$A$1,0,MATCH(Index!H$6,Input!$1:$1,0)-1,10000,2),2,0),0)</f>
        <v>0</v>
      </c>
      <c r="I3445">
        <f ca="1">IFERROR(VLOOKUP($B3445,OFFSET(Input!$A$1,0,MATCH(Index!I$6,Input!$1:$1,0)-1,10000,2),2,0),0)</f>
        <v>0</v>
      </c>
      <c r="K3445">
        <f t="shared" ca="1" si="1162"/>
        <v>108.15333009201852</v>
      </c>
      <c r="L3445" s="30">
        <f t="shared" ca="1" si="1163"/>
        <v>146.64148804374204</v>
      </c>
      <c r="N3445">
        <f t="shared" ca="1" si="1167"/>
        <v>-9.5636588281618358E-4</v>
      </c>
      <c r="O3445">
        <f t="shared" ca="1" si="1168"/>
        <v>2.3845248020250157E-3</v>
      </c>
      <c r="Q3445">
        <f t="shared" ca="1" si="1180"/>
        <v>4.331066301217526E-2</v>
      </c>
      <c r="R3445">
        <f t="shared" ca="1" si="1179"/>
        <v>8.7123793248192735E-2</v>
      </c>
      <c r="T3445">
        <f t="shared" ca="1" si="1190"/>
        <v>5.6746577749978766E-2</v>
      </c>
      <c r="U3445">
        <f t="shared" ca="1" si="1185"/>
        <v>9.9204476686535065E-2</v>
      </c>
      <c r="W3445">
        <f t="shared" ca="1" si="1186"/>
        <v>-0.44093158742942345</v>
      </c>
      <c r="X3445">
        <f t="shared" ca="1" si="1187"/>
        <v>-0.61224537756825081</v>
      </c>
      <c r="Z3445">
        <f t="shared" ca="1" si="1200"/>
        <v>107.82994374441652</v>
      </c>
      <c r="AA3445">
        <f t="shared" ca="1" si="1200"/>
        <v>107.49168162482481</v>
      </c>
      <c r="AB3445">
        <f t="shared" ca="1" si="1200"/>
        <v>107.5549478129047</v>
      </c>
      <c r="AC3445">
        <f t="shared" ca="1" si="1201"/>
        <v>107.5549478129047</v>
      </c>
      <c r="AE3445">
        <f ca="1">IFERROR(VLOOKUP($B3445,OFFSET(Input!$A$1,0,MATCH(Index!AE$6&amp;" Index",Input!$1:$1,0)-1,10000,2),2,0),AE3444)</f>
        <v>14.19</v>
      </c>
      <c r="AF3445">
        <f t="shared" ca="1" si="1191"/>
        <v>14.692</v>
      </c>
      <c r="AG3445">
        <f t="shared" ca="1" si="1191"/>
        <v>14.861499999999998</v>
      </c>
      <c r="AH3445">
        <f t="shared" ca="1" si="1191"/>
        <v>14.822399999999998</v>
      </c>
      <c r="AI3445">
        <f t="shared" ca="1" si="1192"/>
        <v>14.861499999999998</v>
      </c>
      <c r="AK3445">
        <f t="shared" ca="1" si="1193"/>
        <v>1</v>
      </c>
      <c r="AL3445">
        <f t="shared" ca="1" si="1194"/>
        <v>-1</v>
      </c>
      <c r="AN3445" t="str">
        <f t="shared" ca="1" si="1204"/>
        <v>Not Down</v>
      </c>
      <c r="AO3445" t="str">
        <f t="shared" ca="1" si="1164"/>
        <v>Not Up</v>
      </c>
      <c r="AQ3445">
        <f t="shared" ca="1" si="1202"/>
        <v>1</v>
      </c>
      <c r="AR3445">
        <f t="shared" ca="1" si="1203"/>
        <v>0</v>
      </c>
      <c r="AT3445">
        <f t="shared" ca="1" si="1181"/>
        <v>1</v>
      </c>
      <c r="AU3445">
        <f t="shared" ca="1" si="1182"/>
        <v>0</v>
      </c>
      <c r="AW3445" s="5">
        <f t="shared" ca="1" si="1196"/>
        <v>4.331066301217526E-2</v>
      </c>
      <c r="AX3445" s="5">
        <f t="shared" ca="1" si="1197"/>
        <v>5.6746577749978766E-2</v>
      </c>
      <c r="AY3445" s="18">
        <f t="shared" ca="1" si="1195"/>
        <v>5.6746577749978766E-2</v>
      </c>
      <c r="BA3445" s="6">
        <f t="shared" ca="1" si="1188"/>
        <v>0.88111040317349731</v>
      </c>
      <c r="BB3445">
        <f t="shared" ca="1" si="1189"/>
        <v>0.86123902376544859</v>
      </c>
      <c r="BC3445" t="str">
        <f t="shared" ca="1" si="1177"/>
        <v>HYG UP Equity</v>
      </c>
      <c r="BD3445" t="str">
        <f t="shared" ca="1" si="1178"/>
        <v>HYG UP Equity</v>
      </c>
      <c r="BF3445">
        <f t="shared" ca="1" si="1198"/>
        <v>1</v>
      </c>
      <c r="BG3445">
        <f t="shared" ca="1" si="1199"/>
        <v>0</v>
      </c>
      <c r="BI3445">
        <f t="shared" ca="1" si="1165"/>
        <v>1</v>
      </c>
      <c r="BJ3445">
        <f t="shared" ca="1" si="1166"/>
        <v>0</v>
      </c>
      <c r="BL3445">
        <f t="shared" ca="1" si="1183"/>
        <v>11.773804620250141</v>
      </c>
      <c r="BM3445">
        <f t="shared" ca="1" si="1184"/>
        <v>0</v>
      </c>
      <c r="BN3445" s="9">
        <f t="shared" ca="1" si="1174"/>
        <v>1</v>
      </c>
      <c r="BO3445" s="9">
        <f t="shared" ca="1" si="1175"/>
        <v>0</v>
      </c>
      <c r="BP3445" s="9">
        <f t="shared" ca="1" si="1169"/>
        <v>1</v>
      </c>
      <c r="BQ3445" s="9">
        <f t="shared" ca="1" si="1170"/>
        <v>0</v>
      </c>
      <c r="BR3445">
        <f t="shared" ca="1" si="1171"/>
        <v>1273.3761775328462</v>
      </c>
      <c r="BS3445">
        <f t="shared" ca="1" si="1172"/>
        <v>-9.5590871071826733E-4</v>
      </c>
      <c r="BT3445">
        <f t="shared" ca="1" si="1173"/>
        <v>7.2222222222222232E-5</v>
      </c>
      <c r="BU3445">
        <f t="shared" ca="1" si="1158"/>
        <v>0</v>
      </c>
      <c r="BV3445">
        <f t="shared" ca="1" si="1159"/>
        <v>0</v>
      </c>
      <c r="BW3445" s="35">
        <f ca="1">IFERROR(VLOOKUP($B3445,OFFSET(Input!$A$1,0,MATCH(Index!BW$6&amp;" Index",Input!$1:$1,0)-1,10000,2),2,0)/100,BW3444)</f>
        <v>2.8999999999999998E-3</v>
      </c>
      <c r="BX3445">
        <f t="shared" ca="1" si="1176"/>
        <v>6.7178039431350728E-2</v>
      </c>
      <c r="CE3445">
        <v>1079.0122729270131</v>
      </c>
    </row>
    <row r="3446" spans="2:83" x14ac:dyDescent="0.25">
      <c r="B3446" s="2">
        <v>42522</v>
      </c>
      <c r="C3446">
        <f t="shared" ca="1" si="1160"/>
        <v>1</v>
      </c>
      <c r="D3446">
        <f t="shared" ca="1" si="1161"/>
        <v>0</v>
      </c>
      <c r="E3446">
        <f ca="1">IF($B3446&lt;VLOOKUP(E$6&amp;" Equity",Param,4,0),"",IFERROR(VLOOKUP($B3446,OFFSET(Input!$A$1,0,MATCH(Index!E$6&amp;" Equity",Input!$1:$1,0)-1,10000,2),2,0),E3445))</f>
        <v>83.34</v>
      </c>
      <c r="F3446" s="33">
        <v>130.41999999999999</v>
      </c>
      <c r="H3446">
        <f ca="1">IFERROR(VLOOKUP($B3446,OFFSET(Input!$A$1,0,MATCH(Index!H$6,Input!$1:$1,0)-1,10000,2),2,0),0)</f>
        <v>0.40157999999999999</v>
      </c>
      <c r="I3446">
        <f ca="1">IFERROR(VLOOKUP($B3446,OFFSET(Input!$A$1,0,MATCH(Index!I$6,Input!$1:$1,0)-1,10000,2),2,0),0)</f>
        <v>0.26727299999999998</v>
      </c>
      <c r="K3446">
        <f t="shared" ca="1" si="1162"/>
        <v>108.32353479448842</v>
      </c>
      <c r="L3446" s="30">
        <f t="shared" ca="1" si="1163"/>
        <v>147.2355268984231</v>
      </c>
      <c r="N3446">
        <f t="shared" ca="1" si="1167"/>
        <v>1.5724981755620795E-3</v>
      </c>
      <c r="O3446">
        <f t="shared" ca="1" si="1168"/>
        <v>4.0427773086034301E-3</v>
      </c>
      <c r="Q3446">
        <f t="shared" ca="1" si="1180"/>
        <v>4.2811261971859617E-2</v>
      </c>
      <c r="R3446">
        <f t="shared" ca="1" si="1179"/>
        <v>8.9059660059604709E-2</v>
      </c>
      <c r="T3446">
        <f t="shared" ca="1" si="1190"/>
        <v>5.2707297517426817E-2</v>
      </c>
      <c r="U3446">
        <f t="shared" ca="1" si="1185"/>
        <v>8.9851549047491888E-2</v>
      </c>
      <c r="W3446">
        <f t="shared" ca="1" si="1186"/>
        <v>-0.37171246988635021</v>
      </c>
      <c r="X3446">
        <f t="shared" ca="1" si="1187"/>
        <v>-0.50676269675004393</v>
      </c>
      <c r="Z3446">
        <f t="shared" ca="1" si="1200"/>
        <v>107.91681566574557</v>
      </c>
      <c r="AA3446">
        <f t="shared" ca="1" si="1200"/>
        <v>107.54223208513656</v>
      </c>
      <c r="AB3446">
        <f t="shared" ca="1" si="1200"/>
        <v>107.59433670800423</v>
      </c>
      <c r="AC3446">
        <f t="shared" ca="1" si="1201"/>
        <v>107.59433670800423</v>
      </c>
      <c r="AE3446">
        <f ca="1">IFERROR(VLOOKUP($B3446,OFFSET(Input!$A$1,0,MATCH(Index!AE$6&amp;" Index",Input!$1:$1,0)-1,10000,2),2,0),AE3445)</f>
        <v>14.2</v>
      </c>
      <c r="AF3446">
        <f t="shared" ca="1" si="1191"/>
        <v>14.729999999999999</v>
      </c>
      <c r="AG3446">
        <f t="shared" ca="1" si="1191"/>
        <v>14.791499999999996</v>
      </c>
      <c r="AH3446">
        <f t="shared" ca="1" si="1191"/>
        <v>14.831999999999999</v>
      </c>
      <c r="AI3446">
        <f t="shared" ca="1" si="1192"/>
        <v>14.831999999999999</v>
      </c>
      <c r="AK3446">
        <f t="shared" ca="1" si="1193"/>
        <v>1</v>
      </c>
      <c r="AL3446">
        <f t="shared" ca="1" si="1194"/>
        <v>-1</v>
      </c>
      <c r="AN3446" t="str">
        <f t="shared" ca="1" si="1204"/>
        <v>Not Down</v>
      </c>
      <c r="AO3446" t="str">
        <f t="shared" ca="1" si="1164"/>
        <v>Not Up</v>
      </c>
      <c r="AQ3446">
        <f t="shared" ca="1" si="1202"/>
        <v>1</v>
      </c>
      <c r="AR3446">
        <f t="shared" ca="1" si="1203"/>
        <v>0</v>
      </c>
      <c r="AT3446">
        <f t="shared" ca="1" si="1181"/>
        <v>1</v>
      </c>
      <c r="AU3446">
        <f t="shared" ca="1" si="1182"/>
        <v>0</v>
      </c>
      <c r="AW3446" s="5">
        <f t="shared" ca="1" si="1196"/>
        <v>4.2811261971859617E-2</v>
      </c>
      <c r="AX3446" s="5">
        <f t="shared" ca="1" si="1197"/>
        <v>5.2707297517426817E-2</v>
      </c>
      <c r="AY3446" s="18">
        <f t="shared" ca="1" si="1195"/>
        <v>5.2707297517426817E-2</v>
      </c>
      <c r="BA3446" s="6">
        <f t="shared" ca="1" si="1188"/>
        <v>0.94863524322164894</v>
      </c>
      <c r="BB3446">
        <f t="shared" ca="1" si="1189"/>
        <v>0.86123902376544859</v>
      </c>
      <c r="BC3446" t="str">
        <f t="shared" ca="1" si="1177"/>
        <v>HYG UP Equity</v>
      </c>
      <c r="BD3446" t="str">
        <f t="shared" ca="1" si="1178"/>
        <v>HYG UP Equity</v>
      </c>
      <c r="BF3446">
        <f t="shared" ca="1" si="1198"/>
        <v>1</v>
      </c>
      <c r="BG3446">
        <f t="shared" ca="1" si="1199"/>
        <v>0</v>
      </c>
      <c r="BI3446">
        <f t="shared" ca="1" si="1165"/>
        <v>1</v>
      </c>
      <c r="BJ3446">
        <f t="shared" ca="1" si="1166"/>
        <v>0</v>
      </c>
      <c r="BL3446">
        <f t="shared" ca="1" si="1183"/>
        <v>11.773804620250141</v>
      </c>
      <c r="BM3446">
        <f t="shared" ca="1" si="1184"/>
        <v>0</v>
      </c>
      <c r="BN3446" s="9">
        <f t="shared" ca="1" si="1174"/>
        <v>1</v>
      </c>
      <c r="BO3446" s="9">
        <f t="shared" ca="1" si="1175"/>
        <v>0</v>
      </c>
      <c r="BP3446" s="9">
        <f t="shared" ca="1" si="1169"/>
        <v>1</v>
      </c>
      <c r="BQ3446" s="9">
        <f t="shared" ca="1" si="1170"/>
        <v>0</v>
      </c>
      <c r="BR3446">
        <f t="shared" ca="1" si="1171"/>
        <v>1275.3801344451747</v>
      </c>
      <c r="BS3446">
        <f t="shared" ca="1" si="1172"/>
        <v>1.5737351991389481E-3</v>
      </c>
      <c r="BT3446">
        <f t="shared" ca="1" si="1173"/>
        <v>1.8055555555555558E-5</v>
      </c>
      <c r="BU3446">
        <f t="shared" ca="1" si="1158"/>
        <v>0</v>
      </c>
      <c r="BV3446">
        <f t="shared" ca="1" si="1159"/>
        <v>0</v>
      </c>
      <c r="BW3446" s="35">
        <f ca="1">IFERROR(VLOOKUP($B3446,OFFSET(Input!$A$1,0,MATCH(Index!BW$6&amp;" Index",Input!$1:$1,0)-1,10000,2),2,0)/100,BW3445)</f>
        <v>3.7000000000000002E-3</v>
      </c>
      <c r="BX3446">
        <f t="shared" ca="1" si="1176"/>
        <v>1.6778801660230252E-2</v>
      </c>
      <c r="CE3446">
        <v>1080.4441663721911</v>
      </c>
    </row>
    <row r="3447" spans="2:83" x14ac:dyDescent="0.25">
      <c r="B3447" s="2">
        <v>42523</v>
      </c>
      <c r="C3447">
        <f t="shared" ca="1" si="1160"/>
        <v>0</v>
      </c>
      <c r="D3447">
        <f t="shared" ca="1" si="1161"/>
        <v>1</v>
      </c>
      <c r="E3447">
        <f ca="1">IF($B3447&lt;VLOOKUP(E$6&amp;" Equity",Param,4,0),"",IFERROR(VLOOKUP($B3447,OFFSET(Input!$A$1,0,MATCH(Index!E$6&amp;" Equity",Input!$1:$1,0)-1,10000,2),2,0),E3446))</f>
        <v>83.36</v>
      </c>
      <c r="F3447" s="33">
        <v>131.36000000000001</v>
      </c>
      <c r="H3447">
        <f ca="1">IFERROR(VLOOKUP($B3447,OFFSET(Input!$A$1,0,MATCH(Index!H$6,Input!$1:$1,0)-1,10000,2),2,0),0)</f>
        <v>0</v>
      </c>
      <c r="I3447">
        <f ca="1">IFERROR(VLOOKUP($B3447,OFFSET(Input!$A$1,0,MATCH(Index!I$6,Input!$1:$1,0)-1,10000,2),2,0),0)</f>
        <v>0</v>
      </c>
      <c r="K3447">
        <f t="shared" ca="1" si="1162"/>
        <v>108.34953036319361</v>
      </c>
      <c r="L3447" s="30">
        <f t="shared" ca="1" si="1163"/>
        <v>148.29672453133617</v>
      </c>
      <c r="N3447">
        <f t="shared" ca="1" si="1167"/>
        <v>2.3995201074937856E-4</v>
      </c>
      <c r="O3447">
        <f t="shared" ca="1" si="1168"/>
        <v>7.1816337390621316E-3</v>
      </c>
      <c r="Q3447">
        <f t="shared" ca="1" si="1180"/>
        <v>4.282394132773313E-2</v>
      </c>
      <c r="R3447">
        <f t="shared" ca="1" si="1179"/>
        <v>6.3645675395903462E-2</v>
      </c>
      <c r="T3447">
        <f t="shared" ca="1" si="1190"/>
        <v>5.1011648573994747E-2</v>
      </c>
      <c r="U3447">
        <f t="shared" ca="1" si="1185"/>
        <v>9.1356831953396528E-2</v>
      </c>
      <c r="W3447">
        <f t="shared" ca="1" si="1186"/>
        <v>-0.4880945654454994</v>
      </c>
      <c r="X3447">
        <f t="shared" ca="1" si="1187"/>
        <v>-0.45494773882444101</v>
      </c>
      <c r="Z3447">
        <f t="shared" ca="1" si="1200"/>
        <v>108.00499359855469</v>
      </c>
      <c r="AA3447">
        <f t="shared" ca="1" si="1200"/>
        <v>107.61413227743489</v>
      </c>
      <c r="AB3447">
        <f t="shared" ca="1" si="1200"/>
        <v>107.60952741333551</v>
      </c>
      <c r="AC3447">
        <f t="shared" ca="1" si="1201"/>
        <v>107.61413227743489</v>
      </c>
      <c r="AE3447">
        <f ca="1">IFERROR(VLOOKUP($B3447,OFFSET(Input!$A$1,0,MATCH(Index!AE$6&amp;" Index",Input!$1:$1,0)-1,10000,2),2,0),AE3446)</f>
        <v>13.63</v>
      </c>
      <c r="AF3447">
        <f t="shared" ca="1" si="1191"/>
        <v>14.659333333333333</v>
      </c>
      <c r="AG3447">
        <f t="shared" ca="1" si="1191"/>
        <v>14.670499999999999</v>
      </c>
      <c r="AH3447">
        <f t="shared" ca="1" si="1191"/>
        <v>14.826399999999996</v>
      </c>
      <c r="AI3447">
        <f t="shared" ca="1" si="1192"/>
        <v>14.826399999999996</v>
      </c>
      <c r="AK3447">
        <f t="shared" ca="1" si="1193"/>
        <v>1</v>
      </c>
      <c r="AL3447">
        <f t="shared" ca="1" si="1194"/>
        <v>-1</v>
      </c>
      <c r="AN3447" t="str">
        <f t="shared" ca="1" si="1204"/>
        <v>Not Down</v>
      </c>
      <c r="AO3447" t="str">
        <f t="shared" ca="1" si="1164"/>
        <v>Not Up</v>
      </c>
      <c r="AQ3447">
        <f t="shared" ca="1" si="1202"/>
        <v>1</v>
      </c>
      <c r="AR3447">
        <f t="shared" ca="1" si="1203"/>
        <v>0</v>
      </c>
      <c r="AT3447">
        <f t="shared" ca="1" si="1181"/>
        <v>1</v>
      </c>
      <c r="AU3447">
        <f t="shared" ca="1" si="1182"/>
        <v>0</v>
      </c>
      <c r="AW3447" s="5">
        <f t="shared" ca="1" si="1196"/>
        <v>4.282394132773313E-2</v>
      </c>
      <c r="AX3447" s="5">
        <f t="shared" ca="1" si="1197"/>
        <v>5.1011648573994747E-2</v>
      </c>
      <c r="AY3447" s="18">
        <f t="shared" ca="1" si="1195"/>
        <v>5.1011648573994747E-2</v>
      </c>
      <c r="BA3447" s="6">
        <f t="shared" ca="1" si="1188"/>
        <v>0.98016828308288639</v>
      </c>
      <c r="BB3447">
        <f t="shared" ca="1" si="1189"/>
        <v>0.98016828308288639</v>
      </c>
      <c r="BC3447" t="str">
        <f t="shared" ca="1" si="1177"/>
        <v>HYG UP Equity</v>
      </c>
      <c r="BD3447" t="str">
        <f t="shared" ca="1" si="1178"/>
        <v>HYG UP Equity</v>
      </c>
      <c r="BF3447">
        <f t="shared" ca="1" si="1198"/>
        <v>1</v>
      </c>
      <c r="BG3447">
        <f t="shared" ca="1" si="1199"/>
        <v>0</v>
      </c>
      <c r="BI3447">
        <f t="shared" ca="1" si="1165"/>
        <v>1</v>
      </c>
      <c r="BJ3447">
        <f t="shared" ca="1" si="1166"/>
        <v>0</v>
      </c>
      <c r="BL3447">
        <f t="shared" ca="1" si="1183"/>
        <v>11.773804620250141</v>
      </c>
      <c r="BM3447">
        <f t="shared" ca="1" si="1184"/>
        <v>0</v>
      </c>
      <c r="BN3447" s="9">
        <f t="shared" ca="1" si="1174"/>
        <v>1</v>
      </c>
      <c r="BO3447" s="9">
        <f t="shared" ca="1" si="1175"/>
        <v>0</v>
      </c>
      <c r="BP3447" s="9">
        <f t="shared" ca="1" si="1169"/>
        <v>1</v>
      </c>
      <c r="BQ3447" s="9">
        <f t="shared" ca="1" si="1170"/>
        <v>0</v>
      </c>
      <c r="BR3447">
        <f t="shared" ca="1" si="1171"/>
        <v>1275.6862011921019</v>
      </c>
      <c r="BS3447">
        <f t="shared" ca="1" si="1172"/>
        <v>2.3998080153586621E-4</v>
      </c>
      <c r="BT3447">
        <f t="shared" ca="1" si="1173"/>
        <v>1.8055555555555558E-5</v>
      </c>
      <c r="BU3447">
        <f t="shared" ca="1" si="1158"/>
        <v>0</v>
      </c>
      <c r="BV3447">
        <f t="shared" ca="1" si="1159"/>
        <v>0</v>
      </c>
      <c r="BW3447" s="35">
        <f ca="1">IFERROR(VLOOKUP($B3447,OFFSET(Input!$A$1,0,MATCH(Index!BW$6&amp;" Index",Input!$1:$1,0)-1,10000,2),2,0)/100,BW3446)</f>
        <v>3.7000000000000002E-3</v>
      </c>
      <c r="BX3447">
        <f t="shared" ca="1" si="1176"/>
        <v>1.6801067816712471E-2</v>
      </c>
      <c r="CE3447">
        <v>1080.6183217669993</v>
      </c>
    </row>
    <row r="3448" spans="2:83" x14ac:dyDescent="0.25">
      <c r="B3448" s="2">
        <v>42524</v>
      </c>
      <c r="C3448">
        <f t="shared" ca="1" si="1160"/>
        <v>0</v>
      </c>
      <c r="D3448">
        <f t="shared" ca="1" si="1161"/>
        <v>2</v>
      </c>
      <c r="E3448">
        <f ca="1">IF($B3448&lt;VLOOKUP(E$6&amp;" Equity",Param,4,0),"",IFERROR(VLOOKUP($B3448,OFFSET(Input!$A$1,0,MATCH(Index!E$6&amp;" Equity",Input!$1:$1,0)-1,10000,2),2,0),E3447))</f>
        <v>83.52</v>
      </c>
      <c r="F3448" s="33">
        <v>133.22999999999999</v>
      </c>
      <c r="H3448">
        <f ca="1">IFERROR(VLOOKUP($B3448,OFFSET(Input!$A$1,0,MATCH(Index!H$6,Input!$1:$1,0)-1,10000,2),2,0),0)</f>
        <v>0</v>
      </c>
      <c r="I3448">
        <f ca="1">IFERROR(VLOOKUP($B3448,OFFSET(Input!$A$1,0,MATCH(Index!I$6,Input!$1:$1,0)-1,10000,2),2,0),0)</f>
        <v>0</v>
      </c>
      <c r="K3448">
        <f t="shared" ca="1" si="1162"/>
        <v>108.55749491283505</v>
      </c>
      <c r="L3448" s="30">
        <f t="shared" ca="1" si="1163"/>
        <v>150.40783046064186</v>
      </c>
      <c r="N3448">
        <f t="shared" ca="1" si="1167"/>
        <v>1.9175461292718545E-3</v>
      </c>
      <c r="O3448">
        <f t="shared" ca="1" si="1168"/>
        <v>1.4135312268002414E-2</v>
      </c>
      <c r="Q3448">
        <f t="shared" ca="1" si="1180"/>
        <v>4.1627849852320369E-2</v>
      </c>
      <c r="R3448">
        <f t="shared" ca="1" si="1179"/>
        <v>9.2825818933686854E-2</v>
      </c>
      <c r="T3448">
        <f t="shared" ca="1" si="1190"/>
        <v>5.1375796235585462E-2</v>
      </c>
      <c r="U3448">
        <f t="shared" ca="1" si="1185"/>
        <v>0.10150999259337257</v>
      </c>
      <c r="W3448">
        <f t="shared" ca="1" si="1186"/>
        <v>-8.9491784905746483E-2</v>
      </c>
      <c r="X3448">
        <f t="shared" ca="1" si="1187"/>
        <v>-0.32741463098467483</v>
      </c>
      <c r="Z3448">
        <f t="shared" ca="1" si="1200"/>
        <v>108.14371953030734</v>
      </c>
      <c r="AA3448">
        <f t="shared" ca="1" si="1200"/>
        <v>107.70095810608174</v>
      </c>
      <c r="AB3448">
        <f t="shared" ca="1" si="1200"/>
        <v>107.64024756137144</v>
      </c>
      <c r="AC3448">
        <f t="shared" ca="1" si="1201"/>
        <v>107.70095810608174</v>
      </c>
      <c r="AE3448">
        <f ca="1">IFERROR(VLOOKUP($B3448,OFFSET(Input!$A$1,0,MATCH(Index!AE$6&amp;" Index",Input!$1:$1,0)-1,10000,2),2,0),AE3447)</f>
        <v>13.47</v>
      </c>
      <c r="AF3448">
        <f t="shared" ca="1" si="1191"/>
        <v>14.596666666666666</v>
      </c>
      <c r="AG3448">
        <f t="shared" ca="1" si="1191"/>
        <v>14.548499999999999</v>
      </c>
      <c r="AH3448">
        <f t="shared" ca="1" si="1191"/>
        <v>14.756399999999999</v>
      </c>
      <c r="AI3448">
        <f t="shared" ca="1" si="1192"/>
        <v>14.756399999999999</v>
      </c>
      <c r="AK3448">
        <f t="shared" ca="1" si="1193"/>
        <v>1</v>
      </c>
      <c r="AL3448">
        <f t="shared" ca="1" si="1194"/>
        <v>-1</v>
      </c>
      <c r="AN3448" t="str">
        <f t="shared" ca="1" si="1204"/>
        <v>Not Down</v>
      </c>
      <c r="AO3448" t="str">
        <f t="shared" ca="1" si="1164"/>
        <v>Not Up</v>
      </c>
      <c r="AQ3448">
        <f t="shared" ca="1" si="1202"/>
        <v>1</v>
      </c>
      <c r="AR3448">
        <f t="shared" ca="1" si="1203"/>
        <v>0</v>
      </c>
      <c r="AT3448">
        <f t="shared" ca="1" si="1181"/>
        <v>1</v>
      </c>
      <c r="AU3448">
        <f t="shared" ca="1" si="1182"/>
        <v>0</v>
      </c>
      <c r="AW3448" s="5">
        <f t="shared" ca="1" si="1196"/>
        <v>4.1627849852320369E-2</v>
      </c>
      <c r="AX3448" s="5">
        <f t="shared" ca="1" si="1197"/>
        <v>5.1375796235585462E-2</v>
      </c>
      <c r="AY3448" s="18">
        <f t="shared" ca="1" si="1195"/>
        <v>5.1375796235585462E-2</v>
      </c>
      <c r="BA3448" s="6">
        <f t="shared" ca="1" si="1188"/>
        <v>0.97322092626503154</v>
      </c>
      <c r="BB3448">
        <f t="shared" ca="1" si="1189"/>
        <v>0.97322092626503154</v>
      </c>
      <c r="BC3448" t="str">
        <f t="shared" ca="1" si="1177"/>
        <v>HYG UP Equity</v>
      </c>
      <c r="BD3448" t="str">
        <f t="shared" ca="1" si="1178"/>
        <v>HYG UP Equity</v>
      </c>
      <c r="BF3448">
        <f t="shared" ca="1" si="1198"/>
        <v>1</v>
      </c>
      <c r="BG3448">
        <f t="shared" ca="1" si="1199"/>
        <v>0</v>
      </c>
      <c r="BI3448">
        <f t="shared" ca="1" si="1165"/>
        <v>1</v>
      </c>
      <c r="BJ3448">
        <f t="shared" ca="1" si="1166"/>
        <v>0</v>
      </c>
      <c r="BL3448">
        <f t="shared" ca="1" si="1183"/>
        <v>11.773804620250141</v>
      </c>
      <c r="BM3448">
        <f t="shared" ca="1" si="1184"/>
        <v>0</v>
      </c>
      <c r="BN3448" s="9">
        <f t="shared" ca="1" si="1174"/>
        <v>1</v>
      </c>
      <c r="BO3448" s="9">
        <f t="shared" ca="1" si="1175"/>
        <v>0</v>
      </c>
      <c r="BP3448" s="9">
        <f t="shared" ca="1" si="1169"/>
        <v>1</v>
      </c>
      <c r="BQ3448" s="9">
        <f t="shared" ca="1" si="1170"/>
        <v>0</v>
      </c>
      <c r="BR3448">
        <f t="shared" ca="1" si="1171"/>
        <v>1278.1347351675186</v>
      </c>
      <c r="BS3448">
        <f t="shared" ca="1" si="1172"/>
        <v>1.9193857965451588E-3</v>
      </c>
      <c r="BT3448">
        <f t="shared" ca="1" si="1173"/>
        <v>1.8055555555555558E-5</v>
      </c>
      <c r="BU3448">
        <f t="shared" ca="1" si="1158"/>
        <v>2.3785851863487563E-5</v>
      </c>
      <c r="BV3448">
        <f t="shared" ca="1" si="1159"/>
        <v>0</v>
      </c>
      <c r="BW3448" s="35">
        <f ca="1">IFERROR(VLOOKUP($B3448,OFFSET(Input!$A$1,0,MATCH(Index!BW$6&amp;" Index",Input!$1:$1,0)-1,10000,2),2,0)/100,BW3447)</f>
        <v>3.7000000000000002E-3</v>
      </c>
      <c r="BX3448">
        <f t="shared" ca="1" si="1176"/>
        <v>1.9124224259007654E-2</v>
      </c>
      <c r="CE3448">
        <v>1082.5461462516764</v>
      </c>
    </row>
    <row r="3449" spans="2:83" x14ac:dyDescent="0.25">
      <c r="B3449" s="2">
        <v>42527</v>
      </c>
      <c r="C3449">
        <f t="shared" ca="1" si="1160"/>
        <v>0</v>
      </c>
      <c r="D3449">
        <f t="shared" ca="1" si="1161"/>
        <v>3</v>
      </c>
      <c r="E3449">
        <f ca="1">IF($B3449&lt;VLOOKUP(E$6&amp;" Equity",Param,4,0),"",IFERROR(VLOOKUP($B3449,OFFSET(Input!$A$1,0,MATCH(Index!E$6&amp;" Equity",Input!$1:$1,0)-1,10000,2),2,0),E3448))</f>
        <v>83.88</v>
      </c>
      <c r="F3449" s="33">
        <v>132.24</v>
      </c>
      <c r="H3449">
        <f ca="1">IFERROR(VLOOKUP($B3449,OFFSET(Input!$A$1,0,MATCH(Index!H$6,Input!$1:$1,0)-1,10000,2),2,0),0)</f>
        <v>0</v>
      </c>
      <c r="I3449">
        <f ca="1">IFERROR(VLOOKUP($B3449,OFFSET(Input!$A$1,0,MATCH(Index!I$6,Input!$1:$1,0)-1,10000,2),2,0),0)</f>
        <v>0</v>
      </c>
      <c r="K3449">
        <f t="shared" ca="1" si="1162"/>
        <v>109.02541514952831</v>
      </c>
      <c r="L3449" s="30">
        <f t="shared" ca="1" si="1163"/>
        <v>149.29018614512708</v>
      </c>
      <c r="N3449">
        <f t="shared" ca="1" si="1167"/>
        <v>4.3010818993907017E-3</v>
      </c>
      <c r="O3449">
        <f t="shared" ca="1" si="1168"/>
        <v>-7.4585044593518434E-3</v>
      </c>
      <c r="Q3449">
        <f t="shared" ca="1" si="1180"/>
        <v>4.3490049711096421E-2</v>
      </c>
      <c r="R3449">
        <f t="shared" ca="1" si="1179"/>
        <v>0.10001801041601988</v>
      </c>
      <c r="T3449">
        <f t="shared" ca="1" si="1190"/>
        <v>5.355316753829048E-2</v>
      </c>
      <c r="U3449">
        <f t="shared" ca="1" si="1185"/>
        <v>0.10379789274025804</v>
      </c>
      <c r="W3449">
        <f t="shared" ca="1" si="1186"/>
        <v>-0.2809095546469787</v>
      </c>
      <c r="X3449">
        <f t="shared" ca="1" si="1187"/>
        <v>-0.38577534935454227</v>
      </c>
      <c r="Z3449">
        <f t="shared" ca="1" si="1200"/>
        <v>108.2917246694075</v>
      </c>
      <c r="AA3449">
        <f t="shared" ca="1" si="1200"/>
        <v>107.81441381003927</v>
      </c>
      <c r="AB3449">
        <f t="shared" ca="1" si="1200"/>
        <v>107.6824736581561</v>
      </c>
      <c r="AC3449">
        <f t="shared" ca="1" si="1201"/>
        <v>107.81441381003927</v>
      </c>
      <c r="AE3449">
        <f ca="1">IFERROR(VLOOKUP($B3449,OFFSET(Input!$A$1,0,MATCH(Index!AE$6&amp;" Index",Input!$1:$1,0)-1,10000,2),2,0),AE3448)</f>
        <v>13.65</v>
      </c>
      <c r="AF3449">
        <f t="shared" ca="1" si="1191"/>
        <v>14.504</v>
      </c>
      <c r="AG3449">
        <f t="shared" ca="1" si="1191"/>
        <v>14.494999999999999</v>
      </c>
      <c r="AH3449">
        <f t="shared" ca="1" si="1191"/>
        <v>14.674399999999999</v>
      </c>
      <c r="AI3449">
        <f t="shared" ca="1" si="1192"/>
        <v>14.674399999999999</v>
      </c>
      <c r="AK3449">
        <f t="shared" ca="1" si="1193"/>
        <v>1</v>
      </c>
      <c r="AL3449">
        <f t="shared" ca="1" si="1194"/>
        <v>-1</v>
      </c>
      <c r="AN3449" t="str">
        <f t="shared" ca="1" si="1204"/>
        <v>Not Down</v>
      </c>
      <c r="AO3449" t="str">
        <f t="shared" ca="1" si="1164"/>
        <v>Not Up</v>
      </c>
      <c r="AQ3449">
        <f t="shared" ca="1" si="1202"/>
        <v>1</v>
      </c>
      <c r="AR3449">
        <f t="shared" ca="1" si="1203"/>
        <v>0</v>
      </c>
      <c r="AT3449">
        <f t="shared" ca="1" si="1181"/>
        <v>1</v>
      </c>
      <c r="AU3449">
        <f t="shared" ca="1" si="1182"/>
        <v>0</v>
      </c>
      <c r="AW3449" s="5">
        <f t="shared" ca="1" si="1196"/>
        <v>4.3490049711096421E-2</v>
      </c>
      <c r="AX3449" s="5">
        <f t="shared" ca="1" si="1197"/>
        <v>5.355316753829048E-2</v>
      </c>
      <c r="AY3449" s="18">
        <f t="shared" ca="1" si="1195"/>
        <v>5.355316753829048E-2</v>
      </c>
      <c r="BA3449" s="6">
        <f t="shared" ca="1" si="1188"/>
        <v>0.93365158959551808</v>
      </c>
      <c r="BB3449">
        <f t="shared" ca="1" si="1189"/>
        <v>0.93365158959551808</v>
      </c>
      <c r="BC3449" t="str">
        <f t="shared" ca="1" si="1177"/>
        <v>HYG UP Equity</v>
      </c>
      <c r="BD3449" t="str">
        <f t="shared" ca="1" si="1178"/>
        <v>HYG UP Equity</v>
      </c>
      <c r="BF3449">
        <f t="shared" ca="1" si="1198"/>
        <v>1</v>
      </c>
      <c r="BG3449">
        <f t="shared" ca="1" si="1199"/>
        <v>0</v>
      </c>
      <c r="BI3449">
        <f t="shared" ca="1" si="1165"/>
        <v>1</v>
      </c>
      <c r="BJ3449">
        <f t="shared" ca="1" si="1166"/>
        <v>0</v>
      </c>
      <c r="BL3449">
        <f t="shared" ca="1" si="1183"/>
        <v>11.773804620250141</v>
      </c>
      <c r="BM3449">
        <f t="shared" ca="1" si="1184"/>
        <v>0</v>
      </c>
      <c r="BN3449" s="9">
        <f t="shared" ca="1" si="1174"/>
        <v>1</v>
      </c>
      <c r="BO3449" s="9">
        <f t="shared" ca="1" si="1175"/>
        <v>0</v>
      </c>
      <c r="BP3449" s="9">
        <f t="shared" ca="1" si="1169"/>
        <v>1</v>
      </c>
      <c r="BQ3449" s="9">
        <f t="shared" ca="1" si="1170"/>
        <v>0</v>
      </c>
      <c r="BR3449">
        <f t="shared" ca="1" si="1171"/>
        <v>1283.6439366122063</v>
      </c>
      <c r="BS3449">
        <f t="shared" ca="1" si="1172"/>
        <v>4.3103448275862988E-3</v>
      </c>
      <c r="BT3449">
        <f t="shared" ca="1" si="1173"/>
        <v>5.4166666666666671E-5</v>
      </c>
      <c r="BU3449">
        <f t="shared" ca="1" si="1158"/>
        <v>1.3894713635709711E-6</v>
      </c>
      <c r="BV3449">
        <f t="shared" ca="1" si="1159"/>
        <v>0</v>
      </c>
      <c r="BW3449" s="35">
        <f ca="1">IFERROR(VLOOKUP($B3449,OFFSET(Input!$A$1,0,MATCH(Index!BW$6&amp;" Index",Input!$1:$1,0)-1,10000,2),2,0)/100,BW3448)</f>
        <v>3.7000000000000002E-3</v>
      </c>
      <c r="BX3449">
        <f t="shared" ca="1" si="1176"/>
        <v>5.7067647172233581E-2</v>
      </c>
      <c r="CE3449">
        <v>1087.0163323948752</v>
      </c>
    </row>
    <row r="3450" spans="2:83" x14ac:dyDescent="0.25">
      <c r="B3450" s="2">
        <v>42528</v>
      </c>
      <c r="C3450">
        <f t="shared" ca="1" si="1160"/>
        <v>0</v>
      </c>
      <c r="D3450">
        <f t="shared" ca="1" si="1161"/>
        <v>4</v>
      </c>
      <c r="E3450">
        <f ca="1">IF($B3450&lt;VLOOKUP(E$6&amp;" Equity",Param,4,0),"",IFERROR(VLOOKUP($B3450,OFFSET(Input!$A$1,0,MATCH(Index!E$6&amp;" Equity",Input!$1:$1,0)-1,10000,2),2,0),E3449))</f>
        <v>84.25</v>
      </c>
      <c r="F3450" s="33">
        <v>132.56</v>
      </c>
      <c r="H3450">
        <f ca="1">IFERROR(VLOOKUP($B3450,OFFSET(Input!$A$1,0,MATCH(Index!H$6,Input!$1:$1,0)-1,10000,2),2,0),0)</f>
        <v>0</v>
      </c>
      <c r="I3450">
        <f ca="1">IFERROR(VLOOKUP($B3450,OFFSET(Input!$A$1,0,MATCH(Index!I$6,Input!$1:$1,0)-1,10000,2),2,0),0)</f>
        <v>0</v>
      </c>
      <c r="K3450">
        <f t="shared" ca="1" si="1162"/>
        <v>109.50633317057415</v>
      </c>
      <c r="L3450" s="30">
        <f t="shared" ca="1" si="1163"/>
        <v>149.65144491377831</v>
      </c>
      <c r="N3450">
        <f t="shared" ca="1" si="1167"/>
        <v>4.4013631987518788E-3</v>
      </c>
      <c r="O3450">
        <f t="shared" ca="1" si="1168"/>
        <v>2.4169196055386722E-3</v>
      </c>
      <c r="Q3450">
        <f t="shared" ca="1" si="1180"/>
        <v>4.8765775353398898E-2</v>
      </c>
      <c r="R3450">
        <f t="shared" ca="1" si="1179"/>
        <v>0.10012977465046488</v>
      </c>
      <c r="T3450">
        <f t="shared" ca="1" si="1190"/>
        <v>5.5410563397164055E-2</v>
      </c>
      <c r="U3450">
        <f t="shared" ca="1" si="1185"/>
        <v>0.1035544769379676</v>
      </c>
      <c r="W3450">
        <f t="shared" ca="1" si="1186"/>
        <v>-0.19810269079381695</v>
      </c>
      <c r="X3450">
        <f t="shared" ca="1" si="1187"/>
        <v>-0.33782560433285885</v>
      </c>
      <c r="Z3450">
        <f t="shared" ca="1" si="1200"/>
        <v>108.48523451983142</v>
      </c>
      <c r="AA3450">
        <f t="shared" ca="1" si="1200"/>
        <v>107.96161700547717</v>
      </c>
      <c r="AB3450">
        <f t="shared" ca="1" si="1200"/>
        <v>107.74383763548461</v>
      </c>
      <c r="AC3450">
        <f t="shared" ca="1" si="1201"/>
        <v>107.96161700547717</v>
      </c>
      <c r="AE3450">
        <f ca="1">IFERROR(VLOOKUP($B3450,OFFSET(Input!$A$1,0,MATCH(Index!AE$6&amp;" Index",Input!$1:$1,0)-1,10000,2),2,0),AE3449)</f>
        <v>14.05</v>
      </c>
      <c r="AF3450">
        <f t="shared" ca="1" si="1191"/>
        <v>14.462</v>
      </c>
      <c r="AG3450">
        <f t="shared" ca="1" si="1191"/>
        <v>14.468999999999999</v>
      </c>
      <c r="AH3450">
        <f t="shared" ca="1" si="1191"/>
        <v>14.649199999999999</v>
      </c>
      <c r="AI3450">
        <f t="shared" ca="1" si="1192"/>
        <v>14.649199999999999</v>
      </c>
      <c r="AK3450">
        <f t="shared" ca="1" si="1193"/>
        <v>1</v>
      </c>
      <c r="AL3450">
        <f t="shared" ca="1" si="1194"/>
        <v>-1</v>
      </c>
      <c r="AN3450" t="str">
        <f t="shared" ca="1" si="1204"/>
        <v>Not Down</v>
      </c>
      <c r="AO3450" t="str">
        <f t="shared" ca="1" si="1164"/>
        <v>Not Up</v>
      </c>
      <c r="AQ3450">
        <f t="shared" ca="1" si="1202"/>
        <v>1</v>
      </c>
      <c r="AR3450">
        <f t="shared" ca="1" si="1203"/>
        <v>0</v>
      </c>
      <c r="AT3450">
        <f t="shared" ca="1" si="1181"/>
        <v>1</v>
      </c>
      <c r="AU3450">
        <f t="shared" ca="1" si="1182"/>
        <v>0</v>
      </c>
      <c r="AW3450" s="5">
        <f t="shared" ca="1" si="1196"/>
        <v>4.8765775353398898E-2</v>
      </c>
      <c r="AX3450" s="5">
        <f t="shared" ca="1" si="1197"/>
        <v>5.5410563397164055E-2</v>
      </c>
      <c r="AY3450" s="18">
        <f t="shared" ca="1" si="1195"/>
        <v>5.5410563397164055E-2</v>
      </c>
      <c r="BA3450" s="6">
        <f t="shared" ca="1" si="1188"/>
        <v>0.90235501923373396</v>
      </c>
      <c r="BB3450">
        <f t="shared" ca="1" si="1189"/>
        <v>0.90235501923373396</v>
      </c>
      <c r="BC3450" t="str">
        <f t="shared" ca="1" si="1177"/>
        <v>HYG UP Equity</v>
      </c>
      <c r="BD3450" t="str">
        <f t="shared" ca="1" si="1178"/>
        <v>HYG UP Equity</v>
      </c>
      <c r="BF3450">
        <f t="shared" ca="1" si="1198"/>
        <v>1</v>
      </c>
      <c r="BG3450">
        <f t="shared" ca="1" si="1199"/>
        <v>0</v>
      </c>
      <c r="BI3450">
        <f t="shared" ca="1" si="1165"/>
        <v>1</v>
      </c>
      <c r="BJ3450">
        <f t="shared" ca="1" si="1166"/>
        <v>0</v>
      </c>
      <c r="BL3450">
        <f t="shared" ca="1" si="1183"/>
        <v>11.773804620250141</v>
      </c>
      <c r="BM3450">
        <f t="shared" ca="1" si="1184"/>
        <v>0</v>
      </c>
      <c r="BN3450" s="9">
        <f t="shared" ca="1" si="1174"/>
        <v>1</v>
      </c>
      <c r="BO3450" s="9">
        <f t="shared" ca="1" si="1175"/>
        <v>0</v>
      </c>
      <c r="BP3450" s="9">
        <f t="shared" ca="1" si="1169"/>
        <v>1</v>
      </c>
      <c r="BQ3450" s="9">
        <f t="shared" ca="1" si="1170"/>
        <v>0</v>
      </c>
      <c r="BR3450">
        <f t="shared" ca="1" si="1171"/>
        <v>1289.3061714303572</v>
      </c>
      <c r="BS3450">
        <f t="shared" ca="1" si="1172"/>
        <v>4.4110634239387103E-3</v>
      </c>
      <c r="BT3450">
        <f t="shared" ca="1" si="1173"/>
        <v>1.8055555555555558E-5</v>
      </c>
      <c r="BU3450">
        <f t="shared" ca="1" si="1158"/>
        <v>7.913867333902692E-6</v>
      </c>
      <c r="BV3450">
        <f t="shared" ca="1" si="1159"/>
        <v>0</v>
      </c>
      <c r="BW3450" s="35">
        <f ca="1">IFERROR(VLOOKUP($B3450,OFFSET(Input!$A$1,0,MATCH(Index!BW$6&amp;" Index",Input!$1:$1,0)-1,10000,2),2,0)/100,BW3449)</f>
        <v>3.7000000000000002E-3</v>
      </c>
      <c r="BX3450">
        <f t="shared" ca="1" si="1176"/>
        <v>1.8324484509080485E-2</v>
      </c>
      <c r="CE3450">
        <v>1091.6403255805794</v>
      </c>
    </row>
    <row r="3451" spans="2:83" x14ac:dyDescent="0.25">
      <c r="B3451" s="2">
        <v>42529</v>
      </c>
      <c r="C3451">
        <f t="shared" ca="1" si="1160"/>
        <v>0</v>
      </c>
      <c r="D3451">
        <f t="shared" ca="1" si="1161"/>
        <v>5</v>
      </c>
      <c r="E3451">
        <f ca="1">IF($B3451&lt;VLOOKUP(E$6&amp;" Equity",Param,4,0),"",IFERROR(VLOOKUP($B3451,OFFSET(Input!$A$1,0,MATCH(Index!E$6&amp;" Equity",Input!$1:$1,0)-1,10000,2),2,0),E3450))</f>
        <v>84.57</v>
      </c>
      <c r="F3451" s="33">
        <v>133.27000000000001</v>
      </c>
      <c r="H3451">
        <f ca="1">IFERROR(VLOOKUP($B3451,OFFSET(Input!$A$1,0,MATCH(Index!H$6,Input!$1:$1,0)-1,10000,2),2,0),0)</f>
        <v>0</v>
      </c>
      <c r="I3451">
        <f ca="1">IFERROR(VLOOKUP($B3451,OFFSET(Input!$A$1,0,MATCH(Index!I$6,Input!$1:$1,0)-1,10000,2),2,0),0)</f>
        <v>0</v>
      </c>
      <c r="K3451">
        <f t="shared" ca="1" si="1162"/>
        <v>109.92226226985703</v>
      </c>
      <c r="L3451" s="30">
        <f t="shared" ca="1" si="1163"/>
        <v>150.45298780672326</v>
      </c>
      <c r="N3451">
        <f t="shared" ca="1" si="1167"/>
        <v>3.7910245616596411E-3</v>
      </c>
      <c r="O3451">
        <f t="shared" ca="1" si="1168"/>
        <v>5.3417724733282089E-3</v>
      </c>
      <c r="Q3451">
        <f t="shared" ca="1" si="1180"/>
        <v>4.2833788344589688E-2</v>
      </c>
      <c r="R3451">
        <f t="shared" ca="1" si="1179"/>
        <v>0.10121552114307153</v>
      </c>
      <c r="T3451">
        <f t="shared" ca="1" si="1190"/>
        <v>4.8469935010424209E-2</v>
      </c>
      <c r="U3451">
        <f t="shared" ca="1" si="1185"/>
        <v>0.10527578656944048</v>
      </c>
      <c r="W3451">
        <f t="shared" ca="1" si="1186"/>
        <v>4.9866638805090228E-2</v>
      </c>
      <c r="X3451">
        <f t="shared" ca="1" si="1187"/>
        <v>-0.33147757893414725</v>
      </c>
      <c r="Z3451">
        <f t="shared" ca="1" si="1200"/>
        <v>108.65566001066324</v>
      </c>
      <c r="AA3451">
        <f t="shared" ca="1" si="1200"/>
        <v>108.08434256721489</v>
      </c>
      <c r="AB3451">
        <f t="shared" ca="1" si="1200"/>
        <v>107.84822710274877</v>
      </c>
      <c r="AC3451">
        <f t="shared" ca="1" si="1201"/>
        <v>108.08434256721489</v>
      </c>
      <c r="AE3451">
        <f ca="1">IFERROR(VLOOKUP($B3451,OFFSET(Input!$A$1,0,MATCH(Index!AE$6&amp;" Index",Input!$1:$1,0)-1,10000,2),2,0),AE3450)</f>
        <v>14.08</v>
      </c>
      <c r="AF3451">
        <f t="shared" ca="1" si="1191"/>
        <v>14.362666666666668</v>
      </c>
      <c r="AG3451">
        <f t="shared" ca="1" si="1191"/>
        <v>14.491499999999998</v>
      </c>
      <c r="AH3451">
        <f t="shared" ca="1" si="1191"/>
        <v>14.588399999999996</v>
      </c>
      <c r="AI3451">
        <f t="shared" ca="1" si="1192"/>
        <v>14.588399999999996</v>
      </c>
      <c r="AK3451">
        <f t="shared" ca="1" si="1193"/>
        <v>1</v>
      </c>
      <c r="AL3451">
        <f t="shared" ca="1" si="1194"/>
        <v>-1</v>
      </c>
      <c r="AN3451" t="str">
        <f t="shared" ca="1" si="1204"/>
        <v>Not Down</v>
      </c>
      <c r="AO3451" t="str">
        <f t="shared" ca="1" si="1164"/>
        <v>Not Up</v>
      </c>
      <c r="AQ3451">
        <f t="shared" ca="1" si="1202"/>
        <v>1</v>
      </c>
      <c r="AR3451">
        <f t="shared" ca="1" si="1203"/>
        <v>0</v>
      </c>
      <c r="AT3451">
        <f t="shared" ca="1" si="1181"/>
        <v>1</v>
      </c>
      <c r="AU3451">
        <f t="shared" ca="1" si="1182"/>
        <v>0</v>
      </c>
      <c r="AW3451" s="5">
        <f t="shared" ca="1" si="1196"/>
        <v>4.2833788344589688E-2</v>
      </c>
      <c r="AX3451" s="5">
        <f t="shared" ca="1" si="1197"/>
        <v>4.8469935010424209E-2</v>
      </c>
      <c r="AY3451" s="18">
        <f t="shared" ca="1" si="1195"/>
        <v>4.8469935010424209E-2</v>
      </c>
      <c r="BA3451" s="6">
        <f t="shared" ca="1" si="1188"/>
        <v>1.0315673002088146</v>
      </c>
      <c r="BB3451">
        <f t="shared" ca="1" si="1189"/>
        <v>1.0315673002088146</v>
      </c>
      <c r="BC3451" t="str">
        <f t="shared" ca="1" si="1177"/>
        <v>HYG UP Equity</v>
      </c>
      <c r="BD3451" t="str">
        <f t="shared" ca="1" si="1178"/>
        <v>HYG UP Equity</v>
      </c>
      <c r="BF3451">
        <f t="shared" ca="1" si="1198"/>
        <v>1</v>
      </c>
      <c r="BG3451">
        <f t="shared" ca="1" si="1199"/>
        <v>0</v>
      </c>
      <c r="BI3451">
        <f t="shared" ca="1" si="1165"/>
        <v>1</v>
      </c>
      <c r="BJ3451">
        <f t="shared" ca="1" si="1166"/>
        <v>0</v>
      </c>
      <c r="BL3451">
        <f t="shared" ca="1" si="1183"/>
        <v>11.773804620250141</v>
      </c>
      <c r="BM3451">
        <f t="shared" ca="1" si="1184"/>
        <v>0</v>
      </c>
      <c r="BN3451" s="9">
        <f t="shared" ca="1" si="1174"/>
        <v>1</v>
      </c>
      <c r="BO3451" s="9">
        <f t="shared" ca="1" si="1175"/>
        <v>0</v>
      </c>
      <c r="BP3451" s="9">
        <f t="shared" ca="1" si="1169"/>
        <v>1</v>
      </c>
      <c r="BQ3451" s="9">
        <f t="shared" ca="1" si="1170"/>
        <v>0</v>
      </c>
      <c r="BR3451">
        <f t="shared" ca="1" si="1171"/>
        <v>1294.2032393811905</v>
      </c>
      <c r="BS3451">
        <f t="shared" ca="1" si="1172"/>
        <v>3.7982195845698286E-3</v>
      </c>
      <c r="BT3451">
        <f t="shared" ca="1" si="1173"/>
        <v>1.8055555555555558E-5</v>
      </c>
      <c r="BU3451">
        <f t="shared" ca="1" si="1158"/>
        <v>6.2593140723568259E-6</v>
      </c>
      <c r="BV3451">
        <f t="shared" ca="1" si="1159"/>
        <v>0</v>
      </c>
      <c r="BW3451" s="35">
        <f ca="1">IFERROR(VLOOKUP($B3451,OFFSET(Input!$A$1,0,MATCH(Index!BW$6&amp;" Index",Input!$1:$1,0)-1,10000,2),2,0)/100,BW3450)</f>
        <v>3.7000000000000002E-3</v>
      </c>
      <c r="BX3451">
        <f t="shared" ca="1" si="1176"/>
        <v>1.7785573126128593E-2</v>
      </c>
      <c r="CE3451">
        <v>1095.4718628965179</v>
      </c>
    </row>
    <row r="3452" spans="2:83" x14ac:dyDescent="0.25">
      <c r="B3452" s="2">
        <v>42530</v>
      </c>
      <c r="C3452">
        <f t="shared" ca="1" si="1160"/>
        <v>0</v>
      </c>
      <c r="D3452">
        <f t="shared" ca="1" si="1161"/>
        <v>0</v>
      </c>
      <c r="E3452">
        <f ca="1">IF($B3452&lt;VLOOKUP(E$6&amp;" Equity",Param,4,0),"",IFERROR(VLOOKUP($B3452,OFFSET(Input!$A$1,0,MATCH(Index!E$6&amp;" Equity",Input!$1:$1,0)-1,10000,2),2,0),E3451))</f>
        <v>84.24</v>
      </c>
      <c r="F3452" s="33">
        <v>134.13</v>
      </c>
      <c r="H3452">
        <f ca="1">IFERROR(VLOOKUP($B3452,OFFSET(Input!$A$1,0,MATCH(Index!H$6,Input!$1:$1,0)-1,10000,2),2,0),0)</f>
        <v>0</v>
      </c>
      <c r="I3452">
        <f ca="1">IFERROR(VLOOKUP($B3452,OFFSET(Input!$A$1,0,MATCH(Index!I$6,Input!$1:$1,0)-1,10000,2),2,0),0)</f>
        <v>0</v>
      </c>
      <c r="K3452">
        <f t="shared" ca="1" si="1162"/>
        <v>109.49333538622155</v>
      </c>
      <c r="L3452" s="30">
        <f t="shared" ca="1" si="1163"/>
        <v>151.42387074747344</v>
      </c>
      <c r="N3452">
        <f t="shared" ca="1" si="1167"/>
        <v>-3.9097259684108369E-3</v>
      </c>
      <c r="O3452">
        <f t="shared" ca="1" si="1168"/>
        <v>6.4323333223631762E-3</v>
      </c>
      <c r="Q3452">
        <f t="shared" ca="1" si="1180"/>
        <v>4.6467033820057908E-2</v>
      </c>
      <c r="R3452">
        <f t="shared" ca="1" si="1179"/>
        <v>0.10453267277685423</v>
      </c>
      <c r="T3452">
        <f t="shared" ca="1" si="1190"/>
        <v>5.0352370106488374E-2</v>
      </c>
      <c r="U3452">
        <f t="shared" ca="1" si="1185"/>
        <v>0.10584763426776465</v>
      </c>
      <c r="W3452">
        <f t="shared" ca="1" si="1186"/>
        <v>-5.5510225268404469E-2</v>
      </c>
      <c r="X3452">
        <f t="shared" ca="1" si="1187"/>
        <v>-0.36718530619592604</v>
      </c>
      <c r="Z3452">
        <f t="shared" ca="1" si="1200"/>
        <v>108.7663767230562</v>
      </c>
      <c r="AA3452">
        <f t="shared" ca="1" si="1200"/>
        <v>108.18950242094209</v>
      </c>
      <c r="AB3452">
        <f t="shared" ca="1" si="1200"/>
        <v>107.95149945750856</v>
      </c>
      <c r="AC3452">
        <f t="shared" ca="1" si="1201"/>
        <v>108.18950242094209</v>
      </c>
      <c r="AE3452">
        <f ca="1">IFERROR(VLOOKUP($B3452,OFFSET(Input!$A$1,0,MATCH(Index!AE$6&amp;" Index",Input!$1:$1,0)-1,10000,2),2,0),AE3451)</f>
        <v>14.64</v>
      </c>
      <c r="AF3452">
        <f t="shared" ca="1" si="1191"/>
        <v>14.275333333333332</v>
      </c>
      <c r="AG3452">
        <f t="shared" ca="1" si="1191"/>
        <v>14.488999999999999</v>
      </c>
      <c r="AH3452">
        <f t="shared" ca="1" si="1191"/>
        <v>14.531999999999998</v>
      </c>
      <c r="AI3452">
        <f t="shared" ca="1" si="1192"/>
        <v>14.531999999999998</v>
      </c>
      <c r="AK3452">
        <f t="shared" ca="1" si="1193"/>
        <v>1</v>
      </c>
      <c r="AL3452">
        <f t="shared" ca="1" si="1194"/>
        <v>-1</v>
      </c>
      <c r="AN3452" t="str">
        <f t="shared" ca="1" si="1204"/>
        <v>Not Down</v>
      </c>
      <c r="AO3452" t="str">
        <f t="shared" ca="1" si="1164"/>
        <v>Not Up</v>
      </c>
      <c r="AQ3452">
        <f t="shared" ca="1" si="1202"/>
        <v>1</v>
      </c>
      <c r="AR3452">
        <f t="shared" ca="1" si="1203"/>
        <v>0</v>
      </c>
      <c r="AT3452">
        <f t="shared" ca="1" si="1181"/>
        <v>1</v>
      </c>
      <c r="AU3452">
        <f t="shared" ca="1" si="1182"/>
        <v>0</v>
      </c>
      <c r="AW3452" s="5">
        <f t="shared" ca="1" si="1196"/>
        <v>4.6467033820057908E-2</v>
      </c>
      <c r="AX3452" s="5">
        <f t="shared" ca="1" si="1197"/>
        <v>5.0352370106488374E-2</v>
      </c>
      <c r="AY3452" s="18">
        <f t="shared" ca="1" si="1195"/>
        <v>5.0352370106488374E-2</v>
      </c>
      <c r="BA3452" s="6">
        <f t="shared" ca="1" si="1188"/>
        <v>0.99300191618104261</v>
      </c>
      <c r="BB3452">
        <f t="shared" ca="1" si="1189"/>
        <v>1.0315673002088146</v>
      </c>
      <c r="BC3452" t="str">
        <f t="shared" ca="1" si="1177"/>
        <v>HYG UP Equity</v>
      </c>
      <c r="BD3452" t="str">
        <f t="shared" ca="1" si="1178"/>
        <v>HYG UP Equity</v>
      </c>
      <c r="BF3452">
        <f t="shared" ca="1" si="1198"/>
        <v>1</v>
      </c>
      <c r="BG3452">
        <f t="shared" ca="1" si="1199"/>
        <v>0</v>
      </c>
      <c r="BI3452">
        <f t="shared" ca="1" si="1165"/>
        <v>1</v>
      </c>
      <c r="BJ3452">
        <f t="shared" ca="1" si="1166"/>
        <v>0</v>
      </c>
      <c r="BL3452">
        <f t="shared" ca="1" si="1183"/>
        <v>11.773804620250141</v>
      </c>
      <c r="BM3452">
        <f t="shared" ca="1" si="1184"/>
        <v>0</v>
      </c>
      <c r="BN3452" s="9">
        <f t="shared" ca="1" si="1174"/>
        <v>1</v>
      </c>
      <c r="BO3452" s="9">
        <f t="shared" ca="1" si="1175"/>
        <v>0</v>
      </c>
      <c r="BP3452" s="9">
        <f t="shared" ca="1" si="1169"/>
        <v>1</v>
      </c>
      <c r="BQ3452" s="9">
        <f t="shared" ca="1" si="1170"/>
        <v>0</v>
      </c>
      <c r="BR3452">
        <f t="shared" ca="1" si="1171"/>
        <v>1289.1531380568936</v>
      </c>
      <c r="BS3452">
        <f t="shared" ca="1" si="1172"/>
        <v>-3.9020929407591609E-3</v>
      </c>
      <c r="BT3452">
        <f t="shared" ca="1" si="1173"/>
        <v>1.8055555555555558E-5</v>
      </c>
      <c r="BU3452">
        <f t="shared" ca="1" si="1158"/>
        <v>2.5842456195016131E-5</v>
      </c>
      <c r="BV3452">
        <f t="shared" ca="1" si="1159"/>
        <v>0</v>
      </c>
      <c r="BW3452" s="35">
        <f ca="1">IFERROR(VLOOKUP($B3452,OFFSET(Input!$A$1,0,MATCH(Index!BW$6&amp;" Index",Input!$1:$1,0)-1,10000,2),2,0)/100,BW3451)</f>
        <v>3.7000000000000002E-3</v>
      </c>
      <c r="BX3452">
        <f t="shared" ca="1" si="1176"/>
        <v>2.0403733856690923E-2</v>
      </c>
      <c r="CE3452">
        <v>1091.5543531501169</v>
      </c>
    </row>
    <row r="3453" spans="2:83" x14ac:dyDescent="0.25">
      <c r="B3453" s="2">
        <v>42531</v>
      </c>
      <c r="C3453">
        <f t="shared" ca="1" si="1160"/>
        <v>0</v>
      </c>
      <c r="D3453">
        <f t="shared" ca="1" si="1161"/>
        <v>0</v>
      </c>
      <c r="E3453">
        <f ca="1">IF($B3453&lt;VLOOKUP(E$6&amp;" Equity",Param,4,0),"",IFERROR(VLOOKUP($B3453,OFFSET(Input!$A$1,0,MATCH(Index!E$6&amp;" Equity",Input!$1:$1,0)-1,10000,2),2,0),E3452))</f>
        <v>83.83</v>
      </c>
      <c r="F3453" s="33">
        <v>134.78</v>
      </c>
      <c r="H3453">
        <f ca="1">IFERROR(VLOOKUP($B3453,OFFSET(Input!$A$1,0,MATCH(Index!H$6,Input!$1:$1,0)-1,10000,2),2,0),0)</f>
        <v>0</v>
      </c>
      <c r="I3453">
        <f ca="1">IFERROR(VLOOKUP($B3453,OFFSET(Input!$A$1,0,MATCH(Index!I$6,Input!$1:$1,0)-1,10000,2),2,0),0)</f>
        <v>0</v>
      </c>
      <c r="K3453">
        <f t="shared" ca="1" si="1162"/>
        <v>108.96042622776534</v>
      </c>
      <c r="L3453" s="30">
        <f t="shared" ca="1" si="1163"/>
        <v>152.15767762129627</v>
      </c>
      <c r="N3453">
        <f t="shared" ca="1" si="1167"/>
        <v>-4.8789291759540254E-3</v>
      </c>
      <c r="O3453">
        <f t="shared" ca="1" si="1168"/>
        <v>4.8343406040719707E-3</v>
      </c>
      <c r="Q3453">
        <f t="shared" ca="1" si="1180"/>
        <v>5.0514396939139276E-2</v>
      </c>
      <c r="R3453">
        <f t="shared" ca="1" si="1179"/>
        <v>0.10413264685713812</v>
      </c>
      <c r="T3453">
        <f t="shared" ca="1" si="1190"/>
        <v>5.2957001404461662E-2</v>
      </c>
      <c r="U3453">
        <f t="shared" ca="1" si="1185"/>
        <v>0.10599584782804475</v>
      </c>
      <c r="W3453">
        <f t="shared" ca="1" si="1186"/>
        <v>-9.327019114446887E-2</v>
      </c>
      <c r="X3453">
        <f t="shared" ca="1" si="1187"/>
        <v>-0.38553346922299109</v>
      </c>
      <c r="Z3453">
        <f t="shared" ca="1" si="1200"/>
        <v>108.85484760897332</v>
      </c>
      <c r="AA3453">
        <f t="shared" ca="1" si="1200"/>
        <v>108.2596087717088</v>
      </c>
      <c r="AB3453">
        <f t="shared" ca="1" si="1200"/>
        <v>108.03707737302325</v>
      </c>
      <c r="AC3453">
        <f t="shared" ca="1" si="1201"/>
        <v>108.2596087717088</v>
      </c>
      <c r="AE3453">
        <f ca="1">IFERROR(VLOOKUP($B3453,OFFSET(Input!$A$1,0,MATCH(Index!AE$6&amp;" Index",Input!$1:$1,0)-1,10000,2),2,0),AE3452)</f>
        <v>17.03</v>
      </c>
      <c r="AF3453">
        <f t="shared" ca="1" si="1191"/>
        <v>14.322000000000001</v>
      </c>
      <c r="AG3453">
        <f t="shared" ca="1" si="1191"/>
        <v>14.62</v>
      </c>
      <c r="AH3453">
        <f t="shared" ca="1" si="1191"/>
        <v>14.576799999999999</v>
      </c>
      <c r="AI3453">
        <f t="shared" ca="1" si="1192"/>
        <v>14.62</v>
      </c>
      <c r="AK3453">
        <f t="shared" ca="1" si="1193"/>
        <v>1</v>
      </c>
      <c r="AL3453">
        <f t="shared" ca="1" si="1194"/>
        <v>-1</v>
      </c>
      <c r="AN3453" t="str">
        <f t="shared" ca="1" si="1204"/>
        <v>Not Down</v>
      </c>
      <c r="AO3453" t="str">
        <f t="shared" ca="1" si="1164"/>
        <v>Not Up</v>
      </c>
      <c r="AQ3453">
        <f t="shared" ca="1" si="1202"/>
        <v>1</v>
      </c>
      <c r="AR3453">
        <f t="shared" ca="1" si="1203"/>
        <v>0</v>
      </c>
      <c r="AT3453">
        <f t="shared" ca="1" si="1181"/>
        <v>1</v>
      </c>
      <c r="AU3453">
        <f t="shared" ca="1" si="1182"/>
        <v>0</v>
      </c>
      <c r="AW3453" s="5">
        <f t="shared" ca="1" si="1196"/>
        <v>5.0514396939139276E-2</v>
      </c>
      <c r="AX3453" s="5">
        <f t="shared" ca="1" si="1197"/>
        <v>5.2957001404461662E-2</v>
      </c>
      <c r="AY3453" s="18">
        <f t="shared" ca="1" si="1195"/>
        <v>5.2957001404461662E-2</v>
      </c>
      <c r="BA3453" s="6">
        <f t="shared" ca="1" si="1188"/>
        <v>0.94416221980022208</v>
      </c>
      <c r="BB3453">
        <f t="shared" ca="1" si="1189"/>
        <v>1.0315673002088146</v>
      </c>
      <c r="BC3453" t="str">
        <f t="shared" ca="1" si="1177"/>
        <v>HYG UP Equity</v>
      </c>
      <c r="BD3453" t="str">
        <f t="shared" ca="1" si="1178"/>
        <v>HYG UP Equity</v>
      </c>
      <c r="BF3453">
        <f t="shared" ca="1" si="1198"/>
        <v>1</v>
      </c>
      <c r="BG3453">
        <f t="shared" ca="1" si="1199"/>
        <v>0</v>
      </c>
      <c r="BI3453">
        <f t="shared" ca="1" si="1165"/>
        <v>1</v>
      </c>
      <c r="BJ3453">
        <f t="shared" ca="1" si="1166"/>
        <v>0</v>
      </c>
      <c r="BL3453">
        <f t="shared" ca="1" si="1183"/>
        <v>11.773804620250141</v>
      </c>
      <c r="BM3453">
        <f t="shared" ca="1" si="1184"/>
        <v>0</v>
      </c>
      <c r="BN3453" s="9">
        <f t="shared" ca="1" si="1174"/>
        <v>1</v>
      </c>
      <c r="BO3453" s="9">
        <f t="shared" ca="1" si="1175"/>
        <v>0</v>
      </c>
      <c r="BP3453" s="9">
        <f t="shared" ca="1" si="1169"/>
        <v>1</v>
      </c>
      <c r="BQ3453" s="9">
        <f t="shared" ca="1" si="1170"/>
        <v>0</v>
      </c>
      <c r="BR3453">
        <f t="shared" ca="1" si="1171"/>
        <v>1282.8787697448881</v>
      </c>
      <c r="BS3453">
        <f t="shared" ca="1" si="1172"/>
        <v>-4.8670465337132818E-3</v>
      </c>
      <c r="BT3453">
        <f t="shared" ca="1" si="1173"/>
        <v>1.8055555555555558E-5</v>
      </c>
      <c r="BU3453">
        <f t="shared" ca="1" si="1158"/>
        <v>0</v>
      </c>
      <c r="BV3453">
        <f t="shared" ca="1" si="1159"/>
        <v>0</v>
      </c>
      <c r="BW3453" s="35">
        <f ca="1">IFERROR(VLOOKUP($B3453,OFFSET(Input!$A$1,0,MATCH(Index!BW$6&amp;" Index",Input!$1:$1,0)-1,10000,2),2,0)/100,BW3452)</f>
        <v>3.7000000000000002E-3</v>
      </c>
      <c r="BX3453">
        <f t="shared" ca="1" si="1176"/>
        <v>2.0330768197823871E-2</v>
      </c>
      <c r="CE3453">
        <v>1086.0381560423411</v>
      </c>
    </row>
    <row r="3454" spans="2:83" x14ac:dyDescent="0.25">
      <c r="B3454" s="2">
        <v>42534</v>
      </c>
      <c r="C3454">
        <f t="shared" ca="1" si="1160"/>
        <v>0</v>
      </c>
      <c r="D3454">
        <f t="shared" ca="1" si="1161"/>
        <v>0</v>
      </c>
      <c r="E3454">
        <f ca="1">IF($B3454&lt;VLOOKUP(E$6&amp;" Equity",Param,4,0),"",IFERROR(VLOOKUP($B3454,OFFSET(Input!$A$1,0,MATCH(Index!E$6&amp;" Equity",Input!$1:$1,0)-1,10000,2),2,0),E3453))</f>
        <v>83.27</v>
      </c>
      <c r="F3454" s="33">
        <v>135.38</v>
      </c>
      <c r="H3454">
        <f ca="1">IFERROR(VLOOKUP($B3454,OFFSET(Input!$A$1,0,MATCH(Index!H$6,Input!$1:$1,0)-1,10000,2),2,0),0)</f>
        <v>0</v>
      </c>
      <c r="I3454">
        <f ca="1">IFERROR(VLOOKUP($B3454,OFFSET(Input!$A$1,0,MATCH(Index!I$6,Input!$1:$1,0)-1,10000,2),2,0),0)</f>
        <v>0</v>
      </c>
      <c r="K3454">
        <f t="shared" ca="1" si="1162"/>
        <v>108.23255030402028</v>
      </c>
      <c r="L3454" s="30">
        <f t="shared" ca="1" si="1163"/>
        <v>152.83503781251733</v>
      </c>
      <c r="N3454">
        <f t="shared" ca="1" si="1167"/>
        <v>-6.7025984020380736E-3</v>
      </c>
      <c r="O3454">
        <f t="shared" ca="1" si="1168"/>
        <v>4.441819562390527E-3</v>
      </c>
      <c r="Q3454">
        <f t="shared" ca="1" si="1180"/>
        <v>6.0109668162828561E-2</v>
      </c>
      <c r="R3454">
        <f t="shared" ca="1" si="1179"/>
        <v>0.10623993099240461</v>
      </c>
      <c r="T3454">
        <f t="shared" ca="1" si="1190"/>
        <v>5.5856012947604013E-2</v>
      </c>
      <c r="U3454">
        <f t="shared" ca="1" si="1185"/>
        <v>0.10154331235506636</v>
      </c>
      <c r="W3454">
        <f t="shared" ca="1" si="1186"/>
        <v>-0.18464906845308796</v>
      </c>
      <c r="X3454">
        <f t="shared" ca="1" si="1187"/>
        <v>-0.35211141913549954</v>
      </c>
      <c r="Z3454">
        <f t="shared" ca="1" si="1200"/>
        <v>108.85242126705023</v>
      </c>
      <c r="AA3454">
        <f t="shared" ca="1" si="1200"/>
        <v>108.31725191601083</v>
      </c>
      <c r="AB3454">
        <f t="shared" ca="1" si="1200"/>
        <v>108.09612734236894</v>
      </c>
      <c r="AC3454">
        <f t="shared" ca="1" si="1201"/>
        <v>108.31725191601083</v>
      </c>
      <c r="AE3454">
        <f ca="1">IFERROR(VLOOKUP($B3454,OFFSET(Input!$A$1,0,MATCH(Index!AE$6&amp;" Index",Input!$1:$1,0)-1,10000,2),2,0),AE3453)</f>
        <v>20.97</v>
      </c>
      <c r="AF3454">
        <f t="shared" ca="1" si="1191"/>
        <v>14.706666666666669</v>
      </c>
      <c r="AG3454">
        <f t="shared" ca="1" si="1191"/>
        <v>14.916500000000003</v>
      </c>
      <c r="AH3454">
        <f t="shared" ca="1" si="1191"/>
        <v>14.826799999999999</v>
      </c>
      <c r="AI3454">
        <f t="shared" ca="1" si="1192"/>
        <v>14.916500000000003</v>
      </c>
      <c r="AK3454">
        <f t="shared" ca="1" si="1193"/>
        <v>1</v>
      </c>
      <c r="AL3454">
        <f t="shared" ca="1" si="1194"/>
        <v>-1</v>
      </c>
      <c r="AN3454" t="str">
        <f t="shared" ca="1" si="1204"/>
        <v>Not Down</v>
      </c>
      <c r="AO3454" t="str">
        <f t="shared" ca="1" si="1164"/>
        <v>Not Up</v>
      </c>
      <c r="AQ3454">
        <f t="shared" ca="1" si="1202"/>
        <v>1</v>
      </c>
      <c r="AR3454">
        <f t="shared" ca="1" si="1203"/>
        <v>0</v>
      </c>
      <c r="AT3454">
        <f t="shared" ca="1" si="1181"/>
        <v>1</v>
      </c>
      <c r="AU3454">
        <f t="shared" ca="1" si="1182"/>
        <v>0</v>
      </c>
      <c r="AW3454" s="5">
        <f t="shared" ca="1" si="1196"/>
        <v>6.0109668162828561E-2</v>
      </c>
      <c r="AX3454" s="5">
        <f t="shared" ca="1" si="1197"/>
        <v>5.5856012947604013E-2</v>
      </c>
      <c r="AY3454" s="18">
        <f t="shared" ca="1" si="1195"/>
        <v>6.0109668162828561E-2</v>
      </c>
      <c r="BA3454" s="6">
        <f t="shared" ca="1" si="1188"/>
        <v>0.83181294337804523</v>
      </c>
      <c r="BB3454">
        <f t="shared" ca="1" si="1189"/>
        <v>0.83181294337804523</v>
      </c>
      <c r="BC3454" t="str">
        <f t="shared" ca="1" si="1177"/>
        <v>HYG UP Equity</v>
      </c>
      <c r="BD3454" t="str">
        <f t="shared" ca="1" si="1178"/>
        <v>HYG UP Equity</v>
      </c>
      <c r="BF3454">
        <f t="shared" ca="1" si="1198"/>
        <v>1</v>
      </c>
      <c r="BG3454">
        <f t="shared" ca="1" si="1199"/>
        <v>0</v>
      </c>
      <c r="BI3454">
        <f t="shared" ca="1" si="1165"/>
        <v>1</v>
      </c>
      <c r="BJ3454">
        <f t="shared" ca="1" si="1166"/>
        <v>0</v>
      </c>
      <c r="BL3454">
        <f t="shared" ca="1" si="1183"/>
        <v>11.773804620250141</v>
      </c>
      <c r="BM3454">
        <f t="shared" ca="1" si="1184"/>
        <v>0</v>
      </c>
      <c r="BN3454" s="9">
        <f t="shared" ca="1" si="1174"/>
        <v>1</v>
      </c>
      <c r="BO3454" s="9">
        <f t="shared" ca="1" si="1175"/>
        <v>0</v>
      </c>
      <c r="BP3454" s="9">
        <f t="shared" ca="1" si="1169"/>
        <v>1</v>
      </c>
      <c r="BQ3454" s="9">
        <f t="shared" ca="1" si="1170"/>
        <v>0</v>
      </c>
      <c r="BR3454">
        <f t="shared" ca="1" si="1171"/>
        <v>1274.3089008309298</v>
      </c>
      <c r="BS3454">
        <f t="shared" ca="1" si="1172"/>
        <v>-6.6801860908981547E-3</v>
      </c>
      <c r="BT3454">
        <f t="shared" ca="1" si="1173"/>
        <v>5.4166666666666671E-5</v>
      </c>
      <c r="BU3454">
        <f t="shared" ca="1" si="1158"/>
        <v>0</v>
      </c>
      <c r="BV3454">
        <f t="shared" ca="1" si="1159"/>
        <v>0</v>
      </c>
      <c r="BW3454" s="35">
        <f ca="1">IFERROR(VLOOKUP($B3454,OFFSET(Input!$A$1,0,MATCH(Index!BW$6&amp;" Index",Input!$1:$1,0)-1,10000,2),2,0)/100,BW3453)</f>
        <v>3.7000000000000002E-3</v>
      </c>
      <c r="BX3454">
        <f t="shared" ca="1" si="1176"/>
        <v>6.0684078463252689E-2</v>
      </c>
      <c r="CE3454">
        <v>1078.4472075479025</v>
      </c>
    </row>
    <row r="3455" spans="2:83" x14ac:dyDescent="0.25">
      <c r="B3455" s="2">
        <v>42535</v>
      </c>
      <c r="C3455">
        <f t="shared" ca="1" si="1160"/>
        <v>0</v>
      </c>
      <c r="D3455">
        <f t="shared" ca="1" si="1161"/>
        <v>0</v>
      </c>
      <c r="E3455">
        <f ca="1">IF($B3455&lt;VLOOKUP(E$6&amp;" Equity",Param,4,0),"",IFERROR(VLOOKUP($B3455,OFFSET(Input!$A$1,0,MATCH(Index!E$6&amp;" Equity",Input!$1:$1,0)-1,10000,2),2,0),E3454))</f>
        <v>82.99</v>
      </c>
      <c r="F3455" s="33">
        <v>135.28</v>
      </c>
      <c r="H3455">
        <f ca="1">IFERROR(VLOOKUP($B3455,OFFSET(Input!$A$1,0,MATCH(Index!H$6,Input!$1:$1,0)-1,10000,2),2,0),0)</f>
        <v>0</v>
      </c>
      <c r="I3455">
        <f ca="1">IFERROR(VLOOKUP($B3455,OFFSET(Input!$A$1,0,MATCH(Index!I$6,Input!$1:$1,0)-1,10000,2),2,0),0)</f>
        <v>0</v>
      </c>
      <c r="K3455">
        <f t="shared" ca="1" si="1162"/>
        <v>107.86861234214774</v>
      </c>
      <c r="L3455" s="30">
        <f t="shared" ca="1" si="1163"/>
        <v>152.72214444731381</v>
      </c>
      <c r="N3455">
        <f t="shared" ca="1" si="1167"/>
        <v>-3.3682216373713617E-3</v>
      </c>
      <c r="O3455">
        <f t="shared" ca="1" si="1168"/>
        <v>-7.3893449013677818E-4</v>
      </c>
      <c r="Q3455">
        <f t="shared" ca="1" si="1180"/>
        <v>6.2257652504095748E-2</v>
      </c>
      <c r="R3455">
        <f t="shared" ca="1" si="1179"/>
        <v>0.10562857847965093</v>
      </c>
      <c r="T3455">
        <f t="shared" ca="1" si="1190"/>
        <v>5.3627552740522041E-2</v>
      </c>
      <c r="U3455">
        <f t="shared" ca="1" si="1185"/>
        <v>9.6819295446686673E-2</v>
      </c>
      <c r="W3455">
        <f t="shared" ca="1" si="1186"/>
        <v>-0.16103394994668102</v>
      </c>
      <c r="X3455">
        <f t="shared" ca="1" si="1187"/>
        <v>-0.26220151763126825</v>
      </c>
      <c r="Z3455">
        <f t="shared" ca="1" si="1200"/>
        <v>108.82394949206314</v>
      </c>
      <c r="AA3455">
        <f t="shared" ca="1" si="1200"/>
        <v>108.32694661823984</v>
      </c>
      <c r="AB3455">
        <f t="shared" ca="1" si="1200"/>
        <v>108.1483810655822</v>
      </c>
      <c r="AC3455">
        <f t="shared" ca="1" si="1201"/>
        <v>108.32694661823984</v>
      </c>
      <c r="AE3455">
        <f ca="1">IFERROR(VLOOKUP($B3455,OFFSET(Input!$A$1,0,MATCH(Index!AE$6&amp;" Index",Input!$1:$1,0)-1,10000,2),2,0),AE3454)</f>
        <v>20.5</v>
      </c>
      <c r="AF3455">
        <f t="shared" ca="1" si="1191"/>
        <v>15.018666666666668</v>
      </c>
      <c r="AG3455">
        <f t="shared" ca="1" si="1191"/>
        <v>15.207500000000005</v>
      </c>
      <c r="AH3455">
        <f t="shared" ca="1" si="1191"/>
        <v>15.064</v>
      </c>
      <c r="AI3455">
        <f t="shared" ca="1" si="1192"/>
        <v>15.207500000000005</v>
      </c>
      <c r="AK3455">
        <f t="shared" ca="1" si="1193"/>
        <v>1</v>
      </c>
      <c r="AL3455">
        <f t="shared" ca="1" si="1194"/>
        <v>-1</v>
      </c>
      <c r="AN3455" t="str">
        <f t="shared" ca="1" si="1204"/>
        <v>Not Down</v>
      </c>
      <c r="AO3455" t="str">
        <f t="shared" ca="1" si="1164"/>
        <v>Not Up</v>
      </c>
      <c r="AQ3455">
        <f t="shared" ca="1" si="1202"/>
        <v>1</v>
      </c>
      <c r="AR3455">
        <f t="shared" ca="1" si="1203"/>
        <v>0</v>
      </c>
      <c r="AT3455">
        <f t="shared" ca="1" si="1181"/>
        <v>1</v>
      </c>
      <c r="AU3455">
        <f t="shared" ca="1" si="1182"/>
        <v>0</v>
      </c>
      <c r="AW3455" s="5">
        <f t="shared" ca="1" si="1196"/>
        <v>6.2257652504095748E-2</v>
      </c>
      <c r="AX3455" s="5">
        <f t="shared" ca="1" si="1197"/>
        <v>5.3627552740522041E-2</v>
      </c>
      <c r="AY3455" s="18">
        <f t="shared" ca="1" si="1195"/>
        <v>6.2257652504095748E-2</v>
      </c>
      <c r="BA3455" s="6">
        <f t="shared" ca="1" si="1188"/>
        <v>0.80311412314671915</v>
      </c>
      <c r="BB3455">
        <f t="shared" ca="1" si="1189"/>
        <v>0.83181294337804523</v>
      </c>
      <c r="BC3455" t="str">
        <f t="shared" ca="1" si="1177"/>
        <v>HYG UP Equity</v>
      </c>
      <c r="BD3455" t="str">
        <f t="shared" ca="1" si="1178"/>
        <v>HYG UP Equity</v>
      </c>
      <c r="BF3455">
        <f t="shared" ca="1" si="1198"/>
        <v>1</v>
      </c>
      <c r="BG3455">
        <f t="shared" ca="1" si="1199"/>
        <v>0</v>
      </c>
      <c r="BI3455">
        <f t="shared" ca="1" si="1165"/>
        <v>1</v>
      </c>
      <c r="BJ3455">
        <f t="shared" ca="1" si="1166"/>
        <v>0</v>
      </c>
      <c r="BL3455">
        <f t="shared" ca="1" si="1183"/>
        <v>11.773804620250141</v>
      </c>
      <c r="BM3455">
        <f t="shared" ca="1" si="1184"/>
        <v>0</v>
      </c>
      <c r="BN3455" s="9">
        <f t="shared" ca="1" si="1174"/>
        <v>1</v>
      </c>
      <c r="BO3455" s="9">
        <f t="shared" ca="1" si="1175"/>
        <v>0</v>
      </c>
      <c r="BP3455" s="9">
        <f t="shared" ca="1" si="1169"/>
        <v>1</v>
      </c>
      <c r="BQ3455" s="9">
        <f t="shared" ca="1" si="1170"/>
        <v>0</v>
      </c>
      <c r="BR3455">
        <f t="shared" ca="1" si="1171"/>
        <v>1270.0239663739505</v>
      </c>
      <c r="BS3455">
        <f t="shared" ca="1" si="1172"/>
        <v>-3.3625555422120978E-3</v>
      </c>
      <c r="BT3455">
        <f t="shared" ca="1" si="1173"/>
        <v>1.8055555555555558E-5</v>
      </c>
      <c r="BU3455">
        <f t="shared" ca="1" si="1158"/>
        <v>3.9950871366153876E-5</v>
      </c>
      <c r="BV3455">
        <f t="shared" ca="1" si="1159"/>
        <v>0</v>
      </c>
      <c r="BW3455" s="35">
        <f ca="1">IFERROR(VLOOKUP($B3455,OFFSET(Input!$A$1,0,MATCH(Index!BW$6&amp;" Index",Input!$1:$1,0)-1,10000,2),2,0)/100,BW3454)</f>
        <v>3.7000000000000002E-3</v>
      </c>
      <c r="BX3455">
        <f t="shared" ca="1" si="1176"/>
        <v>1.6197031247010153E-2</v>
      </c>
      <c r="CE3455">
        <v>1074.6278953197082</v>
      </c>
    </row>
    <row r="3456" spans="2:83" x14ac:dyDescent="0.25">
      <c r="B3456" s="2">
        <v>42536</v>
      </c>
      <c r="C3456">
        <f t="shared" ca="1" si="1160"/>
        <v>0</v>
      </c>
      <c r="D3456">
        <f t="shared" ca="1" si="1161"/>
        <v>0</v>
      </c>
      <c r="E3456">
        <f ca="1">IF($B3456&lt;VLOOKUP(E$6&amp;" Equity",Param,4,0),"",IFERROR(VLOOKUP($B3456,OFFSET(Input!$A$1,0,MATCH(Index!E$6&amp;" Equity",Input!$1:$1,0)-1,10000,2),2,0),E3455))</f>
        <v>83.03</v>
      </c>
      <c r="F3456" s="33">
        <v>135.80000000000001</v>
      </c>
      <c r="H3456">
        <f ca="1">IFERROR(VLOOKUP($B3456,OFFSET(Input!$A$1,0,MATCH(Index!H$6,Input!$1:$1,0)-1,10000,2),2,0),0)</f>
        <v>0</v>
      </c>
      <c r="I3456">
        <f ca="1">IFERROR(VLOOKUP($B3456,OFFSET(Input!$A$1,0,MATCH(Index!I$6,Input!$1:$1,0)-1,10000,2),2,0),0)</f>
        <v>0</v>
      </c>
      <c r="K3456">
        <f t="shared" ca="1" si="1162"/>
        <v>107.92060347955811</v>
      </c>
      <c r="L3456" s="30">
        <f t="shared" ca="1" si="1163"/>
        <v>153.3091899463721</v>
      </c>
      <c r="N3456">
        <f t="shared" ca="1" si="1167"/>
        <v>4.8186966358274561E-4</v>
      </c>
      <c r="O3456">
        <f t="shared" ca="1" si="1168"/>
        <v>3.8365105342709209E-3</v>
      </c>
      <c r="Q3456">
        <f t="shared" ca="1" si="1180"/>
        <v>6.1802535396262091E-2</v>
      </c>
      <c r="R3456">
        <f t="shared" ca="1" si="1179"/>
        <v>0.10543453258961043</v>
      </c>
      <c r="T3456">
        <f t="shared" ca="1" si="1190"/>
        <v>5.3161816809762161E-2</v>
      </c>
      <c r="U3456">
        <f t="shared" ca="1" si="1185"/>
        <v>9.7591146402534815E-2</v>
      </c>
      <c r="W3456">
        <f t="shared" ca="1" si="1186"/>
        <v>-0.17995447046087637</v>
      </c>
      <c r="X3456">
        <f t="shared" ca="1" si="1187"/>
        <v>-0.24959455187358212</v>
      </c>
      <c r="Z3456">
        <f t="shared" ca="1" si="1200"/>
        <v>108.78365636057012</v>
      </c>
      <c r="AA3456">
        <f t="shared" ca="1" si="1200"/>
        <v>108.35023601315784</v>
      </c>
      <c r="AB3456">
        <f t="shared" ca="1" si="1200"/>
        <v>108.16649516336041</v>
      </c>
      <c r="AC3456">
        <f t="shared" ca="1" si="1201"/>
        <v>108.35023601315784</v>
      </c>
      <c r="AE3456">
        <f ca="1">IFERROR(VLOOKUP($B3456,OFFSET(Input!$A$1,0,MATCH(Index!AE$6&amp;" Index",Input!$1:$1,0)-1,10000,2),2,0),AE3455)</f>
        <v>20.14</v>
      </c>
      <c r="AF3456">
        <f t="shared" ca="1" si="1191"/>
        <v>15.4</v>
      </c>
      <c r="AG3456">
        <f t="shared" ca="1" si="1191"/>
        <v>15.436000000000002</v>
      </c>
      <c r="AH3456">
        <f t="shared" ca="1" si="1191"/>
        <v>15.324400000000001</v>
      </c>
      <c r="AI3456">
        <f t="shared" ca="1" si="1192"/>
        <v>15.436000000000002</v>
      </c>
      <c r="AK3456">
        <f t="shared" ca="1" si="1193"/>
        <v>1</v>
      </c>
      <c r="AL3456">
        <f t="shared" ca="1" si="1194"/>
        <v>-1</v>
      </c>
      <c r="AN3456" t="str">
        <f t="shared" ca="1" si="1204"/>
        <v>Not Down</v>
      </c>
      <c r="AO3456" t="str">
        <f t="shared" ca="1" si="1164"/>
        <v>Not Up</v>
      </c>
      <c r="AQ3456">
        <f t="shared" ca="1" si="1202"/>
        <v>1</v>
      </c>
      <c r="AR3456">
        <f t="shared" ca="1" si="1203"/>
        <v>0</v>
      </c>
      <c r="AT3456">
        <f t="shared" ca="1" si="1181"/>
        <v>1</v>
      </c>
      <c r="AU3456">
        <f t="shared" ca="1" si="1182"/>
        <v>0</v>
      </c>
      <c r="AW3456" s="5">
        <f t="shared" ca="1" si="1196"/>
        <v>6.1802535396262091E-2</v>
      </c>
      <c r="AX3456" s="5">
        <f t="shared" ca="1" si="1197"/>
        <v>5.3161816809762161E-2</v>
      </c>
      <c r="AY3456" s="18">
        <f t="shared" ca="1" si="1195"/>
        <v>6.1802535396262091E-2</v>
      </c>
      <c r="BA3456" s="6">
        <f t="shared" ca="1" si="1188"/>
        <v>0.80902829761615369</v>
      </c>
      <c r="BB3456">
        <f t="shared" ca="1" si="1189"/>
        <v>0.83181294337804523</v>
      </c>
      <c r="BC3456" t="str">
        <f t="shared" ca="1" si="1177"/>
        <v>HYG UP Equity</v>
      </c>
      <c r="BD3456" t="str">
        <f t="shared" ca="1" si="1178"/>
        <v>HYG UP Equity</v>
      </c>
      <c r="BF3456">
        <f t="shared" ca="1" si="1198"/>
        <v>1</v>
      </c>
      <c r="BG3456">
        <f t="shared" ca="1" si="1199"/>
        <v>0</v>
      </c>
      <c r="BI3456">
        <f t="shared" ca="1" si="1165"/>
        <v>1</v>
      </c>
      <c r="BJ3456">
        <f t="shared" ca="1" si="1166"/>
        <v>0</v>
      </c>
      <c r="BL3456">
        <f t="shared" ca="1" si="1183"/>
        <v>11.773804620250141</v>
      </c>
      <c r="BM3456">
        <f t="shared" ca="1" si="1184"/>
        <v>0</v>
      </c>
      <c r="BN3456" s="9">
        <f t="shared" ca="1" si="1174"/>
        <v>1</v>
      </c>
      <c r="BO3456" s="9">
        <f t="shared" ca="1" si="1175"/>
        <v>0</v>
      </c>
      <c r="BP3456" s="9">
        <f t="shared" ca="1" si="1169"/>
        <v>1</v>
      </c>
      <c r="BQ3456" s="9">
        <f t="shared" ca="1" si="1170"/>
        <v>0</v>
      </c>
      <c r="BR3456">
        <f t="shared" ca="1" si="1171"/>
        <v>1270.6360998678047</v>
      </c>
      <c r="BS3456">
        <f t="shared" ca="1" si="1172"/>
        <v>4.8198578141933623E-4</v>
      </c>
      <c r="BT3456">
        <f t="shared" ca="1" si="1173"/>
        <v>1.8055555555555558E-5</v>
      </c>
      <c r="BU3456">
        <f t="shared" ca="1" si="1158"/>
        <v>0</v>
      </c>
      <c r="BV3456">
        <f t="shared" ca="1" si="1159"/>
        <v>0</v>
      </c>
      <c r="BW3456" s="35">
        <f ca="1">IFERROR(VLOOKUP($B3456,OFFSET(Input!$A$1,0,MATCH(Index!BW$6&amp;" Index",Input!$1:$1,0)-1,10000,2),2,0)/100,BW3455)</f>
        <v>3.7000000000000002E-3</v>
      </c>
      <c r="BX3456">
        <f t="shared" ca="1" si="1176"/>
        <v>1.6139669589370177E-2</v>
      </c>
      <c r="CE3456">
        <v>1075.0295298302653</v>
      </c>
    </row>
    <row r="3457" spans="2:83" x14ac:dyDescent="0.25">
      <c r="B3457" s="2">
        <v>42537</v>
      </c>
      <c r="C3457">
        <f t="shared" ca="1" si="1160"/>
        <v>0</v>
      </c>
      <c r="D3457">
        <f t="shared" ca="1" si="1161"/>
        <v>0</v>
      </c>
      <c r="E3457">
        <f ca="1">IF($B3457&lt;VLOOKUP(E$6&amp;" Equity",Param,4,0),"",IFERROR(VLOOKUP($B3457,OFFSET(Input!$A$1,0,MATCH(Index!E$6&amp;" Equity",Input!$1:$1,0)-1,10000,2),2,0),E3456))</f>
        <v>83.09</v>
      </c>
      <c r="F3457" s="33">
        <v>136.46</v>
      </c>
      <c r="H3457">
        <f ca="1">IFERROR(VLOOKUP($B3457,OFFSET(Input!$A$1,0,MATCH(Index!H$6,Input!$1:$1,0)-1,10000,2),2,0),0)</f>
        <v>0</v>
      </c>
      <c r="I3457">
        <f ca="1">IFERROR(VLOOKUP($B3457,OFFSET(Input!$A$1,0,MATCH(Index!I$6,Input!$1:$1,0)-1,10000,2),2,0),0)</f>
        <v>0</v>
      </c>
      <c r="K3457">
        <f t="shared" ca="1" si="1162"/>
        <v>107.99859018567366</v>
      </c>
      <c r="L3457" s="30">
        <f t="shared" ca="1" si="1163"/>
        <v>154.05428615671528</v>
      </c>
      <c r="N3457">
        <f t="shared" ca="1" si="1167"/>
        <v>7.2236940295086923E-4</v>
      </c>
      <c r="O3457">
        <f t="shared" ca="1" si="1168"/>
        <v>4.8483162626817983E-3</v>
      </c>
      <c r="Q3457">
        <f t="shared" ca="1" si="1180"/>
        <v>6.1897110144133738E-2</v>
      </c>
      <c r="R3457">
        <f t="shared" ca="1" si="1179"/>
        <v>0.10202492053119937</v>
      </c>
      <c r="T3457">
        <f t="shared" ca="1" si="1190"/>
        <v>5.3221904301876281E-2</v>
      </c>
      <c r="U3457">
        <f t="shared" ca="1" si="1185"/>
        <v>8.5028984487638834E-2</v>
      </c>
      <c r="W3457">
        <f t="shared" ca="1" si="1186"/>
        <v>-0.17858513907487197</v>
      </c>
      <c r="X3457">
        <f t="shared" ca="1" si="1187"/>
        <v>-0.27158943107457978</v>
      </c>
      <c r="Z3457">
        <f t="shared" ca="1" si="1200"/>
        <v>108.74856234281813</v>
      </c>
      <c r="AA3457">
        <f t="shared" ca="1" si="1200"/>
        <v>108.3767779706864</v>
      </c>
      <c r="AB3457">
        <f t="shared" ca="1" si="1200"/>
        <v>108.19083323832025</v>
      </c>
      <c r="AC3457">
        <f t="shared" ca="1" si="1201"/>
        <v>108.3767779706864</v>
      </c>
      <c r="AE3457">
        <f ca="1">IFERROR(VLOOKUP($B3457,OFFSET(Input!$A$1,0,MATCH(Index!AE$6&amp;" Index",Input!$1:$1,0)-1,10000,2),2,0),AE3456)</f>
        <v>19.37</v>
      </c>
      <c r="AF3457">
        <f t="shared" ca="1" si="1191"/>
        <v>15.764666666666665</v>
      </c>
      <c r="AG3457">
        <f t="shared" ca="1" si="1191"/>
        <v>15.606999999999999</v>
      </c>
      <c r="AH3457">
        <f t="shared" ca="1" si="1191"/>
        <v>15.511599999999998</v>
      </c>
      <c r="AI3457">
        <f t="shared" ca="1" si="1192"/>
        <v>15.606999999999999</v>
      </c>
      <c r="AK3457">
        <f t="shared" ca="1" si="1193"/>
        <v>1</v>
      </c>
      <c r="AL3457">
        <f t="shared" ca="1" si="1194"/>
        <v>1</v>
      </c>
      <c r="AN3457" t="str">
        <f t="shared" ca="1" si="1204"/>
        <v>Not Down</v>
      </c>
      <c r="AO3457" t="str">
        <f t="shared" ca="1" si="1164"/>
        <v>Not Up</v>
      </c>
      <c r="AQ3457">
        <f t="shared" ca="1" si="1202"/>
        <v>1</v>
      </c>
      <c r="AR3457">
        <f t="shared" ca="1" si="1203"/>
        <v>0</v>
      </c>
      <c r="AT3457">
        <f t="shared" ca="1" si="1181"/>
        <v>1</v>
      </c>
      <c r="AU3457">
        <f t="shared" ca="1" si="1182"/>
        <v>0</v>
      </c>
      <c r="AW3457" s="5">
        <f t="shared" ca="1" si="1196"/>
        <v>6.1897110144133738E-2</v>
      </c>
      <c r="AX3457" s="5">
        <f t="shared" ca="1" si="1197"/>
        <v>5.3221904301876281E-2</v>
      </c>
      <c r="AY3457" s="18">
        <f t="shared" ca="1" si="1195"/>
        <v>6.1897110144133738E-2</v>
      </c>
      <c r="BA3457" s="6">
        <f t="shared" ca="1" si="1188"/>
        <v>0.80779215513567437</v>
      </c>
      <c r="BB3457">
        <f t="shared" ca="1" si="1189"/>
        <v>0.83181294337804523</v>
      </c>
      <c r="BC3457" t="str">
        <f t="shared" ca="1" si="1177"/>
        <v>HYG UP Equity</v>
      </c>
      <c r="BD3457" t="str">
        <f t="shared" ca="1" si="1178"/>
        <v>HYG UP Equity</v>
      </c>
      <c r="BF3457">
        <f t="shared" ca="1" si="1198"/>
        <v>1</v>
      </c>
      <c r="BG3457">
        <f t="shared" ca="1" si="1199"/>
        <v>0</v>
      </c>
      <c r="BI3457">
        <f t="shared" ca="1" si="1165"/>
        <v>1</v>
      </c>
      <c r="BJ3457">
        <f t="shared" ca="1" si="1166"/>
        <v>0</v>
      </c>
      <c r="BL3457">
        <f t="shared" ca="1" si="1183"/>
        <v>11.773804620250141</v>
      </c>
      <c r="BM3457">
        <f t="shared" ca="1" si="1184"/>
        <v>0</v>
      </c>
      <c r="BN3457" s="9">
        <f t="shared" ca="1" si="1174"/>
        <v>1</v>
      </c>
      <c r="BO3457" s="9">
        <f t="shared" ca="1" si="1175"/>
        <v>0</v>
      </c>
      <c r="BP3457" s="9">
        <f t="shared" ca="1" si="1169"/>
        <v>1</v>
      </c>
      <c r="BQ3457" s="9">
        <f t="shared" ca="1" si="1170"/>
        <v>0</v>
      </c>
      <c r="BR3457">
        <f t="shared" ca="1" si="1171"/>
        <v>1271.5543001085862</v>
      </c>
      <c r="BS3457">
        <f t="shared" ca="1" si="1172"/>
        <v>7.2263037456354873E-4</v>
      </c>
      <c r="BT3457">
        <f t="shared" ca="1" si="1173"/>
        <v>1.8055555555555558E-5</v>
      </c>
      <c r="BU3457">
        <f t="shared" ca="1" si="1158"/>
        <v>0</v>
      </c>
      <c r="BV3457">
        <f t="shared" ca="1" si="1159"/>
        <v>0</v>
      </c>
      <c r="BW3457" s="35">
        <f ca="1">IFERROR(VLOOKUP($B3457,OFFSET(Input!$A$1,0,MATCH(Index!BW$6&amp;" Index",Input!$1:$1,0)-1,10000,2),2,0)/100,BW3456)</f>
        <v>3.8E-3</v>
      </c>
      <c r="BX3457">
        <f t="shared" ca="1" si="1176"/>
        <v>1.6145701675754971E-2</v>
      </c>
      <c r="CE3457">
        <v>1075.6465044937611</v>
      </c>
    </row>
    <row r="3458" spans="2:83" x14ac:dyDescent="0.25">
      <c r="B3458" s="2">
        <v>42538</v>
      </c>
      <c r="C3458">
        <f t="shared" ca="1" si="1160"/>
        <v>0</v>
      </c>
      <c r="D3458">
        <f t="shared" ca="1" si="1161"/>
        <v>0</v>
      </c>
      <c r="E3458">
        <f ca="1">IF($B3458&lt;VLOOKUP(E$6&amp;" Equity",Param,4,0),"",IFERROR(VLOOKUP($B3458,OFFSET(Input!$A$1,0,MATCH(Index!E$6&amp;" Equity",Input!$1:$1,0)-1,10000,2),2,0),E3457))</f>
        <v>83.13</v>
      </c>
      <c r="F3458" s="33">
        <v>135.61000000000001</v>
      </c>
      <c r="H3458">
        <f ca="1">IFERROR(VLOOKUP($B3458,OFFSET(Input!$A$1,0,MATCH(Index!H$6,Input!$1:$1,0)-1,10000,2),2,0),0)</f>
        <v>0</v>
      </c>
      <c r="I3458">
        <f ca="1">IFERROR(VLOOKUP($B3458,OFFSET(Input!$A$1,0,MATCH(Index!I$6,Input!$1:$1,0)-1,10000,2),2,0),0)</f>
        <v>0</v>
      </c>
      <c r="K3458">
        <f t="shared" ca="1" si="1162"/>
        <v>108.05058132308403</v>
      </c>
      <c r="L3458" s="30">
        <f t="shared" ca="1" si="1163"/>
        <v>153.09469255248541</v>
      </c>
      <c r="N3458">
        <f t="shared" ca="1" si="1167"/>
        <v>4.8128986610676365E-4</v>
      </c>
      <c r="O3458">
        <f t="shared" ca="1" si="1168"/>
        <v>-6.2484122874236561E-3</v>
      </c>
      <c r="Q3458">
        <f t="shared" ca="1" si="1180"/>
        <v>6.1191744500249209E-2</v>
      </c>
      <c r="R3458">
        <f t="shared" ca="1" si="1179"/>
        <v>7.9735949295343972E-2</v>
      </c>
      <c r="T3458">
        <f t="shared" ca="1" si="1190"/>
        <v>5.2332148237537068E-2</v>
      </c>
      <c r="U3458">
        <f t="shared" ca="1" si="1185"/>
        <v>8.6528764785877066E-2</v>
      </c>
      <c r="W3458">
        <f t="shared" ca="1" si="1186"/>
        <v>-0.38666450560826027</v>
      </c>
      <c r="X3458">
        <f t="shared" ca="1" si="1187"/>
        <v>-0.24649941829298549</v>
      </c>
      <c r="Z3458">
        <f t="shared" ca="1" si="1200"/>
        <v>108.69787098384305</v>
      </c>
      <c r="AA3458">
        <f t="shared" ca="1" si="1200"/>
        <v>108.42079525707518</v>
      </c>
      <c r="AB3458">
        <f t="shared" ca="1" si="1200"/>
        <v>108.21052452274637</v>
      </c>
      <c r="AC3458">
        <f t="shared" ca="1" si="1201"/>
        <v>108.42079525707518</v>
      </c>
      <c r="AE3458">
        <f ca="1">IFERROR(VLOOKUP($B3458,OFFSET(Input!$A$1,0,MATCH(Index!AE$6&amp;" Index",Input!$1:$1,0)-1,10000,2),2,0),AE3457)</f>
        <v>19.41</v>
      </c>
      <c r="AF3458">
        <f t="shared" ca="1" si="1191"/>
        <v>16.163333333333334</v>
      </c>
      <c r="AG3458">
        <f t="shared" ca="1" si="1191"/>
        <v>15.761000000000001</v>
      </c>
      <c r="AH3458">
        <f t="shared" ca="1" si="1191"/>
        <v>15.711600000000001</v>
      </c>
      <c r="AI3458">
        <f t="shared" ca="1" si="1192"/>
        <v>15.761000000000001</v>
      </c>
      <c r="AK3458">
        <f t="shared" ca="1" si="1193"/>
        <v>1</v>
      </c>
      <c r="AL3458">
        <f t="shared" ca="1" si="1194"/>
        <v>1</v>
      </c>
      <c r="AN3458" t="str">
        <f t="shared" ca="1" si="1204"/>
        <v>Not Down</v>
      </c>
      <c r="AO3458" t="str">
        <f t="shared" ca="1" si="1164"/>
        <v>Not Up</v>
      </c>
      <c r="AQ3458">
        <f t="shared" ca="1" si="1202"/>
        <v>1</v>
      </c>
      <c r="AR3458">
        <f t="shared" ca="1" si="1203"/>
        <v>0</v>
      </c>
      <c r="AT3458">
        <f t="shared" ca="1" si="1181"/>
        <v>1</v>
      </c>
      <c r="AU3458">
        <f t="shared" ca="1" si="1182"/>
        <v>0</v>
      </c>
      <c r="AW3458" s="5">
        <f t="shared" ca="1" si="1196"/>
        <v>6.1191744500249209E-2</v>
      </c>
      <c r="AX3458" s="5">
        <f t="shared" ca="1" si="1197"/>
        <v>5.2332148237537068E-2</v>
      </c>
      <c r="AY3458" s="18">
        <f t="shared" ca="1" si="1195"/>
        <v>6.1191744500249209E-2</v>
      </c>
      <c r="BA3458" s="6">
        <f t="shared" ca="1" si="1188"/>
        <v>0.81710368626271757</v>
      </c>
      <c r="BB3458">
        <f t="shared" ca="1" si="1189"/>
        <v>0.83181294337804523</v>
      </c>
      <c r="BC3458" t="str">
        <f t="shared" ca="1" si="1177"/>
        <v>HYG UP Equity</v>
      </c>
      <c r="BD3458" t="str">
        <f t="shared" ca="1" si="1178"/>
        <v>HYG UP Equity</v>
      </c>
      <c r="BF3458">
        <f t="shared" ca="1" si="1198"/>
        <v>1</v>
      </c>
      <c r="BG3458">
        <f t="shared" ca="1" si="1199"/>
        <v>0</v>
      </c>
      <c r="BI3458">
        <f t="shared" ca="1" si="1165"/>
        <v>1</v>
      </c>
      <c r="BJ3458">
        <f t="shared" ca="1" si="1166"/>
        <v>0</v>
      </c>
      <c r="BL3458">
        <f t="shared" ca="1" si="1183"/>
        <v>11.773804620250141</v>
      </c>
      <c r="BM3458">
        <f t="shared" ca="1" si="1184"/>
        <v>0</v>
      </c>
      <c r="BN3458" s="9">
        <f t="shared" ca="1" si="1174"/>
        <v>1</v>
      </c>
      <c r="BO3458" s="9">
        <f t="shared" ca="1" si="1175"/>
        <v>0</v>
      </c>
      <c r="BP3458" s="9">
        <f t="shared" ca="1" si="1169"/>
        <v>1</v>
      </c>
      <c r="BQ3458" s="9">
        <f t="shared" ca="1" si="1170"/>
        <v>0</v>
      </c>
      <c r="BR3458">
        <f t="shared" ca="1" si="1171"/>
        <v>1272.1664336024403</v>
      </c>
      <c r="BS3458">
        <f t="shared" ca="1" si="1172"/>
        <v>4.8140570465760035E-4</v>
      </c>
      <c r="BT3458">
        <f t="shared" ca="1" si="1173"/>
        <v>1.8055555555555558E-5</v>
      </c>
      <c r="BU3458">
        <f t="shared" ca="1" si="1158"/>
        <v>0</v>
      </c>
      <c r="BV3458">
        <f t="shared" ca="1" si="1159"/>
        <v>0</v>
      </c>
      <c r="BW3458" s="35">
        <f ca="1">IFERROR(VLOOKUP($B3458,OFFSET(Input!$A$1,0,MATCH(Index!BW$6&amp;" Index",Input!$1:$1,0)-1,10000,2),2,0)/100,BW3457)</f>
        <v>3.8E-3</v>
      </c>
      <c r="BX3458">
        <f t="shared" ca="1" si="1176"/>
        <v>1.6154967922478329E-2</v>
      </c>
      <c r="CE3458">
        <v>1076.0480509389999</v>
      </c>
    </row>
    <row r="3459" spans="2:83" x14ac:dyDescent="0.25">
      <c r="B3459" s="2">
        <v>42541</v>
      </c>
      <c r="C3459">
        <f t="shared" ca="1" si="1160"/>
        <v>0</v>
      </c>
      <c r="D3459">
        <f t="shared" ca="1" si="1161"/>
        <v>0</v>
      </c>
      <c r="E3459">
        <f ca="1">IF($B3459&lt;VLOOKUP(E$6&amp;" Equity",Param,4,0),"",IFERROR(VLOOKUP($B3459,OFFSET(Input!$A$1,0,MATCH(Index!E$6&amp;" Equity",Input!$1:$1,0)-1,10000,2),2,0),E3458))</f>
        <v>83.62</v>
      </c>
      <c r="F3459" s="33">
        <v>134.16</v>
      </c>
      <c r="H3459">
        <f ca="1">IFERROR(VLOOKUP($B3459,OFFSET(Input!$A$1,0,MATCH(Index!H$6,Input!$1:$1,0)-1,10000,2),2,0),0)</f>
        <v>0</v>
      </c>
      <c r="I3459">
        <f ca="1">IFERROR(VLOOKUP($B3459,OFFSET(Input!$A$1,0,MATCH(Index!I$6,Input!$1:$1,0)-1,10000,2),2,0),0)</f>
        <v>0</v>
      </c>
      <c r="K3459">
        <f t="shared" ca="1" si="1162"/>
        <v>108.68747275636098</v>
      </c>
      <c r="L3459" s="30">
        <f t="shared" ca="1" si="1163"/>
        <v>151.45773875703443</v>
      </c>
      <c r="N3459">
        <f t="shared" ca="1" si="1167"/>
        <v>5.8770783854223945E-3</v>
      </c>
      <c r="O3459">
        <f t="shared" ca="1" si="1168"/>
        <v>-1.0750001584900712E-2</v>
      </c>
      <c r="Q3459">
        <f t="shared" ca="1" si="1180"/>
        <v>6.4410064159498598E-2</v>
      </c>
      <c r="R3459">
        <f t="shared" ca="1" si="1179"/>
        <v>8.8702533175330528E-2</v>
      </c>
      <c r="T3459">
        <f t="shared" ca="1" si="1190"/>
        <v>5.4954712213350569E-2</v>
      </c>
      <c r="U3459">
        <f t="shared" ca="1" si="1185"/>
        <v>9.4529735531470926E-2</v>
      </c>
      <c r="W3459">
        <f t="shared" ca="1" si="1186"/>
        <v>-0.46738024507730502</v>
      </c>
      <c r="X3459">
        <f t="shared" ca="1" si="1187"/>
        <v>-0.37462044952314683</v>
      </c>
      <c r="Z3459">
        <f t="shared" ca="1" si="1200"/>
        <v>108.6640767445263</v>
      </c>
      <c r="AA3459">
        <f t="shared" ca="1" si="1200"/>
        <v>108.47790070696689</v>
      </c>
      <c r="AB3459">
        <f t="shared" ca="1" si="1200"/>
        <v>108.27483593628162</v>
      </c>
      <c r="AC3459">
        <f t="shared" ca="1" si="1201"/>
        <v>108.47790070696689</v>
      </c>
      <c r="AE3459">
        <f ca="1">IFERROR(VLOOKUP($B3459,OFFSET(Input!$A$1,0,MATCH(Index!AE$6&amp;" Index",Input!$1:$1,0)-1,10000,2),2,0),AE3458)</f>
        <v>18.37</v>
      </c>
      <c r="AF3459">
        <f t="shared" ca="1" si="1191"/>
        <v>16.513333333333335</v>
      </c>
      <c r="AG3459">
        <f t="shared" ca="1" si="1191"/>
        <v>15.919500000000003</v>
      </c>
      <c r="AH3459">
        <f t="shared" ca="1" si="1191"/>
        <v>15.844800000000003</v>
      </c>
      <c r="AI3459">
        <f t="shared" ca="1" si="1192"/>
        <v>15.919500000000003</v>
      </c>
      <c r="AK3459">
        <f t="shared" ca="1" si="1193"/>
        <v>1</v>
      </c>
      <c r="AL3459">
        <f t="shared" ca="1" si="1194"/>
        <v>1</v>
      </c>
      <c r="AN3459" t="str">
        <f t="shared" ca="1" si="1204"/>
        <v>Not Down</v>
      </c>
      <c r="AO3459" t="str">
        <f t="shared" ca="1" si="1164"/>
        <v>Not Up</v>
      </c>
      <c r="AQ3459">
        <f t="shared" ca="1" si="1202"/>
        <v>1</v>
      </c>
      <c r="AR3459">
        <f t="shared" ca="1" si="1203"/>
        <v>0</v>
      </c>
      <c r="AT3459">
        <f t="shared" ca="1" si="1181"/>
        <v>1</v>
      </c>
      <c r="AU3459">
        <f t="shared" ca="1" si="1182"/>
        <v>0</v>
      </c>
      <c r="AW3459" s="5">
        <f t="shared" ca="1" si="1196"/>
        <v>6.4410064159498598E-2</v>
      </c>
      <c r="AX3459" s="5">
        <f t="shared" ca="1" si="1197"/>
        <v>5.4954712213350569E-2</v>
      </c>
      <c r="AY3459" s="18">
        <f t="shared" ca="1" si="1195"/>
        <v>6.4410064159498598E-2</v>
      </c>
      <c r="BA3459" s="6">
        <f t="shared" ca="1" si="1188"/>
        <v>0.77627620236777028</v>
      </c>
      <c r="BB3459">
        <f t="shared" ca="1" si="1189"/>
        <v>0.83181294337804523</v>
      </c>
      <c r="BC3459" t="str">
        <f t="shared" ca="1" si="1177"/>
        <v>HYG UP Equity</v>
      </c>
      <c r="BD3459" t="str">
        <f t="shared" ca="1" si="1178"/>
        <v>HYG UP Equity</v>
      </c>
      <c r="BF3459">
        <f t="shared" ca="1" si="1198"/>
        <v>1</v>
      </c>
      <c r="BG3459">
        <f t="shared" ca="1" si="1199"/>
        <v>0</v>
      </c>
      <c r="BI3459">
        <f t="shared" ca="1" si="1165"/>
        <v>1</v>
      </c>
      <c r="BJ3459">
        <f t="shared" ca="1" si="1166"/>
        <v>0</v>
      </c>
      <c r="BL3459">
        <f t="shared" ca="1" si="1183"/>
        <v>11.773804620250141</v>
      </c>
      <c r="BM3459">
        <f t="shared" ca="1" si="1184"/>
        <v>0</v>
      </c>
      <c r="BN3459" s="9">
        <f t="shared" ca="1" si="1174"/>
        <v>1</v>
      </c>
      <c r="BO3459" s="9">
        <f t="shared" ca="1" si="1175"/>
        <v>0</v>
      </c>
      <c r="BP3459" s="9">
        <f t="shared" ca="1" si="1169"/>
        <v>1</v>
      </c>
      <c r="BQ3459" s="9">
        <f t="shared" ca="1" si="1170"/>
        <v>0</v>
      </c>
      <c r="BR3459">
        <f t="shared" ca="1" si="1171"/>
        <v>1279.6650689021542</v>
      </c>
      <c r="BS3459">
        <f t="shared" ca="1" si="1172"/>
        <v>5.8943822927945977E-3</v>
      </c>
      <c r="BT3459">
        <f t="shared" ca="1" si="1173"/>
        <v>5.4166666666666671E-5</v>
      </c>
      <c r="BU3459">
        <f t="shared" ca="1" si="1158"/>
        <v>0</v>
      </c>
      <c r="BV3459">
        <f t="shared" ca="1" si="1159"/>
        <v>0</v>
      </c>
      <c r="BW3459" s="35">
        <f ca="1">IFERROR(VLOOKUP($B3459,OFFSET(Input!$A$1,0,MATCH(Index!BW$6&amp;" Index",Input!$1:$1,0)-1,10000,2),2,0)/100,BW3458)</f>
        <v>3.8E-3</v>
      </c>
      <c r="BX3459">
        <f t="shared" ca="1" si="1176"/>
        <v>4.8482996058671332E-2</v>
      </c>
      <c r="CE3459">
        <v>1081.2363524211028</v>
      </c>
    </row>
    <row r="3460" spans="2:83" x14ac:dyDescent="0.25">
      <c r="B3460" s="2">
        <v>42542</v>
      </c>
      <c r="C3460">
        <f t="shared" ca="1" si="1160"/>
        <v>0</v>
      </c>
      <c r="D3460">
        <f t="shared" ca="1" si="1161"/>
        <v>0</v>
      </c>
      <c r="E3460">
        <f ca="1">IF($B3460&lt;VLOOKUP(E$6&amp;" Equity",Param,4,0),"",IFERROR(VLOOKUP($B3460,OFFSET(Input!$A$1,0,MATCH(Index!E$6&amp;" Equity",Input!$1:$1,0)-1,10000,2),2,0),E3459))</f>
        <v>83.95</v>
      </c>
      <c r="F3460" s="33">
        <v>133.54</v>
      </c>
      <c r="H3460">
        <f ca="1">IFERROR(VLOOKUP($B3460,OFFSET(Input!$A$1,0,MATCH(Index!H$6,Input!$1:$1,0)-1,10000,2),2,0),0)</f>
        <v>0</v>
      </c>
      <c r="I3460">
        <f ca="1">IFERROR(VLOOKUP($B3460,OFFSET(Input!$A$1,0,MATCH(Index!I$6,Input!$1:$1,0)-1,10000,2),2,0),0)</f>
        <v>0</v>
      </c>
      <c r="K3460">
        <f t="shared" ca="1" si="1162"/>
        <v>109.11639963999646</v>
      </c>
      <c r="L3460" s="30">
        <f t="shared" ca="1" si="1163"/>
        <v>150.75779989277262</v>
      </c>
      <c r="N3460">
        <f t="shared" ca="1" si="1167"/>
        <v>3.9386575951308629E-3</v>
      </c>
      <c r="O3460">
        <f t="shared" ca="1" si="1168"/>
        <v>-4.6320590852308519E-3</v>
      </c>
      <c r="Q3460">
        <f t="shared" ca="1" si="1180"/>
        <v>6.3650689008591749E-2</v>
      </c>
      <c r="R3460">
        <f t="shared" ca="1" si="1179"/>
        <v>9.0893476447181362E-2</v>
      </c>
      <c r="T3460">
        <f t="shared" ca="1" si="1190"/>
        <v>5.6698814172285075E-2</v>
      </c>
      <c r="U3460">
        <f t="shared" ca="1" si="1185"/>
        <v>9.5623208041267865E-2</v>
      </c>
      <c r="W3460">
        <f t="shared" ca="1" si="1186"/>
        <v>-0.58735844352011057</v>
      </c>
      <c r="X3460">
        <f t="shared" ca="1" si="1187"/>
        <v>-0.40258786805255081</v>
      </c>
      <c r="Z3460">
        <f t="shared" ca="1" si="1200"/>
        <v>108.62508339146855</v>
      </c>
      <c r="AA3460">
        <f t="shared" ca="1" si="1200"/>
        <v>108.55515895565</v>
      </c>
      <c r="AB3460">
        <f t="shared" ca="1" si="1200"/>
        <v>108.33250318997878</v>
      </c>
      <c r="AC3460">
        <f t="shared" ca="1" si="1201"/>
        <v>108.55515895565</v>
      </c>
      <c r="AE3460">
        <f ca="1">IFERROR(VLOOKUP($B3460,OFFSET(Input!$A$1,0,MATCH(Index!AE$6&amp;" Index",Input!$1:$1,0)-1,10000,2),2,0),AE3459)</f>
        <v>18.48</v>
      </c>
      <c r="AF3460">
        <f t="shared" ca="1" si="1191"/>
        <v>16.799333333333333</v>
      </c>
      <c r="AG3460">
        <f t="shared" ca="1" si="1191"/>
        <v>16.052500000000002</v>
      </c>
      <c r="AH3460">
        <f t="shared" ca="1" si="1191"/>
        <v>15.996800000000006</v>
      </c>
      <c r="AI3460">
        <f t="shared" ca="1" si="1192"/>
        <v>16.052500000000002</v>
      </c>
      <c r="AK3460">
        <f t="shared" ca="1" si="1193"/>
        <v>1</v>
      </c>
      <c r="AL3460">
        <f t="shared" ca="1" si="1194"/>
        <v>1</v>
      </c>
      <c r="AN3460" t="str">
        <f t="shared" ca="1" si="1204"/>
        <v>Not Down</v>
      </c>
      <c r="AO3460" t="str">
        <f t="shared" ca="1" si="1164"/>
        <v>Not Up</v>
      </c>
      <c r="AQ3460">
        <f t="shared" ca="1" si="1202"/>
        <v>1</v>
      </c>
      <c r="AR3460">
        <f t="shared" ca="1" si="1203"/>
        <v>0</v>
      </c>
      <c r="AT3460">
        <f t="shared" ca="1" si="1181"/>
        <v>1</v>
      </c>
      <c r="AU3460">
        <f t="shared" ca="1" si="1182"/>
        <v>0</v>
      </c>
      <c r="AW3460" s="5">
        <f t="shared" ca="1" si="1196"/>
        <v>6.3650689008591749E-2</v>
      </c>
      <c r="AX3460" s="5">
        <f t="shared" ca="1" si="1197"/>
        <v>5.6698814172285075E-2</v>
      </c>
      <c r="AY3460" s="18">
        <f t="shared" ca="1" si="1195"/>
        <v>6.3650689008591749E-2</v>
      </c>
      <c r="BA3460" s="6">
        <f t="shared" ca="1" si="1188"/>
        <v>0.78553745102823413</v>
      </c>
      <c r="BB3460">
        <f t="shared" ca="1" si="1189"/>
        <v>0.83181294337804523</v>
      </c>
      <c r="BC3460" t="str">
        <f t="shared" ca="1" si="1177"/>
        <v>HYG UP Equity</v>
      </c>
      <c r="BD3460" t="str">
        <f t="shared" ca="1" si="1178"/>
        <v>HYG UP Equity</v>
      </c>
      <c r="BF3460">
        <f t="shared" ca="1" si="1198"/>
        <v>1</v>
      </c>
      <c r="BG3460">
        <f t="shared" ca="1" si="1199"/>
        <v>0</v>
      </c>
      <c r="BI3460">
        <f t="shared" ca="1" si="1165"/>
        <v>1</v>
      </c>
      <c r="BJ3460">
        <f t="shared" ca="1" si="1166"/>
        <v>0</v>
      </c>
      <c r="BL3460">
        <f t="shared" ca="1" si="1183"/>
        <v>11.773804620250141</v>
      </c>
      <c r="BM3460">
        <f t="shared" ca="1" si="1184"/>
        <v>0</v>
      </c>
      <c r="BN3460" s="9">
        <f t="shared" ca="1" si="1174"/>
        <v>1</v>
      </c>
      <c r="BO3460" s="9">
        <f t="shared" ca="1" si="1175"/>
        <v>0</v>
      </c>
      <c r="BP3460" s="9">
        <f t="shared" ca="1" si="1169"/>
        <v>1</v>
      </c>
      <c r="BQ3460" s="9">
        <f t="shared" ca="1" si="1170"/>
        <v>0</v>
      </c>
      <c r="BR3460">
        <f t="shared" ca="1" si="1171"/>
        <v>1284.7151702264512</v>
      </c>
      <c r="BS3460">
        <f t="shared" ca="1" si="1172"/>
        <v>3.9464243004065924E-3</v>
      </c>
      <c r="BT3460">
        <f t="shared" ca="1" si="1173"/>
        <v>1.8055555555555558E-5</v>
      </c>
      <c r="BU3460">
        <f t="shared" ref="BU3460:BU3523" ca="1" si="1205">ABS($BB3458*BN3460-$BB3459*BP3460)*0.02%</f>
        <v>0</v>
      </c>
      <c r="BV3460">
        <f t="shared" ref="BV3460:BV3523" ca="1" si="1206">ABS($BB3458*BO3460-$BB3459*BQ3460)*0.02%</f>
        <v>0</v>
      </c>
      <c r="BW3460" s="35">
        <f ca="1">IFERROR(VLOOKUP($B3460,OFFSET(Input!$A$1,0,MATCH(Index!BW$6&amp;" Index",Input!$1:$1,0)-1,10000,2),2,0)/100,BW3459)</f>
        <v>3.8E-3</v>
      </c>
      <c r="BX3460">
        <f t="shared" ca="1" si="1176"/>
        <v>1.6238920981016123E-2</v>
      </c>
      <c r="CE3460">
        <v>1084.7563761718916</v>
      </c>
    </row>
    <row r="3461" spans="2:83" x14ac:dyDescent="0.25">
      <c r="B3461" s="2">
        <v>42543</v>
      </c>
      <c r="C3461">
        <f t="shared" ca="1" si="1160"/>
        <v>0</v>
      </c>
      <c r="D3461">
        <f t="shared" ca="1" si="1161"/>
        <v>0</v>
      </c>
      <c r="E3461">
        <f ca="1">IF($B3461&lt;VLOOKUP(E$6&amp;" Equity",Param,4,0),"",IFERROR(VLOOKUP($B3461,OFFSET(Input!$A$1,0,MATCH(Index!E$6&amp;" Equity",Input!$1:$1,0)-1,10000,2),2,0),E3460))</f>
        <v>84.02</v>
      </c>
      <c r="F3461" s="33">
        <v>133.76</v>
      </c>
      <c r="H3461">
        <f ca="1">IFERROR(VLOOKUP($B3461,OFFSET(Input!$A$1,0,MATCH(Index!H$6,Input!$1:$1,0)-1,10000,2),2,0),0)</f>
        <v>0</v>
      </c>
      <c r="I3461">
        <f ca="1">IFERROR(VLOOKUP($B3461,OFFSET(Input!$A$1,0,MATCH(Index!I$6,Input!$1:$1,0)-1,10000,2),2,0),0)</f>
        <v>0</v>
      </c>
      <c r="K3461">
        <f t="shared" ca="1" si="1162"/>
        <v>109.20738413046459</v>
      </c>
      <c r="L3461" s="30">
        <f t="shared" ca="1" si="1163"/>
        <v>151.00616529622036</v>
      </c>
      <c r="N3461">
        <f t="shared" ca="1" si="1167"/>
        <v>8.3348221768611954E-4</v>
      </c>
      <c r="O3461">
        <f t="shared" ca="1" si="1168"/>
        <v>1.6460909066687169E-3</v>
      </c>
      <c r="Q3461">
        <f t="shared" ca="1" si="1180"/>
        <v>6.0883046990494724E-2</v>
      </c>
      <c r="R3461">
        <f t="shared" ca="1" si="1179"/>
        <v>8.7240106201120687E-2</v>
      </c>
      <c r="T3461">
        <f t="shared" ca="1" si="1190"/>
        <v>5.2637813569694818E-2</v>
      </c>
      <c r="U3461">
        <f t="shared" ca="1" si="1185"/>
        <v>9.4486554202823952E-2</v>
      </c>
      <c r="W3461">
        <f t="shared" ca="1" si="1186"/>
        <v>-0.72934380662673792</v>
      </c>
      <c r="X3461">
        <f t="shared" ca="1" si="1187"/>
        <v>-0.36771148262475212</v>
      </c>
      <c r="Z3461">
        <f t="shared" ca="1" si="1200"/>
        <v>108.55359557752929</v>
      </c>
      <c r="AA3461">
        <f t="shared" ca="1" si="1200"/>
        <v>108.60462779409627</v>
      </c>
      <c r="AB3461">
        <f t="shared" ca="1" si="1200"/>
        <v>108.40260593194944</v>
      </c>
      <c r="AC3461">
        <f t="shared" ca="1" si="1201"/>
        <v>108.60462779409627</v>
      </c>
      <c r="AE3461">
        <f ca="1">IFERROR(VLOOKUP($B3461,OFFSET(Input!$A$1,0,MATCH(Index!AE$6&amp;" Index",Input!$1:$1,0)-1,10000,2),2,0),AE3460)</f>
        <v>21.17</v>
      </c>
      <c r="AF3461">
        <f t="shared" ca="1" si="1191"/>
        <v>17.263999999999999</v>
      </c>
      <c r="AG3461">
        <f t="shared" ca="1" si="1191"/>
        <v>16.390000000000004</v>
      </c>
      <c r="AH3461">
        <f t="shared" ca="1" si="1191"/>
        <v>16.220800000000004</v>
      </c>
      <c r="AI3461">
        <f t="shared" ca="1" si="1192"/>
        <v>16.390000000000004</v>
      </c>
      <c r="AK3461">
        <f t="shared" ca="1" si="1193"/>
        <v>-1</v>
      </c>
      <c r="AL3461">
        <f t="shared" ca="1" si="1194"/>
        <v>1</v>
      </c>
      <c r="AN3461" t="str">
        <f t="shared" ca="1" si="1204"/>
        <v>Not Down</v>
      </c>
      <c r="AO3461" t="str">
        <f t="shared" ca="1" si="1164"/>
        <v>Not Up</v>
      </c>
      <c r="AQ3461">
        <f t="shared" ca="1" si="1202"/>
        <v>1</v>
      </c>
      <c r="AR3461">
        <f t="shared" ca="1" si="1203"/>
        <v>0</v>
      </c>
      <c r="AT3461">
        <f t="shared" ca="1" si="1181"/>
        <v>1</v>
      </c>
      <c r="AU3461">
        <f t="shared" ca="1" si="1182"/>
        <v>0</v>
      </c>
      <c r="AW3461" s="5">
        <f t="shared" ca="1" si="1196"/>
        <v>6.0883046990494724E-2</v>
      </c>
      <c r="AX3461" s="5">
        <f t="shared" ca="1" si="1197"/>
        <v>5.2637813569694818E-2</v>
      </c>
      <c r="AY3461" s="18">
        <f t="shared" ca="1" si="1195"/>
        <v>6.0883046990494724E-2</v>
      </c>
      <c r="BA3461" s="6">
        <f t="shared" ca="1" si="1188"/>
        <v>0.82124667656344763</v>
      </c>
      <c r="BB3461">
        <f t="shared" ca="1" si="1189"/>
        <v>0.83181294337804523</v>
      </c>
      <c r="BC3461" t="str">
        <f t="shared" ca="1" si="1177"/>
        <v>HYG UP Equity</v>
      </c>
      <c r="BD3461" t="str">
        <f t="shared" ca="1" si="1178"/>
        <v>HYG UP Equity</v>
      </c>
      <c r="BF3461">
        <f t="shared" ca="1" si="1198"/>
        <v>1</v>
      </c>
      <c r="BG3461">
        <f t="shared" ca="1" si="1199"/>
        <v>0</v>
      </c>
      <c r="BI3461">
        <f t="shared" ca="1" si="1165"/>
        <v>1</v>
      </c>
      <c r="BJ3461">
        <f t="shared" ca="1" si="1166"/>
        <v>0</v>
      </c>
      <c r="BL3461">
        <f t="shared" ca="1" si="1183"/>
        <v>11.773804620250143</v>
      </c>
      <c r="BM3461">
        <f t="shared" ca="1" si="1184"/>
        <v>0</v>
      </c>
      <c r="BN3461" s="9">
        <f t="shared" ca="1" si="1174"/>
        <v>1</v>
      </c>
      <c r="BO3461" s="9">
        <f t="shared" ca="1" si="1175"/>
        <v>0</v>
      </c>
      <c r="BP3461" s="9">
        <f t="shared" ca="1" si="1169"/>
        <v>1.0000000000000002</v>
      </c>
      <c r="BQ3461" s="9">
        <f t="shared" ca="1" si="1170"/>
        <v>0</v>
      </c>
      <c r="BR3461">
        <f t="shared" ca="1" si="1171"/>
        <v>1285.786403840696</v>
      </c>
      <c r="BS3461">
        <f t="shared" ca="1" si="1172"/>
        <v>8.3382966051215313E-4</v>
      </c>
      <c r="BT3461">
        <f t="shared" ca="1" si="1173"/>
        <v>1.8055555555555558E-5</v>
      </c>
      <c r="BU3461">
        <f t="shared" ca="1" si="1205"/>
        <v>4.4408920985006264E-20</v>
      </c>
      <c r="BV3461">
        <f t="shared" ca="1" si="1206"/>
        <v>0</v>
      </c>
      <c r="BW3461" s="35">
        <f ca="1">IFERROR(VLOOKUP($B3461,OFFSET(Input!$A$1,0,MATCH(Index!BW$6&amp;" Index",Input!$1:$1,0)-1,10000,2),2,0)/100,BW3460)</f>
        <v>3.8E-3</v>
      </c>
      <c r="BX3461">
        <f t="shared" ca="1" si="1176"/>
        <v>1.6291787671460226E-2</v>
      </c>
      <c r="CE3461">
        <v>1085.4793206048346</v>
      </c>
    </row>
    <row r="3462" spans="2:83" x14ac:dyDescent="0.25">
      <c r="B3462" s="2">
        <v>42544</v>
      </c>
      <c r="C3462">
        <f t="shared" ca="1" si="1160"/>
        <v>0</v>
      </c>
      <c r="D3462">
        <f t="shared" ca="1" si="1161"/>
        <v>0</v>
      </c>
      <c r="E3462">
        <f ca="1">IF($B3462&lt;VLOOKUP(E$6&amp;" Equity",Param,4,0),"",IFERROR(VLOOKUP($B3462,OFFSET(Input!$A$1,0,MATCH(Index!E$6&amp;" Equity",Input!$1:$1,0)-1,10000,2),2,0),E3461))</f>
        <v>84.64</v>
      </c>
      <c r="F3462" s="33">
        <v>132.22999999999999</v>
      </c>
      <c r="H3462">
        <f ca="1">IFERROR(VLOOKUP($B3462,OFFSET(Input!$A$1,0,MATCH(Index!H$6,Input!$1:$1,0)-1,10000,2),2,0),0)</f>
        <v>0</v>
      </c>
      <c r="I3462">
        <f ca="1">IFERROR(VLOOKUP($B3462,OFFSET(Input!$A$1,0,MATCH(Index!I$6,Input!$1:$1,0)-1,10000,2),2,0),0)</f>
        <v>0</v>
      </c>
      <c r="K3462">
        <f t="shared" ca="1" si="1162"/>
        <v>110.01324676032519</v>
      </c>
      <c r="L3462" s="30">
        <f t="shared" ca="1" si="1163"/>
        <v>149.27889680860659</v>
      </c>
      <c r="N3462">
        <f t="shared" ca="1" si="1167"/>
        <v>7.3521023687532347E-3</v>
      </c>
      <c r="O3462">
        <f t="shared" ca="1" si="1168"/>
        <v>-1.1504318767659996E-2</v>
      </c>
      <c r="Q3462">
        <f t="shared" ca="1" si="1180"/>
        <v>6.8437454683669546E-2</v>
      </c>
      <c r="R3462">
        <f t="shared" ca="1" si="1179"/>
        <v>9.9515787572119263E-2</v>
      </c>
      <c r="T3462">
        <f t="shared" ca="1" si="1190"/>
        <v>5.849303563508107E-2</v>
      </c>
      <c r="U3462">
        <f t="shared" ca="1" si="1185"/>
        <v>0.10205506272099403</v>
      </c>
      <c r="W3462">
        <f t="shared" ca="1" si="1186"/>
        <v>-0.78870523880000309</v>
      </c>
      <c r="X3462">
        <f t="shared" ca="1" si="1187"/>
        <v>-0.47250044725721196</v>
      </c>
      <c r="Z3462">
        <f t="shared" ca="1" si="1200"/>
        <v>108.60558671493963</v>
      </c>
      <c r="AA3462">
        <f t="shared" ca="1" si="1200"/>
        <v>108.68598171899794</v>
      </c>
      <c r="AB3462">
        <f t="shared" ca="1" si="1200"/>
        <v>108.50442576095837</v>
      </c>
      <c r="AC3462">
        <f t="shared" ca="1" si="1201"/>
        <v>108.68598171899794</v>
      </c>
      <c r="AE3462">
        <f ca="1">IFERROR(VLOOKUP($B3462,OFFSET(Input!$A$1,0,MATCH(Index!AE$6&amp;" Index",Input!$1:$1,0)-1,10000,2),2,0),AE3461)</f>
        <v>17.25</v>
      </c>
      <c r="AF3462">
        <f t="shared" ca="1" si="1191"/>
        <v>17.505333333333333</v>
      </c>
      <c r="AG3462">
        <f t="shared" ca="1" si="1191"/>
        <v>16.557499999999997</v>
      </c>
      <c r="AH3462">
        <f t="shared" ca="1" si="1191"/>
        <v>16.272800000000004</v>
      </c>
      <c r="AI3462">
        <f t="shared" ca="1" si="1192"/>
        <v>16.557499999999997</v>
      </c>
      <c r="AK3462">
        <f t="shared" ca="1" si="1193"/>
        <v>-1</v>
      </c>
      <c r="AL3462">
        <f t="shared" ca="1" si="1194"/>
        <v>1</v>
      </c>
      <c r="AN3462" t="str">
        <f t="shared" ca="1" si="1204"/>
        <v>Not Down</v>
      </c>
      <c r="AO3462" t="str">
        <f t="shared" ca="1" si="1164"/>
        <v>Not Up</v>
      </c>
      <c r="AQ3462">
        <f t="shared" ca="1" si="1202"/>
        <v>1</v>
      </c>
      <c r="AR3462">
        <f t="shared" ca="1" si="1203"/>
        <v>0</v>
      </c>
      <c r="AT3462">
        <f t="shared" ca="1" si="1181"/>
        <v>1</v>
      </c>
      <c r="AU3462">
        <f t="shared" ca="1" si="1182"/>
        <v>0</v>
      </c>
      <c r="AW3462" s="5">
        <f t="shared" ca="1" si="1196"/>
        <v>6.8437454683669546E-2</v>
      </c>
      <c r="AX3462" s="5">
        <f t="shared" ca="1" si="1197"/>
        <v>5.849303563508107E-2</v>
      </c>
      <c r="AY3462" s="18">
        <f t="shared" ca="1" si="1195"/>
        <v>6.8437454683669546E-2</v>
      </c>
      <c r="BA3462" s="6">
        <f t="shared" ca="1" si="1188"/>
        <v>0.73059409107350881</v>
      </c>
      <c r="BB3462">
        <f t="shared" ca="1" si="1189"/>
        <v>0.73059409107350881</v>
      </c>
      <c r="BC3462" t="str">
        <f t="shared" ca="1" si="1177"/>
        <v>HYG UP Equity</v>
      </c>
      <c r="BD3462" t="str">
        <f t="shared" ca="1" si="1178"/>
        <v>HYG UP Equity</v>
      </c>
      <c r="BF3462">
        <f t="shared" ca="1" si="1198"/>
        <v>1</v>
      </c>
      <c r="BG3462">
        <f t="shared" ca="1" si="1199"/>
        <v>0</v>
      </c>
      <c r="BI3462">
        <f t="shared" ca="1" si="1165"/>
        <v>1</v>
      </c>
      <c r="BJ3462">
        <f t="shared" ca="1" si="1166"/>
        <v>0</v>
      </c>
      <c r="BL3462">
        <f t="shared" ca="1" si="1183"/>
        <v>11.773804620250145</v>
      </c>
      <c r="BM3462">
        <f t="shared" ca="1" si="1184"/>
        <v>0</v>
      </c>
      <c r="BN3462" s="9">
        <f t="shared" ca="1" si="1174"/>
        <v>1</v>
      </c>
      <c r="BO3462" s="9">
        <f t="shared" ca="1" si="1175"/>
        <v>0</v>
      </c>
      <c r="BP3462" s="9">
        <f t="shared" ca="1" si="1169"/>
        <v>1.0000000000000002</v>
      </c>
      <c r="BQ3462" s="9">
        <f t="shared" ca="1" si="1170"/>
        <v>0</v>
      </c>
      <c r="BR3462">
        <f t="shared" ca="1" si="1171"/>
        <v>1295.2744729954359</v>
      </c>
      <c r="BS3462">
        <f t="shared" ca="1" si="1172"/>
        <v>7.3791954296595907E-3</v>
      </c>
      <c r="BT3462">
        <f t="shared" ca="1" si="1173"/>
        <v>1.8055555555555558E-5</v>
      </c>
      <c r="BU3462">
        <f t="shared" ca="1" si="1205"/>
        <v>4.4408920985006264E-20</v>
      </c>
      <c r="BV3462">
        <f t="shared" ca="1" si="1206"/>
        <v>0</v>
      </c>
      <c r="BW3462" s="35">
        <f ca="1">IFERROR(VLOOKUP($B3462,OFFSET(Input!$A$1,0,MATCH(Index!BW$6&amp;" Index",Input!$1:$1,0)-1,10000,2),2,0)/100,BW3461)</f>
        <v>3.9000000000000003E-3</v>
      </c>
      <c r="BX3462">
        <f t="shared" ca="1" si="1176"/>
        <v>1.6302645461705571E-2</v>
      </c>
      <c r="CE3462">
        <v>1092.1126606834171</v>
      </c>
    </row>
    <row r="3463" spans="2:83" x14ac:dyDescent="0.25">
      <c r="B3463" s="2">
        <v>42545</v>
      </c>
      <c r="C3463">
        <f t="shared" ref="C3463:C3526" ca="1" si="1207">IF(MONTH(B3463)&lt;&gt;MONTH(B3462),1,0)</f>
        <v>0</v>
      </c>
      <c r="D3463">
        <f t="shared" ref="D3463:D3526" ca="1" si="1208">IF(D3462=5,0,IF(D3462&lt;&gt;0,D3462+1,IF(C3462=1,1,0)))</f>
        <v>0</v>
      </c>
      <c r="E3463">
        <f ca="1">IF($B3463&lt;VLOOKUP(E$6&amp;" Equity",Param,4,0),"",IFERROR(VLOOKUP($B3463,OFFSET(Input!$A$1,0,MATCH(Index!E$6&amp;" Equity",Input!$1:$1,0)-1,10000,2),2,0),E3462))</f>
        <v>83.25</v>
      </c>
      <c r="F3463" s="33">
        <v>135.78</v>
      </c>
      <c r="H3463">
        <f ca="1">IFERROR(VLOOKUP($B3463,OFFSET(Input!$A$1,0,MATCH(Index!H$6,Input!$1:$1,0)-1,10000,2),2,0),0)</f>
        <v>0</v>
      </c>
      <c r="I3463">
        <f ca="1">IFERROR(VLOOKUP($B3463,OFFSET(Input!$A$1,0,MATCH(Index!I$6,Input!$1:$1,0)-1,10000,2),2,0),0)</f>
        <v>0</v>
      </c>
      <c r="K3463">
        <f t="shared" ref="K3463:K3526" ca="1" si="1209">IF($B3463&lt;=L_date,IF($B3463=L_date,1,K3464/((E3464+H3464)/E3463)),K3462*((E3463+H3463)/E3462))</f>
        <v>108.20655473531512</v>
      </c>
      <c r="L3463" s="30">
        <f t="shared" ref="L3463:L3526" ca="1" si="1210">IF($B3463&lt;=L_date,IF($B3463=L_date,1,L3464/((F3464+I3464)/F3463)),L3462*((F3463+I3463)/F3462))</f>
        <v>153.28661127333135</v>
      </c>
      <c r="N3463">
        <f t="shared" ca="1" si="1167"/>
        <v>-1.6558839249436075E-2</v>
      </c>
      <c r="O3463">
        <f t="shared" ca="1" si="1168"/>
        <v>2.6493098304769654E-2</v>
      </c>
      <c r="Q3463">
        <f t="shared" ca="1" si="1180"/>
        <v>0.1048501007613893</v>
      </c>
      <c r="R3463">
        <f t="shared" ca="1" si="1179"/>
        <v>0.16432263957103238</v>
      </c>
      <c r="T3463">
        <f t="shared" ca="1" si="1190"/>
        <v>8.2295953508658051E-2</v>
      </c>
      <c r="U3463">
        <f t="shared" ca="1" si="1185"/>
        <v>0.13756005600657636</v>
      </c>
      <c r="W3463">
        <f t="shared" ca="1" si="1186"/>
        <v>-0.918919939030171</v>
      </c>
      <c r="X3463">
        <f t="shared" ca="1" si="1187"/>
        <v>-0.72093638348371536</v>
      </c>
      <c r="Z3463">
        <f t="shared" ca="1" si="1200"/>
        <v>108.5301995656946</v>
      </c>
      <c r="AA3463">
        <f t="shared" ca="1" si="1200"/>
        <v>108.69252358733397</v>
      </c>
      <c r="AB3463">
        <f t="shared" ca="1" si="1200"/>
        <v>108.54587852655862</v>
      </c>
      <c r="AC3463">
        <f t="shared" ca="1" si="1201"/>
        <v>108.69252358733397</v>
      </c>
      <c r="AE3463">
        <f ca="1">IFERROR(VLOOKUP($B3463,OFFSET(Input!$A$1,0,MATCH(Index!AE$6&amp;" Index",Input!$1:$1,0)-1,10000,2),2,0),AE3462)</f>
        <v>25.76</v>
      </c>
      <c r="AF3463">
        <f t="shared" ca="1" si="1191"/>
        <v>18.324666666666666</v>
      </c>
      <c r="AG3463">
        <f t="shared" ca="1" si="1191"/>
        <v>17.173999999999999</v>
      </c>
      <c r="AH3463">
        <f t="shared" ca="1" si="1191"/>
        <v>16.650000000000002</v>
      </c>
      <c r="AI3463">
        <f t="shared" ca="1" si="1192"/>
        <v>17.173999999999999</v>
      </c>
      <c r="AK3463">
        <f t="shared" ca="1" si="1193"/>
        <v>-1</v>
      </c>
      <c r="AL3463">
        <f t="shared" ca="1" si="1194"/>
        <v>1</v>
      </c>
      <c r="AN3463" t="str">
        <f t="shared" ca="1" si="1204"/>
        <v>Not Down</v>
      </c>
      <c r="AO3463" t="str">
        <f t="shared" ca="1" si="1164"/>
        <v>Not Up</v>
      </c>
      <c r="AQ3463">
        <f t="shared" ca="1" si="1202"/>
        <v>1</v>
      </c>
      <c r="AR3463">
        <f t="shared" ca="1" si="1203"/>
        <v>0</v>
      </c>
      <c r="AT3463">
        <f t="shared" ca="1" si="1181"/>
        <v>1</v>
      </c>
      <c r="AU3463">
        <f t="shared" ca="1" si="1182"/>
        <v>0</v>
      </c>
      <c r="AW3463" s="5">
        <f t="shared" ca="1" si="1196"/>
        <v>0.1048501007613893</v>
      </c>
      <c r="AX3463" s="5">
        <f t="shared" ca="1" si="1197"/>
        <v>8.2295953508658051E-2</v>
      </c>
      <c r="AY3463" s="18">
        <f t="shared" ca="1" si="1195"/>
        <v>0.1048501007613893</v>
      </c>
      <c r="BA3463" s="6">
        <f t="shared" ca="1" si="1188"/>
        <v>0.4768712632311779</v>
      </c>
      <c r="BB3463">
        <f t="shared" ca="1" si="1189"/>
        <v>0.4768712632311779</v>
      </c>
      <c r="BC3463" t="str">
        <f t="shared" ca="1" si="1177"/>
        <v>HYG UP Equity</v>
      </c>
      <c r="BD3463" t="str">
        <f t="shared" ca="1" si="1178"/>
        <v>HYG UP Equity</v>
      </c>
      <c r="BF3463">
        <f t="shared" ca="1" si="1198"/>
        <v>1</v>
      </c>
      <c r="BG3463">
        <f t="shared" ca="1" si="1199"/>
        <v>0</v>
      </c>
      <c r="BI3463">
        <f t="shared" ca="1" si="1165"/>
        <v>1</v>
      </c>
      <c r="BJ3463">
        <f t="shared" ca="1" si="1166"/>
        <v>0</v>
      </c>
      <c r="BL3463">
        <f t="shared" ca="1" si="1183"/>
        <v>11.773804620250145</v>
      </c>
      <c r="BM3463">
        <f t="shared" ca="1" si="1184"/>
        <v>0</v>
      </c>
      <c r="BN3463" s="9">
        <f t="shared" ca="1" si="1174"/>
        <v>1</v>
      </c>
      <c r="BO3463" s="9">
        <f t="shared" ca="1" si="1175"/>
        <v>0</v>
      </c>
      <c r="BP3463" s="9">
        <f t="shared" ca="1" si="1169"/>
        <v>1</v>
      </c>
      <c r="BQ3463" s="9">
        <f t="shared" ca="1" si="1170"/>
        <v>0</v>
      </c>
      <c r="BR3463">
        <f t="shared" ca="1" si="1171"/>
        <v>1274.0028340840033</v>
      </c>
      <c r="BS3463">
        <f t="shared" ca="1" si="1172"/>
        <v>-1.6422495274102E-2</v>
      </c>
      <c r="BT3463">
        <f t="shared" ca="1" si="1173"/>
        <v>1.8055555555555558E-5</v>
      </c>
      <c r="BU3463">
        <f t="shared" ca="1" si="1205"/>
        <v>2.0243770460907285E-5</v>
      </c>
      <c r="BV3463">
        <f t="shared" ca="1" si="1206"/>
        <v>0</v>
      </c>
      <c r="BW3463" s="35">
        <f ca="1">IFERROR(VLOOKUP($B3463,OFFSET(Input!$A$1,0,MATCH(Index!BW$6&amp;" Index",Input!$1:$1,0)-1,10000,2),2,0)/100,BW3462)</f>
        <v>4.0000000000000001E-3</v>
      </c>
      <c r="BX3463">
        <f t="shared" ca="1" si="1176"/>
        <v>1.4406366301200476E-2</v>
      </c>
      <c r="CE3463">
        <v>1077.1422275749437</v>
      </c>
    </row>
    <row r="3464" spans="2:83" x14ac:dyDescent="0.25">
      <c r="B3464" s="2">
        <v>42548</v>
      </c>
      <c r="C3464">
        <f t="shared" ca="1" si="1207"/>
        <v>0</v>
      </c>
      <c r="D3464">
        <f t="shared" ca="1" si="1208"/>
        <v>0</v>
      </c>
      <c r="E3464">
        <f ca="1">IF($B3464&lt;VLOOKUP(E$6&amp;" Equity",Param,4,0),"",IFERROR(VLOOKUP($B3464,OFFSET(Input!$A$1,0,MATCH(Index!E$6&amp;" Equity",Input!$1:$1,0)-1,10000,2),2,0),E3463))</f>
        <v>82.02</v>
      </c>
      <c r="F3464" s="33">
        <v>139.16999999999999</v>
      </c>
      <c r="H3464">
        <f ca="1">IFERROR(VLOOKUP($B3464,OFFSET(Input!$A$1,0,MATCH(Index!H$6,Input!$1:$1,0)-1,10000,2),2,0),0)</f>
        <v>0</v>
      </c>
      <c r="I3464">
        <f ca="1">IFERROR(VLOOKUP($B3464,OFFSET(Input!$A$1,0,MATCH(Index!I$6,Input!$1:$1,0)-1,10000,2),2,0),0)</f>
        <v>0</v>
      </c>
      <c r="K3464">
        <f t="shared" ca="1" si="1209"/>
        <v>106.60782725994649</v>
      </c>
      <c r="L3464" s="30">
        <f t="shared" ca="1" si="1210"/>
        <v>157.11369635373046</v>
      </c>
      <c r="N3464">
        <f t="shared" ca="1" si="1167"/>
        <v>-1.48850088966402E-2</v>
      </c>
      <c r="O3464">
        <f t="shared" ca="1" si="1168"/>
        <v>2.4660278558260949E-2</v>
      </c>
      <c r="Q3464">
        <f t="shared" ca="1" si="1180"/>
        <v>0.12427726250375676</v>
      </c>
      <c r="R3464">
        <f t="shared" ca="1" si="1179"/>
        <v>0.20452285747503968</v>
      </c>
      <c r="T3464">
        <f t="shared" ca="1" si="1190"/>
        <v>9.7616623026186039E-2</v>
      </c>
      <c r="U3464">
        <f t="shared" ca="1" si="1185"/>
        <v>0.16296705520906105</v>
      </c>
      <c r="W3464">
        <f t="shared" ca="1" si="1186"/>
        <v>-0.95729853942581566</v>
      </c>
      <c r="X3464">
        <f t="shared" ca="1" si="1187"/>
        <v>-0.80182554484892365</v>
      </c>
      <c r="Z3464">
        <f t="shared" ca="1" si="1200"/>
        <v>108.36772726128723</v>
      </c>
      <c r="AA3464">
        <f t="shared" ca="1" si="1200"/>
        <v>108.61007426416874</v>
      </c>
      <c r="AB3464">
        <f t="shared" ca="1" si="1200"/>
        <v>108.50837706661542</v>
      </c>
      <c r="AC3464">
        <f t="shared" ca="1" si="1201"/>
        <v>108.61007426416874</v>
      </c>
      <c r="AE3464">
        <f ca="1">IFERROR(VLOOKUP($B3464,OFFSET(Input!$A$1,0,MATCH(Index!AE$6&amp;" Index",Input!$1:$1,0)-1,10000,2),2,0),AE3463)</f>
        <v>23.85</v>
      </c>
      <c r="AF3464">
        <f t="shared" ca="1" si="1191"/>
        <v>19.004666666666665</v>
      </c>
      <c r="AG3464">
        <f t="shared" ca="1" si="1191"/>
        <v>17.710500000000003</v>
      </c>
      <c r="AH3464">
        <f t="shared" ca="1" si="1191"/>
        <v>16.996000000000002</v>
      </c>
      <c r="AI3464">
        <f t="shared" ca="1" si="1192"/>
        <v>17.710500000000003</v>
      </c>
      <c r="AK3464">
        <f t="shared" ca="1" si="1193"/>
        <v>-1</v>
      </c>
      <c r="AL3464">
        <f t="shared" ca="1" si="1194"/>
        <v>1</v>
      </c>
      <c r="AN3464" t="str">
        <f t="shared" ca="1" si="1204"/>
        <v>Not Down</v>
      </c>
      <c r="AO3464" t="str">
        <f t="shared" ca="1" si="1164"/>
        <v>Not Up</v>
      </c>
      <c r="AQ3464">
        <f t="shared" ca="1" si="1202"/>
        <v>1</v>
      </c>
      <c r="AR3464">
        <f t="shared" ca="1" si="1203"/>
        <v>0</v>
      </c>
      <c r="AT3464">
        <f t="shared" ca="1" si="1181"/>
        <v>1</v>
      </c>
      <c r="AU3464">
        <f t="shared" ca="1" si="1182"/>
        <v>0</v>
      </c>
      <c r="AW3464" s="5">
        <f t="shared" ca="1" si="1196"/>
        <v>0.12427726250375676</v>
      </c>
      <c r="AX3464" s="5">
        <f t="shared" ca="1" si="1197"/>
        <v>9.7616623026186039E-2</v>
      </c>
      <c r="AY3464" s="18">
        <f t="shared" ca="1" si="1195"/>
        <v>0.12427726250375676</v>
      </c>
      <c r="BA3464" s="6">
        <f t="shared" ca="1" si="1188"/>
        <v>0.40232620990093471</v>
      </c>
      <c r="BB3464">
        <f t="shared" ca="1" si="1189"/>
        <v>0.40232620990093471</v>
      </c>
      <c r="BC3464" t="str">
        <f t="shared" ca="1" si="1177"/>
        <v>HYG UP Equity</v>
      </c>
      <c r="BD3464" t="str">
        <f t="shared" ca="1" si="1178"/>
        <v>HYG UP Equity</v>
      </c>
      <c r="BF3464">
        <f t="shared" ca="1" si="1198"/>
        <v>1</v>
      </c>
      <c r="BG3464">
        <f t="shared" ca="1" si="1199"/>
        <v>0</v>
      </c>
      <c r="BI3464">
        <f t="shared" ca="1" si="1165"/>
        <v>1</v>
      </c>
      <c r="BJ3464">
        <f t="shared" ca="1" si="1166"/>
        <v>0</v>
      </c>
      <c r="BL3464">
        <f t="shared" ca="1" si="1183"/>
        <v>11.773804620250145</v>
      </c>
      <c r="BM3464">
        <f t="shared" ca="1" si="1184"/>
        <v>0</v>
      </c>
      <c r="BN3464" s="9">
        <f t="shared" ca="1" si="1174"/>
        <v>1</v>
      </c>
      <c r="BO3464" s="9">
        <f t="shared" ca="1" si="1175"/>
        <v>0</v>
      </c>
      <c r="BP3464" s="9">
        <f t="shared" ca="1" si="1169"/>
        <v>1</v>
      </c>
      <c r="BQ3464" s="9">
        <f t="shared" ca="1" si="1170"/>
        <v>0</v>
      </c>
      <c r="BR3464">
        <f t="shared" ca="1" si="1171"/>
        <v>1255.1797291479872</v>
      </c>
      <c r="BS3464">
        <f t="shared" ca="1" si="1172"/>
        <v>-1.4774774774774957E-2</v>
      </c>
      <c r="BT3464">
        <f t="shared" ca="1" si="1173"/>
        <v>5.4166666666666671E-5</v>
      </c>
      <c r="BU3464">
        <f t="shared" ca="1" si="1205"/>
        <v>5.0744565568466186E-5</v>
      </c>
      <c r="BV3464">
        <f t="shared" ca="1" si="1206"/>
        <v>0</v>
      </c>
      <c r="BW3464" s="35">
        <f ca="1">IFERROR(VLOOKUP($B3464,OFFSET(Input!$A$1,0,MATCH(Index!BW$6&amp;" Index",Input!$1:$1,0)-1,10000,2),2,0)/100,BW3463)</f>
        <v>4.0999999999999995E-3</v>
      </c>
      <c r="BX3464">
        <f t="shared" ca="1" si="1176"/>
        <v>2.7823151131929204E-2</v>
      </c>
      <c r="CE3464">
        <v>1065.3826694566478</v>
      </c>
    </row>
    <row r="3465" spans="2:83" x14ac:dyDescent="0.25">
      <c r="B3465" s="2">
        <v>42549</v>
      </c>
      <c r="C3465">
        <f t="shared" ca="1" si="1207"/>
        <v>0</v>
      </c>
      <c r="D3465">
        <f t="shared" ca="1" si="1208"/>
        <v>0</v>
      </c>
      <c r="E3465">
        <f ca="1">IF($B3465&lt;VLOOKUP(E$6&amp;" Equity",Param,4,0),"",IFERROR(VLOOKUP($B3465,OFFSET(Input!$A$1,0,MATCH(Index!E$6&amp;" Equity",Input!$1:$1,0)-1,10000,2),2,0),E3464))</f>
        <v>83.08</v>
      </c>
      <c r="F3465" s="33">
        <v>139.46</v>
      </c>
      <c r="H3465">
        <f ca="1">IFERROR(VLOOKUP($B3465,OFFSET(Input!$A$1,0,MATCH(Index!H$6,Input!$1:$1,0)-1,10000,2),2,0),0)</f>
        <v>0</v>
      </c>
      <c r="I3465">
        <f ca="1">IFERROR(VLOOKUP($B3465,OFFSET(Input!$A$1,0,MATCH(Index!I$6,Input!$1:$1,0)-1,10000,2),2,0),0)</f>
        <v>0</v>
      </c>
      <c r="K3465">
        <f t="shared" ca="1" si="1209"/>
        <v>107.98559240132107</v>
      </c>
      <c r="L3465" s="30">
        <f t="shared" ca="1" si="1210"/>
        <v>157.44108711282067</v>
      </c>
      <c r="N3465">
        <f t="shared" ca="1" si="1167"/>
        <v>1.2840879043998311E-2</v>
      </c>
      <c r="O3465">
        <f t="shared" ca="1" si="1168"/>
        <v>2.0816143611027322E-3</v>
      </c>
      <c r="Q3465">
        <f t="shared" ca="1" si="1180"/>
        <v>0.13897527862017744</v>
      </c>
      <c r="R3465">
        <f t="shared" ca="1" si="1179"/>
        <v>0.20475603532687334</v>
      </c>
      <c r="T3465">
        <f t="shared" ca="1" si="1190"/>
        <v>0.10768041456754494</v>
      </c>
      <c r="U3465">
        <f t="shared" ca="1" si="1185"/>
        <v>0.16291474855643298</v>
      </c>
      <c r="W3465">
        <f t="shared" ca="1" si="1186"/>
        <v>-0.83361267998906019</v>
      </c>
      <c r="X3465">
        <f t="shared" ca="1" si="1187"/>
        <v>-0.70628396208304123</v>
      </c>
      <c r="Z3465">
        <f t="shared" ca="1" si="1200"/>
        <v>108.37942526720455</v>
      </c>
      <c r="AA3465">
        <f t="shared" ca="1" si="1200"/>
        <v>108.60168737963386</v>
      </c>
      <c r="AB3465">
        <f t="shared" ca="1" si="1200"/>
        <v>108.52495137601488</v>
      </c>
      <c r="AC3465">
        <f t="shared" ca="1" si="1201"/>
        <v>108.60168737963386</v>
      </c>
      <c r="AE3465">
        <f ca="1">IFERROR(VLOOKUP($B3465,OFFSET(Input!$A$1,0,MATCH(Index!AE$6&amp;" Index",Input!$1:$1,0)-1,10000,2),2,0),AE3464)</f>
        <v>18.75</v>
      </c>
      <c r="AF3465">
        <f t="shared" ca="1" si="1191"/>
        <v>19.318000000000001</v>
      </c>
      <c r="AG3465">
        <f t="shared" ca="1" si="1191"/>
        <v>17.938500000000001</v>
      </c>
      <c r="AH3465">
        <f t="shared" ca="1" si="1191"/>
        <v>17.113200000000003</v>
      </c>
      <c r="AI3465">
        <f t="shared" ca="1" si="1192"/>
        <v>17.938500000000001</v>
      </c>
      <c r="AK3465">
        <f t="shared" ca="1" si="1193"/>
        <v>-1</v>
      </c>
      <c r="AL3465">
        <f t="shared" ca="1" si="1194"/>
        <v>1</v>
      </c>
      <c r="AN3465" t="str">
        <f t="shared" ca="1" si="1204"/>
        <v>Not Down</v>
      </c>
      <c r="AO3465" t="str">
        <f t="shared" ca="1" si="1164"/>
        <v>Not Up</v>
      </c>
      <c r="AQ3465">
        <f t="shared" ca="1" si="1202"/>
        <v>1</v>
      </c>
      <c r="AR3465">
        <f t="shared" ca="1" si="1203"/>
        <v>0</v>
      </c>
      <c r="AT3465">
        <f t="shared" ca="1" si="1181"/>
        <v>1</v>
      </c>
      <c r="AU3465">
        <f t="shared" ca="1" si="1182"/>
        <v>0</v>
      </c>
      <c r="AW3465" s="5">
        <f t="shared" ca="1" si="1196"/>
        <v>0.13897527862017744</v>
      </c>
      <c r="AX3465" s="5">
        <f t="shared" ca="1" si="1197"/>
        <v>0.10768041456754494</v>
      </c>
      <c r="AY3465" s="18">
        <f t="shared" ca="1" si="1195"/>
        <v>0.13897527862017744</v>
      </c>
      <c r="BA3465" s="6">
        <f t="shared" ca="1" si="1188"/>
        <v>0.35977621701087664</v>
      </c>
      <c r="BB3465">
        <f t="shared" ca="1" si="1189"/>
        <v>0.35977621701087664</v>
      </c>
      <c r="BC3465" t="str">
        <f t="shared" ca="1" si="1177"/>
        <v>HYG UP Equity</v>
      </c>
      <c r="BD3465" t="str">
        <f t="shared" ca="1" si="1178"/>
        <v>HYG UP Equity</v>
      </c>
      <c r="BF3465">
        <f t="shared" ca="1" si="1198"/>
        <v>1</v>
      </c>
      <c r="BG3465">
        <f t="shared" ca="1" si="1199"/>
        <v>0</v>
      </c>
      <c r="BI3465">
        <f t="shared" ca="1" si="1165"/>
        <v>1</v>
      </c>
      <c r="BJ3465">
        <f t="shared" ca="1" si="1166"/>
        <v>0</v>
      </c>
      <c r="BL3465">
        <f t="shared" ca="1" si="1183"/>
        <v>11.773804620250147</v>
      </c>
      <c r="BM3465">
        <f t="shared" ca="1" si="1184"/>
        <v>0</v>
      </c>
      <c r="BN3465" s="9">
        <f t="shared" ca="1" si="1174"/>
        <v>1</v>
      </c>
      <c r="BO3465" s="9">
        <f t="shared" ca="1" si="1175"/>
        <v>0</v>
      </c>
      <c r="BP3465" s="9">
        <f t="shared" ca="1" si="1169"/>
        <v>1.0000000000000002</v>
      </c>
      <c r="BQ3465" s="9">
        <f t="shared" ca="1" si="1170"/>
        <v>0</v>
      </c>
      <c r="BR3465">
        <f t="shared" ca="1" si="1171"/>
        <v>1271.401266735123</v>
      </c>
      <c r="BS3465">
        <f t="shared" ca="1" si="1172"/>
        <v>1.2923677151914337E-2</v>
      </c>
      <c r="BT3465">
        <f t="shared" ca="1" si="1173"/>
        <v>1.8055555555555558E-5</v>
      </c>
      <c r="BU3465">
        <f t="shared" ca="1" si="1205"/>
        <v>1.4909010666048617E-5</v>
      </c>
      <c r="BV3465">
        <f t="shared" ca="1" si="1206"/>
        <v>0</v>
      </c>
      <c r="BW3465" s="35">
        <f ca="1">IFERROR(VLOOKUP($B3465,OFFSET(Input!$A$1,0,MATCH(Index!BW$6&amp;" Index",Input!$1:$1,0)-1,10000,2),2,0)/100,BW3464)</f>
        <v>4.0999999999999995E-3</v>
      </c>
      <c r="BX3465">
        <f t="shared" ca="1" si="1176"/>
        <v>7.7391775409114379E-3</v>
      </c>
      <c r="CE3465">
        <v>1071.915042017602</v>
      </c>
    </row>
    <row r="3466" spans="2:83" x14ac:dyDescent="0.25">
      <c r="B3466" s="2">
        <v>42550</v>
      </c>
      <c r="C3466">
        <f t="shared" ca="1" si="1207"/>
        <v>0</v>
      </c>
      <c r="D3466">
        <f t="shared" ca="1" si="1208"/>
        <v>0</v>
      </c>
      <c r="E3466">
        <f ca="1">IF($B3466&lt;VLOOKUP(E$6&amp;" Equity",Param,4,0),"",IFERROR(VLOOKUP($B3466,OFFSET(Input!$A$1,0,MATCH(Index!E$6&amp;" Equity",Input!$1:$1,0)-1,10000,2),2,0),E3465))</f>
        <v>84.12</v>
      </c>
      <c r="F3466" s="33">
        <v>138.38999999999999</v>
      </c>
      <c r="H3466">
        <f ca="1">IFERROR(VLOOKUP($B3466,OFFSET(Input!$A$1,0,MATCH(Index!H$6,Input!$1:$1,0)-1,10000,2),2,0),0)</f>
        <v>0</v>
      </c>
      <c r="I3466">
        <f ca="1">IFERROR(VLOOKUP($B3466,OFFSET(Input!$A$1,0,MATCH(Index!I$6,Input!$1:$1,0)-1,10000,2),2,0),0)</f>
        <v>0</v>
      </c>
      <c r="K3466">
        <f t="shared" ca="1" si="1209"/>
        <v>109.3373619739905</v>
      </c>
      <c r="L3466" s="30">
        <f t="shared" ca="1" si="1210"/>
        <v>156.23312810514304</v>
      </c>
      <c r="N3466">
        <f t="shared" ca="1" si="1167"/>
        <v>1.2440351826587632E-2</v>
      </c>
      <c r="O3466">
        <f t="shared" ca="1" si="1168"/>
        <v>-7.7020355550260489E-3</v>
      </c>
      <c r="Q3466">
        <f t="shared" ca="1" si="1180"/>
        <v>0.15234266631023069</v>
      </c>
      <c r="R3466">
        <f t="shared" ca="1" si="1179"/>
        <v>0.20748257270379339</v>
      </c>
      <c r="T3466">
        <f t="shared" ca="1" si="1190"/>
        <v>0.11624939001972552</v>
      </c>
      <c r="U3466">
        <f t="shared" ca="1" si="1185"/>
        <v>0.16456831201384811</v>
      </c>
      <c r="W3466">
        <f t="shared" ca="1" si="1186"/>
        <v>-0.82833728175937016</v>
      </c>
      <c r="X3466">
        <f t="shared" ca="1" si="1187"/>
        <v>-0.7149419825201031</v>
      </c>
      <c r="Z3466">
        <f t="shared" ca="1" si="1200"/>
        <v>108.52110111664781</v>
      </c>
      <c r="AA3466">
        <f t="shared" ca="1" si="1200"/>
        <v>108.65237873860897</v>
      </c>
      <c r="AB3466">
        <f t="shared" ca="1" si="1200"/>
        <v>108.56972556051295</v>
      </c>
      <c r="AC3466">
        <f t="shared" ca="1" si="1201"/>
        <v>108.65237873860897</v>
      </c>
      <c r="AE3466">
        <f ca="1">IFERROR(VLOOKUP($B3466,OFFSET(Input!$A$1,0,MATCH(Index!AE$6&amp;" Index",Input!$1:$1,0)-1,10000,2),2,0),AE3465)</f>
        <v>16.64</v>
      </c>
      <c r="AF3466">
        <f t="shared" ca="1" si="1191"/>
        <v>19.488666666666667</v>
      </c>
      <c r="AG3466">
        <f t="shared" ca="1" si="1191"/>
        <v>18.060499999999998</v>
      </c>
      <c r="AH3466">
        <f t="shared" ca="1" si="1191"/>
        <v>17.202000000000002</v>
      </c>
      <c r="AI3466">
        <f t="shared" ca="1" si="1192"/>
        <v>18.060499999999998</v>
      </c>
      <c r="AK3466">
        <f t="shared" ca="1" si="1193"/>
        <v>-1</v>
      </c>
      <c r="AL3466">
        <f t="shared" ca="1" si="1194"/>
        <v>1</v>
      </c>
      <c r="AN3466" t="str">
        <f t="shared" ca="1" si="1204"/>
        <v>Not Down</v>
      </c>
      <c r="AO3466" t="str">
        <f t="shared" ref="AO3466:AO3529" ca="1" si="1211">IF($C3466=1,IF(SUM(AL3452:AL3466)=15,"Up","Not Up"),AO3465)</f>
        <v>Not Up</v>
      </c>
      <c r="AQ3466">
        <f t="shared" ca="1" si="1202"/>
        <v>1</v>
      </c>
      <c r="AR3466">
        <f t="shared" ca="1" si="1203"/>
        <v>0</v>
      </c>
      <c r="AT3466">
        <f t="shared" ca="1" si="1181"/>
        <v>1</v>
      </c>
      <c r="AU3466">
        <f t="shared" ca="1" si="1182"/>
        <v>0</v>
      </c>
      <c r="AW3466" s="5">
        <f t="shared" ca="1" si="1196"/>
        <v>0.15234266631023069</v>
      </c>
      <c r="AX3466" s="5">
        <f t="shared" ca="1" si="1197"/>
        <v>0.11624939001972552</v>
      </c>
      <c r="AY3466" s="18">
        <f t="shared" ca="1" si="1195"/>
        <v>0.15234266631023069</v>
      </c>
      <c r="BA3466" s="6">
        <f t="shared" ca="1" si="1188"/>
        <v>0.32820746289276553</v>
      </c>
      <c r="BB3466">
        <f t="shared" ca="1" si="1189"/>
        <v>0.35977621701087664</v>
      </c>
      <c r="BC3466" t="str">
        <f t="shared" ca="1" si="1177"/>
        <v>HYG UP Equity</v>
      </c>
      <c r="BD3466" t="str">
        <f t="shared" ca="1" si="1178"/>
        <v>HYG UP Equity</v>
      </c>
      <c r="BF3466">
        <f t="shared" ca="1" si="1198"/>
        <v>1</v>
      </c>
      <c r="BG3466">
        <f t="shared" ca="1" si="1199"/>
        <v>0</v>
      </c>
      <c r="BI3466">
        <f t="shared" ref="BI3466:BI3529" ca="1" si="1212">IF($D3466=0,AQ3465,($D3466/5)*AQ3465+AT3465*(5-$D3466)/5)</f>
        <v>1</v>
      </c>
      <c r="BJ3466">
        <f t="shared" ref="BJ3466:BJ3529" ca="1" si="1213">IF($D3466=0,AR3465,($D3466/5)*AR3465+AU3465*(5-$D3466)/5)</f>
        <v>0</v>
      </c>
      <c r="BL3466">
        <f t="shared" ca="1" si="1183"/>
        <v>11.773804620250147</v>
      </c>
      <c r="BM3466">
        <f t="shared" ca="1" si="1184"/>
        <v>0</v>
      </c>
      <c r="BN3466" s="9">
        <f t="shared" ca="1" si="1174"/>
        <v>1.0000000000000002</v>
      </c>
      <c r="BO3466" s="9">
        <f t="shared" ca="1" si="1175"/>
        <v>0</v>
      </c>
      <c r="BP3466" s="9">
        <f t="shared" ca="1" si="1169"/>
        <v>1.0000000000000002</v>
      </c>
      <c r="BQ3466" s="9">
        <f t="shared" ca="1" si="1170"/>
        <v>0</v>
      </c>
      <c r="BR3466">
        <f t="shared" ca="1" si="1171"/>
        <v>1287.3167375753319</v>
      </c>
      <c r="BS3466">
        <f t="shared" ca="1" si="1172"/>
        <v>1.25180548868562E-2</v>
      </c>
      <c r="BT3466">
        <f t="shared" ca="1" si="1173"/>
        <v>1.8055555555555562E-5</v>
      </c>
      <c r="BU3466">
        <f t="shared" ca="1" si="1205"/>
        <v>8.5099985780116251E-6</v>
      </c>
      <c r="BV3466">
        <f t="shared" ca="1" si="1206"/>
        <v>0</v>
      </c>
      <c r="BW3466" s="35">
        <f ca="1">IFERROR(VLOOKUP($B3466,OFFSET(Input!$A$1,0,MATCH(Index!BW$6&amp;" Index",Input!$1:$1,0)-1,10000,2),2,0)/100,BW3465)</f>
        <v>4.0999999999999995E-3</v>
      </c>
      <c r="BX3466">
        <f t="shared" ca="1" si="1176"/>
        <v>6.963116672311003E-3</v>
      </c>
      <c r="CE3466">
        <v>1077.2890723318028</v>
      </c>
    </row>
    <row r="3467" spans="2:83" x14ac:dyDescent="0.25">
      <c r="B3467" s="2">
        <v>42551</v>
      </c>
      <c r="C3467">
        <f t="shared" ca="1" si="1207"/>
        <v>0</v>
      </c>
      <c r="D3467">
        <f t="shared" ca="1" si="1208"/>
        <v>0</v>
      </c>
      <c r="E3467">
        <f ca="1">IF($B3467&lt;VLOOKUP(E$6&amp;" Equity",Param,4,0),"",IFERROR(VLOOKUP($B3467,OFFSET(Input!$A$1,0,MATCH(Index!E$6&amp;" Equity",Input!$1:$1,0)-1,10000,2),2,0),E3466))</f>
        <v>84.69</v>
      </c>
      <c r="F3467" s="33">
        <v>138.9</v>
      </c>
      <c r="H3467">
        <f ca="1">IFERROR(VLOOKUP($B3467,OFFSET(Input!$A$1,0,MATCH(Index!H$6,Input!$1:$1,0)-1,10000,2),2,0),0)</f>
        <v>0</v>
      </c>
      <c r="I3467">
        <f ca="1">IFERROR(VLOOKUP($B3467,OFFSET(Input!$A$1,0,MATCH(Index!I$6,Input!$1:$1,0)-1,10000,2),2,0),0)</f>
        <v>0</v>
      </c>
      <c r="K3467">
        <f t="shared" ca="1" si="1209"/>
        <v>110.07823568208813</v>
      </c>
      <c r="L3467" s="30">
        <f t="shared" ca="1" si="1210"/>
        <v>156.80888426768098</v>
      </c>
      <c r="N3467">
        <f t="shared" ref="N3467:N3530" ca="1" si="1214">LN(K3467/K3466)</f>
        <v>6.7531800990084491E-3</v>
      </c>
      <c r="O3467">
        <f t="shared" ref="O3467:O3530" ca="1" si="1215">LN(L3467/L3466)</f>
        <v>3.6784635224592927E-3</v>
      </c>
      <c r="Q3467">
        <f t="shared" ca="1" si="1180"/>
        <v>0.15602690569473093</v>
      </c>
      <c r="R3467">
        <f t="shared" ca="1" si="1179"/>
        <v>0.20687591943728612</v>
      </c>
      <c r="T3467">
        <f t="shared" ca="1" si="1190"/>
        <v>0.11869213862945492</v>
      </c>
      <c r="U3467">
        <f t="shared" ca="1" si="1185"/>
        <v>0.1631053807396004</v>
      </c>
      <c r="W3467">
        <f t="shared" ca="1" si="1186"/>
        <v>-0.79448991822953496</v>
      </c>
      <c r="X3467">
        <f t="shared" ca="1" si="1187"/>
        <v>-0.69146222147903258</v>
      </c>
      <c r="Z3467">
        <f t="shared" ca="1" si="1200"/>
        <v>108.72906566628926</v>
      </c>
      <c r="AA3467">
        <f t="shared" ca="1" si="1200"/>
        <v>108.7388140045537</v>
      </c>
      <c r="AB3467">
        <f t="shared" ca="1" si="1200"/>
        <v>108.6374082573048</v>
      </c>
      <c r="AC3467">
        <f t="shared" ca="1" si="1201"/>
        <v>108.7388140045537</v>
      </c>
      <c r="AE3467">
        <f ca="1">IFERROR(VLOOKUP($B3467,OFFSET(Input!$A$1,0,MATCH(Index!AE$6&amp;" Index",Input!$1:$1,0)-1,10000,2),2,0),AE3466)</f>
        <v>15.63</v>
      </c>
      <c r="AF3467">
        <f t="shared" ca="1" si="1191"/>
        <v>19.554666666666662</v>
      </c>
      <c r="AG3467">
        <f t="shared" ca="1" si="1191"/>
        <v>18.160499999999999</v>
      </c>
      <c r="AH3467">
        <f t="shared" ca="1" si="1191"/>
        <v>17.2712</v>
      </c>
      <c r="AI3467">
        <f t="shared" ca="1" si="1192"/>
        <v>18.160499999999999</v>
      </c>
      <c r="AK3467">
        <f t="shared" ca="1" si="1193"/>
        <v>-1</v>
      </c>
      <c r="AL3467">
        <f t="shared" ca="1" si="1194"/>
        <v>1</v>
      </c>
      <c r="AN3467" t="str">
        <f t="shared" ca="1" si="1204"/>
        <v>Not Down</v>
      </c>
      <c r="AO3467" t="str">
        <f t="shared" ca="1" si="1211"/>
        <v>Not Up</v>
      </c>
      <c r="AQ3467">
        <f t="shared" ca="1" si="1202"/>
        <v>1</v>
      </c>
      <c r="AR3467">
        <f t="shared" ca="1" si="1203"/>
        <v>0</v>
      </c>
      <c r="AT3467">
        <f t="shared" ca="1" si="1181"/>
        <v>1</v>
      </c>
      <c r="AU3467">
        <f t="shared" ca="1" si="1182"/>
        <v>0</v>
      </c>
      <c r="AW3467" s="5">
        <f t="shared" ca="1" si="1196"/>
        <v>0.15602690569473093</v>
      </c>
      <c r="AX3467" s="5">
        <f t="shared" ca="1" si="1197"/>
        <v>0.11869213862945492</v>
      </c>
      <c r="AY3467" s="18">
        <f t="shared" ca="1" si="1195"/>
        <v>0.15602690569473093</v>
      </c>
      <c r="BA3467" s="6">
        <f t="shared" ca="1" si="1188"/>
        <v>0.32045755042932006</v>
      </c>
      <c r="BB3467">
        <f t="shared" ca="1" si="1189"/>
        <v>0.32045755042932006</v>
      </c>
      <c r="BC3467" t="str">
        <f t="shared" ca="1" si="1177"/>
        <v>HYG UP Equity</v>
      </c>
      <c r="BD3467" t="str">
        <f t="shared" ca="1" si="1178"/>
        <v>HYG UP Equity</v>
      </c>
      <c r="BF3467">
        <f t="shared" ca="1" si="1198"/>
        <v>1</v>
      </c>
      <c r="BG3467">
        <f t="shared" ca="1" si="1199"/>
        <v>0</v>
      </c>
      <c r="BI3467">
        <f t="shared" ca="1" si="1212"/>
        <v>1</v>
      </c>
      <c r="BJ3467">
        <f t="shared" ca="1" si="1213"/>
        <v>0</v>
      </c>
      <c r="BL3467">
        <f t="shared" ca="1" si="1183"/>
        <v>11.773804620250147</v>
      </c>
      <c r="BM3467">
        <f t="shared" ca="1" si="1184"/>
        <v>0</v>
      </c>
      <c r="BN3467" s="9">
        <f t="shared" ca="1" si="1174"/>
        <v>1</v>
      </c>
      <c r="BO3467" s="9">
        <f t="shared" ca="1" si="1175"/>
        <v>0</v>
      </c>
      <c r="BP3467" s="9">
        <f t="shared" ref="BP3467:BP3530" ca="1" si="1216">(K3467/$BR3467)*BL3467</f>
        <v>1</v>
      </c>
      <c r="BQ3467" s="9">
        <f t="shared" ref="BQ3467:BQ3530" ca="1" si="1217">(L3467/$BR3467)*BM3467</f>
        <v>0</v>
      </c>
      <c r="BR3467">
        <f t="shared" ref="BR3467:BR3530" ca="1" si="1218">SUMPRODUCT(BL3466:BM3466,K3467:L3467)</f>
        <v>1296.0396398627538</v>
      </c>
      <c r="BS3467">
        <f t="shared" ca="1" si="1172"/>
        <v>6.7760342368043958E-3</v>
      </c>
      <c r="BT3467">
        <f t="shared" ca="1" si="1173"/>
        <v>1.8055555555555558E-5</v>
      </c>
      <c r="BU3467">
        <f t="shared" ca="1" si="1205"/>
        <v>0</v>
      </c>
      <c r="BV3467">
        <f t="shared" ca="1" si="1206"/>
        <v>0</v>
      </c>
      <c r="BW3467" s="35">
        <f ca="1">IFERROR(VLOOKUP($B3467,OFFSET(Input!$A$1,0,MATCH(Index!BW$6&amp;" Index",Input!$1:$1,0)-1,10000,2),2,0)/100,BW3466)</f>
        <v>3.0000000000000001E-3</v>
      </c>
      <c r="BX3467">
        <f t="shared" ca="1" si="1176"/>
        <v>6.998026155443063E-3</v>
      </c>
      <c r="CE3467">
        <v>1079.9012425333851</v>
      </c>
    </row>
    <row r="3468" spans="2:83" x14ac:dyDescent="0.25">
      <c r="B3468" s="2">
        <v>42552</v>
      </c>
      <c r="C3468">
        <f t="shared" ca="1" si="1207"/>
        <v>1</v>
      </c>
      <c r="D3468">
        <f t="shared" ca="1" si="1208"/>
        <v>0</v>
      </c>
      <c r="E3468">
        <f ca="1">IF($B3468&lt;VLOOKUP(E$6&amp;" Equity",Param,4,0),"",IFERROR(VLOOKUP($B3468,OFFSET(Input!$A$1,0,MATCH(Index!E$6&amp;" Equity",Input!$1:$1,0)-1,10000,2),2,0),E3467))</f>
        <v>84.47</v>
      </c>
      <c r="F3468" s="33">
        <v>140.57</v>
      </c>
      <c r="H3468">
        <f ca="1">IFERROR(VLOOKUP($B3468,OFFSET(Input!$A$1,0,MATCH(Index!H$6,Input!$1:$1,0)-1,10000,2),2,0),0)</f>
        <v>0.396762</v>
      </c>
      <c r="I3468">
        <f ca="1">IFERROR(VLOOKUP($B3468,OFFSET(Input!$A$1,0,MATCH(Index!I$6,Input!$1:$1,0)-1,10000,2),2,0),0)</f>
        <v>0.25517899999999999</v>
      </c>
      <c r="K3468">
        <f t="shared" ca="1" si="1209"/>
        <v>110.30798711786139</v>
      </c>
      <c r="L3468" s="30">
        <f t="shared" ca="1" si="1210"/>
        <v>158.98228362697233</v>
      </c>
      <c r="N3468">
        <f t="shared" ca="1" si="1214"/>
        <v>2.0849898517726058E-3</v>
      </c>
      <c r="O3468">
        <f t="shared" ca="1" si="1215"/>
        <v>1.3765006100800744E-2</v>
      </c>
      <c r="Q3468">
        <f t="shared" ca="1" si="1180"/>
        <v>0.15635890437672956</v>
      </c>
      <c r="R3468">
        <f t="shared" ca="1" si="1179"/>
        <v>0.21584381161253421</v>
      </c>
      <c r="T3468">
        <f t="shared" ca="1" si="1190"/>
        <v>0.11872770648183818</v>
      </c>
      <c r="U3468">
        <f t="shared" ca="1" si="1185"/>
        <v>0.16270582752540982</v>
      </c>
      <c r="W3468">
        <f t="shared" ca="1" si="1186"/>
        <v>-0.73618820523454653</v>
      </c>
      <c r="X3468">
        <f t="shared" ca="1" si="1187"/>
        <v>-0.69191237559802787</v>
      </c>
      <c r="Z3468">
        <f t="shared" ca="1" si="1200"/>
        <v>108.95480624576699</v>
      </c>
      <c r="AA3468">
        <f t="shared" ca="1" si="1200"/>
        <v>108.82633861480504</v>
      </c>
      <c r="AB3468">
        <f t="shared" ca="1" si="1200"/>
        <v>108.72669904727549</v>
      </c>
      <c r="AC3468">
        <f t="shared" ca="1" si="1201"/>
        <v>108.82633861480504</v>
      </c>
      <c r="AE3468">
        <f ca="1">IFERROR(VLOOKUP($B3468,OFFSET(Input!$A$1,0,MATCH(Index!AE$6&amp;" Index",Input!$1:$1,0)-1,10000,2),2,0),AE3467)</f>
        <v>14.77</v>
      </c>
      <c r="AF3468">
        <f t="shared" ca="1" si="1191"/>
        <v>19.404</v>
      </c>
      <c r="AG3468">
        <f t="shared" ca="1" si="1191"/>
        <v>18.2255</v>
      </c>
      <c r="AH3468">
        <f t="shared" ca="1" si="1191"/>
        <v>17.3248</v>
      </c>
      <c r="AI3468">
        <f t="shared" ca="1" si="1192"/>
        <v>18.2255</v>
      </c>
      <c r="AK3468">
        <f t="shared" ca="1" si="1193"/>
        <v>1</v>
      </c>
      <c r="AL3468">
        <f t="shared" ca="1" si="1194"/>
        <v>1</v>
      </c>
      <c r="AN3468" t="str">
        <f t="shared" ca="1" si="1204"/>
        <v>Not Down</v>
      </c>
      <c r="AO3468" t="str">
        <f t="shared" ca="1" si="1211"/>
        <v>Not Up</v>
      </c>
      <c r="AQ3468">
        <f t="shared" ca="1" si="1202"/>
        <v>1</v>
      </c>
      <c r="AR3468">
        <f t="shared" ca="1" si="1203"/>
        <v>0</v>
      </c>
      <c r="AT3468">
        <f t="shared" ca="1" si="1181"/>
        <v>1</v>
      </c>
      <c r="AU3468">
        <f t="shared" ca="1" si="1182"/>
        <v>0</v>
      </c>
      <c r="AW3468" s="5">
        <f t="shared" ca="1" si="1196"/>
        <v>0.15635890437672956</v>
      </c>
      <c r="AX3468" s="5">
        <f t="shared" ca="1" si="1197"/>
        <v>0.11872770648183818</v>
      </c>
      <c r="AY3468" s="18">
        <f t="shared" ca="1" si="1195"/>
        <v>0.15635890437672956</v>
      </c>
      <c r="BA3468" s="6">
        <f t="shared" ca="1" si="1188"/>
        <v>0.31977711918171614</v>
      </c>
      <c r="BB3468">
        <f t="shared" ca="1" si="1189"/>
        <v>0.32045755042932006</v>
      </c>
      <c r="BC3468" t="str">
        <f t="shared" ca="1" si="1177"/>
        <v>HYG UP Equity</v>
      </c>
      <c r="BD3468" t="str">
        <f t="shared" ca="1" si="1178"/>
        <v>HYG UP Equity</v>
      </c>
      <c r="BF3468">
        <f t="shared" ca="1" si="1198"/>
        <v>1</v>
      </c>
      <c r="BG3468">
        <f t="shared" ca="1" si="1199"/>
        <v>0</v>
      </c>
      <c r="BI3468">
        <f t="shared" ca="1" si="1212"/>
        <v>1</v>
      </c>
      <c r="BJ3468">
        <f t="shared" ca="1" si="1213"/>
        <v>0</v>
      </c>
      <c r="BL3468">
        <f t="shared" ca="1" si="1183"/>
        <v>11.773804620250147</v>
      </c>
      <c r="BM3468">
        <f t="shared" ca="1" si="1184"/>
        <v>0</v>
      </c>
      <c r="BN3468" s="9">
        <f t="shared" ca="1" si="1174"/>
        <v>1.0000000000000002</v>
      </c>
      <c r="BO3468" s="9">
        <f t="shared" ca="1" si="1175"/>
        <v>0</v>
      </c>
      <c r="BP3468" s="9">
        <f t="shared" ca="1" si="1216"/>
        <v>1.0000000000000002</v>
      </c>
      <c r="BQ3468" s="9">
        <f t="shared" ca="1" si="1217"/>
        <v>0</v>
      </c>
      <c r="BR3468">
        <f t="shared" ca="1" si="1218"/>
        <v>1298.74468837877</v>
      </c>
      <c r="BS3468">
        <f t="shared" ref="BS3468:BS3531" ca="1" si="1219">BR3468/BR3467-1</f>
        <v>2.0871649545399773E-3</v>
      </c>
      <c r="BT3468">
        <f t="shared" ref="BT3468:BT3531" ca="1" si="1220">(($B3468-$B3467)/360)*0.65%*SUM(BN3468:BO3468)</f>
        <v>1.8055555555555562E-5</v>
      </c>
      <c r="BU3468">
        <f t="shared" ca="1" si="1205"/>
        <v>7.8637333163113176E-6</v>
      </c>
      <c r="BV3468">
        <f t="shared" ca="1" si="1206"/>
        <v>0</v>
      </c>
      <c r="BW3468" s="35">
        <f ca="1">IFERROR(VLOOKUP($B3468,OFFSET(Input!$A$1,0,MATCH(Index!BW$6&amp;" Index",Input!$1:$1,0)-1,10000,2),2,0)/100,BW3467)</f>
        <v>4.0999999999999995E-3</v>
      </c>
      <c r="BX3468">
        <f t="shared" ca="1" si="1176"/>
        <v>6.2483508188080012E-3</v>
      </c>
      <c r="CE3468">
        <v>1080.6874094804407</v>
      </c>
    </row>
    <row r="3469" spans="2:83" x14ac:dyDescent="0.25">
      <c r="B3469" s="2">
        <v>42556</v>
      </c>
      <c r="C3469">
        <f t="shared" ca="1" si="1207"/>
        <v>0</v>
      </c>
      <c r="D3469">
        <f t="shared" ca="1" si="1208"/>
        <v>1</v>
      </c>
      <c r="E3469">
        <f ca="1">IF($B3469&lt;VLOOKUP(E$6&amp;" Equity",Param,4,0),"",IFERROR(VLOOKUP($B3469,OFFSET(Input!$A$1,0,MATCH(Index!E$6&amp;" Equity",Input!$1:$1,0)-1,10000,2),2,0),E3468))</f>
        <v>83.99</v>
      </c>
      <c r="F3469" s="33">
        <v>142.33000000000001</v>
      </c>
      <c r="H3469">
        <f ca="1">IFERROR(VLOOKUP($B3469,OFFSET(Input!$A$1,0,MATCH(Index!H$6,Input!$1:$1,0)-1,10000,2),2,0),0)</f>
        <v>0</v>
      </c>
      <c r="I3469">
        <f ca="1">IFERROR(VLOOKUP($B3469,OFFSET(Input!$A$1,0,MATCH(Index!I$6,Input!$1:$1,0)-1,10000,2),2,0),0)</f>
        <v>0</v>
      </c>
      <c r="K3469">
        <f t="shared" ca="1" si="1209"/>
        <v>109.68116299312392</v>
      </c>
      <c r="L3469" s="30">
        <f t="shared" ca="1" si="1210"/>
        <v>160.97281374850235</v>
      </c>
      <c r="N3469">
        <f t="shared" ca="1" si="1214"/>
        <v>-5.6986976018695646E-3</v>
      </c>
      <c r="O3469">
        <f t="shared" ca="1" si="1215"/>
        <v>1.2442719738859477E-2</v>
      </c>
      <c r="Q3469">
        <f t="shared" ca="1" si="1180"/>
        <v>0.15619241850653945</v>
      </c>
      <c r="R3469">
        <f t="shared" ca="1" si="1179"/>
        <v>0.21812352296376228</v>
      </c>
      <c r="T3469">
        <f t="shared" ca="1" si="1190"/>
        <v>0.11946699955207858</v>
      </c>
      <c r="U3469">
        <f t="shared" ca="1" si="1185"/>
        <v>0.1665022682455761</v>
      </c>
      <c r="W3469">
        <f t="shared" ca="1" si="1186"/>
        <v>-0.73498714514432084</v>
      </c>
      <c r="X3469">
        <f t="shared" ca="1" si="1187"/>
        <v>-0.69654670085115289</v>
      </c>
      <c r="Z3469">
        <f t="shared" ca="1" si="1200"/>
        <v>109.05417526944329</v>
      </c>
      <c r="AA3469">
        <f t="shared" ca="1" si="1200"/>
        <v>108.85912600698482</v>
      </c>
      <c r="AB3469">
        <f t="shared" ca="1" si="1200"/>
        <v>108.7836730180704</v>
      </c>
      <c r="AC3469">
        <f t="shared" ca="1" si="1201"/>
        <v>108.85912600698482</v>
      </c>
      <c r="AE3469">
        <f ca="1">IFERROR(VLOOKUP($B3469,OFFSET(Input!$A$1,0,MATCH(Index!AE$6&amp;" Index",Input!$1:$1,0)-1,10000,2),2,0),AE3468)</f>
        <v>15.58</v>
      </c>
      <c r="AF3469">
        <f t="shared" ca="1" si="1191"/>
        <v>19.044666666666664</v>
      </c>
      <c r="AG3469">
        <f t="shared" ca="1" si="1191"/>
        <v>18.321999999999996</v>
      </c>
      <c r="AH3469">
        <f t="shared" ca="1" si="1191"/>
        <v>17.423199999999998</v>
      </c>
      <c r="AI3469">
        <f t="shared" ca="1" si="1192"/>
        <v>18.321999999999996</v>
      </c>
      <c r="AK3469">
        <f t="shared" ca="1" si="1193"/>
        <v>1</v>
      </c>
      <c r="AL3469">
        <f t="shared" ca="1" si="1194"/>
        <v>1</v>
      </c>
      <c r="AN3469" t="str">
        <f t="shared" ca="1" si="1204"/>
        <v>Not Down</v>
      </c>
      <c r="AO3469" t="str">
        <f t="shared" ca="1" si="1211"/>
        <v>Not Up</v>
      </c>
      <c r="AQ3469">
        <f t="shared" ca="1" si="1202"/>
        <v>1</v>
      </c>
      <c r="AR3469">
        <f t="shared" ca="1" si="1203"/>
        <v>0</v>
      </c>
      <c r="AT3469">
        <f t="shared" ca="1" si="1181"/>
        <v>1</v>
      </c>
      <c r="AU3469">
        <f t="shared" ca="1" si="1182"/>
        <v>0</v>
      </c>
      <c r="AW3469" s="5">
        <f t="shared" ca="1" si="1196"/>
        <v>0.15619241850653945</v>
      </c>
      <c r="AX3469" s="5">
        <f t="shared" ca="1" si="1197"/>
        <v>0.11946699955207858</v>
      </c>
      <c r="AY3469" s="18">
        <f t="shared" ca="1" si="1195"/>
        <v>0.15619241850653945</v>
      </c>
      <c r="BA3469" s="6">
        <f t="shared" ca="1" si="1188"/>
        <v>0.32011797037323297</v>
      </c>
      <c r="BB3469">
        <f t="shared" ca="1" si="1189"/>
        <v>0.32011797037323297</v>
      </c>
      <c r="BC3469" t="str">
        <f t="shared" ca="1" si="1177"/>
        <v>HYG UP Equity</v>
      </c>
      <c r="BD3469" t="str">
        <f t="shared" ca="1" si="1178"/>
        <v>HYG UP Equity</v>
      </c>
      <c r="BF3469">
        <f t="shared" ca="1" si="1198"/>
        <v>1</v>
      </c>
      <c r="BG3469">
        <f t="shared" ca="1" si="1199"/>
        <v>0</v>
      </c>
      <c r="BI3469">
        <f t="shared" ca="1" si="1212"/>
        <v>1</v>
      </c>
      <c r="BJ3469">
        <f t="shared" ca="1" si="1213"/>
        <v>0</v>
      </c>
      <c r="BL3469">
        <f t="shared" ca="1" si="1183"/>
        <v>11.773804620250147</v>
      </c>
      <c r="BM3469">
        <f t="shared" ca="1" si="1184"/>
        <v>0</v>
      </c>
      <c r="BN3469" s="9">
        <f t="shared" ca="1" si="1174"/>
        <v>1</v>
      </c>
      <c r="BO3469" s="9">
        <f t="shared" ca="1" si="1175"/>
        <v>0</v>
      </c>
      <c r="BP3469" s="9">
        <f t="shared" ca="1" si="1216"/>
        <v>1</v>
      </c>
      <c r="BQ3469" s="9">
        <f t="shared" ca="1" si="1217"/>
        <v>0</v>
      </c>
      <c r="BR3469">
        <f t="shared" ca="1" si="1218"/>
        <v>1291.3645836028518</v>
      </c>
      <c r="BS3469">
        <f t="shared" ca="1" si="1219"/>
        <v>-5.6824908251450479E-3</v>
      </c>
      <c r="BT3469">
        <f t="shared" ca="1" si="1220"/>
        <v>7.2222222222222232E-5</v>
      </c>
      <c r="BU3469">
        <f t="shared" ca="1" si="1205"/>
        <v>0</v>
      </c>
      <c r="BV3469">
        <f t="shared" ca="1" si="1206"/>
        <v>0</v>
      </c>
      <c r="BW3469" s="35">
        <f ca="1">IFERROR(VLOOKUP($B3469,OFFSET(Input!$A$1,0,MATCH(Index!BW$6&amp;" Index",Input!$1:$1,0)-1,10000,2),2,0)/100,BW3468)</f>
        <v>4.0000000000000001E-3</v>
      </c>
      <c r="BX3469">
        <f t="shared" ca="1" si="1176"/>
        <v>2.5011598446026805E-2</v>
      </c>
      <c r="CE3469">
        <v>1078.6677387664515</v>
      </c>
    </row>
    <row r="3470" spans="2:83" x14ac:dyDescent="0.25">
      <c r="B3470" s="2">
        <v>42557</v>
      </c>
      <c r="C3470">
        <f t="shared" ca="1" si="1207"/>
        <v>0</v>
      </c>
      <c r="D3470">
        <f t="shared" ca="1" si="1208"/>
        <v>2</v>
      </c>
      <c r="E3470">
        <f ca="1">IF($B3470&lt;VLOOKUP(E$6&amp;" Equity",Param,4,0),"",IFERROR(VLOOKUP($B3470,OFFSET(Input!$A$1,0,MATCH(Index!E$6&amp;" Equity",Input!$1:$1,0)-1,10000,2),2,0),E3469))</f>
        <v>84.36</v>
      </c>
      <c r="F3470" s="33">
        <v>142.56</v>
      </c>
      <c r="H3470">
        <f ca="1">IFERROR(VLOOKUP($B3470,OFFSET(Input!$A$1,0,MATCH(Index!H$6,Input!$1:$1,0)-1,10000,2),2,0),0)</f>
        <v>0</v>
      </c>
      <c r="I3470">
        <f ca="1">IFERROR(VLOOKUP($B3470,OFFSET(Input!$A$1,0,MATCH(Index!I$6,Input!$1:$1,0)-1,10000,2),2,0),0)</f>
        <v>0</v>
      </c>
      <c r="K3470">
        <f t="shared" ca="1" si="1209"/>
        <v>110.16433992260905</v>
      </c>
      <c r="L3470" s="30">
        <f t="shared" ca="1" si="1210"/>
        <v>161.23293984392956</v>
      </c>
      <c r="N3470">
        <f t="shared" ca="1" si="1214"/>
        <v>4.3956114730381293E-3</v>
      </c>
      <c r="O3470">
        <f t="shared" ca="1" si="1215"/>
        <v>1.6146586399652381E-3</v>
      </c>
      <c r="Q3470">
        <f t="shared" ca="1" si="1180"/>
        <v>0.15649933766151078</v>
      </c>
      <c r="R3470">
        <f t="shared" ca="1" si="1179"/>
        <v>0.2170319798537014</v>
      </c>
      <c r="T3470">
        <f t="shared" ca="1" si="1190"/>
        <v>0.11946433128712526</v>
      </c>
      <c r="U3470">
        <f t="shared" ca="1" si="1185"/>
        <v>0.16637984303976214</v>
      </c>
      <c r="W3470">
        <f t="shared" ca="1" si="1186"/>
        <v>-0.71843334254921443</v>
      </c>
      <c r="X3470">
        <f t="shared" ca="1" si="1187"/>
        <v>-0.6993190715919354</v>
      </c>
      <c r="Z3470">
        <f t="shared" ca="1" si="1200"/>
        <v>109.15896929770456</v>
      </c>
      <c r="AA3470">
        <f t="shared" ca="1" si="1200"/>
        <v>108.89202634458657</v>
      </c>
      <c r="AB3470">
        <f t="shared" ca="1" si="1200"/>
        <v>108.86411341129401</v>
      </c>
      <c r="AC3470">
        <f t="shared" ca="1" si="1201"/>
        <v>108.89202634458657</v>
      </c>
      <c r="AE3470">
        <f ca="1">IFERROR(VLOOKUP($B3470,OFFSET(Input!$A$1,0,MATCH(Index!AE$6&amp;" Index",Input!$1:$1,0)-1,10000,2),2,0),AE3469)</f>
        <v>14.96</v>
      </c>
      <c r="AF3470">
        <f t="shared" ca="1" si="1191"/>
        <v>18.675333333333334</v>
      </c>
      <c r="AG3470">
        <f t="shared" ca="1" si="1191"/>
        <v>18.3675</v>
      </c>
      <c r="AH3470">
        <f t="shared" ca="1" si="1191"/>
        <v>17.453999999999997</v>
      </c>
      <c r="AI3470">
        <f t="shared" ca="1" si="1192"/>
        <v>18.3675</v>
      </c>
      <c r="AK3470">
        <f t="shared" ca="1" si="1193"/>
        <v>1</v>
      </c>
      <c r="AL3470">
        <f t="shared" ca="1" si="1194"/>
        <v>1</v>
      </c>
      <c r="AN3470" t="str">
        <f t="shared" ca="1" si="1204"/>
        <v>Not Down</v>
      </c>
      <c r="AO3470" t="str">
        <f t="shared" ca="1" si="1211"/>
        <v>Not Up</v>
      </c>
      <c r="AQ3470">
        <f t="shared" ca="1" si="1202"/>
        <v>1</v>
      </c>
      <c r="AR3470">
        <f t="shared" ca="1" si="1203"/>
        <v>0</v>
      </c>
      <c r="AT3470">
        <f t="shared" ca="1" si="1181"/>
        <v>1</v>
      </c>
      <c r="AU3470">
        <f t="shared" ca="1" si="1182"/>
        <v>0</v>
      </c>
      <c r="AW3470" s="5">
        <f t="shared" ca="1" si="1196"/>
        <v>0.15649933766151078</v>
      </c>
      <c r="AX3470" s="5">
        <f t="shared" ca="1" si="1197"/>
        <v>0.11946433128712526</v>
      </c>
      <c r="AY3470" s="18">
        <f t="shared" ca="1" si="1195"/>
        <v>0.15649933766151078</v>
      </c>
      <c r="BA3470" s="6">
        <f t="shared" ca="1" si="1188"/>
        <v>0.31949017003601626</v>
      </c>
      <c r="BB3470">
        <f t="shared" ca="1" si="1189"/>
        <v>0.31949017003601626</v>
      </c>
      <c r="BC3470" t="str">
        <f t="shared" ca="1" si="1177"/>
        <v>HYG UP Equity</v>
      </c>
      <c r="BD3470" t="str">
        <f t="shared" ca="1" si="1178"/>
        <v>HYG UP Equity</v>
      </c>
      <c r="BF3470">
        <f t="shared" ca="1" si="1198"/>
        <v>1</v>
      </c>
      <c r="BG3470">
        <f t="shared" ca="1" si="1199"/>
        <v>0</v>
      </c>
      <c r="BI3470">
        <f t="shared" ca="1" si="1212"/>
        <v>1</v>
      </c>
      <c r="BJ3470">
        <f t="shared" ca="1" si="1213"/>
        <v>0</v>
      </c>
      <c r="BL3470">
        <f t="shared" ca="1" si="1183"/>
        <v>11.773804620250147</v>
      </c>
      <c r="BM3470">
        <f t="shared" ca="1" si="1184"/>
        <v>0</v>
      </c>
      <c r="BN3470" s="9">
        <f t="shared" ref="BN3470:BN3533" ca="1" si="1221">(K3470/$BR3470)*BL3469</f>
        <v>1</v>
      </c>
      <c r="BO3470" s="9">
        <f t="shared" ref="BO3470:BO3533" ca="1" si="1222">(L3470/$BR3470)*BM3469</f>
        <v>0</v>
      </c>
      <c r="BP3470" s="9">
        <f t="shared" ca="1" si="1216"/>
        <v>1</v>
      </c>
      <c r="BQ3470" s="9">
        <f t="shared" ca="1" si="1217"/>
        <v>0</v>
      </c>
      <c r="BR3470">
        <f t="shared" ca="1" si="1218"/>
        <v>1297.0534143676221</v>
      </c>
      <c r="BS3470">
        <f t="shared" ca="1" si="1219"/>
        <v>4.405286343612369E-3</v>
      </c>
      <c r="BT3470">
        <f t="shared" ca="1" si="1220"/>
        <v>1.8055555555555558E-5</v>
      </c>
      <c r="BU3470">
        <f t="shared" ca="1" si="1205"/>
        <v>6.791601121741709E-8</v>
      </c>
      <c r="BV3470">
        <f t="shared" ca="1" si="1206"/>
        <v>0</v>
      </c>
      <c r="BW3470" s="35">
        <f ca="1">IFERROR(VLOOKUP($B3470,OFFSET(Input!$A$1,0,MATCH(Index!BW$6&amp;" Index",Input!$1:$1,0)-1,10000,2),2,0)/100,BW3469)</f>
        <v>4.0000000000000001E-3</v>
      </c>
      <c r="BX3470">
        <f t="shared" ref="BX3470:BX3533" ca="1" si="1223">BT3470*BB3469*CE3469</f>
        <v>6.2346000751847428E-3</v>
      </c>
      <c r="CE3470">
        <v>1080.174138169461</v>
      </c>
    </row>
    <row r="3471" spans="2:83" x14ac:dyDescent="0.25">
      <c r="B3471" s="2">
        <v>42558</v>
      </c>
      <c r="C3471">
        <f t="shared" ca="1" si="1207"/>
        <v>0</v>
      </c>
      <c r="D3471">
        <f t="shared" ca="1" si="1208"/>
        <v>3</v>
      </c>
      <c r="E3471">
        <f ca="1">IF($B3471&lt;VLOOKUP(E$6&amp;" Equity",Param,4,0),"",IFERROR(VLOOKUP($B3471,OFFSET(Input!$A$1,0,MATCH(Index!E$6&amp;" Equity",Input!$1:$1,0)-1,10000,2),2,0),E3470))</f>
        <v>84.47</v>
      </c>
      <c r="F3471" s="33">
        <v>142.55000000000001</v>
      </c>
      <c r="H3471">
        <f ca="1">IFERROR(VLOOKUP($B3471,OFFSET(Input!$A$1,0,MATCH(Index!H$6,Input!$1:$1,0)-1,10000,2),2,0),0)</f>
        <v>0</v>
      </c>
      <c r="I3471">
        <f ca="1">IFERROR(VLOOKUP($B3471,OFFSET(Input!$A$1,0,MATCH(Index!I$6,Input!$1:$1,0)-1,10000,2),2,0),0)</f>
        <v>0</v>
      </c>
      <c r="K3471">
        <f t="shared" ca="1" si="1209"/>
        <v>110.30798711786137</v>
      </c>
      <c r="L3471" s="30">
        <f t="shared" ca="1" si="1210"/>
        <v>161.22163001369358</v>
      </c>
      <c r="N3471">
        <f t="shared" ca="1" si="1214"/>
        <v>1.3030861288313423E-3</v>
      </c>
      <c r="O3471">
        <f t="shared" ca="1" si="1215"/>
        <v>-7.0148363818256087E-5</v>
      </c>
      <c r="Q3471">
        <f t="shared" ca="1" si="1180"/>
        <v>0.15658009732389619</v>
      </c>
      <c r="R3471">
        <f t="shared" ca="1" si="1179"/>
        <v>0.21687489937362428</v>
      </c>
      <c r="T3471">
        <f t="shared" ca="1" si="1190"/>
        <v>0.11879409136991534</v>
      </c>
      <c r="U3471">
        <f t="shared" ca="1" si="1185"/>
        <v>0.16529603459899225</v>
      </c>
      <c r="W3471">
        <f t="shared" ca="1" si="1186"/>
        <v>-0.71966884828180144</v>
      </c>
      <c r="X3471">
        <f t="shared" ca="1" si="1187"/>
        <v>-0.72092882300973804</v>
      </c>
      <c r="Z3471">
        <f t="shared" ca="1" si="1200"/>
        <v>109.26902959644421</v>
      </c>
      <c r="AA3471">
        <f t="shared" ca="1" si="1200"/>
        <v>108.91131258698678</v>
      </c>
      <c r="AB3471">
        <f t="shared" ca="1" si="1200"/>
        <v>108.94349150422894</v>
      </c>
      <c r="AC3471">
        <f t="shared" ca="1" si="1201"/>
        <v>108.94349150422894</v>
      </c>
      <c r="AE3471">
        <f ca="1">IFERROR(VLOOKUP($B3471,OFFSET(Input!$A$1,0,MATCH(Index!AE$6&amp;" Index",Input!$1:$1,0)-1,10000,2),2,0),AE3470)</f>
        <v>14.76</v>
      </c>
      <c r="AF3471">
        <f t="shared" ca="1" si="1191"/>
        <v>18.316666666666666</v>
      </c>
      <c r="AG3471">
        <f t="shared" ca="1" si="1191"/>
        <v>18.401499999999995</v>
      </c>
      <c r="AH3471">
        <f t="shared" ca="1" si="1191"/>
        <v>17.476399999999998</v>
      </c>
      <c r="AI3471">
        <f t="shared" ca="1" si="1192"/>
        <v>18.401499999999995</v>
      </c>
      <c r="AK3471">
        <f t="shared" ca="1" si="1193"/>
        <v>1</v>
      </c>
      <c r="AL3471">
        <f t="shared" ca="1" si="1194"/>
        <v>-1</v>
      </c>
      <c r="AN3471" t="str">
        <f t="shared" ca="1" si="1204"/>
        <v>Not Down</v>
      </c>
      <c r="AO3471" t="str">
        <f t="shared" ca="1" si="1211"/>
        <v>Not Up</v>
      </c>
      <c r="AQ3471">
        <f t="shared" ca="1" si="1202"/>
        <v>1</v>
      </c>
      <c r="AR3471">
        <f t="shared" ca="1" si="1203"/>
        <v>0</v>
      </c>
      <c r="AT3471">
        <f t="shared" ca="1" si="1181"/>
        <v>1</v>
      </c>
      <c r="AU3471">
        <f t="shared" ca="1" si="1182"/>
        <v>0</v>
      </c>
      <c r="AW3471" s="5">
        <f t="shared" ca="1" si="1196"/>
        <v>0.15658009732389619</v>
      </c>
      <c r="AX3471" s="5">
        <f t="shared" ca="1" si="1197"/>
        <v>0.11879409136991534</v>
      </c>
      <c r="AY3471" s="18">
        <f t="shared" ca="1" si="1195"/>
        <v>0.15658009732389619</v>
      </c>
      <c r="BA3471" s="6">
        <f t="shared" ca="1" si="1188"/>
        <v>0.31932538588586856</v>
      </c>
      <c r="BB3471">
        <f t="shared" ca="1" si="1189"/>
        <v>0.31932538588586856</v>
      </c>
      <c r="BC3471" t="str">
        <f t="shared" ref="BC3471:BC3534" ca="1" si="1224">IF($D3471=1,BD3470,BC3470)</f>
        <v>HYG UP Equity</v>
      </c>
      <c r="BD3471" t="str">
        <f t="shared" ref="BD3471:BD3534" ca="1" si="1225">IF($D3471=1,IF(AO3471="Up","TLT UP Equity",IF(AN3471="Down","TLT UP equity","HYG UP Equity")),BD3470)</f>
        <v>HYG UP Equity</v>
      </c>
      <c r="BF3471">
        <f t="shared" ca="1" si="1198"/>
        <v>1</v>
      </c>
      <c r="BG3471">
        <f t="shared" ca="1" si="1199"/>
        <v>0</v>
      </c>
      <c r="BI3471">
        <f t="shared" ca="1" si="1212"/>
        <v>1</v>
      </c>
      <c r="BJ3471">
        <f t="shared" ca="1" si="1213"/>
        <v>0</v>
      </c>
      <c r="BL3471">
        <f t="shared" ca="1" si="1183"/>
        <v>11.773804620250148</v>
      </c>
      <c r="BM3471">
        <f t="shared" ca="1" si="1184"/>
        <v>0</v>
      </c>
      <c r="BN3471" s="9">
        <f t="shared" ca="1" si="1221"/>
        <v>1</v>
      </c>
      <c r="BO3471" s="9">
        <f t="shared" ca="1" si="1222"/>
        <v>0</v>
      </c>
      <c r="BP3471" s="9">
        <f t="shared" ca="1" si="1216"/>
        <v>1</v>
      </c>
      <c r="BQ3471" s="9">
        <f t="shared" ca="1" si="1217"/>
        <v>0</v>
      </c>
      <c r="BR3471">
        <f t="shared" ca="1" si="1218"/>
        <v>1298.74468837877</v>
      </c>
      <c r="BS3471">
        <f t="shared" ca="1" si="1219"/>
        <v>1.3039355144617293E-3</v>
      </c>
      <c r="BT3471">
        <f t="shared" ca="1" si="1220"/>
        <v>1.8055555555555558E-5</v>
      </c>
      <c r="BU3471">
        <f t="shared" ca="1" si="1205"/>
        <v>1.2556006744334215E-7</v>
      </c>
      <c r="BV3471">
        <f t="shared" ca="1" si="1206"/>
        <v>0</v>
      </c>
      <c r="BW3471" s="35">
        <f ca="1">IFERROR(VLOOKUP($B3471,OFFSET(Input!$A$1,0,MATCH(Index!BW$6&amp;" Index",Input!$1:$1,0)-1,10000,2),2,0)/100,BW3470)</f>
        <v>4.0000000000000001E-3</v>
      </c>
      <c r="BX3471">
        <f t="shared" ca="1" si="1223"/>
        <v>6.2310628443604027E-3</v>
      </c>
      <c r="CE3471">
        <v>1080.6117956502378</v>
      </c>
    </row>
    <row r="3472" spans="2:83" x14ac:dyDescent="0.25">
      <c r="B3472" s="2">
        <v>42559</v>
      </c>
      <c r="C3472">
        <f t="shared" ca="1" si="1207"/>
        <v>0</v>
      </c>
      <c r="D3472">
        <f t="shared" ca="1" si="1208"/>
        <v>4</v>
      </c>
      <c r="E3472">
        <f ca="1">IF($B3472&lt;VLOOKUP(E$6&amp;" Equity",Param,4,0),"",IFERROR(VLOOKUP($B3472,OFFSET(Input!$A$1,0,MATCH(Index!E$6&amp;" Equity",Input!$1:$1,0)-1,10000,2),2,0),E3471))</f>
        <v>85.59</v>
      </c>
      <c r="F3472" s="33">
        <v>143.6</v>
      </c>
      <c r="H3472">
        <f ca="1">IFERROR(VLOOKUP($B3472,OFFSET(Input!$A$1,0,MATCH(Index!H$6,Input!$1:$1,0)-1,10000,2),2,0),0)</f>
        <v>0</v>
      </c>
      <c r="I3472">
        <f ca="1">IFERROR(VLOOKUP($B3472,OFFSET(Input!$A$1,0,MATCH(Index!I$6,Input!$1:$1,0)-1,10000,2),2,0),0)</f>
        <v>0</v>
      </c>
      <c r="K3472">
        <f t="shared" ca="1" si="1209"/>
        <v>111.77057674224878</v>
      </c>
      <c r="L3472" s="30">
        <f t="shared" ca="1" si="1210"/>
        <v>162.40916218846999</v>
      </c>
      <c r="N3472">
        <f t="shared" ca="1" si="1214"/>
        <v>1.3172012154112981E-2</v>
      </c>
      <c r="O3472">
        <f t="shared" ca="1" si="1215"/>
        <v>7.3388412554427265E-3</v>
      </c>
      <c r="Q3472">
        <f t="shared" ca="1" si="1180"/>
        <v>0.16591392030398514</v>
      </c>
      <c r="R3472">
        <f t="shared" ca="1" si="1179"/>
        <v>0.21226576465145985</v>
      </c>
      <c r="T3472">
        <f t="shared" ca="1" si="1190"/>
        <v>0.12690767146673296</v>
      </c>
      <c r="U3472">
        <f t="shared" ca="1" si="1185"/>
        <v>0.16577114769942344</v>
      </c>
      <c r="W3472">
        <f t="shared" ca="1" si="1186"/>
        <v>-0.56423866598408567</v>
      </c>
      <c r="X3472">
        <f t="shared" ca="1" si="1187"/>
        <v>-0.59994474497637129</v>
      </c>
      <c r="Z3472">
        <f t="shared" ca="1" si="1200"/>
        <v>109.44476259463659</v>
      </c>
      <c r="AA3472">
        <f t="shared" ca="1" si="1200"/>
        <v>109.02517465478813</v>
      </c>
      <c r="AB3472">
        <f t="shared" ca="1" si="1200"/>
        <v>109.08033335939118</v>
      </c>
      <c r="AC3472">
        <f t="shared" ca="1" si="1201"/>
        <v>109.08033335939118</v>
      </c>
      <c r="AE3472">
        <f ca="1">IFERROR(VLOOKUP($B3472,OFFSET(Input!$A$1,0,MATCH(Index!AE$6&amp;" Index",Input!$1:$1,0)-1,10000,2),2,0),AE3471)</f>
        <v>13.2</v>
      </c>
      <c r="AF3472">
        <f t="shared" ca="1" si="1191"/>
        <v>17.905333333333335</v>
      </c>
      <c r="AG3472">
        <f t="shared" ca="1" si="1191"/>
        <v>18.329499999999992</v>
      </c>
      <c r="AH3472">
        <f t="shared" ca="1" si="1191"/>
        <v>17.459199999999996</v>
      </c>
      <c r="AI3472">
        <f t="shared" ca="1" si="1192"/>
        <v>18.329499999999992</v>
      </c>
      <c r="AK3472">
        <f t="shared" ca="1" si="1193"/>
        <v>1</v>
      </c>
      <c r="AL3472">
        <f t="shared" ca="1" si="1194"/>
        <v>-1</v>
      </c>
      <c r="AN3472" t="str">
        <f t="shared" ca="1" si="1204"/>
        <v>Not Down</v>
      </c>
      <c r="AO3472" t="str">
        <f t="shared" ca="1" si="1211"/>
        <v>Not Up</v>
      </c>
      <c r="AQ3472">
        <f t="shared" ca="1" si="1202"/>
        <v>1</v>
      </c>
      <c r="AR3472">
        <f t="shared" ca="1" si="1203"/>
        <v>0</v>
      </c>
      <c r="AT3472">
        <f t="shared" ca="1" si="1181"/>
        <v>1</v>
      </c>
      <c r="AU3472">
        <f t="shared" ca="1" si="1182"/>
        <v>0</v>
      </c>
      <c r="AW3472" s="5">
        <f t="shared" ca="1" si="1196"/>
        <v>0.16591392030398514</v>
      </c>
      <c r="AX3472" s="5">
        <f t="shared" ca="1" si="1197"/>
        <v>0.12690767146673296</v>
      </c>
      <c r="AY3472" s="18">
        <f t="shared" ca="1" si="1195"/>
        <v>0.16591392030398514</v>
      </c>
      <c r="BA3472" s="6">
        <f t="shared" ca="1" si="1188"/>
        <v>0.30136109078967399</v>
      </c>
      <c r="BB3472">
        <f t="shared" ca="1" si="1189"/>
        <v>0.30136109078967399</v>
      </c>
      <c r="BC3472" t="str">
        <f t="shared" ca="1" si="1224"/>
        <v>HYG UP Equity</v>
      </c>
      <c r="BD3472" t="str">
        <f t="shared" ca="1" si="1225"/>
        <v>HYG UP Equity</v>
      </c>
      <c r="BF3472">
        <f t="shared" ca="1" si="1198"/>
        <v>1</v>
      </c>
      <c r="BG3472">
        <f t="shared" ca="1" si="1199"/>
        <v>0</v>
      </c>
      <c r="BI3472">
        <f t="shared" ca="1" si="1212"/>
        <v>1</v>
      </c>
      <c r="BJ3472">
        <f t="shared" ca="1" si="1213"/>
        <v>0</v>
      </c>
      <c r="BL3472">
        <f t="shared" ca="1" si="1183"/>
        <v>11.773804620250148</v>
      </c>
      <c r="BM3472">
        <f t="shared" ca="1" si="1184"/>
        <v>0</v>
      </c>
      <c r="BN3472" s="9">
        <f t="shared" ca="1" si="1221"/>
        <v>1</v>
      </c>
      <c r="BO3472" s="9">
        <f t="shared" ca="1" si="1222"/>
        <v>0</v>
      </c>
      <c r="BP3472" s="9">
        <f t="shared" ca="1" si="1216"/>
        <v>1</v>
      </c>
      <c r="BQ3472" s="9">
        <f t="shared" ca="1" si="1217"/>
        <v>0</v>
      </c>
      <c r="BR3472">
        <f t="shared" ca="1" si="1218"/>
        <v>1315.9649328559124</v>
      </c>
      <c r="BS3472">
        <f t="shared" ca="1" si="1219"/>
        <v>1.3259145258671667E-2</v>
      </c>
      <c r="BT3472">
        <f t="shared" ca="1" si="1220"/>
        <v>1.8055555555555558E-5</v>
      </c>
      <c r="BU3472">
        <f t="shared" ca="1" si="1205"/>
        <v>3.2956830029540195E-8</v>
      </c>
      <c r="BV3472">
        <f t="shared" ca="1" si="1206"/>
        <v>0</v>
      </c>
      <c r="BW3472" s="35">
        <f ca="1">IFERROR(VLOOKUP($B3472,OFFSET(Input!$A$1,0,MATCH(Index!BW$6&amp;" Index",Input!$1:$1,0)-1,10000,2),2,0)/100,BW3471)</f>
        <v>4.0000000000000001E-3</v>
      </c>
      <c r="BX3472">
        <f t="shared" ca="1" si="1223"/>
        <v>6.230372392090051E-3</v>
      </c>
      <c r="CE3472">
        <v>1085.1763402632812</v>
      </c>
    </row>
    <row r="3473" spans="2:83" x14ac:dyDescent="0.25">
      <c r="B3473" s="2">
        <v>42562</v>
      </c>
      <c r="C3473">
        <f t="shared" ca="1" si="1207"/>
        <v>0</v>
      </c>
      <c r="D3473">
        <f t="shared" ca="1" si="1208"/>
        <v>5</v>
      </c>
      <c r="E3473">
        <f ca="1">IF($B3473&lt;VLOOKUP(E$6&amp;" Equity",Param,4,0),"",IFERROR(VLOOKUP($B3473,OFFSET(Input!$A$1,0,MATCH(Index!E$6&amp;" Equity",Input!$1:$1,0)-1,10000,2),2,0),E3472))</f>
        <v>85.64</v>
      </c>
      <c r="F3473" s="33">
        <v>142.34</v>
      </c>
      <c r="H3473">
        <f ca="1">IFERROR(VLOOKUP($B3473,OFFSET(Input!$A$1,0,MATCH(Index!H$6,Input!$1:$1,0)-1,10000,2),2,0),0)</f>
        <v>0</v>
      </c>
      <c r="I3473">
        <f ca="1">IFERROR(VLOOKUP($B3473,OFFSET(Input!$A$1,0,MATCH(Index!I$6,Input!$1:$1,0)-1,10000,2),2,0),0)</f>
        <v>0</v>
      </c>
      <c r="K3473">
        <f t="shared" ca="1" si="1209"/>
        <v>111.83587092190892</v>
      </c>
      <c r="L3473" s="30">
        <f t="shared" ca="1" si="1210"/>
        <v>160.98412357873832</v>
      </c>
      <c r="N3473">
        <f t="shared" ca="1" si="1214"/>
        <v>5.8400982796360005E-4</v>
      </c>
      <c r="O3473">
        <f t="shared" ca="1" si="1215"/>
        <v>-8.8130947429985573E-3</v>
      </c>
      <c r="Q3473">
        <f t="shared" ca="1" si="1180"/>
        <v>0.1436186126079679</v>
      </c>
      <c r="R3473">
        <f t="shared" ca="1" si="1179"/>
        <v>0.17125002671057754</v>
      </c>
      <c r="T3473">
        <f t="shared" ca="1" si="1190"/>
        <v>0.12573752327191565</v>
      </c>
      <c r="U3473">
        <f t="shared" ca="1" si="1185"/>
        <v>0.16782208067469093</v>
      </c>
      <c r="W3473">
        <f t="shared" ca="1" si="1186"/>
        <v>-0.36373133232288191</v>
      </c>
      <c r="X3473">
        <f t="shared" ca="1" si="1187"/>
        <v>-0.58711746524112018</v>
      </c>
      <c r="Z3473">
        <f t="shared" ca="1" si="1200"/>
        <v>109.80769421329596</v>
      </c>
      <c r="AA3473">
        <f t="shared" ca="1" si="1200"/>
        <v>109.16894688949529</v>
      </c>
      <c r="AB3473">
        <f t="shared" ca="1" si="1200"/>
        <v>109.21146839975412</v>
      </c>
      <c r="AC3473">
        <f t="shared" ca="1" si="1201"/>
        <v>109.21146839975412</v>
      </c>
      <c r="AE3473">
        <f ca="1">IFERROR(VLOOKUP($B3473,OFFSET(Input!$A$1,0,MATCH(Index!AE$6&amp;" Index",Input!$1:$1,0)-1,10000,2),2,0),AE3472)</f>
        <v>13.54</v>
      </c>
      <c r="AF3473">
        <f t="shared" ca="1" si="1191"/>
        <v>17.514000000000003</v>
      </c>
      <c r="AG3473">
        <f t="shared" ca="1" si="1191"/>
        <v>18.154999999999998</v>
      </c>
      <c r="AH3473">
        <f t="shared" ca="1" si="1191"/>
        <v>17.462</v>
      </c>
      <c r="AI3473">
        <f t="shared" ca="1" si="1192"/>
        <v>18.154999999999998</v>
      </c>
      <c r="AK3473">
        <f t="shared" ca="1" si="1193"/>
        <v>1</v>
      </c>
      <c r="AL3473">
        <f t="shared" ca="1" si="1194"/>
        <v>-1</v>
      </c>
      <c r="AN3473" t="str">
        <f t="shared" ca="1" si="1204"/>
        <v>Not Down</v>
      </c>
      <c r="AO3473" t="str">
        <f t="shared" ca="1" si="1211"/>
        <v>Not Up</v>
      </c>
      <c r="AQ3473">
        <f t="shared" ca="1" si="1202"/>
        <v>1</v>
      </c>
      <c r="AR3473">
        <f t="shared" ca="1" si="1203"/>
        <v>0</v>
      </c>
      <c r="AT3473">
        <f t="shared" ca="1" si="1181"/>
        <v>1</v>
      </c>
      <c r="AU3473">
        <f t="shared" ca="1" si="1182"/>
        <v>0</v>
      </c>
      <c r="AW3473" s="5">
        <f t="shared" ca="1" si="1196"/>
        <v>0.1436186126079679</v>
      </c>
      <c r="AX3473" s="5">
        <f t="shared" ca="1" si="1197"/>
        <v>0.12573752327191565</v>
      </c>
      <c r="AY3473" s="18">
        <f t="shared" ca="1" si="1195"/>
        <v>0.1436186126079679</v>
      </c>
      <c r="BA3473" s="6">
        <f t="shared" ca="1" si="1188"/>
        <v>0.34814429057662422</v>
      </c>
      <c r="BB3473">
        <f t="shared" ca="1" si="1189"/>
        <v>0.34814429057662422</v>
      </c>
      <c r="BC3473" t="str">
        <f t="shared" ca="1" si="1224"/>
        <v>HYG UP Equity</v>
      </c>
      <c r="BD3473" t="str">
        <f t="shared" ca="1" si="1225"/>
        <v>HYG UP Equity</v>
      </c>
      <c r="BF3473">
        <f t="shared" ca="1" si="1198"/>
        <v>1</v>
      </c>
      <c r="BG3473">
        <f t="shared" ca="1" si="1199"/>
        <v>0</v>
      </c>
      <c r="BI3473">
        <f t="shared" ca="1" si="1212"/>
        <v>1</v>
      </c>
      <c r="BJ3473">
        <f t="shared" ca="1" si="1213"/>
        <v>0</v>
      </c>
      <c r="BL3473">
        <f t="shared" ca="1" si="1183"/>
        <v>11.773804620250148</v>
      </c>
      <c r="BM3473">
        <f t="shared" ca="1" si="1184"/>
        <v>0</v>
      </c>
      <c r="BN3473" s="9">
        <f t="shared" ca="1" si="1221"/>
        <v>0.99999999999999989</v>
      </c>
      <c r="BO3473" s="9">
        <f t="shared" ca="1" si="1222"/>
        <v>0</v>
      </c>
      <c r="BP3473" s="9">
        <f t="shared" ca="1" si="1216"/>
        <v>0.99999999999999989</v>
      </c>
      <c r="BQ3473" s="9">
        <f t="shared" ca="1" si="1217"/>
        <v>0</v>
      </c>
      <c r="BR3473">
        <f t="shared" ca="1" si="1218"/>
        <v>1316.7336937700704</v>
      </c>
      <c r="BS3473">
        <f t="shared" ca="1" si="1219"/>
        <v>5.8418039490581997E-4</v>
      </c>
      <c r="BT3473">
        <f t="shared" ca="1" si="1220"/>
        <v>5.4166666666666664E-5</v>
      </c>
      <c r="BU3473">
        <f t="shared" ca="1" si="1205"/>
        <v>3.5928590192389146E-6</v>
      </c>
      <c r="BV3473">
        <f t="shared" ca="1" si="1206"/>
        <v>0</v>
      </c>
      <c r="BW3473" s="35">
        <f ca="1">IFERROR(VLOOKUP($B3473,OFFSET(Input!$A$1,0,MATCH(Index!BW$6&amp;" Index",Input!$1:$1,0)-1,10000,2),2,0)/100,BW3472)</f>
        <v>4.0000000000000001E-3</v>
      </c>
      <c r="BX3473">
        <f t="shared" ca="1" si="1223"/>
        <v>1.7714120970048142E-2</v>
      </c>
      <c r="CE3473">
        <v>1085.3355100943056</v>
      </c>
    </row>
    <row r="3474" spans="2:83" x14ac:dyDescent="0.25">
      <c r="B3474" s="2">
        <v>42563</v>
      </c>
      <c r="C3474">
        <f t="shared" ca="1" si="1207"/>
        <v>0</v>
      </c>
      <c r="D3474">
        <f t="shared" ca="1" si="1208"/>
        <v>0</v>
      </c>
      <c r="E3474">
        <f ca="1">IF($B3474&lt;VLOOKUP(E$6&amp;" Equity",Param,4,0),"",IFERROR(VLOOKUP($B3474,OFFSET(Input!$A$1,0,MATCH(Index!E$6&amp;" Equity",Input!$1:$1,0)-1,10000,2),2,0),E3473))</f>
        <v>85.88</v>
      </c>
      <c r="F3474" s="33">
        <v>140</v>
      </c>
      <c r="H3474">
        <f ca="1">IFERROR(VLOOKUP($B3474,OFFSET(Input!$A$1,0,MATCH(Index!H$6,Input!$1:$1,0)-1,10000,2),2,0),0)</f>
        <v>0</v>
      </c>
      <c r="I3474">
        <f ca="1">IFERROR(VLOOKUP($B3474,OFFSET(Input!$A$1,0,MATCH(Index!I$6,Input!$1:$1,0)-1,10000,2),2,0),0)</f>
        <v>0</v>
      </c>
      <c r="K3474">
        <f t="shared" ca="1" si="1209"/>
        <v>112.14928298427765</v>
      </c>
      <c r="L3474" s="30">
        <f t="shared" ca="1" si="1210"/>
        <v>158.33762330352229</v>
      </c>
      <c r="N3474">
        <f t="shared" ca="1" si="1214"/>
        <v>2.7985092890981497E-3</v>
      </c>
      <c r="O3474">
        <f t="shared" ca="1" si="1215"/>
        <v>-1.6576139261820881E-2</v>
      </c>
      <c r="Q3474">
        <f t="shared" ca="1" si="1180"/>
        <v>0.12345146264835404</v>
      </c>
      <c r="R3474">
        <f t="shared" ca="1" si="1179"/>
        <v>0.14465778864489512</v>
      </c>
      <c r="T3474">
        <f t="shared" ca="1" si="1190"/>
        <v>0.12386505077188968</v>
      </c>
      <c r="U3474">
        <f t="shared" ca="1" si="1185"/>
        <v>0.17713762311460901</v>
      </c>
      <c r="W3474">
        <f t="shared" ca="1" si="1186"/>
        <v>-4.8421644495504561E-2</v>
      </c>
      <c r="X3474">
        <f t="shared" ca="1" si="1187"/>
        <v>-0.57419247918279248</v>
      </c>
      <c r="Z3474">
        <f t="shared" ca="1" si="1200"/>
        <v>110.36183978572907</v>
      </c>
      <c r="AA3474">
        <f t="shared" ca="1" si="1200"/>
        <v>109.36478352350817</v>
      </c>
      <c r="AB3474">
        <f t="shared" ca="1" si="1200"/>
        <v>109.33642311314411</v>
      </c>
      <c r="AC3474">
        <f t="shared" ca="1" si="1201"/>
        <v>109.36478352350817</v>
      </c>
      <c r="AE3474">
        <f ca="1">IFERROR(VLOOKUP($B3474,OFFSET(Input!$A$1,0,MATCH(Index!AE$6&amp;" Index",Input!$1:$1,0)-1,10000,2),2,0),AE3473)</f>
        <v>13.55</v>
      </c>
      <c r="AF3474">
        <f t="shared" ca="1" si="1191"/>
        <v>17.192666666666671</v>
      </c>
      <c r="AG3474">
        <f t="shared" ca="1" si="1191"/>
        <v>17.783999999999999</v>
      </c>
      <c r="AH3474">
        <f t="shared" ca="1" si="1191"/>
        <v>17.457999999999998</v>
      </c>
      <c r="AI3474">
        <f t="shared" ca="1" si="1192"/>
        <v>17.783999999999999</v>
      </c>
      <c r="AK3474">
        <f t="shared" ca="1" si="1193"/>
        <v>1</v>
      </c>
      <c r="AL3474">
        <f t="shared" ca="1" si="1194"/>
        <v>-1</v>
      </c>
      <c r="AN3474" t="str">
        <f t="shared" ca="1" si="1204"/>
        <v>Not Down</v>
      </c>
      <c r="AO3474" t="str">
        <f t="shared" ca="1" si="1211"/>
        <v>Not Up</v>
      </c>
      <c r="AQ3474">
        <f t="shared" ca="1" si="1202"/>
        <v>1</v>
      </c>
      <c r="AR3474">
        <f t="shared" ca="1" si="1203"/>
        <v>0</v>
      </c>
      <c r="AT3474">
        <f t="shared" ca="1" si="1181"/>
        <v>1</v>
      </c>
      <c r="AU3474">
        <f t="shared" ca="1" si="1182"/>
        <v>0</v>
      </c>
      <c r="AW3474" s="5">
        <f t="shared" ca="1" si="1196"/>
        <v>0.12345146264835404</v>
      </c>
      <c r="AX3474" s="5">
        <f t="shared" ca="1" si="1197"/>
        <v>0.12386505077188968</v>
      </c>
      <c r="AY3474" s="18">
        <f t="shared" ca="1" si="1195"/>
        <v>0.12386505077188968</v>
      </c>
      <c r="BA3474" s="6">
        <f t="shared" ca="1" si="1188"/>
        <v>0.40366511528809029</v>
      </c>
      <c r="BB3474">
        <f t="shared" ca="1" si="1189"/>
        <v>0.40366511528809029</v>
      </c>
      <c r="BC3474" t="str">
        <f t="shared" ca="1" si="1224"/>
        <v>HYG UP Equity</v>
      </c>
      <c r="BD3474" t="str">
        <f t="shared" ca="1" si="1225"/>
        <v>HYG UP Equity</v>
      </c>
      <c r="BF3474">
        <f t="shared" ca="1" si="1198"/>
        <v>1</v>
      </c>
      <c r="BG3474">
        <f t="shared" ca="1" si="1199"/>
        <v>0</v>
      </c>
      <c r="BI3474">
        <f t="shared" ca="1" si="1212"/>
        <v>1</v>
      </c>
      <c r="BJ3474">
        <f t="shared" ca="1" si="1213"/>
        <v>0</v>
      </c>
      <c r="BL3474">
        <f t="shared" ca="1" si="1183"/>
        <v>11.773804620250148</v>
      </c>
      <c r="BM3474">
        <f t="shared" ca="1" si="1184"/>
        <v>0</v>
      </c>
      <c r="BN3474" s="9">
        <f t="shared" ca="1" si="1221"/>
        <v>1</v>
      </c>
      <c r="BO3474" s="9">
        <f t="shared" ca="1" si="1222"/>
        <v>0</v>
      </c>
      <c r="BP3474" s="9">
        <f t="shared" ca="1" si="1216"/>
        <v>1</v>
      </c>
      <c r="BQ3474" s="9">
        <f t="shared" ca="1" si="1217"/>
        <v>0</v>
      </c>
      <c r="BR3474">
        <f t="shared" ca="1" si="1218"/>
        <v>1320.4237461580294</v>
      </c>
      <c r="BS3474">
        <f t="shared" ca="1" si="1219"/>
        <v>2.8024287716019725E-3</v>
      </c>
      <c r="BT3474">
        <f t="shared" ca="1" si="1220"/>
        <v>1.8055555555555558E-5</v>
      </c>
      <c r="BU3474">
        <f t="shared" ca="1" si="1205"/>
        <v>9.3566399573900455E-6</v>
      </c>
      <c r="BV3474">
        <f t="shared" ca="1" si="1206"/>
        <v>0</v>
      </c>
      <c r="BW3474" s="35">
        <f ca="1">IFERROR(VLOOKUP($B3474,OFFSET(Input!$A$1,0,MATCH(Index!BW$6&amp;" Index",Input!$1:$1,0)-1,10000,2),2,0)/100,BW3473)</f>
        <v>4.0000000000000001E-3</v>
      </c>
      <c r="BX3474">
        <f t="shared" ca="1" si="1223"/>
        <v>6.8223523549891781E-3</v>
      </c>
      <c r="CE3474">
        <v>1086.2294129064021</v>
      </c>
    </row>
    <row r="3475" spans="2:83" x14ac:dyDescent="0.25">
      <c r="B3475" s="2">
        <v>42564</v>
      </c>
      <c r="C3475">
        <f t="shared" ca="1" si="1207"/>
        <v>0</v>
      </c>
      <c r="D3475">
        <f t="shared" ca="1" si="1208"/>
        <v>0</v>
      </c>
      <c r="E3475">
        <f ca="1">IF($B3475&lt;VLOOKUP(E$6&amp;" Equity",Param,4,0),"",IFERROR(VLOOKUP($B3475,OFFSET(Input!$A$1,0,MATCH(Index!E$6&amp;" Equity",Input!$1:$1,0)-1,10000,2),2,0),E3474))</f>
        <v>85.63</v>
      </c>
      <c r="F3475" s="33">
        <v>141.65</v>
      </c>
      <c r="H3475">
        <f ca="1">IFERROR(VLOOKUP($B3475,OFFSET(Input!$A$1,0,MATCH(Index!H$6,Input!$1:$1,0)-1,10000,2),2,0),0)</f>
        <v>0</v>
      </c>
      <c r="I3475">
        <f ca="1">IFERROR(VLOOKUP($B3475,OFFSET(Input!$A$1,0,MATCH(Index!I$6,Input!$1:$1,0)-1,10000,2),2,0),0)</f>
        <v>0</v>
      </c>
      <c r="K3475">
        <f t="shared" ca="1" si="1209"/>
        <v>111.82281208597688</v>
      </c>
      <c r="L3475" s="30">
        <f t="shared" ca="1" si="1210"/>
        <v>160.20374529245666</v>
      </c>
      <c r="N3475">
        <f t="shared" ca="1" si="1214"/>
        <v>-2.9152839724796505E-3</v>
      </c>
      <c r="O3475">
        <f t="shared" ca="1" si="1215"/>
        <v>1.1716803667221262E-2</v>
      </c>
      <c r="Q3475">
        <f t="shared" ca="1" si="1180"/>
        <v>0.10629794646022808</v>
      </c>
      <c r="R3475">
        <f t="shared" ca="1" si="1179"/>
        <v>0.15580829610548097</v>
      </c>
      <c r="T3475">
        <f t="shared" ca="1" si="1190"/>
        <v>0.12372021154447131</v>
      </c>
      <c r="U3475">
        <f t="shared" ca="1" si="1185"/>
        <v>0.18193578419056686</v>
      </c>
      <c r="W3475">
        <f t="shared" ca="1" si="1186"/>
        <v>-0.1448542519822901</v>
      </c>
      <c r="X3475">
        <f t="shared" ca="1" si="1187"/>
        <v>-0.58021770633464231</v>
      </c>
      <c r="Z3475">
        <f t="shared" ca="1" si="1200"/>
        <v>110.74556175419465</v>
      </c>
      <c r="AA3475">
        <f t="shared" ca="1" si="1200"/>
        <v>109.5624935106996</v>
      </c>
      <c r="AB3475">
        <f t="shared" ca="1" si="1200"/>
        <v>109.4290822697602</v>
      </c>
      <c r="AC3475">
        <f t="shared" ca="1" si="1201"/>
        <v>109.5624935106996</v>
      </c>
      <c r="AE3475">
        <f ca="1">IFERROR(VLOOKUP($B3475,OFFSET(Input!$A$1,0,MATCH(Index!AE$6&amp;" Index",Input!$1:$1,0)-1,10000,2),2,0),AE3474)</f>
        <v>13.04</v>
      </c>
      <c r="AF3475">
        <f t="shared" ca="1" si="1191"/>
        <v>16.830000000000002</v>
      </c>
      <c r="AG3475">
        <f t="shared" ca="1" si="1191"/>
        <v>17.411000000000001</v>
      </c>
      <c r="AH3475">
        <f t="shared" ca="1" si="1191"/>
        <v>17.4176</v>
      </c>
      <c r="AI3475">
        <f t="shared" ca="1" si="1192"/>
        <v>17.4176</v>
      </c>
      <c r="AK3475">
        <f t="shared" ca="1" si="1193"/>
        <v>1</v>
      </c>
      <c r="AL3475">
        <f t="shared" ca="1" si="1194"/>
        <v>-1</v>
      </c>
      <c r="AN3475" t="str">
        <f t="shared" ca="1" si="1204"/>
        <v>Not Down</v>
      </c>
      <c r="AO3475" t="str">
        <f t="shared" ca="1" si="1211"/>
        <v>Not Up</v>
      </c>
      <c r="AQ3475">
        <f t="shared" ca="1" si="1202"/>
        <v>1</v>
      </c>
      <c r="AR3475">
        <f t="shared" ca="1" si="1203"/>
        <v>0</v>
      </c>
      <c r="AT3475">
        <f t="shared" ca="1" si="1181"/>
        <v>1</v>
      </c>
      <c r="AU3475">
        <f t="shared" ca="1" si="1182"/>
        <v>0</v>
      </c>
      <c r="AW3475" s="5">
        <f t="shared" ca="1" si="1196"/>
        <v>0.10629794646022808</v>
      </c>
      <c r="AX3475" s="5">
        <f t="shared" ca="1" si="1197"/>
        <v>0.12372021154447131</v>
      </c>
      <c r="AY3475" s="18">
        <f t="shared" ca="1" si="1195"/>
        <v>0.12372021154447131</v>
      </c>
      <c r="BA3475" s="6">
        <f t="shared" ca="1" si="1188"/>
        <v>0.40413768595948019</v>
      </c>
      <c r="BB3475">
        <f t="shared" ca="1" si="1189"/>
        <v>0.40366511528809029</v>
      </c>
      <c r="BC3475" t="str">
        <f t="shared" ca="1" si="1224"/>
        <v>HYG UP Equity</v>
      </c>
      <c r="BD3475" t="str">
        <f t="shared" ca="1" si="1225"/>
        <v>HYG UP Equity</v>
      </c>
      <c r="BF3475">
        <f t="shared" ca="1" si="1198"/>
        <v>1</v>
      </c>
      <c r="BG3475">
        <f t="shared" ca="1" si="1199"/>
        <v>0</v>
      </c>
      <c r="BI3475">
        <f t="shared" ca="1" si="1212"/>
        <v>1</v>
      </c>
      <c r="BJ3475">
        <f t="shared" ca="1" si="1213"/>
        <v>0</v>
      </c>
      <c r="BL3475">
        <f t="shared" ca="1" si="1183"/>
        <v>11.773804620250148</v>
      </c>
      <c r="BM3475">
        <f t="shared" ca="1" si="1184"/>
        <v>0</v>
      </c>
      <c r="BN3475" s="9">
        <f t="shared" ca="1" si="1221"/>
        <v>1</v>
      </c>
      <c r="BO3475" s="9">
        <f t="shared" ca="1" si="1222"/>
        <v>0</v>
      </c>
      <c r="BP3475" s="9">
        <f t="shared" ca="1" si="1216"/>
        <v>1</v>
      </c>
      <c r="BQ3475" s="9">
        <f t="shared" ca="1" si="1217"/>
        <v>0</v>
      </c>
      <c r="BR3475">
        <f t="shared" ca="1" si="1218"/>
        <v>1316.5799415872386</v>
      </c>
      <c r="BS3475">
        <f t="shared" ca="1" si="1219"/>
        <v>-2.9110386585934345E-3</v>
      </c>
      <c r="BT3475">
        <f t="shared" ca="1" si="1220"/>
        <v>1.8055555555555558E-5</v>
      </c>
      <c r="BU3475">
        <f t="shared" ca="1" si="1205"/>
        <v>1.1104164942293216E-5</v>
      </c>
      <c r="BV3475">
        <f t="shared" ca="1" si="1206"/>
        <v>0</v>
      </c>
      <c r="BW3475" s="35">
        <f ca="1">IFERROR(VLOOKUP($B3475,OFFSET(Input!$A$1,0,MATCH(Index!BW$6&amp;" Index",Input!$1:$1,0)-1,10000,2),2,0)/100,BW3474)</f>
        <v>4.0000000000000001E-3</v>
      </c>
      <c r="BX3475">
        <f t="shared" ca="1" si="1223"/>
        <v>7.9168721881559823E-3</v>
      </c>
      <c r="CE3475">
        <v>1085.1024524541951</v>
      </c>
    </row>
    <row r="3476" spans="2:83" x14ac:dyDescent="0.25">
      <c r="B3476" s="2">
        <v>42565</v>
      </c>
      <c r="C3476">
        <f t="shared" ca="1" si="1207"/>
        <v>0</v>
      </c>
      <c r="D3476">
        <f t="shared" ca="1" si="1208"/>
        <v>0</v>
      </c>
      <c r="E3476">
        <f ca="1">IF($B3476&lt;VLOOKUP(E$6&amp;" Equity",Param,4,0),"",IFERROR(VLOOKUP($B3476,OFFSET(Input!$A$1,0,MATCH(Index!E$6&amp;" Equity",Input!$1:$1,0)-1,10000,2),2,0),E3475))</f>
        <v>85.8</v>
      </c>
      <c r="F3476" s="33">
        <v>139.59</v>
      </c>
      <c r="H3476">
        <f ca="1">IFERROR(VLOOKUP($B3476,OFFSET(Input!$A$1,0,MATCH(Index!H$6,Input!$1:$1,0)-1,10000,2),2,0),0)</f>
        <v>0</v>
      </c>
      <c r="I3476">
        <f ca="1">IFERROR(VLOOKUP($B3476,OFFSET(Input!$A$1,0,MATCH(Index!I$6,Input!$1:$1,0)-1,10000,2),2,0),0)</f>
        <v>0</v>
      </c>
      <c r="K3476">
        <f t="shared" ca="1" si="1209"/>
        <v>112.04481229682141</v>
      </c>
      <c r="L3476" s="30">
        <f t="shared" ca="1" si="1210"/>
        <v>157.87392026384768</v>
      </c>
      <c r="N3476">
        <f t="shared" ca="1" si="1214"/>
        <v>1.9833174558160343E-3</v>
      </c>
      <c r="O3476">
        <f t="shared" ca="1" si="1215"/>
        <v>-1.464967175185875E-2</v>
      </c>
      <c r="Q3476">
        <f t="shared" ca="1" si="1180"/>
        <v>8.6593114764427576E-2</v>
      </c>
      <c r="R3476">
        <f t="shared" ref="R3476:R3539" ca="1" si="1226">SQRT(SUMPRODUCT(OFFSET(O3476,0,0,-R$5,1),OFFSET(O3476,0,0,-R$5,1))*252/R$5)</f>
        <v>0.16789750358507588</v>
      </c>
      <c r="T3476">
        <f t="shared" ca="1" si="1190"/>
        <v>0.12390854591818036</v>
      </c>
      <c r="U3476">
        <f t="shared" ca="1" si="1185"/>
        <v>0.18873074694639116</v>
      </c>
      <c r="W3476">
        <f t="shared" ca="1" si="1186"/>
        <v>-4.9296585419946415E-2</v>
      </c>
      <c r="X3476">
        <f t="shared" ca="1" si="1187"/>
        <v>-0.57512855265338458</v>
      </c>
      <c r="Z3476">
        <f t="shared" ca="1" si="1200"/>
        <v>111.01630678647776</v>
      </c>
      <c r="AA3476">
        <f t="shared" ca="1" si="1200"/>
        <v>109.76870395156277</v>
      </c>
      <c r="AB3476">
        <f t="shared" ca="1" si="1200"/>
        <v>109.51398427083878</v>
      </c>
      <c r="AC3476">
        <f t="shared" ca="1" si="1201"/>
        <v>109.76870395156277</v>
      </c>
      <c r="AE3476">
        <f ca="1">IFERROR(VLOOKUP($B3476,OFFSET(Input!$A$1,0,MATCH(Index!AE$6&amp;" Index",Input!$1:$1,0)-1,10000,2),2,0),AE3475)</f>
        <v>12.82</v>
      </c>
      <c r="AF3476">
        <f t="shared" ca="1" si="1191"/>
        <v>16.273333333333333</v>
      </c>
      <c r="AG3476">
        <f t="shared" ca="1" si="1191"/>
        <v>17.045000000000002</v>
      </c>
      <c r="AH3476">
        <f t="shared" ca="1" si="1191"/>
        <v>17.367199999999997</v>
      </c>
      <c r="AI3476">
        <f t="shared" ca="1" si="1192"/>
        <v>17.367199999999997</v>
      </c>
      <c r="AK3476">
        <f t="shared" ca="1" si="1193"/>
        <v>1</v>
      </c>
      <c r="AL3476">
        <f t="shared" ca="1" si="1194"/>
        <v>-1</v>
      </c>
      <c r="AN3476" t="str">
        <f t="shared" ca="1" si="1204"/>
        <v>Not Down</v>
      </c>
      <c r="AO3476" t="str">
        <f t="shared" ca="1" si="1211"/>
        <v>Not Up</v>
      </c>
      <c r="AQ3476">
        <f t="shared" ca="1" si="1202"/>
        <v>1</v>
      </c>
      <c r="AR3476">
        <f t="shared" ca="1" si="1203"/>
        <v>0</v>
      </c>
      <c r="AT3476">
        <f t="shared" ca="1" si="1181"/>
        <v>1</v>
      </c>
      <c r="AU3476">
        <f t="shared" ca="1" si="1182"/>
        <v>0</v>
      </c>
      <c r="AW3476" s="5">
        <f t="shared" ca="1" si="1196"/>
        <v>8.6593114764427576E-2</v>
      </c>
      <c r="AX3476" s="5">
        <f t="shared" ca="1" si="1197"/>
        <v>0.12390854591818036</v>
      </c>
      <c r="AY3476" s="18">
        <f t="shared" ca="1" si="1195"/>
        <v>0.12390854591818036</v>
      </c>
      <c r="BA3476" s="6">
        <f t="shared" ca="1" si="1188"/>
        <v>0.40352341825572019</v>
      </c>
      <c r="BB3476">
        <f t="shared" ca="1" si="1189"/>
        <v>0.40366511528809029</v>
      </c>
      <c r="BC3476" t="str">
        <f t="shared" ca="1" si="1224"/>
        <v>HYG UP Equity</v>
      </c>
      <c r="BD3476" t="str">
        <f t="shared" ca="1" si="1225"/>
        <v>HYG UP Equity</v>
      </c>
      <c r="BF3476">
        <f t="shared" ca="1" si="1198"/>
        <v>1</v>
      </c>
      <c r="BG3476">
        <f t="shared" ca="1" si="1199"/>
        <v>0</v>
      </c>
      <c r="BI3476">
        <f t="shared" ca="1" si="1212"/>
        <v>1</v>
      </c>
      <c r="BJ3476">
        <f t="shared" ca="1" si="1213"/>
        <v>0</v>
      </c>
      <c r="BL3476">
        <f t="shared" ca="1" si="1183"/>
        <v>11.773804620250148</v>
      </c>
      <c r="BM3476">
        <f t="shared" ca="1" si="1184"/>
        <v>0</v>
      </c>
      <c r="BN3476" s="9">
        <f t="shared" ca="1" si="1221"/>
        <v>1</v>
      </c>
      <c r="BO3476" s="9">
        <f t="shared" ca="1" si="1222"/>
        <v>0</v>
      </c>
      <c r="BP3476" s="9">
        <f t="shared" ca="1" si="1216"/>
        <v>1</v>
      </c>
      <c r="BQ3476" s="9">
        <f t="shared" ca="1" si="1217"/>
        <v>0</v>
      </c>
      <c r="BR3476">
        <f t="shared" ca="1" si="1218"/>
        <v>1319.1937286953764</v>
      </c>
      <c r="BS3476">
        <f t="shared" ca="1" si="1219"/>
        <v>1.9852855307720407E-3</v>
      </c>
      <c r="BT3476">
        <f t="shared" ca="1" si="1220"/>
        <v>1.8055555555555558E-5</v>
      </c>
      <c r="BU3476">
        <f t="shared" ca="1" si="1205"/>
        <v>0</v>
      </c>
      <c r="BV3476">
        <f t="shared" ca="1" si="1206"/>
        <v>0</v>
      </c>
      <c r="BW3476" s="35">
        <f ca="1">IFERROR(VLOOKUP($B3476,OFFSET(Input!$A$1,0,MATCH(Index!BW$6&amp;" Index",Input!$1:$1,0)-1,10000,2),2,0)/100,BW3475)</f>
        <v>4.0000000000000001E-3</v>
      </c>
      <c r="BX3476">
        <f t="shared" ca="1" si="1223"/>
        <v>7.9086584519459154E-3</v>
      </c>
      <c r="CE3476">
        <v>1085.9562535661842</v>
      </c>
    </row>
    <row r="3477" spans="2:83" x14ac:dyDescent="0.25">
      <c r="B3477" s="2">
        <v>42566</v>
      </c>
      <c r="C3477">
        <f t="shared" ca="1" si="1207"/>
        <v>0</v>
      </c>
      <c r="D3477">
        <f t="shared" ca="1" si="1208"/>
        <v>0</v>
      </c>
      <c r="E3477">
        <f ca="1">IF($B3477&lt;VLOOKUP(E$6&amp;" Equity",Param,4,0),"",IFERROR(VLOOKUP($B3477,OFFSET(Input!$A$1,0,MATCH(Index!E$6&amp;" Equity",Input!$1:$1,0)-1,10000,2),2,0),E3476))</f>
        <v>85.63</v>
      </c>
      <c r="F3477" s="33">
        <v>138.38999999999999</v>
      </c>
      <c r="H3477">
        <f ca="1">IFERROR(VLOOKUP($B3477,OFFSET(Input!$A$1,0,MATCH(Index!H$6,Input!$1:$1,0)-1,10000,2),2,0),0)</f>
        <v>0</v>
      </c>
      <c r="I3477">
        <f ca="1">IFERROR(VLOOKUP($B3477,OFFSET(Input!$A$1,0,MATCH(Index!I$6,Input!$1:$1,0)-1,10000,2),2,0),0)</f>
        <v>0</v>
      </c>
      <c r="K3477">
        <f t="shared" ca="1" si="1209"/>
        <v>111.82281208597689</v>
      </c>
      <c r="L3477" s="30">
        <f t="shared" ca="1" si="1210"/>
        <v>156.51674063553176</v>
      </c>
      <c r="N3477">
        <f t="shared" ca="1" si="1214"/>
        <v>-1.983317455815902E-3</v>
      </c>
      <c r="O3477">
        <f t="shared" ca="1" si="1215"/>
        <v>-8.6337682868280839E-3</v>
      </c>
      <c r="Q3477">
        <f t="shared" ref="Q3477:Q3540" ca="1" si="1227">SQRT(SUMPRODUCT(OFFSET(N3477,0,0,-Q$5,1),OFFSET(N3477,0,0,-Q$5,1))*252/Q$5)</f>
        <v>8.0300907921168702E-2</v>
      </c>
      <c r="R3477">
        <f t="shared" ca="1" si="1226"/>
        <v>0.17241532822201122</v>
      </c>
      <c r="T3477">
        <f t="shared" ca="1" si="1190"/>
        <v>0.1240818905272572</v>
      </c>
      <c r="U3477">
        <f t="shared" ca="1" si="1185"/>
        <v>0.19042674634741616</v>
      </c>
      <c r="W3477">
        <f t="shared" ca="1" si="1186"/>
        <v>-6.5813917490991358E-2</v>
      </c>
      <c r="X3477">
        <f t="shared" ca="1" si="1187"/>
        <v>-0.56194639568892324</v>
      </c>
      <c r="Z3477">
        <f t="shared" ca="1" si="1200"/>
        <v>111.19076442686662</v>
      </c>
      <c r="AA3477">
        <f t="shared" ca="1" si="1200"/>
        <v>109.95991504657793</v>
      </c>
      <c r="AB3477">
        <f t="shared" ca="1" si="1200"/>
        <v>109.60716333882895</v>
      </c>
      <c r="AC3477">
        <f t="shared" ca="1" si="1201"/>
        <v>109.95991504657793</v>
      </c>
      <c r="AE3477">
        <f ca="1">IFERROR(VLOOKUP($B3477,OFFSET(Input!$A$1,0,MATCH(Index!AE$6&amp;" Index",Input!$1:$1,0)-1,10000,2),2,0),AE3476)</f>
        <v>12.67</v>
      </c>
      <c r="AF3477">
        <f t="shared" ca="1" si="1191"/>
        <v>15.967999999999996</v>
      </c>
      <c r="AG3477">
        <f t="shared" ca="1" si="1191"/>
        <v>16.710000000000004</v>
      </c>
      <c r="AH3477">
        <f t="shared" ca="1" si="1191"/>
        <v>17.288399999999996</v>
      </c>
      <c r="AI3477">
        <f t="shared" ca="1" si="1192"/>
        <v>17.288399999999996</v>
      </c>
      <c r="AK3477">
        <f t="shared" ca="1" si="1193"/>
        <v>1</v>
      </c>
      <c r="AL3477">
        <f t="shared" ca="1" si="1194"/>
        <v>-1</v>
      </c>
      <c r="AN3477" t="str">
        <f t="shared" ca="1" si="1204"/>
        <v>Not Down</v>
      </c>
      <c r="AO3477" t="str">
        <f t="shared" ca="1" si="1211"/>
        <v>Not Up</v>
      </c>
      <c r="AQ3477">
        <f t="shared" ca="1" si="1202"/>
        <v>1</v>
      </c>
      <c r="AR3477">
        <f t="shared" ca="1" si="1203"/>
        <v>0</v>
      </c>
      <c r="AT3477">
        <f t="shared" ca="1" si="1181"/>
        <v>1</v>
      </c>
      <c r="AU3477">
        <f t="shared" ca="1" si="1182"/>
        <v>0</v>
      </c>
      <c r="AW3477" s="5">
        <f t="shared" ca="1" si="1196"/>
        <v>8.0300907921168702E-2</v>
      </c>
      <c r="AX3477" s="5">
        <f t="shared" ca="1" si="1197"/>
        <v>0.1240818905272572</v>
      </c>
      <c r="AY3477" s="18">
        <f t="shared" ca="1" si="1195"/>
        <v>0.1240818905272572</v>
      </c>
      <c r="BA3477" s="6">
        <f t="shared" ca="1" si="1188"/>
        <v>0.40295968885980549</v>
      </c>
      <c r="BB3477">
        <f t="shared" ca="1" si="1189"/>
        <v>0.40366511528809029</v>
      </c>
      <c r="BC3477" t="str">
        <f t="shared" ca="1" si="1224"/>
        <v>HYG UP Equity</v>
      </c>
      <c r="BD3477" t="str">
        <f t="shared" ca="1" si="1225"/>
        <v>HYG UP Equity</v>
      </c>
      <c r="BF3477">
        <f t="shared" ca="1" si="1198"/>
        <v>1</v>
      </c>
      <c r="BG3477">
        <f t="shared" ca="1" si="1199"/>
        <v>0</v>
      </c>
      <c r="BI3477">
        <f t="shared" ca="1" si="1212"/>
        <v>1</v>
      </c>
      <c r="BJ3477">
        <f t="shared" ca="1" si="1213"/>
        <v>0</v>
      </c>
      <c r="BL3477">
        <f t="shared" ca="1" si="1183"/>
        <v>11.773804620250148</v>
      </c>
      <c r="BM3477">
        <f t="shared" ca="1" si="1184"/>
        <v>0</v>
      </c>
      <c r="BN3477" s="9">
        <f t="shared" ca="1" si="1221"/>
        <v>0.99999999999999989</v>
      </c>
      <c r="BO3477" s="9">
        <f t="shared" ca="1" si="1222"/>
        <v>0</v>
      </c>
      <c r="BP3477" s="9">
        <f t="shared" ca="1" si="1216"/>
        <v>0.99999999999999989</v>
      </c>
      <c r="BQ3477" s="9">
        <f t="shared" ca="1" si="1217"/>
        <v>0</v>
      </c>
      <c r="BR3477">
        <f t="shared" ca="1" si="1218"/>
        <v>1316.5799415872389</v>
      </c>
      <c r="BS3477">
        <f t="shared" ca="1" si="1219"/>
        <v>-1.9813519813518532E-3</v>
      </c>
      <c r="BT3477">
        <f t="shared" ca="1" si="1220"/>
        <v>1.8055555555555555E-5</v>
      </c>
      <c r="BU3477">
        <f t="shared" ca="1" si="1205"/>
        <v>0</v>
      </c>
      <c r="BV3477">
        <f t="shared" ca="1" si="1206"/>
        <v>0</v>
      </c>
      <c r="BW3477" s="35">
        <f ca="1">IFERROR(VLOOKUP($B3477,OFFSET(Input!$A$1,0,MATCH(Index!BW$6&amp;" Index",Input!$1:$1,0)-1,10000,2),2,0)/100,BW3476)</f>
        <v>4.0000000000000001E-3</v>
      </c>
      <c r="BX3477">
        <f t="shared" ca="1" si="1223"/>
        <v>7.914881294190294E-3</v>
      </c>
      <c r="CE3477">
        <v>1085.071900725962</v>
      </c>
    </row>
    <row r="3478" spans="2:83" x14ac:dyDescent="0.25">
      <c r="B3478" s="2">
        <v>42569</v>
      </c>
      <c r="C3478">
        <f t="shared" ca="1" si="1207"/>
        <v>0</v>
      </c>
      <c r="D3478">
        <f t="shared" ca="1" si="1208"/>
        <v>0</v>
      </c>
      <c r="E3478">
        <f ca="1">IF($B3478&lt;VLOOKUP(E$6&amp;" Equity",Param,4,0),"",IFERROR(VLOOKUP($B3478,OFFSET(Input!$A$1,0,MATCH(Index!E$6&amp;" Equity",Input!$1:$1,0)-1,10000,2),2,0),E3477))</f>
        <v>85.92</v>
      </c>
      <c r="F3478" s="33">
        <v>138.26</v>
      </c>
      <c r="H3478">
        <f ca="1">IFERROR(VLOOKUP($B3478,OFFSET(Input!$A$1,0,MATCH(Index!H$6,Input!$1:$1,0)-1,10000,2),2,0),0)</f>
        <v>0</v>
      </c>
      <c r="I3478">
        <f ca="1">IFERROR(VLOOKUP($B3478,OFFSET(Input!$A$1,0,MATCH(Index!I$6,Input!$1:$1,0)-1,10000,2),2,0),0)</f>
        <v>0</v>
      </c>
      <c r="K3478">
        <f t="shared" ca="1" si="1209"/>
        <v>112.20151832800578</v>
      </c>
      <c r="L3478" s="30">
        <f t="shared" ca="1" si="1210"/>
        <v>156.3697128424642</v>
      </c>
      <c r="N3478">
        <f t="shared" ca="1" si="1214"/>
        <v>3.3809417224538799E-3</v>
      </c>
      <c r="O3478">
        <f t="shared" ca="1" si="1215"/>
        <v>-9.3981572071990594E-4</v>
      </c>
      <c r="Q3478">
        <f t="shared" ca="1" si="1227"/>
        <v>8.1404804133598921E-2</v>
      </c>
      <c r="R3478">
        <f t="shared" ca="1" si="1226"/>
        <v>0.15803329868694252</v>
      </c>
      <c r="T3478">
        <f t="shared" ca="1" si="1190"/>
        <v>0.12464920600212595</v>
      </c>
      <c r="U3478">
        <f t="shared" ca="1" si="1185"/>
        <v>0.18916008366632683</v>
      </c>
      <c r="W3478">
        <f t="shared" ca="1" si="1186"/>
        <v>-0.13327277494212747</v>
      </c>
      <c r="X3478">
        <f t="shared" ca="1" si="1187"/>
        <v>-0.56322554975255357</v>
      </c>
      <c r="Z3478">
        <f t="shared" ca="1" si="1200"/>
        <v>111.38011754788108</v>
      </c>
      <c r="AA3478">
        <f t="shared" ca="1" si="1200"/>
        <v>110.16746189682404</v>
      </c>
      <c r="AB3478">
        <f t="shared" ca="1" si="1200"/>
        <v>109.73680702283856</v>
      </c>
      <c r="AC3478">
        <f t="shared" ca="1" si="1201"/>
        <v>110.16746189682404</v>
      </c>
      <c r="AE3478">
        <f ca="1">IFERROR(VLOOKUP($B3478,OFFSET(Input!$A$1,0,MATCH(Index!AE$6&amp;" Index",Input!$1:$1,0)-1,10000,2),2,0),AE3477)</f>
        <v>12.44</v>
      </c>
      <c r="AF3478">
        <f t="shared" ca="1" si="1191"/>
        <v>15.079999999999997</v>
      </c>
      <c r="AG3478">
        <f t="shared" ca="1" si="1191"/>
        <v>16.361500000000003</v>
      </c>
      <c r="AH3478">
        <f t="shared" ca="1" si="1191"/>
        <v>17.104800000000001</v>
      </c>
      <c r="AI3478">
        <f t="shared" ca="1" si="1192"/>
        <v>17.104800000000001</v>
      </c>
      <c r="AK3478">
        <f t="shared" ca="1" si="1193"/>
        <v>1</v>
      </c>
      <c r="AL3478">
        <f t="shared" ca="1" si="1194"/>
        <v>-1</v>
      </c>
      <c r="AN3478" t="str">
        <f t="shared" ca="1" si="1204"/>
        <v>Not Down</v>
      </c>
      <c r="AO3478" t="str">
        <f t="shared" ca="1" si="1211"/>
        <v>Not Up</v>
      </c>
      <c r="AQ3478">
        <f t="shared" ca="1" si="1202"/>
        <v>1</v>
      </c>
      <c r="AR3478">
        <f t="shared" ca="1" si="1203"/>
        <v>0</v>
      </c>
      <c r="AT3478">
        <f t="shared" ca="1" si="1181"/>
        <v>1</v>
      </c>
      <c r="AU3478">
        <f t="shared" ca="1" si="1182"/>
        <v>0</v>
      </c>
      <c r="AW3478" s="5">
        <f t="shared" ca="1" si="1196"/>
        <v>8.1404804133598921E-2</v>
      </c>
      <c r="AX3478" s="5">
        <f t="shared" ca="1" si="1197"/>
        <v>0.12464920600212595</v>
      </c>
      <c r="AY3478" s="18">
        <f t="shared" ca="1" si="1195"/>
        <v>0.12464920600212595</v>
      </c>
      <c r="BA3478" s="6">
        <f t="shared" ca="1" si="1188"/>
        <v>0.40112569990335301</v>
      </c>
      <c r="BB3478">
        <f t="shared" ca="1" si="1189"/>
        <v>0.40366511528809029</v>
      </c>
      <c r="BC3478" t="str">
        <f t="shared" ca="1" si="1224"/>
        <v>HYG UP Equity</v>
      </c>
      <c r="BD3478" t="str">
        <f t="shared" ca="1" si="1225"/>
        <v>HYG UP Equity</v>
      </c>
      <c r="BF3478">
        <f t="shared" ca="1" si="1198"/>
        <v>1</v>
      </c>
      <c r="BG3478">
        <f t="shared" ca="1" si="1199"/>
        <v>0</v>
      </c>
      <c r="BI3478">
        <f t="shared" ca="1" si="1212"/>
        <v>1</v>
      </c>
      <c r="BJ3478">
        <f t="shared" ca="1" si="1213"/>
        <v>0</v>
      </c>
      <c r="BL3478">
        <f t="shared" ca="1" si="1183"/>
        <v>11.773804620250148</v>
      </c>
      <c r="BM3478">
        <f t="shared" ca="1" si="1184"/>
        <v>0</v>
      </c>
      <c r="BN3478" s="9">
        <f t="shared" ca="1" si="1221"/>
        <v>0.99999999999999989</v>
      </c>
      <c r="BO3478" s="9">
        <f t="shared" ca="1" si="1222"/>
        <v>0</v>
      </c>
      <c r="BP3478" s="9">
        <f t="shared" ca="1" si="1216"/>
        <v>0.99999999999999989</v>
      </c>
      <c r="BQ3478" s="9">
        <f t="shared" ca="1" si="1217"/>
        <v>0</v>
      </c>
      <c r="BR3478">
        <f t="shared" ca="1" si="1218"/>
        <v>1321.0387548893561</v>
      </c>
      <c r="BS3478">
        <f t="shared" ca="1" si="1219"/>
        <v>3.3866635524932853E-3</v>
      </c>
      <c r="BT3478">
        <f t="shared" ca="1" si="1220"/>
        <v>5.4166666666666664E-5</v>
      </c>
      <c r="BU3478">
        <f t="shared" ca="1" si="1205"/>
        <v>0</v>
      </c>
      <c r="BV3478">
        <f t="shared" ca="1" si="1206"/>
        <v>0</v>
      </c>
      <c r="BW3478" s="35">
        <f ca="1">IFERROR(VLOOKUP($B3478,OFFSET(Input!$A$1,0,MATCH(Index!BW$6&amp;" Index",Input!$1:$1,0)-1,10000,2),2,0)/100,BW3477)</f>
        <v>4.0000000000000001E-3</v>
      </c>
      <c r="BX3478">
        <f t="shared" ca="1" si="1223"/>
        <v>2.3725307336380688E-2</v>
      </c>
      <c r="CE3478">
        <v>1086.5079108152465</v>
      </c>
    </row>
    <row r="3479" spans="2:83" x14ac:dyDescent="0.25">
      <c r="B3479" s="2">
        <v>42570</v>
      </c>
      <c r="C3479">
        <f t="shared" ca="1" si="1207"/>
        <v>0</v>
      </c>
      <c r="D3479">
        <f t="shared" ca="1" si="1208"/>
        <v>0</v>
      </c>
      <c r="E3479">
        <f ca="1">IF($B3479&lt;VLOOKUP(E$6&amp;" Equity",Param,4,0),"",IFERROR(VLOOKUP($B3479,OFFSET(Input!$A$1,0,MATCH(Index!E$6&amp;" Equity",Input!$1:$1,0)-1,10000,2),2,0),E3478))</f>
        <v>85.69</v>
      </c>
      <c r="F3479" s="33">
        <v>139.04</v>
      </c>
      <c r="H3479">
        <f ca="1">IFERROR(VLOOKUP($B3479,OFFSET(Input!$A$1,0,MATCH(Index!H$6,Input!$1:$1,0)-1,10000,2),2,0),0)</f>
        <v>0</v>
      </c>
      <c r="I3479">
        <f ca="1">IFERROR(VLOOKUP($B3479,OFFSET(Input!$A$1,0,MATCH(Index!I$6,Input!$1:$1,0)-1,10000,2),2,0),0)</f>
        <v>0</v>
      </c>
      <c r="K3479">
        <f t="shared" ca="1" si="1209"/>
        <v>111.90116510156906</v>
      </c>
      <c r="L3479" s="30">
        <f t="shared" ca="1" si="1210"/>
        <v>157.25187960086953</v>
      </c>
      <c r="N3479">
        <f t="shared" ca="1" si="1214"/>
        <v>-2.6804980795272155E-3</v>
      </c>
      <c r="O3479">
        <f t="shared" ca="1" si="1215"/>
        <v>5.625690999962964E-3</v>
      </c>
      <c r="Q3479">
        <f t="shared" ca="1" si="1227"/>
        <v>7.7391420771742159E-2</v>
      </c>
      <c r="R3479">
        <f t="shared" ca="1" si="1226"/>
        <v>0.14788700766802795</v>
      </c>
      <c r="T3479">
        <f t="shared" ca="1" si="1190"/>
        <v>0.12325888123780535</v>
      </c>
      <c r="U3479">
        <f t="shared" ca="1" si="1185"/>
        <v>0.18634435637701277</v>
      </c>
      <c r="W3479">
        <f t="shared" ca="1" si="1186"/>
        <v>-2.6880614596997435E-2</v>
      </c>
      <c r="X3479">
        <f t="shared" ca="1" si="1187"/>
        <v>-0.55179921564199097</v>
      </c>
      <c r="Z3479">
        <f t="shared" ca="1" si="1200"/>
        <v>111.60211775872558</v>
      </c>
      <c r="AA3479">
        <f t="shared" ca="1" si="1200"/>
        <v>110.32814651408444</v>
      </c>
      <c r="AB3479">
        <f t="shared" ca="1" si="1200"/>
        <v>109.88355161474051</v>
      </c>
      <c r="AC3479">
        <f t="shared" ca="1" si="1201"/>
        <v>110.32814651408444</v>
      </c>
      <c r="AE3479">
        <f ca="1">IFERROR(VLOOKUP($B3479,OFFSET(Input!$A$1,0,MATCH(Index!AE$6&amp;" Index",Input!$1:$1,0)-1,10000,2),2,0),AE3478)</f>
        <v>11.97</v>
      </c>
      <c r="AF3479">
        <f t="shared" ca="1" si="1191"/>
        <v>14.288</v>
      </c>
      <c r="AG3479">
        <f t="shared" ca="1" si="1191"/>
        <v>16.041500000000006</v>
      </c>
      <c r="AH3479">
        <f t="shared" ca="1" si="1191"/>
        <v>16.744800000000001</v>
      </c>
      <c r="AI3479">
        <f t="shared" ca="1" si="1192"/>
        <v>16.744800000000001</v>
      </c>
      <c r="AK3479">
        <f t="shared" ca="1" si="1193"/>
        <v>1</v>
      </c>
      <c r="AL3479">
        <f t="shared" ca="1" si="1194"/>
        <v>-1</v>
      </c>
      <c r="AN3479" t="str">
        <f t="shared" ca="1" si="1204"/>
        <v>Not Down</v>
      </c>
      <c r="AO3479" t="str">
        <f t="shared" ca="1" si="1211"/>
        <v>Not Up</v>
      </c>
      <c r="AQ3479">
        <f t="shared" ca="1" si="1202"/>
        <v>1</v>
      </c>
      <c r="AR3479">
        <f t="shared" ca="1" si="1203"/>
        <v>0</v>
      </c>
      <c r="AT3479">
        <f t="shared" ca="1" si="1181"/>
        <v>1</v>
      </c>
      <c r="AU3479">
        <f t="shared" ca="1" si="1182"/>
        <v>0</v>
      </c>
      <c r="AW3479" s="5">
        <f t="shared" ca="1" si="1196"/>
        <v>7.7391420771742159E-2</v>
      </c>
      <c r="AX3479" s="5">
        <f t="shared" ca="1" si="1197"/>
        <v>0.12325888123780535</v>
      </c>
      <c r="AY3479" s="18">
        <f t="shared" ca="1" si="1195"/>
        <v>0.12325888123780535</v>
      </c>
      <c r="BA3479" s="6">
        <f t="shared" ca="1" si="1188"/>
        <v>0.40565028254259583</v>
      </c>
      <c r="BB3479">
        <f t="shared" ca="1" si="1189"/>
        <v>0.40366511528809029</v>
      </c>
      <c r="BC3479" t="str">
        <f t="shared" ca="1" si="1224"/>
        <v>HYG UP Equity</v>
      </c>
      <c r="BD3479" t="str">
        <f t="shared" ca="1" si="1225"/>
        <v>HYG UP Equity</v>
      </c>
      <c r="BF3479">
        <f t="shared" ca="1" si="1198"/>
        <v>1</v>
      </c>
      <c r="BG3479">
        <f t="shared" ca="1" si="1199"/>
        <v>0</v>
      </c>
      <c r="BI3479">
        <f t="shared" ca="1" si="1212"/>
        <v>1</v>
      </c>
      <c r="BJ3479">
        <f t="shared" ca="1" si="1213"/>
        <v>0</v>
      </c>
      <c r="BL3479">
        <f t="shared" ca="1" si="1183"/>
        <v>11.773804620250148</v>
      </c>
      <c r="BM3479">
        <f t="shared" ca="1" si="1184"/>
        <v>0</v>
      </c>
      <c r="BN3479" s="9">
        <f t="shared" ca="1" si="1221"/>
        <v>0.99999999999999989</v>
      </c>
      <c r="BO3479" s="9">
        <f t="shared" ca="1" si="1222"/>
        <v>0</v>
      </c>
      <c r="BP3479" s="9">
        <f t="shared" ca="1" si="1216"/>
        <v>0.99999999999999989</v>
      </c>
      <c r="BQ3479" s="9">
        <f t="shared" ca="1" si="1217"/>
        <v>0</v>
      </c>
      <c r="BR3479">
        <f t="shared" ca="1" si="1218"/>
        <v>1317.5024546842285</v>
      </c>
      <c r="BS3479">
        <f t="shared" ca="1" si="1219"/>
        <v>-2.6769087523278445E-3</v>
      </c>
      <c r="BT3479">
        <f t="shared" ca="1" si="1220"/>
        <v>1.8055555555555555E-5</v>
      </c>
      <c r="BU3479">
        <f t="shared" ca="1" si="1205"/>
        <v>0</v>
      </c>
      <c r="BV3479">
        <f t="shared" ca="1" si="1206"/>
        <v>0</v>
      </c>
      <c r="BW3479" s="35">
        <f ca="1">IFERROR(VLOOKUP($B3479,OFFSET(Input!$A$1,0,MATCH(Index!BW$6&amp;" Index",Input!$1:$1,0)-1,10000,2),2,0)/100,BW3478)</f>
        <v>4.0000000000000001E-3</v>
      </c>
      <c r="BX3479">
        <f t="shared" ca="1" si="1223"/>
        <v>7.918901991734114E-3</v>
      </c>
      <c r="CE3479">
        <v>1085.3180477270869</v>
      </c>
    </row>
    <row r="3480" spans="2:83" x14ac:dyDescent="0.25">
      <c r="B3480" s="2">
        <v>42571</v>
      </c>
      <c r="C3480">
        <f t="shared" ca="1" si="1207"/>
        <v>0</v>
      </c>
      <c r="D3480">
        <f t="shared" ca="1" si="1208"/>
        <v>0</v>
      </c>
      <c r="E3480">
        <f ca="1">IF($B3480&lt;VLOOKUP(E$6&amp;" Equity",Param,4,0),"",IFERROR(VLOOKUP($B3480,OFFSET(Input!$A$1,0,MATCH(Index!E$6&amp;" Equity",Input!$1:$1,0)-1,10000,2),2,0),E3479))</f>
        <v>85.91</v>
      </c>
      <c r="F3480" s="33">
        <v>138.28</v>
      </c>
      <c r="H3480">
        <f ca="1">IFERROR(VLOOKUP($B3480,OFFSET(Input!$A$1,0,MATCH(Index!H$6,Input!$1:$1,0)-1,10000,2),2,0),0)</f>
        <v>0</v>
      </c>
      <c r="I3480">
        <f ca="1">IFERROR(VLOOKUP($B3480,OFFSET(Input!$A$1,0,MATCH(Index!I$6,Input!$1:$1,0)-1,10000,2),2,0),0)</f>
        <v>0</v>
      </c>
      <c r="K3480">
        <f t="shared" ca="1" si="1209"/>
        <v>112.18845949207373</v>
      </c>
      <c r="L3480" s="30">
        <f t="shared" ca="1" si="1210"/>
        <v>156.39233250293614</v>
      </c>
      <c r="N3480">
        <f t="shared" ca="1" si="1214"/>
        <v>2.564103968937634E-3</v>
      </c>
      <c r="O3480">
        <f t="shared" ca="1" si="1215"/>
        <v>-5.4810464636580302E-3</v>
      </c>
      <c r="Q3480">
        <f t="shared" ca="1" si="1227"/>
        <v>7.5287538001966831E-2</v>
      </c>
      <c r="R3480">
        <f t="shared" ca="1" si="1226"/>
        <v>0.15020626711923538</v>
      </c>
      <c r="T3480">
        <f t="shared" ca="1" si="1190"/>
        <v>0.12280117276901138</v>
      </c>
      <c r="U3480">
        <f t="shared" ca="1" si="1185"/>
        <v>0.18663440593994521</v>
      </c>
      <c r="W3480">
        <f t="shared" ca="1" si="1186"/>
        <v>-7.4338473674543479E-2</v>
      </c>
      <c r="X3480">
        <f t="shared" ca="1" si="1187"/>
        <v>-0.55069157065597263</v>
      </c>
      <c r="Z3480">
        <f t="shared" ca="1" si="1200"/>
        <v>111.80452971567206</v>
      </c>
      <c r="AA3480">
        <f t="shared" ca="1" si="1200"/>
        <v>110.48174950668832</v>
      </c>
      <c r="AB3480">
        <f t="shared" ca="1" si="1200"/>
        <v>110.05634550073755</v>
      </c>
      <c r="AC3480">
        <f t="shared" ca="1" si="1201"/>
        <v>110.48174950668832</v>
      </c>
      <c r="AE3480">
        <f ca="1">IFERROR(VLOOKUP($B3480,OFFSET(Input!$A$1,0,MATCH(Index!AE$6&amp;" Index",Input!$1:$1,0)-1,10000,2),2,0),AE3479)</f>
        <v>11.77</v>
      </c>
      <c r="AF3480">
        <f t="shared" ca="1" si="1191"/>
        <v>13.822666666666667</v>
      </c>
      <c r="AG3480">
        <f t="shared" ca="1" si="1191"/>
        <v>15.706000000000003</v>
      </c>
      <c r="AH3480">
        <f t="shared" ca="1" si="1191"/>
        <v>16.395600000000002</v>
      </c>
      <c r="AI3480">
        <f t="shared" ca="1" si="1192"/>
        <v>16.395600000000002</v>
      </c>
      <c r="AK3480">
        <f t="shared" ca="1" si="1193"/>
        <v>1</v>
      </c>
      <c r="AL3480">
        <f t="shared" ca="1" si="1194"/>
        <v>-1</v>
      </c>
      <c r="AN3480" t="str">
        <f t="shared" ca="1" si="1204"/>
        <v>Not Down</v>
      </c>
      <c r="AO3480" t="str">
        <f t="shared" ca="1" si="1211"/>
        <v>Not Up</v>
      </c>
      <c r="AQ3480">
        <f t="shared" ca="1" si="1202"/>
        <v>1</v>
      </c>
      <c r="AR3480">
        <f t="shared" ca="1" si="1203"/>
        <v>0</v>
      </c>
      <c r="AT3480">
        <f t="shared" ref="AT3480:AT3543" ca="1" si="1228">IF($C3480=1,AQ3479,AT3479)</f>
        <v>1</v>
      </c>
      <c r="AU3480">
        <f t="shared" ref="AU3480:AU3543" ca="1" si="1229">IF($C3480=1,AR3479,AU3479)</f>
        <v>0</v>
      </c>
      <c r="AW3480" s="5">
        <f t="shared" ca="1" si="1196"/>
        <v>7.5287538001966831E-2</v>
      </c>
      <c r="AX3480" s="5">
        <f t="shared" ca="1" si="1197"/>
        <v>0.12280117276901138</v>
      </c>
      <c r="AY3480" s="18">
        <f t="shared" ca="1" si="1195"/>
        <v>0.12280117276901138</v>
      </c>
      <c r="BA3480" s="6">
        <f t="shared" ca="1" si="1188"/>
        <v>0.40716223528296303</v>
      </c>
      <c r="BB3480">
        <f t="shared" ca="1" si="1189"/>
        <v>0.40366511528809029</v>
      </c>
      <c r="BC3480" t="str">
        <f t="shared" ca="1" si="1224"/>
        <v>HYG UP Equity</v>
      </c>
      <c r="BD3480" t="str">
        <f t="shared" ca="1" si="1225"/>
        <v>HYG UP Equity</v>
      </c>
      <c r="BF3480">
        <f t="shared" ca="1" si="1198"/>
        <v>1</v>
      </c>
      <c r="BG3480">
        <f t="shared" ca="1" si="1199"/>
        <v>0</v>
      </c>
      <c r="BI3480">
        <f t="shared" ca="1" si="1212"/>
        <v>1</v>
      </c>
      <c r="BJ3480">
        <f t="shared" ca="1" si="1213"/>
        <v>0</v>
      </c>
      <c r="BL3480">
        <f t="shared" ca="1" si="1183"/>
        <v>11.773804620250148</v>
      </c>
      <c r="BM3480">
        <f t="shared" ca="1" si="1184"/>
        <v>0</v>
      </c>
      <c r="BN3480" s="9">
        <f t="shared" ca="1" si="1221"/>
        <v>0.99999999999999989</v>
      </c>
      <c r="BO3480" s="9">
        <f t="shared" ca="1" si="1222"/>
        <v>0</v>
      </c>
      <c r="BP3480" s="9">
        <f t="shared" ca="1" si="1216"/>
        <v>0.99999999999999989</v>
      </c>
      <c r="BQ3480" s="9">
        <f t="shared" ca="1" si="1217"/>
        <v>0</v>
      </c>
      <c r="BR3480">
        <f t="shared" ca="1" si="1218"/>
        <v>1320.8850027065243</v>
      </c>
      <c r="BS3480">
        <f t="shared" ca="1" si="1219"/>
        <v>2.5673940949935137E-3</v>
      </c>
      <c r="BT3480">
        <f t="shared" ca="1" si="1220"/>
        <v>1.8055555555555555E-5</v>
      </c>
      <c r="BU3480">
        <f t="shared" ca="1" si="1205"/>
        <v>0</v>
      </c>
      <c r="BV3480">
        <f t="shared" ca="1" si="1206"/>
        <v>0</v>
      </c>
      <c r="BW3480" s="35">
        <f ca="1">IFERROR(VLOOKUP($B3480,OFFSET(Input!$A$1,0,MATCH(Index!BW$6&amp;" Index",Input!$1:$1,0)-1,10000,2),2,0)/100,BW3479)</f>
        <v>4.0000000000000001E-3</v>
      </c>
      <c r="BX3480">
        <f t="shared" ca="1" si="1223"/>
        <v>7.9102297960833255E-3</v>
      </c>
      <c r="CE3480">
        <v>1086.4270431707018</v>
      </c>
    </row>
    <row r="3481" spans="2:83" x14ac:dyDescent="0.25">
      <c r="B3481" s="2">
        <v>42572</v>
      </c>
      <c r="C3481">
        <f t="shared" ca="1" si="1207"/>
        <v>0</v>
      </c>
      <c r="D3481">
        <f t="shared" ca="1" si="1208"/>
        <v>0</v>
      </c>
      <c r="E3481">
        <f ca="1">IF($B3481&lt;VLOOKUP(E$6&amp;" Equity",Param,4,0),"",IFERROR(VLOOKUP($B3481,OFFSET(Input!$A$1,0,MATCH(Index!E$6&amp;" Equity",Input!$1:$1,0)-1,10000,2),2,0),E3480))</f>
        <v>85.79</v>
      </c>
      <c r="F3481" s="33">
        <v>138.56</v>
      </c>
      <c r="H3481">
        <f ca="1">IFERROR(VLOOKUP($B3481,OFFSET(Input!$A$1,0,MATCH(Index!H$6,Input!$1:$1,0)-1,10000,2),2,0),0)</f>
        <v>0</v>
      </c>
      <c r="I3481">
        <f ca="1">IFERROR(VLOOKUP($B3481,OFFSET(Input!$A$1,0,MATCH(Index!I$6,Input!$1:$1,0)-1,10000,2),2,0),0)</f>
        <v>0</v>
      </c>
      <c r="K3481">
        <f t="shared" ca="1" si="1209"/>
        <v>112.03175346088938</v>
      </c>
      <c r="L3481" s="30">
        <f t="shared" ca="1" si="1210"/>
        <v>156.70900774954319</v>
      </c>
      <c r="N3481">
        <f t="shared" ca="1" si="1214"/>
        <v>-1.3977870650911772E-3</v>
      </c>
      <c r="O3481">
        <f t="shared" ca="1" si="1215"/>
        <v>2.0228297607012623E-3</v>
      </c>
      <c r="Q3481">
        <f t="shared" ca="1" si="1227"/>
        <v>7.5330331964927819E-2</v>
      </c>
      <c r="R3481">
        <f t="shared" ca="1" si="1226"/>
        <v>0.15054870657690972</v>
      </c>
      <c r="T3481">
        <f t="shared" ca="1" si="1190"/>
        <v>0.12286575151747338</v>
      </c>
      <c r="U3481">
        <f t="shared" ca="1" si="1185"/>
        <v>0.18668105826556175</v>
      </c>
      <c r="W3481">
        <f t="shared" ca="1" si="1186"/>
        <v>-8.0206942998171493E-2</v>
      </c>
      <c r="X3481">
        <f t="shared" ca="1" si="1187"/>
        <v>-0.5525715061944424</v>
      </c>
      <c r="Z3481">
        <f t="shared" ca="1" si="1200"/>
        <v>111.97690634997484</v>
      </c>
      <c r="AA3481">
        <f t="shared" ca="1" si="1200"/>
        <v>110.62296797320955</v>
      </c>
      <c r="AB3481">
        <f t="shared" ca="1" si="1200"/>
        <v>110.22079149999081</v>
      </c>
      <c r="AC3481">
        <f t="shared" ca="1" si="1201"/>
        <v>110.62296797320955</v>
      </c>
      <c r="AE3481">
        <f ca="1">IFERROR(VLOOKUP($B3481,OFFSET(Input!$A$1,0,MATCH(Index!AE$6&amp;" Index",Input!$1:$1,0)-1,10000,2),2,0),AE3480)</f>
        <v>12.74</v>
      </c>
      <c r="AF3481">
        <f t="shared" ca="1" si="1191"/>
        <v>13.562666666666667</v>
      </c>
      <c r="AG3481">
        <f t="shared" ca="1" si="1191"/>
        <v>15.2845</v>
      </c>
      <c r="AH3481">
        <f t="shared" ca="1" si="1191"/>
        <v>16.099600000000002</v>
      </c>
      <c r="AI3481">
        <f t="shared" ca="1" si="1192"/>
        <v>16.099600000000002</v>
      </c>
      <c r="AK3481">
        <f t="shared" ca="1" si="1193"/>
        <v>1</v>
      </c>
      <c r="AL3481">
        <f t="shared" ca="1" si="1194"/>
        <v>-1</v>
      </c>
      <c r="AN3481" t="str">
        <f t="shared" ca="1" si="1204"/>
        <v>Not Down</v>
      </c>
      <c r="AO3481" t="str">
        <f t="shared" ca="1" si="1211"/>
        <v>Not Up</v>
      </c>
      <c r="AQ3481">
        <f t="shared" ca="1" si="1202"/>
        <v>1</v>
      </c>
      <c r="AR3481">
        <f t="shared" ca="1" si="1203"/>
        <v>0</v>
      </c>
      <c r="AT3481">
        <f t="shared" ca="1" si="1228"/>
        <v>1</v>
      </c>
      <c r="AU3481">
        <f t="shared" ca="1" si="1229"/>
        <v>0</v>
      </c>
      <c r="AW3481" s="5">
        <f t="shared" ca="1" si="1196"/>
        <v>7.5330331964927819E-2</v>
      </c>
      <c r="AX3481" s="5">
        <f t="shared" ca="1" si="1197"/>
        <v>0.12286575151747338</v>
      </c>
      <c r="AY3481" s="18">
        <f t="shared" ca="1" si="1195"/>
        <v>0.12286575151747338</v>
      </c>
      <c r="BA3481" s="6">
        <f t="shared" ca="1" si="1188"/>
        <v>0.40694822912379486</v>
      </c>
      <c r="BB3481">
        <f t="shared" ca="1" si="1189"/>
        <v>0.40366511528809029</v>
      </c>
      <c r="BC3481" t="str">
        <f t="shared" ca="1" si="1224"/>
        <v>HYG UP Equity</v>
      </c>
      <c r="BD3481" t="str">
        <f t="shared" ca="1" si="1225"/>
        <v>HYG UP Equity</v>
      </c>
      <c r="BF3481">
        <f t="shared" ca="1" si="1198"/>
        <v>1</v>
      </c>
      <c r="BG3481">
        <f t="shared" ca="1" si="1199"/>
        <v>0</v>
      </c>
      <c r="BI3481">
        <f t="shared" ca="1" si="1212"/>
        <v>1</v>
      </c>
      <c r="BJ3481">
        <f t="shared" ca="1" si="1213"/>
        <v>0</v>
      </c>
      <c r="BL3481">
        <f t="shared" ref="BL3481:BL3544" ca="1" si="1230">($BR3481/K3481)*BI3481</f>
        <v>11.773804620250148</v>
      </c>
      <c r="BM3481">
        <f t="shared" ref="BM3481:BM3544" ca="1" si="1231">($BR3481/L3481)*BJ3481</f>
        <v>0</v>
      </c>
      <c r="BN3481" s="9">
        <f t="shared" ca="1" si="1221"/>
        <v>0.99999999999999989</v>
      </c>
      <c r="BO3481" s="9">
        <f t="shared" ca="1" si="1222"/>
        <v>0</v>
      </c>
      <c r="BP3481" s="9">
        <f t="shared" ca="1" si="1216"/>
        <v>0.99999999999999989</v>
      </c>
      <c r="BQ3481" s="9">
        <f t="shared" ca="1" si="1217"/>
        <v>0</v>
      </c>
      <c r="BR3481">
        <f t="shared" ca="1" si="1218"/>
        <v>1319.0399765125449</v>
      </c>
      <c r="BS3481">
        <f t="shared" ca="1" si="1219"/>
        <v>-1.3968106157606908E-3</v>
      </c>
      <c r="BT3481">
        <f t="shared" ca="1" si="1220"/>
        <v>1.8055555555555555E-5</v>
      </c>
      <c r="BU3481">
        <f t="shared" ca="1" si="1205"/>
        <v>0</v>
      </c>
      <c r="BV3481">
        <f t="shared" ca="1" si="1206"/>
        <v>0</v>
      </c>
      <c r="BW3481" s="35">
        <f ca="1">IFERROR(VLOOKUP($B3481,OFFSET(Input!$A$1,0,MATCH(Index!BW$6&amp;" Index",Input!$1:$1,0)-1,10000,2),2,0)/100,BW3480)</f>
        <v>4.0000000000000001E-3</v>
      </c>
      <c r="BX3481">
        <f t="shared" ca="1" si="1223"/>
        <v>7.9183125961622292E-3</v>
      </c>
      <c r="CE3481">
        <v>1085.7986591338315</v>
      </c>
    </row>
    <row r="3482" spans="2:83" x14ac:dyDescent="0.25">
      <c r="B3482" s="2">
        <v>42573</v>
      </c>
      <c r="C3482">
        <f t="shared" ca="1" si="1207"/>
        <v>0</v>
      </c>
      <c r="D3482">
        <f t="shared" ca="1" si="1208"/>
        <v>0</v>
      </c>
      <c r="E3482">
        <f ca="1">IF($B3482&lt;VLOOKUP(E$6&amp;" Equity",Param,4,0),"",IFERROR(VLOOKUP($B3482,OFFSET(Input!$A$1,0,MATCH(Index!E$6&amp;" Equity",Input!$1:$1,0)-1,10000,2),2,0),E3481))</f>
        <v>86.17</v>
      </c>
      <c r="F3482" s="33">
        <v>138.80000000000001</v>
      </c>
      <c r="H3482">
        <f ca="1">IFERROR(VLOOKUP($B3482,OFFSET(Input!$A$1,0,MATCH(Index!H$6,Input!$1:$1,0)-1,10000,2),2,0),0)</f>
        <v>0</v>
      </c>
      <c r="I3482">
        <f ca="1">IFERROR(VLOOKUP($B3482,OFFSET(Input!$A$1,0,MATCH(Index!I$6,Input!$1:$1,0)-1,10000,2),2,0),0)</f>
        <v>0</v>
      </c>
      <c r="K3482">
        <f t="shared" ca="1" si="1209"/>
        <v>112.52798922630654</v>
      </c>
      <c r="L3482" s="30">
        <f t="shared" ca="1" si="1210"/>
        <v>156.9804436752064</v>
      </c>
      <c r="N3482">
        <f t="shared" ca="1" si="1214"/>
        <v>4.4196396668016343E-3</v>
      </c>
      <c r="O3482">
        <f t="shared" ca="1" si="1215"/>
        <v>1.7306032585792156E-3</v>
      </c>
      <c r="Q3482">
        <f t="shared" ca="1" si="1227"/>
        <v>4.2363285294841541E-2</v>
      </c>
      <c r="R3482">
        <f t="shared" ca="1" si="1226"/>
        <v>0.1462297857755529</v>
      </c>
      <c r="T3482">
        <f t="shared" ca="1" si="1190"/>
        <v>0.12108277518212338</v>
      </c>
      <c r="U3482">
        <f t="shared" ca="1" si="1185"/>
        <v>0.18226341526899062</v>
      </c>
      <c r="W3482">
        <f t="shared" ca="1" si="1186"/>
        <v>-0.50895930826665758</v>
      </c>
      <c r="X3482">
        <f t="shared" ca="1" si="1187"/>
        <v>-0.52164120531147917</v>
      </c>
      <c r="Z3482">
        <f t="shared" ca="1" si="1200"/>
        <v>112.05264759838064</v>
      </c>
      <c r="AA3482">
        <f t="shared" ca="1" si="1200"/>
        <v>110.74870509650862</v>
      </c>
      <c r="AB3482">
        <f t="shared" ca="1" si="1200"/>
        <v>110.40196746161614</v>
      </c>
      <c r="AC3482">
        <f t="shared" ca="1" si="1201"/>
        <v>110.74870509650862</v>
      </c>
      <c r="AE3482">
        <f ca="1">IFERROR(VLOOKUP($B3482,OFFSET(Input!$A$1,0,MATCH(Index!AE$6&amp;" Index",Input!$1:$1,0)-1,10000,2),2,0),AE3481)</f>
        <v>12.02</v>
      </c>
      <c r="AF3482">
        <f t="shared" ca="1" si="1191"/>
        <v>13.322000000000001</v>
      </c>
      <c r="AG3482">
        <f t="shared" ca="1" si="1191"/>
        <v>15.022999999999996</v>
      </c>
      <c r="AH3482">
        <f t="shared" ca="1" si="1191"/>
        <v>15.805600000000004</v>
      </c>
      <c r="AI3482">
        <f t="shared" ca="1" si="1192"/>
        <v>15.805600000000004</v>
      </c>
      <c r="AK3482">
        <f t="shared" ca="1" si="1193"/>
        <v>1</v>
      </c>
      <c r="AL3482">
        <f t="shared" ca="1" si="1194"/>
        <v>-1</v>
      </c>
      <c r="AN3482" t="str">
        <f t="shared" ca="1" si="1204"/>
        <v>Not Down</v>
      </c>
      <c r="AO3482" t="str">
        <f t="shared" ca="1" si="1211"/>
        <v>Not Up</v>
      </c>
      <c r="AQ3482">
        <f t="shared" ca="1" si="1202"/>
        <v>1</v>
      </c>
      <c r="AR3482">
        <f t="shared" ca="1" si="1203"/>
        <v>0</v>
      </c>
      <c r="AT3482">
        <f t="shared" ca="1" si="1228"/>
        <v>1</v>
      </c>
      <c r="AU3482">
        <f t="shared" ca="1" si="1229"/>
        <v>0</v>
      </c>
      <c r="AW3482" s="5">
        <f t="shared" ca="1" si="1196"/>
        <v>4.2363285294841541E-2</v>
      </c>
      <c r="AX3482" s="5">
        <f t="shared" ca="1" si="1197"/>
        <v>0.12108277518212338</v>
      </c>
      <c r="AY3482" s="18">
        <f t="shared" ca="1" si="1195"/>
        <v>0.12108277518212338</v>
      </c>
      <c r="BA3482" s="6">
        <f t="shared" ca="1" si="1188"/>
        <v>0.41294065092903476</v>
      </c>
      <c r="BB3482">
        <f t="shared" ca="1" si="1189"/>
        <v>0.40366511528809029</v>
      </c>
      <c r="BC3482" t="str">
        <f t="shared" ca="1" si="1224"/>
        <v>HYG UP Equity</v>
      </c>
      <c r="BD3482" t="str">
        <f t="shared" ca="1" si="1225"/>
        <v>HYG UP Equity</v>
      </c>
      <c r="BF3482">
        <f t="shared" ca="1" si="1198"/>
        <v>1</v>
      </c>
      <c r="BG3482">
        <f t="shared" ca="1" si="1199"/>
        <v>0</v>
      </c>
      <c r="BI3482">
        <f t="shared" ca="1" si="1212"/>
        <v>1</v>
      </c>
      <c r="BJ3482">
        <f t="shared" ca="1" si="1213"/>
        <v>0</v>
      </c>
      <c r="BL3482">
        <f t="shared" ca="1" si="1230"/>
        <v>11.773804620250148</v>
      </c>
      <c r="BM3482">
        <f t="shared" ca="1" si="1231"/>
        <v>0</v>
      </c>
      <c r="BN3482" s="9">
        <f t="shared" ca="1" si="1221"/>
        <v>0.99999999999999989</v>
      </c>
      <c r="BO3482" s="9">
        <f t="shared" ca="1" si="1222"/>
        <v>0</v>
      </c>
      <c r="BP3482" s="9">
        <f t="shared" ca="1" si="1216"/>
        <v>0.99999999999999989</v>
      </c>
      <c r="BQ3482" s="9">
        <f t="shared" ca="1" si="1217"/>
        <v>0</v>
      </c>
      <c r="BR3482">
        <f t="shared" ca="1" si="1218"/>
        <v>1324.8825594601469</v>
      </c>
      <c r="BS3482">
        <f t="shared" ca="1" si="1219"/>
        <v>4.4294206784007972E-3</v>
      </c>
      <c r="BT3482">
        <f t="shared" ca="1" si="1220"/>
        <v>1.8055555555555555E-5</v>
      </c>
      <c r="BU3482">
        <f t="shared" ca="1" si="1205"/>
        <v>0</v>
      </c>
      <c r="BV3482">
        <f t="shared" ca="1" si="1206"/>
        <v>0</v>
      </c>
      <c r="BW3482" s="35">
        <f ca="1">IFERROR(VLOOKUP($B3482,OFFSET(Input!$A$1,0,MATCH(Index!BW$6&amp;" Index",Input!$1:$1,0)-1,10000,2),2,0)/100,BW3481)</f>
        <v>4.0000000000000001E-3</v>
      </c>
      <c r="BX3482">
        <f t="shared" ca="1" si="1223"/>
        <v>7.9137326832581321E-3</v>
      </c>
      <c r="CE3482">
        <v>1087.7242701395876</v>
      </c>
    </row>
    <row r="3483" spans="2:83" x14ac:dyDescent="0.25">
      <c r="B3483" s="2">
        <v>42576</v>
      </c>
      <c r="C3483">
        <f t="shared" ca="1" si="1207"/>
        <v>0</v>
      </c>
      <c r="D3483">
        <f t="shared" ca="1" si="1208"/>
        <v>0</v>
      </c>
      <c r="E3483">
        <f ca="1">IF($B3483&lt;VLOOKUP(E$6&amp;" Equity",Param,4,0),"",IFERROR(VLOOKUP($B3483,OFFSET(Input!$A$1,0,MATCH(Index!E$6&amp;" Equity",Input!$1:$1,0)-1,10000,2),2,0),E3482))</f>
        <v>85.76</v>
      </c>
      <c r="F3483" s="33">
        <v>138.69999999999999</v>
      </c>
      <c r="H3483">
        <f ca="1">IFERROR(VLOOKUP($B3483,OFFSET(Input!$A$1,0,MATCH(Index!H$6,Input!$1:$1,0)-1,10000,2),2,0),0)</f>
        <v>0</v>
      </c>
      <c r="I3483">
        <f ca="1">IFERROR(VLOOKUP($B3483,OFFSET(Input!$A$1,0,MATCH(Index!I$6,Input!$1:$1,0)-1,10000,2),2,0),0)</f>
        <v>0</v>
      </c>
      <c r="K3483">
        <f t="shared" ca="1" si="1209"/>
        <v>111.99257695309329</v>
      </c>
      <c r="L3483" s="30">
        <f t="shared" ca="1" si="1210"/>
        <v>156.86734537284673</v>
      </c>
      <c r="N3483">
        <f t="shared" ca="1" si="1214"/>
        <v>-4.7693919291836012E-3</v>
      </c>
      <c r="O3483">
        <f t="shared" ca="1" si="1215"/>
        <v>-7.2072075191829032E-4</v>
      </c>
      <c r="Q3483">
        <f t="shared" ca="1" si="1227"/>
        <v>4.8572419588962502E-2</v>
      </c>
      <c r="R3483">
        <f t="shared" ca="1" si="1226"/>
        <v>0.13942359912935884</v>
      </c>
      <c r="T3483">
        <f t="shared" ca="1" si="1190"/>
        <v>0.10720444447914412</v>
      </c>
      <c r="U3483">
        <f t="shared" ca="1" si="1185"/>
        <v>0.15614978649130085</v>
      </c>
      <c r="W3483">
        <f t="shared" ca="1" si="1186"/>
        <v>-0.43362394658796438</v>
      </c>
      <c r="X3483">
        <f t="shared" ca="1" si="1187"/>
        <v>-0.35491210461571843</v>
      </c>
      <c r="Z3483">
        <f t="shared" ca="1" si="1200"/>
        <v>112.06831820149907</v>
      </c>
      <c r="AA3483">
        <f t="shared" ca="1" si="1200"/>
        <v>110.93800620739751</v>
      </c>
      <c r="AB3483">
        <f t="shared" ca="1" si="1200"/>
        <v>110.55964728681651</v>
      </c>
      <c r="AC3483">
        <f t="shared" ca="1" si="1201"/>
        <v>110.93800620739751</v>
      </c>
      <c r="AE3483">
        <f ca="1">IFERROR(VLOOKUP($B3483,OFFSET(Input!$A$1,0,MATCH(Index!AE$6&amp;" Index",Input!$1:$1,0)-1,10000,2),2,0),AE3482)</f>
        <v>12.87</v>
      </c>
      <c r="AF3483">
        <f t="shared" ca="1" si="1191"/>
        <v>13.195333333333336</v>
      </c>
      <c r="AG3483">
        <f t="shared" ca="1" si="1191"/>
        <v>14.378499999999997</v>
      </c>
      <c r="AH3483">
        <f t="shared" ca="1" si="1191"/>
        <v>15.544000000000004</v>
      </c>
      <c r="AI3483">
        <f t="shared" ca="1" si="1192"/>
        <v>15.544000000000004</v>
      </c>
      <c r="AK3483">
        <f t="shared" ca="1" si="1193"/>
        <v>1</v>
      </c>
      <c r="AL3483">
        <f t="shared" ca="1" si="1194"/>
        <v>-1</v>
      </c>
      <c r="AN3483" t="str">
        <f t="shared" ca="1" si="1204"/>
        <v>Not Down</v>
      </c>
      <c r="AO3483" t="str">
        <f t="shared" ca="1" si="1211"/>
        <v>Not Up</v>
      </c>
      <c r="AQ3483">
        <f t="shared" ca="1" si="1202"/>
        <v>1</v>
      </c>
      <c r="AR3483">
        <f t="shared" ca="1" si="1203"/>
        <v>0</v>
      </c>
      <c r="AT3483">
        <f t="shared" ca="1" si="1228"/>
        <v>1</v>
      </c>
      <c r="AU3483">
        <f t="shared" ca="1" si="1229"/>
        <v>0</v>
      </c>
      <c r="AW3483" s="5">
        <f t="shared" ca="1" si="1196"/>
        <v>4.8572419588962502E-2</v>
      </c>
      <c r="AX3483" s="5">
        <f t="shared" ca="1" si="1197"/>
        <v>0.10720444447914412</v>
      </c>
      <c r="AY3483" s="18">
        <f t="shared" ca="1" si="1195"/>
        <v>0.10720444447914412</v>
      </c>
      <c r="BA3483" s="6">
        <f t="shared" ca="1" si="1188"/>
        <v>0.46639857370584253</v>
      </c>
      <c r="BB3483">
        <f t="shared" ca="1" si="1189"/>
        <v>0.46639857370584253</v>
      </c>
      <c r="BC3483" t="str">
        <f t="shared" ca="1" si="1224"/>
        <v>HYG UP Equity</v>
      </c>
      <c r="BD3483" t="str">
        <f t="shared" ca="1" si="1225"/>
        <v>HYG UP Equity</v>
      </c>
      <c r="BF3483">
        <f t="shared" ca="1" si="1198"/>
        <v>1</v>
      </c>
      <c r="BG3483">
        <f t="shared" ca="1" si="1199"/>
        <v>0</v>
      </c>
      <c r="BI3483">
        <f t="shared" ca="1" si="1212"/>
        <v>1</v>
      </c>
      <c r="BJ3483">
        <f t="shared" ca="1" si="1213"/>
        <v>0</v>
      </c>
      <c r="BL3483">
        <f t="shared" ca="1" si="1230"/>
        <v>11.773804620250148</v>
      </c>
      <c r="BM3483">
        <f t="shared" ca="1" si="1231"/>
        <v>0</v>
      </c>
      <c r="BN3483" s="9">
        <f t="shared" ca="1" si="1221"/>
        <v>0.99999999999999989</v>
      </c>
      <c r="BO3483" s="9">
        <f t="shared" ca="1" si="1222"/>
        <v>0</v>
      </c>
      <c r="BP3483" s="9">
        <f t="shared" ca="1" si="1216"/>
        <v>0.99999999999999989</v>
      </c>
      <c r="BQ3483" s="9">
        <f t="shared" ca="1" si="1217"/>
        <v>0</v>
      </c>
      <c r="BR3483">
        <f t="shared" ca="1" si="1218"/>
        <v>1318.5787199640502</v>
      </c>
      <c r="BS3483">
        <f t="shared" ca="1" si="1219"/>
        <v>-4.7580364395961583E-3</v>
      </c>
      <c r="BT3483">
        <f t="shared" ca="1" si="1220"/>
        <v>5.4166666666666664E-5</v>
      </c>
      <c r="BU3483">
        <f t="shared" ca="1" si="1205"/>
        <v>0</v>
      </c>
      <c r="BV3483">
        <f t="shared" ca="1" si="1206"/>
        <v>0</v>
      </c>
      <c r="BW3483" s="35">
        <f ca="1">IFERROR(VLOOKUP($B3483,OFFSET(Input!$A$1,0,MATCH(Index!BW$6&amp;" Index",Input!$1:$1,0)-1,10000,2),2,0)/100,BW3482)</f>
        <v>4.0000000000000001E-3</v>
      </c>
      <c r="BX3483">
        <f t="shared" ca="1" si="1223"/>
        <v>2.3783301907492317E-2</v>
      </c>
      <c r="CE3483">
        <v>1085.5876453513465</v>
      </c>
    </row>
    <row r="3484" spans="2:83" x14ac:dyDescent="0.25">
      <c r="B3484" s="2">
        <v>42577</v>
      </c>
      <c r="C3484">
        <f t="shared" ca="1" si="1207"/>
        <v>0</v>
      </c>
      <c r="D3484">
        <f t="shared" ca="1" si="1208"/>
        <v>0</v>
      </c>
      <c r="E3484">
        <f ca="1">IF($B3484&lt;VLOOKUP(E$6&amp;" Equity",Param,4,0),"",IFERROR(VLOOKUP($B3484,OFFSET(Input!$A$1,0,MATCH(Index!E$6&amp;" Equity",Input!$1:$1,0)-1,10000,2),2,0),E3483))</f>
        <v>85.43</v>
      </c>
      <c r="F3484" s="33">
        <v>138.91999999999999</v>
      </c>
      <c r="H3484">
        <f ca="1">IFERROR(VLOOKUP($B3484,OFFSET(Input!$A$1,0,MATCH(Index!H$6,Input!$1:$1,0)-1,10000,2),2,0),0)</f>
        <v>0</v>
      </c>
      <c r="I3484">
        <f ca="1">IFERROR(VLOOKUP($B3484,OFFSET(Input!$A$1,0,MATCH(Index!I$6,Input!$1:$1,0)-1,10000,2),2,0),0)</f>
        <v>0</v>
      </c>
      <c r="K3484">
        <f t="shared" ca="1" si="1209"/>
        <v>111.56163536733629</v>
      </c>
      <c r="L3484" s="30">
        <f t="shared" ca="1" si="1210"/>
        <v>157.11616163803797</v>
      </c>
      <c r="N3484">
        <f t="shared" ca="1" si="1214"/>
        <v>-3.8553701589644504E-3</v>
      </c>
      <c r="O3484">
        <f t="shared" ca="1" si="1215"/>
        <v>1.5849005550873762E-3</v>
      </c>
      <c r="Q3484">
        <f t="shared" ca="1" si="1227"/>
        <v>5.0363598066730145E-2</v>
      </c>
      <c r="R3484">
        <f t="shared" ca="1" si="1226"/>
        <v>0.1121520245966541</v>
      </c>
      <c r="T3484">
        <f t="shared" ca="1" si="1190"/>
        <v>9.4278193767819651E-2</v>
      </c>
      <c r="U3484">
        <f t="shared" ca="1" si="1185"/>
        <v>0.12942942562794535</v>
      </c>
      <c r="W3484">
        <f t="shared" ca="1" si="1186"/>
        <v>-0.34019573180539647</v>
      </c>
      <c r="X3484">
        <f t="shared" ca="1" si="1187"/>
        <v>-0.1141695505402988</v>
      </c>
      <c r="Z3484">
        <f t="shared" ca="1" si="1200"/>
        <v>112.0095534398049</v>
      </c>
      <c r="AA3484">
        <f t="shared" ca="1" si="1200"/>
        <v>111.18569661276702</v>
      </c>
      <c r="AB3484">
        <f t="shared" ca="1" si="1200"/>
        <v>110.67461379125552</v>
      </c>
      <c r="AC3484">
        <f t="shared" ca="1" si="1201"/>
        <v>111.18569661276702</v>
      </c>
      <c r="AE3484">
        <f ca="1">IFERROR(VLOOKUP($B3484,OFFSET(Input!$A$1,0,MATCH(Index!AE$6&amp;" Index",Input!$1:$1,0)-1,10000,2),2,0),AE3483)</f>
        <v>13.05</v>
      </c>
      <c r="AF3484">
        <f t="shared" ca="1" si="1191"/>
        <v>13.026666666666671</v>
      </c>
      <c r="AG3484">
        <f t="shared" ca="1" si="1191"/>
        <v>13.838500000000002</v>
      </c>
      <c r="AH3484">
        <f t="shared" ca="1" si="1191"/>
        <v>15.331200000000003</v>
      </c>
      <c r="AI3484">
        <f t="shared" ca="1" si="1192"/>
        <v>15.331200000000003</v>
      </c>
      <c r="AK3484">
        <f t="shared" ca="1" si="1193"/>
        <v>1</v>
      </c>
      <c r="AL3484">
        <f t="shared" ca="1" si="1194"/>
        <v>-1</v>
      </c>
      <c r="AN3484" t="str">
        <f t="shared" ca="1" si="1204"/>
        <v>Not Down</v>
      </c>
      <c r="AO3484" t="str">
        <f t="shared" ca="1" si="1211"/>
        <v>Not Up</v>
      </c>
      <c r="AQ3484">
        <f t="shared" ca="1" si="1202"/>
        <v>1</v>
      </c>
      <c r="AR3484">
        <f t="shared" ca="1" si="1203"/>
        <v>0</v>
      </c>
      <c r="AT3484">
        <f t="shared" ca="1" si="1228"/>
        <v>1</v>
      </c>
      <c r="AU3484">
        <f t="shared" ca="1" si="1229"/>
        <v>0</v>
      </c>
      <c r="AW3484" s="5">
        <f t="shared" ca="1" si="1196"/>
        <v>5.0363598066730145E-2</v>
      </c>
      <c r="AX3484" s="5">
        <f t="shared" ca="1" si="1197"/>
        <v>9.4278193767819651E-2</v>
      </c>
      <c r="AY3484" s="18">
        <f t="shared" ca="1" si="1195"/>
        <v>9.4278193767819651E-2</v>
      </c>
      <c r="BA3484" s="6">
        <f t="shared" ca="1" si="1188"/>
        <v>0.53034533227413927</v>
      </c>
      <c r="BB3484">
        <f t="shared" ca="1" si="1189"/>
        <v>0.53034533227413927</v>
      </c>
      <c r="BC3484" t="str">
        <f t="shared" ca="1" si="1224"/>
        <v>HYG UP Equity</v>
      </c>
      <c r="BD3484" t="str">
        <f t="shared" ca="1" si="1225"/>
        <v>HYG UP Equity</v>
      </c>
      <c r="BF3484">
        <f t="shared" ca="1" si="1198"/>
        <v>1</v>
      </c>
      <c r="BG3484">
        <f t="shared" ca="1" si="1199"/>
        <v>0</v>
      </c>
      <c r="BI3484">
        <f t="shared" ca="1" si="1212"/>
        <v>1</v>
      </c>
      <c r="BJ3484">
        <f t="shared" ca="1" si="1213"/>
        <v>0</v>
      </c>
      <c r="BL3484">
        <f t="shared" ca="1" si="1230"/>
        <v>11.773804620250148</v>
      </c>
      <c r="BM3484">
        <f t="shared" ca="1" si="1231"/>
        <v>0</v>
      </c>
      <c r="BN3484" s="9">
        <f t="shared" ca="1" si="1221"/>
        <v>0.99999999999999989</v>
      </c>
      <c r="BO3484" s="9">
        <f t="shared" ca="1" si="1222"/>
        <v>0</v>
      </c>
      <c r="BP3484" s="9">
        <f t="shared" ca="1" si="1216"/>
        <v>0.99999999999999989</v>
      </c>
      <c r="BQ3484" s="9">
        <f t="shared" ca="1" si="1217"/>
        <v>0</v>
      </c>
      <c r="BR3484">
        <f t="shared" ca="1" si="1218"/>
        <v>1313.5048979306064</v>
      </c>
      <c r="BS3484">
        <f t="shared" ca="1" si="1219"/>
        <v>-3.8479477611940149E-3</v>
      </c>
      <c r="BT3484">
        <f t="shared" ca="1" si="1220"/>
        <v>1.8055555555555555E-5</v>
      </c>
      <c r="BU3484">
        <f t="shared" ca="1" si="1205"/>
        <v>1.2546691683550449E-5</v>
      </c>
      <c r="BV3484">
        <f t="shared" ca="1" si="1206"/>
        <v>0</v>
      </c>
      <c r="BW3484" s="35">
        <f ca="1">IFERROR(VLOOKUP($B3484,OFFSET(Input!$A$1,0,MATCH(Index!BW$6&amp;" Index",Input!$1:$1,0)-1,10000,2),2,0)/100,BW3483)</f>
        <v>4.0000000000000001E-3</v>
      </c>
      <c r="BX3484">
        <f t="shared" ca="1" si="1223"/>
        <v>9.1418262257210777E-3</v>
      </c>
      <c r="CE3484">
        <v>1083.8720040097166</v>
      </c>
    </row>
    <row r="3485" spans="2:83" x14ac:dyDescent="0.25">
      <c r="B3485" s="2">
        <v>42578</v>
      </c>
      <c r="C3485">
        <f t="shared" ca="1" si="1207"/>
        <v>0</v>
      </c>
      <c r="D3485">
        <f t="shared" ca="1" si="1208"/>
        <v>0</v>
      </c>
      <c r="E3485">
        <f ca="1">IF($B3485&lt;VLOOKUP(E$6&amp;" Equity",Param,4,0),"",IFERROR(VLOOKUP($B3485,OFFSET(Input!$A$1,0,MATCH(Index!E$6&amp;" Equity",Input!$1:$1,0)-1,10000,2),2,0),E3484))</f>
        <v>85.69</v>
      </c>
      <c r="F3485" s="33">
        <v>140.65</v>
      </c>
      <c r="H3485">
        <f ca="1">IFERROR(VLOOKUP($B3485,OFFSET(Input!$A$1,0,MATCH(Index!H$6,Input!$1:$1,0)-1,10000,2),2,0),0)</f>
        <v>0</v>
      </c>
      <c r="I3485">
        <f ca="1">IFERROR(VLOOKUP($B3485,OFFSET(Input!$A$1,0,MATCH(Index!I$6,Input!$1:$1,0)-1,10000,2),2,0),0)</f>
        <v>0</v>
      </c>
      <c r="K3485">
        <f t="shared" ca="1" si="1209"/>
        <v>111.90116510156906</v>
      </c>
      <c r="L3485" s="30">
        <f t="shared" ca="1" si="1210"/>
        <v>159.07276226886006</v>
      </c>
      <c r="N3485">
        <f t="shared" ca="1" si="1214"/>
        <v>3.0388055174999581E-3</v>
      </c>
      <c r="O3485">
        <f t="shared" ca="1" si="1215"/>
        <v>1.2376307059992646E-2</v>
      </c>
      <c r="Q3485">
        <f t="shared" ca="1" si="1227"/>
        <v>5.0547260659886691E-2</v>
      </c>
      <c r="R3485">
        <f t="shared" ca="1" si="1226"/>
        <v>0.11392318344155092</v>
      </c>
      <c r="T3485">
        <f t="shared" ca="1" si="1190"/>
        <v>8.3229438847922207E-2</v>
      </c>
      <c r="U3485">
        <f t="shared" ca="1" si="1185"/>
        <v>0.13648208098638903</v>
      </c>
      <c r="W3485">
        <f t="shared" ca="1" si="1186"/>
        <v>-1.9627697427918919E-2</v>
      </c>
      <c r="X3485">
        <f t="shared" ca="1" si="1187"/>
        <v>-0.11057508391021102</v>
      </c>
      <c r="Z3485">
        <f t="shared" ca="1" si="1200"/>
        <v>112.01738874136413</v>
      </c>
      <c r="AA3485">
        <f t="shared" ca="1" si="1200"/>
        <v>111.38147524777938</v>
      </c>
      <c r="AB3485">
        <f t="shared" ca="1" si="1200"/>
        <v>110.78600440971843</v>
      </c>
      <c r="AC3485">
        <f t="shared" ca="1" si="1201"/>
        <v>111.38147524777938</v>
      </c>
      <c r="AE3485">
        <f ca="1">IFERROR(VLOOKUP($B3485,OFFSET(Input!$A$1,0,MATCH(Index!AE$6&amp;" Index",Input!$1:$1,0)-1,10000,2),2,0),AE3484)</f>
        <v>12.83</v>
      </c>
      <c r="AF3485">
        <f t="shared" ca="1" si="1191"/>
        <v>12.88466666666667</v>
      </c>
      <c r="AG3485">
        <f t="shared" ca="1" si="1191"/>
        <v>13.5425</v>
      </c>
      <c r="AH3485">
        <f t="shared" ca="1" si="1191"/>
        <v>15.105200000000002</v>
      </c>
      <c r="AI3485">
        <f t="shared" ca="1" si="1192"/>
        <v>15.105200000000002</v>
      </c>
      <c r="AK3485">
        <f t="shared" ca="1" si="1193"/>
        <v>1</v>
      </c>
      <c r="AL3485">
        <f t="shared" ca="1" si="1194"/>
        <v>-1</v>
      </c>
      <c r="AN3485" t="str">
        <f t="shared" ca="1" si="1204"/>
        <v>Not Down</v>
      </c>
      <c r="AO3485" t="str">
        <f t="shared" ca="1" si="1211"/>
        <v>Not Up</v>
      </c>
      <c r="AQ3485">
        <f t="shared" ca="1" si="1202"/>
        <v>1</v>
      </c>
      <c r="AR3485">
        <f t="shared" ca="1" si="1203"/>
        <v>0</v>
      </c>
      <c r="AT3485">
        <f t="shared" ca="1" si="1228"/>
        <v>1</v>
      </c>
      <c r="AU3485">
        <f t="shared" ca="1" si="1229"/>
        <v>0</v>
      </c>
      <c r="AW3485" s="5">
        <f t="shared" ca="1" si="1196"/>
        <v>5.0547260659886691E-2</v>
      </c>
      <c r="AX3485" s="5">
        <f t="shared" ca="1" si="1197"/>
        <v>8.3229438847922207E-2</v>
      </c>
      <c r="AY3485" s="18">
        <f t="shared" ca="1" si="1195"/>
        <v>8.3229438847922207E-2</v>
      </c>
      <c r="BA3485" s="6">
        <f t="shared" ca="1" si="1188"/>
        <v>0.6007489740662626</v>
      </c>
      <c r="BB3485">
        <f t="shared" ca="1" si="1189"/>
        <v>0.6007489740662626</v>
      </c>
      <c r="BC3485" t="str">
        <f t="shared" ca="1" si="1224"/>
        <v>HYG UP Equity</v>
      </c>
      <c r="BD3485" t="str">
        <f t="shared" ca="1" si="1225"/>
        <v>HYG UP Equity</v>
      </c>
      <c r="BF3485">
        <f t="shared" ca="1" si="1198"/>
        <v>1</v>
      </c>
      <c r="BG3485">
        <f t="shared" ca="1" si="1199"/>
        <v>0</v>
      </c>
      <c r="BI3485">
        <f t="shared" ca="1" si="1212"/>
        <v>1</v>
      </c>
      <c r="BJ3485">
        <f t="shared" ca="1" si="1213"/>
        <v>0</v>
      </c>
      <c r="BL3485">
        <f t="shared" ca="1" si="1230"/>
        <v>11.773804620250148</v>
      </c>
      <c r="BM3485">
        <f t="shared" ca="1" si="1231"/>
        <v>0</v>
      </c>
      <c r="BN3485" s="9">
        <f t="shared" ca="1" si="1221"/>
        <v>0.99999999999999989</v>
      </c>
      <c r="BO3485" s="9">
        <f t="shared" ca="1" si="1222"/>
        <v>0</v>
      </c>
      <c r="BP3485" s="9">
        <f t="shared" ca="1" si="1216"/>
        <v>0.99999999999999989</v>
      </c>
      <c r="BQ3485" s="9">
        <f t="shared" ca="1" si="1217"/>
        <v>0</v>
      </c>
      <c r="BR3485">
        <f t="shared" ca="1" si="1218"/>
        <v>1317.5024546842285</v>
      </c>
      <c r="BS3485">
        <f t="shared" ca="1" si="1219"/>
        <v>3.0434273674351253E-3</v>
      </c>
      <c r="BT3485">
        <f t="shared" ca="1" si="1220"/>
        <v>1.8055555555555555E-5</v>
      </c>
      <c r="BU3485">
        <f t="shared" ca="1" si="1205"/>
        <v>1.2789351713659337E-5</v>
      </c>
      <c r="BV3485">
        <f t="shared" ca="1" si="1206"/>
        <v>0</v>
      </c>
      <c r="BW3485" s="35">
        <f ca="1">IFERROR(VLOOKUP($B3485,OFFSET(Input!$A$1,0,MATCH(Index!BW$6&amp;" Index",Input!$1:$1,0)-1,10000,2),2,0)/100,BW3484)</f>
        <v>4.0000000000000001E-3</v>
      </c>
      <c r="BX3485">
        <f t="shared" ca="1" si="1223"/>
        <v>1.0378811049193354E-2</v>
      </c>
      <c r="CE3485">
        <v>1085.3788893216242</v>
      </c>
    </row>
    <row r="3486" spans="2:83" x14ac:dyDescent="0.25">
      <c r="B3486" s="2">
        <v>42579</v>
      </c>
      <c r="C3486">
        <f t="shared" ca="1" si="1207"/>
        <v>0</v>
      </c>
      <c r="D3486">
        <f t="shared" ca="1" si="1208"/>
        <v>0</v>
      </c>
      <c r="E3486">
        <f ca="1">IF($B3486&lt;VLOOKUP(E$6&amp;" Equity",Param,4,0),"",IFERROR(VLOOKUP($B3486,OFFSET(Input!$A$1,0,MATCH(Index!E$6&amp;" Equity",Input!$1:$1,0)-1,10000,2),2,0),E3485))</f>
        <v>85.33</v>
      </c>
      <c r="F3486" s="33">
        <v>140.38999999999999</v>
      </c>
      <c r="H3486">
        <f ca="1">IFERROR(VLOOKUP($B3486,OFFSET(Input!$A$1,0,MATCH(Index!H$6,Input!$1:$1,0)-1,10000,2),2,0),0)</f>
        <v>0</v>
      </c>
      <c r="I3486">
        <f ca="1">IFERROR(VLOOKUP($B3486,OFFSET(Input!$A$1,0,MATCH(Index!I$6,Input!$1:$1,0)-1,10000,2),2,0),0)</f>
        <v>0</v>
      </c>
      <c r="K3486">
        <f t="shared" ca="1" si="1209"/>
        <v>111.43104700801597</v>
      </c>
      <c r="L3486" s="30">
        <f t="shared" ca="1" si="1210"/>
        <v>158.77870668272493</v>
      </c>
      <c r="N3486">
        <f t="shared" ca="1" si="1214"/>
        <v>-4.2100401325339378E-3</v>
      </c>
      <c r="O3486">
        <f t="shared" ca="1" si="1215"/>
        <v>-1.8502709520061089E-3</v>
      </c>
      <c r="Q3486">
        <f t="shared" ca="1" si="1227"/>
        <v>5.3875374549519135E-2</v>
      </c>
      <c r="R3486">
        <f t="shared" ca="1" si="1226"/>
        <v>8.7501539149061391E-2</v>
      </c>
      <c r="T3486">
        <f t="shared" ca="1" si="1190"/>
        <v>7.2114227124251626E-2</v>
      </c>
      <c r="U3486">
        <f t="shared" ref="U3486:U3549" ca="1" si="1232">SQRT(SUMPRODUCT(OFFSET(O3486,0,0,-U$5,1),OFFSET(O3486,0,0,-U$5,1))*252/U$5)</f>
        <v>0.13387697909565202</v>
      </c>
      <c r="W3486">
        <f t="shared" ref="W3486:W3549" ca="1" si="1233">(SUMPRODUCT(OFFSET(N3486,0,0,-W$5,1),OFFSET(O3486,0,0,-W$5,1))*252/W$5)/(Q3486*R3486)</f>
        <v>0.17298017281671407</v>
      </c>
      <c r="X3486">
        <f t="shared" ref="X3486:X3549" ca="1" si="1234">(SUMPRODUCT(OFFSET(N3486,0,0,-X$5,1),OFFSET(O3486,0,0,-X$5,1))*252/X$5)/(T3486*U3486)</f>
        <v>5.1141134403133951E-3</v>
      </c>
      <c r="Z3486">
        <f t="shared" ca="1" si="1200"/>
        <v>111.9560122124836</v>
      </c>
      <c r="AA3486">
        <f t="shared" ca="1" si="1200"/>
        <v>111.48615949948066</v>
      </c>
      <c r="AB3486">
        <f t="shared" ca="1" si="1200"/>
        <v>110.87495092482048</v>
      </c>
      <c r="AC3486">
        <f t="shared" ca="1" si="1201"/>
        <v>111.48615949948066</v>
      </c>
      <c r="AE3486">
        <f ca="1">IFERROR(VLOOKUP($B3486,OFFSET(Input!$A$1,0,MATCH(Index!AE$6&amp;" Index",Input!$1:$1,0)-1,10000,2),2,0),AE3485)</f>
        <v>12.72</v>
      </c>
      <c r="AF3486">
        <f t="shared" ca="1" si="1191"/>
        <v>12.748666666666669</v>
      </c>
      <c r="AG3486">
        <f t="shared" ca="1" si="1191"/>
        <v>13.346500000000002</v>
      </c>
      <c r="AH3486">
        <f t="shared" ca="1" si="1191"/>
        <v>14.767200000000001</v>
      </c>
      <c r="AI3486">
        <f t="shared" ca="1" si="1192"/>
        <v>14.767200000000001</v>
      </c>
      <c r="AK3486">
        <f t="shared" ca="1" si="1193"/>
        <v>1</v>
      </c>
      <c r="AL3486">
        <f t="shared" ca="1" si="1194"/>
        <v>-1</v>
      </c>
      <c r="AN3486" t="str">
        <f t="shared" ca="1" si="1204"/>
        <v>Not Down</v>
      </c>
      <c r="AO3486" t="str">
        <f t="shared" ca="1" si="1211"/>
        <v>Not Up</v>
      </c>
      <c r="AQ3486">
        <f t="shared" ca="1" si="1202"/>
        <v>1</v>
      </c>
      <c r="AR3486">
        <f t="shared" ca="1" si="1203"/>
        <v>0</v>
      </c>
      <c r="AT3486">
        <f t="shared" ca="1" si="1228"/>
        <v>1</v>
      </c>
      <c r="AU3486">
        <f t="shared" ca="1" si="1229"/>
        <v>0</v>
      </c>
      <c r="AW3486" s="5">
        <f t="shared" ca="1" si="1196"/>
        <v>5.3875374549519135E-2</v>
      </c>
      <c r="AX3486" s="5">
        <f t="shared" ca="1" si="1197"/>
        <v>7.2114227124251626E-2</v>
      </c>
      <c r="AY3486" s="18">
        <f t="shared" ca="1" si="1195"/>
        <v>7.2114227124251626E-2</v>
      </c>
      <c r="BA3486" s="6">
        <f t="shared" ref="BA3486:BA3549" ca="1" si="1235">MAX(0,MIN(150%,VT/AY3486))</f>
        <v>0.69334446188892551</v>
      </c>
      <c r="BB3486">
        <f t="shared" ref="BB3486:BB3549" ca="1" si="1236">IF($D3486&lt;&gt;0,BA3486,IF(AND(AY3486*BB3485&gt;4.5%,AY3486*BB3485&lt;5.5%),BB3485,BA3486))</f>
        <v>0.69334446188892551</v>
      </c>
      <c r="BC3486" t="str">
        <f t="shared" ca="1" si="1224"/>
        <v>HYG UP Equity</v>
      </c>
      <c r="BD3486" t="str">
        <f t="shared" ca="1" si="1225"/>
        <v>HYG UP Equity</v>
      </c>
      <c r="BF3486">
        <f t="shared" ca="1" si="1198"/>
        <v>1</v>
      </c>
      <c r="BG3486">
        <f t="shared" ca="1" si="1199"/>
        <v>0</v>
      </c>
      <c r="BI3486">
        <f t="shared" ca="1" si="1212"/>
        <v>1</v>
      </c>
      <c r="BJ3486">
        <f t="shared" ca="1" si="1213"/>
        <v>0</v>
      </c>
      <c r="BL3486">
        <f t="shared" ca="1" si="1230"/>
        <v>11.773804620250148</v>
      </c>
      <c r="BM3486">
        <f t="shared" ca="1" si="1231"/>
        <v>0</v>
      </c>
      <c r="BN3486" s="9">
        <f t="shared" ca="1" si="1221"/>
        <v>1</v>
      </c>
      <c r="BO3486" s="9">
        <f t="shared" ca="1" si="1222"/>
        <v>0</v>
      </c>
      <c r="BP3486" s="9">
        <f t="shared" ca="1" si="1216"/>
        <v>1</v>
      </c>
      <c r="BQ3486" s="9">
        <f t="shared" ca="1" si="1217"/>
        <v>0</v>
      </c>
      <c r="BR3486">
        <f t="shared" ca="1" si="1218"/>
        <v>1311.9673761022898</v>
      </c>
      <c r="BS3486">
        <f t="shared" ca="1" si="1219"/>
        <v>-4.201190337262295E-3</v>
      </c>
      <c r="BT3486">
        <f t="shared" ca="1" si="1220"/>
        <v>1.8055555555555558E-5</v>
      </c>
      <c r="BU3486">
        <f t="shared" ca="1" si="1205"/>
        <v>1.4080728358424667E-5</v>
      </c>
      <c r="BV3486">
        <f t="shared" ca="1" si="1206"/>
        <v>0</v>
      </c>
      <c r="BW3486" s="35">
        <f ca="1">IFERROR(VLOOKUP($B3486,OFFSET(Input!$A$1,0,MATCH(Index!BW$6&amp;" Index",Input!$1:$1,0)-1,10000,2),2,0)/100,BW3485)</f>
        <v>4.0000000000000001E-3</v>
      </c>
      <c r="BX3486">
        <f t="shared" ca="1" si="1223"/>
        <v>1.1772949034765126E-2</v>
      </c>
      <c r="CE3486">
        <v>1082.9254895491745</v>
      </c>
    </row>
    <row r="3487" spans="2:83" x14ac:dyDescent="0.25">
      <c r="B3487" s="2">
        <v>42580</v>
      </c>
      <c r="C3487">
        <f t="shared" ca="1" si="1207"/>
        <v>0</v>
      </c>
      <c r="D3487">
        <f t="shared" ca="1" si="1208"/>
        <v>0</v>
      </c>
      <c r="E3487">
        <f ca="1">IF($B3487&lt;VLOOKUP(E$6&amp;" Equity",Param,4,0),"",IFERROR(VLOOKUP($B3487,OFFSET(Input!$A$1,0,MATCH(Index!E$6&amp;" Equity",Input!$1:$1,0)-1,10000,2),2,0),E3486))</f>
        <v>85.41</v>
      </c>
      <c r="F3487" s="33">
        <v>141.56</v>
      </c>
      <c r="H3487">
        <f ca="1">IFERROR(VLOOKUP($B3487,OFFSET(Input!$A$1,0,MATCH(Index!H$6,Input!$1:$1,0)-1,10000,2),2,0),0)</f>
        <v>0</v>
      </c>
      <c r="I3487">
        <f ca="1">IFERROR(VLOOKUP($B3487,OFFSET(Input!$A$1,0,MATCH(Index!I$6,Input!$1:$1,0)-1,10000,2),2,0),0)</f>
        <v>0</v>
      </c>
      <c r="K3487">
        <f t="shared" ca="1" si="1209"/>
        <v>111.53551769547222</v>
      </c>
      <c r="L3487" s="30">
        <f t="shared" ca="1" si="1210"/>
        <v>160.10195682033296</v>
      </c>
      <c r="N3487">
        <f t="shared" ca="1" si="1214"/>
        <v>9.3709740956248247E-4</v>
      </c>
      <c r="O3487">
        <f t="shared" ca="1" si="1215"/>
        <v>8.2993914934028617E-3</v>
      </c>
      <c r="Q3487">
        <f t="shared" ca="1" si="1227"/>
        <v>5.3155996737409443E-2</v>
      </c>
      <c r="R3487">
        <f t="shared" ca="1" si="1226"/>
        <v>8.6682383161597404E-2</v>
      </c>
      <c r="T3487">
        <f t="shared" ref="T3487:T3550" ca="1" si="1237">SQRT(SUMPRODUCT(OFFSET(N3487,0,0,-T$5,1),OFFSET(N3487,0,0,-T$5,1))*252/T$5)</f>
        <v>6.8094771466359644E-2</v>
      </c>
      <c r="U3487">
        <f t="shared" ca="1" si="1232"/>
        <v>0.13645673482184353</v>
      </c>
      <c r="W3487">
        <f t="shared" ca="1" si="1233"/>
        <v>0.12586267534552326</v>
      </c>
      <c r="X3487">
        <f t="shared" ca="1" si="1234"/>
        <v>-1.7825285586034943E-2</v>
      </c>
      <c r="Z3487">
        <f t="shared" ca="1" si="1200"/>
        <v>111.92728277343312</v>
      </c>
      <c r="AA3487">
        <f t="shared" ca="1" si="1200"/>
        <v>111.55902360014986</v>
      </c>
      <c r="AB3487">
        <f t="shared" ca="1" si="1200"/>
        <v>110.93584176222636</v>
      </c>
      <c r="AC3487">
        <f t="shared" ca="1" si="1201"/>
        <v>111.55902360014986</v>
      </c>
      <c r="AE3487">
        <f ca="1">IFERROR(VLOOKUP($B3487,OFFSET(Input!$A$1,0,MATCH(Index!AE$6&amp;" Index",Input!$1:$1,0)-1,10000,2),2,0),AE3486)</f>
        <v>11.87</v>
      </c>
      <c r="AF3487">
        <f t="shared" ref="AF3487:AH3550" ca="1" si="1238">AVERAGE(OFFSET($AE3487,0,0,-AF$5,1))</f>
        <v>12.66</v>
      </c>
      <c r="AG3487">
        <f t="shared" ca="1" si="1238"/>
        <v>13.1585</v>
      </c>
      <c r="AH3487">
        <f t="shared" ca="1" si="1238"/>
        <v>14.551999999999998</v>
      </c>
      <c r="AI3487">
        <f t="shared" ref="AI3487:AI3550" ca="1" si="1239">MAX(AH3487,AG3487)</f>
        <v>14.551999999999998</v>
      </c>
      <c r="AK3487">
        <f t="shared" ref="AK3487:AK3550" ca="1" si="1240">IF(Z3487&gt;AC3487,1,-1)</f>
        <v>1</v>
      </c>
      <c r="AL3487">
        <f t="shared" ref="AL3487:AL3550" ca="1" si="1241">IF(AF3487&gt;AI3487,1,-1)</f>
        <v>-1</v>
      </c>
      <c r="AN3487" t="str">
        <f t="shared" ca="1" si="1204"/>
        <v>Not Down</v>
      </c>
      <c r="AO3487" t="str">
        <f t="shared" ca="1" si="1211"/>
        <v>Not Up</v>
      </c>
      <c r="AQ3487">
        <f t="shared" ca="1" si="1202"/>
        <v>1</v>
      </c>
      <c r="AR3487">
        <f t="shared" ca="1" si="1203"/>
        <v>0</v>
      </c>
      <c r="AT3487">
        <f t="shared" ca="1" si="1228"/>
        <v>1</v>
      </c>
      <c r="AU3487">
        <f t="shared" ca="1" si="1229"/>
        <v>0</v>
      </c>
      <c r="AW3487" s="5">
        <f t="shared" ca="1" si="1196"/>
        <v>5.3155996737409443E-2</v>
      </c>
      <c r="AX3487" s="5">
        <f t="shared" ca="1" si="1197"/>
        <v>6.8094771466359644E-2</v>
      </c>
      <c r="AY3487" s="18">
        <f t="shared" ref="AY3487:AY3550" ca="1" si="1242">MAX(AW3487,AX3487)</f>
        <v>6.8094771466359644E-2</v>
      </c>
      <c r="BA3487" s="6">
        <f t="shared" ca="1" si="1235"/>
        <v>0.73427076592365292</v>
      </c>
      <c r="BB3487">
        <f t="shared" ca="1" si="1236"/>
        <v>0.69334446188892551</v>
      </c>
      <c r="BC3487" t="str">
        <f t="shared" ca="1" si="1224"/>
        <v>HYG UP Equity</v>
      </c>
      <c r="BD3487" t="str">
        <f t="shared" ca="1" si="1225"/>
        <v>HYG UP Equity</v>
      </c>
      <c r="BF3487">
        <f t="shared" ca="1" si="1198"/>
        <v>1</v>
      </c>
      <c r="BG3487">
        <f t="shared" ca="1" si="1199"/>
        <v>0</v>
      </c>
      <c r="BI3487">
        <f t="shared" ca="1" si="1212"/>
        <v>1</v>
      </c>
      <c r="BJ3487">
        <f t="shared" ca="1" si="1213"/>
        <v>0</v>
      </c>
      <c r="BL3487">
        <f t="shared" ca="1" si="1230"/>
        <v>11.773804620250148</v>
      </c>
      <c r="BM3487">
        <f t="shared" ca="1" si="1231"/>
        <v>0</v>
      </c>
      <c r="BN3487" s="9">
        <f t="shared" ca="1" si="1221"/>
        <v>0.99999999999999989</v>
      </c>
      <c r="BO3487" s="9">
        <f t="shared" ca="1" si="1222"/>
        <v>0</v>
      </c>
      <c r="BP3487" s="9">
        <f t="shared" ca="1" si="1216"/>
        <v>0.99999999999999989</v>
      </c>
      <c r="BQ3487" s="9">
        <f t="shared" ca="1" si="1217"/>
        <v>0</v>
      </c>
      <c r="BR3487">
        <f t="shared" ca="1" si="1218"/>
        <v>1313.197393564943</v>
      </c>
      <c r="BS3487">
        <f t="shared" ca="1" si="1219"/>
        <v>9.3753662252438197E-4</v>
      </c>
      <c r="BT3487">
        <f t="shared" ca="1" si="1220"/>
        <v>1.8055555555555555E-5</v>
      </c>
      <c r="BU3487">
        <f t="shared" ca="1" si="1205"/>
        <v>1.8519097564532584E-5</v>
      </c>
      <c r="BV3487">
        <f t="shared" ca="1" si="1206"/>
        <v>0</v>
      </c>
      <c r="BW3487" s="35">
        <f ca="1">IFERROR(VLOOKUP($B3487,OFFSET(Input!$A$1,0,MATCH(Index!BW$6&amp;" Index",Input!$1:$1,0)-1,10000,2),2,0)/100,BW3486)</f>
        <v>3.0000000000000001E-3</v>
      </c>
      <c r="BX3487">
        <f t="shared" ca="1" si="1223"/>
        <v>1.3556840389756328E-2</v>
      </c>
      <c r="CE3487">
        <v>1083.4933815710283</v>
      </c>
    </row>
    <row r="3488" spans="2:83" x14ac:dyDescent="0.25">
      <c r="B3488" s="2">
        <v>42583</v>
      </c>
      <c r="C3488">
        <f t="shared" ca="1" si="1207"/>
        <v>1</v>
      </c>
      <c r="D3488">
        <f t="shared" ca="1" si="1208"/>
        <v>0</v>
      </c>
      <c r="E3488">
        <f ca="1">IF($B3488&lt;VLOOKUP(E$6&amp;" Equity",Param,4,0),"",IFERROR(VLOOKUP($B3488,OFFSET(Input!$A$1,0,MATCH(Index!E$6&amp;" Equity",Input!$1:$1,0)-1,10000,2),2,0),E3487))</f>
        <v>84.55</v>
      </c>
      <c r="F3488" s="33">
        <v>139.77000000000001</v>
      </c>
      <c r="H3488">
        <f ca="1">IFERROR(VLOOKUP($B3488,OFFSET(Input!$A$1,0,MATCH(Index!H$6,Input!$1:$1,0)-1,10000,2),2,0),0)</f>
        <v>0.38315300000000002</v>
      </c>
      <c r="I3488">
        <f ca="1">IFERROR(VLOOKUP($B3488,OFFSET(Input!$A$1,0,MATCH(Index!I$6,Input!$1:$1,0)-1,10000,2),2,0),0)</f>
        <v>0.25814700000000002</v>
      </c>
      <c r="K3488">
        <f t="shared" ca="1" si="1209"/>
        <v>110.91281102170412</v>
      </c>
      <c r="L3488" s="30">
        <f t="shared" ca="1" si="1210"/>
        <v>158.36945708268749</v>
      </c>
      <c r="N3488">
        <f t="shared" ca="1" si="1214"/>
        <v>-5.5986781643204767E-3</v>
      </c>
      <c r="O3488">
        <f t="shared" ca="1" si="1215"/>
        <v>-1.0880203075800836E-2</v>
      </c>
      <c r="Q3488">
        <f t="shared" ca="1" si="1227"/>
        <v>5.7683651337481427E-2</v>
      </c>
      <c r="R3488">
        <f t="shared" ca="1" si="1226"/>
        <v>0.10234609810927908</v>
      </c>
      <c r="T3488">
        <f t="shared" ca="1" si="1237"/>
        <v>7.0548372651868183E-2</v>
      </c>
      <c r="U3488">
        <f t="shared" ca="1" si="1232"/>
        <v>0.13313385612245776</v>
      </c>
      <c r="W3488">
        <f t="shared" ca="1" si="1233"/>
        <v>0.37181108984006794</v>
      </c>
      <c r="X3488">
        <f t="shared" ca="1" si="1234"/>
        <v>2.5581897625466667E-2</v>
      </c>
      <c r="Z3488">
        <f t="shared" ca="1" si="1200"/>
        <v>111.79841204280297</v>
      </c>
      <c r="AA3488">
        <f t="shared" ca="1" si="1200"/>
        <v>111.58926479534202</v>
      </c>
      <c r="AB3488">
        <f t="shared" ca="1" si="1200"/>
        <v>111.0440920136819</v>
      </c>
      <c r="AC3488">
        <f t="shared" ca="1" si="1201"/>
        <v>111.58926479534202</v>
      </c>
      <c r="AE3488">
        <f ca="1">IFERROR(VLOOKUP($B3488,OFFSET(Input!$A$1,0,MATCH(Index!AE$6&amp;" Index",Input!$1:$1,0)-1,10000,2),2,0),AE3487)</f>
        <v>12.44</v>
      </c>
      <c r="AF3488">
        <f t="shared" ca="1" si="1238"/>
        <v>12.586666666666668</v>
      </c>
      <c r="AG3488">
        <f t="shared" ca="1" si="1238"/>
        <v>13.042000000000005</v>
      </c>
      <c r="AH3488">
        <f t="shared" ca="1" si="1238"/>
        <v>14.019199999999998</v>
      </c>
      <c r="AI3488">
        <f t="shared" ca="1" si="1239"/>
        <v>14.019199999999998</v>
      </c>
      <c r="AK3488">
        <f t="shared" ca="1" si="1240"/>
        <v>1</v>
      </c>
      <c r="AL3488">
        <f t="shared" ca="1" si="1241"/>
        <v>-1</v>
      </c>
      <c r="AN3488" t="str">
        <f t="shared" ca="1" si="1204"/>
        <v>Not Down</v>
      </c>
      <c r="AO3488" t="str">
        <f t="shared" ca="1" si="1211"/>
        <v>Not Up</v>
      </c>
      <c r="AQ3488">
        <f t="shared" ca="1" si="1202"/>
        <v>1</v>
      </c>
      <c r="AR3488">
        <f t="shared" ca="1" si="1203"/>
        <v>0</v>
      </c>
      <c r="AT3488">
        <f t="shared" ca="1" si="1228"/>
        <v>1</v>
      </c>
      <c r="AU3488">
        <f t="shared" ca="1" si="1229"/>
        <v>0</v>
      </c>
      <c r="AW3488" s="5">
        <f t="shared" ca="1" si="1196"/>
        <v>5.7683651337481427E-2</v>
      </c>
      <c r="AX3488" s="5">
        <f t="shared" ca="1" si="1197"/>
        <v>7.0548372651868183E-2</v>
      </c>
      <c r="AY3488" s="18">
        <f t="shared" ca="1" si="1242"/>
        <v>7.0548372651868183E-2</v>
      </c>
      <c r="BA3488" s="6">
        <f t="shared" ca="1" si="1235"/>
        <v>0.70873356989724923</v>
      </c>
      <c r="BB3488">
        <f t="shared" ca="1" si="1236"/>
        <v>0.69334446188892551</v>
      </c>
      <c r="BC3488" t="str">
        <f t="shared" ca="1" si="1224"/>
        <v>HYG UP Equity</v>
      </c>
      <c r="BD3488" t="str">
        <f t="shared" ca="1" si="1225"/>
        <v>HYG UP Equity</v>
      </c>
      <c r="BF3488">
        <f t="shared" ca="1" si="1198"/>
        <v>1</v>
      </c>
      <c r="BG3488">
        <f t="shared" ca="1" si="1199"/>
        <v>0</v>
      </c>
      <c r="BI3488">
        <f t="shared" ca="1" si="1212"/>
        <v>1</v>
      </c>
      <c r="BJ3488">
        <f t="shared" ca="1" si="1213"/>
        <v>0</v>
      </c>
      <c r="BL3488">
        <f t="shared" ca="1" si="1230"/>
        <v>11.773804620250148</v>
      </c>
      <c r="BM3488">
        <f t="shared" ca="1" si="1231"/>
        <v>0</v>
      </c>
      <c r="BN3488" s="9">
        <f t="shared" ca="1" si="1221"/>
        <v>0.99999999999999989</v>
      </c>
      <c r="BO3488" s="9">
        <f t="shared" ca="1" si="1222"/>
        <v>0</v>
      </c>
      <c r="BP3488" s="9">
        <f t="shared" ca="1" si="1216"/>
        <v>0.99999999999999989</v>
      </c>
      <c r="BQ3488" s="9">
        <f t="shared" ca="1" si="1217"/>
        <v>0</v>
      </c>
      <c r="BR3488">
        <f t="shared" ca="1" si="1218"/>
        <v>1305.8657668522715</v>
      </c>
      <c r="BS3488">
        <f t="shared" ca="1" si="1219"/>
        <v>-5.5830347734459052E-3</v>
      </c>
      <c r="BT3488">
        <f t="shared" ca="1" si="1220"/>
        <v>5.4166666666666664E-5</v>
      </c>
      <c r="BU3488">
        <f t="shared" ca="1" si="1205"/>
        <v>0</v>
      </c>
      <c r="BV3488">
        <f t="shared" ca="1" si="1206"/>
        <v>0</v>
      </c>
      <c r="BW3488" s="35">
        <f ca="1">IFERROR(VLOOKUP($B3488,OFFSET(Input!$A$1,0,MATCH(Index!BW$6&amp;" Index",Input!$1:$1,0)-1,10000,2),2,0)/100,BW3487)</f>
        <v>4.0000000000000001E-3</v>
      </c>
      <c r="BX3488">
        <f t="shared" ca="1" si="1223"/>
        <v>4.0691849011968748E-2</v>
      </c>
      <c r="CE3488">
        <v>1079.2216843435144</v>
      </c>
    </row>
    <row r="3489" spans="2:83" x14ac:dyDescent="0.25">
      <c r="B3489" s="2">
        <v>42584</v>
      </c>
      <c r="C3489">
        <f t="shared" ca="1" si="1207"/>
        <v>0</v>
      </c>
      <c r="D3489">
        <f t="shared" ca="1" si="1208"/>
        <v>1</v>
      </c>
      <c r="E3489">
        <f ca="1">IF($B3489&lt;VLOOKUP(E$6&amp;" Equity",Param,4,0),"",IFERROR(VLOOKUP($B3489,OFFSET(Input!$A$1,0,MATCH(Index!E$6&amp;" Equity",Input!$1:$1,0)-1,10000,2),2,0),E3488))</f>
        <v>84.43</v>
      </c>
      <c r="F3489" s="33">
        <v>138.33000000000001</v>
      </c>
      <c r="H3489">
        <f ca="1">IFERROR(VLOOKUP($B3489,OFFSET(Input!$A$1,0,MATCH(Index!H$6,Input!$1:$1,0)-1,10000,2),2,0),0)</f>
        <v>0</v>
      </c>
      <c r="I3489">
        <f ca="1">IFERROR(VLOOKUP($B3489,OFFSET(Input!$A$1,0,MATCH(Index!I$6,Input!$1:$1,0)-1,10000,2),2,0),0)</f>
        <v>0</v>
      </c>
      <c r="K3489">
        <f t="shared" ca="1" si="1209"/>
        <v>110.75539484994063</v>
      </c>
      <c r="L3489" s="30">
        <f t="shared" ca="1" si="1210"/>
        <v>156.73783357121101</v>
      </c>
      <c r="N3489">
        <f t="shared" ca="1" si="1214"/>
        <v>-1.4202866631805148E-3</v>
      </c>
      <c r="O3489">
        <f t="shared" ca="1" si="1215"/>
        <v>-1.0356079610091051E-2</v>
      </c>
      <c r="Q3489">
        <f t="shared" ca="1" si="1227"/>
        <v>5.6543555483855618E-2</v>
      </c>
      <c r="R3489">
        <f t="shared" ca="1" si="1226"/>
        <v>0.11126474480676193</v>
      </c>
      <c r="T3489">
        <f t="shared" ca="1" si="1237"/>
        <v>6.7773909713933059E-2</v>
      </c>
      <c r="U3489">
        <f t="shared" ca="1" si="1232"/>
        <v>0.13086330745078473</v>
      </c>
      <c r="W3489">
        <f t="shared" ca="1" si="1233"/>
        <v>0.46822150024789039</v>
      </c>
      <c r="X3489">
        <f t="shared" ca="1" si="1234"/>
        <v>0.1487222464007561</v>
      </c>
      <c r="Z3489">
        <f t="shared" ca="1" si="1200"/>
        <v>111.68383501764012</v>
      </c>
      <c r="AA3489">
        <f t="shared" ca="1" si="1200"/>
        <v>111.64297638818286</v>
      </c>
      <c r="AB3489">
        <f t="shared" ca="1" si="1200"/>
        <v>111.2099947172817</v>
      </c>
      <c r="AC3489">
        <f t="shared" ca="1" si="1201"/>
        <v>111.64297638818286</v>
      </c>
      <c r="AE3489">
        <f ca="1">IFERROR(VLOOKUP($B3489,OFFSET(Input!$A$1,0,MATCH(Index!AE$6&amp;" Index",Input!$1:$1,0)-1,10000,2),2,0),AE3488)</f>
        <v>13.37</v>
      </c>
      <c r="AF3489">
        <f t="shared" ca="1" si="1238"/>
        <v>12.574666666666667</v>
      </c>
      <c r="AG3489">
        <f t="shared" ca="1" si="1238"/>
        <v>12.931500000000003</v>
      </c>
      <c r="AH3489">
        <f t="shared" ca="1" si="1238"/>
        <v>13.600000000000001</v>
      </c>
      <c r="AI3489">
        <f t="shared" ca="1" si="1239"/>
        <v>13.600000000000001</v>
      </c>
      <c r="AK3489">
        <f t="shared" ca="1" si="1240"/>
        <v>1</v>
      </c>
      <c r="AL3489">
        <f t="shared" ca="1" si="1241"/>
        <v>-1</v>
      </c>
      <c r="AN3489" t="str">
        <f t="shared" ca="1" si="1204"/>
        <v>Not Down</v>
      </c>
      <c r="AO3489" t="str">
        <f t="shared" ca="1" si="1211"/>
        <v>Not Up</v>
      </c>
      <c r="AQ3489">
        <f t="shared" ca="1" si="1202"/>
        <v>1</v>
      </c>
      <c r="AR3489">
        <f t="shared" ca="1" si="1203"/>
        <v>0</v>
      </c>
      <c r="AT3489">
        <f t="shared" ca="1" si="1228"/>
        <v>1</v>
      </c>
      <c r="AU3489">
        <f t="shared" ca="1" si="1229"/>
        <v>0</v>
      </c>
      <c r="AW3489" s="5">
        <f t="shared" ca="1" si="1196"/>
        <v>5.6543555483855618E-2</v>
      </c>
      <c r="AX3489" s="5">
        <f t="shared" ca="1" si="1197"/>
        <v>6.7773909713933059E-2</v>
      </c>
      <c r="AY3489" s="18">
        <f t="shared" ca="1" si="1242"/>
        <v>6.7773909713933059E-2</v>
      </c>
      <c r="BA3489" s="6">
        <f t="shared" ca="1" si="1235"/>
        <v>0.73774702110362289</v>
      </c>
      <c r="BB3489">
        <f t="shared" ca="1" si="1236"/>
        <v>0.73774702110362289</v>
      </c>
      <c r="BC3489" t="str">
        <f t="shared" ca="1" si="1224"/>
        <v>HYG UP Equity</v>
      </c>
      <c r="BD3489" t="str">
        <f t="shared" ca="1" si="1225"/>
        <v>HYG UP Equity</v>
      </c>
      <c r="BF3489">
        <f t="shared" ca="1" si="1198"/>
        <v>1</v>
      </c>
      <c r="BG3489">
        <f t="shared" ca="1" si="1199"/>
        <v>0</v>
      </c>
      <c r="BI3489">
        <f t="shared" ca="1" si="1212"/>
        <v>1</v>
      </c>
      <c r="BJ3489">
        <f t="shared" ca="1" si="1213"/>
        <v>0</v>
      </c>
      <c r="BL3489">
        <f t="shared" ca="1" si="1230"/>
        <v>11.773804620250148</v>
      </c>
      <c r="BM3489">
        <f t="shared" ca="1" si="1231"/>
        <v>0</v>
      </c>
      <c r="BN3489" s="9">
        <f t="shared" ca="1" si="1221"/>
        <v>1</v>
      </c>
      <c r="BO3489" s="9">
        <f t="shared" ca="1" si="1222"/>
        <v>0</v>
      </c>
      <c r="BP3489" s="9">
        <f t="shared" ca="1" si="1216"/>
        <v>1</v>
      </c>
      <c r="BQ3489" s="9">
        <f t="shared" ca="1" si="1217"/>
        <v>0</v>
      </c>
      <c r="BR3489">
        <f t="shared" ca="1" si="1218"/>
        <v>1304.0123796018604</v>
      </c>
      <c r="BS3489">
        <f t="shared" ca="1" si="1219"/>
        <v>-1.4192785334120606E-3</v>
      </c>
      <c r="BT3489">
        <f t="shared" ca="1" si="1220"/>
        <v>1.8055555555555558E-5</v>
      </c>
      <c r="BU3489">
        <f t="shared" ca="1" si="1205"/>
        <v>0</v>
      </c>
      <c r="BV3489">
        <f t="shared" ca="1" si="1206"/>
        <v>0</v>
      </c>
      <c r="BW3489" s="35">
        <f ca="1">IFERROR(VLOOKUP($B3489,OFFSET(Input!$A$1,0,MATCH(Index!BW$6&amp;" Index",Input!$1:$1,0)-1,10000,2),2,0)/100,BW3488)</f>
        <v>4.0000000000000001E-3</v>
      </c>
      <c r="BX3489">
        <f t="shared" ca="1" si="1223"/>
        <v>1.3510473491486362E-2</v>
      </c>
      <c r="CE3489">
        <v>1078.1315333194382</v>
      </c>
    </row>
    <row r="3490" spans="2:83" x14ac:dyDescent="0.25">
      <c r="B3490" s="2">
        <v>42585</v>
      </c>
      <c r="C3490">
        <f t="shared" ca="1" si="1207"/>
        <v>0</v>
      </c>
      <c r="D3490">
        <f t="shared" ca="1" si="1208"/>
        <v>2</v>
      </c>
      <c r="E3490">
        <f ca="1">IF($B3490&lt;VLOOKUP(E$6&amp;" Equity",Param,4,0),"",IFERROR(VLOOKUP($B3490,OFFSET(Input!$A$1,0,MATCH(Index!E$6&amp;" Equity",Input!$1:$1,0)-1,10000,2),2,0),E3489))</f>
        <v>84.81</v>
      </c>
      <c r="F3490" s="33">
        <v>138.41</v>
      </c>
      <c r="H3490">
        <f ca="1">IFERROR(VLOOKUP($B3490,OFFSET(Input!$A$1,0,MATCH(Index!H$6,Input!$1:$1,0)-1,10000,2),2,0),0)</f>
        <v>0</v>
      </c>
      <c r="I3490">
        <f ca="1">IFERROR(VLOOKUP($B3490,OFFSET(Input!$A$1,0,MATCH(Index!I$6,Input!$1:$1,0)-1,10000,2),2,0),0)</f>
        <v>0</v>
      </c>
      <c r="K3490">
        <f t="shared" ca="1" si="1209"/>
        <v>111.25387939385838</v>
      </c>
      <c r="L3490" s="30">
        <f t="shared" ca="1" si="1210"/>
        <v>156.82847932184859</v>
      </c>
      <c r="N3490">
        <f t="shared" ca="1" si="1214"/>
        <v>4.4906716921999518E-3</v>
      </c>
      <c r="O3490">
        <f t="shared" ca="1" si="1215"/>
        <v>5.7816002188656871E-4</v>
      </c>
      <c r="Q3490">
        <f t="shared" ca="1" si="1227"/>
        <v>5.9495206062864306E-2</v>
      </c>
      <c r="R3490">
        <f t="shared" ca="1" si="1226"/>
        <v>0.10784809633694016</v>
      </c>
      <c r="T3490">
        <f t="shared" ca="1" si="1237"/>
        <v>6.7852387293522262E-2</v>
      </c>
      <c r="U3490">
        <f t="shared" ca="1" si="1232"/>
        <v>0.13075384232479939</v>
      </c>
      <c r="W3490">
        <f t="shared" ca="1" si="1233"/>
        <v>0.52448226857052505</v>
      </c>
      <c r="X3490">
        <f t="shared" ca="1" si="1234"/>
        <v>0.14228213686022351</v>
      </c>
      <c r="Z3490">
        <f t="shared" ca="1" si="1200"/>
        <v>111.5903770078186</v>
      </c>
      <c r="AA3490">
        <f t="shared" ca="1" si="1200"/>
        <v>111.6974533617453</v>
      </c>
      <c r="AB3490">
        <f t="shared" ca="1" si="1200"/>
        <v>111.34072619698316</v>
      </c>
      <c r="AC3490">
        <f t="shared" ca="1" si="1201"/>
        <v>111.6974533617453</v>
      </c>
      <c r="AE3490">
        <f ca="1">IFERROR(VLOOKUP($B3490,OFFSET(Input!$A$1,0,MATCH(Index!AE$6&amp;" Index",Input!$1:$1,0)-1,10000,2),2,0),AE3489)</f>
        <v>12.86</v>
      </c>
      <c r="AF3490">
        <f t="shared" ca="1" si="1238"/>
        <v>12.562666666666667</v>
      </c>
      <c r="AG3490">
        <f t="shared" ca="1" si="1238"/>
        <v>12.826500000000001</v>
      </c>
      <c r="AH3490">
        <f t="shared" ca="1" si="1238"/>
        <v>13.364400000000003</v>
      </c>
      <c r="AI3490">
        <f t="shared" ca="1" si="1239"/>
        <v>13.364400000000003</v>
      </c>
      <c r="AK3490">
        <f t="shared" ca="1" si="1240"/>
        <v>-1</v>
      </c>
      <c r="AL3490">
        <f t="shared" ca="1" si="1241"/>
        <v>-1</v>
      </c>
      <c r="AN3490" t="str">
        <f t="shared" ca="1" si="1204"/>
        <v>Not Down</v>
      </c>
      <c r="AO3490" t="str">
        <f t="shared" ca="1" si="1211"/>
        <v>Not Up</v>
      </c>
      <c r="AQ3490">
        <f t="shared" ca="1" si="1202"/>
        <v>1</v>
      </c>
      <c r="AR3490">
        <f t="shared" ca="1" si="1203"/>
        <v>0</v>
      </c>
      <c r="AT3490">
        <f t="shared" ca="1" si="1228"/>
        <v>1</v>
      </c>
      <c r="AU3490">
        <f t="shared" ca="1" si="1229"/>
        <v>0</v>
      </c>
      <c r="AW3490" s="5">
        <f t="shared" ca="1" si="1196"/>
        <v>5.9495206062864306E-2</v>
      </c>
      <c r="AX3490" s="5">
        <f t="shared" ca="1" si="1197"/>
        <v>6.7852387293522262E-2</v>
      </c>
      <c r="AY3490" s="18">
        <f t="shared" ca="1" si="1242"/>
        <v>6.7852387293522262E-2</v>
      </c>
      <c r="BA3490" s="6">
        <f t="shared" ca="1" si="1235"/>
        <v>0.73689374824359954</v>
      </c>
      <c r="BB3490">
        <f t="shared" ca="1" si="1236"/>
        <v>0.73689374824359954</v>
      </c>
      <c r="BC3490" t="str">
        <f t="shared" ca="1" si="1224"/>
        <v>HYG UP Equity</v>
      </c>
      <c r="BD3490" t="str">
        <f t="shared" ca="1" si="1225"/>
        <v>HYG UP Equity</v>
      </c>
      <c r="BF3490">
        <f t="shared" ca="1" si="1198"/>
        <v>1</v>
      </c>
      <c r="BG3490">
        <f t="shared" ca="1" si="1199"/>
        <v>0</v>
      </c>
      <c r="BI3490">
        <f t="shared" ca="1" si="1212"/>
        <v>1</v>
      </c>
      <c r="BJ3490">
        <f t="shared" ca="1" si="1213"/>
        <v>0</v>
      </c>
      <c r="BL3490">
        <f t="shared" ca="1" si="1230"/>
        <v>11.773804620250148</v>
      </c>
      <c r="BM3490">
        <f t="shared" ca="1" si="1231"/>
        <v>0</v>
      </c>
      <c r="BN3490" s="9">
        <f t="shared" ca="1" si="1221"/>
        <v>0.99999999999999989</v>
      </c>
      <c r="BO3490" s="9">
        <f t="shared" ca="1" si="1222"/>
        <v>0</v>
      </c>
      <c r="BP3490" s="9">
        <f t="shared" ca="1" si="1216"/>
        <v>0.99999999999999989</v>
      </c>
      <c r="BQ3490" s="9">
        <f t="shared" ca="1" si="1217"/>
        <v>0</v>
      </c>
      <c r="BR3490">
        <f t="shared" ca="1" si="1218"/>
        <v>1309.8814392281627</v>
      </c>
      <c r="BS3490">
        <f t="shared" ca="1" si="1219"/>
        <v>4.5007698685299857E-3</v>
      </c>
      <c r="BT3490">
        <f t="shared" ca="1" si="1220"/>
        <v>1.8055555555555555E-5</v>
      </c>
      <c r="BU3490">
        <f t="shared" ca="1" si="1205"/>
        <v>8.8805118429394768E-6</v>
      </c>
      <c r="BV3490">
        <f t="shared" ca="1" si="1206"/>
        <v>0</v>
      </c>
      <c r="BW3490" s="35">
        <f ca="1">IFERROR(VLOOKUP($B3490,OFFSET(Input!$A$1,0,MATCH(Index!BW$6&amp;" Index",Input!$1:$1,0)-1,10000,2),2,0)/100,BW3489)</f>
        <v>4.0000000000000001E-3</v>
      </c>
      <c r="BX3490">
        <f t="shared" ca="1" si="1223"/>
        <v>1.4361178127549805E-2</v>
      </c>
      <c r="CE3490">
        <v>1081.5390702722966</v>
      </c>
    </row>
    <row r="3491" spans="2:83" x14ac:dyDescent="0.25">
      <c r="B3491" s="2">
        <v>42586</v>
      </c>
      <c r="C3491">
        <f t="shared" ca="1" si="1207"/>
        <v>0</v>
      </c>
      <c r="D3491">
        <f t="shared" ca="1" si="1208"/>
        <v>3</v>
      </c>
      <c r="E3491">
        <f ca="1">IF($B3491&lt;VLOOKUP(E$6&amp;" Equity",Param,4,0),"",IFERROR(VLOOKUP($B3491,OFFSET(Input!$A$1,0,MATCH(Index!E$6&amp;" Equity",Input!$1:$1,0)-1,10000,2),2,0),E3490))</f>
        <v>85.35</v>
      </c>
      <c r="F3491" s="33">
        <v>139.44999999999999</v>
      </c>
      <c r="H3491">
        <f ca="1">IFERROR(VLOOKUP($B3491,OFFSET(Input!$A$1,0,MATCH(Index!H$6,Input!$1:$1,0)-1,10000,2),2,0),0)</f>
        <v>0</v>
      </c>
      <c r="I3491">
        <f ca="1">IFERROR(VLOOKUP($B3491,OFFSET(Input!$A$1,0,MATCH(Index!I$6,Input!$1:$1,0)-1,10000,2),2,0),0)</f>
        <v>0</v>
      </c>
      <c r="K3491">
        <f t="shared" ca="1" si="1209"/>
        <v>111.96225216679416</v>
      </c>
      <c r="L3491" s="30">
        <f t="shared" ca="1" si="1210"/>
        <v>158.00687408013718</v>
      </c>
      <c r="N3491">
        <f t="shared" ca="1" si="1214"/>
        <v>6.3469888668409103E-3</v>
      </c>
      <c r="O3491">
        <f t="shared" ca="1" si="1215"/>
        <v>7.4858191648874322E-3</v>
      </c>
      <c r="Q3491">
        <f t="shared" ca="1" si="1227"/>
        <v>6.7123819253478378E-2</v>
      </c>
      <c r="R3491">
        <f t="shared" ca="1" si="1226"/>
        <v>0.11375518547030321</v>
      </c>
      <c r="T3491">
        <f t="shared" ca="1" si="1237"/>
        <v>7.134516810940969E-2</v>
      </c>
      <c r="U3491">
        <f t="shared" ca="1" si="1232"/>
        <v>0.1334263003934448</v>
      </c>
      <c r="W3491">
        <f t="shared" ca="1" si="1233"/>
        <v>0.60687133843230334</v>
      </c>
      <c r="X3491">
        <f t="shared" ca="1" si="1234"/>
        <v>0.19561578490933529</v>
      </c>
      <c r="Z3491">
        <f t="shared" ca="1" si="1200"/>
        <v>111.58342687840907</v>
      </c>
      <c r="AA3491">
        <f t="shared" ca="1" si="1200"/>
        <v>111.78016661419194</v>
      </c>
      <c r="AB3491">
        <f t="shared" ca="1" si="1200"/>
        <v>111.44572180469532</v>
      </c>
      <c r="AC3491">
        <f t="shared" ca="1" si="1201"/>
        <v>111.78016661419194</v>
      </c>
      <c r="AE3491">
        <f ca="1">IFERROR(VLOOKUP($B3491,OFFSET(Input!$A$1,0,MATCH(Index!AE$6&amp;" Index",Input!$1:$1,0)-1,10000,2),2,0),AE3490)</f>
        <v>12.42</v>
      </c>
      <c r="AF3491">
        <f t="shared" ca="1" si="1238"/>
        <v>12.536</v>
      </c>
      <c r="AG3491">
        <f t="shared" ca="1" si="1238"/>
        <v>12.709500000000002</v>
      </c>
      <c r="AH3491">
        <f t="shared" ca="1" si="1238"/>
        <v>13.195600000000004</v>
      </c>
      <c r="AI3491">
        <f t="shared" ca="1" si="1239"/>
        <v>13.195600000000004</v>
      </c>
      <c r="AK3491">
        <f t="shared" ca="1" si="1240"/>
        <v>-1</v>
      </c>
      <c r="AL3491">
        <f t="shared" ca="1" si="1241"/>
        <v>-1</v>
      </c>
      <c r="AN3491" t="str">
        <f t="shared" ca="1" si="1204"/>
        <v>Not Down</v>
      </c>
      <c r="AO3491" t="str">
        <f t="shared" ca="1" si="1211"/>
        <v>Not Up</v>
      </c>
      <c r="AQ3491">
        <f t="shared" ca="1" si="1202"/>
        <v>1</v>
      </c>
      <c r="AR3491">
        <f t="shared" ca="1" si="1203"/>
        <v>0</v>
      </c>
      <c r="AT3491">
        <f t="shared" ca="1" si="1228"/>
        <v>1</v>
      </c>
      <c r="AU3491">
        <f t="shared" ca="1" si="1229"/>
        <v>0</v>
      </c>
      <c r="AW3491" s="5">
        <f t="shared" ca="1" si="1196"/>
        <v>6.7123819253478378E-2</v>
      </c>
      <c r="AX3491" s="5">
        <f t="shared" ca="1" si="1197"/>
        <v>7.134516810940969E-2</v>
      </c>
      <c r="AY3491" s="18">
        <f t="shared" ca="1" si="1242"/>
        <v>7.134516810940969E-2</v>
      </c>
      <c r="BA3491" s="6">
        <f t="shared" ca="1" si="1235"/>
        <v>0.7008183080222572</v>
      </c>
      <c r="BB3491">
        <f t="shared" ca="1" si="1236"/>
        <v>0.7008183080222572</v>
      </c>
      <c r="BC3491" t="str">
        <f t="shared" ca="1" si="1224"/>
        <v>HYG UP Equity</v>
      </c>
      <c r="BD3491" t="str">
        <f t="shared" ca="1" si="1225"/>
        <v>HYG UP Equity</v>
      </c>
      <c r="BF3491">
        <f t="shared" ca="1" si="1198"/>
        <v>1</v>
      </c>
      <c r="BG3491">
        <f t="shared" ca="1" si="1199"/>
        <v>0</v>
      </c>
      <c r="BI3491">
        <f t="shared" ca="1" si="1212"/>
        <v>1</v>
      </c>
      <c r="BJ3491">
        <f t="shared" ca="1" si="1213"/>
        <v>0</v>
      </c>
      <c r="BL3491">
        <f t="shared" ca="1" si="1230"/>
        <v>11.773804620250148</v>
      </c>
      <c r="BM3491">
        <f t="shared" ca="1" si="1231"/>
        <v>0</v>
      </c>
      <c r="BN3491" s="9">
        <f t="shared" ca="1" si="1221"/>
        <v>0.99999999999999989</v>
      </c>
      <c r="BO3491" s="9">
        <f t="shared" ca="1" si="1222"/>
        <v>0</v>
      </c>
      <c r="BP3491" s="9">
        <f t="shared" ca="1" si="1216"/>
        <v>0.99999999999999989</v>
      </c>
      <c r="BQ3491" s="9">
        <f t="shared" ca="1" si="1217"/>
        <v>0</v>
      </c>
      <c r="BR3491">
        <f t="shared" ca="1" si="1218"/>
        <v>1318.2216818550132</v>
      </c>
      <c r="BS3491">
        <f t="shared" ca="1" si="1219"/>
        <v>6.3671736823487368E-3</v>
      </c>
      <c r="BT3491">
        <f t="shared" ca="1" si="1220"/>
        <v>1.8055555555555555E-5</v>
      </c>
      <c r="BU3491">
        <f t="shared" ca="1" si="1205"/>
        <v>1.7065457200466927E-7</v>
      </c>
      <c r="BV3491">
        <f t="shared" ca="1" si="1206"/>
        <v>0</v>
      </c>
      <c r="BW3491" s="35">
        <f ca="1">IFERROR(VLOOKUP($B3491,OFFSET(Input!$A$1,0,MATCH(Index!BW$6&amp;" Index",Input!$1:$1,0)-1,10000,2),2,0)/100,BW3490)</f>
        <v>4.0000000000000001E-3</v>
      </c>
      <c r="BX3491">
        <f t="shared" ca="1" si="1223"/>
        <v>1.4389905460754243E-2</v>
      </c>
      <c r="CE3491">
        <v>1086.5929913419734</v>
      </c>
    </row>
    <row r="3492" spans="2:83" x14ac:dyDescent="0.25">
      <c r="B3492" s="2">
        <v>42587</v>
      </c>
      <c r="C3492">
        <f t="shared" ca="1" si="1207"/>
        <v>0</v>
      </c>
      <c r="D3492">
        <f t="shared" ca="1" si="1208"/>
        <v>4</v>
      </c>
      <c r="E3492">
        <f ca="1">IF($B3492&lt;VLOOKUP(E$6&amp;" Equity",Param,4,0),"",IFERROR(VLOOKUP($B3492,OFFSET(Input!$A$1,0,MATCH(Index!E$6&amp;" Equity",Input!$1:$1,0)-1,10000,2),2,0),E3491))</f>
        <v>85.54</v>
      </c>
      <c r="F3492" s="33">
        <v>138</v>
      </c>
      <c r="H3492">
        <f ca="1">IFERROR(VLOOKUP($B3492,OFFSET(Input!$A$1,0,MATCH(Index!H$6,Input!$1:$1,0)-1,10000,2),2,0),0)</f>
        <v>0</v>
      </c>
      <c r="I3492">
        <f ca="1">IFERROR(VLOOKUP($B3492,OFFSET(Input!$A$1,0,MATCH(Index!I$6,Input!$1:$1,0)-1,10000,2),2,0),0)</f>
        <v>0</v>
      </c>
      <c r="K3492">
        <f t="shared" ca="1" si="1209"/>
        <v>112.21149443875306</v>
      </c>
      <c r="L3492" s="30">
        <f t="shared" ca="1" si="1210"/>
        <v>156.36391984983101</v>
      </c>
      <c r="N3492">
        <f t="shared" ca="1" si="1214"/>
        <v>2.2236535583131782E-3</v>
      </c>
      <c r="O3492">
        <f t="shared" ca="1" si="1215"/>
        <v>-1.0452428916293085E-2</v>
      </c>
      <c r="Q3492">
        <f t="shared" ca="1" si="1227"/>
        <v>6.4327093081547312E-2</v>
      </c>
      <c r="R3492">
        <f t="shared" ca="1" si="1226"/>
        <v>0.12497180059195059</v>
      </c>
      <c r="T3492">
        <f t="shared" ca="1" si="1237"/>
        <v>5.4463854276456551E-2</v>
      </c>
      <c r="U3492">
        <f t="shared" ca="1" si="1232"/>
        <v>0.13601672910189827</v>
      </c>
      <c r="W3492">
        <f t="shared" ca="1" si="1233"/>
        <v>0.47958492208351816</v>
      </c>
      <c r="X3492">
        <f t="shared" ca="1" si="1234"/>
        <v>4.7417016522203231E-2</v>
      </c>
      <c r="Z3492">
        <f t="shared" ca="1" si="1200"/>
        <v>111.55177739965373</v>
      </c>
      <c r="AA3492">
        <f t="shared" ca="1" si="1200"/>
        <v>111.80221249901717</v>
      </c>
      <c r="AB3492">
        <f t="shared" ca="1" si="1200"/>
        <v>111.53105215496193</v>
      </c>
      <c r="AC3492">
        <f t="shared" ca="1" si="1201"/>
        <v>111.80221249901717</v>
      </c>
      <c r="AE3492">
        <f ca="1">IFERROR(VLOOKUP($B3492,OFFSET(Input!$A$1,0,MATCH(Index!AE$6&amp;" Index",Input!$1:$1,0)-1,10000,2),2,0),AE3491)</f>
        <v>11.39</v>
      </c>
      <c r="AF3492">
        <f t="shared" ca="1" si="1238"/>
        <v>12.450666666666667</v>
      </c>
      <c r="AG3492">
        <f t="shared" ca="1" si="1238"/>
        <v>12.619</v>
      </c>
      <c r="AH3492">
        <f t="shared" ca="1" si="1238"/>
        <v>13.026000000000002</v>
      </c>
      <c r="AI3492">
        <f t="shared" ca="1" si="1239"/>
        <v>13.026000000000002</v>
      </c>
      <c r="AK3492">
        <f t="shared" ca="1" si="1240"/>
        <v>-1</v>
      </c>
      <c r="AL3492">
        <f t="shared" ca="1" si="1241"/>
        <v>-1</v>
      </c>
      <c r="AN3492" t="str">
        <f t="shared" ca="1" si="1204"/>
        <v>Not Down</v>
      </c>
      <c r="AO3492" t="str">
        <f t="shared" ca="1" si="1211"/>
        <v>Not Up</v>
      </c>
      <c r="AQ3492">
        <f t="shared" ca="1" si="1202"/>
        <v>1</v>
      </c>
      <c r="AR3492">
        <f t="shared" ca="1" si="1203"/>
        <v>0</v>
      </c>
      <c r="AT3492">
        <f t="shared" ca="1" si="1228"/>
        <v>1</v>
      </c>
      <c r="AU3492">
        <f t="shared" ca="1" si="1229"/>
        <v>0</v>
      </c>
      <c r="AW3492" s="5">
        <f t="shared" ca="1" si="1196"/>
        <v>6.4327093081547312E-2</v>
      </c>
      <c r="AX3492" s="5">
        <f t="shared" ca="1" si="1197"/>
        <v>5.4463854276456551E-2</v>
      </c>
      <c r="AY3492" s="18">
        <f t="shared" ca="1" si="1242"/>
        <v>6.4327093081547312E-2</v>
      </c>
      <c r="BA3492" s="6">
        <f t="shared" ca="1" si="1235"/>
        <v>0.77727746746794724</v>
      </c>
      <c r="BB3492">
        <f t="shared" ca="1" si="1236"/>
        <v>0.77727746746794724</v>
      </c>
      <c r="BC3492" t="str">
        <f t="shared" ca="1" si="1224"/>
        <v>HYG UP Equity</v>
      </c>
      <c r="BD3492" t="str">
        <f t="shared" ca="1" si="1225"/>
        <v>HYG UP Equity</v>
      </c>
      <c r="BF3492">
        <f t="shared" ca="1" si="1198"/>
        <v>1</v>
      </c>
      <c r="BG3492">
        <f t="shared" ca="1" si="1199"/>
        <v>0</v>
      </c>
      <c r="BI3492">
        <f t="shared" ca="1" si="1212"/>
        <v>1</v>
      </c>
      <c r="BJ3492">
        <f t="shared" ca="1" si="1213"/>
        <v>0</v>
      </c>
      <c r="BL3492">
        <f t="shared" ca="1" si="1230"/>
        <v>11.773804620250148</v>
      </c>
      <c r="BM3492">
        <f t="shared" ca="1" si="1231"/>
        <v>0</v>
      </c>
      <c r="BN3492" s="9">
        <f t="shared" ca="1" si="1221"/>
        <v>1</v>
      </c>
      <c r="BO3492" s="9">
        <f t="shared" ca="1" si="1222"/>
        <v>0</v>
      </c>
      <c r="BP3492" s="9">
        <f t="shared" ca="1" si="1216"/>
        <v>1</v>
      </c>
      <c r="BQ3492" s="9">
        <f t="shared" ca="1" si="1217"/>
        <v>0</v>
      </c>
      <c r="BR3492">
        <f t="shared" ca="1" si="1218"/>
        <v>1321.1562116681646</v>
      </c>
      <c r="BS3492">
        <f t="shared" ca="1" si="1219"/>
        <v>2.2261277094319798E-3</v>
      </c>
      <c r="BT3492">
        <f t="shared" ca="1" si="1220"/>
        <v>1.8055555555555558E-5</v>
      </c>
      <c r="BU3492">
        <f t="shared" ca="1" si="1205"/>
        <v>7.2150880442684696E-6</v>
      </c>
      <c r="BV3492">
        <f t="shared" ca="1" si="1206"/>
        <v>0</v>
      </c>
      <c r="BW3492" s="35">
        <f ca="1">IFERROR(VLOOKUP($B3492,OFFSET(Input!$A$1,0,MATCH(Index!BW$6&amp;" Index",Input!$1:$1,0)-1,10000,2),2,0)/100,BW3491)</f>
        <v>4.0000000000000001E-3</v>
      </c>
      <c r="BX3492">
        <f t="shared" ca="1" si="1223"/>
        <v>1.3749382502936979E-2</v>
      </c>
      <c r="CE3492">
        <v>1088.3412477409152</v>
      </c>
    </row>
    <row r="3493" spans="2:83" x14ac:dyDescent="0.25">
      <c r="B3493" s="2">
        <v>42590</v>
      </c>
      <c r="C3493">
        <f t="shared" ca="1" si="1207"/>
        <v>0</v>
      </c>
      <c r="D3493">
        <f t="shared" ca="1" si="1208"/>
        <v>5</v>
      </c>
      <c r="E3493">
        <f ca="1">IF($B3493&lt;VLOOKUP(E$6&amp;" Equity",Param,4,0),"",IFERROR(VLOOKUP($B3493,OFFSET(Input!$A$1,0,MATCH(Index!E$6&amp;" Equity",Input!$1:$1,0)-1,10000,2),2,0),E3492))</f>
        <v>85.89</v>
      </c>
      <c r="F3493" s="33">
        <v>138.26</v>
      </c>
      <c r="H3493">
        <f ca="1">IFERROR(VLOOKUP($B3493,OFFSET(Input!$A$1,0,MATCH(Index!H$6,Input!$1:$1,0)-1,10000,2),2,0),0)</f>
        <v>0</v>
      </c>
      <c r="I3493">
        <f ca="1">IFERROR(VLOOKUP($B3493,OFFSET(Input!$A$1,0,MATCH(Index!I$6,Input!$1:$1,0)-1,10000,2),2,0),0)</f>
        <v>0</v>
      </c>
      <c r="K3493">
        <f t="shared" ca="1" si="1209"/>
        <v>112.67062493972996</v>
      </c>
      <c r="L3493" s="30">
        <f t="shared" ca="1" si="1210"/>
        <v>156.65851853940313</v>
      </c>
      <c r="N3493">
        <f t="shared" ca="1" si="1214"/>
        <v>4.0833049793707809E-3</v>
      </c>
      <c r="O3493">
        <f t="shared" ca="1" si="1215"/>
        <v>1.8822853599141918E-3</v>
      </c>
      <c r="Q3493">
        <f t="shared" ca="1" si="1227"/>
        <v>6.3126200304373978E-2</v>
      </c>
      <c r="R3493">
        <f t="shared" ca="1" si="1226"/>
        <v>0.12527627329026267</v>
      </c>
      <c r="T3493">
        <f t="shared" ca="1" si="1237"/>
        <v>5.6321386300384031E-2</v>
      </c>
      <c r="U3493">
        <f t="shared" ca="1" si="1232"/>
        <v>0.13253883325969171</v>
      </c>
      <c r="W3493">
        <f t="shared" ca="1" si="1233"/>
        <v>0.50105887544204064</v>
      </c>
      <c r="X3493">
        <f t="shared" ca="1" si="1234"/>
        <v>6.8717355828929197E-2</v>
      </c>
      <c r="Z3493">
        <f t="shared" ca="1" si="1200"/>
        <v>111.6195821983174</v>
      </c>
      <c r="AA3493">
        <f t="shared" ca="1" si="1200"/>
        <v>111.84395019990821</v>
      </c>
      <c r="AB3493">
        <f t="shared" ca="1" si="1200"/>
        <v>111.62555766783667</v>
      </c>
      <c r="AC3493">
        <f t="shared" ca="1" si="1201"/>
        <v>111.84395019990821</v>
      </c>
      <c r="AE3493">
        <f ca="1">IFERROR(VLOOKUP($B3493,OFFSET(Input!$A$1,0,MATCH(Index!AE$6&amp;" Index",Input!$1:$1,0)-1,10000,2),2,0),AE3492)</f>
        <v>11.5</v>
      </c>
      <c r="AF3493">
        <f t="shared" ca="1" si="1238"/>
        <v>12.388</v>
      </c>
      <c r="AG3493">
        <f t="shared" ca="1" si="1238"/>
        <v>12.517000000000001</v>
      </c>
      <c r="AH3493">
        <f t="shared" ca="1" si="1238"/>
        <v>12.895200000000004</v>
      </c>
      <c r="AI3493">
        <f t="shared" ca="1" si="1239"/>
        <v>12.895200000000004</v>
      </c>
      <c r="AK3493">
        <f t="shared" ca="1" si="1240"/>
        <v>-1</v>
      </c>
      <c r="AL3493">
        <f t="shared" ca="1" si="1241"/>
        <v>-1</v>
      </c>
      <c r="AN3493" t="str">
        <f t="shared" ca="1" si="1204"/>
        <v>Not Down</v>
      </c>
      <c r="AO3493" t="str">
        <f t="shared" ca="1" si="1211"/>
        <v>Not Up</v>
      </c>
      <c r="AQ3493">
        <f t="shared" ca="1" si="1202"/>
        <v>1</v>
      </c>
      <c r="AR3493">
        <f t="shared" ca="1" si="1203"/>
        <v>0</v>
      </c>
      <c r="AT3493">
        <f t="shared" ca="1" si="1228"/>
        <v>1</v>
      </c>
      <c r="AU3493">
        <f t="shared" ca="1" si="1229"/>
        <v>0</v>
      </c>
      <c r="AW3493" s="5">
        <f t="shared" ca="1" si="1196"/>
        <v>6.3126200304373978E-2</v>
      </c>
      <c r="AX3493" s="5">
        <f t="shared" ca="1" si="1197"/>
        <v>5.6321386300384031E-2</v>
      </c>
      <c r="AY3493" s="18">
        <f t="shared" ca="1" si="1242"/>
        <v>6.3126200304373978E-2</v>
      </c>
      <c r="BA3493" s="6">
        <f t="shared" ca="1" si="1235"/>
        <v>0.79206414704063111</v>
      </c>
      <c r="BB3493">
        <f t="shared" ca="1" si="1236"/>
        <v>0.79206414704063111</v>
      </c>
      <c r="BC3493" t="str">
        <f t="shared" ca="1" si="1224"/>
        <v>HYG UP Equity</v>
      </c>
      <c r="BD3493" t="str">
        <f t="shared" ca="1" si="1225"/>
        <v>HYG UP Equity</v>
      </c>
      <c r="BF3493">
        <f t="shared" ca="1" si="1198"/>
        <v>1</v>
      </c>
      <c r="BG3493">
        <f t="shared" ca="1" si="1199"/>
        <v>0</v>
      </c>
      <c r="BI3493">
        <f t="shared" ca="1" si="1212"/>
        <v>1</v>
      </c>
      <c r="BJ3493">
        <f t="shared" ca="1" si="1213"/>
        <v>0</v>
      </c>
      <c r="BL3493">
        <f t="shared" ca="1" si="1230"/>
        <v>11.773804620250148</v>
      </c>
      <c r="BM3493">
        <f t="shared" ca="1" si="1231"/>
        <v>0</v>
      </c>
      <c r="BN3493" s="9">
        <f t="shared" ca="1" si="1221"/>
        <v>0.99999999999999989</v>
      </c>
      <c r="BO3493" s="9">
        <f t="shared" ca="1" si="1222"/>
        <v>0</v>
      </c>
      <c r="BP3493" s="9">
        <f t="shared" ca="1" si="1216"/>
        <v>0.99999999999999989</v>
      </c>
      <c r="BQ3493" s="9">
        <f t="shared" ca="1" si="1217"/>
        <v>0</v>
      </c>
      <c r="BR3493">
        <f t="shared" ca="1" si="1218"/>
        <v>1326.5619244818643</v>
      </c>
      <c r="BS3493">
        <f t="shared" ca="1" si="1219"/>
        <v>4.0916530278234386E-3</v>
      </c>
      <c r="BT3493">
        <f t="shared" ca="1" si="1220"/>
        <v>5.4166666666666664E-5</v>
      </c>
      <c r="BU3493">
        <f t="shared" ca="1" si="1205"/>
        <v>1.5291831889138009E-5</v>
      </c>
      <c r="BV3493">
        <f t="shared" ca="1" si="1206"/>
        <v>0</v>
      </c>
      <c r="BW3493" s="35">
        <f ca="1">IFERROR(VLOOKUP($B3493,OFFSET(Input!$A$1,0,MATCH(Index!BW$6&amp;" Index",Input!$1:$1,0)-1,10000,2),2,0)/100,BW3492)</f>
        <v>4.0000000000000001E-3</v>
      </c>
      <c r="BX3493">
        <f t="shared" ca="1" si="1223"/>
        <v>4.5821919475852228E-2</v>
      </c>
      <c r="CE3493">
        <v>1091.3696210230071</v>
      </c>
    </row>
    <row r="3494" spans="2:83" x14ac:dyDescent="0.25">
      <c r="B3494" s="2">
        <v>42591</v>
      </c>
      <c r="C3494">
        <f t="shared" ca="1" si="1207"/>
        <v>0</v>
      </c>
      <c r="D3494">
        <f t="shared" ca="1" si="1208"/>
        <v>0</v>
      </c>
      <c r="E3494">
        <f ca="1">IF($B3494&lt;VLOOKUP(E$6&amp;" Equity",Param,4,0),"",IFERROR(VLOOKUP($B3494,OFFSET(Input!$A$1,0,MATCH(Index!E$6&amp;" Equity",Input!$1:$1,0)-1,10000,2),2,0),E3493))</f>
        <v>86.19</v>
      </c>
      <c r="F3494" s="33">
        <v>139.62</v>
      </c>
      <c r="H3494">
        <f ca="1">IFERROR(VLOOKUP($B3494,OFFSET(Input!$A$1,0,MATCH(Index!H$6,Input!$1:$1,0)-1,10000,2),2,0),0)</f>
        <v>0</v>
      </c>
      <c r="I3494">
        <f ca="1">IFERROR(VLOOKUP($B3494,OFFSET(Input!$A$1,0,MATCH(Index!I$6,Input!$1:$1,0)-1,10000,2),2,0),0)</f>
        <v>0</v>
      </c>
      <c r="K3494">
        <f t="shared" ca="1" si="1209"/>
        <v>113.06416536913872</v>
      </c>
      <c r="L3494" s="30">
        <f t="shared" ca="1" si="1210"/>
        <v>158.19949630024206</v>
      </c>
      <c r="N3494">
        <f t="shared" ca="1" si="1214"/>
        <v>3.4867538811744069E-3</v>
      </c>
      <c r="O3494">
        <f t="shared" ca="1" si="1215"/>
        <v>9.7884760251365464E-3</v>
      </c>
      <c r="Q3494">
        <f t="shared" ca="1" si="1227"/>
        <v>6.2583665750036363E-2</v>
      </c>
      <c r="R3494">
        <f t="shared" ca="1" si="1226"/>
        <v>0.13433303371937425</v>
      </c>
      <c r="T3494">
        <f t="shared" ca="1" si="1237"/>
        <v>5.6803200741416933E-2</v>
      </c>
      <c r="U3494">
        <f t="shared" ca="1" si="1232"/>
        <v>0.12374053614191882</v>
      </c>
      <c r="W3494">
        <f t="shared" ca="1" si="1233"/>
        <v>0.59194805550290852</v>
      </c>
      <c r="X3494">
        <f t="shared" ca="1" si="1234"/>
        <v>0.21731725565464902</v>
      </c>
      <c r="Z3494">
        <f t="shared" ca="1" si="1200"/>
        <v>111.76983519849765</v>
      </c>
      <c r="AA3494">
        <f t="shared" ca="1" si="1200"/>
        <v>111.88969431915125</v>
      </c>
      <c r="AB3494">
        <f t="shared" ca="1" si="1200"/>
        <v>111.76087776287726</v>
      </c>
      <c r="AC3494">
        <f t="shared" ca="1" si="1201"/>
        <v>111.88969431915125</v>
      </c>
      <c r="AE3494">
        <f ca="1">IFERROR(VLOOKUP($B3494,OFFSET(Input!$A$1,0,MATCH(Index!AE$6&amp;" Index",Input!$1:$1,0)-1,10000,2),2,0),AE3493)</f>
        <v>11.66</v>
      </c>
      <c r="AF3494">
        <f t="shared" ca="1" si="1238"/>
        <v>12.367333333333335</v>
      </c>
      <c r="AG3494">
        <f t="shared" ca="1" si="1238"/>
        <v>12.422500000000001</v>
      </c>
      <c r="AH3494">
        <f t="shared" ca="1" si="1238"/>
        <v>12.738400000000004</v>
      </c>
      <c r="AI3494">
        <f t="shared" ca="1" si="1239"/>
        <v>12.738400000000004</v>
      </c>
      <c r="AK3494">
        <f t="shared" ca="1" si="1240"/>
        <v>-1</v>
      </c>
      <c r="AL3494">
        <f t="shared" ca="1" si="1241"/>
        <v>-1</v>
      </c>
      <c r="AN3494" t="str">
        <f t="shared" ca="1" si="1204"/>
        <v>Not Down</v>
      </c>
      <c r="AO3494" t="str">
        <f t="shared" ca="1" si="1211"/>
        <v>Not Up</v>
      </c>
      <c r="AQ3494">
        <f t="shared" ca="1" si="1202"/>
        <v>1</v>
      </c>
      <c r="AR3494">
        <f t="shared" ca="1" si="1203"/>
        <v>0</v>
      </c>
      <c r="AT3494">
        <f t="shared" ca="1" si="1228"/>
        <v>1</v>
      </c>
      <c r="AU3494">
        <f t="shared" ca="1" si="1229"/>
        <v>0</v>
      </c>
      <c r="AW3494" s="5">
        <f t="shared" ca="1" si="1196"/>
        <v>6.2583665750036363E-2</v>
      </c>
      <c r="AX3494" s="5">
        <f t="shared" ca="1" si="1197"/>
        <v>5.6803200741416933E-2</v>
      </c>
      <c r="AY3494" s="18">
        <f t="shared" ca="1" si="1242"/>
        <v>6.2583665750036363E-2</v>
      </c>
      <c r="BA3494" s="6">
        <f t="shared" ca="1" si="1235"/>
        <v>0.79893051007436311</v>
      </c>
      <c r="BB3494">
        <f t="shared" ca="1" si="1236"/>
        <v>0.79206414704063111</v>
      </c>
      <c r="BC3494" t="str">
        <f t="shared" ca="1" si="1224"/>
        <v>HYG UP Equity</v>
      </c>
      <c r="BD3494" t="str">
        <f t="shared" ca="1" si="1225"/>
        <v>HYG UP Equity</v>
      </c>
      <c r="BF3494">
        <f t="shared" ca="1" si="1198"/>
        <v>1</v>
      </c>
      <c r="BG3494">
        <f t="shared" ca="1" si="1199"/>
        <v>0</v>
      </c>
      <c r="BI3494">
        <f t="shared" ca="1" si="1212"/>
        <v>1</v>
      </c>
      <c r="BJ3494">
        <f t="shared" ca="1" si="1213"/>
        <v>0</v>
      </c>
      <c r="BL3494">
        <f t="shared" ca="1" si="1230"/>
        <v>11.773804620250148</v>
      </c>
      <c r="BM3494">
        <f t="shared" ca="1" si="1231"/>
        <v>0</v>
      </c>
      <c r="BN3494" s="9">
        <f t="shared" ca="1" si="1221"/>
        <v>1</v>
      </c>
      <c r="BO3494" s="9">
        <f t="shared" ca="1" si="1222"/>
        <v>0</v>
      </c>
      <c r="BP3494" s="9">
        <f t="shared" ca="1" si="1216"/>
        <v>1</v>
      </c>
      <c r="BQ3494" s="9">
        <f t="shared" ca="1" si="1217"/>
        <v>0</v>
      </c>
      <c r="BR3494">
        <f t="shared" ca="1" si="1218"/>
        <v>1331.1953926078922</v>
      </c>
      <c r="BS3494">
        <f t="shared" ca="1" si="1219"/>
        <v>3.4928396786586546E-3</v>
      </c>
      <c r="BT3494">
        <f t="shared" ca="1" si="1220"/>
        <v>1.8055555555555558E-5</v>
      </c>
      <c r="BU3494">
        <f t="shared" ca="1" si="1205"/>
        <v>2.9573359145367742E-6</v>
      </c>
      <c r="BV3494">
        <f t="shared" ca="1" si="1206"/>
        <v>0</v>
      </c>
      <c r="BW3494" s="35">
        <f ca="1">IFERROR(VLOOKUP($B3494,OFFSET(Input!$A$1,0,MATCH(Index!BW$6&amp;" Index",Input!$1:$1,0)-1,10000,2),2,0)/100,BW3493)</f>
        <v>4.0000000000000001E-3</v>
      </c>
      <c r="BX3494">
        <f t="shared" ca="1" si="1223"/>
        <v>1.5607849616335259E-2</v>
      </c>
      <c r="CE3494">
        <v>1094.3048129180825</v>
      </c>
    </row>
    <row r="3495" spans="2:83" x14ac:dyDescent="0.25">
      <c r="B3495" s="2">
        <v>42592</v>
      </c>
      <c r="C3495">
        <f t="shared" ca="1" si="1207"/>
        <v>0</v>
      </c>
      <c r="D3495">
        <f t="shared" ca="1" si="1208"/>
        <v>0</v>
      </c>
      <c r="E3495">
        <f ca="1">IF($B3495&lt;VLOOKUP(E$6&amp;" Equity",Param,4,0),"",IFERROR(VLOOKUP($B3495,OFFSET(Input!$A$1,0,MATCH(Index!E$6&amp;" Equity",Input!$1:$1,0)-1,10000,2),2,0),E3494))</f>
        <v>86.03</v>
      </c>
      <c r="F3495" s="33">
        <v>140.16</v>
      </c>
      <c r="H3495">
        <f ca="1">IFERROR(VLOOKUP($B3495,OFFSET(Input!$A$1,0,MATCH(Index!H$6,Input!$1:$1,0)-1,10000,2),2,0),0)</f>
        <v>0</v>
      </c>
      <c r="I3495">
        <f ca="1">IFERROR(VLOOKUP($B3495,OFFSET(Input!$A$1,0,MATCH(Index!I$6,Input!$1:$1,0)-1,10000,2),2,0),0)</f>
        <v>0</v>
      </c>
      <c r="K3495">
        <f t="shared" ca="1" si="1209"/>
        <v>112.85427714012071</v>
      </c>
      <c r="L3495" s="30">
        <f t="shared" ca="1" si="1210"/>
        <v>158.81135511704574</v>
      </c>
      <c r="N3495">
        <f t="shared" ca="1" si="1214"/>
        <v>-1.8580890260510683E-3</v>
      </c>
      <c r="O3495">
        <f t="shared" ca="1" si="1215"/>
        <v>3.8601806458259612E-3</v>
      </c>
      <c r="Q3495">
        <f t="shared" ca="1" si="1227"/>
        <v>6.1408572253977403E-2</v>
      </c>
      <c r="R3495">
        <f t="shared" ca="1" si="1226"/>
        <v>0.12066859577481295</v>
      </c>
      <c r="T3495">
        <f t="shared" ca="1" si="1237"/>
        <v>5.6240725041959115E-2</v>
      </c>
      <c r="U3495">
        <f t="shared" ca="1" si="1232"/>
        <v>0.11734436870110654</v>
      </c>
      <c r="W3495">
        <f t="shared" ca="1" si="1233"/>
        <v>0.51929746803412336</v>
      </c>
      <c r="X3495">
        <f t="shared" ca="1" si="1234"/>
        <v>0.28297556472310742</v>
      </c>
      <c r="Z3495">
        <f t="shared" ca="1" si="1200"/>
        <v>111.86514640235279</v>
      </c>
      <c r="AA3495">
        <f t="shared" ca="1" si="1200"/>
        <v>111.94126757185845</v>
      </c>
      <c r="AB3495">
        <f t="shared" ca="1" si="1200"/>
        <v>111.86847525157771</v>
      </c>
      <c r="AC3495">
        <f t="shared" ca="1" si="1201"/>
        <v>111.94126757185845</v>
      </c>
      <c r="AE3495">
        <f ca="1">IFERROR(VLOOKUP($B3495,OFFSET(Input!$A$1,0,MATCH(Index!AE$6&amp;" Index",Input!$1:$1,0)-1,10000,2),2,0),AE3494)</f>
        <v>12.05</v>
      </c>
      <c r="AF3495">
        <f t="shared" ca="1" si="1238"/>
        <v>12.385999999999999</v>
      </c>
      <c r="AG3495">
        <f t="shared" ca="1" si="1238"/>
        <v>12.373000000000001</v>
      </c>
      <c r="AH3495">
        <f t="shared" ca="1" si="1238"/>
        <v>12.622000000000003</v>
      </c>
      <c r="AI3495">
        <f t="shared" ca="1" si="1239"/>
        <v>12.622000000000003</v>
      </c>
      <c r="AK3495">
        <f t="shared" ca="1" si="1240"/>
        <v>-1</v>
      </c>
      <c r="AL3495">
        <f t="shared" ca="1" si="1241"/>
        <v>-1</v>
      </c>
      <c r="AN3495" t="str">
        <f t="shared" ca="1" si="1204"/>
        <v>Not Down</v>
      </c>
      <c r="AO3495" t="str">
        <f t="shared" ca="1" si="1211"/>
        <v>Not Up</v>
      </c>
      <c r="AQ3495">
        <f t="shared" ca="1" si="1202"/>
        <v>1</v>
      </c>
      <c r="AR3495">
        <f t="shared" ca="1" si="1203"/>
        <v>0</v>
      </c>
      <c r="AT3495">
        <f t="shared" ca="1" si="1228"/>
        <v>1</v>
      </c>
      <c r="AU3495">
        <f t="shared" ca="1" si="1229"/>
        <v>0</v>
      </c>
      <c r="AW3495" s="5">
        <f t="shared" ca="1" si="1196"/>
        <v>6.1408572253977403E-2</v>
      </c>
      <c r="AX3495" s="5">
        <f t="shared" ca="1" si="1197"/>
        <v>5.6240725041959115E-2</v>
      </c>
      <c r="AY3495" s="18">
        <f t="shared" ca="1" si="1242"/>
        <v>6.1408572253977403E-2</v>
      </c>
      <c r="BA3495" s="6">
        <f t="shared" ca="1" si="1235"/>
        <v>0.81421857185030921</v>
      </c>
      <c r="BB3495">
        <f t="shared" ca="1" si="1236"/>
        <v>0.79206414704063111</v>
      </c>
      <c r="BC3495" t="str">
        <f t="shared" ca="1" si="1224"/>
        <v>HYG UP Equity</v>
      </c>
      <c r="BD3495" t="str">
        <f t="shared" ca="1" si="1225"/>
        <v>HYG UP Equity</v>
      </c>
      <c r="BF3495">
        <f t="shared" ca="1" si="1198"/>
        <v>1</v>
      </c>
      <c r="BG3495">
        <f t="shared" ca="1" si="1199"/>
        <v>0</v>
      </c>
      <c r="BI3495">
        <f t="shared" ca="1" si="1212"/>
        <v>1</v>
      </c>
      <c r="BJ3495">
        <f t="shared" ca="1" si="1213"/>
        <v>0</v>
      </c>
      <c r="BL3495">
        <f t="shared" ca="1" si="1230"/>
        <v>11.773804620250148</v>
      </c>
      <c r="BM3495">
        <f t="shared" ca="1" si="1231"/>
        <v>0</v>
      </c>
      <c r="BN3495" s="9">
        <f t="shared" ca="1" si="1221"/>
        <v>0.99999999999999989</v>
      </c>
      <c r="BO3495" s="9">
        <f t="shared" ca="1" si="1222"/>
        <v>0</v>
      </c>
      <c r="BP3495" s="9">
        <f t="shared" ca="1" si="1216"/>
        <v>0.99999999999999989</v>
      </c>
      <c r="BQ3495" s="9">
        <f t="shared" ca="1" si="1217"/>
        <v>0</v>
      </c>
      <c r="BR3495">
        <f t="shared" ca="1" si="1218"/>
        <v>1328.7242096073439</v>
      </c>
      <c r="BS3495">
        <f t="shared" ca="1" si="1219"/>
        <v>-1.8563638473140243E-3</v>
      </c>
      <c r="BT3495">
        <f t="shared" ca="1" si="1220"/>
        <v>1.8055555555555555E-5</v>
      </c>
      <c r="BU3495">
        <f t="shared" ca="1" si="1205"/>
        <v>0</v>
      </c>
      <c r="BV3495">
        <f t="shared" ca="1" si="1206"/>
        <v>0</v>
      </c>
      <c r="BW3495" s="35">
        <f ca="1">IFERROR(VLOOKUP($B3495,OFFSET(Input!$A$1,0,MATCH(Index!BW$6&amp;" Index",Input!$1:$1,0)-1,10000,2),2,0)/100,BW3494)</f>
        <v>4.0000000000000001E-3</v>
      </c>
      <c r="BX3495">
        <f t="shared" ca="1" si="1223"/>
        <v>1.5649826260004777E-2</v>
      </c>
      <c r="CE3495">
        <v>1092.69798151594</v>
      </c>
    </row>
    <row r="3496" spans="2:83" x14ac:dyDescent="0.25">
      <c r="B3496" s="2">
        <v>42593</v>
      </c>
      <c r="C3496">
        <f t="shared" ca="1" si="1207"/>
        <v>0</v>
      </c>
      <c r="D3496">
        <f t="shared" ca="1" si="1208"/>
        <v>0</v>
      </c>
      <c r="E3496">
        <f ca="1">IF($B3496&lt;VLOOKUP(E$6&amp;" Equity",Param,4,0),"",IFERROR(VLOOKUP($B3496,OFFSET(Input!$A$1,0,MATCH(Index!E$6&amp;" Equity",Input!$1:$1,0)-1,10000,2),2,0),E3495))</f>
        <v>86.24</v>
      </c>
      <c r="F3496" s="33">
        <v>138.91</v>
      </c>
      <c r="H3496">
        <f ca="1">IFERROR(VLOOKUP($B3496,OFFSET(Input!$A$1,0,MATCH(Index!H$6,Input!$1:$1,0)-1,10000,2),2,0),0)</f>
        <v>0</v>
      </c>
      <c r="I3496">
        <f ca="1">IFERROR(VLOOKUP($B3496,OFFSET(Input!$A$1,0,MATCH(Index!I$6,Input!$1:$1,0)-1,10000,2),2,0),0)</f>
        <v>0</v>
      </c>
      <c r="K3496">
        <f t="shared" ca="1" si="1209"/>
        <v>113.12975544070684</v>
      </c>
      <c r="L3496" s="30">
        <f t="shared" ca="1" si="1210"/>
        <v>157.39501526333351</v>
      </c>
      <c r="N3496">
        <f t="shared" ca="1" si="1214"/>
        <v>2.4380345274302557E-3</v>
      </c>
      <c r="O3496">
        <f t="shared" ca="1" si="1215"/>
        <v>-8.9583857787834207E-3</v>
      </c>
      <c r="Q3496">
        <f t="shared" ca="1" si="1227"/>
        <v>5.8941886822061744E-2</v>
      </c>
      <c r="R3496">
        <f t="shared" ca="1" si="1226"/>
        <v>0.12844066789782793</v>
      </c>
      <c r="T3496">
        <f t="shared" ca="1" si="1237"/>
        <v>5.6465485055012629E-2</v>
      </c>
      <c r="U3496">
        <f t="shared" ca="1" si="1232"/>
        <v>0.10989432315523592</v>
      </c>
      <c r="W3496">
        <f t="shared" ca="1" si="1233"/>
        <v>0.4096604178416377</v>
      </c>
      <c r="X3496">
        <f t="shared" ca="1" si="1234"/>
        <v>0.31560506742306504</v>
      </c>
      <c r="Z3496">
        <f t="shared" ca="1" si="1200"/>
        <v>112.03501724562189</v>
      </c>
      <c r="AA3496">
        <f t="shared" ca="1" si="1200"/>
        <v>111.99551472905273</v>
      </c>
      <c r="AB3496">
        <f t="shared" ca="1" si="1200"/>
        <v>111.98134598449153</v>
      </c>
      <c r="AC3496">
        <f t="shared" ca="1" si="1201"/>
        <v>111.99551472905273</v>
      </c>
      <c r="AE3496">
        <f ca="1">IFERROR(VLOOKUP($B3496,OFFSET(Input!$A$1,0,MATCH(Index!AE$6&amp;" Index",Input!$1:$1,0)-1,10000,2),2,0),AE3495)</f>
        <v>11.68</v>
      </c>
      <c r="AF3496">
        <f t="shared" ca="1" si="1238"/>
        <v>12.315333333333335</v>
      </c>
      <c r="AG3496">
        <f t="shared" ca="1" si="1238"/>
        <v>12.316000000000001</v>
      </c>
      <c r="AH3496">
        <f t="shared" ca="1" si="1238"/>
        <v>12.498800000000003</v>
      </c>
      <c r="AI3496">
        <f t="shared" ca="1" si="1239"/>
        <v>12.498800000000003</v>
      </c>
      <c r="AK3496">
        <f t="shared" ca="1" si="1240"/>
        <v>1</v>
      </c>
      <c r="AL3496">
        <f t="shared" ca="1" si="1241"/>
        <v>-1</v>
      </c>
      <c r="AN3496" t="str">
        <f t="shared" ca="1" si="1204"/>
        <v>Not Down</v>
      </c>
      <c r="AO3496" t="str">
        <f t="shared" ca="1" si="1211"/>
        <v>Not Up</v>
      </c>
      <c r="AQ3496">
        <f t="shared" ca="1" si="1202"/>
        <v>1</v>
      </c>
      <c r="AR3496">
        <f t="shared" ca="1" si="1203"/>
        <v>0</v>
      </c>
      <c r="AT3496">
        <f t="shared" ca="1" si="1228"/>
        <v>1</v>
      </c>
      <c r="AU3496">
        <f t="shared" ca="1" si="1229"/>
        <v>0</v>
      </c>
      <c r="AW3496" s="5">
        <f t="shared" ref="AW3496:AW3559" ca="1" si="1243">SQRT(2*W3496*R3496*Q3496*BG3496*BF3496+(Q3496*BF3496)^2+(R3496*BG3496)^2)</f>
        <v>5.8941886822061744E-2</v>
      </c>
      <c r="AX3496" s="5">
        <f t="shared" ref="AX3496:AX3559" ca="1" si="1244">SQRT(2*X3496*U3496*T3496*BG3496*BF3496+(T3496*BF3496)^2+(U3496*BG3496)^2)</f>
        <v>5.6465485055012629E-2</v>
      </c>
      <c r="AY3496" s="18">
        <f t="shared" ca="1" si="1242"/>
        <v>5.8941886822061744E-2</v>
      </c>
      <c r="BA3496" s="6">
        <f t="shared" ca="1" si="1235"/>
        <v>0.84829316969346114</v>
      </c>
      <c r="BB3496">
        <f t="shared" ca="1" si="1236"/>
        <v>0.79206414704063111</v>
      </c>
      <c r="BC3496" t="str">
        <f t="shared" ca="1" si="1224"/>
        <v>HYG UP Equity</v>
      </c>
      <c r="BD3496" t="str">
        <f t="shared" ca="1" si="1225"/>
        <v>HYG UP Equity</v>
      </c>
      <c r="BF3496">
        <f t="shared" ca="1" si="1198"/>
        <v>1</v>
      </c>
      <c r="BG3496">
        <f t="shared" ca="1" si="1199"/>
        <v>0</v>
      </c>
      <c r="BI3496">
        <f t="shared" ca="1" si="1212"/>
        <v>1</v>
      </c>
      <c r="BJ3496">
        <f t="shared" ca="1" si="1213"/>
        <v>0</v>
      </c>
      <c r="BL3496">
        <f t="shared" ca="1" si="1230"/>
        <v>11.773804620250148</v>
      </c>
      <c r="BM3496">
        <f t="shared" ca="1" si="1231"/>
        <v>0</v>
      </c>
      <c r="BN3496" s="9">
        <f t="shared" ca="1" si="1221"/>
        <v>0.99999999999999989</v>
      </c>
      <c r="BO3496" s="9">
        <f t="shared" ca="1" si="1222"/>
        <v>0</v>
      </c>
      <c r="BP3496" s="9">
        <f t="shared" ca="1" si="1216"/>
        <v>0.99999999999999989</v>
      </c>
      <c r="BQ3496" s="9">
        <f t="shared" ca="1" si="1217"/>
        <v>0</v>
      </c>
      <c r="BR3496">
        <f t="shared" ca="1" si="1218"/>
        <v>1331.9676372955637</v>
      </c>
      <c r="BS3496">
        <f t="shared" ca="1" si="1219"/>
        <v>2.4410089503661414E-3</v>
      </c>
      <c r="BT3496">
        <f t="shared" ca="1" si="1220"/>
        <v>1.8055555555555555E-5</v>
      </c>
      <c r="BU3496">
        <f t="shared" ca="1" si="1205"/>
        <v>0</v>
      </c>
      <c r="BV3496">
        <f t="shared" ca="1" si="1206"/>
        <v>0</v>
      </c>
      <c r="BW3496" s="35">
        <f ca="1">IFERROR(VLOOKUP($B3496,OFFSET(Input!$A$1,0,MATCH(Index!BW$6&amp;" Index",Input!$1:$1,0)-1,10000,2),2,0)/100,BW3495)</f>
        <v>4.0000000000000001E-3</v>
      </c>
      <c r="BX3496">
        <f t="shared" ca="1" si="1223"/>
        <v>1.5626846709905207E-2</v>
      </c>
      <c r="CE3496">
        <v>1094.7433950923687</v>
      </c>
    </row>
    <row r="3497" spans="2:83" x14ac:dyDescent="0.25">
      <c r="B3497" s="2">
        <v>42594</v>
      </c>
      <c r="C3497">
        <f t="shared" ca="1" si="1207"/>
        <v>0</v>
      </c>
      <c r="D3497">
        <f t="shared" ca="1" si="1208"/>
        <v>0</v>
      </c>
      <c r="E3497">
        <f ca="1">IF($B3497&lt;VLOOKUP(E$6&amp;" Equity",Param,4,0),"",IFERROR(VLOOKUP($B3497,OFFSET(Input!$A$1,0,MATCH(Index!E$6&amp;" Equity",Input!$1:$1,0)-1,10000,2),2,0),E3496))</f>
        <v>86.31</v>
      </c>
      <c r="F3497" s="33">
        <v>140.08000000000001</v>
      </c>
      <c r="H3497">
        <f ca="1">IFERROR(VLOOKUP($B3497,OFFSET(Input!$A$1,0,MATCH(Index!H$6,Input!$1:$1,0)-1,10000,2),2,0),0)</f>
        <v>0</v>
      </c>
      <c r="I3497">
        <f ca="1">IFERROR(VLOOKUP($B3497,OFFSET(Input!$A$1,0,MATCH(Index!I$6,Input!$1:$1,0)-1,10000,2),2,0),0)</f>
        <v>0</v>
      </c>
      <c r="K3497">
        <f t="shared" ca="1" si="1209"/>
        <v>113.22158154090224</v>
      </c>
      <c r="L3497" s="30">
        <f t="shared" ca="1" si="1210"/>
        <v>158.72070936640819</v>
      </c>
      <c r="N3497">
        <f t="shared" ca="1" si="1214"/>
        <v>8.1135907087932942E-4</v>
      </c>
      <c r="O3497">
        <f t="shared" ca="1" si="1215"/>
        <v>8.3874465682986926E-3</v>
      </c>
      <c r="Q3497">
        <f t="shared" ca="1" si="1227"/>
        <v>5.8894871187687894E-2</v>
      </c>
      <c r="R3497">
        <f t="shared" ca="1" si="1226"/>
        <v>0.12858473105924215</v>
      </c>
      <c r="T3497">
        <f t="shared" ca="1" si="1237"/>
        <v>5.6098867374314403E-2</v>
      </c>
      <c r="U3497">
        <f t="shared" ca="1" si="1232"/>
        <v>0.10965370174360649</v>
      </c>
      <c r="W3497">
        <f t="shared" ca="1" si="1233"/>
        <v>0.40629330533217584</v>
      </c>
      <c r="X3497">
        <f t="shared" ca="1" si="1234"/>
        <v>0.29722979617669271</v>
      </c>
      <c r="Z3497">
        <f t="shared" ca="1" si="1200"/>
        <v>112.20362363016488</v>
      </c>
      <c r="AA3497">
        <f t="shared" ca="1" si="1200"/>
        <v>112.065453201799</v>
      </c>
      <c r="AB3497">
        <f t="shared" ca="1" si="1200"/>
        <v>112.03938617643767</v>
      </c>
      <c r="AC3497">
        <f t="shared" ca="1" si="1201"/>
        <v>112.065453201799</v>
      </c>
      <c r="AE3497">
        <f ca="1">IFERROR(VLOOKUP($B3497,OFFSET(Input!$A$1,0,MATCH(Index!AE$6&amp;" Index",Input!$1:$1,0)-1,10000,2),2,0),AE3496)</f>
        <v>11.55</v>
      </c>
      <c r="AF3497">
        <f t="shared" ca="1" si="1238"/>
        <v>12.284000000000001</v>
      </c>
      <c r="AG3497">
        <f t="shared" ca="1" si="1238"/>
        <v>12.260000000000002</v>
      </c>
      <c r="AH3497">
        <f t="shared" ca="1" si="1238"/>
        <v>12.432800000000002</v>
      </c>
      <c r="AI3497">
        <f t="shared" ca="1" si="1239"/>
        <v>12.432800000000002</v>
      </c>
      <c r="AK3497">
        <f t="shared" ca="1" si="1240"/>
        <v>1</v>
      </c>
      <c r="AL3497">
        <f t="shared" ca="1" si="1241"/>
        <v>-1</v>
      </c>
      <c r="AN3497" t="str">
        <f t="shared" ca="1" si="1204"/>
        <v>Not Down</v>
      </c>
      <c r="AO3497" t="str">
        <f t="shared" ca="1" si="1211"/>
        <v>Not Up</v>
      </c>
      <c r="AQ3497">
        <f t="shared" ca="1" si="1202"/>
        <v>1</v>
      </c>
      <c r="AR3497">
        <f t="shared" ca="1" si="1203"/>
        <v>0</v>
      </c>
      <c r="AT3497">
        <f t="shared" ca="1" si="1228"/>
        <v>1</v>
      </c>
      <c r="AU3497">
        <f t="shared" ca="1" si="1229"/>
        <v>0</v>
      </c>
      <c r="AW3497" s="5">
        <f t="shared" ca="1" si="1243"/>
        <v>5.8894871187687894E-2</v>
      </c>
      <c r="AX3497" s="5">
        <f t="shared" ca="1" si="1244"/>
        <v>5.6098867374314403E-2</v>
      </c>
      <c r="AY3497" s="18">
        <f t="shared" ca="1" si="1242"/>
        <v>5.8894871187687894E-2</v>
      </c>
      <c r="BA3497" s="6">
        <f t="shared" ca="1" si="1235"/>
        <v>0.84897036009567872</v>
      </c>
      <c r="BB3497">
        <f t="shared" ca="1" si="1236"/>
        <v>0.79206414704063111</v>
      </c>
      <c r="BC3497" t="str">
        <f t="shared" ca="1" si="1224"/>
        <v>HYG UP Equity</v>
      </c>
      <c r="BD3497" t="str">
        <f t="shared" ca="1" si="1225"/>
        <v>HYG UP Equity</v>
      </c>
      <c r="BF3497">
        <f t="shared" ref="BF3497:BF3560" ca="1" si="1245">BI3498</f>
        <v>1</v>
      </c>
      <c r="BG3497">
        <f t="shared" ref="BG3497:BG3560" ca="1" si="1246">BJ3498</f>
        <v>0</v>
      </c>
      <c r="BI3497">
        <f t="shared" ca="1" si="1212"/>
        <v>1</v>
      </c>
      <c r="BJ3497">
        <f t="shared" ca="1" si="1213"/>
        <v>0</v>
      </c>
      <c r="BL3497">
        <f t="shared" ca="1" si="1230"/>
        <v>11.773804620250147</v>
      </c>
      <c r="BM3497">
        <f t="shared" ca="1" si="1231"/>
        <v>0</v>
      </c>
      <c r="BN3497" s="9">
        <f t="shared" ca="1" si="1221"/>
        <v>1</v>
      </c>
      <c r="BO3497" s="9">
        <f t="shared" ca="1" si="1222"/>
        <v>0</v>
      </c>
      <c r="BP3497" s="9">
        <f t="shared" ca="1" si="1216"/>
        <v>1</v>
      </c>
      <c r="BQ3497" s="9">
        <f t="shared" ca="1" si="1217"/>
        <v>0</v>
      </c>
      <c r="BR3497">
        <f t="shared" ca="1" si="1218"/>
        <v>1333.0487798583035</v>
      </c>
      <c r="BS3497">
        <f t="shared" ca="1" si="1219"/>
        <v>8.1168831168820788E-4</v>
      </c>
      <c r="BT3497">
        <f t="shared" ca="1" si="1220"/>
        <v>1.8055555555555558E-5</v>
      </c>
      <c r="BU3497">
        <f t="shared" ca="1" si="1205"/>
        <v>0</v>
      </c>
      <c r="BV3497">
        <f t="shared" ca="1" si="1206"/>
        <v>0</v>
      </c>
      <c r="BW3497" s="35">
        <f ca="1">IFERROR(VLOOKUP($B3497,OFFSET(Input!$A$1,0,MATCH(Index!BW$6&amp;" Index",Input!$1:$1,0)-1,10000,2),2,0)/100,BW3496)</f>
        <v>4.0000000000000001E-3</v>
      </c>
      <c r="BX3497">
        <f t="shared" ca="1" si="1223"/>
        <v>1.5656098493067531E-2</v>
      </c>
      <c r="CE3497">
        <v>1095.406216966554</v>
      </c>
    </row>
    <row r="3498" spans="2:83" x14ac:dyDescent="0.25">
      <c r="B3498" s="2">
        <v>42597</v>
      </c>
      <c r="C3498">
        <f t="shared" ca="1" si="1207"/>
        <v>0</v>
      </c>
      <c r="D3498">
        <f t="shared" ca="1" si="1208"/>
        <v>0</v>
      </c>
      <c r="E3498">
        <f ca="1">IF($B3498&lt;VLOOKUP(E$6&amp;" Equity",Param,4,0),"",IFERROR(VLOOKUP($B3498,OFFSET(Input!$A$1,0,MATCH(Index!E$6&amp;" Equity",Input!$1:$1,0)-1,10000,2),2,0),E3497))</f>
        <v>86.56</v>
      </c>
      <c r="F3498" s="33">
        <v>138.76</v>
      </c>
      <c r="H3498">
        <f ca="1">IFERROR(VLOOKUP($B3498,OFFSET(Input!$A$1,0,MATCH(Index!H$6,Input!$1:$1,0)-1,10000,2),2,0),0)</f>
        <v>0</v>
      </c>
      <c r="I3498">
        <f ca="1">IFERROR(VLOOKUP($B3498,OFFSET(Input!$A$1,0,MATCH(Index!I$6,Input!$1:$1,0)-1,10000,2),2,0),0)</f>
        <v>0</v>
      </c>
      <c r="K3498">
        <f t="shared" ca="1" si="1209"/>
        <v>113.54953189874288</v>
      </c>
      <c r="L3498" s="30">
        <f t="shared" ca="1" si="1210"/>
        <v>157.22505448088802</v>
      </c>
      <c r="N3498">
        <f t="shared" ca="1" si="1214"/>
        <v>2.8923488666051894E-3</v>
      </c>
      <c r="O3498">
        <f t="shared" ca="1" si="1215"/>
        <v>-9.4678658760477628E-3</v>
      </c>
      <c r="Q3498">
        <f t="shared" ca="1" si="1227"/>
        <v>5.375427488705329E-2</v>
      </c>
      <c r="R3498">
        <f t="shared" ca="1" si="1226"/>
        <v>0.12573713463625993</v>
      </c>
      <c r="T3498">
        <f t="shared" ca="1" si="1237"/>
        <v>5.5753590468493652E-2</v>
      </c>
      <c r="U3498">
        <f t="shared" ca="1" si="1232"/>
        <v>0.11463976366150433</v>
      </c>
      <c r="W3498">
        <f t="shared" ca="1" si="1233"/>
        <v>0.12601347741746466</v>
      </c>
      <c r="X3498">
        <f t="shared" ca="1" si="1234"/>
        <v>0.23834280343413219</v>
      </c>
      <c r="Z3498">
        <f t="shared" ref="Z3498:AB3561" ca="1" si="1247">AVERAGE(OFFSET($K3498,0,0,-Z$5,1))</f>
        <v>112.46729571786875</v>
      </c>
      <c r="AA3498">
        <f t="shared" ca="1" si="1247"/>
        <v>112.13285388033584</v>
      </c>
      <c r="AB3498">
        <f t="shared" ca="1" si="1247"/>
        <v>112.10793261551102</v>
      </c>
      <c r="AC3498">
        <f t="shared" ref="AC3498:AC3561" ca="1" si="1248">MAX(AB3498,AA3498)</f>
        <v>112.13285388033584</v>
      </c>
      <c r="AE3498">
        <f ca="1">IFERROR(VLOOKUP($B3498,OFFSET(Input!$A$1,0,MATCH(Index!AE$6&amp;" Index",Input!$1:$1,0)-1,10000,2),2,0),AE3497)</f>
        <v>11.81</v>
      </c>
      <c r="AF3498">
        <f t="shared" ca="1" si="1238"/>
        <v>12.213333333333336</v>
      </c>
      <c r="AG3498">
        <f t="shared" ca="1" si="1238"/>
        <v>12.2285</v>
      </c>
      <c r="AH3498">
        <f t="shared" ca="1" si="1238"/>
        <v>12.363600000000003</v>
      </c>
      <c r="AI3498">
        <f t="shared" ca="1" si="1239"/>
        <v>12.363600000000003</v>
      </c>
      <c r="AK3498">
        <f t="shared" ca="1" si="1240"/>
        <v>1</v>
      </c>
      <c r="AL3498">
        <f t="shared" ca="1" si="1241"/>
        <v>-1</v>
      </c>
      <c r="AN3498" t="str">
        <f t="shared" ca="1" si="1204"/>
        <v>Not Down</v>
      </c>
      <c r="AO3498" t="str">
        <f t="shared" ca="1" si="1211"/>
        <v>Not Up</v>
      </c>
      <c r="AQ3498">
        <f t="shared" ca="1" si="1202"/>
        <v>1</v>
      </c>
      <c r="AR3498">
        <f t="shared" ca="1" si="1203"/>
        <v>0</v>
      </c>
      <c r="AT3498">
        <f t="shared" ca="1" si="1228"/>
        <v>1</v>
      </c>
      <c r="AU3498">
        <f t="shared" ca="1" si="1229"/>
        <v>0</v>
      </c>
      <c r="AW3498" s="5">
        <f t="shared" ca="1" si="1243"/>
        <v>5.375427488705329E-2</v>
      </c>
      <c r="AX3498" s="5">
        <f t="shared" ca="1" si="1244"/>
        <v>5.5753590468493652E-2</v>
      </c>
      <c r="AY3498" s="18">
        <f t="shared" ca="1" si="1242"/>
        <v>5.5753590468493652E-2</v>
      </c>
      <c r="BA3498" s="6">
        <f t="shared" ca="1" si="1235"/>
        <v>0.89680322970867676</v>
      </c>
      <c r="BB3498">
        <f t="shared" ca="1" si="1236"/>
        <v>0.89680322970867676</v>
      </c>
      <c r="BC3498" t="str">
        <f t="shared" ca="1" si="1224"/>
        <v>HYG UP Equity</v>
      </c>
      <c r="BD3498" t="str">
        <f t="shared" ca="1" si="1225"/>
        <v>HYG UP Equity</v>
      </c>
      <c r="BF3498">
        <f t="shared" ca="1" si="1245"/>
        <v>1</v>
      </c>
      <c r="BG3498">
        <f t="shared" ca="1" si="1246"/>
        <v>0</v>
      </c>
      <c r="BI3498">
        <f t="shared" ca="1" si="1212"/>
        <v>1</v>
      </c>
      <c r="BJ3498">
        <f t="shared" ca="1" si="1213"/>
        <v>0</v>
      </c>
      <c r="BL3498">
        <f t="shared" ca="1" si="1230"/>
        <v>11.773804620250147</v>
      </c>
      <c r="BM3498">
        <f t="shared" ca="1" si="1231"/>
        <v>0</v>
      </c>
      <c r="BN3498" s="9">
        <f t="shared" ca="1" si="1221"/>
        <v>1.0000000000000002</v>
      </c>
      <c r="BO3498" s="9">
        <f t="shared" ca="1" si="1222"/>
        <v>0</v>
      </c>
      <c r="BP3498" s="9">
        <f t="shared" ca="1" si="1216"/>
        <v>1.0000000000000002</v>
      </c>
      <c r="BQ3498" s="9">
        <f t="shared" ca="1" si="1217"/>
        <v>0</v>
      </c>
      <c r="BR3498">
        <f t="shared" ca="1" si="1218"/>
        <v>1336.9100032966603</v>
      </c>
      <c r="BS3498">
        <f t="shared" ca="1" si="1219"/>
        <v>2.8965357432511052E-3</v>
      </c>
      <c r="BT3498">
        <f t="shared" ca="1" si="1220"/>
        <v>5.4166666666666685E-5</v>
      </c>
      <c r="BU3498">
        <f t="shared" ca="1" si="1205"/>
        <v>0</v>
      </c>
      <c r="BV3498">
        <f t="shared" ca="1" si="1206"/>
        <v>0</v>
      </c>
      <c r="BW3498" s="35">
        <f ca="1">IFERROR(VLOOKUP($B3498,OFFSET(Input!$A$1,0,MATCH(Index!BW$6&amp;" Index",Input!$1:$1,0)-1,10000,2),2,0)/100,BW3497)</f>
        <v>4.0000000000000001E-3</v>
      </c>
      <c r="BX3498">
        <f t="shared" ca="1" si="1223"/>
        <v>4.6996732840666827E-2</v>
      </c>
      <c r="CE3498">
        <v>1097.7887987220663</v>
      </c>
    </row>
    <row r="3499" spans="2:83" x14ac:dyDescent="0.25">
      <c r="B3499" s="2">
        <v>42598</v>
      </c>
      <c r="C3499">
        <f t="shared" ca="1" si="1207"/>
        <v>0</v>
      </c>
      <c r="D3499">
        <f t="shared" ca="1" si="1208"/>
        <v>0</v>
      </c>
      <c r="E3499">
        <f ca="1">IF($B3499&lt;VLOOKUP(E$6&amp;" Equity",Param,4,0),"",IFERROR(VLOOKUP($B3499,OFFSET(Input!$A$1,0,MATCH(Index!E$6&amp;" Equity",Input!$1:$1,0)-1,10000,2),2,0),E3498))</f>
        <v>86.39</v>
      </c>
      <c r="F3499" s="33">
        <v>138.38999999999999</v>
      </c>
      <c r="H3499">
        <f ca="1">IFERROR(VLOOKUP($B3499,OFFSET(Input!$A$1,0,MATCH(Index!H$6,Input!$1:$1,0)-1,10000,2),2,0),0)</f>
        <v>0</v>
      </c>
      <c r="I3499">
        <f ca="1">IFERROR(VLOOKUP($B3499,OFFSET(Input!$A$1,0,MATCH(Index!I$6,Input!$1:$1,0)-1,10000,2),2,0),0)</f>
        <v>0</v>
      </c>
      <c r="K3499">
        <f t="shared" ca="1" si="1209"/>
        <v>113.32652565541125</v>
      </c>
      <c r="L3499" s="30">
        <f t="shared" ca="1" si="1210"/>
        <v>156.8058178841892</v>
      </c>
      <c r="N3499">
        <f t="shared" ca="1" si="1214"/>
        <v>-1.9658867273786578E-3</v>
      </c>
      <c r="O3499">
        <f t="shared" ca="1" si="1215"/>
        <v>-2.6700358637100794E-3</v>
      </c>
      <c r="Q3499">
        <f t="shared" ca="1" si="1227"/>
        <v>5.4185597518147027E-2</v>
      </c>
      <c r="R3499">
        <f t="shared" ca="1" si="1226"/>
        <v>0.11526847285114609</v>
      </c>
      <c r="T3499">
        <f t="shared" ca="1" si="1237"/>
        <v>5.5377128153934092E-2</v>
      </c>
      <c r="U3499">
        <f t="shared" ca="1" si="1232"/>
        <v>0.11328429783149399</v>
      </c>
      <c r="W3499">
        <f t="shared" ca="1" si="1233"/>
        <v>9.8197565576445142E-2</v>
      </c>
      <c r="X3499">
        <f t="shared" ca="1" si="1234"/>
        <v>0.28366423620050585</v>
      </c>
      <c r="Z3499">
        <f t="shared" ca="1" si="1247"/>
        <v>112.72440879841581</v>
      </c>
      <c r="AA3499">
        <f t="shared" ca="1" si="1247"/>
        <v>112.20412190802797</v>
      </c>
      <c r="AB3499">
        <f t="shared" ca="1" si="1247"/>
        <v>112.15502232235636</v>
      </c>
      <c r="AC3499">
        <f t="shared" ca="1" si="1248"/>
        <v>112.20412190802797</v>
      </c>
      <c r="AE3499">
        <f ca="1">IFERROR(VLOOKUP($B3499,OFFSET(Input!$A$1,0,MATCH(Index!AE$6&amp;" Index",Input!$1:$1,0)-1,10000,2),2,0),AE3498)</f>
        <v>12.64</v>
      </c>
      <c r="AF3499">
        <f t="shared" ca="1" si="1238"/>
        <v>12.186000000000002</v>
      </c>
      <c r="AG3499">
        <f t="shared" ca="1" si="1238"/>
        <v>12.262000000000004</v>
      </c>
      <c r="AH3499">
        <f t="shared" ca="1" si="1238"/>
        <v>12.327199999999999</v>
      </c>
      <c r="AI3499">
        <f t="shared" ca="1" si="1239"/>
        <v>12.327199999999999</v>
      </c>
      <c r="AK3499">
        <f t="shared" ca="1" si="1240"/>
        <v>1</v>
      </c>
      <c r="AL3499">
        <f t="shared" ca="1" si="1241"/>
        <v>-1</v>
      </c>
      <c r="AN3499" t="str">
        <f t="shared" ca="1" si="1204"/>
        <v>Not Down</v>
      </c>
      <c r="AO3499" t="str">
        <f t="shared" ca="1" si="1211"/>
        <v>Not Up</v>
      </c>
      <c r="AQ3499">
        <f t="shared" ca="1" si="1202"/>
        <v>1</v>
      </c>
      <c r="AR3499">
        <f t="shared" ca="1" si="1203"/>
        <v>0</v>
      </c>
      <c r="AT3499">
        <f t="shared" ca="1" si="1228"/>
        <v>1</v>
      </c>
      <c r="AU3499">
        <f t="shared" ca="1" si="1229"/>
        <v>0</v>
      </c>
      <c r="AW3499" s="5">
        <f t="shared" ca="1" si="1243"/>
        <v>5.4185597518147027E-2</v>
      </c>
      <c r="AX3499" s="5">
        <f t="shared" ca="1" si="1244"/>
        <v>5.5377128153934092E-2</v>
      </c>
      <c r="AY3499" s="18">
        <f t="shared" ca="1" si="1242"/>
        <v>5.5377128153934092E-2</v>
      </c>
      <c r="BA3499" s="6">
        <f t="shared" ca="1" si="1235"/>
        <v>0.90289983729407086</v>
      </c>
      <c r="BB3499">
        <f t="shared" ca="1" si="1236"/>
        <v>0.89680322970867676</v>
      </c>
      <c r="BC3499" t="str">
        <f t="shared" ca="1" si="1224"/>
        <v>HYG UP Equity</v>
      </c>
      <c r="BD3499" t="str">
        <f t="shared" ca="1" si="1225"/>
        <v>HYG UP Equity</v>
      </c>
      <c r="BF3499">
        <f t="shared" ca="1" si="1245"/>
        <v>1</v>
      </c>
      <c r="BG3499">
        <f t="shared" ca="1" si="1246"/>
        <v>0</v>
      </c>
      <c r="BI3499">
        <f t="shared" ca="1" si="1212"/>
        <v>1</v>
      </c>
      <c r="BJ3499">
        <f t="shared" ca="1" si="1213"/>
        <v>0</v>
      </c>
      <c r="BL3499">
        <f t="shared" ca="1" si="1230"/>
        <v>11.773804620250145</v>
      </c>
      <c r="BM3499">
        <f t="shared" ca="1" si="1231"/>
        <v>0</v>
      </c>
      <c r="BN3499" s="9">
        <f t="shared" ca="1" si="1221"/>
        <v>1.0000000000000002</v>
      </c>
      <c r="BO3499" s="9">
        <f t="shared" ca="1" si="1222"/>
        <v>0</v>
      </c>
      <c r="BP3499" s="9">
        <f t="shared" ca="1" si="1216"/>
        <v>1</v>
      </c>
      <c r="BQ3499" s="9">
        <f t="shared" ca="1" si="1217"/>
        <v>0</v>
      </c>
      <c r="BR3499">
        <f t="shared" ca="1" si="1218"/>
        <v>1334.2843713585776</v>
      </c>
      <c r="BS3499">
        <f t="shared" ca="1" si="1219"/>
        <v>-1.9639556377080147E-3</v>
      </c>
      <c r="BT3499">
        <f t="shared" ca="1" si="1220"/>
        <v>1.8055555555555562E-5</v>
      </c>
      <c r="BU3499">
        <f t="shared" ca="1" si="1205"/>
        <v>2.094781653360909E-5</v>
      </c>
      <c r="BV3499">
        <f t="shared" ca="1" si="1206"/>
        <v>0</v>
      </c>
      <c r="BW3499" s="35">
        <f ca="1">IFERROR(VLOOKUP($B3499,OFFSET(Input!$A$1,0,MATCH(Index!BW$6&amp;" Index",Input!$1:$1,0)-1,10000,2),2,0)/100,BW3498)</f>
        <v>4.0000000000000001E-3</v>
      </c>
      <c r="BX3499">
        <f t="shared" ca="1" si="1223"/>
        <v>1.7775704198632572E-2</v>
      </c>
      <c r="CE3499">
        <v>1096.0588021503861</v>
      </c>
    </row>
    <row r="3500" spans="2:83" x14ac:dyDescent="0.25">
      <c r="B3500" s="2">
        <v>42599</v>
      </c>
      <c r="C3500">
        <f t="shared" ca="1" si="1207"/>
        <v>0</v>
      </c>
      <c r="D3500">
        <f t="shared" ca="1" si="1208"/>
        <v>0</v>
      </c>
      <c r="E3500">
        <f ca="1">IF($B3500&lt;VLOOKUP(E$6&amp;" Equity",Param,4,0),"",IFERROR(VLOOKUP($B3500,OFFSET(Input!$A$1,0,MATCH(Index!E$6&amp;" Equity",Input!$1:$1,0)-1,10000,2),2,0),E3499))</f>
        <v>86.51</v>
      </c>
      <c r="F3500" s="33">
        <v>139.22</v>
      </c>
      <c r="H3500">
        <f ca="1">IFERROR(VLOOKUP($B3500,OFFSET(Input!$A$1,0,MATCH(Index!H$6,Input!$1:$1,0)-1,10000,2),2,0),0)</f>
        <v>0</v>
      </c>
      <c r="I3500">
        <f ca="1">IFERROR(VLOOKUP($B3500,OFFSET(Input!$A$1,0,MATCH(Index!I$6,Input!$1:$1,0)-1,10000,2),2,0),0)</f>
        <v>0</v>
      </c>
      <c r="K3500">
        <f t="shared" ca="1" si="1209"/>
        <v>113.48394182717476</v>
      </c>
      <c r="L3500" s="30">
        <f t="shared" ca="1" si="1210"/>
        <v>157.74626754705412</v>
      </c>
      <c r="N3500">
        <f t="shared" ca="1" si="1214"/>
        <v>1.3880858214902155E-3</v>
      </c>
      <c r="O3500">
        <f t="shared" ca="1" si="1215"/>
        <v>5.9796295026816005E-3</v>
      </c>
      <c r="Q3500">
        <f t="shared" ca="1" si="1227"/>
        <v>4.9763916228690891E-2</v>
      </c>
      <c r="R3500">
        <f t="shared" ca="1" si="1226"/>
        <v>0.11907748600340831</v>
      </c>
      <c r="T3500">
        <f t="shared" ca="1" si="1237"/>
        <v>5.484581525913737E-2</v>
      </c>
      <c r="U3500">
        <f t="shared" ca="1" si="1232"/>
        <v>0.11360162753322203</v>
      </c>
      <c r="W3500">
        <f t="shared" ca="1" si="1233"/>
        <v>0.12775907609257331</v>
      </c>
      <c r="X3500">
        <f t="shared" ca="1" si="1234"/>
        <v>0.33081875321205229</v>
      </c>
      <c r="Z3500">
        <f t="shared" ca="1" si="1247"/>
        <v>112.94741504174746</v>
      </c>
      <c r="AA3500">
        <f t="shared" ca="1" si="1247"/>
        <v>112.26889602478305</v>
      </c>
      <c r="AB3500">
        <f t="shared" ca="1" si="1247"/>
        <v>112.2214675120043</v>
      </c>
      <c r="AC3500">
        <f t="shared" ca="1" si="1248"/>
        <v>112.26889602478305</v>
      </c>
      <c r="AE3500">
        <f ca="1">IFERROR(VLOOKUP($B3500,OFFSET(Input!$A$1,0,MATCH(Index!AE$6&amp;" Index",Input!$1:$1,0)-1,10000,2),2,0),AE3499)</f>
        <v>12.19</v>
      </c>
      <c r="AF3500">
        <f t="shared" ca="1" si="1238"/>
        <v>12.143333333333333</v>
      </c>
      <c r="AG3500">
        <f t="shared" ca="1" si="1238"/>
        <v>12.283000000000001</v>
      </c>
      <c r="AH3500">
        <f t="shared" ca="1" si="1238"/>
        <v>12.293199999999999</v>
      </c>
      <c r="AI3500">
        <f t="shared" ca="1" si="1239"/>
        <v>12.293199999999999</v>
      </c>
      <c r="AK3500">
        <f t="shared" ca="1" si="1240"/>
        <v>1</v>
      </c>
      <c r="AL3500">
        <f t="shared" ca="1" si="1241"/>
        <v>-1</v>
      </c>
      <c r="AN3500" t="str">
        <f t="shared" ca="1" si="1204"/>
        <v>Not Down</v>
      </c>
      <c r="AO3500" t="str">
        <f t="shared" ca="1" si="1211"/>
        <v>Not Up</v>
      </c>
      <c r="AQ3500">
        <f t="shared" ca="1" si="1202"/>
        <v>1</v>
      </c>
      <c r="AR3500">
        <f t="shared" ca="1" si="1203"/>
        <v>0</v>
      </c>
      <c r="AT3500">
        <f t="shared" ca="1" si="1228"/>
        <v>1</v>
      </c>
      <c r="AU3500">
        <f t="shared" ca="1" si="1229"/>
        <v>0</v>
      </c>
      <c r="AW3500" s="5">
        <f t="shared" ca="1" si="1243"/>
        <v>4.9763916228690891E-2</v>
      </c>
      <c r="AX3500" s="5">
        <f t="shared" ca="1" si="1244"/>
        <v>5.484581525913737E-2</v>
      </c>
      <c r="AY3500" s="18">
        <f t="shared" ca="1" si="1242"/>
        <v>5.484581525913737E-2</v>
      </c>
      <c r="BA3500" s="6">
        <f t="shared" ca="1" si="1235"/>
        <v>0.91164658167187973</v>
      </c>
      <c r="BB3500">
        <f t="shared" ca="1" si="1236"/>
        <v>0.89680322970867676</v>
      </c>
      <c r="BC3500" t="str">
        <f t="shared" ca="1" si="1224"/>
        <v>HYG UP Equity</v>
      </c>
      <c r="BD3500" t="str">
        <f t="shared" ca="1" si="1225"/>
        <v>HYG UP Equity</v>
      </c>
      <c r="BF3500">
        <f t="shared" ca="1" si="1245"/>
        <v>1</v>
      </c>
      <c r="BG3500">
        <f t="shared" ca="1" si="1246"/>
        <v>0</v>
      </c>
      <c r="BI3500">
        <f t="shared" ca="1" si="1212"/>
        <v>1</v>
      </c>
      <c r="BJ3500">
        <f t="shared" ca="1" si="1213"/>
        <v>0</v>
      </c>
      <c r="BL3500">
        <f t="shared" ca="1" si="1230"/>
        <v>11.773804620250145</v>
      </c>
      <c r="BM3500">
        <f t="shared" ca="1" si="1231"/>
        <v>0</v>
      </c>
      <c r="BN3500" s="9">
        <f t="shared" ca="1" si="1221"/>
        <v>1</v>
      </c>
      <c r="BO3500" s="9">
        <f t="shared" ca="1" si="1222"/>
        <v>0</v>
      </c>
      <c r="BP3500" s="9">
        <f t="shared" ca="1" si="1216"/>
        <v>1</v>
      </c>
      <c r="BQ3500" s="9">
        <f t="shared" ca="1" si="1217"/>
        <v>0</v>
      </c>
      <c r="BR3500">
        <f t="shared" ca="1" si="1218"/>
        <v>1336.1377586089889</v>
      </c>
      <c r="BS3500">
        <f t="shared" ca="1" si="1219"/>
        <v>1.3890496585253764E-3</v>
      </c>
      <c r="BT3500">
        <f t="shared" ca="1" si="1220"/>
        <v>1.8055555555555558E-5</v>
      </c>
      <c r="BU3500">
        <f t="shared" ca="1" si="1205"/>
        <v>0</v>
      </c>
      <c r="BV3500">
        <f t="shared" ca="1" si="1206"/>
        <v>0</v>
      </c>
      <c r="BW3500" s="35">
        <f ca="1">IFERROR(VLOOKUP($B3500,OFFSET(Input!$A$1,0,MATCH(Index!BW$6&amp;" Index",Input!$1:$1,0)-1,10000,2),2,0)/100,BW3499)</f>
        <v>4.0000000000000001E-3</v>
      </c>
      <c r="BX3500">
        <f t="shared" ca="1" si="1223"/>
        <v>1.7747691608816903E-2</v>
      </c>
      <c r="CE3500">
        <v>1097.3924532698161</v>
      </c>
    </row>
    <row r="3501" spans="2:83" x14ac:dyDescent="0.25">
      <c r="B3501" s="2">
        <v>42600</v>
      </c>
      <c r="C3501">
        <f t="shared" ca="1" si="1207"/>
        <v>0</v>
      </c>
      <c r="D3501">
        <f t="shared" ca="1" si="1208"/>
        <v>0</v>
      </c>
      <c r="E3501">
        <f ca="1">IF($B3501&lt;VLOOKUP(E$6&amp;" Equity",Param,4,0),"",IFERROR(VLOOKUP($B3501,OFFSET(Input!$A$1,0,MATCH(Index!E$6&amp;" Equity",Input!$1:$1,0)-1,10000,2),2,0),E3500))</f>
        <v>86.85</v>
      </c>
      <c r="F3501" s="33">
        <v>139.44</v>
      </c>
      <c r="H3501">
        <f ca="1">IFERROR(VLOOKUP($B3501,OFFSET(Input!$A$1,0,MATCH(Index!H$6,Input!$1:$1,0)-1,10000,2),2,0),0)</f>
        <v>0</v>
      </c>
      <c r="I3501">
        <f ca="1">IFERROR(VLOOKUP($B3501,OFFSET(Input!$A$1,0,MATCH(Index!I$6,Input!$1:$1,0)-1,10000,2),2,0),0)</f>
        <v>0</v>
      </c>
      <c r="K3501">
        <f t="shared" ca="1" si="1209"/>
        <v>113.92995431383801</v>
      </c>
      <c r="L3501" s="30">
        <f t="shared" ca="1" si="1210"/>
        <v>157.99554336130748</v>
      </c>
      <c r="N3501">
        <f t="shared" ca="1" si="1214"/>
        <v>3.9224784948308934E-3</v>
      </c>
      <c r="O3501">
        <f t="shared" ca="1" si="1215"/>
        <v>1.5789854712451657E-3</v>
      </c>
      <c r="Q3501">
        <f t="shared" ca="1" si="1227"/>
        <v>4.3000080454049107E-2</v>
      </c>
      <c r="R3501">
        <f t="shared" ca="1" si="1226"/>
        <v>0.11327017029177137</v>
      </c>
      <c r="T3501">
        <f t="shared" ca="1" si="1237"/>
        <v>5.6367606079326858E-2</v>
      </c>
      <c r="U3501">
        <f t="shared" ca="1" si="1232"/>
        <v>0.11351293692639172</v>
      </c>
      <c r="W3501">
        <f t="shared" ca="1" si="1233"/>
        <v>-5.8342752022784487E-2</v>
      </c>
      <c r="X3501">
        <f t="shared" ca="1" si="1234"/>
        <v>0.33990336759678585</v>
      </c>
      <c r="Z3501">
        <f t="shared" ca="1" si="1247"/>
        <v>113.14418525645183</v>
      </c>
      <c r="AA3501">
        <f t="shared" ca="1" si="1247"/>
        <v>112.36380606743046</v>
      </c>
      <c r="AB3501">
        <f t="shared" ca="1" si="1247"/>
        <v>112.29687319268496</v>
      </c>
      <c r="AC3501">
        <f t="shared" ca="1" si="1248"/>
        <v>112.36380606743046</v>
      </c>
      <c r="AE3501">
        <f ca="1">IFERROR(VLOOKUP($B3501,OFFSET(Input!$A$1,0,MATCH(Index!AE$6&amp;" Index",Input!$1:$1,0)-1,10000,2),2,0),AE3500)</f>
        <v>11.43</v>
      </c>
      <c r="AF3501">
        <f t="shared" ca="1" si="1238"/>
        <v>12.057333333333334</v>
      </c>
      <c r="AG3501">
        <f t="shared" ca="1" si="1238"/>
        <v>12.217500000000001</v>
      </c>
      <c r="AH3501">
        <f t="shared" ca="1" si="1238"/>
        <v>12.2376</v>
      </c>
      <c r="AI3501">
        <f t="shared" ca="1" si="1239"/>
        <v>12.2376</v>
      </c>
      <c r="AK3501">
        <f t="shared" ca="1" si="1240"/>
        <v>1</v>
      </c>
      <c r="AL3501">
        <f t="shared" ca="1" si="1241"/>
        <v>-1</v>
      </c>
      <c r="AN3501" t="str">
        <f t="shared" ca="1" si="1204"/>
        <v>Not Down</v>
      </c>
      <c r="AO3501" t="str">
        <f t="shared" ca="1" si="1211"/>
        <v>Not Up</v>
      </c>
      <c r="AQ3501">
        <f t="shared" ca="1" si="1202"/>
        <v>1</v>
      </c>
      <c r="AR3501">
        <f t="shared" ca="1" si="1203"/>
        <v>0</v>
      </c>
      <c r="AT3501">
        <f t="shared" ca="1" si="1228"/>
        <v>1</v>
      </c>
      <c r="AU3501">
        <f t="shared" ca="1" si="1229"/>
        <v>0</v>
      </c>
      <c r="AW3501" s="5">
        <f t="shared" ca="1" si="1243"/>
        <v>4.3000080454049107E-2</v>
      </c>
      <c r="AX3501" s="5">
        <f t="shared" ca="1" si="1244"/>
        <v>5.6367606079326858E-2</v>
      </c>
      <c r="AY3501" s="18">
        <f t="shared" ca="1" si="1242"/>
        <v>5.6367606079326858E-2</v>
      </c>
      <c r="BA3501" s="6">
        <f t="shared" ca="1" si="1235"/>
        <v>0.88703429997779859</v>
      </c>
      <c r="BB3501">
        <f t="shared" ca="1" si="1236"/>
        <v>0.89680322970867676</v>
      </c>
      <c r="BC3501" t="str">
        <f t="shared" ca="1" si="1224"/>
        <v>HYG UP Equity</v>
      </c>
      <c r="BD3501" t="str">
        <f t="shared" ca="1" si="1225"/>
        <v>HYG UP Equity</v>
      </c>
      <c r="BF3501">
        <f t="shared" ca="1" si="1245"/>
        <v>1</v>
      </c>
      <c r="BG3501">
        <f t="shared" ca="1" si="1246"/>
        <v>0</v>
      </c>
      <c r="BI3501">
        <f t="shared" ca="1" si="1212"/>
        <v>1</v>
      </c>
      <c r="BJ3501">
        <f t="shared" ca="1" si="1213"/>
        <v>0</v>
      </c>
      <c r="BL3501">
        <f t="shared" ca="1" si="1230"/>
        <v>11.773804620250145</v>
      </c>
      <c r="BM3501">
        <f t="shared" ca="1" si="1231"/>
        <v>0</v>
      </c>
      <c r="BN3501" s="9">
        <f t="shared" ca="1" si="1221"/>
        <v>1</v>
      </c>
      <c r="BO3501" s="9">
        <f t="shared" ca="1" si="1222"/>
        <v>0</v>
      </c>
      <c r="BP3501" s="9">
        <f t="shared" ca="1" si="1216"/>
        <v>1</v>
      </c>
      <c r="BQ3501" s="9">
        <f t="shared" ca="1" si="1217"/>
        <v>0</v>
      </c>
      <c r="BR3501">
        <f t="shared" ca="1" si="1218"/>
        <v>1341.3890224851539</v>
      </c>
      <c r="BS3501">
        <f t="shared" ca="1" si="1219"/>
        <v>3.9301814819094893E-3</v>
      </c>
      <c r="BT3501">
        <f t="shared" ca="1" si="1220"/>
        <v>1.8055555555555558E-5</v>
      </c>
      <c r="BU3501">
        <f t="shared" ca="1" si="1205"/>
        <v>0</v>
      </c>
      <c r="BV3501">
        <f t="shared" ca="1" si="1206"/>
        <v>0</v>
      </c>
      <c r="BW3501" s="35">
        <f ca="1">IFERROR(VLOOKUP($B3501,OFFSET(Input!$A$1,0,MATCH(Index!BW$6&amp;" Index",Input!$1:$1,0)-1,10000,2),2,0)/100,BW3500)</f>
        <v>4.0000000000000001E-3</v>
      </c>
      <c r="BX3501">
        <f t="shared" ca="1" si="1223"/>
        <v>1.7769286461880404E-2</v>
      </c>
      <c r="CE3501">
        <v>1101.2285695586568</v>
      </c>
    </row>
    <row r="3502" spans="2:83" x14ac:dyDescent="0.25">
      <c r="B3502" s="2">
        <v>42601</v>
      </c>
      <c r="C3502">
        <f t="shared" ca="1" si="1207"/>
        <v>0</v>
      </c>
      <c r="D3502">
        <f t="shared" ca="1" si="1208"/>
        <v>0</v>
      </c>
      <c r="E3502">
        <f ca="1">IF($B3502&lt;VLOOKUP(E$6&amp;" Equity",Param,4,0),"",IFERROR(VLOOKUP($B3502,OFFSET(Input!$A$1,0,MATCH(Index!E$6&amp;" Equity",Input!$1:$1,0)-1,10000,2),2,0),E3501))</f>
        <v>86.59</v>
      </c>
      <c r="F3502" s="33">
        <v>138.71</v>
      </c>
      <c r="H3502">
        <f ca="1">IFERROR(VLOOKUP($B3502,OFFSET(Input!$A$1,0,MATCH(Index!H$6,Input!$1:$1,0)-1,10000,2),2,0),0)</f>
        <v>0</v>
      </c>
      <c r="I3502">
        <f ca="1">IFERROR(VLOOKUP($B3502,OFFSET(Input!$A$1,0,MATCH(Index!I$6,Input!$1:$1,0)-1,10000,2),2,0),0)</f>
        <v>0</v>
      </c>
      <c r="K3502">
        <f t="shared" ca="1" si="1209"/>
        <v>113.58888594168376</v>
      </c>
      <c r="L3502" s="30">
        <f t="shared" ca="1" si="1210"/>
        <v>157.16840088673956</v>
      </c>
      <c r="N3502">
        <f t="shared" ca="1" si="1214"/>
        <v>-2.9981572274040214E-3</v>
      </c>
      <c r="O3502">
        <f t="shared" ca="1" si="1215"/>
        <v>-5.2489784365665404E-3</v>
      </c>
      <c r="Q3502">
        <f t="shared" ca="1" si="1227"/>
        <v>4.4169260483940244E-2</v>
      </c>
      <c r="R3502">
        <f t="shared" ca="1" si="1226"/>
        <v>0.10378465102430552</v>
      </c>
      <c r="T3502">
        <f t="shared" ca="1" si="1237"/>
        <v>5.5176527962622922E-2</v>
      </c>
      <c r="U3502">
        <f t="shared" ca="1" si="1232"/>
        <v>0.11486776034081787</v>
      </c>
      <c r="W3502">
        <f t="shared" ca="1" si="1233"/>
        <v>0.15229328117991855</v>
      </c>
      <c r="X3502">
        <f t="shared" ca="1" si="1234"/>
        <v>0.35922541200316266</v>
      </c>
      <c r="Z3502">
        <f t="shared" ca="1" si="1247"/>
        <v>113.28192440674493</v>
      </c>
      <c r="AA3502">
        <f t="shared" ca="1" si="1247"/>
        <v>112.41685090319932</v>
      </c>
      <c r="AB3502">
        <f t="shared" ca="1" si="1247"/>
        <v>112.36751614691325</v>
      </c>
      <c r="AC3502">
        <f t="shared" ca="1" si="1248"/>
        <v>112.41685090319932</v>
      </c>
      <c r="AE3502">
        <f ca="1">IFERROR(VLOOKUP($B3502,OFFSET(Input!$A$1,0,MATCH(Index!AE$6&amp;" Index",Input!$1:$1,0)-1,10000,2),2,0),AE3501)</f>
        <v>11.34</v>
      </c>
      <c r="AF3502">
        <f t="shared" ca="1" si="1238"/>
        <v>12.022</v>
      </c>
      <c r="AG3502">
        <f t="shared" ca="1" si="1238"/>
        <v>12.183500000000002</v>
      </c>
      <c r="AH3502">
        <f t="shared" ca="1" si="1238"/>
        <v>12.184399999999998</v>
      </c>
      <c r="AI3502">
        <f t="shared" ca="1" si="1239"/>
        <v>12.184399999999998</v>
      </c>
      <c r="AK3502">
        <f t="shared" ca="1" si="1240"/>
        <v>1</v>
      </c>
      <c r="AL3502">
        <f t="shared" ca="1" si="1241"/>
        <v>-1</v>
      </c>
      <c r="AN3502" t="str">
        <f t="shared" ca="1" si="1204"/>
        <v>Not Down</v>
      </c>
      <c r="AO3502" t="str">
        <f t="shared" ca="1" si="1211"/>
        <v>Not Up</v>
      </c>
      <c r="AQ3502">
        <f t="shared" ca="1" si="1202"/>
        <v>1</v>
      </c>
      <c r="AR3502">
        <f t="shared" ca="1" si="1203"/>
        <v>0</v>
      </c>
      <c r="AT3502">
        <f t="shared" ca="1" si="1228"/>
        <v>1</v>
      </c>
      <c r="AU3502">
        <f t="shared" ca="1" si="1229"/>
        <v>0</v>
      </c>
      <c r="AW3502" s="5">
        <f t="shared" ca="1" si="1243"/>
        <v>4.4169260483940244E-2</v>
      </c>
      <c r="AX3502" s="5">
        <f t="shared" ca="1" si="1244"/>
        <v>5.5176527962622922E-2</v>
      </c>
      <c r="AY3502" s="18">
        <f t="shared" ca="1" si="1242"/>
        <v>5.5176527962622922E-2</v>
      </c>
      <c r="BA3502" s="6">
        <f t="shared" ca="1" si="1235"/>
        <v>0.90618242659035109</v>
      </c>
      <c r="BB3502">
        <f t="shared" ca="1" si="1236"/>
        <v>0.89680322970867676</v>
      </c>
      <c r="BC3502" t="str">
        <f t="shared" ca="1" si="1224"/>
        <v>HYG UP Equity</v>
      </c>
      <c r="BD3502" t="str">
        <f t="shared" ca="1" si="1225"/>
        <v>HYG UP Equity</v>
      </c>
      <c r="BF3502">
        <f t="shared" ca="1" si="1245"/>
        <v>1</v>
      </c>
      <c r="BG3502">
        <f t="shared" ca="1" si="1246"/>
        <v>0</v>
      </c>
      <c r="BI3502">
        <f t="shared" ca="1" si="1212"/>
        <v>1</v>
      </c>
      <c r="BJ3502">
        <f t="shared" ca="1" si="1213"/>
        <v>0</v>
      </c>
      <c r="BL3502">
        <f t="shared" ca="1" si="1230"/>
        <v>11.773804620250145</v>
      </c>
      <c r="BM3502">
        <f t="shared" ca="1" si="1231"/>
        <v>0</v>
      </c>
      <c r="BN3502" s="9">
        <f t="shared" ca="1" si="1221"/>
        <v>1</v>
      </c>
      <c r="BO3502" s="9">
        <f t="shared" ca="1" si="1222"/>
        <v>0</v>
      </c>
      <c r="BP3502" s="9">
        <f t="shared" ca="1" si="1216"/>
        <v>1</v>
      </c>
      <c r="BQ3502" s="9">
        <f t="shared" ca="1" si="1217"/>
        <v>0</v>
      </c>
      <c r="BR3502">
        <f t="shared" ca="1" si="1218"/>
        <v>1337.3733501092629</v>
      </c>
      <c r="BS3502">
        <f t="shared" ca="1" si="1219"/>
        <v>-2.9936672423718225E-3</v>
      </c>
      <c r="BT3502">
        <f t="shared" ca="1" si="1220"/>
        <v>1.8055555555555558E-5</v>
      </c>
      <c r="BU3502">
        <f t="shared" ca="1" si="1205"/>
        <v>0</v>
      </c>
      <c r="BV3502">
        <f t="shared" ca="1" si="1206"/>
        <v>0</v>
      </c>
      <c r="BW3502" s="35">
        <f ca="1">IFERROR(VLOOKUP($B3502,OFFSET(Input!$A$1,0,MATCH(Index!BW$6&amp;" Index",Input!$1:$1,0)-1,10000,2),2,0)/100,BW3501)</f>
        <v>4.0000000000000001E-3</v>
      </c>
      <c r="BX3502">
        <f t="shared" ca="1" si="1223"/>
        <v>1.7831401932999591E-2</v>
      </c>
      <c r="CE3502">
        <v>1098.2402041431533</v>
      </c>
    </row>
    <row r="3503" spans="2:83" x14ac:dyDescent="0.25">
      <c r="B3503" s="2">
        <v>42604</v>
      </c>
      <c r="C3503">
        <f t="shared" ca="1" si="1207"/>
        <v>0</v>
      </c>
      <c r="D3503">
        <f t="shared" ca="1" si="1208"/>
        <v>0</v>
      </c>
      <c r="E3503">
        <f ca="1">IF($B3503&lt;VLOOKUP(E$6&amp;" Equity",Param,4,0),"",IFERROR(VLOOKUP($B3503,OFFSET(Input!$A$1,0,MATCH(Index!E$6&amp;" Equity",Input!$1:$1,0)-1,10000,2),2,0),E3502))</f>
        <v>86.45</v>
      </c>
      <c r="F3503" s="33">
        <v>139.88</v>
      </c>
      <c r="H3503">
        <f ca="1">IFERROR(VLOOKUP($B3503,OFFSET(Input!$A$1,0,MATCH(Index!H$6,Input!$1:$1,0)-1,10000,2),2,0),0)</f>
        <v>0</v>
      </c>
      <c r="I3503">
        <f ca="1">IFERROR(VLOOKUP($B3503,OFFSET(Input!$A$1,0,MATCH(Index!I$6,Input!$1:$1,0)-1,10000,2),2,0),0)</f>
        <v>0</v>
      </c>
      <c r="K3503">
        <f t="shared" ca="1" si="1209"/>
        <v>113.40523374129299</v>
      </c>
      <c r="L3503" s="30">
        <f t="shared" ca="1" si="1210"/>
        <v>158.49409498981422</v>
      </c>
      <c r="N3503">
        <f t="shared" ca="1" si="1214"/>
        <v>-1.6181233304103741E-3</v>
      </c>
      <c r="O3503">
        <f t="shared" ca="1" si="1215"/>
        <v>8.3994894199763484E-3</v>
      </c>
      <c r="Q3503">
        <f t="shared" ca="1" si="1227"/>
        <v>3.995918103961018E-2</v>
      </c>
      <c r="R3503">
        <f t="shared" ca="1" si="1226"/>
        <v>0.11162377023559361</v>
      </c>
      <c r="T3503">
        <f t="shared" ca="1" si="1237"/>
        <v>5.2828275166923101E-2</v>
      </c>
      <c r="U3503">
        <f t="shared" ca="1" si="1232"/>
        <v>0.11864655648417526</v>
      </c>
      <c r="W3503">
        <f t="shared" ca="1" si="1233"/>
        <v>3.6305524033898771E-2</v>
      </c>
      <c r="X3503">
        <f t="shared" ca="1" si="1234"/>
        <v>0.32901154955226564</v>
      </c>
      <c r="Z3503">
        <f t="shared" ca="1" si="1247"/>
        <v>113.35538528690122</v>
      </c>
      <c r="AA3503">
        <f t="shared" ca="1" si="1247"/>
        <v>112.48748374260931</v>
      </c>
      <c r="AB3503">
        <f t="shared" ca="1" si="1247"/>
        <v>112.41566476344472</v>
      </c>
      <c r="AC3503">
        <f t="shared" ca="1" si="1248"/>
        <v>112.48748374260931</v>
      </c>
      <c r="AE3503">
        <f ca="1">IFERROR(VLOOKUP($B3503,OFFSET(Input!$A$1,0,MATCH(Index!AE$6&amp;" Index",Input!$1:$1,0)-1,10000,2),2,0),AE3502)</f>
        <v>12.27</v>
      </c>
      <c r="AF3503">
        <f t="shared" ca="1" si="1238"/>
        <v>12.010666666666669</v>
      </c>
      <c r="AG3503">
        <f t="shared" ca="1" si="1238"/>
        <v>12.153500000000003</v>
      </c>
      <c r="AH3503">
        <f t="shared" ca="1" si="1238"/>
        <v>12.1776</v>
      </c>
      <c r="AI3503">
        <f t="shared" ca="1" si="1239"/>
        <v>12.1776</v>
      </c>
      <c r="AK3503">
        <f t="shared" ca="1" si="1240"/>
        <v>1</v>
      </c>
      <c r="AL3503">
        <f t="shared" ca="1" si="1241"/>
        <v>-1</v>
      </c>
      <c r="AN3503" t="str">
        <f t="shared" ca="1" si="1204"/>
        <v>Not Down</v>
      </c>
      <c r="AO3503" t="str">
        <f t="shared" ca="1" si="1211"/>
        <v>Not Up</v>
      </c>
      <c r="AQ3503">
        <f t="shared" ca="1" si="1202"/>
        <v>1</v>
      </c>
      <c r="AR3503">
        <f t="shared" ca="1" si="1203"/>
        <v>0</v>
      </c>
      <c r="AT3503">
        <f t="shared" ca="1" si="1228"/>
        <v>1</v>
      </c>
      <c r="AU3503">
        <f t="shared" ca="1" si="1229"/>
        <v>0</v>
      </c>
      <c r="AW3503" s="5">
        <f t="shared" ca="1" si="1243"/>
        <v>3.995918103961018E-2</v>
      </c>
      <c r="AX3503" s="5">
        <f t="shared" ca="1" si="1244"/>
        <v>5.2828275166923101E-2</v>
      </c>
      <c r="AY3503" s="18">
        <f t="shared" ca="1" si="1242"/>
        <v>5.2828275166923101E-2</v>
      </c>
      <c r="BA3503" s="6">
        <f t="shared" ca="1" si="1235"/>
        <v>0.94646285236482719</v>
      </c>
      <c r="BB3503">
        <f t="shared" ca="1" si="1236"/>
        <v>0.89680322970867676</v>
      </c>
      <c r="BC3503" t="str">
        <f t="shared" ca="1" si="1224"/>
        <v>HYG UP Equity</v>
      </c>
      <c r="BD3503" t="str">
        <f t="shared" ca="1" si="1225"/>
        <v>HYG UP Equity</v>
      </c>
      <c r="BF3503">
        <f t="shared" ca="1" si="1245"/>
        <v>1</v>
      </c>
      <c r="BG3503">
        <f t="shared" ca="1" si="1246"/>
        <v>0</v>
      </c>
      <c r="BI3503">
        <f t="shared" ca="1" si="1212"/>
        <v>1</v>
      </c>
      <c r="BJ3503">
        <f t="shared" ca="1" si="1213"/>
        <v>0</v>
      </c>
      <c r="BL3503">
        <f t="shared" ca="1" si="1230"/>
        <v>11.773804620250145</v>
      </c>
      <c r="BM3503">
        <f t="shared" ca="1" si="1231"/>
        <v>0</v>
      </c>
      <c r="BN3503" s="9">
        <f t="shared" ca="1" si="1221"/>
        <v>1</v>
      </c>
      <c r="BO3503" s="9">
        <f t="shared" ca="1" si="1222"/>
        <v>0</v>
      </c>
      <c r="BP3503" s="9">
        <f t="shared" ca="1" si="1216"/>
        <v>1</v>
      </c>
      <c r="BQ3503" s="9">
        <f t="shared" ca="1" si="1217"/>
        <v>0</v>
      </c>
      <c r="BR3503">
        <f t="shared" ca="1" si="1218"/>
        <v>1335.211064983783</v>
      </c>
      <c r="BS3503">
        <f t="shared" ca="1" si="1219"/>
        <v>-1.6168148746968924E-3</v>
      </c>
      <c r="BT3503">
        <f t="shared" ca="1" si="1220"/>
        <v>5.4166666666666671E-5</v>
      </c>
      <c r="BU3503">
        <f t="shared" ca="1" si="1205"/>
        <v>0</v>
      </c>
      <c r="BV3503">
        <f t="shared" ca="1" si="1206"/>
        <v>0</v>
      </c>
      <c r="BW3503" s="35">
        <f ca="1">IFERROR(VLOOKUP($B3503,OFFSET(Input!$A$1,0,MATCH(Index!BW$6&amp;" Index",Input!$1:$1,0)-1,10000,2),2,0)/100,BW3502)</f>
        <v>4.0000000000000001E-3</v>
      </c>
      <c r="BX3503">
        <f t="shared" ca="1" si="1223"/>
        <v>5.334904044553939E-2</v>
      </c>
      <c r="CE3503">
        <v>1096.552463282705</v>
      </c>
    </row>
    <row r="3504" spans="2:83" x14ac:dyDescent="0.25">
      <c r="B3504" s="2">
        <v>42605</v>
      </c>
      <c r="C3504">
        <f t="shared" ca="1" si="1207"/>
        <v>0</v>
      </c>
      <c r="D3504">
        <f t="shared" ca="1" si="1208"/>
        <v>0</v>
      </c>
      <c r="E3504">
        <f ca="1">IF($B3504&lt;VLOOKUP(E$6&amp;" Equity",Param,4,0),"",IFERROR(VLOOKUP($B3504,OFFSET(Input!$A$1,0,MATCH(Index!E$6&amp;" Equity",Input!$1:$1,0)-1,10000,2),2,0),E3503))</f>
        <v>86.74</v>
      </c>
      <c r="F3504" s="33">
        <v>140.03</v>
      </c>
      <c r="H3504">
        <f ca="1">IFERROR(VLOOKUP($B3504,OFFSET(Input!$A$1,0,MATCH(Index!H$6,Input!$1:$1,0)-1,10000,2),2,0),0)</f>
        <v>0</v>
      </c>
      <c r="I3504">
        <f ca="1">IFERROR(VLOOKUP($B3504,OFFSET(Input!$A$1,0,MATCH(Index!I$6,Input!$1:$1,0)-1,10000,2),2,0),0)</f>
        <v>0</v>
      </c>
      <c r="K3504">
        <f t="shared" ca="1" si="1209"/>
        <v>113.78565615638811</v>
      </c>
      <c r="L3504" s="30">
        <f t="shared" ca="1" si="1210"/>
        <v>158.66405577225967</v>
      </c>
      <c r="N3504">
        <f t="shared" ca="1" si="1214"/>
        <v>3.348926277920483E-3</v>
      </c>
      <c r="O3504">
        <f t="shared" ca="1" si="1215"/>
        <v>1.071773172510574E-3</v>
      </c>
      <c r="Q3504">
        <f t="shared" ca="1" si="1227"/>
        <v>3.9660989460051213E-2</v>
      </c>
      <c r="R3504">
        <f t="shared" ca="1" si="1226"/>
        <v>0.10037078180198822</v>
      </c>
      <c r="T3504">
        <f t="shared" ca="1" si="1237"/>
        <v>5.2391360469368271E-2</v>
      </c>
      <c r="U3504">
        <f t="shared" ca="1" si="1232"/>
        <v>0.11857414934924236</v>
      </c>
      <c r="W3504">
        <f t="shared" ca="1" si="1233"/>
        <v>-0.15265485121339881</v>
      </c>
      <c r="X3504">
        <f t="shared" ca="1" si="1234"/>
        <v>0.3516312303238282</v>
      </c>
      <c r="Z3504">
        <f t="shared" ca="1" si="1247"/>
        <v>113.42753436562616</v>
      </c>
      <c r="AA3504">
        <f t="shared" ca="1" si="1247"/>
        <v>112.59868478206188</v>
      </c>
      <c r="AB3504">
        <f t="shared" ca="1" si="1247"/>
        <v>112.4910444056375</v>
      </c>
      <c r="AC3504">
        <f t="shared" ca="1" si="1248"/>
        <v>112.59868478206188</v>
      </c>
      <c r="AE3504">
        <f ca="1">IFERROR(VLOOKUP($B3504,OFFSET(Input!$A$1,0,MATCH(Index!AE$6&amp;" Index",Input!$1:$1,0)-1,10000,2),2,0),AE3503)</f>
        <v>12.38</v>
      </c>
      <c r="AF3504">
        <f t="shared" ca="1" si="1238"/>
        <v>11.944666666666668</v>
      </c>
      <c r="AG3504">
        <f t="shared" ca="1" si="1238"/>
        <v>12.120000000000001</v>
      </c>
      <c r="AH3504">
        <f t="shared" ca="1" si="1238"/>
        <v>12.194000000000001</v>
      </c>
      <c r="AI3504">
        <f t="shared" ca="1" si="1239"/>
        <v>12.194000000000001</v>
      </c>
      <c r="AK3504">
        <f t="shared" ca="1" si="1240"/>
        <v>1</v>
      </c>
      <c r="AL3504">
        <f t="shared" ca="1" si="1241"/>
        <v>-1</v>
      </c>
      <c r="AN3504" t="str">
        <f t="shared" ca="1" si="1204"/>
        <v>Not Down</v>
      </c>
      <c r="AO3504" t="str">
        <f t="shared" ca="1" si="1211"/>
        <v>Not Up</v>
      </c>
      <c r="AQ3504">
        <f t="shared" ca="1" si="1202"/>
        <v>1</v>
      </c>
      <c r="AR3504">
        <f t="shared" ca="1" si="1203"/>
        <v>0</v>
      </c>
      <c r="AT3504">
        <f t="shared" ca="1" si="1228"/>
        <v>1</v>
      </c>
      <c r="AU3504">
        <f t="shared" ca="1" si="1229"/>
        <v>0</v>
      </c>
      <c r="AW3504" s="5">
        <f t="shared" ca="1" si="1243"/>
        <v>3.9660989460051213E-2</v>
      </c>
      <c r="AX3504" s="5">
        <f t="shared" ca="1" si="1244"/>
        <v>5.2391360469368271E-2</v>
      </c>
      <c r="AY3504" s="18">
        <f t="shared" ca="1" si="1242"/>
        <v>5.2391360469368271E-2</v>
      </c>
      <c r="BA3504" s="6">
        <f t="shared" ca="1" si="1235"/>
        <v>0.95435582416748976</v>
      </c>
      <c r="BB3504">
        <f t="shared" ca="1" si="1236"/>
        <v>0.89680322970867676</v>
      </c>
      <c r="BC3504" t="str">
        <f t="shared" ca="1" si="1224"/>
        <v>HYG UP Equity</v>
      </c>
      <c r="BD3504" t="str">
        <f t="shared" ca="1" si="1225"/>
        <v>HYG UP Equity</v>
      </c>
      <c r="BF3504">
        <f t="shared" ca="1" si="1245"/>
        <v>1</v>
      </c>
      <c r="BG3504">
        <f t="shared" ca="1" si="1246"/>
        <v>0</v>
      </c>
      <c r="BI3504">
        <f t="shared" ca="1" si="1212"/>
        <v>1</v>
      </c>
      <c r="BJ3504">
        <f t="shared" ca="1" si="1213"/>
        <v>0</v>
      </c>
      <c r="BL3504">
        <f t="shared" ca="1" si="1230"/>
        <v>11.773804620250145</v>
      </c>
      <c r="BM3504">
        <f t="shared" ca="1" si="1231"/>
        <v>0</v>
      </c>
      <c r="BN3504" s="9">
        <f t="shared" ca="1" si="1221"/>
        <v>1</v>
      </c>
      <c r="BO3504" s="9">
        <f t="shared" ca="1" si="1222"/>
        <v>0</v>
      </c>
      <c r="BP3504" s="9">
        <f t="shared" ca="1" si="1216"/>
        <v>1</v>
      </c>
      <c r="BQ3504" s="9">
        <f t="shared" ca="1" si="1217"/>
        <v>0</v>
      </c>
      <c r="BR3504">
        <f t="shared" ca="1" si="1218"/>
        <v>1339.6900841722768</v>
      </c>
      <c r="BS3504">
        <f t="shared" ca="1" si="1219"/>
        <v>3.3545401966454946E-3</v>
      </c>
      <c r="BT3504">
        <f t="shared" ca="1" si="1220"/>
        <v>1.8055555555555558E-5</v>
      </c>
      <c r="BU3504">
        <f t="shared" ca="1" si="1205"/>
        <v>0</v>
      </c>
      <c r="BV3504">
        <f t="shared" ca="1" si="1206"/>
        <v>0</v>
      </c>
      <c r="BW3504" s="35">
        <f ca="1">IFERROR(VLOOKUP($B3504,OFFSET(Input!$A$1,0,MATCH(Index!BW$6&amp;" Index",Input!$1:$1,0)-1,10000,2),2,0)/100,BW3503)</f>
        <v>4.0000000000000001E-3</v>
      </c>
      <c r="BX3504">
        <f t="shared" ca="1" si="1223"/>
        <v>1.7755685108361331E-2</v>
      </c>
      <c r="CE3504">
        <v>1099.819562333756</v>
      </c>
    </row>
    <row r="3505" spans="2:83" x14ac:dyDescent="0.25">
      <c r="B3505" s="2">
        <v>42606</v>
      </c>
      <c r="C3505">
        <f t="shared" ca="1" si="1207"/>
        <v>0</v>
      </c>
      <c r="D3505">
        <f t="shared" ca="1" si="1208"/>
        <v>0</v>
      </c>
      <c r="E3505">
        <f ca="1">IF($B3505&lt;VLOOKUP(E$6&amp;" Equity",Param,4,0),"",IFERROR(VLOOKUP($B3505,OFFSET(Input!$A$1,0,MATCH(Index!E$6&amp;" Equity",Input!$1:$1,0)-1,10000,2),2,0),E3504))</f>
        <v>86.5</v>
      </c>
      <c r="F3505" s="33">
        <v>139.69999999999999</v>
      </c>
      <c r="H3505">
        <f ca="1">IFERROR(VLOOKUP($B3505,OFFSET(Input!$A$1,0,MATCH(Index!H$6,Input!$1:$1,0)-1,10000,2),2,0),0)</f>
        <v>0</v>
      </c>
      <c r="I3505">
        <f ca="1">IFERROR(VLOOKUP($B3505,OFFSET(Input!$A$1,0,MATCH(Index!I$6,Input!$1:$1,0)-1,10000,2),2,0),0)</f>
        <v>0</v>
      </c>
      <c r="K3505">
        <f t="shared" ca="1" si="1209"/>
        <v>113.47082381286111</v>
      </c>
      <c r="L3505" s="30">
        <f t="shared" ca="1" si="1210"/>
        <v>158.29014205087964</v>
      </c>
      <c r="N3505">
        <f t="shared" ca="1" si="1214"/>
        <v>-2.7707244693864343E-3</v>
      </c>
      <c r="O3505">
        <f t="shared" ca="1" si="1215"/>
        <v>-2.3594191047696398E-3</v>
      </c>
      <c r="Q3505">
        <f t="shared" ca="1" si="1227"/>
        <v>4.0981086493829456E-2</v>
      </c>
      <c r="R3505">
        <f t="shared" ca="1" si="1226"/>
        <v>9.9192104573194773E-2</v>
      </c>
      <c r="T3505">
        <f t="shared" ca="1" si="1237"/>
        <v>5.2203746017343886E-2</v>
      </c>
      <c r="U3505">
        <f t="shared" ca="1" si="1232"/>
        <v>0.11045357308825463</v>
      </c>
      <c r="W3505">
        <f t="shared" ca="1" si="1233"/>
        <v>-6.4502004201780774E-2</v>
      </c>
      <c r="X3505">
        <f t="shared" ca="1" si="1234"/>
        <v>0.31094191727842524</v>
      </c>
      <c r="Z3505">
        <f t="shared" ca="1" si="1247"/>
        <v>113.48918903290019</v>
      </c>
      <c r="AA3505">
        <f t="shared" ca="1" si="1247"/>
        <v>112.67716771762646</v>
      </c>
      <c r="AB3505">
        <f t="shared" ca="1" si="1247"/>
        <v>112.54233897846899</v>
      </c>
      <c r="AC3505">
        <f t="shared" ca="1" si="1248"/>
        <v>112.67716771762646</v>
      </c>
      <c r="AE3505">
        <f ca="1">IFERROR(VLOOKUP($B3505,OFFSET(Input!$A$1,0,MATCH(Index!AE$6&amp;" Index",Input!$1:$1,0)-1,10000,2),2,0),AE3504)</f>
        <v>13.45</v>
      </c>
      <c r="AF3505">
        <f t="shared" ca="1" si="1238"/>
        <v>11.984</v>
      </c>
      <c r="AG3505">
        <f t="shared" ca="1" si="1238"/>
        <v>12.151</v>
      </c>
      <c r="AH3505">
        <f t="shared" ca="1" si="1238"/>
        <v>12.261199999999999</v>
      </c>
      <c r="AI3505">
        <f t="shared" ca="1" si="1239"/>
        <v>12.261199999999999</v>
      </c>
      <c r="AK3505">
        <f t="shared" ca="1" si="1240"/>
        <v>1</v>
      </c>
      <c r="AL3505">
        <f t="shared" ca="1" si="1241"/>
        <v>-1</v>
      </c>
      <c r="AN3505" t="str">
        <f t="shared" ca="1" si="1204"/>
        <v>Not Down</v>
      </c>
      <c r="AO3505" t="str">
        <f t="shared" ca="1" si="1211"/>
        <v>Not Up</v>
      </c>
      <c r="AQ3505">
        <f t="shared" ref="AQ3505:AQ3568" ca="1" si="1249">IF($C3505=1,IF(AND(AN3505="Not Down",AO3505="Not Up"),1,0),AQ3504)</f>
        <v>1</v>
      </c>
      <c r="AR3505">
        <f t="shared" ref="AR3505:AR3568" ca="1" si="1250">IF($C3505=1,IF(AND(AN3505="Not Down",AO3505="Not Up"),0,1),AR3504)</f>
        <v>0</v>
      </c>
      <c r="AT3505">
        <f t="shared" ca="1" si="1228"/>
        <v>1</v>
      </c>
      <c r="AU3505">
        <f t="shared" ca="1" si="1229"/>
        <v>0</v>
      </c>
      <c r="AW3505" s="5">
        <f t="shared" ca="1" si="1243"/>
        <v>4.0981086493829456E-2</v>
      </c>
      <c r="AX3505" s="5">
        <f t="shared" ca="1" si="1244"/>
        <v>5.2203746017343886E-2</v>
      </c>
      <c r="AY3505" s="18">
        <f t="shared" ca="1" si="1242"/>
        <v>5.2203746017343886E-2</v>
      </c>
      <c r="BA3505" s="6">
        <f t="shared" ca="1" si="1235"/>
        <v>0.95778567276356519</v>
      </c>
      <c r="BB3505">
        <f t="shared" ca="1" si="1236"/>
        <v>0.89680322970867676</v>
      </c>
      <c r="BC3505" t="str">
        <f t="shared" ca="1" si="1224"/>
        <v>HYG UP Equity</v>
      </c>
      <c r="BD3505" t="str">
        <f t="shared" ca="1" si="1225"/>
        <v>HYG UP Equity</v>
      </c>
      <c r="BF3505">
        <f t="shared" ca="1" si="1245"/>
        <v>1</v>
      </c>
      <c r="BG3505">
        <f t="shared" ca="1" si="1246"/>
        <v>0</v>
      </c>
      <c r="BI3505">
        <f t="shared" ca="1" si="1212"/>
        <v>1</v>
      </c>
      <c r="BJ3505">
        <f t="shared" ca="1" si="1213"/>
        <v>0</v>
      </c>
      <c r="BL3505">
        <f t="shared" ca="1" si="1230"/>
        <v>11.773804620250143</v>
      </c>
      <c r="BM3505">
        <f t="shared" ca="1" si="1231"/>
        <v>0</v>
      </c>
      <c r="BN3505" s="9">
        <f t="shared" ca="1" si="1221"/>
        <v>1.0000000000000002</v>
      </c>
      <c r="BO3505" s="9">
        <f t="shared" ca="1" si="1222"/>
        <v>0</v>
      </c>
      <c r="BP3505" s="9">
        <f t="shared" ca="1" si="1216"/>
        <v>1</v>
      </c>
      <c r="BQ3505" s="9">
        <f t="shared" ca="1" si="1217"/>
        <v>0</v>
      </c>
      <c r="BR3505">
        <f t="shared" ca="1" si="1218"/>
        <v>1335.9833096714542</v>
      </c>
      <c r="BS3505">
        <f t="shared" ca="1" si="1219"/>
        <v>-2.7668895549919359E-3</v>
      </c>
      <c r="BT3505">
        <f t="shared" ca="1" si="1220"/>
        <v>1.8055555555555562E-5</v>
      </c>
      <c r="BU3505">
        <f t="shared" ca="1" si="1205"/>
        <v>4.4408920985006264E-20</v>
      </c>
      <c r="BV3505">
        <f t="shared" ca="1" si="1206"/>
        <v>0</v>
      </c>
      <c r="BW3505" s="35">
        <f ca="1">IFERROR(VLOOKUP($B3505,OFFSET(Input!$A$1,0,MATCH(Index!BW$6&amp;" Index",Input!$1:$1,0)-1,10000,2),2,0)/100,BW3504)</f>
        <v>4.0000000000000001E-3</v>
      </c>
      <c r="BX3505">
        <f t="shared" ca="1" si="1223"/>
        <v>1.7808586892736181E-2</v>
      </c>
      <c r="CE3505">
        <v>1097.0586962540415</v>
      </c>
    </row>
    <row r="3506" spans="2:83" x14ac:dyDescent="0.25">
      <c r="B3506" s="2">
        <v>42607</v>
      </c>
      <c r="C3506">
        <f t="shared" ca="1" si="1207"/>
        <v>0</v>
      </c>
      <c r="D3506">
        <f t="shared" ca="1" si="1208"/>
        <v>0</v>
      </c>
      <c r="E3506">
        <f ca="1">IF($B3506&lt;VLOOKUP(E$6&amp;" Equity",Param,4,0),"",IFERROR(VLOOKUP($B3506,OFFSET(Input!$A$1,0,MATCH(Index!E$6&amp;" Equity",Input!$1:$1,0)-1,10000,2),2,0),E3505))</f>
        <v>86.66</v>
      </c>
      <c r="F3506" s="33">
        <v>139.16999999999999</v>
      </c>
      <c r="H3506">
        <f ca="1">IFERROR(VLOOKUP($B3506,OFFSET(Input!$A$1,0,MATCH(Index!H$6,Input!$1:$1,0)-1,10000,2),2,0),0)</f>
        <v>0</v>
      </c>
      <c r="I3506">
        <f ca="1">IFERROR(VLOOKUP($B3506,OFFSET(Input!$A$1,0,MATCH(Index!I$6,Input!$1:$1,0)-1,10000,2),2,0),0)</f>
        <v>0</v>
      </c>
      <c r="K3506">
        <f t="shared" ca="1" si="1209"/>
        <v>113.68071204187912</v>
      </c>
      <c r="L3506" s="30">
        <f t="shared" ca="1" si="1210"/>
        <v>157.68961395290563</v>
      </c>
      <c r="N3506">
        <f t="shared" ca="1" si="1214"/>
        <v>1.8480023739297102E-3</v>
      </c>
      <c r="O3506">
        <f t="shared" ca="1" si="1215"/>
        <v>-3.8010588311542968E-3</v>
      </c>
      <c r="Q3506">
        <f t="shared" ca="1" si="1227"/>
        <v>4.0196034390544644E-2</v>
      </c>
      <c r="R3506">
        <f t="shared" ca="1" si="1226"/>
        <v>9.0447758380540089E-2</v>
      </c>
      <c r="T3506">
        <f t="shared" ca="1" si="1237"/>
        <v>5.0447334928966185E-2</v>
      </c>
      <c r="U3506">
        <f t="shared" ca="1" si="1232"/>
        <v>0.11108060624182937</v>
      </c>
      <c r="W3506">
        <f t="shared" ca="1" si="1233"/>
        <v>3.0579155810795851E-2</v>
      </c>
      <c r="X3506">
        <f t="shared" ca="1" si="1234"/>
        <v>0.28664201493329106</v>
      </c>
      <c r="Z3506">
        <f t="shared" ca="1" si="1247"/>
        <v>113.5442846930174</v>
      </c>
      <c r="AA3506">
        <f t="shared" ca="1" si="1247"/>
        <v>112.78965096931961</v>
      </c>
      <c r="AB3506">
        <f t="shared" ca="1" si="1247"/>
        <v>112.60829732170856</v>
      </c>
      <c r="AC3506">
        <f t="shared" ca="1" si="1248"/>
        <v>112.78965096931961</v>
      </c>
      <c r="AE3506">
        <f ca="1">IFERROR(VLOOKUP($B3506,OFFSET(Input!$A$1,0,MATCH(Index!AE$6&amp;" Index",Input!$1:$1,0)-1,10000,2),2,0),AE3505)</f>
        <v>13.63</v>
      </c>
      <c r="AF3506">
        <f t="shared" ca="1" si="1238"/>
        <v>12.064666666666666</v>
      </c>
      <c r="AG3506">
        <f t="shared" ca="1" si="1238"/>
        <v>12.1965</v>
      </c>
      <c r="AH3506">
        <f t="shared" ca="1" si="1238"/>
        <v>12.296800000000001</v>
      </c>
      <c r="AI3506">
        <f t="shared" ca="1" si="1239"/>
        <v>12.296800000000001</v>
      </c>
      <c r="AK3506">
        <f t="shared" ca="1" si="1240"/>
        <v>1</v>
      </c>
      <c r="AL3506">
        <f t="shared" ca="1" si="1241"/>
        <v>-1</v>
      </c>
      <c r="AN3506" t="str">
        <f t="shared" ref="AN3506:AN3569" ca="1" si="1251">IF($C3506=1,IF(SUM(AK3492:AK3506)=-15,"Down","Not Down"),AN3505)</f>
        <v>Not Down</v>
      </c>
      <c r="AO3506" t="str">
        <f t="shared" ca="1" si="1211"/>
        <v>Not Up</v>
      </c>
      <c r="AQ3506">
        <f t="shared" ca="1" si="1249"/>
        <v>1</v>
      </c>
      <c r="AR3506">
        <f t="shared" ca="1" si="1250"/>
        <v>0</v>
      </c>
      <c r="AT3506">
        <f t="shared" ca="1" si="1228"/>
        <v>1</v>
      </c>
      <c r="AU3506">
        <f t="shared" ca="1" si="1229"/>
        <v>0</v>
      </c>
      <c r="AW3506" s="5">
        <f t="shared" ca="1" si="1243"/>
        <v>4.0196034390544644E-2</v>
      </c>
      <c r="AX3506" s="5">
        <f t="shared" ca="1" si="1244"/>
        <v>5.0447334928966185E-2</v>
      </c>
      <c r="AY3506" s="18">
        <f t="shared" ca="1" si="1242"/>
        <v>5.0447334928966185E-2</v>
      </c>
      <c r="BA3506" s="6">
        <f t="shared" ca="1" si="1235"/>
        <v>0.9911326350619698</v>
      </c>
      <c r="BB3506">
        <f t="shared" ca="1" si="1236"/>
        <v>0.89680322970867676</v>
      </c>
      <c r="BC3506" t="str">
        <f t="shared" ca="1" si="1224"/>
        <v>HYG UP Equity</v>
      </c>
      <c r="BD3506" t="str">
        <f t="shared" ca="1" si="1225"/>
        <v>HYG UP Equity</v>
      </c>
      <c r="BF3506">
        <f t="shared" ca="1" si="1245"/>
        <v>1</v>
      </c>
      <c r="BG3506">
        <f t="shared" ca="1" si="1246"/>
        <v>0</v>
      </c>
      <c r="BI3506">
        <f t="shared" ca="1" si="1212"/>
        <v>1</v>
      </c>
      <c r="BJ3506">
        <f t="shared" ca="1" si="1213"/>
        <v>0</v>
      </c>
      <c r="BL3506">
        <f t="shared" ca="1" si="1230"/>
        <v>11.773804620250143</v>
      </c>
      <c r="BM3506">
        <f t="shared" ca="1" si="1231"/>
        <v>0</v>
      </c>
      <c r="BN3506" s="9">
        <f t="shared" ca="1" si="1221"/>
        <v>1</v>
      </c>
      <c r="BO3506" s="9">
        <f t="shared" ca="1" si="1222"/>
        <v>0</v>
      </c>
      <c r="BP3506" s="9">
        <f t="shared" ca="1" si="1216"/>
        <v>1</v>
      </c>
      <c r="BQ3506" s="9">
        <f t="shared" ca="1" si="1217"/>
        <v>0</v>
      </c>
      <c r="BR3506">
        <f t="shared" ca="1" si="1218"/>
        <v>1338.4544926720025</v>
      </c>
      <c r="BS3506">
        <f t="shared" ca="1" si="1219"/>
        <v>1.8497109826589586E-3</v>
      </c>
      <c r="BT3506">
        <f t="shared" ca="1" si="1220"/>
        <v>1.8055555555555558E-5</v>
      </c>
      <c r="BU3506">
        <f t="shared" ca="1" si="1205"/>
        <v>0</v>
      </c>
      <c r="BV3506">
        <f t="shared" ca="1" si="1206"/>
        <v>0</v>
      </c>
      <c r="BW3506" s="35">
        <f ca="1">IFERROR(VLOOKUP($B3506,OFFSET(Input!$A$1,0,MATCH(Index!BW$6&amp;" Index",Input!$1:$1,0)-1,10000,2),2,0)/100,BW3505)</f>
        <v>4.0000000000000001E-3</v>
      </c>
      <c r="BX3506">
        <f t="shared" ca="1" si="1223"/>
        <v>1.7763882174649987E-2</v>
      </c>
      <c r="CE3506">
        <v>1098.8467837149722</v>
      </c>
    </row>
    <row r="3507" spans="2:83" x14ac:dyDescent="0.25">
      <c r="B3507" s="2">
        <v>42608</v>
      </c>
      <c r="C3507">
        <f t="shared" ca="1" si="1207"/>
        <v>0</v>
      </c>
      <c r="D3507">
        <f t="shared" ca="1" si="1208"/>
        <v>0</v>
      </c>
      <c r="E3507">
        <f ca="1">IF($B3507&lt;VLOOKUP(E$6&amp;" Equity",Param,4,0),"",IFERROR(VLOOKUP($B3507,OFFSET(Input!$A$1,0,MATCH(Index!E$6&amp;" Equity",Input!$1:$1,0)-1,10000,2),2,0),E3506))</f>
        <v>86.56</v>
      </c>
      <c r="F3507" s="33">
        <v>138.36000000000001</v>
      </c>
      <c r="H3507">
        <f ca="1">IFERROR(VLOOKUP($B3507,OFFSET(Input!$A$1,0,MATCH(Index!H$6,Input!$1:$1,0)-1,10000,2),2,0),0)</f>
        <v>0</v>
      </c>
      <c r="I3507">
        <f ca="1">IFERROR(VLOOKUP($B3507,OFFSET(Input!$A$1,0,MATCH(Index!I$6,Input!$1:$1,0)-1,10000,2),2,0),0)</f>
        <v>0</v>
      </c>
      <c r="K3507">
        <f t="shared" ca="1" si="1209"/>
        <v>113.54953189874287</v>
      </c>
      <c r="L3507" s="30">
        <f t="shared" ca="1" si="1210"/>
        <v>156.77182572770013</v>
      </c>
      <c r="N3507">
        <f t="shared" ca="1" si="1214"/>
        <v>-1.1546012135919238E-3</v>
      </c>
      <c r="O3507">
        <f t="shared" ca="1" si="1215"/>
        <v>-5.8372233627938053E-3</v>
      </c>
      <c r="Q3507">
        <f t="shared" ca="1" si="1227"/>
        <v>4.0407006215793788E-2</v>
      </c>
      <c r="R3507">
        <f t="shared" ca="1" si="1226"/>
        <v>8.5244587486079035E-2</v>
      </c>
      <c r="T3507">
        <f t="shared" ca="1" si="1237"/>
        <v>5.0504118661439619E-2</v>
      </c>
      <c r="U3507">
        <f t="shared" ca="1" si="1232"/>
        <v>0.10908866292436033</v>
      </c>
      <c r="W3507">
        <f t="shared" ca="1" si="1233"/>
        <v>3.1796564112027872E-2</v>
      </c>
      <c r="X3507">
        <f t="shared" ca="1" si="1234"/>
        <v>0.28917474218793005</v>
      </c>
      <c r="Z3507">
        <f t="shared" ca="1" si="1247"/>
        <v>113.57707972880148</v>
      </c>
      <c r="AA3507">
        <f t="shared" ca="1" si="1247"/>
        <v>112.89035167948313</v>
      </c>
      <c r="AB3507">
        <f t="shared" ca="1" si="1247"/>
        <v>112.64915902860601</v>
      </c>
      <c r="AC3507">
        <f t="shared" ca="1" si="1248"/>
        <v>112.89035167948313</v>
      </c>
      <c r="AE3507">
        <f ca="1">IFERROR(VLOOKUP($B3507,OFFSET(Input!$A$1,0,MATCH(Index!AE$6&amp;" Index",Input!$1:$1,0)-1,10000,2),2,0),AE3506)</f>
        <v>13.65</v>
      </c>
      <c r="AF3507">
        <f t="shared" ca="1" si="1238"/>
        <v>12.215333333333332</v>
      </c>
      <c r="AG3507">
        <f t="shared" ca="1" si="1238"/>
        <v>12.285500000000001</v>
      </c>
      <c r="AH3507">
        <f t="shared" ca="1" si="1238"/>
        <v>12.362</v>
      </c>
      <c r="AI3507">
        <f t="shared" ca="1" si="1239"/>
        <v>12.362</v>
      </c>
      <c r="AK3507">
        <f t="shared" ca="1" si="1240"/>
        <v>1</v>
      </c>
      <c r="AL3507">
        <f t="shared" ca="1" si="1241"/>
        <v>-1</v>
      </c>
      <c r="AN3507" t="str">
        <f t="shared" ca="1" si="1251"/>
        <v>Not Down</v>
      </c>
      <c r="AO3507" t="str">
        <f t="shared" ca="1" si="1211"/>
        <v>Not Up</v>
      </c>
      <c r="AQ3507">
        <f t="shared" ca="1" si="1249"/>
        <v>1</v>
      </c>
      <c r="AR3507">
        <f t="shared" ca="1" si="1250"/>
        <v>0</v>
      </c>
      <c r="AT3507">
        <f t="shared" ca="1" si="1228"/>
        <v>1</v>
      </c>
      <c r="AU3507">
        <f t="shared" ca="1" si="1229"/>
        <v>0</v>
      </c>
      <c r="AW3507" s="5">
        <f t="shared" ca="1" si="1243"/>
        <v>4.0407006215793788E-2</v>
      </c>
      <c r="AX3507" s="5">
        <f t="shared" ca="1" si="1244"/>
        <v>5.0504118661439619E-2</v>
      </c>
      <c r="AY3507" s="18">
        <f t="shared" ca="1" si="1242"/>
        <v>5.0504118661439619E-2</v>
      </c>
      <c r="BA3507" s="6">
        <f t="shared" ca="1" si="1235"/>
        <v>0.99001826633548373</v>
      </c>
      <c r="BB3507">
        <f t="shared" ca="1" si="1236"/>
        <v>0.89680322970867676</v>
      </c>
      <c r="BC3507" t="str">
        <f t="shared" ca="1" si="1224"/>
        <v>HYG UP Equity</v>
      </c>
      <c r="BD3507" t="str">
        <f t="shared" ca="1" si="1225"/>
        <v>HYG UP Equity</v>
      </c>
      <c r="BF3507">
        <f t="shared" ca="1" si="1245"/>
        <v>1</v>
      </c>
      <c r="BG3507">
        <f t="shared" ca="1" si="1246"/>
        <v>0</v>
      </c>
      <c r="BI3507">
        <f t="shared" ca="1" si="1212"/>
        <v>1</v>
      </c>
      <c r="BJ3507">
        <f t="shared" ca="1" si="1213"/>
        <v>0</v>
      </c>
      <c r="BL3507">
        <f t="shared" ca="1" si="1230"/>
        <v>11.773804620250143</v>
      </c>
      <c r="BM3507">
        <f t="shared" ca="1" si="1231"/>
        <v>0</v>
      </c>
      <c r="BN3507" s="9">
        <f t="shared" ca="1" si="1221"/>
        <v>1</v>
      </c>
      <c r="BO3507" s="9">
        <f t="shared" ca="1" si="1222"/>
        <v>0</v>
      </c>
      <c r="BP3507" s="9">
        <f t="shared" ca="1" si="1216"/>
        <v>1</v>
      </c>
      <c r="BQ3507" s="9">
        <f t="shared" ca="1" si="1217"/>
        <v>0</v>
      </c>
      <c r="BR3507">
        <f t="shared" ca="1" si="1218"/>
        <v>1336.9100032966599</v>
      </c>
      <c r="BS3507">
        <f t="shared" ca="1" si="1219"/>
        <v>-1.1539349180705871E-3</v>
      </c>
      <c r="BT3507">
        <f t="shared" ca="1" si="1220"/>
        <v>1.8055555555555558E-5</v>
      </c>
      <c r="BU3507">
        <f t="shared" ca="1" si="1205"/>
        <v>0</v>
      </c>
      <c r="BV3507">
        <f t="shared" ca="1" si="1206"/>
        <v>0</v>
      </c>
      <c r="BW3507" s="35">
        <f ca="1">IFERROR(VLOOKUP($B3507,OFFSET(Input!$A$1,0,MATCH(Index!BW$6&amp;" Index",Input!$1:$1,0)-1,10000,2),2,0)/100,BW3506)</f>
        <v>4.0000000000000001E-3</v>
      </c>
      <c r="BX3507">
        <f t="shared" ca="1" si="1223"/>
        <v>1.7792835388441008E-2</v>
      </c>
      <c r="CE3507">
        <v>1097.6778446815317</v>
      </c>
    </row>
    <row r="3508" spans="2:83" x14ac:dyDescent="0.25">
      <c r="B3508" s="2">
        <v>42611</v>
      </c>
      <c r="C3508">
        <f t="shared" ca="1" si="1207"/>
        <v>0</v>
      </c>
      <c r="D3508">
        <f t="shared" ca="1" si="1208"/>
        <v>0</v>
      </c>
      <c r="E3508">
        <f ca="1">IF($B3508&lt;VLOOKUP(E$6&amp;" Equity",Param,4,0),"",IFERROR(VLOOKUP($B3508,OFFSET(Input!$A$1,0,MATCH(Index!E$6&amp;" Equity",Input!$1:$1,0)-1,10000,2),2,0),E3507))</f>
        <v>86.99</v>
      </c>
      <c r="F3508" s="33">
        <v>140.21</v>
      </c>
      <c r="H3508">
        <f ca="1">IFERROR(VLOOKUP($B3508,OFFSET(Input!$A$1,0,MATCH(Index!H$6,Input!$1:$1,0)-1,10000,2),2,0),0)</f>
        <v>0</v>
      </c>
      <c r="I3508">
        <f ca="1">IFERROR(VLOOKUP($B3508,OFFSET(Input!$A$1,0,MATCH(Index!I$6,Input!$1:$1,0)-1,10000,2),2,0),0)</f>
        <v>0</v>
      </c>
      <c r="K3508">
        <f t="shared" ca="1" si="1209"/>
        <v>114.11360651422875</v>
      </c>
      <c r="L3508" s="30">
        <f t="shared" ca="1" si="1210"/>
        <v>158.86800871119425</v>
      </c>
      <c r="N3508">
        <f t="shared" ca="1" si="1214"/>
        <v>4.9553544212778524E-3</v>
      </c>
      <c r="O3508">
        <f t="shared" ca="1" si="1215"/>
        <v>1.3282314664072236E-2</v>
      </c>
      <c r="Q3508">
        <f t="shared" ca="1" si="1227"/>
        <v>4.5174223947691716E-2</v>
      </c>
      <c r="R3508">
        <f t="shared" ca="1" si="1226"/>
        <v>9.7229010794641274E-2</v>
      </c>
      <c r="T3508">
        <f t="shared" ca="1" si="1237"/>
        <v>4.9649937451668007E-2</v>
      </c>
      <c r="U3508">
        <f t="shared" ca="1" si="1232"/>
        <v>0.11239063031819295</v>
      </c>
      <c r="W3508">
        <f t="shared" ca="1" si="1233"/>
        <v>0.5596766138664816</v>
      </c>
      <c r="X3508">
        <f t="shared" ca="1" si="1234"/>
        <v>0.29658056071152633</v>
      </c>
      <c r="Z3508">
        <f t="shared" ca="1" si="1247"/>
        <v>113.63348719035007</v>
      </c>
      <c r="AA3508">
        <f t="shared" ca="1" si="1247"/>
        <v>113.0503914541094</v>
      </c>
      <c r="AB3508">
        <f t="shared" ca="1" si="1247"/>
        <v>112.73400021105142</v>
      </c>
      <c r="AC3508">
        <f t="shared" ca="1" si="1248"/>
        <v>113.0503914541094</v>
      </c>
      <c r="AE3508">
        <f ca="1">IFERROR(VLOOKUP($B3508,OFFSET(Input!$A$1,0,MATCH(Index!AE$6&amp;" Index",Input!$1:$1,0)-1,10000,2),2,0),AE3507)</f>
        <v>12.94</v>
      </c>
      <c r="AF3508">
        <f t="shared" ca="1" si="1238"/>
        <v>12.311333333333332</v>
      </c>
      <c r="AG3508">
        <f t="shared" ca="1" si="1238"/>
        <v>12.310500000000001</v>
      </c>
      <c r="AH3508">
        <f t="shared" ca="1" si="1238"/>
        <v>12.364800000000001</v>
      </c>
      <c r="AI3508">
        <f t="shared" ca="1" si="1239"/>
        <v>12.364800000000001</v>
      </c>
      <c r="AK3508">
        <f t="shared" ca="1" si="1240"/>
        <v>1</v>
      </c>
      <c r="AL3508">
        <f t="shared" ca="1" si="1241"/>
        <v>-1</v>
      </c>
      <c r="AN3508" t="str">
        <f t="shared" ca="1" si="1251"/>
        <v>Not Down</v>
      </c>
      <c r="AO3508" t="str">
        <f t="shared" ca="1" si="1211"/>
        <v>Not Up</v>
      </c>
      <c r="AQ3508">
        <f t="shared" ca="1" si="1249"/>
        <v>1</v>
      </c>
      <c r="AR3508">
        <f t="shared" ca="1" si="1250"/>
        <v>0</v>
      </c>
      <c r="AT3508">
        <f t="shared" ca="1" si="1228"/>
        <v>1</v>
      </c>
      <c r="AU3508">
        <f t="shared" ca="1" si="1229"/>
        <v>0</v>
      </c>
      <c r="AW3508" s="5">
        <f t="shared" ca="1" si="1243"/>
        <v>4.5174223947691716E-2</v>
      </c>
      <c r="AX3508" s="5">
        <f t="shared" ca="1" si="1244"/>
        <v>4.9649937451668007E-2</v>
      </c>
      <c r="AY3508" s="18">
        <f t="shared" ca="1" si="1242"/>
        <v>4.9649937451668007E-2</v>
      </c>
      <c r="BA3508" s="6">
        <f t="shared" ca="1" si="1235"/>
        <v>1.0070506140853202</v>
      </c>
      <c r="BB3508">
        <f t="shared" ca="1" si="1236"/>
        <v>1.0070506140853202</v>
      </c>
      <c r="BC3508" t="str">
        <f t="shared" ca="1" si="1224"/>
        <v>HYG UP Equity</v>
      </c>
      <c r="BD3508" t="str">
        <f t="shared" ca="1" si="1225"/>
        <v>HYG UP Equity</v>
      </c>
      <c r="BF3508">
        <f t="shared" ca="1" si="1245"/>
        <v>1</v>
      </c>
      <c r="BG3508">
        <f t="shared" ca="1" si="1246"/>
        <v>0</v>
      </c>
      <c r="BI3508">
        <f t="shared" ca="1" si="1212"/>
        <v>1</v>
      </c>
      <c r="BJ3508">
        <f t="shared" ca="1" si="1213"/>
        <v>0</v>
      </c>
      <c r="BL3508">
        <f t="shared" ca="1" si="1230"/>
        <v>11.773804620250143</v>
      </c>
      <c r="BM3508">
        <f t="shared" ca="1" si="1231"/>
        <v>0</v>
      </c>
      <c r="BN3508" s="9">
        <f t="shared" ca="1" si="1221"/>
        <v>1</v>
      </c>
      <c r="BO3508" s="9">
        <f t="shared" ca="1" si="1222"/>
        <v>0</v>
      </c>
      <c r="BP3508" s="9">
        <f t="shared" ca="1" si="1216"/>
        <v>1</v>
      </c>
      <c r="BQ3508" s="9">
        <f t="shared" ca="1" si="1217"/>
        <v>0</v>
      </c>
      <c r="BR3508">
        <f t="shared" ca="1" si="1218"/>
        <v>1343.5513076106333</v>
      </c>
      <c r="BS3508">
        <f t="shared" ca="1" si="1219"/>
        <v>4.9676524953787826E-3</v>
      </c>
      <c r="BT3508">
        <f t="shared" ca="1" si="1220"/>
        <v>5.4166666666666671E-5</v>
      </c>
      <c r="BU3508">
        <f t="shared" ca="1" si="1205"/>
        <v>0</v>
      </c>
      <c r="BV3508">
        <f t="shared" ca="1" si="1206"/>
        <v>0</v>
      </c>
      <c r="BW3508" s="35">
        <f ca="1">IFERROR(VLOOKUP($B3508,OFFSET(Input!$A$1,0,MATCH(Index!BW$6&amp;" Index",Input!$1:$1,0)-1,10000,2),2,0)/100,BW3507)</f>
        <v>4.0000000000000001E-3</v>
      </c>
      <c r="BX3508">
        <f t="shared" ca="1" si="1223"/>
        <v>5.3321722799044756E-2</v>
      </c>
      <c r="CE3508">
        <v>1102.4727245398635</v>
      </c>
    </row>
    <row r="3509" spans="2:83" x14ac:dyDescent="0.25">
      <c r="B3509" s="2">
        <v>42612</v>
      </c>
      <c r="C3509">
        <f t="shared" ca="1" si="1207"/>
        <v>0</v>
      </c>
      <c r="D3509">
        <f t="shared" ca="1" si="1208"/>
        <v>0</v>
      </c>
      <c r="E3509">
        <f ca="1">IF($B3509&lt;VLOOKUP(E$6&amp;" Equity",Param,4,0),"",IFERROR(VLOOKUP($B3509,OFFSET(Input!$A$1,0,MATCH(Index!E$6&amp;" Equity",Input!$1:$1,0)-1,10000,2),2,0),E3508))</f>
        <v>87.04</v>
      </c>
      <c r="F3509" s="33">
        <v>139.66999999999999</v>
      </c>
      <c r="H3509">
        <f ca="1">IFERROR(VLOOKUP($B3509,OFFSET(Input!$A$1,0,MATCH(Index!H$6,Input!$1:$1,0)-1,10000,2),2,0),0)</f>
        <v>0</v>
      </c>
      <c r="I3509">
        <f ca="1">IFERROR(VLOOKUP($B3509,OFFSET(Input!$A$1,0,MATCH(Index!I$6,Input!$1:$1,0)-1,10000,2),2,0),0)</f>
        <v>0</v>
      </c>
      <c r="K3509">
        <f t="shared" ca="1" si="1209"/>
        <v>114.17919658579689</v>
      </c>
      <c r="L3509" s="30">
        <f t="shared" ca="1" si="1210"/>
        <v>158.25614989439055</v>
      </c>
      <c r="N3509">
        <f t="shared" ca="1" si="1214"/>
        <v>5.7461358818315634E-4</v>
      </c>
      <c r="O3509">
        <f t="shared" ca="1" si="1215"/>
        <v>-3.8588014153603887E-3</v>
      </c>
      <c r="Q3509">
        <f t="shared" ca="1" si="1227"/>
        <v>4.4177373813722803E-2</v>
      </c>
      <c r="R3509">
        <f t="shared" ca="1" si="1226"/>
        <v>9.8229650374602476E-2</v>
      </c>
      <c r="T3509">
        <f t="shared" ca="1" si="1237"/>
        <v>4.9435409047948728E-2</v>
      </c>
      <c r="U3509">
        <f t="shared" ca="1" si="1232"/>
        <v>0.10708847988031217</v>
      </c>
      <c r="W3509">
        <f t="shared" ca="1" si="1233"/>
        <v>0.52311816425846036</v>
      </c>
      <c r="X3509">
        <f t="shared" ca="1" si="1234"/>
        <v>0.27233070163197831</v>
      </c>
      <c r="Z3509">
        <f t="shared" ca="1" si="1247"/>
        <v>113.71875428338865</v>
      </c>
      <c r="AA3509">
        <f t="shared" ca="1" si="1247"/>
        <v>113.22158154090221</v>
      </c>
      <c r="AB3509">
        <f t="shared" ca="1" si="1247"/>
        <v>112.83870265978983</v>
      </c>
      <c r="AC3509">
        <f t="shared" ca="1" si="1248"/>
        <v>113.22158154090221</v>
      </c>
      <c r="AE3509">
        <f ca="1">IFERROR(VLOOKUP($B3509,OFFSET(Input!$A$1,0,MATCH(Index!AE$6&amp;" Index",Input!$1:$1,0)-1,10000,2),2,0),AE3508)</f>
        <v>13.12</v>
      </c>
      <c r="AF3509">
        <f t="shared" ca="1" si="1238"/>
        <v>12.408666666666667</v>
      </c>
      <c r="AG3509">
        <f t="shared" ca="1" si="1238"/>
        <v>12.298</v>
      </c>
      <c r="AH3509">
        <f t="shared" ca="1" si="1238"/>
        <v>12.367599999999999</v>
      </c>
      <c r="AI3509">
        <f t="shared" ca="1" si="1239"/>
        <v>12.367599999999999</v>
      </c>
      <c r="AK3509">
        <f t="shared" ca="1" si="1240"/>
        <v>1</v>
      </c>
      <c r="AL3509">
        <f t="shared" ca="1" si="1241"/>
        <v>1</v>
      </c>
      <c r="AN3509" t="str">
        <f t="shared" ca="1" si="1251"/>
        <v>Not Down</v>
      </c>
      <c r="AO3509" t="str">
        <f t="shared" ca="1" si="1211"/>
        <v>Not Up</v>
      </c>
      <c r="AQ3509">
        <f t="shared" ca="1" si="1249"/>
        <v>1</v>
      </c>
      <c r="AR3509">
        <f t="shared" ca="1" si="1250"/>
        <v>0</v>
      </c>
      <c r="AT3509">
        <f t="shared" ca="1" si="1228"/>
        <v>1</v>
      </c>
      <c r="AU3509">
        <f t="shared" ca="1" si="1229"/>
        <v>0</v>
      </c>
      <c r="AW3509" s="5">
        <f t="shared" ca="1" si="1243"/>
        <v>4.4177373813722803E-2</v>
      </c>
      <c r="AX3509" s="5">
        <f t="shared" ca="1" si="1244"/>
        <v>4.9435409047948728E-2</v>
      </c>
      <c r="AY3509" s="18">
        <f t="shared" ca="1" si="1242"/>
        <v>4.9435409047948728E-2</v>
      </c>
      <c r="BA3509" s="6">
        <f t="shared" ca="1" si="1235"/>
        <v>1.0114207804269135</v>
      </c>
      <c r="BB3509">
        <f t="shared" ca="1" si="1236"/>
        <v>1.0070506140853202</v>
      </c>
      <c r="BC3509" t="str">
        <f t="shared" ca="1" si="1224"/>
        <v>HYG UP Equity</v>
      </c>
      <c r="BD3509" t="str">
        <f t="shared" ca="1" si="1225"/>
        <v>HYG UP Equity</v>
      </c>
      <c r="BF3509">
        <f t="shared" ca="1" si="1245"/>
        <v>1</v>
      </c>
      <c r="BG3509">
        <f t="shared" ca="1" si="1246"/>
        <v>0</v>
      </c>
      <c r="BI3509">
        <f t="shared" ca="1" si="1212"/>
        <v>1</v>
      </c>
      <c r="BJ3509">
        <f t="shared" ca="1" si="1213"/>
        <v>0</v>
      </c>
      <c r="BL3509">
        <f t="shared" ca="1" si="1230"/>
        <v>11.773804620250143</v>
      </c>
      <c r="BM3509">
        <f t="shared" ca="1" si="1231"/>
        <v>0</v>
      </c>
      <c r="BN3509" s="9">
        <f t="shared" ca="1" si="1221"/>
        <v>1</v>
      </c>
      <c r="BO3509" s="9">
        <f t="shared" ca="1" si="1222"/>
        <v>0</v>
      </c>
      <c r="BP3509" s="9">
        <f t="shared" ca="1" si="1216"/>
        <v>1</v>
      </c>
      <c r="BQ3509" s="9">
        <f t="shared" ca="1" si="1217"/>
        <v>0</v>
      </c>
      <c r="BR3509">
        <f t="shared" ca="1" si="1218"/>
        <v>1344.3235522983048</v>
      </c>
      <c r="BS3509">
        <f t="shared" ca="1" si="1219"/>
        <v>5.7477871019662174E-4</v>
      </c>
      <c r="BT3509">
        <f t="shared" ca="1" si="1220"/>
        <v>1.8055555555555558E-5</v>
      </c>
      <c r="BU3509">
        <f t="shared" ca="1" si="1205"/>
        <v>2.204947687532868E-5</v>
      </c>
      <c r="BV3509">
        <f t="shared" ca="1" si="1206"/>
        <v>0</v>
      </c>
      <c r="BW3509" s="35">
        <f ca="1">IFERROR(VLOOKUP($B3509,OFFSET(Input!$A$1,0,MATCH(Index!BW$6&amp;" Index",Input!$1:$1,0)-1,10000,2),2,0)/100,BW3508)</f>
        <v>4.0000000000000001E-3</v>
      </c>
      <c r="BX3509">
        <f t="shared" ca="1" si="1223"/>
        <v>2.0046105340808907E-2</v>
      </c>
      <c r="CE3509">
        <v>1102.9848003964125</v>
      </c>
    </row>
    <row r="3510" spans="2:83" x14ac:dyDescent="0.25">
      <c r="B3510" s="2">
        <v>42613</v>
      </c>
      <c r="C3510">
        <f t="shared" ca="1" si="1207"/>
        <v>0</v>
      </c>
      <c r="D3510">
        <f t="shared" ca="1" si="1208"/>
        <v>0</v>
      </c>
      <c r="E3510">
        <f ca="1">IF($B3510&lt;VLOOKUP(E$6&amp;" Equity",Param,4,0),"",IFERROR(VLOOKUP($B3510,OFFSET(Input!$A$1,0,MATCH(Index!E$6&amp;" Equity",Input!$1:$1,0)-1,10000,2),2,0),E3509))</f>
        <v>86.71</v>
      </c>
      <c r="F3510" s="33">
        <v>139.87</v>
      </c>
      <c r="H3510">
        <f ca="1">IFERROR(VLOOKUP($B3510,OFFSET(Input!$A$1,0,MATCH(Index!H$6,Input!$1:$1,0)-1,10000,2),2,0),0)</f>
        <v>0</v>
      </c>
      <c r="I3510">
        <f ca="1">IFERROR(VLOOKUP($B3510,OFFSET(Input!$A$1,0,MATCH(Index!I$6,Input!$1:$1,0)-1,10000,2),2,0),0)</f>
        <v>0</v>
      </c>
      <c r="K3510">
        <f t="shared" ca="1" si="1209"/>
        <v>113.74630211344723</v>
      </c>
      <c r="L3510" s="30">
        <f t="shared" ca="1" si="1210"/>
        <v>158.48276427098452</v>
      </c>
      <c r="N3510">
        <f t="shared" ca="1" si="1214"/>
        <v>-3.7985657185635158E-3</v>
      </c>
      <c r="O3510">
        <f t="shared" ca="1" si="1215"/>
        <v>1.4309224735327673E-3</v>
      </c>
      <c r="Q3510">
        <f t="shared" ca="1" si="1227"/>
        <v>4.7609860351528865E-2</v>
      </c>
      <c r="R3510">
        <f t="shared" ca="1" si="1226"/>
        <v>9.3806245954850195E-2</v>
      </c>
      <c r="T3510">
        <f t="shared" ca="1" si="1237"/>
        <v>4.8698799580216785E-2</v>
      </c>
      <c r="U3510">
        <f t="shared" ca="1" si="1232"/>
        <v>0.10718922392907262</v>
      </c>
      <c r="W3510">
        <f t="shared" ca="1" si="1233"/>
        <v>0.43078871877868491</v>
      </c>
      <c r="X3510">
        <f t="shared" ca="1" si="1234"/>
        <v>0.25680299564798331</v>
      </c>
      <c r="Z3510">
        <f t="shared" ca="1" si="1247"/>
        <v>113.74499031201587</v>
      </c>
      <c r="AA3510">
        <f t="shared" ca="1" si="1247"/>
        <v>113.34620267688165</v>
      </c>
      <c r="AB3510">
        <f t="shared" ca="1" si="1247"/>
        <v>112.91250814026495</v>
      </c>
      <c r="AC3510">
        <f t="shared" ca="1" si="1248"/>
        <v>113.34620267688165</v>
      </c>
      <c r="AE3510">
        <f ca="1">IFERROR(VLOOKUP($B3510,OFFSET(Input!$A$1,0,MATCH(Index!AE$6&amp;" Index",Input!$1:$1,0)-1,10000,2),2,0),AE3509)</f>
        <v>13.42</v>
      </c>
      <c r="AF3510">
        <f t="shared" ca="1" si="1238"/>
        <v>12.5</v>
      </c>
      <c r="AG3510">
        <f t="shared" ca="1" si="1238"/>
        <v>12.325999999999999</v>
      </c>
      <c r="AH3510">
        <f t="shared" ca="1" si="1238"/>
        <v>12.3912</v>
      </c>
      <c r="AI3510">
        <f t="shared" ca="1" si="1239"/>
        <v>12.3912</v>
      </c>
      <c r="AK3510">
        <f t="shared" ca="1" si="1240"/>
        <v>1</v>
      </c>
      <c r="AL3510">
        <f t="shared" ca="1" si="1241"/>
        <v>1</v>
      </c>
      <c r="AN3510" t="str">
        <f t="shared" ca="1" si="1251"/>
        <v>Not Down</v>
      </c>
      <c r="AO3510" t="str">
        <f t="shared" ca="1" si="1211"/>
        <v>Not Up</v>
      </c>
      <c r="AQ3510">
        <f t="shared" ca="1" si="1249"/>
        <v>1</v>
      </c>
      <c r="AR3510">
        <f t="shared" ca="1" si="1250"/>
        <v>0</v>
      </c>
      <c r="AT3510">
        <f t="shared" ca="1" si="1228"/>
        <v>1</v>
      </c>
      <c r="AU3510">
        <f t="shared" ca="1" si="1229"/>
        <v>0</v>
      </c>
      <c r="AW3510" s="5">
        <f t="shared" ca="1" si="1243"/>
        <v>4.7609860351528865E-2</v>
      </c>
      <c r="AX3510" s="5">
        <f t="shared" ca="1" si="1244"/>
        <v>4.8698799580216785E-2</v>
      </c>
      <c r="AY3510" s="18">
        <f t="shared" ca="1" si="1242"/>
        <v>4.8698799580216785E-2</v>
      </c>
      <c r="BA3510" s="6">
        <f t="shared" ca="1" si="1235"/>
        <v>1.0267193530641321</v>
      </c>
      <c r="BB3510">
        <f t="shared" ca="1" si="1236"/>
        <v>1.0070506140853202</v>
      </c>
      <c r="BC3510" t="str">
        <f t="shared" ca="1" si="1224"/>
        <v>HYG UP Equity</v>
      </c>
      <c r="BD3510" t="str">
        <f t="shared" ca="1" si="1225"/>
        <v>HYG UP Equity</v>
      </c>
      <c r="BF3510">
        <f t="shared" ca="1" si="1245"/>
        <v>1</v>
      </c>
      <c r="BG3510">
        <f t="shared" ca="1" si="1246"/>
        <v>0</v>
      </c>
      <c r="BI3510">
        <f t="shared" ca="1" si="1212"/>
        <v>1</v>
      </c>
      <c r="BJ3510">
        <f t="shared" ca="1" si="1213"/>
        <v>0</v>
      </c>
      <c r="BL3510">
        <f t="shared" ca="1" si="1230"/>
        <v>11.773804620250143</v>
      </c>
      <c r="BM3510">
        <f t="shared" ca="1" si="1231"/>
        <v>0</v>
      </c>
      <c r="BN3510" s="9">
        <f t="shared" ca="1" si="1221"/>
        <v>1</v>
      </c>
      <c r="BO3510" s="9">
        <f t="shared" ca="1" si="1222"/>
        <v>0</v>
      </c>
      <c r="BP3510" s="9">
        <f t="shared" ca="1" si="1216"/>
        <v>1</v>
      </c>
      <c r="BQ3510" s="9">
        <f t="shared" ca="1" si="1217"/>
        <v>0</v>
      </c>
      <c r="BR3510">
        <f t="shared" ca="1" si="1218"/>
        <v>1339.2267373596735</v>
      </c>
      <c r="BS3510">
        <f t="shared" ca="1" si="1219"/>
        <v>-3.7913602941178626E-3</v>
      </c>
      <c r="BT3510">
        <f t="shared" ca="1" si="1220"/>
        <v>1.8055555555555558E-5</v>
      </c>
      <c r="BU3510">
        <f t="shared" ca="1" si="1205"/>
        <v>0</v>
      </c>
      <c r="BV3510">
        <f t="shared" ca="1" si="1206"/>
        <v>0</v>
      </c>
      <c r="BW3510" s="35">
        <f ca="1">IFERROR(VLOOKUP($B3510,OFFSET(Input!$A$1,0,MATCH(Index!BW$6&amp;" Index",Input!$1:$1,0)-1,10000,2),2,0)/100,BW3509)</f>
        <v>3.0000000000000001E-3</v>
      </c>
      <c r="BX3510">
        <f t="shared" ca="1" si="1223"/>
        <v>2.0055416343552446E-2</v>
      </c>
      <c r="CE3510">
        <v>1098.7380422134206</v>
      </c>
    </row>
    <row r="3511" spans="2:83" x14ac:dyDescent="0.25">
      <c r="B3511" s="2">
        <v>42614</v>
      </c>
      <c r="C3511">
        <f t="shared" ca="1" si="1207"/>
        <v>1</v>
      </c>
      <c r="D3511">
        <f t="shared" ca="1" si="1208"/>
        <v>0</v>
      </c>
      <c r="E3511">
        <f ca="1">IF($B3511&lt;VLOOKUP(E$6&amp;" Equity",Param,4,0),"",IFERROR(VLOOKUP($B3511,OFFSET(Input!$A$1,0,MATCH(Index!E$6&amp;" Equity",Input!$1:$1,0)-1,10000,2),2,0),E3510))</f>
        <v>86.5</v>
      </c>
      <c r="F3511" s="33">
        <v>139.77000000000001</v>
      </c>
      <c r="H3511">
        <f ca="1">IFERROR(VLOOKUP($B3511,OFFSET(Input!$A$1,0,MATCH(Index!H$6,Input!$1:$1,0)-1,10000,2),2,0),0)</f>
        <v>0.37115799999999999</v>
      </c>
      <c r="I3511">
        <f ca="1">IFERROR(VLOOKUP($B3511,OFFSET(Input!$A$1,0,MATCH(Index!I$6,Input!$1:$1,0)-1,10000,2),2,0),0)</f>
        <v>0.25417299999999998</v>
      </c>
      <c r="K3511">
        <f t="shared" ca="1" si="1209"/>
        <v>113.95770940852276</v>
      </c>
      <c r="L3511" s="30">
        <f t="shared" ca="1" si="1210"/>
        <v>158.65745336239766</v>
      </c>
      <c r="N3511">
        <f t="shared" ca="1" si="1214"/>
        <v>1.8568610575252166E-3</v>
      </c>
      <c r="O3511">
        <f t="shared" ca="1" si="1215"/>
        <v>1.1016521990440829E-3</v>
      </c>
      <c r="Q3511">
        <f t="shared" ca="1" si="1227"/>
        <v>4.4338060488642937E-2</v>
      </c>
      <c r="R3511">
        <f t="shared" ca="1" si="1226"/>
        <v>9.3634218797740199E-2</v>
      </c>
      <c r="T3511">
        <f t="shared" ca="1" si="1237"/>
        <v>4.3674194479974414E-2</v>
      </c>
      <c r="U3511">
        <f t="shared" ca="1" si="1232"/>
        <v>0.10391703038431663</v>
      </c>
      <c r="W3511">
        <f t="shared" ca="1" si="1233"/>
        <v>0.43824947820438515</v>
      </c>
      <c r="X3511">
        <f t="shared" ca="1" si="1234"/>
        <v>0.16913689633318102</v>
      </c>
      <c r="Z3511">
        <f t="shared" ca="1" si="1247"/>
        <v>113.74776582148436</v>
      </c>
      <c r="AA3511">
        <f t="shared" ca="1" si="1247"/>
        <v>113.4459755389681</v>
      </c>
      <c r="AB3511">
        <f t="shared" ca="1" si="1247"/>
        <v>113.01357463628523</v>
      </c>
      <c r="AC3511">
        <f t="shared" ca="1" si="1248"/>
        <v>113.4459755389681</v>
      </c>
      <c r="AE3511">
        <f ca="1">IFERROR(VLOOKUP($B3511,OFFSET(Input!$A$1,0,MATCH(Index!AE$6&amp;" Index",Input!$1:$1,0)-1,10000,2),2,0),AE3510)</f>
        <v>13.48</v>
      </c>
      <c r="AF3511">
        <f t="shared" ca="1" si="1238"/>
        <v>12.619999999999997</v>
      </c>
      <c r="AG3511">
        <f t="shared" ca="1" si="1238"/>
        <v>12.379</v>
      </c>
      <c r="AH3511">
        <f t="shared" ca="1" si="1238"/>
        <v>12.421600000000002</v>
      </c>
      <c r="AI3511">
        <f t="shared" ca="1" si="1239"/>
        <v>12.421600000000002</v>
      </c>
      <c r="AK3511">
        <f t="shared" ca="1" si="1240"/>
        <v>1</v>
      </c>
      <c r="AL3511">
        <f t="shared" ca="1" si="1241"/>
        <v>1</v>
      </c>
      <c r="AN3511" t="str">
        <f t="shared" ca="1" si="1251"/>
        <v>Not Down</v>
      </c>
      <c r="AO3511" t="str">
        <f t="shared" ca="1" si="1211"/>
        <v>Not Up</v>
      </c>
      <c r="AQ3511">
        <f t="shared" ca="1" si="1249"/>
        <v>1</v>
      </c>
      <c r="AR3511">
        <f t="shared" ca="1" si="1250"/>
        <v>0</v>
      </c>
      <c r="AT3511">
        <f t="shared" ca="1" si="1228"/>
        <v>1</v>
      </c>
      <c r="AU3511">
        <f t="shared" ca="1" si="1229"/>
        <v>0</v>
      </c>
      <c r="AW3511" s="5">
        <f t="shared" ca="1" si="1243"/>
        <v>4.4338060488642937E-2</v>
      </c>
      <c r="AX3511" s="5">
        <f t="shared" ca="1" si="1244"/>
        <v>4.3674194479974414E-2</v>
      </c>
      <c r="AY3511" s="18">
        <f t="shared" ca="1" si="1242"/>
        <v>4.4338060488642937E-2</v>
      </c>
      <c r="BA3511" s="6">
        <f t="shared" ca="1" si="1235"/>
        <v>1.1276993050430646</v>
      </c>
      <c r="BB3511">
        <f t="shared" ca="1" si="1236"/>
        <v>1.1276993050430646</v>
      </c>
      <c r="BC3511" t="str">
        <f t="shared" ca="1" si="1224"/>
        <v>HYG UP Equity</v>
      </c>
      <c r="BD3511" t="str">
        <f t="shared" ca="1" si="1225"/>
        <v>HYG UP Equity</v>
      </c>
      <c r="BF3511">
        <f t="shared" ca="1" si="1245"/>
        <v>1</v>
      </c>
      <c r="BG3511">
        <f t="shared" ca="1" si="1246"/>
        <v>0</v>
      </c>
      <c r="BI3511">
        <f t="shared" ca="1" si="1212"/>
        <v>1</v>
      </c>
      <c r="BJ3511">
        <f t="shared" ca="1" si="1213"/>
        <v>0</v>
      </c>
      <c r="BL3511">
        <f t="shared" ca="1" si="1230"/>
        <v>11.773804620250143</v>
      </c>
      <c r="BM3511">
        <f t="shared" ca="1" si="1231"/>
        <v>0</v>
      </c>
      <c r="BN3511" s="9">
        <f t="shared" ca="1" si="1221"/>
        <v>1</v>
      </c>
      <c r="BO3511" s="9">
        <f t="shared" ca="1" si="1222"/>
        <v>0</v>
      </c>
      <c r="BP3511" s="9">
        <f t="shared" ca="1" si="1216"/>
        <v>1</v>
      </c>
      <c r="BQ3511" s="9">
        <f t="shared" ca="1" si="1217"/>
        <v>0</v>
      </c>
      <c r="BR3511">
        <f t="shared" ca="1" si="1218"/>
        <v>1341.7158055471884</v>
      </c>
      <c r="BS3511">
        <f t="shared" ca="1" si="1219"/>
        <v>1.8585860915696362E-3</v>
      </c>
      <c r="BT3511">
        <f t="shared" ca="1" si="1220"/>
        <v>1.8055555555555558E-5</v>
      </c>
      <c r="BU3511">
        <f t="shared" ca="1" si="1205"/>
        <v>0</v>
      </c>
      <c r="BV3511">
        <f t="shared" ca="1" si="1206"/>
        <v>0</v>
      </c>
      <c r="BW3511" s="35">
        <f ca="1">IFERROR(VLOOKUP($B3511,OFFSET(Input!$A$1,0,MATCH(Index!BW$6&amp;" Index",Input!$1:$1,0)-1,10000,2),2,0)/100,BW3510)</f>
        <v>4.0000000000000001E-3</v>
      </c>
      <c r="BX3511">
        <f t="shared" ca="1" si="1223"/>
        <v>1.9978198141234808E-2</v>
      </c>
      <c r="CE3511">
        <v>1100.7592365054368</v>
      </c>
    </row>
    <row r="3512" spans="2:83" x14ac:dyDescent="0.25">
      <c r="B3512" s="2">
        <v>42615</v>
      </c>
      <c r="C3512">
        <f t="shared" ca="1" si="1207"/>
        <v>0</v>
      </c>
      <c r="D3512">
        <f t="shared" ca="1" si="1208"/>
        <v>1</v>
      </c>
      <c r="E3512">
        <f ca="1">IF($B3512&lt;VLOOKUP(E$6&amp;" Equity",Param,4,0),"",IFERROR(VLOOKUP($B3512,OFFSET(Input!$A$1,0,MATCH(Index!E$6&amp;" Equity",Input!$1:$1,0)-1,10000,2),2,0),E3511))</f>
        <v>86.9</v>
      </c>
      <c r="F3512" s="33">
        <v>138.63</v>
      </c>
      <c r="H3512">
        <f ca="1">IFERROR(VLOOKUP($B3512,OFFSET(Input!$A$1,0,MATCH(Index!H$6,Input!$1:$1,0)-1,10000,2),2,0),0)</f>
        <v>0</v>
      </c>
      <c r="I3512">
        <f ca="1">IFERROR(VLOOKUP($B3512,OFFSET(Input!$A$1,0,MATCH(Index!I$6,Input!$1:$1,0)-1,10000,2),2,0),0)</f>
        <v>0</v>
      </c>
      <c r="K3512">
        <f t="shared" ca="1" si="1209"/>
        <v>114.48468147515176</v>
      </c>
      <c r="L3512" s="30">
        <f t="shared" ca="1" si="1210"/>
        <v>157.36340244422399</v>
      </c>
      <c r="N3512">
        <f t="shared" ca="1" si="1214"/>
        <v>4.6136183335127147E-3</v>
      </c>
      <c r="O3512">
        <f t="shared" ca="1" si="1215"/>
        <v>-8.1897009465303344E-3</v>
      </c>
      <c r="Q3512">
        <f t="shared" ca="1" si="1227"/>
        <v>4.7704675845719982E-2</v>
      </c>
      <c r="R3512">
        <f t="shared" ca="1" si="1226"/>
        <v>9.8809192332534421E-2</v>
      </c>
      <c r="T3512">
        <f t="shared" ca="1" si="1237"/>
        <v>4.5970967301348933E-2</v>
      </c>
      <c r="U3512">
        <f t="shared" ca="1" si="1232"/>
        <v>0.10132746487908562</v>
      </c>
      <c r="W3512">
        <f t="shared" ca="1" si="1233"/>
        <v>9.9854273368654156E-2</v>
      </c>
      <c r="X3512">
        <f t="shared" ca="1" si="1234"/>
        <v>0.12545888160564733</v>
      </c>
      <c r="Z3512">
        <f t="shared" ca="1" si="1247"/>
        <v>113.83734537483117</v>
      </c>
      <c r="AA3512">
        <f t="shared" ca="1" si="1247"/>
        <v>113.55963489078803</v>
      </c>
      <c r="AB3512">
        <f t="shared" ca="1" si="1247"/>
        <v>113.13154118747239</v>
      </c>
      <c r="AC3512">
        <f t="shared" ca="1" si="1248"/>
        <v>113.55963489078803</v>
      </c>
      <c r="AE3512">
        <f ca="1">IFERROR(VLOOKUP($B3512,OFFSET(Input!$A$1,0,MATCH(Index!AE$6&amp;" Index",Input!$1:$1,0)-1,10000,2),2,0),AE3511)</f>
        <v>11.98</v>
      </c>
      <c r="AF3512">
        <f t="shared" ca="1" si="1238"/>
        <v>12.648666666666664</v>
      </c>
      <c r="AG3512">
        <f t="shared" ca="1" si="1238"/>
        <v>12.408499999999998</v>
      </c>
      <c r="AH3512">
        <f t="shared" ca="1" si="1238"/>
        <v>12.426000000000004</v>
      </c>
      <c r="AI3512">
        <f t="shared" ca="1" si="1239"/>
        <v>12.426000000000004</v>
      </c>
      <c r="AK3512">
        <f t="shared" ca="1" si="1240"/>
        <v>1</v>
      </c>
      <c r="AL3512">
        <f t="shared" ca="1" si="1241"/>
        <v>1</v>
      </c>
      <c r="AN3512" t="str">
        <f t="shared" ca="1" si="1251"/>
        <v>Not Down</v>
      </c>
      <c r="AO3512" t="str">
        <f t="shared" ca="1" si="1211"/>
        <v>Not Up</v>
      </c>
      <c r="AQ3512">
        <f t="shared" ca="1" si="1249"/>
        <v>1</v>
      </c>
      <c r="AR3512">
        <f t="shared" ca="1" si="1250"/>
        <v>0</v>
      </c>
      <c r="AT3512">
        <f t="shared" ca="1" si="1228"/>
        <v>1</v>
      </c>
      <c r="AU3512">
        <f t="shared" ca="1" si="1229"/>
        <v>0</v>
      </c>
      <c r="AW3512" s="5">
        <f t="shared" ca="1" si="1243"/>
        <v>4.7704675845719982E-2</v>
      </c>
      <c r="AX3512" s="5">
        <f t="shared" ca="1" si="1244"/>
        <v>4.5970967301348933E-2</v>
      </c>
      <c r="AY3512" s="18">
        <f t="shared" ca="1" si="1242"/>
        <v>4.7704675845719982E-2</v>
      </c>
      <c r="BA3512" s="6">
        <f t="shared" ca="1" si="1235"/>
        <v>1.0481152866797219</v>
      </c>
      <c r="BB3512">
        <f t="shared" ca="1" si="1236"/>
        <v>1.0481152866797219</v>
      </c>
      <c r="BC3512" t="str">
        <f t="shared" ca="1" si="1224"/>
        <v>HYG UP Equity</v>
      </c>
      <c r="BD3512" t="str">
        <f t="shared" ca="1" si="1225"/>
        <v>HYG UP Equity</v>
      </c>
      <c r="BF3512">
        <f t="shared" ca="1" si="1245"/>
        <v>1</v>
      </c>
      <c r="BG3512">
        <f t="shared" ca="1" si="1246"/>
        <v>0</v>
      </c>
      <c r="BI3512">
        <f t="shared" ca="1" si="1212"/>
        <v>1</v>
      </c>
      <c r="BJ3512">
        <f t="shared" ca="1" si="1213"/>
        <v>0</v>
      </c>
      <c r="BL3512">
        <f t="shared" ca="1" si="1230"/>
        <v>11.773804620250143</v>
      </c>
      <c r="BM3512">
        <f t="shared" ca="1" si="1231"/>
        <v>0</v>
      </c>
      <c r="BN3512" s="9">
        <f t="shared" ca="1" si="1221"/>
        <v>1</v>
      </c>
      <c r="BO3512" s="9">
        <f t="shared" ca="1" si="1222"/>
        <v>0</v>
      </c>
      <c r="BP3512" s="9">
        <f t="shared" ca="1" si="1216"/>
        <v>1</v>
      </c>
      <c r="BQ3512" s="9">
        <f t="shared" ca="1" si="1217"/>
        <v>0</v>
      </c>
      <c r="BR3512">
        <f t="shared" ca="1" si="1218"/>
        <v>1347.9202717000078</v>
      </c>
      <c r="BS3512">
        <f t="shared" ca="1" si="1219"/>
        <v>4.6242774566473965E-3</v>
      </c>
      <c r="BT3512">
        <f t="shared" ca="1" si="1220"/>
        <v>1.8055555555555558E-5</v>
      </c>
      <c r="BU3512">
        <f t="shared" ca="1" si="1205"/>
        <v>2.4129738191548889E-5</v>
      </c>
      <c r="BV3512">
        <f t="shared" ca="1" si="1206"/>
        <v>0</v>
      </c>
      <c r="BW3512" s="35">
        <f ca="1">IFERROR(VLOOKUP($B3512,OFFSET(Input!$A$1,0,MATCH(Index!BW$6&amp;" Index",Input!$1:$1,0)-1,10000,2),2,0)/100,BW3511)</f>
        <v>4.0000000000000001E-3</v>
      </c>
      <c r="BX3512">
        <f t="shared" ca="1" si="1223"/>
        <v>2.2412820192152644E-2</v>
      </c>
      <c r="CE3512">
        <v>1105.8233912396968</v>
      </c>
    </row>
    <row r="3513" spans="2:83" x14ac:dyDescent="0.25">
      <c r="B3513" s="2">
        <v>42619</v>
      </c>
      <c r="C3513">
        <f t="shared" ca="1" si="1207"/>
        <v>0</v>
      </c>
      <c r="D3513">
        <f t="shared" ca="1" si="1208"/>
        <v>2</v>
      </c>
      <c r="E3513">
        <f ca="1">IF($B3513&lt;VLOOKUP(E$6&amp;" Equity",Param,4,0),"",IFERROR(VLOOKUP($B3513,OFFSET(Input!$A$1,0,MATCH(Index!E$6&amp;" Equity",Input!$1:$1,0)-1,10000,2),2,0),E3512))</f>
        <v>87</v>
      </c>
      <c r="F3513" s="33">
        <v>139.63999999999999</v>
      </c>
      <c r="H3513">
        <f ca="1">IFERROR(VLOOKUP($B3513,OFFSET(Input!$A$1,0,MATCH(Index!H$6,Input!$1:$1,0)-1,10000,2),2,0),0)</f>
        <v>0</v>
      </c>
      <c r="I3513">
        <f ca="1">IFERROR(VLOOKUP($B3513,OFFSET(Input!$A$1,0,MATCH(Index!I$6,Input!$1:$1,0)-1,10000,2),2,0),0)</f>
        <v>0</v>
      </c>
      <c r="K3513">
        <f t="shared" ca="1" si="1209"/>
        <v>114.616424491809</v>
      </c>
      <c r="L3513" s="30">
        <f t="shared" ca="1" si="1210"/>
        <v>158.50988615243045</v>
      </c>
      <c r="N3513">
        <f t="shared" ca="1" si="1214"/>
        <v>1.15008638323731E-3</v>
      </c>
      <c r="O3513">
        <f t="shared" ca="1" si="1215"/>
        <v>7.2591686865504474E-3</v>
      </c>
      <c r="Q3513">
        <f t="shared" ca="1" si="1227"/>
        <v>4.7361232691651468E-2</v>
      </c>
      <c r="R3513">
        <f t="shared" ca="1" si="1226"/>
        <v>9.65053780806851E-2</v>
      </c>
      <c r="T3513">
        <f t="shared" ca="1" si="1237"/>
        <v>4.3816791937732601E-2</v>
      </c>
      <c r="U3513">
        <f t="shared" ca="1" si="1232"/>
        <v>0.10433876096663351</v>
      </c>
      <c r="W3513">
        <f t="shared" ca="1" si="1233"/>
        <v>0.2239456789064104</v>
      </c>
      <c r="X3513">
        <f t="shared" ca="1" si="1234"/>
        <v>0.12965448930944282</v>
      </c>
      <c r="Z3513">
        <f t="shared" ca="1" si="1247"/>
        <v>113.95846444988277</v>
      </c>
      <c r="AA3513">
        <f t="shared" ca="1" si="1247"/>
        <v>113.65692486839198</v>
      </c>
      <c r="AB3513">
        <f t="shared" ca="1" si="1247"/>
        <v>113.27968572627663</v>
      </c>
      <c r="AC3513">
        <f t="shared" ca="1" si="1248"/>
        <v>113.65692486839198</v>
      </c>
      <c r="AE3513">
        <f ca="1">IFERROR(VLOOKUP($B3513,OFFSET(Input!$A$1,0,MATCH(Index!AE$6&amp;" Index",Input!$1:$1,0)-1,10000,2),2,0),AE3512)</f>
        <v>12.02</v>
      </c>
      <c r="AF3513">
        <f t="shared" ca="1" si="1238"/>
        <v>12.662666666666665</v>
      </c>
      <c r="AG3513">
        <f t="shared" ca="1" si="1238"/>
        <v>12.434499999999998</v>
      </c>
      <c r="AH3513">
        <f t="shared" ca="1" si="1238"/>
        <v>12.4092</v>
      </c>
      <c r="AI3513">
        <f t="shared" ca="1" si="1239"/>
        <v>12.434499999999998</v>
      </c>
      <c r="AK3513">
        <f t="shared" ca="1" si="1240"/>
        <v>1</v>
      </c>
      <c r="AL3513">
        <f t="shared" ca="1" si="1241"/>
        <v>1</v>
      </c>
      <c r="AN3513" t="str">
        <f t="shared" ca="1" si="1251"/>
        <v>Not Down</v>
      </c>
      <c r="AO3513" t="str">
        <f t="shared" ca="1" si="1211"/>
        <v>Not Up</v>
      </c>
      <c r="AQ3513">
        <f t="shared" ca="1" si="1249"/>
        <v>1</v>
      </c>
      <c r="AR3513">
        <f t="shared" ca="1" si="1250"/>
        <v>0</v>
      </c>
      <c r="AT3513">
        <f t="shared" ca="1" si="1228"/>
        <v>1</v>
      </c>
      <c r="AU3513">
        <f t="shared" ca="1" si="1229"/>
        <v>0</v>
      </c>
      <c r="AW3513" s="5">
        <f t="shared" ca="1" si="1243"/>
        <v>4.7361232691651468E-2</v>
      </c>
      <c r="AX3513" s="5">
        <f t="shared" ca="1" si="1244"/>
        <v>4.3816791937732601E-2</v>
      </c>
      <c r="AY3513" s="18">
        <f t="shared" ca="1" si="1242"/>
        <v>4.7361232691651468E-2</v>
      </c>
      <c r="BA3513" s="6">
        <f t="shared" ca="1" si="1235"/>
        <v>1.055715764949118</v>
      </c>
      <c r="BB3513">
        <f t="shared" ca="1" si="1236"/>
        <v>1.055715764949118</v>
      </c>
      <c r="BC3513" t="str">
        <f t="shared" ca="1" si="1224"/>
        <v>HYG UP Equity</v>
      </c>
      <c r="BD3513" t="str">
        <f t="shared" ca="1" si="1225"/>
        <v>HYG UP Equity</v>
      </c>
      <c r="BF3513">
        <f t="shared" ca="1" si="1245"/>
        <v>1</v>
      </c>
      <c r="BG3513">
        <f t="shared" ca="1" si="1246"/>
        <v>0</v>
      </c>
      <c r="BI3513">
        <f t="shared" ca="1" si="1212"/>
        <v>1</v>
      </c>
      <c r="BJ3513">
        <f t="shared" ca="1" si="1213"/>
        <v>0</v>
      </c>
      <c r="BL3513">
        <f t="shared" ca="1" si="1230"/>
        <v>11.773804620250143</v>
      </c>
      <c r="BM3513">
        <f t="shared" ca="1" si="1231"/>
        <v>0</v>
      </c>
      <c r="BN3513" s="9">
        <f t="shared" ca="1" si="1221"/>
        <v>1</v>
      </c>
      <c r="BO3513" s="9">
        <f t="shared" ca="1" si="1222"/>
        <v>0</v>
      </c>
      <c r="BP3513" s="9">
        <f t="shared" ca="1" si="1216"/>
        <v>1</v>
      </c>
      <c r="BQ3513" s="9">
        <f t="shared" ca="1" si="1217"/>
        <v>0</v>
      </c>
      <c r="BR3513">
        <f t="shared" ca="1" si="1218"/>
        <v>1349.4713882382125</v>
      </c>
      <c r="BS3513">
        <f t="shared" ca="1" si="1219"/>
        <v>1.1507479861909697E-3</v>
      </c>
      <c r="BT3513">
        <f t="shared" ca="1" si="1220"/>
        <v>7.2222222222222232E-5</v>
      </c>
      <c r="BU3513">
        <f t="shared" ca="1" si="1205"/>
        <v>1.5916803672668547E-5</v>
      </c>
      <c r="BV3513">
        <f t="shared" ca="1" si="1206"/>
        <v>0</v>
      </c>
      <c r="BW3513" s="35">
        <f ca="1">IFERROR(VLOOKUP($B3513,OFFSET(Input!$A$1,0,MATCH(Index!BW$6&amp;" Index",Input!$1:$1,0)-1,10000,2),2,0)/100,BW3512)</f>
        <v>4.0000000000000001E-3</v>
      </c>
      <c r="BX3513">
        <f t="shared" ca="1" si="1223"/>
        <v>8.3707751163568794E-2</v>
      </c>
      <c r="CE3513">
        <v>1107.0830400506832</v>
      </c>
    </row>
    <row r="3514" spans="2:83" x14ac:dyDescent="0.25">
      <c r="B3514" s="2">
        <v>42620</v>
      </c>
      <c r="C3514">
        <f t="shared" ca="1" si="1207"/>
        <v>0</v>
      </c>
      <c r="D3514">
        <f t="shared" ca="1" si="1208"/>
        <v>3</v>
      </c>
      <c r="E3514">
        <f ca="1">IF($B3514&lt;VLOOKUP(E$6&amp;" Equity",Param,4,0),"",IFERROR(VLOOKUP($B3514,OFFSET(Input!$A$1,0,MATCH(Index!E$6&amp;" Equity",Input!$1:$1,0)-1,10000,2),2,0),E3513))</f>
        <v>86.76</v>
      </c>
      <c r="F3514" s="33">
        <v>139.54</v>
      </c>
      <c r="H3514">
        <f ca="1">IFERROR(VLOOKUP($B3514,OFFSET(Input!$A$1,0,MATCH(Index!H$6,Input!$1:$1,0)-1,10000,2),2,0),0)</f>
        <v>0</v>
      </c>
      <c r="I3514">
        <f ca="1">IFERROR(VLOOKUP($B3514,OFFSET(Input!$A$1,0,MATCH(Index!I$6,Input!$1:$1,0)-1,10000,2),2,0),0)</f>
        <v>0</v>
      </c>
      <c r="K3514">
        <f t="shared" ca="1" si="1209"/>
        <v>114.30024125183159</v>
      </c>
      <c r="L3514" s="30">
        <f t="shared" ca="1" si="1210"/>
        <v>158.39637291399416</v>
      </c>
      <c r="N3514">
        <f t="shared" ca="1" si="1214"/>
        <v>-2.7624326959100726E-3</v>
      </c>
      <c r="O3514">
        <f t="shared" ca="1" si="1215"/>
        <v>-7.1638372574487599E-4</v>
      </c>
      <c r="Q3514">
        <f t="shared" ca="1" si="1227"/>
        <v>4.6397873734922587E-2</v>
      </c>
      <c r="R3514">
        <f t="shared" ca="1" si="1226"/>
        <v>9.6422370836895435E-2</v>
      </c>
      <c r="T3514">
        <f t="shared" ca="1" si="1237"/>
        <v>4.3161074894354244E-2</v>
      </c>
      <c r="U3514">
        <f t="shared" ca="1" si="1232"/>
        <v>9.8416379321102115E-2</v>
      </c>
      <c r="W3514">
        <f t="shared" ca="1" si="1233"/>
        <v>0.21972159421710868</v>
      </c>
      <c r="X3514">
        <f t="shared" ca="1" si="1234"/>
        <v>4.4176235910206148E-2</v>
      </c>
      <c r="Z3514">
        <f t="shared" ca="1" si="1247"/>
        <v>114.0099229594271</v>
      </c>
      <c r="AA3514">
        <f t="shared" ca="1" si="1247"/>
        <v>113.71872866252663</v>
      </c>
      <c r="AB3514">
        <f t="shared" ca="1" si="1247"/>
        <v>113.42147958235226</v>
      </c>
      <c r="AC3514">
        <f t="shared" ca="1" si="1248"/>
        <v>113.71872866252663</v>
      </c>
      <c r="AE3514">
        <f ca="1">IFERROR(VLOOKUP($B3514,OFFSET(Input!$A$1,0,MATCH(Index!AE$6&amp;" Index",Input!$1:$1,0)-1,10000,2),2,0),AE3513)</f>
        <v>11.94</v>
      </c>
      <c r="AF3514">
        <f t="shared" ca="1" si="1238"/>
        <v>12.615999999999998</v>
      </c>
      <c r="AG3514">
        <f t="shared" ca="1" si="1238"/>
        <v>12.448499999999999</v>
      </c>
      <c r="AH3514">
        <f t="shared" ca="1" si="1238"/>
        <v>12.352</v>
      </c>
      <c r="AI3514">
        <f t="shared" ca="1" si="1239"/>
        <v>12.448499999999999</v>
      </c>
      <c r="AK3514">
        <f t="shared" ca="1" si="1240"/>
        <v>1</v>
      </c>
      <c r="AL3514">
        <f t="shared" ca="1" si="1241"/>
        <v>1</v>
      </c>
      <c r="AN3514" t="str">
        <f t="shared" ca="1" si="1251"/>
        <v>Not Down</v>
      </c>
      <c r="AO3514" t="str">
        <f t="shared" ca="1" si="1211"/>
        <v>Not Up</v>
      </c>
      <c r="AQ3514">
        <f t="shared" ca="1" si="1249"/>
        <v>1</v>
      </c>
      <c r="AR3514">
        <f t="shared" ca="1" si="1250"/>
        <v>0</v>
      </c>
      <c r="AT3514">
        <f t="shared" ca="1" si="1228"/>
        <v>1</v>
      </c>
      <c r="AU3514">
        <f t="shared" ca="1" si="1229"/>
        <v>0</v>
      </c>
      <c r="AW3514" s="5">
        <f t="shared" ca="1" si="1243"/>
        <v>4.6397873734922587E-2</v>
      </c>
      <c r="AX3514" s="5">
        <f t="shared" ca="1" si="1244"/>
        <v>4.3161074894354244E-2</v>
      </c>
      <c r="AY3514" s="18">
        <f t="shared" ca="1" si="1242"/>
        <v>4.6397873734922587E-2</v>
      </c>
      <c r="BA3514" s="6">
        <f t="shared" ca="1" si="1235"/>
        <v>1.0776355892008513</v>
      </c>
      <c r="BB3514">
        <f t="shared" ca="1" si="1236"/>
        <v>1.0776355892008513</v>
      </c>
      <c r="BC3514" t="str">
        <f t="shared" ca="1" si="1224"/>
        <v>HYG UP Equity</v>
      </c>
      <c r="BD3514" t="str">
        <f t="shared" ca="1" si="1225"/>
        <v>HYG UP Equity</v>
      </c>
      <c r="BF3514">
        <f t="shared" ca="1" si="1245"/>
        <v>1</v>
      </c>
      <c r="BG3514">
        <f t="shared" ca="1" si="1246"/>
        <v>0</v>
      </c>
      <c r="BI3514">
        <f t="shared" ca="1" si="1212"/>
        <v>1</v>
      </c>
      <c r="BJ3514">
        <f t="shared" ca="1" si="1213"/>
        <v>0</v>
      </c>
      <c r="BL3514">
        <f t="shared" ca="1" si="1230"/>
        <v>11.773804620250145</v>
      </c>
      <c r="BM3514">
        <f t="shared" ca="1" si="1231"/>
        <v>0</v>
      </c>
      <c r="BN3514" s="9">
        <f t="shared" ca="1" si="1221"/>
        <v>1</v>
      </c>
      <c r="BO3514" s="9">
        <f t="shared" ca="1" si="1222"/>
        <v>0</v>
      </c>
      <c r="BP3514" s="9">
        <f t="shared" ca="1" si="1216"/>
        <v>1.0000000000000002</v>
      </c>
      <c r="BQ3514" s="9">
        <f t="shared" ca="1" si="1217"/>
        <v>0</v>
      </c>
      <c r="BR3514">
        <f t="shared" ca="1" si="1218"/>
        <v>1345.7487085465209</v>
      </c>
      <c r="BS3514">
        <f t="shared" ca="1" si="1219"/>
        <v>-2.7586206896551557E-3</v>
      </c>
      <c r="BT3514">
        <f t="shared" ca="1" si="1220"/>
        <v>1.8055555555555558E-5</v>
      </c>
      <c r="BU3514">
        <f t="shared" ca="1" si="1205"/>
        <v>1.5200956538792722E-6</v>
      </c>
      <c r="BV3514">
        <f t="shared" ca="1" si="1206"/>
        <v>0</v>
      </c>
      <c r="BW3514" s="35">
        <f ca="1">IFERROR(VLOOKUP($B3514,OFFSET(Input!$A$1,0,MATCH(Index!BW$6&amp;" Index",Input!$1:$1,0)-1,10000,2),2,0)/100,BW3513)</f>
        <v>4.0000000000000001E-3</v>
      </c>
      <c r="BX3514">
        <f t="shared" ca="1" si="1223"/>
        <v>2.1102701722723511E-2</v>
      </c>
      <c r="CE3514">
        <v>1103.8434710549027</v>
      </c>
    </row>
    <row r="3515" spans="2:83" x14ac:dyDescent="0.25">
      <c r="B3515" s="2">
        <v>42621</v>
      </c>
      <c r="C3515">
        <f t="shared" ca="1" si="1207"/>
        <v>0</v>
      </c>
      <c r="D3515">
        <f t="shared" ca="1" si="1208"/>
        <v>4</v>
      </c>
      <c r="E3515">
        <f ca="1">IF($B3515&lt;VLOOKUP(E$6&amp;" Equity",Param,4,0),"",IFERROR(VLOOKUP($B3515,OFFSET(Input!$A$1,0,MATCH(Index!E$6&amp;" Equity",Input!$1:$1,0)-1,10000,2),2,0),E3514))</f>
        <v>86.6</v>
      </c>
      <c r="F3515" s="33">
        <v>137.79</v>
      </c>
      <c r="H3515">
        <f ca="1">IFERROR(VLOOKUP($B3515,OFFSET(Input!$A$1,0,MATCH(Index!H$6,Input!$1:$1,0)-1,10000,2),2,0),0)</f>
        <v>0</v>
      </c>
      <c r="I3515">
        <f ca="1">IFERROR(VLOOKUP($B3515,OFFSET(Input!$A$1,0,MATCH(Index!I$6,Input!$1:$1,0)-1,10000,2),2,0),0)</f>
        <v>0</v>
      </c>
      <c r="K3515">
        <f t="shared" ca="1" si="1209"/>
        <v>114.08945242517999</v>
      </c>
      <c r="L3515" s="30">
        <f t="shared" ca="1" si="1210"/>
        <v>156.40989124135913</v>
      </c>
      <c r="N3515">
        <f t="shared" ca="1" si="1214"/>
        <v>-1.8458703902842616E-3</v>
      </c>
      <c r="O3515">
        <f t="shared" ca="1" si="1215"/>
        <v>-1.2620511505278776E-2</v>
      </c>
      <c r="Q3515">
        <f t="shared" ca="1" si="1227"/>
        <v>4.5223520839449229E-2</v>
      </c>
      <c r="R3515">
        <f t="shared" ca="1" si="1226"/>
        <v>0.11476400564553949</v>
      </c>
      <c r="T3515">
        <f t="shared" ca="1" si="1237"/>
        <v>4.3154468409023601E-2</v>
      </c>
      <c r="U3515">
        <f t="shared" ca="1" si="1232"/>
        <v>0.10726101482241583</v>
      </c>
      <c r="W3515">
        <f t="shared" ca="1" si="1233"/>
        <v>0.27076976225346322</v>
      </c>
      <c r="X3515">
        <f t="shared" ca="1" si="1234"/>
        <v>0.12347748176209894</v>
      </c>
      <c r="Z3515">
        <f t="shared" ca="1" si="1247"/>
        <v>114.07178582065899</v>
      </c>
      <c r="AA3515">
        <f t="shared" ca="1" si="1247"/>
        <v>113.78048742677959</v>
      </c>
      <c r="AB3515">
        <f t="shared" ca="1" si="1247"/>
        <v>113.53490250360511</v>
      </c>
      <c r="AC3515">
        <f t="shared" ca="1" si="1248"/>
        <v>113.78048742677959</v>
      </c>
      <c r="AE3515">
        <f ca="1">IFERROR(VLOOKUP($B3515,OFFSET(Input!$A$1,0,MATCH(Index!AE$6&amp;" Index",Input!$1:$1,0)-1,10000,2),2,0),AE3514)</f>
        <v>12.51</v>
      </c>
      <c r="AF3515">
        <f t="shared" ca="1" si="1238"/>
        <v>12.637333333333334</v>
      </c>
      <c r="AG3515">
        <f t="shared" ca="1" si="1238"/>
        <v>12.471499999999999</v>
      </c>
      <c r="AH3515">
        <f t="shared" ca="1" si="1238"/>
        <v>12.337999999999999</v>
      </c>
      <c r="AI3515">
        <f t="shared" ca="1" si="1239"/>
        <v>12.471499999999999</v>
      </c>
      <c r="AK3515">
        <f t="shared" ca="1" si="1240"/>
        <v>1</v>
      </c>
      <c r="AL3515">
        <f t="shared" ca="1" si="1241"/>
        <v>1</v>
      </c>
      <c r="AN3515" t="str">
        <f t="shared" ca="1" si="1251"/>
        <v>Not Down</v>
      </c>
      <c r="AO3515" t="str">
        <f t="shared" ca="1" si="1211"/>
        <v>Not Up</v>
      </c>
      <c r="AQ3515">
        <f t="shared" ca="1" si="1249"/>
        <v>1</v>
      </c>
      <c r="AR3515">
        <f t="shared" ca="1" si="1250"/>
        <v>0</v>
      </c>
      <c r="AT3515">
        <f t="shared" ca="1" si="1228"/>
        <v>1</v>
      </c>
      <c r="AU3515">
        <f t="shared" ca="1" si="1229"/>
        <v>0</v>
      </c>
      <c r="AW3515" s="5">
        <f t="shared" ca="1" si="1243"/>
        <v>4.5223520839449229E-2</v>
      </c>
      <c r="AX3515" s="5">
        <f t="shared" ca="1" si="1244"/>
        <v>4.3154468409023601E-2</v>
      </c>
      <c r="AY3515" s="18">
        <f t="shared" ca="1" si="1242"/>
        <v>4.5223520839449229E-2</v>
      </c>
      <c r="BA3515" s="6">
        <f t="shared" ca="1" si="1235"/>
        <v>1.1056193562970924</v>
      </c>
      <c r="BB3515">
        <f t="shared" ca="1" si="1236"/>
        <v>1.1056193562970924</v>
      </c>
      <c r="BC3515" t="str">
        <f t="shared" ca="1" si="1224"/>
        <v>HYG UP Equity</v>
      </c>
      <c r="BD3515" t="str">
        <f t="shared" ca="1" si="1225"/>
        <v>HYG UP Equity</v>
      </c>
      <c r="BF3515">
        <f t="shared" ca="1" si="1245"/>
        <v>1</v>
      </c>
      <c r="BG3515">
        <f t="shared" ca="1" si="1246"/>
        <v>0</v>
      </c>
      <c r="BI3515">
        <f t="shared" ca="1" si="1212"/>
        <v>1</v>
      </c>
      <c r="BJ3515">
        <f t="shared" ca="1" si="1213"/>
        <v>0</v>
      </c>
      <c r="BL3515">
        <f t="shared" ca="1" si="1230"/>
        <v>11.773804620250145</v>
      </c>
      <c r="BM3515">
        <f t="shared" ca="1" si="1231"/>
        <v>0</v>
      </c>
      <c r="BN3515" s="9">
        <f t="shared" ca="1" si="1221"/>
        <v>1</v>
      </c>
      <c r="BO3515" s="9">
        <f t="shared" ca="1" si="1222"/>
        <v>0</v>
      </c>
      <c r="BP3515" s="9">
        <f t="shared" ca="1" si="1216"/>
        <v>1</v>
      </c>
      <c r="BQ3515" s="9">
        <f t="shared" ca="1" si="1217"/>
        <v>0</v>
      </c>
      <c r="BR3515">
        <f t="shared" ca="1" si="1218"/>
        <v>1343.2669220853932</v>
      </c>
      <c r="BS3515">
        <f t="shared" ca="1" si="1219"/>
        <v>-1.8441678192715472E-3</v>
      </c>
      <c r="BT3515">
        <f t="shared" ca="1" si="1220"/>
        <v>1.8055555555555558E-5</v>
      </c>
      <c r="BU3515">
        <f t="shared" ca="1" si="1205"/>
        <v>4.3839648503466669E-6</v>
      </c>
      <c r="BV3515">
        <f t="shared" ca="1" si="1206"/>
        <v>0</v>
      </c>
      <c r="BW3515" s="35">
        <f ca="1">IFERROR(VLOOKUP($B3515,OFFSET(Input!$A$1,0,MATCH(Index!BW$6&amp;" Index",Input!$1:$1,0)-1,10000,2),2,0)/100,BW3514)</f>
        <v>4.0000000000000001E-3</v>
      </c>
      <c r="BX3515">
        <f t="shared" ca="1" si="1223"/>
        <v>2.1477823779312389E-2</v>
      </c>
      <c r="CE3515">
        <v>1101.6524847209157</v>
      </c>
    </row>
    <row r="3516" spans="2:83" x14ac:dyDescent="0.25">
      <c r="B3516" s="2">
        <v>42622</v>
      </c>
      <c r="C3516">
        <f t="shared" ca="1" si="1207"/>
        <v>0</v>
      </c>
      <c r="D3516">
        <f t="shared" ca="1" si="1208"/>
        <v>5</v>
      </c>
      <c r="E3516">
        <f ca="1">IF($B3516&lt;VLOOKUP(E$6&amp;" Equity",Param,4,0),"",IFERROR(VLOOKUP($B3516,OFFSET(Input!$A$1,0,MATCH(Index!E$6&amp;" Equity",Input!$1:$1,0)-1,10000,2),2,0),E3515))</f>
        <v>85.76</v>
      </c>
      <c r="F3516" s="33">
        <v>135.52000000000001</v>
      </c>
      <c r="H3516">
        <f ca="1">IFERROR(VLOOKUP($B3516,OFFSET(Input!$A$1,0,MATCH(Index!H$6,Input!$1:$1,0)-1,10000,2),2,0),0)</f>
        <v>0</v>
      </c>
      <c r="I3516">
        <f ca="1">IFERROR(VLOOKUP($B3516,OFFSET(Input!$A$1,0,MATCH(Index!I$6,Input!$1:$1,0)-1,10000,2),2,0),0)</f>
        <v>0</v>
      </c>
      <c r="K3516">
        <f t="shared" ca="1" si="1209"/>
        <v>112.98281108525909</v>
      </c>
      <c r="L3516" s="30">
        <f t="shared" ca="1" si="1210"/>
        <v>153.83314072885545</v>
      </c>
      <c r="N3516">
        <f t="shared" ca="1" si="1214"/>
        <v>-9.7471182458974768E-3</v>
      </c>
      <c r="O3516">
        <f t="shared" ca="1" si="1215"/>
        <v>-1.6611556102067378E-2</v>
      </c>
      <c r="Q3516">
        <f t="shared" ca="1" si="1227"/>
        <v>6.5979277887209642E-2</v>
      </c>
      <c r="R3516">
        <f t="shared" ca="1" si="1226"/>
        <v>0.14057193830471346</v>
      </c>
      <c r="T3516">
        <f t="shared" ca="1" si="1237"/>
        <v>5.4630514784520752E-2</v>
      </c>
      <c r="U3516">
        <f t="shared" ca="1" si="1232"/>
        <v>0.11819743405592338</v>
      </c>
      <c r="W3516">
        <f t="shared" ca="1" si="1233"/>
        <v>0.61053063128255991</v>
      </c>
      <c r="X3516">
        <f t="shared" ca="1" si="1234"/>
        <v>0.44707904470541204</v>
      </c>
      <c r="Z3516">
        <f t="shared" ca="1" si="1247"/>
        <v>114.00199572499699</v>
      </c>
      <c r="AA3516">
        <f t="shared" ca="1" si="1247"/>
        <v>113.7731402090072</v>
      </c>
      <c r="AB3516">
        <f t="shared" ca="1" si="1247"/>
        <v>113.57572486034374</v>
      </c>
      <c r="AC3516">
        <f t="shared" ca="1" si="1248"/>
        <v>113.7731402090072</v>
      </c>
      <c r="AE3516">
        <f ca="1">IFERROR(VLOOKUP($B3516,OFFSET(Input!$A$1,0,MATCH(Index!AE$6&amp;" Index",Input!$1:$1,0)-1,10000,2),2,0),AE3515)</f>
        <v>17.5</v>
      </c>
      <c r="AF3516">
        <f t="shared" ca="1" si="1238"/>
        <v>13.042</v>
      </c>
      <c r="AG3516">
        <f t="shared" ca="1" si="1238"/>
        <v>12.762499999999998</v>
      </c>
      <c r="AH3516">
        <f t="shared" ca="1" si="1238"/>
        <v>12.541199999999998</v>
      </c>
      <c r="AI3516">
        <f t="shared" ca="1" si="1239"/>
        <v>12.762499999999998</v>
      </c>
      <c r="AK3516">
        <f t="shared" ca="1" si="1240"/>
        <v>1</v>
      </c>
      <c r="AL3516">
        <f t="shared" ca="1" si="1241"/>
        <v>1</v>
      </c>
      <c r="AN3516" t="str">
        <f t="shared" ca="1" si="1251"/>
        <v>Not Down</v>
      </c>
      <c r="AO3516" t="str">
        <f t="shared" ca="1" si="1211"/>
        <v>Not Up</v>
      </c>
      <c r="AQ3516">
        <f t="shared" ca="1" si="1249"/>
        <v>1</v>
      </c>
      <c r="AR3516">
        <f t="shared" ca="1" si="1250"/>
        <v>0</v>
      </c>
      <c r="AT3516">
        <f t="shared" ca="1" si="1228"/>
        <v>1</v>
      </c>
      <c r="AU3516">
        <f t="shared" ca="1" si="1229"/>
        <v>0</v>
      </c>
      <c r="AW3516" s="5">
        <f t="shared" ca="1" si="1243"/>
        <v>6.5979277887209642E-2</v>
      </c>
      <c r="AX3516" s="5">
        <f t="shared" ca="1" si="1244"/>
        <v>5.4630514784520752E-2</v>
      </c>
      <c r="AY3516" s="18">
        <f t="shared" ca="1" si="1242"/>
        <v>6.5979277887209642E-2</v>
      </c>
      <c r="BA3516" s="6">
        <f t="shared" ca="1" si="1235"/>
        <v>0.75781368940524141</v>
      </c>
      <c r="BB3516">
        <f t="shared" ca="1" si="1236"/>
        <v>0.75781368940524141</v>
      </c>
      <c r="BC3516" t="str">
        <f t="shared" ca="1" si="1224"/>
        <v>HYG UP Equity</v>
      </c>
      <c r="BD3516" t="str">
        <f t="shared" ca="1" si="1225"/>
        <v>HYG UP Equity</v>
      </c>
      <c r="BF3516">
        <f t="shared" ca="1" si="1245"/>
        <v>1</v>
      </c>
      <c r="BG3516">
        <f t="shared" ca="1" si="1246"/>
        <v>0</v>
      </c>
      <c r="BI3516">
        <f t="shared" ca="1" si="1212"/>
        <v>1</v>
      </c>
      <c r="BJ3516">
        <f t="shared" ca="1" si="1213"/>
        <v>0</v>
      </c>
      <c r="BL3516">
        <f t="shared" ca="1" si="1230"/>
        <v>11.773804620250145</v>
      </c>
      <c r="BM3516">
        <f t="shared" ca="1" si="1231"/>
        <v>0</v>
      </c>
      <c r="BN3516" s="9">
        <f t="shared" ca="1" si="1221"/>
        <v>1</v>
      </c>
      <c r="BO3516" s="9">
        <f t="shared" ca="1" si="1222"/>
        <v>0</v>
      </c>
      <c r="BP3516" s="9">
        <f t="shared" ca="1" si="1216"/>
        <v>1</v>
      </c>
      <c r="BQ3516" s="9">
        <f t="shared" ca="1" si="1217"/>
        <v>0</v>
      </c>
      <c r="BR3516">
        <f t="shared" ca="1" si="1218"/>
        <v>1330.2375431644728</v>
      </c>
      <c r="BS3516">
        <f t="shared" ca="1" si="1219"/>
        <v>-9.6997690531175351E-3</v>
      </c>
      <c r="BT3516">
        <f t="shared" ca="1" si="1220"/>
        <v>1.8055555555555558E-5</v>
      </c>
      <c r="BU3516">
        <f t="shared" ca="1" si="1205"/>
        <v>5.5967534192482129E-6</v>
      </c>
      <c r="BV3516">
        <f t="shared" ca="1" si="1206"/>
        <v>0</v>
      </c>
      <c r="BW3516" s="35">
        <f ca="1">IFERROR(VLOOKUP($B3516,OFFSET(Input!$A$1,0,MATCH(Index!BW$6&amp;" Index",Input!$1:$1,0)-1,10000,2),2,0)/100,BW3515)</f>
        <v>4.0000000000000001E-3</v>
      </c>
      <c r="BX3516">
        <f t="shared" ca="1" si="1223"/>
        <v>2.1991816726754179E-2</v>
      </c>
      <c r="CE3516">
        <v>1090.0932617248579</v>
      </c>
    </row>
    <row r="3517" spans="2:83" x14ac:dyDescent="0.25">
      <c r="B3517" s="2">
        <v>42625</v>
      </c>
      <c r="C3517">
        <f t="shared" ca="1" si="1207"/>
        <v>0</v>
      </c>
      <c r="D3517">
        <f t="shared" ca="1" si="1208"/>
        <v>0</v>
      </c>
      <c r="E3517">
        <f ca="1">IF($B3517&lt;VLOOKUP(E$6&amp;" Equity",Param,4,0),"",IFERROR(VLOOKUP($B3517,OFFSET(Input!$A$1,0,MATCH(Index!E$6&amp;" Equity",Input!$1:$1,0)-1,10000,2),2,0),E3516))</f>
        <v>86.07</v>
      </c>
      <c r="F3517" s="33">
        <v>135.59</v>
      </c>
      <c r="H3517">
        <f ca="1">IFERROR(VLOOKUP($B3517,OFFSET(Input!$A$1,0,MATCH(Index!H$6,Input!$1:$1,0)-1,10000,2),2,0),0)</f>
        <v>0</v>
      </c>
      <c r="I3517">
        <f ca="1">IFERROR(VLOOKUP($B3517,OFFSET(Input!$A$1,0,MATCH(Index!I$6,Input!$1:$1,0)-1,10000,2),2,0),0)</f>
        <v>0</v>
      </c>
      <c r="K3517">
        <f t="shared" ca="1" si="1209"/>
        <v>113.39121443689655</v>
      </c>
      <c r="L3517" s="30">
        <f t="shared" ca="1" si="1210"/>
        <v>153.91259999576084</v>
      </c>
      <c r="N3517">
        <f t="shared" ca="1" si="1214"/>
        <v>3.6082213388910697E-3</v>
      </c>
      <c r="O3517">
        <f t="shared" ca="1" si="1215"/>
        <v>5.1639557047342469E-4</v>
      </c>
      <c r="Q3517">
        <f t="shared" ca="1" si="1227"/>
        <v>6.8174454700211967E-2</v>
      </c>
      <c r="R3517">
        <f t="shared" ca="1" si="1226"/>
        <v>0.13750834786024899</v>
      </c>
      <c r="T3517">
        <f t="shared" ca="1" si="1237"/>
        <v>5.6037855173955639E-2</v>
      </c>
      <c r="U3517">
        <f t="shared" ca="1" si="1232"/>
        <v>0.11440101709977718</v>
      </c>
      <c r="W3517">
        <f t="shared" ca="1" si="1233"/>
        <v>0.59092775289938959</v>
      </c>
      <c r="X3517">
        <f t="shared" ca="1" si="1234"/>
        <v>0.44060173232511274</v>
      </c>
      <c r="Z3517">
        <f t="shared" ca="1" si="1247"/>
        <v>113.98616397881236</v>
      </c>
      <c r="AA3517">
        <f t="shared" ca="1" si="1247"/>
        <v>113.78162185380691</v>
      </c>
      <c r="AB3517">
        <f t="shared" ca="1" si="1247"/>
        <v>113.62291366026948</v>
      </c>
      <c r="AC3517">
        <f t="shared" ca="1" si="1248"/>
        <v>113.78162185380691</v>
      </c>
      <c r="AE3517">
        <f ca="1">IFERROR(VLOOKUP($B3517,OFFSET(Input!$A$1,0,MATCH(Index!AE$6&amp;" Index",Input!$1:$1,0)-1,10000,2),2,0),AE3516)</f>
        <v>15.16</v>
      </c>
      <c r="AF3517">
        <f t="shared" ca="1" si="1238"/>
        <v>13.296666666666665</v>
      </c>
      <c r="AG3517">
        <f t="shared" ca="1" si="1238"/>
        <v>12.942999999999998</v>
      </c>
      <c r="AH3517">
        <f t="shared" ca="1" si="1238"/>
        <v>12.691999999999998</v>
      </c>
      <c r="AI3517">
        <f t="shared" ca="1" si="1239"/>
        <v>12.942999999999998</v>
      </c>
      <c r="AK3517">
        <f t="shared" ca="1" si="1240"/>
        <v>1</v>
      </c>
      <c r="AL3517">
        <f t="shared" ca="1" si="1241"/>
        <v>1</v>
      </c>
      <c r="AN3517" t="str">
        <f t="shared" ca="1" si="1251"/>
        <v>Not Down</v>
      </c>
      <c r="AO3517" t="str">
        <f t="shared" ca="1" si="1211"/>
        <v>Not Up</v>
      </c>
      <c r="AQ3517">
        <f t="shared" ca="1" si="1249"/>
        <v>1</v>
      </c>
      <c r="AR3517">
        <f t="shared" ca="1" si="1250"/>
        <v>0</v>
      </c>
      <c r="AT3517">
        <f t="shared" ca="1" si="1228"/>
        <v>1</v>
      </c>
      <c r="AU3517">
        <f t="shared" ca="1" si="1229"/>
        <v>0</v>
      </c>
      <c r="AW3517" s="5">
        <f t="shared" ca="1" si="1243"/>
        <v>6.8174454700211967E-2</v>
      </c>
      <c r="AX3517" s="5">
        <f t="shared" ca="1" si="1244"/>
        <v>5.6037855173955639E-2</v>
      </c>
      <c r="AY3517" s="18">
        <f t="shared" ca="1" si="1242"/>
        <v>6.8174454700211967E-2</v>
      </c>
      <c r="BA3517" s="6">
        <f t="shared" ca="1" si="1235"/>
        <v>0.73341254022299562</v>
      </c>
      <c r="BB3517">
        <f t="shared" ca="1" si="1236"/>
        <v>0.75781368940524141</v>
      </c>
      <c r="BC3517" t="str">
        <f t="shared" ca="1" si="1224"/>
        <v>HYG UP Equity</v>
      </c>
      <c r="BD3517" t="str">
        <f t="shared" ca="1" si="1225"/>
        <v>HYG UP Equity</v>
      </c>
      <c r="BF3517">
        <f t="shared" ca="1" si="1245"/>
        <v>1</v>
      </c>
      <c r="BG3517">
        <f t="shared" ca="1" si="1246"/>
        <v>0</v>
      </c>
      <c r="BI3517">
        <f t="shared" ca="1" si="1212"/>
        <v>1</v>
      </c>
      <c r="BJ3517">
        <f t="shared" ca="1" si="1213"/>
        <v>0</v>
      </c>
      <c r="BL3517">
        <f t="shared" ca="1" si="1230"/>
        <v>11.773804620250145</v>
      </c>
      <c r="BM3517">
        <f t="shared" ca="1" si="1231"/>
        <v>0</v>
      </c>
      <c r="BN3517" s="9">
        <f t="shared" ca="1" si="1221"/>
        <v>1</v>
      </c>
      <c r="BO3517" s="9">
        <f t="shared" ca="1" si="1222"/>
        <v>0</v>
      </c>
      <c r="BP3517" s="9">
        <f t="shared" ca="1" si="1216"/>
        <v>1</v>
      </c>
      <c r="BQ3517" s="9">
        <f t="shared" ca="1" si="1217"/>
        <v>0</v>
      </c>
      <c r="BR3517">
        <f t="shared" ca="1" si="1218"/>
        <v>1335.0460044329075</v>
      </c>
      <c r="BS3517">
        <f t="shared" ca="1" si="1219"/>
        <v>3.6147388059699637E-3</v>
      </c>
      <c r="BT3517">
        <f t="shared" ca="1" si="1220"/>
        <v>5.4166666666666671E-5</v>
      </c>
      <c r="BU3517">
        <f t="shared" ca="1" si="1205"/>
        <v>6.9561133378370204E-5</v>
      </c>
      <c r="BV3517">
        <f t="shared" ca="1" si="1206"/>
        <v>0</v>
      </c>
      <c r="BW3517" s="35">
        <f ca="1">IFERROR(VLOOKUP($B3517,OFFSET(Input!$A$1,0,MATCH(Index!BW$6&amp;" Index",Input!$1:$1,0)-1,10000,2),2,0)/100,BW3516)</f>
        <v>4.0000000000000001E-3</v>
      </c>
      <c r="BX3517">
        <f t="shared" ca="1" si="1223"/>
        <v>4.474641147510669E-2</v>
      </c>
      <c r="CE3517">
        <v>1094.2594772051027</v>
      </c>
    </row>
    <row r="3518" spans="2:83" x14ac:dyDescent="0.25">
      <c r="B3518" s="2">
        <v>42626</v>
      </c>
      <c r="C3518">
        <f t="shared" ca="1" si="1207"/>
        <v>0</v>
      </c>
      <c r="D3518">
        <f t="shared" ca="1" si="1208"/>
        <v>0</v>
      </c>
      <c r="E3518">
        <f ca="1">IF($B3518&lt;VLOOKUP(E$6&amp;" Equity",Param,4,0),"",IFERROR(VLOOKUP($B3518,OFFSET(Input!$A$1,0,MATCH(Index!E$6&amp;" Equity",Input!$1:$1,0)-1,10000,2),2,0),E3517))</f>
        <v>85.4</v>
      </c>
      <c r="F3518" s="33">
        <v>134.05000000000001</v>
      </c>
      <c r="H3518">
        <f ca="1">IFERROR(VLOOKUP($B3518,OFFSET(Input!$A$1,0,MATCH(Index!H$6,Input!$1:$1,0)-1,10000,2),2,0),0)</f>
        <v>0</v>
      </c>
      <c r="I3518">
        <f ca="1">IFERROR(VLOOKUP($B3518,OFFSET(Input!$A$1,0,MATCH(Index!I$6,Input!$1:$1,0)-1,10000,2),2,0),0)</f>
        <v>0</v>
      </c>
      <c r="K3518">
        <f t="shared" ca="1" si="1209"/>
        <v>112.50853622529299</v>
      </c>
      <c r="L3518" s="30">
        <f t="shared" ca="1" si="1210"/>
        <v>152.16449612384204</v>
      </c>
      <c r="N3518">
        <f t="shared" ca="1" si="1214"/>
        <v>-7.814817866858767E-3</v>
      </c>
      <c r="O3518">
        <f t="shared" ca="1" si="1215"/>
        <v>-1.1422761792249419E-2</v>
      </c>
      <c r="Q3518">
        <f t="shared" ca="1" si="1227"/>
        <v>7.4618733995787015E-2</v>
      </c>
      <c r="R3518">
        <f t="shared" ca="1" si="1226"/>
        <v>0.13323230747553977</v>
      </c>
      <c r="T3518">
        <f t="shared" ca="1" si="1237"/>
        <v>6.1679275175743689E-2</v>
      </c>
      <c r="U3518">
        <f t="shared" ca="1" si="1232"/>
        <v>0.11662831623444034</v>
      </c>
      <c r="W3518">
        <f t="shared" ca="1" si="1233"/>
        <v>0.61665776985810206</v>
      </c>
      <c r="X3518">
        <f t="shared" ca="1" si="1234"/>
        <v>0.59698047858138803</v>
      </c>
      <c r="Z3518">
        <f t="shared" ca="1" si="1247"/>
        <v>113.82565694991879</v>
      </c>
      <c r="AA3518">
        <f t="shared" ca="1" si="1247"/>
        <v>113.72957207013444</v>
      </c>
      <c r="AB3518">
        <f t="shared" ca="1" si="1247"/>
        <v>113.61643011169198</v>
      </c>
      <c r="AC3518">
        <f t="shared" ca="1" si="1248"/>
        <v>113.72957207013444</v>
      </c>
      <c r="AE3518">
        <f ca="1">IFERROR(VLOOKUP($B3518,OFFSET(Input!$A$1,0,MATCH(Index!AE$6&amp;" Index",Input!$1:$1,0)-1,10000,2),2,0),AE3517)</f>
        <v>17.850000000000001</v>
      </c>
      <c r="AF3518">
        <f t="shared" ca="1" si="1238"/>
        <v>13.668666666666667</v>
      </c>
      <c r="AG3518">
        <f t="shared" ca="1" si="1238"/>
        <v>13.244999999999999</v>
      </c>
      <c r="AH3518">
        <f t="shared" ca="1" si="1238"/>
        <v>12.946000000000002</v>
      </c>
      <c r="AI3518">
        <f t="shared" ca="1" si="1239"/>
        <v>13.244999999999999</v>
      </c>
      <c r="AK3518">
        <f t="shared" ca="1" si="1240"/>
        <v>1</v>
      </c>
      <c r="AL3518">
        <f t="shared" ca="1" si="1241"/>
        <v>1</v>
      </c>
      <c r="AN3518" t="str">
        <f t="shared" ca="1" si="1251"/>
        <v>Not Down</v>
      </c>
      <c r="AO3518" t="str">
        <f t="shared" ca="1" si="1211"/>
        <v>Not Up</v>
      </c>
      <c r="AQ3518">
        <f t="shared" ca="1" si="1249"/>
        <v>1</v>
      </c>
      <c r="AR3518">
        <f t="shared" ca="1" si="1250"/>
        <v>0</v>
      </c>
      <c r="AT3518">
        <f t="shared" ca="1" si="1228"/>
        <v>1</v>
      </c>
      <c r="AU3518">
        <f t="shared" ca="1" si="1229"/>
        <v>0</v>
      </c>
      <c r="AW3518" s="5">
        <f t="shared" ca="1" si="1243"/>
        <v>7.4618733995787015E-2</v>
      </c>
      <c r="AX3518" s="5">
        <f t="shared" ca="1" si="1244"/>
        <v>6.1679275175743689E-2</v>
      </c>
      <c r="AY3518" s="18">
        <f t="shared" ca="1" si="1242"/>
        <v>7.4618733995787015E-2</v>
      </c>
      <c r="BA3518" s="6">
        <f t="shared" ca="1" si="1235"/>
        <v>0.67007301414177045</v>
      </c>
      <c r="BB3518">
        <f t="shared" ca="1" si="1236"/>
        <v>0.67007301414177045</v>
      </c>
      <c r="BC3518" t="str">
        <f t="shared" ca="1" si="1224"/>
        <v>HYG UP Equity</v>
      </c>
      <c r="BD3518" t="str">
        <f t="shared" ca="1" si="1225"/>
        <v>HYG UP Equity</v>
      </c>
      <c r="BF3518">
        <f t="shared" ca="1" si="1245"/>
        <v>1</v>
      </c>
      <c r="BG3518">
        <f t="shared" ca="1" si="1246"/>
        <v>0</v>
      </c>
      <c r="BI3518">
        <f t="shared" ca="1" si="1212"/>
        <v>1</v>
      </c>
      <c r="BJ3518">
        <f t="shared" ca="1" si="1213"/>
        <v>0</v>
      </c>
      <c r="BL3518">
        <f t="shared" ca="1" si="1230"/>
        <v>11.773804620250145</v>
      </c>
      <c r="BM3518">
        <f t="shared" ca="1" si="1231"/>
        <v>0</v>
      </c>
      <c r="BN3518" s="9">
        <f t="shared" ca="1" si="1221"/>
        <v>1</v>
      </c>
      <c r="BO3518" s="9">
        <f t="shared" ca="1" si="1222"/>
        <v>0</v>
      </c>
      <c r="BP3518" s="9">
        <f t="shared" ca="1" si="1216"/>
        <v>1</v>
      </c>
      <c r="BQ3518" s="9">
        <f t="shared" ca="1" si="1217"/>
        <v>0</v>
      </c>
      <c r="BR3518">
        <f t="shared" ca="1" si="1218"/>
        <v>1324.6535236269353</v>
      </c>
      <c r="BS3518">
        <f t="shared" ca="1" si="1219"/>
        <v>-7.7843615661667975E-3</v>
      </c>
      <c r="BT3518">
        <f t="shared" ca="1" si="1220"/>
        <v>1.8055555555555558E-5</v>
      </c>
      <c r="BU3518">
        <f t="shared" ca="1" si="1205"/>
        <v>0</v>
      </c>
      <c r="BV3518">
        <f t="shared" ca="1" si="1206"/>
        <v>0</v>
      </c>
      <c r="BW3518" s="35">
        <f ca="1">IFERROR(VLOOKUP($B3518,OFFSET(Input!$A$1,0,MATCH(Index!BW$6&amp;" Index",Input!$1:$1,0)-1,10000,2),2,0)/100,BW3517)</f>
        <v>4.0000000000000001E-3</v>
      </c>
      <c r="BX3518">
        <f t="shared" ca="1" si="1223"/>
        <v>1.4972475764773396E-2</v>
      </c>
      <c r="CE3518">
        <v>1087.7771098481746</v>
      </c>
    </row>
    <row r="3519" spans="2:83" x14ac:dyDescent="0.25">
      <c r="B3519" s="2">
        <v>42627</v>
      </c>
      <c r="C3519">
        <f t="shared" ca="1" si="1207"/>
        <v>0</v>
      </c>
      <c r="D3519">
        <f t="shared" ca="1" si="1208"/>
        <v>0</v>
      </c>
      <c r="E3519">
        <f ca="1">IF($B3519&lt;VLOOKUP(E$6&amp;" Equity",Param,4,0),"",IFERROR(VLOOKUP($B3519,OFFSET(Input!$A$1,0,MATCH(Index!E$6&amp;" Equity",Input!$1:$1,0)-1,10000,2),2,0),E3518))</f>
        <v>85.39</v>
      </c>
      <c r="F3519" s="33">
        <v>134.25</v>
      </c>
      <c r="H3519">
        <f ca="1">IFERROR(VLOOKUP($B3519,OFFSET(Input!$A$1,0,MATCH(Index!H$6,Input!$1:$1,0)-1,10000,2),2,0),0)</f>
        <v>0</v>
      </c>
      <c r="I3519">
        <f ca="1">IFERROR(VLOOKUP($B3519,OFFSET(Input!$A$1,0,MATCH(Index!I$6,Input!$1:$1,0)-1,10000,2),2,0),0)</f>
        <v>0</v>
      </c>
      <c r="K3519">
        <f t="shared" ca="1" si="1209"/>
        <v>112.49536192362726</v>
      </c>
      <c r="L3519" s="30">
        <f t="shared" ca="1" si="1210"/>
        <v>152.39152260071461</v>
      </c>
      <c r="N3519">
        <f t="shared" ca="1" si="1214"/>
        <v>-1.1710287500947618E-4</v>
      </c>
      <c r="O3519">
        <f t="shared" ca="1" si="1215"/>
        <v>1.4908687070057745E-3</v>
      </c>
      <c r="Q3519">
        <f t="shared" ca="1" si="1227"/>
        <v>7.4565276619119519E-2</v>
      </c>
      <c r="R3519">
        <f t="shared" ca="1" si="1226"/>
        <v>0.1320288709030831</v>
      </c>
      <c r="T3519">
        <f t="shared" ca="1" si="1237"/>
        <v>6.1284667064295993E-2</v>
      </c>
      <c r="U3519">
        <f t="shared" ca="1" si="1232"/>
        <v>0.11636298158061184</v>
      </c>
      <c r="W3519">
        <f t="shared" ca="1" si="1233"/>
        <v>0.62795355839233569</v>
      </c>
      <c r="X3519">
        <f t="shared" ca="1" si="1234"/>
        <v>0.59261168501148154</v>
      </c>
      <c r="Z3519">
        <f t="shared" ca="1" si="1247"/>
        <v>113.65727348370183</v>
      </c>
      <c r="AA3519">
        <f t="shared" ca="1" si="1247"/>
        <v>113.68801388354522</v>
      </c>
      <c r="AB3519">
        <f t="shared" ca="1" si="1247"/>
        <v>113.59367797387152</v>
      </c>
      <c r="AC3519">
        <f t="shared" ca="1" si="1248"/>
        <v>113.68801388354522</v>
      </c>
      <c r="AE3519">
        <f ca="1">IFERROR(VLOOKUP($B3519,OFFSET(Input!$A$1,0,MATCH(Index!AE$6&amp;" Index",Input!$1:$1,0)-1,10000,2),2,0),AE3518)</f>
        <v>18.14</v>
      </c>
      <c r="AF3519">
        <f t="shared" ca="1" si="1238"/>
        <v>14.052666666666664</v>
      </c>
      <c r="AG3519">
        <f t="shared" ca="1" si="1238"/>
        <v>13.52</v>
      </c>
      <c r="AH3519">
        <f t="shared" ca="1" si="1238"/>
        <v>13.2052</v>
      </c>
      <c r="AI3519">
        <f t="shared" ca="1" si="1239"/>
        <v>13.52</v>
      </c>
      <c r="AK3519">
        <f t="shared" ca="1" si="1240"/>
        <v>-1</v>
      </c>
      <c r="AL3519">
        <f t="shared" ca="1" si="1241"/>
        <v>1</v>
      </c>
      <c r="AN3519" t="str">
        <f t="shared" ca="1" si="1251"/>
        <v>Not Down</v>
      </c>
      <c r="AO3519" t="str">
        <f t="shared" ca="1" si="1211"/>
        <v>Not Up</v>
      </c>
      <c r="AQ3519">
        <f t="shared" ca="1" si="1249"/>
        <v>1</v>
      </c>
      <c r="AR3519">
        <f t="shared" ca="1" si="1250"/>
        <v>0</v>
      </c>
      <c r="AT3519">
        <f t="shared" ca="1" si="1228"/>
        <v>1</v>
      </c>
      <c r="AU3519">
        <f t="shared" ca="1" si="1229"/>
        <v>0</v>
      </c>
      <c r="AW3519" s="5">
        <f t="shared" ca="1" si="1243"/>
        <v>7.4565276619119519E-2</v>
      </c>
      <c r="AX3519" s="5">
        <f t="shared" ca="1" si="1244"/>
        <v>6.1284667064295993E-2</v>
      </c>
      <c r="AY3519" s="18">
        <f t="shared" ca="1" si="1242"/>
        <v>7.4565276619119519E-2</v>
      </c>
      <c r="BA3519" s="6">
        <f t="shared" ca="1" si="1235"/>
        <v>0.67055340323352797</v>
      </c>
      <c r="BB3519">
        <f t="shared" ca="1" si="1236"/>
        <v>0.67007301414177045</v>
      </c>
      <c r="BC3519" t="str">
        <f t="shared" ca="1" si="1224"/>
        <v>HYG UP Equity</v>
      </c>
      <c r="BD3519" t="str">
        <f t="shared" ca="1" si="1225"/>
        <v>HYG UP Equity</v>
      </c>
      <c r="BF3519">
        <f t="shared" ca="1" si="1245"/>
        <v>1</v>
      </c>
      <c r="BG3519">
        <f t="shared" ca="1" si="1246"/>
        <v>0</v>
      </c>
      <c r="BI3519">
        <f t="shared" ca="1" si="1212"/>
        <v>1</v>
      </c>
      <c r="BJ3519">
        <f t="shared" ca="1" si="1213"/>
        <v>0</v>
      </c>
      <c r="BL3519">
        <f t="shared" ca="1" si="1230"/>
        <v>11.773804620250145</v>
      </c>
      <c r="BM3519">
        <f t="shared" ca="1" si="1231"/>
        <v>0</v>
      </c>
      <c r="BN3519" s="9">
        <f t="shared" ca="1" si="1221"/>
        <v>1</v>
      </c>
      <c r="BO3519" s="9">
        <f t="shared" ca="1" si="1222"/>
        <v>0</v>
      </c>
      <c r="BP3519" s="9">
        <f t="shared" ca="1" si="1216"/>
        <v>1</v>
      </c>
      <c r="BQ3519" s="9">
        <f t="shared" ca="1" si="1217"/>
        <v>0</v>
      </c>
      <c r="BR3519">
        <f t="shared" ca="1" si="1218"/>
        <v>1324.4984119731148</v>
      </c>
      <c r="BS3519">
        <f t="shared" ca="1" si="1219"/>
        <v>-1.1709601873544084E-4</v>
      </c>
      <c r="BT3519">
        <f t="shared" ca="1" si="1220"/>
        <v>1.8055555555555558E-5</v>
      </c>
      <c r="BU3519">
        <f t="shared" ca="1" si="1205"/>
        <v>1.7548135052694192E-5</v>
      </c>
      <c r="BV3519">
        <f t="shared" ca="1" si="1206"/>
        <v>0</v>
      </c>
      <c r="BW3519" s="35">
        <f ca="1">IFERROR(VLOOKUP($B3519,OFFSET(Input!$A$1,0,MATCH(Index!BW$6&amp;" Index",Input!$1:$1,0)-1,10000,2),2,0)/100,BW3518)</f>
        <v>4.0000000000000001E-3</v>
      </c>
      <c r="BX3519">
        <f t="shared" ca="1" si="1223"/>
        <v>1.3160515454493158E-2</v>
      </c>
      <c r="CE3519">
        <v>1087.6344307171864</v>
      </c>
    </row>
    <row r="3520" spans="2:83" x14ac:dyDescent="0.25">
      <c r="B3520" s="2">
        <v>42628</v>
      </c>
      <c r="C3520">
        <f t="shared" ca="1" si="1207"/>
        <v>0</v>
      </c>
      <c r="D3520">
        <f t="shared" ca="1" si="1208"/>
        <v>0</v>
      </c>
      <c r="E3520">
        <f ca="1">IF($B3520&lt;VLOOKUP(E$6&amp;" Equity",Param,4,0),"",IFERROR(VLOOKUP($B3520,OFFSET(Input!$A$1,0,MATCH(Index!E$6&amp;" Equity",Input!$1:$1,0)-1,10000,2),2,0),E3519))</f>
        <v>85.89</v>
      </c>
      <c r="F3520" s="33">
        <v>133.66999999999999</v>
      </c>
      <c r="H3520">
        <f ca="1">IFERROR(VLOOKUP($B3520,OFFSET(Input!$A$1,0,MATCH(Index!H$6,Input!$1:$1,0)-1,10000,2),2,0),0)</f>
        <v>0</v>
      </c>
      <c r="I3520">
        <f ca="1">IFERROR(VLOOKUP($B3520,OFFSET(Input!$A$1,0,MATCH(Index!I$6,Input!$1:$1,0)-1,10000,2),2,0),0)</f>
        <v>0</v>
      </c>
      <c r="K3520">
        <f t="shared" ca="1" si="1209"/>
        <v>113.15407700691351</v>
      </c>
      <c r="L3520" s="30">
        <f t="shared" ca="1" si="1210"/>
        <v>151.73314581778413</v>
      </c>
      <c r="N3520">
        <f t="shared" ca="1" si="1214"/>
        <v>5.8384098586185965E-3</v>
      </c>
      <c r="O3520">
        <f t="shared" ca="1" si="1215"/>
        <v>-4.3296574055924804E-3</v>
      </c>
      <c r="Q3520">
        <f t="shared" ca="1" si="1227"/>
        <v>7.7816195402318586E-2</v>
      </c>
      <c r="R3520">
        <f t="shared" ca="1" si="1226"/>
        <v>0.13361295702094692</v>
      </c>
      <c r="T3520">
        <f t="shared" ca="1" si="1237"/>
        <v>6.4506042622315254E-2</v>
      </c>
      <c r="U3520">
        <f t="shared" ca="1" si="1232"/>
        <v>0.1154383689767472</v>
      </c>
      <c r="W3520">
        <f t="shared" ca="1" si="1233"/>
        <v>0.54649226629611614</v>
      </c>
      <c r="X3520">
        <f t="shared" ca="1" si="1234"/>
        <v>0.5107092265449269</v>
      </c>
      <c r="Z3520">
        <f t="shared" ca="1" si="1247"/>
        <v>113.59805097304846</v>
      </c>
      <c r="AA3520">
        <f t="shared" ca="1" si="1247"/>
        <v>113.67152064253216</v>
      </c>
      <c r="AB3520">
        <f t="shared" ca="1" si="1247"/>
        <v>113.60566996854324</v>
      </c>
      <c r="AC3520">
        <f t="shared" ca="1" si="1248"/>
        <v>113.67152064253216</v>
      </c>
      <c r="AE3520">
        <f ca="1">IFERROR(VLOOKUP($B3520,OFFSET(Input!$A$1,0,MATCH(Index!AE$6&amp;" Index",Input!$1:$1,0)-1,10000,2),2,0),AE3519)</f>
        <v>16.3</v>
      </c>
      <c r="AF3520">
        <f t="shared" ca="1" si="1238"/>
        <v>14.242666666666667</v>
      </c>
      <c r="AG3520">
        <f t="shared" ca="1" si="1238"/>
        <v>13.7255</v>
      </c>
      <c r="AH3520">
        <f t="shared" ca="1" si="1238"/>
        <v>13.3752</v>
      </c>
      <c r="AI3520">
        <f t="shared" ca="1" si="1239"/>
        <v>13.7255</v>
      </c>
      <c r="AK3520">
        <f t="shared" ca="1" si="1240"/>
        <v>-1</v>
      </c>
      <c r="AL3520">
        <f t="shared" ca="1" si="1241"/>
        <v>1</v>
      </c>
      <c r="AN3520" t="str">
        <f t="shared" ca="1" si="1251"/>
        <v>Not Down</v>
      </c>
      <c r="AO3520" t="str">
        <f t="shared" ca="1" si="1211"/>
        <v>Not Up</v>
      </c>
      <c r="AQ3520">
        <f t="shared" ca="1" si="1249"/>
        <v>1</v>
      </c>
      <c r="AR3520">
        <f t="shared" ca="1" si="1250"/>
        <v>0</v>
      </c>
      <c r="AT3520">
        <f t="shared" ca="1" si="1228"/>
        <v>1</v>
      </c>
      <c r="AU3520">
        <f t="shared" ca="1" si="1229"/>
        <v>0</v>
      </c>
      <c r="AW3520" s="5">
        <f t="shared" ca="1" si="1243"/>
        <v>7.7816195402318586E-2</v>
      </c>
      <c r="AX3520" s="5">
        <f t="shared" ca="1" si="1244"/>
        <v>6.4506042622315254E-2</v>
      </c>
      <c r="AY3520" s="18">
        <f t="shared" ca="1" si="1242"/>
        <v>7.7816195402318586E-2</v>
      </c>
      <c r="BA3520" s="6">
        <f t="shared" ca="1" si="1235"/>
        <v>0.64253976619512576</v>
      </c>
      <c r="BB3520">
        <f t="shared" ca="1" si="1236"/>
        <v>0.67007301414177045</v>
      </c>
      <c r="BC3520" t="str">
        <f t="shared" ca="1" si="1224"/>
        <v>HYG UP Equity</v>
      </c>
      <c r="BD3520" t="str">
        <f t="shared" ca="1" si="1225"/>
        <v>HYG UP Equity</v>
      </c>
      <c r="BF3520">
        <f t="shared" ca="1" si="1245"/>
        <v>1</v>
      </c>
      <c r="BG3520">
        <f t="shared" ca="1" si="1246"/>
        <v>0</v>
      </c>
      <c r="BI3520">
        <f t="shared" ca="1" si="1212"/>
        <v>1</v>
      </c>
      <c r="BJ3520">
        <f t="shared" ca="1" si="1213"/>
        <v>0</v>
      </c>
      <c r="BL3520">
        <f t="shared" ca="1" si="1230"/>
        <v>11.773804620250145</v>
      </c>
      <c r="BM3520">
        <f t="shared" ca="1" si="1231"/>
        <v>0</v>
      </c>
      <c r="BN3520" s="9">
        <f t="shared" ca="1" si="1221"/>
        <v>1.0000000000000002</v>
      </c>
      <c r="BO3520" s="9">
        <f t="shared" ca="1" si="1222"/>
        <v>0</v>
      </c>
      <c r="BP3520" s="9">
        <f t="shared" ca="1" si="1216"/>
        <v>1.0000000000000002</v>
      </c>
      <c r="BQ3520" s="9">
        <f t="shared" ca="1" si="1217"/>
        <v>0</v>
      </c>
      <c r="BR3520">
        <f t="shared" ca="1" si="1218"/>
        <v>1332.2539946641389</v>
      </c>
      <c r="BS3520">
        <f t="shared" ca="1" si="1219"/>
        <v>5.8554865909357101E-3</v>
      </c>
      <c r="BT3520">
        <f t="shared" ca="1" si="1220"/>
        <v>1.8055555555555562E-5</v>
      </c>
      <c r="BU3520">
        <f t="shared" ca="1" si="1205"/>
        <v>0</v>
      </c>
      <c r="BV3520">
        <f t="shared" ca="1" si="1206"/>
        <v>0</v>
      </c>
      <c r="BW3520" s="35">
        <f ca="1">IFERROR(VLOOKUP($B3520,OFFSET(Input!$A$1,0,MATCH(Index!BW$6&amp;" Index",Input!$1:$1,0)-1,10000,2),2,0)/100,BW3519)</f>
        <v>4.0000000000000001E-3</v>
      </c>
      <c r="BX3520">
        <f t="shared" ca="1" si="1223"/>
        <v>1.3158789245243668E-2</v>
      </c>
      <c r="CE3520">
        <v>1091.8775993173845</v>
      </c>
    </row>
    <row r="3521" spans="2:83" x14ac:dyDescent="0.25">
      <c r="B3521" s="2">
        <v>42629</v>
      </c>
      <c r="C3521">
        <f t="shared" ca="1" si="1207"/>
        <v>0</v>
      </c>
      <c r="D3521">
        <f t="shared" ca="1" si="1208"/>
        <v>0</v>
      </c>
      <c r="E3521">
        <f ca="1">IF($B3521&lt;VLOOKUP(E$6&amp;" Equity",Param,4,0),"",IFERROR(VLOOKUP($B3521,OFFSET(Input!$A$1,0,MATCH(Index!E$6&amp;" Equity",Input!$1:$1,0)-1,10000,2),2,0),E3520))</f>
        <v>85.91</v>
      </c>
      <c r="F3521" s="33">
        <v>134.75</v>
      </c>
      <c r="H3521">
        <f ca="1">IFERROR(VLOOKUP($B3521,OFFSET(Input!$A$1,0,MATCH(Index!H$6,Input!$1:$1,0)-1,10000,2),2,0),0)</f>
        <v>0</v>
      </c>
      <c r="I3521">
        <f ca="1">IFERROR(VLOOKUP($B3521,OFFSET(Input!$A$1,0,MATCH(Index!I$6,Input!$1:$1,0)-1,10000,2),2,0),0)</f>
        <v>0</v>
      </c>
      <c r="K3521">
        <f t="shared" ca="1" si="1209"/>
        <v>113.18042561024495</v>
      </c>
      <c r="L3521" s="30">
        <f t="shared" ca="1" si="1210"/>
        <v>152.95908879289604</v>
      </c>
      <c r="N3521">
        <f t="shared" ca="1" si="1214"/>
        <v>2.3282887183165732E-4</v>
      </c>
      <c r="O3521">
        <f t="shared" ca="1" si="1215"/>
        <v>8.0471338057249622E-3</v>
      </c>
      <c r="Q3521">
        <f t="shared" ca="1" si="1227"/>
        <v>7.7264729531437995E-2</v>
      </c>
      <c r="R3521">
        <f t="shared" ca="1" si="1226"/>
        <v>0.13947651756426563</v>
      </c>
      <c r="T3521">
        <f t="shared" ca="1" si="1237"/>
        <v>6.2990880440984567E-2</v>
      </c>
      <c r="U3521">
        <f t="shared" ca="1" si="1232"/>
        <v>0.11878776427249983</v>
      </c>
      <c r="W3521">
        <f t="shared" ca="1" si="1233"/>
        <v>0.52685216351372521</v>
      </c>
      <c r="X3521">
        <f t="shared" ca="1" si="1234"/>
        <v>0.5009726728229329</v>
      </c>
      <c r="Z3521">
        <f t="shared" ca="1" si="1247"/>
        <v>113.52032259322068</v>
      </c>
      <c r="AA3521">
        <f t="shared" ca="1" si="1247"/>
        <v>113.63404420735253</v>
      </c>
      <c r="AB3521">
        <f t="shared" ca="1" si="1247"/>
        <v>113.60769677532477</v>
      </c>
      <c r="AC3521">
        <f t="shared" ca="1" si="1248"/>
        <v>113.63404420735253</v>
      </c>
      <c r="AE3521">
        <f ca="1">IFERROR(VLOOKUP($B3521,OFFSET(Input!$A$1,0,MATCH(Index!AE$6&amp;" Index",Input!$1:$1,0)-1,10000,2),2,0),AE3520)</f>
        <v>15.37</v>
      </c>
      <c r="AF3521">
        <f t="shared" ca="1" si="1238"/>
        <v>14.358666666666666</v>
      </c>
      <c r="AG3521">
        <f t="shared" ca="1" si="1238"/>
        <v>13.922499999999999</v>
      </c>
      <c r="AH3521">
        <f t="shared" ca="1" si="1238"/>
        <v>13.5228</v>
      </c>
      <c r="AI3521">
        <f t="shared" ca="1" si="1239"/>
        <v>13.922499999999999</v>
      </c>
      <c r="AK3521">
        <f t="shared" ca="1" si="1240"/>
        <v>-1</v>
      </c>
      <c r="AL3521">
        <f t="shared" ca="1" si="1241"/>
        <v>1</v>
      </c>
      <c r="AN3521" t="str">
        <f t="shared" ca="1" si="1251"/>
        <v>Not Down</v>
      </c>
      <c r="AO3521" t="str">
        <f t="shared" ca="1" si="1211"/>
        <v>Not Up</v>
      </c>
      <c r="AQ3521">
        <f t="shared" ca="1" si="1249"/>
        <v>1</v>
      </c>
      <c r="AR3521">
        <f t="shared" ca="1" si="1250"/>
        <v>0</v>
      </c>
      <c r="AT3521">
        <f t="shared" ca="1" si="1228"/>
        <v>1</v>
      </c>
      <c r="AU3521">
        <f t="shared" ca="1" si="1229"/>
        <v>0</v>
      </c>
      <c r="AW3521" s="5">
        <f t="shared" ca="1" si="1243"/>
        <v>7.7264729531437995E-2</v>
      </c>
      <c r="AX3521" s="5">
        <f t="shared" ca="1" si="1244"/>
        <v>6.2990880440984567E-2</v>
      </c>
      <c r="AY3521" s="18">
        <f t="shared" ca="1" si="1242"/>
        <v>7.7264729531437995E-2</v>
      </c>
      <c r="BA3521" s="6">
        <f t="shared" ca="1" si="1235"/>
        <v>0.64712580116721519</v>
      </c>
      <c r="BB3521">
        <f t="shared" ca="1" si="1236"/>
        <v>0.67007301414177045</v>
      </c>
      <c r="BC3521" t="str">
        <f t="shared" ca="1" si="1224"/>
        <v>HYG UP Equity</v>
      </c>
      <c r="BD3521" t="str">
        <f t="shared" ca="1" si="1225"/>
        <v>HYG UP Equity</v>
      </c>
      <c r="BF3521">
        <f t="shared" ca="1" si="1245"/>
        <v>1</v>
      </c>
      <c r="BG3521">
        <f t="shared" ca="1" si="1246"/>
        <v>0</v>
      </c>
      <c r="BI3521">
        <f t="shared" ca="1" si="1212"/>
        <v>1</v>
      </c>
      <c r="BJ3521">
        <f t="shared" ca="1" si="1213"/>
        <v>0</v>
      </c>
      <c r="BL3521">
        <f t="shared" ca="1" si="1230"/>
        <v>11.773804620250143</v>
      </c>
      <c r="BM3521">
        <f t="shared" ca="1" si="1231"/>
        <v>0</v>
      </c>
      <c r="BN3521" s="9">
        <f t="shared" ca="1" si="1221"/>
        <v>1.0000000000000002</v>
      </c>
      <c r="BO3521" s="9">
        <f t="shared" ca="1" si="1222"/>
        <v>0</v>
      </c>
      <c r="BP3521" s="9">
        <f t="shared" ca="1" si="1216"/>
        <v>1</v>
      </c>
      <c r="BQ3521" s="9">
        <f t="shared" ca="1" si="1217"/>
        <v>0</v>
      </c>
      <c r="BR3521">
        <f t="shared" ca="1" si="1218"/>
        <v>1332.5642179717797</v>
      </c>
      <c r="BS3521">
        <f t="shared" ca="1" si="1219"/>
        <v>2.3285597857714002E-4</v>
      </c>
      <c r="BT3521">
        <f t="shared" ca="1" si="1220"/>
        <v>1.8055555555555562E-5</v>
      </c>
      <c r="BU3521">
        <f t="shared" ca="1" si="1205"/>
        <v>2.2204460492503132E-20</v>
      </c>
      <c r="BV3521">
        <f t="shared" ca="1" si="1206"/>
        <v>0</v>
      </c>
      <c r="BW3521" s="35">
        <f ca="1">IFERROR(VLOOKUP($B3521,OFFSET(Input!$A$1,0,MATCH(Index!BW$6&amp;" Index",Input!$1:$1,0)-1,10000,2),2,0)/100,BW3520)</f>
        <v>4.0000000000000001E-3</v>
      </c>
      <c r="BX3521">
        <f t="shared" ca="1" si="1223"/>
        <v>1.3210125392542007E-2</v>
      </c>
      <c r="CE3521">
        <v>1092.0235931065952</v>
      </c>
    </row>
    <row r="3522" spans="2:83" x14ac:dyDescent="0.25">
      <c r="B3522" s="2">
        <v>42632</v>
      </c>
      <c r="C3522">
        <f t="shared" ca="1" si="1207"/>
        <v>0</v>
      </c>
      <c r="D3522">
        <f t="shared" ca="1" si="1208"/>
        <v>0</v>
      </c>
      <c r="E3522">
        <f ca="1">IF($B3522&lt;VLOOKUP(E$6&amp;" Equity",Param,4,0),"",IFERROR(VLOOKUP($B3522,OFFSET(Input!$A$1,0,MATCH(Index!E$6&amp;" Equity",Input!$1:$1,0)-1,10000,2),2,0),E3521))</f>
        <v>85.96</v>
      </c>
      <c r="F3522" s="33">
        <v>134.31</v>
      </c>
      <c r="H3522">
        <f ca="1">IFERROR(VLOOKUP($B3522,OFFSET(Input!$A$1,0,MATCH(Index!H$6,Input!$1:$1,0)-1,10000,2),2,0),0)</f>
        <v>0</v>
      </c>
      <c r="I3522">
        <f ca="1">IFERROR(VLOOKUP($B3522,OFFSET(Input!$A$1,0,MATCH(Index!I$6,Input!$1:$1,0)-1,10000,2),2,0),0)</f>
        <v>0</v>
      </c>
      <c r="K3522">
        <f t="shared" ca="1" si="1209"/>
        <v>113.24629711857358</v>
      </c>
      <c r="L3522" s="30">
        <f t="shared" ca="1" si="1210"/>
        <v>152.4596305437764</v>
      </c>
      <c r="N3522">
        <f t="shared" ca="1" si="1214"/>
        <v>5.818351243445911E-4</v>
      </c>
      <c r="O3522">
        <f t="shared" ca="1" si="1215"/>
        <v>-3.2706488681226074E-3</v>
      </c>
      <c r="Q3522">
        <f t="shared" ca="1" si="1227"/>
        <v>7.3769746446481002E-2</v>
      </c>
      <c r="R3522">
        <f t="shared" ca="1" si="1226"/>
        <v>0.13428727676501481</v>
      </c>
      <c r="T3522">
        <f t="shared" ca="1" si="1237"/>
        <v>6.2119689263241309E-2</v>
      </c>
      <c r="U3522">
        <f t="shared" ca="1" si="1232"/>
        <v>0.11789047711832255</v>
      </c>
      <c r="W3522">
        <f t="shared" ca="1" si="1233"/>
        <v>0.66441186846516687</v>
      </c>
      <c r="X3522">
        <f t="shared" ca="1" si="1234"/>
        <v>0.48151440251111538</v>
      </c>
      <c r="Z3522">
        <f t="shared" ca="1" si="1247"/>
        <v>113.39648415756285</v>
      </c>
      <c r="AA3522">
        <f t="shared" ca="1" si="1247"/>
        <v>113.61691476619701</v>
      </c>
      <c r="AB3522">
        <f t="shared" ca="1" si="1247"/>
        <v>113.60868539843163</v>
      </c>
      <c r="AC3522">
        <f t="shared" ca="1" si="1248"/>
        <v>113.61691476619701</v>
      </c>
      <c r="AE3522">
        <f ca="1">IFERROR(VLOOKUP($B3522,OFFSET(Input!$A$1,0,MATCH(Index!AE$6&amp;" Index",Input!$1:$1,0)-1,10000,2),2,0),AE3521)</f>
        <v>15.53</v>
      </c>
      <c r="AF3522">
        <f t="shared" ca="1" si="1238"/>
        <v>14.484000000000002</v>
      </c>
      <c r="AG3522">
        <f t="shared" ca="1" si="1238"/>
        <v>14.132</v>
      </c>
      <c r="AH3522">
        <f t="shared" ca="1" si="1238"/>
        <v>13.681999999999999</v>
      </c>
      <c r="AI3522">
        <f t="shared" ca="1" si="1239"/>
        <v>14.132</v>
      </c>
      <c r="AK3522">
        <f t="shared" ca="1" si="1240"/>
        <v>-1</v>
      </c>
      <c r="AL3522">
        <f t="shared" ca="1" si="1241"/>
        <v>1</v>
      </c>
      <c r="AN3522" t="str">
        <f t="shared" ca="1" si="1251"/>
        <v>Not Down</v>
      </c>
      <c r="AO3522" t="str">
        <f t="shared" ca="1" si="1211"/>
        <v>Not Up</v>
      </c>
      <c r="AQ3522">
        <f t="shared" ca="1" si="1249"/>
        <v>1</v>
      </c>
      <c r="AR3522">
        <f t="shared" ca="1" si="1250"/>
        <v>0</v>
      </c>
      <c r="AT3522">
        <f t="shared" ca="1" si="1228"/>
        <v>1</v>
      </c>
      <c r="AU3522">
        <f t="shared" ca="1" si="1229"/>
        <v>0</v>
      </c>
      <c r="AW3522" s="5">
        <f t="shared" ca="1" si="1243"/>
        <v>7.3769746446481002E-2</v>
      </c>
      <c r="AX3522" s="5">
        <f t="shared" ca="1" si="1244"/>
        <v>6.2119689263241309E-2</v>
      </c>
      <c r="AY3522" s="18">
        <f t="shared" ca="1" si="1242"/>
        <v>7.3769746446481002E-2</v>
      </c>
      <c r="BA3522" s="6">
        <f t="shared" ca="1" si="1235"/>
        <v>0.6777846259275726</v>
      </c>
      <c r="BB3522">
        <f t="shared" ca="1" si="1236"/>
        <v>0.67007301414177045</v>
      </c>
      <c r="BC3522" t="str">
        <f t="shared" ca="1" si="1224"/>
        <v>HYG UP Equity</v>
      </c>
      <c r="BD3522" t="str">
        <f t="shared" ca="1" si="1225"/>
        <v>HYG UP Equity</v>
      </c>
      <c r="BF3522">
        <f t="shared" ca="1" si="1245"/>
        <v>1</v>
      </c>
      <c r="BG3522">
        <f t="shared" ca="1" si="1246"/>
        <v>0</v>
      </c>
      <c r="BI3522">
        <f t="shared" ca="1" si="1212"/>
        <v>1</v>
      </c>
      <c r="BJ3522">
        <f t="shared" ca="1" si="1213"/>
        <v>0</v>
      </c>
      <c r="BL3522">
        <f t="shared" ca="1" si="1230"/>
        <v>11.773804620250143</v>
      </c>
      <c r="BM3522">
        <f t="shared" ca="1" si="1231"/>
        <v>0</v>
      </c>
      <c r="BN3522" s="9">
        <f t="shared" ca="1" si="1221"/>
        <v>1.0000000000000002</v>
      </c>
      <c r="BO3522" s="9">
        <f t="shared" ca="1" si="1222"/>
        <v>0</v>
      </c>
      <c r="BP3522" s="9">
        <f t="shared" ca="1" si="1216"/>
        <v>1.0000000000000002</v>
      </c>
      <c r="BQ3522" s="9">
        <f t="shared" ca="1" si="1217"/>
        <v>0</v>
      </c>
      <c r="BR3522">
        <f t="shared" ca="1" si="1218"/>
        <v>1333.339776240882</v>
      </c>
      <c r="BS3522">
        <f t="shared" ca="1" si="1219"/>
        <v>5.8200442323341761E-4</v>
      </c>
      <c r="BT3522">
        <f t="shared" ca="1" si="1220"/>
        <v>5.4166666666666685E-5</v>
      </c>
      <c r="BU3522">
        <f t="shared" ca="1" si="1205"/>
        <v>0</v>
      </c>
      <c r="BV3522">
        <f t="shared" ca="1" si="1206"/>
        <v>0</v>
      </c>
      <c r="BW3522" s="35">
        <f ca="1">IFERROR(VLOOKUP($B3522,OFFSET(Input!$A$1,0,MATCH(Index!BW$6&amp;" Index",Input!$1:$1,0)-1,10000,2),2,0)/100,BW3521)</f>
        <v>4.0000000000000001E-3</v>
      </c>
      <c r="BX3522">
        <f t="shared" ca="1" si="1223"/>
        <v>3.9635675112955071E-2</v>
      </c>
      <c r="CE3522">
        <v>1092.3763393714235</v>
      </c>
    </row>
    <row r="3523" spans="2:83" x14ac:dyDescent="0.25">
      <c r="B3523" s="2">
        <v>42633</v>
      </c>
      <c r="C3523">
        <f t="shared" ca="1" si="1207"/>
        <v>0</v>
      </c>
      <c r="D3523">
        <f t="shared" ca="1" si="1208"/>
        <v>0</v>
      </c>
      <c r="E3523">
        <f ca="1">IF($B3523&lt;VLOOKUP(E$6&amp;" Equity",Param,4,0),"",IFERROR(VLOOKUP($B3523,OFFSET(Input!$A$1,0,MATCH(Index!E$6&amp;" Equity",Input!$1:$1,0)-1,10000,2),2,0),E3522))</f>
        <v>85.86</v>
      </c>
      <c r="F3523" s="33">
        <v>134.78</v>
      </c>
      <c r="H3523">
        <f ca="1">IFERROR(VLOOKUP($B3523,OFFSET(Input!$A$1,0,MATCH(Index!H$6,Input!$1:$1,0)-1,10000,2),2,0),0)</f>
        <v>0</v>
      </c>
      <c r="I3523">
        <f ca="1">IFERROR(VLOOKUP($B3523,OFFSET(Input!$A$1,0,MATCH(Index!I$6,Input!$1:$1,0)-1,10000,2),2,0),0)</f>
        <v>0</v>
      </c>
      <c r="K3523">
        <f t="shared" ca="1" si="1209"/>
        <v>113.11455410191633</v>
      </c>
      <c r="L3523" s="30">
        <f t="shared" ca="1" si="1210"/>
        <v>152.99314276442695</v>
      </c>
      <c r="N3523">
        <f t="shared" ca="1" si="1214"/>
        <v>-1.1640089778951531E-3</v>
      </c>
      <c r="O3523">
        <f t="shared" ca="1" si="1215"/>
        <v>3.4932585970871566E-3</v>
      </c>
      <c r="Q3523">
        <f t="shared" ca="1" si="1227"/>
        <v>7.3775249167408824E-2</v>
      </c>
      <c r="R3523">
        <f t="shared" ca="1" si="1226"/>
        <v>0.13043257762630917</v>
      </c>
      <c r="T3523">
        <f t="shared" ca="1" si="1237"/>
        <v>6.1991425825617244E-2</v>
      </c>
      <c r="U3523">
        <f t="shared" ca="1" si="1232"/>
        <v>0.11472999892081222</v>
      </c>
      <c r="W3523">
        <f t="shared" ca="1" si="1233"/>
        <v>0.65148420747255731</v>
      </c>
      <c r="X3523">
        <f t="shared" ca="1" si="1234"/>
        <v>0.51267719210911511</v>
      </c>
      <c r="Z3523">
        <f t="shared" ca="1" si="1247"/>
        <v>113.24629711857358</v>
      </c>
      <c r="AA3523">
        <f t="shared" ca="1" si="1247"/>
        <v>113.60238078422817</v>
      </c>
      <c r="AB3523">
        <f t="shared" ca="1" si="1247"/>
        <v>113.59128628655859</v>
      </c>
      <c r="AC3523">
        <f t="shared" ca="1" si="1248"/>
        <v>113.60238078422817</v>
      </c>
      <c r="AE3523">
        <f ca="1">IFERROR(VLOOKUP($B3523,OFFSET(Input!$A$1,0,MATCH(Index!AE$6&amp;" Index",Input!$1:$1,0)-1,10000,2),2,0),AE3522)</f>
        <v>15.92</v>
      </c>
      <c r="AF3523">
        <f t="shared" ca="1" si="1238"/>
        <v>14.682666666666668</v>
      </c>
      <c r="AG3523">
        <f t="shared" ca="1" si="1238"/>
        <v>14.314500000000001</v>
      </c>
      <c r="AH3523">
        <f t="shared" ca="1" si="1238"/>
        <v>13.846399999999999</v>
      </c>
      <c r="AI3523">
        <f t="shared" ca="1" si="1239"/>
        <v>14.314500000000001</v>
      </c>
      <c r="AK3523">
        <f t="shared" ca="1" si="1240"/>
        <v>-1</v>
      </c>
      <c r="AL3523">
        <f t="shared" ca="1" si="1241"/>
        <v>1</v>
      </c>
      <c r="AN3523" t="str">
        <f t="shared" ca="1" si="1251"/>
        <v>Not Down</v>
      </c>
      <c r="AO3523" t="str">
        <f t="shared" ca="1" si="1211"/>
        <v>Not Up</v>
      </c>
      <c r="AQ3523">
        <f t="shared" ca="1" si="1249"/>
        <v>1</v>
      </c>
      <c r="AR3523">
        <f t="shared" ca="1" si="1250"/>
        <v>0</v>
      </c>
      <c r="AT3523">
        <f t="shared" ca="1" si="1228"/>
        <v>1</v>
      </c>
      <c r="AU3523">
        <f t="shared" ca="1" si="1229"/>
        <v>0</v>
      </c>
      <c r="AW3523" s="5">
        <f t="shared" ca="1" si="1243"/>
        <v>7.3775249167408824E-2</v>
      </c>
      <c r="AX3523" s="5">
        <f t="shared" ca="1" si="1244"/>
        <v>6.1991425825617244E-2</v>
      </c>
      <c r="AY3523" s="18">
        <f t="shared" ca="1" si="1242"/>
        <v>7.3775249167408824E-2</v>
      </c>
      <c r="BA3523" s="6">
        <f t="shared" ca="1" si="1235"/>
        <v>0.6777340715792276</v>
      </c>
      <c r="BB3523">
        <f t="shared" ca="1" si="1236"/>
        <v>0.67007301414177045</v>
      </c>
      <c r="BC3523" t="str">
        <f t="shared" ca="1" si="1224"/>
        <v>HYG UP Equity</v>
      </c>
      <c r="BD3523" t="str">
        <f t="shared" ca="1" si="1225"/>
        <v>HYG UP Equity</v>
      </c>
      <c r="BF3523">
        <f t="shared" ca="1" si="1245"/>
        <v>1</v>
      </c>
      <c r="BG3523">
        <f t="shared" ca="1" si="1246"/>
        <v>0</v>
      </c>
      <c r="BI3523">
        <f t="shared" ca="1" si="1212"/>
        <v>1</v>
      </c>
      <c r="BJ3523">
        <f t="shared" ca="1" si="1213"/>
        <v>0</v>
      </c>
      <c r="BL3523">
        <f t="shared" ca="1" si="1230"/>
        <v>11.773804620250143</v>
      </c>
      <c r="BM3523">
        <f t="shared" ca="1" si="1231"/>
        <v>0</v>
      </c>
      <c r="BN3523" s="9">
        <f t="shared" ca="1" si="1221"/>
        <v>1</v>
      </c>
      <c r="BO3523" s="9">
        <f t="shared" ca="1" si="1222"/>
        <v>0</v>
      </c>
      <c r="BP3523" s="9">
        <f t="shared" ca="1" si="1216"/>
        <v>1</v>
      </c>
      <c r="BQ3523" s="9">
        <f t="shared" ca="1" si="1217"/>
        <v>0</v>
      </c>
      <c r="BR3523">
        <f t="shared" ca="1" si="1218"/>
        <v>1331.7886597026773</v>
      </c>
      <c r="BS3523">
        <f t="shared" ca="1" si="1219"/>
        <v>-1.163331782224164E-3</v>
      </c>
      <c r="BT3523">
        <f t="shared" ca="1" si="1220"/>
        <v>1.8055555555555558E-5</v>
      </c>
      <c r="BU3523">
        <f t="shared" ca="1" si="1205"/>
        <v>0</v>
      </c>
      <c r="BV3523">
        <f t="shared" ca="1" si="1206"/>
        <v>0</v>
      </c>
      <c r="BW3523" s="35">
        <f ca="1">IFERROR(VLOOKUP($B3523,OFFSET(Input!$A$1,0,MATCH(Index!BW$6&amp;" Index",Input!$1:$1,0)-1,10000,2),2,0)/100,BW3522)</f>
        <v>4.0000000000000001E-3</v>
      </c>
      <c r="BX3523">
        <f t="shared" ca="1" si="1223"/>
        <v>1.3216159419301285E-2</v>
      </c>
      <c r="CE3523">
        <v>1091.5004296298089</v>
      </c>
    </row>
    <row r="3524" spans="2:83" x14ac:dyDescent="0.25">
      <c r="B3524" s="2">
        <v>42634</v>
      </c>
      <c r="C3524">
        <f t="shared" ca="1" si="1207"/>
        <v>0</v>
      </c>
      <c r="D3524">
        <f t="shared" ca="1" si="1208"/>
        <v>0</v>
      </c>
      <c r="E3524">
        <f ca="1">IF($B3524&lt;VLOOKUP(E$6&amp;" Equity",Param,4,0),"",IFERROR(VLOOKUP($B3524,OFFSET(Input!$A$1,0,MATCH(Index!E$6&amp;" Equity",Input!$1:$1,0)-1,10000,2),2,0),E3523))</f>
        <v>86.57</v>
      </c>
      <c r="F3524" s="33">
        <v>135.87</v>
      </c>
      <c r="H3524">
        <f ca="1">IFERROR(VLOOKUP($B3524,OFFSET(Input!$A$1,0,MATCH(Index!H$6,Input!$1:$1,0)-1,10000,2),2,0),0)</f>
        <v>0</v>
      </c>
      <c r="I3524">
        <f ca="1">IFERROR(VLOOKUP($B3524,OFFSET(Input!$A$1,0,MATCH(Index!I$6,Input!$1:$1,0)-1,10000,2),2,0),0)</f>
        <v>0</v>
      </c>
      <c r="K3524">
        <f t="shared" ca="1" si="1209"/>
        <v>114.04992952018281</v>
      </c>
      <c r="L3524" s="30">
        <f t="shared" ca="1" si="1210"/>
        <v>154.23043706338248</v>
      </c>
      <c r="N3524">
        <f t="shared" ca="1" si="1214"/>
        <v>8.2352724312678149E-3</v>
      </c>
      <c r="O3524">
        <f t="shared" ca="1" si="1215"/>
        <v>8.0547267181613688E-3</v>
      </c>
      <c r="Q3524">
        <f t="shared" ca="1" si="1227"/>
        <v>8.3423869879555315E-2</v>
      </c>
      <c r="R3524">
        <f t="shared" ca="1" si="1226"/>
        <v>0.13650884883830527</v>
      </c>
      <c r="T3524">
        <f t="shared" ca="1" si="1237"/>
        <v>6.7499276858358992E-2</v>
      </c>
      <c r="U3524">
        <f t="shared" ca="1" si="1232"/>
        <v>0.1181777039228785</v>
      </c>
      <c r="W3524">
        <f t="shared" ca="1" si="1233"/>
        <v>0.69289480631207556</v>
      </c>
      <c r="X3524">
        <f t="shared" ca="1" si="1234"/>
        <v>0.55621426723021317</v>
      </c>
      <c r="Z3524">
        <f t="shared" ca="1" si="1247"/>
        <v>113.2212659454087</v>
      </c>
      <c r="AA3524">
        <f t="shared" ca="1" si="1247"/>
        <v>113.61559445241792</v>
      </c>
      <c r="AB3524">
        <f t="shared" ca="1" si="1247"/>
        <v>113.62022244114945</v>
      </c>
      <c r="AC3524">
        <f t="shared" ca="1" si="1248"/>
        <v>113.62022244114945</v>
      </c>
      <c r="AE3524">
        <f ca="1">IFERROR(VLOOKUP($B3524,OFFSET(Input!$A$1,0,MATCH(Index!AE$6&amp;" Index",Input!$1:$1,0)-1,10000,2),2,0),AE3523)</f>
        <v>13.3</v>
      </c>
      <c r="AF3524">
        <f t="shared" ca="1" si="1238"/>
        <v>14.694666666666668</v>
      </c>
      <c r="AG3524">
        <f t="shared" ca="1" si="1238"/>
        <v>14.360499999999998</v>
      </c>
      <c r="AH3524">
        <f t="shared" ca="1" si="1238"/>
        <v>13.8728</v>
      </c>
      <c r="AI3524">
        <f t="shared" ca="1" si="1239"/>
        <v>14.360499999999998</v>
      </c>
      <c r="AK3524">
        <f t="shared" ca="1" si="1240"/>
        <v>-1</v>
      </c>
      <c r="AL3524">
        <f t="shared" ca="1" si="1241"/>
        <v>1</v>
      </c>
      <c r="AN3524" t="str">
        <f t="shared" ca="1" si="1251"/>
        <v>Not Down</v>
      </c>
      <c r="AO3524" t="str">
        <f t="shared" ca="1" si="1211"/>
        <v>Not Up</v>
      </c>
      <c r="AQ3524">
        <f t="shared" ca="1" si="1249"/>
        <v>1</v>
      </c>
      <c r="AR3524">
        <f t="shared" ca="1" si="1250"/>
        <v>0</v>
      </c>
      <c r="AT3524">
        <f t="shared" ca="1" si="1228"/>
        <v>1</v>
      </c>
      <c r="AU3524">
        <f t="shared" ca="1" si="1229"/>
        <v>0</v>
      </c>
      <c r="AW3524" s="5">
        <f t="shared" ca="1" si="1243"/>
        <v>8.3423869879555315E-2</v>
      </c>
      <c r="AX3524" s="5">
        <f t="shared" ca="1" si="1244"/>
        <v>6.7499276858358992E-2</v>
      </c>
      <c r="AY3524" s="18">
        <f t="shared" ca="1" si="1242"/>
        <v>8.3423869879555315E-2</v>
      </c>
      <c r="BA3524" s="6">
        <f t="shared" ca="1" si="1235"/>
        <v>0.59934884430785085</v>
      </c>
      <c r="BB3524">
        <f t="shared" ca="1" si="1236"/>
        <v>0.59934884430785085</v>
      </c>
      <c r="BC3524" t="str">
        <f t="shared" ca="1" si="1224"/>
        <v>HYG UP Equity</v>
      </c>
      <c r="BD3524" t="str">
        <f t="shared" ca="1" si="1225"/>
        <v>HYG UP Equity</v>
      </c>
      <c r="BF3524">
        <f t="shared" ca="1" si="1245"/>
        <v>1</v>
      </c>
      <c r="BG3524">
        <f t="shared" ca="1" si="1246"/>
        <v>0</v>
      </c>
      <c r="BI3524">
        <f t="shared" ca="1" si="1212"/>
        <v>1</v>
      </c>
      <c r="BJ3524">
        <f t="shared" ca="1" si="1213"/>
        <v>0</v>
      </c>
      <c r="BL3524">
        <f t="shared" ca="1" si="1230"/>
        <v>11.773804620250143</v>
      </c>
      <c r="BM3524">
        <f t="shared" ca="1" si="1231"/>
        <v>0</v>
      </c>
      <c r="BN3524" s="9">
        <f t="shared" ca="1" si="1221"/>
        <v>1</v>
      </c>
      <c r="BO3524" s="9">
        <f t="shared" ca="1" si="1222"/>
        <v>0</v>
      </c>
      <c r="BP3524" s="9">
        <f t="shared" ca="1" si="1216"/>
        <v>1</v>
      </c>
      <c r="BQ3524" s="9">
        <f t="shared" ca="1" si="1217"/>
        <v>0</v>
      </c>
      <c r="BR3524">
        <f t="shared" ca="1" si="1218"/>
        <v>1342.8015871239315</v>
      </c>
      <c r="BS3524">
        <f t="shared" ca="1" si="1219"/>
        <v>8.2692755648730021E-3</v>
      </c>
      <c r="BT3524">
        <f t="shared" ca="1" si="1220"/>
        <v>1.8055555555555558E-5</v>
      </c>
      <c r="BU3524">
        <f t="shared" ref="BU3524:BU3587" ca="1" si="1252">ABS($BB3522*BN3524-$BB3523*BP3524)*0.02%</f>
        <v>0</v>
      </c>
      <c r="BV3524">
        <f t="shared" ref="BV3524:BV3587" ca="1" si="1253">ABS($BB3522*BO3524-$BB3523*BQ3524)*0.02%</f>
        <v>0</v>
      </c>
      <c r="BW3524" s="35">
        <f ca="1">IFERROR(VLOOKUP($B3524,OFFSET(Input!$A$1,0,MATCH(Index!BW$6&amp;" Index",Input!$1:$1,0)-1,10000,2),2,0)/100,BW3523)</f>
        <v>4.0000000000000001E-3</v>
      </c>
      <c r="BX3524">
        <f t="shared" ca="1" si="1223"/>
        <v>1.320556218978901E-2</v>
      </c>
      <c r="CE3524">
        <v>1097.5240895891129</v>
      </c>
    </row>
    <row r="3525" spans="2:83" x14ac:dyDescent="0.25">
      <c r="B3525" s="2">
        <v>42635</v>
      </c>
      <c r="C3525">
        <f t="shared" ca="1" si="1207"/>
        <v>0</v>
      </c>
      <c r="D3525">
        <f t="shared" ca="1" si="1208"/>
        <v>0</v>
      </c>
      <c r="E3525">
        <f ca="1">IF($B3525&lt;VLOOKUP(E$6&amp;" Equity",Param,4,0),"",IFERROR(VLOOKUP($B3525,OFFSET(Input!$A$1,0,MATCH(Index!E$6&amp;" Equity",Input!$1:$1,0)-1,10000,2),2,0),E3524))</f>
        <v>86.86</v>
      </c>
      <c r="F3525" s="33">
        <v>136.94999999999999</v>
      </c>
      <c r="H3525">
        <f ca="1">IFERROR(VLOOKUP($B3525,OFFSET(Input!$A$1,0,MATCH(Index!H$6,Input!$1:$1,0)-1,10000,2),2,0),0)</f>
        <v>0</v>
      </c>
      <c r="I3525">
        <f ca="1">IFERROR(VLOOKUP($B3525,OFFSET(Input!$A$1,0,MATCH(Index!I$6,Input!$1:$1,0)-1,10000,2),2,0),0)</f>
        <v>0</v>
      </c>
      <c r="K3525">
        <f t="shared" ca="1" si="1209"/>
        <v>114.43198426848885</v>
      </c>
      <c r="L3525" s="30">
        <f t="shared" ca="1" si="1210"/>
        <v>155.45638003849436</v>
      </c>
      <c r="N3525">
        <f t="shared" ca="1" si="1214"/>
        <v>3.3442918789934137E-3</v>
      </c>
      <c r="O3525">
        <f t="shared" ca="1" si="1215"/>
        <v>7.9173494728548687E-3</v>
      </c>
      <c r="Q3525">
        <f t="shared" ca="1" si="1227"/>
        <v>8.459032889562576E-2</v>
      </c>
      <c r="R3525">
        <f t="shared" ca="1" si="1226"/>
        <v>0.1272812831255028</v>
      </c>
      <c r="T3525">
        <f t="shared" ca="1" si="1237"/>
        <v>6.7825845294350137E-2</v>
      </c>
      <c r="U3525">
        <f t="shared" ca="1" si="1232"/>
        <v>0.12118436785717004</v>
      </c>
      <c r="W3525">
        <f t="shared" ca="1" si="1233"/>
        <v>0.74032834648987034</v>
      </c>
      <c r="X3525">
        <f t="shared" ca="1" si="1234"/>
        <v>0.57037064128882653</v>
      </c>
      <c r="Z3525">
        <f t="shared" ca="1" si="1247"/>
        <v>113.25551912973958</v>
      </c>
      <c r="AA3525">
        <f t="shared" ca="1" si="1247"/>
        <v>113.66365247519931</v>
      </c>
      <c r="AB3525">
        <f t="shared" ca="1" si="1247"/>
        <v>113.65814413880202</v>
      </c>
      <c r="AC3525">
        <f t="shared" ca="1" si="1248"/>
        <v>113.66365247519931</v>
      </c>
      <c r="AE3525">
        <f ca="1">IFERROR(VLOOKUP($B3525,OFFSET(Input!$A$1,0,MATCH(Index!AE$6&amp;" Index",Input!$1:$1,0)-1,10000,2),2,0),AE3524)</f>
        <v>12.02</v>
      </c>
      <c r="AF3525">
        <f t="shared" ca="1" si="1238"/>
        <v>14.601333333333335</v>
      </c>
      <c r="AG3525">
        <f t="shared" ca="1" si="1238"/>
        <v>14.288999999999998</v>
      </c>
      <c r="AH3525">
        <f t="shared" ca="1" si="1238"/>
        <v>13.866</v>
      </c>
      <c r="AI3525">
        <f t="shared" ca="1" si="1239"/>
        <v>14.288999999999998</v>
      </c>
      <c r="AK3525">
        <f t="shared" ca="1" si="1240"/>
        <v>-1</v>
      </c>
      <c r="AL3525">
        <f t="shared" ca="1" si="1241"/>
        <v>1</v>
      </c>
      <c r="AN3525" t="str">
        <f t="shared" ca="1" si="1251"/>
        <v>Not Down</v>
      </c>
      <c r="AO3525" t="str">
        <f t="shared" ca="1" si="1211"/>
        <v>Not Up</v>
      </c>
      <c r="AQ3525">
        <f t="shared" ca="1" si="1249"/>
        <v>1</v>
      </c>
      <c r="AR3525">
        <f t="shared" ca="1" si="1250"/>
        <v>0</v>
      </c>
      <c r="AT3525">
        <f t="shared" ca="1" si="1228"/>
        <v>1</v>
      </c>
      <c r="AU3525">
        <f t="shared" ca="1" si="1229"/>
        <v>0</v>
      </c>
      <c r="AW3525" s="5">
        <f t="shared" ca="1" si="1243"/>
        <v>8.459032889562576E-2</v>
      </c>
      <c r="AX3525" s="5">
        <f t="shared" ca="1" si="1244"/>
        <v>6.7825845294350137E-2</v>
      </c>
      <c r="AY3525" s="18">
        <f t="shared" ca="1" si="1242"/>
        <v>8.459032889562576E-2</v>
      </c>
      <c r="BA3525" s="6">
        <f t="shared" ca="1" si="1235"/>
        <v>0.59108411863126764</v>
      </c>
      <c r="BB3525">
        <f t="shared" ca="1" si="1236"/>
        <v>0.59934884430785085</v>
      </c>
      <c r="BC3525" t="str">
        <f t="shared" ca="1" si="1224"/>
        <v>HYG UP Equity</v>
      </c>
      <c r="BD3525" t="str">
        <f t="shared" ca="1" si="1225"/>
        <v>HYG UP Equity</v>
      </c>
      <c r="BF3525">
        <f t="shared" ca="1" si="1245"/>
        <v>1</v>
      </c>
      <c r="BG3525">
        <f t="shared" ca="1" si="1246"/>
        <v>0</v>
      </c>
      <c r="BI3525">
        <f t="shared" ca="1" si="1212"/>
        <v>1</v>
      </c>
      <c r="BJ3525">
        <f t="shared" ca="1" si="1213"/>
        <v>0</v>
      </c>
      <c r="BL3525">
        <f t="shared" ca="1" si="1230"/>
        <v>11.773804620250143</v>
      </c>
      <c r="BM3525">
        <f t="shared" ca="1" si="1231"/>
        <v>0</v>
      </c>
      <c r="BN3525" s="9">
        <f t="shared" ca="1" si="1221"/>
        <v>1</v>
      </c>
      <c r="BO3525" s="9">
        <f t="shared" ca="1" si="1222"/>
        <v>0</v>
      </c>
      <c r="BP3525" s="9">
        <f t="shared" ca="1" si="1216"/>
        <v>1</v>
      </c>
      <c r="BQ3525" s="9">
        <f t="shared" ca="1" si="1217"/>
        <v>0</v>
      </c>
      <c r="BR3525">
        <f t="shared" ca="1" si="1218"/>
        <v>1347.2998250847256</v>
      </c>
      <c r="BS3525">
        <f t="shared" ca="1" si="1219"/>
        <v>3.3498902622155491E-3</v>
      </c>
      <c r="BT3525">
        <f t="shared" ca="1" si="1220"/>
        <v>1.8055555555555558E-5</v>
      </c>
      <c r="BU3525">
        <f t="shared" ca="1" si="1252"/>
        <v>1.4144833966783922E-5</v>
      </c>
      <c r="BV3525">
        <f t="shared" ca="1" si="1253"/>
        <v>0</v>
      </c>
      <c r="BW3525" s="35">
        <f ca="1">IFERROR(VLOOKUP($B3525,OFFSET(Input!$A$1,0,MATCH(Index!BW$6&amp;" Index",Input!$1:$1,0)-1,10000,2),2,0)/100,BW3524)</f>
        <v>4.0000000000000001E-3</v>
      </c>
      <c r="BX3525">
        <f t="shared" ca="1" si="1223"/>
        <v>1.1876940737553325E-2</v>
      </c>
      <c r="CE3525">
        <v>1099.9476473949751</v>
      </c>
    </row>
    <row r="3526" spans="2:83" x14ac:dyDescent="0.25">
      <c r="B3526" s="2">
        <v>42636</v>
      </c>
      <c r="C3526">
        <f t="shared" ca="1" si="1207"/>
        <v>0</v>
      </c>
      <c r="D3526">
        <f t="shared" ca="1" si="1208"/>
        <v>0</v>
      </c>
      <c r="E3526">
        <f ca="1">IF($B3526&lt;VLOOKUP(E$6&amp;" Equity",Param,4,0),"",IFERROR(VLOOKUP($B3526,OFFSET(Input!$A$1,0,MATCH(Index!E$6&amp;" Equity",Input!$1:$1,0)-1,10000,2),2,0),E3525))</f>
        <v>86.76</v>
      </c>
      <c r="F3526" s="33">
        <v>136.82</v>
      </c>
      <c r="H3526">
        <f ca="1">IFERROR(VLOOKUP($B3526,OFFSET(Input!$A$1,0,MATCH(Index!H$6,Input!$1:$1,0)-1,10000,2),2,0),0)</f>
        <v>0</v>
      </c>
      <c r="I3526">
        <f ca="1">IFERROR(VLOOKUP($B3526,OFFSET(Input!$A$1,0,MATCH(Index!I$6,Input!$1:$1,0)-1,10000,2),2,0),0)</f>
        <v>0</v>
      </c>
      <c r="K3526">
        <f t="shared" ca="1" si="1209"/>
        <v>114.30024125183161</v>
      </c>
      <c r="L3526" s="30">
        <f t="shared" ca="1" si="1210"/>
        <v>155.30881282852718</v>
      </c>
      <c r="N3526">
        <f t="shared" ca="1" si="1214"/>
        <v>-1.1519411480021204E-3</v>
      </c>
      <c r="O3526">
        <f t="shared" ca="1" si="1215"/>
        <v>-9.4970237623528617E-4</v>
      </c>
      <c r="Q3526">
        <f t="shared" ca="1" si="1227"/>
        <v>6.9244524918983696E-2</v>
      </c>
      <c r="R3526">
        <f t="shared" ca="1" si="1226"/>
        <v>9.6278087452706676E-2</v>
      </c>
      <c r="T3526">
        <f t="shared" ca="1" si="1237"/>
        <v>6.763160999774212E-2</v>
      </c>
      <c r="U3526">
        <f t="shared" ca="1" si="1232"/>
        <v>0.12047808921603795</v>
      </c>
      <c r="W3526">
        <f t="shared" ca="1" si="1233"/>
        <v>0.58773302001273053</v>
      </c>
      <c r="X3526">
        <f t="shared" ca="1" si="1234"/>
        <v>0.5879159894149093</v>
      </c>
      <c r="Z3526">
        <f t="shared" ca="1" si="1247"/>
        <v>113.38726214639682</v>
      </c>
      <c r="AA3526">
        <f t="shared" ca="1" si="1247"/>
        <v>113.69462893569691</v>
      </c>
      <c r="AB3526">
        <f t="shared" ca="1" si="1247"/>
        <v>113.67295561632177</v>
      </c>
      <c r="AC3526">
        <f t="shared" ca="1" si="1248"/>
        <v>113.69462893569691</v>
      </c>
      <c r="AE3526">
        <f ca="1">IFERROR(VLOOKUP($B3526,OFFSET(Input!$A$1,0,MATCH(Index!AE$6&amp;" Index",Input!$1:$1,0)-1,10000,2),2,0),AE3525)</f>
        <v>12.29</v>
      </c>
      <c r="AF3526">
        <f t="shared" ca="1" si="1238"/>
        <v>14.521999999999998</v>
      </c>
      <c r="AG3526">
        <f t="shared" ca="1" si="1238"/>
        <v>14.222</v>
      </c>
      <c r="AH3526">
        <f t="shared" ca="1" si="1238"/>
        <v>13.900399999999999</v>
      </c>
      <c r="AI3526">
        <f t="shared" ca="1" si="1239"/>
        <v>14.222</v>
      </c>
      <c r="AK3526">
        <f t="shared" ca="1" si="1240"/>
        <v>-1</v>
      </c>
      <c r="AL3526">
        <f t="shared" ca="1" si="1241"/>
        <v>1</v>
      </c>
      <c r="AN3526" t="str">
        <f t="shared" ca="1" si="1251"/>
        <v>Not Down</v>
      </c>
      <c r="AO3526" t="str">
        <f t="shared" ca="1" si="1211"/>
        <v>Not Up</v>
      </c>
      <c r="AQ3526">
        <f t="shared" ca="1" si="1249"/>
        <v>1</v>
      </c>
      <c r="AR3526">
        <f t="shared" ca="1" si="1250"/>
        <v>0</v>
      </c>
      <c r="AT3526">
        <f t="shared" ca="1" si="1228"/>
        <v>1</v>
      </c>
      <c r="AU3526">
        <f t="shared" ca="1" si="1229"/>
        <v>0</v>
      </c>
      <c r="AW3526" s="5">
        <f t="shared" ca="1" si="1243"/>
        <v>6.9244524918983696E-2</v>
      </c>
      <c r="AX3526" s="5">
        <f t="shared" ca="1" si="1244"/>
        <v>6.763160999774212E-2</v>
      </c>
      <c r="AY3526" s="18">
        <f t="shared" ca="1" si="1242"/>
        <v>6.9244524918983696E-2</v>
      </c>
      <c r="BA3526" s="6">
        <f t="shared" ca="1" si="1235"/>
        <v>0.72207875003114186</v>
      </c>
      <c r="BB3526">
        <f t="shared" ca="1" si="1236"/>
        <v>0.72207875003114186</v>
      </c>
      <c r="BC3526" t="str">
        <f t="shared" ca="1" si="1224"/>
        <v>HYG UP Equity</v>
      </c>
      <c r="BD3526" t="str">
        <f t="shared" ca="1" si="1225"/>
        <v>HYG UP Equity</v>
      </c>
      <c r="BF3526">
        <f t="shared" ca="1" si="1245"/>
        <v>1</v>
      </c>
      <c r="BG3526">
        <f t="shared" ca="1" si="1246"/>
        <v>0</v>
      </c>
      <c r="BI3526">
        <f t="shared" ca="1" si="1212"/>
        <v>1</v>
      </c>
      <c r="BJ3526">
        <f t="shared" ca="1" si="1213"/>
        <v>0</v>
      </c>
      <c r="BL3526">
        <f t="shared" ca="1" si="1230"/>
        <v>11.773804620250143</v>
      </c>
      <c r="BM3526">
        <f t="shared" ca="1" si="1231"/>
        <v>0</v>
      </c>
      <c r="BN3526" s="9">
        <f t="shared" ca="1" si="1221"/>
        <v>1</v>
      </c>
      <c r="BO3526" s="9">
        <f t="shared" ca="1" si="1222"/>
        <v>0</v>
      </c>
      <c r="BP3526" s="9">
        <f t="shared" ca="1" si="1216"/>
        <v>1</v>
      </c>
      <c r="BQ3526" s="9">
        <f t="shared" ca="1" si="1217"/>
        <v>0</v>
      </c>
      <c r="BR3526">
        <f t="shared" ca="1" si="1218"/>
        <v>1345.7487085465209</v>
      </c>
      <c r="BS3526">
        <f t="shared" ca="1" si="1219"/>
        <v>-1.1512779184894573E-3</v>
      </c>
      <c r="BT3526">
        <f t="shared" ca="1" si="1220"/>
        <v>1.8055555555555558E-5</v>
      </c>
      <c r="BU3526">
        <f t="shared" ca="1" si="1252"/>
        <v>0</v>
      </c>
      <c r="BV3526">
        <f t="shared" ca="1" si="1253"/>
        <v>0</v>
      </c>
      <c r="BW3526" s="35">
        <f ca="1">IFERROR(VLOOKUP($B3526,OFFSET(Input!$A$1,0,MATCH(Index!BW$6&amp;" Index",Input!$1:$1,0)-1,10000,2),2,0)/100,BW3525)</f>
        <v>4.0000000000000001E-3</v>
      </c>
      <c r="BX3526">
        <f t="shared" ca="1" si="1223"/>
        <v>1.1903167453401572E-2</v>
      </c>
      <c r="CE3526">
        <v>1099.1663811165408</v>
      </c>
    </row>
    <row r="3527" spans="2:83" x14ac:dyDescent="0.25">
      <c r="B3527" s="2">
        <v>42639</v>
      </c>
      <c r="C3527">
        <f t="shared" ref="C3527:C3590" ca="1" si="1254">IF(MONTH(B3527)&lt;&gt;MONTH(B3526),1,0)</f>
        <v>0</v>
      </c>
      <c r="D3527">
        <f t="shared" ref="D3527:D3590" ca="1" si="1255">IF(D3526=5,0,IF(D3526&lt;&gt;0,D3526+1,IF(C3526=1,1,0)))</f>
        <v>0</v>
      </c>
      <c r="E3527">
        <f ca="1">IF($B3527&lt;VLOOKUP(E$6&amp;" Equity",Param,4,0),"",IFERROR(VLOOKUP($B3527,OFFSET(Input!$A$1,0,MATCH(Index!E$6&amp;" Equity",Input!$1:$1,0)-1,10000,2),2,0),E3526))</f>
        <v>86.38</v>
      </c>
      <c r="F3527" s="33">
        <v>137.69</v>
      </c>
      <c r="H3527">
        <f ca="1">IFERROR(VLOOKUP($B3527,OFFSET(Input!$A$1,0,MATCH(Index!H$6,Input!$1:$1,0)-1,10000,2),2,0),0)</f>
        <v>0</v>
      </c>
      <c r="I3527">
        <f ca="1">IFERROR(VLOOKUP($B3527,OFFSET(Input!$A$1,0,MATCH(Index!I$6,Input!$1:$1,0)-1,10000,2),2,0),0)</f>
        <v>0</v>
      </c>
      <c r="K3527">
        <f t="shared" ref="K3527:K3590" ca="1" si="1256">IF($B3527&lt;=L_date,IF($B3527=L_date,1,K3528/((E3528+H3528)/E3527)),K3526*((E3527+H3527)/E3526))</f>
        <v>113.79961778853404</v>
      </c>
      <c r="L3527" s="30">
        <f t="shared" ref="L3527:L3590" ca="1" si="1257">IF($B3527&lt;=L_date,IF($B3527=L_date,1,L3528/((F3528+I3528)/F3527)),L3526*((F3527+I3527)/F3526))</f>
        <v>156.29637800292286</v>
      </c>
      <c r="N3527">
        <f t="shared" ca="1" si="1214"/>
        <v>-4.389518426118664E-3</v>
      </c>
      <c r="O3527">
        <f t="shared" ca="1" si="1215"/>
        <v>6.3385881234290188E-3</v>
      </c>
      <c r="Q3527">
        <f t="shared" ca="1" si="1227"/>
        <v>7.0372361215057133E-2</v>
      </c>
      <c r="R3527">
        <f t="shared" ca="1" si="1226"/>
        <v>0.10136680031393643</v>
      </c>
      <c r="T3527">
        <f t="shared" ca="1" si="1237"/>
        <v>6.9282124305818343E-2</v>
      </c>
      <c r="U3527">
        <f t="shared" ca="1" si="1232"/>
        <v>0.12079688310784492</v>
      </c>
      <c r="W3527">
        <f t="shared" ca="1" si="1233"/>
        <v>0.44440875876377955</v>
      </c>
      <c r="X3527">
        <f t="shared" ca="1" si="1234"/>
        <v>0.52035925388081528</v>
      </c>
      <c r="Z3527">
        <f t="shared" ca="1" si="1247"/>
        <v>113.42810248156059</v>
      </c>
      <c r="AA3527">
        <f t="shared" ca="1" si="1247"/>
        <v>113.70713323018647</v>
      </c>
      <c r="AB3527">
        <f t="shared" ca="1" si="1247"/>
        <v>113.68138489019577</v>
      </c>
      <c r="AC3527">
        <f t="shared" ca="1" si="1248"/>
        <v>113.70713323018647</v>
      </c>
      <c r="AE3527">
        <f ca="1">IFERROR(VLOOKUP($B3527,OFFSET(Input!$A$1,0,MATCH(Index!AE$6&amp;" Index",Input!$1:$1,0)-1,10000,2),2,0),AE3526)</f>
        <v>14.5</v>
      </c>
      <c r="AF3527">
        <f t="shared" ca="1" si="1238"/>
        <v>14.69</v>
      </c>
      <c r="AG3527">
        <f t="shared" ca="1" si="1238"/>
        <v>14.264500000000002</v>
      </c>
      <c r="AH3527">
        <f t="shared" ca="1" si="1238"/>
        <v>14.026800000000001</v>
      </c>
      <c r="AI3527">
        <f t="shared" ca="1" si="1239"/>
        <v>14.264500000000002</v>
      </c>
      <c r="AK3527">
        <f t="shared" ca="1" si="1240"/>
        <v>-1</v>
      </c>
      <c r="AL3527">
        <f t="shared" ca="1" si="1241"/>
        <v>1</v>
      </c>
      <c r="AN3527" t="str">
        <f t="shared" ca="1" si="1251"/>
        <v>Not Down</v>
      </c>
      <c r="AO3527" t="str">
        <f t="shared" ca="1" si="1211"/>
        <v>Not Up</v>
      </c>
      <c r="AQ3527">
        <f t="shared" ca="1" si="1249"/>
        <v>1</v>
      </c>
      <c r="AR3527">
        <f t="shared" ca="1" si="1250"/>
        <v>0</v>
      </c>
      <c r="AT3527">
        <f t="shared" ca="1" si="1228"/>
        <v>1</v>
      </c>
      <c r="AU3527">
        <f t="shared" ca="1" si="1229"/>
        <v>0</v>
      </c>
      <c r="AW3527" s="5">
        <f t="shared" ca="1" si="1243"/>
        <v>7.0372361215057133E-2</v>
      </c>
      <c r="AX3527" s="5">
        <f t="shared" ca="1" si="1244"/>
        <v>6.9282124305818343E-2</v>
      </c>
      <c r="AY3527" s="18">
        <f t="shared" ca="1" si="1242"/>
        <v>7.0372361215057133E-2</v>
      </c>
      <c r="BA3527" s="6">
        <f t="shared" ca="1" si="1235"/>
        <v>0.71050621489309662</v>
      </c>
      <c r="BB3527">
        <f t="shared" ca="1" si="1236"/>
        <v>0.72207875003114186</v>
      </c>
      <c r="BC3527" t="str">
        <f t="shared" ca="1" si="1224"/>
        <v>HYG UP Equity</v>
      </c>
      <c r="BD3527" t="str">
        <f t="shared" ca="1" si="1225"/>
        <v>HYG UP Equity</v>
      </c>
      <c r="BF3527">
        <f t="shared" ca="1" si="1245"/>
        <v>1</v>
      </c>
      <c r="BG3527">
        <f t="shared" ca="1" si="1246"/>
        <v>0</v>
      </c>
      <c r="BI3527">
        <f t="shared" ca="1" si="1212"/>
        <v>1</v>
      </c>
      <c r="BJ3527">
        <f t="shared" ca="1" si="1213"/>
        <v>0</v>
      </c>
      <c r="BL3527">
        <f t="shared" ca="1" si="1230"/>
        <v>11.773804620250143</v>
      </c>
      <c r="BM3527">
        <f t="shared" ca="1" si="1231"/>
        <v>0</v>
      </c>
      <c r="BN3527" s="9">
        <f t="shared" ca="1" si="1221"/>
        <v>1</v>
      </c>
      <c r="BO3527" s="9">
        <f t="shared" ca="1" si="1222"/>
        <v>0</v>
      </c>
      <c r="BP3527" s="9">
        <f t="shared" ca="1" si="1216"/>
        <v>1</v>
      </c>
      <c r="BQ3527" s="9">
        <f t="shared" ca="1" si="1217"/>
        <v>0</v>
      </c>
      <c r="BR3527">
        <f t="shared" ca="1" si="1218"/>
        <v>1339.8544657013424</v>
      </c>
      <c r="BS3527">
        <f t="shared" ca="1" si="1219"/>
        <v>-4.3798985707700355E-3</v>
      </c>
      <c r="BT3527">
        <f t="shared" ca="1" si="1220"/>
        <v>5.4166666666666671E-5</v>
      </c>
      <c r="BU3527">
        <f t="shared" ca="1" si="1252"/>
        <v>2.4545981144658204E-5</v>
      </c>
      <c r="BV3527">
        <f t="shared" ca="1" si="1253"/>
        <v>0</v>
      </c>
      <c r="BW3527" s="35">
        <f ca="1">IFERROR(VLOOKUP($B3527,OFFSET(Input!$A$1,0,MATCH(Index!BW$6&amp;" Index",Input!$1:$1,0)-1,10000,2),2,0)/100,BW3526)</f>
        <v>4.0000000000000001E-3</v>
      </c>
      <c r="BX3527">
        <f t="shared" ca="1" si="1223"/>
        <v>4.2991253854947967E-2</v>
      </c>
      <c r="CE3527">
        <v>1096.1871901316447</v>
      </c>
    </row>
    <row r="3528" spans="2:83" x14ac:dyDescent="0.25">
      <c r="B3528" s="2">
        <v>42640</v>
      </c>
      <c r="C3528">
        <f t="shared" ca="1" si="1254"/>
        <v>0</v>
      </c>
      <c r="D3528">
        <f t="shared" ca="1" si="1255"/>
        <v>0</v>
      </c>
      <c r="E3528">
        <f ca="1">IF($B3528&lt;VLOOKUP(E$6&amp;" Equity",Param,4,0),"",IFERROR(VLOOKUP($B3528,OFFSET(Input!$A$1,0,MATCH(Index!E$6&amp;" Equity",Input!$1:$1,0)-1,10000,2),2,0),E3527))</f>
        <v>86.63</v>
      </c>
      <c r="F3528" s="33">
        <v>138.69999999999999</v>
      </c>
      <c r="H3528">
        <f ca="1">IFERROR(VLOOKUP($B3528,OFFSET(Input!$A$1,0,MATCH(Index!H$6,Input!$1:$1,0)-1,10000,2),2,0),0)</f>
        <v>0</v>
      </c>
      <c r="I3528">
        <f ca="1">IFERROR(VLOOKUP($B3528,OFFSET(Input!$A$1,0,MATCH(Index!I$6,Input!$1:$1,0)-1,10000,2),2,0),0)</f>
        <v>0</v>
      </c>
      <c r="K3528">
        <f t="shared" ca="1" si="1256"/>
        <v>114.12897533017716</v>
      </c>
      <c r="L3528" s="30">
        <f t="shared" ca="1" si="1257"/>
        <v>157.44286171112935</v>
      </c>
      <c r="N3528">
        <f t="shared" ca="1" si="1214"/>
        <v>2.8900083694937571E-3</v>
      </c>
      <c r="O3528">
        <f t="shared" ca="1" si="1215"/>
        <v>7.3085458645048545E-3</v>
      </c>
      <c r="Q3528">
        <f t="shared" ca="1" si="1227"/>
        <v>6.0197546703237112E-2</v>
      </c>
      <c r="R3528">
        <f t="shared" ca="1" si="1226"/>
        <v>9.1286358067901502E-2</v>
      </c>
      <c r="T3528">
        <f t="shared" ca="1" si="1237"/>
        <v>6.779269906200236E-2</v>
      </c>
      <c r="U3528">
        <f t="shared" ca="1" si="1232"/>
        <v>0.11420167889430938</v>
      </c>
      <c r="W3528">
        <f t="shared" ca="1" si="1233"/>
        <v>0.26439361308468562</v>
      </c>
      <c r="X3528">
        <f t="shared" ca="1" si="1234"/>
        <v>0.48975984587500088</v>
      </c>
      <c r="Z3528">
        <f t="shared" ca="1" si="1247"/>
        <v>113.59014639204902</v>
      </c>
      <c r="AA3528">
        <f t="shared" ca="1" si="1247"/>
        <v>113.70790167098389</v>
      </c>
      <c r="AB3528">
        <f t="shared" ca="1" si="1247"/>
        <v>113.71033455375112</v>
      </c>
      <c r="AC3528">
        <f t="shared" ca="1" si="1248"/>
        <v>113.71033455375112</v>
      </c>
      <c r="AE3528">
        <f ca="1">IFERROR(VLOOKUP($B3528,OFFSET(Input!$A$1,0,MATCH(Index!AE$6&amp;" Index",Input!$1:$1,0)-1,10000,2),2,0),AE3527)</f>
        <v>13.1</v>
      </c>
      <c r="AF3528">
        <f t="shared" ca="1" si="1238"/>
        <v>14.762</v>
      </c>
      <c r="AG3528">
        <f t="shared" ca="1" si="1238"/>
        <v>14.272500000000003</v>
      </c>
      <c r="AH3528">
        <f t="shared" ca="1" si="1238"/>
        <v>14.060000000000002</v>
      </c>
      <c r="AI3528">
        <f t="shared" ca="1" si="1239"/>
        <v>14.272500000000003</v>
      </c>
      <c r="AK3528">
        <f t="shared" ca="1" si="1240"/>
        <v>-1</v>
      </c>
      <c r="AL3528">
        <f t="shared" ca="1" si="1241"/>
        <v>1</v>
      </c>
      <c r="AN3528" t="str">
        <f t="shared" ca="1" si="1251"/>
        <v>Not Down</v>
      </c>
      <c r="AO3528" t="str">
        <f t="shared" ca="1" si="1211"/>
        <v>Not Up</v>
      </c>
      <c r="AQ3528">
        <f t="shared" ca="1" si="1249"/>
        <v>1</v>
      </c>
      <c r="AR3528">
        <f t="shared" ca="1" si="1250"/>
        <v>0</v>
      </c>
      <c r="AT3528">
        <f t="shared" ca="1" si="1228"/>
        <v>1</v>
      </c>
      <c r="AU3528">
        <f t="shared" ca="1" si="1229"/>
        <v>0</v>
      </c>
      <c r="AW3528" s="5">
        <f t="shared" ca="1" si="1243"/>
        <v>6.0197546703237112E-2</v>
      </c>
      <c r="AX3528" s="5">
        <f t="shared" ca="1" si="1244"/>
        <v>6.779269906200236E-2</v>
      </c>
      <c r="AY3528" s="18">
        <f t="shared" ca="1" si="1242"/>
        <v>6.779269906200236E-2</v>
      </c>
      <c r="BA3528" s="6">
        <f t="shared" ca="1" si="1235"/>
        <v>0.73754254797069851</v>
      </c>
      <c r="BB3528">
        <f t="shared" ca="1" si="1236"/>
        <v>0.72207875003114186</v>
      </c>
      <c r="BC3528" t="str">
        <f t="shared" ca="1" si="1224"/>
        <v>HYG UP Equity</v>
      </c>
      <c r="BD3528" t="str">
        <f t="shared" ca="1" si="1225"/>
        <v>HYG UP Equity</v>
      </c>
      <c r="BF3528">
        <f t="shared" ca="1" si="1245"/>
        <v>1</v>
      </c>
      <c r="BG3528">
        <f t="shared" ca="1" si="1246"/>
        <v>0</v>
      </c>
      <c r="BI3528">
        <f t="shared" ca="1" si="1212"/>
        <v>1</v>
      </c>
      <c r="BJ3528">
        <f t="shared" ca="1" si="1213"/>
        <v>0</v>
      </c>
      <c r="BL3528">
        <f t="shared" ca="1" si="1230"/>
        <v>11.773804620250143</v>
      </c>
      <c r="BM3528">
        <f t="shared" ca="1" si="1231"/>
        <v>0</v>
      </c>
      <c r="BN3528" s="9">
        <f t="shared" ca="1" si="1221"/>
        <v>1</v>
      </c>
      <c r="BO3528" s="9">
        <f t="shared" ca="1" si="1222"/>
        <v>0</v>
      </c>
      <c r="BP3528" s="9">
        <f t="shared" ca="1" si="1216"/>
        <v>1</v>
      </c>
      <c r="BQ3528" s="9">
        <f t="shared" ca="1" si="1217"/>
        <v>0</v>
      </c>
      <c r="BR3528">
        <f t="shared" ca="1" si="1218"/>
        <v>1343.7322570468543</v>
      </c>
      <c r="BS3528">
        <f t="shared" ca="1" si="1219"/>
        <v>2.8941884695530273E-3</v>
      </c>
      <c r="BT3528">
        <f t="shared" ca="1" si="1220"/>
        <v>1.8055555555555558E-5</v>
      </c>
      <c r="BU3528">
        <f t="shared" ca="1" si="1252"/>
        <v>0</v>
      </c>
      <c r="BV3528">
        <f t="shared" ca="1" si="1253"/>
        <v>0</v>
      </c>
      <c r="BW3528" s="35">
        <f ca="1">IFERROR(VLOOKUP($B3528,OFFSET(Input!$A$1,0,MATCH(Index!BW$6&amp;" Index",Input!$1:$1,0)-1,10000,2),2,0)/100,BW3527)</f>
        <v>4.0000000000000001E-3</v>
      </c>
      <c r="BX3528">
        <f t="shared" ca="1" si="1223"/>
        <v>1.429157665091014E-2</v>
      </c>
      <c r="CE3528">
        <v>1098.4519058338265</v>
      </c>
    </row>
    <row r="3529" spans="2:83" x14ac:dyDescent="0.25">
      <c r="B3529" s="2">
        <v>42641</v>
      </c>
      <c r="C3529">
        <f t="shared" ca="1" si="1254"/>
        <v>0</v>
      </c>
      <c r="D3529">
        <f t="shared" ca="1" si="1255"/>
        <v>0</v>
      </c>
      <c r="E3529">
        <f ca="1">IF($B3529&lt;VLOOKUP(E$6&amp;" Equity",Param,4,0),"",IFERROR(VLOOKUP($B3529,OFFSET(Input!$A$1,0,MATCH(Index!E$6&amp;" Equity",Input!$1:$1,0)-1,10000,2),2,0),E3528))</f>
        <v>87.21</v>
      </c>
      <c r="F3529" s="33">
        <v>138.4</v>
      </c>
      <c r="H3529">
        <f ca="1">IFERROR(VLOOKUP($B3529,OFFSET(Input!$A$1,0,MATCH(Index!H$6,Input!$1:$1,0)-1,10000,2),2,0),0)</f>
        <v>0</v>
      </c>
      <c r="I3529">
        <f ca="1">IFERROR(VLOOKUP($B3529,OFFSET(Input!$A$1,0,MATCH(Index!I$6,Input!$1:$1,0)-1,10000,2),2,0),0)</f>
        <v>0</v>
      </c>
      <c r="K3529">
        <f t="shared" ca="1" si="1256"/>
        <v>114.89308482678921</v>
      </c>
      <c r="L3529" s="30">
        <f t="shared" ca="1" si="1257"/>
        <v>157.10232199582052</v>
      </c>
      <c r="N3529">
        <f t="shared" ca="1" si="1214"/>
        <v>6.6728273368452532E-3</v>
      </c>
      <c r="O3529">
        <f t="shared" ca="1" si="1215"/>
        <v>-2.1652841372165471E-3</v>
      </c>
      <c r="Q3529">
        <f t="shared" ca="1" si="1227"/>
        <v>6.8887371854394058E-2</v>
      </c>
      <c r="R3529">
        <f t="shared" ca="1" si="1226"/>
        <v>9.1626068723991483E-2</v>
      </c>
      <c r="T3529">
        <f t="shared" ca="1" si="1237"/>
        <v>7.1782485601612364E-2</v>
      </c>
      <c r="U3529">
        <f t="shared" ca="1" si="1232"/>
        <v>0.11363749210044323</v>
      </c>
      <c r="W3529">
        <f t="shared" ca="1" si="1233"/>
        <v>0.17319649727783451</v>
      </c>
      <c r="X3529">
        <f t="shared" ca="1" si="1234"/>
        <v>0.44594159893129565</v>
      </c>
      <c r="Z3529">
        <f t="shared" ca="1" si="1247"/>
        <v>113.8299186823652</v>
      </c>
      <c r="AA3529">
        <f t="shared" ca="1" si="1247"/>
        <v>113.74359608303352</v>
      </c>
      <c r="AB3529">
        <f t="shared" ca="1" si="1247"/>
        <v>113.75463170056717</v>
      </c>
      <c r="AC3529">
        <f t="shared" ca="1" si="1248"/>
        <v>113.75463170056717</v>
      </c>
      <c r="AE3529">
        <f ca="1">IFERROR(VLOOKUP($B3529,OFFSET(Input!$A$1,0,MATCH(Index!AE$6&amp;" Index",Input!$1:$1,0)-1,10000,2),2,0),AE3528)</f>
        <v>12.39</v>
      </c>
      <c r="AF3529">
        <f t="shared" ca="1" si="1238"/>
        <v>14.792</v>
      </c>
      <c r="AG3529">
        <f t="shared" ca="1" si="1238"/>
        <v>14.236000000000001</v>
      </c>
      <c r="AH3529">
        <f t="shared" ca="1" si="1238"/>
        <v>14.0604</v>
      </c>
      <c r="AI3529">
        <f t="shared" ca="1" si="1239"/>
        <v>14.236000000000001</v>
      </c>
      <c r="AK3529">
        <f t="shared" ca="1" si="1240"/>
        <v>1</v>
      </c>
      <c r="AL3529">
        <f t="shared" ca="1" si="1241"/>
        <v>1</v>
      </c>
      <c r="AN3529" t="str">
        <f t="shared" ca="1" si="1251"/>
        <v>Not Down</v>
      </c>
      <c r="AO3529" t="str">
        <f t="shared" ca="1" si="1211"/>
        <v>Not Up</v>
      </c>
      <c r="AQ3529">
        <f t="shared" ca="1" si="1249"/>
        <v>1</v>
      </c>
      <c r="AR3529">
        <f t="shared" ca="1" si="1250"/>
        <v>0</v>
      </c>
      <c r="AT3529">
        <f t="shared" ca="1" si="1228"/>
        <v>1</v>
      </c>
      <c r="AU3529">
        <f t="shared" ca="1" si="1229"/>
        <v>0</v>
      </c>
      <c r="AW3529" s="5">
        <f t="shared" ca="1" si="1243"/>
        <v>6.8887371854394058E-2</v>
      </c>
      <c r="AX3529" s="5">
        <f t="shared" ca="1" si="1244"/>
        <v>7.1782485601612364E-2</v>
      </c>
      <c r="AY3529" s="18">
        <f t="shared" ca="1" si="1242"/>
        <v>7.1782485601612364E-2</v>
      </c>
      <c r="BA3529" s="6">
        <f t="shared" ca="1" si="1235"/>
        <v>0.69654874139489131</v>
      </c>
      <c r="BB3529">
        <f t="shared" ca="1" si="1236"/>
        <v>0.72207875003114186</v>
      </c>
      <c r="BC3529" t="str">
        <f t="shared" ca="1" si="1224"/>
        <v>HYG UP Equity</v>
      </c>
      <c r="BD3529" t="str">
        <f t="shared" ca="1" si="1225"/>
        <v>HYG UP Equity</v>
      </c>
      <c r="BF3529">
        <f t="shared" ca="1" si="1245"/>
        <v>1</v>
      </c>
      <c r="BG3529">
        <f t="shared" ca="1" si="1246"/>
        <v>0</v>
      </c>
      <c r="BI3529">
        <f t="shared" ca="1" si="1212"/>
        <v>1</v>
      </c>
      <c r="BJ3529">
        <f t="shared" ca="1" si="1213"/>
        <v>0</v>
      </c>
      <c r="BL3529">
        <f t="shared" ca="1" si="1230"/>
        <v>11.773804620250143</v>
      </c>
      <c r="BM3529">
        <f t="shared" ca="1" si="1231"/>
        <v>0</v>
      </c>
      <c r="BN3529" s="9">
        <f t="shared" ca="1" si="1221"/>
        <v>1</v>
      </c>
      <c r="BO3529" s="9">
        <f t="shared" ca="1" si="1222"/>
        <v>0</v>
      </c>
      <c r="BP3529" s="9">
        <f t="shared" ca="1" si="1216"/>
        <v>1</v>
      </c>
      <c r="BQ3529" s="9">
        <f t="shared" ca="1" si="1217"/>
        <v>0</v>
      </c>
      <c r="BR3529">
        <f t="shared" ca="1" si="1218"/>
        <v>1352.7287329684423</v>
      </c>
      <c r="BS3529">
        <f t="shared" ca="1" si="1219"/>
        <v>6.6951402516448599E-3</v>
      </c>
      <c r="BT3529">
        <f t="shared" ca="1" si="1220"/>
        <v>1.8055555555555558E-5</v>
      </c>
      <c r="BU3529">
        <f t="shared" ca="1" si="1252"/>
        <v>0</v>
      </c>
      <c r="BV3529">
        <f t="shared" ca="1" si="1253"/>
        <v>0</v>
      </c>
      <c r="BW3529" s="35">
        <f ca="1">IFERROR(VLOOKUP($B3529,OFFSET(Input!$A$1,0,MATCH(Index!BW$6&amp;" Index",Input!$1:$1,0)-1,10000,2),2,0)/100,BW3528)</f>
        <v>4.0000000000000001E-3</v>
      </c>
      <c r="BX3529">
        <f t="shared" ca="1" si="1223"/>
        <v>1.4321102956582774E-2</v>
      </c>
      <c r="CE3529">
        <v>1103.7360967086679</v>
      </c>
    </row>
    <row r="3530" spans="2:83" x14ac:dyDescent="0.25">
      <c r="B3530" s="2">
        <v>42642</v>
      </c>
      <c r="C3530">
        <f t="shared" ca="1" si="1254"/>
        <v>0</v>
      </c>
      <c r="D3530">
        <f t="shared" ca="1" si="1255"/>
        <v>0</v>
      </c>
      <c r="E3530">
        <f ca="1">IF($B3530&lt;VLOOKUP(E$6&amp;" Equity",Param,4,0),"",IFERROR(VLOOKUP($B3530,OFFSET(Input!$A$1,0,MATCH(Index!E$6&amp;" Equity",Input!$1:$1,0)-1,10000,2),2,0),E3529))</f>
        <v>86.88</v>
      </c>
      <c r="F3530" s="33">
        <v>138.75</v>
      </c>
      <c r="H3530">
        <f ca="1">IFERROR(VLOOKUP($B3530,OFFSET(Input!$A$1,0,MATCH(Index!H$6,Input!$1:$1,0)-1,10000,2),2,0),0)</f>
        <v>0</v>
      </c>
      <c r="I3530">
        <f ca="1">IFERROR(VLOOKUP($B3530,OFFSET(Input!$A$1,0,MATCH(Index!I$6,Input!$1:$1,0)-1,10000,2),2,0),0)</f>
        <v>0</v>
      </c>
      <c r="K3530">
        <f t="shared" ca="1" si="1256"/>
        <v>114.45833287182028</v>
      </c>
      <c r="L3530" s="30">
        <f t="shared" ca="1" si="1257"/>
        <v>157.49961833034749</v>
      </c>
      <c r="N3530">
        <f t="shared" ca="1" si="1214"/>
        <v>-3.7911470532688957E-3</v>
      </c>
      <c r="O3530">
        <f t="shared" ca="1" si="1215"/>
        <v>2.5257094429745712E-3</v>
      </c>
      <c r="Q3530">
        <f t="shared" ca="1" si="1227"/>
        <v>6.5181832682300253E-2</v>
      </c>
      <c r="R3530">
        <f t="shared" ca="1" si="1226"/>
        <v>8.9909371026133555E-2</v>
      </c>
      <c r="T3530">
        <f t="shared" ca="1" si="1237"/>
        <v>7.177754376793348E-2</v>
      </c>
      <c r="U3530">
        <f t="shared" ca="1" si="1232"/>
        <v>0.11387738423891804</v>
      </c>
      <c r="W3530">
        <f t="shared" ca="1" si="1233"/>
        <v>0.2540604356737185</v>
      </c>
      <c r="X3530">
        <f t="shared" ca="1" si="1234"/>
        <v>0.4386511808737954</v>
      </c>
      <c r="Z3530">
        <f t="shared" ca="1" si="1247"/>
        <v>113.96034426885588</v>
      </c>
      <c r="AA3530">
        <f t="shared" ca="1" si="1247"/>
        <v>113.77919762095219</v>
      </c>
      <c r="AB3530">
        <f t="shared" ca="1" si="1247"/>
        <v>113.79413206292554</v>
      </c>
      <c r="AC3530">
        <f t="shared" ca="1" si="1248"/>
        <v>113.79413206292554</v>
      </c>
      <c r="AE3530">
        <f ca="1">IFERROR(VLOOKUP($B3530,OFFSET(Input!$A$1,0,MATCH(Index!AE$6&amp;" Index",Input!$1:$1,0)-1,10000,2),2,0),AE3529)</f>
        <v>14.02</v>
      </c>
      <c r="AF3530">
        <f t="shared" ca="1" si="1238"/>
        <v>14.892666666666667</v>
      </c>
      <c r="AG3530">
        <f t="shared" ca="1" si="1238"/>
        <v>14.266</v>
      </c>
      <c r="AH3530">
        <f t="shared" ca="1" si="1238"/>
        <v>14.0832</v>
      </c>
      <c r="AI3530">
        <f t="shared" ca="1" si="1239"/>
        <v>14.266</v>
      </c>
      <c r="AK3530">
        <f t="shared" ca="1" si="1240"/>
        <v>1</v>
      </c>
      <c r="AL3530">
        <f t="shared" ca="1" si="1241"/>
        <v>1</v>
      </c>
      <c r="AN3530" t="str">
        <f t="shared" ca="1" si="1251"/>
        <v>Not Down</v>
      </c>
      <c r="AO3530" t="str">
        <f t="shared" ref="AO3530:AO3593" ca="1" si="1258">IF($C3530=1,IF(SUM(AL3516:AL3530)=15,"Up","Not Up"),AO3529)</f>
        <v>Not Up</v>
      </c>
      <c r="AQ3530">
        <f t="shared" ca="1" si="1249"/>
        <v>1</v>
      </c>
      <c r="AR3530">
        <f t="shared" ca="1" si="1250"/>
        <v>0</v>
      </c>
      <c r="AT3530">
        <f t="shared" ca="1" si="1228"/>
        <v>1</v>
      </c>
      <c r="AU3530">
        <f t="shared" ca="1" si="1229"/>
        <v>0</v>
      </c>
      <c r="AW3530" s="5">
        <f t="shared" ca="1" si="1243"/>
        <v>6.5181832682300253E-2</v>
      </c>
      <c r="AX3530" s="5">
        <f t="shared" ca="1" si="1244"/>
        <v>7.177754376793348E-2</v>
      </c>
      <c r="AY3530" s="18">
        <f t="shared" ca="1" si="1242"/>
        <v>7.177754376793348E-2</v>
      </c>
      <c r="BA3530" s="6">
        <f t="shared" ca="1" si="1235"/>
        <v>0.69659669828848947</v>
      </c>
      <c r="BB3530">
        <f t="shared" ca="1" si="1236"/>
        <v>0.72207875003114186</v>
      </c>
      <c r="BC3530" t="str">
        <f t="shared" ca="1" si="1224"/>
        <v>HYG UP Equity</v>
      </c>
      <c r="BD3530" t="str">
        <f t="shared" ca="1" si="1225"/>
        <v>HYG UP Equity</v>
      </c>
      <c r="BF3530">
        <f t="shared" ca="1" si="1245"/>
        <v>1</v>
      </c>
      <c r="BG3530">
        <f t="shared" ca="1" si="1246"/>
        <v>0</v>
      </c>
      <c r="BI3530">
        <f t="shared" ref="BI3530:BI3593" ca="1" si="1259">IF($D3530=0,AQ3529,($D3530/5)*AQ3529+AT3529*(5-$D3530)/5)</f>
        <v>1</v>
      </c>
      <c r="BJ3530">
        <f t="shared" ref="BJ3530:BJ3593" ca="1" si="1260">IF($D3530=0,AR3529,($D3530/5)*AR3529+AU3529*(5-$D3530)/5)</f>
        <v>0</v>
      </c>
      <c r="BL3530">
        <f t="shared" ca="1" si="1230"/>
        <v>11.773804620250145</v>
      </c>
      <c r="BM3530">
        <f t="shared" ca="1" si="1231"/>
        <v>0</v>
      </c>
      <c r="BN3530" s="9">
        <f t="shared" ca="1" si="1221"/>
        <v>1</v>
      </c>
      <c r="BO3530" s="9">
        <f t="shared" ca="1" si="1222"/>
        <v>0</v>
      </c>
      <c r="BP3530" s="9">
        <f t="shared" ca="1" si="1216"/>
        <v>1.0000000000000002</v>
      </c>
      <c r="BQ3530" s="9">
        <f t="shared" ca="1" si="1217"/>
        <v>0</v>
      </c>
      <c r="BR3530">
        <f t="shared" ca="1" si="1218"/>
        <v>1347.6100483923665</v>
      </c>
      <c r="BS3530">
        <f t="shared" ca="1" si="1219"/>
        <v>-3.7839697282420204E-3</v>
      </c>
      <c r="BT3530">
        <f t="shared" ca="1" si="1220"/>
        <v>1.8055555555555558E-5</v>
      </c>
      <c r="BU3530">
        <f t="shared" ca="1" si="1252"/>
        <v>2.2204460492503132E-20</v>
      </c>
      <c r="BV3530">
        <f t="shared" ca="1" si="1253"/>
        <v>0</v>
      </c>
      <c r="BW3530" s="35">
        <f ca="1">IFERROR(VLOOKUP($B3530,OFFSET(Input!$A$1,0,MATCH(Index!BW$6&amp;" Index",Input!$1:$1,0)-1,10000,2),2,0)/100,BW3529)</f>
        <v>4.0000000000000001E-3</v>
      </c>
      <c r="BX3530">
        <f t="shared" ca="1" si="1223"/>
        <v>1.4389995769421397E-2</v>
      </c>
      <c r="CE3530">
        <v>1100.6940206254126</v>
      </c>
    </row>
    <row r="3531" spans="2:83" x14ac:dyDescent="0.25">
      <c r="B3531" s="2">
        <v>42643</v>
      </c>
      <c r="C3531">
        <f t="shared" ca="1" si="1254"/>
        <v>0</v>
      </c>
      <c r="D3531">
        <f t="shared" ca="1" si="1255"/>
        <v>0</v>
      </c>
      <c r="E3531">
        <f ca="1">IF($B3531&lt;VLOOKUP(E$6&amp;" Equity",Param,4,0),"",IFERROR(VLOOKUP($B3531,OFFSET(Input!$A$1,0,MATCH(Index!E$6&amp;" Equity",Input!$1:$1,0)-1,10000,2),2,0),E3530))</f>
        <v>87.26</v>
      </c>
      <c r="F3531" s="33">
        <v>137.51</v>
      </c>
      <c r="H3531">
        <f ca="1">IFERROR(VLOOKUP($B3531,OFFSET(Input!$A$1,0,MATCH(Index!H$6,Input!$1:$1,0)-1,10000,2),2,0),0)</f>
        <v>0</v>
      </c>
      <c r="I3531">
        <f ca="1">IFERROR(VLOOKUP($B3531,OFFSET(Input!$A$1,0,MATCH(Index!I$6,Input!$1:$1,0)-1,10000,2),2,0),0)</f>
        <v>0</v>
      </c>
      <c r="K3531">
        <f t="shared" ca="1" si="1256"/>
        <v>114.95895633511785</v>
      </c>
      <c r="L3531" s="30">
        <f t="shared" ca="1" si="1257"/>
        <v>156.09205417373752</v>
      </c>
      <c r="N3531">
        <f t="shared" ref="N3531:N3594" ca="1" si="1261">LN(K3531/K3530)</f>
        <v>4.364311509838379E-3</v>
      </c>
      <c r="O3531">
        <f t="shared" ref="O3531:O3594" ca="1" si="1262">LN(L3531/L3530)</f>
        <v>-8.9771108916905599E-3</v>
      </c>
      <c r="Q3531">
        <f t="shared" ca="1" si="1227"/>
        <v>6.8755327464432817E-2</v>
      </c>
      <c r="R3531">
        <f t="shared" ca="1" si="1226"/>
        <v>9.2101386345003144E-2</v>
      </c>
      <c r="T3531">
        <f t="shared" ca="1" si="1237"/>
        <v>7.3133895986429082E-2</v>
      </c>
      <c r="U3531">
        <f t="shared" ca="1" si="1232"/>
        <v>0.11818706426366303</v>
      </c>
      <c r="W3531">
        <f t="shared" ca="1" si="1233"/>
        <v>7.1755209817336504E-2</v>
      </c>
      <c r="X3531">
        <f t="shared" ca="1" si="1234"/>
        <v>0.3547222807354542</v>
      </c>
      <c r="Z3531">
        <f t="shared" ca="1" si="1247"/>
        <v>114.13819734134316</v>
      </c>
      <c r="AA3531">
        <f t="shared" ca="1" si="1247"/>
        <v>113.82925996728193</v>
      </c>
      <c r="AB3531">
        <f t="shared" ca="1" si="1247"/>
        <v>113.84526183465506</v>
      </c>
      <c r="AC3531">
        <f t="shared" ca="1" si="1248"/>
        <v>113.84526183465506</v>
      </c>
      <c r="AE3531">
        <f ca="1">IFERROR(VLOOKUP($B3531,OFFSET(Input!$A$1,0,MATCH(Index!AE$6&amp;" Index",Input!$1:$1,0)-1,10000,2),2,0),AE3530)</f>
        <v>13.29</v>
      </c>
      <c r="AF3531">
        <f t="shared" ca="1" si="1238"/>
        <v>14.612</v>
      </c>
      <c r="AG3531">
        <f t="shared" ca="1" si="1238"/>
        <v>14.256499999999999</v>
      </c>
      <c r="AH3531">
        <f t="shared" ca="1" si="1238"/>
        <v>14.069600000000001</v>
      </c>
      <c r="AI3531">
        <f t="shared" ca="1" si="1239"/>
        <v>14.256499999999999</v>
      </c>
      <c r="AK3531">
        <f t="shared" ca="1" si="1240"/>
        <v>1</v>
      </c>
      <c r="AL3531">
        <f t="shared" ca="1" si="1241"/>
        <v>1</v>
      </c>
      <c r="AN3531" t="str">
        <f t="shared" ca="1" si="1251"/>
        <v>Not Down</v>
      </c>
      <c r="AO3531" t="str">
        <f t="shared" ca="1" si="1258"/>
        <v>Not Up</v>
      </c>
      <c r="AQ3531">
        <f t="shared" ca="1" si="1249"/>
        <v>1</v>
      </c>
      <c r="AR3531">
        <f t="shared" ca="1" si="1250"/>
        <v>0</v>
      </c>
      <c r="AT3531">
        <f t="shared" ca="1" si="1228"/>
        <v>1</v>
      </c>
      <c r="AU3531">
        <f t="shared" ca="1" si="1229"/>
        <v>0</v>
      </c>
      <c r="AW3531" s="5">
        <f t="shared" ca="1" si="1243"/>
        <v>6.8755327464432817E-2</v>
      </c>
      <c r="AX3531" s="5">
        <f t="shared" ca="1" si="1244"/>
        <v>7.3133895986429082E-2</v>
      </c>
      <c r="AY3531" s="18">
        <f t="shared" ca="1" si="1242"/>
        <v>7.3133895986429082E-2</v>
      </c>
      <c r="BA3531" s="6">
        <f t="shared" ca="1" si="1235"/>
        <v>0.68367751130444543</v>
      </c>
      <c r="BB3531">
        <f t="shared" ca="1" si="1236"/>
        <v>0.72207875003114186</v>
      </c>
      <c r="BC3531" t="str">
        <f t="shared" ca="1" si="1224"/>
        <v>HYG UP Equity</v>
      </c>
      <c r="BD3531" t="str">
        <f t="shared" ca="1" si="1225"/>
        <v>HYG UP Equity</v>
      </c>
      <c r="BF3531">
        <f t="shared" ca="1" si="1245"/>
        <v>1</v>
      </c>
      <c r="BG3531">
        <f t="shared" ca="1" si="1246"/>
        <v>0</v>
      </c>
      <c r="BI3531">
        <f t="shared" ca="1" si="1259"/>
        <v>1</v>
      </c>
      <c r="BJ3531">
        <f t="shared" ca="1" si="1260"/>
        <v>0</v>
      </c>
      <c r="BL3531">
        <f t="shared" ca="1" si="1230"/>
        <v>11.773804620250145</v>
      </c>
      <c r="BM3531">
        <f t="shared" ca="1" si="1231"/>
        <v>0</v>
      </c>
      <c r="BN3531" s="9">
        <f t="shared" ca="1" si="1221"/>
        <v>1</v>
      </c>
      <c r="BO3531" s="9">
        <f t="shared" ca="1" si="1222"/>
        <v>0</v>
      </c>
      <c r="BP3531" s="9">
        <f t="shared" ref="BP3531:BP3594" ca="1" si="1263">(K3531/$BR3531)*BL3531</f>
        <v>1</v>
      </c>
      <c r="BQ3531" s="9">
        <f t="shared" ref="BQ3531:BQ3594" ca="1" si="1264">(L3531/$BR3531)*BM3531</f>
        <v>0</v>
      </c>
      <c r="BR3531">
        <f t="shared" ref="BR3531:BR3594" ca="1" si="1265">SUMPRODUCT(BL3530:BM3530,K3531:L3531)</f>
        <v>1353.5042912375452</v>
      </c>
      <c r="BS3531">
        <f t="shared" ca="1" si="1219"/>
        <v>4.3738489871087971E-3</v>
      </c>
      <c r="BT3531">
        <f t="shared" ca="1" si="1220"/>
        <v>1.8055555555555558E-5</v>
      </c>
      <c r="BU3531">
        <f t="shared" ca="1" si="1252"/>
        <v>0</v>
      </c>
      <c r="BV3531">
        <f t="shared" ca="1" si="1253"/>
        <v>0</v>
      </c>
      <c r="BW3531" s="35">
        <f ca="1">IFERROR(VLOOKUP($B3531,OFFSET(Input!$A$1,0,MATCH(Index!BW$6&amp;" Index",Input!$1:$1,0)-1,10000,2),2,0)/100,BW3530)</f>
        <v>2.8999999999999998E-3</v>
      </c>
      <c r="BX3531">
        <f t="shared" ca="1" si="1223"/>
        <v>1.4350334602137985E-2</v>
      </c>
      <c r="CE3531">
        <v>1104.1440634826067</v>
      </c>
    </row>
    <row r="3532" spans="2:83" x14ac:dyDescent="0.25">
      <c r="B3532" s="2">
        <v>42646</v>
      </c>
      <c r="C3532">
        <f t="shared" ca="1" si="1254"/>
        <v>1</v>
      </c>
      <c r="D3532">
        <f t="shared" ca="1" si="1255"/>
        <v>0</v>
      </c>
      <c r="E3532">
        <f ca="1">IF($B3532&lt;VLOOKUP(E$6&amp;" Equity",Param,4,0),"",IFERROR(VLOOKUP($B3532,OFFSET(Input!$A$1,0,MATCH(Index!E$6&amp;" Equity",Input!$1:$1,0)-1,10000,2),2,0),E3531))</f>
        <v>86.82</v>
      </c>
      <c r="F3532" s="33">
        <v>136.81</v>
      </c>
      <c r="H3532">
        <f ca="1">IFERROR(VLOOKUP($B3532,OFFSET(Input!$A$1,0,MATCH(Index!H$6,Input!$1:$1,0)-1,10000,2),2,0),0)</f>
        <v>0.385741</v>
      </c>
      <c r="I3532">
        <f ca="1">IFERROR(VLOOKUP($B3532,OFFSET(Input!$A$1,0,MATCH(Index!I$6,Input!$1:$1,0)-1,10000,2),2,0),0)</f>
        <v>0.24706700000000001</v>
      </c>
      <c r="K3532">
        <f t="shared" ca="1" si="1256"/>
        <v>114.88747389170977</v>
      </c>
      <c r="L3532" s="30">
        <f t="shared" ca="1" si="1257"/>
        <v>155.5779152574909</v>
      </c>
      <c r="N3532">
        <f t="shared" ca="1" si="1261"/>
        <v>-6.2200179173687589E-4</v>
      </c>
      <c r="O3532">
        <f t="shared" ca="1" si="1262"/>
        <v>-3.2992551932755935E-3</v>
      </c>
      <c r="Q3532">
        <f t="shared" ca="1" si="1227"/>
        <v>6.8764188197708395E-2</v>
      </c>
      <c r="R3532">
        <f t="shared" ca="1" si="1226"/>
        <v>9.2127094142434557E-2</v>
      </c>
      <c r="T3532">
        <f t="shared" ca="1" si="1237"/>
        <v>7.131090053164367E-2</v>
      </c>
      <c r="U3532">
        <f t="shared" ca="1" si="1232"/>
        <v>0.11515310281554007</v>
      </c>
      <c r="W3532">
        <f t="shared" ca="1" si="1233"/>
        <v>8.7458909949157365E-2</v>
      </c>
      <c r="X3532">
        <f t="shared" ca="1" si="1234"/>
        <v>0.43450014581589796</v>
      </c>
      <c r="Z3532">
        <f t="shared" ca="1" si="1247"/>
        <v>114.30231501865678</v>
      </c>
      <c r="AA3532">
        <f t="shared" ca="1" si="1247"/>
        <v>113.8493995881098</v>
      </c>
      <c r="AB3532">
        <f t="shared" ca="1" si="1247"/>
        <v>113.89877951437374</v>
      </c>
      <c r="AC3532">
        <f t="shared" ca="1" si="1248"/>
        <v>113.89877951437374</v>
      </c>
      <c r="AE3532">
        <f ca="1">IFERROR(VLOOKUP($B3532,OFFSET(Input!$A$1,0,MATCH(Index!AE$6&amp;" Index",Input!$1:$1,0)-1,10000,2),2,0),AE3531)</f>
        <v>13.57</v>
      </c>
      <c r="AF3532">
        <f t="shared" ca="1" si="1238"/>
        <v>14.505999999999998</v>
      </c>
      <c r="AG3532">
        <f t="shared" ca="1" si="1238"/>
        <v>14.335999999999999</v>
      </c>
      <c r="AH3532">
        <f t="shared" ca="1" si="1238"/>
        <v>14.066400000000002</v>
      </c>
      <c r="AI3532">
        <f t="shared" ca="1" si="1239"/>
        <v>14.335999999999999</v>
      </c>
      <c r="AK3532">
        <f t="shared" ca="1" si="1240"/>
        <v>1</v>
      </c>
      <c r="AL3532">
        <f t="shared" ca="1" si="1241"/>
        <v>1</v>
      </c>
      <c r="AN3532" t="str">
        <f t="shared" ca="1" si="1251"/>
        <v>Not Down</v>
      </c>
      <c r="AO3532" t="str">
        <f t="shared" ca="1" si="1258"/>
        <v>Up</v>
      </c>
      <c r="AQ3532">
        <f t="shared" ca="1" si="1249"/>
        <v>0</v>
      </c>
      <c r="AR3532">
        <f t="shared" ca="1" si="1250"/>
        <v>1</v>
      </c>
      <c r="AT3532">
        <f t="shared" ca="1" si="1228"/>
        <v>1</v>
      </c>
      <c r="AU3532">
        <f t="shared" ca="1" si="1229"/>
        <v>0</v>
      </c>
      <c r="AW3532" s="5">
        <f t="shared" ca="1" si="1243"/>
        <v>5.952346349474405E-2</v>
      </c>
      <c r="AX3532" s="5">
        <f t="shared" ca="1" si="1244"/>
        <v>7.0190577492717898E-2</v>
      </c>
      <c r="AY3532" s="18">
        <f t="shared" ca="1" si="1242"/>
        <v>7.0190577492717898E-2</v>
      </c>
      <c r="BA3532" s="6">
        <f t="shared" ca="1" si="1235"/>
        <v>0.71234632604621873</v>
      </c>
      <c r="BB3532">
        <f t="shared" ca="1" si="1236"/>
        <v>0.72207875003114186</v>
      </c>
      <c r="BC3532" t="str">
        <f t="shared" ca="1" si="1224"/>
        <v>HYG UP Equity</v>
      </c>
      <c r="BD3532" t="str">
        <f t="shared" ca="1" si="1225"/>
        <v>HYG UP Equity</v>
      </c>
      <c r="BF3532">
        <f t="shared" ca="1" si="1245"/>
        <v>0.8</v>
      </c>
      <c r="BG3532">
        <f t="shared" ca="1" si="1246"/>
        <v>0.2</v>
      </c>
      <c r="BI3532">
        <f t="shared" ca="1" si="1259"/>
        <v>1</v>
      </c>
      <c r="BJ3532">
        <f t="shared" ca="1" si="1260"/>
        <v>0</v>
      </c>
      <c r="BL3532">
        <f t="shared" ca="1" si="1230"/>
        <v>11.773804620250147</v>
      </c>
      <c r="BM3532">
        <f t="shared" ca="1" si="1231"/>
        <v>0</v>
      </c>
      <c r="BN3532" s="9">
        <f t="shared" ca="1" si="1221"/>
        <v>1</v>
      </c>
      <c r="BO3532" s="9">
        <f t="shared" ca="1" si="1222"/>
        <v>0</v>
      </c>
      <c r="BP3532" s="9">
        <f t="shared" ca="1" si="1263"/>
        <v>1.0000000000000002</v>
      </c>
      <c r="BQ3532" s="9">
        <f t="shared" ca="1" si="1264"/>
        <v>0</v>
      </c>
      <c r="BR3532">
        <f t="shared" ca="1" si="1265"/>
        <v>1352.6626709150805</v>
      </c>
      <c r="BS3532">
        <f t="shared" ref="BS3532:BS3595" ca="1" si="1266">BR3532/BR3531-1</f>
        <v>-6.2180838872338828E-4</v>
      </c>
      <c r="BT3532">
        <f t="shared" ref="BT3532:BT3595" ca="1" si="1267">(($B3532-$B3531)/360)*0.65%*SUM(BN3532:BO3532)</f>
        <v>5.4166666666666671E-5</v>
      </c>
      <c r="BU3532">
        <f t="shared" ca="1" si="1252"/>
        <v>2.2204460492503132E-20</v>
      </c>
      <c r="BV3532">
        <f t="shared" ca="1" si="1253"/>
        <v>0</v>
      </c>
      <c r="BW3532" s="35">
        <f ca="1">IFERROR(VLOOKUP($B3532,OFFSET(Input!$A$1,0,MATCH(Index!BW$6&amp;" Index",Input!$1:$1,0)-1,10000,2),2,0)/100,BW3531)</f>
        <v>4.0000000000000001E-3</v>
      </c>
      <c r="BX3532">
        <f t="shared" ca="1" si="1223"/>
        <v>4.3185943949082269E-2</v>
      </c>
      <c r="CE3532">
        <v>1103.566532693831</v>
      </c>
    </row>
    <row r="3533" spans="2:83" x14ac:dyDescent="0.25">
      <c r="B3533" s="2">
        <v>42647</v>
      </c>
      <c r="C3533">
        <f t="shared" ca="1" si="1254"/>
        <v>0</v>
      </c>
      <c r="D3533">
        <f t="shared" ca="1" si="1255"/>
        <v>1</v>
      </c>
      <c r="E3533">
        <f ca="1">IF($B3533&lt;VLOOKUP(E$6&amp;" Equity",Param,4,0),"",IFERROR(VLOOKUP($B3533,OFFSET(Input!$A$1,0,MATCH(Index!E$6&amp;" Equity",Input!$1:$1,0)-1,10000,2),2,0),E3532))</f>
        <v>86.67</v>
      </c>
      <c r="F3533" s="33">
        <v>135.21</v>
      </c>
      <c r="H3533">
        <f ca="1">IFERROR(VLOOKUP($B3533,OFFSET(Input!$A$1,0,MATCH(Index!H$6,Input!$1:$1,0)-1,10000,2),2,0),0)</f>
        <v>0</v>
      </c>
      <c r="I3533">
        <f ca="1">IFERROR(VLOOKUP($B3533,OFFSET(Input!$A$1,0,MATCH(Index!I$6,Input!$1:$1,0)-1,10000,2),2,0),0)</f>
        <v>0</v>
      </c>
      <c r="K3533">
        <f t="shared" ca="1" si="1256"/>
        <v>114.68898136598119</v>
      </c>
      <c r="L3533" s="30">
        <f t="shared" ca="1" si="1257"/>
        <v>153.75842352141908</v>
      </c>
      <c r="N3533">
        <f t="shared" ca="1" si="1261"/>
        <v>-1.7292067251938176E-3</v>
      </c>
      <c r="O3533">
        <f t="shared" ca="1" si="1262"/>
        <v>-1.1763976561356191E-2</v>
      </c>
      <c r="Q3533">
        <f t="shared" ca="1" si="1227"/>
        <v>6.9063171091655662E-2</v>
      </c>
      <c r="R3533">
        <f t="shared" ca="1" si="1226"/>
        <v>0.10801549127630429</v>
      </c>
      <c r="T3533">
        <f t="shared" ca="1" si="1237"/>
        <v>7.1458061095122635E-2</v>
      </c>
      <c r="U3533">
        <f t="shared" ca="1" si="1232"/>
        <v>0.1197497466842927</v>
      </c>
      <c r="W3533">
        <f t="shared" ca="1" si="1233"/>
        <v>0.15672493124477574</v>
      </c>
      <c r="X3533">
        <f t="shared" ca="1" si="1234"/>
        <v>0.43462147364434683</v>
      </c>
      <c r="Z3533">
        <f t="shared" ca="1" si="1247"/>
        <v>114.45975774506326</v>
      </c>
      <c r="AA3533">
        <f t="shared" ca="1" si="1247"/>
        <v>113.85302743181842</v>
      </c>
      <c r="AB3533">
        <f t="shared" ca="1" si="1247"/>
        <v>113.92179450844385</v>
      </c>
      <c r="AC3533">
        <f t="shared" ca="1" si="1248"/>
        <v>113.92179450844385</v>
      </c>
      <c r="AE3533">
        <f ca="1">IFERROR(VLOOKUP($B3533,OFFSET(Input!$A$1,0,MATCH(Index!AE$6&amp;" Index",Input!$1:$1,0)-1,10000,2),2,0),AE3532)</f>
        <v>13.63</v>
      </c>
      <c r="AF3533">
        <f t="shared" ca="1" si="1238"/>
        <v>14.224666666666662</v>
      </c>
      <c r="AG3533">
        <f t="shared" ca="1" si="1238"/>
        <v>14.416499999999999</v>
      </c>
      <c r="AH3533">
        <f t="shared" ca="1" si="1238"/>
        <v>14.094000000000001</v>
      </c>
      <c r="AI3533">
        <f t="shared" ca="1" si="1239"/>
        <v>14.416499999999999</v>
      </c>
      <c r="AK3533">
        <f t="shared" ca="1" si="1240"/>
        <v>1</v>
      </c>
      <c r="AL3533">
        <f t="shared" ca="1" si="1241"/>
        <v>-1</v>
      </c>
      <c r="AN3533" t="str">
        <f t="shared" ca="1" si="1251"/>
        <v>Not Down</v>
      </c>
      <c r="AO3533" t="str">
        <f t="shared" ca="1" si="1258"/>
        <v>Up</v>
      </c>
      <c r="AQ3533">
        <f t="shared" ca="1" si="1249"/>
        <v>0</v>
      </c>
      <c r="AR3533">
        <f t="shared" ca="1" si="1250"/>
        <v>1</v>
      </c>
      <c r="AT3533">
        <f t="shared" ca="1" si="1228"/>
        <v>1</v>
      </c>
      <c r="AU3533">
        <f t="shared" ca="1" si="1229"/>
        <v>0</v>
      </c>
      <c r="AW3533" s="5">
        <f t="shared" ca="1" si="1243"/>
        <v>6.438220040666956E-2</v>
      </c>
      <c r="AX3533" s="5">
        <f t="shared" ca="1" si="1244"/>
        <v>7.6927345205372366E-2</v>
      </c>
      <c r="AY3533" s="18">
        <f t="shared" ca="1" si="1242"/>
        <v>7.6927345205372366E-2</v>
      </c>
      <c r="BA3533" s="6">
        <f t="shared" ca="1" si="1235"/>
        <v>0.64996393501576544</v>
      </c>
      <c r="BB3533">
        <f t="shared" ca="1" si="1236"/>
        <v>0.64996393501576544</v>
      </c>
      <c r="BC3533" t="str">
        <f t="shared" ca="1" si="1224"/>
        <v>HYG UP Equity</v>
      </c>
      <c r="BD3533" t="str">
        <f t="shared" ca="1" si="1225"/>
        <v>TLT UP Equity</v>
      </c>
      <c r="BF3533">
        <f t="shared" ca="1" si="1245"/>
        <v>0.6</v>
      </c>
      <c r="BG3533">
        <f t="shared" ca="1" si="1246"/>
        <v>0.4</v>
      </c>
      <c r="BI3533">
        <f t="shared" ca="1" si="1259"/>
        <v>0.8</v>
      </c>
      <c r="BJ3533">
        <f t="shared" ca="1" si="1260"/>
        <v>0.2</v>
      </c>
      <c r="BL3533">
        <f t="shared" ca="1" si="1230"/>
        <v>9.4190436962001183</v>
      </c>
      <c r="BM3533">
        <f t="shared" ca="1" si="1231"/>
        <v>1.7564249525626381</v>
      </c>
      <c r="BN3533" s="9">
        <f t="shared" ca="1" si="1221"/>
        <v>1</v>
      </c>
      <c r="BO3533" s="9">
        <f t="shared" ca="1" si="1222"/>
        <v>0</v>
      </c>
      <c r="BP3533" s="9">
        <f t="shared" ca="1" si="1263"/>
        <v>0.8</v>
      </c>
      <c r="BQ3533" s="9">
        <f t="shared" ca="1" si="1264"/>
        <v>0.2</v>
      </c>
      <c r="BR3533">
        <f t="shared" ca="1" si="1265"/>
        <v>1350.3256586985724</v>
      </c>
      <c r="BS3533">
        <f t="shared" ca="1" si="1266"/>
        <v>-1.727712508638346E-3</v>
      </c>
      <c r="BT3533">
        <f t="shared" ca="1" si="1267"/>
        <v>1.8055555555555558E-5</v>
      </c>
      <c r="BU3533">
        <f t="shared" ca="1" si="1252"/>
        <v>2.8883150001245662E-5</v>
      </c>
      <c r="BV3533">
        <f t="shared" ca="1" si="1253"/>
        <v>2.8883150001245679E-5</v>
      </c>
      <c r="BW3533" s="35">
        <f ca="1">IFERROR(VLOOKUP($B3533,OFFSET(Input!$A$1,0,MATCH(Index!BW$6&amp;" Index",Input!$1:$1,0)-1,10000,2),2,0)/100,BW3532)</f>
        <v>4.0000000000000001E-3</v>
      </c>
      <c r="BX3533">
        <f t="shared" ca="1" si="1223"/>
        <v>1.4387785072984608E-2</v>
      </c>
      <c r="CE3533">
        <v>1102.098439278175</v>
      </c>
    </row>
    <row r="3534" spans="2:83" x14ac:dyDescent="0.25">
      <c r="B3534" s="2">
        <v>42648</v>
      </c>
      <c r="C3534">
        <f t="shared" ca="1" si="1254"/>
        <v>0</v>
      </c>
      <c r="D3534">
        <f t="shared" ca="1" si="1255"/>
        <v>2</v>
      </c>
      <c r="E3534">
        <f ca="1">IF($B3534&lt;VLOOKUP(E$6&amp;" Equity",Param,4,0),"",IFERROR(VLOOKUP($B3534,OFFSET(Input!$A$1,0,MATCH(Index!E$6&amp;" Equity",Input!$1:$1,0)-1,10000,2),2,0),E3533))</f>
        <v>86.9</v>
      </c>
      <c r="F3534" s="33">
        <v>134.58000000000001</v>
      </c>
      <c r="H3534">
        <f ca="1">IFERROR(VLOOKUP($B3534,OFFSET(Input!$A$1,0,MATCH(Index!H$6,Input!$1:$1,0)-1,10000,2),2,0),0)</f>
        <v>0</v>
      </c>
      <c r="I3534">
        <f ca="1">IFERROR(VLOOKUP($B3534,OFFSET(Input!$A$1,0,MATCH(Index!I$6,Input!$1:$1,0)-1,10000,2),2,0),0)</f>
        <v>0</v>
      </c>
      <c r="K3534">
        <f t="shared" ca="1" si="1256"/>
        <v>114.99333657209839</v>
      </c>
      <c r="L3534" s="30">
        <f t="shared" ca="1" si="1257"/>
        <v>153.04199865034082</v>
      </c>
      <c r="N3534">
        <f t="shared" ca="1" si="1261"/>
        <v>2.6502291250928862E-3</v>
      </c>
      <c r="O3534">
        <f t="shared" ca="1" si="1262"/>
        <v>-4.6703076104945007E-3</v>
      </c>
      <c r="Q3534">
        <f t="shared" ca="1" si="1227"/>
        <v>5.6900460997009794E-2</v>
      </c>
      <c r="R3534">
        <f t="shared" ca="1" si="1226"/>
        <v>0.10286914869194431</v>
      </c>
      <c r="T3534">
        <f t="shared" ca="1" si="1237"/>
        <v>7.1404497503144745E-2</v>
      </c>
      <c r="U3534">
        <f t="shared" ca="1" si="1232"/>
        <v>0.12086506435642318</v>
      </c>
      <c r="W3534">
        <f t="shared" ca="1" si="1233"/>
        <v>-0.13912613602314428</v>
      </c>
      <c r="X3534">
        <f t="shared" ca="1" si="1234"/>
        <v>0.40997404835930507</v>
      </c>
      <c r="Z3534">
        <f t="shared" ca="1" si="1247"/>
        <v>114.55409845025481</v>
      </c>
      <c r="AA3534">
        <f t="shared" ca="1" si="1247"/>
        <v>113.88768219783178</v>
      </c>
      <c r="AB3534">
        <f t="shared" ca="1" si="1247"/>
        <v>113.95436010789594</v>
      </c>
      <c r="AC3534">
        <f t="shared" ca="1" si="1248"/>
        <v>113.95436010789594</v>
      </c>
      <c r="AE3534">
        <f ca="1">IFERROR(VLOOKUP($B3534,OFFSET(Input!$A$1,0,MATCH(Index!AE$6&amp;" Index",Input!$1:$1,0)-1,10000,2),2,0),AE3533)</f>
        <v>12.99</v>
      </c>
      <c r="AF3534">
        <f t="shared" ca="1" si="1238"/>
        <v>13.881333333333332</v>
      </c>
      <c r="AG3534">
        <f t="shared" ca="1" si="1238"/>
        <v>14.468999999999999</v>
      </c>
      <c r="AH3534">
        <f t="shared" ca="1" si="1238"/>
        <v>14.088800000000001</v>
      </c>
      <c r="AI3534">
        <f t="shared" ca="1" si="1239"/>
        <v>14.468999999999999</v>
      </c>
      <c r="AK3534">
        <f t="shared" ca="1" si="1240"/>
        <v>1</v>
      </c>
      <c r="AL3534">
        <f t="shared" ca="1" si="1241"/>
        <v>-1</v>
      </c>
      <c r="AN3534" t="str">
        <f t="shared" ca="1" si="1251"/>
        <v>Not Down</v>
      </c>
      <c r="AO3534" t="str">
        <f t="shared" ca="1" si="1258"/>
        <v>Up</v>
      </c>
      <c r="AQ3534">
        <f t="shared" ca="1" si="1249"/>
        <v>0</v>
      </c>
      <c r="AR3534">
        <f t="shared" ca="1" si="1250"/>
        <v>1</v>
      </c>
      <c r="AT3534">
        <f t="shared" ca="1" si="1228"/>
        <v>1</v>
      </c>
      <c r="AU3534">
        <f t="shared" ca="1" si="1229"/>
        <v>0</v>
      </c>
      <c r="AW3534" s="5">
        <f t="shared" ca="1" si="1243"/>
        <v>6.2742979899197596E-2</v>
      </c>
      <c r="AX3534" s="5">
        <f t="shared" ca="1" si="1244"/>
        <v>8.8165325755388449E-2</v>
      </c>
      <c r="AY3534" s="18">
        <f t="shared" ca="1" si="1242"/>
        <v>8.8165325755388449E-2</v>
      </c>
      <c r="BA3534" s="6">
        <f t="shared" ca="1" si="1235"/>
        <v>0.56711637564549155</v>
      </c>
      <c r="BB3534">
        <f t="shared" ca="1" si="1236"/>
        <v>0.56711637564549155</v>
      </c>
      <c r="BC3534" t="str">
        <f t="shared" ca="1" si="1224"/>
        <v>HYG UP Equity</v>
      </c>
      <c r="BD3534" t="str">
        <f t="shared" ca="1" si="1225"/>
        <v>TLT UP Equity</v>
      </c>
      <c r="BF3534">
        <f t="shared" ca="1" si="1245"/>
        <v>0.4</v>
      </c>
      <c r="BG3534">
        <f t="shared" ca="1" si="1246"/>
        <v>0.6</v>
      </c>
      <c r="BI3534">
        <f t="shared" ca="1" si="1259"/>
        <v>0.6</v>
      </c>
      <c r="BJ3534">
        <f t="shared" ca="1" si="1260"/>
        <v>0.4</v>
      </c>
      <c r="BL3534">
        <f t="shared" ca="1" si="1230"/>
        <v>7.0539776693042944</v>
      </c>
      <c r="BM3534">
        <f t="shared" ca="1" si="1231"/>
        <v>3.5334981484468408</v>
      </c>
      <c r="BN3534" s="9">
        <f t="shared" ref="BN3534:BN3597" ca="1" si="1268">(K3534/$BR3534)*BL3533</f>
        <v>0.80116871397431699</v>
      </c>
      <c r="BO3534" s="9">
        <f t="shared" ref="BO3534:BO3597" ca="1" si="1269">(L3534/$BR3534)*BM3533</f>
        <v>0.19883128602568304</v>
      </c>
      <c r="BP3534" s="9">
        <f t="shared" ca="1" si="1263"/>
        <v>0.60000000000000009</v>
      </c>
      <c r="BQ3534" s="9">
        <f t="shared" ca="1" si="1264"/>
        <v>0.39999999999999997</v>
      </c>
      <c r="BR3534">
        <f t="shared" ca="1" si="1265"/>
        <v>1351.934047163958</v>
      </c>
      <c r="BS3534">
        <f t="shared" ca="1" si="1266"/>
        <v>1.1911115330027755E-3</v>
      </c>
      <c r="BT3534">
        <f t="shared" ca="1" si="1267"/>
        <v>1.8055555555555558E-5</v>
      </c>
      <c r="BU3534">
        <f t="shared" ca="1" si="1252"/>
        <v>3.7705708508234597E-5</v>
      </c>
      <c r="BV3534">
        <f t="shared" ca="1" si="1253"/>
        <v>2.3282745505159302E-5</v>
      </c>
      <c r="BW3534" s="35">
        <f ca="1">IFERROR(VLOOKUP($B3534,OFFSET(Input!$A$1,0,MATCH(Index!BW$6&amp;" Index",Input!$1:$1,0)-1,10000,2),2,0)/100,BW3533)</f>
        <v>4.0000000000000001E-3</v>
      </c>
      <c r="BX3534">
        <f t="shared" ref="BX3534:BX3589" ca="1" si="1270">BT3534*BB3533*CE3533</f>
        <v>1.2933632081644018E-2</v>
      </c>
      <c r="CE3534">
        <v>1102.9416695241166</v>
      </c>
    </row>
    <row r="3535" spans="2:83" x14ac:dyDescent="0.25">
      <c r="B3535" s="2">
        <v>42649</v>
      </c>
      <c r="C3535">
        <f t="shared" ca="1" si="1254"/>
        <v>0</v>
      </c>
      <c r="D3535">
        <f t="shared" ca="1" si="1255"/>
        <v>3</v>
      </c>
      <c r="E3535">
        <f ca="1">IF($B3535&lt;VLOOKUP(E$6&amp;" Equity",Param,4,0),"",IFERROR(VLOOKUP($B3535,OFFSET(Input!$A$1,0,MATCH(Index!E$6&amp;" Equity",Input!$1:$1,0)-1,10000,2),2,0),E3534))</f>
        <v>86.95</v>
      </c>
      <c r="F3535" s="33">
        <v>133.83000000000001</v>
      </c>
      <c r="H3535">
        <f ca="1">IFERROR(VLOOKUP($B3535,OFFSET(Input!$A$1,0,MATCH(Index!H$6,Input!$1:$1,0)-1,10000,2),2,0),0)</f>
        <v>0</v>
      </c>
      <c r="I3535">
        <f ca="1">IFERROR(VLOOKUP($B3535,OFFSET(Input!$A$1,0,MATCH(Index!I$6,Input!$1:$1,0)-1,10000,2),2,0),0)</f>
        <v>0</v>
      </c>
      <c r="K3535">
        <f t="shared" ca="1" si="1256"/>
        <v>115.05950074734123</v>
      </c>
      <c r="L3535" s="30">
        <f t="shared" ca="1" si="1257"/>
        <v>152.18911189905714</v>
      </c>
      <c r="N3535">
        <f t="shared" ca="1" si="1261"/>
        <v>5.7520852894554536E-4</v>
      </c>
      <c r="O3535">
        <f t="shared" ca="1" si="1262"/>
        <v>-5.5884799518889829E-3</v>
      </c>
      <c r="Q3535">
        <f t="shared" ca="1" si="1227"/>
        <v>5.4444064818903508E-2</v>
      </c>
      <c r="R3535">
        <f t="shared" ca="1" si="1226"/>
        <v>9.894158997680684E-2</v>
      </c>
      <c r="T3535">
        <f t="shared" ca="1" si="1237"/>
        <v>7.1132552100550639E-2</v>
      </c>
      <c r="U3535">
        <f t="shared" ca="1" si="1232"/>
        <v>0.11399553338006925</v>
      </c>
      <c r="W3535">
        <f t="shared" ca="1" si="1233"/>
        <v>-0.29007994114695718</v>
      </c>
      <c r="X3535">
        <f t="shared" ca="1" si="1234"/>
        <v>0.3951478413422751</v>
      </c>
      <c r="Z3535">
        <f t="shared" ca="1" si="1247"/>
        <v>114.61685009814005</v>
      </c>
      <c r="AA3535">
        <f t="shared" ca="1" si="1247"/>
        <v>113.93618461393983</v>
      </c>
      <c r="AB3535">
        <f t="shared" ca="1" si="1247"/>
        <v>114.0068880532517</v>
      </c>
      <c r="AC3535">
        <f t="shared" ca="1" si="1248"/>
        <v>114.0068880532517</v>
      </c>
      <c r="AE3535">
        <f ca="1">IFERROR(VLOOKUP($B3535,OFFSET(Input!$A$1,0,MATCH(Index!AE$6&amp;" Index",Input!$1:$1,0)-1,10000,2),2,0),AE3534)</f>
        <v>12.84</v>
      </c>
      <c r="AF3535">
        <f t="shared" ca="1" si="1238"/>
        <v>13.650666666666666</v>
      </c>
      <c r="AG3535">
        <f t="shared" ca="1" si="1238"/>
        <v>14.485499999999998</v>
      </c>
      <c r="AH3535">
        <f t="shared" ca="1" si="1238"/>
        <v>14.0656</v>
      </c>
      <c r="AI3535">
        <f t="shared" ca="1" si="1239"/>
        <v>14.485499999999998</v>
      </c>
      <c r="AK3535">
        <f t="shared" ca="1" si="1240"/>
        <v>1</v>
      </c>
      <c r="AL3535">
        <f t="shared" ca="1" si="1241"/>
        <v>-1</v>
      </c>
      <c r="AN3535" t="str">
        <f t="shared" ca="1" si="1251"/>
        <v>Not Down</v>
      </c>
      <c r="AO3535" t="str">
        <f t="shared" ca="1" si="1258"/>
        <v>Up</v>
      </c>
      <c r="AQ3535">
        <f t="shared" ca="1" si="1249"/>
        <v>0</v>
      </c>
      <c r="AR3535">
        <f t="shared" ca="1" si="1250"/>
        <v>1</v>
      </c>
      <c r="AT3535">
        <f t="shared" ca="1" si="1228"/>
        <v>1</v>
      </c>
      <c r="AU3535">
        <f t="shared" ca="1" si="1229"/>
        <v>0</v>
      </c>
      <c r="AW3535" s="5">
        <f t="shared" ca="1" si="1243"/>
        <v>7.6705772351142967E-2</v>
      </c>
      <c r="AX3535" s="5">
        <f t="shared" ca="1" si="1244"/>
        <v>9.7696043552228828E-2</v>
      </c>
      <c r="AY3535" s="18">
        <f t="shared" ca="1" si="1242"/>
        <v>9.7696043552228828E-2</v>
      </c>
      <c r="BA3535" s="6">
        <f t="shared" ca="1" si="1235"/>
        <v>0.51179145216120991</v>
      </c>
      <c r="BB3535">
        <f t="shared" ca="1" si="1236"/>
        <v>0.51179145216120991</v>
      </c>
      <c r="BC3535" t="str">
        <f t="shared" ref="BC3535:BC3598" ca="1" si="1271">IF($D3535=1,BD3534,BC3534)</f>
        <v>HYG UP Equity</v>
      </c>
      <c r="BD3535" t="str">
        <f t="shared" ref="BD3535:BD3598" ca="1" si="1272">IF($D3535=1,IF(AO3535="Up","TLT UP Equity",IF(AN3535="Down","TLT UP equity","HYG UP Equity")),BD3534)</f>
        <v>TLT UP Equity</v>
      </c>
      <c r="BF3535">
        <f t="shared" ca="1" si="1245"/>
        <v>0.2</v>
      </c>
      <c r="BG3535">
        <f t="shared" ca="1" si="1246"/>
        <v>0.8</v>
      </c>
      <c r="BI3535">
        <f t="shared" ca="1" si="1259"/>
        <v>0.4</v>
      </c>
      <c r="BJ3535">
        <f t="shared" ca="1" si="1260"/>
        <v>0.6</v>
      </c>
      <c r="BL3535">
        <f t="shared" ca="1" si="1230"/>
        <v>4.6910931657360404</v>
      </c>
      <c r="BM3535">
        <f t="shared" ca="1" si="1231"/>
        <v>5.3199091992223906</v>
      </c>
      <c r="BN3535" s="9">
        <f t="shared" ca="1" si="1268"/>
        <v>0.60147836933419874</v>
      </c>
      <c r="BO3535" s="9">
        <f t="shared" ca="1" si="1269"/>
        <v>0.39852163066580132</v>
      </c>
      <c r="BP3535" s="9">
        <f t="shared" ca="1" si="1263"/>
        <v>0.39999999999999997</v>
      </c>
      <c r="BQ3535" s="9">
        <f t="shared" ca="1" si="1264"/>
        <v>0.6</v>
      </c>
      <c r="BR3535">
        <f t="shared" ca="1" si="1265"/>
        <v>1349.3870940221332</v>
      </c>
      <c r="BS3535">
        <f t="shared" ca="1" si="1266"/>
        <v>-1.8839329826537687E-3</v>
      </c>
      <c r="BT3535">
        <f t="shared" ca="1" si="1267"/>
        <v>1.8055555555555558E-5</v>
      </c>
      <c r="BU3535">
        <f t="shared" ca="1" si="1252"/>
        <v>3.2818539500225022E-5</v>
      </c>
      <c r="BV3535">
        <f t="shared" ca="1" si="1253"/>
        <v>1.6249027626170231E-5</v>
      </c>
      <c r="BW3535" s="35">
        <f ca="1">IFERROR(VLOOKUP($B3535,OFFSET(Input!$A$1,0,MATCH(Index!BW$6&amp;" Index",Input!$1:$1,0)-1,10000,2),2,0)/100,BW3534)</f>
        <v>4.0000000000000001E-3</v>
      </c>
      <c r="BX3535">
        <f t="shared" ca="1" si="1270"/>
        <v>1.1293682872494111E-2</v>
      </c>
      <c r="CE3535">
        <v>1101.5130389725418</v>
      </c>
    </row>
    <row r="3536" spans="2:83" x14ac:dyDescent="0.25">
      <c r="B3536" s="2">
        <v>42650</v>
      </c>
      <c r="C3536">
        <f t="shared" ca="1" si="1254"/>
        <v>0</v>
      </c>
      <c r="D3536">
        <f t="shared" ca="1" si="1255"/>
        <v>4</v>
      </c>
      <c r="E3536">
        <f ca="1">IF($B3536&lt;VLOOKUP(E$6&amp;" Equity",Param,4,0),"",IFERROR(VLOOKUP($B3536,OFFSET(Input!$A$1,0,MATCH(Index!E$6&amp;" Equity",Input!$1:$1,0)-1,10000,2),2,0),E3535))</f>
        <v>87.15</v>
      </c>
      <c r="F3536" s="33">
        <v>133.91999999999999</v>
      </c>
      <c r="H3536">
        <f ca="1">IFERROR(VLOOKUP($B3536,OFFSET(Input!$A$1,0,MATCH(Index!H$6,Input!$1:$1,0)-1,10000,2),2,0),0)</f>
        <v>0</v>
      </c>
      <c r="I3536">
        <f ca="1">IFERROR(VLOOKUP($B3536,OFFSET(Input!$A$1,0,MATCH(Index!I$6,Input!$1:$1,0)-1,10000,2),2,0),0)</f>
        <v>0</v>
      </c>
      <c r="K3536">
        <f t="shared" ca="1" si="1256"/>
        <v>115.3241574483127</v>
      </c>
      <c r="L3536" s="30">
        <f t="shared" ca="1" si="1257"/>
        <v>152.29145830921115</v>
      </c>
      <c r="N3536">
        <f t="shared" ca="1" si="1261"/>
        <v>2.2975311657379878E-3</v>
      </c>
      <c r="O3536">
        <f t="shared" ca="1" si="1262"/>
        <v>6.7226893288201302E-4</v>
      </c>
      <c r="Q3536">
        <f t="shared" ca="1" si="1227"/>
        <v>5.5351048377078688E-2</v>
      </c>
      <c r="R3536">
        <f t="shared" ca="1" si="1226"/>
        <v>9.8884268223963651E-2</v>
      </c>
      <c r="T3536">
        <f t="shared" ca="1" si="1237"/>
        <v>6.2683900595358041E-2</v>
      </c>
      <c r="U3536">
        <f t="shared" ca="1" si="1232"/>
        <v>9.7589878127139346E-2</v>
      </c>
      <c r="W3536">
        <f t="shared" ca="1" si="1233"/>
        <v>-0.28341765896996396</v>
      </c>
      <c r="X3536">
        <f t="shared" ca="1" si="1234"/>
        <v>0.19346841352223107</v>
      </c>
      <c r="Z3536">
        <f t="shared" ca="1" si="1247"/>
        <v>114.71924171778819</v>
      </c>
      <c r="AA3536">
        <f t="shared" ca="1" si="1247"/>
        <v>114.05325193209248</v>
      </c>
      <c r="AB3536">
        <f t="shared" ca="1" si="1247"/>
        <v>114.06154597484328</v>
      </c>
      <c r="AC3536">
        <f t="shared" ca="1" si="1248"/>
        <v>114.06154597484328</v>
      </c>
      <c r="AE3536">
        <f ca="1">IFERROR(VLOOKUP($B3536,OFFSET(Input!$A$1,0,MATCH(Index!AE$6&amp;" Index",Input!$1:$1,0)-1,10000,2),2,0),AE3535)</f>
        <v>13.48</v>
      </c>
      <c r="AF3536">
        <f t="shared" ca="1" si="1238"/>
        <v>13.524666666666665</v>
      </c>
      <c r="AG3536">
        <f t="shared" ca="1" si="1238"/>
        <v>14.2845</v>
      </c>
      <c r="AH3536">
        <f t="shared" ca="1" si="1238"/>
        <v>14.0656</v>
      </c>
      <c r="AI3536">
        <f t="shared" ca="1" si="1239"/>
        <v>14.2845</v>
      </c>
      <c r="AK3536">
        <f t="shared" ca="1" si="1240"/>
        <v>1</v>
      </c>
      <c r="AL3536">
        <f t="shared" ca="1" si="1241"/>
        <v>-1</v>
      </c>
      <c r="AN3536" t="str">
        <f t="shared" ca="1" si="1251"/>
        <v>Not Down</v>
      </c>
      <c r="AO3536" t="str">
        <f t="shared" ca="1" si="1258"/>
        <v>Up</v>
      </c>
      <c r="AQ3536">
        <f t="shared" ca="1" si="1249"/>
        <v>0</v>
      </c>
      <c r="AR3536">
        <f t="shared" ca="1" si="1250"/>
        <v>1</v>
      </c>
      <c r="AT3536">
        <f t="shared" ca="1" si="1228"/>
        <v>1</v>
      </c>
      <c r="AU3536">
        <f t="shared" ca="1" si="1229"/>
        <v>0</v>
      </c>
      <c r="AW3536" s="5">
        <f t="shared" ca="1" si="1243"/>
        <v>9.8884268223963651E-2</v>
      </c>
      <c r="AX3536" s="5">
        <f t="shared" ca="1" si="1244"/>
        <v>9.7589878127139346E-2</v>
      </c>
      <c r="AY3536" s="18">
        <f t="shared" ca="1" si="1242"/>
        <v>9.8884268223963651E-2</v>
      </c>
      <c r="BA3536" s="6">
        <f t="shared" ca="1" si="1235"/>
        <v>0.5056416040492373</v>
      </c>
      <c r="BB3536">
        <f t="shared" ca="1" si="1236"/>
        <v>0.5056416040492373</v>
      </c>
      <c r="BC3536" t="str">
        <f t="shared" ca="1" si="1271"/>
        <v>HYG UP Equity</v>
      </c>
      <c r="BD3536" t="str">
        <f t="shared" ca="1" si="1272"/>
        <v>TLT UP Equity</v>
      </c>
      <c r="BF3536">
        <f t="shared" ca="1" si="1245"/>
        <v>0</v>
      </c>
      <c r="BG3536">
        <f t="shared" ca="1" si="1246"/>
        <v>1</v>
      </c>
      <c r="BI3536">
        <f t="shared" ca="1" si="1259"/>
        <v>0.2</v>
      </c>
      <c r="BJ3536">
        <f t="shared" ca="1" si="1260"/>
        <v>0.8</v>
      </c>
      <c r="BL3536">
        <f t="shared" ca="1" si="1230"/>
        <v>2.3432611636079743</v>
      </c>
      <c r="BM3536">
        <f t="shared" ca="1" si="1231"/>
        <v>7.0978273469746576</v>
      </c>
      <c r="BN3536" s="9">
        <f t="shared" ca="1" si="1268"/>
        <v>0.40039012625575665</v>
      </c>
      <c r="BO3536" s="9">
        <f t="shared" ca="1" si="1269"/>
        <v>0.59960987374424346</v>
      </c>
      <c r="BP3536" s="9">
        <f t="shared" ca="1" si="1263"/>
        <v>0.2</v>
      </c>
      <c r="BQ3536" s="9">
        <f t="shared" ca="1" si="1264"/>
        <v>0.8</v>
      </c>
      <c r="BR3536">
        <f t="shared" ca="1" si="1265"/>
        <v>1351.1730968722122</v>
      </c>
      <c r="BS3536">
        <f t="shared" ca="1" si="1266"/>
        <v>1.3235659789478937E-3</v>
      </c>
      <c r="BT3536">
        <f t="shared" ca="1" si="1267"/>
        <v>1.8055555555555558E-5</v>
      </c>
      <c r="BU3536">
        <f t="shared" ca="1" si="1252"/>
        <v>2.4941901362832697E-5</v>
      </c>
      <c r="BV3536">
        <f t="shared" ca="1" si="1253"/>
        <v>1.3876916665976358E-5</v>
      </c>
      <c r="BW3536" s="35">
        <f ca="1">IFERROR(VLOOKUP($B3536,OFFSET(Input!$A$1,0,MATCH(Index!BW$6&amp;" Index",Input!$1:$1,0)-1,10000,2),2,0)/100,BW3535)</f>
        <v>4.0000000000000001E-3</v>
      </c>
      <c r="BX3536">
        <f t="shared" ca="1" si="1270"/>
        <v>1.0178728404546446E-2</v>
      </c>
      <c r="CE3536">
        <v>1102.2758130153188</v>
      </c>
    </row>
    <row r="3537" spans="2:83" x14ac:dyDescent="0.25">
      <c r="B3537" s="2">
        <v>42653</v>
      </c>
      <c r="C3537">
        <f t="shared" ca="1" si="1254"/>
        <v>0</v>
      </c>
      <c r="D3537">
        <f t="shared" ca="1" si="1255"/>
        <v>5</v>
      </c>
      <c r="E3537">
        <f ca="1">IF($B3537&lt;VLOOKUP(E$6&amp;" Equity",Param,4,0),"",IFERROR(VLOOKUP($B3537,OFFSET(Input!$A$1,0,MATCH(Index!E$6&amp;" Equity",Input!$1:$1,0)-1,10000,2),2,0),E3536))</f>
        <v>87.4</v>
      </c>
      <c r="F3537" s="33">
        <v>133.13</v>
      </c>
      <c r="H3537">
        <f ca="1">IFERROR(VLOOKUP($B3537,OFFSET(Input!$A$1,0,MATCH(Index!H$6,Input!$1:$1,0)-1,10000,2),2,0),0)</f>
        <v>0</v>
      </c>
      <c r="I3537">
        <f ca="1">IFERROR(VLOOKUP($B3537,OFFSET(Input!$A$1,0,MATCH(Index!I$6,Input!$1:$1,0)-1,10000,2),2,0),0)</f>
        <v>0</v>
      </c>
      <c r="K3537">
        <f t="shared" ca="1" si="1256"/>
        <v>115.65497832452704</v>
      </c>
      <c r="L3537" s="30">
        <f t="shared" ca="1" si="1257"/>
        <v>151.3930842645257</v>
      </c>
      <c r="N3537">
        <f t="shared" ca="1" si="1261"/>
        <v>2.8645106954599169E-3</v>
      </c>
      <c r="O3537">
        <f t="shared" ca="1" si="1262"/>
        <v>-5.9165122973393759E-3</v>
      </c>
      <c r="Q3537">
        <f t="shared" ca="1" si="1227"/>
        <v>5.2772765742598364E-2</v>
      </c>
      <c r="R3537">
        <f t="shared" ca="1" si="1226"/>
        <v>9.8222957830714525E-2</v>
      </c>
      <c r="T3537">
        <f t="shared" ca="1" si="1237"/>
        <v>6.2198207478614841E-2</v>
      </c>
      <c r="U3537">
        <f t="shared" ca="1" si="1232"/>
        <v>9.980725838059018E-2</v>
      </c>
      <c r="W3537">
        <f t="shared" ca="1" si="1233"/>
        <v>-0.2463939719722274</v>
      </c>
      <c r="X3537">
        <f t="shared" ca="1" si="1234"/>
        <v>0.15246644792782985</v>
      </c>
      <c r="Z3537">
        <f t="shared" ca="1" si="1247"/>
        <v>114.90477777138749</v>
      </c>
      <c r="AA3537">
        <f t="shared" ca="1" si="1247"/>
        <v>114.166440126474</v>
      </c>
      <c r="AB3537">
        <f t="shared" ca="1" si="1247"/>
        <v>114.10835784881827</v>
      </c>
      <c r="AC3537">
        <f t="shared" ca="1" si="1248"/>
        <v>114.166440126474</v>
      </c>
      <c r="AE3537">
        <f ca="1">IFERROR(VLOOKUP($B3537,OFFSET(Input!$A$1,0,MATCH(Index!AE$6&amp;" Index",Input!$1:$1,0)-1,10000,2),2,0),AE3536)</f>
        <v>13.38</v>
      </c>
      <c r="AF3537">
        <f t="shared" ca="1" si="1238"/>
        <v>13.381333333333332</v>
      </c>
      <c r="AG3537">
        <f t="shared" ca="1" si="1238"/>
        <v>14.195499999999999</v>
      </c>
      <c r="AH3537">
        <f t="shared" ca="1" si="1238"/>
        <v>14.121599999999999</v>
      </c>
      <c r="AI3537">
        <f t="shared" ca="1" si="1239"/>
        <v>14.195499999999999</v>
      </c>
      <c r="AK3537">
        <f t="shared" ca="1" si="1240"/>
        <v>1</v>
      </c>
      <c r="AL3537">
        <f t="shared" ca="1" si="1241"/>
        <v>-1</v>
      </c>
      <c r="AN3537" t="str">
        <f t="shared" ca="1" si="1251"/>
        <v>Not Down</v>
      </c>
      <c r="AO3537" t="str">
        <f t="shared" ca="1" si="1258"/>
        <v>Up</v>
      </c>
      <c r="AQ3537">
        <f t="shared" ca="1" si="1249"/>
        <v>0</v>
      </c>
      <c r="AR3537">
        <f t="shared" ca="1" si="1250"/>
        <v>1</v>
      </c>
      <c r="AT3537">
        <f t="shared" ca="1" si="1228"/>
        <v>1</v>
      </c>
      <c r="AU3537">
        <f t="shared" ca="1" si="1229"/>
        <v>0</v>
      </c>
      <c r="AW3537" s="5">
        <f t="shared" ca="1" si="1243"/>
        <v>9.8222957830714525E-2</v>
      </c>
      <c r="AX3537" s="5">
        <f t="shared" ca="1" si="1244"/>
        <v>9.980725838059018E-2</v>
      </c>
      <c r="AY3537" s="18">
        <f t="shared" ca="1" si="1242"/>
        <v>9.980725838059018E-2</v>
      </c>
      <c r="BA3537" s="6">
        <f t="shared" ca="1" si="1235"/>
        <v>0.50096556915066659</v>
      </c>
      <c r="BB3537">
        <f t="shared" ca="1" si="1236"/>
        <v>0.50096556915066659</v>
      </c>
      <c r="BC3537" t="str">
        <f t="shared" ca="1" si="1271"/>
        <v>HYG UP Equity</v>
      </c>
      <c r="BD3537" t="str">
        <f t="shared" ca="1" si="1272"/>
        <v>TLT UP Equity</v>
      </c>
      <c r="BF3537">
        <f t="shared" ca="1" si="1245"/>
        <v>0</v>
      </c>
      <c r="BG3537">
        <f t="shared" ca="1" si="1246"/>
        <v>1</v>
      </c>
      <c r="BI3537">
        <f t="shared" ca="1" si="1259"/>
        <v>0</v>
      </c>
      <c r="BJ3537">
        <f t="shared" ca="1" si="1260"/>
        <v>1</v>
      </c>
      <c r="BL3537">
        <f t="shared" ca="1" si="1230"/>
        <v>0</v>
      </c>
      <c r="BM3537">
        <f t="shared" ca="1" si="1231"/>
        <v>8.887934341639335</v>
      </c>
      <c r="BN3537" s="9">
        <f t="shared" ca="1" si="1268"/>
        <v>0.20140866548463957</v>
      </c>
      <c r="BO3537" s="9">
        <f t="shared" ca="1" si="1269"/>
        <v>0.79859133451536046</v>
      </c>
      <c r="BP3537" s="9">
        <f t="shared" ca="1" si="1263"/>
        <v>0</v>
      </c>
      <c r="BQ3537" s="9">
        <f t="shared" ca="1" si="1264"/>
        <v>1.0000000000000002</v>
      </c>
      <c r="BR3537">
        <f t="shared" ca="1" si="1265"/>
        <v>1345.5717927213755</v>
      </c>
      <c r="BS3537">
        <f t="shared" ca="1" si="1266"/>
        <v>-4.1455118991068352E-3</v>
      </c>
      <c r="BT3537">
        <f t="shared" ca="1" si="1267"/>
        <v>5.4166666666666671E-5</v>
      </c>
      <c r="BU3537">
        <f t="shared" ca="1" si="1252"/>
        <v>2.0615846677247008E-5</v>
      </c>
      <c r="BV3537">
        <f t="shared" ca="1" si="1253"/>
        <v>1.9385877054852509E-5</v>
      </c>
      <c r="BW3537" s="35">
        <f ca="1">IFERROR(VLOOKUP($B3537,OFFSET(Input!$A$1,0,MATCH(Index!BW$6&amp;" Index",Input!$1:$1,0)-1,10000,2),2,0)/100,BW3536)</f>
        <v>4.0000000000000001E-3</v>
      </c>
      <c r="BX3537">
        <f t="shared" ca="1" si="1270"/>
        <v>3.0190144302377746E-2</v>
      </c>
      <c r="CE3537">
        <v>1099.8345428481939</v>
      </c>
    </row>
    <row r="3538" spans="2:83" x14ac:dyDescent="0.25">
      <c r="B3538" s="2">
        <v>42654</v>
      </c>
      <c r="C3538">
        <f t="shared" ca="1" si="1254"/>
        <v>0</v>
      </c>
      <c r="D3538">
        <f t="shared" ca="1" si="1255"/>
        <v>0</v>
      </c>
      <c r="E3538">
        <f ca="1">IF($B3538&lt;VLOOKUP(E$6&amp;" Equity",Param,4,0),"",IFERROR(VLOOKUP($B3538,OFFSET(Input!$A$1,0,MATCH(Index!E$6&amp;" Equity",Input!$1:$1,0)-1,10000,2),2,0),E3537))</f>
        <v>86.91</v>
      </c>
      <c r="F3538" s="33">
        <v>132.83000000000001</v>
      </c>
      <c r="H3538">
        <f ca="1">IFERROR(VLOOKUP($B3538,OFFSET(Input!$A$1,0,MATCH(Index!H$6,Input!$1:$1,0)-1,10000,2),2,0),0)</f>
        <v>0</v>
      </c>
      <c r="I3538">
        <f ca="1">IFERROR(VLOOKUP($B3538,OFFSET(Input!$A$1,0,MATCH(Index!I$6,Input!$1:$1,0)-1,10000,2),2,0),0)</f>
        <v>0</v>
      </c>
      <c r="K3538">
        <f t="shared" ca="1" si="1256"/>
        <v>115.00656940714696</v>
      </c>
      <c r="L3538" s="30">
        <f t="shared" ca="1" si="1257"/>
        <v>151.05192956401226</v>
      </c>
      <c r="N3538">
        <f t="shared" ca="1" si="1261"/>
        <v>-5.6221822121210862E-3</v>
      </c>
      <c r="O3538">
        <f t="shared" ca="1" si="1262"/>
        <v>-2.2559792994137451E-3</v>
      </c>
      <c r="Q3538">
        <f t="shared" ca="1" si="1227"/>
        <v>5.8060621528510541E-2</v>
      </c>
      <c r="R3538">
        <f t="shared" ca="1" si="1226"/>
        <v>9.1814755696722247E-2</v>
      </c>
      <c r="T3538">
        <f t="shared" ca="1" si="1237"/>
        <v>5.9138736887785127E-2</v>
      </c>
      <c r="U3538">
        <f t="shared" ca="1" si="1232"/>
        <v>9.1550938097186951E-2</v>
      </c>
      <c r="W3538">
        <f t="shared" ca="1" si="1233"/>
        <v>-0.2794739644890597</v>
      </c>
      <c r="X3538">
        <f t="shared" ca="1" si="1234"/>
        <v>-3.4101209831038509E-3</v>
      </c>
      <c r="Z3538">
        <f t="shared" ca="1" si="1247"/>
        <v>114.99253717908445</v>
      </c>
      <c r="AA3538">
        <f t="shared" ca="1" si="1247"/>
        <v>114.29134178556671</v>
      </c>
      <c r="AB3538">
        <f t="shared" ca="1" si="1247"/>
        <v>114.12396364543177</v>
      </c>
      <c r="AC3538">
        <f t="shared" ca="1" si="1248"/>
        <v>114.29134178556671</v>
      </c>
      <c r="AE3538">
        <f ca="1">IFERROR(VLOOKUP($B3538,OFFSET(Input!$A$1,0,MATCH(Index!AE$6&amp;" Index",Input!$1:$1,0)-1,10000,2),2,0),AE3537)</f>
        <v>15.36</v>
      </c>
      <c r="AF3538">
        <f t="shared" ca="1" si="1238"/>
        <v>13.343999999999998</v>
      </c>
      <c r="AG3538">
        <f t="shared" ca="1" si="1238"/>
        <v>14.070999999999998</v>
      </c>
      <c r="AH3538">
        <f t="shared" ca="1" si="1238"/>
        <v>14.2552</v>
      </c>
      <c r="AI3538">
        <f t="shared" ca="1" si="1239"/>
        <v>14.2552</v>
      </c>
      <c r="AK3538">
        <f t="shared" ca="1" si="1240"/>
        <v>1</v>
      </c>
      <c r="AL3538">
        <f t="shared" ca="1" si="1241"/>
        <v>-1</v>
      </c>
      <c r="AN3538" t="str">
        <f t="shared" ca="1" si="1251"/>
        <v>Not Down</v>
      </c>
      <c r="AO3538" t="str">
        <f t="shared" ca="1" si="1258"/>
        <v>Up</v>
      </c>
      <c r="AQ3538">
        <f t="shared" ca="1" si="1249"/>
        <v>0</v>
      </c>
      <c r="AR3538">
        <f t="shared" ca="1" si="1250"/>
        <v>1</v>
      </c>
      <c r="AT3538">
        <f t="shared" ca="1" si="1228"/>
        <v>1</v>
      </c>
      <c r="AU3538">
        <f t="shared" ca="1" si="1229"/>
        <v>0</v>
      </c>
      <c r="AW3538" s="5">
        <f t="shared" ca="1" si="1243"/>
        <v>9.1814755696722247E-2</v>
      </c>
      <c r="AX3538" s="5">
        <f t="shared" ca="1" si="1244"/>
        <v>9.1550938097186951E-2</v>
      </c>
      <c r="AY3538" s="18">
        <f t="shared" ca="1" si="1242"/>
        <v>9.1814755696722247E-2</v>
      </c>
      <c r="BA3538" s="6">
        <f t="shared" ca="1" si="1235"/>
        <v>0.54457477581443903</v>
      </c>
      <c r="BB3538">
        <f t="shared" ca="1" si="1236"/>
        <v>0.50096556915066659</v>
      </c>
      <c r="BC3538" t="str">
        <f t="shared" ca="1" si="1271"/>
        <v>HYG UP Equity</v>
      </c>
      <c r="BD3538" t="str">
        <f t="shared" ca="1" si="1272"/>
        <v>TLT UP Equity</v>
      </c>
      <c r="BF3538">
        <f t="shared" ca="1" si="1245"/>
        <v>0</v>
      </c>
      <c r="BG3538">
        <f t="shared" ca="1" si="1246"/>
        <v>1</v>
      </c>
      <c r="BI3538">
        <f t="shared" ca="1" si="1259"/>
        <v>0</v>
      </c>
      <c r="BJ3538">
        <f t="shared" ca="1" si="1260"/>
        <v>1</v>
      </c>
      <c r="BL3538">
        <f t="shared" ca="1" si="1230"/>
        <v>0</v>
      </c>
      <c r="BM3538">
        <f t="shared" ca="1" si="1231"/>
        <v>8.887934341639335</v>
      </c>
      <c r="BN3538" s="9">
        <f t="shared" ca="1" si="1268"/>
        <v>0</v>
      </c>
      <c r="BO3538" s="9">
        <f t="shared" ca="1" si="1269"/>
        <v>1</v>
      </c>
      <c r="BP3538" s="9">
        <f t="shared" ca="1" si="1263"/>
        <v>0</v>
      </c>
      <c r="BQ3538" s="9">
        <f t="shared" ca="1" si="1264"/>
        <v>1</v>
      </c>
      <c r="BR3538">
        <f t="shared" ca="1" si="1265"/>
        <v>1342.5396321428705</v>
      </c>
      <c r="BS3538">
        <f t="shared" ca="1" si="1266"/>
        <v>-2.2534364906480198E-3</v>
      </c>
      <c r="BT3538">
        <f t="shared" ca="1" si="1267"/>
        <v>1.8055555555555558E-5</v>
      </c>
      <c r="BU3538">
        <f t="shared" ca="1" si="1252"/>
        <v>0</v>
      </c>
      <c r="BV3538">
        <f t="shared" ca="1" si="1253"/>
        <v>9.3520697971414276E-7</v>
      </c>
      <c r="BW3538" s="35">
        <f ca="1">IFERROR(VLOOKUP($B3538,OFFSET(Input!$A$1,0,MATCH(Index!BW$6&amp;" Index",Input!$1:$1,0)-1,10000,2),2,0)/100,BW3537)</f>
        <v>4.0999999999999995E-3</v>
      </c>
      <c r="BX3538">
        <f t="shared" ca="1" si="1270"/>
        <v>9.9482362367827974E-3</v>
      </c>
      <c r="CE3538">
        <v>1098.562081685372</v>
      </c>
    </row>
    <row r="3539" spans="2:83" x14ac:dyDescent="0.25">
      <c r="B3539" s="2">
        <v>42655</v>
      </c>
      <c r="C3539">
        <f t="shared" ca="1" si="1254"/>
        <v>0</v>
      </c>
      <c r="D3539">
        <f t="shared" ca="1" si="1255"/>
        <v>0</v>
      </c>
      <c r="E3539">
        <f ca="1">IF($B3539&lt;VLOOKUP(E$6&amp;" Equity",Param,4,0),"",IFERROR(VLOOKUP($B3539,OFFSET(Input!$A$1,0,MATCH(Index!E$6&amp;" Equity",Input!$1:$1,0)-1,10000,2),2,0),E3538))</f>
        <v>86.88</v>
      </c>
      <c r="F3539" s="33">
        <v>132.96</v>
      </c>
      <c r="H3539">
        <f ca="1">IFERROR(VLOOKUP($B3539,OFFSET(Input!$A$1,0,MATCH(Index!H$6,Input!$1:$1,0)-1,10000,2),2,0),0)</f>
        <v>0</v>
      </c>
      <c r="I3539">
        <f ca="1">IFERROR(VLOOKUP($B3539,OFFSET(Input!$A$1,0,MATCH(Index!I$6,Input!$1:$1,0)-1,10000,2),2,0),0)</f>
        <v>0</v>
      </c>
      <c r="K3539">
        <f t="shared" ca="1" si="1256"/>
        <v>114.96687090200123</v>
      </c>
      <c r="L3539" s="30">
        <f t="shared" ca="1" si="1257"/>
        <v>151.1997632675681</v>
      </c>
      <c r="N3539">
        <f t="shared" ca="1" si="1261"/>
        <v>-3.4524426374344503E-4</v>
      </c>
      <c r="O3539">
        <f t="shared" ca="1" si="1262"/>
        <v>9.7821596272616262E-4</v>
      </c>
      <c r="Q3539">
        <f t="shared" ca="1" si="1227"/>
        <v>4.7454910277243842E-2</v>
      </c>
      <c r="R3539">
        <f t="shared" ca="1" si="1226"/>
        <v>9.1301228528070905E-2</v>
      </c>
      <c r="T3539">
        <f t="shared" ca="1" si="1237"/>
        <v>5.9149972571535592E-2</v>
      </c>
      <c r="U3539">
        <f t="shared" ca="1" si="1232"/>
        <v>9.1463792837790839E-2</v>
      </c>
      <c r="W3539">
        <f t="shared" ca="1" si="1233"/>
        <v>-0.26178476054489697</v>
      </c>
      <c r="X3539">
        <f t="shared" ca="1" si="1234"/>
        <v>-3.7926687763342299E-3</v>
      </c>
      <c r="Z3539">
        <f t="shared" ca="1" si="1247"/>
        <v>114.99991578660565</v>
      </c>
      <c r="AA3539">
        <f t="shared" ca="1" si="1247"/>
        <v>114.41491723448539</v>
      </c>
      <c r="AB3539">
        <f t="shared" ca="1" si="1247"/>
        <v>114.15062883143857</v>
      </c>
      <c r="AC3539">
        <f t="shared" ca="1" si="1248"/>
        <v>114.41491723448539</v>
      </c>
      <c r="AE3539">
        <f ca="1">IFERROR(VLOOKUP($B3539,OFFSET(Input!$A$1,0,MATCH(Index!AE$6&amp;" Index",Input!$1:$1,0)-1,10000,2),2,0),AE3538)</f>
        <v>15.91</v>
      </c>
      <c r="AF3539">
        <f t="shared" ca="1" si="1238"/>
        <v>13.518000000000001</v>
      </c>
      <c r="AG3539">
        <f t="shared" ca="1" si="1238"/>
        <v>13.9595</v>
      </c>
      <c r="AH3539">
        <f t="shared" ca="1" si="1238"/>
        <v>14.414000000000001</v>
      </c>
      <c r="AI3539">
        <f t="shared" ca="1" si="1239"/>
        <v>14.414000000000001</v>
      </c>
      <c r="AK3539">
        <f t="shared" ca="1" si="1240"/>
        <v>1</v>
      </c>
      <c r="AL3539">
        <f t="shared" ca="1" si="1241"/>
        <v>-1</v>
      </c>
      <c r="AN3539" t="str">
        <f t="shared" ca="1" si="1251"/>
        <v>Not Down</v>
      </c>
      <c r="AO3539" t="str">
        <f t="shared" ca="1" si="1258"/>
        <v>Up</v>
      </c>
      <c r="AQ3539">
        <f t="shared" ca="1" si="1249"/>
        <v>0</v>
      </c>
      <c r="AR3539">
        <f t="shared" ca="1" si="1250"/>
        <v>1</v>
      </c>
      <c r="AT3539">
        <f t="shared" ca="1" si="1228"/>
        <v>1</v>
      </c>
      <c r="AU3539">
        <f t="shared" ca="1" si="1229"/>
        <v>0</v>
      </c>
      <c r="AW3539" s="5">
        <f t="shared" ca="1" si="1243"/>
        <v>9.1301228528070905E-2</v>
      </c>
      <c r="AX3539" s="5">
        <f t="shared" ca="1" si="1244"/>
        <v>9.1463792837790839E-2</v>
      </c>
      <c r="AY3539" s="18">
        <f t="shared" ca="1" si="1242"/>
        <v>9.1463792837790839E-2</v>
      </c>
      <c r="BA3539" s="6">
        <f t="shared" ca="1" si="1235"/>
        <v>0.54666440619485324</v>
      </c>
      <c r="BB3539">
        <f t="shared" ca="1" si="1236"/>
        <v>0.50096556915066659</v>
      </c>
      <c r="BC3539" t="str">
        <f t="shared" ca="1" si="1271"/>
        <v>HYG UP Equity</v>
      </c>
      <c r="BD3539" t="str">
        <f t="shared" ca="1" si="1272"/>
        <v>TLT UP Equity</v>
      </c>
      <c r="BF3539">
        <f t="shared" ca="1" si="1245"/>
        <v>0</v>
      </c>
      <c r="BG3539">
        <f t="shared" ca="1" si="1246"/>
        <v>1</v>
      </c>
      <c r="BI3539">
        <f t="shared" ca="1" si="1259"/>
        <v>0</v>
      </c>
      <c r="BJ3539">
        <f t="shared" ca="1" si="1260"/>
        <v>1</v>
      </c>
      <c r="BL3539">
        <f t="shared" ca="1" si="1230"/>
        <v>0</v>
      </c>
      <c r="BM3539">
        <f t="shared" ca="1" si="1231"/>
        <v>8.887934341639335</v>
      </c>
      <c r="BN3539" s="9">
        <f t="shared" ca="1" si="1268"/>
        <v>0</v>
      </c>
      <c r="BO3539" s="9">
        <f t="shared" ca="1" si="1269"/>
        <v>0.99999999999999989</v>
      </c>
      <c r="BP3539" s="9">
        <f t="shared" ca="1" si="1263"/>
        <v>0</v>
      </c>
      <c r="BQ3539" s="9">
        <f t="shared" ca="1" si="1264"/>
        <v>0.99999999999999989</v>
      </c>
      <c r="BR3539">
        <f t="shared" ca="1" si="1265"/>
        <v>1343.8535683935563</v>
      </c>
      <c r="BS3539">
        <f t="shared" ca="1" si="1266"/>
        <v>9.7869457200960852E-4</v>
      </c>
      <c r="BT3539">
        <f t="shared" ca="1" si="1267"/>
        <v>1.8055555555555555E-5</v>
      </c>
      <c r="BU3539">
        <f t="shared" ca="1" si="1252"/>
        <v>0</v>
      </c>
      <c r="BV3539">
        <f t="shared" ca="1" si="1253"/>
        <v>0</v>
      </c>
      <c r="BW3539" s="35">
        <f ca="1">IFERROR(VLOOKUP($B3539,OFFSET(Input!$A$1,0,MATCH(Index!BW$6&amp;" Index",Input!$1:$1,0)-1,10000,2),2,0)/100,BW3538)</f>
        <v>4.0999999999999995E-3</v>
      </c>
      <c r="BX3539">
        <f t="shared" ca="1" si="1270"/>
        <v>9.9367265562292986E-3</v>
      </c>
      <c r="CE3539">
        <v>1099.0866235004821</v>
      </c>
    </row>
    <row r="3540" spans="2:83" x14ac:dyDescent="0.25">
      <c r="B3540" s="2">
        <v>42656</v>
      </c>
      <c r="C3540">
        <f t="shared" ca="1" si="1254"/>
        <v>0</v>
      </c>
      <c r="D3540">
        <f t="shared" ca="1" si="1255"/>
        <v>0</v>
      </c>
      <c r="E3540">
        <f ca="1">IF($B3540&lt;VLOOKUP(E$6&amp;" Equity",Param,4,0),"",IFERROR(VLOOKUP($B3540,OFFSET(Input!$A$1,0,MATCH(Index!E$6&amp;" Equity",Input!$1:$1,0)-1,10000,2),2,0),E3539))</f>
        <v>86.66</v>
      </c>
      <c r="F3540" s="33">
        <v>133.46</v>
      </c>
      <c r="H3540">
        <f ca="1">IFERROR(VLOOKUP($B3540,OFFSET(Input!$A$1,0,MATCH(Index!H$6,Input!$1:$1,0)-1,10000,2),2,0),0)</f>
        <v>0</v>
      </c>
      <c r="I3540">
        <f ca="1">IFERROR(VLOOKUP($B3540,OFFSET(Input!$A$1,0,MATCH(Index!I$6,Input!$1:$1,0)-1,10000,2),2,0),0)</f>
        <v>0</v>
      </c>
      <c r="K3540">
        <f t="shared" ca="1" si="1256"/>
        <v>114.67574853093262</v>
      </c>
      <c r="L3540" s="30">
        <f t="shared" ca="1" si="1257"/>
        <v>151.76835443509054</v>
      </c>
      <c r="N3540">
        <f t="shared" ca="1" si="1261"/>
        <v>-2.5354398738619945E-3</v>
      </c>
      <c r="O3540">
        <f t="shared" ca="1" si="1262"/>
        <v>3.753476368322409E-3</v>
      </c>
      <c r="Q3540">
        <f t="shared" ca="1" si="1227"/>
        <v>4.5296480278909666E-2</v>
      </c>
      <c r="R3540">
        <f t="shared" ref="R3540:R3603" ca="1" si="1273">SQRT(SUMPRODUCT(OFFSET(O3540,0,0,-R$5,1),OFFSET(O3540,0,0,-R$5,1))*252/R$5)</f>
        <v>9.2359031082493867E-2</v>
      </c>
      <c r="T3540">
        <f t="shared" ca="1" si="1237"/>
        <v>5.6126831540186904E-2</v>
      </c>
      <c r="U3540">
        <f t="shared" ca="1" si="1232"/>
        <v>9.1142431448837297E-2</v>
      </c>
      <c r="W3540">
        <f t="shared" ca="1" si="1233"/>
        <v>-0.27076485864734035</v>
      </c>
      <c r="X3540">
        <f t="shared" ca="1" si="1234"/>
        <v>3.481111840920114E-2</v>
      </c>
      <c r="Z3540">
        <f t="shared" ca="1" si="1247"/>
        <v>115.0216573525169</v>
      </c>
      <c r="AA3540">
        <f t="shared" ca="1" si="1247"/>
        <v>114.49100081068636</v>
      </c>
      <c r="AB3540">
        <f t="shared" ca="1" si="1247"/>
        <v>114.17408067566866</v>
      </c>
      <c r="AC3540">
        <f t="shared" ca="1" si="1248"/>
        <v>114.49100081068636</v>
      </c>
      <c r="AE3540">
        <f ca="1">IFERROR(VLOOKUP($B3540,OFFSET(Input!$A$1,0,MATCH(Index!AE$6&amp;" Index",Input!$1:$1,0)-1,10000,2),2,0),AE3539)</f>
        <v>16.690000000000001</v>
      </c>
      <c r="AF3540">
        <f t="shared" ca="1" si="1238"/>
        <v>13.829333333333331</v>
      </c>
      <c r="AG3540">
        <f t="shared" ca="1" si="1238"/>
        <v>13.978999999999999</v>
      </c>
      <c r="AH3540">
        <f t="shared" ca="1" si="1238"/>
        <v>14.581200000000001</v>
      </c>
      <c r="AI3540">
        <f t="shared" ca="1" si="1239"/>
        <v>14.581200000000001</v>
      </c>
      <c r="AK3540">
        <f t="shared" ca="1" si="1240"/>
        <v>1</v>
      </c>
      <c r="AL3540">
        <f t="shared" ca="1" si="1241"/>
        <v>-1</v>
      </c>
      <c r="AN3540" t="str">
        <f t="shared" ca="1" si="1251"/>
        <v>Not Down</v>
      </c>
      <c r="AO3540" t="str">
        <f t="shared" ca="1" si="1258"/>
        <v>Up</v>
      </c>
      <c r="AQ3540">
        <f t="shared" ca="1" si="1249"/>
        <v>0</v>
      </c>
      <c r="AR3540">
        <f t="shared" ca="1" si="1250"/>
        <v>1</v>
      </c>
      <c r="AT3540">
        <f t="shared" ca="1" si="1228"/>
        <v>1</v>
      </c>
      <c r="AU3540">
        <f t="shared" ca="1" si="1229"/>
        <v>0</v>
      </c>
      <c r="AW3540" s="5">
        <f t="shared" ca="1" si="1243"/>
        <v>9.2359031082493867E-2</v>
      </c>
      <c r="AX3540" s="5">
        <f t="shared" ca="1" si="1244"/>
        <v>9.1142431448837297E-2</v>
      </c>
      <c r="AY3540" s="18">
        <f t="shared" ca="1" si="1242"/>
        <v>9.2359031082493867E-2</v>
      </c>
      <c r="BA3540" s="6">
        <f t="shared" ca="1" si="1235"/>
        <v>0.54136557534195717</v>
      </c>
      <c r="BB3540">
        <f t="shared" ca="1" si="1236"/>
        <v>0.50096556915066659</v>
      </c>
      <c r="BC3540" t="str">
        <f t="shared" ca="1" si="1271"/>
        <v>HYG UP Equity</v>
      </c>
      <c r="BD3540" t="str">
        <f t="shared" ca="1" si="1272"/>
        <v>TLT UP Equity</v>
      </c>
      <c r="BF3540">
        <f t="shared" ca="1" si="1245"/>
        <v>0</v>
      </c>
      <c r="BG3540">
        <f t="shared" ca="1" si="1246"/>
        <v>1</v>
      </c>
      <c r="BI3540">
        <f t="shared" ca="1" si="1259"/>
        <v>0</v>
      </c>
      <c r="BJ3540">
        <f t="shared" ca="1" si="1260"/>
        <v>1</v>
      </c>
      <c r="BL3540">
        <f t="shared" ca="1" si="1230"/>
        <v>0</v>
      </c>
      <c r="BM3540">
        <f t="shared" ca="1" si="1231"/>
        <v>8.887934341639335</v>
      </c>
      <c r="BN3540" s="9">
        <f t="shared" ca="1" si="1268"/>
        <v>0</v>
      </c>
      <c r="BO3540" s="9">
        <f t="shared" ca="1" si="1269"/>
        <v>1</v>
      </c>
      <c r="BP3540" s="9">
        <f t="shared" ca="1" si="1263"/>
        <v>0</v>
      </c>
      <c r="BQ3540" s="9">
        <f t="shared" ca="1" si="1264"/>
        <v>1</v>
      </c>
      <c r="BR3540">
        <f t="shared" ca="1" si="1265"/>
        <v>1348.9071693577316</v>
      </c>
      <c r="BS3540">
        <f t="shared" ca="1" si="1266"/>
        <v>3.7605294825509006E-3</v>
      </c>
      <c r="BT3540">
        <f t="shared" ca="1" si="1267"/>
        <v>1.8055555555555558E-5</v>
      </c>
      <c r="BU3540">
        <f t="shared" ca="1" si="1252"/>
        <v>0</v>
      </c>
      <c r="BV3540">
        <f t="shared" ca="1" si="1253"/>
        <v>0</v>
      </c>
      <c r="BW3540" s="35">
        <f ca="1">IFERROR(VLOOKUP($B3540,OFFSET(Input!$A$1,0,MATCH(Index!BW$6&amp;" Index",Input!$1:$1,0)-1,10000,2),2,0)/100,BW3539)</f>
        <v>4.0999999999999995E-3</v>
      </c>
      <c r="BX3540">
        <f t="shared" ca="1" si="1270"/>
        <v>9.9414711479742304E-3</v>
      </c>
      <c r="CE3540">
        <v>1101.1574036211512</v>
      </c>
    </row>
    <row r="3541" spans="2:83" x14ac:dyDescent="0.25">
      <c r="B3541" s="2">
        <v>42657</v>
      </c>
      <c r="C3541">
        <f t="shared" ca="1" si="1254"/>
        <v>0</v>
      </c>
      <c r="D3541">
        <f t="shared" ca="1" si="1255"/>
        <v>0</v>
      </c>
      <c r="E3541">
        <f ca="1">IF($B3541&lt;VLOOKUP(E$6&amp;" Equity",Param,4,0),"",IFERROR(VLOOKUP($B3541,OFFSET(Input!$A$1,0,MATCH(Index!E$6&amp;" Equity",Input!$1:$1,0)-1,10000,2),2,0),E3540))</f>
        <v>86.86</v>
      </c>
      <c r="F3541" s="33">
        <v>131.59</v>
      </c>
      <c r="H3541">
        <f ca="1">IFERROR(VLOOKUP($B3541,OFFSET(Input!$A$1,0,MATCH(Index!H$6,Input!$1:$1,0)-1,10000,2),2,0),0)</f>
        <v>0</v>
      </c>
      <c r="I3541">
        <f ca="1">IFERROR(VLOOKUP($B3541,OFFSET(Input!$A$1,0,MATCH(Index!I$6,Input!$1:$1,0)-1,10000,2),2,0),0)</f>
        <v>0</v>
      </c>
      <c r="K3541">
        <f t="shared" ca="1" si="1256"/>
        <v>114.94040523190407</v>
      </c>
      <c r="L3541" s="30">
        <f t="shared" ca="1" si="1257"/>
        <v>149.64182346855659</v>
      </c>
      <c r="N3541">
        <f t="shared" ca="1" si="1261"/>
        <v>2.3052107949123996E-3</v>
      </c>
      <c r="O3541">
        <f t="shared" ca="1" si="1262"/>
        <v>-1.4110779313411318E-2</v>
      </c>
      <c r="Q3541">
        <f t="shared" ref="Q3541:Q3604" ca="1" si="1274">SQRT(SUMPRODUCT(OFFSET(N3541,0,0,-Q$5,1),OFFSET(N3541,0,0,-Q$5,1))*252/Q$5)</f>
        <v>4.1300048769708372E-2</v>
      </c>
      <c r="R3541">
        <f t="shared" ca="1" si="1273"/>
        <v>0.10731744992694932</v>
      </c>
      <c r="T3541">
        <f t="shared" ca="1" si="1237"/>
        <v>5.6714147631440601E-2</v>
      </c>
      <c r="U3541">
        <f t="shared" ca="1" si="1232"/>
        <v>9.9999251060932479E-2</v>
      </c>
      <c r="W3541">
        <f t="shared" ca="1" si="1233"/>
        <v>-0.21776027276705617</v>
      </c>
      <c r="X3541">
        <f t="shared" ca="1" si="1234"/>
        <v>-4.5030854503907758E-2</v>
      </c>
      <c r="Z3541">
        <f t="shared" ca="1" si="1247"/>
        <v>115.01980224219554</v>
      </c>
      <c r="AA3541">
        <f t="shared" ca="1" si="1247"/>
        <v>114.57899979176935</v>
      </c>
      <c r="AB3541">
        <f t="shared" ca="1" si="1247"/>
        <v>114.25238444153445</v>
      </c>
      <c r="AC3541">
        <f t="shared" ca="1" si="1248"/>
        <v>114.57899979176935</v>
      </c>
      <c r="AE3541">
        <f ca="1">IFERROR(VLOOKUP($B3541,OFFSET(Input!$A$1,0,MATCH(Index!AE$6&amp;" Index",Input!$1:$1,0)-1,10000,2),2,0),AE3540)</f>
        <v>16.12</v>
      </c>
      <c r="AF3541">
        <f t="shared" ca="1" si="1238"/>
        <v>14.084666666666667</v>
      </c>
      <c r="AG3541">
        <f t="shared" ca="1" si="1238"/>
        <v>14.016499999999999</v>
      </c>
      <c r="AH3541">
        <f t="shared" ca="1" si="1238"/>
        <v>14.526000000000002</v>
      </c>
      <c r="AI3541">
        <f t="shared" ca="1" si="1239"/>
        <v>14.526000000000002</v>
      </c>
      <c r="AK3541">
        <f t="shared" ca="1" si="1240"/>
        <v>1</v>
      </c>
      <c r="AL3541">
        <f t="shared" ca="1" si="1241"/>
        <v>-1</v>
      </c>
      <c r="AN3541" t="str">
        <f t="shared" ca="1" si="1251"/>
        <v>Not Down</v>
      </c>
      <c r="AO3541" t="str">
        <f t="shared" ca="1" si="1258"/>
        <v>Up</v>
      </c>
      <c r="AQ3541">
        <f t="shared" ca="1" si="1249"/>
        <v>0</v>
      </c>
      <c r="AR3541">
        <f t="shared" ca="1" si="1250"/>
        <v>1</v>
      </c>
      <c r="AT3541">
        <f t="shared" ca="1" si="1228"/>
        <v>1</v>
      </c>
      <c r="AU3541">
        <f t="shared" ca="1" si="1229"/>
        <v>0</v>
      </c>
      <c r="AW3541" s="5">
        <f t="shared" ca="1" si="1243"/>
        <v>0.10731744992694932</v>
      </c>
      <c r="AX3541" s="5">
        <f t="shared" ca="1" si="1244"/>
        <v>9.9999251060932479E-2</v>
      </c>
      <c r="AY3541" s="18">
        <f t="shared" ca="1" si="1242"/>
        <v>0.10731744992694932</v>
      </c>
      <c r="BA3541" s="6">
        <f t="shared" ca="1" si="1235"/>
        <v>0.46590745525573762</v>
      </c>
      <c r="BB3541">
        <f t="shared" ca="1" si="1236"/>
        <v>0.50096556915066659</v>
      </c>
      <c r="BC3541" t="str">
        <f t="shared" ca="1" si="1271"/>
        <v>HYG UP Equity</v>
      </c>
      <c r="BD3541" t="str">
        <f t="shared" ca="1" si="1272"/>
        <v>TLT UP Equity</v>
      </c>
      <c r="BF3541">
        <f t="shared" ca="1" si="1245"/>
        <v>0</v>
      </c>
      <c r="BG3541">
        <f t="shared" ca="1" si="1246"/>
        <v>1</v>
      </c>
      <c r="BI3541">
        <f t="shared" ca="1" si="1259"/>
        <v>0</v>
      </c>
      <c r="BJ3541">
        <f t="shared" ca="1" si="1260"/>
        <v>1</v>
      </c>
      <c r="BL3541">
        <f t="shared" ca="1" si="1230"/>
        <v>0</v>
      </c>
      <c r="BM3541">
        <f t="shared" ca="1" si="1231"/>
        <v>8.887934341639335</v>
      </c>
      <c r="BN3541" s="9">
        <f t="shared" ca="1" si="1268"/>
        <v>0</v>
      </c>
      <c r="BO3541" s="9">
        <f t="shared" ca="1" si="1269"/>
        <v>1</v>
      </c>
      <c r="BP3541" s="9">
        <f t="shared" ca="1" si="1263"/>
        <v>0</v>
      </c>
      <c r="BQ3541" s="9">
        <f t="shared" ca="1" si="1264"/>
        <v>1</v>
      </c>
      <c r="BR3541">
        <f t="shared" ca="1" si="1265"/>
        <v>1330.0067017517151</v>
      </c>
      <c r="BS3541">
        <f t="shared" ca="1" si="1266"/>
        <v>-1.4011688895549268E-2</v>
      </c>
      <c r="BT3541">
        <f t="shared" ca="1" si="1267"/>
        <v>1.8055555555555558E-5</v>
      </c>
      <c r="BU3541">
        <f t="shared" ca="1" si="1252"/>
        <v>0</v>
      </c>
      <c r="BV3541">
        <f t="shared" ca="1" si="1253"/>
        <v>0</v>
      </c>
      <c r="BW3541" s="35">
        <f ca="1">IFERROR(VLOOKUP($B3541,OFFSET(Input!$A$1,0,MATCH(Index!BW$6&amp;" Index",Input!$1:$1,0)-1,10000,2),2,0)/100,BW3540)</f>
        <v>4.0999999999999995E-3</v>
      </c>
      <c r="BX3541">
        <f t="shared" ca="1" si="1270"/>
        <v>9.9602017924778127E-3</v>
      </c>
      <c r="CE3541">
        <v>1093.3366741120155</v>
      </c>
    </row>
    <row r="3542" spans="2:83" x14ac:dyDescent="0.25">
      <c r="B3542" s="2">
        <v>42660</v>
      </c>
      <c r="C3542">
        <f t="shared" ca="1" si="1254"/>
        <v>0</v>
      </c>
      <c r="D3542">
        <f t="shared" ca="1" si="1255"/>
        <v>0</v>
      </c>
      <c r="E3542">
        <f ca="1">IF($B3542&lt;VLOOKUP(E$6&amp;" Equity",Param,4,0),"",IFERROR(VLOOKUP($B3542,OFFSET(Input!$A$1,0,MATCH(Index!E$6&amp;" Equity",Input!$1:$1,0)-1,10000,2),2,0),E3541))</f>
        <v>86.74</v>
      </c>
      <c r="F3542" s="33">
        <v>132.43</v>
      </c>
      <c r="H3542">
        <f ca="1">IFERROR(VLOOKUP($B3542,OFFSET(Input!$A$1,0,MATCH(Index!H$6,Input!$1:$1,0)-1,10000,2),2,0),0)</f>
        <v>0</v>
      </c>
      <c r="I3542">
        <f ca="1">IFERROR(VLOOKUP($B3542,OFFSET(Input!$A$1,0,MATCH(Index!I$6,Input!$1:$1,0)-1,10000,2),2,0),0)</f>
        <v>0</v>
      </c>
      <c r="K3542">
        <f t="shared" ca="1" si="1256"/>
        <v>114.78161121132118</v>
      </c>
      <c r="L3542" s="30">
        <f t="shared" ca="1" si="1257"/>
        <v>150.59705662999428</v>
      </c>
      <c r="N3542">
        <f t="shared" ca="1" si="1261"/>
        <v>-1.3824886994557148E-3</v>
      </c>
      <c r="O3542">
        <f t="shared" ca="1" si="1262"/>
        <v>6.3631757768236865E-3</v>
      </c>
      <c r="Q3542">
        <f t="shared" ca="1" si="1274"/>
        <v>4.1762526570063997E-2</v>
      </c>
      <c r="R3542">
        <f t="shared" ca="1" si="1273"/>
        <v>0.110738787565426</v>
      </c>
      <c r="T3542">
        <f t="shared" ca="1" si="1237"/>
        <v>5.6888584988577288E-2</v>
      </c>
      <c r="U3542">
        <f t="shared" ca="1" si="1232"/>
        <v>0.10185892338570428</v>
      </c>
      <c r="W3542">
        <f t="shared" ca="1" si="1233"/>
        <v>-0.26781217345077879</v>
      </c>
      <c r="X3542">
        <f t="shared" ca="1" si="1234"/>
        <v>-5.9063793048729399E-2</v>
      </c>
      <c r="Z3542">
        <f t="shared" ca="1" si="1247"/>
        <v>115.00921597415666</v>
      </c>
      <c r="AA3542">
        <f t="shared" ca="1" si="1247"/>
        <v>114.6557654964067</v>
      </c>
      <c r="AB3542">
        <f t="shared" ca="1" si="1247"/>
        <v>114.30800031251142</v>
      </c>
      <c r="AC3542">
        <f t="shared" ca="1" si="1248"/>
        <v>114.6557654964067</v>
      </c>
      <c r="AE3542">
        <f ca="1">IFERROR(VLOOKUP($B3542,OFFSET(Input!$A$1,0,MATCH(Index!AE$6&amp;" Index",Input!$1:$1,0)-1,10000,2),2,0),AE3541)</f>
        <v>16.21</v>
      </c>
      <c r="AF3542">
        <f t="shared" ca="1" si="1238"/>
        <v>14.198666666666668</v>
      </c>
      <c r="AG3542">
        <f t="shared" ca="1" si="1238"/>
        <v>14.050499999999996</v>
      </c>
      <c r="AH3542">
        <f t="shared" ca="1" si="1238"/>
        <v>14.568</v>
      </c>
      <c r="AI3542">
        <f t="shared" ca="1" si="1239"/>
        <v>14.568</v>
      </c>
      <c r="AK3542">
        <f t="shared" ca="1" si="1240"/>
        <v>1</v>
      </c>
      <c r="AL3542">
        <f t="shared" ca="1" si="1241"/>
        <v>-1</v>
      </c>
      <c r="AN3542" t="str">
        <f t="shared" ca="1" si="1251"/>
        <v>Not Down</v>
      </c>
      <c r="AO3542" t="str">
        <f t="shared" ca="1" si="1258"/>
        <v>Up</v>
      </c>
      <c r="AQ3542">
        <f t="shared" ca="1" si="1249"/>
        <v>0</v>
      </c>
      <c r="AR3542">
        <f t="shared" ca="1" si="1250"/>
        <v>1</v>
      </c>
      <c r="AT3542">
        <f t="shared" ca="1" si="1228"/>
        <v>1</v>
      </c>
      <c r="AU3542">
        <f t="shared" ca="1" si="1229"/>
        <v>0</v>
      </c>
      <c r="AW3542" s="5">
        <f t="shared" ca="1" si="1243"/>
        <v>0.110738787565426</v>
      </c>
      <c r="AX3542" s="5">
        <f t="shared" ca="1" si="1244"/>
        <v>0.10185892338570428</v>
      </c>
      <c r="AY3542" s="18">
        <f t="shared" ca="1" si="1242"/>
        <v>0.110738787565426</v>
      </c>
      <c r="BA3542" s="6">
        <f t="shared" ca="1" si="1235"/>
        <v>0.45151298022347691</v>
      </c>
      <c r="BB3542">
        <f t="shared" ca="1" si="1236"/>
        <v>0.45151298022347691</v>
      </c>
      <c r="BC3542" t="str">
        <f t="shared" ca="1" si="1271"/>
        <v>HYG UP Equity</v>
      </c>
      <c r="BD3542" t="str">
        <f t="shared" ca="1" si="1272"/>
        <v>TLT UP Equity</v>
      </c>
      <c r="BF3542">
        <f t="shared" ca="1" si="1245"/>
        <v>0</v>
      </c>
      <c r="BG3542">
        <f t="shared" ca="1" si="1246"/>
        <v>1</v>
      </c>
      <c r="BI3542">
        <f t="shared" ca="1" si="1259"/>
        <v>0</v>
      </c>
      <c r="BJ3542">
        <f t="shared" ca="1" si="1260"/>
        <v>1</v>
      </c>
      <c r="BL3542">
        <f t="shared" ca="1" si="1230"/>
        <v>0</v>
      </c>
      <c r="BM3542">
        <f t="shared" ca="1" si="1231"/>
        <v>8.887934341639335</v>
      </c>
      <c r="BN3542" s="9">
        <f t="shared" ca="1" si="1268"/>
        <v>0</v>
      </c>
      <c r="BO3542" s="9">
        <f t="shared" ca="1" si="1269"/>
        <v>1</v>
      </c>
      <c r="BP3542" s="9">
        <f t="shared" ca="1" si="1263"/>
        <v>0</v>
      </c>
      <c r="BQ3542" s="9">
        <f t="shared" ca="1" si="1264"/>
        <v>1</v>
      </c>
      <c r="BR3542">
        <f t="shared" ca="1" si="1265"/>
        <v>1338.4967513715299</v>
      </c>
      <c r="BS3542">
        <f t="shared" ca="1" si="1266"/>
        <v>6.3834637890416435E-3</v>
      </c>
      <c r="BT3542">
        <f t="shared" ca="1" si="1267"/>
        <v>5.4166666666666671E-5</v>
      </c>
      <c r="BU3542">
        <f t="shared" ca="1" si="1252"/>
        <v>0</v>
      </c>
      <c r="BV3542">
        <f t="shared" ca="1" si="1253"/>
        <v>0</v>
      </c>
      <c r="BW3542" s="35">
        <f ca="1">IFERROR(VLOOKUP($B3542,OFFSET(Input!$A$1,0,MATCH(Index!BW$6&amp;" Index",Input!$1:$1,0)-1,10000,2),2,0)/100,BW3541)</f>
        <v>4.0999999999999995E-3</v>
      </c>
      <c r="BX3542">
        <f t="shared" ca="1" si="1270"/>
        <v>2.9668384916073733E-2</v>
      </c>
      <c r="CE3542">
        <v>1096.808652035972</v>
      </c>
    </row>
    <row r="3543" spans="2:83" x14ac:dyDescent="0.25">
      <c r="B3543" s="2">
        <v>42661</v>
      </c>
      <c r="C3543">
        <f t="shared" ca="1" si="1254"/>
        <v>0</v>
      </c>
      <c r="D3543">
        <f t="shared" ca="1" si="1255"/>
        <v>0</v>
      </c>
      <c r="E3543">
        <f ca="1">IF($B3543&lt;VLOOKUP(E$6&amp;" Equity",Param,4,0),"",IFERROR(VLOOKUP($B3543,OFFSET(Input!$A$1,0,MATCH(Index!E$6&amp;" Equity",Input!$1:$1,0)-1,10000,2),2,0),E3542))</f>
        <v>87.09</v>
      </c>
      <c r="F3543" s="33">
        <v>132.86000000000001</v>
      </c>
      <c r="H3543">
        <f ca="1">IFERROR(VLOOKUP($B3543,OFFSET(Input!$A$1,0,MATCH(Index!H$6,Input!$1:$1,0)-1,10000,2),2,0),0)</f>
        <v>0</v>
      </c>
      <c r="I3543">
        <f ca="1">IFERROR(VLOOKUP($B3543,OFFSET(Input!$A$1,0,MATCH(Index!I$6,Input!$1:$1,0)-1,10000,2),2,0),0)</f>
        <v>0</v>
      </c>
      <c r="K3543">
        <f t="shared" ca="1" si="1256"/>
        <v>115.24476043802125</v>
      </c>
      <c r="L3543" s="30">
        <f t="shared" ca="1" si="1257"/>
        <v>151.0860450340636</v>
      </c>
      <c r="N3543">
        <f t="shared" ca="1" si="1261"/>
        <v>4.0269282974281298E-3</v>
      </c>
      <c r="O3543">
        <f t="shared" ca="1" si="1262"/>
        <v>3.2417382982222322E-3</v>
      </c>
      <c r="Q3543">
        <f t="shared" ca="1" si="1274"/>
        <v>4.5578544458905579E-2</v>
      </c>
      <c r="R3543">
        <f t="shared" ca="1" si="1273"/>
        <v>9.5081258313311809E-2</v>
      </c>
      <c r="T3543">
        <f t="shared" ca="1" si="1237"/>
        <v>5.8511218224489805E-2</v>
      </c>
      <c r="U3543">
        <f t="shared" ca="1" si="1232"/>
        <v>0.10175409583428102</v>
      </c>
      <c r="W3543">
        <f t="shared" ca="1" si="1233"/>
        <v>-0.32817935966492401</v>
      </c>
      <c r="X3543">
        <f t="shared" ca="1" si="1234"/>
        <v>-2.1252836168010346E-2</v>
      </c>
      <c r="Z3543">
        <f t="shared" ca="1" si="1247"/>
        <v>115.06479388136067</v>
      </c>
      <c r="AA3543">
        <f t="shared" ca="1" si="1247"/>
        <v>114.76227581321196</v>
      </c>
      <c r="AB3543">
        <f t="shared" ca="1" si="1247"/>
        <v>114.41744928102058</v>
      </c>
      <c r="AC3543">
        <f t="shared" ca="1" si="1248"/>
        <v>114.76227581321196</v>
      </c>
      <c r="AE3543">
        <f ca="1">IFERROR(VLOOKUP($B3543,OFFSET(Input!$A$1,0,MATCH(Index!AE$6&amp;" Index",Input!$1:$1,0)-1,10000,2),2,0),AE3542)</f>
        <v>15.28</v>
      </c>
      <c r="AF3543">
        <f t="shared" ca="1" si="1238"/>
        <v>14.343999999999999</v>
      </c>
      <c r="AG3543">
        <f t="shared" ca="1" si="1238"/>
        <v>14.018499999999998</v>
      </c>
      <c r="AH3543">
        <f t="shared" ca="1" si="1238"/>
        <v>14.465199999999998</v>
      </c>
      <c r="AI3543">
        <f t="shared" ca="1" si="1239"/>
        <v>14.465199999999998</v>
      </c>
      <c r="AK3543">
        <f t="shared" ca="1" si="1240"/>
        <v>1</v>
      </c>
      <c r="AL3543">
        <f t="shared" ca="1" si="1241"/>
        <v>-1</v>
      </c>
      <c r="AN3543" t="str">
        <f t="shared" ca="1" si="1251"/>
        <v>Not Down</v>
      </c>
      <c r="AO3543" t="str">
        <f t="shared" ca="1" si="1258"/>
        <v>Up</v>
      </c>
      <c r="AQ3543">
        <f t="shared" ca="1" si="1249"/>
        <v>0</v>
      </c>
      <c r="AR3543">
        <f t="shared" ca="1" si="1250"/>
        <v>1</v>
      </c>
      <c r="AT3543">
        <f t="shared" ca="1" si="1228"/>
        <v>1</v>
      </c>
      <c r="AU3543">
        <f t="shared" ca="1" si="1229"/>
        <v>0</v>
      </c>
      <c r="AW3543" s="5">
        <f t="shared" ca="1" si="1243"/>
        <v>9.5081258313311809E-2</v>
      </c>
      <c r="AX3543" s="5">
        <f t="shared" ca="1" si="1244"/>
        <v>0.10175409583428102</v>
      </c>
      <c r="AY3543" s="18">
        <f t="shared" ca="1" si="1242"/>
        <v>0.10175409583428102</v>
      </c>
      <c r="BA3543" s="6">
        <f t="shared" ca="1" si="1235"/>
        <v>0.49138071141068473</v>
      </c>
      <c r="BB3543">
        <f t="shared" ca="1" si="1236"/>
        <v>0.45151298022347691</v>
      </c>
      <c r="BC3543" t="str">
        <f t="shared" ca="1" si="1271"/>
        <v>HYG UP Equity</v>
      </c>
      <c r="BD3543" t="str">
        <f t="shared" ca="1" si="1272"/>
        <v>TLT UP Equity</v>
      </c>
      <c r="BF3543">
        <f t="shared" ca="1" si="1245"/>
        <v>0</v>
      </c>
      <c r="BG3543">
        <f t="shared" ca="1" si="1246"/>
        <v>1</v>
      </c>
      <c r="BI3543">
        <f t="shared" ca="1" si="1259"/>
        <v>0</v>
      </c>
      <c r="BJ3543">
        <f t="shared" ca="1" si="1260"/>
        <v>1</v>
      </c>
      <c r="BL3543">
        <f t="shared" ca="1" si="1230"/>
        <v>0</v>
      </c>
      <c r="BM3543">
        <f t="shared" ca="1" si="1231"/>
        <v>8.887934341639335</v>
      </c>
      <c r="BN3543" s="9">
        <f t="shared" ca="1" si="1268"/>
        <v>0</v>
      </c>
      <c r="BO3543" s="9">
        <f t="shared" ca="1" si="1269"/>
        <v>1</v>
      </c>
      <c r="BP3543" s="9">
        <f t="shared" ca="1" si="1263"/>
        <v>0</v>
      </c>
      <c r="BQ3543" s="9">
        <f t="shared" ca="1" si="1264"/>
        <v>1</v>
      </c>
      <c r="BR3543">
        <f t="shared" ca="1" si="1265"/>
        <v>1342.8428482007209</v>
      </c>
      <c r="BS3543">
        <f t="shared" ca="1" si="1266"/>
        <v>3.2469984142566855E-3</v>
      </c>
      <c r="BT3543">
        <f t="shared" ca="1" si="1267"/>
        <v>1.8055555555555558E-5</v>
      </c>
      <c r="BU3543">
        <f t="shared" ca="1" si="1252"/>
        <v>0</v>
      </c>
      <c r="BV3543">
        <f t="shared" ca="1" si="1253"/>
        <v>9.8905177854379356E-6</v>
      </c>
      <c r="BW3543" s="35">
        <f ca="1">IFERROR(VLOOKUP($B3543,OFFSET(Input!$A$1,0,MATCH(Index!BW$6&amp;" Index",Input!$1:$1,0)-1,10000,2),2,0)/100,BW3542)</f>
        <v>4.0999999999999995E-3</v>
      </c>
      <c r="BX3543">
        <f t="shared" ca="1" si="1270"/>
        <v>8.9415325858382376E-3</v>
      </c>
      <c r="CE3543">
        <v>1098.5784662341753</v>
      </c>
    </row>
    <row r="3544" spans="2:83" x14ac:dyDescent="0.25">
      <c r="B3544" s="2">
        <v>42662</v>
      </c>
      <c r="C3544">
        <f t="shared" ca="1" si="1254"/>
        <v>0</v>
      </c>
      <c r="D3544">
        <f t="shared" ca="1" si="1255"/>
        <v>0</v>
      </c>
      <c r="E3544">
        <f ca="1">IF($B3544&lt;VLOOKUP(E$6&amp;" Equity",Param,4,0),"",IFERROR(VLOOKUP($B3544,OFFSET(Input!$A$1,0,MATCH(Index!E$6&amp;" Equity",Input!$1:$1,0)-1,10000,2),2,0),E3543))</f>
        <v>87.34</v>
      </c>
      <c r="F3544" s="33">
        <v>132.97</v>
      </c>
      <c r="H3544">
        <f ca="1">IFERROR(VLOOKUP($B3544,OFFSET(Input!$A$1,0,MATCH(Index!H$6,Input!$1:$1,0)-1,10000,2),2,0),0)</f>
        <v>0</v>
      </c>
      <c r="I3544">
        <f ca="1">IFERROR(VLOOKUP($B3544,OFFSET(Input!$A$1,0,MATCH(Index!I$6,Input!$1:$1,0)-1,10000,2),2,0),0)</f>
        <v>0</v>
      </c>
      <c r="K3544">
        <f t="shared" ca="1" si="1256"/>
        <v>115.57558131423556</v>
      </c>
      <c r="L3544" s="30">
        <f t="shared" ca="1" si="1257"/>
        <v>151.21113509091853</v>
      </c>
      <c r="N3544">
        <f t="shared" ca="1" si="1261"/>
        <v>2.8664813527667045E-3</v>
      </c>
      <c r="O3544">
        <f t="shared" ca="1" si="1262"/>
        <v>8.2759663151932153E-4</v>
      </c>
      <c r="Q3544">
        <f t="shared" ca="1" si="1274"/>
        <v>4.5907159990955688E-2</v>
      </c>
      <c r="R3544">
        <f t="shared" ca="1" si="1273"/>
        <v>9.2239085458610107E-2</v>
      </c>
      <c r="T3544">
        <f t="shared" ca="1" si="1237"/>
        <v>5.1696855804330283E-2</v>
      </c>
      <c r="U3544">
        <f t="shared" ca="1" si="1232"/>
        <v>9.7698798966123754E-2</v>
      </c>
      <c r="W3544">
        <f t="shared" ca="1" si="1233"/>
        <v>-0.24809161882093067</v>
      </c>
      <c r="X3544">
        <f t="shared" ca="1" si="1234"/>
        <v>-0.18461474002773151</v>
      </c>
      <c r="Z3544">
        <f t="shared" ca="1" si="1247"/>
        <v>115.12301835557437</v>
      </c>
      <c r="AA3544">
        <f t="shared" ca="1" si="1247"/>
        <v>114.8385584029146</v>
      </c>
      <c r="AB3544">
        <f t="shared" ca="1" si="1247"/>
        <v>114.5406580566449</v>
      </c>
      <c r="AC3544">
        <f t="shared" ca="1" si="1248"/>
        <v>114.8385584029146</v>
      </c>
      <c r="AE3544">
        <f ca="1">IFERROR(VLOOKUP($B3544,OFFSET(Input!$A$1,0,MATCH(Index!AE$6&amp;" Index",Input!$1:$1,0)-1,10000,2),2,0),AE3543)</f>
        <v>14.41</v>
      </c>
      <c r="AF3544">
        <f t="shared" ca="1" si="1238"/>
        <v>14.478666666666667</v>
      </c>
      <c r="AG3544">
        <f t="shared" ca="1" si="1238"/>
        <v>14.074000000000002</v>
      </c>
      <c r="AH3544">
        <f t="shared" ca="1" si="1238"/>
        <v>14.315999999999999</v>
      </c>
      <c r="AI3544">
        <f t="shared" ca="1" si="1239"/>
        <v>14.315999999999999</v>
      </c>
      <c r="AK3544">
        <f t="shared" ca="1" si="1240"/>
        <v>1</v>
      </c>
      <c r="AL3544">
        <f t="shared" ca="1" si="1241"/>
        <v>1</v>
      </c>
      <c r="AN3544" t="str">
        <f t="shared" ca="1" si="1251"/>
        <v>Not Down</v>
      </c>
      <c r="AO3544" t="str">
        <f t="shared" ca="1" si="1258"/>
        <v>Up</v>
      </c>
      <c r="AQ3544">
        <f t="shared" ca="1" si="1249"/>
        <v>0</v>
      </c>
      <c r="AR3544">
        <f t="shared" ca="1" si="1250"/>
        <v>1</v>
      </c>
      <c r="AT3544">
        <f t="shared" ref="AT3544:AT3607" ca="1" si="1275">IF($C3544=1,AQ3543,AT3543)</f>
        <v>1</v>
      </c>
      <c r="AU3544">
        <f t="shared" ref="AU3544:AU3607" ca="1" si="1276">IF($C3544=1,AR3543,AU3543)</f>
        <v>0</v>
      </c>
      <c r="AW3544" s="5">
        <f t="shared" ca="1" si="1243"/>
        <v>9.2239085458610107E-2</v>
      </c>
      <c r="AX3544" s="5">
        <f t="shared" ca="1" si="1244"/>
        <v>9.7698798966123754E-2</v>
      </c>
      <c r="AY3544" s="18">
        <f t="shared" ca="1" si="1242"/>
        <v>9.7698798966123754E-2</v>
      </c>
      <c r="BA3544" s="6">
        <f t="shared" ca="1" si="1235"/>
        <v>0.51177701803004849</v>
      </c>
      <c r="BB3544">
        <f t="shared" ca="1" si="1236"/>
        <v>0.51177701803004849</v>
      </c>
      <c r="BC3544" t="str">
        <f t="shared" ca="1" si="1271"/>
        <v>HYG UP Equity</v>
      </c>
      <c r="BD3544" t="str">
        <f t="shared" ca="1" si="1272"/>
        <v>TLT UP Equity</v>
      </c>
      <c r="BF3544">
        <f t="shared" ca="1" si="1245"/>
        <v>0</v>
      </c>
      <c r="BG3544">
        <f t="shared" ca="1" si="1246"/>
        <v>1</v>
      </c>
      <c r="BI3544">
        <f t="shared" ca="1" si="1259"/>
        <v>0</v>
      </c>
      <c r="BJ3544">
        <f t="shared" ca="1" si="1260"/>
        <v>1</v>
      </c>
      <c r="BL3544">
        <f t="shared" ca="1" si="1230"/>
        <v>0</v>
      </c>
      <c r="BM3544">
        <f t="shared" ca="1" si="1231"/>
        <v>8.887934341639335</v>
      </c>
      <c r="BN3544" s="9">
        <f t="shared" ca="1" si="1268"/>
        <v>0</v>
      </c>
      <c r="BO3544" s="9">
        <f t="shared" ca="1" si="1269"/>
        <v>1</v>
      </c>
      <c r="BP3544" s="9">
        <f t="shared" ca="1" si="1263"/>
        <v>0</v>
      </c>
      <c r="BQ3544" s="9">
        <f t="shared" ca="1" si="1264"/>
        <v>1</v>
      </c>
      <c r="BR3544">
        <f t="shared" ca="1" si="1265"/>
        <v>1343.9546404128396</v>
      </c>
      <c r="BS3544">
        <f t="shared" ca="1" si="1266"/>
        <v>8.2793918410350997E-4</v>
      </c>
      <c r="BT3544">
        <f t="shared" ca="1" si="1267"/>
        <v>1.8055555555555558E-5</v>
      </c>
      <c r="BU3544">
        <f t="shared" ca="1" si="1252"/>
        <v>0</v>
      </c>
      <c r="BV3544">
        <f t="shared" ca="1" si="1253"/>
        <v>0</v>
      </c>
      <c r="BW3544" s="35">
        <f ca="1">IFERROR(VLOOKUP($B3544,OFFSET(Input!$A$1,0,MATCH(Index!BW$6&amp;" Index",Input!$1:$1,0)-1,10000,2),2,0)/100,BW3543)</f>
        <v>4.0999999999999995E-3</v>
      </c>
      <c r="BX3544">
        <f t="shared" ca="1" si="1270"/>
        <v>8.9559606734492692E-3</v>
      </c>
      <c r="CE3544">
        <v>1098.9717910949457</v>
      </c>
    </row>
    <row r="3545" spans="2:83" x14ac:dyDescent="0.25">
      <c r="B3545" s="2">
        <v>42663</v>
      </c>
      <c r="C3545">
        <f t="shared" ca="1" si="1254"/>
        <v>0</v>
      </c>
      <c r="D3545">
        <f t="shared" ca="1" si="1255"/>
        <v>0</v>
      </c>
      <c r="E3545">
        <f ca="1">IF($B3545&lt;VLOOKUP(E$6&amp;" Equity",Param,4,0),"",IFERROR(VLOOKUP($B3545,OFFSET(Input!$A$1,0,MATCH(Index!E$6&amp;" Equity",Input!$1:$1,0)-1,10000,2),2,0),E3544))</f>
        <v>87.35</v>
      </c>
      <c r="F3545" s="33">
        <v>133.11000000000001</v>
      </c>
      <c r="H3545">
        <f ca="1">IFERROR(VLOOKUP($B3545,OFFSET(Input!$A$1,0,MATCH(Index!H$6,Input!$1:$1,0)-1,10000,2),2,0),0)</f>
        <v>0</v>
      </c>
      <c r="I3545">
        <f ca="1">IFERROR(VLOOKUP($B3545,OFFSET(Input!$A$1,0,MATCH(Index!I$6,Input!$1:$1,0)-1,10000,2),2,0),0)</f>
        <v>0</v>
      </c>
      <c r="K3545">
        <f t="shared" ca="1" si="1256"/>
        <v>115.58881414928412</v>
      </c>
      <c r="L3545" s="30">
        <f t="shared" ca="1" si="1257"/>
        <v>151.37034061782484</v>
      </c>
      <c r="N3545">
        <f t="shared" ca="1" si="1261"/>
        <v>1.1448852265054522E-4</v>
      </c>
      <c r="O3545">
        <f t="shared" ca="1" si="1262"/>
        <v>1.0523151903134521E-3</v>
      </c>
      <c r="Q3545">
        <f t="shared" ca="1" si="1274"/>
        <v>4.5819863118961697E-2</v>
      </c>
      <c r="R3545">
        <f t="shared" ca="1" si="1273"/>
        <v>8.8028010401438039E-2</v>
      </c>
      <c r="T3545">
        <f t="shared" ca="1" si="1237"/>
        <v>5.0317074886390978E-2</v>
      </c>
      <c r="U3545">
        <f t="shared" ca="1" si="1232"/>
        <v>9.3643923567880913E-2</v>
      </c>
      <c r="W3545">
        <f t="shared" ca="1" si="1233"/>
        <v>-0.23961860711864513</v>
      </c>
      <c r="X3545">
        <f t="shared" ca="1" si="1234"/>
        <v>-0.26837252344616541</v>
      </c>
      <c r="Z3545">
        <f t="shared" ca="1" si="1247"/>
        <v>115.17594969576867</v>
      </c>
      <c r="AA3545">
        <f t="shared" ca="1" si="1247"/>
        <v>114.89639989695436</v>
      </c>
      <c r="AB3545">
        <f t="shared" ca="1" si="1247"/>
        <v>114.63804754233973</v>
      </c>
      <c r="AC3545">
        <f t="shared" ca="1" si="1248"/>
        <v>114.89639989695436</v>
      </c>
      <c r="AE3545">
        <f ca="1">IFERROR(VLOOKUP($B3545,OFFSET(Input!$A$1,0,MATCH(Index!AE$6&amp;" Index",Input!$1:$1,0)-1,10000,2),2,0),AE3544)</f>
        <v>13.75</v>
      </c>
      <c r="AF3545">
        <f t="shared" ca="1" si="1238"/>
        <v>14.460666666666668</v>
      </c>
      <c r="AG3545">
        <f t="shared" ca="1" si="1238"/>
        <v>14.160499999999999</v>
      </c>
      <c r="AH3545">
        <f t="shared" ca="1" si="1238"/>
        <v>14.213999999999999</v>
      </c>
      <c r="AI3545">
        <f t="shared" ca="1" si="1239"/>
        <v>14.213999999999999</v>
      </c>
      <c r="AK3545">
        <f t="shared" ca="1" si="1240"/>
        <v>1</v>
      </c>
      <c r="AL3545">
        <f t="shared" ca="1" si="1241"/>
        <v>1</v>
      </c>
      <c r="AN3545" t="str">
        <f t="shared" ca="1" si="1251"/>
        <v>Not Down</v>
      </c>
      <c r="AO3545" t="str">
        <f t="shared" ca="1" si="1258"/>
        <v>Up</v>
      </c>
      <c r="AQ3545">
        <f t="shared" ca="1" si="1249"/>
        <v>0</v>
      </c>
      <c r="AR3545">
        <f t="shared" ca="1" si="1250"/>
        <v>1</v>
      </c>
      <c r="AT3545">
        <f t="shared" ca="1" si="1275"/>
        <v>1</v>
      </c>
      <c r="AU3545">
        <f t="shared" ca="1" si="1276"/>
        <v>0</v>
      </c>
      <c r="AW3545" s="5">
        <f t="shared" ca="1" si="1243"/>
        <v>8.8028010401438039E-2</v>
      </c>
      <c r="AX3545" s="5">
        <f t="shared" ca="1" si="1244"/>
        <v>9.3643923567880913E-2</v>
      </c>
      <c r="AY3545" s="18">
        <f t="shared" ca="1" si="1242"/>
        <v>9.3643923567880913E-2</v>
      </c>
      <c r="BA3545" s="6">
        <f t="shared" ca="1" si="1235"/>
        <v>0.53393747394357993</v>
      </c>
      <c r="BB3545">
        <f t="shared" ca="1" si="1236"/>
        <v>0.51177701803004849</v>
      </c>
      <c r="BC3545" t="str">
        <f t="shared" ca="1" si="1271"/>
        <v>HYG UP Equity</v>
      </c>
      <c r="BD3545" t="str">
        <f t="shared" ca="1" si="1272"/>
        <v>TLT UP Equity</v>
      </c>
      <c r="BF3545">
        <f t="shared" ca="1" si="1245"/>
        <v>0</v>
      </c>
      <c r="BG3545">
        <f t="shared" ca="1" si="1246"/>
        <v>1</v>
      </c>
      <c r="BI3545">
        <f t="shared" ca="1" si="1259"/>
        <v>0</v>
      </c>
      <c r="BJ3545">
        <f t="shared" ca="1" si="1260"/>
        <v>1</v>
      </c>
      <c r="BL3545">
        <f t="shared" ref="BL3545:BL3608" ca="1" si="1277">($BR3545/K3545)*BI3545</f>
        <v>0</v>
      </c>
      <c r="BM3545">
        <f t="shared" ref="BM3545:BM3608" ca="1" si="1278">($BR3545/L3545)*BJ3545</f>
        <v>8.887934341639335</v>
      </c>
      <c r="BN3545" s="9">
        <f t="shared" ca="1" si="1268"/>
        <v>0</v>
      </c>
      <c r="BO3545" s="9">
        <f t="shared" ca="1" si="1269"/>
        <v>1</v>
      </c>
      <c r="BP3545" s="9">
        <f t="shared" ca="1" si="1263"/>
        <v>0</v>
      </c>
      <c r="BQ3545" s="9">
        <f t="shared" ca="1" si="1264"/>
        <v>1</v>
      </c>
      <c r="BR3545">
        <f t="shared" ca="1" si="1265"/>
        <v>1345.3696486828089</v>
      </c>
      <c r="BS3545">
        <f t="shared" ca="1" si="1266"/>
        <v>1.0528690682110042E-3</v>
      </c>
      <c r="BT3545">
        <f t="shared" ca="1" si="1267"/>
        <v>1.8055555555555558E-5</v>
      </c>
      <c r="BU3545">
        <f t="shared" ca="1" si="1252"/>
        <v>0</v>
      </c>
      <c r="BV3545">
        <f t="shared" ca="1" si="1253"/>
        <v>1.2052807561314316E-5</v>
      </c>
      <c r="BW3545" s="35">
        <f ca="1">IFERROR(VLOOKUP($B3545,OFFSET(Input!$A$1,0,MATCH(Index!BW$6&amp;" Index",Input!$1:$1,0)-1,10000,2),2,0)/100,BW3544)</f>
        <v>4.0999999999999995E-3</v>
      </c>
      <c r="BX3545">
        <f t="shared" ca="1" si="1270"/>
        <v>1.0154959138742037E-2</v>
      </c>
      <c r="CE3545">
        <v>1099.4636212975156</v>
      </c>
    </row>
    <row r="3546" spans="2:83" x14ac:dyDescent="0.25">
      <c r="B3546" s="2">
        <v>42664</v>
      </c>
      <c r="C3546">
        <f t="shared" ca="1" si="1254"/>
        <v>0</v>
      </c>
      <c r="D3546">
        <f t="shared" ca="1" si="1255"/>
        <v>0</v>
      </c>
      <c r="E3546">
        <f ca="1">IF($B3546&lt;VLOOKUP(E$6&amp;" Equity",Param,4,0),"",IFERROR(VLOOKUP($B3546,OFFSET(Input!$A$1,0,MATCH(Index!E$6&amp;" Equity",Input!$1:$1,0)-1,10000,2),2,0),E3545))</f>
        <v>87.37</v>
      </c>
      <c r="F3546" s="33">
        <v>133.31</v>
      </c>
      <c r="H3546">
        <f ca="1">IFERROR(VLOOKUP($B3546,OFFSET(Input!$A$1,0,MATCH(Index!H$6,Input!$1:$1,0)-1,10000,2),2,0),0)</f>
        <v>0</v>
      </c>
      <c r="I3546">
        <f ca="1">IFERROR(VLOOKUP($B3546,OFFSET(Input!$A$1,0,MATCH(Index!I$6,Input!$1:$1,0)-1,10000,2),2,0),0)</f>
        <v>0</v>
      </c>
      <c r="K3546">
        <f t="shared" ca="1" si="1256"/>
        <v>115.61527981938127</v>
      </c>
      <c r="L3546" s="30">
        <f t="shared" ca="1" si="1257"/>
        <v>151.59777708483378</v>
      </c>
      <c r="N3546">
        <f t="shared" ca="1" si="1261"/>
        <v>2.2893772993776322E-4</v>
      </c>
      <c r="O3546">
        <f t="shared" ca="1" si="1262"/>
        <v>1.5013890666576105E-3</v>
      </c>
      <c r="Q3546">
        <f t="shared" ca="1" si="1274"/>
        <v>4.4359426106657524E-2</v>
      </c>
      <c r="R3546">
        <f t="shared" ca="1" si="1273"/>
        <v>8.8285597071334196E-2</v>
      </c>
      <c r="T3546">
        <f t="shared" ca="1" si="1237"/>
        <v>5.015723896385104E-2</v>
      </c>
      <c r="U3546">
        <f t="shared" ca="1" si="1232"/>
        <v>9.3734852516101932E-2</v>
      </c>
      <c r="W3546">
        <f t="shared" ca="1" si="1233"/>
        <v>-0.25451232936938073</v>
      </c>
      <c r="X3546">
        <f t="shared" ca="1" si="1234"/>
        <v>-0.27097732296934196</v>
      </c>
      <c r="Z3546">
        <f t="shared" ca="1" si="1247"/>
        <v>115.20506193287551</v>
      </c>
      <c r="AA3546">
        <f t="shared" ca="1" si="1247"/>
        <v>114.96215182533187</v>
      </c>
      <c r="AB3546">
        <f t="shared" ca="1" si="1247"/>
        <v>114.7354417107052</v>
      </c>
      <c r="AC3546">
        <f t="shared" ca="1" si="1248"/>
        <v>114.96215182533187</v>
      </c>
      <c r="AE3546">
        <f ca="1">IFERROR(VLOOKUP($B3546,OFFSET(Input!$A$1,0,MATCH(Index!AE$6&amp;" Index",Input!$1:$1,0)-1,10000,2),2,0),AE3545)</f>
        <v>13.34</v>
      </c>
      <c r="AF3546">
        <f t="shared" ca="1" si="1238"/>
        <v>14.464</v>
      </c>
      <c r="AG3546">
        <f t="shared" ca="1" si="1238"/>
        <v>14.212999999999999</v>
      </c>
      <c r="AH3546">
        <f t="shared" ca="1" si="1238"/>
        <v>14.132799999999998</v>
      </c>
      <c r="AI3546">
        <f t="shared" ca="1" si="1239"/>
        <v>14.212999999999999</v>
      </c>
      <c r="AK3546">
        <f t="shared" ca="1" si="1240"/>
        <v>1</v>
      </c>
      <c r="AL3546">
        <f t="shared" ca="1" si="1241"/>
        <v>1</v>
      </c>
      <c r="AN3546" t="str">
        <f t="shared" ca="1" si="1251"/>
        <v>Not Down</v>
      </c>
      <c r="AO3546" t="str">
        <f t="shared" ca="1" si="1258"/>
        <v>Up</v>
      </c>
      <c r="AQ3546">
        <f t="shared" ca="1" si="1249"/>
        <v>0</v>
      </c>
      <c r="AR3546">
        <f t="shared" ca="1" si="1250"/>
        <v>1</v>
      </c>
      <c r="AT3546">
        <f t="shared" ca="1" si="1275"/>
        <v>1</v>
      </c>
      <c r="AU3546">
        <f t="shared" ca="1" si="1276"/>
        <v>0</v>
      </c>
      <c r="AW3546" s="5">
        <f t="shared" ca="1" si="1243"/>
        <v>8.8285597071334196E-2</v>
      </c>
      <c r="AX3546" s="5">
        <f t="shared" ca="1" si="1244"/>
        <v>9.3734852516101932E-2</v>
      </c>
      <c r="AY3546" s="18">
        <f t="shared" ca="1" si="1242"/>
        <v>9.3734852516101932E-2</v>
      </c>
      <c r="BA3546" s="6">
        <f t="shared" ca="1" si="1235"/>
        <v>0.5334195196115652</v>
      </c>
      <c r="BB3546">
        <f t="shared" ca="1" si="1236"/>
        <v>0.51177701803004849</v>
      </c>
      <c r="BC3546" t="str">
        <f t="shared" ca="1" si="1271"/>
        <v>HYG UP Equity</v>
      </c>
      <c r="BD3546" t="str">
        <f t="shared" ca="1" si="1272"/>
        <v>TLT UP Equity</v>
      </c>
      <c r="BF3546">
        <f t="shared" ca="1" si="1245"/>
        <v>0</v>
      </c>
      <c r="BG3546">
        <f t="shared" ca="1" si="1246"/>
        <v>1</v>
      </c>
      <c r="BI3546">
        <f t="shared" ca="1" si="1259"/>
        <v>0</v>
      </c>
      <c r="BJ3546">
        <f t="shared" ca="1" si="1260"/>
        <v>1</v>
      </c>
      <c r="BL3546">
        <f t="shared" ca="1" si="1277"/>
        <v>0</v>
      </c>
      <c r="BM3546">
        <f t="shared" ca="1" si="1278"/>
        <v>8.887934341639335</v>
      </c>
      <c r="BN3546" s="9">
        <f t="shared" ca="1" si="1268"/>
        <v>0</v>
      </c>
      <c r="BO3546" s="9">
        <f t="shared" ca="1" si="1269"/>
        <v>1</v>
      </c>
      <c r="BP3546" s="9">
        <f t="shared" ca="1" si="1263"/>
        <v>0</v>
      </c>
      <c r="BQ3546" s="9">
        <f t="shared" ca="1" si="1264"/>
        <v>1</v>
      </c>
      <c r="BR3546">
        <f t="shared" ca="1" si="1265"/>
        <v>1347.3910890684788</v>
      </c>
      <c r="BS3546">
        <f t="shared" ca="1" si="1266"/>
        <v>1.502516715498281E-3</v>
      </c>
      <c r="BT3546">
        <f t="shared" ca="1" si="1267"/>
        <v>1.8055555555555558E-5</v>
      </c>
      <c r="BU3546">
        <f t="shared" ca="1" si="1252"/>
        <v>0</v>
      </c>
      <c r="BV3546">
        <f t="shared" ca="1" si="1253"/>
        <v>0</v>
      </c>
      <c r="BW3546" s="35">
        <f ca="1">IFERROR(VLOOKUP($B3546,OFFSET(Input!$A$1,0,MATCH(Index!BW$6&amp;" Index",Input!$1:$1,0)-1,10000,2),2,0)/100,BW3545)</f>
        <v>4.0999999999999995E-3</v>
      </c>
      <c r="BX3546">
        <f t="shared" ca="1" si="1270"/>
        <v>1.0159503855586241E-2</v>
      </c>
      <c r="CE3546">
        <v>1100.2897412584989</v>
      </c>
    </row>
    <row r="3547" spans="2:83" x14ac:dyDescent="0.25">
      <c r="B3547" s="2">
        <v>42667</v>
      </c>
      <c r="C3547">
        <f t="shared" ca="1" si="1254"/>
        <v>0</v>
      </c>
      <c r="D3547">
        <f t="shared" ca="1" si="1255"/>
        <v>0</v>
      </c>
      <c r="E3547">
        <f ca="1">IF($B3547&lt;VLOOKUP(E$6&amp;" Equity",Param,4,0),"",IFERROR(VLOOKUP($B3547,OFFSET(Input!$A$1,0,MATCH(Index!E$6&amp;" Equity",Input!$1:$1,0)-1,10000,2),2,0),E3546))</f>
        <v>87.42</v>
      </c>
      <c r="F3547" s="33">
        <v>132.72999999999999</v>
      </c>
      <c r="H3547">
        <f ca="1">IFERROR(VLOOKUP($B3547,OFFSET(Input!$A$1,0,MATCH(Index!H$6,Input!$1:$1,0)-1,10000,2),2,0),0)</f>
        <v>0</v>
      </c>
      <c r="I3547">
        <f ca="1">IFERROR(VLOOKUP($B3547,OFFSET(Input!$A$1,0,MATCH(Index!I$6,Input!$1:$1,0)-1,10000,2),2,0),0)</f>
        <v>0</v>
      </c>
      <c r="K3547">
        <f t="shared" ca="1" si="1256"/>
        <v>115.68144399462412</v>
      </c>
      <c r="L3547" s="30">
        <f t="shared" ca="1" si="1257"/>
        <v>150.93821133050773</v>
      </c>
      <c r="N3547">
        <f t="shared" ca="1" si="1261"/>
        <v>5.7211512516509399E-4</v>
      </c>
      <c r="O3547">
        <f t="shared" ca="1" si="1262"/>
        <v>-4.3602534874748085E-3</v>
      </c>
      <c r="Q3547">
        <f t="shared" ca="1" si="1274"/>
        <v>4.2062220794334873E-2</v>
      </c>
      <c r="R3547">
        <f t="shared" ca="1" si="1273"/>
        <v>8.5972759095807622E-2</v>
      </c>
      <c r="T3547">
        <f t="shared" ca="1" si="1237"/>
        <v>4.7718943944069746E-2</v>
      </c>
      <c r="U3547">
        <f t="shared" ca="1" si="1232"/>
        <v>9.2301312968884927E-2</v>
      </c>
      <c r="W3547">
        <f t="shared" ca="1" si="1233"/>
        <v>-0.17491317245292265</v>
      </c>
      <c r="X3547">
        <f t="shared" ca="1" si="1234"/>
        <v>-0.21678910052664768</v>
      </c>
      <c r="Z3547">
        <f t="shared" ca="1" si="1247"/>
        <v>115.20770849988523</v>
      </c>
      <c r="AA3547">
        <f t="shared" ca="1" si="1247"/>
        <v>115.05624313563638</v>
      </c>
      <c r="AB3547">
        <f t="shared" ca="1" si="1247"/>
        <v>114.83284758574722</v>
      </c>
      <c r="AC3547">
        <f t="shared" ca="1" si="1248"/>
        <v>115.05624313563638</v>
      </c>
      <c r="AE3547">
        <f ca="1">IFERROR(VLOOKUP($B3547,OFFSET(Input!$A$1,0,MATCH(Index!AE$6&amp;" Index",Input!$1:$1,0)-1,10000,2),2,0),AE3546)</f>
        <v>13.02</v>
      </c>
      <c r="AF3547">
        <f t="shared" ca="1" si="1238"/>
        <v>14.427333333333333</v>
      </c>
      <c r="AG3547">
        <f t="shared" ca="1" si="1238"/>
        <v>14.138999999999999</v>
      </c>
      <c r="AH3547">
        <f t="shared" ca="1" si="1238"/>
        <v>14.032399999999996</v>
      </c>
      <c r="AI3547">
        <f t="shared" ca="1" si="1239"/>
        <v>14.138999999999999</v>
      </c>
      <c r="AK3547">
        <f t="shared" ca="1" si="1240"/>
        <v>1</v>
      </c>
      <c r="AL3547">
        <f t="shared" ca="1" si="1241"/>
        <v>1</v>
      </c>
      <c r="AN3547" t="str">
        <f t="shared" ca="1" si="1251"/>
        <v>Not Down</v>
      </c>
      <c r="AO3547" t="str">
        <f t="shared" ca="1" si="1258"/>
        <v>Up</v>
      </c>
      <c r="AQ3547">
        <f t="shared" ca="1" si="1249"/>
        <v>0</v>
      </c>
      <c r="AR3547">
        <f t="shared" ca="1" si="1250"/>
        <v>1</v>
      </c>
      <c r="AT3547">
        <f t="shared" ca="1" si="1275"/>
        <v>1</v>
      </c>
      <c r="AU3547">
        <f t="shared" ca="1" si="1276"/>
        <v>0</v>
      </c>
      <c r="AW3547" s="5">
        <f t="shared" ca="1" si="1243"/>
        <v>8.5972759095807622E-2</v>
      </c>
      <c r="AX3547" s="5">
        <f t="shared" ca="1" si="1244"/>
        <v>9.2301312968884927E-2</v>
      </c>
      <c r="AY3547" s="18">
        <f t="shared" ca="1" si="1242"/>
        <v>9.2301312968884927E-2</v>
      </c>
      <c r="BA3547" s="6">
        <f t="shared" ca="1" si="1235"/>
        <v>0.54170410356844179</v>
      </c>
      <c r="BB3547">
        <f t="shared" ca="1" si="1236"/>
        <v>0.51177701803004849</v>
      </c>
      <c r="BC3547" t="str">
        <f t="shared" ca="1" si="1271"/>
        <v>HYG UP Equity</v>
      </c>
      <c r="BD3547" t="str">
        <f t="shared" ca="1" si="1272"/>
        <v>TLT UP Equity</v>
      </c>
      <c r="BF3547">
        <f t="shared" ca="1" si="1245"/>
        <v>0</v>
      </c>
      <c r="BG3547">
        <f t="shared" ca="1" si="1246"/>
        <v>1</v>
      </c>
      <c r="BI3547">
        <f t="shared" ca="1" si="1259"/>
        <v>0</v>
      </c>
      <c r="BJ3547">
        <f t="shared" ca="1" si="1260"/>
        <v>1</v>
      </c>
      <c r="BL3547">
        <f t="shared" ca="1" si="1277"/>
        <v>0</v>
      </c>
      <c r="BM3547">
        <f t="shared" ca="1" si="1278"/>
        <v>8.887934341639335</v>
      </c>
      <c r="BN3547" s="9">
        <f t="shared" ca="1" si="1268"/>
        <v>0</v>
      </c>
      <c r="BO3547" s="9">
        <f t="shared" ca="1" si="1269"/>
        <v>0.99999999999999989</v>
      </c>
      <c r="BP3547" s="9">
        <f t="shared" ca="1" si="1263"/>
        <v>0</v>
      </c>
      <c r="BQ3547" s="9">
        <f t="shared" ca="1" si="1264"/>
        <v>0.99999999999999989</v>
      </c>
      <c r="BR3547">
        <f t="shared" ca="1" si="1265"/>
        <v>1341.5289119500351</v>
      </c>
      <c r="BS3547">
        <f t="shared" ca="1" si="1266"/>
        <v>-4.3507613832420855E-3</v>
      </c>
      <c r="BT3547">
        <f t="shared" ca="1" si="1267"/>
        <v>5.4166666666666664E-5</v>
      </c>
      <c r="BU3547">
        <f t="shared" ca="1" si="1252"/>
        <v>0</v>
      </c>
      <c r="BV3547">
        <f t="shared" ca="1" si="1253"/>
        <v>0</v>
      </c>
      <c r="BW3547" s="35">
        <f ca="1">IFERROR(VLOOKUP($B3547,OFFSET(Input!$A$1,0,MATCH(Index!BW$6&amp;" Index",Input!$1:$1,0)-1,10000,2),2,0)/100,BW3546)</f>
        <v>4.0999999999999995E-3</v>
      </c>
      <c r="BX3547">
        <f t="shared" ca="1" si="1270"/>
        <v>3.0501412648976111E-2</v>
      </c>
      <c r="CE3547">
        <v>1097.7818215210427</v>
      </c>
    </row>
    <row r="3548" spans="2:83" x14ac:dyDescent="0.25">
      <c r="B3548" s="2">
        <v>42668</v>
      </c>
      <c r="C3548">
        <f t="shared" ca="1" si="1254"/>
        <v>0</v>
      </c>
      <c r="D3548">
        <f t="shared" ca="1" si="1255"/>
        <v>0</v>
      </c>
      <c r="E3548">
        <f ca="1">IF($B3548&lt;VLOOKUP(E$6&amp;" Equity",Param,4,0),"",IFERROR(VLOOKUP($B3548,OFFSET(Input!$A$1,0,MATCH(Index!E$6&amp;" Equity",Input!$1:$1,0)-1,10000,2),2,0),E3547))</f>
        <v>87.37</v>
      </c>
      <c r="F3548" s="33">
        <v>133.08000000000001</v>
      </c>
      <c r="H3548">
        <f ca="1">IFERROR(VLOOKUP($B3548,OFFSET(Input!$A$1,0,MATCH(Index!H$6,Input!$1:$1,0)-1,10000,2),2,0),0)</f>
        <v>0</v>
      </c>
      <c r="I3548">
        <f ca="1">IFERROR(VLOOKUP($B3548,OFFSET(Input!$A$1,0,MATCH(Index!I$6,Input!$1:$1,0)-1,10000,2),2,0),0)</f>
        <v>0</v>
      </c>
      <c r="K3548">
        <f t="shared" ca="1" si="1256"/>
        <v>115.61527981938126</v>
      </c>
      <c r="L3548" s="30">
        <f t="shared" ca="1" si="1257"/>
        <v>151.33622514777346</v>
      </c>
      <c r="N3548">
        <f t="shared" ca="1" si="1261"/>
        <v>-5.7211512516516327E-4</v>
      </c>
      <c r="O3548">
        <f t="shared" ca="1" si="1262"/>
        <v>2.6334615121653034E-3</v>
      </c>
      <c r="Q3548">
        <f t="shared" ca="1" si="1274"/>
        <v>3.1319860583712826E-2</v>
      </c>
      <c r="R3548">
        <f t="shared" ca="1" si="1273"/>
        <v>8.6242833704313779E-2</v>
      </c>
      <c r="T3548">
        <f t="shared" ca="1" si="1237"/>
        <v>4.6647451373360967E-2</v>
      </c>
      <c r="U3548">
        <f t="shared" ca="1" si="1232"/>
        <v>8.9072374305950539E-2</v>
      </c>
      <c r="W3548">
        <f t="shared" ca="1" si="1233"/>
        <v>-0.36655778791063848</v>
      </c>
      <c r="X3548">
        <f t="shared" ca="1" si="1234"/>
        <v>-0.29842846510777377</v>
      </c>
      <c r="Z3548">
        <f t="shared" ca="1" si="1247"/>
        <v>115.26857954110865</v>
      </c>
      <c r="AA3548">
        <f t="shared" ca="1" si="1247"/>
        <v>115.13055836009657</v>
      </c>
      <c r="AB3548">
        <f t="shared" ca="1" si="1247"/>
        <v>114.93287661444582</v>
      </c>
      <c r="AC3548">
        <f t="shared" ca="1" si="1248"/>
        <v>115.13055836009657</v>
      </c>
      <c r="AE3548">
        <f ca="1">IFERROR(VLOOKUP($B3548,OFFSET(Input!$A$1,0,MATCH(Index!AE$6&amp;" Index",Input!$1:$1,0)-1,10000,2),2,0),AE3547)</f>
        <v>13.46</v>
      </c>
      <c r="AF3548">
        <f t="shared" ca="1" si="1238"/>
        <v>14.416000000000002</v>
      </c>
      <c r="AG3548">
        <f t="shared" ca="1" si="1238"/>
        <v>14.156999999999996</v>
      </c>
      <c r="AH3548">
        <f t="shared" ca="1" si="1238"/>
        <v>13.933999999999996</v>
      </c>
      <c r="AI3548">
        <f t="shared" ca="1" si="1239"/>
        <v>14.156999999999996</v>
      </c>
      <c r="AK3548">
        <f t="shared" ca="1" si="1240"/>
        <v>1</v>
      </c>
      <c r="AL3548">
        <f t="shared" ca="1" si="1241"/>
        <v>1</v>
      </c>
      <c r="AN3548" t="str">
        <f t="shared" ca="1" si="1251"/>
        <v>Not Down</v>
      </c>
      <c r="AO3548" t="str">
        <f t="shared" ca="1" si="1258"/>
        <v>Up</v>
      </c>
      <c r="AQ3548">
        <f t="shared" ca="1" si="1249"/>
        <v>0</v>
      </c>
      <c r="AR3548">
        <f t="shared" ca="1" si="1250"/>
        <v>1</v>
      </c>
      <c r="AT3548">
        <f t="shared" ca="1" si="1275"/>
        <v>1</v>
      </c>
      <c r="AU3548">
        <f t="shared" ca="1" si="1276"/>
        <v>0</v>
      </c>
      <c r="AW3548" s="5">
        <f t="shared" ca="1" si="1243"/>
        <v>8.6242833704313779E-2</v>
      </c>
      <c r="AX3548" s="5">
        <f t="shared" ca="1" si="1244"/>
        <v>8.9072374305950539E-2</v>
      </c>
      <c r="AY3548" s="18">
        <f t="shared" ca="1" si="1242"/>
        <v>8.9072374305950539E-2</v>
      </c>
      <c r="BA3548" s="6">
        <f t="shared" ca="1" si="1235"/>
        <v>0.56134127320169258</v>
      </c>
      <c r="BB3548">
        <f t="shared" ca="1" si="1236"/>
        <v>0.51177701803004849</v>
      </c>
      <c r="BC3548" t="str">
        <f t="shared" ca="1" si="1271"/>
        <v>HYG UP Equity</v>
      </c>
      <c r="BD3548" t="str">
        <f t="shared" ca="1" si="1272"/>
        <v>TLT UP Equity</v>
      </c>
      <c r="BF3548">
        <f t="shared" ca="1" si="1245"/>
        <v>0</v>
      </c>
      <c r="BG3548">
        <f t="shared" ca="1" si="1246"/>
        <v>1</v>
      </c>
      <c r="BI3548">
        <f t="shared" ca="1" si="1259"/>
        <v>0</v>
      </c>
      <c r="BJ3548">
        <f t="shared" ca="1" si="1260"/>
        <v>1</v>
      </c>
      <c r="BL3548">
        <f t="shared" ca="1" si="1277"/>
        <v>0</v>
      </c>
      <c r="BM3548">
        <f t="shared" ca="1" si="1278"/>
        <v>8.887934341639335</v>
      </c>
      <c r="BN3548" s="9">
        <f t="shared" ca="1" si="1268"/>
        <v>0</v>
      </c>
      <c r="BO3548" s="9">
        <f t="shared" ca="1" si="1269"/>
        <v>1</v>
      </c>
      <c r="BP3548" s="9">
        <f t="shared" ca="1" si="1263"/>
        <v>0</v>
      </c>
      <c r="BQ3548" s="9">
        <f t="shared" ca="1" si="1264"/>
        <v>1</v>
      </c>
      <c r="BR3548">
        <f t="shared" ca="1" si="1265"/>
        <v>1345.066432624958</v>
      </c>
      <c r="BS3548">
        <f t="shared" ca="1" si="1266"/>
        <v>2.6369321178332239E-3</v>
      </c>
      <c r="BT3548">
        <f t="shared" ca="1" si="1267"/>
        <v>1.8055555555555558E-5</v>
      </c>
      <c r="BU3548">
        <f t="shared" ca="1" si="1252"/>
        <v>0</v>
      </c>
      <c r="BV3548">
        <f t="shared" ca="1" si="1253"/>
        <v>0</v>
      </c>
      <c r="BW3548" s="35">
        <f ca="1">IFERROR(VLOOKUP($B3548,OFFSET(Input!$A$1,0,MATCH(Index!BW$6&amp;" Index",Input!$1:$1,0)-1,10000,2),2,0)/100,BW3547)</f>
        <v>4.0999999999999995E-3</v>
      </c>
      <c r="BX3548">
        <f t="shared" ca="1" si="1270"/>
        <v>1.0143963322018395E-2</v>
      </c>
      <c r="CE3548">
        <v>1099.2440145058317</v>
      </c>
    </row>
    <row r="3549" spans="2:83" x14ac:dyDescent="0.25">
      <c r="B3549" s="2">
        <v>42669</v>
      </c>
      <c r="C3549">
        <f t="shared" ca="1" si="1254"/>
        <v>0</v>
      </c>
      <c r="D3549">
        <f t="shared" ca="1" si="1255"/>
        <v>0</v>
      </c>
      <c r="E3549">
        <f ca="1">IF($B3549&lt;VLOOKUP(E$6&amp;" Equity",Param,4,0),"",IFERROR(VLOOKUP($B3549,OFFSET(Input!$A$1,0,MATCH(Index!E$6&amp;" Equity",Input!$1:$1,0)-1,10000,2),2,0),E3548))</f>
        <v>87.02</v>
      </c>
      <c r="F3549" s="33">
        <v>132.18</v>
      </c>
      <c r="H3549">
        <f ca="1">IFERROR(VLOOKUP($B3549,OFFSET(Input!$A$1,0,MATCH(Index!H$6,Input!$1:$1,0)-1,10000,2),2,0),0)</f>
        <v>0</v>
      </c>
      <c r="I3549">
        <f ca="1">IFERROR(VLOOKUP($B3549,OFFSET(Input!$A$1,0,MATCH(Index!I$6,Input!$1:$1,0)-1,10000,2),2,0),0)</f>
        <v>0</v>
      </c>
      <c r="K3549">
        <f t="shared" ca="1" si="1256"/>
        <v>115.15213059268119</v>
      </c>
      <c r="L3549" s="30">
        <f t="shared" ca="1" si="1257"/>
        <v>150.31276104623308</v>
      </c>
      <c r="N3549">
        <f t="shared" ca="1" si="1261"/>
        <v>-4.0139970174693255E-3</v>
      </c>
      <c r="O3549">
        <f t="shared" ca="1" si="1262"/>
        <v>-6.7858211079691094E-3</v>
      </c>
      <c r="Q3549">
        <f t="shared" ca="1" si="1274"/>
        <v>3.720156883841394E-2</v>
      </c>
      <c r="R3549">
        <f t="shared" ca="1" si="1273"/>
        <v>9.2596468607979418E-2</v>
      </c>
      <c r="T3549">
        <f t="shared" ca="1" si="1237"/>
        <v>4.2637572828788661E-2</v>
      </c>
      <c r="U3549">
        <f t="shared" ca="1" si="1232"/>
        <v>9.1951129219285679E-2</v>
      </c>
      <c r="W3549">
        <f t="shared" ca="1" si="1233"/>
        <v>-8.5695813347186053E-2</v>
      </c>
      <c r="X3549">
        <f t="shared" ca="1" si="1234"/>
        <v>-0.18229885273404586</v>
      </c>
      <c r="Z3549">
        <f t="shared" ca="1" si="1247"/>
        <v>115.28710551017666</v>
      </c>
      <c r="AA3549">
        <f t="shared" ca="1" si="1247"/>
        <v>115.14351064839119</v>
      </c>
      <c r="AB3549">
        <f t="shared" ca="1" si="1247"/>
        <v>114.97696465734576</v>
      </c>
      <c r="AC3549">
        <f t="shared" ca="1" si="1248"/>
        <v>115.14351064839119</v>
      </c>
      <c r="AE3549">
        <f ca="1">IFERROR(VLOOKUP($B3549,OFFSET(Input!$A$1,0,MATCH(Index!AE$6&amp;" Index",Input!$1:$1,0)-1,10000,2),2,0),AE3548)</f>
        <v>14.24</v>
      </c>
      <c r="AF3549">
        <f t="shared" ca="1" si="1238"/>
        <v>14.499333333333336</v>
      </c>
      <c r="AG3549">
        <f t="shared" ca="1" si="1238"/>
        <v>14.249500000000001</v>
      </c>
      <c r="AH3549">
        <f t="shared" ca="1" si="1238"/>
        <v>13.971599999999999</v>
      </c>
      <c r="AI3549">
        <f t="shared" ca="1" si="1239"/>
        <v>14.249500000000001</v>
      </c>
      <c r="AK3549">
        <f t="shared" ca="1" si="1240"/>
        <v>1</v>
      </c>
      <c r="AL3549">
        <f t="shared" ca="1" si="1241"/>
        <v>1</v>
      </c>
      <c r="AN3549" t="str">
        <f t="shared" ca="1" si="1251"/>
        <v>Not Down</v>
      </c>
      <c r="AO3549" t="str">
        <f t="shared" ca="1" si="1258"/>
        <v>Up</v>
      </c>
      <c r="AQ3549">
        <f t="shared" ca="1" si="1249"/>
        <v>0</v>
      </c>
      <c r="AR3549">
        <f t="shared" ca="1" si="1250"/>
        <v>1</v>
      </c>
      <c r="AT3549">
        <f t="shared" ca="1" si="1275"/>
        <v>1</v>
      </c>
      <c r="AU3549">
        <f t="shared" ca="1" si="1276"/>
        <v>0</v>
      </c>
      <c r="AW3549" s="5">
        <f t="shared" ca="1" si="1243"/>
        <v>9.2596468607979418E-2</v>
      </c>
      <c r="AX3549" s="5">
        <f t="shared" ca="1" si="1244"/>
        <v>9.1951129219285679E-2</v>
      </c>
      <c r="AY3549" s="18">
        <f t="shared" ca="1" si="1242"/>
        <v>9.2596468607979418E-2</v>
      </c>
      <c r="BA3549" s="6">
        <f t="shared" ca="1" si="1235"/>
        <v>0.53997739602448835</v>
      </c>
      <c r="BB3549">
        <f t="shared" ca="1" si="1236"/>
        <v>0.51177701803004849</v>
      </c>
      <c r="BC3549" t="str">
        <f t="shared" ca="1" si="1271"/>
        <v>HYG UP Equity</v>
      </c>
      <c r="BD3549" t="str">
        <f t="shared" ca="1" si="1272"/>
        <v>TLT UP Equity</v>
      </c>
      <c r="BF3549">
        <f t="shared" ca="1" si="1245"/>
        <v>0</v>
      </c>
      <c r="BG3549">
        <f t="shared" ca="1" si="1246"/>
        <v>1</v>
      </c>
      <c r="BI3549">
        <f t="shared" ca="1" si="1259"/>
        <v>0</v>
      </c>
      <c r="BJ3549">
        <f t="shared" ca="1" si="1260"/>
        <v>1</v>
      </c>
      <c r="BL3549">
        <f t="shared" ca="1" si="1277"/>
        <v>0</v>
      </c>
      <c r="BM3549">
        <f t="shared" ca="1" si="1278"/>
        <v>8.887934341639335</v>
      </c>
      <c r="BN3549" s="9">
        <f t="shared" ca="1" si="1268"/>
        <v>0</v>
      </c>
      <c r="BO3549" s="9">
        <f t="shared" ca="1" si="1269"/>
        <v>1</v>
      </c>
      <c r="BP3549" s="9">
        <f t="shared" ca="1" si="1263"/>
        <v>0</v>
      </c>
      <c r="BQ3549" s="9">
        <f t="shared" ca="1" si="1264"/>
        <v>1</v>
      </c>
      <c r="BR3549">
        <f t="shared" ca="1" si="1265"/>
        <v>1335.9699508894423</v>
      </c>
      <c r="BS3549">
        <f t="shared" ca="1" si="1266"/>
        <v>-6.7628494138861628E-3</v>
      </c>
      <c r="BT3549">
        <f t="shared" ca="1" si="1267"/>
        <v>1.8055555555555558E-5</v>
      </c>
      <c r="BU3549">
        <f t="shared" ca="1" si="1252"/>
        <v>0</v>
      </c>
      <c r="BV3549">
        <f t="shared" ca="1" si="1253"/>
        <v>0</v>
      </c>
      <c r="BW3549" s="35">
        <f ca="1">IFERROR(VLOOKUP($B3549,OFFSET(Input!$A$1,0,MATCH(Index!BW$6&amp;" Index",Input!$1:$1,0)-1,10000,2),2,0)/100,BW3548)</f>
        <v>4.0999999999999995E-3</v>
      </c>
      <c r="BX3549">
        <f t="shared" ca="1" si="1270"/>
        <v>1.0157474596951752E-2</v>
      </c>
      <c r="CE3549">
        <v>1095.4201404210926</v>
      </c>
    </row>
    <row r="3550" spans="2:83" x14ac:dyDescent="0.25">
      <c r="B3550" s="2">
        <v>42670</v>
      </c>
      <c r="C3550">
        <f t="shared" ca="1" si="1254"/>
        <v>0</v>
      </c>
      <c r="D3550">
        <f t="shared" ca="1" si="1255"/>
        <v>0</v>
      </c>
      <c r="E3550">
        <f ca="1">IF($B3550&lt;VLOOKUP(E$6&amp;" Equity",Param,4,0),"",IFERROR(VLOOKUP($B3550,OFFSET(Input!$A$1,0,MATCH(Index!E$6&amp;" Equity",Input!$1:$1,0)-1,10000,2),2,0),E3549))</f>
        <v>86.7</v>
      </c>
      <c r="F3550" s="33">
        <v>130.74</v>
      </c>
      <c r="H3550">
        <f ca="1">IFERROR(VLOOKUP($B3550,OFFSET(Input!$A$1,0,MATCH(Index!H$6,Input!$1:$1,0)-1,10000,2),2,0),0)</f>
        <v>0</v>
      </c>
      <c r="I3550">
        <f ca="1">IFERROR(VLOOKUP($B3550,OFFSET(Input!$A$1,0,MATCH(Index!I$6,Input!$1:$1,0)-1,10000,2),2,0),0)</f>
        <v>0</v>
      </c>
      <c r="K3550">
        <f t="shared" ca="1" si="1256"/>
        <v>114.72867987112687</v>
      </c>
      <c r="L3550" s="30">
        <f t="shared" ca="1" si="1257"/>
        <v>148.67521848376845</v>
      </c>
      <c r="N3550">
        <f t="shared" ca="1" si="1261"/>
        <v>-3.6840935060377675E-3</v>
      </c>
      <c r="O3550">
        <f t="shared" ca="1" si="1262"/>
        <v>-1.0954011857723244E-2</v>
      </c>
      <c r="Q3550">
        <f t="shared" ca="1" si="1274"/>
        <v>3.9547285395361995E-2</v>
      </c>
      <c r="R3550">
        <f t="shared" ca="1" si="1273"/>
        <v>0.10603221741595571</v>
      </c>
      <c r="T3550">
        <f t="shared" ca="1" si="1237"/>
        <v>4.2519165724411057E-2</v>
      </c>
      <c r="U3550">
        <f t="shared" ref="U3550:U3613" ca="1" si="1279">SQRT(SUMPRODUCT(OFFSET(O3550,0,0,-U$5,1),OFFSET(O3550,0,0,-U$5,1))*252/U$5)</f>
        <v>9.9430935207915974E-2</v>
      </c>
      <c r="W3550">
        <f t="shared" ref="W3550:W3613" ca="1" si="1280">(SUMPRODUCT(OFFSET(N3550,0,0,-W$5,1),OFFSET(O3550,0,0,-W$5,1))*252/W$5)/(Q3550*R3550)</f>
        <v>0.22931492075639473</v>
      </c>
      <c r="X3550">
        <f t="shared" ref="X3550:X3613" ca="1" si="1281">(SUMPRODUCT(OFFSET(N3550,0,0,-X$5,1),OFFSET(O3550,0,0,-X$5,1))*252/X$5)/(T3550*U3550)</f>
        <v>-2.0244033109674452E-2</v>
      </c>
      <c r="Z3550">
        <f t="shared" ca="1" si="1247"/>
        <v>115.29239864419608</v>
      </c>
      <c r="AA3550">
        <f t="shared" ca="1" si="1247"/>
        <v>115.15702799835651</v>
      </c>
      <c r="AB3550">
        <f t="shared" ca="1" si="1247"/>
        <v>114.98883248145128</v>
      </c>
      <c r="AC3550">
        <f t="shared" ca="1" si="1248"/>
        <v>115.15702799835651</v>
      </c>
      <c r="AE3550">
        <f ca="1">IFERROR(VLOOKUP($B3550,OFFSET(Input!$A$1,0,MATCH(Index!AE$6&amp;" Index",Input!$1:$1,0)-1,10000,2),2,0),AE3549)</f>
        <v>15.36</v>
      </c>
      <c r="AF3550">
        <f t="shared" ca="1" si="1238"/>
        <v>14.667333333333337</v>
      </c>
      <c r="AG3550">
        <f t="shared" ca="1" si="1238"/>
        <v>14.316500000000001</v>
      </c>
      <c r="AH3550">
        <f t="shared" ca="1" si="1238"/>
        <v>14.105199999999998</v>
      </c>
      <c r="AI3550">
        <f t="shared" ca="1" si="1239"/>
        <v>14.316500000000001</v>
      </c>
      <c r="AK3550">
        <f t="shared" ca="1" si="1240"/>
        <v>1</v>
      </c>
      <c r="AL3550">
        <f t="shared" ca="1" si="1241"/>
        <v>1</v>
      </c>
      <c r="AN3550" t="str">
        <f t="shared" ca="1" si="1251"/>
        <v>Not Down</v>
      </c>
      <c r="AO3550" t="str">
        <f t="shared" ca="1" si="1258"/>
        <v>Up</v>
      </c>
      <c r="AQ3550">
        <f t="shared" ca="1" si="1249"/>
        <v>0</v>
      </c>
      <c r="AR3550">
        <f t="shared" ca="1" si="1250"/>
        <v>1</v>
      </c>
      <c r="AT3550">
        <f t="shared" ca="1" si="1275"/>
        <v>1</v>
      </c>
      <c r="AU3550">
        <f t="shared" ca="1" si="1276"/>
        <v>0</v>
      </c>
      <c r="AW3550" s="5">
        <f t="shared" ca="1" si="1243"/>
        <v>0.10603221741595571</v>
      </c>
      <c r="AX3550" s="5">
        <f t="shared" ca="1" si="1244"/>
        <v>9.9430935207915974E-2</v>
      </c>
      <c r="AY3550" s="18">
        <f t="shared" ca="1" si="1242"/>
        <v>0.10603221741595571</v>
      </c>
      <c r="BA3550" s="6">
        <f t="shared" ref="BA3550:BA3613" ca="1" si="1282">MAX(0,MIN(150%,VT/AY3550))</f>
        <v>0.47155478984141297</v>
      </c>
      <c r="BB3550">
        <f t="shared" ref="BB3550:BB3613" ca="1" si="1283">IF($D3550&lt;&gt;0,BA3550,IF(AND(AY3550*BB3549&gt;4.5%,AY3550*BB3549&lt;5.5%),BB3549,BA3550))</f>
        <v>0.51177701803004849</v>
      </c>
      <c r="BC3550" t="str">
        <f t="shared" ca="1" si="1271"/>
        <v>HYG UP Equity</v>
      </c>
      <c r="BD3550" t="str">
        <f t="shared" ca="1" si="1272"/>
        <v>TLT UP Equity</v>
      </c>
      <c r="BF3550">
        <f t="shared" ca="1" si="1245"/>
        <v>0</v>
      </c>
      <c r="BG3550">
        <f t="shared" ca="1" si="1246"/>
        <v>1</v>
      </c>
      <c r="BI3550">
        <f t="shared" ca="1" si="1259"/>
        <v>0</v>
      </c>
      <c r="BJ3550">
        <f t="shared" ca="1" si="1260"/>
        <v>1</v>
      </c>
      <c r="BL3550">
        <f t="shared" ca="1" si="1277"/>
        <v>0</v>
      </c>
      <c r="BM3550">
        <f t="shared" ca="1" si="1278"/>
        <v>8.887934341639335</v>
      </c>
      <c r="BN3550" s="9">
        <f t="shared" ca="1" si="1268"/>
        <v>0</v>
      </c>
      <c r="BO3550" s="9">
        <f t="shared" ca="1" si="1269"/>
        <v>0.99999999999999989</v>
      </c>
      <c r="BP3550" s="9">
        <f t="shared" ca="1" si="1263"/>
        <v>0</v>
      </c>
      <c r="BQ3550" s="9">
        <f t="shared" ca="1" si="1264"/>
        <v>0.99999999999999989</v>
      </c>
      <c r="BR3550">
        <f t="shared" ca="1" si="1265"/>
        <v>1321.4155801126169</v>
      </c>
      <c r="BS3550">
        <f t="shared" ca="1" si="1266"/>
        <v>-1.0894235133908192E-2</v>
      </c>
      <c r="BT3550">
        <f t="shared" ca="1" si="1267"/>
        <v>1.8055555555555555E-5</v>
      </c>
      <c r="BU3550">
        <f t="shared" ca="1" si="1252"/>
        <v>0</v>
      </c>
      <c r="BV3550">
        <f t="shared" ca="1" si="1253"/>
        <v>0</v>
      </c>
      <c r="BW3550" s="35">
        <f ca="1">IFERROR(VLOOKUP($B3550,OFFSET(Input!$A$1,0,MATCH(Index!BW$6&amp;" Index",Input!$1:$1,0)-1,10000,2),2,0)/100,BW3549)</f>
        <v>4.0999999999999995E-3</v>
      </c>
      <c r="BX3550">
        <f t="shared" ca="1" si="1270"/>
        <v>1.0122140400572122E-2</v>
      </c>
      <c r="CE3550">
        <v>1089.2934685449165</v>
      </c>
    </row>
    <row r="3551" spans="2:83" x14ac:dyDescent="0.25">
      <c r="B3551" s="2">
        <v>42671</v>
      </c>
      <c r="C3551">
        <f t="shared" ca="1" si="1254"/>
        <v>0</v>
      </c>
      <c r="D3551">
        <f t="shared" ca="1" si="1255"/>
        <v>0</v>
      </c>
      <c r="E3551">
        <f ca="1">IF($B3551&lt;VLOOKUP(E$6&amp;" Equity",Param,4,0),"",IFERROR(VLOOKUP($B3551,OFFSET(Input!$A$1,0,MATCH(Index!E$6&amp;" Equity",Input!$1:$1,0)-1,10000,2),2,0),E3550))</f>
        <v>86.28</v>
      </c>
      <c r="F3551" s="33">
        <v>130.44999999999999</v>
      </c>
      <c r="H3551">
        <f ca="1">IFERROR(VLOOKUP($B3551,OFFSET(Input!$A$1,0,MATCH(Index!H$6,Input!$1:$1,0)-1,10000,2),2,0),0)</f>
        <v>0</v>
      </c>
      <c r="I3551">
        <f ca="1">IFERROR(VLOOKUP($B3551,OFFSET(Input!$A$1,0,MATCH(Index!I$6,Input!$1:$1,0)-1,10000,2),2,0),0)</f>
        <v>0</v>
      </c>
      <c r="K3551">
        <f t="shared" ca="1" si="1256"/>
        <v>114.1729007990868</v>
      </c>
      <c r="L3551" s="30">
        <f t="shared" ca="1" si="1257"/>
        <v>148.34543560660541</v>
      </c>
      <c r="N3551">
        <f t="shared" ca="1" si="1261"/>
        <v>-4.8560622655406116E-3</v>
      </c>
      <c r="O3551">
        <f t="shared" ca="1" si="1262"/>
        <v>-2.2206066018462759E-3</v>
      </c>
      <c r="Q3551">
        <f t="shared" ca="1" si="1274"/>
        <v>4.4992497695409688E-2</v>
      </c>
      <c r="R3551">
        <f t="shared" ca="1" si="1273"/>
        <v>7.9683245111650272E-2</v>
      </c>
      <c r="T3551">
        <f t="shared" ref="T3551:T3614" ca="1" si="1284">SQRT(SUMPRODUCT(OFFSET(N3551,0,0,-T$5,1),OFFSET(N3551,0,0,-T$5,1))*252/T$5)</f>
        <v>4.3185755042905845E-2</v>
      </c>
      <c r="U3551">
        <f t="shared" ca="1" si="1279"/>
        <v>9.4515751624654101E-2</v>
      </c>
      <c r="W3551">
        <f t="shared" ca="1" si="1280"/>
        <v>0.57265096614694422</v>
      </c>
      <c r="X3551">
        <f t="shared" ca="1" si="1281"/>
        <v>0.13326174860924345</v>
      </c>
      <c r="Z3551">
        <f t="shared" ca="1" si="1247"/>
        <v>115.21564820091437</v>
      </c>
      <c r="AA3551">
        <f t="shared" ca="1" si="1247"/>
        <v>115.11772522155493</v>
      </c>
      <c r="AB3551">
        <f t="shared" ca="1" si="1247"/>
        <v>114.98373886334151</v>
      </c>
      <c r="AC3551">
        <f t="shared" ca="1" si="1248"/>
        <v>115.11772522155493</v>
      </c>
      <c r="AE3551">
        <f ca="1">IFERROR(VLOOKUP($B3551,OFFSET(Input!$A$1,0,MATCH(Index!AE$6&amp;" Index",Input!$1:$1,0)-1,10000,2),2,0),AE3550)</f>
        <v>16.190000000000001</v>
      </c>
      <c r="AF3551">
        <f t="shared" ref="AF3551:AH3614" ca="1" si="1285">AVERAGE(OFFSET($AE3551,0,0,-AF$5,1))</f>
        <v>14.848000000000003</v>
      </c>
      <c r="AG3551">
        <f t="shared" ca="1" si="1285"/>
        <v>14.461500000000001</v>
      </c>
      <c r="AH3551">
        <f t="shared" ca="1" si="1285"/>
        <v>14.261199999999999</v>
      </c>
      <c r="AI3551">
        <f t="shared" ref="AI3551:AI3614" ca="1" si="1286">MAX(AH3551,AG3551)</f>
        <v>14.461500000000001</v>
      </c>
      <c r="AK3551">
        <f t="shared" ref="AK3551:AK3614" ca="1" si="1287">IF(Z3551&gt;AC3551,1,-1)</f>
        <v>1</v>
      </c>
      <c r="AL3551">
        <f t="shared" ref="AL3551:AL3614" ca="1" si="1288">IF(AF3551&gt;AI3551,1,-1)</f>
        <v>1</v>
      </c>
      <c r="AN3551" t="str">
        <f t="shared" ca="1" si="1251"/>
        <v>Not Down</v>
      </c>
      <c r="AO3551" t="str">
        <f t="shared" ca="1" si="1258"/>
        <v>Up</v>
      </c>
      <c r="AQ3551">
        <f t="shared" ca="1" si="1249"/>
        <v>0</v>
      </c>
      <c r="AR3551">
        <f t="shared" ca="1" si="1250"/>
        <v>1</v>
      </c>
      <c r="AT3551">
        <f t="shared" ca="1" si="1275"/>
        <v>1</v>
      </c>
      <c r="AU3551">
        <f t="shared" ca="1" si="1276"/>
        <v>0</v>
      </c>
      <c r="AW3551" s="5">
        <f t="shared" ca="1" si="1243"/>
        <v>7.9683245111650272E-2</v>
      </c>
      <c r="AX3551" s="5">
        <f t="shared" ca="1" si="1244"/>
        <v>9.4515751624654101E-2</v>
      </c>
      <c r="AY3551" s="18">
        <f t="shared" ref="AY3551:AY3614" ca="1" si="1289">MAX(AW3551,AX3551)</f>
        <v>9.4515751624654101E-2</v>
      </c>
      <c r="BA3551" s="6">
        <f t="shared" ca="1" si="1282"/>
        <v>0.52901235128047885</v>
      </c>
      <c r="BB3551">
        <f t="shared" ca="1" si="1283"/>
        <v>0.51177701803004849</v>
      </c>
      <c r="BC3551" t="str">
        <f t="shared" ca="1" si="1271"/>
        <v>HYG UP Equity</v>
      </c>
      <c r="BD3551" t="str">
        <f t="shared" ca="1" si="1272"/>
        <v>TLT UP Equity</v>
      </c>
      <c r="BF3551">
        <f t="shared" ca="1" si="1245"/>
        <v>0</v>
      </c>
      <c r="BG3551">
        <f t="shared" ca="1" si="1246"/>
        <v>1</v>
      </c>
      <c r="BI3551">
        <f t="shared" ca="1" si="1259"/>
        <v>0</v>
      </c>
      <c r="BJ3551">
        <f t="shared" ca="1" si="1260"/>
        <v>1</v>
      </c>
      <c r="BL3551">
        <f t="shared" ca="1" si="1277"/>
        <v>0</v>
      </c>
      <c r="BM3551">
        <f t="shared" ca="1" si="1278"/>
        <v>8.887934341639335</v>
      </c>
      <c r="BN3551" s="9">
        <f t="shared" ca="1" si="1268"/>
        <v>0</v>
      </c>
      <c r="BO3551" s="9">
        <f t="shared" ca="1" si="1269"/>
        <v>1</v>
      </c>
      <c r="BP3551" s="9">
        <f t="shared" ca="1" si="1263"/>
        <v>0</v>
      </c>
      <c r="BQ3551" s="9">
        <f t="shared" ca="1" si="1264"/>
        <v>1</v>
      </c>
      <c r="BR3551">
        <f t="shared" ca="1" si="1265"/>
        <v>1318.4844915533947</v>
      </c>
      <c r="BS3551">
        <f t="shared" ca="1" si="1266"/>
        <v>-2.2181428789967983E-3</v>
      </c>
      <c r="BT3551">
        <f t="shared" ca="1" si="1267"/>
        <v>1.8055555555555558E-5</v>
      </c>
      <c r="BU3551">
        <f t="shared" ca="1" si="1252"/>
        <v>0</v>
      </c>
      <c r="BV3551">
        <f t="shared" ca="1" si="1253"/>
        <v>0</v>
      </c>
      <c r="BW3551" s="35">
        <f ca="1">IFERROR(VLOOKUP($B3551,OFFSET(Input!$A$1,0,MATCH(Index!BW$6&amp;" Index",Input!$1:$1,0)-1,10000,2),2,0)/100,BW3550)</f>
        <v>4.0999999999999995E-3</v>
      </c>
      <c r="BX3551">
        <f t="shared" ca="1" si="1270"/>
        <v>1.006552738915255E-2</v>
      </c>
      <c r="CE3551">
        <v>1088.0377707520299</v>
      </c>
    </row>
    <row r="3552" spans="2:83" x14ac:dyDescent="0.25">
      <c r="B3552" s="2">
        <v>42674</v>
      </c>
      <c r="C3552">
        <f t="shared" ca="1" si="1254"/>
        <v>0</v>
      </c>
      <c r="D3552">
        <f t="shared" ca="1" si="1255"/>
        <v>0</v>
      </c>
      <c r="E3552">
        <f ca="1">IF($B3552&lt;VLOOKUP(E$6&amp;" Equity",Param,4,0),"",IFERROR(VLOOKUP($B3552,OFFSET(Input!$A$1,0,MATCH(Index!E$6&amp;" Equity",Input!$1:$1,0)-1,10000,2),2,0),E3551))</f>
        <v>86.02</v>
      </c>
      <c r="F3552" s="33">
        <v>131.25</v>
      </c>
      <c r="H3552">
        <f ca="1">IFERROR(VLOOKUP($B3552,OFFSET(Input!$A$1,0,MATCH(Index!H$6,Input!$1:$1,0)-1,10000,2),2,0),0)</f>
        <v>0</v>
      </c>
      <c r="I3552">
        <f ca="1">IFERROR(VLOOKUP($B3552,OFFSET(Input!$A$1,0,MATCH(Index!I$6,Input!$1:$1,0)-1,10000,2),2,0),0)</f>
        <v>0</v>
      </c>
      <c r="K3552">
        <f t="shared" ca="1" si="1256"/>
        <v>113.8288470878239</v>
      </c>
      <c r="L3552" s="30">
        <f t="shared" ca="1" si="1257"/>
        <v>149.25518147464132</v>
      </c>
      <c r="N3552">
        <f t="shared" ca="1" si="1261"/>
        <v>-3.0179941653654288E-3</v>
      </c>
      <c r="O3552">
        <f t="shared" ca="1" si="1262"/>
        <v>6.1138898889956904E-3</v>
      </c>
      <c r="Q3552">
        <f t="shared" ca="1" si="1274"/>
        <v>4.6964769733050783E-2</v>
      </c>
      <c r="R3552">
        <f t="shared" ca="1" si="1273"/>
        <v>7.9189889319566151E-2</v>
      </c>
      <c r="T3552">
        <f t="shared" ca="1" si="1284"/>
        <v>4.4439836979864047E-2</v>
      </c>
      <c r="U3552">
        <f t="shared" ca="1" si="1279"/>
        <v>9.6265564045264082E-2</v>
      </c>
      <c r="W3552">
        <f t="shared" ca="1" si="1280"/>
        <v>0.48660268185741745</v>
      </c>
      <c r="X3552">
        <f t="shared" ca="1" si="1281"/>
        <v>6.6757614173908131E-2</v>
      </c>
      <c r="Z3552">
        <f t="shared" ca="1" si="1247"/>
        <v>115.12037178856465</v>
      </c>
      <c r="AA3552">
        <f t="shared" ca="1" si="1247"/>
        <v>115.06479388136063</v>
      </c>
      <c r="AB3552">
        <f t="shared" ca="1" si="1247"/>
        <v>114.9849080353131</v>
      </c>
      <c r="AC3552">
        <f t="shared" ca="1" si="1248"/>
        <v>115.06479388136063</v>
      </c>
      <c r="AE3552">
        <f ca="1">IFERROR(VLOOKUP($B3552,OFFSET(Input!$A$1,0,MATCH(Index!AE$6&amp;" Index",Input!$1:$1,0)-1,10000,2),2,0),AE3551)</f>
        <v>17.059999999999999</v>
      </c>
      <c r="AF3552">
        <f t="shared" ca="1" si="1285"/>
        <v>15.093333333333335</v>
      </c>
      <c r="AG3552">
        <f t="shared" ca="1" si="1285"/>
        <v>14.636000000000001</v>
      </c>
      <c r="AH3552">
        <f t="shared" ca="1" si="1285"/>
        <v>14.363599999999998</v>
      </c>
      <c r="AI3552">
        <f t="shared" ca="1" si="1286"/>
        <v>14.636000000000001</v>
      </c>
      <c r="AK3552">
        <f t="shared" ca="1" si="1287"/>
        <v>1</v>
      </c>
      <c r="AL3552">
        <f t="shared" ca="1" si="1288"/>
        <v>1</v>
      </c>
      <c r="AN3552" t="str">
        <f t="shared" ca="1" si="1251"/>
        <v>Not Down</v>
      </c>
      <c r="AO3552" t="str">
        <f t="shared" ca="1" si="1258"/>
        <v>Up</v>
      </c>
      <c r="AQ3552">
        <f t="shared" ca="1" si="1249"/>
        <v>0</v>
      </c>
      <c r="AR3552">
        <f t="shared" ca="1" si="1250"/>
        <v>1</v>
      </c>
      <c r="AT3552">
        <f t="shared" ca="1" si="1275"/>
        <v>1</v>
      </c>
      <c r="AU3552">
        <f t="shared" ca="1" si="1276"/>
        <v>0</v>
      </c>
      <c r="AW3552" s="5">
        <f t="shared" ca="1" si="1243"/>
        <v>7.9189889319566151E-2</v>
      </c>
      <c r="AX3552" s="5">
        <f t="shared" ca="1" si="1244"/>
        <v>9.6265564045264082E-2</v>
      </c>
      <c r="AY3552" s="18">
        <f t="shared" ca="1" si="1289"/>
        <v>9.6265564045264082E-2</v>
      </c>
      <c r="BA3552" s="6">
        <f t="shared" ca="1" si="1282"/>
        <v>0.51939653079360748</v>
      </c>
      <c r="BB3552">
        <f t="shared" ca="1" si="1283"/>
        <v>0.51177701803004849</v>
      </c>
      <c r="BC3552" t="str">
        <f t="shared" ca="1" si="1271"/>
        <v>HYG UP Equity</v>
      </c>
      <c r="BD3552" t="str">
        <f t="shared" ca="1" si="1272"/>
        <v>TLT UP Equity</v>
      </c>
      <c r="BF3552">
        <f t="shared" ca="1" si="1245"/>
        <v>0</v>
      </c>
      <c r="BG3552">
        <f t="shared" ca="1" si="1246"/>
        <v>1</v>
      </c>
      <c r="BI3552">
        <f t="shared" ca="1" si="1259"/>
        <v>0</v>
      </c>
      <c r="BJ3552">
        <f t="shared" ca="1" si="1260"/>
        <v>1</v>
      </c>
      <c r="BL3552">
        <f t="shared" ca="1" si="1277"/>
        <v>0</v>
      </c>
      <c r="BM3552">
        <f t="shared" ca="1" si="1278"/>
        <v>8.887934341639335</v>
      </c>
      <c r="BN3552" s="9">
        <f t="shared" ca="1" si="1268"/>
        <v>0</v>
      </c>
      <c r="BO3552" s="9">
        <f t="shared" ca="1" si="1269"/>
        <v>1</v>
      </c>
      <c r="BP3552" s="9">
        <f t="shared" ca="1" si="1263"/>
        <v>0</v>
      </c>
      <c r="BQ3552" s="9">
        <f t="shared" ca="1" si="1264"/>
        <v>1</v>
      </c>
      <c r="BR3552">
        <f t="shared" ca="1" si="1265"/>
        <v>1326.5702530960757</v>
      </c>
      <c r="BS3552">
        <f t="shared" ca="1" si="1266"/>
        <v>6.132617861249523E-3</v>
      </c>
      <c r="BT3552">
        <f t="shared" ca="1" si="1267"/>
        <v>5.4166666666666671E-5</v>
      </c>
      <c r="BU3552">
        <f t="shared" ca="1" si="1252"/>
        <v>0</v>
      </c>
      <c r="BV3552">
        <f t="shared" ca="1" si="1253"/>
        <v>0</v>
      </c>
      <c r="BW3552" s="35">
        <f ca="1">IFERROR(VLOOKUP($B3552,OFFSET(Input!$A$1,0,MATCH(Index!BW$6&amp;" Index",Input!$1:$1,0)-1,10000,2),2,0)/100,BW3551)</f>
        <v>3.0999999999999999E-3</v>
      </c>
      <c r="BX3552">
        <f t="shared" ca="1" si="1270"/>
        <v>3.0161772648558172E-2</v>
      </c>
      <c r="CE3552">
        <v>1091.3952658980577</v>
      </c>
    </row>
    <row r="3553" spans="2:83" x14ac:dyDescent="0.25">
      <c r="B3553" s="2">
        <v>42675</v>
      </c>
      <c r="C3553">
        <f t="shared" ca="1" si="1254"/>
        <v>1</v>
      </c>
      <c r="D3553">
        <f t="shared" ca="1" si="1255"/>
        <v>0</v>
      </c>
      <c r="E3553">
        <f ca="1">IF($B3553&lt;VLOOKUP(E$6&amp;" Equity",Param,4,0),"",IFERROR(VLOOKUP($B3553,OFFSET(Input!$A$1,0,MATCH(Index!E$6&amp;" Equity",Input!$1:$1,0)-1,10000,2),2,0),E3552))</f>
        <v>85.3</v>
      </c>
      <c r="F3553" s="33">
        <v>131.01</v>
      </c>
      <c r="H3553">
        <f ca="1">IFERROR(VLOOKUP($B3553,OFFSET(Input!$A$1,0,MATCH(Index!H$6,Input!$1:$1,0)-1,10000,2),2,0),0)</f>
        <v>0.38580999999999999</v>
      </c>
      <c r="I3553">
        <f ca="1">IFERROR(VLOOKUP($B3553,OFFSET(Input!$A$1,0,MATCH(Index!I$6,Input!$1:$1,0)-1,10000,2),2,0),0)</f>
        <v>0.24986</v>
      </c>
      <c r="K3553">
        <f t="shared" ca="1" si="1256"/>
        <v>113.38661897333566</v>
      </c>
      <c r="L3553" s="30">
        <f t="shared" ca="1" si="1257"/>
        <v>149.26639409246485</v>
      </c>
      <c r="N3553">
        <f t="shared" ca="1" si="1261"/>
        <v>-3.8925930576055724E-3</v>
      </c>
      <c r="O3553">
        <f t="shared" ca="1" si="1262"/>
        <v>7.5120987871727535E-5</v>
      </c>
      <c r="Q3553">
        <f t="shared" ca="1" si="1274"/>
        <v>4.6678475252579461E-2</v>
      </c>
      <c r="R3553">
        <f t="shared" ca="1" si="1273"/>
        <v>7.7500692415328268E-2</v>
      </c>
      <c r="T3553">
        <f t="shared" ca="1" si="1284"/>
        <v>4.6131788209964858E-2</v>
      </c>
      <c r="U3553">
        <f t="shared" ca="1" si="1279"/>
        <v>8.6737543795342875E-2</v>
      </c>
      <c r="W3553">
        <f t="shared" ca="1" si="1280"/>
        <v>0.40728641913392311</v>
      </c>
      <c r="X3553">
        <f t="shared" ca="1" si="1281"/>
        <v>6.3960274948029481E-3</v>
      </c>
      <c r="Z3553">
        <f t="shared" ca="1" si="1247"/>
        <v>114.93455764209607</v>
      </c>
      <c r="AA3553">
        <f t="shared" ca="1" si="1247"/>
        <v>114.99967576172835</v>
      </c>
      <c r="AB3553">
        <f t="shared" ca="1" si="1247"/>
        <v>114.95521378103943</v>
      </c>
      <c r="AC3553">
        <f t="shared" ca="1" si="1248"/>
        <v>114.99967576172835</v>
      </c>
      <c r="AE3553">
        <f ca="1">IFERROR(VLOOKUP($B3553,OFFSET(Input!$A$1,0,MATCH(Index!AE$6&amp;" Index",Input!$1:$1,0)-1,10000,2),2,0),AE3552)</f>
        <v>18.559999999999999</v>
      </c>
      <c r="AF3553">
        <f t="shared" ca="1" si="1285"/>
        <v>15.306666666666668</v>
      </c>
      <c r="AG3553">
        <f t="shared" ca="1" si="1285"/>
        <v>14.882500000000002</v>
      </c>
      <c r="AH3553">
        <f t="shared" ca="1" si="1285"/>
        <v>14.581999999999999</v>
      </c>
      <c r="AI3553">
        <f t="shared" ca="1" si="1286"/>
        <v>14.882500000000002</v>
      </c>
      <c r="AK3553">
        <f t="shared" ca="1" si="1287"/>
        <v>-1</v>
      </c>
      <c r="AL3553">
        <f t="shared" ca="1" si="1288"/>
        <v>1</v>
      </c>
      <c r="AN3553" t="str">
        <f t="shared" ca="1" si="1251"/>
        <v>Not Down</v>
      </c>
      <c r="AO3553" t="str">
        <f t="shared" ca="1" si="1258"/>
        <v>Not Up</v>
      </c>
      <c r="AQ3553">
        <f t="shared" ca="1" si="1249"/>
        <v>1</v>
      </c>
      <c r="AR3553">
        <f t="shared" ca="1" si="1250"/>
        <v>0</v>
      </c>
      <c r="AT3553">
        <f t="shared" ca="1" si="1275"/>
        <v>0</v>
      </c>
      <c r="AU3553">
        <f t="shared" ca="1" si="1276"/>
        <v>1</v>
      </c>
      <c r="AW3553" s="5">
        <f t="shared" ca="1" si="1243"/>
        <v>6.6352946630259244E-2</v>
      </c>
      <c r="AX3553" s="5">
        <f t="shared" ca="1" si="1244"/>
        <v>7.005920590703868E-2</v>
      </c>
      <c r="AY3553" s="18">
        <f t="shared" ca="1" si="1289"/>
        <v>7.005920590703868E-2</v>
      </c>
      <c r="BA3553" s="6">
        <f t="shared" ca="1" si="1282"/>
        <v>0.71368208292775726</v>
      </c>
      <c r="BB3553">
        <f t="shared" ca="1" si="1283"/>
        <v>0.71368208292775726</v>
      </c>
      <c r="BC3553" t="str">
        <f t="shared" ca="1" si="1271"/>
        <v>HYG UP Equity</v>
      </c>
      <c r="BD3553" t="str">
        <f t="shared" ca="1" si="1272"/>
        <v>TLT UP Equity</v>
      </c>
      <c r="BF3553">
        <f t="shared" ca="1" si="1245"/>
        <v>0.2</v>
      </c>
      <c r="BG3553">
        <f t="shared" ca="1" si="1246"/>
        <v>0.8</v>
      </c>
      <c r="BI3553">
        <f t="shared" ca="1" si="1259"/>
        <v>0</v>
      </c>
      <c r="BJ3553">
        <f t="shared" ca="1" si="1260"/>
        <v>1</v>
      </c>
      <c r="BL3553">
        <f t="shared" ca="1" si="1277"/>
        <v>0</v>
      </c>
      <c r="BM3553">
        <f t="shared" ca="1" si="1278"/>
        <v>8.887934341639335</v>
      </c>
      <c r="BN3553" s="9">
        <f t="shared" ca="1" si="1268"/>
        <v>0</v>
      </c>
      <c r="BO3553" s="9">
        <f t="shared" ca="1" si="1269"/>
        <v>0.99999999999999989</v>
      </c>
      <c r="BP3553" s="9">
        <f t="shared" ca="1" si="1263"/>
        <v>0</v>
      </c>
      <c r="BQ3553" s="9">
        <f t="shared" ca="1" si="1264"/>
        <v>0.99999999999999989</v>
      </c>
      <c r="BR3553">
        <f t="shared" ca="1" si="1265"/>
        <v>1326.6699101070892</v>
      </c>
      <c r="BS3553">
        <f t="shared" ca="1" si="1266"/>
        <v>7.5123809523791607E-5</v>
      </c>
      <c r="BT3553">
        <f t="shared" ca="1" si="1267"/>
        <v>1.8055555555555555E-5</v>
      </c>
      <c r="BU3553">
        <f t="shared" ca="1" si="1252"/>
        <v>0</v>
      </c>
      <c r="BV3553">
        <f t="shared" ca="1" si="1253"/>
        <v>0</v>
      </c>
      <c r="BW3553" s="35">
        <f ca="1">IFERROR(VLOOKUP($B3553,OFFSET(Input!$A$1,0,MATCH(Index!BW$6&amp;" Index",Input!$1:$1,0)-1,10000,2),2,0)/100,BW3552)</f>
        <v>4.0999999999999995E-3</v>
      </c>
      <c r="BX3553">
        <f t="shared" ca="1" si="1270"/>
        <v>1.0084948876047857E-2</v>
      </c>
      <c r="CE3553">
        <v>1091.4165715426875</v>
      </c>
    </row>
    <row r="3554" spans="2:83" x14ac:dyDescent="0.25">
      <c r="B3554" s="2">
        <v>42676</v>
      </c>
      <c r="C3554">
        <f t="shared" ca="1" si="1254"/>
        <v>0</v>
      </c>
      <c r="D3554">
        <f t="shared" ca="1" si="1255"/>
        <v>1</v>
      </c>
      <c r="E3554">
        <f ca="1">IF($B3554&lt;VLOOKUP(E$6&amp;" Equity",Param,4,0),"",IFERROR(VLOOKUP($B3554,OFFSET(Input!$A$1,0,MATCH(Index!E$6&amp;" Equity",Input!$1:$1,0)-1,10000,2),2,0),E3553))</f>
        <v>84.92</v>
      </c>
      <c r="F3554" s="33">
        <v>131.58000000000001</v>
      </c>
      <c r="H3554">
        <f ca="1">IFERROR(VLOOKUP($B3554,OFFSET(Input!$A$1,0,MATCH(Index!H$6,Input!$1:$1,0)-1,10000,2),2,0),0)</f>
        <v>0</v>
      </c>
      <c r="I3554">
        <f ca="1">IFERROR(VLOOKUP($B3554,OFFSET(Input!$A$1,0,MATCH(Index!I$6,Input!$1:$1,0)-1,10000,2),2,0),0)</f>
        <v>0</v>
      </c>
      <c r="K3554">
        <f t="shared" ca="1" si="1256"/>
        <v>112.88149687239935</v>
      </c>
      <c r="L3554" s="30">
        <f t="shared" ca="1" si="1257"/>
        <v>149.91582424766452</v>
      </c>
      <c r="N3554">
        <f t="shared" ca="1" si="1261"/>
        <v>-4.4648176625780456E-3</v>
      </c>
      <c r="O3554">
        <f t="shared" ca="1" si="1262"/>
        <v>4.3413754922728039E-3</v>
      </c>
      <c r="Q3554">
        <f t="shared" ca="1" si="1274"/>
        <v>4.974103601199191E-2</v>
      </c>
      <c r="R3554">
        <f t="shared" ca="1" si="1273"/>
        <v>8.0399349962307035E-2</v>
      </c>
      <c r="T3554">
        <f t="shared" ca="1" si="1284"/>
        <v>4.7862500989717817E-2</v>
      </c>
      <c r="U3554">
        <f t="shared" ca="1" si="1279"/>
        <v>8.6521975129449924E-2</v>
      </c>
      <c r="W3554">
        <f t="shared" ca="1" si="1280"/>
        <v>0.23133945006383183</v>
      </c>
      <c r="X3554">
        <f t="shared" ca="1" si="1281"/>
        <v>-1.5136736616302503E-2</v>
      </c>
      <c r="Z3554">
        <f t="shared" ca="1" si="1247"/>
        <v>114.66514919791246</v>
      </c>
      <c r="AA3554">
        <f t="shared" ca="1" si="1247"/>
        <v>114.89408377674343</v>
      </c>
      <c r="AB3554">
        <f t="shared" ca="1" si="1247"/>
        <v>114.87475026286386</v>
      </c>
      <c r="AC3554">
        <f t="shared" ca="1" si="1248"/>
        <v>114.89408377674343</v>
      </c>
      <c r="AE3554">
        <f ca="1">IFERROR(VLOOKUP($B3554,OFFSET(Input!$A$1,0,MATCH(Index!AE$6&amp;" Index",Input!$1:$1,0)-1,10000,2),2,0),AE3553)</f>
        <v>19.32</v>
      </c>
      <c r="AF3554">
        <f t="shared" ca="1" si="1285"/>
        <v>15.533999999999999</v>
      </c>
      <c r="AG3554">
        <f t="shared" ca="1" si="1285"/>
        <v>15.199000000000002</v>
      </c>
      <c r="AH3554">
        <f t="shared" ca="1" si="1285"/>
        <v>14.859200000000001</v>
      </c>
      <c r="AI3554">
        <f t="shared" ca="1" si="1286"/>
        <v>15.199000000000002</v>
      </c>
      <c r="AK3554">
        <f t="shared" ca="1" si="1287"/>
        <v>-1</v>
      </c>
      <c r="AL3554">
        <f t="shared" ca="1" si="1288"/>
        <v>1</v>
      </c>
      <c r="AN3554" t="str">
        <f t="shared" ca="1" si="1251"/>
        <v>Not Down</v>
      </c>
      <c r="AO3554" t="str">
        <f t="shared" ca="1" si="1258"/>
        <v>Not Up</v>
      </c>
      <c r="AQ3554">
        <f t="shared" ca="1" si="1249"/>
        <v>1</v>
      </c>
      <c r="AR3554">
        <f t="shared" ca="1" si="1250"/>
        <v>0</v>
      </c>
      <c r="AT3554">
        <f t="shared" ca="1" si="1275"/>
        <v>0</v>
      </c>
      <c r="AU3554">
        <f t="shared" ca="1" si="1276"/>
        <v>1</v>
      </c>
      <c r="AW3554" s="5">
        <f t="shared" ca="1" si="1243"/>
        <v>5.6276143233128503E-2</v>
      </c>
      <c r="AX3554" s="5">
        <f t="shared" ca="1" si="1244"/>
        <v>5.5058348028119493E-2</v>
      </c>
      <c r="AY3554" s="18">
        <f t="shared" ca="1" si="1289"/>
        <v>5.6276143233128503E-2</v>
      </c>
      <c r="BA3554" s="6">
        <f t="shared" ca="1" si="1282"/>
        <v>0.88847595317381534</v>
      </c>
      <c r="BB3554">
        <f t="shared" ca="1" si="1283"/>
        <v>0.88847595317381534</v>
      </c>
      <c r="BC3554" t="str">
        <f t="shared" ca="1" si="1271"/>
        <v>TLT UP Equity</v>
      </c>
      <c r="BD3554" t="str">
        <f t="shared" ca="1" si="1272"/>
        <v>HYG UP Equity</v>
      </c>
      <c r="BF3554">
        <f t="shared" ca="1" si="1245"/>
        <v>0.4</v>
      </c>
      <c r="BG3554">
        <f t="shared" ca="1" si="1246"/>
        <v>0.6</v>
      </c>
      <c r="BI3554">
        <f t="shared" ca="1" si="1259"/>
        <v>0.2</v>
      </c>
      <c r="BJ3554">
        <f t="shared" ca="1" si="1260"/>
        <v>0.8</v>
      </c>
      <c r="BL3554">
        <f t="shared" ca="1" si="1277"/>
        <v>2.3607801802844088</v>
      </c>
      <c r="BM3554">
        <f t="shared" ca="1" si="1278"/>
        <v>7.1103474733114682</v>
      </c>
      <c r="BN3554" s="9">
        <f t="shared" ca="1" si="1268"/>
        <v>0</v>
      </c>
      <c r="BO3554" s="9">
        <f t="shared" ca="1" si="1269"/>
        <v>1</v>
      </c>
      <c r="BP3554" s="9">
        <f t="shared" ca="1" si="1263"/>
        <v>0.2</v>
      </c>
      <c r="BQ3554" s="9">
        <f t="shared" ca="1" si="1264"/>
        <v>0.8</v>
      </c>
      <c r="BR3554">
        <f t="shared" ca="1" si="1265"/>
        <v>1332.4420026859843</v>
      </c>
      <c r="BS3554">
        <f t="shared" ca="1" si="1266"/>
        <v>4.3508129150446884E-3</v>
      </c>
      <c r="BT3554">
        <f t="shared" ca="1" si="1267"/>
        <v>1.8055555555555558E-5</v>
      </c>
      <c r="BU3554">
        <f t="shared" ca="1" si="1252"/>
        <v>2.8547283317110291E-5</v>
      </c>
      <c r="BV3554">
        <f t="shared" ca="1" si="1253"/>
        <v>1.1833729662431458E-5</v>
      </c>
      <c r="BW3554" s="35">
        <f ca="1">IFERROR(VLOOKUP($B3554,OFFSET(Input!$A$1,0,MATCH(Index!BW$6&amp;" Index",Input!$1:$1,0)-1,10000,2),2,0)/100,BW3553)</f>
        <v>4.0999999999999995E-3</v>
      </c>
      <c r="BX3554">
        <f t="shared" ca="1" si="1270"/>
        <v>1.4063913718841584E-2</v>
      </c>
      <c r="CE3554">
        <v>1093.7835223576237</v>
      </c>
    </row>
    <row r="3555" spans="2:83" x14ac:dyDescent="0.25">
      <c r="B3555" s="2">
        <v>42677</v>
      </c>
      <c r="C3555">
        <f t="shared" ca="1" si="1254"/>
        <v>0</v>
      </c>
      <c r="D3555">
        <f t="shared" ca="1" si="1255"/>
        <v>2</v>
      </c>
      <c r="E3555">
        <f ca="1">IF($B3555&lt;VLOOKUP(E$6&amp;" Equity",Param,4,0),"",IFERROR(VLOOKUP($B3555,OFFSET(Input!$A$1,0,MATCH(Index!E$6&amp;" Equity",Input!$1:$1,0)-1,10000,2),2,0),E3554))</f>
        <v>84.94</v>
      </c>
      <c r="F3555" s="33">
        <v>130.57</v>
      </c>
      <c r="H3555">
        <f ca="1">IFERROR(VLOOKUP($B3555,OFFSET(Input!$A$1,0,MATCH(Index!H$6,Input!$1:$1,0)-1,10000,2),2,0),0)</f>
        <v>0</v>
      </c>
      <c r="I3555">
        <f ca="1">IFERROR(VLOOKUP($B3555,OFFSET(Input!$A$1,0,MATCH(Index!I$6,Input!$1:$1,0)-1,10000,2),2,0),0)</f>
        <v>0</v>
      </c>
      <c r="K3555">
        <f t="shared" ca="1" si="1256"/>
        <v>112.90808224613285</v>
      </c>
      <c r="L3555" s="30">
        <f t="shared" ca="1" si="1257"/>
        <v>148.76507958669671</v>
      </c>
      <c r="N3555">
        <f t="shared" ca="1" si="1261"/>
        <v>2.3548805006979711E-4</v>
      </c>
      <c r="O3555">
        <f t="shared" ca="1" si="1262"/>
        <v>-7.7055502379047378E-3</v>
      </c>
      <c r="Q3555">
        <f t="shared" ca="1" si="1274"/>
        <v>4.975176185768633E-2</v>
      </c>
      <c r="R3555">
        <f t="shared" ca="1" si="1273"/>
        <v>8.9064092270853323E-2</v>
      </c>
      <c r="T3555">
        <f t="shared" ca="1" si="1284"/>
        <v>4.7826235813538148E-2</v>
      </c>
      <c r="U3555">
        <f t="shared" ca="1" si="1279"/>
        <v>8.8547566729037686E-2</v>
      </c>
      <c r="W3555">
        <f t="shared" ca="1" si="1280"/>
        <v>0.19778345405742415</v>
      </c>
      <c r="X3555">
        <f t="shared" ca="1" si="1281"/>
        <v>-1.0636367312451484E-2</v>
      </c>
      <c r="Z3555">
        <f t="shared" ca="1" si="1247"/>
        <v>114.39707600759732</v>
      </c>
      <c r="AA3555">
        <f t="shared" ca="1" si="1247"/>
        <v>114.786512851683</v>
      </c>
      <c r="AB3555">
        <f t="shared" ca="1" si="1247"/>
        <v>114.81274023783635</v>
      </c>
      <c r="AC3555">
        <f t="shared" ca="1" si="1248"/>
        <v>114.81274023783635</v>
      </c>
      <c r="AE3555">
        <f ca="1">IFERROR(VLOOKUP($B3555,OFFSET(Input!$A$1,0,MATCH(Index!AE$6&amp;" Index",Input!$1:$1,0)-1,10000,2),2,0),AE3554)</f>
        <v>22.08</v>
      </c>
      <c r="AF3555">
        <f t="shared" ca="1" si="1285"/>
        <v>15.893333333333333</v>
      </c>
      <c r="AG3555">
        <f t="shared" ca="1" si="1285"/>
        <v>15.661000000000001</v>
      </c>
      <c r="AH3555">
        <f t="shared" ca="1" si="1285"/>
        <v>15.181600000000001</v>
      </c>
      <c r="AI3555">
        <f t="shared" ca="1" si="1286"/>
        <v>15.661000000000001</v>
      </c>
      <c r="AK3555">
        <f t="shared" ca="1" si="1287"/>
        <v>-1</v>
      </c>
      <c r="AL3555">
        <f t="shared" ca="1" si="1288"/>
        <v>1</v>
      </c>
      <c r="AN3555" t="str">
        <f t="shared" ca="1" si="1251"/>
        <v>Not Down</v>
      </c>
      <c r="AO3555" t="str">
        <f t="shared" ca="1" si="1258"/>
        <v>Not Up</v>
      </c>
      <c r="AQ3555">
        <f t="shared" ca="1" si="1249"/>
        <v>1</v>
      </c>
      <c r="AR3555">
        <f t="shared" ca="1" si="1250"/>
        <v>0</v>
      </c>
      <c r="AT3555">
        <f t="shared" ca="1" si="1275"/>
        <v>0</v>
      </c>
      <c r="AU3555">
        <f t="shared" ca="1" si="1276"/>
        <v>1</v>
      </c>
      <c r="AW3555" s="5">
        <f t="shared" ca="1" si="1243"/>
        <v>5.0802975857451645E-2</v>
      </c>
      <c r="AX3555" s="5">
        <f t="shared" ca="1" si="1244"/>
        <v>4.5346796476803293E-2</v>
      </c>
      <c r="AY3555" s="18">
        <f t="shared" ca="1" si="1289"/>
        <v>5.0802975857451645E-2</v>
      </c>
      <c r="BA3555" s="6">
        <f t="shared" ca="1" si="1282"/>
        <v>0.98419431452785922</v>
      </c>
      <c r="BB3555">
        <f t="shared" ca="1" si="1283"/>
        <v>0.98419431452785922</v>
      </c>
      <c r="BC3555" t="str">
        <f t="shared" ca="1" si="1271"/>
        <v>TLT UP Equity</v>
      </c>
      <c r="BD3555" t="str">
        <f t="shared" ca="1" si="1272"/>
        <v>HYG UP Equity</v>
      </c>
      <c r="BF3555">
        <f t="shared" ca="1" si="1245"/>
        <v>0.6</v>
      </c>
      <c r="BG3555">
        <f t="shared" ca="1" si="1246"/>
        <v>0.4</v>
      </c>
      <c r="BI3555">
        <f t="shared" ca="1" si="1259"/>
        <v>0.4</v>
      </c>
      <c r="BJ3555">
        <f t="shared" ca="1" si="1260"/>
        <v>0.6</v>
      </c>
      <c r="BL3555">
        <f t="shared" ca="1" si="1277"/>
        <v>4.6916838694678988</v>
      </c>
      <c r="BM3555">
        <f t="shared" ca="1" si="1278"/>
        <v>5.3412638538403394</v>
      </c>
      <c r="BN3555" s="9">
        <f t="shared" ca="1" si="1268"/>
        <v>0.20127359352983462</v>
      </c>
      <c r="BO3555" s="9">
        <f t="shared" ca="1" si="1269"/>
        <v>0.79872640647016535</v>
      </c>
      <c r="BP3555" s="9">
        <f t="shared" ca="1" si="1263"/>
        <v>0.39999999999999997</v>
      </c>
      <c r="BQ3555" s="9">
        <f t="shared" ca="1" si="1264"/>
        <v>0.6</v>
      </c>
      <c r="BR3555">
        <f t="shared" ca="1" si="1265"/>
        <v>1324.3225705168409</v>
      </c>
      <c r="BS3555">
        <f t="shared" ca="1" si="1266"/>
        <v>-6.0936477180815185E-3</v>
      </c>
      <c r="BT3555">
        <f t="shared" ca="1" si="1267"/>
        <v>1.8055555555555558E-5</v>
      </c>
      <c r="BU3555">
        <f t="shared" ca="1" si="1252"/>
        <v>4.2349004760159793E-5</v>
      </c>
      <c r="BV3555">
        <f t="shared" ca="1" si="1253"/>
        <v>7.3902307109481761E-6</v>
      </c>
      <c r="BW3555" s="35">
        <f ca="1">IFERROR(VLOOKUP($B3555,OFFSET(Input!$A$1,0,MATCH(Index!BW$6&amp;" Index",Input!$1:$1,0)-1,10000,2),2,0)/100,BW3554)</f>
        <v>4.0999999999999995E-3</v>
      </c>
      <c r="BX3555">
        <f t="shared" ca="1" si="1270"/>
        <v>1.7546395345420195E-2</v>
      </c>
      <c r="CE3555">
        <v>1088.9466142988563</v>
      </c>
    </row>
    <row r="3556" spans="2:83" x14ac:dyDescent="0.25">
      <c r="B3556" s="2">
        <v>42678</v>
      </c>
      <c r="C3556">
        <f t="shared" ca="1" si="1254"/>
        <v>0</v>
      </c>
      <c r="D3556">
        <f t="shared" ca="1" si="1255"/>
        <v>3</v>
      </c>
      <c r="E3556">
        <f ca="1">IF($B3556&lt;VLOOKUP(E$6&amp;" Equity",Param,4,0),"",IFERROR(VLOOKUP($B3556,OFFSET(Input!$A$1,0,MATCH(Index!E$6&amp;" Equity",Input!$1:$1,0)-1,10000,2),2,0),E3555))</f>
        <v>84.98</v>
      </c>
      <c r="F3556" s="33">
        <v>131.74</v>
      </c>
      <c r="H3556">
        <f ca="1">IFERROR(VLOOKUP($B3556,OFFSET(Input!$A$1,0,MATCH(Index!H$6,Input!$1:$1,0)-1,10000,2),2,0),0)</f>
        <v>0</v>
      </c>
      <c r="I3556">
        <f ca="1">IFERROR(VLOOKUP($B3556,OFFSET(Input!$A$1,0,MATCH(Index!I$6,Input!$1:$1,0)-1,10000,2),2,0),0)</f>
        <v>0</v>
      </c>
      <c r="K3556">
        <f t="shared" ca="1" si="1256"/>
        <v>112.96125299359983</v>
      </c>
      <c r="L3556" s="30">
        <f t="shared" ca="1" si="1257"/>
        <v>150.09812043158021</v>
      </c>
      <c r="N3556">
        <f t="shared" ca="1" si="1261"/>
        <v>4.7080980154044121E-4</v>
      </c>
      <c r="O3556">
        <f t="shared" ca="1" si="1262"/>
        <v>8.9208017925997817E-3</v>
      </c>
      <c r="Q3556">
        <f t="shared" ca="1" si="1274"/>
        <v>4.9794607061878465E-2</v>
      </c>
      <c r="R3556">
        <f t="shared" ca="1" si="1273"/>
        <v>9.9403426633411715E-2</v>
      </c>
      <c r="T3556">
        <f t="shared" ca="1" si="1284"/>
        <v>4.7155389813672871E-2</v>
      </c>
      <c r="U3556">
        <f t="shared" ca="1" si="1279"/>
        <v>9.4009009878590982E-2</v>
      </c>
      <c r="W3556">
        <f t="shared" ca="1" si="1280"/>
        <v>0.1966916792395344</v>
      </c>
      <c r="X3556">
        <f t="shared" ca="1" si="1281"/>
        <v>-2.6134142148259323E-3</v>
      </c>
      <c r="Z3556">
        <f t="shared" ca="1" si="1247"/>
        <v>114.13167332501919</v>
      </c>
      <c r="AA3556">
        <f t="shared" ca="1" si="1247"/>
        <v>114.66836762894737</v>
      </c>
      <c r="AB3556">
        <f t="shared" ca="1" si="1247"/>
        <v>114.73283210417561</v>
      </c>
      <c r="AC3556">
        <f t="shared" ca="1" si="1248"/>
        <v>114.73283210417561</v>
      </c>
      <c r="AE3556">
        <f ca="1">IFERROR(VLOOKUP($B3556,OFFSET(Input!$A$1,0,MATCH(Index!AE$6&amp;" Index",Input!$1:$1,0)-1,10000,2),2,0),AE3555)</f>
        <v>22.51</v>
      </c>
      <c r="AF3556">
        <f t="shared" ca="1" si="1285"/>
        <v>16.319333333333329</v>
      </c>
      <c r="AG3556">
        <f t="shared" ca="1" si="1285"/>
        <v>16.112500000000001</v>
      </c>
      <c r="AH3556">
        <f t="shared" ca="1" si="1285"/>
        <v>15.5504</v>
      </c>
      <c r="AI3556">
        <f t="shared" ca="1" si="1286"/>
        <v>16.112500000000001</v>
      </c>
      <c r="AK3556">
        <f t="shared" ca="1" si="1287"/>
        <v>-1</v>
      </c>
      <c r="AL3556">
        <f t="shared" ca="1" si="1288"/>
        <v>1</v>
      </c>
      <c r="AN3556" t="str">
        <f t="shared" ca="1" si="1251"/>
        <v>Not Down</v>
      </c>
      <c r="AO3556" t="str">
        <f t="shared" ca="1" si="1258"/>
        <v>Not Up</v>
      </c>
      <c r="AQ3556">
        <f t="shared" ca="1" si="1249"/>
        <v>1</v>
      </c>
      <c r="AR3556">
        <f t="shared" ca="1" si="1250"/>
        <v>0</v>
      </c>
      <c r="AT3556">
        <f t="shared" ca="1" si="1275"/>
        <v>0</v>
      </c>
      <c r="AU3556">
        <f t="shared" ca="1" si="1276"/>
        <v>1</v>
      </c>
      <c r="AW3556" s="5">
        <f t="shared" ca="1" si="1243"/>
        <v>4.7892250651184839E-2</v>
      </c>
      <c r="AX3556" s="5">
        <f t="shared" ca="1" si="1244"/>
        <v>4.210610586296791E-2</v>
      </c>
      <c r="AY3556" s="18">
        <f t="shared" ca="1" si="1289"/>
        <v>4.7892250651184839E-2</v>
      </c>
      <c r="BA3556" s="6">
        <f t="shared" ca="1" si="1282"/>
        <v>1.0440102379854019</v>
      </c>
      <c r="BB3556">
        <f t="shared" ca="1" si="1283"/>
        <v>1.0440102379854019</v>
      </c>
      <c r="BC3556" t="str">
        <f t="shared" ca="1" si="1271"/>
        <v>TLT UP Equity</v>
      </c>
      <c r="BD3556" t="str">
        <f t="shared" ca="1" si="1272"/>
        <v>HYG UP Equity</v>
      </c>
      <c r="BF3556">
        <f t="shared" ca="1" si="1245"/>
        <v>0.8</v>
      </c>
      <c r="BG3556">
        <f t="shared" ca="1" si="1246"/>
        <v>0.2</v>
      </c>
      <c r="BI3556">
        <f t="shared" ca="1" si="1259"/>
        <v>0.6</v>
      </c>
      <c r="BJ3556">
        <f t="shared" ca="1" si="1260"/>
        <v>0.4</v>
      </c>
      <c r="BL3556">
        <f t="shared" ca="1" si="1277"/>
        <v>7.0733572005135921</v>
      </c>
      <c r="BM3556">
        <f t="shared" ca="1" si="1278"/>
        <v>3.5488576403394969</v>
      </c>
      <c r="BN3556" s="9">
        <f t="shared" ca="1" si="1268"/>
        <v>0.39797372617861609</v>
      </c>
      <c r="BO3556" s="9">
        <f t="shared" ca="1" si="1269"/>
        <v>0.60202627382138385</v>
      </c>
      <c r="BP3556" s="9">
        <f t="shared" ca="1" si="1263"/>
        <v>0.59999999999999987</v>
      </c>
      <c r="BQ3556" s="9">
        <f t="shared" ca="1" si="1264"/>
        <v>0.4</v>
      </c>
      <c r="BR3556">
        <f t="shared" ca="1" si="1265"/>
        <v>1331.6921537355283</v>
      </c>
      <c r="BS3556">
        <f t="shared" ca="1" si="1266"/>
        <v>5.5647946978742979E-3</v>
      </c>
      <c r="BT3556">
        <f t="shared" ca="1" si="1267"/>
        <v>1.8055555555555558E-5</v>
      </c>
      <c r="BU3556">
        <f t="shared" ca="1" si="1252"/>
        <v>4.73853006024069E-5</v>
      </c>
      <c r="BV3556">
        <f t="shared" ca="1" si="1253"/>
        <v>2.8241628331598136E-5</v>
      </c>
      <c r="BW3556" s="35">
        <f ca="1">IFERROR(VLOOKUP($B3556,OFFSET(Input!$A$1,0,MATCH(Index!BW$6&amp;" Index",Input!$1:$1,0)-1,10000,2),2,0)/100,BW3555)</f>
        <v>4.0999999999999995E-3</v>
      </c>
      <c r="BX3556">
        <f t="shared" ca="1" si="1270"/>
        <v>1.9350772036145623E-2</v>
      </c>
      <c r="CE3556">
        <v>1094.2170055621684</v>
      </c>
    </row>
    <row r="3557" spans="2:83" x14ac:dyDescent="0.25">
      <c r="B3557" s="2">
        <v>42681</v>
      </c>
      <c r="C3557">
        <f t="shared" ca="1" si="1254"/>
        <v>0</v>
      </c>
      <c r="D3557">
        <f t="shared" ca="1" si="1255"/>
        <v>4</v>
      </c>
      <c r="E3557">
        <f ca="1">IF($B3557&lt;VLOOKUP(E$6&amp;" Equity",Param,4,0),"",IFERROR(VLOOKUP($B3557,OFFSET(Input!$A$1,0,MATCH(Index!E$6&amp;" Equity",Input!$1:$1,0)-1,10000,2),2,0),E3556))</f>
        <v>86.17</v>
      </c>
      <c r="F3557" s="33">
        <v>130.62</v>
      </c>
      <c r="H3557">
        <f ca="1">IFERROR(VLOOKUP($B3557,OFFSET(Input!$A$1,0,MATCH(Index!H$6,Input!$1:$1,0)-1,10000,2),2,0),0)</f>
        <v>0</v>
      </c>
      <c r="I3557">
        <f ca="1">IFERROR(VLOOKUP($B3557,OFFSET(Input!$A$1,0,MATCH(Index!I$6,Input!$1:$1,0)-1,10000,2),2,0),0)</f>
        <v>0</v>
      </c>
      <c r="K3557">
        <f t="shared" ca="1" si="1256"/>
        <v>114.54308273074248</v>
      </c>
      <c r="L3557" s="30">
        <f t="shared" ca="1" si="1257"/>
        <v>148.8220471441704</v>
      </c>
      <c r="N3557">
        <f t="shared" ca="1" si="1261"/>
        <v>1.3906154565009812E-2</v>
      </c>
      <c r="O3557">
        <f t="shared" ca="1" si="1262"/>
        <v>-8.5379387380358201E-3</v>
      </c>
      <c r="Q3557">
        <f t="shared" ca="1" si="1274"/>
        <v>8.5699819912286229E-2</v>
      </c>
      <c r="R3557">
        <f t="shared" ca="1" si="1273"/>
        <v>0.1060138331984716</v>
      </c>
      <c r="T3557">
        <f t="shared" ca="1" si="1284"/>
        <v>6.7504405601226017E-2</v>
      </c>
      <c r="U3557">
        <f t="shared" ca="1" si="1279"/>
        <v>9.651489039515905E-2</v>
      </c>
      <c r="W3557">
        <f t="shared" ca="1" si="1280"/>
        <v>-0.21524225422866589</v>
      </c>
      <c r="X3557">
        <f t="shared" ca="1" si="1281"/>
        <v>-0.1986189594529208</v>
      </c>
      <c r="Z3557">
        <f t="shared" ca="1" si="1247"/>
        <v>114.01783719863104</v>
      </c>
      <c r="AA3557">
        <f t="shared" ca="1" si="1247"/>
        <v>114.61277284925814</v>
      </c>
      <c r="AB3557">
        <f t="shared" ca="1" si="1247"/>
        <v>114.71905645773691</v>
      </c>
      <c r="AC3557">
        <f t="shared" ca="1" si="1248"/>
        <v>114.71905645773691</v>
      </c>
      <c r="AE3557">
        <f ca="1">IFERROR(VLOOKUP($B3557,OFFSET(Input!$A$1,0,MATCH(Index!AE$6&amp;" Index",Input!$1:$1,0)-1,10000,2),2,0),AE3556)</f>
        <v>18.71</v>
      </c>
      <c r="AF3557">
        <f t="shared" ca="1" si="1285"/>
        <v>16.486000000000001</v>
      </c>
      <c r="AG3557">
        <f t="shared" ca="1" si="1285"/>
        <v>16.378999999999998</v>
      </c>
      <c r="AH3557">
        <f t="shared" ca="1" si="1285"/>
        <v>15.755999999999998</v>
      </c>
      <c r="AI3557">
        <f t="shared" ca="1" si="1286"/>
        <v>16.378999999999998</v>
      </c>
      <c r="AK3557">
        <f t="shared" ca="1" si="1287"/>
        <v>-1</v>
      </c>
      <c r="AL3557">
        <f t="shared" ca="1" si="1288"/>
        <v>1</v>
      </c>
      <c r="AN3557" t="str">
        <f t="shared" ca="1" si="1251"/>
        <v>Not Down</v>
      </c>
      <c r="AO3557" t="str">
        <f t="shared" ca="1" si="1258"/>
        <v>Not Up</v>
      </c>
      <c r="AQ3557">
        <f t="shared" ca="1" si="1249"/>
        <v>1</v>
      </c>
      <c r="AR3557">
        <f t="shared" ca="1" si="1250"/>
        <v>0</v>
      </c>
      <c r="AT3557">
        <f t="shared" ca="1" si="1275"/>
        <v>0</v>
      </c>
      <c r="AU3557">
        <f t="shared" ca="1" si="1276"/>
        <v>1</v>
      </c>
      <c r="AW3557" s="5">
        <f t="shared" ca="1" si="1243"/>
        <v>8.5699819912286229E-2</v>
      </c>
      <c r="AX3557" s="5">
        <f t="shared" ca="1" si="1244"/>
        <v>6.7504405601226017E-2</v>
      </c>
      <c r="AY3557" s="18">
        <f t="shared" ca="1" si="1289"/>
        <v>8.5699819912286229E-2</v>
      </c>
      <c r="BA3557" s="6">
        <f t="shared" ca="1" si="1282"/>
        <v>0.58343179777011211</v>
      </c>
      <c r="BB3557">
        <f t="shared" ca="1" si="1283"/>
        <v>0.58343179777011211</v>
      </c>
      <c r="BC3557" t="str">
        <f t="shared" ca="1" si="1271"/>
        <v>TLT UP Equity</v>
      </c>
      <c r="BD3557" t="str">
        <f t="shared" ca="1" si="1272"/>
        <v>HYG UP Equity</v>
      </c>
      <c r="BF3557">
        <f t="shared" ca="1" si="1245"/>
        <v>1</v>
      </c>
      <c r="BG3557">
        <f t="shared" ca="1" si="1246"/>
        <v>0</v>
      </c>
      <c r="BI3557">
        <f t="shared" ca="1" si="1259"/>
        <v>0.8</v>
      </c>
      <c r="BJ3557">
        <f t="shared" ca="1" si="1260"/>
        <v>0.2</v>
      </c>
      <c r="BL3557">
        <f t="shared" ca="1" si="1277"/>
        <v>9.3474166481595624</v>
      </c>
      <c r="BM3557">
        <f t="shared" ca="1" si="1278"/>
        <v>1.7985942590408734</v>
      </c>
      <c r="BN3557" s="9">
        <f t="shared" ca="1" si="1268"/>
        <v>0.60537429467477821</v>
      </c>
      <c r="BO3557" s="9">
        <f t="shared" ca="1" si="1269"/>
        <v>0.39462570532522184</v>
      </c>
      <c r="BP3557" s="9">
        <f t="shared" ca="1" si="1263"/>
        <v>0.80000000000000016</v>
      </c>
      <c r="BQ3557" s="9">
        <f t="shared" ca="1" si="1264"/>
        <v>0.20000000000000004</v>
      </c>
      <c r="BR3557">
        <f t="shared" ca="1" si="1265"/>
        <v>1338.3523980610753</v>
      </c>
      <c r="BS3557">
        <f t="shared" ca="1" si="1266"/>
        <v>5.0013393161958408E-3</v>
      </c>
      <c r="BT3557">
        <f t="shared" ca="1" si="1267"/>
        <v>5.4166666666666671E-5</v>
      </c>
      <c r="BU3557">
        <f t="shared" ca="1" si="1252"/>
        <v>4.7880450281618424E-5</v>
      </c>
      <c r="BV3557">
        <f t="shared" ca="1" si="1253"/>
        <v>3.591726559010985E-5</v>
      </c>
      <c r="BW3557" s="35">
        <f ca="1">IFERROR(VLOOKUP($B3557,OFFSET(Input!$A$1,0,MATCH(Index!BW$6&amp;" Index",Input!$1:$1,0)-1,10000,2),2,0)/100,BW3556)</f>
        <v>4.0999999999999995E-3</v>
      </c>
      <c r="BX3557">
        <f t="shared" ca="1" si="1270"/>
        <v>6.1878578470834306E-2</v>
      </c>
      <c r="CE3557">
        <v>1099.4080310430907</v>
      </c>
    </row>
    <row r="3558" spans="2:83" x14ac:dyDescent="0.25">
      <c r="B3558" s="2">
        <v>42682</v>
      </c>
      <c r="C3558">
        <f t="shared" ca="1" si="1254"/>
        <v>0</v>
      </c>
      <c r="D3558">
        <f t="shared" ca="1" si="1255"/>
        <v>5</v>
      </c>
      <c r="E3558">
        <f ca="1">IF($B3558&lt;VLOOKUP(E$6&amp;" Equity",Param,4,0),"",IFERROR(VLOOKUP($B3558,OFFSET(Input!$A$1,0,MATCH(Index!E$6&amp;" Equity",Input!$1:$1,0)-1,10000,2),2,0),E3557))</f>
        <v>85.98</v>
      </c>
      <c r="F3558" s="33">
        <v>130.09</v>
      </c>
      <c r="H3558">
        <f ca="1">IFERROR(VLOOKUP($B3558,OFFSET(Input!$A$1,0,MATCH(Index!H$6,Input!$1:$1,0)-1,10000,2),2,0),0)</f>
        <v>0</v>
      </c>
      <c r="I3558">
        <f ca="1">IFERROR(VLOOKUP($B3558,OFFSET(Input!$A$1,0,MATCH(Index!I$6,Input!$1:$1,0)-1,10000,2),2,0),0)</f>
        <v>0</v>
      </c>
      <c r="K3558">
        <f t="shared" ca="1" si="1256"/>
        <v>114.29052168027432</v>
      </c>
      <c r="L3558" s="30">
        <f t="shared" ca="1" si="1257"/>
        <v>148.21819103494968</v>
      </c>
      <c r="N3558">
        <f t="shared" ca="1" si="1261"/>
        <v>-2.2073781835399561E-3</v>
      </c>
      <c r="O3558">
        <f t="shared" ca="1" si="1262"/>
        <v>-4.065825861043355E-3</v>
      </c>
      <c r="Q3558">
        <f t="shared" ca="1" si="1274"/>
        <v>8.6365492193133303E-2</v>
      </c>
      <c r="R3558">
        <f t="shared" ca="1" si="1273"/>
        <v>0.1071482501183264</v>
      </c>
      <c r="T3558">
        <f t="shared" ca="1" si="1284"/>
        <v>6.4961265030575643E-2</v>
      </c>
      <c r="U3558">
        <f t="shared" ca="1" si="1279"/>
        <v>9.7258865582447951E-2</v>
      </c>
      <c r="W3558">
        <f t="shared" ca="1" si="1280"/>
        <v>-0.18277914368390022</v>
      </c>
      <c r="X3558">
        <f t="shared" ca="1" si="1281"/>
        <v>-0.21221202726621272</v>
      </c>
      <c r="Z3558">
        <f t="shared" ca="1" si="1247"/>
        <v>113.88536138472034</v>
      </c>
      <c r="AA3558">
        <f t="shared" ca="1" si="1247"/>
        <v>114.57697046291446</v>
      </c>
      <c r="AB3558">
        <f t="shared" ca="1" si="1247"/>
        <v>114.70311807030863</v>
      </c>
      <c r="AC3558">
        <f t="shared" ca="1" si="1248"/>
        <v>114.70311807030863</v>
      </c>
      <c r="AE3558">
        <f ca="1">IFERROR(VLOOKUP($B3558,OFFSET(Input!$A$1,0,MATCH(Index!AE$6&amp;" Index",Input!$1:$1,0)-1,10000,2),2,0),AE3557)</f>
        <v>18.739999999999998</v>
      </c>
      <c r="AF3558">
        <f t="shared" ca="1" si="1285"/>
        <v>16.716666666666665</v>
      </c>
      <c r="AG3558">
        <f t="shared" ca="1" si="1285"/>
        <v>16.547999999999998</v>
      </c>
      <c r="AH3558">
        <f t="shared" ca="1" si="1285"/>
        <v>15.9604</v>
      </c>
      <c r="AI3558">
        <f t="shared" ca="1" si="1286"/>
        <v>16.547999999999998</v>
      </c>
      <c r="AK3558">
        <f t="shared" ca="1" si="1287"/>
        <v>-1</v>
      </c>
      <c r="AL3558">
        <f t="shared" ca="1" si="1288"/>
        <v>1</v>
      </c>
      <c r="AN3558" t="str">
        <f t="shared" ca="1" si="1251"/>
        <v>Not Down</v>
      </c>
      <c r="AO3558" t="str">
        <f t="shared" ca="1" si="1258"/>
        <v>Not Up</v>
      </c>
      <c r="AQ3558">
        <f t="shared" ca="1" si="1249"/>
        <v>1</v>
      </c>
      <c r="AR3558">
        <f t="shared" ca="1" si="1250"/>
        <v>0</v>
      </c>
      <c r="AT3558">
        <f t="shared" ca="1" si="1275"/>
        <v>0</v>
      </c>
      <c r="AU3558">
        <f t="shared" ca="1" si="1276"/>
        <v>1</v>
      </c>
      <c r="AW3558" s="5">
        <f t="shared" ca="1" si="1243"/>
        <v>8.6365492193133303E-2</v>
      </c>
      <c r="AX3558" s="5">
        <f t="shared" ca="1" si="1244"/>
        <v>6.4961265030575643E-2</v>
      </c>
      <c r="AY3558" s="18">
        <f t="shared" ca="1" si="1289"/>
        <v>8.6365492193133303E-2</v>
      </c>
      <c r="BA3558" s="6">
        <f t="shared" ca="1" si="1282"/>
        <v>0.5789349279477084</v>
      </c>
      <c r="BB3558">
        <f t="shared" ca="1" si="1283"/>
        <v>0.5789349279477084</v>
      </c>
      <c r="BC3558" t="str">
        <f t="shared" ca="1" si="1271"/>
        <v>TLT UP Equity</v>
      </c>
      <c r="BD3558" t="str">
        <f t="shared" ca="1" si="1272"/>
        <v>HYG UP Equity</v>
      </c>
      <c r="BF3558">
        <f t="shared" ca="1" si="1245"/>
        <v>1</v>
      </c>
      <c r="BG3558">
        <f t="shared" ca="1" si="1246"/>
        <v>0</v>
      </c>
      <c r="BI3558">
        <f t="shared" ca="1" si="1259"/>
        <v>1</v>
      </c>
      <c r="BJ3558">
        <f t="shared" ca="1" si="1260"/>
        <v>0</v>
      </c>
      <c r="BL3558">
        <f t="shared" ca="1" si="1277"/>
        <v>11.679931922056456</v>
      </c>
      <c r="BM3558">
        <f t="shared" ca="1" si="1278"/>
        <v>0</v>
      </c>
      <c r="BN3558" s="9">
        <f t="shared" ca="1" si="1268"/>
        <v>0.80029718585155807</v>
      </c>
      <c r="BO3558" s="9">
        <f t="shared" ca="1" si="1269"/>
        <v>0.19970281414844188</v>
      </c>
      <c r="BP3558" s="9">
        <f t="shared" ca="1" si="1263"/>
        <v>0.99999999999999989</v>
      </c>
      <c r="BQ3558" s="9">
        <f t="shared" ca="1" si="1264"/>
        <v>0</v>
      </c>
      <c r="BR3558">
        <f t="shared" ca="1" si="1265"/>
        <v>1334.9055125619216</v>
      </c>
      <c r="BS3558">
        <f t="shared" ca="1" si="1266"/>
        <v>-2.5754692890657127E-3</v>
      </c>
      <c r="BT3558">
        <f t="shared" ca="1" si="1267"/>
        <v>1.8055555555555558E-5</v>
      </c>
      <c r="BU3558">
        <f t="shared" ca="1" si="1252"/>
        <v>5.041733153796411E-5</v>
      </c>
      <c r="BV3558">
        <f t="shared" ca="1" si="1253"/>
        <v>4.1698356505093858E-5</v>
      </c>
      <c r="BW3558" s="35">
        <f ca="1">IFERROR(VLOOKUP($B3558,OFFSET(Input!$A$1,0,MATCH(Index!BW$6&amp;" Index",Input!$1:$1,0)-1,10000,2),2,0)/100,BW3557)</f>
        <v>4.0999999999999995E-3</v>
      </c>
      <c r="BX3558">
        <f t="shared" ca="1" si="1270"/>
        <v>1.1581367850620564E-2</v>
      </c>
      <c r="CE3558">
        <v>1096.3141074213424</v>
      </c>
    </row>
    <row r="3559" spans="2:83" x14ac:dyDescent="0.25">
      <c r="B3559" s="2">
        <v>42683</v>
      </c>
      <c r="C3559">
        <f t="shared" ca="1" si="1254"/>
        <v>0</v>
      </c>
      <c r="D3559">
        <f t="shared" ca="1" si="1255"/>
        <v>0</v>
      </c>
      <c r="E3559">
        <f ca="1">IF($B3559&lt;VLOOKUP(E$6&amp;" Equity",Param,4,0),"",IFERROR(VLOOKUP($B3559,OFFSET(Input!$A$1,0,MATCH(Index!E$6&amp;" Equity",Input!$1:$1,0)-1,10000,2),2,0),E3558))</f>
        <v>85.38</v>
      </c>
      <c r="F3559" s="33">
        <v>124.57</v>
      </c>
      <c r="H3559">
        <f ca="1">IFERROR(VLOOKUP($B3559,OFFSET(Input!$A$1,0,MATCH(Index!H$6,Input!$1:$1,0)-1,10000,2),2,0),0)</f>
        <v>0</v>
      </c>
      <c r="I3559">
        <f ca="1">IFERROR(VLOOKUP($B3559,OFFSET(Input!$A$1,0,MATCH(Index!I$6,Input!$1:$1,0)-1,10000,2),2,0),0)</f>
        <v>0</v>
      </c>
      <c r="K3559">
        <f t="shared" ca="1" si="1256"/>
        <v>113.49296046826962</v>
      </c>
      <c r="L3559" s="30">
        <f t="shared" ca="1" si="1257"/>
        <v>141.92897268985843</v>
      </c>
      <c r="N3559">
        <f t="shared" ca="1" si="1261"/>
        <v>-7.0028297383195413E-3</v>
      </c>
      <c r="O3559">
        <f t="shared" ca="1" si="1262"/>
        <v>-4.3358711715466271E-2</v>
      </c>
      <c r="Q3559">
        <f t="shared" ca="1" si="1274"/>
        <v>9.1042682514360776E-2</v>
      </c>
      <c r="R3559">
        <f t="shared" ca="1" si="1273"/>
        <v>0.24019949301364349</v>
      </c>
      <c r="T3559">
        <f t="shared" ca="1" si="1284"/>
        <v>6.954396725615368E-2</v>
      </c>
      <c r="U3559">
        <f t="shared" ca="1" si="1279"/>
        <v>0.18203008328663686</v>
      </c>
      <c r="W3559">
        <f t="shared" ca="1" si="1280"/>
        <v>0.24115805684483504</v>
      </c>
      <c r="X3559">
        <f t="shared" ca="1" si="1281"/>
        <v>0.19663899360367693</v>
      </c>
      <c r="Z3559">
        <f t="shared" ca="1" si="1247"/>
        <v>113.71944437227917</v>
      </c>
      <c r="AA3559">
        <f t="shared" ca="1" si="1247"/>
        <v>114.50327494122791</v>
      </c>
      <c r="AB3559">
        <f t="shared" ca="1" si="1247"/>
        <v>114.6431030261555</v>
      </c>
      <c r="AC3559">
        <f t="shared" ca="1" si="1248"/>
        <v>114.6431030261555</v>
      </c>
      <c r="AE3559">
        <f ca="1">IFERROR(VLOOKUP($B3559,OFFSET(Input!$A$1,0,MATCH(Index!AE$6&amp;" Index",Input!$1:$1,0)-1,10000,2),2,0),AE3558)</f>
        <v>14.38</v>
      </c>
      <c r="AF3559">
        <f t="shared" ca="1" si="1285"/>
        <v>16.714666666666666</v>
      </c>
      <c r="AG3559">
        <f t="shared" ca="1" si="1285"/>
        <v>16.471499999999999</v>
      </c>
      <c r="AH3559">
        <f t="shared" ca="1" si="1285"/>
        <v>16.015999999999998</v>
      </c>
      <c r="AI3559">
        <f t="shared" ca="1" si="1286"/>
        <v>16.471499999999999</v>
      </c>
      <c r="AK3559">
        <f t="shared" ca="1" si="1287"/>
        <v>-1</v>
      </c>
      <c r="AL3559">
        <f t="shared" ca="1" si="1288"/>
        <v>1</v>
      </c>
      <c r="AN3559" t="str">
        <f t="shared" ca="1" si="1251"/>
        <v>Not Down</v>
      </c>
      <c r="AO3559" t="str">
        <f t="shared" ca="1" si="1258"/>
        <v>Not Up</v>
      </c>
      <c r="AQ3559">
        <f t="shared" ca="1" si="1249"/>
        <v>1</v>
      </c>
      <c r="AR3559">
        <f t="shared" ca="1" si="1250"/>
        <v>0</v>
      </c>
      <c r="AT3559">
        <f t="shared" ca="1" si="1275"/>
        <v>0</v>
      </c>
      <c r="AU3559">
        <f t="shared" ca="1" si="1276"/>
        <v>1</v>
      </c>
      <c r="AW3559" s="5">
        <f t="shared" ca="1" si="1243"/>
        <v>9.1042682514360776E-2</v>
      </c>
      <c r="AX3559" s="5">
        <f t="shared" ca="1" si="1244"/>
        <v>6.954396725615368E-2</v>
      </c>
      <c r="AY3559" s="18">
        <f t="shared" ca="1" si="1289"/>
        <v>9.1042682514360776E-2</v>
      </c>
      <c r="BA3559" s="6">
        <f t="shared" ca="1" si="1282"/>
        <v>0.54919295674436186</v>
      </c>
      <c r="BB3559">
        <f t="shared" ca="1" si="1283"/>
        <v>0.5789349279477084</v>
      </c>
      <c r="BC3559" t="str">
        <f t="shared" ca="1" si="1271"/>
        <v>TLT UP Equity</v>
      </c>
      <c r="BD3559" t="str">
        <f t="shared" ca="1" si="1272"/>
        <v>HYG UP Equity</v>
      </c>
      <c r="BF3559">
        <f t="shared" ca="1" si="1245"/>
        <v>1</v>
      </c>
      <c r="BG3559">
        <f t="shared" ca="1" si="1246"/>
        <v>0</v>
      </c>
      <c r="BI3559">
        <f t="shared" ca="1" si="1259"/>
        <v>1</v>
      </c>
      <c r="BJ3559">
        <f t="shared" ca="1" si="1260"/>
        <v>0</v>
      </c>
      <c r="BL3559">
        <f t="shared" ca="1" si="1277"/>
        <v>11.679931922056456</v>
      </c>
      <c r="BM3559">
        <f t="shared" ca="1" si="1278"/>
        <v>0</v>
      </c>
      <c r="BN3559" s="9">
        <f t="shared" ca="1" si="1268"/>
        <v>0.99999999999999989</v>
      </c>
      <c r="BO3559" s="9">
        <f t="shared" ca="1" si="1269"/>
        <v>0</v>
      </c>
      <c r="BP3559" s="9">
        <f t="shared" ca="1" si="1263"/>
        <v>0.99999999999999989</v>
      </c>
      <c r="BQ3559" s="9">
        <f t="shared" ca="1" si="1264"/>
        <v>0</v>
      </c>
      <c r="BR3559">
        <f t="shared" ca="1" si="1265"/>
        <v>1325.5900519020338</v>
      </c>
      <c r="BS3559">
        <f t="shared" ca="1" si="1266"/>
        <v>-6.9783670621074156E-3</v>
      </c>
      <c r="BT3559">
        <f t="shared" ca="1" si="1267"/>
        <v>1.8055555555555555E-5</v>
      </c>
      <c r="BU3559">
        <f t="shared" ca="1" si="1252"/>
        <v>8.993739644807431E-7</v>
      </c>
      <c r="BV3559">
        <f t="shared" ca="1" si="1253"/>
        <v>0</v>
      </c>
      <c r="BW3559" s="35">
        <f ca="1">IFERROR(VLOOKUP($B3559,OFFSET(Input!$A$1,0,MATCH(Index!BW$6&amp;" Index",Input!$1:$1,0)-1,10000,2),2,0)/100,BW3558)</f>
        <v>4.0999999999999995E-3</v>
      </c>
      <c r="BX3559">
        <f t="shared" ca="1" si="1270"/>
        <v>1.1459762325339452E-2</v>
      </c>
      <c r="CE3559">
        <v>1091.8289986307234</v>
      </c>
    </row>
    <row r="3560" spans="2:83" x14ac:dyDescent="0.25">
      <c r="B3560" s="2">
        <v>42684</v>
      </c>
      <c r="C3560">
        <f t="shared" ca="1" si="1254"/>
        <v>0</v>
      </c>
      <c r="D3560">
        <f t="shared" ca="1" si="1255"/>
        <v>0</v>
      </c>
      <c r="E3560">
        <f ca="1">IF($B3560&lt;VLOOKUP(E$6&amp;" Equity",Param,4,0),"",IFERROR(VLOOKUP($B3560,OFFSET(Input!$A$1,0,MATCH(Index!E$6&amp;" Equity",Input!$1:$1,0)-1,10000,2),2,0),E3559))</f>
        <v>84.26</v>
      </c>
      <c r="F3560" s="33">
        <v>122.73</v>
      </c>
      <c r="H3560">
        <f ca="1">IFERROR(VLOOKUP($B3560,OFFSET(Input!$A$1,0,MATCH(Index!H$6,Input!$1:$1,0)-1,10000,2),2,0),0)</f>
        <v>0</v>
      </c>
      <c r="I3560">
        <f ca="1">IFERROR(VLOOKUP($B3560,OFFSET(Input!$A$1,0,MATCH(Index!I$6,Input!$1:$1,0)-1,10000,2),2,0),0)</f>
        <v>0</v>
      </c>
      <c r="K3560">
        <f t="shared" ca="1" si="1256"/>
        <v>112.00417953919418</v>
      </c>
      <c r="L3560" s="30">
        <f t="shared" ca="1" si="1257"/>
        <v>139.83256657482801</v>
      </c>
      <c r="N3560">
        <f t="shared" ca="1" si="1261"/>
        <v>-1.3204624778945387E-2</v>
      </c>
      <c r="O3560">
        <f t="shared" ca="1" si="1262"/>
        <v>-1.4880986288584358E-2</v>
      </c>
      <c r="Q3560">
        <f t="shared" ca="1" si="1274"/>
        <v>0.11108855574863111</v>
      </c>
      <c r="R3560">
        <f t="shared" ca="1" si="1273"/>
        <v>0.24546368682146677</v>
      </c>
      <c r="T3560">
        <f t="shared" ca="1" si="1284"/>
        <v>8.3380618252861777E-2</v>
      </c>
      <c r="U3560">
        <f t="shared" ca="1" si="1279"/>
        <v>0.18907042692887166</v>
      </c>
      <c r="W3560">
        <f t="shared" ca="1" si="1280"/>
        <v>0.3377019574463212</v>
      </c>
      <c r="X3560">
        <f t="shared" ca="1" si="1281"/>
        <v>0.32255734174885575</v>
      </c>
      <c r="Z3560">
        <f t="shared" ca="1" si="1247"/>
        <v>113.4469943390859</v>
      </c>
      <c r="AA3560">
        <f t="shared" ca="1" si="1247"/>
        <v>114.36969649164098</v>
      </c>
      <c r="AB3560">
        <f t="shared" ca="1" si="1247"/>
        <v>114.5208901778296</v>
      </c>
      <c r="AC3560">
        <f t="shared" ca="1" si="1248"/>
        <v>114.5208901778296</v>
      </c>
      <c r="AE3560">
        <f ca="1">IFERROR(VLOOKUP($B3560,OFFSET(Input!$A$1,0,MATCH(Index!AE$6&amp;" Index",Input!$1:$1,0)-1,10000,2),2,0),AE3559)</f>
        <v>14.74</v>
      </c>
      <c r="AF3560">
        <f t="shared" ca="1" si="1285"/>
        <v>16.780666666666669</v>
      </c>
      <c r="AG3560">
        <f t="shared" ca="1" si="1285"/>
        <v>16.373999999999999</v>
      </c>
      <c r="AH3560">
        <f t="shared" ca="1" si="1285"/>
        <v>16.091999999999999</v>
      </c>
      <c r="AI3560">
        <f t="shared" ca="1" si="1286"/>
        <v>16.373999999999999</v>
      </c>
      <c r="AK3560">
        <f t="shared" ca="1" si="1287"/>
        <v>-1</v>
      </c>
      <c r="AL3560">
        <f t="shared" ca="1" si="1288"/>
        <v>1</v>
      </c>
      <c r="AN3560" t="str">
        <f t="shared" ca="1" si="1251"/>
        <v>Not Down</v>
      </c>
      <c r="AO3560" t="str">
        <f t="shared" ca="1" si="1258"/>
        <v>Not Up</v>
      </c>
      <c r="AQ3560">
        <f t="shared" ca="1" si="1249"/>
        <v>1</v>
      </c>
      <c r="AR3560">
        <f t="shared" ca="1" si="1250"/>
        <v>0</v>
      </c>
      <c r="AT3560">
        <f t="shared" ca="1" si="1275"/>
        <v>0</v>
      </c>
      <c r="AU3560">
        <f t="shared" ca="1" si="1276"/>
        <v>1</v>
      </c>
      <c r="AW3560" s="5">
        <f t="shared" ref="AW3560:AW3587" ca="1" si="1290">SQRT(2*W3560*R3560*Q3560*BG3560*BF3560+(Q3560*BF3560)^2+(R3560*BG3560)^2)</f>
        <v>0.11108855574863111</v>
      </c>
      <c r="AX3560" s="5">
        <f t="shared" ref="AX3560:AX3587" ca="1" si="1291">SQRT(2*X3560*U3560*T3560*BG3560*BF3560+(T3560*BF3560)^2+(U3560*BG3560)^2)</f>
        <v>8.3380618252861777E-2</v>
      </c>
      <c r="AY3560" s="18">
        <f t="shared" ca="1" si="1289"/>
        <v>0.11108855574863111</v>
      </c>
      <c r="BA3560" s="6">
        <f t="shared" ca="1" si="1282"/>
        <v>0.45009136776554171</v>
      </c>
      <c r="BB3560">
        <f t="shared" ca="1" si="1283"/>
        <v>0.45009136776554171</v>
      </c>
      <c r="BC3560" t="str">
        <f t="shared" ca="1" si="1271"/>
        <v>TLT UP Equity</v>
      </c>
      <c r="BD3560" t="str">
        <f t="shared" ca="1" si="1272"/>
        <v>HYG UP Equity</v>
      </c>
      <c r="BF3560">
        <f t="shared" ca="1" si="1245"/>
        <v>1</v>
      </c>
      <c r="BG3560">
        <f t="shared" ca="1" si="1246"/>
        <v>0</v>
      </c>
      <c r="BI3560">
        <f t="shared" ca="1" si="1259"/>
        <v>1</v>
      </c>
      <c r="BJ3560">
        <f t="shared" ca="1" si="1260"/>
        <v>0</v>
      </c>
      <c r="BL3560">
        <f t="shared" ca="1" si="1277"/>
        <v>11.679931922056454</v>
      </c>
      <c r="BM3560">
        <f t="shared" ca="1" si="1278"/>
        <v>0</v>
      </c>
      <c r="BN3560" s="9">
        <f t="shared" ca="1" si="1268"/>
        <v>1</v>
      </c>
      <c r="BO3560" s="9">
        <f t="shared" ca="1" si="1269"/>
        <v>0</v>
      </c>
      <c r="BP3560" s="9">
        <f t="shared" ca="1" si="1263"/>
        <v>1</v>
      </c>
      <c r="BQ3560" s="9">
        <f t="shared" ca="1" si="1264"/>
        <v>0</v>
      </c>
      <c r="BR3560">
        <f t="shared" ca="1" si="1265"/>
        <v>1308.2011920035766</v>
      </c>
      <c r="BS3560">
        <f t="shared" ca="1" si="1266"/>
        <v>-1.3117826188802972E-2</v>
      </c>
      <c r="BT3560">
        <f t="shared" ca="1" si="1267"/>
        <v>1.8055555555555558E-5</v>
      </c>
      <c r="BU3560">
        <f t="shared" ca="1" si="1252"/>
        <v>0</v>
      </c>
      <c r="BV3560">
        <f t="shared" ca="1" si="1253"/>
        <v>0</v>
      </c>
      <c r="BW3560" s="35">
        <f ca="1">IFERROR(VLOOKUP($B3560,OFFSET(Input!$A$1,0,MATCH(Index!BW$6&amp;" Index",Input!$1:$1,0)-1,10000,2),2,0)/100,BW3559)</f>
        <v>4.0999999999999995E-3</v>
      </c>
      <c r="BX3560">
        <f t="shared" ca="1" si="1270"/>
        <v>1.1412879520132577E-2</v>
      </c>
      <c r="CE3560">
        <v>1083.451355700814</v>
      </c>
    </row>
    <row r="3561" spans="2:83" x14ac:dyDescent="0.25">
      <c r="B3561" s="2">
        <v>42685</v>
      </c>
      <c r="C3561">
        <f t="shared" ca="1" si="1254"/>
        <v>0</v>
      </c>
      <c r="D3561">
        <f t="shared" ca="1" si="1255"/>
        <v>0</v>
      </c>
      <c r="E3561">
        <f ca="1">IF($B3561&lt;VLOOKUP(E$6&amp;" Equity",Param,4,0),"",IFERROR(VLOOKUP($B3561,OFFSET(Input!$A$1,0,MATCH(Index!E$6&amp;" Equity",Input!$1:$1,0)-1,10000,2),2,0),E3560))</f>
        <v>83.47</v>
      </c>
      <c r="F3561" s="33">
        <v>122.04</v>
      </c>
      <c r="H3561">
        <f ca="1">IFERROR(VLOOKUP($B3561,OFFSET(Input!$A$1,0,MATCH(Index!H$6,Input!$1:$1,0)-1,10000,2),2,0),0)</f>
        <v>0</v>
      </c>
      <c r="I3561">
        <f ca="1">IFERROR(VLOOKUP($B3561,OFFSET(Input!$A$1,0,MATCH(Index!I$6,Input!$1:$1,0)-1,10000,2),2,0),0)</f>
        <v>0</v>
      </c>
      <c r="K3561">
        <f t="shared" ca="1" si="1256"/>
        <v>110.95405727672131</v>
      </c>
      <c r="L3561" s="30">
        <f t="shared" ca="1" si="1257"/>
        <v>139.0464142816916</v>
      </c>
      <c r="N3561">
        <f t="shared" ca="1" si="1261"/>
        <v>-9.4199706882252768E-3</v>
      </c>
      <c r="O3561">
        <f t="shared" ca="1" si="1262"/>
        <v>-5.6379607609480572E-3</v>
      </c>
      <c r="Q3561">
        <f t="shared" ca="1" si="1274"/>
        <v>0.11824787860985145</v>
      </c>
      <c r="R3561">
        <f t="shared" ca="1" si="1273"/>
        <v>0.24683836886939833</v>
      </c>
      <c r="T3561">
        <f t="shared" ca="1" si="1284"/>
        <v>8.9461962991546323E-2</v>
      </c>
      <c r="U3561">
        <f t="shared" ca="1" si="1279"/>
        <v>0.18341019586929797</v>
      </c>
      <c r="W3561">
        <f t="shared" ca="1" si="1280"/>
        <v>0.35203174190362158</v>
      </c>
      <c r="X3561">
        <f t="shared" ca="1" si="1281"/>
        <v>0.37567051410139357</v>
      </c>
      <c r="Z3561">
        <f t="shared" ca="1" si="1247"/>
        <v>113.12510998684937</v>
      </c>
      <c r="AA3561">
        <f t="shared" ca="1" si="1247"/>
        <v>114.17037909388189</v>
      </c>
      <c r="AB3561">
        <f t="shared" ca="1" si="1247"/>
        <v>114.34608617096596</v>
      </c>
      <c r="AC3561">
        <f t="shared" ca="1" si="1248"/>
        <v>114.34608617096596</v>
      </c>
      <c r="AE3561">
        <f ca="1">IFERROR(VLOOKUP($B3561,OFFSET(Input!$A$1,0,MATCH(Index!AE$6&amp;" Index",Input!$1:$1,0)-1,10000,2),2,0),AE3560)</f>
        <v>14.17</v>
      </c>
      <c r="AF3561">
        <f t="shared" ca="1" si="1285"/>
        <v>16.836000000000002</v>
      </c>
      <c r="AG3561">
        <f t="shared" ca="1" si="1285"/>
        <v>16.276499999999999</v>
      </c>
      <c r="AH3561">
        <f t="shared" ca="1" si="1285"/>
        <v>16.119600000000002</v>
      </c>
      <c r="AI3561">
        <f t="shared" ca="1" si="1286"/>
        <v>16.276499999999999</v>
      </c>
      <c r="AK3561">
        <f t="shared" ca="1" si="1287"/>
        <v>-1</v>
      </c>
      <c r="AL3561">
        <f t="shared" ca="1" si="1288"/>
        <v>1</v>
      </c>
      <c r="AN3561" t="str">
        <f t="shared" ca="1" si="1251"/>
        <v>Not Down</v>
      </c>
      <c r="AO3561" t="str">
        <f t="shared" ca="1" si="1258"/>
        <v>Not Up</v>
      </c>
      <c r="AQ3561">
        <f t="shared" ca="1" si="1249"/>
        <v>1</v>
      </c>
      <c r="AR3561">
        <f t="shared" ca="1" si="1250"/>
        <v>0</v>
      </c>
      <c r="AT3561">
        <f t="shared" ca="1" si="1275"/>
        <v>0</v>
      </c>
      <c r="AU3561">
        <f t="shared" ca="1" si="1276"/>
        <v>1</v>
      </c>
      <c r="AW3561" s="5">
        <f t="shared" ca="1" si="1290"/>
        <v>0.11824787860985145</v>
      </c>
      <c r="AX3561" s="5">
        <f t="shared" ca="1" si="1291"/>
        <v>8.9461962991546323E-2</v>
      </c>
      <c r="AY3561" s="18">
        <f t="shared" ca="1" si="1289"/>
        <v>0.11824787860985145</v>
      </c>
      <c r="BA3561" s="6">
        <f t="shared" ca="1" si="1282"/>
        <v>0.42284056667917602</v>
      </c>
      <c r="BB3561">
        <f t="shared" ca="1" si="1283"/>
        <v>0.45009136776554171</v>
      </c>
      <c r="BC3561" t="str">
        <f t="shared" ca="1" si="1271"/>
        <v>TLT UP Equity</v>
      </c>
      <c r="BD3561" t="str">
        <f t="shared" ca="1" si="1272"/>
        <v>HYG UP Equity</v>
      </c>
      <c r="BF3561">
        <f t="shared" ref="BF3561:BF3624" ca="1" si="1292">BI3562</f>
        <v>1</v>
      </c>
      <c r="BG3561">
        <f t="shared" ref="BG3561:BG3624" ca="1" si="1293">BJ3562</f>
        <v>0</v>
      </c>
      <c r="BI3561">
        <f t="shared" ca="1" si="1259"/>
        <v>1</v>
      </c>
      <c r="BJ3561">
        <f t="shared" ca="1" si="1260"/>
        <v>0</v>
      </c>
      <c r="BL3561">
        <f t="shared" ca="1" si="1277"/>
        <v>11.679931922056454</v>
      </c>
      <c r="BM3561">
        <f t="shared" ca="1" si="1278"/>
        <v>0</v>
      </c>
      <c r="BN3561" s="9">
        <f t="shared" ca="1" si="1268"/>
        <v>1</v>
      </c>
      <c r="BO3561" s="9">
        <f t="shared" ca="1" si="1269"/>
        <v>0</v>
      </c>
      <c r="BP3561" s="9">
        <f t="shared" ca="1" si="1263"/>
        <v>1</v>
      </c>
      <c r="BQ3561" s="9">
        <f t="shared" ca="1" si="1264"/>
        <v>0</v>
      </c>
      <c r="BR3561">
        <f t="shared" ca="1" si="1265"/>
        <v>1295.9358354680576</v>
      </c>
      <c r="BS3561">
        <f t="shared" ca="1" si="1266"/>
        <v>-9.3757417517209563E-3</v>
      </c>
      <c r="BT3561">
        <f t="shared" ca="1" si="1267"/>
        <v>1.8055555555555558E-5</v>
      </c>
      <c r="BU3561">
        <f t="shared" ca="1" si="1252"/>
        <v>2.5768712036433339E-5</v>
      </c>
      <c r="BV3561">
        <f t="shared" ca="1" si="1253"/>
        <v>0</v>
      </c>
      <c r="BW3561" s="35">
        <f ca="1">IFERROR(VLOOKUP($B3561,OFFSET(Input!$A$1,0,MATCH(Index!BW$6&amp;" Index",Input!$1:$1,0)-1,10000,2),2,0)/100,BW3560)</f>
        <v>4.0999999999999995E-3</v>
      </c>
      <c r="BX3561">
        <f t="shared" ca="1" si="1270"/>
        <v>8.8048296301840683E-3</v>
      </c>
      <c r="CE3561">
        <v>1077.4745474611389</v>
      </c>
    </row>
    <row r="3562" spans="2:83" x14ac:dyDescent="0.25">
      <c r="B3562" s="2">
        <v>42688</v>
      </c>
      <c r="C3562">
        <f t="shared" ca="1" si="1254"/>
        <v>0</v>
      </c>
      <c r="D3562">
        <f t="shared" ca="1" si="1255"/>
        <v>0</v>
      </c>
      <c r="E3562">
        <f ca="1">IF($B3562&lt;VLOOKUP(E$6&amp;" Equity",Param,4,0),"",IFERROR(VLOOKUP($B3562,OFFSET(Input!$A$1,0,MATCH(Index!E$6&amp;" Equity",Input!$1:$1,0)-1,10000,2),2,0),E3561))</f>
        <v>84.09</v>
      </c>
      <c r="F3562" s="33">
        <v>121.31</v>
      </c>
      <c r="H3562">
        <f ca="1">IFERROR(VLOOKUP($B3562,OFFSET(Input!$A$1,0,MATCH(Index!H$6,Input!$1:$1,0)-1,10000,2),2,0),0)</f>
        <v>0</v>
      </c>
      <c r="I3562">
        <f ca="1">IFERROR(VLOOKUP($B3562,OFFSET(Input!$A$1,0,MATCH(Index!I$6,Input!$1:$1,0)-1,10000,2),2,0),0)</f>
        <v>0</v>
      </c>
      <c r="K3562">
        <f t="shared" ca="1" si="1256"/>
        <v>111.77820386245952</v>
      </c>
      <c r="L3562" s="30">
        <f t="shared" ca="1" si="1257"/>
        <v>138.21468794257626</v>
      </c>
      <c r="N3562">
        <f t="shared" ca="1" si="1261"/>
        <v>7.4003679821614413E-3</v>
      </c>
      <c r="O3562">
        <f t="shared" ca="1" si="1262"/>
        <v>-5.9996070656409212E-3</v>
      </c>
      <c r="Q3562">
        <f t="shared" ca="1" si="1274"/>
        <v>0.12301675156034043</v>
      </c>
      <c r="R3562">
        <f t="shared" ca="1" si="1273"/>
        <v>0.24676769309891791</v>
      </c>
      <c r="T3562">
        <f t="shared" ca="1" si="1284"/>
        <v>9.3109641714854113E-2</v>
      </c>
      <c r="U3562">
        <f t="shared" ca="1" si="1279"/>
        <v>0.18325574060286198</v>
      </c>
      <c r="W3562">
        <f t="shared" ca="1" si="1280"/>
        <v>0.31694179144399798</v>
      </c>
      <c r="X3562">
        <f t="shared" ca="1" si="1281"/>
        <v>0.33496707405782988</v>
      </c>
      <c r="Z3562">
        <f t="shared" ref="Z3562:AB3625" ca="1" si="1294">AVERAGE(OFFSET($K3562,0,0,-Z$5,1))</f>
        <v>112.92004566431292</v>
      </c>
      <c r="AA3562">
        <f t="shared" ca="1" si="1294"/>
        <v>114.0202087264388</v>
      </c>
      <c r="AB3562">
        <f t="shared" ca="1" si="1294"/>
        <v>114.19101519248328</v>
      </c>
      <c r="AC3562">
        <f t="shared" ref="AC3562:AC3625" ca="1" si="1295">MAX(AB3562,AA3562)</f>
        <v>114.19101519248328</v>
      </c>
      <c r="AE3562">
        <f ca="1">IFERROR(VLOOKUP($B3562,OFFSET(Input!$A$1,0,MATCH(Index!AE$6&amp;" Index",Input!$1:$1,0)-1,10000,2),2,0),AE3561)</f>
        <v>14.48</v>
      </c>
      <c r="AF3562">
        <f t="shared" ca="1" si="1285"/>
        <v>16.93333333333333</v>
      </c>
      <c r="AG3562">
        <f t="shared" ca="1" si="1285"/>
        <v>16.190000000000001</v>
      </c>
      <c r="AH3562">
        <f t="shared" ca="1" si="1285"/>
        <v>16.163600000000002</v>
      </c>
      <c r="AI3562">
        <f t="shared" ca="1" si="1286"/>
        <v>16.190000000000001</v>
      </c>
      <c r="AK3562">
        <f t="shared" ca="1" si="1287"/>
        <v>-1</v>
      </c>
      <c r="AL3562">
        <f t="shared" ca="1" si="1288"/>
        <v>1</v>
      </c>
      <c r="AN3562" t="str">
        <f t="shared" ca="1" si="1251"/>
        <v>Not Down</v>
      </c>
      <c r="AO3562" t="str">
        <f t="shared" ca="1" si="1258"/>
        <v>Not Up</v>
      </c>
      <c r="AQ3562">
        <f t="shared" ca="1" si="1249"/>
        <v>1</v>
      </c>
      <c r="AR3562">
        <f t="shared" ca="1" si="1250"/>
        <v>0</v>
      </c>
      <c r="AT3562">
        <f t="shared" ca="1" si="1275"/>
        <v>0</v>
      </c>
      <c r="AU3562">
        <f t="shared" ca="1" si="1276"/>
        <v>1</v>
      </c>
      <c r="AW3562" s="5">
        <f t="shared" ca="1" si="1290"/>
        <v>0.12301675156034043</v>
      </c>
      <c r="AX3562" s="5">
        <f t="shared" ca="1" si="1291"/>
        <v>9.3109641714854113E-2</v>
      </c>
      <c r="AY3562" s="18">
        <f t="shared" ca="1" si="1289"/>
        <v>0.12301675156034043</v>
      </c>
      <c r="BA3562" s="6">
        <f t="shared" ca="1" si="1282"/>
        <v>0.40644871016184092</v>
      </c>
      <c r="BB3562">
        <f t="shared" ca="1" si="1283"/>
        <v>0.40644871016184092</v>
      </c>
      <c r="BC3562" t="str">
        <f t="shared" ca="1" si="1271"/>
        <v>TLT UP Equity</v>
      </c>
      <c r="BD3562" t="str">
        <f t="shared" ca="1" si="1272"/>
        <v>HYG UP Equity</v>
      </c>
      <c r="BF3562">
        <f t="shared" ca="1" si="1292"/>
        <v>1</v>
      </c>
      <c r="BG3562">
        <f t="shared" ca="1" si="1293"/>
        <v>0</v>
      </c>
      <c r="BI3562">
        <f t="shared" ca="1" si="1259"/>
        <v>1</v>
      </c>
      <c r="BJ3562">
        <f t="shared" ca="1" si="1260"/>
        <v>0</v>
      </c>
      <c r="BL3562">
        <f t="shared" ca="1" si="1277"/>
        <v>11.679931922056454</v>
      </c>
      <c r="BM3562">
        <f t="shared" ca="1" si="1278"/>
        <v>0</v>
      </c>
      <c r="BN3562" s="9">
        <f t="shared" ca="1" si="1268"/>
        <v>1</v>
      </c>
      <c r="BO3562" s="9">
        <f t="shared" ca="1" si="1269"/>
        <v>0</v>
      </c>
      <c r="BP3562" s="9">
        <f t="shared" ca="1" si="1263"/>
        <v>1</v>
      </c>
      <c r="BQ3562" s="9">
        <f t="shared" ca="1" si="1264"/>
        <v>0</v>
      </c>
      <c r="BR3562">
        <f t="shared" ca="1" si="1265"/>
        <v>1305.5618114832751</v>
      </c>
      <c r="BS3562">
        <f t="shared" ca="1" si="1266"/>
        <v>7.4278183778604401E-3</v>
      </c>
      <c r="BT3562">
        <f t="shared" ca="1" si="1267"/>
        <v>5.4166666666666671E-5</v>
      </c>
      <c r="BU3562">
        <f t="shared" ca="1" si="1252"/>
        <v>0</v>
      </c>
      <c r="BV3562">
        <f t="shared" ca="1" si="1253"/>
        <v>0</v>
      </c>
      <c r="BW3562" s="35">
        <f ca="1">IFERROR(VLOOKUP($B3562,OFFSET(Input!$A$1,0,MATCH(Index!BW$6&amp;" Index",Input!$1:$1,0)-1,10000,2),2,0)/100,BW3561)</f>
        <v>4.0999999999999995E-3</v>
      </c>
      <c r="BX3562">
        <f t="shared" ca="1" si="1270"/>
        <v>2.6268774609964362E-2</v>
      </c>
      <c r="CE3562">
        <v>1081.0258376953477</v>
      </c>
    </row>
    <row r="3563" spans="2:83" x14ac:dyDescent="0.25">
      <c r="B3563" s="2">
        <v>42689</v>
      </c>
      <c r="C3563">
        <f t="shared" ca="1" si="1254"/>
        <v>0</v>
      </c>
      <c r="D3563">
        <f t="shared" ca="1" si="1255"/>
        <v>0</v>
      </c>
      <c r="E3563">
        <f ca="1">IF($B3563&lt;VLOOKUP(E$6&amp;" Equity",Param,4,0),"",IFERROR(VLOOKUP($B3563,OFFSET(Input!$A$1,0,MATCH(Index!E$6&amp;" Equity",Input!$1:$1,0)-1,10000,2),2,0),E3562))</f>
        <v>85.2</v>
      </c>
      <c r="F3563" s="33">
        <v>121.91</v>
      </c>
      <c r="H3563">
        <f ca="1">IFERROR(VLOOKUP($B3563,OFFSET(Input!$A$1,0,MATCH(Index!H$6,Input!$1:$1,0)-1,10000,2),2,0),0)</f>
        <v>0</v>
      </c>
      <c r="I3563">
        <f ca="1">IFERROR(VLOOKUP($B3563,OFFSET(Input!$A$1,0,MATCH(Index!I$6,Input!$1:$1,0)-1,10000,2),2,0),0)</f>
        <v>0</v>
      </c>
      <c r="K3563">
        <f t="shared" ca="1" si="1256"/>
        <v>113.25369210466822</v>
      </c>
      <c r="L3563" s="30">
        <f t="shared" ca="1" si="1257"/>
        <v>138.89829863226009</v>
      </c>
      <c r="N3563">
        <f t="shared" ca="1" si="1261"/>
        <v>1.3113779990463405E-2</v>
      </c>
      <c r="O3563">
        <f t="shared" ca="1" si="1262"/>
        <v>4.9338147942267797E-3</v>
      </c>
      <c r="Q3563">
        <f t="shared" ca="1" si="1274"/>
        <v>0.13814832093296586</v>
      </c>
      <c r="R3563">
        <f t="shared" ca="1" si="1273"/>
        <v>0.248007225430907</v>
      </c>
      <c r="T3563">
        <f t="shared" ca="1" si="1284"/>
        <v>0.10311119878195435</v>
      </c>
      <c r="U3563">
        <f t="shared" ca="1" si="1279"/>
        <v>0.18373070128695426</v>
      </c>
      <c r="W3563">
        <f t="shared" ca="1" si="1280"/>
        <v>0.32861967559439481</v>
      </c>
      <c r="X3563">
        <f t="shared" ca="1" si="1281"/>
        <v>0.33604399970452559</v>
      </c>
      <c r="Z3563">
        <f t="shared" ca="1" si="1294"/>
        <v>112.90675297744617</v>
      </c>
      <c r="AA3563">
        <f t="shared" ca="1" si="1294"/>
        <v>113.92065530977111</v>
      </c>
      <c r="AB3563">
        <f t="shared" ca="1" si="1294"/>
        <v>114.12090010038408</v>
      </c>
      <c r="AC3563">
        <f t="shared" ca="1" si="1295"/>
        <v>114.12090010038408</v>
      </c>
      <c r="AE3563">
        <f ca="1">IFERROR(VLOOKUP($B3563,OFFSET(Input!$A$1,0,MATCH(Index!AE$6&amp;" Index",Input!$1:$1,0)-1,10000,2),2,0),AE3562)</f>
        <v>13.37</v>
      </c>
      <c r="AF3563">
        <f t="shared" ca="1" si="1285"/>
        <v>16.927333333333333</v>
      </c>
      <c r="AG3563">
        <f t="shared" ca="1" si="1285"/>
        <v>16.094500000000004</v>
      </c>
      <c r="AH3563">
        <f t="shared" ca="1" si="1285"/>
        <v>16.084</v>
      </c>
      <c r="AI3563">
        <f t="shared" ca="1" si="1286"/>
        <v>16.094500000000004</v>
      </c>
      <c r="AK3563">
        <f t="shared" ca="1" si="1287"/>
        <v>-1</v>
      </c>
      <c r="AL3563">
        <f t="shared" ca="1" si="1288"/>
        <v>1</v>
      </c>
      <c r="AN3563" t="str">
        <f t="shared" ca="1" si="1251"/>
        <v>Not Down</v>
      </c>
      <c r="AO3563" t="str">
        <f t="shared" ca="1" si="1258"/>
        <v>Not Up</v>
      </c>
      <c r="AQ3563">
        <f t="shared" ca="1" si="1249"/>
        <v>1</v>
      </c>
      <c r="AR3563">
        <f t="shared" ca="1" si="1250"/>
        <v>0</v>
      </c>
      <c r="AT3563">
        <f t="shared" ca="1" si="1275"/>
        <v>0</v>
      </c>
      <c r="AU3563">
        <f t="shared" ca="1" si="1276"/>
        <v>1</v>
      </c>
      <c r="AW3563" s="5">
        <f t="shared" ca="1" si="1290"/>
        <v>0.13814832093296586</v>
      </c>
      <c r="AX3563" s="5">
        <f t="shared" ca="1" si="1291"/>
        <v>0.10311119878195435</v>
      </c>
      <c r="AY3563" s="18">
        <f t="shared" ca="1" si="1289"/>
        <v>0.13814832093296586</v>
      </c>
      <c r="BA3563" s="6">
        <f t="shared" ca="1" si="1282"/>
        <v>0.36192984223283942</v>
      </c>
      <c r="BB3563">
        <f t="shared" ca="1" si="1283"/>
        <v>0.36192984223283942</v>
      </c>
      <c r="BC3563" t="str">
        <f t="shared" ca="1" si="1271"/>
        <v>TLT UP Equity</v>
      </c>
      <c r="BD3563" t="str">
        <f t="shared" ca="1" si="1272"/>
        <v>HYG UP Equity</v>
      </c>
      <c r="BF3563">
        <f t="shared" ca="1" si="1292"/>
        <v>1</v>
      </c>
      <c r="BG3563">
        <f t="shared" ca="1" si="1293"/>
        <v>0</v>
      </c>
      <c r="BI3563">
        <f t="shared" ca="1" si="1259"/>
        <v>1</v>
      </c>
      <c r="BJ3563">
        <f t="shared" ca="1" si="1260"/>
        <v>0</v>
      </c>
      <c r="BL3563">
        <f t="shared" ca="1" si="1277"/>
        <v>11.679931922056454</v>
      </c>
      <c r="BM3563">
        <f t="shared" ca="1" si="1278"/>
        <v>0</v>
      </c>
      <c r="BN3563" s="9">
        <f t="shared" ca="1" si="1268"/>
        <v>1</v>
      </c>
      <c r="BO3563" s="9">
        <f t="shared" ca="1" si="1269"/>
        <v>0</v>
      </c>
      <c r="BP3563" s="9">
        <f t="shared" ca="1" si="1263"/>
        <v>1</v>
      </c>
      <c r="BQ3563" s="9">
        <f t="shared" ca="1" si="1264"/>
        <v>0</v>
      </c>
      <c r="BR3563">
        <f t="shared" ca="1" si="1265"/>
        <v>1322.7954137040674</v>
      </c>
      <c r="BS3563">
        <f t="shared" ca="1" si="1266"/>
        <v>1.320014270424541E-2</v>
      </c>
      <c r="BT3563">
        <f t="shared" ca="1" si="1267"/>
        <v>1.8055555555555558E-5</v>
      </c>
      <c r="BU3563">
        <f t="shared" ca="1" si="1252"/>
        <v>8.7285315207401581E-6</v>
      </c>
      <c r="BV3563">
        <f t="shared" ca="1" si="1253"/>
        <v>0</v>
      </c>
      <c r="BW3563" s="35">
        <f ca="1">IFERROR(VLOOKUP($B3563,OFFSET(Input!$A$1,0,MATCH(Index!BW$6&amp;" Index",Input!$1:$1,0)-1,10000,2),2,0)/100,BW3562)</f>
        <v>4.0999999999999995E-3</v>
      </c>
      <c r="BX3563">
        <f t="shared" ca="1" si="1270"/>
        <v>7.9332781194134307E-3</v>
      </c>
      <c r="CE3563">
        <v>1087.4220395482769</v>
      </c>
    </row>
    <row r="3564" spans="2:83" x14ac:dyDescent="0.25">
      <c r="B3564" s="2">
        <v>42690</v>
      </c>
      <c r="C3564">
        <f t="shared" ca="1" si="1254"/>
        <v>0</v>
      </c>
      <c r="D3564">
        <f t="shared" ca="1" si="1255"/>
        <v>0</v>
      </c>
      <c r="E3564">
        <f ca="1">IF($B3564&lt;VLOOKUP(E$6&amp;" Equity",Param,4,0),"",IFERROR(VLOOKUP($B3564,OFFSET(Input!$A$1,0,MATCH(Index!E$6&amp;" Equity",Input!$1:$1,0)-1,10000,2),2,0),E3563))</f>
        <v>84.86</v>
      </c>
      <c r="F3564" s="33">
        <v>123.01</v>
      </c>
      <c r="H3564">
        <f ca="1">IFERROR(VLOOKUP($B3564,OFFSET(Input!$A$1,0,MATCH(Index!H$6,Input!$1:$1,0)-1,10000,2),2,0),0)</f>
        <v>0</v>
      </c>
      <c r="I3564">
        <f ca="1">IFERROR(VLOOKUP($B3564,OFFSET(Input!$A$1,0,MATCH(Index!I$6,Input!$1:$1,0)-1,10000,2),2,0),0)</f>
        <v>0</v>
      </c>
      <c r="K3564">
        <f t="shared" ca="1" si="1256"/>
        <v>112.80174075119888</v>
      </c>
      <c r="L3564" s="30">
        <f t="shared" ca="1" si="1257"/>
        <v>140.15158489668048</v>
      </c>
      <c r="N3564">
        <f t="shared" ca="1" si="1261"/>
        <v>-3.9985940610913207E-3</v>
      </c>
      <c r="O3564">
        <f t="shared" ca="1" si="1262"/>
        <v>8.9825853036389364E-3</v>
      </c>
      <c r="Q3564">
        <f t="shared" ca="1" si="1274"/>
        <v>0.13778796518844433</v>
      </c>
      <c r="R3564">
        <f t="shared" ca="1" si="1273"/>
        <v>0.25112931761297258</v>
      </c>
      <c r="T3564">
        <f t="shared" ca="1" si="1284"/>
        <v>0.1035849748137205</v>
      </c>
      <c r="U3564">
        <f t="shared" ca="1" si="1279"/>
        <v>0.18645373372383664</v>
      </c>
      <c r="W3564">
        <f t="shared" ca="1" si="1280"/>
        <v>0.31334156772272914</v>
      </c>
      <c r="X3564">
        <f t="shared" ca="1" si="1281"/>
        <v>0.30464200273084407</v>
      </c>
      <c r="Z3564">
        <f t="shared" ca="1" si="1294"/>
        <v>112.89877736532613</v>
      </c>
      <c r="AA3564">
        <f t="shared" ca="1" si="1294"/>
        <v>113.78196328161928</v>
      </c>
      <c r="AB3564">
        <f t="shared" ca="1" si="1294"/>
        <v>114.034294894352</v>
      </c>
      <c r="AC3564">
        <f t="shared" ca="1" si="1295"/>
        <v>114.034294894352</v>
      </c>
      <c r="AE3564">
        <f ca="1">IFERROR(VLOOKUP($B3564,OFFSET(Input!$A$1,0,MATCH(Index!AE$6&amp;" Index",Input!$1:$1,0)-1,10000,2),2,0),AE3563)</f>
        <v>13.72</v>
      </c>
      <c r="AF3564">
        <f t="shared" ca="1" si="1285"/>
        <v>16.892666666666667</v>
      </c>
      <c r="AG3564">
        <f t="shared" ca="1" si="1285"/>
        <v>16.060000000000002</v>
      </c>
      <c r="AH3564">
        <f t="shared" ca="1" si="1285"/>
        <v>15.996400000000001</v>
      </c>
      <c r="AI3564">
        <f t="shared" ca="1" si="1286"/>
        <v>16.060000000000002</v>
      </c>
      <c r="AK3564">
        <f t="shared" ca="1" si="1287"/>
        <v>-1</v>
      </c>
      <c r="AL3564">
        <f t="shared" ca="1" si="1288"/>
        <v>1</v>
      </c>
      <c r="AN3564" t="str">
        <f t="shared" ca="1" si="1251"/>
        <v>Not Down</v>
      </c>
      <c r="AO3564" t="str">
        <f t="shared" ca="1" si="1258"/>
        <v>Not Up</v>
      </c>
      <c r="AQ3564">
        <f t="shared" ca="1" si="1249"/>
        <v>1</v>
      </c>
      <c r="AR3564">
        <f t="shared" ca="1" si="1250"/>
        <v>0</v>
      </c>
      <c r="AT3564">
        <f t="shared" ca="1" si="1275"/>
        <v>0</v>
      </c>
      <c r="AU3564">
        <f t="shared" ca="1" si="1276"/>
        <v>1</v>
      </c>
      <c r="AW3564" s="5">
        <f t="shared" ca="1" si="1290"/>
        <v>0.13778796518844433</v>
      </c>
      <c r="AX3564" s="5">
        <f t="shared" ca="1" si="1291"/>
        <v>0.1035849748137205</v>
      </c>
      <c r="AY3564" s="18">
        <f t="shared" ca="1" si="1289"/>
        <v>0.13778796518844433</v>
      </c>
      <c r="BA3564" s="6">
        <f t="shared" ca="1" si="1282"/>
        <v>0.36287639440511371</v>
      </c>
      <c r="BB3564">
        <f t="shared" ca="1" si="1283"/>
        <v>0.36192984223283942</v>
      </c>
      <c r="BC3564" t="str">
        <f t="shared" ca="1" si="1271"/>
        <v>TLT UP Equity</v>
      </c>
      <c r="BD3564" t="str">
        <f t="shared" ca="1" si="1272"/>
        <v>HYG UP Equity</v>
      </c>
      <c r="BF3564">
        <f t="shared" ca="1" si="1292"/>
        <v>1</v>
      </c>
      <c r="BG3564">
        <f t="shared" ca="1" si="1293"/>
        <v>0</v>
      </c>
      <c r="BI3564">
        <f t="shared" ca="1" si="1259"/>
        <v>1</v>
      </c>
      <c r="BJ3564">
        <f t="shared" ca="1" si="1260"/>
        <v>0</v>
      </c>
      <c r="BL3564">
        <f t="shared" ca="1" si="1277"/>
        <v>11.679931922056454</v>
      </c>
      <c r="BM3564">
        <f t="shared" ca="1" si="1278"/>
        <v>0</v>
      </c>
      <c r="BN3564" s="9">
        <f t="shared" ca="1" si="1268"/>
        <v>1</v>
      </c>
      <c r="BO3564" s="9">
        <f t="shared" ca="1" si="1269"/>
        <v>0</v>
      </c>
      <c r="BP3564" s="9">
        <f t="shared" ca="1" si="1263"/>
        <v>1</v>
      </c>
      <c r="BQ3564" s="9">
        <f t="shared" ca="1" si="1264"/>
        <v>0</v>
      </c>
      <c r="BR3564">
        <f t="shared" ca="1" si="1265"/>
        <v>1317.5166526634641</v>
      </c>
      <c r="BS3564">
        <f t="shared" ca="1" si="1266"/>
        <v>-3.9906103286386774E-3</v>
      </c>
      <c r="BT3564">
        <f t="shared" ca="1" si="1267"/>
        <v>1.8055555555555558E-5</v>
      </c>
      <c r="BU3564">
        <f t="shared" ca="1" si="1252"/>
        <v>8.9037735858003009E-6</v>
      </c>
      <c r="BV3564">
        <f t="shared" ca="1" si="1253"/>
        <v>0</v>
      </c>
      <c r="BW3564" s="35">
        <f ca="1">IFERROR(VLOOKUP($B3564,OFFSET(Input!$A$1,0,MATCH(Index!BW$6&amp;" Index",Input!$1:$1,0)-1,10000,2),2,0)/100,BW3563)</f>
        <v>4.0999999999999995E-3</v>
      </c>
      <c r="BX3564">
        <f t="shared" ca="1" si="1270"/>
        <v>7.1061337969234237E-3</v>
      </c>
      <c r="CE3564">
        <v>1085.6328498576565</v>
      </c>
    </row>
    <row r="3565" spans="2:83" x14ac:dyDescent="0.25">
      <c r="B3565" s="2">
        <v>42691</v>
      </c>
      <c r="C3565">
        <f t="shared" ca="1" si="1254"/>
        <v>0</v>
      </c>
      <c r="D3565">
        <f t="shared" ca="1" si="1255"/>
        <v>0</v>
      </c>
      <c r="E3565">
        <f ca="1">IF($B3565&lt;VLOOKUP(E$6&amp;" Equity",Param,4,0),"",IFERROR(VLOOKUP($B3565,OFFSET(Input!$A$1,0,MATCH(Index!E$6&amp;" Equity",Input!$1:$1,0)-1,10000,2),2,0),E3564))</f>
        <v>84.63</v>
      </c>
      <c r="F3565" s="33">
        <v>121.2</v>
      </c>
      <c r="H3565">
        <f ca="1">IFERROR(VLOOKUP($B3565,OFFSET(Input!$A$1,0,MATCH(Index!H$6,Input!$1:$1,0)-1,10000,2),2,0),0)</f>
        <v>0</v>
      </c>
      <c r="I3565">
        <f ca="1">IFERROR(VLOOKUP($B3565,OFFSET(Input!$A$1,0,MATCH(Index!I$6,Input!$1:$1,0)-1,10000,2),2,0),0)</f>
        <v>0</v>
      </c>
      <c r="K3565">
        <f t="shared" ca="1" si="1256"/>
        <v>112.49600895326374</v>
      </c>
      <c r="L3565" s="30">
        <f t="shared" ca="1" si="1257"/>
        <v>138.08935931613425</v>
      </c>
      <c r="N3565">
        <f t="shared" ca="1" si="1261"/>
        <v>-2.714026092164209E-3</v>
      </c>
      <c r="O3565">
        <f t="shared" ca="1" si="1262"/>
        <v>-1.4823579245479526E-2</v>
      </c>
      <c r="Q3565">
        <f t="shared" ca="1" si="1274"/>
        <v>0.1384548573454682</v>
      </c>
      <c r="R3565">
        <f t="shared" ca="1" si="1273"/>
        <v>0.25905034586667958</v>
      </c>
      <c r="T3565">
        <f t="shared" ca="1" si="1284"/>
        <v>0.10403121005375714</v>
      </c>
      <c r="U3565">
        <f t="shared" ca="1" si="1279"/>
        <v>0.19370014742596012</v>
      </c>
      <c r="W3565">
        <f t="shared" ca="1" si="1280"/>
        <v>0.33183897508761712</v>
      </c>
      <c r="X3565">
        <f t="shared" ca="1" si="1281"/>
        <v>0.31706815474075811</v>
      </c>
      <c r="Z3565">
        <f t="shared" ca="1" si="1294"/>
        <v>112.85757003603919</v>
      </c>
      <c r="AA3565">
        <f t="shared" ca="1" si="1294"/>
        <v>113.62732302181828</v>
      </c>
      <c r="AB3565">
        <f t="shared" ca="1" si="1294"/>
        <v>113.94710531124525</v>
      </c>
      <c r="AC3565">
        <f t="shared" ca="1" si="1295"/>
        <v>113.94710531124525</v>
      </c>
      <c r="AE3565">
        <f ca="1">IFERROR(VLOOKUP($B3565,OFFSET(Input!$A$1,0,MATCH(Index!AE$6&amp;" Index",Input!$1:$1,0)-1,10000,2),2,0),AE3564)</f>
        <v>13.35</v>
      </c>
      <c r="AF3565">
        <f t="shared" ca="1" si="1285"/>
        <v>16.758666666666667</v>
      </c>
      <c r="AG3565">
        <f t="shared" ca="1" si="1285"/>
        <v>16.040000000000003</v>
      </c>
      <c r="AH3565">
        <f t="shared" ca="1" si="1285"/>
        <v>15.862800000000002</v>
      </c>
      <c r="AI3565">
        <f t="shared" ca="1" si="1286"/>
        <v>16.040000000000003</v>
      </c>
      <c r="AK3565">
        <f t="shared" ca="1" si="1287"/>
        <v>-1</v>
      </c>
      <c r="AL3565">
        <f t="shared" ca="1" si="1288"/>
        <v>1</v>
      </c>
      <c r="AN3565" t="str">
        <f t="shared" ca="1" si="1251"/>
        <v>Not Down</v>
      </c>
      <c r="AO3565" t="str">
        <f t="shared" ca="1" si="1258"/>
        <v>Not Up</v>
      </c>
      <c r="AQ3565">
        <f t="shared" ca="1" si="1249"/>
        <v>1</v>
      </c>
      <c r="AR3565">
        <f t="shared" ca="1" si="1250"/>
        <v>0</v>
      </c>
      <c r="AT3565">
        <f t="shared" ca="1" si="1275"/>
        <v>0</v>
      </c>
      <c r="AU3565">
        <f t="shared" ca="1" si="1276"/>
        <v>1</v>
      </c>
      <c r="AW3565" s="5">
        <f t="shared" ca="1" si="1290"/>
        <v>0.1384548573454682</v>
      </c>
      <c r="AX3565" s="5">
        <f t="shared" ca="1" si="1291"/>
        <v>0.10403121005375714</v>
      </c>
      <c r="AY3565" s="18">
        <f t="shared" ca="1" si="1289"/>
        <v>0.1384548573454682</v>
      </c>
      <c r="BA3565" s="6">
        <f t="shared" ca="1" si="1282"/>
        <v>0.36112853646760529</v>
      </c>
      <c r="BB3565">
        <f t="shared" ca="1" si="1283"/>
        <v>0.36192984223283942</v>
      </c>
      <c r="BC3565" t="str">
        <f t="shared" ca="1" si="1271"/>
        <v>TLT UP Equity</v>
      </c>
      <c r="BD3565" t="str">
        <f t="shared" ca="1" si="1272"/>
        <v>HYG UP Equity</v>
      </c>
      <c r="BF3565">
        <f t="shared" ca="1" si="1292"/>
        <v>1</v>
      </c>
      <c r="BG3565">
        <f t="shared" ca="1" si="1293"/>
        <v>0</v>
      </c>
      <c r="BI3565">
        <f t="shared" ca="1" si="1259"/>
        <v>1</v>
      </c>
      <c r="BJ3565">
        <f t="shared" ca="1" si="1260"/>
        <v>0</v>
      </c>
      <c r="BL3565">
        <f t="shared" ca="1" si="1277"/>
        <v>11.679931922056454</v>
      </c>
      <c r="BM3565">
        <f t="shared" ca="1" si="1278"/>
        <v>0</v>
      </c>
      <c r="BN3565" s="9">
        <f t="shared" ca="1" si="1268"/>
        <v>1</v>
      </c>
      <c r="BO3565" s="9">
        <f t="shared" ca="1" si="1269"/>
        <v>0</v>
      </c>
      <c r="BP3565" s="9">
        <f t="shared" ca="1" si="1263"/>
        <v>1</v>
      </c>
      <c r="BQ3565" s="9">
        <f t="shared" ca="1" si="1264"/>
        <v>0</v>
      </c>
      <c r="BR3565">
        <f t="shared" ca="1" si="1265"/>
        <v>1313.9457260771737</v>
      </c>
      <c r="BS3565">
        <f t="shared" ca="1" si="1266"/>
        <v>-2.7103464529814048E-3</v>
      </c>
      <c r="BT3565">
        <f t="shared" ca="1" si="1267"/>
        <v>1.8055555555555558E-5</v>
      </c>
      <c r="BU3565">
        <f t="shared" ca="1" si="1252"/>
        <v>0</v>
      </c>
      <c r="BV3565">
        <f t="shared" ca="1" si="1253"/>
        <v>0</v>
      </c>
      <c r="BW3565" s="35">
        <f ca="1">IFERROR(VLOOKUP($B3565,OFFSET(Input!$A$1,0,MATCH(Index!BW$6&amp;" Index",Input!$1:$1,0)-1,10000,2),2,0)/100,BW3564)</f>
        <v>4.0999999999999995E-3</v>
      </c>
      <c r="BX3565">
        <f t="shared" ca="1" si="1270"/>
        <v>7.0944417207402834E-3</v>
      </c>
      <c r="CE3565">
        <v>1084.5536091192905</v>
      </c>
    </row>
    <row r="3566" spans="2:83" x14ac:dyDescent="0.25">
      <c r="B3566" s="2">
        <v>42692</v>
      </c>
      <c r="C3566">
        <f t="shared" ca="1" si="1254"/>
        <v>0</v>
      </c>
      <c r="D3566">
        <f t="shared" ca="1" si="1255"/>
        <v>0</v>
      </c>
      <c r="E3566">
        <f ca="1">IF($B3566&lt;VLOOKUP(E$6&amp;" Equity",Param,4,0),"",IFERROR(VLOOKUP($B3566,OFFSET(Input!$A$1,0,MATCH(Index!E$6&amp;" Equity",Input!$1:$1,0)-1,10000,2),2,0),E3565))</f>
        <v>84.63</v>
      </c>
      <c r="F3566" s="33">
        <v>120.85</v>
      </c>
      <c r="H3566">
        <f ca="1">IFERROR(VLOOKUP($B3566,OFFSET(Input!$A$1,0,MATCH(Index!H$6,Input!$1:$1,0)-1,10000,2),2,0),0)</f>
        <v>0</v>
      </c>
      <c r="I3566">
        <f ca="1">IFERROR(VLOOKUP($B3566,OFFSET(Input!$A$1,0,MATCH(Index!I$6,Input!$1:$1,0)-1,10000,2),2,0),0)</f>
        <v>0</v>
      </c>
      <c r="K3566">
        <f t="shared" ca="1" si="1256"/>
        <v>112.49600895326374</v>
      </c>
      <c r="L3566" s="30">
        <f t="shared" ca="1" si="1257"/>
        <v>137.69058641381866</v>
      </c>
      <c r="N3566">
        <f t="shared" ca="1" si="1261"/>
        <v>0</v>
      </c>
      <c r="O3566">
        <f t="shared" ca="1" si="1262"/>
        <v>-2.8919664857221358E-3</v>
      </c>
      <c r="Q3566">
        <f t="shared" ca="1" si="1274"/>
        <v>0.13843468367229883</v>
      </c>
      <c r="R3566">
        <f t="shared" ca="1" si="1273"/>
        <v>0.25556292255537555</v>
      </c>
      <c r="T3566">
        <f t="shared" ca="1" si="1284"/>
        <v>0.10402803597082932</v>
      </c>
      <c r="U3566">
        <f t="shared" ca="1" si="1279"/>
        <v>0.19389874756107753</v>
      </c>
      <c r="W3566">
        <f t="shared" ca="1" si="1280"/>
        <v>0.33342465759568057</v>
      </c>
      <c r="X3566">
        <f t="shared" ca="1" si="1281"/>
        <v>0.31653835144381698</v>
      </c>
      <c r="Z3566">
        <f t="shared" ca="1" si="1294"/>
        <v>112.81104563200559</v>
      </c>
      <c r="AA3566">
        <f t="shared" ca="1" si="1294"/>
        <v>113.47135947851241</v>
      </c>
      <c r="AB3566">
        <f t="shared" ca="1" si="1294"/>
        <v>113.84932946009967</v>
      </c>
      <c r="AC3566">
        <f t="shared" ca="1" si="1295"/>
        <v>113.84932946009967</v>
      </c>
      <c r="AE3566">
        <f ca="1">IFERROR(VLOOKUP($B3566,OFFSET(Input!$A$1,0,MATCH(Index!AE$6&amp;" Index",Input!$1:$1,0)-1,10000,2),2,0),AE3565)</f>
        <v>12.85</v>
      </c>
      <c r="AF3566">
        <f t="shared" ca="1" si="1285"/>
        <v>16.535999999999998</v>
      </c>
      <c r="AG3566">
        <f t="shared" ca="1" si="1285"/>
        <v>16.015500000000007</v>
      </c>
      <c r="AH3566">
        <f t="shared" ca="1" si="1285"/>
        <v>15.732000000000003</v>
      </c>
      <c r="AI3566">
        <f t="shared" ca="1" si="1286"/>
        <v>16.015500000000007</v>
      </c>
      <c r="AK3566">
        <f t="shared" ca="1" si="1287"/>
        <v>-1</v>
      </c>
      <c r="AL3566">
        <f t="shared" ca="1" si="1288"/>
        <v>1</v>
      </c>
      <c r="AN3566" t="str">
        <f t="shared" ca="1" si="1251"/>
        <v>Not Down</v>
      </c>
      <c r="AO3566" t="str">
        <f t="shared" ca="1" si="1258"/>
        <v>Not Up</v>
      </c>
      <c r="AQ3566">
        <f t="shared" ca="1" si="1249"/>
        <v>1</v>
      </c>
      <c r="AR3566">
        <f t="shared" ca="1" si="1250"/>
        <v>0</v>
      </c>
      <c r="AT3566">
        <f t="shared" ca="1" si="1275"/>
        <v>0</v>
      </c>
      <c r="AU3566">
        <f t="shared" ca="1" si="1276"/>
        <v>1</v>
      </c>
      <c r="AW3566" s="5">
        <f t="shared" ca="1" si="1290"/>
        <v>0.13843468367229883</v>
      </c>
      <c r="AX3566" s="5">
        <f t="shared" ca="1" si="1291"/>
        <v>0.10402803597082932</v>
      </c>
      <c r="AY3566" s="18">
        <f t="shared" ca="1" si="1289"/>
        <v>0.13843468367229883</v>
      </c>
      <c r="BA3566" s="6">
        <f t="shared" ca="1" si="1282"/>
        <v>0.36118116265111344</v>
      </c>
      <c r="BB3566">
        <f t="shared" ca="1" si="1283"/>
        <v>0.36192984223283942</v>
      </c>
      <c r="BC3566" t="str">
        <f t="shared" ca="1" si="1271"/>
        <v>TLT UP Equity</v>
      </c>
      <c r="BD3566" t="str">
        <f t="shared" ca="1" si="1272"/>
        <v>HYG UP Equity</v>
      </c>
      <c r="BF3566">
        <f t="shared" ca="1" si="1292"/>
        <v>1</v>
      </c>
      <c r="BG3566">
        <f t="shared" ca="1" si="1293"/>
        <v>0</v>
      </c>
      <c r="BI3566">
        <f t="shared" ca="1" si="1259"/>
        <v>1</v>
      </c>
      <c r="BJ3566">
        <f t="shared" ca="1" si="1260"/>
        <v>0</v>
      </c>
      <c r="BL3566">
        <f t="shared" ca="1" si="1277"/>
        <v>11.679931922056454</v>
      </c>
      <c r="BM3566">
        <f t="shared" ca="1" si="1278"/>
        <v>0</v>
      </c>
      <c r="BN3566" s="9">
        <f t="shared" ca="1" si="1268"/>
        <v>1</v>
      </c>
      <c r="BO3566" s="9">
        <f t="shared" ca="1" si="1269"/>
        <v>0</v>
      </c>
      <c r="BP3566" s="9">
        <f t="shared" ca="1" si="1263"/>
        <v>1</v>
      </c>
      <c r="BQ3566" s="9">
        <f t="shared" ca="1" si="1264"/>
        <v>0</v>
      </c>
      <c r="BR3566">
        <f t="shared" ca="1" si="1265"/>
        <v>1313.9457260771737</v>
      </c>
      <c r="BS3566">
        <f t="shared" ca="1" si="1266"/>
        <v>0</v>
      </c>
      <c r="BT3566">
        <f t="shared" ca="1" si="1267"/>
        <v>1.8055555555555558E-5</v>
      </c>
      <c r="BU3566">
        <f t="shared" ca="1" si="1252"/>
        <v>0</v>
      </c>
      <c r="BV3566">
        <f t="shared" ca="1" si="1253"/>
        <v>0</v>
      </c>
      <c r="BW3566" s="35">
        <f ca="1">IFERROR(VLOOKUP($B3566,OFFSET(Input!$A$1,0,MATCH(Index!BW$6&amp;" Index",Input!$1:$1,0)-1,10000,2),2,0)/100,BW3565)</f>
        <v>4.0999999999999995E-3</v>
      </c>
      <c r="BX3566">
        <f t="shared" ca="1" si="1270"/>
        <v>7.0873890504733602E-3</v>
      </c>
      <c r="CE3566">
        <v>1084.5393398392778</v>
      </c>
    </row>
    <row r="3567" spans="2:83" x14ac:dyDescent="0.25">
      <c r="B3567" s="2">
        <v>42695</v>
      </c>
      <c r="C3567">
        <f t="shared" ca="1" si="1254"/>
        <v>0</v>
      </c>
      <c r="D3567">
        <f t="shared" ca="1" si="1255"/>
        <v>0</v>
      </c>
      <c r="E3567">
        <f ca="1">IF($B3567&lt;VLOOKUP(E$6&amp;" Equity",Param,4,0),"",IFERROR(VLOOKUP($B3567,OFFSET(Input!$A$1,0,MATCH(Index!E$6&amp;" Equity",Input!$1:$1,0)-1,10000,2),2,0),E3566))</f>
        <v>85.31</v>
      </c>
      <c r="F3567" s="33">
        <v>121.15</v>
      </c>
      <c r="H3567">
        <f ca="1">IFERROR(VLOOKUP($B3567,OFFSET(Input!$A$1,0,MATCH(Index!H$6,Input!$1:$1,0)-1,10000,2),2,0),0)</f>
        <v>0</v>
      </c>
      <c r="I3567">
        <f ca="1">IFERROR(VLOOKUP($B3567,OFFSET(Input!$A$1,0,MATCH(Index!I$6,Input!$1:$1,0)-1,10000,2),2,0),0)</f>
        <v>0</v>
      </c>
      <c r="K3567">
        <f t="shared" ca="1" si="1256"/>
        <v>113.39991166020242</v>
      </c>
      <c r="L3567" s="30">
        <f t="shared" ca="1" si="1257"/>
        <v>138.03239175866059</v>
      </c>
      <c r="N3567">
        <f t="shared" ca="1" si="1261"/>
        <v>8.0028672385888816E-3</v>
      </c>
      <c r="O3567">
        <f t="shared" ca="1" si="1262"/>
        <v>2.4793401130427804E-3</v>
      </c>
      <c r="Q3567">
        <f t="shared" ca="1" si="1274"/>
        <v>0.12611468322369665</v>
      </c>
      <c r="R3567">
        <f t="shared" ca="1" si="1273"/>
        <v>0.25225052183987146</v>
      </c>
      <c r="T3567">
        <f t="shared" ca="1" si="1284"/>
        <v>0.10781783817534936</v>
      </c>
      <c r="U3567">
        <f t="shared" ca="1" si="1279"/>
        <v>0.19348030726397042</v>
      </c>
      <c r="W3567">
        <f t="shared" ca="1" si="1280"/>
        <v>0.48057100530502933</v>
      </c>
      <c r="X3567">
        <f t="shared" ca="1" si="1281"/>
        <v>0.31956390519677247</v>
      </c>
      <c r="Z3567">
        <f t="shared" ca="1" si="1294"/>
        <v>112.6967285249516</v>
      </c>
      <c r="AA3567">
        <f t="shared" ca="1" si="1294"/>
        <v>113.35728286179133</v>
      </c>
      <c r="AB3567">
        <f t="shared" ca="1" si="1294"/>
        <v>113.79406147805491</v>
      </c>
      <c r="AC3567">
        <f t="shared" ca="1" si="1295"/>
        <v>113.79406147805491</v>
      </c>
      <c r="AE3567">
        <f ca="1">IFERROR(VLOOKUP($B3567,OFFSET(Input!$A$1,0,MATCH(Index!AE$6&amp;" Index",Input!$1:$1,0)-1,10000,2),2,0),AE3566)</f>
        <v>12.42</v>
      </c>
      <c r="AF3567">
        <f t="shared" ca="1" si="1285"/>
        <v>16.226666666666667</v>
      </c>
      <c r="AG3567">
        <f t="shared" ca="1" si="1285"/>
        <v>15.985500000000002</v>
      </c>
      <c r="AH3567">
        <f t="shared" ca="1" si="1285"/>
        <v>15.580400000000004</v>
      </c>
      <c r="AI3567">
        <f t="shared" ca="1" si="1286"/>
        <v>15.985500000000002</v>
      </c>
      <c r="AK3567">
        <f t="shared" ca="1" si="1287"/>
        <v>-1</v>
      </c>
      <c r="AL3567">
        <f t="shared" ca="1" si="1288"/>
        <v>1</v>
      </c>
      <c r="AN3567" t="str">
        <f t="shared" ca="1" si="1251"/>
        <v>Not Down</v>
      </c>
      <c r="AO3567" t="str">
        <f t="shared" ca="1" si="1258"/>
        <v>Not Up</v>
      </c>
      <c r="AQ3567">
        <f t="shared" ca="1" si="1249"/>
        <v>1</v>
      </c>
      <c r="AR3567">
        <f t="shared" ca="1" si="1250"/>
        <v>0</v>
      </c>
      <c r="AT3567">
        <f t="shared" ca="1" si="1275"/>
        <v>0</v>
      </c>
      <c r="AU3567">
        <f t="shared" ca="1" si="1276"/>
        <v>1</v>
      </c>
      <c r="AW3567" s="5">
        <f t="shared" ca="1" si="1290"/>
        <v>0.12611468322369665</v>
      </c>
      <c r="AX3567" s="5">
        <f t="shared" ca="1" si="1291"/>
        <v>0.10781783817534936</v>
      </c>
      <c r="AY3567" s="18">
        <f t="shared" ca="1" si="1289"/>
        <v>0.12611468322369665</v>
      </c>
      <c r="BA3567" s="6">
        <f t="shared" ca="1" si="1282"/>
        <v>0.39646454101868706</v>
      </c>
      <c r="BB3567">
        <f t="shared" ca="1" si="1283"/>
        <v>0.36192984223283942</v>
      </c>
      <c r="BC3567" t="str">
        <f t="shared" ca="1" si="1271"/>
        <v>TLT UP Equity</v>
      </c>
      <c r="BD3567" t="str">
        <f t="shared" ca="1" si="1272"/>
        <v>HYG UP Equity</v>
      </c>
      <c r="BF3567">
        <f t="shared" ca="1" si="1292"/>
        <v>1</v>
      </c>
      <c r="BG3567">
        <f t="shared" ca="1" si="1293"/>
        <v>0</v>
      </c>
      <c r="BI3567">
        <f t="shared" ca="1" si="1259"/>
        <v>1</v>
      </c>
      <c r="BJ3567">
        <f t="shared" ca="1" si="1260"/>
        <v>0</v>
      </c>
      <c r="BL3567">
        <f t="shared" ca="1" si="1277"/>
        <v>11.679931922056454</v>
      </c>
      <c r="BM3567">
        <f t="shared" ca="1" si="1278"/>
        <v>0</v>
      </c>
      <c r="BN3567" s="9">
        <f t="shared" ca="1" si="1268"/>
        <v>1</v>
      </c>
      <c r="BO3567" s="9">
        <f t="shared" ca="1" si="1269"/>
        <v>0</v>
      </c>
      <c r="BP3567" s="9">
        <f t="shared" ca="1" si="1263"/>
        <v>1</v>
      </c>
      <c r="BQ3567" s="9">
        <f t="shared" ca="1" si="1264"/>
        <v>0</v>
      </c>
      <c r="BR3567">
        <f t="shared" ca="1" si="1265"/>
        <v>1324.5032481583801</v>
      </c>
      <c r="BS3567">
        <f t="shared" ca="1" si="1266"/>
        <v>8.0349757769113683E-3</v>
      </c>
      <c r="BT3567">
        <f t="shared" ca="1" si="1267"/>
        <v>5.4166666666666671E-5</v>
      </c>
      <c r="BU3567">
        <f t="shared" ca="1" si="1252"/>
        <v>0</v>
      </c>
      <c r="BV3567">
        <f t="shared" ca="1" si="1253"/>
        <v>0</v>
      </c>
      <c r="BW3567" s="35">
        <f ca="1">IFERROR(VLOOKUP($B3567,OFFSET(Input!$A$1,0,MATCH(Index!BW$6&amp;" Index",Input!$1:$1,0)-1,10000,2),2,0)/100,BW3566)</f>
        <v>4.0999999999999995E-3</v>
      </c>
      <c r="BX3567">
        <f t="shared" ca="1" si="1270"/>
        <v>2.1261887408847453E-2</v>
      </c>
      <c r="CE3567">
        <v>1087.6504787218669</v>
      </c>
    </row>
    <row r="3568" spans="2:83" x14ac:dyDescent="0.25">
      <c r="B3568" s="2">
        <v>42696</v>
      </c>
      <c r="C3568">
        <f t="shared" ca="1" si="1254"/>
        <v>0</v>
      </c>
      <c r="D3568">
        <f t="shared" ca="1" si="1255"/>
        <v>0</v>
      </c>
      <c r="E3568">
        <f ca="1">IF($B3568&lt;VLOOKUP(E$6&amp;" Equity",Param,4,0),"",IFERROR(VLOOKUP($B3568,OFFSET(Input!$A$1,0,MATCH(Index!E$6&amp;" Equity",Input!$1:$1,0)-1,10000,2),2,0),E3567))</f>
        <v>85.94</v>
      </c>
      <c r="F3568" s="33">
        <v>121.11</v>
      </c>
      <c r="H3568">
        <f ca="1">IFERROR(VLOOKUP($B3568,OFFSET(Input!$A$1,0,MATCH(Index!H$6,Input!$1:$1,0)-1,10000,2),2,0),0)</f>
        <v>0</v>
      </c>
      <c r="I3568">
        <f ca="1">IFERROR(VLOOKUP($B3568,OFFSET(Input!$A$1,0,MATCH(Index!I$6,Input!$1:$1,0)-1,10000,2),2,0),0)</f>
        <v>0</v>
      </c>
      <c r="K3568">
        <f t="shared" ca="1" si="1256"/>
        <v>114.23735093280736</v>
      </c>
      <c r="L3568" s="30">
        <f t="shared" ca="1" si="1257"/>
        <v>137.98681771268167</v>
      </c>
      <c r="N3568">
        <f t="shared" ca="1" si="1261"/>
        <v>7.3576974262456385E-3</v>
      </c>
      <c r="O3568">
        <f t="shared" ca="1" si="1262"/>
        <v>-3.302237295756134E-4</v>
      </c>
      <c r="Q3568">
        <f t="shared" ca="1" si="1274"/>
        <v>0.13094405594559413</v>
      </c>
      <c r="R3568">
        <f t="shared" ca="1" si="1273"/>
        <v>0.25142890463215334</v>
      </c>
      <c r="T3568">
        <f t="shared" ca="1" si="1284"/>
        <v>0.11091741078217851</v>
      </c>
      <c r="U3568">
        <f t="shared" ca="1" si="1279"/>
        <v>0.19325791262965653</v>
      </c>
      <c r="W3568">
        <f t="shared" ca="1" si="1280"/>
        <v>0.45563023324814639</v>
      </c>
      <c r="X3568">
        <f t="shared" ca="1" si="1281"/>
        <v>0.31044863050990257</v>
      </c>
      <c r="Z3568">
        <f t="shared" ca="1" si="1294"/>
        <v>112.6914114502049</v>
      </c>
      <c r="AA3568">
        <f t="shared" ca="1" si="1294"/>
        <v>113.28838641746263</v>
      </c>
      <c r="AB3568">
        <f t="shared" ca="1" si="1294"/>
        <v>113.75376509784634</v>
      </c>
      <c r="AC3568">
        <f t="shared" ca="1" si="1295"/>
        <v>113.75376509784634</v>
      </c>
      <c r="AE3568">
        <f ca="1">IFERROR(VLOOKUP($B3568,OFFSET(Input!$A$1,0,MATCH(Index!AE$6&amp;" Index",Input!$1:$1,0)-1,10000,2),2,0),AE3567)</f>
        <v>12.41</v>
      </c>
      <c r="AF3568">
        <f t="shared" ca="1" si="1285"/>
        <v>15.816666666666663</v>
      </c>
      <c r="AG3568">
        <f t="shared" ca="1" si="1285"/>
        <v>15.933000000000007</v>
      </c>
      <c r="AH3568">
        <f t="shared" ca="1" si="1285"/>
        <v>15.465600000000006</v>
      </c>
      <c r="AI3568">
        <f t="shared" ca="1" si="1286"/>
        <v>15.933000000000007</v>
      </c>
      <c r="AK3568">
        <f t="shared" ca="1" si="1287"/>
        <v>-1</v>
      </c>
      <c r="AL3568">
        <f t="shared" ca="1" si="1288"/>
        <v>-1</v>
      </c>
      <c r="AN3568" t="str">
        <f t="shared" ca="1" si="1251"/>
        <v>Not Down</v>
      </c>
      <c r="AO3568" t="str">
        <f t="shared" ca="1" si="1258"/>
        <v>Not Up</v>
      </c>
      <c r="AQ3568">
        <f t="shared" ca="1" si="1249"/>
        <v>1</v>
      </c>
      <c r="AR3568">
        <f t="shared" ca="1" si="1250"/>
        <v>0</v>
      </c>
      <c r="AT3568">
        <f t="shared" ca="1" si="1275"/>
        <v>0</v>
      </c>
      <c r="AU3568">
        <f t="shared" ca="1" si="1276"/>
        <v>1</v>
      </c>
      <c r="AW3568" s="5">
        <f t="shared" ca="1" si="1290"/>
        <v>0.13094405594559413</v>
      </c>
      <c r="AX3568" s="5">
        <f t="shared" ca="1" si="1291"/>
        <v>0.11091741078217851</v>
      </c>
      <c r="AY3568" s="18">
        <f t="shared" ca="1" si="1289"/>
        <v>0.13094405594559413</v>
      </c>
      <c r="BA3568" s="6">
        <f t="shared" ca="1" si="1282"/>
        <v>0.38184245660432631</v>
      </c>
      <c r="BB3568">
        <f t="shared" ca="1" si="1283"/>
        <v>0.36192984223283942</v>
      </c>
      <c r="BC3568" t="str">
        <f t="shared" ca="1" si="1271"/>
        <v>TLT UP Equity</v>
      </c>
      <c r="BD3568" t="str">
        <f t="shared" ca="1" si="1272"/>
        <v>HYG UP Equity</v>
      </c>
      <c r="BF3568">
        <f t="shared" ca="1" si="1292"/>
        <v>1</v>
      </c>
      <c r="BG3568">
        <f t="shared" ca="1" si="1293"/>
        <v>0</v>
      </c>
      <c r="BI3568">
        <f t="shared" ca="1" si="1259"/>
        <v>1</v>
      </c>
      <c r="BJ3568">
        <f t="shared" ca="1" si="1260"/>
        <v>0</v>
      </c>
      <c r="BL3568">
        <f t="shared" ca="1" si="1277"/>
        <v>11.679931922056454</v>
      </c>
      <c r="BM3568">
        <f t="shared" ca="1" si="1278"/>
        <v>0</v>
      </c>
      <c r="BN3568" s="9">
        <f t="shared" ca="1" si="1268"/>
        <v>1</v>
      </c>
      <c r="BO3568" s="9">
        <f t="shared" ca="1" si="1269"/>
        <v>0</v>
      </c>
      <c r="BP3568" s="9">
        <f t="shared" ca="1" si="1263"/>
        <v>1</v>
      </c>
      <c r="BQ3568" s="9">
        <f t="shared" ca="1" si="1264"/>
        <v>0</v>
      </c>
      <c r="BR3568">
        <f t="shared" ca="1" si="1265"/>
        <v>1334.2844818512624</v>
      </c>
      <c r="BS3568">
        <f t="shared" ca="1" si="1266"/>
        <v>7.3848317899427585E-3</v>
      </c>
      <c r="BT3568">
        <f t="shared" ca="1" si="1267"/>
        <v>1.8055555555555558E-5</v>
      </c>
      <c r="BU3568">
        <f t="shared" ca="1" si="1252"/>
        <v>0</v>
      </c>
      <c r="BV3568">
        <f t="shared" ca="1" si="1253"/>
        <v>0</v>
      </c>
      <c r="BW3568" s="35">
        <f ca="1">IFERROR(VLOOKUP($B3568,OFFSET(Input!$A$1,0,MATCH(Index!BW$6&amp;" Index",Input!$1:$1,0)-1,10000,2),2,0)/100,BW3567)</f>
        <v>4.0999999999999995E-3</v>
      </c>
      <c r="BX3568">
        <f t="shared" ca="1" si="1270"/>
        <v>7.1076266113716787E-3</v>
      </c>
      <c r="CE3568">
        <v>1090.5432311126194</v>
      </c>
    </row>
    <row r="3569" spans="2:83" x14ac:dyDescent="0.25">
      <c r="B3569" s="2">
        <v>42697</v>
      </c>
      <c r="C3569">
        <f t="shared" ca="1" si="1254"/>
        <v>0</v>
      </c>
      <c r="D3569">
        <f t="shared" ca="1" si="1255"/>
        <v>0</v>
      </c>
      <c r="E3569">
        <f ca="1">IF($B3569&lt;VLOOKUP(E$6&amp;" Equity",Param,4,0),"",IFERROR(VLOOKUP($B3569,OFFSET(Input!$A$1,0,MATCH(Index!E$6&amp;" Equity",Input!$1:$1,0)-1,10000,2),2,0),E3568))</f>
        <v>85.62</v>
      </c>
      <c r="F3569" s="33">
        <v>120.64</v>
      </c>
      <c r="H3569">
        <f ca="1">IFERROR(VLOOKUP($B3569,OFFSET(Input!$A$1,0,MATCH(Index!H$6,Input!$1:$1,0)-1,10000,2),2,0),0)</f>
        <v>0</v>
      </c>
      <c r="I3569">
        <f ca="1">IFERROR(VLOOKUP($B3569,OFFSET(Input!$A$1,0,MATCH(Index!I$6,Input!$1:$1,0)-1,10000,2),2,0),0)</f>
        <v>0</v>
      </c>
      <c r="K3569">
        <f t="shared" ca="1" si="1256"/>
        <v>113.81198495307153</v>
      </c>
      <c r="L3569" s="30">
        <f t="shared" ca="1" si="1257"/>
        <v>137.45132267242934</v>
      </c>
      <c r="N3569">
        <f t="shared" ca="1" si="1261"/>
        <v>-3.7304776300489282E-3</v>
      </c>
      <c r="O3569">
        <f t="shared" ca="1" si="1262"/>
        <v>-3.8883192733130921E-3</v>
      </c>
      <c r="Q3569">
        <f t="shared" ca="1" si="1274"/>
        <v>0.12751957547919396</v>
      </c>
      <c r="R3569">
        <f t="shared" ca="1" si="1273"/>
        <v>0.12736581543809689</v>
      </c>
      <c r="T3569">
        <f t="shared" ca="1" si="1284"/>
        <v>0.11079262649157781</v>
      </c>
      <c r="U3569">
        <f t="shared" ca="1" si="1279"/>
        <v>0.19224703819073879</v>
      </c>
      <c r="W3569">
        <f t="shared" ca="1" si="1280"/>
        <v>0.47499736704456408</v>
      </c>
      <c r="X3569">
        <f t="shared" ca="1" si="1281"/>
        <v>0.30490018445406331</v>
      </c>
      <c r="Z3569">
        <f t="shared" ca="1" si="1294"/>
        <v>112.72331389868509</v>
      </c>
      <c r="AA3569">
        <f t="shared" ca="1" si="1294"/>
        <v>113.22137913548215</v>
      </c>
      <c r="AB3569">
        <f t="shared" ca="1" si="1294"/>
        <v>113.68322124339979</v>
      </c>
      <c r="AC3569">
        <f t="shared" ca="1" si="1295"/>
        <v>113.68322124339979</v>
      </c>
      <c r="AE3569">
        <f ca="1">IFERROR(VLOOKUP($B3569,OFFSET(Input!$A$1,0,MATCH(Index!AE$6&amp;" Index",Input!$1:$1,0)-1,10000,2),2,0),AE3568)</f>
        <v>12.43</v>
      </c>
      <c r="AF3569">
        <f t="shared" ca="1" si="1285"/>
        <v>15.357333333333333</v>
      </c>
      <c r="AG3569">
        <f t="shared" ca="1" si="1285"/>
        <v>15.842500000000005</v>
      </c>
      <c r="AH3569">
        <f t="shared" ca="1" si="1285"/>
        <v>15.386400000000005</v>
      </c>
      <c r="AI3569">
        <f t="shared" ca="1" si="1286"/>
        <v>15.842500000000005</v>
      </c>
      <c r="AK3569">
        <f t="shared" ca="1" si="1287"/>
        <v>-1</v>
      </c>
      <c r="AL3569">
        <f t="shared" ca="1" si="1288"/>
        <v>-1</v>
      </c>
      <c r="AN3569" t="str">
        <f t="shared" ca="1" si="1251"/>
        <v>Not Down</v>
      </c>
      <c r="AO3569" t="str">
        <f t="shared" ca="1" si="1258"/>
        <v>Not Up</v>
      </c>
      <c r="AQ3569">
        <f t="shared" ref="AQ3569:AQ3632" ca="1" si="1296">IF($C3569=1,IF(AND(AN3569="Not Down",AO3569="Not Up"),1,0),AQ3568)</f>
        <v>1</v>
      </c>
      <c r="AR3569">
        <f t="shared" ref="AR3569:AR3632" ca="1" si="1297">IF($C3569=1,IF(AND(AN3569="Not Down",AO3569="Not Up"),0,1),AR3568)</f>
        <v>0</v>
      </c>
      <c r="AT3569">
        <f t="shared" ca="1" si="1275"/>
        <v>0</v>
      </c>
      <c r="AU3569">
        <f t="shared" ca="1" si="1276"/>
        <v>1</v>
      </c>
      <c r="AW3569" s="5">
        <f t="shared" ca="1" si="1290"/>
        <v>0.12751957547919396</v>
      </c>
      <c r="AX3569" s="5">
        <f t="shared" ca="1" si="1291"/>
        <v>0.11079262649157781</v>
      </c>
      <c r="AY3569" s="18">
        <f t="shared" ca="1" si="1289"/>
        <v>0.12751957547919396</v>
      </c>
      <c r="BA3569" s="6">
        <f t="shared" ca="1" si="1282"/>
        <v>0.39209666290143808</v>
      </c>
      <c r="BB3569">
        <f t="shared" ca="1" si="1283"/>
        <v>0.36192984223283942</v>
      </c>
      <c r="BC3569" t="str">
        <f t="shared" ca="1" si="1271"/>
        <v>TLT UP Equity</v>
      </c>
      <c r="BD3569" t="str">
        <f t="shared" ca="1" si="1272"/>
        <v>HYG UP Equity</v>
      </c>
      <c r="BF3569">
        <f t="shared" ca="1" si="1292"/>
        <v>1</v>
      </c>
      <c r="BG3569">
        <f t="shared" ca="1" si="1293"/>
        <v>0</v>
      </c>
      <c r="BI3569">
        <f t="shared" ca="1" si="1259"/>
        <v>1</v>
      </c>
      <c r="BJ3569">
        <f t="shared" ca="1" si="1260"/>
        <v>0</v>
      </c>
      <c r="BL3569">
        <f t="shared" ca="1" si="1277"/>
        <v>11.679931922056454</v>
      </c>
      <c r="BM3569">
        <f t="shared" ca="1" si="1278"/>
        <v>0</v>
      </c>
      <c r="BN3569" s="9">
        <f t="shared" ca="1" si="1268"/>
        <v>1</v>
      </c>
      <c r="BO3569" s="9">
        <f t="shared" ca="1" si="1269"/>
        <v>0</v>
      </c>
      <c r="BP3569" s="9">
        <f t="shared" ca="1" si="1263"/>
        <v>1</v>
      </c>
      <c r="BQ3569" s="9">
        <f t="shared" ca="1" si="1264"/>
        <v>0</v>
      </c>
      <c r="BR3569">
        <f t="shared" ca="1" si="1265"/>
        <v>1329.316236165989</v>
      </c>
      <c r="BS3569">
        <f t="shared" ca="1" si="1266"/>
        <v>-3.7235280428205009E-3</v>
      </c>
      <c r="BT3569">
        <f t="shared" ca="1" si="1267"/>
        <v>1.8055555555555558E-5</v>
      </c>
      <c r="BU3569">
        <f t="shared" ca="1" si="1252"/>
        <v>0</v>
      </c>
      <c r="BV3569">
        <f t="shared" ca="1" si="1253"/>
        <v>0</v>
      </c>
      <c r="BW3569" s="35">
        <f ca="1">IFERROR(VLOOKUP($B3569,OFFSET(Input!$A$1,0,MATCH(Index!BW$6&amp;" Index",Input!$1:$1,0)-1,10000,2),2,0)/100,BW3568)</f>
        <v>4.0999999999999995E-3</v>
      </c>
      <c r="BX3569">
        <f t="shared" ca="1" si="1270"/>
        <v>7.1265302980567467E-3</v>
      </c>
      <c r="CE3569">
        <v>1089.0592059899607</v>
      </c>
    </row>
    <row r="3570" spans="2:83" x14ac:dyDescent="0.25">
      <c r="B3570" s="2">
        <v>42699</v>
      </c>
      <c r="C3570">
        <f t="shared" ca="1" si="1254"/>
        <v>0</v>
      </c>
      <c r="D3570">
        <f t="shared" ca="1" si="1255"/>
        <v>0</v>
      </c>
      <c r="E3570">
        <f ca="1">IF($B3570&lt;VLOOKUP(E$6&amp;" Equity",Param,4,0),"",IFERROR(VLOOKUP($B3570,OFFSET(Input!$A$1,0,MATCH(Index!E$6&amp;" Equity",Input!$1:$1,0)-1,10000,2),2,0),E3569))</f>
        <v>85.73</v>
      </c>
      <c r="F3570" s="33">
        <v>120.82</v>
      </c>
      <c r="H3570">
        <f ca="1">IFERROR(VLOOKUP($B3570,OFFSET(Input!$A$1,0,MATCH(Index!H$6,Input!$1:$1,0)-1,10000,2),2,0),0)</f>
        <v>0</v>
      </c>
      <c r="I3570">
        <f ca="1">IFERROR(VLOOKUP($B3570,OFFSET(Input!$A$1,0,MATCH(Index!I$6,Input!$1:$1,0)-1,10000,2),2,0),0)</f>
        <v>0</v>
      </c>
      <c r="K3570">
        <f t="shared" ca="1" si="1256"/>
        <v>113.95820450860573</v>
      </c>
      <c r="L3570" s="30">
        <f t="shared" ca="1" si="1257"/>
        <v>137.65640587933447</v>
      </c>
      <c r="N3570">
        <f t="shared" ca="1" si="1261"/>
        <v>1.2839219738645497E-3</v>
      </c>
      <c r="O3570">
        <f t="shared" ca="1" si="1262"/>
        <v>1.4909304509491449E-3</v>
      </c>
      <c r="Q3570">
        <f t="shared" ca="1" si="1274"/>
        <v>0.109127713714098</v>
      </c>
      <c r="R3570">
        <f t="shared" ca="1" si="1273"/>
        <v>0.10342961270140368</v>
      </c>
      <c r="T3570">
        <f t="shared" ca="1" si="1284"/>
        <v>0.11011249956018357</v>
      </c>
      <c r="U3570">
        <f t="shared" ca="1" si="1279"/>
        <v>0.18834822315534264</v>
      </c>
      <c r="W3570">
        <f t="shared" ca="1" si="1280"/>
        <v>0.24906686467368219</v>
      </c>
      <c r="X3570">
        <f t="shared" ca="1" si="1281"/>
        <v>0.28977934234663105</v>
      </c>
      <c r="Z3570">
        <f t="shared" ca="1" si="1294"/>
        <v>112.91871639562623</v>
      </c>
      <c r="AA3570">
        <f t="shared" ca="1" si="1294"/>
        <v>113.1828553673561</v>
      </c>
      <c r="AB3570">
        <f t="shared" ca="1" si="1294"/>
        <v>113.61799685777267</v>
      </c>
      <c r="AC3570">
        <f t="shared" ca="1" si="1295"/>
        <v>113.61799685777267</v>
      </c>
      <c r="AE3570">
        <f ca="1">IFERROR(VLOOKUP($B3570,OFFSET(Input!$A$1,0,MATCH(Index!AE$6&amp;" Index",Input!$1:$1,0)-1,10000,2),2,0),AE3569)</f>
        <v>12.34</v>
      </c>
      <c r="AF3570">
        <f t="shared" ca="1" si="1285"/>
        <v>14.707999999999998</v>
      </c>
      <c r="AG3570">
        <f t="shared" ca="1" si="1285"/>
        <v>15.691500000000001</v>
      </c>
      <c r="AH3570">
        <f t="shared" ca="1" si="1285"/>
        <v>15.330000000000005</v>
      </c>
      <c r="AI3570">
        <f t="shared" ca="1" si="1286"/>
        <v>15.691500000000001</v>
      </c>
      <c r="AK3570">
        <f t="shared" ca="1" si="1287"/>
        <v>-1</v>
      </c>
      <c r="AL3570">
        <f t="shared" ca="1" si="1288"/>
        <v>-1</v>
      </c>
      <c r="AN3570" t="str">
        <f t="shared" ref="AN3570:AN3633" ca="1" si="1298">IF($C3570=1,IF(SUM(AK3556:AK3570)=-15,"Down","Not Down"),AN3569)</f>
        <v>Not Down</v>
      </c>
      <c r="AO3570" t="str">
        <f t="shared" ca="1" si="1258"/>
        <v>Not Up</v>
      </c>
      <c r="AQ3570">
        <f t="shared" ca="1" si="1296"/>
        <v>1</v>
      </c>
      <c r="AR3570">
        <f t="shared" ca="1" si="1297"/>
        <v>0</v>
      </c>
      <c r="AT3570">
        <f t="shared" ca="1" si="1275"/>
        <v>0</v>
      </c>
      <c r="AU3570">
        <f t="shared" ca="1" si="1276"/>
        <v>1</v>
      </c>
      <c r="AW3570" s="5">
        <f t="shared" ca="1" si="1290"/>
        <v>0.109127713714098</v>
      </c>
      <c r="AX3570" s="5">
        <f t="shared" ca="1" si="1291"/>
        <v>0.11011249956018357</v>
      </c>
      <c r="AY3570" s="18">
        <f t="shared" ca="1" si="1289"/>
        <v>0.11011249956018357</v>
      </c>
      <c r="BA3570" s="6">
        <f t="shared" ca="1" si="1282"/>
        <v>0.45408105528175557</v>
      </c>
      <c r="BB3570">
        <f t="shared" ca="1" si="1283"/>
        <v>0.45408105528175557</v>
      </c>
      <c r="BC3570" t="str">
        <f t="shared" ca="1" si="1271"/>
        <v>TLT UP Equity</v>
      </c>
      <c r="BD3570" t="str">
        <f t="shared" ca="1" si="1272"/>
        <v>HYG UP Equity</v>
      </c>
      <c r="BF3570">
        <f t="shared" ca="1" si="1292"/>
        <v>1</v>
      </c>
      <c r="BG3570">
        <f t="shared" ca="1" si="1293"/>
        <v>0</v>
      </c>
      <c r="BI3570">
        <f t="shared" ca="1" si="1259"/>
        <v>1</v>
      </c>
      <c r="BJ3570">
        <f t="shared" ca="1" si="1260"/>
        <v>0</v>
      </c>
      <c r="BL3570">
        <f t="shared" ca="1" si="1277"/>
        <v>11.679931922056456</v>
      </c>
      <c r="BM3570">
        <f t="shared" ca="1" si="1278"/>
        <v>0</v>
      </c>
      <c r="BN3570" s="9">
        <f t="shared" ca="1" si="1268"/>
        <v>1</v>
      </c>
      <c r="BO3570" s="9">
        <f t="shared" ca="1" si="1269"/>
        <v>0</v>
      </c>
      <c r="BP3570" s="9">
        <f t="shared" ca="1" si="1263"/>
        <v>1</v>
      </c>
      <c r="BQ3570" s="9">
        <f t="shared" ca="1" si="1264"/>
        <v>0</v>
      </c>
      <c r="BR3570">
        <f t="shared" ca="1" si="1265"/>
        <v>1331.0240706203019</v>
      </c>
      <c r="BS3570">
        <f t="shared" ca="1" si="1266"/>
        <v>1.284746554543359E-3</v>
      </c>
      <c r="BT3570">
        <f t="shared" ca="1" si="1267"/>
        <v>3.6111111111111116E-5</v>
      </c>
      <c r="BU3570">
        <f t="shared" ca="1" si="1252"/>
        <v>0</v>
      </c>
      <c r="BV3570">
        <f t="shared" ca="1" si="1253"/>
        <v>0</v>
      </c>
      <c r="BW3570" s="35">
        <f ca="1">IFERROR(VLOOKUP($B3570,OFFSET(Input!$A$1,0,MATCH(Index!BW$6&amp;" Index",Input!$1:$1,0)-1,10000,2),2,0)/100,BW3569)</f>
        <v>4.0999999999999995E-3</v>
      </c>
      <c r="BX3570">
        <f t="shared" ca="1" si="1270"/>
        <v>1.4233664849667173E-2</v>
      </c>
      <c r="CE3570">
        <v>1089.5369484616133</v>
      </c>
    </row>
    <row r="3571" spans="2:83" x14ac:dyDescent="0.25">
      <c r="B3571" s="2">
        <v>42702</v>
      </c>
      <c r="C3571">
        <f t="shared" ca="1" si="1254"/>
        <v>0</v>
      </c>
      <c r="D3571">
        <f t="shared" ca="1" si="1255"/>
        <v>0</v>
      </c>
      <c r="E3571">
        <f ca="1">IF($B3571&lt;VLOOKUP(E$6&amp;" Equity",Param,4,0),"",IFERROR(VLOOKUP($B3571,OFFSET(Input!$A$1,0,MATCH(Index!E$6&amp;" Equity",Input!$1:$1,0)-1,10000,2),2,0),E3570))</f>
        <v>85.72</v>
      </c>
      <c r="F3571" s="33">
        <v>121.71</v>
      </c>
      <c r="H3571">
        <f ca="1">IFERROR(VLOOKUP($B3571,OFFSET(Input!$A$1,0,MATCH(Index!H$6,Input!$1:$1,0)-1,10000,2),2,0),0)</f>
        <v>0</v>
      </c>
      <c r="I3571">
        <f ca="1">IFERROR(VLOOKUP($B3571,OFFSET(Input!$A$1,0,MATCH(Index!I$6,Input!$1:$1,0)-1,10000,2),2,0),0)</f>
        <v>0</v>
      </c>
      <c r="K3571">
        <f t="shared" ca="1" si="1256"/>
        <v>113.94491182173898</v>
      </c>
      <c r="L3571" s="30">
        <f t="shared" ca="1" si="1257"/>
        <v>138.6704284023655</v>
      </c>
      <c r="N3571">
        <f t="shared" ca="1" si="1261"/>
        <v>-1.1665208528836065E-4</v>
      </c>
      <c r="O3571">
        <f t="shared" ca="1" si="1262"/>
        <v>7.3393311758704182E-3</v>
      </c>
      <c r="Q3571">
        <f t="shared" ca="1" si="1274"/>
        <v>9.8351702837337782E-2</v>
      </c>
      <c r="R3571">
        <f t="shared" ca="1" si="1273"/>
        <v>0.10608524936980457</v>
      </c>
      <c r="T3571">
        <f t="shared" ca="1" si="1284"/>
        <v>0.10875573145065542</v>
      </c>
      <c r="U3571">
        <f t="shared" ca="1" si="1279"/>
        <v>0.1899779730389273</v>
      </c>
      <c r="W3571">
        <f t="shared" ca="1" si="1280"/>
        <v>0.13909728933747981</v>
      </c>
      <c r="X3571">
        <f t="shared" ca="1" si="1281"/>
        <v>0.28377927407690678</v>
      </c>
      <c r="Z3571">
        <f t="shared" ca="1" si="1294"/>
        <v>113.21780185012801</v>
      </c>
      <c r="AA3571">
        <f t="shared" ca="1" si="1294"/>
        <v>113.17145591848869</v>
      </c>
      <c r="AB3571">
        <f t="shared" ca="1" si="1294"/>
        <v>113.55118213786699</v>
      </c>
      <c r="AC3571">
        <f t="shared" ca="1" si="1295"/>
        <v>113.55118213786699</v>
      </c>
      <c r="AE3571">
        <f ca="1">IFERROR(VLOOKUP($B3571,OFFSET(Input!$A$1,0,MATCH(Index!AE$6&amp;" Index",Input!$1:$1,0)-1,10000,2),2,0),AE3570)</f>
        <v>13.15</v>
      </c>
      <c r="AF3571">
        <f t="shared" ca="1" si="1285"/>
        <v>14.084000000000001</v>
      </c>
      <c r="AG3571">
        <f t="shared" ca="1" si="1285"/>
        <v>15.539499999999999</v>
      </c>
      <c r="AH3571">
        <f t="shared" ca="1" si="1285"/>
        <v>15.322400000000005</v>
      </c>
      <c r="AI3571">
        <f t="shared" ca="1" si="1286"/>
        <v>15.539499999999999</v>
      </c>
      <c r="AK3571">
        <f t="shared" ca="1" si="1287"/>
        <v>-1</v>
      </c>
      <c r="AL3571">
        <f t="shared" ca="1" si="1288"/>
        <v>-1</v>
      </c>
      <c r="AN3571" t="str">
        <f t="shared" ca="1" si="1298"/>
        <v>Not Down</v>
      </c>
      <c r="AO3571" t="str">
        <f t="shared" ca="1" si="1258"/>
        <v>Not Up</v>
      </c>
      <c r="AQ3571">
        <f t="shared" ca="1" si="1296"/>
        <v>1</v>
      </c>
      <c r="AR3571">
        <f t="shared" ca="1" si="1297"/>
        <v>0</v>
      </c>
      <c r="AT3571">
        <f t="shared" ca="1" si="1275"/>
        <v>0</v>
      </c>
      <c r="AU3571">
        <f t="shared" ca="1" si="1276"/>
        <v>1</v>
      </c>
      <c r="AW3571" s="5">
        <f t="shared" ca="1" si="1290"/>
        <v>9.8351702837337782E-2</v>
      </c>
      <c r="AX3571" s="5">
        <f t="shared" ca="1" si="1291"/>
        <v>0.10875573145065542</v>
      </c>
      <c r="AY3571" s="18">
        <f t="shared" ca="1" si="1289"/>
        <v>0.10875573145065542</v>
      </c>
      <c r="BA3571" s="6">
        <f t="shared" ca="1" si="1282"/>
        <v>0.45974588495766744</v>
      </c>
      <c r="BB3571">
        <f t="shared" ca="1" si="1283"/>
        <v>0.45408105528175557</v>
      </c>
      <c r="BC3571" t="str">
        <f t="shared" ca="1" si="1271"/>
        <v>TLT UP Equity</v>
      </c>
      <c r="BD3571" t="str">
        <f t="shared" ca="1" si="1272"/>
        <v>HYG UP Equity</v>
      </c>
      <c r="BF3571">
        <f t="shared" ca="1" si="1292"/>
        <v>1</v>
      </c>
      <c r="BG3571">
        <f t="shared" ca="1" si="1293"/>
        <v>0</v>
      </c>
      <c r="BI3571">
        <f t="shared" ca="1" si="1259"/>
        <v>1</v>
      </c>
      <c r="BJ3571">
        <f t="shared" ca="1" si="1260"/>
        <v>0</v>
      </c>
      <c r="BL3571">
        <f t="shared" ca="1" si="1277"/>
        <v>11.679931922056458</v>
      </c>
      <c r="BM3571">
        <f t="shared" ca="1" si="1278"/>
        <v>0</v>
      </c>
      <c r="BN3571" s="9">
        <f t="shared" ca="1" si="1268"/>
        <v>0.99999999999999989</v>
      </c>
      <c r="BO3571" s="9">
        <f t="shared" ca="1" si="1269"/>
        <v>0</v>
      </c>
      <c r="BP3571" s="9">
        <f t="shared" ca="1" si="1263"/>
        <v>1</v>
      </c>
      <c r="BQ3571" s="9">
        <f t="shared" ca="1" si="1264"/>
        <v>0</v>
      </c>
      <c r="BR3571">
        <f t="shared" ca="1" si="1265"/>
        <v>1330.8688129426373</v>
      </c>
      <c r="BS3571">
        <f t="shared" ca="1" si="1266"/>
        <v>-1.1664528169819111E-4</v>
      </c>
      <c r="BT3571">
        <f t="shared" ca="1" si="1267"/>
        <v>5.4166666666666664E-5</v>
      </c>
      <c r="BU3571">
        <f t="shared" ca="1" si="1252"/>
        <v>1.8430242609783244E-5</v>
      </c>
      <c r="BV3571">
        <f t="shared" ca="1" si="1253"/>
        <v>0</v>
      </c>
      <c r="BW3571" s="35">
        <f ca="1">IFERROR(VLOOKUP($B3571,OFFSET(Input!$A$1,0,MATCH(Index!BW$6&amp;" Index",Input!$1:$1,0)-1,10000,2),2,0)/100,BW3570)</f>
        <v>4.0999999999999995E-3</v>
      </c>
      <c r="BX3571">
        <f t="shared" ca="1" si="1270"/>
        <v>2.6798313063486956E-2</v>
      </c>
      <c r="CE3571">
        <v>1089.4278660702166</v>
      </c>
    </row>
    <row r="3572" spans="2:83" x14ac:dyDescent="0.25">
      <c r="B3572" s="2">
        <v>42703</v>
      </c>
      <c r="C3572">
        <f t="shared" ca="1" si="1254"/>
        <v>0</v>
      </c>
      <c r="D3572">
        <f t="shared" ca="1" si="1255"/>
        <v>0</v>
      </c>
      <c r="E3572">
        <f ca="1">IF($B3572&lt;VLOOKUP(E$6&amp;" Equity",Param,4,0),"",IFERROR(VLOOKUP($B3572,OFFSET(Input!$A$1,0,MATCH(Index!E$6&amp;" Equity",Input!$1:$1,0)-1,10000,2),2,0),E3571))</f>
        <v>85.61</v>
      </c>
      <c r="F3572" s="33">
        <v>122.22</v>
      </c>
      <c r="H3572">
        <f ca="1">IFERROR(VLOOKUP($B3572,OFFSET(Input!$A$1,0,MATCH(Index!H$6,Input!$1:$1,0)-1,10000,2),2,0),0)</f>
        <v>0</v>
      </c>
      <c r="I3572">
        <f ca="1">IFERROR(VLOOKUP($B3572,OFFSET(Input!$A$1,0,MATCH(Index!I$6,Input!$1:$1,0)-1,10000,2),2,0),0)</f>
        <v>0</v>
      </c>
      <c r="K3572">
        <f t="shared" ca="1" si="1256"/>
        <v>113.79869226620478</v>
      </c>
      <c r="L3572" s="30">
        <f t="shared" ca="1" si="1257"/>
        <v>139.25149748859675</v>
      </c>
      <c r="N3572">
        <f t="shared" ca="1" si="1261"/>
        <v>-1.2840718509819758E-3</v>
      </c>
      <c r="O3572">
        <f t="shared" ca="1" si="1262"/>
        <v>4.1815335803039476E-3</v>
      </c>
      <c r="Q3572">
        <f t="shared" ca="1" si="1274"/>
        <v>9.1293586773828289E-2</v>
      </c>
      <c r="R3572">
        <f t="shared" ca="1" si="1273"/>
        <v>0.10386349972444542</v>
      </c>
      <c r="T3572">
        <f t="shared" ca="1" si="1284"/>
        <v>0.10832275880554611</v>
      </c>
      <c r="U3572">
        <f t="shared" ca="1" si="1279"/>
        <v>0.1893170897362037</v>
      </c>
      <c r="W3572">
        <f t="shared" ca="1" si="1280"/>
        <v>0.25678442433112786</v>
      </c>
      <c r="X3572">
        <f t="shared" ca="1" si="1281"/>
        <v>0.29394609939737165</v>
      </c>
      <c r="Z3572">
        <f t="shared" ca="1" si="1294"/>
        <v>113.41985069050254</v>
      </c>
      <c r="AA3572">
        <f t="shared" ca="1" si="1294"/>
        <v>113.16994817740775</v>
      </c>
      <c r="AB3572">
        <f t="shared" ca="1" si="1294"/>
        <v>113.47587206873021</v>
      </c>
      <c r="AC3572">
        <f t="shared" ca="1" si="1295"/>
        <v>113.47587206873021</v>
      </c>
      <c r="AE3572">
        <f ca="1">IFERROR(VLOOKUP($B3572,OFFSET(Input!$A$1,0,MATCH(Index!AE$6&amp;" Index",Input!$1:$1,0)-1,10000,2),2,0),AE3571)</f>
        <v>12.9</v>
      </c>
      <c r="AF3572">
        <f t="shared" ca="1" si="1285"/>
        <v>13.696666666666667</v>
      </c>
      <c r="AG3572">
        <f t="shared" ca="1" si="1285"/>
        <v>15.331499999999995</v>
      </c>
      <c r="AH3572">
        <f t="shared" ca="1" si="1285"/>
        <v>15.317600000000001</v>
      </c>
      <c r="AI3572">
        <f t="shared" ca="1" si="1286"/>
        <v>15.331499999999995</v>
      </c>
      <c r="AK3572">
        <f t="shared" ca="1" si="1287"/>
        <v>-1</v>
      </c>
      <c r="AL3572">
        <f t="shared" ca="1" si="1288"/>
        <v>-1</v>
      </c>
      <c r="AN3572" t="str">
        <f t="shared" ca="1" si="1298"/>
        <v>Not Down</v>
      </c>
      <c r="AO3572" t="str">
        <f t="shared" ca="1" si="1258"/>
        <v>Not Up</v>
      </c>
      <c r="AQ3572">
        <f t="shared" ca="1" si="1296"/>
        <v>1</v>
      </c>
      <c r="AR3572">
        <f t="shared" ca="1" si="1297"/>
        <v>0</v>
      </c>
      <c r="AT3572">
        <f t="shared" ca="1" si="1275"/>
        <v>0</v>
      </c>
      <c r="AU3572">
        <f t="shared" ca="1" si="1276"/>
        <v>1</v>
      </c>
      <c r="AW3572" s="5">
        <f t="shared" ca="1" si="1290"/>
        <v>9.1293586773828289E-2</v>
      </c>
      <c r="AX3572" s="5">
        <f t="shared" ca="1" si="1291"/>
        <v>0.10832275880554611</v>
      </c>
      <c r="AY3572" s="18">
        <f t="shared" ca="1" si="1289"/>
        <v>0.10832275880554611</v>
      </c>
      <c r="BA3572" s="6">
        <f t="shared" ca="1" si="1282"/>
        <v>0.46158351717903268</v>
      </c>
      <c r="BB3572">
        <f t="shared" ca="1" si="1283"/>
        <v>0.45408105528175557</v>
      </c>
      <c r="BC3572" t="str">
        <f t="shared" ca="1" si="1271"/>
        <v>TLT UP Equity</v>
      </c>
      <c r="BD3572" t="str">
        <f t="shared" ca="1" si="1272"/>
        <v>HYG UP Equity</v>
      </c>
      <c r="BF3572">
        <f t="shared" ca="1" si="1292"/>
        <v>1</v>
      </c>
      <c r="BG3572">
        <f t="shared" ca="1" si="1293"/>
        <v>0</v>
      </c>
      <c r="BI3572">
        <f t="shared" ca="1" si="1259"/>
        <v>1</v>
      </c>
      <c r="BJ3572">
        <f t="shared" ca="1" si="1260"/>
        <v>0</v>
      </c>
      <c r="BL3572">
        <f t="shared" ca="1" si="1277"/>
        <v>11.679931922056458</v>
      </c>
      <c r="BM3572">
        <f t="shared" ca="1" si="1278"/>
        <v>0</v>
      </c>
      <c r="BN3572" s="9">
        <f t="shared" ca="1" si="1268"/>
        <v>0.99999999999999989</v>
      </c>
      <c r="BO3572" s="9">
        <f t="shared" ca="1" si="1269"/>
        <v>0</v>
      </c>
      <c r="BP3572" s="9">
        <f t="shared" ca="1" si="1263"/>
        <v>0.99999999999999989</v>
      </c>
      <c r="BQ3572" s="9">
        <f t="shared" ca="1" si="1264"/>
        <v>0</v>
      </c>
      <c r="BR3572">
        <f t="shared" ca="1" si="1265"/>
        <v>1329.1609784883246</v>
      </c>
      <c r="BS3572">
        <f t="shared" ca="1" si="1266"/>
        <v>-1.2832477834809897E-3</v>
      </c>
      <c r="BT3572">
        <f t="shared" ca="1" si="1267"/>
        <v>1.8055555555555555E-5</v>
      </c>
      <c r="BU3572">
        <f t="shared" ca="1" si="1252"/>
        <v>0</v>
      </c>
      <c r="BV3572">
        <f t="shared" ca="1" si="1253"/>
        <v>0</v>
      </c>
      <c r="BW3572" s="35">
        <f ca="1">IFERROR(VLOOKUP($B3572,OFFSET(Input!$A$1,0,MATCH(Index!BW$6&amp;" Index",Input!$1:$1,0)-1,10000,2),2,0)/100,BW3571)</f>
        <v>4.0999999999999995E-3</v>
      </c>
      <c r="BX3572">
        <f t="shared" ca="1" si="1270"/>
        <v>8.9318766889176313E-3</v>
      </c>
      <c r="CE3572">
        <v>1088.7757686790562</v>
      </c>
    </row>
    <row r="3573" spans="2:83" x14ac:dyDescent="0.25">
      <c r="B3573" s="2">
        <v>42704</v>
      </c>
      <c r="C3573">
        <f t="shared" ca="1" si="1254"/>
        <v>0</v>
      </c>
      <c r="D3573">
        <f t="shared" ca="1" si="1255"/>
        <v>0</v>
      </c>
      <c r="E3573">
        <f ca="1">IF($B3573&lt;VLOOKUP(E$6&amp;" Equity",Param,4,0),"",IFERROR(VLOOKUP($B3573,OFFSET(Input!$A$1,0,MATCH(Index!E$6&amp;" Equity",Input!$1:$1,0)-1,10000,2),2,0),E3572))</f>
        <v>85.65</v>
      </c>
      <c r="F3573" s="33">
        <v>120.24</v>
      </c>
      <c r="H3573">
        <f ca="1">IFERROR(VLOOKUP($B3573,OFFSET(Input!$A$1,0,MATCH(Index!H$6,Input!$1:$1,0)-1,10000,2),2,0),0)</f>
        <v>0</v>
      </c>
      <c r="I3573">
        <f ca="1">IFERROR(VLOOKUP($B3573,OFFSET(Input!$A$1,0,MATCH(Index!I$6,Input!$1:$1,0)-1,10000,2),2,0),0)</f>
        <v>0</v>
      </c>
      <c r="K3573">
        <f t="shared" ca="1" si="1256"/>
        <v>113.85186301367177</v>
      </c>
      <c r="L3573" s="30">
        <f t="shared" ca="1" si="1257"/>
        <v>136.9955822126401</v>
      </c>
      <c r="N3573">
        <f t="shared" ca="1" si="1261"/>
        <v>4.6712601573476679E-4</v>
      </c>
      <c r="O3573">
        <f t="shared" ca="1" si="1262"/>
        <v>-1.6332954022050455E-2</v>
      </c>
      <c r="Q3573">
        <f t="shared" ca="1" si="1274"/>
        <v>6.3295678439789407E-2</v>
      </c>
      <c r="R3573">
        <f t="shared" ca="1" si="1273"/>
        <v>0.12998724019421865</v>
      </c>
      <c r="T3573">
        <f t="shared" ca="1" si="1284"/>
        <v>0.10745068982037984</v>
      </c>
      <c r="U3573">
        <f t="shared" ca="1" si="1279"/>
        <v>0.19799528590252627</v>
      </c>
      <c r="W3573">
        <f t="shared" ca="1" si="1280"/>
        <v>7.439801891856887E-2</v>
      </c>
      <c r="X3573">
        <f t="shared" ca="1" si="1281"/>
        <v>0.27899801775373201</v>
      </c>
      <c r="Z3573">
        <f t="shared" ca="1" si="1294"/>
        <v>113.47966778140287</v>
      </c>
      <c r="AA3573">
        <f t="shared" ca="1" si="1294"/>
        <v>113.19321037942454</v>
      </c>
      <c r="AB3573">
        <f t="shared" ca="1" si="1294"/>
        <v>113.40533539650183</v>
      </c>
      <c r="AC3573">
        <f t="shared" ca="1" si="1295"/>
        <v>113.40533539650183</v>
      </c>
      <c r="AE3573">
        <f ca="1">IFERROR(VLOOKUP($B3573,OFFSET(Input!$A$1,0,MATCH(Index!AE$6&amp;" Index",Input!$1:$1,0)-1,10000,2),2,0),AE3572)</f>
        <v>13.33</v>
      </c>
      <c r="AF3573">
        <f t="shared" ca="1" si="1285"/>
        <v>13.336000000000002</v>
      </c>
      <c r="AG3573">
        <f t="shared" ca="1" si="1285"/>
        <v>15.069999999999993</v>
      </c>
      <c r="AH3573">
        <f t="shared" ca="1" si="1285"/>
        <v>15.312400000000002</v>
      </c>
      <c r="AI3573">
        <f t="shared" ca="1" si="1286"/>
        <v>15.312400000000002</v>
      </c>
      <c r="AK3573">
        <f t="shared" ca="1" si="1287"/>
        <v>1</v>
      </c>
      <c r="AL3573">
        <f t="shared" ca="1" si="1288"/>
        <v>-1</v>
      </c>
      <c r="AN3573" t="str">
        <f t="shared" ca="1" si="1298"/>
        <v>Not Down</v>
      </c>
      <c r="AO3573" t="str">
        <f t="shared" ca="1" si="1258"/>
        <v>Not Up</v>
      </c>
      <c r="AQ3573">
        <f t="shared" ca="1" si="1296"/>
        <v>1</v>
      </c>
      <c r="AR3573">
        <f t="shared" ca="1" si="1297"/>
        <v>0</v>
      </c>
      <c r="AT3573">
        <f t="shared" ca="1" si="1275"/>
        <v>0</v>
      </c>
      <c r="AU3573">
        <f t="shared" ca="1" si="1276"/>
        <v>1</v>
      </c>
      <c r="AW3573" s="5">
        <f t="shared" ca="1" si="1290"/>
        <v>6.3295678439789407E-2</v>
      </c>
      <c r="AX3573" s="5">
        <f t="shared" ca="1" si="1291"/>
        <v>0.10745068982037984</v>
      </c>
      <c r="AY3573" s="18">
        <f t="shared" ca="1" si="1289"/>
        <v>0.10745068982037984</v>
      </c>
      <c r="BA3573" s="6">
        <f t="shared" ca="1" si="1282"/>
        <v>0.4653297255102094</v>
      </c>
      <c r="BB3573">
        <f t="shared" ca="1" si="1283"/>
        <v>0.45408105528175557</v>
      </c>
      <c r="BC3573" t="str">
        <f t="shared" ca="1" si="1271"/>
        <v>TLT UP Equity</v>
      </c>
      <c r="BD3573" t="str">
        <f t="shared" ca="1" si="1272"/>
        <v>HYG UP Equity</v>
      </c>
      <c r="BF3573">
        <f t="shared" ca="1" si="1292"/>
        <v>1</v>
      </c>
      <c r="BG3573">
        <f t="shared" ca="1" si="1293"/>
        <v>0</v>
      </c>
      <c r="BI3573">
        <f t="shared" ca="1" si="1259"/>
        <v>1</v>
      </c>
      <c r="BJ3573">
        <f t="shared" ca="1" si="1260"/>
        <v>0</v>
      </c>
      <c r="BL3573">
        <f t="shared" ca="1" si="1277"/>
        <v>11.679931922056458</v>
      </c>
      <c r="BM3573">
        <f t="shared" ca="1" si="1278"/>
        <v>0</v>
      </c>
      <c r="BN3573" s="9">
        <f t="shared" ca="1" si="1268"/>
        <v>1</v>
      </c>
      <c r="BO3573" s="9">
        <f t="shared" ca="1" si="1269"/>
        <v>0</v>
      </c>
      <c r="BP3573" s="9">
        <f t="shared" ca="1" si="1263"/>
        <v>1</v>
      </c>
      <c r="BQ3573" s="9">
        <f t="shared" ca="1" si="1264"/>
        <v>0</v>
      </c>
      <c r="BR3573">
        <f t="shared" ca="1" si="1265"/>
        <v>1329.7820091989838</v>
      </c>
      <c r="BS3573">
        <f t="shared" ca="1" si="1266"/>
        <v>4.6723513608215583E-4</v>
      </c>
      <c r="BT3573">
        <f t="shared" ca="1" si="1267"/>
        <v>1.8055555555555558E-5</v>
      </c>
      <c r="BU3573">
        <f t="shared" ca="1" si="1252"/>
        <v>0</v>
      </c>
      <c r="BV3573">
        <f t="shared" ca="1" si="1253"/>
        <v>0</v>
      </c>
      <c r="BW3573" s="35">
        <f ca="1">IFERROR(VLOOKUP($B3573,OFFSET(Input!$A$1,0,MATCH(Index!BW$6&amp;" Index",Input!$1:$1,0)-1,10000,2),2,0)/100,BW3572)</f>
        <v>3.0999999999999999E-3</v>
      </c>
      <c r="BX3573">
        <f t="shared" ca="1" si="1270"/>
        <v>8.9265303473484402E-3</v>
      </c>
      <c r="CE3573">
        <v>1088.9894871522636</v>
      </c>
    </row>
    <row r="3574" spans="2:83" x14ac:dyDescent="0.25">
      <c r="B3574" s="2">
        <v>42705</v>
      </c>
      <c r="C3574">
        <f t="shared" ca="1" si="1254"/>
        <v>1</v>
      </c>
      <c r="D3574">
        <f t="shared" ca="1" si="1255"/>
        <v>0</v>
      </c>
      <c r="E3574">
        <f ca="1">IF($B3574&lt;VLOOKUP(E$6&amp;" Equity",Param,4,0),"",IFERROR(VLOOKUP($B3574,OFFSET(Input!$A$1,0,MATCH(Index!E$6&amp;" Equity",Input!$1:$1,0)-1,10000,2),2,0),E3573))</f>
        <v>84.87</v>
      </c>
      <c r="F3574" s="33">
        <v>118.73</v>
      </c>
      <c r="H3574">
        <f ca="1">IFERROR(VLOOKUP($B3574,OFFSET(Input!$A$1,0,MATCH(Index!H$6,Input!$1:$1,0)-1,10000,2),2,0),0)</f>
        <v>0.38067899999999999</v>
      </c>
      <c r="I3574">
        <f ca="1">IFERROR(VLOOKUP($B3574,OFFSET(Input!$A$1,0,MATCH(Index!I$6,Input!$1:$1,0)-1,10000,2),2,0),0)</f>
        <v>0.24268000000000001</v>
      </c>
      <c r="K3574">
        <f t="shared" ca="1" si="1256"/>
        <v>113.32105811244023</v>
      </c>
      <c r="L3574" s="30">
        <f t="shared" ca="1" si="1257"/>
        <v>135.5516597138899</v>
      </c>
      <c r="N3574">
        <f t="shared" ca="1" si="1261"/>
        <v>-4.6731438288375076E-3</v>
      </c>
      <c r="O3574">
        <f t="shared" ca="1" si="1262"/>
        <v>-1.0595858522606227E-2</v>
      </c>
      <c r="Q3574">
        <f t="shared" ca="1" si="1274"/>
        <v>6.4449598776092673E-2</v>
      </c>
      <c r="R3574">
        <f t="shared" ca="1" si="1273"/>
        <v>0.13301366157833824</v>
      </c>
      <c r="T3574">
        <f t="shared" ca="1" si="1284"/>
        <v>0.10756224740393645</v>
      </c>
      <c r="U3574">
        <f t="shared" ca="1" si="1279"/>
        <v>0.20094597325056548</v>
      </c>
      <c r="W3574">
        <f t="shared" ca="1" si="1280"/>
        <v>0.32254197719538413</v>
      </c>
      <c r="X3574">
        <f t="shared" ca="1" si="1281"/>
        <v>0.31478102641343247</v>
      </c>
      <c r="Z3574">
        <f t="shared" ca="1" si="1294"/>
        <v>113.53159951752703</v>
      </c>
      <c r="AA3574">
        <f t="shared" ca="1" si="1294"/>
        <v>113.21518844142659</v>
      </c>
      <c r="AB3574">
        <f t="shared" ca="1" si="1294"/>
        <v>113.33209249729219</v>
      </c>
      <c r="AC3574">
        <f t="shared" ca="1" si="1295"/>
        <v>113.33209249729219</v>
      </c>
      <c r="AE3574">
        <f ca="1">IFERROR(VLOOKUP($B3574,OFFSET(Input!$A$1,0,MATCH(Index!AE$6&amp;" Index",Input!$1:$1,0)-1,10000,2),2,0),AE3573)</f>
        <v>14.07</v>
      </c>
      <c r="AF3574">
        <f t="shared" ca="1" si="1285"/>
        <v>13.315333333333335</v>
      </c>
      <c r="AG3574">
        <f t="shared" ca="1" si="1285"/>
        <v>14.807499999999999</v>
      </c>
      <c r="AH3574">
        <f t="shared" ca="1" si="1285"/>
        <v>15.3056</v>
      </c>
      <c r="AI3574">
        <f t="shared" ca="1" si="1286"/>
        <v>15.3056</v>
      </c>
      <c r="AK3574">
        <f t="shared" ca="1" si="1287"/>
        <v>1</v>
      </c>
      <c r="AL3574">
        <f t="shared" ca="1" si="1288"/>
        <v>-1</v>
      </c>
      <c r="AN3574" t="str">
        <f t="shared" ca="1" si="1298"/>
        <v>Not Down</v>
      </c>
      <c r="AO3574" t="str">
        <f t="shared" ca="1" si="1258"/>
        <v>Not Up</v>
      </c>
      <c r="AQ3574">
        <f t="shared" ca="1" si="1296"/>
        <v>1</v>
      </c>
      <c r="AR3574">
        <f t="shared" ca="1" si="1297"/>
        <v>0</v>
      </c>
      <c r="AT3574">
        <f t="shared" ca="1" si="1275"/>
        <v>1</v>
      </c>
      <c r="AU3574">
        <f t="shared" ca="1" si="1276"/>
        <v>0</v>
      </c>
      <c r="AW3574" s="5">
        <f t="shared" ca="1" si="1290"/>
        <v>6.4449598776092673E-2</v>
      </c>
      <c r="AX3574" s="5">
        <f t="shared" ca="1" si="1291"/>
        <v>0.10756224740393645</v>
      </c>
      <c r="AY3574" s="18">
        <f t="shared" ca="1" si="1289"/>
        <v>0.10756224740393645</v>
      </c>
      <c r="BA3574" s="6">
        <f t="shared" ca="1" si="1282"/>
        <v>0.46484711138687268</v>
      </c>
      <c r="BB3574">
        <f t="shared" ca="1" si="1283"/>
        <v>0.45408105528175557</v>
      </c>
      <c r="BC3574" t="str">
        <f t="shared" ca="1" si="1271"/>
        <v>TLT UP Equity</v>
      </c>
      <c r="BD3574" t="str">
        <f t="shared" ca="1" si="1272"/>
        <v>HYG UP Equity</v>
      </c>
      <c r="BF3574">
        <f t="shared" ca="1" si="1292"/>
        <v>1</v>
      </c>
      <c r="BG3574">
        <f t="shared" ca="1" si="1293"/>
        <v>0</v>
      </c>
      <c r="BI3574">
        <f t="shared" ca="1" si="1259"/>
        <v>1</v>
      </c>
      <c r="BJ3574">
        <f t="shared" ca="1" si="1260"/>
        <v>0</v>
      </c>
      <c r="BL3574">
        <f t="shared" ca="1" si="1277"/>
        <v>11.679931922056458</v>
      </c>
      <c r="BM3574">
        <f t="shared" ca="1" si="1278"/>
        <v>0</v>
      </c>
      <c r="BN3574" s="9">
        <f t="shared" ca="1" si="1268"/>
        <v>1</v>
      </c>
      <c r="BO3574" s="9">
        <f t="shared" ca="1" si="1269"/>
        <v>0</v>
      </c>
      <c r="BP3574" s="9">
        <f t="shared" ca="1" si="1263"/>
        <v>1</v>
      </c>
      <c r="BQ3574" s="9">
        <f t="shared" ca="1" si="1264"/>
        <v>0</v>
      </c>
      <c r="BR3574">
        <f t="shared" ca="1" si="1265"/>
        <v>1323.5822440887055</v>
      </c>
      <c r="BS3574">
        <f t="shared" ca="1" si="1266"/>
        <v>-4.6622416812608369E-3</v>
      </c>
      <c r="BT3574">
        <f t="shared" ca="1" si="1267"/>
        <v>1.8055555555555558E-5</v>
      </c>
      <c r="BU3574">
        <f t="shared" ca="1" si="1252"/>
        <v>0</v>
      </c>
      <c r="BV3574">
        <f t="shared" ca="1" si="1253"/>
        <v>0</v>
      </c>
      <c r="BW3574" s="35">
        <f ca="1">IFERROR(VLOOKUP($B3574,OFFSET(Input!$A$1,0,MATCH(Index!BW$6&amp;" Index",Input!$1:$1,0)-1,10000,2),2,0)/100,BW3573)</f>
        <v>4.0999999999999995E-3</v>
      </c>
      <c r="BX3574">
        <f t="shared" ca="1" si="1270"/>
        <v>8.9282825579429029E-3</v>
      </c>
      <c r="CE3574">
        <v>1086.6651237842566</v>
      </c>
    </row>
    <row r="3575" spans="2:83" x14ac:dyDescent="0.25">
      <c r="B3575" s="2">
        <v>42706</v>
      </c>
      <c r="C3575">
        <f t="shared" ca="1" si="1254"/>
        <v>0</v>
      </c>
      <c r="D3575">
        <f t="shared" ca="1" si="1255"/>
        <v>1</v>
      </c>
      <c r="E3575">
        <f ca="1">IF($B3575&lt;VLOOKUP(E$6&amp;" Equity",Param,4,0),"",IFERROR(VLOOKUP($B3575,OFFSET(Input!$A$1,0,MATCH(Index!E$6&amp;" Equity",Input!$1:$1,0)-1,10000,2),2,0),E3574))</f>
        <v>85.38</v>
      </c>
      <c r="F3575" s="33">
        <v>119.6</v>
      </c>
      <c r="H3575">
        <f ca="1">IFERROR(VLOOKUP($B3575,OFFSET(Input!$A$1,0,MATCH(Index!H$6,Input!$1:$1,0)-1,10000,2),2,0),0)</f>
        <v>0</v>
      </c>
      <c r="I3575">
        <f ca="1">IFERROR(VLOOKUP($B3575,OFFSET(Input!$A$1,0,MATCH(Index!I$6,Input!$1:$1,0)-1,10000,2),2,0),0)</f>
        <v>0</v>
      </c>
      <c r="K3575">
        <f t="shared" ca="1" si="1256"/>
        <v>114.00202594132372</v>
      </c>
      <c r="L3575" s="30">
        <f t="shared" ca="1" si="1257"/>
        <v>136.54492126489708</v>
      </c>
      <c r="N3575">
        <f t="shared" ca="1" si="1261"/>
        <v>5.9912073482303093E-3</v>
      </c>
      <c r="O3575">
        <f t="shared" ca="1" si="1262"/>
        <v>7.3008338388304622E-3</v>
      </c>
      <c r="Q3575">
        <f t="shared" ca="1" si="1274"/>
        <v>6.9804528538519275E-2</v>
      </c>
      <c r="R3575">
        <f t="shared" ca="1" si="1273"/>
        <v>0.11618278154905635</v>
      </c>
      <c r="T3575">
        <f t="shared" ca="1" si="1284"/>
        <v>0.10964127810053771</v>
      </c>
      <c r="U3575">
        <f t="shared" ca="1" si="1279"/>
        <v>0.20075547367646301</v>
      </c>
      <c r="W3575">
        <f t="shared" ca="1" si="1280"/>
        <v>0.35184354245144212</v>
      </c>
      <c r="X3575">
        <f t="shared" ca="1" si="1281"/>
        <v>0.33518281155079771</v>
      </c>
      <c r="Z3575">
        <f t="shared" ca="1" si="1294"/>
        <v>113.68220121633303</v>
      </c>
      <c r="AA3575">
        <f t="shared" ca="1" si="1294"/>
        <v>113.26988562618612</v>
      </c>
      <c r="AB3575">
        <f t="shared" ca="1" si="1294"/>
        <v>113.30302634010006</v>
      </c>
      <c r="AC3575">
        <f t="shared" ca="1" si="1295"/>
        <v>113.30302634010006</v>
      </c>
      <c r="AE3575">
        <f ca="1">IFERROR(VLOOKUP($B3575,OFFSET(Input!$A$1,0,MATCH(Index!AE$6&amp;" Index",Input!$1:$1,0)-1,10000,2),2,0),AE3574)</f>
        <v>14.12</v>
      </c>
      <c r="AF3575">
        <f t="shared" ca="1" si="1285"/>
        <v>13.274000000000001</v>
      </c>
      <c r="AG3575">
        <f t="shared" ca="1" si="1285"/>
        <v>14.4095</v>
      </c>
      <c r="AH3575">
        <f t="shared" ca="1" si="1285"/>
        <v>15.255999999999998</v>
      </c>
      <c r="AI3575">
        <f t="shared" ca="1" si="1286"/>
        <v>15.255999999999998</v>
      </c>
      <c r="AK3575">
        <f t="shared" ca="1" si="1287"/>
        <v>1</v>
      </c>
      <c r="AL3575">
        <f t="shared" ca="1" si="1288"/>
        <v>-1</v>
      </c>
      <c r="AN3575" t="str">
        <f t="shared" ca="1" si="1298"/>
        <v>Not Down</v>
      </c>
      <c r="AO3575" t="str">
        <f t="shared" ca="1" si="1258"/>
        <v>Not Up</v>
      </c>
      <c r="AQ3575">
        <f t="shared" ca="1" si="1296"/>
        <v>1</v>
      </c>
      <c r="AR3575">
        <f t="shared" ca="1" si="1297"/>
        <v>0</v>
      </c>
      <c r="AT3575">
        <f t="shared" ca="1" si="1275"/>
        <v>1</v>
      </c>
      <c r="AU3575">
        <f t="shared" ca="1" si="1276"/>
        <v>0</v>
      </c>
      <c r="AW3575" s="5">
        <f t="shared" ca="1" si="1290"/>
        <v>6.9804528538519275E-2</v>
      </c>
      <c r="AX3575" s="5">
        <f t="shared" ca="1" si="1291"/>
        <v>0.10964127810053771</v>
      </c>
      <c r="AY3575" s="18">
        <f t="shared" ca="1" si="1289"/>
        <v>0.10964127810053771</v>
      </c>
      <c r="BA3575" s="6">
        <f t="shared" ca="1" si="1282"/>
        <v>0.4560326262719368</v>
      </c>
      <c r="BB3575">
        <f t="shared" ca="1" si="1283"/>
        <v>0.4560326262719368</v>
      </c>
      <c r="BC3575" t="str">
        <f t="shared" ca="1" si="1271"/>
        <v>HYG UP Equity</v>
      </c>
      <c r="BD3575" t="str">
        <f t="shared" ca="1" si="1272"/>
        <v>HYG UP Equity</v>
      </c>
      <c r="BF3575">
        <f t="shared" ca="1" si="1292"/>
        <v>1</v>
      </c>
      <c r="BG3575">
        <f t="shared" ca="1" si="1293"/>
        <v>0</v>
      </c>
      <c r="BI3575">
        <f t="shared" ca="1" si="1259"/>
        <v>1</v>
      </c>
      <c r="BJ3575">
        <f t="shared" ca="1" si="1260"/>
        <v>0</v>
      </c>
      <c r="BL3575">
        <f t="shared" ca="1" si="1277"/>
        <v>11.679931922056456</v>
      </c>
      <c r="BM3575">
        <f t="shared" ca="1" si="1278"/>
        <v>0</v>
      </c>
      <c r="BN3575" s="9">
        <f t="shared" ca="1" si="1268"/>
        <v>1</v>
      </c>
      <c r="BO3575" s="9">
        <f t="shared" ca="1" si="1269"/>
        <v>0</v>
      </c>
      <c r="BP3575" s="9">
        <f t="shared" ca="1" si="1263"/>
        <v>0.99999999999999989</v>
      </c>
      <c r="BQ3575" s="9">
        <f t="shared" ca="1" si="1264"/>
        <v>0</v>
      </c>
      <c r="BR3575">
        <f t="shared" ca="1" si="1265"/>
        <v>1331.5359019711752</v>
      </c>
      <c r="BS3575">
        <f t="shared" ca="1" si="1266"/>
        <v>6.009190526687691E-3</v>
      </c>
      <c r="BT3575">
        <f t="shared" ca="1" si="1267"/>
        <v>1.8055555555555558E-5</v>
      </c>
      <c r="BU3575">
        <f t="shared" ca="1" si="1252"/>
        <v>1.1102230246251566E-20</v>
      </c>
      <c r="BV3575">
        <f t="shared" ca="1" si="1253"/>
        <v>0</v>
      </c>
      <c r="BW3575" s="35">
        <f ca="1">IFERROR(VLOOKUP($B3575,OFFSET(Input!$A$1,0,MATCH(Index!BW$6&amp;" Index",Input!$1:$1,0)-1,10000,2),2,0)/100,BW3574)</f>
        <v>4.0999999999999995E-3</v>
      </c>
      <c r="BX3575">
        <f t="shared" ca="1" si="1270"/>
        <v>8.9092258331886845E-3</v>
      </c>
      <c r="CE3575">
        <v>1089.6106776061949</v>
      </c>
    </row>
    <row r="3576" spans="2:83" x14ac:dyDescent="0.25">
      <c r="B3576" s="2">
        <v>42709</v>
      </c>
      <c r="C3576">
        <f t="shared" ca="1" si="1254"/>
        <v>0</v>
      </c>
      <c r="D3576">
        <f t="shared" ca="1" si="1255"/>
        <v>2</v>
      </c>
      <c r="E3576">
        <f ca="1">IF($B3576&lt;VLOOKUP(E$6&amp;" Equity",Param,4,0),"",IFERROR(VLOOKUP($B3576,OFFSET(Input!$A$1,0,MATCH(Index!E$6&amp;" Equity",Input!$1:$1,0)-1,10000,2),2,0),E3575))</f>
        <v>85.6</v>
      </c>
      <c r="F3576" s="33">
        <v>119.47</v>
      </c>
      <c r="H3576">
        <f ca="1">IFERROR(VLOOKUP($B3576,OFFSET(Input!$A$1,0,MATCH(Index!H$6,Input!$1:$1,0)-1,10000,2),2,0),0)</f>
        <v>0</v>
      </c>
      <c r="I3576">
        <f ca="1">IFERROR(VLOOKUP($B3576,OFFSET(Input!$A$1,0,MATCH(Index!I$6,Input!$1:$1,0)-1,10000,2),2,0),0)</f>
        <v>0</v>
      </c>
      <c r="K3576">
        <f t="shared" ca="1" si="1256"/>
        <v>114.29577676946955</v>
      </c>
      <c r="L3576" s="30">
        <f t="shared" ca="1" si="1257"/>
        <v>136.39650287221787</v>
      </c>
      <c r="N3576">
        <f t="shared" ca="1" si="1261"/>
        <v>2.5734018178803632E-3</v>
      </c>
      <c r="O3576">
        <f t="shared" ca="1" si="1262"/>
        <v>-1.0875476873987711E-3</v>
      </c>
      <c r="Q3576">
        <f t="shared" ca="1" si="1274"/>
        <v>7.0989834531254931E-2</v>
      </c>
      <c r="R3576">
        <f t="shared" ca="1" si="1273"/>
        <v>0.11540140740859696</v>
      </c>
      <c r="T3576">
        <f t="shared" ca="1" si="1284"/>
        <v>0.11000845024411625</v>
      </c>
      <c r="U3576">
        <f t="shared" ca="1" si="1279"/>
        <v>0.19827996900459946</v>
      </c>
      <c r="W3576">
        <f t="shared" ca="1" si="1280"/>
        <v>0.33970246539868065</v>
      </c>
      <c r="X3576">
        <f t="shared" ca="1" si="1281"/>
        <v>0.33419203016979676</v>
      </c>
      <c r="Z3576">
        <f t="shared" ca="1" si="1294"/>
        <v>113.86217799795361</v>
      </c>
      <c r="AA3576">
        <f t="shared" ca="1" si="1294"/>
        <v>113.33661181497962</v>
      </c>
      <c r="AB3576">
        <f t="shared" ca="1" si="1294"/>
        <v>113.30794137891536</v>
      </c>
      <c r="AC3576">
        <f t="shared" ca="1" si="1295"/>
        <v>113.33661181497962</v>
      </c>
      <c r="AE3576">
        <f ca="1">IFERROR(VLOOKUP($B3576,OFFSET(Input!$A$1,0,MATCH(Index!AE$6&amp;" Index",Input!$1:$1,0)-1,10000,2),2,0),AE3575)</f>
        <v>12.14</v>
      </c>
      <c r="AF3576">
        <f t="shared" ca="1" si="1285"/>
        <v>13.138666666666669</v>
      </c>
      <c r="AG3576">
        <f t="shared" ca="1" si="1285"/>
        <v>13.891</v>
      </c>
      <c r="AH3576">
        <f t="shared" ca="1" si="1285"/>
        <v>15.093999999999996</v>
      </c>
      <c r="AI3576">
        <f t="shared" ca="1" si="1286"/>
        <v>15.093999999999996</v>
      </c>
      <c r="AK3576">
        <f t="shared" ca="1" si="1287"/>
        <v>1</v>
      </c>
      <c r="AL3576">
        <f t="shared" ca="1" si="1288"/>
        <v>-1</v>
      </c>
      <c r="AN3576" t="str">
        <f t="shared" ca="1" si="1298"/>
        <v>Not Down</v>
      </c>
      <c r="AO3576" t="str">
        <f t="shared" ca="1" si="1258"/>
        <v>Not Up</v>
      </c>
      <c r="AQ3576">
        <f t="shared" ca="1" si="1296"/>
        <v>1</v>
      </c>
      <c r="AR3576">
        <f t="shared" ca="1" si="1297"/>
        <v>0</v>
      </c>
      <c r="AT3576">
        <f t="shared" ca="1" si="1275"/>
        <v>1</v>
      </c>
      <c r="AU3576">
        <f t="shared" ca="1" si="1276"/>
        <v>0</v>
      </c>
      <c r="AW3576" s="5">
        <f t="shared" ca="1" si="1290"/>
        <v>7.0989834531254931E-2</v>
      </c>
      <c r="AX3576" s="5">
        <f t="shared" ca="1" si="1291"/>
        <v>0.11000845024411625</v>
      </c>
      <c r="AY3576" s="18">
        <f t="shared" ca="1" si="1289"/>
        <v>0.11000845024411625</v>
      </c>
      <c r="BA3576" s="6">
        <f t="shared" ca="1" si="1282"/>
        <v>0.45451053886357451</v>
      </c>
      <c r="BB3576">
        <f t="shared" ca="1" si="1283"/>
        <v>0.45451053886357451</v>
      </c>
      <c r="BC3576" t="str">
        <f t="shared" ca="1" si="1271"/>
        <v>HYG UP Equity</v>
      </c>
      <c r="BD3576" t="str">
        <f t="shared" ca="1" si="1272"/>
        <v>HYG UP Equity</v>
      </c>
      <c r="BF3576">
        <f t="shared" ca="1" si="1292"/>
        <v>1</v>
      </c>
      <c r="BG3576">
        <f t="shared" ca="1" si="1293"/>
        <v>0</v>
      </c>
      <c r="BI3576">
        <f t="shared" ca="1" si="1259"/>
        <v>1</v>
      </c>
      <c r="BJ3576">
        <f t="shared" ca="1" si="1260"/>
        <v>0</v>
      </c>
      <c r="BL3576">
        <f t="shared" ca="1" si="1277"/>
        <v>11.679931922056456</v>
      </c>
      <c r="BM3576">
        <f t="shared" ca="1" si="1278"/>
        <v>0</v>
      </c>
      <c r="BN3576" s="9">
        <f t="shared" ca="1" si="1268"/>
        <v>0.99999999999999989</v>
      </c>
      <c r="BO3576" s="9">
        <f t="shared" ca="1" si="1269"/>
        <v>0</v>
      </c>
      <c r="BP3576" s="9">
        <f t="shared" ca="1" si="1263"/>
        <v>0.99999999999999989</v>
      </c>
      <c r="BQ3576" s="9">
        <f t="shared" ca="1" si="1264"/>
        <v>0</v>
      </c>
      <c r="BR3576">
        <f t="shared" ca="1" si="1265"/>
        <v>1334.9668916459661</v>
      </c>
      <c r="BS3576">
        <f t="shared" ca="1" si="1266"/>
        <v>2.576715858514822E-3</v>
      </c>
      <c r="BT3576">
        <f t="shared" ca="1" si="1267"/>
        <v>5.4166666666666664E-5</v>
      </c>
      <c r="BU3576">
        <f t="shared" ca="1" si="1252"/>
        <v>3.9031419803624569E-7</v>
      </c>
      <c r="BV3576">
        <f t="shared" ca="1" si="1253"/>
        <v>0</v>
      </c>
      <c r="BW3576" s="35">
        <f ca="1">IFERROR(VLOOKUP($B3576,OFFSET(Input!$A$1,0,MATCH(Index!BW$6&amp;" Index",Input!$1:$1,0)-1,10000,2),2,0)/100,BW3575)</f>
        <v>4.0999999999999995E-3</v>
      </c>
      <c r="BX3576">
        <f t="shared" ca="1" si="1270"/>
        <v>2.6915309358312791E-2</v>
      </c>
      <c r="CE3576">
        <v>1090.8609563161478</v>
      </c>
    </row>
    <row r="3577" spans="2:83" x14ac:dyDescent="0.25">
      <c r="B3577" s="2">
        <v>42710</v>
      </c>
      <c r="C3577">
        <f t="shared" ca="1" si="1254"/>
        <v>0</v>
      </c>
      <c r="D3577">
        <f t="shared" ca="1" si="1255"/>
        <v>3</v>
      </c>
      <c r="E3577">
        <f ca="1">IF($B3577&lt;VLOOKUP(E$6&amp;" Equity",Param,4,0),"",IFERROR(VLOOKUP($B3577,OFFSET(Input!$A$1,0,MATCH(Index!E$6&amp;" Equity",Input!$1:$1,0)-1,10000,2),2,0),E3576))</f>
        <v>86.03</v>
      </c>
      <c r="F3577" s="33">
        <v>119.38</v>
      </c>
      <c r="H3577">
        <f ca="1">IFERROR(VLOOKUP($B3577,OFFSET(Input!$A$1,0,MATCH(Index!H$6,Input!$1:$1,0)-1,10000,2),2,0),0)</f>
        <v>0</v>
      </c>
      <c r="I3577">
        <f ca="1">IFERROR(VLOOKUP($B3577,OFFSET(Input!$A$1,0,MATCH(Index!I$6,Input!$1:$1,0)-1,10000,2),2,0),0)</f>
        <v>0</v>
      </c>
      <c r="K3577">
        <f t="shared" ca="1" si="1256"/>
        <v>114.86992611539097</v>
      </c>
      <c r="L3577" s="30">
        <f t="shared" ca="1" si="1257"/>
        <v>136.29375167728608</v>
      </c>
      <c r="N3577">
        <f t="shared" ca="1" si="1261"/>
        <v>5.0107894855604285E-3</v>
      </c>
      <c r="O3577">
        <f t="shared" ca="1" si="1262"/>
        <v>-7.5361108862865873E-4</v>
      </c>
      <c r="Q3577">
        <f t="shared" ca="1" si="1274"/>
        <v>6.3704962231949186E-2</v>
      </c>
      <c r="R3577">
        <f t="shared" ca="1" si="1273"/>
        <v>0.11479063136536602</v>
      </c>
      <c r="T3577">
        <f t="shared" ca="1" si="1284"/>
        <v>9.9908046566799164E-2</v>
      </c>
      <c r="U3577">
        <f t="shared" ca="1" si="1279"/>
        <v>0.19596838369715003</v>
      </c>
      <c r="W3577">
        <f t="shared" ca="1" si="1280"/>
        <v>0.29917401001389515</v>
      </c>
      <c r="X3577">
        <f t="shared" ca="1" si="1281"/>
        <v>0.44629716113408197</v>
      </c>
      <c r="Z3577">
        <f t="shared" ca="1" si="1294"/>
        <v>114.00917944347248</v>
      </c>
      <c r="AA3577">
        <f t="shared" ca="1" si="1294"/>
        <v>113.35295398421206</v>
      </c>
      <c r="AB3577">
        <f t="shared" ca="1" si="1294"/>
        <v>113.34958454001806</v>
      </c>
      <c r="AC3577">
        <f t="shared" ca="1" si="1295"/>
        <v>113.35295398421206</v>
      </c>
      <c r="AE3577">
        <f ca="1">IFERROR(VLOOKUP($B3577,OFFSET(Input!$A$1,0,MATCH(Index!AE$6&amp;" Index",Input!$1:$1,0)-1,10000,2),2,0),AE3576)</f>
        <v>11.79</v>
      </c>
      <c r="AF3577">
        <f t="shared" ca="1" si="1285"/>
        <v>12.959333333333335</v>
      </c>
      <c r="AG3577">
        <f t="shared" ca="1" si="1285"/>
        <v>13.545000000000002</v>
      </c>
      <c r="AH3577">
        <f t="shared" ca="1" si="1285"/>
        <v>14.883199999999995</v>
      </c>
      <c r="AI3577">
        <f t="shared" ca="1" si="1286"/>
        <v>14.883199999999995</v>
      </c>
      <c r="AK3577">
        <f t="shared" ca="1" si="1287"/>
        <v>1</v>
      </c>
      <c r="AL3577">
        <f t="shared" ca="1" si="1288"/>
        <v>-1</v>
      </c>
      <c r="AN3577" t="str">
        <f t="shared" ca="1" si="1298"/>
        <v>Not Down</v>
      </c>
      <c r="AO3577" t="str">
        <f t="shared" ca="1" si="1258"/>
        <v>Not Up</v>
      </c>
      <c r="AQ3577">
        <f t="shared" ca="1" si="1296"/>
        <v>1</v>
      </c>
      <c r="AR3577">
        <f t="shared" ca="1" si="1297"/>
        <v>0</v>
      </c>
      <c r="AT3577">
        <f t="shared" ca="1" si="1275"/>
        <v>1</v>
      </c>
      <c r="AU3577">
        <f t="shared" ca="1" si="1276"/>
        <v>0</v>
      </c>
      <c r="AW3577" s="5">
        <f t="shared" ca="1" si="1290"/>
        <v>6.3704962231949186E-2</v>
      </c>
      <c r="AX3577" s="5">
        <f t="shared" ca="1" si="1291"/>
        <v>9.9908046566799164E-2</v>
      </c>
      <c r="AY3577" s="18">
        <f t="shared" ca="1" si="1289"/>
        <v>9.9908046566799164E-2</v>
      </c>
      <c r="BA3577" s="6">
        <f t="shared" ca="1" si="1282"/>
        <v>0.500460190326809</v>
      </c>
      <c r="BB3577">
        <f t="shared" ca="1" si="1283"/>
        <v>0.500460190326809</v>
      </c>
      <c r="BC3577" t="str">
        <f t="shared" ca="1" si="1271"/>
        <v>HYG UP Equity</v>
      </c>
      <c r="BD3577" t="str">
        <f t="shared" ca="1" si="1272"/>
        <v>HYG UP Equity</v>
      </c>
      <c r="BF3577">
        <f t="shared" ca="1" si="1292"/>
        <v>1</v>
      </c>
      <c r="BG3577">
        <f t="shared" ca="1" si="1293"/>
        <v>0</v>
      </c>
      <c r="BI3577">
        <f t="shared" ca="1" si="1259"/>
        <v>1</v>
      </c>
      <c r="BJ3577">
        <f t="shared" ca="1" si="1260"/>
        <v>0</v>
      </c>
      <c r="BL3577">
        <f t="shared" ca="1" si="1277"/>
        <v>11.679931922056456</v>
      </c>
      <c r="BM3577">
        <f t="shared" ca="1" si="1278"/>
        <v>0</v>
      </c>
      <c r="BN3577" s="9">
        <f t="shared" ca="1" si="1268"/>
        <v>0.99999999999999989</v>
      </c>
      <c r="BO3577" s="9">
        <f t="shared" ca="1" si="1269"/>
        <v>0</v>
      </c>
      <c r="BP3577" s="9">
        <f t="shared" ca="1" si="1263"/>
        <v>0.99999999999999989</v>
      </c>
      <c r="BQ3577" s="9">
        <f t="shared" ca="1" si="1264"/>
        <v>0</v>
      </c>
      <c r="BR3577">
        <f t="shared" ca="1" si="1265"/>
        <v>1341.6729169194216</v>
      </c>
      <c r="BS3577">
        <f t="shared" ca="1" si="1266"/>
        <v>5.0233644859813964E-3</v>
      </c>
      <c r="BT3577">
        <f t="shared" ca="1" si="1267"/>
        <v>1.8055555555555555E-5</v>
      </c>
      <c r="BU3577">
        <f t="shared" ca="1" si="1252"/>
        <v>3.0441748167245876E-7</v>
      </c>
      <c r="BV3577">
        <f t="shared" ca="1" si="1253"/>
        <v>0</v>
      </c>
      <c r="BW3577" s="35">
        <f ca="1">IFERROR(VLOOKUP($B3577,OFFSET(Input!$A$1,0,MATCH(Index!BW$6&amp;" Index",Input!$1:$1,0)-1,10000,2),2,0)/100,BW3576)</f>
        <v>4.0999999999999995E-3</v>
      </c>
      <c r="BX3577">
        <f t="shared" ca="1" si="1270"/>
        <v>8.9520852972865637E-3</v>
      </c>
      <c r="CE3577">
        <v>1093.3422134347311</v>
      </c>
    </row>
    <row r="3578" spans="2:83" x14ac:dyDescent="0.25">
      <c r="B3578" s="2">
        <v>42711</v>
      </c>
      <c r="C3578">
        <f t="shared" ca="1" si="1254"/>
        <v>0</v>
      </c>
      <c r="D3578">
        <f t="shared" ca="1" si="1255"/>
        <v>4</v>
      </c>
      <c r="E3578">
        <f ca="1">IF($B3578&lt;VLOOKUP(E$6&amp;" Equity",Param,4,0),"",IFERROR(VLOOKUP($B3578,OFFSET(Input!$A$1,0,MATCH(Index!E$6&amp;" Equity",Input!$1:$1,0)-1,10000,2),2,0),E3577))</f>
        <v>86.46</v>
      </c>
      <c r="F3578" s="33">
        <v>120.4</v>
      </c>
      <c r="H3578">
        <f ca="1">IFERROR(VLOOKUP($B3578,OFFSET(Input!$A$1,0,MATCH(Index!H$6,Input!$1:$1,0)-1,10000,2),2,0),0)</f>
        <v>0</v>
      </c>
      <c r="I3578">
        <f ca="1">IFERROR(VLOOKUP($B3578,OFFSET(Input!$A$1,0,MATCH(Index!I$6,Input!$1:$1,0)-1,10000,2),2,0),0)</f>
        <v>0</v>
      </c>
      <c r="K3578">
        <f t="shared" ca="1" si="1256"/>
        <v>115.44407546131235</v>
      </c>
      <c r="L3578" s="30">
        <f t="shared" ca="1" si="1257"/>
        <v>137.45826521984625</v>
      </c>
      <c r="N3578">
        <f t="shared" ca="1" si="1261"/>
        <v>4.9858066062288689E-3</v>
      </c>
      <c r="O3578">
        <f t="shared" ca="1" si="1262"/>
        <v>8.5078501342169214E-3</v>
      </c>
      <c r="Q3578">
        <f t="shared" ca="1" si="1274"/>
        <v>5.7624045559619662E-2</v>
      </c>
      <c r="R3578">
        <f t="shared" ca="1" si="1273"/>
        <v>0.12246716130198454</v>
      </c>
      <c r="T3578">
        <f t="shared" ca="1" si="1284"/>
        <v>0.10116045772469601</v>
      </c>
      <c r="U3578">
        <f t="shared" ca="1" si="1279"/>
        <v>0.1977557833312224</v>
      </c>
      <c r="W3578">
        <f t="shared" ca="1" si="1280"/>
        <v>0.47016136231413153</v>
      </c>
      <c r="X3578">
        <f t="shared" ca="1" si="1281"/>
        <v>0.45785210821254546</v>
      </c>
      <c r="Z3578">
        <f t="shared" ca="1" si="1294"/>
        <v>114.12985189632295</v>
      </c>
      <c r="AA3578">
        <f t="shared" ca="1" si="1294"/>
        <v>113.41063167326392</v>
      </c>
      <c r="AB3578">
        <f t="shared" ca="1" si="1294"/>
        <v>113.43188279953712</v>
      </c>
      <c r="AC3578">
        <f t="shared" ca="1" si="1295"/>
        <v>113.43188279953712</v>
      </c>
      <c r="AE3578">
        <f ca="1">IFERROR(VLOOKUP($B3578,OFFSET(Input!$A$1,0,MATCH(Index!AE$6&amp;" Index",Input!$1:$1,0)-1,10000,2),2,0),AE3577)</f>
        <v>12.22</v>
      </c>
      <c r="AF3578">
        <f t="shared" ca="1" si="1285"/>
        <v>12.882666666666667</v>
      </c>
      <c r="AG3578">
        <f t="shared" ca="1" si="1285"/>
        <v>13.218999999999999</v>
      </c>
      <c r="AH3578">
        <f t="shared" ca="1" si="1285"/>
        <v>14.629599999999996</v>
      </c>
      <c r="AI3578">
        <f t="shared" ca="1" si="1286"/>
        <v>14.629599999999996</v>
      </c>
      <c r="AK3578">
        <f t="shared" ca="1" si="1287"/>
        <v>1</v>
      </c>
      <c r="AL3578">
        <f t="shared" ca="1" si="1288"/>
        <v>-1</v>
      </c>
      <c r="AN3578" t="str">
        <f t="shared" ca="1" si="1298"/>
        <v>Not Down</v>
      </c>
      <c r="AO3578" t="str">
        <f t="shared" ca="1" si="1258"/>
        <v>Not Up</v>
      </c>
      <c r="AQ3578">
        <f t="shared" ca="1" si="1296"/>
        <v>1</v>
      </c>
      <c r="AR3578">
        <f t="shared" ca="1" si="1297"/>
        <v>0</v>
      </c>
      <c r="AT3578">
        <f t="shared" ca="1" si="1275"/>
        <v>1</v>
      </c>
      <c r="AU3578">
        <f t="shared" ca="1" si="1276"/>
        <v>0</v>
      </c>
      <c r="AW3578" s="5">
        <f t="shared" ca="1" si="1290"/>
        <v>5.7624045559619662E-2</v>
      </c>
      <c r="AX3578" s="5">
        <f t="shared" ca="1" si="1291"/>
        <v>0.10116045772469601</v>
      </c>
      <c r="AY3578" s="18">
        <f t="shared" ca="1" si="1289"/>
        <v>0.10116045772469601</v>
      </c>
      <c r="BA3578" s="6">
        <f t="shared" ca="1" si="1282"/>
        <v>0.49426427207430129</v>
      </c>
      <c r="BB3578">
        <f t="shared" ca="1" si="1283"/>
        <v>0.49426427207430129</v>
      </c>
      <c r="BC3578" t="str">
        <f t="shared" ca="1" si="1271"/>
        <v>HYG UP Equity</v>
      </c>
      <c r="BD3578" t="str">
        <f t="shared" ca="1" si="1272"/>
        <v>HYG UP Equity</v>
      </c>
      <c r="BF3578">
        <f t="shared" ca="1" si="1292"/>
        <v>1</v>
      </c>
      <c r="BG3578">
        <f t="shared" ca="1" si="1293"/>
        <v>0</v>
      </c>
      <c r="BI3578">
        <f t="shared" ca="1" si="1259"/>
        <v>1</v>
      </c>
      <c r="BJ3578">
        <f t="shared" ca="1" si="1260"/>
        <v>0</v>
      </c>
      <c r="BL3578">
        <f t="shared" ca="1" si="1277"/>
        <v>11.679931922056456</v>
      </c>
      <c r="BM3578">
        <f t="shared" ca="1" si="1278"/>
        <v>0</v>
      </c>
      <c r="BN3578" s="9">
        <f t="shared" ca="1" si="1268"/>
        <v>0.99999999999999989</v>
      </c>
      <c r="BO3578" s="9">
        <f t="shared" ca="1" si="1269"/>
        <v>0</v>
      </c>
      <c r="BP3578" s="9">
        <f t="shared" ca="1" si="1263"/>
        <v>0.99999999999999989</v>
      </c>
      <c r="BQ3578" s="9">
        <f t="shared" ca="1" si="1264"/>
        <v>0</v>
      </c>
      <c r="BR3578">
        <f t="shared" ca="1" si="1265"/>
        <v>1348.3789421928766</v>
      </c>
      <c r="BS3578">
        <f t="shared" ca="1" si="1266"/>
        <v>4.9982564221782155E-3</v>
      </c>
      <c r="BT3578">
        <f t="shared" ca="1" si="1267"/>
        <v>1.8055555555555555E-5</v>
      </c>
      <c r="BU3578">
        <f t="shared" ca="1" si="1252"/>
        <v>9.1899302926468868E-6</v>
      </c>
      <c r="BV3578">
        <f t="shared" ca="1" si="1253"/>
        <v>0</v>
      </c>
      <c r="BW3578" s="35">
        <f ca="1">IFERROR(VLOOKUP($B3578,OFFSET(Input!$A$1,0,MATCH(Index!BW$6&amp;" Index",Input!$1:$1,0)-1,10000,2),2,0)/100,BW3577)</f>
        <v>4.0999999999999995E-3</v>
      </c>
      <c r="BX3578">
        <f t="shared" ca="1" si="1270"/>
        <v>9.8795351096700578E-3</v>
      </c>
      <c r="CE3578">
        <v>1095.7986116961561</v>
      </c>
    </row>
    <row r="3579" spans="2:83" x14ac:dyDescent="0.25">
      <c r="B3579" s="2">
        <v>42712</v>
      </c>
      <c r="C3579">
        <f t="shared" ca="1" si="1254"/>
        <v>0</v>
      </c>
      <c r="D3579">
        <f t="shared" ca="1" si="1255"/>
        <v>5</v>
      </c>
      <c r="E3579">
        <f ca="1">IF($B3579&lt;VLOOKUP(E$6&amp;" Equity",Param,4,0),"",IFERROR(VLOOKUP($B3579,OFFSET(Input!$A$1,0,MATCH(Index!E$6&amp;" Equity",Input!$1:$1,0)-1,10000,2),2,0),E3578))</f>
        <v>86.45</v>
      </c>
      <c r="F3579" s="33">
        <v>118.98</v>
      </c>
      <c r="H3579">
        <f ca="1">IFERROR(VLOOKUP($B3579,OFFSET(Input!$A$1,0,MATCH(Index!H$6,Input!$1:$1,0)-1,10000,2),2,0),0)</f>
        <v>0</v>
      </c>
      <c r="I3579">
        <f ca="1">IFERROR(VLOOKUP($B3579,OFFSET(Input!$A$1,0,MATCH(Index!I$6,Input!$1:$1,0)-1,10000,2),2,0),0)</f>
        <v>0</v>
      </c>
      <c r="K3579">
        <f t="shared" ca="1" si="1256"/>
        <v>115.4307231509421</v>
      </c>
      <c r="L3579" s="30">
        <f t="shared" ca="1" si="1257"/>
        <v>135.83707969981154</v>
      </c>
      <c r="N3579">
        <f t="shared" ca="1" si="1261"/>
        <v>-1.1566711018614111E-4</v>
      </c>
      <c r="O3579">
        <f t="shared" ca="1" si="1262"/>
        <v>-1.1864121114960902E-2</v>
      </c>
      <c r="Q3579">
        <f t="shared" ca="1" si="1274"/>
        <v>5.4499292638213417E-2</v>
      </c>
      <c r="R3579">
        <f t="shared" ca="1" si="1273"/>
        <v>0.13477496741776354</v>
      </c>
      <c r="T3579">
        <f t="shared" ca="1" si="1284"/>
        <v>9.8059714022781727E-2</v>
      </c>
      <c r="U3579">
        <f t="shared" ca="1" si="1279"/>
        <v>0.13112273407893574</v>
      </c>
      <c r="W3579">
        <f t="shared" ca="1" si="1280"/>
        <v>0.40666373142962242</v>
      </c>
      <c r="X3579">
        <f t="shared" ca="1" si="1281"/>
        <v>0.41615547810105585</v>
      </c>
      <c r="Z3579">
        <f t="shared" ca="1" si="1294"/>
        <v>114.29172571611002</v>
      </c>
      <c r="AA3579">
        <f t="shared" ca="1" si="1294"/>
        <v>113.50751980739756</v>
      </c>
      <c r="AB3579">
        <f t="shared" ca="1" si="1294"/>
        <v>113.53385185067881</v>
      </c>
      <c r="AC3579">
        <f t="shared" ca="1" si="1295"/>
        <v>113.53385185067881</v>
      </c>
      <c r="AE3579">
        <f ca="1">IFERROR(VLOOKUP($B3579,OFFSET(Input!$A$1,0,MATCH(Index!AE$6&amp;" Index",Input!$1:$1,0)-1,10000,2),2,0),AE3578)</f>
        <v>12.64</v>
      </c>
      <c r="AF3579">
        <f t="shared" ca="1" si="1285"/>
        <v>12.810666666666664</v>
      </c>
      <c r="AG3579">
        <f t="shared" ca="1" si="1285"/>
        <v>13.132</v>
      </c>
      <c r="AH3579">
        <f t="shared" ca="1" si="1285"/>
        <v>14.362400000000001</v>
      </c>
      <c r="AI3579">
        <f t="shared" ca="1" si="1286"/>
        <v>14.362400000000001</v>
      </c>
      <c r="AK3579">
        <f t="shared" ca="1" si="1287"/>
        <v>1</v>
      </c>
      <c r="AL3579">
        <f t="shared" ca="1" si="1288"/>
        <v>-1</v>
      </c>
      <c r="AN3579" t="str">
        <f t="shared" ca="1" si="1298"/>
        <v>Not Down</v>
      </c>
      <c r="AO3579" t="str">
        <f t="shared" ca="1" si="1258"/>
        <v>Not Up</v>
      </c>
      <c r="AQ3579">
        <f t="shared" ca="1" si="1296"/>
        <v>1</v>
      </c>
      <c r="AR3579">
        <f t="shared" ca="1" si="1297"/>
        <v>0</v>
      </c>
      <c r="AT3579">
        <f t="shared" ca="1" si="1275"/>
        <v>1</v>
      </c>
      <c r="AU3579">
        <f t="shared" ca="1" si="1276"/>
        <v>0</v>
      </c>
      <c r="AW3579" s="5">
        <f t="shared" ca="1" si="1290"/>
        <v>5.4499292638213417E-2</v>
      </c>
      <c r="AX3579" s="5">
        <f t="shared" ca="1" si="1291"/>
        <v>9.8059714022781727E-2</v>
      </c>
      <c r="AY3579" s="18">
        <f t="shared" ca="1" si="1289"/>
        <v>9.8059714022781727E-2</v>
      </c>
      <c r="BA3579" s="6">
        <f t="shared" ca="1" si="1282"/>
        <v>0.50989338994384326</v>
      </c>
      <c r="BB3579">
        <f t="shared" ca="1" si="1283"/>
        <v>0.50989338994384326</v>
      </c>
      <c r="BC3579" t="str">
        <f t="shared" ca="1" si="1271"/>
        <v>HYG UP Equity</v>
      </c>
      <c r="BD3579" t="str">
        <f t="shared" ca="1" si="1272"/>
        <v>HYG UP Equity</v>
      </c>
      <c r="BF3579">
        <f t="shared" ca="1" si="1292"/>
        <v>1</v>
      </c>
      <c r="BG3579">
        <f t="shared" ca="1" si="1293"/>
        <v>0</v>
      </c>
      <c r="BI3579">
        <f t="shared" ca="1" si="1259"/>
        <v>1</v>
      </c>
      <c r="BJ3579">
        <f t="shared" ca="1" si="1260"/>
        <v>0</v>
      </c>
      <c r="BL3579">
        <f t="shared" ca="1" si="1277"/>
        <v>11.679931922056456</v>
      </c>
      <c r="BM3579">
        <f t="shared" ca="1" si="1278"/>
        <v>0</v>
      </c>
      <c r="BN3579" s="9">
        <f t="shared" ca="1" si="1268"/>
        <v>1</v>
      </c>
      <c r="BO3579" s="9">
        <f t="shared" ca="1" si="1269"/>
        <v>0</v>
      </c>
      <c r="BP3579" s="9">
        <f t="shared" ca="1" si="1263"/>
        <v>1</v>
      </c>
      <c r="BQ3579" s="9">
        <f t="shared" ca="1" si="1264"/>
        <v>0</v>
      </c>
      <c r="BR3579">
        <f t="shared" ca="1" si="1265"/>
        <v>1348.2229881167498</v>
      </c>
      <c r="BS3579">
        <f t="shared" ca="1" si="1266"/>
        <v>-1.1566042100386031E-4</v>
      </c>
      <c r="BT3579">
        <f t="shared" ca="1" si="1267"/>
        <v>1.8055555555555558E-5</v>
      </c>
      <c r="BU3579">
        <f t="shared" ca="1" si="1252"/>
        <v>1.2391836505015408E-6</v>
      </c>
      <c r="BV3579">
        <f t="shared" ca="1" si="1253"/>
        <v>0</v>
      </c>
      <c r="BW3579" s="35">
        <f ca="1">IFERROR(VLOOKUP($B3579,OFFSET(Input!$A$1,0,MATCH(Index!BW$6&amp;" Index",Input!$1:$1,0)-1,10000,2),2,0)/100,BW3578)</f>
        <v>4.0999999999999995E-3</v>
      </c>
      <c r="BX3579">
        <f t="shared" ca="1" si="1270"/>
        <v>9.7791435290977748E-3</v>
      </c>
      <c r="CE3579">
        <v>1095.714938275959</v>
      </c>
    </row>
    <row r="3580" spans="2:83" x14ac:dyDescent="0.25">
      <c r="B3580" s="2">
        <v>42713</v>
      </c>
      <c r="C3580">
        <f t="shared" ca="1" si="1254"/>
        <v>0</v>
      </c>
      <c r="D3580">
        <f t="shared" ca="1" si="1255"/>
        <v>0</v>
      </c>
      <c r="E3580">
        <f ca="1">IF($B3580&lt;VLOOKUP(E$6&amp;" Equity",Param,4,0),"",IFERROR(VLOOKUP($B3580,OFFSET(Input!$A$1,0,MATCH(Index!E$6&amp;" Equity",Input!$1:$1,0)-1,10000,2),2,0),E3579))</f>
        <v>86.49</v>
      </c>
      <c r="F3580" s="33">
        <v>117.5</v>
      </c>
      <c r="H3580">
        <f ca="1">IFERROR(VLOOKUP($B3580,OFFSET(Input!$A$1,0,MATCH(Index!H$6,Input!$1:$1,0)-1,10000,2),2,0),0)</f>
        <v>0</v>
      </c>
      <c r="I3580">
        <f ca="1">IFERROR(VLOOKUP($B3580,OFFSET(Input!$A$1,0,MATCH(Index!I$6,Input!$1:$1,0)-1,10000,2),2,0),0)</f>
        <v>0</v>
      </c>
      <c r="K3580">
        <f t="shared" ca="1" si="1256"/>
        <v>115.48413239242315</v>
      </c>
      <c r="L3580" s="30">
        <f t="shared" ca="1" si="1257"/>
        <v>134.14739338315562</v>
      </c>
      <c r="N3580">
        <f t="shared" ca="1" si="1261"/>
        <v>4.6258818912092714E-4</v>
      </c>
      <c r="O3580">
        <f t="shared" ca="1" si="1262"/>
        <v>-1.2517078175546006E-2</v>
      </c>
      <c r="Q3580">
        <f t="shared" ca="1" si="1274"/>
        <v>5.4166634651312051E-2</v>
      </c>
      <c r="R3580">
        <f t="shared" ca="1" si="1273"/>
        <v>0.14851445056972376</v>
      </c>
      <c r="T3580">
        <f t="shared" ca="1" si="1284"/>
        <v>8.6147786419370209E-2</v>
      </c>
      <c r="U3580">
        <f t="shared" ca="1" si="1279"/>
        <v>0.1279730964140301</v>
      </c>
      <c r="W3580">
        <f t="shared" ca="1" si="1280"/>
        <v>0.34717376004989325</v>
      </c>
      <c r="X3580">
        <f t="shared" ca="1" si="1281"/>
        <v>0.25416235083601169</v>
      </c>
      <c r="Z3580">
        <f t="shared" ca="1" si="1294"/>
        <v>114.44431850449175</v>
      </c>
      <c r="AA3580">
        <f t="shared" ca="1" si="1294"/>
        <v>113.681517450059</v>
      </c>
      <c r="AB3580">
        <f t="shared" ca="1" si="1294"/>
        <v>113.63689385653043</v>
      </c>
      <c r="AC3580">
        <f t="shared" ca="1" si="1295"/>
        <v>113.681517450059</v>
      </c>
      <c r="AE3580">
        <f ca="1">IFERROR(VLOOKUP($B3580,OFFSET(Input!$A$1,0,MATCH(Index!AE$6&amp;" Index",Input!$1:$1,0)-1,10000,2),2,0),AE3579)</f>
        <v>11.75</v>
      </c>
      <c r="AF3580">
        <f t="shared" ca="1" si="1285"/>
        <v>12.704000000000001</v>
      </c>
      <c r="AG3580">
        <f t="shared" ca="1" si="1285"/>
        <v>12.982499999999998</v>
      </c>
      <c r="AH3580">
        <f t="shared" ca="1" si="1285"/>
        <v>13.949200000000001</v>
      </c>
      <c r="AI3580">
        <f t="shared" ca="1" si="1286"/>
        <v>13.949200000000001</v>
      </c>
      <c r="AK3580">
        <f t="shared" ca="1" si="1287"/>
        <v>1</v>
      </c>
      <c r="AL3580">
        <f t="shared" ca="1" si="1288"/>
        <v>-1</v>
      </c>
      <c r="AN3580" t="str">
        <f t="shared" ca="1" si="1298"/>
        <v>Not Down</v>
      </c>
      <c r="AO3580" t="str">
        <f t="shared" ca="1" si="1258"/>
        <v>Not Up</v>
      </c>
      <c r="AQ3580">
        <f t="shared" ca="1" si="1296"/>
        <v>1</v>
      </c>
      <c r="AR3580">
        <f t="shared" ca="1" si="1297"/>
        <v>0</v>
      </c>
      <c r="AT3580">
        <f t="shared" ca="1" si="1275"/>
        <v>1</v>
      </c>
      <c r="AU3580">
        <f t="shared" ca="1" si="1276"/>
        <v>0</v>
      </c>
      <c r="AW3580" s="5">
        <f t="shared" ca="1" si="1290"/>
        <v>5.4166634651312051E-2</v>
      </c>
      <c r="AX3580" s="5">
        <f t="shared" ca="1" si="1291"/>
        <v>8.6147786419370209E-2</v>
      </c>
      <c r="AY3580" s="18">
        <f t="shared" ca="1" si="1289"/>
        <v>8.6147786419370209E-2</v>
      </c>
      <c r="BA3580" s="6">
        <f t="shared" ca="1" si="1282"/>
        <v>0.58039796584671821</v>
      </c>
      <c r="BB3580">
        <f t="shared" ca="1" si="1283"/>
        <v>0.58039796584671821</v>
      </c>
      <c r="BC3580" t="str">
        <f t="shared" ca="1" si="1271"/>
        <v>HYG UP Equity</v>
      </c>
      <c r="BD3580" t="str">
        <f t="shared" ca="1" si="1272"/>
        <v>HYG UP Equity</v>
      </c>
      <c r="BF3580">
        <f t="shared" ca="1" si="1292"/>
        <v>1</v>
      </c>
      <c r="BG3580">
        <f t="shared" ca="1" si="1293"/>
        <v>0</v>
      </c>
      <c r="BI3580">
        <f t="shared" ca="1" si="1259"/>
        <v>1</v>
      </c>
      <c r="BJ3580">
        <f t="shared" ca="1" si="1260"/>
        <v>0</v>
      </c>
      <c r="BL3580">
        <f t="shared" ca="1" si="1277"/>
        <v>11.679931922056456</v>
      </c>
      <c r="BM3580">
        <f t="shared" ca="1" si="1278"/>
        <v>0</v>
      </c>
      <c r="BN3580" s="9">
        <f t="shared" ca="1" si="1268"/>
        <v>1</v>
      </c>
      <c r="BO3580" s="9">
        <f t="shared" ca="1" si="1269"/>
        <v>0</v>
      </c>
      <c r="BP3580" s="9">
        <f t="shared" ca="1" si="1263"/>
        <v>1</v>
      </c>
      <c r="BQ3580" s="9">
        <f t="shared" ca="1" si="1264"/>
        <v>0</v>
      </c>
      <c r="BR3580">
        <f t="shared" ca="1" si="1265"/>
        <v>1348.846804421257</v>
      </c>
      <c r="BS3580">
        <f t="shared" ca="1" si="1266"/>
        <v>4.6269519953723304E-4</v>
      </c>
      <c r="BT3580">
        <f t="shared" ca="1" si="1267"/>
        <v>1.8055555555555558E-5</v>
      </c>
      <c r="BU3580">
        <f t="shared" ca="1" si="1252"/>
        <v>3.1258235739083929E-6</v>
      </c>
      <c r="BV3580">
        <f t="shared" ca="1" si="1253"/>
        <v>0</v>
      </c>
      <c r="BW3580" s="35">
        <f ca="1">IFERROR(VLOOKUP($B3580,OFFSET(Input!$A$1,0,MATCH(Index!BW$6&amp;" Index",Input!$1:$1,0)-1,10000,2),2,0)/100,BW3579)</f>
        <v>4.0999999999999995E-3</v>
      </c>
      <c r="BX3580">
        <f t="shared" ca="1" si="1270"/>
        <v>1.0087599244118461E-2</v>
      </c>
      <c r="CE3580">
        <v>1095.9468357899148</v>
      </c>
    </row>
    <row r="3581" spans="2:83" x14ac:dyDescent="0.25">
      <c r="B3581" s="2">
        <v>42716</v>
      </c>
      <c r="C3581">
        <f t="shared" ca="1" si="1254"/>
        <v>0</v>
      </c>
      <c r="D3581">
        <f t="shared" ca="1" si="1255"/>
        <v>0</v>
      </c>
      <c r="E3581">
        <f ca="1">IF($B3581&lt;VLOOKUP(E$6&amp;" Equity",Param,4,0),"",IFERROR(VLOOKUP($B3581,OFFSET(Input!$A$1,0,MATCH(Index!E$6&amp;" Equity",Input!$1:$1,0)-1,10000,2),2,0),E3580))</f>
        <v>86.37</v>
      </c>
      <c r="F3581" s="33">
        <v>117.72</v>
      </c>
      <c r="H3581">
        <f ca="1">IFERROR(VLOOKUP($B3581,OFFSET(Input!$A$1,0,MATCH(Index!H$6,Input!$1:$1,0)-1,10000,2),2,0),0)</f>
        <v>0</v>
      </c>
      <c r="I3581">
        <f ca="1">IFERROR(VLOOKUP($B3581,OFFSET(Input!$A$1,0,MATCH(Index!I$6,Input!$1:$1,0)-1,10000,2),2,0),0)</f>
        <v>0</v>
      </c>
      <c r="K3581">
        <f t="shared" ca="1" si="1256"/>
        <v>115.32390466797997</v>
      </c>
      <c r="L3581" s="30">
        <f t="shared" ca="1" si="1257"/>
        <v>134.39856297076662</v>
      </c>
      <c r="N3581">
        <f t="shared" ca="1" si="1261"/>
        <v>-1.388407026226224E-3</v>
      </c>
      <c r="O3581">
        <f t="shared" ca="1" si="1262"/>
        <v>1.8705897810583185E-3</v>
      </c>
      <c r="Q3581">
        <f t="shared" ca="1" si="1274"/>
        <v>5.461006117701956E-2</v>
      </c>
      <c r="R3581">
        <f t="shared" ca="1" si="1273"/>
        <v>0.14417802118675477</v>
      </c>
      <c r="T3581">
        <f t="shared" ca="1" si="1284"/>
        <v>7.9546578282041189E-2</v>
      </c>
      <c r="U3581">
        <f t="shared" ca="1" si="1279"/>
        <v>0.12657286819690453</v>
      </c>
      <c r="W3581">
        <f t="shared" ca="1" si="1280"/>
        <v>0.34913969679781837</v>
      </c>
      <c r="X3581">
        <f t="shared" ca="1" si="1281"/>
        <v>0.20858599459162222</v>
      </c>
      <c r="Z3581">
        <f t="shared" ca="1" si="1294"/>
        <v>114.58221778911586</v>
      </c>
      <c r="AA3581">
        <f t="shared" ca="1" si="1294"/>
        <v>113.90000981962194</v>
      </c>
      <c r="AB3581">
        <f t="shared" ca="1" si="1294"/>
        <v>113.73139992350565</v>
      </c>
      <c r="AC3581">
        <f t="shared" ca="1" si="1295"/>
        <v>113.90000981962194</v>
      </c>
      <c r="AE3581">
        <f ca="1">IFERROR(VLOOKUP($B3581,OFFSET(Input!$A$1,0,MATCH(Index!AE$6&amp;" Index",Input!$1:$1,0)-1,10000,2),2,0),AE3580)</f>
        <v>12.64</v>
      </c>
      <c r="AF3581">
        <f t="shared" ca="1" si="1285"/>
        <v>12.689999999999998</v>
      </c>
      <c r="AG3581">
        <f t="shared" ca="1" si="1285"/>
        <v>12.906000000000001</v>
      </c>
      <c r="AH3581">
        <f t="shared" ca="1" si="1285"/>
        <v>13.554400000000001</v>
      </c>
      <c r="AI3581">
        <f t="shared" ca="1" si="1286"/>
        <v>13.554400000000001</v>
      </c>
      <c r="AK3581">
        <f t="shared" ca="1" si="1287"/>
        <v>1</v>
      </c>
      <c r="AL3581">
        <f t="shared" ca="1" si="1288"/>
        <v>-1</v>
      </c>
      <c r="AN3581" t="str">
        <f t="shared" ca="1" si="1298"/>
        <v>Not Down</v>
      </c>
      <c r="AO3581" t="str">
        <f t="shared" ca="1" si="1258"/>
        <v>Not Up</v>
      </c>
      <c r="AQ3581">
        <f t="shared" ca="1" si="1296"/>
        <v>1</v>
      </c>
      <c r="AR3581">
        <f t="shared" ca="1" si="1297"/>
        <v>0</v>
      </c>
      <c r="AT3581">
        <f t="shared" ca="1" si="1275"/>
        <v>1</v>
      </c>
      <c r="AU3581">
        <f t="shared" ca="1" si="1276"/>
        <v>0</v>
      </c>
      <c r="AW3581" s="5">
        <f t="shared" ca="1" si="1290"/>
        <v>5.461006117701956E-2</v>
      </c>
      <c r="AX3581" s="5">
        <f t="shared" ca="1" si="1291"/>
        <v>7.9546578282041189E-2</v>
      </c>
      <c r="AY3581" s="18">
        <f t="shared" ca="1" si="1289"/>
        <v>7.9546578282041189E-2</v>
      </c>
      <c r="BA3581" s="6">
        <f t="shared" ca="1" si="1282"/>
        <v>0.62856254888449725</v>
      </c>
      <c r="BB3581">
        <f t="shared" ca="1" si="1283"/>
        <v>0.58039796584671821</v>
      </c>
      <c r="BC3581" t="str">
        <f t="shared" ca="1" si="1271"/>
        <v>HYG UP Equity</v>
      </c>
      <c r="BD3581" t="str">
        <f t="shared" ca="1" si="1272"/>
        <v>HYG UP Equity</v>
      </c>
      <c r="BF3581">
        <f t="shared" ca="1" si="1292"/>
        <v>1</v>
      </c>
      <c r="BG3581">
        <f t="shared" ca="1" si="1293"/>
        <v>0</v>
      </c>
      <c r="BI3581">
        <f t="shared" ca="1" si="1259"/>
        <v>1</v>
      </c>
      <c r="BJ3581">
        <f t="shared" ca="1" si="1260"/>
        <v>0</v>
      </c>
      <c r="BL3581">
        <f t="shared" ca="1" si="1277"/>
        <v>11.679931922056456</v>
      </c>
      <c r="BM3581">
        <f t="shared" ca="1" si="1278"/>
        <v>0</v>
      </c>
      <c r="BN3581" s="9">
        <f t="shared" ca="1" si="1268"/>
        <v>1</v>
      </c>
      <c r="BO3581" s="9">
        <f t="shared" ca="1" si="1269"/>
        <v>0</v>
      </c>
      <c r="BP3581" s="9">
        <f t="shared" ca="1" si="1263"/>
        <v>1</v>
      </c>
      <c r="BQ3581" s="9">
        <f t="shared" ca="1" si="1264"/>
        <v>0</v>
      </c>
      <c r="BR3581">
        <f t="shared" ca="1" si="1265"/>
        <v>1346.9753555077348</v>
      </c>
      <c r="BS3581">
        <f t="shared" ca="1" si="1266"/>
        <v>-1.3874436351022368E-3</v>
      </c>
      <c r="BT3581">
        <f t="shared" ca="1" si="1267"/>
        <v>5.4166666666666671E-5</v>
      </c>
      <c r="BU3581">
        <f t="shared" ca="1" si="1252"/>
        <v>1.4100915180574992E-5</v>
      </c>
      <c r="BV3581">
        <f t="shared" ca="1" si="1253"/>
        <v>0</v>
      </c>
      <c r="BW3581" s="35">
        <f ca="1">IFERROR(VLOOKUP($B3581,OFFSET(Input!$A$1,0,MATCH(Index!BW$6&amp;" Index",Input!$1:$1,0)-1,10000,2),2,0)/100,BW3580)</f>
        <v>4.0999999999999995E-3</v>
      </c>
      <c r="BX3581">
        <f t="shared" ca="1" si="1270"/>
        <v>3.4454621184133248E-2</v>
      </c>
      <c r="CE3581">
        <v>1095.1203268614227</v>
      </c>
    </row>
    <row r="3582" spans="2:83" x14ac:dyDescent="0.25">
      <c r="B3582" s="2">
        <v>42717</v>
      </c>
      <c r="C3582">
        <f t="shared" ca="1" si="1254"/>
        <v>0</v>
      </c>
      <c r="D3582">
        <f t="shared" ca="1" si="1255"/>
        <v>0</v>
      </c>
      <c r="E3582">
        <f ca="1">IF($B3582&lt;VLOOKUP(E$6&amp;" Equity",Param,4,0),"",IFERROR(VLOOKUP($B3582,OFFSET(Input!$A$1,0,MATCH(Index!E$6&amp;" Equity",Input!$1:$1,0)-1,10000,2),2,0),E3581))</f>
        <v>86.58</v>
      </c>
      <c r="F3582" s="33">
        <v>118.14</v>
      </c>
      <c r="H3582">
        <f ca="1">IFERROR(VLOOKUP($B3582,OFFSET(Input!$A$1,0,MATCH(Index!H$6,Input!$1:$1,0)-1,10000,2),2,0),0)</f>
        <v>0</v>
      </c>
      <c r="I3582">
        <f ca="1">IFERROR(VLOOKUP($B3582,OFFSET(Input!$A$1,0,MATCH(Index!I$6,Input!$1:$1,0)-1,10000,2),2,0),0)</f>
        <v>0</v>
      </c>
      <c r="K3582">
        <f t="shared" ca="1" si="1256"/>
        <v>115.60430318575553</v>
      </c>
      <c r="L3582" s="30">
        <f t="shared" ca="1" si="1257"/>
        <v>134.87806854711494</v>
      </c>
      <c r="N3582">
        <f t="shared" ca="1" si="1261"/>
        <v>2.4284487216401306E-3</v>
      </c>
      <c r="O3582">
        <f t="shared" ca="1" si="1262"/>
        <v>3.5614385138171877E-3</v>
      </c>
      <c r="Q3582">
        <f t="shared" ca="1" si="1274"/>
        <v>5.558166562070295E-2</v>
      </c>
      <c r="R3582">
        <f t="shared" ca="1" si="1273"/>
        <v>0.14375780691037784</v>
      </c>
      <c r="T3582">
        <f t="shared" ca="1" si="1284"/>
        <v>7.5577247036400272E-2</v>
      </c>
      <c r="U3582">
        <f t="shared" ca="1" si="1279"/>
        <v>0.12540720398504096</v>
      </c>
      <c r="W3582">
        <f t="shared" ca="1" si="1280"/>
        <v>0.38825004286405224</v>
      </c>
      <c r="X3582">
        <f t="shared" ca="1" si="1281"/>
        <v>0.29210393033112403</v>
      </c>
      <c r="Z3582">
        <f t="shared" ca="1" si="1294"/>
        <v>114.76277888107093</v>
      </c>
      <c r="AA3582">
        <f t="shared" ca="1" si="1294"/>
        <v>114.09131478578675</v>
      </c>
      <c r="AB3582">
        <f t="shared" ca="1" si="1294"/>
        <v>113.77384874170619</v>
      </c>
      <c r="AC3582">
        <f t="shared" ca="1" si="1295"/>
        <v>114.09131478578675</v>
      </c>
      <c r="AE3582">
        <f ca="1">IFERROR(VLOOKUP($B3582,OFFSET(Input!$A$1,0,MATCH(Index!AE$6&amp;" Index",Input!$1:$1,0)-1,10000,2),2,0),AE3581)</f>
        <v>12.72</v>
      </c>
      <c r="AF3582">
        <f t="shared" ca="1" si="1285"/>
        <v>12.71</v>
      </c>
      <c r="AG3582">
        <f t="shared" ca="1" si="1285"/>
        <v>12.818000000000001</v>
      </c>
      <c r="AH3582">
        <f t="shared" ca="1" si="1285"/>
        <v>13.314800000000002</v>
      </c>
      <c r="AI3582">
        <f t="shared" ca="1" si="1286"/>
        <v>13.314800000000002</v>
      </c>
      <c r="AK3582">
        <f t="shared" ca="1" si="1287"/>
        <v>1</v>
      </c>
      <c r="AL3582">
        <f t="shared" ca="1" si="1288"/>
        <v>-1</v>
      </c>
      <c r="AN3582" t="str">
        <f t="shared" ca="1" si="1298"/>
        <v>Not Down</v>
      </c>
      <c r="AO3582" t="str">
        <f t="shared" ca="1" si="1258"/>
        <v>Not Up</v>
      </c>
      <c r="AQ3582">
        <f t="shared" ca="1" si="1296"/>
        <v>1</v>
      </c>
      <c r="AR3582">
        <f t="shared" ca="1" si="1297"/>
        <v>0</v>
      </c>
      <c r="AT3582">
        <f t="shared" ca="1" si="1275"/>
        <v>1</v>
      </c>
      <c r="AU3582">
        <f t="shared" ca="1" si="1276"/>
        <v>0</v>
      </c>
      <c r="AW3582" s="5">
        <f t="shared" ca="1" si="1290"/>
        <v>5.558166562070295E-2</v>
      </c>
      <c r="AX3582" s="5">
        <f t="shared" ca="1" si="1291"/>
        <v>7.5577247036400272E-2</v>
      </c>
      <c r="AY3582" s="18">
        <f t="shared" ca="1" si="1289"/>
        <v>7.5577247036400272E-2</v>
      </c>
      <c r="BA3582" s="6">
        <f t="shared" ca="1" si="1282"/>
        <v>0.66157477231101713</v>
      </c>
      <c r="BB3582">
        <f t="shared" ca="1" si="1283"/>
        <v>0.66157477231101713</v>
      </c>
      <c r="BC3582" t="str">
        <f t="shared" ca="1" si="1271"/>
        <v>HYG UP Equity</v>
      </c>
      <c r="BD3582" t="str">
        <f t="shared" ca="1" si="1272"/>
        <v>HYG UP Equity</v>
      </c>
      <c r="BF3582">
        <f t="shared" ca="1" si="1292"/>
        <v>1</v>
      </c>
      <c r="BG3582">
        <f t="shared" ca="1" si="1293"/>
        <v>0</v>
      </c>
      <c r="BI3582">
        <f t="shared" ca="1" si="1259"/>
        <v>1</v>
      </c>
      <c r="BJ3582">
        <f t="shared" ca="1" si="1260"/>
        <v>0</v>
      </c>
      <c r="BL3582">
        <f t="shared" ca="1" si="1277"/>
        <v>11.679931922056456</v>
      </c>
      <c r="BM3582">
        <f t="shared" ca="1" si="1278"/>
        <v>0</v>
      </c>
      <c r="BN3582" s="9">
        <f t="shared" ca="1" si="1268"/>
        <v>0.99999999999999989</v>
      </c>
      <c r="BO3582" s="9">
        <f t="shared" ca="1" si="1269"/>
        <v>0</v>
      </c>
      <c r="BP3582" s="9">
        <f t="shared" ca="1" si="1263"/>
        <v>0.99999999999999989</v>
      </c>
      <c r="BQ3582" s="9">
        <f t="shared" ca="1" si="1264"/>
        <v>0</v>
      </c>
      <c r="BR3582">
        <f t="shared" ca="1" si="1265"/>
        <v>1350.2503911063989</v>
      </c>
      <c r="BS3582">
        <f t="shared" ca="1" si="1266"/>
        <v>2.4313997915943464E-3</v>
      </c>
      <c r="BT3582">
        <f t="shared" ca="1" si="1267"/>
        <v>1.8055555555555555E-5</v>
      </c>
      <c r="BU3582">
        <f t="shared" ca="1" si="1252"/>
        <v>0</v>
      </c>
      <c r="BV3582">
        <f t="shared" ca="1" si="1253"/>
        <v>0</v>
      </c>
      <c r="BW3582" s="35">
        <f ca="1">IFERROR(VLOOKUP($B3582,OFFSET(Input!$A$1,0,MATCH(Index!BW$6&amp;" Index",Input!$1:$1,0)-1,10000,2),2,0)/100,BW3581)</f>
        <v>4.0999999999999995E-3</v>
      </c>
      <c r="BX3582">
        <f t="shared" ca="1" si="1270"/>
        <v>1.1476212404001273E-2</v>
      </c>
      <c r="CE3582">
        <v>1096.6442853543861</v>
      </c>
    </row>
    <row r="3583" spans="2:83" x14ac:dyDescent="0.25">
      <c r="B3583" s="2">
        <v>42718</v>
      </c>
      <c r="C3583">
        <f t="shared" ca="1" si="1254"/>
        <v>0</v>
      </c>
      <c r="D3583">
        <f t="shared" ca="1" si="1255"/>
        <v>0</v>
      </c>
      <c r="E3583">
        <f ca="1">IF($B3583&lt;VLOOKUP(E$6&amp;" Equity",Param,4,0),"",IFERROR(VLOOKUP($B3583,OFFSET(Input!$A$1,0,MATCH(Index!E$6&amp;" Equity",Input!$1:$1,0)-1,10000,2),2,0),E3582))</f>
        <v>85.93</v>
      </c>
      <c r="F3583" s="33">
        <v>116.82</v>
      </c>
      <c r="H3583">
        <f ca="1">IFERROR(VLOOKUP($B3583,OFFSET(Input!$A$1,0,MATCH(Index!H$6,Input!$1:$1,0)-1,10000,2),2,0),0)</f>
        <v>0</v>
      </c>
      <c r="I3583">
        <f ca="1">IFERROR(VLOOKUP($B3583,OFFSET(Input!$A$1,0,MATCH(Index!I$6,Input!$1:$1,0)-1,10000,2),2,0),0)</f>
        <v>0</v>
      </c>
      <c r="K3583">
        <f t="shared" ca="1" si="1256"/>
        <v>114.73640301168831</v>
      </c>
      <c r="L3583" s="30">
        <f t="shared" ca="1" si="1257"/>
        <v>133.37105102144884</v>
      </c>
      <c r="N3583">
        <f t="shared" ca="1" si="1261"/>
        <v>-7.5358306887027358E-3</v>
      </c>
      <c r="O3583">
        <f t="shared" ca="1" si="1262"/>
        <v>-1.1236073266925954E-2</v>
      </c>
      <c r="Q3583">
        <f t="shared" ca="1" si="1274"/>
        <v>6.7192998869063131E-2</v>
      </c>
      <c r="R3583">
        <f t="shared" ca="1" si="1273"/>
        <v>0.13086367992338055</v>
      </c>
      <c r="T3583">
        <f t="shared" ca="1" si="1284"/>
        <v>6.5273432597692999E-2</v>
      </c>
      <c r="U3583">
        <f t="shared" ca="1" si="1279"/>
        <v>0.13042619624983029</v>
      </c>
      <c r="W3583">
        <f t="shared" ca="1" si="1280"/>
        <v>0.61733032669854782</v>
      </c>
      <c r="X3583">
        <f t="shared" ca="1" si="1281"/>
        <v>0.35475869953131101</v>
      </c>
      <c r="Z3583">
        <f t="shared" ca="1" si="1294"/>
        <v>114.85123288087257</v>
      </c>
      <c r="AA3583">
        <f t="shared" ca="1" si="1294"/>
        <v>114.16545033113773</v>
      </c>
      <c r="AB3583">
        <f t="shared" ca="1" si="1294"/>
        <v>113.79168399496271</v>
      </c>
      <c r="AC3583">
        <f t="shared" ca="1" si="1295"/>
        <v>114.16545033113773</v>
      </c>
      <c r="AE3583">
        <f ca="1">IFERROR(VLOOKUP($B3583,OFFSET(Input!$A$1,0,MATCH(Index!AE$6&amp;" Index",Input!$1:$1,0)-1,10000,2),2,0),AE3582)</f>
        <v>13.19</v>
      </c>
      <c r="AF3583">
        <f t="shared" ca="1" si="1285"/>
        <v>12.761999999999999</v>
      </c>
      <c r="AG3583">
        <f t="shared" ca="1" si="1285"/>
        <v>12.809000000000001</v>
      </c>
      <c r="AH3583">
        <f t="shared" ca="1" si="1285"/>
        <v>13.0928</v>
      </c>
      <c r="AI3583">
        <f t="shared" ca="1" si="1286"/>
        <v>13.0928</v>
      </c>
      <c r="AK3583">
        <f t="shared" ca="1" si="1287"/>
        <v>1</v>
      </c>
      <c r="AL3583">
        <f t="shared" ca="1" si="1288"/>
        <v>-1</v>
      </c>
      <c r="AN3583" t="str">
        <f t="shared" ca="1" si="1298"/>
        <v>Not Down</v>
      </c>
      <c r="AO3583" t="str">
        <f t="shared" ca="1" si="1258"/>
        <v>Not Up</v>
      </c>
      <c r="AQ3583">
        <f t="shared" ca="1" si="1296"/>
        <v>1</v>
      </c>
      <c r="AR3583">
        <f t="shared" ca="1" si="1297"/>
        <v>0</v>
      </c>
      <c r="AT3583">
        <f t="shared" ca="1" si="1275"/>
        <v>1</v>
      </c>
      <c r="AU3583">
        <f t="shared" ca="1" si="1276"/>
        <v>0</v>
      </c>
      <c r="AW3583" s="5">
        <f t="shared" ca="1" si="1290"/>
        <v>6.7192998869063131E-2</v>
      </c>
      <c r="AX3583" s="5">
        <f t="shared" ca="1" si="1291"/>
        <v>6.5273432597692999E-2</v>
      </c>
      <c r="AY3583" s="18">
        <f t="shared" ca="1" si="1289"/>
        <v>6.7192998869063131E-2</v>
      </c>
      <c r="BA3583" s="6">
        <f t="shared" ca="1" si="1282"/>
        <v>0.74412514460670853</v>
      </c>
      <c r="BB3583">
        <f t="shared" ca="1" si="1283"/>
        <v>0.74412514460670853</v>
      </c>
      <c r="BC3583" t="str">
        <f t="shared" ca="1" si="1271"/>
        <v>HYG UP Equity</v>
      </c>
      <c r="BD3583" t="str">
        <f t="shared" ca="1" si="1272"/>
        <v>HYG UP Equity</v>
      </c>
      <c r="BF3583">
        <f t="shared" ca="1" si="1292"/>
        <v>1</v>
      </c>
      <c r="BG3583">
        <f t="shared" ca="1" si="1293"/>
        <v>0</v>
      </c>
      <c r="BI3583">
        <f t="shared" ca="1" si="1259"/>
        <v>1</v>
      </c>
      <c r="BJ3583">
        <f t="shared" ca="1" si="1260"/>
        <v>0</v>
      </c>
      <c r="BL3583">
        <f t="shared" ca="1" si="1277"/>
        <v>11.679931922056456</v>
      </c>
      <c r="BM3583">
        <f t="shared" ca="1" si="1278"/>
        <v>0</v>
      </c>
      <c r="BN3583" s="9">
        <f t="shared" ca="1" si="1268"/>
        <v>1</v>
      </c>
      <c r="BO3583" s="9">
        <f t="shared" ca="1" si="1269"/>
        <v>0</v>
      </c>
      <c r="BP3583" s="9">
        <f t="shared" ca="1" si="1263"/>
        <v>1</v>
      </c>
      <c r="BQ3583" s="9">
        <f t="shared" ca="1" si="1264"/>
        <v>0</v>
      </c>
      <c r="BR3583">
        <f t="shared" ca="1" si="1265"/>
        <v>1340.1133761581527</v>
      </c>
      <c r="BS3583">
        <f t="shared" ca="1" si="1266"/>
        <v>-7.5075075075073938E-3</v>
      </c>
      <c r="BT3583">
        <f t="shared" ca="1" si="1267"/>
        <v>1.8055555555555558E-5</v>
      </c>
      <c r="BU3583">
        <f t="shared" ca="1" si="1252"/>
        <v>1.6235361292859785E-5</v>
      </c>
      <c r="BV3583">
        <f t="shared" ca="1" si="1253"/>
        <v>0</v>
      </c>
      <c r="BW3583" s="35">
        <f ca="1">IFERROR(VLOOKUP($B3583,OFFSET(Input!$A$1,0,MATCH(Index!BW$6&amp;" Index",Input!$1:$1,0)-1,10000,2),2,0)/100,BW3582)</f>
        <v>4.0999999999999995E-3</v>
      </c>
      <c r="BX3583">
        <f t="shared" ca="1" si="1270"/>
        <v>1.3099525713977194E-2</v>
      </c>
      <c r="CE3583">
        <v>1091.8265439318579</v>
      </c>
    </row>
    <row r="3584" spans="2:83" x14ac:dyDescent="0.25">
      <c r="B3584" s="2">
        <v>42719</v>
      </c>
      <c r="C3584">
        <f t="shared" ca="1" si="1254"/>
        <v>0</v>
      </c>
      <c r="D3584">
        <f t="shared" ca="1" si="1255"/>
        <v>0</v>
      </c>
      <c r="E3584">
        <f ca="1">IF($B3584&lt;VLOOKUP(E$6&amp;" Equity",Param,4,0),"",IFERROR(VLOOKUP($B3584,OFFSET(Input!$A$1,0,MATCH(Index!E$6&amp;" Equity",Input!$1:$1,0)-1,10000,2),2,0),E3583))</f>
        <v>85.97</v>
      </c>
      <c r="F3584" s="33">
        <v>117.41</v>
      </c>
      <c r="H3584">
        <f ca="1">IFERROR(VLOOKUP($B3584,OFFSET(Input!$A$1,0,MATCH(Index!H$6,Input!$1:$1,0)-1,10000,2),2,0),0)</f>
        <v>0</v>
      </c>
      <c r="I3584">
        <f ca="1">IFERROR(VLOOKUP($B3584,OFFSET(Input!$A$1,0,MATCH(Index!I$6,Input!$1:$1,0)-1,10000,2),2,0),0)</f>
        <v>0</v>
      </c>
      <c r="K3584">
        <f t="shared" ca="1" si="1256"/>
        <v>114.78981225316934</v>
      </c>
      <c r="L3584" s="30">
        <f t="shared" ca="1" si="1257"/>
        <v>134.04464218822383</v>
      </c>
      <c r="N3584">
        <f t="shared" ca="1" si="1261"/>
        <v>4.6538686122088983E-4</v>
      </c>
      <c r="O3584">
        <f t="shared" ca="1" si="1262"/>
        <v>5.037794029957081E-3</v>
      </c>
      <c r="Q3584">
        <f t="shared" ca="1" si="1274"/>
        <v>6.3008194320222435E-2</v>
      </c>
      <c r="R3584">
        <f t="shared" ca="1" si="1273"/>
        <v>0.12221130440630291</v>
      </c>
      <c r="T3584">
        <f t="shared" ca="1" si="1284"/>
        <v>6.3732971584158221E-2</v>
      </c>
      <c r="U3584">
        <f t="shared" ca="1" si="1279"/>
        <v>0.12772673387190078</v>
      </c>
      <c r="W3584">
        <f t="shared" ca="1" si="1280"/>
        <v>0.55056732532450792</v>
      </c>
      <c r="X3584">
        <f t="shared" ca="1" si="1281"/>
        <v>0.4302359589044541</v>
      </c>
      <c r="Z3584">
        <f t="shared" ca="1" si="1294"/>
        <v>114.9981082949455</v>
      </c>
      <c r="AA3584">
        <f t="shared" ca="1" si="1294"/>
        <v>114.26485390623627</v>
      </c>
      <c r="AB3584">
        <f t="shared" ca="1" si="1294"/>
        <v>113.84355806635871</v>
      </c>
      <c r="AC3584">
        <f t="shared" ca="1" si="1295"/>
        <v>114.26485390623627</v>
      </c>
      <c r="AE3584">
        <f ca="1">IFERROR(VLOOKUP($B3584,OFFSET(Input!$A$1,0,MATCH(Index!AE$6&amp;" Index",Input!$1:$1,0)-1,10000,2),2,0),AE3583)</f>
        <v>12.79</v>
      </c>
      <c r="AF3584">
        <f t="shared" ca="1" si="1285"/>
        <v>12.785999999999998</v>
      </c>
      <c r="AG3584">
        <f t="shared" ca="1" si="1285"/>
        <v>12.762499999999998</v>
      </c>
      <c r="AH3584">
        <f t="shared" ca="1" si="1285"/>
        <v>13.029200000000001</v>
      </c>
      <c r="AI3584">
        <f t="shared" ca="1" si="1286"/>
        <v>13.029200000000001</v>
      </c>
      <c r="AK3584">
        <f t="shared" ca="1" si="1287"/>
        <v>1</v>
      </c>
      <c r="AL3584">
        <f t="shared" ca="1" si="1288"/>
        <v>-1</v>
      </c>
      <c r="AN3584" t="str">
        <f t="shared" ca="1" si="1298"/>
        <v>Not Down</v>
      </c>
      <c r="AO3584" t="str">
        <f t="shared" ca="1" si="1258"/>
        <v>Not Up</v>
      </c>
      <c r="AQ3584">
        <f t="shared" ca="1" si="1296"/>
        <v>1</v>
      </c>
      <c r="AR3584">
        <f t="shared" ca="1" si="1297"/>
        <v>0</v>
      </c>
      <c r="AT3584">
        <f t="shared" ca="1" si="1275"/>
        <v>1</v>
      </c>
      <c r="AU3584">
        <f t="shared" ca="1" si="1276"/>
        <v>0</v>
      </c>
      <c r="AW3584" s="5">
        <f t="shared" ca="1" si="1290"/>
        <v>6.3008194320222435E-2</v>
      </c>
      <c r="AX3584" s="5">
        <f t="shared" ca="1" si="1291"/>
        <v>6.3732971584158221E-2</v>
      </c>
      <c r="AY3584" s="18">
        <f t="shared" ca="1" si="1289"/>
        <v>6.3732971584158221E-2</v>
      </c>
      <c r="BA3584" s="6">
        <f t="shared" ca="1" si="1282"/>
        <v>0.7845232813909504</v>
      </c>
      <c r="BB3584">
        <f t="shared" ca="1" si="1283"/>
        <v>0.74412514460670853</v>
      </c>
      <c r="BC3584" t="str">
        <f t="shared" ca="1" si="1271"/>
        <v>HYG UP Equity</v>
      </c>
      <c r="BD3584" t="str">
        <f t="shared" ca="1" si="1272"/>
        <v>HYG UP Equity</v>
      </c>
      <c r="BF3584">
        <f t="shared" ca="1" si="1292"/>
        <v>1</v>
      </c>
      <c r="BG3584">
        <f t="shared" ca="1" si="1293"/>
        <v>0</v>
      </c>
      <c r="BI3584">
        <f t="shared" ca="1" si="1259"/>
        <v>1</v>
      </c>
      <c r="BJ3584">
        <f t="shared" ca="1" si="1260"/>
        <v>0</v>
      </c>
      <c r="BL3584">
        <f t="shared" ca="1" si="1277"/>
        <v>11.679931922056456</v>
      </c>
      <c r="BM3584">
        <f t="shared" ca="1" si="1278"/>
        <v>0</v>
      </c>
      <c r="BN3584" s="9">
        <f t="shared" ca="1" si="1268"/>
        <v>0.99999999999999989</v>
      </c>
      <c r="BO3584" s="9">
        <f t="shared" ca="1" si="1269"/>
        <v>0</v>
      </c>
      <c r="BP3584" s="9">
        <f t="shared" ca="1" si="1263"/>
        <v>0.99999999999999989</v>
      </c>
      <c r="BQ3584" s="9">
        <f t="shared" ca="1" si="1264"/>
        <v>0</v>
      </c>
      <c r="BR3584">
        <f t="shared" ca="1" si="1265"/>
        <v>1340.73719246266</v>
      </c>
      <c r="BS3584">
        <f t="shared" ca="1" si="1266"/>
        <v>4.6549517048743994E-4</v>
      </c>
      <c r="BT3584">
        <f t="shared" ca="1" si="1267"/>
        <v>1.8055555555555555E-5</v>
      </c>
      <c r="BU3584">
        <f t="shared" ca="1" si="1252"/>
        <v>1.651007445913828E-5</v>
      </c>
      <c r="BV3584">
        <f t="shared" ca="1" si="1253"/>
        <v>0</v>
      </c>
      <c r="BW3584" s="35">
        <f ca="1">IFERROR(VLOOKUP($B3584,OFFSET(Input!$A$1,0,MATCH(Index!BW$6&amp;" Index",Input!$1:$1,0)-1,10000,2),2,0)/100,BW3583)</f>
        <v>6.6E-3</v>
      </c>
      <c r="BX3584">
        <f t="shared" ca="1" si="1270"/>
        <v>1.4669336949379967E-2</v>
      </c>
      <c r="CE3584">
        <v>1092.1207585238265</v>
      </c>
    </row>
    <row r="3585" spans="2:84" x14ac:dyDescent="0.25">
      <c r="B3585" s="2">
        <v>42720</v>
      </c>
      <c r="C3585">
        <f t="shared" ca="1" si="1254"/>
        <v>0</v>
      </c>
      <c r="D3585">
        <f t="shared" ca="1" si="1255"/>
        <v>0</v>
      </c>
      <c r="E3585">
        <f ca="1">IF($B3585&lt;VLOOKUP(E$6&amp;" Equity",Param,4,0),"",IFERROR(VLOOKUP($B3585,OFFSET(Input!$A$1,0,MATCH(Index!E$6&amp;" Equity",Input!$1:$1,0)-1,10000,2),2,0),E3584))</f>
        <v>86.05</v>
      </c>
      <c r="F3585" s="33">
        <v>117.14</v>
      </c>
      <c r="H3585">
        <f ca="1">IFERROR(VLOOKUP($B3585,OFFSET(Input!$A$1,0,MATCH(Index!H$6,Input!$1:$1,0)-1,10000,2),2,0),0)</f>
        <v>0</v>
      </c>
      <c r="I3585">
        <f ca="1">IFERROR(VLOOKUP($B3585,OFFSET(Input!$A$1,0,MATCH(Index!I$6,Input!$1:$1,0)-1,10000,2),2,0),0)</f>
        <v>0</v>
      </c>
      <c r="K3585">
        <f t="shared" ca="1" si="1256"/>
        <v>114.89663073613147</v>
      </c>
      <c r="L3585" s="30">
        <f t="shared" ca="1" si="1257"/>
        <v>133.73638860342851</v>
      </c>
      <c r="N3585">
        <f t="shared" ca="1" si="1261"/>
        <v>9.3012447119575413E-4</v>
      </c>
      <c r="O3585">
        <f t="shared" ca="1" si="1262"/>
        <v>-2.3022819804841194E-3</v>
      </c>
      <c r="Q3585">
        <f t="shared" ca="1" si="1274"/>
        <v>5.5563394566603877E-2</v>
      </c>
      <c r="R3585">
        <f t="shared" ca="1" si="1273"/>
        <v>0.11715784557421399</v>
      </c>
      <c r="T3585">
        <f t="shared" ca="1" si="1284"/>
        <v>6.3087094640065094E-2</v>
      </c>
      <c r="U3585">
        <f t="shared" ca="1" si="1279"/>
        <v>0.116671332185904</v>
      </c>
      <c r="W3585">
        <f t="shared" ca="1" si="1280"/>
        <v>0.47364933061477432</v>
      </c>
      <c r="X3585">
        <f t="shared" ca="1" si="1281"/>
        <v>0.40328958317487373</v>
      </c>
      <c r="Z3585">
        <f t="shared" ca="1" si="1294"/>
        <v>115.08756877442629</v>
      </c>
      <c r="AA3585">
        <f t="shared" ca="1" si="1294"/>
        <v>114.38488499537966</v>
      </c>
      <c r="AB3585">
        <f t="shared" ca="1" si="1294"/>
        <v>113.9592561142362</v>
      </c>
      <c r="AC3585">
        <f t="shared" ca="1" si="1295"/>
        <v>114.38488499537966</v>
      </c>
      <c r="AE3585">
        <f ca="1">IFERROR(VLOOKUP($B3585,OFFSET(Input!$A$1,0,MATCH(Index!AE$6&amp;" Index",Input!$1:$1,0)-1,10000,2),2,0),AE3584)</f>
        <v>12.2</v>
      </c>
      <c r="AF3585">
        <f t="shared" ca="1" si="1285"/>
        <v>12.776666666666666</v>
      </c>
      <c r="AG3585">
        <f t="shared" ca="1" si="1285"/>
        <v>12.704999999999998</v>
      </c>
      <c r="AH3585">
        <f t="shared" ca="1" si="1285"/>
        <v>12.9276</v>
      </c>
      <c r="AI3585">
        <f t="shared" ca="1" si="1286"/>
        <v>12.9276</v>
      </c>
      <c r="AK3585">
        <f t="shared" ca="1" si="1287"/>
        <v>1</v>
      </c>
      <c r="AL3585">
        <f t="shared" ca="1" si="1288"/>
        <v>-1</v>
      </c>
      <c r="AN3585" t="str">
        <f t="shared" ca="1" si="1298"/>
        <v>Not Down</v>
      </c>
      <c r="AO3585" t="str">
        <f t="shared" ca="1" si="1258"/>
        <v>Not Up</v>
      </c>
      <c r="AQ3585">
        <f t="shared" ca="1" si="1296"/>
        <v>1</v>
      </c>
      <c r="AR3585">
        <f t="shared" ca="1" si="1297"/>
        <v>0</v>
      </c>
      <c r="AT3585">
        <f t="shared" ca="1" si="1275"/>
        <v>1</v>
      </c>
      <c r="AU3585">
        <f t="shared" ca="1" si="1276"/>
        <v>0</v>
      </c>
      <c r="AW3585" s="5">
        <f t="shared" ca="1" si="1290"/>
        <v>5.5563394566603877E-2</v>
      </c>
      <c r="AX3585" s="5">
        <f t="shared" ca="1" si="1291"/>
        <v>6.3087094640065094E-2</v>
      </c>
      <c r="AY3585" s="18">
        <f t="shared" ca="1" si="1289"/>
        <v>6.3087094640065094E-2</v>
      </c>
      <c r="BA3585" s="6">
        <f t="shared" ca="1" si="1282"/>
        <v>0.79255512217305701</v>
      </c>
      <c r="BB3585">
        <f t="shared" ca="1" si="1283"/>
        <v>0.74412514460670853</v>
      </c>
      <c r="BC3585" t="str">
        <f t="shared" ca="1" si="1271"/>
        <v>HYG UP Equity</v>
      </c>
      <c r="BD3585" t="str">
        <f t="shared" ca="1" si="1272"/>
        <v>HYG UP Equity</v>
      </c>
      <c r="BF3585">
        <f t="shared" ca="1" si="1292"/>
        <v>1</v>
      </c>
      <c r="BG3585">
        <f t="shared" ca="1" si="1293"/>
        <v>0</v>
      </c>
      <c r="BI3585">
        <f t="shared" ca="1" si="1259"/>
        <v>1</v>
      </c>
      <c r="BJ3585">
        <f t="shared" ca="1" si="1260"/>
        <v>0</v>
      </c>
      <c r="BL3585">
        <f t="shared" ca="1" si="1277"/>
        <v>11.679931922056456</v>
      </c>
      <c r="BM3585">
        <f t="shared" ca="1" si="1278"/>
        <v>0</v>
      </c>
      <c r="BN3585" s="9">
        <f t="shared" ca="1" si="1268"/>
        <v>0.99999999999999989</v>
      </c>
      <c r="BO3585" s="9">
        <f t="shared" ca="1" si="1269"/>
        <v>0</v>
      </c>
      <c r="BP3585" s="9">
        <f t="shared" ca="1" si="1263"/>
        <v>0.99999999999999989</v>
      </c>
      <c r="BQ3585" s="9">
        <f t="shared" ca="1" si="1264"/>
        <v>0</v>
      </c>
      <c r="BR3585">
        <f t="shared" ca="1" si="1265"/>
        <v>1341.984825071675</v>
      </c>
      <c r="BS3585">
        <f t="shared" ca="1" si="1266"/>
        <v>9.3055717110623881E-4</v>
      </c>
      <c r="BT3585">
        <f t="shared" ca="1" si="1267"/>
        <v>1.8055555555555555E-5</v>
      </c>
      <c r="BU3585">
        <f t="shared" ca="1" si="1252"/>
        <v>0</v>
      </c>
      <c r="BV3585">
        <f t="shared" ca="1" si="1253"/>
        <v>0</v>
      </c>
      <c r="BW3585" s="35">
        <f ca="1">IFERROR(VLOOKUP($B3585,OFFSET(Input!$A$1,0,MATCH(Index!BW$6&amp;" Index",Input!$1:$1,0)-1,10000,2),2,0)/100,BW3584)</f>
        <v>6.6E-3</v>
      </c>
      <c r="BX3585">
        <f t="shared" ca="1" si="1270"/>
        <v>1.467328989685958E-2</v>
      </c>
      <c r="CE3585">
        <v>1092.8522801710576</v>
      </c>
    </row>
    <row r="3586" spans="2:84" x14ac:dyDescent="0.25">
      <c r="B3586" s="2">
        <v>42723</v>
      </c>
      <c r="C3586">
        <f t="shared" ca="1" si="1254"/>
        <v>0</v>
      </c>
      <c r="D3586">
        <f t="shared" ca="1" si="1255"/>
        <v>0</v>
      </c>
      <c r="E3586">
        <f ca="1">IF($B3586&lt;VLOOKUP(E$6&amp;" Equity",Param,4,0),"",IFERROR(VLOOKUP($B3586,OFFSET(Input!$A$1,0,MATCH(Index!E$6&amp;" Equity",Input!$1:$1,0)-1,10000,2),2,0),E3585))</f>
        <v>86.27</v>
      </c>
      <c r="F3586" s="33">
        <v>118.4</v>
      </c>
      <c r="H3586">
        <f ca="1">IFERROR(VLOOKUP($B3586,OFFSET(Input!$A$1,0,MATCH(Index!H$6,Input!$1:$1,0)-1,10000,2),2,0),0)</f>
        <v>0</v>
      </c>
      <c r="I3586">
        <f ca="1">IFERROR(VLOOKUP($B3586,OFFSET(Input!$A$1,0,MATCH(Index!I$6,Input!$1:$1,0)-1,10000,2),2,0),0)</f>
        <v>0</v>
      </c>
      <c r="K3586">
        <f t="shared" ca="1" si="1256"/>
        <v>115.19038156427732</v>
      </c>
      <c r="L3586" s="30">
        <f t="shared" ca="1" si="1257"/>
        <v>135.17490533247343</v>
      </c>
      <c r="N3586">
        <f t="shared" ca="1" si="1261"/>
        <v>2.5533904309390535E-3</v>
      </c>
      <c r="O3586">
        <f t="shared" ca="1" si="1262"/>
        <v>1.0698921788269224E-2</v>
      </c>
      <c r="Q3586">
        <f t="shared" ca="1" si="1274"/>
        <v>5.5540124606746628E-2</v>
      </c>
      <c r="R3586">
        <f t="shared" ca="1" si="1273"/>
        <v>0.12876615160655219</v>
      </c>
      <c r="T3586">
        <f t="shared" ca="1" si="1284"/>
        <v>6.3734849368724089E-2</v>
      </c>
      <c r="U3586">
        <f t="shared" ca="1" si="1279"/>
        <v>0.12226652573670065</v>
      </c>
      <c r="W3586">
        <f t="shared" ca="1" si="1280"/>
        <v>0.53725261852488604</v>
      </c>
      <c r="X3586">
        <f t="shared" ca="1" si="1281"/>
        <v>0.42509457437597625</v>
      </c>
      <c r="Z3586">
        <f t="shared" ca="1" si="1294"/>
        <v>115.17702925390704</v>
      </c>
      <c r="AA3586">
        <f t="shared" ca="1" si="1294"/>
        <v>114.51960362593033</v>
      </c>
      <c r="AB3586">
        <f t="shared" ca="1" si="1294"/>
        <v>114.12870908573842</v>
      </c>
      <c r="AC3586">
        <f t="shared" ca="1" si="1295"/>
        <v>114.51960362593033</v>
      </c>
      <c r="AE3586">
        <f ca="1">IFERROR(VLOOKUP($B3586,OFFSET(Input!$A$1,0,MATCH(Index!AE$6&amp;" Index",Input!$1:$1,0)-1,10000,2),2,0),AE3585)</f>
        <v>11.71</v>
      </c>
      <c r="AF3586">
        <f t="shared" ca="1" si="1285"/>
        <v>12.680666666666665</v>
      </c>
      <c r="AG3586">
        <f t="shared" ca="1" si="1285"/>
        <v>12.647999999999998</v>
      </c>
      <c r="AH3586">
        <f t="shared" ca="1" si="1285"/>
        <v>12.8292</v>
      </c>
      <c r="AI3586">
        <f t="shared" ca="1" si="1286"/>
        <v>12.8292</v>
      </c>
      <c r="AK3586">
        <f t="shared" ca="1" si="1287"/>
        <v>1</v>
      </c>
      <c r="AL3586">
        <f t="shared" ca="1" si="1288"/>
        <v>-1</v>
      </c>
      <c r="AN3586" t="str">
        <f t="shared" ca="1" si="1298"/>
        <v>Not Down</v>
      </c>
      <c r="AO3586" t="str">
        <f t="shared" ca="1" si="1258"/>
        <v>Not Up</v>
      </c>
      <c r="AQ3586">
        <f t="shared" ca="1" si="1296"/>
        <v>1</v>
      </c>
      <c r="AR3586">
        <f t="shared" ca="1" si="1297"/>
        <v>0</v>
      </c>
      <c r="AT3586">
        <f t="shared" ca="1" si="1275"/>
        <v>1</v>
      </c>
      <c r="AU3586">
        <f t="shared" ca="1" si="1276"/>
        <v>0</v>
      </c>
      <c r="AW3586" s="5">
        <f t="shared" ca="1" si="1290"/>
        <v>5.5540124606746628E-2</v>
      </c>
      <c r="AX3586" s="5">
        <f t="shared" ca="1" si="1291"/>
        <v>6.3734849368724089E-2</v>
      </c>
      <c r="AY3586" s="18">
        <f t="shared" ca="1" si="1289"/>
        <v>6.3734849368724089E-2</v>
      </c>
      <c r="BA3586" s="6">
        <f t="shared" ca="1" si="1282"/>
        <v>0.7845001674160379</v>
      </c>
      <c r="BB3586">
        <f t="shared" ca="1" si="1283"/>
        <v>0.74412514460670853</v>
      </c>
      <c r="BC3586" t="str">
        <f t="shared" ca="1" si="1271"/>
        <v>HYG UP Equity</v>
      </c>
      <c r="BD3586" t="str">
        <f t="shared" ca="1" si="1272"/>
        <v>HYG UP Equity</v>
      </c>
      <c r="BF3586">
        <f t="shared" ca="1" si="1292"/>
        <v>1</v>
      </c>
      <c r="BG3586">
        <f t="shared" ca="1" si="1293"/>
        <v>0</v>
      </c>
      <c r="BI3586">
        <f t="shared" ca="1" si="1259"/>
        <v>1</v>
      </c>
      <c r="BJ3586">
        <f t="shared" ca="1" si="1260"/>
        <v>0</v>
      </c>
      <c r="BL3586">
        <f t="shared" ca="1" si="1277"/>
        <v>11.679931922056456</v>
      </c>
      <c r="BM3586">
        <f t="shared" ca="1" si="1278"/>
        <v>0</v>
      </c>
      <c r="BN3586" s="9">
        <f t="shared" ca="1" si="1268"/>
        <v>0.99999999999999989</v>
      </c>
      <c r="BO3586" s="9">
        <f t="shared" ca="1" si="1269"/>
        <v>0</v>
      </c>
      <c r="BP3586" s="9">
        <f t="shared" ca="1" si="1263"/>
        <v>0.99999999999999989</v>
      </c>
      <c r="BQ3586" s="9">
        <f t="shared" ca="1" si="1264"/>
        <v>0</v>
      </c>
      <c r="BR3586">
        <f t="shared" ca="1" si="1265"/>
        <v>1345.4158147464661</v>
      </c>
      <c r="BS3586">
        <f t="shared" ca="1" si="1266"/>
        <v>2.5566531086578248E-3</v>
      </c>
      <c r="BT3586">
        <f t="shared" ca="1" si="1267"/>
        <v>5.4166666666666664E-5</v>
      </c>
      <c r="BU3586">
        <f t="shared" ca="1" si="1252"/>
        <v>0</v>
      </c>
      <c r="BV3586">
        <f t="shared" ca="1" si="1253"/>
        <v>0</v>
      </c>
      <c r="BW3586" s="35">
        <f ca="1">IFERROR(VLOOKUP($B3586,OFFSET(Input!$A$1,0,MATCH(Index!BW$6&amp;" Index",Input!$1:$1,0)-1,10000,2),2,0)/100,BW3585)</f>
        <v>6.6E-3</v>
      </c>
      <c r="BX3586">
        <f t="shared" ca="1" si="1270"/>
        <v>4.4049354971703217E-2</v>
      </c>
      <c r="CE3586">
        <v>1094.8571936715014</v>
      </c>
    </row>
    <row r="3587" spans="2:84" x14ac:dyDescent="0.25">
      <c r="B3587" s="2">
        <v>42724</v>
      </c>
      <c r="C3587">
        <f t="shared" ca="1" si="1254"/>
        <v>0</v>
      </c>
      <c r="D3587">
        <f t="shared" ca="1" si="1255"/>
        <v>0</v>
      </c>
      <c r="E3587">
        <f ca="1">IF($B3587&lt;VLOOKUP(E$6&amp;" Equity",Param,4,0),"",IFERROR(VLOOKUP($B3587,OFFSET(Input!$A$1,0,MATCH(Index!E$6&amp;" Equity",Input!$1:$1,0)-1,10000,2),2,0),E3586))</f>
        <v>86.39</v>
      </c>
      <c r="F3587" s="33">
        <v>117.81</v>
      </c>
      <c r="H3587">
        <f ca="1">IFERROR(VLOOKUP($B3587,OFFSET(Input!$A$1,0,MATCH(Index!H$6,Input!$1:$1,0)-1,10000,2),2,0),0)</f>
        <v>0</v>
      </c>
      <c r="I3587">
        <f ca="1">IFERROR(VLOOKUP($B3587,OFFSET(Input!$A$1,0,MATCH(Index!I$6,Input!$1:$1,0)-1,10000,2),2,0),0)</f>
        <v>0</v>
      </c>
      <c r="K3587">
        <f t="shared" ca="1" si="1256"/>
        <v>115.35060928872052</v>
      </c>
      <c r="L3587" s="30">
        <f t="shared" ca="1" si="1257"/>
        <v>134.50131416569843</v>
      </c>
      <c r="N3587">
        <f t="shared" ca="1" si="1261"/>
        <v>1.3900152823055341E-3</v>
      </c>
      <c r="O3587">
        <f t="shared" ca="1" si="1262"/>
        <v>-4.9955651918773469E-3</v>
      </c>
      <c r="Q3587">
        <f t="shared" ca="1" si="1274"/>
        <v>5.000673502626652E-2</v>
      </c>
      <c r="R3587">
        <f t="shared" ca="1" si="1273"/>
        <v>0.13113082359147707</v>
      </c>
      <c r="T3587">
        <f t="shared" ca="1" si="1284"/>
        <v>5.7266900391767774E-2</v>
      </c>
      <c r="U3587">
        <f t="shared" ca="1" si="1279"/>
        <v>0.12323185859394969</v>
      </c>
      <c r="W3587">
        <f t="shared" ca="1" si="1280"/>
        <v>0.57376742453199858</v>
      </c>
      <c r="X3587">
        <f t="shared" ca="1" si="1281"/>
        <v>0.42157618189194718</v>
      </c>
      <c r="Z3587">
        <f t="shared" ca="1" si="1294"/>
        <v>115.22509757123998</v>
      </c>
      <c r="AA3587">
        <f t="shared" ca="1" si="1294"/>
        <v>114.61713850735626</v>
      </c>
      <c r="AB3587">
        <f t="shared" ca="1" si="1294"/>
        <v>114.27160530278887</v>
      </c>
      <c r="AC3587">
        <f t="shared" ca="1" si="1295"/>
        <v>114.61713850735626</v>
      </c>
      <c r="AE3587">
        <f ca="1">IFERROR(VLOOKUP($B3587,OFFSET(Input!$A$1,0,MATCH(Index!AE$6&amp;" Index",Input!$1:$1,0)-1,10000,2),2,0),AE3586)</f>
        <v>11.45</v>
      </c>
      <c r="AF3587">
        <f t="shared" ca="1" si="1285"/>
        <v>12.583999999999998</v>
      </c>
      <c r="AG3587">
        <f t="shared" ca="1" si="1285"/>
        <v>12.599499999999999</v>
      </c>
      <c r="AH3587">
        <f t="shared" ca="1" si="1285"/>
        <v>12.708</v>
      </c>
      <c r="AI3587">
        <f t="shared" ca="1" si="1286"/>
        <v>12.708</v>
      </c>
      <c r="AK3587">
        <f t="shared" ca="1" si="1287"/>
        <v>1</v>
      </c>
      <c r="AL3587">
        <f t="shared" ca="1" si="1288"/>
        <v>-1</v>
      </c>
      <c r="AN3587" t="str">
        <f t="shared" ca="1" si="1298"/>
        <v>Not Down</v>
      </c>
      <c r="AO3587" t="str">
        <f t="shared" ca="1" si="1258"/>
        <v>Not Up</v>
      </c>
      <c r="AQ3587">
        <f t="shared" ca="1" si="1296"/>
        <v>1</v>
      </c>
      <c r="AR3587">
        <f t="shared" ca="1" si="1297"/>
        <v>0</v>
      </c>
      <c r="AT3587">
        <f t="shared" ca="1" si="1275"/>
        <v>1</v>
      </c>
      <c r="AU3587">
        <f t="shared" ca="1" si="1276"/>
        <v>0</v>
      </c>
      <c r="AW3587" s="5">
        <f t="shared" ca="1" si="1290"/>
        <v>5.000673502626652E-2</v>
      </c>
      <c r="AX3587" s="5">
        <f t="shared" ca="1" si="1291"/>
        <v>5.7266900391767774E-2</v>
      </c>
      <c r="AY3587" s="18">
        <f t="shared" ca="1" si="1289"/>
        <v>5.7266900391767774E-2</v>
      </c>
      <c r="BA3587" s="6">
        <f t="shared" ca="1" si="1282"/>
        <v>0.87310470198222212</v>
      </c>
      <c r="BB3587">
        <f t="shared" ca="1" si="1283"/>
        <v>0.87310470198222212</v>
      </c>
      <c r="BC3587" t="str">
        <f t="shared" ca="1" si="1271"/>
        <v>HYG UP Equity</v>
      </c>
      <c r="BD3587" t="str">
        <f t="shared" ca="1" si="1272"/>
        <v>HYG UP Equity</v>
      </c>
      <c r="BF3587">
        <f t="shared" ca="1" si="1292"/>
        <v>1</v>
      </c>
      <c r="BG3587">
        <f t="shared" ca="1" si="1293"/>
        <v>0</v>
      </c>
      <c r="BI3587">
        <f t="shared" ca="1" si="1259"/>
        <v>1</v>
      </c>
      <c r="BJ3587">
        <f t="shared" ca="1" si="1260"/>
        <v>0</v>
      </c>
      <c r="BL3587">
        <f t="shared" ca="1" si="1277"/>
        <v>11.679931922056456</v>
      </c>
      <c r="BM3587">
        <f t="shared" ca="1" si="1278"/>
        <v>0</v>
      </c>
      <c r="BN3587" s="9">
        <f t="shared" ca="1" si="1268"/>
        <v>1</v>
      </c>
      <c r="BO3587" s="9">
        <f t="shared" ca="1" si="1269"/>
        <v>0</v>
      </c>
      <c r="BP3587" s="9">
        <f t="shared" ca="1" si="1263"/>
        <v>1</v>
      </c>
      <c r="BQ3587" s="9">
        <f t="shared" ca="1" si="1264"/>
        <v>0</v>
      </c>
      <c r="BR3587">
        <f t="shared" ca="1" si="1265"/>
        <v>1347.2872636599886</v>
      </c>
      <c r="BS3587">
        <f t="shared" ca="1" si="1266"/>
        <v>1.390981801321578E-3</v>
      </c>
      <c r="BT3587">
        <f t="shared" ca="1" si="1267"/>
        <v>1.8055555555555558E-5</v>
      </c>
      <c r="BU3587">
        <f t="shared" ca="1" si="1252"/>
        <v>0</v>
      </c>
      <c r="BV3587">
        <f t="shared" ca="1" si="1253"/>
        <v>0</v>
      </c>
      <c r="BW3587" s="35">
        <f ca="1">IFERROR(VLOOKUP($B3587,OFFSET(Input!$A$1,0,MATCH(Index!BW$6&amp;" Index",Input!$1:$1,0)-1,10000,2),2,0)/100,BW3586)</f>
        <v>6.6E-3</v>
      </c>
      <c r="BX3587">
        <f t="shared" ca="1" si="1270"/>
        <v>1.471005552547016E-2</v>
      </c>
      <c r="CE3587">
        <v>1095.9656611348987</v>
      </c>
    </row>
    <row r="3588" spans="2:84" s="37" customFormat="1" x14ac:dyDescent="0.25">
      <c r="B3588" s="36">
        <v>42725</v>
      </c>
      <c r="C3588" s="37">
        <f t="shared" ca="1" si="1254"/>
        <v>0</v>
      </c>
      <c r="D3588" s="37">
        <f t="shared" ca="1" si="1255"/>
        <v>0</v>
      </c>
      <c r="E3588" s="37">
        <f ca="1">IF($B3588&lt;VLOOKUP(E$6&amp;" Equity",Param,4,0),"",IFERROR(VLOOKUP($B3588,OFFSET(Input!$A$1,0,MATCH(Index!E$6&amp;" Equity",Input!$1:$1,0)-1,10000,2),2,0),E3587))</f>
        <v>86.54</v>
      </c>
      <c r="F3588" s="37">
        <v>118.33</v>
      </c>
      <c r="H3588" s="37">
        <f ca="1">IFERROR(VLOOKUP($B3588,OFFSET(Input!$A$1,0,MATCH(Index!H$6,Input!$1:$1,0)-1,10000,2),2,0),0)</f>
        <v>0</v>
      </c>
      <c r="I3588" s="37">
        <f ca="1">IFERROR(VLOOKUP($B3588,OFFSET(Input!$A$1,0,MATCH(Index!I$6,Input!$1:$1,0)-1,10000,2),2,0),0)</f>
        <v>0</v>
      </c>
      <c r="K3588" s="37">
        <f t="shared" ca="1" si="1256"/>
        <v>115.55089394427449</v>
      </c>
      <c r="L3588" s="38">
        <f t="shared" ca="1" si="1257"/>
        <v>135.09498773641539</v>
      </c>
      <c r="N3588" s="37">
        <f t="shared" ca="1" si="1261"/>
        <v>1.7348064259459239E-3</v>
      </c>
      <c r="O3588" s="37">
        <f t="shared" ca="1" si="1262"/>
        <v>4.40417413843955E-3</v>
      </c>
      <c r="Q3588" s="37">
        <f t="shared" ca="1" si="1274"/>
        <v>4.4159777520624853E-2</v>
      </c>
      <c r="R3588" s="37">
        <f t="shared" ca="1" si="1273"/>
        <v>0.12593659691031547</v>
      </c>
      <c r="T3588" s="37">
        <f t="shared" ca="1" si="1284"/>
        <v>5.1335253857988303E-2</v>
      </c>
      <c r="U3588" s="37">
        <f t="shared" ca="1" si="1279"/>
        <v>0.1242139928484661</v>
      </c>
      <c r="W3588" s="37">
        <f t="shared" ca="1" si="1280"/>
        <v>0.51894549029840931</v>
      </c>
      <c r="X3588" s="37">
        <f t="shared" ca="1" si="1281"/>
        <v>0.4864680218252182</v>
      </c>
      <c r="Z3588" s="37">
        <f t="shared" ca="1" si="1294"/>
        <v>115.23577941953621</v>
      </c>
      <c r="AA3588" s="37">
        <f t="shared" ca="1" si="1294"/>
        <v>114.68281565792958</v>
      </c>
      <c r="AB3588" s="37">
        <f t="shared" ca="1" si="1294"/>
        <v>114.3634933763731</v>
      </c>
      <c r="AC3588" s="37">
        <f t="shared" ca="1" si="1295"/>
        <v>114.68281565792958</v>
      </c>
      <c r="AE3588" s="37">
        <f ca="1">IFERROR(VLOOKUP($B3588,OFFSET(Input!$A$1,0,MATCH(Index!AE$6&amp;" Index",Input!$1:$1,0)-1,10000,2),2,0),AE3587)</f>
        <v>11.27</v>
      </c>
      <c r="AF3588" s="37">
        <f t="shared" ca="1" si="1285"/>
        <v>12.446666666666665</v>
      </c>
      <c r="AG3588" s="37">
        <f t="shared" ca="1" si="1285"/>
        <v>12.542499999999999</v>
      </c>
      <c r="AH3588" s="37">
        <f t="shared" ca="1" si="1285"/>
        <v>12.623999999999999</v>
      </c>
      <c r="AI3588" s="37">
        <f t="shared" ca="1" si="1286"/>
        <v>12.623999999999999</v>
      </c>
      <c r="AK3588" s="37">
        <f t="shared" ca="1" si="1287"/>
        <v>1</v>
      </c>
      <c r="AL3588" s="37">
        <f t="shared" ca="1" si="1288"/>
        <v>-1</v>
      </c>
      <c r="AN3588" s="37" t="str">
        <f t="shared" ca="1" si="1298"/>
        <v>Not Down</v>
      </c>
      <c r="AO3588" s="37" t="str">
        <f t="shared" ca="1" si="1258"/>
        <v>Not Up</v>
      </c>
      <c r="AQ3588" s="37">
        <f t="shared" ca="1" si="1296"/>
        <v>1</v>
      </c>
      <c r="AR3588" s="37">
        <f t="shared" ca="1" si="1297"/>
        <v>0</v>
      </c>
      <c r="AT3588" s="37">
        <f t="shared" ca="1" si="1275"/>
        <v>1</v>
      </c>
      <c r="AU3588" s="37">
        <f t="shared" ca="1" si="1276"/>
        <v>0</v>
      </c>
      <c r="AW3588" s="39">
        <f t="shared" ref="AW3588" ca="1" si="1299">SQRT(2*W3587*R3587*Q3587*BG3587*BF3587+(Q3587*BF3587)^2+(R3587*BG3587)^2)</f>
        <v>5.000673502626652E-2</v>
      </c>
      <c r="AX3588" s="39">
        <f t="shared" ref="AX3588" ca="1" si="1300">SQRT(2*X3587*U3587*T3587*BG3587*BF3587+(T3587*BF3587)^2+(U3587*BG3587)^2)</f>
        <v>5.7266900391767774E-2</v>
      </c>
      <c r="AY3588" s="40">
        <f t="shared" ca="1" si="1289"/>
        <v>5.7266900391767774E-2</v>
      </c>
      <c r="BA3588" s="41">
        <f t="shared" ca="1" si="1282"/>
        <v>0.87310470198222212</v>
      </c>
      <c r="BB3588" s="37">
        <f t="shared" ca="1" si="1283"/>
        <v>0.87310470198222212</v>
      </c>
      <c r="BC3588" s="37" t="str">
        <f t="shared" ca="1" si="1271"/>
        <v>HYG UP Equity</v>
      </c>
      <c r="BD3588" s="37" t="str">
        <f t="shared" ca="1" si="1272"/>
        <v>HYG UP Equity</v>
      </c>
      <c r="BF3588" s="37">
        <f t="shared" ca="1" si="1292"/>
        <v>1</v>
      </c>
      <c r="BG3588" s="37">
        <f t="shared" ca="1" si="1293"/>
        <v>0</v>
      </c>
      <c r="BI3588" s="37">
        <f t="shared" ca="1" si="1259"/>
        <v>1</v>
      </c>
      <c r="BJ3588" s="37">
        <f t="shared" ca="1" si="1260"/>
        <v>0</v>
      </c>
      <c r="BL3588" s="37">
        <f t="shared" ca="1" si="1277"/>
        <v>11.679931922056456</v>
      </c>
      <c r="BM3588" s="37">
        <f t="shared" ca="1" si="1278"/>
        <v>0</v>
      </c>
      <c r="BN3588" s="42">
        <f t="shared" ca="1" si="1268"/>
        <v>1</v>
      </c>
      <c r="BO3588" s="42">
        <f t="shared" ca="1" si="1269"/>
        <v>0</v>
      </c>
      <c r="BP3588" s="42">
        <f t="shared" ca="1" si="1263"/>
        <v>1</v>
      </c>
      <c r="BQ3588" s="42">
        <f t="shared" ca="1" si="1264"/>
        <v>0</v>
      </c>
      <c r="BR3588" s="37">
        <f t="shared" ca="1" si="1265"/>
        <v>1349.6265748018916</v>
      </c>
      <c r="BS3588" s="37">
        <f t="shared" ca="1" si="1266"/>
        <v>1.7363120731566095E-3</v>
      </c>
      <c r="BT3588" s="37">
        <f t="shared" ca="1" si="1267"/>
        <v>1.8055555555555558E-5</v>
      </c>
      <c r="BU3588" s="37">
        <f t="shared" ref="BU3588" ca="1" si="1301">ABS($BB3586*BN3588-$BB3587*BP3588)*0.02%</f>
        <v>2.579591147510272E-5</v>
      </c>
      <c r="BV3588" s="37">
        <f t="shared" ref="BV3588" ca="1" si="1302">ABS($BB3586*BO3588-$BB3587*BQ3588)*0.02%</f>
        <v>0</v>
      </c>
      <c r="BW3588" s="43">
        <f ca="1">IFERROR(VLOOKUP($B3588,OFFSET(Input!$A$1,0,MATCH(Index!BW$6&amp;" Index",Input!$1:$1,0)-1,10000,2),2,0)/100,BW3587)</f>
        <v>6.6E-3</v>
      </c>
      <c r="BX3588">
        <f t="shared" ca="1" si="1270"/>
        <v>1.7277230604615491E-2</v>
      </c>
      <c r="BY3588" s="37">
        <f ca="1">0.5%*((B3588-B3587)/360)*CE3587</f>
        <v>1.522174529354026E-2</v>
      </c>
      <c r="BZ3588" s="37">
        <f ca="1">(1-BB3587)*((B3588-B3587)/360)*BW3587*CE3587</f>
        <v>2.5496696350943392E-3</v>
      </c>
      <c r="CA3588" s="37">
        <f ca="1">BS3588*CE3587*BB3587</f>
        <v>1.6614644726494934</v>
      </c>
      <c r="CB3588" s="37">
        <f ca="1">(BU3588+BV3588)*CE3587</f>
        <v>2.8271433174388273E-2</v>
      </c>
      <c r="CC3588" s="37">
        <f t="shared" ref="CC3588:CC3589" ca="1" si="1303">CA3588-BX3588-BY3588+BZ3588-CB3588</f>
        <v>1.6032437332120437</v>
      </c>
      <c r="CD3588" s="37">
        <f ca="1">CC3588+CE3587</f>
        <v>1097.5689048681108</v>
      </c>
      <c r="CE3588" s="37">
        <v>1097.32799688462</v>
      </c>
      <c r="CF3588">
        <f ca="1">CD3588-CE3588</f>
        <v>0.24090798349084253</v>
      </c>
    </row>
    <row r="3589" spans="2:84" x14ac:dyDescent="0.25">
      <c r="B3589" s="2">
        <v>42726</v>
      </c>
      <c r="C3589">
        <f t="shared" ca="1" si="1254"/>
        <v>0</v>
      </c>
      <c r="D3589">
        <f t="shared" ca="1" si="1255"/>
        <v>0</v>
      </c>
      <c r="E3589">
        <f ca="1">IF($B3589&lt;VLOOKUP(E$6&amp;" Equity",Param,4,0),"",IFERROR(VLOOKUP($B3589,OFFSET(Input!$A$1,0,MATCH(Index!E$6&amp;" Equity",Input!$1:$1,0)-1,10000,2),2,0),E3588))</f>
        <v>86.44</v>
      </c>
      <c r="F3589" s="33">
        <v>117.81</v>
      </c>
      <c r="H3589">
        <f ca="1">IFERROR(VLOOKUP($B3589,OFFSET(Input!$A$1,0,MATCH(Index!H$6,Input!$1:$1,0)-1,10000,2),2,0),0)</f>
        <v>0.28559200000000001</v>
      </c>
      <c r="I3589" s="29">
        <f ca="1">IFERROR(VLOOKUP($B3589,OFFSET(Input!$A$1,0,MATCH(Index!I$6,Input!$1:$1,0)-1,10000,2),2,0),0)</f>
        <v>0.30857000000000001</v>
      </c>
      <c r="K3589">
        <f t="shared" ca="1" si="1256"/>
        <v>115.79870214289831</v>
      </c>
      <c r="L3589" s="30">
        <f t="shared" ca="1" si="1257"/>
        <v>134.85360234592176</v>
      </c>
      <c r="N3589">
        <f t="shared" ca="1" si="1261"/>
        <v>2.1422842104664324E-3</v>
      </c>
      <c r="O3589">
        <f t="shared" ca="1" si="1262"/>
        <v>-1.7883809265710653E-3</v>
      </c>
      <c r="Q3589">
        <f t="shared" ca="1" si="1274"/>
        <v>4.544668546960895E-2</v>
      </c>
      <c r="R3589">
        <f t="shared" ca="1" si="1273"/>
        <v>0.11132626842463753</v>
      </c>
      <c r="T3589">
        <f t="shared" ca="1" si="1284"/>
        <v>5.0177555332235883E-2</v>
      </c>
      <c r="U3589">
        <f t="shared" ca="1" si="1279"/>
        <v>0.1236079080880622</v>
      </c>
      <c r="W3589">
        <f t="shared" ca="1" si="1280"/>
        <v>0.54451009959671492</v>
      </c>
      <c r="X3589">
        <f t="shared" ca="1" si="1281"/>
        <v>0.46288171393924532</v>
      </c>
      <c r="Z3589">
        <f t="shared" ca="1" si="1294"/>
        <v>115.27257731873185</v>
      </c>
      <c r="AA3589">
        <f t="shared" ca="1" si="1294"/>
        <v>114.78215151742093</v>
      </c>
      <c r="AB3589">
        <f t="shared" ca="1" si="1294"/>
        <v>114.4833718320411</v>
      </c>
      <c r="AC3589">
        <f t="shared" ca="1" si="1295"/>
        <v>114.78215151742093</v>
      </c>
      <c r="AE3589">
        <f ca="1">IFERROR(VLOOKUP($B3589,OFFSET(Input!$A$1,0,MATCH(Index!AE$6&amp;" Index",Input!$1:$1,0)-1,10000,2),2,0),AE3588)</f>
        <v>11.43</v>
      </c>
      <c r="AF3589">
        <f t="shared" ca="1" si="1285"/>
        <v>12.270666666666667</v>
      </c>
      <c r="AG3589">
        <f t="shared" ca="1" si="1285"/>
        <v>12.492499999999998</v>
      </c>
      <c r="AH3589">
        <f t="shared" ca="1" si="1285"/>
        <v>12.532399999999996</v>
      </c>
      <c r="AI3589">
        <f t="shared" ca="1" si="1286"/>
        <v>12.532399999999996</v>
      </c>
      <c r="AK3589">
        <f t="shared" ca="1" si="1287"/>
        <v>1</v>
      </c>
      <c r="AL3589">
        <f t="shared" ca="1" si="1288"/>
        <v>-1</v>
      </c>
      <c r="AN3589" t="str">
        <f t="shared" ca="1" si="1298"/>
        <v>Not Down</v>
      </c>
      <c r="AO3589" t="str">
        <f t="shared" ca="1" si="1258"/>
        <v>Not Up</v>
      </c>
      <c r="AQ3589">
        <f t="shared" ca="1" si="1296"/>
        <v>1</v>
      </c>
      <c r="AR3589">
        <f t="shared" ca="1" si="1297"/>
        <v>0</v>
      </c>
      <c r="AT3589">
        <f t="shared" ca="1" si="1275"/>
        <v>1</v>
      </c>
      <c r="AU3589">
        <f t="shared" ca="1" si="1276"/>
        <v>0</v>
      </c>
      <c r="AW3589" s="34">
        <f t="shared" ref="AW3589:AW3652" ca="1" si="1304">SQRT(2*W3588*R3588*Q3588*BG3588*BF3588+(Q3588*BF3588)^2+(R3588*BG3588)^2)</f>
        <v>4.4159777520624853E-2</v>
      </c>
      <c r="AX3589" s="34">
        <f t="shared" ref="AX3589:AX3652" ca="1" si="1305">SQRT(2*X3588*U3588*T3588*BG3588*BF3588+(T3588*BF3588)^2+(U3588*BG3588)^2)</f>
        <v>5.1335253857988303E-2</v>
      </c>
      <c r="AY3589" s="23">
        <f t="shared" ca="1" si="1289"/>
        <v>5.1335253857988303E-2</v>
      </c>
      <c r="BA3589" s="6">
        <f t="shared" ca="1" si="1282"/>
        <v>0.97398953433283708</v>
      </c>
      <c r="BB3589">
        <f t="shared" ca="1" si="1283"/>
        <v>0.97398953433283708</v>
      </c>
      <c r="BC3589" t="str">
        <f t="shared" ca="1" si="1271"/>
        <v>HYG UP Equity</v>
      </c>
      <c r="BD3589" t="str">
        <f t="shared" ca="1" si="1272"/>
        <v>HYG UP Equity</v>
      </c>
      <c r="BF3589">
        <f t="shared" ca="1" si="1292"/>
        <v>1</v>
      </c>
      <c r="BG3589">
        <f t="shared" ca="1" si="1293"/>
        <v>0</v>
      </c>
      <c r="BI3589">
        <f t="shared" ca="1" si="1259"/>
        <v>1</v>
      </c>
      <c r="BJ3589">
        <f t="shared" ca="1" si="1260"/>
        <v>0</v>
      </c>
      <c r="BL3589">
        <f t="shared" ca="1" si="1277"/>
        <v>11.679931922056456</v>
      </c>
      <c r="BM3589">
        <f t="shared" ca="1" si="1278"/>
        <v>0</v>
      </c>
      <c r="BN3589" s="9">
        <f t="shared" ca="1" si="1268"/>
        <v>1</v>
      </c>
      <c r="BO3589" s="9">
        <f t="shared" ca="1" si="1269"/>
        <v>0</v>
      </c>
      <c r="BP3589" s="9">
        <f t="shared" ca="1" si="1263"/>
        <v>1</v>
      </c>
      <c r="BQ3589" s="9">
        <f t="shared" ca="1" si="1264"/>
        <v>0</v>
      </c>
      <c r="BR3589">
        <f t="shared" ca="1" si="1265"/>
        <v>1352.5209576915452</v>
      </c>
      <c r="BS3589">
        <f t="shared" ca="1" si="1266"/>
        <v>2.144580540790253E-3</v>
      </c>
      <c r="BT3589">
        <f t="shared" ca="1" si="1267"/>
        <v>1.8055555555555558E-5</v>
      </c>
      <c r="BU3589">
        <f t="shared" ref="BU3589:BU3652" ca="1" si="1306">ABS($BB3588*BN3589-$BB3589*BP3589)*0.02%</f>
        <v>2.0176966470122992E-5</v>
      </c>
      <c r="BV3589">
        <f t="shared" ref="BV3589:BV3652" ca="1" si="1307">ABS($BB3588*BO3589-$BB3589*BQ3589)*0.02%</f>
        <v>0</v>
      </c>
      <c r="BW3589" s="35">
        <f ca="1">IFERROR(VLOOKUP($B3589,OFFSET(Input!$A$1,0,MATCH(Index!BW$6&amp;" Index",Input!$1:$1,0)-1,10000,2),2,0)/100,BW3588)</f>
        <v>6.6E-3</v>
      </c>
      <c r="BX3589">
        <f t="shared" ca="1" si="1270"/>
        <v>1.729870699730144E-2</v>
      </c>
      <c r="BY3589">
        <f ca="1">0.5%*((B3589-B3588)/360)*CE3588</f>
        <v>1.52406666233975E-2</v>
      </c>
      <c r="BZ3589">
        <f ca="1">(1-BB3588)*((B3589-B3588)/360)*BW3588*CE3588</f>
        <v>2.5528389917786271E-3</v>
      </c>
      <c r="CA3589">
        <f ca="1">BS3589*CE3588*BB3588</f>
        <v>2.0546845148627915</v>
      </c>
      <c r="CB3589">
        <f ca="1">(BU3589+BV3589)*CE3588</f>
        <v>2.2140750199868206E-2</v>
      </c>
      <c r="CC3589">
        <f t="shared" ca="1" si="1303"/>
        <v>2.0025572300340033</v>
      </c>
      <c r="CD3589">
        <f ca="1">CC3589+CE3588</f>
        <v>1099.330554114654</v>
      </c>
      <c r="CE3589">
        <v>1099.3305541146501</v>
      </c>
      <c r="CF3589" t="b">
        <f t="shared" ref="CF3589:CF3652" ca="1" si="1308">ROUND(CD3589,8)=ROUND(CE3589,8)</f>
        <v>1</v>
      </c>
    </row>
    <row r="3590" spans="2:84" x14ac:dyDescent="0.25">
      <c r="B3590" s="2">
        <v>42727</v>
      </c>
      <c r="C3590">
        <f t="shared" ca="1" si="1254"/>
        <v>0</v>
      </c>
      <c r="D3590">
        <f t="shared" ca="1" si="1255"/>
        <v>0</v>
      </c>
      <c r="E3590">
        <f ca="1">IF($B3590&lt;VLOOKUP(E$6&amp;" Equity",Param,4,0),"",IFERROR(VLOOKUP($B3590,OFFSET(Input!$A$1,0,MATCH(Index!E$6&amp;" Equity",Input!$1:$1,0)-1,10000,2),2,0),E3589))</f>
        <v>86.6</v>
      </c>
      <c r="F3590" s="33">
        <v>118.05</v>
      </c>
      <c r="H3590">
        <f ca="1">IFERROR(VLOOKUP($B3590,OFFSET(Input!$A$1,0,MATCH(Index!H$6,Input!$1:$1,0)-1,10000,2),2,0),0)</f>
        <v>0</v>
      </c>
      <c r="I3590">
        <f ca="1">IFERROR(VLOOKUP($B3590,OFFSET(Input!$A$1,0,MATCH(Index!I$6,Input!$1:$1,0)-1,10000,2),2,0),0)</f>
        <v>0</v>
      </c>
      <c r="K3590">
        <f t="shared" ca="1" si="1256"/>
        <v>116.0130449511221</v>
      </c>
      <c r="L3590" s="30">
        <f t="shared" ca="1" si="1257"/>
        <v>135.12832320631577</v>
      </c>
      <c r="N3590">
        <f t="shared" ca="1" si="1261"/>
        <v>1.8492839297042853E-3</v>
      </c>
      <c r="O3590">
        <f t="shared" ca="1" si="1262"/>
        <v>2.035106273493873E-3</v>
      </c>
      <c r="Q3590">
        <f t="shared" ca="1" si="1274"/>
        <v>4.6326978892609262E-2</v>
      </c>
      <c r="R3590">
        <f t="shared" ca="1" si="1273"/>
        <v>9.2464269915167138E-2</v>
      </c>
      <c r="T3590">
        <f t="shared" ca="1" si="1284"/>
        <v>5.0399470645855912E-2</v>
      </c>
      <c r="U3590">
        <f t="shared" ca="1" si="1279"/>
        <v>0.12370566526835342</v>
      </c>
      <c r="W3590">
        <f t="shared" ca="1" si="1280"/>
        <v>0.69933254349936702</v>
      </c>
      <c r="X3590">
        <f t="shared" ca="1" si="1281"/>
        <v>0.46421664814006541</v>
      </c>
      <c r="Z3590">
        <f t="shared" ca="1" si="1294"/>
        <v>115.32546857460173</v>
      </c>
      <c r="AA3590">
        <f t="shared" ca="1" si="1294"/>
        <v>114.88489353954677</v>
      </c>
      <c r="AB3590">
        <f t="shared" ca="1" si="1294"/>
        <v>114.62405327195543</v>
      </c>
      <c r="AC3590">
        <f t="shared" ca="1" si="1295"/>
        <v>114.88489353954677</v>
      </c>
      <c r="AE3590">
        <f ca="1">IFERROR(VLOOKUP($B3590,OFFSET(Input!$A$1,0,MATCH(Index!AE$6&amp;" Index",Input!$1:$1,0)-1,10000,2),2,0),AE3589)</f>
        <v>11.44</v>
      </c>
      <c r="AF3590">
        <f t="shared" ca="1" si="1285"/>
        <v>12.092000000000001</v>
      </c>
      <c r="AG3590">
        <f t="shared" ca="1" si="1285"/>
        <v>12.4475</v>
      </c>
      <c r="AH3590">
        <f t="shared" ca="1" si="1285"/>
        <v>12.455999999999996</v>
      </c>
      <c r="AI3590">
        <f t="shared" ca="1" si="1286"/>
        <v>12.455999999999996</v>
      </c>
      <c r="AK3590">
        <f t="shared" ca="1" si="1287"/>
        <v>1</v>
      </c>
      <c r="AL3590">
        <f t="shared" ca="1" si="1288"/>
        <v>-1</v>
      </c>
      <c r="AN3590" t="str">
        <f t="shared" ca="1" si="1298"/>
        <v>Not Down</v>
      </c>
      <c r="AO3590" t="str">
        <f t="shared" ca="1" si="1258"/>
        <v>Not Up</v>
      </c>
      <c r="AQ3590">
        <f t="shared" ca="1" si="1296"/>
        <v>1</v>
      </c>
      <c r="AR3590">
        <f t="shared" ca="1" si="1297"/>
        <v>0</v>
      </c>
      <c r="AT3590">
        <f t="shared" ca="1" si="1275"/>
        <v>1</v>
      </c>
      <c r="AU3590">
        <f t="shared" ca="1" si="1276"/>
        <v>0</v>
      </c>
      <c r="AW3590" s="34">
        <f t="shared" ca="1" si="1304"/>
        <v>4.544668546960895E-2</v>
      </c>
      <c r="AX3590" s="34">
        <f t="shared" ca="1" si="1305"/>
        <v>5.0177555332235883E-2</v>
      </c>
      <c r="AY3590" s="23">
        <f t="shared" ca="1" si="1289"/>
        <v>5.0177555332235883E-2</v>
      </c>
      <c r="BA3590" s="6">
        <f t="shared" ca="1" si="1282"/>
        <v>0.99646145909141548</v>
      </c>
      <c r="BB3590">
        <f t="shared" ca="1" si="1283"/>
        <v>0.97398953433283708</v>
      </c>
      <c r="BC3590" t="str">
        <f t="shared" ca="1" si="1271"/>
        <v>HYG UP Equity</v>
      </c>
      <c r="BD3590" t="str">
        <f t="shared" ca="1" si="1272"/>
        <v>HYG UP Equity</v>
      </c>
      <c r="BF3590">
        <f t="shared" ca="1" si="1292"/>
        <v>1</v>
      </c>
      <c r="BG3590">
        <f t="shared" ca="1" si="1293"/>
        <v>0</v>
      </c>
      <c r="BI3590">
        <f t="shared" ca="1" si="1259"/>
        <v>1</v>
      </c>
      <c r="BJ3590">
        <f t="shared" ca="1" si="1260"/>
        <v>0</v>
      </c>
      <c r="BL3590">
        <f t="shared" ca="1" si="1277"/>
        <v>11.679931922056456</v>
      </c>
      <c r="BM3590">
        <f t="shared" ca="1" si="1278"/>
        <v>0</v>
      </c>
      <c r="BN3590" s="9">
        <f t="shared" ca="1" si="1268"/>
        <v>1</v>
      </c>
      <c r="BO3590" s="9">
        <f t="shared" ca="1" si="1269"/>
        <v>0</v>
      </c>
      <c r="BP3590" s="9">
        <f t="shared" ca="1" si="1263"/>
        <v>1</v>
      </c>
      <c r="BQ3590" s="9">
        <f t="shared" ca="1" si="1264"/>
        <v>0</v>
      </c>
      <c r="BR3590">
        <f t="shared" ca="1" si="1265"/>
        <v>1355.0244670995814</v>
      </c>
      <c r="BS3590">
        <f t="shared" ca="1" si="1266"/>
        <v>1.8509949097640366E-3</v>
      </c>
      <c r="BT3590">
        <f t="shared" ca="1" si="1267"/>
        <v>1.8055555555555558E-5</v>
      </c>
      <c r="BU3590">
        <f t="shared" ca="1" si="1306"/>
        <v>0</v>
      </c>
      <c r="BV3590">
        <f t="shared" ca="1" si="1307"/>
        <v>0</v>
      </c>
      <c r="BW3590" s="35">
        <f ca="1">IFERROR(VLOOKUP($B3590,OFFSET(Input!$A$1,0,MATCH(Index!BW$6&amp;" Index",Input!$1:$1,0)-1,10000,2),2,0)/100,BW3589)</f>
        <v>6.6E-3</v>
      </c>
      <c r="BX3590">
        <f ca="1">BT3590*BB3589*CD3589</f>
        <v>1.9332741539222074E-2</v>
      </c>
      <c r="BY3590">
        <f ca="1">0.5%*((B3590-B3589)/360)*CD3589</f>
        <v>1.5268479918259083E-2</v>
      </c>
      <c r="BZ3590">
        <f ca="1">(1-BB3589)*((B3590-B3589)/360)*BW3589*CD3589</f>
        <v>5.2422515996881046E-4</v>
      </c>
      <c r="CA3590">
        <f ca="1">BS3590*CD3589*BB3589</f>
        <v>1.9819277269412565</v>
      </c>
      <c r="CB3590">
        <f ca="1">(BU3590+BV3590)*CD3589</f>
        <v>0</v>
      </c>
      <c r="CC3590">
        <f ca="1">CA3590-BX3590-BY3590+BZ3590-CB3590</f>
        <v>1.947850730643744</v>
      </c>
      <c r="CD3590">
        <f ca="1">CC3590+CD3589</f>
        <v>1101.2784048452977</v>
      </c>
      <c r="CE3590">
        <v>1101.2784048453</v>
      </c>
      <c r="CF3590" t="b">
        <f t="shared" ca="1" si="1308"/>
        <v>1</v>
      </c>
    </row>
    <row r="3591" spans="2:84" x14ac:dyDescent="0.25">
      <c r="B3591" s="2">
        <v>42731</v>
      </c>
      <c r="C3591">
        <f t="shared" ref="C3591:C3654" ca="1" si="1309">IF(MONTH(B3591)&lt;&gt;MONTH(B3590),1,0)</f>
        <v>0</v>
      </c>
      <c r="D3591">
        <f t="shared" ref="D3591:D3654" ca="1" si="1310">IF(D3590=5,0,IF(D3590&lt;&gt;0,D3590+1,IF(C3590=1,1,0)))</f>
        <v>0</v>
      </c>
      <c r="E3591">
        <f ca="1">IF($B3591&lt;VLOOKUP(E$6&amp;" Equity",Param,4,0),"",IFERROR(VLOOKUP($B3591,OFFSET(Input!$A$1,0,MATCH(Index!E$6&amp;" Equity",Input!$1:$1,0)-1,10000,2),2,0),E3590))</f>
        <v>86.52</v>
      </c>
      <c r="F3591" s="33">
        <v>117.67</v>
      </c>
      <c r="H3591">
        <f ca="1">IFERROR(VLOOKUP($B3591,OFFSET(Input!$A$1,0,MATCH(Index!H$6,Input!$1:$1,0)-1,10000,2),2,0),0)</f>
        <v>0</v>
      </c>
      <c r="I3591">
        <f ca="1">IFERROR(VLOOKUP($B3591,OFFSET(Input!$A$1,0,MATCH(Index!I$6,Input!$1:$1,0)-1,10000,2),2,0),0)</f>
        <v>0</v>
      </c>
      <c r="K3591">
        <f t="shared" ref="K3591:K3654" ca="1" si="1311">IF($B3591&lt;=L_date,IF($B3591=L_date,1,K3592/((E3592+H3592)/E3591)),K3590*((E3591+H3591)/E3590))</f>
        <v>115.9058735470102</v>
      </c>
      <c r="L3591" s="30">
        <f t="shared" ref="L3591:L3654" ca="1" si="1312">IF($B3591&lt;=L_date,IF($B3591=L_date,1,L3592/((F3592+I3592)/F3591)),L3590*((F3591+I3591)/F3590))</f>
        <v>134.69334851069189</v>
      </c>
      <c r="N3591">
        <f t="shared" ca="1" si="1261"/>
        <v>-9.2421448353144104E-4</v>
      </c>
      <c r="O3591">
        <f t="shared" ca="1" si="1262"/>
        <v>-3.2241670556843005E-3</v>
      </c>
      <c r="Q3591">
        <f t="shared" ca="1" si="1274"/>
        <v>4.603408228162973E-2</v>
      </c>
      <c r="R3591">
        <f t="shared" ca="1" si="1273"/>
        <v>9.3399272573230885E-2</v>
      </c>
      <c r="T3591">
        <f t="shared" ca="1" si="1284"/>
        <v>5.0504433039435637E-2</v>
      </c>
      <c r="U3591">
        <f t="shared" ca="1" si="1279"/>
        <v>0.12147165494578763</v>
      </c>
      <c r="W3591">
        <f t="shared" ca="1" si="1280"/>
        <v>0.72942370077256313</v>
      </c>
      <c r="X3591">
        <f t="shared" ca="1" si="1281"/>
        <v>0.47965009633592792</v>
      </c>
      <c r="Z3591">
        <f t="shared" ca="1" si="1294"/>
        <v>115.38366546250477</v>
      </c>
      <c r="AA3591">
        <f t="shared" ca="1" si="1294"/>
        <v>114.98294162581033</v>
      </c>
      <c r="AB3591">
        <f t="shared" ca="1" si="1294"/>
        <v>114.76044785570529</v>
      </c>
      <c r="AC3591">
        <f t="shared" ca="1" si="1295"/>
        <v>114.98294162581033</v>
      </c>
      <c r="AE3591">
        <f ca="1">IFERROR(VLOOKUP($B3591,OFFSET(Input!$A$1,0,MATCH(Index!AE$6&amp;" Index",Input!$1:$1,0)-1,10000,2),2,0),AE3590)</f>
        <v>11.99</v>
      </c>
      <c r="AF3591">
        <f t="shared" ca="1" si="1285"/>
        <v>12.082000000000001</v>
      </c>
      <c r="AG3591">
        <f t="shared" ca="1" si="1285"/>
        <v>12.3895</v>
      </c>
      <c r="AH3591">
        <f t="shared" ca="1" si="1285"/>
        <v>12.421599999999998</v>
      </c>
      <c r="AI3591">
        <f t="shared" ca="1" si="1286"/>
        <v>12.421599999999998</v>
      </c>
      <c r="AK3591">
        <f t="shared" ca="1" si="1287"/>
        <v>1</v>
      </c>
      <c r="AL3591">
        <f t="shared" ca="1" si="1288"/>
        <v>-1</v>
      </c>
      <c r="AN3591" t="str">
        <f t="shared" ca="1" si="1298"/>
        <v>Not Down</v>
      </c>
      <c r="AO3591" t="str">
        <f t="shared" ca="1" si="1258"/>
        <v>Not Up</v>
      </c>
      <c r="AQ3591">
        <f t="shared" ca="1" si="1296"/>
        <v>1</v>
      </c>
      <c r="AR3591">
        <f t="shared" ca="1" si="1297"/>
        <v>0</v>
      </c>
      <c r="AT3591">
        <f t="shared" ca="1" si="1275"/>
        <v>1</v>
      </c>
      <c r="AU3591">
        <f t="shared" ca="1" si="1276"/>
        <v>0</v>
      </c>
      <c r="AW3591" s="34">
        <f t="shared" ca="1" si="1304"/>
        <v>4.6326978892609262E-2</v>
      </c>
      <c r="AX3591" s="34">
        <f t="shared" ca="1" si="1305"/>
        <v>5.0399470645855912E-2</v>
      </c>
      <c r="AY3591" s="23">
        <f t="shared" ca="1" si="1289"/>
        <v>5.0399470645855912E-2</v>
      </c>
      <c r="BA3591" s="6">
        <f t="shared" ca="1" si="1282"/>
        <v>0.99207391187373994</v>
      </c>
      <c r="BB3591">
        <f t="shared" ca="1" si="1283"/>
        <v>0.97398953433283708</v>
      </c>
      <c r="BC3591" t="str">
        <f t="shared" ca="1" si="1271"/>
        <v>HYG UP Equity</v>
      </c>
      <c r="BD3591" t="str">
        <f t="shared" ca="1" si="1272"/>
        <v>HYG UP Equity</v>
      </c>
      <c r="BF3591">
        <f t="shared" ca="1" si="1292"/>
        <v>1</v>
      </c>
      <c r="BG3591">
        <f t="shared" ca="1" si="1293"/>
        <v>0</v>
      </c>
      <c r="BI3591">
        <f t="shared" ca="1" si="1259"/>
        <v>1</v>
      </c>
      <c r="BJ3591">
        <f t="shared" ca="1" si="1260"/>
        <v>0</v>
      </c>
      <c r="BL3591">
        <f t="shared" ca="1" si="1277"/>
        <v>11.679931922056456</v>
      </c>
      <c r="BM3591">
        <f t="shared" ca="1" si="1278"/>
        <v>0</v>
      </c>
      <c r="BN3591" s="9">
        <f t="shared" ca="1" si="1268"/>
        <v>1</v>
      </c>
      <c r="BO3591" s="9">
        <f t="shared" ca="1" si="1269"/>
        <v>0</v>
      </c>
      <c r="BP3591" s="9">
        <f t="shared" ca="1" si="1263"/>
        <v>1</v>
      </c>
      <c r="BQ3591" s="9">
        <f t="shared" ca="1" si="1264"/>
        <v>0</v>
      </c>
      <c r="BR3591">
        <f t="shared" ca="1" si="1265"/>
        <v>1353.7727123955633</v>
      </c>
      <c r="BS3591">
        <f t="shared" ca="1" si="1266"/>
        <v>-9.2378752886834725E-4</v>
      </c>
      <c r="BT3591">
        <f t="shared" ca="1" si="1267"/>
        <v>7.2222222222222232E-5</v>
      </c>
      <c r="BU3591">
        <f t="shared" ca="1" si="1306"/>
        <v>0</v>
      </c>
      <c r="BV3591">
        <f t="shared" ca="1" si="1307"/>
        <v>0</v>
      </c>
      <c r="BW3591" s="35">
        <f ca="1">IFERROR(VLOOKUP($B3591,OFFSET(Input!$A$1,0,MATCH(Index!BW$6&amp;" Index",Input!$1:$1,0)-1,10000,2),2,0)/100,BW3590)</f>
        <v>6.6E-3</v>
      </c>
      <c r="BX3591">
        <f t="shared" ref="BX3591:BX3654" ca="1" si="1313">BT3591*BB3590*CD3590</f>
        <v>7.7467985162105873E-2</v>
      </c>
      <c r="BY3591">
        <f t="shared" ref="BY3591:BY3654" ca="1" si="1314">0.5%*((B3591-B3590)/360)*CD3590</f>
        <v>6.1182133602516543E-2</v>
      </c>
      <c r="BZ3591">
        <f t="shared" ref="BZ3591:BZ3654" ca="1" si="1315">(1-BB3590)*((B3591-B3590)/360)*BW3590*CD3590</f>
        <v>2.1006160368758808E-3</v>
      </c>
      <c r="CA3591">
        <f t="shared" ref="CA3591:CA3654" ca="1" si="1316">BS3591*CD3590*BB3590</f>
        <v>-0.99088558032892948</v>
      </c>
      <c r="CB3591">
        <f t="shared" ref="CB3591:CB3654" ca="1" si="1317">(BU3591+BV3591)*CD3590</f>
        <v>0</v>
      </c>
      <c r="CC3591">
        <f t="shared" ref="CC3591:CC3654" ca="1" si="1318">CA3591-BX3591-BY3591+BZ3591-CB3591</f>
        <v>-1.1274350830566759</v>
      </c>
      <c r="CD3591">
        <f t="shared" ref="CD3591:CD3654" ca="1" si="1319">CC3591+CD3590</f>
        <v>1100.1509697622409</v>
      </c>
      <c r="CE3591">
        <v>1100.15096976224</v>
      </c>
      <c r="CF3591" t="b">
        <f t="shared" ca="1" si="1308"/>
        <v>1</v>
      </c>
    </row>
    <row r="3592" spans="2:84" x14ac:dyDescent="0.25">
      <c r="B3592" s="2">
        <v>42732</v>
      </c>
      <c r="C3592">
        <f t="shared" ca="1" si="1309"/>
        <v>0</v>
      </c>
      <c r="D3592">
        <f t="shared" ca="1" si="1310"/>
        <v>0</v>
      </c>
      <c r="E3592">
        <f ca="1">IF($B3592&lt;VLOOKUP(E$6&amp;" Equity",Param,4,0),"",IFERROR(VLOOKUP($B3592,OFFSET(Input!$A$1,0,MATCH(Index!E$6&amp;" Equity",Input!$1:$1,0)-1,10000,2),2,0),E3591))</f>
        <v>86.4</v>
      </c>
      <c r="F3592" s="33">
        <v>118.53</v>
      </c>
      <c r="H3592">
        <f ca="1">IFERROR(VLOOKUP($B3592,OFFSET(Input!$A$1,0,MATCH(Index!H$6,Input!$1:$1,0)-1,10000,2),2,0),0)</f>
        <v>0</v>
      </c>
      <c r="I3592">
        <f ca="1">IFERROR(VLOOKUP($B3592,OFFSET(Input!$A$1,0,MATCH(Index!I$6,Input!$1:$1,0)-1,10000,2),2,0),0)</f>
        <v>0</v>
      </c>
      <c r="K3592">
        <f t="shared" ca="1" si="1311"/>
        <v>115.74511644084238</v>
      </c>
      <c r="L3592" s="30">
        <f t="shared" ca="1" si="1312"/>
        <v>135.67776492710385</v>
      </c>
      <c r="N3592">
        <f t="shared" ca="1" si="1261"/>
        <v>-1.387925274847969E-3</v>
      </c>
      <c r="O3592">
        <f t="shared" ca="1" si="1262"/>
        <v>7.2819966155714304E-3</v>
      </c>
      <c r="Q3592">
        <f t="shared" ca="1" si="1274"/>
        <v>4.4934027869310771E-2</v>
      </c>
      <c r="R3592">
        <f t="shared" ca="1" si="1273"/>
        <v>9.8691861892611546E-2</v>
      </c>
      <c r="T3592">
        <f t="shared" ca="1" si="1284"/>
        <v>5.0539036465546257E-2</v>
      </c>
      <c r="U3592">
        <f t="shared" ca="1" si="1279"/>
        <v>0.12330123813553492</v>
      </c>
      <c r="W3592">
        <f t="shared" ca="1" si="1280"/>
        <v>0.6006263724421067</v>
      </c>
      <c r="X3592">
        <f t="shared" ca="1" si="1281"/>
        <v>0.46263028832197772</v>
      </c>
      <c r="Z3592">
        <f t="shared" ca="1" si="1294"/>
        <v>115.39774678801345</v>
      </c>
      <c r="AA3592">
        <f t="shared" ca="1" si="1294"/>
        <v>115.08026283454221</v>
      </c>
      <c r="AB3592">
        <f t="shared" ca="1" si="1294"/>
        <v>114.85425604693091</v>
      </c>
      <c r="AC3592">
        <f t="shared" ca="1" si="1295"/>
        <v>115.08026283454221</v>
      </c>
      <c r="AE3592">
        <f ca="1">IFERROR(VLOOKUP($B3592,OFFSET(Input!$A$1,0,MATCH(Index!AE$6&amp;" Index",Input!$1:$1,0)-1,10000,2),2,0),AE3591)</f>
        <v>12.95</v>
      </c>
      <c r="AF3592">
        <f t="shared" ca="1" si="1285"/>
        <v>12.159333333333333</v>
      </c>
      <c r="AG3592">
        <f t="shared" ca="1" si="1285"/>
        <v>12.391999999999999</v>
      </c>
      <c r="AH3592">
        <f t="shared" ca="1" si="1285"/>
        <v>12.4428</v>
      </c>
      <c r="AI3592">
        <f t="shared" ca="1" si="1286"/>
        <v>12.4428</v>
      </c>
      <c r="AK3592">
        <f t="shared" ca="1" si="1287"/>
        <v>1</v>
      </c>
      <c r="AL3592">
        <f t="shared" ca="1" si="1288"/>
        <v>-1</v>
      </c>
      <c r="AN3592" t="str">
        <f t="shared" ca="1" si="1298"/>
        <v>Not Down</v>
      </c>
      <c r="AO3592" t="str">
        <f t="shared" ca="1" si="1258"/>
        <v>Not Up</v>
      </c>
      <c r="AQ3592">
        <f t="shared" ca="1" si="1296"/>
        <v>1</v>
      </c>
      <c r="AR3592">
        <f t="shared" ca="1" si="1297"/>
        <v>0</v>
      </c>
      <c r="AT3592">
        <f t="shared" ca="1" si="1275"/>
        <v>1</v>
      </c>
      <c r="AU3592">
        <f t="shared" ca="1" si="1276"/>
        <v>0</v>
      </c>
      <c r="AW3592" s="34">
        <f t="shared" ca="1" si="1304"/>
        <v>4.603408228162973E-2</v>
      </c>
      <c r="AX3592" s="34">
        <f t="shared" ca="1" si="1305"/>
        <v>5.0504433039435637E-2</v>
      </c>
      <c r="AY3592" s="23">
        <f t="shared" ca="1" si="1289"/>
        <v>5.0504433039435637E-2</v>
      </c>
      <c r="BA3592" s="6">
        <f t="shared" ca="1" si="1282"/>
        <v>0.99001210370896042</v>
      </c>
      <c r="BB3592">
        <f t="shared" ca="1" si="1283"/>
        <v>0.97398953433283708</v>
      </c>
      <c r="BC3592" t="str">
        <f t="shared" ca="1" si="1271"/>
        <v>HYG UP Equity</v>
      </c>
      <c r="BD3592" t="str">
        <f t="shared" ca="1" si="1272"/>
        <v>HYG UP Equity</v>
      </c>
      <c r="BF3592">
        <f t="shared" ca="1" si="1292"/>
        <v>1</v>
      </c>
      <c r="BG3592">
        <f t="shared" ca="1" si="1293"/>
        <v>0</v>
      </c>
      <c r="BI3592">
        <f t="shared" ca="1" si="1259"/>
        <v>1</v>
      </c>
      <c r="BJ3592">
        <f t="shared" ca="1" si="1260"/>
        <v>0</v>
      </c>
      <c r="BL3592">
        <f t="shared" ca="1" si="1277"/>
        <v>11.679931922056456</v>
      </c>
      <c r="BM3592">
        <f t="shared" ca="1" si="1278"/>
        <v>0</v>
      </c>
      <c r="BN3592" s="9">
        <f t="shared" ca="1" si="1268"/>
        <v>0.99999999999999989</v>
      </c>
      <c r="BO3592" s="9">
        <f t="shared" ca="1" si="1269"/>
        <v>0</v>
      </c>
      <c r="BP3592" s="9">
        <f t="shared" ca="1" si="1263"/>
        <v>0.99999999999999989</v>
      </c>
      <c r="BQ3592" s="9">
        <f t="shared" ca="1" si="1264"/>
        <v>0</v>
      </c>
      <c r="BR3592">
        <f t="shared" ca="1" si="1265"/>
        <v>1351.8950803395364</v>
      </c>
      <c r="BS3592">
        <f t="shared" ca="1" si="1266"/>
        <v>-1.386962552010873E-3</v>
      </c>
      <c r="BT3592">
        <f t="shared" ca="1" si="1267"/>
        <v>1.8055555555555555E-5</v>
      </c>
      <c r="BU3592">
        <f t="shared" ca="1" si="1306"/>
        <v>0</v>
      </c>
      <c r="BV3592">
        <f t="shared" ca="1" si="1307"/>
        <v>0</v>
      </c>
      <c r="BW3592" s="35">
        <f ca="1">IFERROR(VLOOKUP($B3592,OFFSET(Input!$A$1,0,MATCH(Index!BW$6&amp;" Index",Input!$1:$1,0)-1,10000,2),2,0)/100,BW3591)</f>
        <v>6.6E-3</v>
      </c>
      <c r="BX3592">
        <f t="shared" ca="1" si="1313"/>
        <v>1.934716930492927E-2</v>
      </c>
      <c r="BY3592">
        <f t="shared" ca="1" si="1314"/>
        <v>1.5279874580031124E-2</v>
      </c>
      <c r="BZ3592">
        <f t="shared" ca="1" si="1315"/>
        <v>5.2461638217444052E-4</v>
      </c>
      <c r="CA3592">
        <f t="shared" ca="1" si="1316"/>
        <v>-1.4861796542779087</v>
      </c>
      <c r="CB3592">
        <f t="shared" ca="1" si="1317"/>
        <v>0</v>
      </c>
      <c r="CC3592">
        <f t="shared" ca="1" si="1318"/>
        <v>-1.5202820817806946</v>
      </c>
      <c r="CD3592">
        <f t="shared" ca="1" si="1319"/>
        <v>1098.6306876804601</v>
      </c>
      <c r="CE3592">
        <v>1098.6306876804599</v>
      </c>
      <c r="CF3592" t="b">
        <f t="shared" ca="1" si="1308"/>
        <v>1</v>
      </c>
    </row>
    <row r="3593" spans="2:84" x14ac:dyDescent="0.25">
      <c r="B3593" s="2">
        <v>42733</v>
      </c>
      <c r="C3593">
        <f t="shared" ca="1" si="1309"/>
        <v>0</v>
      </c>
      <c r="D3593">
        <f t="shared" ca="1" si="1310"/>
        <v>0</v>
      </c>
      <c r="E3593">
        <f ca="1">IF($B3593&lt;VLOOKUP(E$6&amp;" Equity",Param,4,0),"",IFERROR(VLOOKUP($B3593,OFFSET(Input!$A$1,0,MATCH(Index!E$6&amp;" Equity",Input!$1:$1,0)-1,10000,2),2,0),E3592))</f>
        <v>86.52</v>
      </c>
      <c r="F3593" s="33">
        <v>118.95</v>
      </c>
      <c r="H3593">
        <f ca="1">IFERROR(VLOOKUP($B3593,OFFSET(Input!$A$1,0,MATCH(Index!H$6,Input!$1:$1,0)-1,10000,2),2,0),0)</f>
        <v>0</v>
      </c>
      <c r="I3593">
        <f ca="1">IFERROR(VLOOKUP($B3593,OFFSET(Input!$A$1,0,MATCH(Index!I$6,Input!$1:$1,0)-1,10000,2),2,0),0)</f>
        <v>0</v>
      </c>
      <c r="K3593">
        <f t="shared" ca="1" si="1311"/>
        <v>115.90587354701022</v>
      </c>
      <c r="L3593" s="30">
        <f t="shared" ca="1" si="1312"/>
        <v>136.15852643279342</v>
      </c>
      <c r="N3593">
        <f t="shared" ca="1" si="1261"/>
        <v>1.3879252748480759E-3</v>
      </c>
      <c r="O3593">
        <f t="shared" ca="1" si="1262"/>
        <v>3.5371436575577214E-3</v>
      </c>
      <c r="Q3593">
        <f t="shared" ca="1" si="1274"/>
        <v>2.5229629189390687E-2</v>
      </c>
      <c r="R3593">
        <f t="shared" ca="1" si="1273"/>
        <v>8.2908908340726728E-2</v>
      </c>
      <c r="T3593">
        <f t="shared" ca="1" si="1284"/>
        <v>5.0751518627781343E-2</v>
      </c>
      <c r="U3593">
        <f t="shared" ca="1" si="1279"/>
        <v>0.10954266247754803</v>
      </c>
      <c r="W3593">
        <f t="shared" ca="1" si="1280"/>
        <v>0.31241729211372471</v>
      </c>
      <c r="X3593">
        <f t="shared" ca="1" si="1281"/>
        <v>0.54697468115893944</v>
      </c>
      <c r="Z3593">
        <f t="shared" ca="1" si="1294"/>
        <v>115.51469384154564</v>
      </c>
      <c r="AA3593">
        <f t="shared" ca="1" si="1294"/>
        <v>115.18296336120912</v>
      </c>
      <c r="AB3593">
        <f t="shared" ca="1" si="1294"/>
        <v>114.92099695149902</v>
      </c>
      <c r="AC3593">
        <f t="shared" ca="1" si="1295"/>
        <v>115.18296336120912</v>
      </c>
      <c r="AE3593">
        <f ca="1">IFERROR(VLOOKUP($B3593,OFFSET(Input!$A$1,0,MATCH(Index!AE$6&amp;" Index",Input!$1:$1,0)-1,10000,2),2,0),AE3592)</f>
        <v>13.37</v>
      </c>
      <c r="AF3593">
        <f t="shared" ca="1" si="1285"/>
        <v>12.235999999999999</v>
      </c>
      <c r="AG3593">
        <f t="shared" ca="1" si="1285"/>
        <v>12.394</v>
      </c>
      <c r="AH3593">
        <f t="shared" ca="1" si="1285"/>
        <v>12.481199999999999</v>
      </c>
      <c r="AI3593">
        <f t="shared" ca="1" si="1286"/>
        <v>12.481199999999999</v>
      </c>
      <c r="AK3593">
        <f t="shared" ca="1" si="1287"/>
        <v>1</v>
      </c>
      <c r="AL3593">
        <f t="shared" ca="1" si="1288"/>
        <v>-1</v>
      </c>
      <c r="AN3593" t="str">
        <f t="shared" ca="1" si="1298"/>
        <v>Not Down</v>
      </c>
      <c r="AO3593" t="str">
        <f t="shared" ca="1" si="1258"/>
        <v>Not Up</v>
      </c>
      <c r="AQ3593">
        <f t="shared" ca="1" si="1296"/>
        <v>1</v>
      </c>
      <c r="AR3593">
        <f t="shared" ca="1" si="1297"/>
        <v>0</v>
      </c>
      <c r="AT3593">
        <f t="shared" ca="1" si="1275"/>
        <v>1</v>
      </c>
      <c r="AU3593">
        <f t="shared" ca="1" si="1276"/>
        <v>0</v>
      </c>
      <c r="AW3593" s="34">
        <f t="shared" ca="1" si="1304"/>
        <v>4.4934027869310771E-2</v>
      </c>
      <c r="AX3593" s="34">
        <f t="shared" ca="1" si="1305"/>
        <v>5.0539036465546257E-2</v>
      </c>
      <c r="AY3593" s="23">
        <f t="shared" ca="1" si="1289"/>
        <v>5.0539036465546257E-2</v>
      </c>
      <c r="BA3593" s="6">
        <f t="shared" ca="1" si="1282"/>
        <v>0.98933425519669871</v>
      </c>
      <c r="BB3593">
        <f t="shared" ca="1" si="1283"/>
        <v>0.97398953433283708</v>
      </c>
      <c r="BC3593" t="str">
        <f t="shared" ca="1" si="1271"/>
        <v>HYG UP Equity</v>
      </c>
      <c r="BD3593" t="str">
        <f t="shared" ca="1" si="1272"/>
        <v>HYG UP Equity</v>
      </c>
      <c r="BF3593">
        <f t="shared" ca="1" si="1292"/>
        <v>1</v>
      </c>
      <c r="BG3593">
        <f t="shared" ca="1" si="1293"/>
        <v>0</v>
      </c>
      <c r="BI3593">
        <f t="shared" ca="1" si="1259"/>
        <v>1</v>
      </c>
      <c r="BJ3593">
        <f t="shared" ca="1" si="1260"/>
        <v>0</v>
      </c>
      <c r="BL3593">
        <f t="shared" ca="1" si="1277"/>
        <v>11.679931922056456</v>
      </c>
      <c r="BM3593">
        <f t="shared" ca="1" si="1278"/>
        <v>0</v>
      </c>
      <c r="BN3593" s="9">
        <f t="shared" ca="1" si="1268"/>
        <v>1</v>
      </c>
      <c r="BO3593" s="9">
        <f t="shared" ca="1" si="1269"/>
        <v>0</v>
      </c>
      <c r="BP3593" s="9">
        <f t="shared" ca="1" si="1263"/>
        <v>1</v>
      </c>
      <c r="BQ3593" s="9">
        <f t="shared" ca="1" si="1264"/>
        <v>0</v>
      </c>
      <c r="BR3593">
        <f t="shared" ca="1" si="1265"/>
        <v>1353.7727123955635</v>
      </c>
      <c r="BS3593">
        <f t="shared" ca="1" si="1266"/>
        <v>1.388888888888884E-3</v>
      </c>
      <c r="BT3593">
        <f t="shared" ca="1" si="1267"/>
        <v>1.8055555555555558E-5</v>
      </c>
      <c r="BU3593">
        <f t="shared" ca="1" si="1306"/>
        <v>0</v>
      </c>
      <c r="BV3593">
        <f t="shared" ca="1" si="1307"/>
        <v>0</v>
      </c>
      <c r="BW3593" s="35">
        <f ca="1">IFERROR(VLOOKUP($B3593,OFFSET(Input!$A$1,0,MATCH(Index!BW$6&amp;" Index",Input!$1:$1,0)-1,10000,2),2,0)/100,BW3592)</f>
        <v>6.6E-3</v>
      </c>
      <c r="BX3593">
        <f t="shared" ca="1" si="1313"/>
        <v>1.9320433742596569E-2</v>
      </c>
      <c r="BY3593">
        <f t="shared" ca="1" si="1314"/>
        <v>1.5258759551117503E-2</v>
      </c>
      <c r="BZ3593">
        <f t="shared" ca="1" si="1315"/>
        <v>5.238914226847435E-4</v>
      </c>
      <c r="CA3593">
        <f t="shared" ca="1" si="1316"/>
        <v>1.4861872109689611</v>
      </c>
      <c r="CB3593">
        <f t="shared" ca="1" si="1317"/>
        <v>0</v>
      </c>
      <c r="CC3593">
        <f t="shared" ca="1" si="1318"/>
        <v>1.4521319090979319</v>
      </c>
      <c r="CD3593">
        <f t="shared" ca="1" si="1319"/>
        <v>1100.0828195895581</v>
      </c>
      <c r="CE3593">
        <v>1100.0828195895599</v>
      </c>
      <c r="CF3593" t="b">
        <f t="shared" ca="1" si="1308"/>
        <v>1</v>
      </c>
    </row>
    <row r="3594" spans="2:84" x14ac:dyDescent="0.25">
      <c r="B3594" s="2">
        <v>42734</v>
      </c>
      <c r="C3594">
        <f t="shared" ca="1" si="1309"/>
        <v>0</v>
      </c>
      <c r="D3594">
        <f t="shared" ca="1" si="1310"/>
        <v>0</v>
      </c>
      <c r="E3594">
        <f ca="1">IF($B3594&lt;VLOOKUP(E$6&amp;" Equity",Param,4,0),"",IFERROR(VLOOKUP($B3594,OFFSET(Input!$A$1,0,MATCH(Index!E$6&amp;" Equity",Input!$1:$1,0)-1,10000,2),2,0),E3593))</f>
        <v>86.55</v>
      </c>
      <c r="F3594" s="33">
        <v>119.13</v>
      </c>
      <c r="H3594">
        <f ca="1">IFERROR(VLOOKUP($B3594,OFFSET(Input!$A$1,0,MATCH(Index!H$6,Input!$1:$1,0)-1,10000,2),2,0),0)</f>
        <v>0</v>
      </c>
      <c r="I3594">
        <f ca="1">IFERROR(VLOOKUP($B3594,OFFSET(Input!$A$1,0,MATCH(Index!I$6,Input!$1:$1,0)-1,10000,2),2,0),0)</f>
        <v>0</v>
      </c>
      <c r="K3594">
        <f t="shared" ca="1" si="1311"/>
        <v>115.94606282355218</v>
      </c>
      <c r="L3594" s="30">
        <f t="shared" ca="1" si="1312"/>
        <v>136.36456707808895</v>
      </c>
      <c r="N3594">
        <f t="shared" ca="1" si="1261"/>
        <v>3.4668053736035221E-4</v>
      </c>
      <c r="O3594">
        <f t="shared" ca="1" si="1262"/>
        <v>1.512097062303103E-3</v>
      </c>
      <c r="Q3594">
        <f t="shared" ca="1" si="1274"/>
        <v>2.5181441005961473E-2</v>
      </c>
      <c r="R3594">
        <f t="shared" ca="1" si="1273"/>
        <v>7.9321782739405169E-2</v>
      </c>
      <c r="T3594">
        <f t="shared" ca="1" si="1284"/>
        <v>4.797987871301692E-2</v>
      </c>
      <c r="U3594">
        <f t="shared" ca="1" si="1279"/>
        <v>0.10302317249446223</v>
      </c>
      <c r="W3594">
        <f t="shared" ca="1" si="1280"/>
        <v>0.30420513883659672</v>
      </c>
      <c r="X3594">
        <f t="shared" ca="1" si="1281"/>
        <v>0.49030275645312771</v>
      </c>
      <c r="Z3594">
        <f t="shared" ca="1" si="1294"/>
        <v>115.63031889858391</v>
      </c>
      <c r="AA3594">
        <f t="shared" ca="1" si="1294"/>
        <v>115.31421359676472</v>
      </c>
      <c r="AB3594">
        <f t="shared" ca="1" si="1294"/>
        <v>115.00636006631822</v>
      </c>
      <c r="AC3594">
        <f t="shared" ca="1" si="1295"/>
        <v>115.31421359676472</v>
      </c>
      <c r="AE3594">
        <f ca="1">IFERROR(VLOOKUP($B3594,OFFSET(Input!$A$1,0,MATCH(Index!AE$6&amp;" Index",Input!$1:$1,0)-1,10000,2),2,0),AE3593)</f>
        <v>14.04</v>
      </c>
      <c r="AF3594">
        <f t="shared" ca="1" si="1285"/>
        <v>12.329333333333333</v>
      </c>
      <c r="AG3594">
        <f t="shared" ca="1" si="1285"/>
        <v>12.3925</v>
      </c>
      <c r="AH3594">
        <f t="shared" ca="1" si="1285"/>
        <v>12.5456</v>
      </c>
      <c r="AI3594">
        <f t="shared" ca="1" si="1286"/>
        <v>12.5456</v>
      </c>
      <c r="AK3594">
        <f t="shared" ca="1" si="1287"/>
        <v>1</v>
      </c>
      <c r="AL3594">
        <f t="shared" ca="1" si="1288"/>
        <v>-1</v>
      </c>
      <c r="AN3594" t="str">
        <f t="shared" ca="1" si="1298"/>
        <v>Not Down</v>
      </c>
      <c r="AO3594" t="str">
        <f t="shared" ref="AO3594:AO3657" ca="1" si="1320">IF($C3594=1,IF(SUM(AL3580:AL3594)=15,"Up","Not Up"),AO3593)</f>
        <v>Not Up</v>
      </c>
      <c r="AQ3594">
        <f t="shared" ca="1" si="1296"/>
        <v>1</v>
      </c>
      <c r="AR3594">
        <f t="shared" ca="1" si="1297"/>
        <v>0</v>
      </c>
      <c r="AT3594">
        <f t="shared" ca="1" si="1275"/>
        <v>1</v>
      </c>
      <c r="AU3594">
        <f t="shared" ca="1" si="1276"/>
        <v>0</v>
      </c>
      <c r="AW3594" s="34">
        <f t="shared" ca="1" si="1304"/>
        <v>2.5229629189390687E-2</v>
      </c>
      <c r="AX3594" s="34">
        <f t="shared" ca="1" si="1305"/>
        <v>5.0751518627781343E-2</v>
      </c>
      <c r="AY3594" s="23">
        <f t="shared" ca="1" si="1289"/>
        <v>5.0751518627781343E-2</v>
      </c>
      <c r="BA3594" s="6">
        <f t="shared" ca="1" si="1282"/>
        <v>0.9851921942810602</v>
      </c>
      <c r="BB3594">
        <f t="shared" ca="1" si="1283"/>
        <v>0.97398953433283708</v>
      </c>
      <c r="BC3594" t="str">
        <f t="shared" ca="1" si="1271"/>
        <v>HYG UP Equity</v>
      </c>
      <c r="BD3594" t="str">
        <f t="shared" ca="1" si="1272"/>
        <v>HYG UP Equity</v>
      </c>
      <c r="BF3594">
        <f t="shared" ca="1" si="1292"/>
        <v>1</v>
      </c>
      <c r="BG3594">
        <f t="shared" ca="1" si="1293"/>
        <v>0</v>
      </c>
      <c r="BI3594">
        <f t="shared" ref="BI3594:BI3657" ca="1" si="1321">IF($D3594=0,AQ3593,($D3594/5)*AQ3593+AT3593*(5-$D3594)/5)</f>
        <v>1</v>
      </c>
      <c r="BJ3594">
        <f t="shared" ref="BJ3594:BJ3657" ca="1" si="1322">IF($D3594=0,AR3593,($D3594/5)*AR3593+AU3593*(5-$D3594)/5)</f>
        <v>0</v>
      </c>
      <c r="BL3594">
        <f t="shared" ca="1" si="1277"/>
        <v>11.679931922056456</v>
      </c>
      <c r="BM3594">
        <f t="shared" ca="1" si="1278"/>
        <v>0</v>
      </c>
      <c r="BN3594" s="9">
        <f t="shared" ca="1" si="1268"/>
        <v>1</v>
      </c>
      <c r="BO3594" s="9">
        <f t="shared" ca="1" si="1269"/>
        <v>0</v>
      </c>
      <c r="BP3594" s="9">
        <f t="shared" ca="1" si="1263"/>
        <v>1</v>
      </c>
      <c r="BQ3594" s="9">
        <f t="shared" ca="1" si="1264"/>
        <v>0</v>
      </c>
      <c r="BR3594">
        <f t="shared" ca="1" si="1265"/>
        <v>1354.2421204095704</v>
      </c>
      <c r="BS3594">
        <f t="shared" ca="1" si="1266"/>
        <v>3.4674063800288479E-4</v>
      </c>
      <c r="BT3594">
        <f t="shared" ca="1" si="1267"/>
        <v>1.8055555555555558E-5</v>
      </c>
      <c r="BU3594">
        <f t="shared" ca="1" si="1306"/>
        <v>0</v>
      </c>
      <c r="BV3594">
        <f t="shared" ca="1" si="1307"/>
        <v>0</v>
      </c>
      <c r="BW3594" s="35">
        <f ca="1">IFERROR(VLOOKUP($B3594,OFFSET(Input!$A$1,0,MATCH(Index!BW$6&amp;" Index",Input!$1:$1,0)-1,10000,2),2,0)/100,BW3593)</f>
        <v>5.5000000000000005E-3</v>
      </c>
      <c r="BX3594">
        <f t="shared" ca="1" si="1313"/>
        <v>1.934597082129812E-2</v>
      </c>
      <c r="BY3594">
        <f t="shared" ca="1" si="1314"/>
        <v>1.5278928049854975E-2</v>
      </c>
      <c r="BZ3594">
        <f t="shared" ca="1" si="1315"/>
        <v>5.2458388418278289E-4</v>
      </c>
      <c r="CA3594">
        <f t="shared" ca="1" si="1316"/>
        <v>0.37152189777390104</v>
      </c>
      <c r="CB3594">
        <f t="shared" ca="1" si="1317"/>
        <v>0</v>
      </c>
      <c r="CC3594">
        <f t="shared" ca="1" si="1318"/>
        <v>0.33742158278693074</v>
      </c>
      <c r="CD3594">
        <f t="shared" ca="1" si="1319"/>
        <v>1100.420241172345</v>
      </c>
      <c r="CE3594">
        <v>1100.42024117234</v>
      </c>
      <c r="CF3594" t="b">
        <f t="shared" ca="1" si="1308"/>
        <v>1</v>
      </c>
    </row>
    <row r="3595" spans="2:84" x14ac:dyDescent="0.25">
      <c r="B3595" s="2">
        <v>42738</v>
      </c>
      <c r="C3595">
        <f t="shared" ca="1" si="1309"/>
        <v>1</v>
      </c>
      <c r="D3595">
        <f t="shared" ca="1" si="1310"/>
        <v>0</v>
      </c>
      <c r="E3595">
        <f ca="1">IF($B3595&lt;VLOOKUP(E$6&amp;" Equity",Param,4,0),"",IFERROR(VLOOKUP($B3595,OFFSET(Input!$A$1,0,MATCH(Index!E$6&amp;" Equity",Input!$1:$1,0)-1,10000,2),2,0),E3594))</f>
        <v>86.91</v>
      </c>
      <c r="F3595" s="33">
        <v>119.64</v>
      </c>
      <c r="H3595">
        <f ca="1">IFERROR(VLOOKUP($B3595,OFFSET(Input!$A$1,0,MATCH(Index!H$6,Input!$1:$1,0)-1,10000,2),2,0),0)</f>
        <v>0</v>
      </c>
      <c r="I3595">
        <f ca="1">IFERROR(VLOOKUP($B3595,OFFSET(Input!$A$1,0,MATCH(Index!I$6,Input!$1:$1,0)-1,10000,2),2,0),0)</f>
        <v>0</v>
      </c>
      <c r="K3595">
        <f t="shared" ca="1" si="1311"/>
        <v>116.4283341420557</v>
      </c>
      <c r="L3595" s="30">
        <f t="shared" ca="1" si="1312"/>
        <v>136.94834890642628</v>
      </c>
      <c r="N3595">
        <f t="shared" ref="N3595:N3658" ca="1" si="1323">LN(K3595/K3594)</f>
        <v>4.1508188271505162E-3</v>
      </c>
      <c r="O3595">
        <f t="shared" ref="O3595:O3658" ca="1" si="1324">LN(L3595/L3594)</f>
        <v>4.2718999504775248E-3</v>
      </c>
      <c r="Q3595">
        <f t="shared" ca="1" si="1274"/>
        <v>3.2349373089988157E-2</v>
      </c>
      <c r="R3595">
        <f t="shared" ca="1" si="1273"/>
        <v>8.1352631266984485E-2</v>
      </c>
      <c r="T3595">
        <f t="shared" ca="1" si="1284"/>
        <v>4.5463022089822377E-2</v>
      </c>
      <c r="U3595">
        <f t="shared" ca="1" si="1279"/>
        <v>0.10085685746059442</v>
      </c>
      <c r="W3595">
        <f t="shared" ca="1" si="1280"/>
        <v>0.42118580968528568</v>
      </c>
      <c r="X3595">
        <f t="shared" ca="1" si="1281"/>
        <v>0.45708955526755662</v>
      </c>
      <c r="Z3595">
        <f t="shared" ca="1" si="1294"/>
        <v>115.78348923917633</v>
      </c>
      <c r="AA3595">
        <f t="shared" ca="1" si="1294"/>
        <v>115.43552900680129</v>
      </c>
      <c r="AB3595">
        <f t="shared" ca="1" si="1294"/>
        <v>115.10516525165623</v>
      </c>
      <c r="AC3595">
        <f t="shared" ca="1" si="1295"/>
        <v>115.43552900680129</v>
      </c>
      <c r="AE3595">
        <f ca="1">IFERROR(VLOOKUP($B3595,OFFSET(Input!$A$1,0,MATCH(Index!AE$6&amp;" Index",Input!$1:$1,0)-1,10000,2),2,0),AE3594)</f>
        <v>12.85</v>
      </c>
      <c r="AF3595">
        <f t="shared" ca="1" si="1285"/>
        <v>12.402666666666667</v>
      </c>
      <c r="AG3595">
        <f t="shared" ca="1" si="1285"/>
        <v>12.328999999999999</v>
      </c>
      <c r="AH3595">
        <f t="shared" ca="1" si="1285"/>
        <v>12.566000000000001</v>
      </c>
      <c r="AI3595">
        <f t="shared" ca="1" si="1286"/>
        <v>12.566000000000001</v>
      </c>
      <c r="AK3595">
        <f t="shared" ca="1" si="1287"/>
        <v>1</v>
      </c>
      <c r="AL3595">
        <f t="shared" ca="1" si="1288"/>
        <v>-1</v>
      </c>
      <c r="AN3595" t="str">
        <f t="shared" ca="1" si="1298"/>
        <v>Not Down</v>
      </c>
      <c r="AO3595" t="str">
        <f t="shared" ca="1" si="1320"/>
        <v>Not Up</v>
      </c>
      <c r="AQ3595">
        <f t="shared" ca="1" si="1296"/>
        <v>1</v>
      </c>
      <c r="AR3595">
        <f t="shared" ca="1" si="1297"/>
        <v>0</v>
      </c>
      <c r="AT3595">
        <f t="shared" ca="1" si="1275"/>
        <v>1</v>
      </c>
      <c r="AU3595">
        <f t="shared" ca="1" si="1276"/>
        <v>0</v>
      </c>
      <c r="AW3595" s="34">
        <f t="shared" ca="1" si="1304"/>
        <v>2.5181441005961473E-2</v>
      </c>
      <c r="AX3595" s="34">
        <f t="shared" ca="1" si="1305"/>
        <v>4.797987871301692E-2</v>
      </c>
      <c r="AY3595" s="23">
        <f t="shared" ca="1" si="1289"/>
        <v>4.797987871301692E-2</v>
      </c>
      <c r="BA3595" s="6">
        <f t="shared" ca="1" si="1282"/>
        <v>1.0421035096621665</v>
      </c>
      <c r="BB3595">
        <f t="shared" ca="1" si="1283"/>
        <v>0.97398953433283708</v>
      </c>
      <c r="BC3595" t="str">
        <f t="shared" ca="1" si="1271"/>
        <v>HYG UP Equity</v>
      </c>
      <c r="BD3595" t="str">
        <f t="shared" ca="1" si="1272"/>
        <v>HYG UP Equity</v>
      </c>
      <c r="BF3595">
        <f t="shared" ca="1" si="1292"/>
        <v>1</v>
      </c>
      <c r="BG3595">
        <f t="shared" ca="1" si="1293"/>
        <v>0</v>
      </c>
      <c r="BI3595">
        <f t="shared" ca="1" si="1321"/>
        <v>1</v>
      </c>
      <c r="BJ3595">
        <f t="shared" ca="1" si="1322"/>
        <v>0</v>
      </c>
      <c r="BL3595">
        <f t="shared" ca="1" si="1277"/>
        <v>11.679931922056456</v>
      </c>
      <c r="BM3595">
        <f t="shared" ca="1" si="1278"/>
        <v>0</v>
      </c>
      <c r="BN3595" s="9">
        <f t="shared" ca="1" si="1268"/>
        <v>1</v>
      </c>
      <c r="BO3595" s="9">
        <f t="shared" ca="1" si="1269"/>
        <v>0</v>
      </c>
      <c r="BP3595" s="9">
        <f t="shared" ref="BP3595:BP3658" ca="1" si="1325">(K3595/$BR3595)*BL3595</f>
        <v>1</v>
      </c>
      <c r="BQ3595" s="9">
        <f t="shared" ref="BQ3595:BQ3658" ca="1" si="1326">(L3595/$BR3595)*BM3595</f>
        <v>0</v>
      </c>
      <c r="BR3595">
        <f t="shared" ref="BR3595:BR3658" ca="1" si="1327">SUMPRODUCT(BL3594:BM3594,K3595:L3595)</f>
        <v>1359.8750165776519</v>
      </c>
      <c r="BS3595">
        <f t="shared" ca="1" si="1266"/>
        <v>4.1594454072790832E-3</v>
      </c>
      <c r="BT3595">
        <f t="shared" ca="1" si="1267"/>
        <v>7.2222222222222232E-5</v>
      </c>
      <c r="BU3595">
        <f t="shared" ca="1" si="1306"/>
        <v>0</v>
      </c>
      <c r="BV3595">
        <f t="shared" ca="1" si="1307"/>
        <v>0</v>
      </c>
      <c r="BW3595" s="35">
        <f ca="1">IFERROR(VLOOKUP($B3595,OFFSET(Input!$A$1,0,MATCH(Index!BW$6&amp;" Index",Input!$1:$1,0)-1,10000,2),2,0)/100,BW3594)</f>
        <v>6.6E-3</v>
      </c>
      <c r="BX3595">
        <f t="shared" ca="1" si="1313"/>
        <v>7.7407618763935829E-2</v>
      </c>
      <c r="BY3595">
        <f t="shared" ca="1" si="1314"/>
        <v>6.1134457842908059E-2</v>
      </c>
      <c r="BZ3595">
        <f t="shared" ca="1" si="1315"/>
        <v>1.7491492884839368E-3</v>
      </c>
      <c r="CA3595">
        <f t="shared" ca="1" si="1316"/>
        <v>4.4580844295454884</v>
      </c>
      <c r="CB3595">
        <f t="shared" ca="1" si="1317"/>
        <v>0</v>
      </c>
      <c r="CC3595">
        <f t="shared" ca="1" si="1318"/>
        <v>4.3212915022271279</v>
      </c>
      <c r="CD3595">
        <f t="shared" ca="1" si="1319"/>
        <v>1104.741532674572</v>
      </c>
      <c r="CE3595">
        <v>1104.74153267457</v>
      </c>
      <c r="CF3595" t="b">
        <f t="shared" ca="1" si="1308"/>
        <v>1</v>
      </c>
    </row>
    <row r="3596" spans="2:84" x14ac:dyDescent="0.25">
      <c r="B3596" s="2">
        <v>42739</v>
      </c>
      <c r="C3596">
        <f t="shared" ca="1" si="1309"/>
        <v>0</v>
      </c>
      <c r="D3596">
        <f t="shared" ca="1" si="1310"/>
        <v>1</v>
      </c>
      <c r="E3596">
        <f ca="1">IF($B3596&lt;VLOOKUP(E$6&amp;" Equity",Param,4,0),"",IFERROR(VLOOKUP($B3596,OFFSET(Input!$A$1,0,MATCH(Index!E$6&amp;" Equity",Input!$1:$1,0)-1,10000,2),2,0),E3595))</f>
        <v>87.38</v>
      </c>
      <c r="F3596" s="33">
        <v>120.1</v>
      </c>
      <c r="H3596">
        <f ca="1">IFERROR(VLOOKUP($B3596,OFFSET(Input!$A$1,0,MATCH(Index!H$6,Input!$1:$1,0)-1,10000,2),2,0),0)</f>
        <v>0</v>
      </c>
      <c r="I3596">
        <f ca="1">IFERROR(VLOOKUP($B3596,OFFSET(Input!$A$1,0,MATCH(Index!I$6,Input!$1:$1,0)-1,10000,2),2,0),0)</f>
        <v>0</v>
      </c>
      <c r="K3596">
        <f t="shared" ca="1" si="1311"/>
        <v>117.05796614121307</v>
      </c>
      <c r="L3596" s="30">
        <f t="shared" ca="1" si="1312"/>
        <v>137.47489722218151</v>
      </c>
      <c r="N3596">
        <f t="shared" ca="1" si="1323"/>
        <v>5.3933230739211316E-3</v>
      </c>
      <c r="O3596">
        <f t="shared" ca="1" si="1324"/>
        <v>3.8374953241905969E-3</v>
      </c>
      <c r="Q3596">
        <f t="shared" ca="1" si="1274"/>
        <v>4.0189536482828463E-2</v>
      </c>
      <c r="R3596">
        <f t="shared" ca="1" si="1273"/>
        <v>6.4068623958536436E-2</v>
      </c>
      <c r="T3596">
        <f t="shared" ca="1" si="1284"/>
        <v>4.8476304954263701E-2</v>
      </c>
      <c r="U3596">
        <f t="shared" ca="1" si="1279"/>
        <v>0.10169933720408884</v>
      </c>
      <c r="W3596">
        <f t="shared" ca="1" si="1280"/>
        <v>0.36567463469260758</v>
      </c>
      <c r="X3596">
        <f t="shared" ca="1" si="1281"/>
        <v>0.48517511720938927</v>
      </c>
      <c r="Z3596">
        <f t="shared" ca="1" si="1294"/>
        <v>115.9702476968699</v>
      </c>
      <c r="AA3596">
        <f t="shared" ca="1" si="1294"/>
        <v>115.57363847538848</v>
      </c>
      <c r="AB3596">
        <f t="shared" ca="1" si="1294"/>
        <v>115.2296874244352</v>
      </c>
      <c r="AC3596">
        <f t="shared" ca="1" si="1295"/>
        <v>115.57363847538848</v>
      </c>
      <c r="AE3596">
        <f ca="1">IFERROR(VLOOKUP($B3596,OFFSET(Input!$A$1,0,MATCH(Index!AE$6&amp;" Index",Input!$1:$1,0)-1,10000,2),2,0),AE3595)</f>
        <v>11.85</v>
      </c>
      <c r="AF3596">
        <f t="shared" ca="1" si="1285"/>
        <v>12.349999999999998</v>
      </c>
      <c r="AG3596">
        <f t="shared" ca="1" si="1285"/>
        <v>12.314499999999999</v>
      </c>
      <c r="AH3596">
        <f t="shared" ca="1" si="1285"/>
        <v>12.514000000000003</v>
      </c>
      <c r="AI3596">
        <f t="shared" ca="1" si="1286"/>
        <v>12.514000000000003</v>
      </c>
      <c r="AK3596">
        <f t="shared" ca="1" si="1287"/>
        <v>1</v>
      </c>
      <c r="AL3596">
        <f t="shared" ca="1" si="1288"/>
        <v>-1</v>
      </c>
      <c r="AN3596" t="str">
        <f t="shared" ca="1" si="1298"/>
        <v>Not Down</v>
      </c>
      <c r="AO3596" t="str">
        <f t="shared" ca="1" si="1320"/>
        <v>Not Up</v>
      </c>
      <c r="AQ3596">
        <f t="shared" ca="1" si="1296"/>
        <v>1</v>
      </c>
      <c r="AR3596">
        <f t="shared" ca="1" si="1297"/>
        <v>0</v>
      </c>
      <c r="AT3596">
        <f t="shared" ca="1" si="1275"/>
        <v>1</v>
      </c>
      <c r="AU3596">
        <f t="shared" ca="1" si="1276"/>
        <v>0</v>
      </c>
      <c r="AW3596" s="34">
        <f t="shared" ca="1" si="1304"/>
        <v>3.2349373089988157E-2</v>
      </c>
      <c r="AX3596" s="34">
        <f t="shared" ca="1" si="1305"/>
        <v>4.5463022089822377E-2</v>
      </c>
      <c r="AY3596" s="23">
        <f t="shared" ca="1" si="1289"/>
        <v>4.5463022089822377E-2</v>
      </c>
      <c r="BA3596" s="6">
        <f t="shared" ca="1" si="1282"/>
        <v>1.099794903673887</v>
      </c>
      <c r="BB3596">
        <f t="shared" ca="1" si="1283"/>
        <v>1.099794903673887</v>
      </c>
      <c r="BC3596" t="str">
        <f t="shared" ca="1" si="1271"/>
        <v>HYG UP Equity</v>
      </c>
      <c r="BD3596" t="str">
        <f t="shared" ca="1" si="1272"/>
        <v>HYG UP Equity</v>
      </c>
      <c r="BF3596">
        <f t="shared" ca="1" si="1292"/>
        <v>1</v>
      </c>
      <c r="BG3596">
        <f t="shared" ca="1" si="1293"/>
        <v>0</v>
      </c>
      <c r="BI3596">
        <f t="shared" ca="1" si="1321"/>
        <v>1</v>
      </c>
      <c r="BJ3596">
        <f t="shared" ca="1" si="1322"/>
        <v>0</v>
      </c>
      <c r="BL3596">
        <f t="shared" ca="1" si="1277"/>
        <v>11.679931922056456</v>
      </c>
      <c r="BM3596">
        <f t="shared" ca="1" si="1278"/>
        <v>0</v>
      </c>
      <c r="BN3596" s="9">
        <f t="shared" ca="1" si="1268"/>
        <v>0.99999999999999989</v>
      </c>
      <c r="BO3596" s="9">
        <f t="shared" ca="1" si="1269"/>
        <v>0</v>
      </c>
      <c r="BP3596" s="9">
        <f t="shared" ca="1" si="1325"/>
        <v>0.99999999999999989</v>
      </c>
      <c r="BQ3596" s="9">
        <f t="shared" ca="1" si="1326"/>
        <v>0</v>
      </c>
      <c r="BR3596">
        <f t="shared" ca="1" si="1327"/>
        <v>1367.2290754637584</v>
      </c>
      <c r="BS3596">
        <f t="shared" ref="BS3596:BS3659" ca="1" si="1328">BR3596/BR3595-1</f>
        <v>5.4078932228744936E-3</v>
      </c>
      <c r="BT3596">
        <f t="shared" ref="BT3596:BT3659" ca="1" si="1329">(($B3596-$B3595)/360)*0.65%*SUM(BN3596:BO3596)</f>
        <v>1.8055555555555555E-5</v>
      </c>
      <c r="BU3596">
        <f t="shared" ca="1" si="1306"/>
        <v>2.5161073868209962E-5</v>
      </c>
      <c r="BV3596">
        <f t="shared" ca="1" si="1307"/>
        <v>0</v>
      </c>
      <c r="BW3596" s="35">
        <f ca="1">IFERROR(VLOOKUP($B3596,OFFSET(Input!$A$1,0,MATCH(Index!BW$6&amp;" Index",Input!$1:$1,0)-1,10000,2),2,0)/100,BW3595)</f>
        <v>6.6E-3</v>
      </c>
      <c r="BX3596">
        <f t="shared" ca="1" si="1313"/>
        <v>1.9427898586919533E-2</v>
      </c>
      <c r="BY3596">
        <f t="shared" ca="1" si="1314"/>
        <v>1.5343632398257945E-2</v>
      </c>
      <c r="BZ3596">
        <f t="shared" ca="1" si="1315"/>
        <v>5.2680543128988302E-4</v>
      </c>
      <c r="CA3596">
        <f t="shared" ca="1" si="1316"/>
        <v>5.8189292918526512</v>
      </c>
      <c r="CB3596">
        <f t="shared" ca="1" si="1317"/>
        <v>2.7796483308904395E-2</v>
      </c>
      <c r="CC3596">
        <f t="shared" ca="1" si="1318"/>
        <v>5.7568880829898585</v>
      </c>
      <c r="CD3596">
        <f t="shared" ca="1" si="1319"/>
        <v>1110.4984207575619</v>
      </c>
      <c r="CE3596">
        <v>1110.4984207575601</v>
      </c>
      <c r="CF3596" t="b">
        <f t="shared" ca="1" si="1308"/>
        <v>1</v>
      </c>
    </row>
    <row r="3597" spans="2:84" x14ac:dyDescent="0.25">
      <c r="B3597" s="2">
        <v>42740</v>
      </c>
      <c r="C3597">
        <f t="shared" ca="1" si="1309"/>
        <v>0</v>
      </c>
      <c r="D3597">
        <f t="shared" ca="1" si="1310"/>
        <v>2</v>
      </c>
      <c r="E3597">
        <f ca="1">IF($B3597&lt;VLOOKUP(E$6&amp;" Equity",Param,4,0),"",IFERROR(VLOOKUP($B3597,OFFSET(Input!$A$1,0,MATCH(Index!E$6&amp;" Equity",Input!$1:$1,0)-1,10000,2),2,0),E3596))</f>
        <v>87.25</v>
      </c>
      <c r="F3597" s="33">
        <v>121.98</v>
      </c>
      <c r="H3597">
        <f ca="1">IFERROR(VLOOKUP($B3597,OFFSET(Input!$A$1,0,MATCH(Index!H$6,Input!$1:$1,0)-1,10000,2),2,0),0)</f>
        <v>0</v>
      </c>
      <c r="I3597">
        <f ca="1">IFERROR(VLOOKUP($B3597,OFFSET(Input!$A$1,0,MATCH(Index!I$6,Input!$1:$1,0)-1,10000,2),2,0),0)</f>
        <v>0</v>
      </c>
      <c r="K3597">
        <f t="shared" ca="1" si="1311"/>
        <v>116.88381260953125</v>
      </c>
      <c r="L3597" s="30">
        <f t="shared" ca="1" si="1312"/>
        <v>139.62687729526814</v>
      </c>
      <c r="N3597">
        <f t="shared" ca="1" si="1323"/>
        <v>-1.4888624407532703E-3</v>
      </c>
      <c r="O3597">
        <f t="shared" ca="1" si="1324"/>
        <v>1.553236778237255E-2</v>
      </c>
      <c r="Q3597">
        <f t="shared" ca="1" si="1274"/>
        <v>4.0278654130223364E-2</v>
      </c>
      <c r="R3597">
        <f t="shared" ca="1" si="1273"/>
        <v>9.7752328693096469E-2</v>
      </c>
      <c r="T3597">
        <f t="shared" ca="1" si="1284"/>
        <v>4.5403984002119188E-2</v>
      </c>
      <c r="U3597">
        <f t="shared" ca="1" si="1279"/>
        <v>0.11565208744484955</v>
      </c>
      <c r="W3597">
        <f t="shared" ca="1" si="1280"/>
        <v>0.13557246395506356</v>
      </c>
      <c r="X3597">
        <f t="shared" ca="1" si="1281"/>
        <v>0.40908176542580588</v>
      </c>
      <c r="Z3597">
        <f t="shared" ca="1" si="1294"/>
        <v>116.12356802895098</v>
      </c>
      <c r="AA3597">
        <f t="shared" ca="1" si="1294"/>
        <v>115.67433280009547</v>
      </c>
      <c r="AB3597">
        <f t="shared" ca="1" si="1294"/>
        <v>115.35309223816824</v>
      </c>
      <c r="AC3597">
        <f t="shared" ca="1" si="1295"/>
        <v>115.67433280009547</v>
      </c>
      <c r="AE3597">
        <f ca="1">IFERROR(VLOOKUP($B3597,OFFSET(Input!$A$1,0,MATCH(Index!AE$6&amp;" Index",Input!$1:$1,0)-1,10000,2),2,0),AE3596)</f>
        <v>11.67</v>
      </c>
      <c r="AF3597">
        <f t="shared" ca="1" si="1285"/>
        <v>12.279999999999998</v>
      </c>
      <c r="AG3597">
        <f t="shared" ca="1" si="1285"/>
        <v>12.308499999999999</v>
      </c>
      <c r="AH3597">
        <f t="shared" ca="1" si="1285"/>
        <v>12.464800000000002</v>
      </c>
      <c r="AI3597">
        <f t="shared" ca="1" si="1286"/>
        <v>12.464800000000002</v>
      </c>
      <c r="AK3597">
        <f t="shared" ca="1" si="1287"/>
        <v>1</v>
      </c>
      <c r="AL3597">
        <f t="shared" ca="1" si="1288"/>
        <v>-1</v>
      </c>
      <c r="AN3597" t="str">
        <f t="shared" ca="1" si="1298"/>
        <v>Not Down</v>
      </c>
      <c r="AO3597" t="str">
        <f t="shared" ca="1" si="1320"/>
        <v>Not Up</v>
      </c>
      <c r="AQ3597">
        <f t="shared" ca="1" si="1296"/>
        <v>1</v>
      </c>
      <c r="AR3597">
        <f t="shared" ca="1" si="1297"/>
        <v>0</v>
      </c>
      <c r="AT3597">
        <f t="shared" ca="1" si="1275"/>
        <v>1</v>
      </c>
      <c r="AU3597">
        <f t="shared" ca="1" si="1276"/>
        <v>0</v>
      </c>
      <c r="AW3597" s="34">
        <f t="shared" ca="1" si="1304"/>
        <v>4.0189536482828463E-2</v>
      </c>
      <c r="AX3597" s="34">
        <f t="shared" ca="1" si="1305"/>
        <v>4.8476304954263701E-2</v>
      </c>
      <c r="AY3597" s="23">
        <f t="shared" ca="1" si="1289"/>
        <v>4.8476304954263701E-2</v>
      </c>
      <c r="BA3597" s="6">
        <f t="shared" ca="1" si="1282"/>
        <v>1.031431748916793</v>
      </c>
      <c r="BB3597">
        <f t="shared" ca="1" si="1283"/>
        <v>1.031431748916793</v>
      </c>
      <c r="BC3597" t="str">
        <f t="shared" ca="1" si="1271"/>
        <v>HYG UP Equity</v>
      </c>
      <c r="BD3597" t="str">
        <f t="shared" ca="1" si="1272"/>
        <v>HYG UP Equity</v>
      </c>
      <c r="BF3597">
        <f t="shared" ca="1" si="1292"/>
        <v>1</v>
      </c>
      <c r="BG3597">
        <f t="shared" ca="1" si="1293"/>
        <v>0</v>
      </c>
      <c r="BI3597">
        <f t="shared" ca="1" si="1321"/>
        <v>1</v>
      </c>
      <c r="BJ3597">
        <f t="shared" ca="1" si="1322"/>
        <v>0</v>
      </c>
      <c r="BL3597">
        <f t="shared" ca="1" si="1277"/>
        <v>11.679931922056456</v>
      </c>
      <c r="BM3597">
        <f t="shared" ca="1" si="1278"/>
        <v>0</v>
      </c>
      <c r="BN3597" s="9">
        <f t="shared" ca="1" si="1268"/>
        <v>0.99999999999999989</v>
      </c>
      <c r="BO3597" s="9">
        <f t="shared" ca="1" si="1269"/>
        <v>0</v>
      </c>
      <c r="BP3597" s="9">
        <f t="shared" ca="1" si="1325"/>
        <v>0.99999999999999989</v>
      </c>
      <c r="BQ3597" s="9">
        <f t="shared" ca="1" si="1326"/>
        <v>0</v>
      </c>
      <c r="BR3597">
        <f t="shared" ca="1" si="1327"/>
        <v>1365.1949740697289</v>
      </c>
      <c r="BS3597">
        <f t="shared" ca="1" si="1328"/>
        <v>-1.4877546349278958E-3</v>
      </c>
      <c r="BT3597">
        <f t="shared" ca="1" si="1329"/>
        <v>1.8055555555555555E-5</v>
      </c>
      <c r="BU3597">
        <f t="shared" ca="1" si="1306"/>
        <v>1.3672630951418796E-5</v>
      </c>
      <c r="BV3597">
        <f t="shared" ca="1" si="1307"/>
        <v>0</v>
      </c>
      <c r="BW3597" s="35">
        <f ca="1">IFERROR(VLOOKUP($B3597,OFFSET(Input!$A$1,0,MATCH(Index!BW$6&amp;" Index",Input!$1:$1,0)-1,10000,2),2,0)/100,BW3596)</f>
        <v>6.6E-3</v>
      </c>
      <c r="BX3597">
        <f t="shared" ca="1" si="1313"/>
        <v>2.205162020546092E-2</v>
      </c>
      <c r="BY3597">
        <f t="shared" ca="1" si="1314"/>
        <v>1.5423589177188361E-2</v>
      </c>
      <c r="BZ3597">
        <f t="shared" ca="1" si="1315"/>
        <v>-2.0317381870409166E-3</v>
      </c>
      <c r="CA3597">
        <f t="shared" ca="1" si="1316"/>
        <v>-1.8170252400929052</v>
      </c>
      <c r="CB3597">
        <f t="shared" ca="1" si="1317"/>
        <v>1.5183435079151535E-2</v>
      </c>
      <c r="CC3597">
        <f t="shared" ca="1" si="1318"/>
        <v>-1.8717156227417471</v>
      </c>
      <c r="CD3597">
        <f t="shared" ca="1" si="1319"/>
        <v>1108.6267051348202</v>
      </c>
      <c r="CE3597">
        <v>1108.62670513482</v>
      </c>
      <c r="CF3597" t="b">
        <f t="shared" ca="1" si="1308"/>
        <v>1</v>
      </c>
    </row>
    <row r="3598" spans="2:84" x14ac:dyDescent="0.25">
      <c r="B3598" s="2">
        <v>42741</v>
      </c>
      <c r="C3598">
        <f t="shared" ca="1" si="1309"/>
        <v>0</v>
      </c>
      <c r="D3598">
        <f t="shared" ca="1" si="1310"/>
        <v>3</v>
      </c>
      <c r="E3598">
        <f ca="1">IF($B3598&lt;VLOOKUP(E$6&amp;" Equity",Param,4,0),"",IFERROR(VLOOKUP($B3598,OFFSET(Input!$A$1,0,MATCH(Index!E$6&amp;" Equity",Input!$1:$1,0)-1,10000,2),2,0),E3597))</f>
        <v>87.23</v>
      </c>
      <c r="F3598" s="33">
        <v>120.86</v>
      </c>
      <c r="H3598">
        <f ca="1">IFERROR(VLOOKUP($B3598,OFFSET(Input!$A$1,0,MATCH(Index!H$6,Input!$1:$1,0)-1,10000,2),2,0),0)</f>
        <v>0</v>
      </c>
      <c r="I3598">
        <f ca="1">IFERROR(VLOOKUP($B3598,OFFSET(Input!$A$1,0,MATCH(Index!I$6,Input!$1:$1,0)-1,10000,2),2,0),0)</f>
        <v>0</v>
      </c>
      <c r="K3598">
        <f t="shared" ca="1" si="1311"/>
        <v>116.85701975850327</v>
      </c>
      <c r="L3598" s="30">
        <f t="shared" ca="1" si="1312"/>
        <v>138.34484661342933</v>
      </c>
      <c r="N3598">
        <f t="shared" ca="1" si="1323"/>
        <v>-2.2925263740937419E-4</v>
      </c>
      <c r="O3598">
        <f t="shared" ca="1" si="1324"/>
        <v>-9.2242459348977155E-3</v>
      </c>
      <c r="Q3598">
        <f t="shared" ca="1" si="1274"/>
        <v>3.9342771447062649E-2</v>
      </c>
      <c r="R3598">
        <f t="shared" ca="1" si="1273"/>
        <v>0.10588156042584922</v>
      </c>
      <c r="T3598">
        <f t="shared" ca="1" si="1284"/>
        <v>4.182068636337101E-2</v>
      </c>
      <c r="U3598">
        <f t="shared" ca="1" si="1279"/>
        <v>0.11634202009498555</v>
      </c>
      <c r="W3598">
        <f t="shared" ca="1" si="1280"/>
        <v>9.4713608474363331E-2</v>
      </c>
      <c r="X3598">
        <f t="shared" ca="1" si="1281"/>
        <v>0.33712589874770937</v>
      </c>
      <c r="Z3598">
        <f t="shared" ca="1" si="1294"/>
        <v>116.25418061037389</v>
      </c>
      <c r="AA3598">
        <f t="shared" ca="1" si="1294"/>
        <v>115.74498001495503</v>
      </c>
      <c r="AB3598">
        <f t="shared" ca="1" si="1294"/>
        <v>115.47329850796149</v>
      </c>
      <c r="AC3598">
        <f t="shared" ca="1" si="1295"/>
        <v>115.74498001495503</v>
      </c>
      <c r="AE3598">
        <f ca="1">IFERROR(VLOOKUP($B3598,OFFSET(Input!$A$1,0,MATCH(Index!AE$6&amp;" Index",Input!$1:$1,0)-1,10000,2),2,0),AE3597)</f>
        <v>11.32</v>
      </c>
      <c r="AF3598">
        <f t="shared" ca="1" si="1285"/>
        <v>12.15533333333333</v>
      </c>
      <c r="AG3598">
        <f t="shared" ca="1" si="1285"/>
        <v>12.263499999999997</v>
      </c>
      <c r="AH3598">
        <f t="shared" ca="1" si="1285"/>
        <v>12.384400000000003</v>
      </c>
      <c r="AI3598">
        <f t="shared" ca="1" si="1286"/>
        <v>12.384400000000003</v>
      </c>
      <c r="AK3598">
        <f t="shared" ca="1" si="1287"/>
        <v>1</v>
      </c>
      <c r="AL3598">
        <f t="shared" ca="1" si="1288"/>
        <v>-1</v>
      </c>
      <c r="AN3598" t="str">
        <f t="shared" ca="1" si="1298"/>
        <v>Not Down</v>
      </c>
      <c r="AO3598" t="str">
        <f t="shared" ca="1" si="1320"/>
        <v>Not Up</v>
      </c>
      <c r="AQ3598">
        <f t="shared" ca="1" si="1296"/>
        <v>1</v>
      </c>
      <c r="AR3598">
        <f t="shared" ca="1" si="1297"/>
        <v>0</v>
      </c>
      <c r="AT3598">
        <f t="shared" ca="1" si="1275"/>
        <v>1</v>
      </c>
      <c r="AU3598">
        <f t="shared" ca="1" si="1276"/>
        <v>0</v>
      </c>
      <c r="AW3598" s="34">
        <f t="shared" ca="1" si="1304"/>
        <v>4.0278654130223364E-2</v>
      </c>
      <c r="AX3598" s="34">
        <f t="shared" ca="1" si="1305"/>
        <v>4.5403984002119188E-2</v>
      </c>
      <c r="AY3598" s="23">
        <f t="shared" ca="1" si="1289"/>
        <v>4.5403984002119188E-2</v>
      </c>
      <c r="BA3598" s="6">
        <f t="shared" ca="1" si="1282"/>
        <v>1.1012249497239339</v>
      </c>
      <c r="BB3598">
        <f t="shared" ca="1" si="1283"/>
        <v>1.1012249497239339</v>
      </c>
      <c r="BC3598" t="str">
        <f t="shared" ca="1" si="1271"/>
        <v>HYG UP Equity</v>
      </c>
      <c r="BD3598" t="str">
        <f t="shared" ca="1" si="1272"/>
        <v>HYG UP Equity</v>
      </c>
      <c r="BF3598">
        <f t="shared" ca="1" si="1292"/>
        <v>1</v>
      </c>
      <c r="BG3598">
        <f t="shared" ca="1" si="1293"/>
        <v>0</v>
      </c>
      <c r="BI3598">
        <f t="shared" ca="1" si="1321"/>
        <v>1</v>
      </c>
      <c r="BJ3598">
        <f t="shared" ca="1" si="1322"/>
        <v>0</v>
      </c>
      <c r="BL3598">
        <f t="shared" ca="1" si="1277"/>
        <v>11.679931922056456</v>
      </c>
      <c r="BM3598">
        <f t="shared" ca="1" si="1278"/>
        <v>0</v>
      </c>
      <c r="BN3598" s="9">
        <f t="shared" ref="BN3598:BN3661" ca="1" si="1330">(K3598/$BR3598)*BL3597</f>
        <v>0.99999999999999989</v>
      </c>
      <c r="BO3598" s="9">
        <f t="shared" ref="BO3598:BO3661" ca="1" si="1331">(L3598/$BR3598)*BM3597</f>
        <v>0</v>
      </c>
      <c r="BP3598" s="9">
        <f t="shared" ca="1" si="1325"/>
        <v>0.99999999999999989</v>
      </c>
      <c r="BQ3598" s="9">
        <f t="shared" ca="1" si="1326"/>
        <v>0</v>
      </c>
      <c r="BR3598">
        <f t="shared" ca="1" si="1327"/>
        <v>1364.8820353937244</v>
      </c>
      <c r="BS3598">
        <f t="shared" ca="1" si="1328"/>
        <v>-2.2922636103150928E-4</v>
      </c>
      <c r="BT3598">
        <f t="shared" ca="1" si="1329"/>
        <v>1.8055555555555555E-5</v>
      </c>
      <c r="BU3598">
        <f t="shared" ca="1" si="1306"/>
        <v>1.3958640161428183E-5</v>
      </c>
      <c r="BV3598">
        <f t="shared" ca="1" si="1307"/>
        <v>0</v>
      </c>
      <c r="BW3598" s="35">
        <f ca="1">IFERROR(VLOOKUP($B3598,OFFSET(Input!$A$1,0,MATCH(Index!BW$6&amp;" Index",Input!$1:$1,0)-1,10000,2),2,0)/100,BW3597)</f>
        <v>6.6E-3</v>
      </c>
      <c r="BX3598">
        <f t="shared" ca="1" si="1313"/>
        <v>2.0646036330347086E-2</v>
      </c>
      <c r="BY3598">
        <f t="shared" ca="1" si="1314"/>
        <v>1.5397593126872503E-2</v>
      </c>
      <c r="BZ3598">
        <f t="shared" ca="1" si="1315"/>
        <v>-6.3884473103456856E-4</v>
      </c>
      <c r="CA3598">
        <f t="shared" ca="1" si="1316"/>
        <v>-0.26211410461272733</v>
      </c>
      <c r="CB3598">
        <f t="shared" ca="1" si="1317"/>
        <v>1.5474921250326701E-2</v>
      </c>
      <c r="CC3598">
        <f t="shared" ca="1" si="1318"/>
        <v>-0.31427150005130816</v>
      </c>
      <c r="CD3598">
        <f t="shared" ca="1" si="1319"/>
        <v>1108.3124336347689</v>
      </c>
      <c r="CE3598">
        <v>1108.3124336347701</v>
      </c>
      <c r="CF3598" t="b">
        <f t="shared" ca="1" si="1308"/>
        <v>1</v>
      </c>
    </row>
    <row r="3599" spans="2:84" x14ac:dyDescent="0.25">
      <c r="B3599" s="2">
        <v>42744</v>
      </c>
      <c r="C3599">
        <f t="shared" ca="1" si="1309"/>
        <v>0</v>
      </c>
      <c r="D3599">
        <f t="shared" ca="1" si="1310"/>
        <v>4</v>
      </c>
      <c r="E3599">
        <f ca="1">IF($B3599&lt;VLOOKUP(E$6&amp;" Equity",Param,4,0),"",IFERROR(VLOOKUP($B3599,OFFSET(Input!$A$1,0,MATCH(Index!E$6&amp;" Equity",Input!$1:$1,0)-1,10000,2),2,0),E3598))</f>
        <v>87.21</v>
      </c>
      <c r="F3599" s="33">
        <v>121.83</v>
      </c>
      <c r="H3599">
        <f ca="1">IFERROR(VLOOKUP($B3599,OFFSET(Input!$A$1,0,MATCH(Index!H$6,Input!$1:$1,0)-1,10000,2),2,0),0)</f>
        <v>0</v>
      </c>
      <c r="I3599">
        <f ca="1">IFERROR(VLOOKUP($B3599,OFFSET(Input!$A$1,0,MATCH(Index!I$6,Input!$1:$1,0)-1,10000,2),2,0),0)</f>
        <v>0</v>
      </c>
      <c r="K3599">
        <f t="shared" ca="1" si="1311"/>
        <v>116.83022690747528</v>
      </c>
      <c r="L3599" s="30">
        <f t="shared" ca="1" si="1312"/>
        <v>139.45517675752188</v>
      </c>
      <c r="N3599">
        <f t="shared" ca="1" si="1323"/>
        <v>-2.2930520623307233E-4</v>
      </c>
      <c r="O3599">
        <f t="shared" ca="1" si="1324"/>
        <v>7.9937794329036742E-3</v>
      </c>
      <c r="Q3599">
        <f t="shared" ca="1" si="1274"/>
        <v>3.7861937166017288E-2</v>
      </c>
      <c r="R3599">
        <f t="shared" ca="1" si="1273"/>
        <v>0.11287426793097798</v>
      </c>
      <c r="T3599">
        <f t="shared" ca="1" si="1284"/>
        <v>4.1826591458885384E-2</v>
      </c>
      <c r="U3599">
        <f t="shared" ca="1" si="1279"/>
        <v>0.11210294019852612</v>
      </c>
      <c r="W3599">
        <f t="shared" ca="1" si="1280"/>
        <v>0.1041035153203138</v>
      </c>
      <c r="X3599">
        <f t="shared" ca="1" si="1281"/>
        <v>0.34121132636353146</v>
      </c>
      <c r="Z3599">
        <f t="shared" ca="1" si="1294"/>
        <v>116.35733308683157</v>
      </c>
      <c r="AA3599">
        <f t="shared" ca="1" si="1294"/>
        <v>115.8149552027817</v>
      </c>
      <c r="AB3599">
        <f t="shared" ca="1" si="1294"/>
        <v>115.6136652597629</v>
      </c>
      <c r="AC3599">
        <f t="shared" ca="1" si="1295"/>
        <v>115.8149552027817</v>
      </c>
      <c r="AE3599">
        <f ca="1">IFERROR(VLOOKUP($B3599,OFFSET(Input!$A$1,0,MATCH(Index!AE$6&amp;" Index",Input!$1:$1,0)-1,10000,2),2,0),AE3598)</f>
        <v>11.56</v>
      </c>
      <c r="AF3599">
        <f t="shared" ca="1" si="1285"/>
        <v>12.073333333333331</v>
      </c>
      <c r="AG3599">
        <f t="shared" ca="1" si="1285"/>
        <v>12.209499999999998</v>
      </c>
      <c r="AH3599">
        <f t="shared" ca="1" si="1285"/>
        <v>12.284000000000001</v>
      </c>
      <c r="AI3599">
        <f t="shared" ca="1" si="1286"/>
        <v>12.284000000000001</v>
      </c>
      <c r="AK3599">
        <f t="shared" ca="1" si="1287"/>
        <v>1</v>
      </c>
      <c r="AL3599">
        <f t="shared" ca="1" si="1288"/>
        <v>-1</v>
      </c>
      <c r="AN3599" t="str">
        <f t="shared" ca="1" si="1298"/>
        <v>Not Down</v>
      </c>
      <c r="AO3599" t="str">
        <f t="shared" ca="1" si="1320"/>
        <v>Not Up</v>
      </c>
      <c r="AQ3599">
        <f t="shared" ca="1" si="1296"/>
        <v>1</v>
      </c>
      <c r="AR3599">
        <f t="shared" ca="1" si="1297"/>
        <v>0</v>
      </c>
      <c r="AT3599">
        <f t="shared" ca="1" si="1275"/>
        <v>1</v>
      </c>
      <c r="AU3599">
        <f t="shared" ca="1" si="1276"/>
        <v>0</v>
      </c>
      <c r="AW3599" s="34">
        <f t="shared" ca="1" si="1304"/>
        <v>3.9342771447062649E-2</v>
      </c>
      <c r="AX3599" s="34">
        <f t="shared" ca="1" si="1305"/>
        <v>4.182068636337101E-2</v>
      </c>
      <c r="AY3599" s="23">
        <f t="shared" ca="1" si="1289"/>
        <v>4.182068636337101E-2</v>
      </c>
      <c r="BA3599" s="6">
        <f t="shared" ca="1" si="1282"/>
        <v>1.1955805690408972</v>
      </c>
      <c r="BB3599">
        <f t="shared" ca="1" si="1283"/>
        <v>1.1955805690408972</v>
      </c>
      <c r="BC3599" t="str">
        <f t="shared" ref="BC3599:BC3662" ca="1" si="1332">IF($D3599=1,BD3598,BC3598)</f>
        <v>HYG UP Equity</v>
      </c>
      <c r="BD3599" t="str">
        <f t="shared" ref="BD3599:BD3662" ca="1" si="1333">IF($D3599=1,IF(AO3599="Up","TLT UP Equity",IF(AN3599="Down","TLT UP equity","HYG UP Equity")),BD3598)</f>
        <v>HYG UP Equity</v>
      </c>
      <c r="BF3599">
        <f t="shared" ca="1" si="1292"/>
        <v>1</v>
      </c>
      <c r="BG3599">
        <f t="shared" ca="1" si="1293"/>
        <v>0</v>
      </c>
      <c r="BI3599">
        <f t="shared" ca="1" si="1321"/>
        <v>1</v>
      </c>
      <c r="BJ3599">
        <f t="shared" ca="1" si="1322"/>
        <v>0</v>
      </c>
      <c r="BL3599">
        <f t="shared" ca="1" si="1277"/>
        <v>11.679931922056456</v>
      </c>
      <c r="BM3599">
        <f t="shared" ca="1" si="1278"/>
        <v>0</v>
      </c>
      <c r="BN3599" s="9">
        <f t="shared" ca="1" si="1330"/>
        <v>1</v>
      </c>
      <c r="BO3599" s="9">
        <f t="shared" ca="1" si="1331"/>
        <v>0</v>
      </c>
      <c r="BP3599" s="9">
        <f t="shared" ca="1" si="1325"/>
        <v>1</v>
      </c>
      <c r="BQ3599" s="9">
        <f t="shared" ca="1" si="1326"/>
        <v>0</v>
      </c>
      <c r="BR3599">
        <f t="shared" ca="1" si="1327"/>
        <v>1364.5690967177195</v>
      </c>
      <c r="BS3599">
        <f t="shared" ca="1" si="1328"/>
        <v>-2.2927891780377685E-4</v>
      </c>
      <c r="BT3599">
        <f t="shared" ca="1" si="1329"/>
        <v>5.4166666666666671E-5</v>
      </c>
      <c r="BU3599">
        <f t="shared" ca="1" si="1306"/>
        <v>1.8871123863392649E-5</v>
      </c>
      <c r="BV3599">
        <f t="shared" ca="1" si="1307"/>
        <v>0</v>
      </c>
      <c r="BW3599" s="35">
        <f ca="1">IFERROR(VLOOKUP($B3599,OFFSET(Input!$A$1,0,MATCH(Index!BW$6&amp;" Index",Input!$1:$1,0)-1,10000,2),2,0)/100,BW3598)</f>
        <v>6.6E-3</v>
      </c>
      <c r="BX3599">
        <f t="shared" ca="1" si="1313"/>
        <v>6.6110487300425722E-2</v>
      </c>
      <c r="BY3599">
        <f t="shared" ca="1" si="1314"/>
        <v>4.6179684734782039E-2</v>
      </c>
      <c r="BZ3599">
        <f t="shared" ca="1" si="1315"/>
        <v>-6.170387870519968E-3</v>
      </c>
      <c r="CA3599">
        <f t="shared" ca="1" si="1316"/>
        <v>-0.27983521816102042</v>
      </c>
      <c r="CB3599">
        <f t="shared" ca="1" si="1317"/>
        <v>2.0915101214459868E-2</v>
      </c>
      <c r="CC3599">
        <f t="shared" ca="1" si="1318"/>
        <v>-0.41921087928120804</v>
      </c>
      <c r="CD3599">
        <f t="shared" ca="1" si="1319"/>
        <v>1107.8932227554876</v>
      </c>
      <c r="CE3599">
        <v>1107.8932227554899</v>
      </c>
      <c r="CF3599" t="b">
        <f t="shared" ca="1" si="1308"/>
        <v>1</v>
      </c>
    </row>
    <row r="3600" spans="2:84" x14ac:dyDescent="0.25">
      <c r="B3600" s="2">
        <v>42745</v>
      </c>
      <c r="C3600">
        <f t="shared" ca="1" si="1309"/>
        <v>0</v>
      </c>
      <c r="D3600">
        <f t="shared" ca="1" si="1310"/>
        <v>5</v>
      </c>
      <c r="E3600">
        <f ca="1">IF($B3600&lt;VLOOKUP(E$6&amp;" Equity",Param,4,0),"",IFERROR(VLOOKUP($B3600,OFFSET(Input!$A$1,0,MATCH(Index!E$6&amp;" Equity",Input!$1:$1,0)-1,10000,2),2,0),E3599))</f>
        <v>87.22</v>
      </c>
      <c r="F3600" s="33">
        <v>121.75</v>
      </c>
      <c r="H3600">
        <f ca="1">IFERROR(VLOOKUP($B3600,OFFSET(Input!$A$1,0,MATCH(Index!H$6,Input!$1:$1,0)-1,10000,2),2,0),0)</f>
        <v>0</v>
      </c>
      <c r="I3600">
        <f ca="1">IFERROR(VLOOKUP($B3600,OFFSET(Input!$A$1,0,MATCH(Index!I$6,Input!$1:$1,0)-1,10000,2),2,0),0)</f>
        <v>0</v>
      </c>
      <c r="K3600">
        <f t="shared" ca="1" si="1311"/>
        <v>116.84362333298927</v>
      </c>
      <c r="L3600" s="30">
        <f t="shared" ca="1" si="1312"/>
        <v>139.36360313739056</v>
      </c>
      <c r="N3600">
        <f t="shared" ca="1" si="1323"/>
        <v>1.1465917572618594E-4</v>
      </c>
      <c r="O3600">
        <f t="shared" ca="1" si="1324"/>
        <v>-6.5686840361677901E-4</v>
      </c>
      <c r="Q3600">
        <f t="shared" ca="1" si="1274"/>
        <v>3.6710725094257081E-2</v>
      </c>
      <c r="R3600">
        <f t="shared" ca="1" si="1273"/>
        <v>0.11245934282462552</v>
      </c>
      <c r="T3600">
        <f t="shared" ca="1" si="1284"/>
        <v>4.1796329445672499E-2</v>
      </c>
      <c r="U3600">
        <f t="shared" ca="1" si="1279"/>
        <v>0.10294839726652265</v>
      </c>
      <c r="W3600">
        <f t="shared" ca="1" si="1280"/>
        <v>8.4332305977146194E-2</v>
      </c>
      <c r="X3600">
        <f t="shared" ca="1" si="1281"/>
        <v>0.38855702858742264</v>
      </c>
      <c r="Z3600">
        <f t="shared" ca="1" si="1294"/>
        <v>116.44039092501828</v>
      </c>
      <c r="AA3600">
        <f t="shared" ca="1" si="1294"/>
        <v>115.88292974981002</v>
      </c>
      <c r="AB3600">
        <f t="shared" ca="1" si="1294"/>
        <v>115.7273291554295</v>
      </c>
      <c r="AC3600">
        <f t="shared" ca="1" si="1295"/>
        <v>115.88292974981002</v>
      </c>
      <c r="AE3600">
        <f ca="1">IFERROR(VLOOKUP($B3600,OFFSET(Input!$A$1,0,MATCH(Index!AE$6&amp;" Index",Input!$1:$1,0)-1,10000,2),2,0),AE3599)</f>
        <v>11.49</v>
      </c>
      <c r="AF3600">
        <f t="shared" ca="1" si="1285"/>
        <v>12.026</v>
      </c>
      <c r="AG3600">
        <f t="shared" ca="1" si="1285"/>
        <v>12.196499999999999</v>
      </c>
      <c r="AH3600">
        <f t="shared" ca="1" si="1285"/>
        <v>12.178800000000001</v>
      </c>
      <c r="AI3600">
        <f t="shared" ca="1" si="1286"/>
        <v>12.196499999999999</v>
      </c>
      <c r="AK3600">
        <f t="shared" ca="1" si="1287"/>
        <v>1</v>
      </c>
      <c r="AL3600">
        <f t="shared" ca="1" si="1288"/>
        <v>-1</v>
      </c>
      <c r="AN3600" t="str">
        <f t="shared" ca="1" si="1298"/>
        <v>Not Down</v>
      </c>
      <c r="AO3600" t="str">
        <f t="shared" ca="1" si="1320"/>
        <v>Not Up</v>
      </c>
      <c r="AQ3600">
        <f t="shared" ca="1" si="1296"/>
        <v>1</v>
      </c>
      <c r="AR3600">
        <f t="shared" ca="1" si="1297"/>
        <v>0</v>
      </c>
      <c r="AT3600">
        <f t="shared" ca="1" si="1275"/>
        <v>1</v>
      </c>
      <c r="AU3600">
        <f t="shared" ca="1" si="1276"/>
        <v>0</v>
      </c>
      <c r="AW3600" s="34">
        <f t="shared" ca="1" si="1304"/>
        <v>3.7861937166017288E-2</v>
      </c>
      <c r="AX3600" s="34">
        <f t="shared" ca="1" si="1305"/>
        <v>4.1826591458885384E-2</v>
      </c>
      <c r="AY3600" s="23">
        <f t="shared" ca="1" si="1289"/>
        <v>4.1826591458885384E-2</v>
      </c>
      <c r="BA3600" s="6">
        <f t="shared" ca="1" si="1282"/>
        <v>1.1954117764807324</v>
      </c>
      <c r="BB3600">
        <f t="shared" ca="1" si="1283"/>
        <v>1.1954117764807324</v>
      </c>
      <c r="BC3600" t="str">
        <f t="shared" ca="1" si="1332"/>
        <v>HYG UP Equity</v>
      </c>
      <c r="BD3600" t="str">
        <f t="shared" ca="1" si="1333"/>
        <v>HYG UP Equity</v>
      </c>
      <c r="BF3600">
        <f t="shared" ca="1" si="1292"/>
        <v>1</v>
      </c>
      <c r="BG3600">
        <f t="shared" ca="1" si="1293"/>
        <v>0</v>
      </c>
      <c r="BI3600">
        <f t="shared" ca="1" si="1321"/>
        <v>1</v>
      </c>
      <c r="BJ3600">
        <f t="shared" ca="1" si="1322"/>
        <v>0</v>
      </c>
      <c r="BL3600">
        <f t="shared" ca="1" si="1277"/>
        <v>11.679931922056456</v>
      </c>
      <c r="BM3600">
        <f t="shared" ca="1" si="1278"/>
        <v>0</v>
      </c>
      <c r="BN3600" s="9">
        <f t="shared" ca="1" si="1330"/>
        <v>1</v>
      </c>
      <c r="BO3600" s="9">
        <f t="shared" ca="1" si="1331"/>
        <v>0</v>
      </c>
      <c r="BP3600" s="9">
        <f t="shared" ca="1" si="1325"/>
        <v>1</v>
      </c>
      <c r="BQ3600" s="9">
        <f t="shared" ca="1" si="1326"/>
        <v>0</v>
      </c>
      <c r="BR3600">
        <f t="shared" ca="1" si="1327"/>
        <v>1364.7255660557219</v>
      </c>
      <c r="BS3600">
        <f t="shared" ca="1" si="1328"/>
        <v>1.1466574934071438E-4</v>
      </c>
      <c r="BT3600">
        <f t="shared" ca="1" si="1329"/>
        <v>1.8055555555555558E-5</v>
      </c>
      <c r="BU3600">
        <f t="shared" ca="1" si="1306"/>
        <v>3.3758512032955327E-8</v>
      </c>
      <c r="BV3600">
        <f t="shared" ca="1" si="1307"/>
        <v>0</v>
      </c>
      <c r="BW3600" s="35">
        <f ca="1">IFERROR(VLOOKUP($B3600,OFFSET(Input!$A$1,0,MATCH(Index!BW$6&amp;" Index",Input!$1:$1,0)-1,10000,2),2,0)/100,BW3599)</f>
        <v>6.6E-3</v>
      </c>
      <c r="BX3600">
        <f t="shared" ca="1" si="1313"/>
        <v>2.3915948508446215E-2</v>
      </c>
      <c r="BY3600">
        <f t="shared" ca="1" si="1314"/>
        <v>1.5387405871603995E-2</v>
      </c>
      <c r="BZ3600">
        <f t="shared" ca="1" si="1315"/>
        <v>-3.9725104272896475E-3</v>
      </c>
      <c r="CA3600">
        <f t="shared" ca="1" si="1316"/>
        <v>0.15188345484451893</v>
      </c>
      <c r="CB3600">
        <f t="shared" ca="1" si="1317"/>
        <v>3.7400826691620786E-5</v>
      </c>
      <c r="CC3600">
        <f t="shared" ca="1" si="1318"/>
        <v>0.10857018921048744</v>
      </c>
      <c r="CD3600">
        <f t="shared" ca="1" si="1319"/>
        <v>1108.0017929446981</v>
      </c>
      <c r="CE3600">
        <v>1108.0017929446999</v>
      </c>
      <c r="CF3600" t="b">
        <f t="shared" ca="1" si="1308"/>
        <v>1</v>
      </c>
    </row>
    <row r="3601" spans="2:84" x14ac:dyDescent="0.25">
      <c r="B3601" s="2">
        <v>42746</v>
      </c>
      <c r="C3601">
        <f t="shared" ca="1" si="1309"/>
        <v>0</v>
      </c>
      <c r="D3601">
        <f t="shared" ca="1" si="1310"/>
        <v>0</v>
      </c>
      <c r="E3601">
        <f ca="1">IF($B3601&lt;VLOOKUP(E$6&amp;" Equity",Param,4,0),"",IFERROR(VLOOKUP($B3601,OFFSET(Input!$A$1,0,MATCH(Index!E$6&amp;" Equity",Input!$1:$1,0)-1,10000,2),2,0),E3600))</f>
        <v>87.27</v>
      </c>
      <c r="F3601" s="33">
        <v>122.16</v>
      </c>
      <c r="H3601">
        <f ca="1">IFERROR(VLOOKUP($B3601,OFFSET(Input!$A$1,0,MATCH(Index!H$6,Input!$1:$1,0)-1,10000,2),2,0),0)</f>
        <v>0</v>
      </c>
      <c r="I3601">
        <f ca="1">IFERROR(VLOOKUP($B3601,OFFSET(Input!$A$1,0,MATCH(Index!I$6,Input!$1:$1,0)-1,10000,2),2,0),0)</f>
        <v>0</v>
      </c>
      <c r="K3601">
        <f t="shared" ca="1" si="1311"/>
        <v>116.9106054605592</v>
      </c>
      <c r="L3601" s="30">
        <f t="shared" ca="1" si="1312"/>
        <v>139.8329179405637</v>
      </c>
      <c r="N3601">
        <f t="shared" ca="1" si="1323"/>
        <v>5.7309876059953775E-4</v>
      </c>
      <c r="O3601">
        <f t="shared" ca="1" si="1324"/>
        <v>3.3618989476778879E-3</v>
      </c>
      <c r="Q3601">
        <f t="shared" ca="1" si="1274"/>
        <v>3.6529836234884337E-2</v>
      </c>
      <c r="R3601">
        <f t="shared" ca="1" si="1273"/>
        <v>0.11256093014051938</v>
      </c>
      <c r="T3601">
        <f t="shared" ca="1" si="1284"/>
        <v>4.1554576564196422E-2</v>
      </c>
      <c r="U3601">
        <f t="shared" ca="1" si="1279"/>
        <v>0.10342482079101603</v>
      </c>
      <c r="W3601">
        <f t="shared" ca="1" si="1280"/>
        <v>7.8219196526688711E-2</v>
      </c>
      <c r="X3601">
        <f t="shared" ca="1" si="1281"/>
        <v>0.40228002191323259</v>
      </c>
      <c r="Z3601">
        <f t="shared" ca="1" si="1294"/>
        <v>116.54086411637317</v>
      </c>
      <c r="AA3601">
        <f t="shared" ca="1" si="1294"/>
        <v>115.96226478943898</v>
      </c>
      <c r="AB3601">
        <f t="shared" ca="1" si="1294"/>
        <v>115.8319223030731</v>
      </c>
      <c r="AC3601">
        <f t="shared" ca="1" si="1295"/>
        <v>115.96226478943898</v>
      </c>
      <c r="AE3601">
        <f ca="1">IFERROR(VLOOKUP($B3601,OFFSET(Input!$A$1,0,MATCH(Index!AE$6&amp;" Index",Input!$1:$1,0)-1,10000,2),2,0),AE3600)</f>
        <v>11.26</v>
      </c>
      <c r="AF3601">
        <f t="shared" ca="1" si="1285"/>
        <v>11.995999999999999</v>
      </c>
      <c r="AG3601">
        <f t="shared" ca="1" si="1285"/>
        <v>12.127499999999998</v>
      </c>
      <c r="AH3601">
        <f t="shared" ca="1" si="1285"/>
        <v>12.143599999999999</v>
      </c>
      <c r="AI3601">
        <f t="shared" ca="1" si="1286"/>
        <v>12.143599999999999</v>
      </c>
      <c r="AK3601">
        <f t="shared" ca="1" si="1287"/>
        <v>1</v>
      </c>
      <c r="AL3601">
        <f t="shared" ca="1" si="1288"/>
        <v>-1</v>
      </c>
      <c r="AN3601" t="str">
        <f t="shared" ca="1" si="1298"/>
        <v>Not Down</v>
      </c>
      <c r="AO3601" t="str">
        <f t="shared" ca="1" si="1320"/>
        <v>Not Up</v>
      </c>
      <c r="AQ3601">
        <f t="shared" ca="1" si="1296"/>
        <v>1</v>
      </c>
      <c r="AR3601">
        <f t="shared" ca="1" si="1297"/>
        <v>0</v>
      </c>
      <c r="AT3601">
        <f t="shared" ca="1" si="1275"/>
        <v>1</v>
      </c>
      <c r="AU3601">
        <f t="shared" ca="1" si="1276"/>
        <v>0</v>
      </c>
      <c r="AW3601" s="34">
        <f t="shared" ca="1" si="1304"/>
        <v>3.6710725094257081E-2</v>
      </c>
      <c r="AX3601" s="34">
        <f t="shared" ca="1" si="1305"/>
        <v>4.1796329445672499E-2</v>
      </c>
      <c r="AY3601" s="23">
        <f t="shared" ca="1" si="1289"/>
        <v>4.1796329445672499E-2</v>
      </c>
      <c r="BA3601" s="6">
        <f t="shared" ca="1" si="1282"/>
        <v>1.1962772966700523</v>
      </c>
      <c r="BB3601">
        <f t="shared" ca="1" si="1283"/>
        <v>1.1954117764807324</v>
      </c>
      <c r="BC3601" t="str">
        <f t="shared" ca="1" si="1332"/>
        <v>HYG UP Equity</v>
      </c>
      <c r="BD3601" t="str">
        <f t="shared" ca="1" si="1333"/>
        <v>HYG UP Equity</v>
      </c>
      <c r="BF3601">
        <f t="shared" ca="1" si="1292"/>
        <v>1</v>
      </c>
      <c r="BG3601">
        <f t="shared" ca="1" si="1293"/>
        <v>0</v>
      </c>
      <c r="BI3601">
        <f t="shared" ca="1" si="1321"/>
        <v>1</v>
      </c>
      <c r="BJ3601">
        <f t="shared" ca="1" si="1322"/>
        <v>0</v>
      </c>
      <c r="BL3601">
        <f t="shared" ca="1" si="1277"/>
        <v>11.679931922056456</v>
      </c>
      <c r="BM3601">
        <f t="shared" ca="1" si="1278"/>
        <v>0</v>
      </c>
      <c r="BN3601" s="9">
        <f t="shared" ca="1" si="1330"/>
        <v>0.99999999999999989</v>
      </c>
      <c r="BO3601" s="9">
        <f t="shared" ca="1" si="1331"/>
        <v>0</v>
      </c>
      <c r="BP3601" s="9">
        <f t="shared" ca="1" si="1325"/>
        <v>0.99999999999999989</v>
      </c>
      <c r="BQ3601" s="9">
        <f t="shared" ca="1" si="1326"/>
        <v>0</v>
      </c>
      <c r="BR3601">
        <f t="shared" ca="1" si="1327"/>
        <v>1365.5079127457332</v>
      </c>
      <c r="BS3601">
        <f t="shared" ca="1" si="1328"/>
        <v>5.7326301307036864E-4</v>
      </c>
      <c r="BT3601">
        <f t="shared" ca="1" si="1329"/>
        <v>1.8055555555555555E-5</v>
      </c>
      <c r="BU3601">
        <f t="shared" ca="1" si="1306"/>
        <v>0</v>
      </c>
      <c r="BV3601">
        <f t="shared" ca="1" si="1307"/>
        <v>0</v>
      </c>
      <c r="BW3601" s="35">
        <f ca="1">IFERROR(VLOOKUP($B3601,OFFSET(Input!$A$1,0,MATCH(Index!BW$6&amp;" Index",Input!$1:$1,0)-1,10000,2),2,0)/100,BW3600)</f>
        <v>6.6E-3</v>
      </c>
      <c r="BX3601">
        <f t="shared" ca="1" si="1313"/>
        <v>2.3914915404752993E-2</v>
      </c>
      <c r="BY3601">
        <f t="shared" ca="1" si="1314"/>
        <v>1.5388913790898585E-2</v>
      </c>
      <c r="BZ3601">
        <f t="shared" ca="1" si="1315"/>
        <v>-3.9694709762246013E-3</v>
      </c>
      <c r="CA3601">
        <f t="shared" ca="1" si="1316"/>
        <v>0.75929740406316981</v>
      </c>
      <c r="CB3601">
        <f t="shared" ca="1" si="1317"/>
        <v>0</v>
      </c>
      <c r="CC3601">
        <f t="shared" ca="1" si="1318"/>
        <v>0.71602410389129367</v>
      </c>
      <c r="CD3601">
        <f t="shared" ca="1" si="1319"/>
        <v>1108.7178170485893</v>
      </c>
      <c r="CE3601">
        <v>1108.7178170485899</v>
      </c>
      <c r="CF3601" t="b">
        <f t="shared" ca="1" si="1308"/>
        <v>1</v>
      </c>
    </row>
    <row r="3602" spans="2:84" x14ac:dyDescent="0.25">
      <c r="B3602" s="2">
        <v>42747</v>
      </c>
      <c r="C3602">
        <f t="shared" ca="1" si="1309"/>
        <v>0</v>
      </c>
      <c r="D3602">
        <f t="shared" ca="1" si="1310"/>
        <v>0</v>
      </c>
      <c r="E3602">
        <f ca="1">IF($B3602&lt;VLOOKUP(E$6&amp;" Equity",Param,4,0),"",IFERROR(VLOOKUP($B3602,OFFSET(Input!$A$1,0,MATCH(Index!E$6&amp;" Equity",Input!$1:$1,0)-1,10000,2),2,0),E3601))</f>
        <v>87.29</v>
      </c>
      <c r="F3602" s="33">
        <v>121.89</v>
      </c>
      <c r="H3602">
        <f ca="1">IFERROR(VLOOKUP($B3602,OFFSET(Input!$A$1,0,MATCH(Index!H$6,Input!$1:$1,0)-1,10000,2),2,0),0)</f>
        <v>0</v>
      </c>
      <c r="I3602">
        <f ca="1">IFERROR(VLOOKUP($B3602,OFFSET(Input!$A$1,0,MATCH(Index!I$6,Input!$1:$1,0)-1,10000,2),2,0),0)</f>
        <v>0</v>
      </c>
      <c r="K3602">
        <f t="shared" ca="1" si="1311"/>
        <v>116.93739831158717</v>
      </c>
      <c r="L3602" s="30">
        <f t="shared" ca="1" si="1312"/>
        <v>139.52385697262042</v>
      </c>
      <c r="N3602">
        <f t="shared" ca="1" si="1323"/>
        <v>2.2914757203849038E-4</v>
      </c>
      <c r="O3602">
        <f t="shared" ca="1" si="1324"/>
        <v>-2.2126622426318688E-3</v>
      </c>
      <c r="Q3602">
        <f t="shared" ca="1" si="1274"/>
        <v>3.587768764547046E-2</v>
      </c>
      <c r="R3602">
        <f t="shared" ca="1" si="1273"/>
        <v>0.10703759461640761</v>
      </c>
      <c r="T3602">
        <f t="shared" ca="1" si="1284"/>
        <v>4.0658795674158504E-2</v>
      </c>
      <c r="U3602">
        <f t="shared" ca="1" si="1279"/>
        <v>0.10294933284168656</v>
      </c>
      <c r="W3602">
        <f t="shared" ca="1" si="1280"/>
        <v>0.14674527542002283</v>
      </c>
      <c r="X3602">
        <f t="shared" ca="1" si="1281"/>
        <v>0.38548125012685086</v>
      </c>
      <c r="Z3602">
        <f t="shared" ca="1" si="1294"/>
        <v>116.66009230344767</v>
      </c>
      <c r="AA3602">
        <f t="shared" ca="1" si="1294"/>
        <v>116.02891954573056</v>
      </c>
      <c r="AB3602">
        <f t="shared" ca="1" si="1294"/>
        <v>115.91462119092094</v>
      </c>
      <c r="AC3602">
        <f t="shared" ca="1" si="1295"/>
        <v>116.02891954573056</v>
      </c>
      <c r="AE3602">
        <f ca="1">IFERROR(VLOOKUP($B3602,OFFSET(Input!$A$1,0,MATCH(Index!AE$6&amp;" Index",Input!$1:$1,0)-1,10000,2),2,0),AE3601)</f>
        <v>11.54</v>
      </c>
      <c r="AF3602">
        <f t="shared" ca="1" si="1285"/>
        <v>12.002000000000001</v>
      </c>
      <c r="AG3602">
        <f t="shared" ca="1" si="1285"/>
        <v>12.068499999999997</v>
      </c>
      <c r="AH3602">
        <f t="shared" ca="1" si="1285"/>
        <v>12.133599999999999</v>
      </c>
      <c r="AI3602">
        <f t="shared" ca="1" si="1286"/>
        <v>12.133599999999999</v>
      </c>
      <c r="AK3602">
        <f t="shared" ca="1" si="1287"/>
        <v>1</v>
      </c>
      <c r="AL3602">
        <f t="shared" ca="1" si="1288"/>
        <v>-1</v>
      </c>
      <c r="AN3602" t="str">
        <f t="shared" ca="1" si="1298"/>
        <v>Not Down</v>
      </c>
      <c r="AO3602" t="str">
        <f t="shared" ca="1" si="1320"/>
        <v>Not Up</v>
      </c>
      <c r="AQ3602">
        <f t="shared" ca="1" si="1296"/>
        <v>1</v>
      </c>
      <c r="AR3602">
        <f t="shared" ca="1" si="1297"/>
        <v>0</v>
      </c>
      <c r="AT3602">
        <f t="shared" ca="1" si="1275"/>
        <v>1</v>
      </c>
      <c r="AU3602">
        <f t="shared" ca="1" si="1276"/>
        <v>0</v>
      </c>
      <c r="AW3602" s="34">
        <f t="shared" ca="1" si="1304"/>
        <v>3.6529836234884337E-2</v>
      </c>
      <c r="AX3602" s="34">
        <f t="shared" ca="1" si="1305"/>
        <v>4.1554576564196422E-2</v>
      </c>
      <c r="AY3602" s="23">
        <f t="shared" ca="1" si="1289"/>
        <v>4.1554576564196422E-2</v>
      </c>
      <c r="BA3602" s="6">
        <f t="shared" ca="1" si="1282"/>
        <v>1.2032369027453931</v>
      </c>
      <c r="BB3602">
        <f t="shared" ca="1" si="1283"/>
        <v>1.1954117764807324</v>
      </c>
      <c r="BC3602" t="str">
        <f t="shared" ca="1" si="1332"/>
        <v>HYG UP Equity</v>
      </c>
      <c r="BD3602" t="str">
        <f t="shared" ca="1" si="1333"/>
        <v>HYG UP Equity</v>
      </c>
      <c r="BF3602">
        <f t="shared" ca="1" si="1292"/>
        <v>1</v>
      </c>
      <c r="BG3602">
        <f t="shared" ca="1" si="1293"/>
        <v>0</v>
      </c>
      <c r="BI3602">
        <f t="shared" ca="1" si="1321"/>
        <v>1</v>
      </c>
      <c r="BJ3602">
        <f t="shared" ca="1" si="1322"/>
        <v>0</v>
      </c>
      <c r="BL3602">
        <f t="shared" ca="1" si="1277"/>
        <v>11.679931922056456</v>
      </c>
      <c r="BM3602">
        <f t="shared" ca="1" si="1278"/>
        <v>0</v>
      </c>
      <c r="BN3602" s="9">
        <f t="shared" ca="1" si="1330"/>
        <v>1</v>
      </c>
      <c r="BO3602" s="9">
        <f t="shared" ca="1" si="1331"/>
        <v>0</v>
      </c>
      <c r="BP3602" s="9">
        <f t="shared" ca="1" si="1325"/>
        <v>1</v>
      </c>
      <c r="BQ3602" s="9">
        <f t="shared" ca="1" si="1326"/>
        <v>0</v>
      </c>
      <c r="BR3602">
        <f t="shared" ca="1" si="1327"/>
        <v>1365.8208514217376</v>
      </c>
      <c r="BS3602">
        <f t="shared" ca="1" si="1328"/>
        <v>2.2917382834886091E-4</v>
      </c>
      <c r="BT3602">
        <f t="shared" ca="1" si="1329"/>
        <v>1.8055555555555558E-5</v>
      </c>
      <c r="BU3602">
        <f t="shared" ca="1" si="1306"/>
        <v>0</v>
      </c>
      <c r="BV3602">
        <f t="shared" ca="1" si="1307"/>
        <v>0</v>
      </c>
      <c r="BW3602" s="35">
        <f ca="1">IFERROR(VLOOKUP($B3602,OFFSET(Input!$A$1,0,MATCH(Index!BW$6&amp;" Index",Input!$1:$1,0)-1,10000,2),2,0)/100,BW3601)</f>
        <v>6.6E-3</v>
      </c>
      <c r="BX3602">
        <f t="shared" ca="1" si="1313"/>
        <v>2.3930369942806416E-2</v>
      </c>
      <c r="BY3602">
        <f t="shared" ca="1" si="1314"/>
        <v>1.5398858570119297E-2</v>
      </c>
      <c r="BZ3602">
        <f t="shared" ca="1" si="1315"/>
        <v>-3.9720361678305819E-3</v>
      </c>
      <c r="CA3602">
        <f t="shared" ca="1" si="1316"/>
        <v>0.30374111041462842</v>
      </c>
      <c r="CB3602">
        <f t="shared" ca="1" si="1317"/>
        <v>0</v>
      </c>
      <c r="CC3602">
        <f t="shared" ca="1" si="1318"/>
        <v>0.26043984573387213</v>
      </c>
      <c r="CD3602">
        <f t="shared" ca="1" si="1319"/>
        <v>1108.9782568943231</v>
      </c>
      <c r="CE3602">
        <v>1108.9782568943201</v>
      </c>
      <c r="CF3602" t="b">
        <f t="shared" ca="1" si="1308"/>
        <v>1</v>
      </c>
    </row>
    <row r="3603" spans="2:84" x14ac:dyDescent="0.25">
      <c r="B3603" s="2">
        <v>42748</v>
      </c>
      <c r="C3603">
        <f t="shared" ca="1" si="1309"/>
        <v>0</v>
      </c>
      <c r="D3603">
        <f t="shared" ca="1" si="1310"/>
        <v>0</v>
      </c>
      <c r="E3603">
        <f ca="1">IF($B3603&lt;VLOOKUP(E$6&amp;" Equity",Param,4,0),"",IFERROR(VLOOKUP($B3603,OFFSET(Input!$A$1,0,MATCH(Index!E$6&amp;" Equity",Input!$1:$1,0)-1,10000,2),2,0),E3602))</f>
        <v>87.32</v>
      </c>
      <c r="F3603" s="33">
        <v>121.31</v>
      </c>
      <c r="H3603">
        <f ca="1">IFERROR(VLOOKUP($B3603,OFFSET(Input!$A$1,0,MATCH(Index!H$6,Input!$1:$1,0)-1,10000,2),2,0),0)</f>
        <v>0</v>
      </c>
      <c r="I3603">
        <f ca="1">IFERROR(VLOOKUP($B3603,OFFSET(Input!$A$1,0,MATCH(Index!I$6,Input!$1:$1,0)-1,10000,2),2,0),0)</f>
        <v>0</v>
      </c>
      <c r="K3603">
        <f t="shared" ca="1" si="1311"/>
        <v>116.97758758812913</v>
      </c>
      <c r="L3603" s="30">
        <f t="shared" ca="1" si="1312"/>
        <v>138.85994822666817</v>
      </c>
      <c r="N3603">
        <f t="shared" ca="1" si="1323"/>
        <v>3.43622934484657E-4</v>
      </c>
      <c r="O3603">
        <f t="shared" ca="1" si="1324"/>
        <v>-4.7697458849170525E-3</v>
      </c>
      <c r="Q3603">
        <f t="shared" ca="1" si="1274"/>
        <v>3.5236917042073865E-2</v>
      </c>
      <c r="R3603">
        <f t="shared" ca="1" si="1273"/>
        <v>0.10823618499923658</v>
      </c>
      <c r="T3603">
        <f t="shared" ca="1" si="1284"/>
        <v>3.0644530602247366E-2</v>
      </c>
      <c r="U3603">
        <f t="shared" ca="1" si="1279"/>
        <v>9.6407880449266167E-2</v>
      </c>
      <c r="W3603">
        <f t="shared" ca="1" si="1280"/>
        <v>0.10449210492972481</v>
      </c>
      <c r="X3603">
        <f t="shared" ca="1" si="1281"/>
        <v>0.17804544279202128</v>
      </c>
      <c r="Z3603">
        <f t="shared" ca="1" si="1294"/>
        <v>116.76726370755955</v>
      </c>
      <c r="AA3603">
        <f t="shared" ca="1" si="1294"/>
        <v>116.14097877455258</v>
      </c>
      <c r="AB3603">
        <f t="shared" ca="1" si="1294"/>
        <v>115.97596167599362</v>
      </c>
      <c r="AC3603">
        <f t="shared" ca="1" si="1295"/>
        <v>116.14097877455258</v>
      </c>
      <c r="AE3603">
        <f ca="1">IFERROR(VLOOKUP($B3603,OFFSET(Input!$A$1,0,MATCH(Index!AE$6&amp;" Index",Input!$1:$1,0)-1,10000,2),2,0),AE3602)</f>
        <v>11.23</v>
      </c>
      <c r="AF3603">
        <f t="shared" ca="1" si="1285"/>
        <v>11.999333333333333</v>
      </c>
      <c r="AG3603">
        <f t="shared" ca="1" si="1285"/>
        <v>11.970499999999998</v>
      </c>
      <c r="AH3603">
        <f t="shared" ca="1" si="1285"/>
        <v>12.093999999999999</v>
      </c>
      <c r="AI3603">
        <f t="shared" ca="1" si="1286"/>
        <v>12.093999999999999</v>
      </c>
      <c r="AK3603">
        <f t="shared" ca="1" si="1287"/>
        <v>1</v>
      </c>
      <c r="AL3603">
        <f t="shared" ca="1" si="1288"/>
        <v>-1</v>
      </c>
      <c r="AN3603" t="str">
        <f t="shared" ca="1" si="1298"/>
        <v>Not Down</v>
      </c>
      <c r="AO3603" t="str">
        <f t="shared" ca="1" si="1320"/>
        <v>Not Up</v>
      </c>
      <c r="AQ3603">
        <f t="shared" ca="1" si="1296"/>
        <v>1</v>
      </c>
      <c r="AR3603">
        <f t="shared" ca="1" si="1297"/>
        <v>0</v>
      </c>
      <c r="AT3603">
        <f t="shared" ca="1" si="1275"/>
        <v>1</v>
      </c>
      <c r="AU3603">
        <f t="shared" ca="1" si="1276"/>
        <v>0</v>
      </c>
      <c r="AW3603" s="34">
        <f t="shared" ca="1" si="1304"/>
        <v>3.587768764547046E-2</v>
      </c>
      <c r="AX3603" s="34">
        <f t="shared" ca="1" si="1305"/>
        <v>4.0658795674158504E-2</v>
      </c>
      <c r="AY3603" s="23">
        <f t="shared" ca="1" si="1289"/>
        <v>4.0658795674158504E-2</v>
      </c>
      <c r="BA3603" s="6">
        <f t="shared" ca="1" si="1282"/>
        <v>1.2297462128662724</v>
      </c>
      <c r="BB3603">
        <f t="shared" ca="1" si="1283"/>
        <v>1.1954117764807324</v>
      </c>
      <c r="BC3603" t="str">
        <f t="shared" ca="1" si="1332"/>
        <v>HYG UP Equity</v>
      </c>
      <c r="BD3603" t="str">
        <f t="shared" ca="1" si="1333"/>
        <v>HYG UP Equity</v>
      </c>
      <c r="BF3603">
        <f t="shared" ca="1" si="1292"/>
        <v>1</v>
      </c>
      <c r="BG3603">
        <f t="shared" ca="1" si="1293"/>
        <v>0</v>
      </c>
      <c r="BI3603">
        <f t="shared" ca="1" si="1321"/>
        <v>1</v>
      </c>
      <c r="BJ3603">
        <f t="shared" ca="1" si="1322"/>
        <v>0</v>
      </c>
      <c r="BL3603">
        <f t="shared" ca="1" si="1277"/>
        <v>11.679931922056456</v>
      </c>
      <c r="BM3603">
        <f t="shared" ca="1" si="1278"/>
        <v>0</v>
      </c>
      <c r="BN3603" s="9">
        <f t="shared" ca="1" si="1330"/>
        <v>0.99999999999999989</v>
      </c>
      <c r="BO3603" s="9">
        <f t="shared" ca="1" si="1331"/>
        <v>0</v>
      </c>
      <c r="BP3603" s="9">
        <f t="shared" ca="1" si="1325"/>
        <v>0.99999999999999989</v>
      </c>
      <c r="BQ3603" s="9">
        <f t="shared" ca="1" si="1326"/>
        <v>0</v>
      </c>
      <c r="BR3603">
        <f t="shared" ca="1" si="1327"/>
        <v>1366.2902594357445</v>
      </c>
      <c r="BS3603">
        <f t="shared" ca="1" si="1328"/>
        <v>3.4368197960832347E-4</v>
      </c>
      <c r="BT3603">
        <f t="shared" ca="1" si="1329"/>
        <v>1.8055555555555555E-5</v>
      </c>
      <c r="BU3603">
        <f t="shared" ca="1" si="1306"/>
        <v>0</v>
      </c>
      <c r="BV3603">
        <f t="shared" ca="1" si="1307"/>
        <v>0</v>
      </c>
      <c r="BW3603" s="35">
        <f ca="1">IFERROR(VLOOKUP($B3603,OFFSET(Input!$A$1,0,MATCH(Index!BW$6&amp;" Index",Input!$1:$1,0)-1,10000,2),2,0)/100,BW3602)</f>
        <v>6.6E-3</v>
      </c>
      <c r="BX3603">
        <f t="shared" ca="1" si="1313"/>
        <v>2.3935991230532128E-2</v>
      </c>
      <c r="BY3603">
        <f t="shared" ca="1" si="1314"/>
        <v>1.5402475790198933E-2</v>
      </c>
      <c r="BZ3603">
        <f t="shared" ca="1" si="1315"/>
        <v>-3.9729692064008042E-3</v>
      </c>
      <c r="CA3603">
        <f t="shared" ca="1" si="1316"/>
        <v>0.45561427476905092</v>
      </c>
      <c r="CB3603">
        <f t="shared" ca="1" si="1317"/>
        <v>0</v>
      </c>
      <c r="CC3603">
        <f t="shared" ca="1" si="1318"/>
        <v>0.41230283854191907</v>
      </c>
      <c r="CD3603">
        <f t="shared" ca="1" si="1319"/>
        <v>1109.3905597328651</v>
      </c>
      <c r="CE3603">
        <v>1109.3905597328601</v>
      </c>
      <c r="CF3603" t="b">
        <f t="shared" ca="1" si="1308"/>
        <v>1</v>
      </c>
    </row>
    <row r="3604" spans="2:84" x14ac:dyDescent="0.25">
      <c r="B3604" s="2">
        <v>42752</v>
      </c>
      <c r="C3604">
        <f t="shared" ca="1" si="1309"/>
        <v>0</v>
      </c>
      <c r="D3604">
        <f t="shared" ca="1" si="1310"/>
        <v>0</v>
      </c>
      <c r="E3604">
        <f ca="1">IF($B3604&lt;VLOOKUP(E$6&amp;" Equity",Param,4,0),"",IFERROR(VLOOKUP($B3604,OFFSET(Input!$A$1,0,MATCH(Index!E$6&amp;" Equity",Input!$1:$1,0)-1,10000,2),2,0),E3603))</f>
        <v>87.23</v>
      </c>
      <c r="F3604" s="33">
        <v>122.58</v>
      </c>
      <c r="H3604">
        <f ca="1">IFERROR(VLOOKUP($B3604,OFFSET(Input!$A$1,0,MATCH(Index!H$6,Input!$1:$1,0)-1,10000,2),2,0),0)</f>
        <v>0</v>
      </c>
      <c r="I3604">
        <f ca="1">IFERROR(VLOOKUP($B3604,OFFSET(Input!$A$1,0,MATCH(Index!I$6,Input!$1:$1,0)-1,10000,2),2,0),0)</f>
        <v>0</v>
      </c>
      <c r="K3604">
        <f t="shared" ca="1" si="1311"/>
        <v>116.85701975850327</v>
      </c>
      <c r="L3604" s="30">
        <f t="shared" ca="1" si="1312"/>
        <v>140.31367944625327</v>
      </c>
      <c r="N3604">
        <f t="shared" ca="1" si="1323"/>
        <v>-1.0312232366158349E-3</v>
      </c>
      <c r="O3604">
        <f t="shared" ca="1" si="1324"/>
        <v>1.0414625274757736E-2</v>
      </c>
      <c r="Q3604">
        <f t="shared" ca="1" si="1274"/>
        <v>3.5572599267449455E-2</v>
      </c>
      <c r="R3604">
        <f t="shared" ref="R3604:R3667" ca="1" si="1334">SQRT(SUMPRODUCT(OFFSET(O3604,0,0,-R$5,1),OFFSET(O3604,0,0,-R$5,1))*252/R$5)</f>
        <v>0.11996148086699102</v>
      </c>
      <c r="T3604">
        <f t="shared" ca="1" si="1284"/>
        <v>3.0818134188974385E-2</v>
      </c>
      <c r="U3604">
        <f t="shared" ca="1" si="1279"/>
        <v>0.10169243361420467</v>
      </c>
      <c r="W3604">
        <f t="shared" ca="1" si="1280"/>
        <v>2.6871569785126847E-2</v>
      </c>
      <c r="X3604">
        <f t="shared" ca="1" si="1281"/>
        <v>0.11523729666060628</v>
      </c>
      <c r="Z3604">
        <f t="shared" ca="1" si="1294"/>
        <v>116.85835940105467</v>
      </c>
      <c r="AA3604">
        <f t="shared" ca="1" si="1294"/>
        <v>116.24433914981928</v>
      </c>
      <c r="AB3604">
        <f t="shared" ca="1" si="1294"/>
        <v>116.03301354029607</v>
      </c>
      <c r="AC3604">
        <f t="shared" ca="1" si="1295"/>
        <v>116.24433914981928</v>
      </c>
      <c r="AE3604">
        <f ca="1">IFERROR(VLOOKUP($B3604,OFFSET(Input!$A$1,0,MATCH(Index!AE$6&amp;" Index",Input!$1:$1,0)-1,10000,2),2,0),AE3603)</f>
        <v>11.87</v>
      </c>
      <c r="AF3604">
        <f t="shared" ca="1" si="1285"/>
        <v>12.028666666666664</v>
      </c>
      <c r="AG3604">
        <f t="shared" ca="1" si="1285"/>
        <v>11.924499999999998</v>
      </c>
      <c r="AH3604">
        <f t="shared" ca="1" si="1285"/>
        <v>12.063200000000002</v>
      </c>
      <c r="AI3604">
        <f t="shared" ca="1" si="1286"/>
        <v>12.063200000000002</v>
      </c>
      <c r="AK3604">
        <f t="shared" ca="1" si="1287"/>
        <v>1</v>
      </c>
      <c r="AL3604">
        <f t="shared" ca="1" si="1288"/>
        <v>-1</v>
      </c>
      <c r="AN3604" t="str">
        <f t="shared" ca="1" si="1298"/>
        <v>Not Down</v>
      </c>
      <c r="AO3604" t="str">
        <f t="shared" ca="1" si="1320"/>
        <v>Not Up</v>
      </c>
      <c r="AQ3604">
        <f t="shared" ca="1" si="1296"/>
        <v>1</v>
      </c>
      <c r="AR3604">
        <f t="shared" ca="1" si="1297"/>
        <v>0</v>
      </c>
      <c r="AT3604">
        <f t="shared" ca="1" si="1275"/>
        <v>1</v>
      </c>
      <c r="AU3604">
        <f t="shared" ca="1" si="1276"/>
        <v>0</v>
      </c>
      <c r="AW3604" s="34">
        <f t="shared" ca="1" si="1304"/>
        <v>3.5236917042073865E-2</v>
      </c>
      <c r="AX3604" s="34">
        <f t="shared" ca="1" si="1305"/>
        <v>3.0644530602247366E-2</v>
      </c>
      <c r="AY3604" s="23">
        <f t="shared" ca="1" si="1289"/>
        <v>3.5236917042073865E-2</v>
      </c>
      <c r="BA3604" s="6">
        <f t="shared" ca="1" si="1282"/>
        <v>1.4189663624742939</v>
      </c>
      <c r="BB3604">
        <f t="shared" ca="1" si="1283"/>
        <v>1.4189663624742939</v>
      </c>
      <c r="BC3604" t="str">
        <f t="shared" ca="1" si="1332"/>
        <v>HYG UP Equity</v>
      </c>
      <c r="BD3604" t="str">
        <f t="shared" ca="1" si="1333"/>
        <v>HYG UP Equity</v>
      </c>
      <c r="BF3604">
        <f t="shared" ca="1" si="1292"/>
        <v>1</v>
      </c>
      <c r="BG3604">
        <f t="shared" ca="1" si="1293"/>
        <v>0</v>
      </c>
      <c r="BI3604">
        <f t="shared" ca="1" si="1321"/>
        <v>1</v>
      </c>
      <c r="BJ3604">
        <f t="shared" ca="1" si="1322"/>
        <v>0</v>
      </c>
      <c r="BL3604">
        <f t="shared" ca="1" si="1277"/>
        <v>11.679931922056456</v>
      </c>
      <c r="BM3604">
        <f t="shared" ca="1" si="1278"/>
        <v>0</v>
      </c>
      <c r="BN3604" s="9">
        <f t="shared" ca="1" si="1330"/>
        <v>0.99999999999999989</v>
      </c>
      <c r="BO3604" s="9">
        <f t="shared" ca="1" si="1331"/>
        <v>0</v>
      </c>
      <c r="BP3604" s="9">
        <f t="shared" ca="1" si="1325"/>
        <v>0.99999999999999989</v>
      </c>
      <c r="BQ3604" s="9">
        <f t="shared" ca="1" si="1326"/>
        <v>0</v>
      </c>
      <c r="BR3604">
        <f t="shared" ca="1" si="1327"/>
        <v>1364.8820353937244</v>
      </c>
      <c r="BS3604">
        <f t="shared" ca="1" si="1328"/>
        <v>-1.0306917086575496E-3</v>
      </c>
      <c r="BT3604">
        <f t="shared" ca="1" si="1329"/>
        <v>7.2222222222222219E-5</v>
      </c>
      <c r="BU3604">
        <f t="shared" ca="1" si="1306"/>
        <v>4.4710917198712302E-5</v>
      </c>
      <c r="BV3604">
        <f t="shared" ca="1" si="1307"/>
        <v>0</v>
      </c>
      <c r="BW3604" s="35">
        <f ca="1">IFERROR(VLOOKUP($B3604,OFFSET(Input!$A$1,0,MATCH(Index!BW$6&amp;" Index",Input!$1:$1,0)-1,10000,2),2,0)/100,BW3603)</f>
        <v>6.6E-3</v>
      </c>
      <c r="BX3604">
        <f t="shared" ca="1" si="1313"/>
        <v>9.5779561209310207E-2</v>
      </c>
      <c r="BY3604">
        <f t="shared" ca="1" si="1314"/>
        <v>6.163280887404806E-2</v>
      </c>
      <c r="BZ3604">
        <f t="shared" ca="1" si="1315"/>
        <v>-1.5897785206479234E-2</v>
      </c>
      <c r="CA3604">
        <f t="shared" ca="1" si="1316"/>
        <v>-1.3668812251933056</v>
      </c>
      <c r="CB3604">
        <f t="shared" ca="1" si="1317"/>
        <v>4.9601869457249224E-2</v>
      </c>
      <c r="CC3604">
        <f t="shared" ca="1" si="1318"/>
        <v>-1.5897932499403924</v>
      </c>
      <c r="CD3604">
        <f t="shared" ca="1" si="1319"/>
        <v>1107.8007664829247</v>
      </c>
      <c r="CE3604">
        <v>1107.8007664829199</v>
      </c>
      <c r="CF3604" t="b">
        <f t="shared" ca="1" si="1308"/>
        <v>1</v>
      </c>
    </row>
    <row r="3605" spans="2:84" x14ac:dyDescent="0.25">
      <c r="B3605" s="2">
        <v>42753</v>
      </c>
      <c r="C3605">
        <f t="shared" ca="1" si="1309"/>
        <v>0</v>
      </c>
      <c r="D3605">
        <f t="shared" ca="1" si="1310"/>
        <v>0</v>
      </c>
      <c r="E3605">
        <f ca="1">IF($B3605&lt;VLOOKUP(E$6&amp;" Equity",Param,4,0),"",IFERROR(VLOOKUP($B3605,OFFSET(Input!$A$1,0,MATCH(Index!E$6&amp;" Equity",Input!$1:$1,0)-1,10000,2),2,0),E3604))</f>
        <v>87.31</v>
      </c>
      <c r="F3605" s="33">
        <v>121.01</v>
      </c>
      <c r="H3605">
        <f ca="1">IFERROR(VLOOKUP($B3605,OFFSET(Input!$A$1,0,MATCH(Index!H$6,Input!$1:$1,0)-1,10000,2),2,0),0)</f>
        <v>0</v>
      </c>
      <c r="I3605">
        <f ca="1">IFERROR(VLOOKUP($B3605,OFFSET(Input!$A$1,0,MATCH(Index!I$6,Input!$1:$1,0)-1,10000,2),2,0),0)</f>
        <v>0</v>
      </c>
      <c r="K3605">
        <f t="shared" ca="1" si="1311"/>
        <v>116.96419116261515</v>
      </c>
      <c r="L3605" s="30">
        <f t="shared" ca="1" si="1312"/>
        <v>138.51654715117564</v>
      </c>
      <c r="N3605">
        <f t="shared" ca="1" si="1323"/>
        <v>9.1669537758908752E-4</v>
      </c>
      <c r="O3605">
        <f t="shared" ca="1" si="1324"/>
        <v>-1.2890691247624422E-2</v>
      </c>
      <c r="Q3605">
        <f t="shared" ref="Q3605:Q3668" ca="1" si="1335">SQRT(SUMPRODUCT(OFFSET(N3605,0,0,-Q$5,1),OFFSET(N3605,0,0,-Q$5,1))*252/Q$5)</f>
        <v>2.9196024769223106E-2</v>
      </c>
      <c r="R3605">
        <f t="shared" ca="1" si="1334"/>
        <v>0.13460446070431567</v>
      </c>
      <c r="T3605">
        <f t="shared" ca="1" si="1284"/>
        <v>3.0813063801254328E-2</v>
      </c>
      <c r="U3605">
        <f t="shared" ca="1" si="1279"/>
        <v>0.11121288472016541</v>
      </c>
      <c r="W3605">
        <f t="shared" ca="1" si="1280"/>
        <v>-0.1602980070960239</v>
      </c>
      <c r="X3605">
        <f t="shared" ca="1" si="1281"/>
        <v>6.9814193731650181E-2</v>
      </c>
      <c r="Z3605">
        <f t="shared" ca="1" si="1294"/>
        <v>116.91194510311058</v>
      </c>
      <c r="AA3605">
        <f t="shared" ca="1" si="1294"/>
        <v>116.34771717114344</v>
      </c>
      <c r="AB3605">
        <f t="shared" ca="1" si="1294"/>
        <v>116.09221589110375</v>
      </c>
      <c r="AC3605">
        <f t="shared" ca="1" si="1295"/>
        <v>116.34771717114344</v>
      </c>
      <c r="AE3605">
        <f ca="1">IFERROR(VLOOKUP($B3605,OFFSET(Input!$A$1,0,MATCH(Index!AE$6&amp;" Index",Input!$1:$1,0)-1,10000,2),2,0),AE3604)</f>
        <v>12.48</v>
      </c>
      <c r="AF3605">
        <f t="shared" ca="1" si="1285"/>
        <v>12.097999999999997</v>
      </c>
      <c r="AG3605">
        <f t="shared" ca="1" si="1285"/>
        <v>11.938499999999998</v>
      </c>
      <c r="AH3605">
        <f t="shared" ca="1" si="1285"/>
        <v>12.0924</v>
      </c>
      <c r="AI3605">
        <f t="shared" ca="1" si="1286"/>
        <v>12.0924</v>
      </c>
      <c r="AK3605">
        <f t="shared" ca="1" si="1287"/>
        <v>1</v>
      </c>
      <c r="AL3605">
        <f t="shared" ca="1" si="1288"/>
        <v>1</v>
      </c>
      <c r="AN3605" t="str">
        <f t="shared" ca="1" si="1298"/>
        <v>Not Down</v>
      </c>
      <c r="AO3605" t="str">
        <f t="shared" ca="1" si="1320"/>
        <v>Not Up</v>
      </c>
      <c r="AQ3605">
        <f t="shared" ca="1" si="1296"/>
        <v>1</v>
      </c>
      <c r="AR3605">
        <f t="shared" ca="1" si="1297"/>
        <v>0</v>
      </c>
      <c r="AT3605">
        <f t="shared" ca="1" si="1275"/>
        <v>1</v>
      </c>
      <c r="AU3605">
        <f t="shared" ca="1" si="1276"/>
        <v>0</v>
      </c>
      <c r="AW3605" s="34">
        <f t="shared" ca="1" si="1304"/>
        <v>3.5572599267449455E-2</v>
      </c>
      <c r="AX3605" s="34">
        <f t="shared" ca="1" si="1305"/>
        <v>3.0818134188974385E-2</v>
      </c>
      <c r="AY3605" s="23">
        <f t="shared" ca="1" si="1289"/>
        <v>3.5572599267449455E-2</v>
      </c>
      <c r="BA3605" s="6">
        <f t="shared" ca="1" si="1282"/>
        <v>1.4055762308533994</v>
      </c>
      <c r="BB3605">
        <f t="shared" ca="1" si="1283"/>
        <v>1.4189663624742939</v>
      </c>
      <c r="BC3605" t="str">
        <f t="shared" ca="1" si="1332"/>
        <v>HYG UP Equity</v>
      </c>
      <c r="BD3605" t="str">
        <f t="shared" ca="1" si="1333"/>
        <v>HYG UP Equity</v>
      </c>
      <c r="BF3605">
        <f t="shared" ca="1" si="1292"/>
        <v>1</v>
      </c>
      <c r="BG3605">
        <f t="shared" ca="1" si="1293"/>
        <v>0</v>
      </c>
      <c r="BI3605">
        <f t="shared" ca="1" si="1321"/>
        <v>1</v>
      </c>
      <c r="BJ3605">
        <f t="shared" ca="1" si="1322"/>
        <v>0</v>
      </c>
      <c r="BL3605">
        <f t="shared" ca="1" si="1277"/>
        <v>11.679931922056456</v>
      </c>
      <c r="BM3605">
        <f t="shared" ca="1" si="1278"/>
        <v>0</v>
      </c>
      <c r="BN3605" s="9">
        <f t="shared" ca="1" si="1330"/>
        <v>0.99999999999999989</v>
      </c>
      <c r="BO3605" s="9">
        <f t="shared" ca="1" si="1331"/>
        <v>0</v>
      </c>
      <c r="BP3605" s="9">
        <f t="shared" ca="1" si="1325"/>
        <v>0.99999999999999989</v>
      </c>
      <c r="BQ3605" s="9">
        <f t="shared" ca="1" si="1326"/>
        <v>0</v>
      </c>
      <c r="BR3605">
        <f t="shared" ca="1" si="1327"/>
        <v>1366.1337900977423</v>
      </c>
      <c r="BS3605">
        <f t="shared" ca="1" si="1328"/>
        <v>9.1711567121399717E-4</v>
      </c>
      <c r="BT3605">
        <f t="shared" ca="1" si="1329"/>
        <v>1.8055555555555555E-5</v>
      </c>
      <c r="BU3605">
        <f t="shared" ca="1" si="1306"/>
        <v>0</v>
      </c>
      <c r="BV3605">
        <f t="shared" ca="1" si="1307"/>
        <v>0</v>
      </c>
      <c r="BW3605" s="35">
        <f ca="1">IFERROR(VLOOKUP($B3605,OFFSET(Input!$A$1,0,MATCH(Index!BW$6&amp;" Index",Input!$1:$1,0)-1,10000,2),2,0)/100,BW3604)</f>
        <v>6.6E-3</v>
      </c>
      <c r="BX3605">
        <f t="shared" ca="1" si="1313"/>
        <v>2.8382105988211993E-2</v>
      </c>
      <c r="BY3605">
        <f t="shared" ca="1" si="1314"/>
        <v>1.5386121756707288E-2</v>
      </c>
      <c r="BZ3605">
        <f t="shared" ca="1" si="1315"/>
        <v>-8.5090730537924035E-3</v>
      </c>
      <c r="CA3605">
        <f t="shared" ca="1" si="1316"/>
        <v>1.4416434932591546</v>
      </c>
      <c r="CB3605">
        <f t="shared" ca="1" si="1317"/>
        <v>0</v>
      </c>
      <c r="CC3605">
        <f t="shared" ca="1" si="1318"/>
        <v>1.389366192460443</v>
      </c>
      <c r="CD3605">
        <f t="shared" ca="1" si="1319"/>
        <v>1109.190132675385</v>
      </c>
      <c r="CE3605">
        <v>1109.19013267538</v>
      </c>
      <c r="CF3605" t="b">
        <f t="shared" ca="1" si="1308"/>
        <v>1</v>
      </c>
    </row>
    <row r="3606" spans="2:84" x14ac:dyDescent="0.25">
      <c r="B3606" s="2">
        <v>42754</v>
      </c>
      <c r="C3606">
        <f t="shared" ca="1" si="1309"/>
        <v>0</v>
      </c>
      <c r="D3606">
        <f t="shared" ca="1" si="1310"/>
        <v>0</v>
      </c>
      <c r="E3606">
        <f ca="1">IF($B3606&lt;VLOOKUP(E$6&amp;" Equity",Param,4,0),"",IFERROR(VLOOKUP($B3606,OFFSET(Input!$A$1,0,MATCH(Index!E$6&amp;" Equity",Input!$1:$1,0)-1,10000,2),2,0),E3605))</f>
        <v>87.03</v>
      </c>
      <c r="F3606" s="33">
        <v>120.18</v>
      </c>
      <c r="H3606">
        <f ca="1">IFERROR(VLOOKUP($B3606,OFFSET(Input!$A$1,0,MATCH(Index!H$6,Input!$1:$1,0)-1,10000,2),2,0),0)</f>
        <v>0</v>
      </c>
      <c r="I3606">
        <f ca="1">IFERROR(VLOOKUP($B3606,OFFSET(Input!$A$1,0,MATCH(Index!I$6,Input!$1:$1,0)-1,10000,2),2,0),0)</f>
        <v>0</v>
      </c>
      <c r="K3606">
        <f t="shared" ca="1" si="1311"/>
        <v>116.58909124822353</v>
      </c>
      <c r="L3606" s="30">
        <f t="shared" ca="1" si="1312"/>
        <v>137.56647084231295</v>
      </c>
      <c r="N3606">
        <f t="shared" ca="1" si="1323"/>
        <v>-3.2121170212939787E-3</v>
      </c>
      <c r="O3606">
        <f t="shared" ca="1" si="1324"/>
        <v>-6.8825679041791986E-3</v>
      </c>
      <c r="Q3606">
        <f t="shared" ca="1" si="1335"/>
        <v>1.9478138108935329E-2</v>
      </c>
      <c r="R3606">
        <f t="shared" ca="1" si="1334"/>
        <v>0.13762621036862666</v>
      </c>
      <c r="T3606">
        <f t="shared" ca="1" si="1284"/>
        <v>3.1580030928542162E-2</v>
      </c>
      <c r="U3606">
        <f t="shared" ca="1" si="1279"/>
        <v>0.10734468397729305</v>
      </c>
      <c r="W3606">
        <f t="shared" ca="1" si="1280"/>
        <v>-0.22173531692885154</v>
      </c>
      <c r="X3606">
        <f t="shared" ca="1" si="1281"/>
        <v>5.120504975542256E-2</v>
      </c>
      <c r="Z3606">
        <f t="shared" ca="1" si="1294"/>
        <v>116.86505761381163</v>
      </c>
      <c r="AA3606">
        <f t="shared" ca="1" si="1294"/>
        <v>116.41765265534079</v>
      </c>
      <c r="AB3606">
        <f t="shared" ca="1" si="1294"/>
        <v>116.14282335431349</v>
      </c>
      <c r="AC3606">
        <f t="shared" ca="1" si="1295"/>
        <v>116.41765265534079</v>
      </c>
      <c r="AE3606">
        <f ca="1">IFERROR(VLOOKUP($B3606,OFFSET(Input!$A$1,0,MATCH(Index!AE$6&amp;" Index",Input!$1:$1,0)-1,10000,2),2,0),AE3605)</f>
        <v>12.78</v>
      </c>
      <c r="AF3606">
        <f t="shared" ca="1" si="1285"/>
        <v>12.150666666666666</v>
      </c>
      <c r="AG3606">
        <f t="shared" ca="1" si="1285"/>
        <v>11.991999999999997</v>
      </c>
      <c r="AH3606">
        <f t="shared" ca="1" si="1285"/>
        <v>12.097999999999997</v>
      </c>
      <c r="AI3606">
        <f t="shared" ca="1" si="1286"/>
        <v>12.097999999999997</v>
      </c>
      <c r="AK3606">
        <f t="shared" ca="1" si="1287"/>
        <v>1</v>
      </c>
      <c r="AL3606">
        <f t="shared" ca="1" si="1288"/>
        <v>1</v>
      </c>
      <c r="AN3606" t="str">
        <f t="shared" ca="1" si="1298"/>
        <v>Not Down</v>
      </c>
      <c r="AO3606" t="str">
        <f t="shared" ca="1" si="1320"/>
        <v>Not Up</v>
      </c>
      <c r="AQ3606">
        <f t="shared" ca="1" si="1296"/>
        <v>1</v>
      </c>
      <c r="AR3606">
        <f t="shared" ca="1" si="1297"/>
        <v>0</v>
      </c>
      <c r="AT3606">
        <f t="shared" ca="1" si="1275"/>
        <v>1</v>
      </c>
      <c r="AU3606">
        <f t="shared" ca="1" si="1276"/>
        <v>0</v>
      </c>
      <c r="AW3606" s="34">
        <f t="shared" ca="1" si="1304"/>
        <v>2.9196024769223106E-2</v>
      </c>
      <c r="AX3606" s="34">
        <f t="shared" ca="1" si="1305"/>
        <v>3.0813063801254328E-2</v>
      </c>
      <c r="AY3606" s="23">
        <f t="shared" ca="1" si="1289"/>
        <v>3.0813063801254328E-2</v>
      </c>
      <c r="BA3606" s="6">
        <f t="shared" ca="1" si="1282"/>
        <v>1.5</v>
      </c>
      <c r="BB3606">
        <f t="shared" ca="1" si="1283"/>
        <v>1.5</v>
      </c>
      <c r="BC3606" t="str">
        <f t="shared" ca="1" si="1332"/>
        <v>HYG UP Equity</v>
      </c>
      <c r="BD3606" t="str">
        <f t="shared" ca="1" si="1333"/>
        <v>HYG UP Equity</v>
      </c>
      <c r="BF3606">
        <f t="shared" ca="1" si="1292"/>
        <v>1</v>
      </c>
      <c r="BG3606">
        <f t="shared" ca="1" si="1293"/>
        <v>0</v>
      </c>
      <c r="BI3606">
        <f t="shared" ca="1" si="1321"/>
        <v>1</v>
      </c>
      <c r="BJ3606">
        <f t="shared" ca="1" si="1322"/>
        <v>0</v>
      </c>
      <c r="BL3606">
        <f t="shared" ca="1" si="1277"/>
        <v>11.679931922056456</v>
      </c>
      <c r="BM3606">
        <f t="shared" ca="1" si="1278"/>
        <v>0</v>
      </c>
      <c r="BN3606" s="9">
        <f t="shared" ca="1" si="1330"/>
        <v>0.99999999999999989</v>
      </c>
      <c r="BO3606" s="9">
        <f t="shared" ca="1" si="1331"/>
        <v>0</v>
      </c>
      <c r="BP3606" s="9">
        <f t="shared" ca="1" si="1325"/>
        <v>0.99999999999999989</v>
      </c>
      <c r="BQ3606" s="9">
        <f t="shared" ca="1" si="1326"/>
        <v>0</v>
      </c>
      <c r="BR3606">
        <f t="shared" ca="1" si="1327"/>
        <v>1361.752648633679</v>
      </c>
      <c r="BS3606">
        <f t="shared" ca="1" si="1328"/>
        <v>-3.2069636925896594E-3</v>
      </c>
      <c r="BT3606">
        <f t="shared" ca="1" si="1329"/>
        <v>1.8055555555555555E-5</v>
      </c>
      <c r="BU3606">
        <f t="shared" ca="1" si="1306"/>
        <v>1.620672750514123E-5</v>
      </c>
      <c r="BV3606">
        <f t="shared" ca="1" si="1307"/>
        <v>0</v>
      </c>
      <c r="BW3606" s="35">
        <f ca="1">IFERROR(VLOOKUP($B3606,OFFSET(Input!$A$1,0,MATCH(Index!BW$6&amp;" Index",Input!$1:$1,0)-1,10000,2),2,0)/100,BW3605)</f>
        <v>6.6E-3</v>
      </c>
      <c r="BX3606">
        <f t="shared" ca="1" si="1313"/>
        <v>2.8417701864044468E-2</v>
      </c>
      <c r="BY3606">
        <f t="shared" ca="1" si="1314"/>
        <v>1.5405418509380348E-2</v>
      </c>
      <c r="BZ3606">
        <f t="shared" ca="1" si="1315"/>
        <v>-8.5197448449554018E-3</v>
      </c>
      <c r="CA3606">
        <f t="shared" ca="1" si="1316"/>
        <v>-5.0474513411904791</v>
      </c>
      <c r="CB3606">
        <f t="shared" ca="1" si="1317"/>
        <v>1.7976342231661412E-2</v>
      </c>
      <c r="CC3606">
        <f t="shared" ca="1" si="1318"/>
        <v>-5.1177705486405207</v>
      </c>
      <c r="CD3606">
        <f t="shared" ca="1" si="1319"/>
        <v>1104.0723621267446</v>
      </c>
      <c r="CE3606">
        <v>1104.07236212674</v>
      </c>
      <c r="CF3606" t="b">
        <f t="shared" ca="1" si="1308"/>
        <v>1</v>
      </c>
    </row>
    <row r="3607" spans="2:84" x14ac:dyDescent="0.25">
      <c r="B3607" s="2">
        <v>42755</v>
      </c>
      <c r="C3607">
        <f t="shared" ca="1" si="1309"/>
        <v>0</v>
      </c>
      <c r="D3607">
        <f t="shared" ca="1" si="1310"/>
        <v>0</v>
      </c>
      <c r="E3607">
        <f ca="1">IF($B3607&lt;VLOOKUP(E$6&amp;" Equity",Param,4,0),"",IFERROR(VLOOKUP($B3607,OFFSET(Input!$A$1,0,MATCH(Index!E$6&amp;" Equity",Input!$1:$1,0)-1,10000,2),2,0),E3606))</f>
        <v>87.2</v>
      </c>
      <c r="F3607" s="33">
        <v>119.94</v>
      </c>
      <c r="H3607">
        <f ca="1">IFERROR(VLOOKUP($B3607,OFFSET(Input!$A$1,0,MATCH(Index!H$6,Input!$1:$1,0)-1,10000,2),2,0),0)</f>
        <v>0</v>
      </c>
      <c r="I3607">
        <f ca="1">IFERROR(VLOOKUP($B3607,OFFSET(Input!$A$1,0,MATCH(Index!I$6,Input!$1:$1,0)-1,10000,2),2,0),0)</f>
        <v>0</v>
      </c>
      <c r="K3607">
        <f t="shared" ca="1" si="1311"/>
        <v>116.81683048196129</v>
      </c>
      <c r="L3607" s="30">
        <f t="shared" ca="1" si="1312"/>
        <v>137.29174998191891</v>
      </c>
      <c r="N3607">
        <f t="shared" ca="1" si="1323"/>
        <v>1.9514441135116314E-3</v>
      </c>
      <c r="O3607">
        <f t="shared" ca="1" si="1324"/>
        <v>-1.9990011654182037E-3</v>
      </c>
      <c r="Q3607">
        <f t="shared" ca="1" si="1335"/>
        <v>2.0481741082235386E-2</v>
      </c>
      <c r="R3607">
        <f t="shared" ca="1" si="1334"/>
        <v>0.11385104747031287</v>
      </c>
      <c r="T3607">
        <f t="shared" ca="1" si="1284"/>
        <v>3.1952086757376964E-2</v>
      </c>
      <c r="U3607">
        <f t="shared" ca="1" si="1279"/>
        <v>0.1061074426583984</v>
      </c>
      <c r="W3607">
        <f t="shared" ca="1" si="1280"/>
        <v>-4.7149312876613329E-2</v>
      </c>
      <c r="X3607">
        <f t="shared" ca="1" si="1281"/>
        <v>6.2507904419518714E-2</v>
      </c>
      <c r="Z3607">
        <f t="shared" ca="1" si="1294"/>
        <v>116.85835940105464</v>
      </c>
      <c r="AA3607">
        <f t="shared" ca="1" si="1294"/>
        <v>116.49096371500283</v>
      </c>
      <c r="AB3607">
        <f t="shared" ca="1" si="1294"/>
        <v>116.19132444616174</v>
      </c>
      <c r="AC3607">
        <f t="shared" ca="1" si="1295"/>
        <v>116.49096371500283</v>
      </c>
      <c r="AE3607">
        <f ca="1">IFERROR(VLOOKUP($B3607,OFFSET(Input!$A$1,0,MATCH(Index!AE$6&amp;" Index",Input!$1:$1,0)-1,10000,2),2,0),AE3606)</f>
        <v>11.54</v>
      </c>
      <c r="AF3607">
        <f t="shared" ca="1" si="1285"/>
        <v>12.056666666666665</v>
      </c>
      <c r="AG3607">
        <f t="shared" ca="1" si="1285"/>
        <v>11.996499999999999</v>
      </c>
      <c r="AH3607">
        <f t="shared" ca="1" si="1285"/>
        <v>12.050799999999997</v>
      </c>
      <c r="AI3607">
        <f t="shared" ca="1" si="1286"/>
        <v>12.050799999999997</v>
      </c>
      <c r="AK3607">
        <f t="shared" ca="1" si="1287"/>
        <v>1</v>
      </c>
      <c r="AL3607">
        <f t="shared" ca="1" si="1288"/>
        <v>1</v>
      </c>
      <c r="AN3607" t="str">
        <f t="shared" ca="1" si="1298"/>
        <v>Not Down</v>
      </c>
      <c r="AO3607" t="str">
        <f t="shared" ca="1" si="1320"/>
        <v>Not Up</v>
      </c>
      <c r="AQ3607">
        <f t="shared" ca="1" si="1296"/>
        <v>1</v>
      </c>
      <c r="AR3607">
        <f t="shared" ca="1" si="1297"/>
        <v>0</v>
      </c>
      <c r="AT3607">
        <f t="shared" ca="1" si="1275"/>
        <v>1</v>
      </c>
      <c r="AU3607">
        <f t="shared" ca="1" si="1276"/>
        <v>0</v>
      </c>
      <c r="AW3607" s="34">
        <f t="shared" ca="1" si="1304"/>
        <v>1.9478138108935329E-2</v>
      </c>
      <c r="AX3607" s="34">
        <f t="shared" ca="1" si="1305"/>
        <v>3.1580030928542162E-2</v>
      </c>
      <c r="AY3607" s="23">
        <f t="shared" ca="1" si="1289"/>
        <v>3.1580030928542162E-2</v>
      </c>
      <c r="BA3607" s="6">
        <f t="shared" ca="1" si="1282"/>
        <v>1.5</v>
      </c>
      <c r="BB3607">
        <f t="shared" ca="1" si="1283"/>
        <v>1.5</v>
      </c>
      <c r="BC3607" t="str">
        <f t="shared" ca="1" si="1332"/>
        <v>HYG UP Equity</v>
      </c>
      <c r="BD3607" t="str">
        <f t="shared" ca="1" si="1333"/>
        <v>HYG UP Equity</v>
      </c>
      <c r="BF3607">
        <f t="shared" ca="1" si="1292"/>
        <v>1</v>
      </c>
      <c r="BG3607">
        <f t="shared" ca="1" si="1293"/>
        <v>0</v>
      </c>
      <c r="BI3607">
        <f t="shared" ca="1" si="1321"/>
        <v>1</v>
      </c>
      <c r="BJ3607">
        <f t="shared" ca="1" si="1322"/>
        <v>0</v>
      </c>
      <c r="BL3607">
        <f t="shared" ca="1" si="1277"/>
        <v>11.679931922056456</v>
      </c>
      <c r="BM3607">
        <f t="shared" ca="1" si="1278"/>
        <v>0</v>
      </c>
      <c r="BN3607" s="9">
        <f t="shared" ca="1" si="1330"/>
        <v>0.99999999999999989</v>
      </c>
      <c r="BO3607" s="9">
        <f t="shared" ca="1" si="1331"/>
        <v>0</v>
      </c>
      <c r="BP3607" s="9">
        <f t="shared" ca="1" si="1325"/>
        <v>0.99999999999999989</v>
      </c>
      <c r="BQ3607" s="9">
        <f t="shared" ca="1" si="1326"/>
        <v>0</v>
      </c>
      <c r="BR3607">
        <f t="shared" ca="1" si="1327"/>
        <v>1364.4126273797174</v>
      </c>
      <c r="BS3607">
        <f t="shared" ca="1" si="1328"/>
        <v>1.9533494197403467E-3</v>
      </c>
      <c r="BT3607">
        <f t="shared" ca="1" si="1329"/>
        <v>1.8055555555555555E-5</v>
      </c>
      <c r="BU3607">
        <f t="shared" ca="1" si="1306"/>
        <v>0</v>
      </c>
      <c r="BV3607">
        <f t="shared" ca="1" si="1307"/>
        <v>0</v>
      </c>
      <c r="BW3607" s="35">
        <f ca="1">IFERROR(VLOOKUP($B3607,OFFSET(Input!$A$1,0,MATCH(Index!BW$6&amp;" Index",Input!$1:$1,0)-1,10000,2),2,0)/100,BW3606)</f>
        <v>6.6E-3</v>
      </c>
      <c r="BX3607">
        <f t="shared" ca="1" si="1313"/>
        <v>2.990195980759933E-2</v>
      </c>
      <c r="BY3607">
        <f t="shared" ca="1" si="1314"/>
        <v>1.5334338362871453E-2</v>
      </c>
      <c r="BZ3607">
        <f t="shared" ca="1" si="1315"/>
        <v>-1.0120663319495158E-2</v>
      </c>
      <c r="CA3607">
        <f t="shared" ca="1" si="1316"/>
        <v>3.234958661867446</v>
      </c>
      <c r="CB3607">
        <f t="shared" ca="1" si="1317"/>
        <v>0</v>
      </c>
      <c r="CC3607">
        <f t="shared" ca="1" si="1318"/>
        <v>3.1796017003774804</v>
      </c>
      <c r="CD3607">
        <f t="shared" ca="1" si="1319"/>
        <v>1107.2519638271222</v>
      </c>
      <c r="CE3607">
        <v>1107.2519638271201</v>
      </c>
      <c r="CF3607" t="b">
        <f t="shared" ca="1" si="1308"/>
        <v>1</v>
      </c>
    </row>
    <row r="3608" spans="2:84" x14ac:dyDescent="0.25">
      <c r="B3608" s="2">
        <v>42758</v>
      </c>
      <c r="C3608">
        <f t="shared" ca="1" si="1309"/>
        <v>0</v>
      </c>
      <c r="D3608">
        <f t="shared" ca="1" si="1310"/>
        <v>0</v>
      </c>
      <c r="E3608">
        <f ca="1">IF($B3608&lt;VLOOKUP(E$6&amp;" Equity",Param,4,0),"",IFERROR(VLOOKUP($B3608,OFFSET(Input!$A$1,0,MATCH(Index!E$6&amp;" Equity",Input!$1:$1,0)-1,10000,2),2,0),E3607))</f>
        <v>87.2</v>
      </c>
      <c r="F3608" s="33">
        <v>121.14</v>
      </c>
      <c r="H3608">
        <f ca="1">IFERROR(VLOOKUP($B3608,OFFSET(Input!$A$1,0,MATCH(Index!H$6,Input!$1:$1,0)-1,10000,2),2,0),0)</f>
        <v>0</v>
      </c>
      <c r="I3608">
        <f ca="1">IFERROR(VLOOKUP($B3608,OFFSET(Input!$A$1,0,MATCH(Index!I$6,Input!$1:$1,0)-1,10000,2),2,0),0)</f>
        <v>0</v>
      </c>
      <c r="K3608">
        <f t="shared" ca="1" si="1311"/>
        <v>116.81683048196129</v>
      </c>
      <c r="L3608" s="30">
        <f t="shared" ca="1" si="1312"/>
        <v>138.66535428388909</v>
      </c>
      <c r="N3608">
        <f t="shared" ca="1" si="1323"/>
        <v>0</v>
      </c>
      <c r="O3608">
        <f t="shared" ca="1" si="1324"/>
        <v>9.9552838124373887E-3</v>
      </c>
      <c r="Q3608">
        <f t="shared" ca="1" si="1335"/>
        <v>2.0449383538664392E-2</v>
      </c>
      <c r="R3608">
        <f t="shared" ca="1" si="1334"/>
        <v>0.11539232760716239</v>
      </c>
      <c r="T3608">
        <f t="shared" ca="1" si="1284"/>
        <v>3.1353077618052158E-2</v>
      </c>
      <c r="U3608">
        <f t="shared" ca="1" si="1279"/>
        <v>0.11073909451682241</v>
      </c>
      <c r="W3608">
        <f t="shared" ca="1" si="1280"/>
        <v>-6.9176516931847856E-2</v>
      </c>
      <c r="X3608">
        <f t="shared" ca="1" si="1281"/>
        <v>3.3310670394017708E-2</v>
      </c>
      <c r="Z3608">
        <f t="shared" ca="1" si="1294"/>
        <v>116.85434047340046</v>
      </c>
      <c r="AA3608">
        <f t="shared" ca="1" si="1294"/>
        <v>116.5542605418872</v>
      </c>
      <c r="AB3608">
        <f t="shared" ca="1" si="1294"/>
        <v>116.27454154497265</v>
      </c>
      <c r="AC3608">
        <f t="shared" ca="1" si="1295"/>
        <v>116.5542605418872</v>
      </c>
      <c r="AE3608">
        <f ca="1">IFERROR(VLOOKUP($B3608,OFFSET(Input!$A$1,0,MATCH(Index!AE$6&amp;" Index",Input!$1:$1,0)-1,10000,2),2,0),AE3607)</f>
        <v>11.77</v>
      </c>
      <c r="AF3608">
        <f t="shared" ca="1" si="1285"/>
        <v>11.95</v>
      </c>
      <c r="AG3608">
        <f t="shared" ca="1" si="1285"/>
        <v>12.0215</v>
      </c>
      <c r="AH3608">
        <f t="shared" ca="1" si="1285"/>
        <v>11.993999999999996</v>
      </c>
      <c r="AI3608">
        <f t="shared" ca="1" si="1286"/>
        <v>12.0215</v>
      </c>
      <c r="AK3608">
        <f t="shared" ca="1" si="1287"/>
        <v>1</v>
      </c>
      <c r="AL3608">
        <f t="shared" ca="1" si="1288"/>
        <v>-1</v>
      </c>
      <c r="AN3608" t="str">
        <f t="shared" ca="1" si="1298"/>
        <v>Not Down</v>
      </c>
      <c r="AO3608" t="str">
        <f t="shared" ca="1" si="1320"/>
        <v>Not Up</v>
      </c>
      <c r="AQ3608">
        <f t="shared" ca="1" si="1296"/>
        <v>1</v>
      </c>
      <c r="AR3608">
        <f t="shared" ca="1" si="1297"/>
        <v>0</v>
      </c>
      <c r="AT3608">
        <f t="shared" ref="AT3608:AT3671" ca="1" si="1336">IF($C3608=1,AQ3607,AT3607)</f>
        <v>1</v>
      </c>
      <c r="AU3608">
        <f t="shared" ref="AU3608:AU3671" ca="1" si="1337">IF($C3608=1,AR3607,AU3607)</f>
        <v>0</v>
      </c>
      <c r="AW3608" s="34">
        <f t="shared" ca="1" si="1304"/>
        <v>2.0481741082235386E-2</v>
      </c>
      <c r="AX3608" s="34">
        <f t="shared" ca="1" si="1305"/>
        <v>3.1952086757376964E-2</v>
      </c>
      <c r="AY3608" s="23">
        <f t="shared" ca="1" si="1289"/>
        <v>3.1952086757376964E-2</v>
      </c>
      <c r="BA3608" s="6">
        <f t="shared" ca="1" si="1282"/>
        <v>1.5</v>
      </c>
      <c r="BB3608">
        <f t="shared" ca="1" si="1283"/>
        <v>1.5</v>
      </c>
      <c r="BC3608" t="str">
        <f t="shared" ca="1" si="1332"/>
        <v>HYG UP Equity</v>
      </c>
      <c r="BD3608" t="str">
        <f t="shared" ca="1" si="1333"/>
        <v>HYG UP Equity</v>
      </c>
      <c r="BF3608">
        <f t="shared" ca="1" si="1292"/>
        <v>1</v>
      </c>
      <c r="BG3608">
        <f t="shared" ca="1" si="1293"/>
        <v>0</v>
      </c>
      <c r="BI3608">
        <f t="shared" ca="1" si="1321"/>
        <v>1</v>
      </c>
      <c r="BJ3608">
        <f t="shared" ca="1" si="1322"/>
        <v>0</v>
      </c>
      <c r="BL3608">
        <f t="shared" ca="1" si="1277"/>
        <v>11.679931922056456</v>
      </c>
      <c r="BM3608">
        <f t="shared" ca="1" si="1278"/>
        <v>0</v>
      </c>
      <c r="BN3608" s="9">
        <f t="shared" ca="1" si="1330"/>
        <v>0.99999999999999989</v>
      </c>
      <c r="BO3608" s="9">
        <f t="shared" ca="1" si="1331"/>
        <v>0</v>
      </c>
      <c r="BP3608" s="9">
        <f t="shared" ca="1" si="1325"/>
        <v>0.99999999999999989</v>
      </c>
      <c r="BQ3608" s="9">
        <f t="shared" ca="1" si="1326"/>
        <v>0</v>
      </c>
      <c r="BR3608">
        <f t="shared" ca="1" si="1327"/>
        <v>1364.4126273797174</v>
      </c>
      <c r="BS3608">
        <f t="shared" ca="1" si="1328"/>
        <v>0</v>
      </c>
      <c r="BT3608">
        <f t="shared" ca="1" si="1329"/>
        <v>5.4166666666666664E-5</v>
      </c>
      <c r="BU3608">
        <f t="shared" ca="1" si="1306"/>
        <v>0</v>
      </c>
      <c r="BV3608">
        <f t="shared" ca="1" si="1307"/>
        <v>0</v>
      </c>
      <c r="BW3608" s="35">
        <f ca="1">IFERROR(VLOOKUP($B3608,OFFSET(Input!$A$1,0,MATCH(Index!BW$6&amp;" Index",Input!$1:$1,0)-1,10000,2),2,0)/100,BW3607)</f>
        <v>6.6E-3</v>
      </c>
      <c r="BX3608">
        <f t="shared" ca="1" si="1313"/>
        <v>8.9964222060953669E-2</v>
      </c>
      <c r="BY3608">
        <f t="shared" ca="1" si="1314"/>
        <v>4.6135498492796752E-2</v>
      </c>
      <c r="BZ3608">
        <f t="shared" ca="1" si="1315"/>
        <v>-3.0449429005245859E-2</v>
      </c>
      <c r="CA3608">
        <f t="shared" ca="1" si="1316"/>
        <v>0</v>
      </c>
      <c r="CB3608">
        <f t="shared" ca="1" si="1317"/>
        <v>0</v>
      </c>
      <c r="CC3608">
        <f t="shared" ca="1" si="1318"/>
        <v>-0.16654914955899627</v>
      </c>
      <c r="CD3608">
        <f t="shared" ca="1" si="1319"/>
        <v>1107.0854146775632</v>
      </c>
      <c r="CE3608">
        <v>1107.08541467756</v>
      </c>
      <c r="CF3608" t="b">
        <f t="shared" ca="1" si="1308"/>
        <v>1</v>
      </c>
    </row>
    <row r="3609" spans="2:84" x14ac:dyDescent="0.25">
      <c r="B3609" s="2">
        <v>42759</v>
      </c>
      <c r="C3609">
        <f t="shared" ca="1" si="1309"/>
        <v>0</v>
      </c>
      <c r="D3609">
        <f t="shared" ca="1" si="1310"/>
        <v>0</v>
      </c>
      <c r="E3609">
        <f ca="1">IF($B3609&lt;VLOOKUP(E$6&amp;" Equity",Param,4,0),"",IFERROR(VLOOKUP($B3609,OFFSET(Input!$A$1,0,MATCH(Index!E$6&amp;" Equity",Input!$1:$1,0)-1,10000,2),2,0),E3608))</f>
        <v>87.26</v>
      </c>
      <c r="F3609" s="33">
        <v>120.31</v>
      </c>
      <c r="H3609">
        <f ca="1">IFERROR(VLOOKUP($B3609,OFFSET(Input!$A$1,0,MATCH(Index!H$6,Input!$1:$1,0)-1,10000,2),2,0),0)</f>
        <v>0</v>
      </c>
      <c r="I3609">
        <f ca="1">IFERROR(VLOOKUP($B3609,OFFSET(Input!$A$1,0,MATCH(Index!I$6,Input!$1:$1,0)-1,10000,2),2,0),0)</f>
        <v>0</v>
      </c>
      <c r="K3609">
        <f t="shared" ca="1" si="1311"/>
        <v>116.89720903504521</v>
      </c>
      <c r="L3609" s="30">
        <f t="shared" ca="1" si="1312"/>
        <v>137.7152779750264</v>
      </c>
      <c r="N3609">
        <f t="shared" ca="1" si="1323"/>
        <v>6.8783678052958101E-4</v>
      </c>
      <c r="O3609">
        <f t="shared" ca="1" si="1324"/>
        <v>-6.8751565073678512E-3</v>
      </c>
      <c r="Q3609">
        <f t="shared" ca="1" si="1335"/>
        <v>2.0706879504147877E-2</v>
      </c>
      <c r="R3609">
        <f t="shared" ca="1" si="1334"/>
        <v>0.11356163264301324</v>
      </c>
      <c r="T3609">
        <f t="shared" ca="1" si="1284"/>
        <v>3.0514759910269168E-2</v>
      </c>
      <c r="U3609">
        <f t="shared" ca="1" si="1279"/>
        <v>0.11321847192375654</v>
      </c>
      <c r="W3609">
        <f t="shared" ca="1" si="1280"/>
        <v>-0.10045235226180227</v>
      </c>
      <c r="X3609">
        <f t="shared" ca="1" si="1281"/>
        <v>3.020207938479191E-2</v>
      </c>
      <c r="Z3609">
        <f t="shared" ca="1" si="1294"/>
        <v>116.86103868615746</v>
      </c>
      <c r="AA3609">
        <f t="shared" ca="1" si="1294"/>
        <v>116.60918588649454</v>
      </c>
      <c r="AB3609">
        <f t="shared" ca="1" si="1294"/>
        <v>116.3588374162477</v>
      </c>
      <c r="AC3609">
        <f t="shared" ca="1" si="1295"/>
        <v>116.60918588649454</v>
      </c>
      <c r="AE3609">
        <f ca="1">IFERROR(VLOOKUP($B3609,OFFSET(Input!$A$1,0,MATCH(Index!AE$6&amp;" Index",Input!$1:$1,0)-1,10000,2),2,0),AE3608)</f>
        <v>11.07</v>
      </c>
      <c r="AF3609">
        <f t="shared" ca="1" si="1285"/>
        <v>11.752000000000001</v>
      </c>
      <c r="AG3609">
        <f t="shared" ca="1" si="1285"/>
        <v>12.003499999999999</v>
      </c>
      <c r="AH3609">
        <f t="shared" ca="1" si="1285"/>
        <v>11.925199999999997</v>
      </c>
      <c r="AI3609">
        <f t="shared" ca="1" si="1286"/>
        <v>12.003499999999999</v>
      </c>
      <c r="AK3609">
        <f t="shared" ca="1" si="1287"/>
        <v>1</v>
      </c>
      <c r="AL3609">
        <f t="shared" ca="1" si="1288"/>
        <v>-1</v>
      </c>
      <c r="AN3609" t="str">
        <f t="shared" ca="1" si="1298"/>
        <v>Not Down</v>
      </c>
      <c r="AO3609" t="str">
        <f t="shared" ca="1" si="1320"/>
        <v>Not Up</v>
      </c>
      <c r="AQ3609">
        <f t="shared" ca="1" si="1296"/>
        <v>1</v>
      </c>
      <c r="AR3609">
        <f t="shared" ca="1" si="1297"/>
        <v>0</v>
      </c>
      <c r="AT3609">
        <f t="shared" ca="1" si="1336"/>
        <v>1</v>
      </c>
      <c r="AU3609">
        <f t="shared" ca="1" si="1337"/>
        <v>0</v>
      </c>
      <c r="AW3609" s="34">
        <f t="shared" ca="1" si="1304"/>
        <v>2.0449383538664392E-2</v>
      </c>
      <c r="AX3609" s="34">
        <f t="shared" ca="1" si="1305"/>
        <v>3.1353077618052158E-2</v>
      </c>
      <c r="AY3609" s="23">
        <f t="shared" ca="1" si="1289"/>
        <v>3.1353077618052158E-2</v>
      </c>
      <c r="BA3609" s="6">
        <f t="shared" ca="1" si="1282"/>
        <v>1.5</v>
      </c>
      <c r="BB3609">
        <f t="shared" ca="1" si="1283"/>
        <v>1.5</v>
      </c>
      <c r="BC3609" t="str">
        <f t="shared" ca="1" si="1332"/>
        <v>HYG UP Equity</v>
      </c>
      <c r="BD3609" t="str">
        <f t="shared" ca="1" si="1333"/>
        <v>HYG UP Equity</v>
      </c>
      <c r="BF3609">
        <f t="shared" ca="1" si="1292"/>
        <v>1</v>
      </c>
      <c r="BG3609">
        <f t="shared" ca="1" si="1293"/>
        <v>0</v>
      </c>
      <c r="BI3609">
        <f t="shared" ca="1" si="1321"/>
        <v>1</v>
      </c>
      <c r="BJ3609">
        <f t="shared" ca="1" si="1322"/>
        <v>0</v>
      </c>
      <c r="BL3609">
        <f t="shared" ref="BL3609:BL3672" ca="1" si="1338">($BR3609/K3609)*BI3609</f>
        <v>11.679931922056456</v>
      </c>
      <c r="BM3609">
        <f t="shared" ref="BM3609:BM3672" ca="1" si="1339">($BR3609/L3609)*BJ3609</f>
        <v>0</v>
      </c>
      <c r="BN3609" s="9">
        <f t="shared" ca="1" si="1330"/>
        <v>1</v>
      </c>
      <c r="BO3609" s="9">
        <f t="shared" ca="1" si="1331"/>
        <v>0</v>
      </c>
      <c r="BP3609" s="9">
        <f t="shared" ca="1" si="1325"/>
        <v>1</v>
      </c>
      <c r="BQ3609" s="9">
        <f t="shared" ca="1" si="1326"/>
        <v>0</v>
      </c>
      <c r="BR3609">
        <f t="shared" ca="1" si="1327"/>
        <v>1365.3514434077308</v>
      </c>
      <c r="BS3609">
        <f t="shared" ca="1" si="1328"/>
        <v>6.8807339449539207E-4</v>
      </c>
      <c r="BT3609">
        <f t="shared" ca="1" si="1329"/>
        <v>1.8055555555555558E-5</v>
      </c>
      <c r="BU3609">
        <f t="shared" ca="1" si="1306"/>
        <v>0</v>
      </c>
      <c r="BV3609">
        <f t="shared" ca="1" si="1307"/>
        <v>0</v>
      </c>
      <c r="BW3609" s="35">
        <f ca="1">IFERROR(VLOOKUP($B3609,OFFSET(Input!$A$1,0,MATCH(Index!BW$6&amp;" Index",Input!$1:$1,0)-1,10000,2),2,0)/100,BW3608)</f>
        <v>6.6E-3</v>
      </c>
      <c r="BX3609">
        <f t="shared" ca="1" si="1313"/>
        <v>2.998356331418401E-2</v>
      </c>
      <c r="BY3609">
        <f t="shared" ca="1" si="1314"/>
        <v>1.5376186314966157E-2</v>
      </c>
      <c r="BZ3609">
        <f t="shared" ca="1" si="1315"/>
        <v>-1.0148282967877663E-2</v>
      </c>
      <c r="CA3609">
        <f t="shared" ca="1" si="1316"/>
        <v>1.1426340289102945</v>
      </c>
      <c r="CB3609">
        <f t="shared" ca="1" si="1317"/>
        <v>0</v>
      </c>
      <c r="CC3609">
        <f t="shared" ca="1" si="1318"/>
        <v>1.0871259963132667</v>
      </c>
      <c r="CD3609">
        <f t="shared" ca="1" si="1319"/>
        <v>1108.1725406738765</v>
      </c>
      <c r="CE3609">
        <v>1108.1725406738799</v>
      </c>
      <c r="CF3609" t="b">
        <f t="shared" ca="1" si="1308"/>
        <v>1</v>
      </c>
    </row>
    <row r="3610" spans="2:84" x14ac:dyDescent="0.25">
      <c r="B3610" s="2">
        <v>42760</v>
      </c>
      <c r="C3610">
        <f t="shared" ca="1" si="1309"/>
        <v>0</v>
      </c>
      <c r="D3610">
        <f t="shared" ca="1" si="1310"/>
        <v>0</v>
      </c>
      <c r="E3610">
        <f ca="1">IF($B3610&lt;VLOOKUP(E$6&amp;" Equity",Param,4,0),"",IFERROR(VLOOKUP($B3610,OFFSET(Input!$A$1,0,MATCH(Index!E$6&amp;" Equity",Input!$1:$1,0)-1,10000,2),2,0),E3609))</f>
        <v>87.57</v>
      </c>
      <c r="F3610" s="33">
        <v>118.8</v>
      </c>
      <c r="H3610">
        <f ca="1">IFERROR(VLOOKUP($B3610,OFFSET(Input!$A$1,0,MATCH(Index!H$6,Input!$1:$1,0)-1,10000,2),2,0),0)</f>
        <v>0</v>
      </c>
      <c r="I3610">
        <f ca="1">IFERROR(VLOOKUP($B3610,OFFSET(Input!$A$1,0,MATCH(Index!I$6,Input!$1:$1,0)-1,10000,2),2,0),0)</f>
        <v>0</v>
      </c>
      <c r="K3610">
        <f t="shared" ca="1" si="1311"/>
        <v>117.31249822597879</v>
      </c>
      <c r="L3610" s="30">
        <f t="shared" ca="1" si="1312"/>
        <v>135.98682589504725</v>
      </c>
      <c r="N3610">
        <f t="shared" ca="1" si="1323"/>
        <v>3.5463058386694868E-3</v>
      </c>
      <c r="O3610">
        <f t="shared" ca="1" si="1324"/>
        <v>-1.2630338116888679E-2</v>
      </c>
      <c r="Q3610">
        <f t="shared" ca="1" si="1335"/>
        <v>2.730139091409698E-2</v>
      </c>
      <c r="R3610">
        <f t="shared" ca="1" si="1334"/>
        <v>0.1300208149593659</v>
      </c>
      <c r="T3610">
        <f t="shared" ca="1" si="1284"/>
        <v>3.234998672944437E-2</v>
      </c>
      <c r="U3610">
        <f t="shared" ca="1" si="1279"/>
        <v>0.12155763265061624</v>
      </c>
      <c r="W3610">
        <f t="shared" ca="1" si="1280"/>
        <v>-0.38398508389502578</v>
      </c>
      <c r="X3610">
        <f t="shared" ca="1" si="1281"/>
        <v>-0.12904218307976359</v>
      </c>
      <c r="Z3610">
        <f t="shared" ca="1" si="1294"/>
        <v>116.9079261754564</v>
      </c>
      <c r="AA3610">
        <f t="shared" ca="1" si="1294"/>
        <v>116.67415855023735</v>
      </c>
      <c r="AB3610">
        <f t="shared" ca="1" si="1294"/>
        <v>116.45547211584159</v>
      </c>
      <c r="AC3610">
        <f t="shared" ca="1" si="1295"/>
        <v>116.67415855023735</v>
      </c>
      <c r="AE3610">
        <f ca="1">IFERROR(VLOOKUP($B3610,OFFSET(Input!$A$1,0,MATCH(Index!AE$6&amp;" Index",Input!$1:$1,0)-1,10000,2),2,0),AE3609)</f>
        <v>10.81</v>
      </c>
      <c r="AF3610">
        <f t="shared" ca="1" si="1285"/>
        <v>11.616000000000001</v>
      </c>
      <c r="AG3610">
        <f t="shared" ca="1" si="1285"/>
        <v>11.971999999999998</v>
      </c>
      <c r="AH3610">
        <f t="shared" ca="1" si="1285"/>
        <v>11.869599999999998</v>
      </c>
      <c r="AI3610">
        <f t="shared" ca="1" si="1286"/>
        <v>11.971999999999998</v>
      </c>
      <c r="AK3610">
        <f t="shared" ca="1" si="1287"/>
        <v>1</v>
      </c>
      <c r="AL3610">
        <f t="shared" ca="1" si="1288"/>
        <v>-1</v>
      </c>
      <c r="AN3610" t="str">
        <f t="shared" ca="1" si="1298"/>
        <v>Not Down</v>
      </c>
      <c r="AO3610" t="str">
        <f t="shared" ca="1" si="1320"/>
        <v>Not Up</v>
      </c>
      <c r="AQ3610">
        <f t="shared" ca="1" si="1296"/>
        <v>1</v>
      </c>
      <c r="AR3610">
        <f t="shared" ca="1" si="1297"/>
        <v>0</v>
      </c>
      <c r="AT3610">
        <f t="shared" ca="1" si="1336"/>
        <v>1</v>
      </c>
      <c r="AU3610">
        <f t="shared" ca="1" si="1337"/>
        <v>0</v>
      </c>
      <c r="AW3610" s="34">
        <f t="shared" ca="1" si="1304"/>
        <v>2.0706879504147877E-2</v>
      </c>
      <c r="AX3610" s="34">
        <f t="shared" ca="1" si="1305"/>
        <v>3.0514759910269168E-2</v>
      </c>
      <c r="AY3610" s="23">
        <f t="shared" ca="1" si="1289"/>
        <v>3.0514759910269168E-2</v>
      </c>
      <c r="BA3610" s="6">
        <f t="shared" ca="1" si="1282"/>
        <v>1.5</v>
      </c>
      <c r="BB3610">
        <f t="shared" ca="1" si="1283"/>
        <v>1.5</v>
      </c>
      <c r="BC3610" t="str">
        <f t="shared" ca="1" si="1332"/>
        <v>HYG UP Equity</v>
      </c>
      <c r="BD3610" t="str">
        <f t="shared" ca="1" si="1333"/>
        <v>HYG UP Equity</v>
      </c>
      <c r="BF3610">
        <f t="shared" ca="1" si="1292"/>
        <v>1</v>
      </c>
      <c r="BG3610">
        <f t="shared" ca="1" si="1293"/>
        <v>0</v>
      </c>
      <c r="BI3610">
        <f t="shared" ca="1" si="1321"/>
        <v>1</v>
      </c>
      <c r="BJ3610">
        <f t="shared" ca="1" si="1322"/>
        <v>0</v>
      </c>
      <c r="BL3610">
        <f t="shared" ca="1" si="1338"/>
        <v>11.679931922056456</v>
      </c>
      <c r="BM3610">
        <f t="shared" ca="1" si="1339"/>
        <v>0</v>
      </c>
      <c r="BN3610" s="9">
        <f t="shared" ca="1" si="1330"/>
        <v>0.99999999999999989</v>
      </c>
      <c r="BO3610" s="9">
        <f t="shared" ca="1" si="1331"/>
        <v>0</v>
      </c>
      <c r="BP3610" s="9">
        <f t="shared" ca="1" si="1325"/>
        <v>0.99999999999999989</v>
      </c>
      <c r="BQ3610" s="9">
        <f t="shared" ca="1" si="1326"/>
        <v>0</v>
      </c>
      <c r="BR3610">
        <f t="shared" ca="1" si="1327"/>
        <v>1370.201992885801</v>
      </c>
      <c r="BS3610">
        <f t="shared" ca="1" si="1328"/>
        <v>3.5526014210407464E-3</v>
      </c>
      <c r="BT3610">
        <f t="shared" ca="1" si="1329"/>
        <v>1.8055555555555555E-5</v>
      </c>
      <c r="BU3610">
        <f t="shared" ca="1" si="1306"/>
        <v>0</v>
      </c>
      <c r="BV3610">
        <f t="shared" ca="1" si="1307"/>
        <v>0</v>
      </c>
      <c r="BW3610" s="35">
        <f ca="1">IFERROR(VLOOKUP($B3610,OFFSET(Input!$A$1,0,MATCH(Index!BW$6&amp;" Index",Input!$1:$1,0)-1,10000,2),2,0)/100,BW3609)</f>
        <v>6.6E-3</v>
      </c>
      <c r="BX3610">
        <f t="shared" ca="1" si="1313"/>
        <v>3.0013006309917486E-2</v>
      </c>
      <c r="BY3610">
        <f t="shared" ca="1" si="1314"/>
        <v>1.5391285287137174E-2</v>
      </c>
      <c r="BZ3610">
        <f t="shared" ca="1" si="1315"/>
        <v>-1.0158248289510534E-2</v>
      </c>
      <c r="CA3610">
        <f t="shared" ca="1" si="1316"/>
        <v>5.9053430141345222</v>
      </c>
      <c r="CB3610">
        <f t="shared" ca="1" si="1317"/>
        <v>0</v>
      </c>
      <c r="CC3610">
        <f t="shared" ca="1" si="1318"/>
        <v>5.8497804742479573</v>
      </c>
      <c r="CD3610">
        <f t="shared" ca="1" si="1319"/>
        <v>1114.0223211481245</v>
      </c>
      <c r="CE3610">
        <v>1114.02232114812</v>
      </c>
      <c r="CF3610" t="b">
        <f t="shared" ca="1" si="1308"/>
        <v>1</v>
      </c>
    </row>
    <row r="3611" spans="2:84" x14ac:dyDescent="0.25">
      <c r="B3611" s="2">
        <v>42761</v>
      </c>
      <c r="C3611">
        <f t="shared" ca="1" si="1309"/>
        <v>0</v>
      </c>
      <c r="D3611">
        <f t="shared" ca="1" si="1310"/>
        <v>0</v>
      </c>
      <c r="E3611">
        <f ca="1">IF($B3611&lt;VLOOKUP(E$6&amp;" Equity",Param,4,0),"",IFERROR(VLOOKUP($B3611,OFFSET(Input!$A$1,0,MATCH(Index!E$6&amp;" Equity",Input!$1:$1,0)-1,10000,2),2,0),E3610))</f>
        <v>87.53</v>
      </c>
      <c r="F3611" s="33">
        <v>119.2</v>
      </c>
      <c r="H3611">
        <f ca="1">IFERROR(VLOOKUP($B3611,OFFSET(Input!$A$1,0,MATCH(Index!H$6,Input!$1:$1,0)-1,10000,2),2,0),0)</f>
        <v>0</v>
      </c>
      <c r="I3611">
        <f ca="1">IFERROR(VLOOKUP($B3611,OFFSET(Input!$A$1,0,MATCH(Index!I$6,Input!$1:$1,0)-1,10000,2),2,0),0)</f>
        <v>0</v>
      </c>
      <c r="K3611">
        <f t="shared" ca="1" si="1311"/>
        <v>117.25891252392286</v>
      </c>
      <c r="L3611" s="30">
        <f t="shared" ca="1" si="1312"/>
        <v>136.44469399570397</v>
      </c>
      <c r="N3611">
        <f t="shared" ca="1" si="1323"/>
        <v>-4.5688178978630961E-4</v>
      </c>
      <c r="O3611">
        <f t="shared" ca="1" si="1324"/>
        <v>3.3613477027049274E-3</v>
      </c>
      <c r="Q3611">
        <f t="shared" ca="1" si="1335"/>
        <v>2.724609100607581E-2</v>
      </c>
      <c r="R3611">
        <f t="shared" ca="1" si="1334"/>
        <v>0.1300204558043408</v>
      </c>
      <c r="T3611">
        <f t="shared" ca="1" si="1284"/>
        <v>3.222404700265652E-2</v>
      </c>
      <c r="U3611">
        <f t="shared" ca="1" si="1279"/>
        <v>0.12160444465904079</v>
      </c>
      <c r="W3611">
        <f t="shared" ca="1" si="1280"/>
        <v>-0.40939563260610551</v>
      </c>
      <c r="X3611">
        <f t="shared" ca="1" si="1281"/>
        <v>-0.14401617710823392</v>
      </c>
      <c r="Z3611">
        <f t="shared" ca="1" si="1294"/>
        <v>116.94275688179277</v>
      </c>
      <c r="AA3611">
        <f t="shared" ca="1" si="1294"/>
        <v>116.74181049908297</v>
      </c>
      <c r="AB3611">
        <f t="shared" ca="1" si="1294"/>
        <v>116.53821335422742</v>
      </c>
      <c r="AC3611">
        <f t="shared" ca="1" si="1295"/>
        <v>116.74181049908297</v>
      </c>
      <c r="AE3611">
        <f ca="1">IFERROR(VLOOKUP($B3611,OFFSET(Input!$A$1,0,MATCH(Index!AE$6&amp;" Index",Input!$1:$1,0)-1,10000,2),2,0),AE3610)</f>
        <v>10.63</v>
      </c>
      <c r="AF3611">
        <f t="shared" ca="1" si="1285"/>
        <v>11.534666666666668</v>
      </c>
      <c r="AG3611">
        <f t="shared" ca="1" si="1285"/>
        <v>11.904</v>
      </c>
      <c r="AH3611">
        <f t="shared" ca="1" si="1285"/>
        <v>11.826399999999996</v>
      </c>
      <c r="AI3611">
        <f t="shared" ca="1" si="1286"/>
        <v>11.904</v>
      </c>
      <c r="AK3611">
        <f t="shared" ca="1" si="1287"/>
        <v>1</v>
      </c>
      <c r="AL3611">
        <f t="shared" ca="1" si="1288"/>
        <v>-1</v>
      </c>
      <c r="AN3611" t="str">
        <f t="shared" ca="1" si="1298"/>
        <v>Not Down</v>
      </c>
      <c r="AO3611" t="str">
        <f t="shared" ca="1" si="1320"/>
        <v>Not Up</v>
      </c>
      <c r="AQ3611">
        <f t="shared" ca="1" si="1296"/>
        <v>1</v>
      </c>
      <c r="AR3611">
        <f t="shared" ca="1" si="1297"/>
        <v>0</v>
      </c>
      <c r="AT3611">
        <f t="shared" ca="1" si="1336"/>
        <v>1</v>
      </c>
      <c r="AU3611">
        <f t="shared" ca="1" si="1337"/>
        <v>0</v>
      </c>
      <c r="AW3611" s="34">
        <f t="shared" ca="1" si="1304"/>
        <v>2.730139091409698E-2</v>
      </c>
      <c r="AX3611" s="34">
        <f t="shared" ca="1" si="1305"/>
        <v>3.234998672944437E-2</v>
      </c>
      <c r="AY3611" s="23">
        <f t="shared" ca="1" si="1289"/>
        <v>3.234998672944437E-2</v>
      </c>
      <c r="BA3611" s="6">
        <f t="shared" ca="1" si="1282"/>
        <v>1.5</v>
      </c>
      <c r="BB3611">
        <f t="shared" ca="1" si="1283"/>
        <v>1.5</v>
      </c>
      <c r="BC3611" t="str">
        <f t="shared" ca="1" si="1332"/>
        <v>HYG UP Equity</v>
      </c>
      <c r="BD3611" t="str">
        <f t="shared" ca="1" si="1333"/>
        <v>HYG UP Equity</v>
      </c>
      <c r="BF3611">
        <f t="shared" ca="1" si="1292"/>
        <v>1</v>
      </c>
      <c r="BG3611">
        <f t="shared" ca="1" si="1293"/>
        <v>0</v>
      </c>
      <c r="BI3611">
        <f t="shared" ca="1" si="1321"/>
        <v>1</v>
      </c>
      <c r="BJ3611">
        <f t="shared" ca="1" si="1322"/>
        <v>0</v>
      </c>
      <c r="BL3611">
        <f t="shared" ca="1" si="1338"/>
        <v>11.679931922056456</v>
      </c>
      <c r="BM3611">
        <f t="shared" ca="1" si="1339"/>
        <v>0</v>
      </c>
      <c r="BN3611" s="9">
        <f t="shared" ca="1" si="1330"/>
        <v>1</v>
      </c>
      <c r="BO3611" s="9">
        <f t="shared" ca="1" si="1331"/>
        <v>0</v>
      </c>
      <c r="BP3611" s="9">
        <f t="shared" ca="1" si="1325"/>
        <v>1</v>
      </c>
      <c r="BQ3611" s="9">
        <f t="shared" ca="1" si="1326"/>
        <v>0</v>
      </c>
      <c r="BR3611">
        <f t="shared" ca="1" si="1327"/>
        <v>1369.5761155337921</v>
      </c>
      <c r="BS3611">
        <f t="shared" ca="1" si="1328"/>
        <v>-4.5677743519467739E-4</v>
      </c>
      <c r="BT3611">
        <f t="shared" ca="1" si="1329"/>
        <v>1.8055555555555558E-5</v>
      </c>
      <c r="BU3611">
        <f t="shared" ca="1" si="1306"/>
        <v>0</v>
      </c>
      <c r="BV3611">
        <f t="shared" ca="1" si="1307"/>
        <v>0</v>
      </c>
      <c r="BW3611" s="35">
        <f ca="1">IFERROR(VLOOKUP($B3611,OFFSET(Input!$A$1,0,MATCH(Index!BW$6&amp;" Index",Input!$1:$1,0)-1,10000,2),2,0)/100,BW3610)</f>
        <v>6.6E-3</v>
      </c>
      <c r="BX3611">
        <f t="shared" ca="1" si="1313"/>
        <v>3.0171437864428378E-2</v>
      </c>
      <c r="BY3611">
        <f t="shared" ca="1" si="1314"/>
        <v>1.5472532238168397E-2</v>
      </c>
      <c r="BZ3611">
        <f t="shared" ca="1" si="1315"/>
        <v>-1.0211871277191141E-2</v>
      </c>
      <c r="CA3611">
        <f t="shared" ca="1" si="1316"/>
        <v>-0.76329038790549242</v>
      </c>
      <c r="CB3611">
        <f t="shared" ca="1" si="1317"/>
        <v>0</v>
      </c>
      <c r="CC3611">
        <f t="shared" ca="1" si="1318"/>
        <v>-0.81914622928528025</v>
      </c>
      <c r="CD3611">
        <f t="shared" ca="1" si="1319"/>
        <v>1113.2031749188393</v>
      </c>
      <c r="CE3611">
        <v>1113.20317491884</v>
      </c>
      <c r="CF3611" t="b">
        <f t="shared" ca="1" si="1308"/>
        <v>1</v>
      </c>
    </row>
    <row r="3612" spans="2:84" x14ac:dyDescent="0.25">
      <c r="B3612" s="2">
        <v>42762</v>
      </c>
      <c r="C3612">
        <f t="shared" ca="1" si="1309"/>
        <v>0</v>
      </c>
      <c r="D3612">
        <f t="shared" ca="1" si="1310"/>
        <v>0</v>
      </c>
      <c r="E3612">
        <f ca="1">IF($B3612&lt;VLOOKUP(E$6&amp;" Equity",Param,4,0),"",IFERROR(VLOOKUP($B3612,OFFSET(Input!$A$1,0,MATCH(Index!E$6&amp;" Equity",Input!$1:$1,0)-1,10000,2),2,0),E3611))</f>
        <v>87.61</v>
      </c>
      <c r="F3612" s="33">
        <v>119.63</v>
      </c>
      <c r="H3612">
        <f ca="1">IFERROR(VLOOKUP($B3612,OFFSET(Input!$A$1,0,MATCH(Index!H$6,Input!$1:$1,0)-1,10000,2),2,0),0)</f>
        <v>0</v>
      </c>
      <c r="I3612">
        <f ca="1">IFERROR(VLOOKUP($B3612,OFFSET(Input!$A$1,0,MATCH(Index!I$6,Input!$1:$1,0)-1,10000,2),2,0),0)</f>
        <v>0</v>
      </c>
      <c r="K3612">
        <f t="shared" ca="1" si="1311"/>
        <v>117.36608392803475</v>
      </c>
      <c r="L3612" s="30">
        <f t="shared" ca="1" si="1312"/>
        <v>136.93690220390994</v>
      </c>
      <c r="N3612">
        <f t="shared" ca="1" si="1323"/>
        <v>9.1355493392584531E-4</v>
      </c>
      <c r="O3612">
        <f t="shared" ca="1" si="1324"/>
        <v>3.6008915515634184E-3</v>
      </c>
      <c r="Q3612">
        <f t="shared" ca="1" si="1335"/>
        <v>2.7605393315457381E-2</v>
      </c>
      <c r="R3612">
        <f t="shared" ca="1" si="1334"/>
        <v>0.13080021666983419</v>
      </c>
      <c r="T3612">
        <f t="shared" ca="1" si="1284"/>
        <v>3.2009890744010998E-2</v>
      </c>
      <c r="U3612">
        <f t="shared" ca="1" si="1279"/>
        <v>0.1195109688316139</v>
      </c>
      <c r="W3612">
        <f t="shared" ca="1" si="1280"/>
        <v>-0.37516120724036822</v>
      </c>
      <c r="X3612">
        <f t="shared" ca="1" si="1281"/>
        <v>-0.10339587250597848</v>
      </c>
      <c r="Z3612">
        <f t="shared" ca="1" si="1294"/>
        <v>116.98562544343754</v>
      </c>
      <c r="AA3612">
        <f t="shared" ca="1" si="1294"/>
        <v>116.82285887344258</v>
      </c>
      <c r="AB3612">
        <f t="shared" ca="1" si="1294"/>
        <v>116.61883233979999</v>
      </c>
      <c r="AC3612">
        <f t="shared" ca="1" si="1295"/>
        <v>116.82285887344258</v>
      </c>
      <c r="AE3612">
        <f ca="1">IFERROR(VLOOKUP($B3612,OFFSET(Input!$A$1,0,MATCH(Index!AE$6&amp;" Index",Input!$1:$1,0)-1,10000,2),2,0),AE3611)</f>
        <v>10.58</v>
      </c>
      <c r="AF3612">
        <f t="shared" ca="1" si="1285"/>
        <v>11.462000000000002</v>
      </c>
      <c r="AG3612">
        <f t="shared" ca="1" si="1285"/>
        <v>11.785499999999999</v>
      </c>
      <c r="AH3612">
        <f t="shared" ca="1" si="1285"/>
        <v>11.791599999999999</v>
      </c>
      <c r="AI3612">
        <f t="shared" ca="1" si="1286"/>
        <v>11.791599999999999</v>
      </c>
      <c r="AK3612">
        <f t="shared" ca="1" si="1287"/>
        <v>1</v>
      </c>
      <c r="AL3612">
        <f t="shared" ca="1" si="1288"/>
        <v>-1</v>
      </c>
      <c r="AN3612" t="str">
        <f t="shared" ca="1" si="1298"/>
        <v>Not Down</v>
      </c>
      <c r="AO3612" t="str">
        <f t="shared" ca="1" si="1320"/>
        <v>Not Up</v>
      </c>
      <c r="AQ3612">
        <f t="shared" ca="1" si="1296"/>
        <v>1</v>
      </c>
      <c r="AR3612">
        <f t="shared" ca="1" si="1297"/>
        <v>0</v>
      </c>
      <c r="AT3612">
        <f t="shared" ca="1" si="1336"/>
        <v>1</v>
      </c>
      <c r="AU3612">
        <f t="shared" ca="1" si="1337"/>
        <v>0</v>
      </c>
      <c r="AW3612" s="34">
        <f t="shared" ca="1" si="1304"/>
        <v>2.724609100607581E-2</v>
      </c>
      <c r="AX3612" s="34">
        <f t="shared" ca="1" si="1305"/>
        <v>3.222404700265652E-2</v>
      </c>
      <c r="AY3612" s="23">
        <f t="shared" ca="1" si="1289"/>
        <v>3.222404700265652E-2</v>
      </c>
      <c r="BA3612" s="6">
        <f t="shared" ca="1" si="1282"/>
        <v>1.5</v>
      </c>
      <c r="BB3612">
        <f t="shared" ca="1" si="1283"/>
        <v>1.5</v>
      </c>
      <c r="BC3612" t="str">
        <f t="shared" ca="1" si="1332"/>
        <v>HYG UP Equity</v>
      </c>
      <c r="BD3612" t="str">
        <f t="shared" ca="1" si="1333"/>
        <v>HYG UP Equity</v>
      </c>
      <c r="BF3612">
        <f t="shared" ca="1" si="1292"/>
        <v>1</v>
      </c>
      <c r="BG3612">
        <f t="shared" ca="1" si="1293"/>
        <v>0</v>
      </c>
      <c r="BI3612">
        <f t="shared" ca="1" si="1321"/>
        <v>1</v>
      </c>
      <c r="BJ3612">
        <f t="shared" ca="1" si="1322"/>
        <v>0</v>
      </c>
      <c r="BL3612">
        <f t="shared" ca="1" si="1338"/>
        <v>11.679931922056456</v>
      </c>
      <c r="BM3612">
        <f t="shared" ca="1" si="1339"/>
        <v>0</v>
      </c>
      <c r="BN3612" s="9">
        <f t="shared" ca="1" si="1330"/>
        <v>1</v>
      </c>
      <c r="BO3612" s="9">
        <f t="shared" ca="1" si="1331"/>
        <v>0</v>
      </c>
      <c r="BP3612" s="9">
        <f t="shared" ca="1" si="1325"/>
        <v>1</v>
      </c>
      <c r="BQ3612" s="9">
        <f t="shared" ca="1" si="1326"/>
        <v>0</v>
      </c>
      <c r="BR3612">
        <f t="shared" ca="1" si="1327"/>
        <v>1370.8278702378102</v>
      </c>
      <c r="BS3612">
        <f t="shared" ca="1" si="1328"/>
        <v>9.1397235233636742E-4</v>
      </c>
      <c r="BT3612">
        <f t="shared" ca="1" si="1329"/>
        <v>1.8055555555555558E-5</v>
      </c>
      <c r="BU3612">
        <f t="shared" ca="1" si="1306"/>
        <v>0</v>
      </c>
      <c r="BV3612">
        <f t="shared" ca="1" si="1307"/>
        <v>0</v>
      </c>
      <c r="BW3612" s="35">
        <f ca="1">IFERROR(VLOOKUP($B3612,OFFSET(Input!$A$1,0,MATCH(Index!BW$6&amp;" Index",Input!$1:$1,0)-1,10000,2),2,0)/100,BW3611)</f>
        <v>6.6E-3</v>
      </c>
      <c r="BX3612">
        <f t="shared" ca="1" si="1313"/>
        <v>3.0149252654051904E-2</v>
      </c>
      <c r="BY3612">
        <f t="shared" ca="1" si="1314"/>
        <v>1.5461155207206102E-2</v>
      </c>
      <c r="BZ3612">
        <f t="shared" ca="1" si="1315"/>
        <v>-1.0204362436756027E-2</v>
      </c>
      <c r="CA3612">
        <f t="shared" ca="1" si="1316"/>
        <v>1.5261553866133264</v>
      </c>
      <c r="CB3612">
        <f t="shared" ca="1" si="1317"/>
        <v>0</v>
      </c>
      <c r="CC3612">
        <f t="shared" ca="1" si="1318"/>
        <v>1.4703406163153123</v>
      </c>
      <c r="CD3612">
        <f t="shared" ca="1" si="1319"/>
        <v>1114.6735155351546</v>
      </c>
      <c r="CE3612">
        <v>1114.67351553515</v>
      </c>
      <c r="CF3612" t="b">
        <f t="shared" ca="1" si="1308"/>
        <v>1</v>
      </c>
    </row>
    <row r="3613" spans="2:84" x14ac:dyDescent="0.25">
      <c r="B3613" s="2">
        <v>42765</v>
      </c>
      <c r="C3613">
        <f t="shared" ca="1" si="1309"/>
        <v>0</v>
      </c>
      <c r="D3613">
        <f t="shared" ca="1" si="1310"/>
        <v>0</v>
      </c>
      <c r="E3613">
        <f ca="1">IF($B3613&lt;VLOOKUP(E$6&amp;" Equity",Param,4,0),"",IFERROR(VLOOKUP($B3613,OFFSET(Input!$A$1,0,MATCH(Index!E$6&amp;" Equity",Input!$1:$1,0)-1,10000,2),2,0),E3612))</f>
        <v>87.43</v>
      </c>
      <c r="F3613" s="33">
        <v>119.27</v>
      </c>
      <c r="H3613">
        <f ca="1">IFERROR(VLOOKUP($B3613,OFFSET(Input!$A$1,0,MATCH(Index!H$6,Input!$1:$1,0)-1,10000,2),2,0),0)</f>
        <v>0</v>
      </c>
      <c r="I3613">
        <f ca="1">IFERROR(VLOOKUP($B3613,OFFSET(Input!$A$1,0,MATCH(Index!I$6,Input!$1:$1,0)-1,10000,2),2,0),0)</f>
        <v>0</v>
      </c>
      <c r="K3613">
        <f t="shared" ca="1" si="1311"/>
        <v>117.124948268783</v>
      </c>
      <c r="L3613" s="30">
        <f t="shared" ca="1" si="1312"/>
        <v>136.52482091331888</v>
      </c>
      <c r="N3613">
        <f t="shared" ca="1" si="1323"/>
        <v>-2.0566734854727976E-3</v>
      </c>
      <c r="O3613">
        <f t="shared" ca="1" si="1324"/>
        <v>-3.0138155922352717E-3</v>
      </c>
      <c r="Q3613">
        <f t="shared" ca="1" si="1335"/>
        <v>2.9422369611243449E-2</v>
      </c>
      <c r="R3613">
        <f t="shared" ca="1" si="1334"/>
        <v>0.12947694164611692</v>
      </c>
      <c r="T3613">
        <f t="shared" ca="1" si="1284"/>
        <v>3.2460099785510656E-2</v>
      </c>
      <c r="U3613">
        <f t="shared" ca="1" si="1279"/>
        <v>0.11933010969830901</v>
      </c>
      <c r="W3613">
        <f t="shared" ca="1" si="1280"/>
        <v>-0.30374591643101467</v>
      </c>
      <c r="X3613">
        <f t="shared" ca="1" si="1281"/>
        <v>-9.7922892646317636E-2</v>
      </c>
      <c r="Z3613">
        <f t="shared" ca="1" si="1294"/>
        <v>117.00036151150292</v>
      </c>
      <c r="AA3613">
        <f t="shared" ca="1" si="1294"/>
        <v>116.88381260953122</v>
      </c>
      <c r="AB3613">
        <f t="shared" ca="1" si="1294"/>
        <v>116.68179451278034</v>
      </c>
      <c r="AC3613">
        <f t="shared" ca="1" si="1295"/>
        <v>116.88381260953122</v>
      </c>
      <c r="AE3613">
        <f ca="1">IFERROR(VLOOKUP($B3613,OFFSET(Input!$A$1,0,MATCH(Index!AE$6&amp;" Index",Input!$1:$1,0)-1,10000,2),2,0),AE3612)</f>
        <v>11.88</v>
      </c>
      <c r="AF3613">
        <f t="shared" ca="1" si="1285"/>
        <v>11.499333333333334</v>
      </c>
      <c r="AG3613">
        <f t="shared" ca="1" si="1285"/>
        <v>11.711</v>
      </c>
      <c r="AH3613">
        <f t="shared" ca="1" si="1285"/>
        <v>11.815999999999997</v>
      </c>
      <c r="AI3613">
        <f t="shared" ca="1" si="1286"/>
        <v>11.815999999999997</v>
      </c>
      <c r="AK3613">
        <f t="shared" ca="1" si="1287"/>
        <v>1</v>
      </c>
      <c r="AL3613">
        <f t="shared" ca="1" si="1288"/>
        <v>-1</v>
      </c>
      <c r="AN3613" t="str">
        <f t="shared" ca="1" si="1298"/>
        <v>Not Down</v>
      </c>
      <c r="AO3613" t="str">
        <f t="shared" ca="1" si="1320"/>
        <v>Not Up</v>
      </c>
      <c r="AQ3613">
        <f t="shared" ca="1" si="1296"/>
        <v>1</v>
      </c>
      <c r="AR3613">
        <f t="shared" ca="1" si="1297"/>
        <v>0</v>
      </c>
      <c r="AT3613">
        <f t="shared" ca="1" si="1336"/>
        <v>1</v>
      </c>
      <c r="AU3613">
        <f t="shared" ca="1" si="1337"/>
        <v>0</v>
      </c>
      <c r="AW3613" s="34">
        <f t="shared" ca="1" si="1304"/>
        <v>2.7605393315457381E-2</v>
      </c>
      <c r="AX3613" s="34">
        <f t="shared" ca="1" si="1305"/>
        <v>3.2009890744010998E-2</v>
      </c>
      <c r="AY3613" s="23">
        <f t="shared" ca="1" si="1289"/>
        <v>3.2009890744010998E-2</v>
      </c>
      <c r="BA3613" s="6">
        <f t="shared" ca="1" si="1282"/>
        <v>1.5</v>
      </c>
      <c r="BB3613">
        <f t="shared" ca="1" si="1283"/>
        <v>1.5</v>
      </c>
      <c r="BC3613" t="str">
        <f t="shared" ca="1" si="1332"/>
        <v>HYG UP Equity</v>
      </c>
      <c r="BD3613" t="str">
        <f t="shared" ca="1" si="1333"/>
        <v>HYG UP Equity</v>
      </c>
      <c r="BF3613">
        <f t="shared" ca="1" si="1292"/>
        <v>1</v>
      </c>
      <c r="BG3613">
        <f t="shared" ca="1" si="1293"/>
        <v>0</v>
      </c>
      <c r="BI3613">
        <f t="shared" ca="1" si="1321"/>
        <v>1</v>
      </c>
      <c r="BJ3613">
        <f t="shared" ca="1" si="1322"/>
        <v>0</v>
      </c>
      <c r="BL3613">
        <f t="shared" ca="1" si="1338"/>
        <v>11.679931922056456</v>
      </c>
      <c r="BM3613">
        <f t="shared" ca="1" si="1339"/>
        <v>0</v>
      </c>
      <c r="BN3613" s="9">
        <f t="shared" ca="1" si="1330"/>
        <v>0.99999999999999989</v>
      </c>
      <c r="BO3613" s="9">
        <f t="shared" ca="1" si="1331"/>
        <v>0</v>
      </c>
      <c r="BP3613" s="9">
        <f t="shared" ca="1" si="1325"/>
        <v>0.99999999999999989</v>
      </c>
      <c r="BQ3613" s="9">
        <f t="shared" ca="1" si="1326"/>
        <v>0</v>
      </c>
      <c r="BR3613">
        <f t="shared" ca="1" si="1327"/>
        <v>1368.0114221537697</v>
      </c>
      <c r="BS3613">
        <f t="shared" ca="1" si="1328"/>
        <v>-2.0545599817370919E-3</v>
      </c>
      <c r="BT3613">
        <f t="shared" ca="1" si="1329"/>
        <v>5.4166666666666664E-5</v>
      </c>
      <c r="BU3613">
        <f t="shared" ca="1" si="1306"/>
        <v>0</v>
      </c>
      <c r="BV3613">
        <f t="shared" ca="1" si="1307"/>
        <v>0</v>
      </c>
      <c r="BW3613" s="35">
        <f ca="1">IFERROR(VLOOKUP($B3613,OFFSET(Input!$A$1,0,MATCH(Index!BW$6&amp;" Index",Input!$1:$1,0)-1,10000,2),2,0)/100,BW3612)</f>
        <v>6.6E-3</v>
      </c>
      <c r="BX3613">
        <f t="shared" ca="1" si="1313"/>
        <v>9.0567223137231312E-2</v>
      </c>
      <c r="BY3613">
        <f t="shared" ca="1" si="1314"/>
        <v>4.6444729813964775E-2</v>
      </c>
      <c r="BZ3613">
        <f t="shared" ca="1" si="1315"/>
        <v>-3.0653521677216751E-2</v>
      </c>
      <c r="CA3613">
        <f t="shared" ca="1" si="1316"/>
        <v>-3.4352453965810907</v>
      </c>
      <c r="CB3613">
        <f t="shared" ca="1" si="1317"/>
        <v>0</v>
      </c>
      <c r="CC3613">
        <f t="shared" ca="1" si="1318"/>
        <v>-3.6029108712095037</v>
      </c>
      <c r="CD3613">
        <f t="shared" ca="1" si="1319"/>
        <v>1111.070604663945</v>
      </c>
      <c r="CE3613">
        <v>1111.07060466394</v>
      </c>
      <c r="CF3613" t="b">
        <f t="shared" ca="1" si="1308"/>
        <v>1</v>
      </c>
    </row>
    <row r="3614" spans="2:84" x14ac:dyDescent="0.25">
      <c r="B3614" s="2">
        <v>42766</v>
      </c>
      <c r="C3614">
        <f t="shared" ca="1" si="1309"/>
        <v>0</v>
      </c>
      <c r="D3614">
        <f t="shared" ca="1" si="1310"/>
        <v>0</v>
      </c>
      <c r="E3614">
        <f ca="1">IF($B3614&lt;VLOOKUP(E$6&amp;" Equity",Param,4,0),"",IFERROR(VLOOKUP($B3614,OFFSET(Input!$A$1,0,MATCH(Index!E$6&amp;" Equity",Input!$1:$1,0)-1,10000,2),2,0),E3613))</f>
        <v>87.34</v>
      </c>
      <c r="F3614" s="33">
        <v>120.1</v>
      </c>
      <c r="H3614">
        <f ca="1">IFERROR(VLOOKUP($B3614,OFFSET(Input!$A$1,0,MATCH(Index!H$6,Input!$1:$1,0)-1,10000,2),2,0),0)</f>
        <v>0</v>
      </c>
      <c r="I3614">
        <f ca="1">IFERROR(VLOOKUP($B3614,OFFSET(Input!$A$1,0,MATCH(Index!I$6,Input!$1:$1,0)-1,10000,2),2,0),0)</f>
        <v>0</v>
      </c>
      <c r="K3614">
        <f t="shared" ca="1" si="1311"/>
        <v>117.00438043915712</v>
      </c>
      <c r="L3614" s="30">
        <f t="shared" ca="1" si="1312"/>
        <v>137.47489722218157</v>
      </c>
      <c r="N3614">
        <f t="shared" ca="1" si="1323"/>
        <v>-1.029925135384804E-3</v>
      </c>
      <c r="O3614">
        <f t="shared" ca="1" si="1324"/>
        <v>6.9348984953601141E-3</v>
      </c>
      <c r="Q3614">
        <f t="shared" ca="1" si="1335"/>
        <v>2.9421223783925074E-2</v>
      </c>
      <c r="R3614">
        <f t="shared" ca="1" si="1334"/>
        <v>0.123462196788007</v>
      </c>
      <c r="T3614">
        <f t="shared" ca="1" si="1284"/>
        <v>3.2642137089859358E-2</v>
      </c>
      <c r="U3614">
        <f t="shared" ref="U3614:U3677" ca="1" si="1340">SQRT(SUMPRODUCT(OFFSET(O3614,0,0,-U$5,1),OFFSET(O3614,0,0,-U$5,1))*252/U$5)</f>
        <v>0.12172442426958117</v>
      </c>
      <c r="W3614">
        <f t="shared" ref="W3614:W3677" ca="1" si="1341">(SUMPRODUCT(OFFSET(N3614,0,0,-W$5,1),OFFSET(O3614,0,0,-W$5,1))*252/W$5)/(Q3614*R3614)</f>
        <v>-0.29359903654102348</v>
      </c>
      <c r="X3614">
        <f t="shared" ref="X3614:X3677" ca="1" si="1342">(SUMPRODUCT(OFFSET(N3614,0,0,-X$5,1),OFFSET(O3614,0,0,-X$5,1))*252/X$5)/(T3614*U3614)</f>
        <v>-0.1197733278918089</v>
      </c>
      <c r="Z3614">
        <f t="shared" ca="1" si="1294"/>
        <v>117.01509757956831</v>
      </c>
      <c r="AA3614">
        <f t="shared" ca="1" si="1294"/>
        <v>116.93672849031148</v>
      </c>
      <c r="AB3614">
        <f t="shared" ca="1" si="1294"/>
        <v>116.73002164463068</v>
      </c>
      <c r="AC3614">
        <f t="shared" ca="1" si="1295"/>
        <v>116.93672849031148</v>
      </c>
      <c r="AE3614">
        <f ca="1">IFERROR(VLOOKUP($B3614,OFFSET(Input!$A$1,0,MATCH(Index!AE$6&amp;" Index",Input!$1:$1,0)-1,10000,2),2,0),AE3613)</f>
        <v>11.99</v>
      </c>
      <c r="AF3614">
        <f t="shared" ca="1" si="1285"/>
        <v>11.528</v>
      </c>
      <c r="AG3614">
        <f t="shared" ca="1" si="1285"/>
        <v>11.608500000000001</v>
      </c>
      <c r="AH3614">
        <f t="shared" ca="1" si="1285"/>
        <v>11.8384</v>
      </c>
      <c r="AI3614">
        <f t="shared" ca="1" si="1286"/>
        <v>11.8384</v>
      </c>
      <c r="AK3614">
        <f t="shared" ca="1" si="1287"/>
        <v>1</v>
      </c>
      <c r="AL3614">
        <f t="shared" ca="1" si="1288"/>
        <v>-1</v>
      </c>
      <c r="AN3614" t="str">
        <f t="shared" ca="1" si="1298"/>
        <v>Not Down</v>
      </c>
      <c r="AO3614" t="str">
        <f t="shared" ca="1" si="1320"/>
        <v>Not Up</v>
      </c>
      <c r="AQ3614">
        <f t="shared" ca="1" si="1296"/>
        <v>1</v>
      </c>
      <c r="AR3614">
        <f t="shared" ca="1" si="1297"/>
        <v>0</v>
      </c>
      <c r="AT3614">
        <f t="shared" ca="1" si="1336"/>
        <v>1</v>
      </c>
      <c r="AU3614">
        <f t="shared" ca="1" si="1337"/>
        <v>0</v>
      </c>
      <c r="AW3614" s="34">
        <f t="shared" ca="1" si="1304"/>
        <v>2.9422369611243449E-2</v>
      </c>
      <c r="AX3614" s="34">
        <f t="shared" ca="1" si="1305"/>
        <v>3.2460099785510656E-2</v>
      </c>
      <c r="AY3614" s="23">
        <f t="shared" ca="1" si="1289"/>
        <v>3.2460099785510656E-2</v>
      </c>
      <c r="BA3614" s="6">
        <f t="shared" ref="BA3614:BA3677" ca="1" si="1343">MAX(0,MIN(150%,VT/AY3614))</f>
        <v>1.5</v>
      </c>
      <c r="BB3614">
        <f t="shared" ref="BB3614:BB3677" ca="1" si="1344">IF($D3614&lt;&gt;0,BA3614,IF(AND(AY3614*BB3613&gt;4.5%,AY3614*BB3613&lt;5.5%),BB3613,BA3614))</f>
        <v>1.5</v>
      </c>
      <c r="BC3614" t="str">
        <f t="shared" ca="1" si="1332"/>
        <v>HYG UP Equity</v>
      </c>
      <c r="BD3614" t="str">
        <f t="shared" ca="1" si="1333"/>
        <v>HYG UP Equity</v>
      </c>
      <c r="BF3614">
        <f t="shared" ca="1" si="1292"/>
        <v>1</v>
      </c>
      <c r="BG3614">
        <f t="shared" ca="1" si="1293"/>
        <v>0</v>
      </c>
      <c r="BI3614">
        <f t="shared" ca="1" si="1321"/>
        <v>1</v>
      </c>
      <c r="BJ3614">
        <f t="shared" ca="1" si="1322"/>
        <v>0</v>
      </c>
      <c r="BL3614">
        <f t="shared" ca="1" si="1338"/>
        <v>11.679931922056456</v>
      </c>
      <c r="BM3614">
        <f t="shared" ca="1" si="1339"/>
        <v>0</v>
      </c>
      <c r="BN3614" s="9">
        <f t="shared" ca="1" si="1330"/>
        <v>0.99999999999999989</v>
      </c>
      <c r="BO3614" s="9">
        <f t="shared" ca="1" si="1331"/>
        <v>0</v>
      </c>
      <c r="BP3614" s="9">
        <f t="shared" ca="1" si="1325"/>
        <v>0.99999999999999989</v>
      </c>
      <c r="BQ3614" s="9">
        <f t="shared" ca="1" si="1326"/>
        <v>0</v>
      </c>
      <c r="BR3614">
        <f t="shared" ca="1" si="1327"/>
        <v>1366.6031981117492</v>
      </c>
      <c r="BS3614">
        <f t="shared" ca="1" si="1328"/>
        <v>-1.02939494452714E-3</v>
      </c>
      <c r="BT3614">
        <f t="shared" ca="1" si="1329"/>
        <v>1.8055555555555555E-5</v>
      </c>
      <c r="BU3614">
        <f t="shared" ca="1" si="1306"/>
        <v>0</v>
      </c>
      <c r="BV3614">
        <f t="shared" ca="1" si="1307"/>
        <v>0</v>
      </c>
      <c r="BW3614" s="35">
        <f ca="1">IFERROR(VLOOKUP($B3614,OFFSET(Input!$A$1,0,MATCH(Index!BW$6&amp;" Index",Input!$1:$1,0)-1,10000,2),2,0)/100,BW3613)</f>
        <v>5.6000000000000008E-3</v>
      </c>
      <c r="BX3614">
        <f t="shared" ca="1" si="1313"/>
        <v>3.0091495542981843E-2</v>
      </c>
      <c r="BY3614">
        <f t="shared" ca="1" si="1314"/>
        <v>1.5431536175888126E-2</v>
      </c>
      <c r="BZ3614">
        <f t="shared" ca="1" si="1315"/>
        <v>-1.0184813876086163E-2</v>
      </c>
      <c r="CA3614">
        <f t="shared" ca="1" si="1316"/>
        <v>-1.7155956951806663</v>
      </c>
      <c r="CB3614">
        <f t="shared" ca="1" si="1317"/>
        <v>0</v>
      </c>
      <c r="CC3614">
        <f t="shared" ca="1" si="1318"/>
        <v>-1.7713035407756226</v>
      </c>
      <c r="CD3614">
        <f t="shared" ca="1" si="1319"/>
        <v>1109.2993011231695</v>
      </c>
      <c r="CE3614">
        <v>1109.2993011231699</v>
      </c>
      <c r="CF3614" t="b">
        <f t="shared" ca="1" si="1308"/>
        <v>1</v>
      </c>
    </row>
    <row r="3615" spans="2:84" x14ac:dyDescent="0.25">
      <c r="B3615" s="2">
        <v>42767</v>
      </c>
      <c r="C3615">
        <f t="shared" ca="1" si="1309"/>
        <v>1</v>
      </c>
      <c r="D3615">
        <f t="shared" ca="1" si="1310"/>
        <v>0</v>
      </c>
      <c r="E3615">
        <f ca="1">IF($B3615&lt;VLOOKUP(E$6&amp;" Equity",Param,4,0),"",IFERROR(VLOOKUP($B3615,OFFSET(Input!$A$1,0,MATCH(Index!E$6&amp;" Equity",Input!$1:$1,0)-1,10000,2),2,0),E3614))</f>
        <v>87.28</v>
      </c>
      <c r="F3615" s="33">
        <v>119.1</v>
      </c>
      <c r="H3615">
        <f ca="1">IFERROR(VLOOKUP($B3615,OFFSET(Input!$A$1,0,MATCH(Index!H$6,Input!$1:$1,0)-1,10000,2),2,0),0)</f>
        <v>0.382193</v>
      </c>
      <c r="I3615">
        <f ca="1">IFERROR(VLOOKUP($B3615,OFFSET(Input!$A$1,0,MATCH(Index!I$6,Input!$1:$1,0)-1,10000,2),2,0),0)</f>
        <v>0.25915899999999997</v>
      </c>
      <c r="K3615">
        <f t="shared" ca="1" si="1311"/>
        <v>117.43600389171989</v>
      </c>
      <c r="L3615" s="30">
        <f t="shared" ca="1" si="1312"/>
        <v>136.62687856828498</v>
      </c>
      <c r="N3615">
        <f t="shared" ca="1" si="1323"/>
        <v>3.6821637318928688E-3</v>
      </c>
      <c r="O3615">
        <f t="shared" ca="1" si="1324"/>
        <v>-6.1876385668379833E-3</v>
      </c>
      <c r="Q3615">
        <f t="shared" ca="1" si="1335"/>
        <v>3.4439831476646102E-2</v>
      </c>
      <c r="R3615">
        <f t="shared" ca="1" si="1334"/>
        <v>0.10963695171138702</v>
      </c>
      <c r="T3615">
        <f t="shared" ref="T3615:T3678" ca="1" si="1345">SQRT(SUMPRODUCT(OFFSET(N3615,0,0,-T$5,1),OFFSET(N3615,0,0,-T$5,1))*252/T$5)</f>
        <v>3.1925772147787378E-2</v>
      </c>
      <c r="U3615">
        <f t="shared" ca="1" si="1340"/>
        <v>0.12275712203791816</v>
      </c>
      <c r="W3615">
        <f t="shared" ca="1" si="1341"/>
        <v>-0.35563692803777358</v>
      </c>
      <c r="X3615">
        <f t="shared" ca="1" si="1342"/>
        <v>-0.2516893246619028</v>
      </c>
      <c r="Z3615">
        <f t="shared" ca="1" si="1294"/>
        <v>117.06227885247877</v>
      </c>
      <c r="AA3615">
        <f t="shared" ca="1" si="1294"/>
        <v>116.98711197779467</v>
      </c>
      <c r="AB3615">
        <f t="shared" ca="1" si="1294"/>
        <v>116.78694000225458</v>
      </c>
      <c r="AC3615">
        <f t="shared" ca="1" si="1295"/>
        <v>116.98711197779467</v>
      </c>
      <c r="AE3615">
        <f ca="1">IFERROR(VLOOKUP($B3615,OFFSET(Input!$A$1,0,MATCH(Index!AE$6&amp;" Index",Input!$1:$1,0)-1,10000,2),2,0),AE3614)</f>
        <v>11.81</v>
      </c>
      <c r="AF3615">
        <f t="shared" ref="AF3615:AH3678" ca="1" si="1346">AVERAGE(OFFSET($AE3615,0,0,-AF$5,1))</f>
        <v>11.549333333333333</v>
      </c>
      <c r="AG3615">
        <f t="shared" ca="1" si="1346"/>
        <v>11.556500000000002</v>
      </c>
      <c r="AH3615">
        <f t="shared" ca="1" si="1346"/>
        <v>11.853199999999999</v>
      </c>
      <c r="AI3615">
        <f t="shared" ref="AI3615:AI3678" ca="1" si="1347">MAX(AH3615,AG3615)</f>
        <v>11.853199999999999</v>
      </c>
      <c r="AK3615">
        <f t="shared" ref="AK3615:AK3678" ca="1" si="1348">IF(Z3615&gt;AC3615,1,-1)</f>
        <v>1</v>
      </c>
      <c r="AL3615">
        <f t="shared" ref="AL3615:AL3678" ca="1" si="1349">IF(AF3615&gt;AI3615,1,-1)</f>
        <v>-1</v>
      </c>
      <c r="AN3615" t="str">
        <f t="shared" ca="1" si="1298"/>
        <v>Not Down</v>
      </c>
      <c r="AO3615" t="str">
        <f t="shared" ca="1" si="1320"/>
        <v>Not Up</v>
      </c>
      <c r="AQ3615">
        <f t="shared" ca="1" si="1296"/>
        <v>1</v>
      </c>
      <c r="AR3615">
        <f t="shared" ca="1" si="1297"/>
        <v>0</v>
      </c>
      <c r="AT3615">
        <f t="shared" ca="1" si="1336"/>
        <v>1</v>
      </c>
      <c r="AU3615">
        <f t="shared" ca="1" si="1337"/>
        <v>0</v>
      </c>
      <c r="AW3615" s="34">
        <f t="shared" ca="1" si="1304"/>
        <v>2.9421223783925074E-2</v>
      </c>
      <c r="AX3615" s="34">
        <f t="shared" ca="1" si="1305"/>
        <v>3.2642137089859358E-2</v>
      </c>
      <c r="AY3615" s="23">
        <f t="shared" ref="AY3615:AY3678" ca="1" si="1350">MAX(AW3615,AX3615)</f>
        <v>3.2642137089859358E-2</v>
      </c>
      <c r="BA3615" s="6">
        <f t="shared" ca="1" si="1343"/>
        <v>1.5</v>
      </c>
      <c r="BB3615">
        <f t="shared" ca="1" si="1344"/>
        <v>1.5</v>
      </c>
      <c r="BC3615" t="str">
        <f t="shared" ca="1" si="1332"/>
        <v>HYG UP Equity</v>
      </c>
      <c r="BD3615" t="str">
        <f t="shared" ca="1" si="1333"/>
        <v>HYG UP Equity</v>
      </c>
      <c r="BF3615">
        <f t="shared" ca="1" si="1292"/>
        <v>1</v>
      </c>
      <c r="BG3615">
        <f t="shared" ca="1" si="1293"/>
        <v>0</v>
      </c>
      <c r="BI3615">
        <f t="shared" ca="1" si="1321"/>
        <v>1</v>
      </c>
      <c r="BJ3615">
        <f t="shared" ca="1" si="1322"/>
        <v>0</v>
      </c>
      <c r="BL3615">
        <f t="shared" ca="1" si="1338"/>
        <v>11.679931922056458</v>
      </c>
      <c r="BM3615">
        <f t="shared" ca="1" si="1339"/>
        <v>0</v>
      </c>
      <c r="BN3615" s="9">
        <f t="shared" ca="1" si="1330"/>
        <v>0.99999999999999989</v>
      </c>
      <c r="BO3615" s="9">
        <f t="shared" ca="1" si="1331"/>
        <v>0</v>
      </c>
      <c r="BP3615" s="9">
        <f t="shared" ca="1" si="1325"/>
        <v>1</v>
      </c>
      <c r="BQ3615" s="9">
        <f t="shared" ca="1" si="1326"/>
        <v>0</v>
      </c>
      <c r="BR3615">
        <f t="shared" ca="1" si="1327"/>
        <v>1371.6445306536455</v>
      </c>
      <c r="BS3615">
        <f t="shared" ca="1" si="1328"/>
        <v>3.68895122509727E-3</v>
      </c>
      <c r="BT3615">
        <f t="shared" ca="1" si="1329"/>
        <v>1.8055555555555555E-5</v>
      </c>
      <c r="BU3615">
        <f t="shared" ca="1" si="1306"/>
        <v>4.4408920985006264E-20</v>
      </c>
      <c r="BV3615">
        <f t="shared" ca="1" si="1307"/>
        <v>0</v>
      </c>
      <c r="BW3615" s="35">
        <f ca="1">IFERROR(VLOOKUP($B3615,OFFSET(Input!$A$1,0,MATCH(Index!BW$6&amp;" Index",Input!$1:$1,0)-1,10000,2),2,0)/100,BW3614)</f>
        <v>6.6E-3</v>
      </c>
      <c r="BX3615">
        <f t="shared" ca="1" si="1313"/>
        <v>3.0043522738752507E-2</v>
      </c>
      <c r="BY3615">
        <f t="shared" ca="1" si="1314"/>
        <v>1.5406934737821799E-2</v>
      </c>
      <c r="BZ3615">
        <f t="shared" ca="1" si="1315"/>
        <v>-8.627883453180208E-3</v>
      </c>
      <c r="CA3615">
        <f t="shared" ca="1" si="1316"/>
        <v>6.1382265238167921</v>
      </c>
      <c r="CB3615">
        <f t="shared" ca="1" si="1317"/>
        <v>4.9262785012301505E-17</v>
      </c>
      <c r="CC3615">
        <f t="shared" ca="1" si="1318"/>
        <v>6.084148182887037</v>
      </c>
      <c r="CD3615">
        <f t="shared" ca="1" si="1319"/>
        <v>1115.3834493060565</v>
      </c>
      <c r="CE3615">
        <v>1115.3834493060499</v>
      </c>
      <c r="CF3615" t="b">
        <f t="shared" ca="1" si="1308"/>
        <v>1</v>
      </c>
    </row>
    <row r="3616" spans="2:84" x14ac:dyDescent="0.25">
      <c r="B3616" s="2">
        <v>42768</v>
      </c>
      <c r="C3616">
        <f t="shared" ca="1" si="1309"/>
        <v>0</v>
      </c>
      <c r="D3616">
        <f t="shared" ca="1" si="1310"/>
        <v>1</v>
      </c>
      <c r="E3616">
        <f ca="1">IF($B3616&lt;VLOOKUP(E$6&amp;" Equity",Param,4,0),"",IFERROR(VLOOKUP($B3616,OFFSET(Input!$A$1,0,MATCH(Index!E$6&amp;" Equity",Input!$1:$1,0)-1,10000,2),2,0),E3615))</f>
        <v>87.33</v>
      </c>
      <c r="F3616" s="33">
        <v>119.05</v>
      </c>
      <c r="H3616">
        <f ca="1">IFERROR(VLOOKUP($B3616,OFFSET(Input!$A$1,0,MATCH(Index!H$6,Input!$1:$1,0)-1,10000,2),2,0),0)</f>
        <v>0</v>
      </c>
      <c r="I3616">
        <f ca="1">IFERROR(VLOOKUP($B3616,OFFSET(Input!$A$1,0,MATCH(Index!I$6,Input!$1:$1,0)-1,10000,2),2,0),0)</f>
        <v>0</v>
      </c>
      <c r="K3616">
        <f t="shared" ca="1" si="1311"/>
        <v>117.5032793293297</v>
      </c>
      <c r="L3616" s="30">
        <f t="shared" ca="1" si="1312"/>
        <v>136.56952051682893</v>
      </c>
      <c r="N3616">
        <f t="shared" ca="1" si="1323"/>
        <v>5.7270490082603415E-4</v>
      </c>
      <c r="O3616">
        <f t="shared" ca="1" si="1324"/>
        <v>-4.1990342838272031E-4</v>
      </c>
      <c r="Q3616">
        <f t="shared" ca="1" si="1335"/>
        <v>3.056732617996484E-2</v>
      </c>
      <c r="R3616">
        <f t="shared" ca="1" si="1334"/>
        <v>0.10407202767549963</v>
      </c>
      <c r="T3616">
        <f t="shared" ca="1" si="1345"/>
        <v>2.5629663419396698E-2</v>
      </c>
      <c r="U3616">
        <f t="shared" ca="1" si="1340"/>
        <v>0.12200811596963423</v>
      </c>
      <c r="W3616">
        <f t="shared" ca="1" si="1341"/>
        <v>-0.59914859532455089</v>
      </c>
      <c r="X3616">
        <f t="shared" ca="1" si="1342"/>
        <v>-0.39980788494172209</v>
      </c>
      <c r="Z3616">
        <f t="shared" ca="1" si="1294"/>
        <v>117.15369766058939</v>
      </c>
      <c r="AA3616">
        <f t="shared" ca="1" si="1294"/>
        <v>117.00937763720052</v>
      </c>
      <c r="AB3616">
        <f t="shared" ca="1" si="1294"/>
        <v>116.85083623354735</v>
      </c>
      <c r="AC3616">
        <f t="shared" ca="1" si="1295"/>
        <v>117.00937763720052</v>
      </c>
      <c r="AE3616">
        <f ca="1">IFERROR(VLOOKUP($B3616,OFFSET(Input!$A$1,0,MATCH(Index!AE$6&amp;" Index",Input!$1:$1,0)-1,10000,2),2,0),AE3615)</f>
        <v>11.93</v>
      </c>
      <c r="AF3616">
        <f t="shared" ca="1" si="1346"/>
        <v>11.594000000000001</v>
      </c>
      <c r="AG3616">
        <f t="shared" ca="1" si="1346"/>
        <v>11.560500000000001</v>
      </c>
      <c r="AH3616">
        <f t="shared" ca="1" si="1346"/>
        <v>11.850800000000001</v>
      </c>
      <c r="AI3616">
        <f t="shared" ca="1" si="1347"/>
        <v>11.850800000000001</v>
      </c>
      <c r="AK3616">
        <f t="shared" ca="1" si="1348"/>
        <v>1</v>
      </c>
      <c r="AL3616">
        <f t="shared" ca="1" si="1349"/>
        <v>-1</v>
      </c>
      <c r="AN3616" t="str">
        <f t="shared" ca="1" si="1298"/>
        <v>Not Down</v>
      </c>
      <c r="AO3616" t="str">
        <f t="shared" ca="1" si="1320"/>
        <v>Not Up</v>
      </c>
      <c r="AQ3616">
        <f t="shared" ca="1" si="1296"/>
        <v>1</v>
      </c>
      <c r="AR3616">
        <f t="shared" ca="1" si="1297"/>
        <v>0</v>
      </c>
      <c r="AT3616">
        <f t="shared" ca="1" si="1336"/>
        <v>1</v>
      </c>
      <c r="AU3616">
        <f t="shared" ca="1" si="1337"/>
        <v>0</v>
      </c>
      <c r="AW3616" s="34">
        <f t="shared" ca="1" si="1304"/>
        <v>3.4439831476646102E-2</v>
      </c>
      <c r="AX3616" s="34">
        <f t="shared" ca="1" si="1305"/>
        <v>3.1925772147787378E-2</v>
      </c>
      <c r="AY3616" s="23">
        <f t="shared" ca="1" si="1350"/>
        <v>3.4439831476646102E-2</v>
      </c>
      <c r="BA3616" s="6">
        <f t="shared" ca="1" si="1343"/>
        <v>1.4518073363368622</v>
      </c>
      <c r="BB3616">
        <f t="shared" ca="1" si="1344"/>
        <v>1.4518073363368622</v>
      </c>
      <c r="BC3616" t="str">
        <f t="shared" ca="1" si="1332"/>
        <v>HYG UP Equity</v>
      </c>
      <c r="BD3616" t="str">
        <f t="shared" ca="1" si="1333"/>
        <v>HYG UP Equity</v>
      </c>
      <c r="BF3616">
        <f t="shared" ca="1" si="1292"/>
        <v>1</v>
      </c>
      <c r="BG3616">
        <f t="shared" ca="1" si="1293"/>
        <v>0</v>
      </c>
      <c r="BI3616">
        <f t="shared" ca="1" si="1321"/>
        <v>1</v>
      </c>
      <c r="BJ3616">
        <f t="shared" ca="1" si="1322"/>
        <v>0</v>
      </c>
      <c r="BL3616">
        <f t="shared" ca="1" si="1338"/>
        <v>11.679931922056458</v>
      </c>
      <c r="BM3616">
        <f t="shared" ca="1" si="1339"/>
        <v>0</v>
      </c>
      <c r="BN3616" s="9">
        <f t="shared" ca="1" si="1330"/>
        <v>0.99999999999999989</v>
      </c>
      <c r="BO3616" s="9">
        <f t="shared" ca="1" si="1331"/>
        <v>0</v>
      </c>
      <c r="BP3616" s="9">
        <f t="shared" ca="1" si="1325"/>
        <v>0.99999999999999989</v>
      </c>
      <c r="BQ3616" s="9">
        <f t="shared" ca="1" si="1326"/>
        <v>0</v>
      </c>
      <c r="BR3616">
        <f t="shared" ca="1" si="1327"/>
        <v>1372.4303031849547</v>
      </c>
      <c r="BS3616">
        <f t="shared" ca="1" si="1328"/>
        <v>5.728689275892318E-4</v>
      </c>
      <c r="BT3616">
        <f t="shared" ca="1" si="1329"/>
        <v>1.8055555555555555E-5</v>
      </c>
      <c r="BU3616">
        <f t="shared" ca="1" si="1306"/>
        <v>9.6385327326275581E-6</v>
      </c>
      <c r="BV3616">
        <f t="shared" ca="1" si="1307"/>
        <v>0</v>
      </c>
      <c r="BW3616" s="35">
        <f ca="1">IFERROR(VLOOKUP($B3616,OFFSET(Input!$A$1,0,MATCH(Index!BW$6&amp;" Index",Input!$1:$1,0)-1,10000,2),2,0)/100,BW3615)</f>
        <v>6.6E-3</v>
      </c>
      <c r="BX3616">
        <f t="shared" ca="1" si="1313"/>
        <v>3.0208301752039028E-2</v>
      </c>
      <c r="BY3616">
        <f t="shared" ca="1" si="1314"/>
        <v>1.5491436795917453E-2</v>
      </c>
      <c r="BZ3616">
        <f t="shared" ca="1" si="1315"/>
        <v>-1.0224348285305518E-2</v>
      </c>
      <c r="CA3616">
        <f t="shared" ca="1" si="1316"/>
        <v>0.95845278068210826</v>
      </c>
      <c r="CB3616">
        <f t="shared" ca="1" si="1317"/>
        <v>1.0750659885567455E-2</v>
      </c>
      <c r="CC3616">
        <f t="shared" ca="1" si="1318"/>
        <v>0.89177803396327882</v>
      </c>
      <c r="CD3616">
        <f t="shared" ca="1" si="1319"/>
        <v>1116.2752273400197</v>
      </c>
      <c r="CE3616">
        <v>1116.2752273400199</v>
      </c>
      <c r="CF3616" t="b">
        <f t="shared" ca="1" si="1308"/>
        <v>1</v>
      </c>
    </row>
    <row r="3617" spans="2:84" x14ac:dyDescent="0.25">
      <c r="B3617" s="2">
        <v>42769</v>
      </c>
      <c r="C3617">
        <f t="shared" ca="1" si="1309"/>
        <v>0</v>
      </c>
      <c r="D3617">
        <f t="shared" ca="1" si="1310"/>
        <v>2</v>
      </c>
      <c r="E3617">
        <f ca="1">IF($B3617&lt;VLOOKUP(E$6&amp;" Equity",Param,4,0),"",IFERROR(VLOOKUP($B3617,OFFSET(Input!$A$1,0,MATCH(Index!E$6&amp;" Equity",Input!$1:$1,0)-1,10000,2),2,0),E3616))</f>
        <v>87.48</v>
      </c>
      <c r="F3617" s="33">
        <v>119</v>
      </c>
      <c r="H3617">
        <f ca="1">IFERROR(VLOOKUP($B3617,OFFSET(Input!$A$1,0,MATCH(Index!H$6,Input!$1:$1,0)-1,10000,2),2,0),0)</f>
        <v>0</v>
      </c>
      <c r="I3617">
        <f ca="1">IFERROR(VLOOKUP($B3617,OFFSET(Input!$A$1,0,MATCH(Index!I$6,Input!$1:$1,0)-1,10000,2),2,0),0)</f>
        <v>0</v>
      </c>
      <c r="K3617">
        <f t="shared" ca="1" si="1311"/>
        <v>117.70510564215921</v>
      </c>
      <c r="L3617" s="30">
        <f t="shared" ca="1" si="1312"/>
        <v>136.51216246537291</v>
      </c>
      <c r="N3617">
        <f t="shared" ca="1" si="1323"/>
        <v>1.7161493829256965E-3</v>
      </c>
      <c r="O3617">
        <f t="shared" ca="1" si="1324"/>
        <v>-4.200798213422181E-4</v>
      </c>
      <c r="Q3617">
        <f t="shared" ca="1" si="1335"/>
        <v>3.0209513420718342E-2</v>
      </c>
      <c r="R3617">
        <f t="shared" ca="1" si="1334"/>
        <v>0.10360856418121642</v>
      </c>
      <c r="T3617">
        <f t="shared" ca="1" si="1345"/>
        <v>2.5808103561442579E-2</v>
      </c>
      <c r="U3617">
        <f t="shared" ca="1" si="1340"/>
        <v>0.10885034584644339</v>
      </c>
      <c r="W3617">
        <f t="shared" ca="1" si="1341"/>
        <v>-0.5833539970458067</v>
      </c>
      <c r="X3617">
        <f t="shared" ca="1" si="1342"/>
        <v>-0.34454803498005976</v>
      </c>
      <c r="Z3617">
        <f t="shared" ca="1" si="1294"/>
        <v>117.24252517660918</v>
      </c>
      <c r="AA3617">
        <f t="shared" ca="1" si="1294"/>
        <v>117.05044228883192</v>
      </c>
      <c r="AB3617">
        <f t="shared" ca="1" si="1294"/>
        <v>116.92923580160003</v>
      </c>
      <c r="AC3617">
        <f t="shared" ca="1" si="1295"/>
        <v>117.05044228883192</v>
      </c>
      <c r="AE3617">
        <f ca="1">IFERROR(VLOOKUP($B3617,OFFSET(Input!$A$1,0,MATCH(Index!AE$6&amp;" Index",Input!$1:$1,0)-1,10000,2),2,0),AE3616)</f>
        <v>10.97</v>
      </c>
      <c r="AF3617">
        <f t="shared" ca="1" si="1346"/>
        <v>11.556000000000001</v>
      </c>
      <c r="AG3617">
        <f t="shared" ca="1" si="1346"/>
        <v>11.525500000000003</v>
      </c>
      <c r="AH3617">
        <f t="shared" ca="1" si="1346"/>
        <v>11.771600000000001</v>
      </c>
      <c r="AI3617">
        <f t="shared" ca="1" si="1347"/>
        <v>11.771600000000001</v>
      </c>
      <c r="AK3617">
        <f t="shared" ca="1" si="1348"/>
        <v>1</v>
      </c>
      <c r="AL3617">
        <f t="shared" ca="1" si="1349"/>
        <v>-1</v>
      </c>
      <c r="AN3617" t="str">
        <f t="shared" ca="1" si="1298"/>
        <v>Not Down</v>
      </c>
      <c r="AO3617" t="str">
        <f t="shared" ca="1" si="1320"/>
        <v>Not Up</v>
      </c>
      <c r="AQ3617">
        <f t="shared" ca="1" si="1296"/>
        <v>1</v>
      </c>
      <c r="AR3617">
        <f t="shared" ca="1" si="1297"/>
        <v>0</v>
      </c>
      <c r="AT3617">
        <f t="shared" ca="1" si="1336"/>
        <v>1</v>
      </c>
      <c r="AU3617">
        <f t="shared" ca="1" si="1337"/>
        <v>0</v>
      </c>
      <c r="AW3617" s="34">
        <f t="shared" ca="1" si="1304"/>
        <v>3.056732617996484E-2</v>
      </c>
      <c r="AX3617" s="34">
        <f t="shared" ca="1" si="1305"/>
        <v>2.5629663419396698E-2</v>
      </c>
      <c r="AY3617" s="23">
        <f t="shared" ca="1" si="1350"/>
        <v>3.056732617996484E-2</v>
      </c>
      <c r="BA3617" s="6">
        <f t="shared" ca="1" si="1343"/>
        <v>1.5</v>
      </c>
      <c r="BB3617">
        <f t="shared" ca="1" si="1344"/>
        <v>1.5</v>
      </c>
      <c r="BC3617" t="str">
        <f t="shared" ca="1" si="1332"/>
        <v>HYG UP Equity</v>
      </c>
      <c r="BD3617" t="str">
        <f t="shared" ca="1" si="1333"/>
        <v>HYG UP Equity</v>
      </c>
      <c r="BF3617">
        <f t="shared" ca="1" si="1292"/>
        <v>1</v>
      </c>
      <c r="BG3617">
        <f t="shared" ca="1" si="1293"/>
        <v>0</v>
      </c>
      <c r="BI3617">
        <f t="shared" ca="1" si="1321"/>
        <v>1</v>
      </c>
      <c r="BJ3617">
        <f t="shared" ca="1" si="1322"/>
        <v>0</v>
      </c>
      <c r="BL3617">
        <f t="shared" ca="1" si="1338"/>
        <v>11.679931922056458</v>
      </c>
      <c r="BM3617">
        <f t="shared" ca="1" si="1339"/>
        <v>0</v>
      </c>
      <c r="BN3617" s="9">
        <f t="shared" ca="1" si="1330"/>
        <v>0.99999999999999989</v>
      </c>
      <c r="BO3617" s="9">
        <f t="shared" ca="1" si="1331"/>
        <v>0</v>
      </c>
      <c r="BP3617" s="9">
        <f t="shared" ca="1" si="1325"/>
        <v>0.99999999999999989</v>
      </c>
      <c r="BQ3617" s="9">
        <f t="shared" ca="1" si="1326"/>
        <v>0</v>
      </c>
      <c r="BR3617">
        <f t="shared" ca="1" si="1327"/>
        <v>1374.7876207788831</v>
      </c>
      <c r="BS3617">
        <f t="shared" ca="1" si="1328"/>
        <v>1.717622810031072E-3</v>
      </c>
      <c r="BT3617">
        <f t="shared" ca="1" si="1329"/>
        <v>1.8055555555555555E-5</v>
      </c>
      <c r="BU3617">
        <f t="shared" ca="1" si="1306"/>
        <v>9.6385327326275581E-6</v>
      </c>
      <c r="BV3617">
        <f t="shared" ca="1" si="1307"/>
        <v>0</v>
      </c>
      <c r="BW3617" s="35">
        <f ca="1">IFERROR(VLOOKUP($B3617,OFFSET(Input!$A$1,0,MATCH(Index!BW$6&amp;" Index",Input!$1:$1,0)-1,10000,2),2,0)/100,BW3616)</f>
        <v>6.6E-3</v>
      </c>
      <c r="BX3617">
        <f t="shared" ca="1" si="1313"/>
        <v>2.9261132413199182E-2</v>
      </c>
      <c r="BY3617">
        <f t="shared" ca="1" si="1314"/>
        <v>1.5503822601944718E-2</v>
      </c>
      <c r="BZ3617">
        <f t="shared" ca="1" si="1315"/>
        <v>-9.2462578465275259E-3</v>
      </c>
      <c r="CA3617">
        <f t="shared" ca="1" si="1316"/>
        <v>2.7836079773677178</v>
      </c>
      <c r="CB3617">
        <f t="shared" ca="1" si="1317"/>
        <v>1.0759255317338049E-2</v>
      </c>
      <c r="CC3617">
        <f t="shared" ca="1" si="1318"/>
        <v>2.7188375091887087</v>
      </c>
      <c r="CD3617">
        <f t="shared" ca="1" si="1319"/>
        <v>1118.9940648492084</v>
      </c>
      <c r="CE3617">
        <v>1118.99406484921</v>
      </c>
      <c r="CF3617" t="b">
        <f t="shared" ca="1" si="1308"/>
        <v>1</v>
      </c>
    </row>
    <row r="3618" spans="2:84" x14ac:dyDescent="0.25">
      <c r="B3618" s="2">
        <v>42772</v>
      </c>
      <c r="C3618">
        <f t="shared" ca="1" si="1309"/>
        <v>0</v>
      </c>
      <c r="D3618">
        <f t="shared" ca="1" si="1310"/>
        <v>3</v>
      </c>
      <c r="E3618">
        <f ca="1">IF($B3618&lt;VLOOKUP(E$6&amp;" Equity",Param,4,0),"",IFERROR(VLOOKUP($B3618,OFFSET(Input!$A$1,0,MATCH(Index!E$6&amp;" Equity",Input!$1:$1,0)-1,10000,2),2,0),E3617))</f>
        <v>87.42</v>
      </c>
      <c r="F3618" s="33">
        <v>119.72</v>
      </c>
      <c r="H3618">
        <f ca="1">IFERROR(VLOOKUP($B3618,OFFSET(Input!$A$1,0,MATCH(Index!H$6,Input!$1:$1,0)-1,10000,2),2,0),0)</f>
        <v>0</v>
      </c>
      <c r="I3618">
        <f ca="1">IFERROR(VLOOKUP($B3618,OFFSET(Input!$A$1,0,MATCH(Index!I$6,Input!$1:$1,0)-1,10000,2),2,0),0)</f>
        <v>0</v>
      </c>
      <c r="K3618">
        <f t="shared" ca="1" si="1311"/>
        <v>117.62437511702741</v>
      </c>
      <c r="L3618" s="30">
        <f t="shared" ca="1" si="1312"/>
        <v>137.33811840633985</v>
      </c>
      <c r="N3618">
        <f t="shared" ca="1" si="1323"/>
        <v>-6.861063733986034E-4</v>
      </c>
      <c r="O3618">
        <f t="shared" ca="1" si="1324"/>
        <v>6.032189872968689E-3</v>
      </c>
      <c r="Q3618">
        <f t="shared" ca="1" si="1335"/>
        <v>3.0405219920239677E-2</v>
      </c>
      <c r="R3618">
        <f t="shared" ca="1" si="1334"/>
        <v>9.5677486753169463E-2</v>
      </c>
      <c r="T3618">
        <f t="shared" ca="1" si="1345"/>
        <v>2.5909985387004158E-2</v>
      </c>
      <c r="U3618">
        <f t="shared" ca="1" si="1340"/>
        <v>0.1059942704630812</v>
      </c>
      <c r="W3618">
        <f t="shared" ca="1" si="1341"/>
        <v>-0.66349604131109285</v>
      </c>
      <c r="X3618">
        <f t="shared" ca="1" si="1342"/>
        <v>-0.38113122653107462</v>
      </c>
      <c r="Z3618">
        <f t="shared" ca="1" si="1294"/>
        <v>117.32327964011581</v>
      </c>
      <c r="AA3618">
        <f t="shared" ca="1" si="1294"/>
        <v>117.08881005675812</v>
      </c>
      <c r="AB3618">
        <f t="shared" ca="1" si="1294"/>
        <v>116.9979758644007</v>
      </c>
      <c r="AC3618">
        <f t="shared" ca="1" si="1295"/>
        <v>117.08881005675812</v>
      </c>
      <c r="AE3618">
        <f ca="1">IFERROR(VLOOKUP($B3618,OFFSET(Input!$A$1,0,MATCH(Index!AE$6&amp;" Index",Input!$1:$1,0)-1,10000,2),2,0),AE3617)</f>
        <v>11.37</v>
      </c>
      <c r="AF3618">
        <f t="shared" ca="1" si="1346"/>
        <v>11.565333333333333</v>
      </c>
      <c r="AG3618">
        <f t="shared" ca="1" si="1346"/>
        <v>11.528000000000002</v>
      </c>
      <c r="AH3618">
        <f t="shared" ca="1" si="1346"/>
        <v>11.691600000000001</v>
      </c>
      <c r="AI3618">
        <f t="shared" ca="1" si="1347"/>
        <v>11.691600000000001</v>
      </c>
      <c r="AK3618">
        <f t="shared" ca="1" si="1348"/>
        <v>1</v>
      </c>
      <c r="AL3618">
        <f t="shared" ca="1" si="1349"/>
        <v>-1</v>
      </c>
      <c r="AN3618" t="str">
        <f t="shared" ca="1" si="1298"/>
        <v>Not Down</v>
      </c>
      <c r="AO3618" t="str">
        <f t="shared" ca="1" si="1320"/>
        <v>Not Up</v>
      </c>
      <c r="AQ3618">
        <f t="shared" ca="1" si="1296"/>
        <v>1</v>
      </c>
      <c r="AR3618">
        <f t="shared" ca="1" si="1297"/>
        <v>0</v>
      </c>
      <c r="AT3618">
        <f t="shared" ca="1" si="1336"/>
        <v>1</v>
      </c>
      <c r="AU3618">
        <f t="shared" ca="1" si="1337"/>
        <v>0</v>
      </c>
      <c r="AW3618" s="34">
        <f t="shared" ca="1" si="1304"/>
        <v>3.0209513420718342E-2</v>
      </c>
      <c r="AX3618" s="34">
        <f t="shared" ca="1" si="1305"/>
        <v>2.5808103561442579E-2</v>
      </c>
      <c r="AY3618" s="23">
        <f t="shared" ca="1" si="1350"/>
        <v>3.0209513420718342E-2</v>
      </c>
      <c r="BA3618" s="6">
        <f t="shared" ca="1" si="1343"/>
        <v>1.5</v>
      </c>
      <c r="BB3618">
        <f t="shared" ca="1" si="1344"/>
        <v>1.5</v>
      </c>
      <c r="BC3618" t="str">
        <f t="shared" ca="1" si="1332"/>
        <v>HYG UP Equity</v>
      </c>
      <c r="BD3618" t="str">
        <f t="shared" ca="1" si="1333"/>
        <v>HYG UP Equity</v>
      </c>
      <c r="BF3618">
        <f t="shared" ca="1" si="1292"/>
        <v>1</v>
      </c>
      <c r="BG3618">
        <f t="shared" ca="1" si="1293"/>
        <v>0</v>
      </c>
      <c r="BI3618">
        <f t="shared" ca="1" si="1321"/>
        <v>1</v>
      </c>
      <c r="BJ3618">
        <f t="shared" ca="1" si="1322"/>
        <v>0</v>
      </c>
      <c r="BL3618">
        <f t="shared" ca="1" si="1338"/>
        <v>11.679931922056458</v>
      </c>
      <c r="BM3618">
        <f t="shared" ca="1" si="1339"/>
        <v>0</v>
      </c>
      <c r="BN3618" s="9">
        <f t="shared" ca="1" si="1330"/>
        <v>0.99999999999999989</v>
      </c>
      <c r="BO3618" s="9">
        <f t="shared" ca="1" si="1331"/>
        <v>0</v>
      </c>
      <c r="BP3618" s="9">
        <f t="shared" ca="1" si="1325"/>
        <v>0.99999999999999989</v>
      </c>
      <c r="BQ3618" s="9">
        <f t="shared" ca="1" si="1326"/>
        <v>0</v>
      </c>
      <c r="BR3618">
        <f t="shared" ca="1" si="1327"/>
        <v>1373.8446937413119</v>
      </c>
      <c r="BS3618">
        <f t="shared" ca="1" si="1328"/>
        <v>-6.8587105624140499E-4</v>
      </c>
      <c r="BT3618">
        <f t="shared" ca="1" si="1329"/>
        <v>5.4166666666666664E-5</v>
      </c>
      <c r="BU3618">
        <f t="shared" ca="1" si="1306"/>
        <v>0</v>
      </c>
      <c r="BV3618">
        <f t="shared" ca="1" si="1307"/>
        <v>0</v>
      </c>
      <c r="BW3618" s="35">
        <f ca="1">IFERROR(VLOOKUP($B3618,OFFSET(Input!$A$1,0,MATCH(Index!BW$6&amp;" Index",Input!$1:$1,0)-1,10000,2),2,0)/100,BW3617)</f>
        <v>6.6E-3</v>
      </c>
      <c r="BX3618">
        <f t="shared" ca="1" si="1313"/>
        <v>9.0918267768998182E-2</v>
      </c>
      <c r="BY3618">
        <f t="shared" ca="1" si="1314"/>
        <v>4.6624752702050347E-2</v>
      </c>
      <c r="BZ3618">
        <f t="shared" ca="1" si="1315"/>
        <v>-3.077233678335323E-2</v>
      </c>
      <c r="CA3618">
        <f t="shared" ca="1" si="1316"/>
        <v>-1.1512284617789845</v>
      </c>
      <c r="CB3618">
        <f t="shared" ca="1" si="1317"/>
        <v>0</v>
      </c>
      <c r="CC3618">
        <f t="shared" ca="1" si="1318"/>
        <v>-1.3195438190333861</v>
      </c>
      <c r="CD3618">
        <f t="shared" ca="1" si="1319"/>
        <v>1117.6745210301749</v>
      </c>
      <c r="CE3618">
        <v>1117.6745210301699</v>
      </c>
      <c r="CF3618" t="b">
        <f t="shared" ca="1" si="1308"/>
        <v>1</v>
      </c>
    </row>
    <row r="3619" spans="2:84" x14ac:dyDescent="0.25">
      <c r="B3619" s="2">
        <v>42773</v>
      </c>
      <c r="C3619">
        <f t="shared" ca="1" si="1309"/>
        <v>0</v>
      </c>
      <c r="D3619">
        <f t="shared" ca="1" si="1310"/>
        <v>4</v>
      </c>
      <c r="E3619">
        <f ca="1">IF($B3619&lt;VLOOKUP(E$6&amp;" Equity",Param,4,0),"",IFERROR(VLOOKUP($B3619,OFFSET(Input!$A$1,0,MATCH(Index!E$6&amp;" Equity",Input!$1:$1,0)-1,10000,2),2,0),E3618))</f>
        <v>87.29</v>
      </c>
      <c r="F3619" s="33">
        <v>120.6</v>
      </c>
      <c r="H3619">
        <f ca="1">IFERROR(VLOOKUP($B3619,OFFSET(Input!$A$1,0,MATCH(Index!H$6,Input!$1:$1,0)-1,10000,2),2,0),0)</f>
        <v>0</v>
      </c>
      <c r="I3619">
        <f ca="1">IFERROR(VLOOKUP($B3619,OFFSET(Input!$A$1,0,MATCH(Index!I$6,Input!$1:$1,0)-1,10000,2),2,0),0)</f>
        <v>0</v>
      </c>
      <c r="K3619">
        <f t="shared" ca="1" si="1311"/>
        <v>117.44945897924185</v>
      </c>
      <c r="L3619" s="30">
        <f t="shared" ca="1" si="1312"/>
        <v>138.34762011196611</v>
      </c>
      <c r="N3619">
        <f t="shared" ca="1" si="1323"/>
        <v>-1.4881806879100314E-3</v>
      </c>
      <c r="O3619">
        <f t="shared" ca="1" si="1324"/>
        <v>7.3236013085867793E-3</v>
      </c>
      <c r="Q3619">
        <f t="shared" ca="1" si="1335"/>
        <v>3.1118559879005657E-2</v>
      </c>
      <c r="R3619">
        <f t="shared" ca="1" si="1334"/>
        <v>9.6512377037281966E-2</v>
      </c>
      <c r="T3619">
        <f t="shared" ca="1" si="1345"/>
        <v>2.6430471313831694E-2</v>
      </c>
      <c r="U3619">
        <f t="shared" ca="1" si="1340"/>
        <v>0.10538235936325671</v>
      </c>
      <c r="W3619">
        <f t="shared" ca="1" si="1341"/>
        <v>-0.69444785219223182</v>
      </c>
      <c r="X3619">
        <f t="shared" ca="1" si="1342"/>
        <v>-0.41680668301740864</v>
      </c>
      <c r="Z3619">
        <f t="shared" ca="1" si="1294"/>
        <v>117.37850463453546</v>
      </c>
      <c r="AA3619">
        <f t="shared" ca="1" si="1294"/>
        <v>117.11977166034644</v>
      </c>
      <c r="AB3619">
        <f t="shared" ca="1" si="1294"/>
        <v>117.0581117106283</v>
      </c>
      <c r="AC3619">
        <f t="shared" ca="1" si="1295"/>
        <v>117.11977166034644</v>
      </c>
      <c r="AE3619">
        <f ca="1">IFERROR(VLOOKUP($B3619,OFFSET(Input!$A$1,0,MATCH(Index!AE$6&amp;" Index",Input!$1:$1,0)-1,10000,2),2,0),AE3618)</f>
        <v>11.29</v>
      </c>
      <c r="AF3619">
        <f t="shared" ca="1" si="1346"/>
        <v>11.526666666666666</v>
      </c>
      <c r="AG3619">
        <f t="shared" ca="1" si="1346"/>
        <v>11.514500000000002</v>
      </c>
      <c r="AH3619">
        <f t="shared" ca="1" si="1346"/>
        <v>11.581600000000003</v>
      </c>
      <c r="AI3619">
        <f t="shared" ca="1" si="1347"/>
        <v>11.581600000000003</v>
      </c>
      <c r="AK3619">
        <f t="shared" ca="1" si="1348"/>
        <v>1</v>
      </c>
      <c r="AL3619">
        <f t="shared" ca="1" si="1349"/>
        <v>-1</v>
      </c>
      <c r="AN3619" t="str">
        <f t="shared" ca="1" si="1298"/>
        <v>Not Down</v>
      </c>
      <c r="AO3619" t="str">
        <f t="shared" ca="1" si="1320"/>
        <v>Not Up</v>
      </c>
      <c r="AQ3619">
        <f t="shared" ca="1" si="1296"/>
        <v>1</v>
      </c>
      <c r="AR3619">
        <f t="shared" ca="1" si="1297"/>
        <v>0</v>
      </c>
      <c r="AT3619">
        <f t="shared" ca="1" si="1336"/>
        <v>1</v>
      </c>
      <c r="AU3619">
        <f t="shared" ca="1" si="1337"/>
        <v>0</v>
      </c>
      <c r="AW3619" s="34">
        <f t="shared" ca="1" si="1304"/>
        <v>3.0405219920239677E-2</v>
      </c>
      <c r="AX3619" s="34">
        <f t="shared" ca="1" si="1305"/>
        <v>2.5909985387004158E-2</v>
      </c>
      <c r="AY3619" s="23">
        <f t="shared" ca="1" si="1350"/>
        <v>3.0405219920239677E-2</v>
      </c>
      <c r="BA3619" s="6">
        <f t="shared" ca="1" si="1343"/>
        <v>1.5</v>
      </c>
      <c r="BB3619">
        <f t="shared" ca="1" si="1344"/>
        <v>1.5</v>
      </c>
      <c r="BC3619" t="str">
        <f t="shared" ca="1" si="1332"/>
        <v>HYG UP Equity</v>
      </c>
      <c r="BD3619" t="str">
        <f t="shared" ca="1" si="1333"/>
        <v>HYG UP Equity</v>
      </c>
      <c r="BF3619">
        <f t="shared" ca="1" si="1292"/>
        <v>1</v>
      </c>
      <c r="BG3619">
        <f t="shared" ca="1" si="1293"/>
        <v>0</v>
      </c>
      <c r="BI3619">
        <f t="shared" ca="1" si="1321"/>
        <v>1</v>
      </c>
      <c r="BJ3619">
        <f t="shared" ca="1" si="1322"/>
        <v>0</v>
      </c>
      <c r="BL3619">
        <f t="shared" ca="1" si="1338"/>
        <v>11.679931922056458</v>
      </c>
      <c r="BM3619">
        <f t="shared" ca="1" si="1339"/>
        <v>0</v>
      </c>
      <c r="BN3619" s="9">
        <f t="shared" ca="1" si="1330"/>
        <v>0.99999999999999989</v>
      </c>
      <c r="BO3619" s="9">
        <f t="shared" ca="1" si="1331"/>
        <v>0</v>
      </c>
      <c r="BP3619" s="9">
        <f t="shared" ca="1" si="1325"/>
        <v>0.99999999999999989</v>
      </c>
      <c r="BQ3619" s="9">
        <f t="shared" ca="1" si="1326"/>
        <v>0</v>
      </c>
      <c r="BR3619">
        <f t="shared" ca="1" si="1327"/>
        <v>1371.8016851599075</v>
      </c>
      <c r="BS3619">
        <f t="shared" ca="1" si="1328"/>
        <v>-1.4870738961335617E-3</v>
      </c>
      <c r="BT3619">
        <f t="shared" ca="1" si="1329"/>
        <v>1.8055555555555555E-5</v>
      </c>
      <c r="BU3619">
        <f t="shared" ca="1" si="1306"/>
        <v>0</v>
      </c>
      <c r="BV3619">
        <f t="shared" ca="1" si="1307"/>
        <v>0</v>
      </c>
      <c r="BW3619" s="35">
        <f ca="1">IFERROR(VLOOKUP($B3619,OFFSET(Input!$A$1,0,MATCH(Index!BW$6&amp;" Index",Input!$1:$1,0)-1,10000,2),2,0)/100,BW3618)</f>
        <v>6.6E-3</v>
      </c>
      <c r="BX3619">
        <f t="shared" ca="1" si="1313"/>
        <v>3.0270351611233901E-2</v>
      </c>
      <c r="BY3619">
        <f t="shared" ca="1" si="1314"/>
        <v>1.5523257236530207E-2</v>
      </c>
      <c r="BZ3619">
        <f t="shared" ca="1" si="1315"/>
        <v>-1.0245349776109936E-2</v>
      </c>
      <c r="CA3619">
        <f t="shared" ca="1" si="1316"/>
        <v>-2.4930969068963318</v>
      </c>
      <c r="CB3619">
        <f t="shared" ca="1" si="1317"/>
        <v>0</v>
      </c>
      <c r="CC3619">
        <f t="shared" ca="1" si="1318"/>
        <v>-2.5491358655202059</v>
      </c>
      <c r="CD3619">
        <f t="shared" ca="1" si="1319"/>
        <v>1115.1253851646547</v>
      </c>
      <c r="CE3619">
        <v>1115.12538516465</v>
      </c>
      <c r="CF3619" t="b">
        <f t="shared" ca="1" si="1308"/>
        <v>1</v>
      </c>
    </row>
    <row r="3620" spans="2:84" x14ac:dyDescent="0.25">
      <c r="B3620" s="2">
        <v>42774</v>
      </c>
      <c r="C3620">
        <f t="shared" ca="1" si="1309"/>
        <v>0</v>
      </c>
      <c r="D3620">
        <f t="shared" ca="1" si="1310"/>
        <v>5</v>
      </c>
      <c r="E3620">
        <f ca="1">IF($B3620&lt;VLOOKUP(E$6&amp;" Equity",Param,4,0),"",IFERROR(VLOOKUP($B3620,OFFSET(Input!$A$1,0,MATCH(Index!E$6&amp;" Equity",Input!$1:$1,0)-1,10000,2),2,0),E3619))</f>
        <v>87.35</v>
      </c>
      <c r="F3620" s="33">
        <v>122.24</v>
      </c>
      <c r="H3620">
        <f ca="1">IFERROR(VLOOKUP($B3620,OFFSET(Input!$A$1,0,MATCH(Index!H$6,Input!$1:$1,0)-1,10000,2),2,0),0)</f>
        <v>0</v>
      </c>
      <c r="I3620">
        <f ca="1">IFERROR(VLOOKUP($B3620,OFFSET(Input!$A$1,0,MATCH(Index!I$6,Input!$1:$1,0)-1,10000,2),2,0),0)</f>
        <v>0</v>
      </c>
      <c r="K3620">
        <f t="shared" ca="1" si="1311"/>
        <v>117.53018950437362</v>
      </c>
      <c r="L3620" s="30">
        <f t="shared" ca="1" si="1312"/>
        <v>140.2289641997242</v>
      </c>
      <c r="N3620">
        <f t="shared" ca="1" si="1323"/>
        <v>6.8712783280698152E-4</v>
      </c>
      <c r="O3620">
        <f t="shared" ca="1" si="1324"/>
        <v>1.3507041125125298E-2</v>
      </c>
      <c r="Q3620">
        <f t="shared" ca="1" si="1335"/>
        <v>2.5755396129464325E-2</v>
      </c>
      <c r="R3620">
        <f t="shared" ca="1" si="1334"/>
        <v>9.9458985719796209E-2</v>
      </c>
      <c r="T3620">
        <f t="shared" ca="1" si="1345"/>
        <v>2.6539653121602433E-2</v>
      </c>
      <c r="U3620">
        <f t="shared" ca="1" si="1340"/>
        <v>0.11575297439614304</v>
      </c>
      <c r="W3620">
        <f t="shared" ca="1" si="1341"/>
        <v>-0.28225904913399719</v>
      </c>
      <c r="X3620">
        <f t="shared" ca="1" si="1342"/>
        <v>-0.3395275592365295</v>
      </c>
      <c r="Z3620">
        <f t="shared" ca="1" si="1294"/>
        <v>117.40027376237495</v>
      </c>
      <c r="AA3620">
        <f t="shared" ca="1" si="1294"/>
        <v>117.15409996891565</v>
      </c>
      <c r="AB3620">
        <f t="shared" ca="1" si="1294"/>
        <v>117.10218592512099</v>
      </c>
      <c r="AC3620">
        <f t="shared" ca="1" si="1295"/>
        <v>117.15409996891565</v>
      </c>
      <c r="AE3620">
        <f ca="1">IFERROR(VLOOKUP($B3620,OFFSET(Input!$A$1,0,MATCH(Index!AE$6&amp;" Index",Input!$1:$1,0)-1,10000,2),2,0),AE3619)</f>
        <v>11.45</v>
      </c>
      <c r="AF3620">
        <f t="shared" ca="1" si="1346"/>
        <v>11.457999999999998</v>
      </c>
      <c r="AG3620">
        <f t="shared" ca="1" si="1346"/>
        <v>11.512499999999999</v>
      </c>
      <c r="AH3620">
        <f t="shared" ca="1" si="1346"/>
        <v>11.525600000000003</v>
      </c>
      <c r="AI3620">
        <f t="shared" ca="1" si="1347"/>
        <v>11.525600000000003</v>
      </c>
      <c r="AK3620">
        <f t="shared" ca="1" si="1348"/>
        <v>1</v>
      </c>
      <c r="AL3620">
        <f t="shared" ca="1" si="1349"/>
        <v>-1</v>
      </c>
      <c r="AN3620" t="str">
        <f t="shared" ca="1" si="1298"/>
        <v>Not Down</v>
      </c>
      <c r="AO3620" t="str">
        <f t="shared" ca="1" si="1320"/>
        <v>Not Up</v>
      </c>
      <c r="AQ3620">
        <f t="shared" ca="1" si="1296"/>
        <v>1</v>
      </c>
      <c r="AR3620">
        <f t="shared" ca="1" si="1297"/>
        <v>0</v>
      </c>
      <c r="AT3620">
        <f t="shared" ca="1" si="1336"/>
        <v>1</v>
      </c>
      <c r="AU3620">
        <f t="shared" ca="1" si="1337"/>
        <v>0</v>
      </c>
      <c r="AW3620" s="34">
        <f t="shared" ca="1" si="1304"/>
        <v>3.1118559879005657E-2</v>
      </c>
      <c r="AX3620" s="34">
        <f t="shared" ca="1" si="1305"/>
        <v>2.6430471313831694E-2</v>
      </c>
      <c r="AY3620" s="23">
        <f t="shared" ca="1" si="1350"/>
        <v>3.1118559879005657E-2</v>
      </c>
      <c r="BA3620" s="6">
        <f t="shared" ca="1" si="1343"/>
        <v>1.5</v>
      </c>
      <c r="BB3620">
        <f t="shared" ca="1" si="1344"/>
        <v>1.5</v>
      </c>
      <c r="BC3620" t="str">
        <f t="shared" ca="1" si="1332"/>
        <v>HYG UP Equity</v>
      </c>
      <c r="BD3620" t="str">
        <f t="shared" ca="1" si="1333"/>
        <v>HYG UP Equity</v>
      </c>
      <c r="BF3620">
        <f t="shared" ca="1" si="1292"/>
        <v>1</v>
      </c>
      <c r="BG3620">
        <f t="shared" ca="1" si="1293"/>
        <v>0</v>
      </c>
      <c r="BI3620">
        <f t="shared" ca="1" si="1321"/>
        <v>1</v>
      </c>
      <c r="BJ3620">
        <f t="shared" ca="1" si="1322"/>
        <v>0</v>
      </c>
      <c r="BL3620">
        <f t="shared" ca="1" si="1338"/>
        <v>11.679931922056458</v>
      </c>
      <c r="BM3620">
        <f t="shared" ca="1" si="1339"/>
        <v>0</v>
      </c>
      <c r="BN3620" s="9">
        <f t="shared" ca="1" si="1330"/>
        <v>0.99999999999999989</v>
      </c>
      <c r="BO3620" s="9">
        <f t="shared" ca="1" si="1331"/>
        <v>0</v>
      </c>
      <c r="BP3620" s="9">
        <f t="shared" ca="1" si="1325"/>
        <v>0.99999999999999989</v>
      </c>
      <c r="BQ3620" s="9">
        <f t="shared" ca="1" si="1326"/>
        <v>0</v>
      </c>
      <c r="BR3620">
        <f t="shared" ca="1" si="1327"/>
        <v>1372.7446121974783</v>
      </c>
      <c r="BS3620">
        <f t="shared" ca="1" si="1328"/>
        <v>6.8736395921620286E-4</v>
      </c>
      <c r="BT3620">
        <f t="shared" ca="1" si="1329"/>
        <v>1.8055555555555555E-5</v>
      </c>
      <c r="BU3620">
        <f t="shared" ca="1" si="1306"/>
        <v>0</v>
      </c>
      <c r="BV3620">
        <f t="shared" ca="1" si="1307"/>
        <v>0</v>
      </c>
      <c r="BW3620" s="35">
        <f ca="1">IFERROR(VLOOKUP($B3620,OFFSET(Input!$A$1,0,MATCH(Index!BW$6&amp;" Index",Input!$1:$1,0)-1,10000,2),2,0)/100,BW3619)</f>
        <v>6.6E-3</v>
      </c>
      <c r="BX3620">
        <f t="shared" ca="1" si="1313"/>
        <v>3.0201312514876063E-2</v>
      </c>
      <c r="BY3620">
        <f t="shared" ca="1" si="1314"/>
        <v>1.5487852571731317E-2</v>
      </c>
      <c r="BZ3620">
        <f t="shared" ca="1" si="1315"/>
        <v>-1.0221982697342669E-2</v>
      </c>
      <c r="CA3620">
        <f t="shared" ca="1" si="1316"/>
        <v>1.1497454996539054</v>
      </c>
      <c r="CB3620">
        <f t="shared" ca="1" si="1317"/>
        <v>0</v>
      </c>
      <c r="CC3620">
        <f t="shared" ca="1" si="1318"/>
        <v>1.0938343518699554</v>
      </c>
      <c r="CD3620">
        <f t="shared" ca="1" si="1319"/>
        <v>1116.2192195165246</v>
      </c>
      <c r="CE3620">
        <v>1116.2192195165201</v>
      </c>
      <c r="CF3620" t="b">
        <f t="shared" ca="1" si="1308"/>
        <v>1</v>
      </c>
    </row>
    <row r="3621" spans="2:84" x14ac:dyDescent="0.25">
      <c r="B3621" s="2">
        <v>42775</v>
      </c>
      <c r="C3621">
        <f t="shared" ca="1" si="1309"/>
        <v>0</v>
      </c>
      <c r="D3621">
        <f t="shared" ca="1" si="1310"/>
        <v>0</v>
      </c>
      <c r="E3621">
        <f ca="1">IF($B3621&lt;VLOOKUP(E$6&amp;" Equity",Param,4,0),"",IFERROR(VLOOKUP($B3621,OFFSET(Input!$A$1,0,MATCH(Index!E$6&amp;" Equity",Input!$1:$1,0)-1,10000,2),2,0),E3620))</f>
        <v>87.47</v>
      </c>
      <c r="F3621" s="33">
        <v>120.83</v>
      </c>
      <c r="H3621">
        <f ca="1">IFERROR(VLOOKUP($B3621,OFFSET(Input!$A$1,0,MATCH(Index!H$6,Input!$1:$1,0)-1,10000,2),2,0),0)</f>
        <v>0</v>
      </c>
      <c r="I3621">
        <f ca="1">IFERROR(VLOOKUP($B3621,OFFSET(Input!$A$1,0,MATCH(Index!I$6,Input!$1:$1,0)-1,10000,2),2,0),0)</f>
        <v>0</v>
      </c>
      <c r="K3621">
        <f t="shared" ca="1" si="1311"/>
        <v>117.69165055463721</v>
      </c>
      <c r="L3621" s="30">
        <f t="shared" ca="1" si="1312"/>
        <v>138.61146714866391</v>
      </c>
      <c r="N3621">
        <f t="shared" ca="1" si="1323"/>
        <v>1.3728408516979109E-3</v>
      </c>
      <c r="O3621">
        <f t="shared" ca="1" si="1324"/>
        <v>-1.1601726378993489E-2</v>
      </c>
      <c r="Q3621">
        <f t="shared" ca="1" si="1335"/>
        <v>2.6562650392021953E-2</v>
      </c>
      <c r="R3621">
        <f t="shared" ca="1" si="1334"/>
        <v>0.11401440713608689</v>
      </c>
      <c r="T3621">
        <f t="shared" ca="1" si="1345"/>
        <v>2.6906540756479171E-2</v>
      </c>
      <c r="U3621">
        <f t="shared" ca="1" si="1340"/>
        <v>0.12227960574470691</v>
      </c>
      <c r="W3621">
        <f t="shared" ca="1" si="1341"/>
        <v>-0.35849278577357951</v>
      </c>
      <c r="X3621">
        <f t="shared" ca="1" si="1342"/>
        <v>-0.38539742363293339</v>
      </c>
      <c r="Z3621">
        <f t="shared" ca="1" si="1294"/>
        <v>117.44354756544638</v>
      </c>
      <c r="AA3621">
        <f t="shared" ca="1" si="1294"/>
        <v>117.19315222361956</v>
      </c>
      <c r="AB3621">
        <f t="shared" ca="1" si="1294"/>
        <v>117.12753330165796</v>
      </c>
      <c r="AC3621">
        <f t="shared" ca="1" si="1295"/>
        <v>117.19315222361956</v>
      </c>
      <c r="AE3621">
        <f ca="1">IFERROR(VLOOKUP($B3621,OFFSET(Input!$A$1,0,MATCH(Index!AE$6&amp;" Index",Input!$1:$1,0)-1,10000,2),2,0),AE3620)</f>
        <v>10.88</v>
      </c>
      <c r="AF3621">
        <f t="shared" ca="1" si="1346"/>
        <v>11.331333333333331</v>
      </c>
      <c r="AG3621">
        <f t="shared" ca="1" si="1346"/>
        <v>11.493500000000001</v>
      </c>
      <c r="AH3621">
        <f t="shared" ca="1" si="1346"/>
        <v>11.486800000000001</v>
      </c>
      <c r="AI3621">
        <f t="shared" ca="1" si="1347"/>
        <v>11.493500000000001</v>
      </c>
      <c r="AK3621">
        <f t="shared" ca="1" si="1348"/>
        <v>1</v>
      </c>
      <c r="AL3621">
        <f t="shared" ca="1" si="1349"/>
        <v>-1</v>
      </c>
      <c r="AN3621" t="str">
        <f t="shared" ca="1" si="1298"/>
        <v>Not Down</v>
      </c>
      <c r="AO3621" t="str">
        <f t="shared" ca="1" si="1320"/>
        <v>Not Up</v>
      </c>
      <c r="AQ3621">
        <f t="shared" ca="1" si="1296"/>
        <v>1</v>
      </c>
      <c r="AR3621">
        <f t="shared" ca="1" si="1297"/>
        <v>0</v>
      </c>
      <c r="AT3621">
        <f t="shared" ca="1" si="1336"/>
        <v>1</v>
      </c>
      <c r="AU3621">
        <f t="shared" ca="1" si="1337"/>
        <v>0</v>
      </c>
      <c r="AW3621" s="34">
        <f t="shared" ca="1" si="1304"/>
        <v>2.5755396129464325E-2</v>
      </c>
      <c r="AX3621" s="34">
        <f t="shared" ca="1" si="1305"/>
        <v>2.6539653121602433E-2</v>
      </c>
      <c r="AY3621" s="23">
        <f t="shared" ca="1" si="1350"/>
        <v>2.6539653121602433E-2</v>
      </c>
      <c r="BA3621" s="6">
        <f t="shared" ca="1" si="1343"/>
        <v>1.5</v>
      </c>
      <c r="BB3621">
        <f t="shared" ca="1" si="1344"/>
        <v>1.5</v>
      </c>
      <c r="BC3621" t="str">
        <f t="shared" ca="1" si="1332"/>
        <v>HYG UP Equity</v>
      </c>
      <c r="BD3621" t="str">
        <f t="shared" ca="1" si="1333"/>
        <v>HYG UP Equity</v>
      </c>
      <c r="BF3621">
        <f t="shared" ca="1" si="1292"/>
        <v>1</v>
      </c>
      <c r="BG3621">
        <f t="shared" ca="1" si="1293"/>
        <v>0</v>
      </c>
      <c r="BI3621">
        <f t="shared" ca="1" si="1321"/>
        <v>1</v>
      </c>
      <c r="BJ3621">
        <f t="shared" ca="1" si="1322"/>
        <v>0</v>
      </c>
      <c r="BL3621">
        <f t="shared" ca="1" si="1338"/>
        <v>11.679931922056458</v>
      </c>
      <c r="BM3621">
        <f t="shared" ca="1" si="1339"/>
        <v>0</v>
      </c>
      <c r="BN3621" s="9">
        <f t="shared" ca="1" si="1330"/>
        <v>1</v>
      </c>
      <c r="BO3621" s="9">
        <f t="shared" ca="1" si="1331"/>
        <v>0</v>
      </c>
      <c r="BP3621" s="9">
        <f t="shared" ca="1" si="1325"/>
        <v>1</v>
      </c>
      <c r="BQ3621" s="9">
        <f t="shared" ca="1" si="1326"/>
        <v>0</v>
      </c>
      <c r="BR3621">
        <f t="shared" ca="1" si="1327"/>
        <v>1374.6304662726207</v>
      </c>
      <c r="BS3621">
        <f t="shared" ca="1" si="1328"/>
        <v>1.3737836290783623E-3</v>
      </c>
      <c r="BT3621">
        <f t="shared" ca="1" si="1329"/>
        <v>1.8055555555555558E-5</v>
      </c>
      <c r="BU3621">
        <f t="shared" ca="1" si="1306"/>
        <v>0</v>
      </c>
      <c r="BV3621">
        <f t="shared" ca="1" si="1307"/>
        <v>0</v>
      </c>
      <c r="BW3621" s="35">
        <f ca="1">IFERROR(VLOOKUP($B3621,OFFSET(Input!$A$1,0,MATCH(Index!BW$6&amp;" Index",Input!$1:$1,0)-1,10000,2),2,0)/100,BW3620)</f>
        <v>6.6E-3</v>
      </c>
      <c r="BX3621">
        <f t="shared" ca="1" si="1313"/>
        <v>3.0230937195239213E-2</v>
      </c>
      <c r="BY3621">
        <f t="shared" ca="1" si="1314"/>
        <v>1.5503044715507288E-2</v>
      </c>
      <c r="BZ3621">
        <f t="shared" ca="1" si="1315"/>
        <v>-1.0232009512234809E-2</v>
      </c>
      <c r="CA3621">
        <f t="shared" ca="1" si="1316"/>
        <v>2.3001655353516428</v>
      </c>
      <c r="CB3621">
        <f t="shared" ca="1" si="1317"/>
        <v>0</v>
      </c>
      <c r="CC3621">
        <f t="shared" ca="1" si="1318"/>
        <v>2.2441995439286617</v>
      </c>
      <c r="CD3621">
        <f t="shared" ca="1" si="1319"/>
        <v>1118.4634190604534</v>
      </c>
      <c r="CE3621">
        <v>1118.46341906045</v>
      </c>
      <c r="CF3621" t="b">
        <f t="shared" ca="1" si="1308"/>
        <v>1</v>
      </c>
    </row>
    <row r="3622" spans="2:84" x14ac:dyDescent="0.25">
      <c r="B3622" s="2">
        <v>42776</v>
      </c>
      <c r="C3622">
        <f t="shared" ca="1" si="1309"/>
        <v>0</v>
      </c>
      <c r="D3622">
        <f t="shared" ca="1" si="1310"/>
        <v>0</v>
      </c>
      <c r="E3622">
        <f ca="1">IF($B3622&lt;VLOOKUP(E$6&amp;" Equity",Param,4,0),"",IFERROR(VLOOKUP($B3622,OFFSET(Input!$A$1,0,MATCH(Index!E$6&amp;" Equity",Input!$1:$1,0)-1,10000,2),2,0),E3621))</f>
        <v>87.53</v>
      </c>
      <c r="F3622" s="33">
        <v>120.76</v>
      </c>
      <c r="H3622">
        <f ca="1">IFERROR(VLOOKUP($B3622,OFFSET(Input!$A$1,0,MATCH(Index!H$6,Input!$1:$1,0)-1,10000,2),2,0),0)</f>
        <v>0</v>
      </c>
      <c r="I3622">
        <f ca="1">IFERROR(VLOOKUP($B3622,OFFSET(Input!$A$1,0,MATCH(Index!I$6,Input!$1:$1,0)-1,10000,2),2,0),0)</f>
        <v>0</v>
      </c>
      <c r="K3622">
        <f t="shared" ca="1" si="1311"/>
        <v>117.77238107976902</v>
      </c>
      <c r="L3622" s="30">
        <f t="shared" ca="1" si="1312"/>
        <v>138.53116587662547</v>
      </c>
      <c r="N3622">
        <f t="shared" ca="1" si="1323"/>
        <v>6.8571431258322105E-4</v>
      </c>
      <c r="O3622">
        <f t="shared" ca="1" si="1324"/>
        <v>-5.7949420057864175E-4</v>
      </c>
      <c r="Q3622">
        <f t="shared" ca="1" si="1335"/>
        <v>2.6389241324421414E-2</v>
      </c>
      <c r="R3622">
        <f t="shared" ca="1" si="1334"/>
        <v>0.1126099185345831</v>
      </c>
      <c r="T3622">
        <f t="shared" ca="1" si="1345"/>
        <v>2.7004164473092385E-2</v>
      </c>
      <c r="U3622">
        <f t="shared" ca="1" si="1340"/>
        <v>0.12204443951536877</v>
      </c>
      <c r="W3622">
        <f t="shared" ca="1" si="1341"/>
        <v>-0.3966147440945636</v>
      </c>
      <c r="X3622">
        <f t="shared" ca="1" si="1342"/>
        <v>-0.38432485135949762</v>
      </c>
      <c r="Z3622">
        <f t="shared" ca="1" si="1294"/>
        <v>117.48417728061982</v>
      </c>
      <c r="AA3622">
        <f t="shared" ca="1" si="1294"/>
        <v>117.23490136202868</v>
      </c>
      <c r="AB3622">
        <f t="shared" ca="1" si="1294"/>
        <v>117.1630760404675</v>
      </c>
      <c r="AC3622">
        <f t="shared" ca="1" si="1295"/>
        <v>117.23490136202868</v>
      </c>
      <c r="AE3622">
        <f ca="1">IFERROR(VLOOKUP($B3622,OFFSET(Input!$A$1,0,MATCH(Index!AE$6&amp;" Index",Input!$1:$1,0)-1,10000,2),2,0),AE3621)</f>
        <v>10.85</v>
      </c>
      <c r="AF3622">
        <f t="shared" ca="1" si="1346"/>
        <v>11.285333333333332</v>
      </c>
      <c r="AG3622">
        <f t="shared" ca="1" si="1346"/>
        <v>11.459</v>
      </c>
      <c r="AH3622">
        <f t="shared" ca="1" si="1346"/>
        <v>11.454000000000002</v>
      </c>
      <c r="AI3622">
        <f t="shared" ca="1" si="1347"/>
        <v>11.459</v>
      </c>
      <c r="AK3622">
        <f t="shared" ca="1" si="1348"/>
        <v>1</v>
      </c>
      <c r="AL3622">
        <f t="shared" ca="1" si="1349"/>
        <v>-1</v>
      </c>
      <c r="AN3622" t="str">
        <f t="shared" ca="1" si="1298"/>
        <v>Not Down</v>
      </c>
      <c r="AO3622" t="str">
        <f t="shared" ca="1" si="1320"/>
        <v>Not Up</v>
      </c>
      <c r="AQ3622">
        <f t="shared" ca="1" si="1296"/>
        <v>1</v>
      </c>
      <c r="AR3622">
        <f t="shared" ca="1" si="1297"/>
        <v>0</v>
      </c>
      <c r="AT3622">
        <f t="shared" ca="1" si="1336"/>
        <v>1</v>
      </c>
      <c r="AU3622">
        <f t="shared" ca="1" si="1337"/>
        <v>0</v>
      </c>
      <c r="AW3622" s="34">
        <f t="shared" ca="1" si="1304"/>
        <v>2.6562650392021953E-2</v>
      </c>
      <c r="AX3622" s="34">
        <f t="shared" ca="1" si="1305"/>
        <v>2.6906540756479171E-2</v>
      </c>
      <c r="AY3622" s="23">
        <f t="shared" ca="1" si="1350"/>
        <v>2.6906540756479171E-2</v>
      </c>
      <c r="BA3622" s="6">
        <f t="shared" ca="1" si="1343"/>
        <v>1.5</v>
      </c>
      <c r="BB3622">
        <f t="shared" ca="1" si="1344"/>
        <v>1.5</v>
      </c>
      <c r="BC3622" t="str">
        <f t="shared" ca="1" si="1332"/>
        <v>HYG UP Equity</v>
      </c>
      <c r="BD3622" t="str">
        <f t="shared" ca="1" si="1333"/>
        <v>HYG UP Equity</v>
      </c>
      <c r="BF3622">
        <f t="shared" ca="1" si="1292"/>
        <v>1</v>
      </c>
      <c r="BG3622">
        <f t="shared" ca="1" si="1293"/>
        <v>0</v>
      </c>
      <c r="BI3622">
        <f t="shared" ca="1" si="1321"/>
        <v>1</v>
      </c>
      <c r="BJ3622">
        <f t="shared" ca="1" si="1322"/>
        <v>0</v>
      </c>
      <c r="BL3622">
        <f t="shared" ca="1" si="1338"/>
        <v>11.679931922056458</v>
      </c>
      <c r="BM3622">
        <f t="shared" ca="1" si="1339"/>
        <v>0</v>
      </c>
      <c r="BN3622" s="9">
        <f t="shared" ca="1" si="1330"/>
        <v>0.99999999999999989</v>
      </c>
      <c r="BO3622" s="9">
        <f t="shared" ca="1" si="1331"/>
        <v>0</v>
      </c>
      <c r="BP3622" s="9">
        <f t="shared" ca="1" si="1325"/>
        <v>0.99999999999999989</v>
      </c>
      <c r="BQ3622" s="9">
        <f t="shared" ca="1" si="1326"/>
        <v>0</v>
      </c>
      <c r="BR3622">
        <f t="shared" ca="1" si="1327"/>
        <v>1375.5733933101922</v>
      </c>
      <c r="BS3622">
        <f t="shared" ca="1" si="1328"/>
        <v>6.8594946838929083E-4</v>
      </c>
      <c r="BT3622">
        <f t="shared" ca="1" si="1329"/>
        <v>1.8055555555555555E-5</v>
      </c>
      <c r="BU3622">
        <f t="shared" ca="1" si="1306"/>
        <v>0</v>
      </c>
      <c r="BV3622">
        <f t="shared" ca="1" si="1307"/>
        <v>0</v>
      </c>
      <c r="BW3622" s="35">
        <f ca="1">IFERROR(VLOOKUP($B3622,OFFSET(Input!$A$1,0,MATCH(Index!BW$6&amp;" Index",Input!$1:$1,0)-1,10000,2),2,0)/100,BW3621)</f>
        <v>6.6E-3</v>
      </c>
      <c r="BX3622">
        <f t="shared" ca="1" si="1313"/>
        <v>3.0291717599553944E-2</v>
      </c>
      <c r="BY3622">
        <f t="shared" ca="1" si="1314"/>
        <v>1.5534214153617408E-2</v>
      </c>
      <c r="BZ3622">
        <f t="shared" ca="1" si="1315"/>
        <v>-1.025258134138749E-2</v>
      </c>
      <c r="CA3622">
        <f t="shared" ca="1" si="1316"/>
        <v>1.1508140815760799</v>
      </c>
      <c r="CB3622">
        <f t="shared" ca="1" si="1317"/>
        <v>0</v>
      </c>
      <c r="CC3622">
        <f t="shared" ca="1" si="1318"/>
        <v>1.0947355684815212</v>
      </c>
      <c r="CD3622">
        <f t="shared" ca="1" si="1319"/>
        <v>1119.558154628935</v>
      </c>
      <c r="CE3622">
        <v>1119.55815462893</v>
      </c>
      <c r="CF3622" t="b">
        <f t="shared" ca="1" si="1308"/>
        <v>1</v>
      </c>
    </row>
    <row r="3623" spans="2:84" x14ac:dyDescent="0.25">
      <c r="B3623" s="2">
        <v>42779</v>
      </c>
      <c r="C3623">
        <f t="shared" ca="1" si="1309"/>
        <v>0</v>
      </c>
      <c r="D3623">
        <f t="shared" ca="1" si="1310"/>
        <v>0</v>
      </c>
      <c r="E3623">
        <f ca="1">IF($B3623&lt;VLOOKUP(E$6&amp;" Equity",Param,4,0),"",IFERROR(VLOOKUP($B3623,OFFSET(Input!$A$1,0,MATCH(Index!E$6&amp;" Equity",Input!$1:$1,0)-1,10000,2),2,0),E3622))</f>
        <v>87.66</v>
      </c>
      <c r="F3623" s="33">
        <v>120.38</v>
      </c>
      <c r="H3623">
        <f ca="1">IFERROR(VLOOKUP($B3623,OFFSET(Input!$A$1,0,MATCH(Index!H$6,Input!$1:$1,0)-1,10000,2),2,0),0)</f>
        <v>0</v>
      </c>
      <c r="I3623">
        <f ca="1">IFERROR(VLOOKUP($B3623,OFFSET(Input!$A$1,0,MATCH(Index!I$6,Input!$1:$1,0)-1,10000,2),2,0),0)</f>
        <v>0</v>
      </c>
      <c r="K3623">
        <f t="shared" ca="1" si="1311"/>
        <v>117.94729721755456</v>
      </c>
      <c r="L3623" s="30">
        <f t="shared" ca="1" si="1312"/>
        <v>138.09524468555955</v>
      </c>
      <c r="N3623">
        <f t="shared" ca="1" si="1323"/>
        <v>1.4841032463163855E-3</v>
      </c>
      <c r="O3623">
        <f t="shared" ca="1" si="1324"/>
        <v>-3.1516987190134552E-3</v>
      </c>
      <c r="Q3623">
        <f t="shared" ca="1" si="1335"/>
        <v>2.5402814893226443E-2</v>
      </c>
      <c r="R3623">
        <f t="shared" ca="1" si="1334"/>
        <v>0.11270499894072798</v>
      </c>
      <c r="T3623">
        <f t="shared" ca="1" si="1345"/>
        <v>2.7486167776175612E-2</v>
      </c>
      <c r="U3623">
        <f t="shared" ca="1" si="1340"/>
        <v>0.12138100181713252</v>
      </c>
      <c r="W3623">
        <f t="shared" ca="1" si="1341"/>
        <v>-0.50739647267190635</v>
      </c>
      <c r="X3623">
        <f t="shared" ca="1" si="1342"/>
        <v>-0.39112417514986703</v>
      </c>
      <c r="Z3623">
        <f t="shared" ca="1" si="1294"/>
        <v>117.56641217549695</v>
      </c>
      <c r="AA3623">
        <f t="shared" ca="1" si="1294"/>
        <v>117.28338684349993</v>
      </c>
      <c r="AB3623">
        <f t="shared" ca="1" si="1294"/>
        <v>117.20668713882955</v>
      </c>
      <c r="AC3623">
        <f t="shared" ca="1" si="1295"/>
        <v>117.28338684349993</v>
      </c>
      <c r="AE3623">
        <f ca="1">IFERROR(VLOOKUP($B3623,OFFSET(Input!$A$1,0,MATCH(Index!AE$6&amp;" Index",Input!$1:$1,0)-1,10000,2),2,0),AE3622)</f>
        <v>11.07</v>
      </c>
      <c r="AF3623">
        <f t="shared" ca="1" si="1346"/>
        <v>11.238666666666665</v>
      </c>
      <c r="AG3623">
        <f t="shared" ca="1" si="1346"/>
        <v>11.450999999999997</v>
      </c>
      <c r="AH3623">
        <f t="shared" ca="1" si="1346"/>
        <v>11.444000000000001</v>
      </c>
      <c r="AI3623">
        <f t="shared" ca="1" si="1347"/>
        <v>11.450999999999997</v>
      </c>
      <c r="AK3623">
        <f t="shared" ca="1" si="1348"/>
        <v>1</v>
      </c>
      <c r="AL3623">
        <f t="shared" ca="1" si="1349"/>
        <v>-1</v>
      </c>
      <c r="AN3623" t="str">
        <f t="shared" ca="1" si="1298"/>
        <v>Not Down</v>
      </c>
      <c r="AO3623" t="str">
        <f t="shared" ca="1" si="1320"/>
        <v>Not Up</v>
      </c>
      <c r="AQ3623">
        <f t="shared" ca="1" si="1296"/>
        <v>1</v>
      </c>
      <c r="AR3623">
        <f t="shared" ca="1" si="1297"/>
        <v>0</v>
      </c>
      <c r="AT3623">
        <f t="shared" ca="1" si="1336"/>
        <v>1</v>
      </c>
      <c r="AU3623">
        <f t="shared" ca="1" si="1337"/>
        <v>0</v>
      </c>
      <c r="AW3623" s="34">
        <f t="shared" ca="1" si="1304"/>
        <v>2.6389241324421414E-2</v>
      </c>
      <c r="AX3623" s="34">
        <f t="shared" ca="1" si="1305"/>
        <v>2.7004164473092385E-2</v>
      </c>
      <c r="AY3623" s="23">
        <f t="shared" ca="1" si="1350"/>
        <v>2.7004164473092385E-2</v>
      </c>
      <c r="BA3623" s="6">
        <f t="shared" ca="1" si="1343"/>
        <v>1.5</v>
      </c>
      <c r="BB3623">
        <f t="shared" ca="1" si="1344"/>
        <v>1.5</v>
      </c>
      <c r="BC3623" t="str">
        <f t="shared" ca="1" si="1332"/>
        <v>HYG UP Equity</v>
      </c>
      <c r="BD3623" t="str">
        <f t="shared" ca="1" si="1333"/>
        <v>HYG UP Equity</v>
      </c>
      <c r="BF3623">
        <f t="shared" ca="1" si="1292"/>
        <v>1</v>
      </c>
      <c r="BG3623">
        <f t="shared" ca="1" si="1293"/>
        <v>0</v>
      </c>
      <c r="BI3623">
        <f t="shared" ca="1" si="1321"/>
        <v>1</v>
      </c>
      <c r="BJ3623">
        <f t="shared" ca="1" si="1322"/>
        <v>0</v>
      </c>
      <c r="BL3623">
        <f t="shared" ca="1" si="1338"/>
        <v>11.679931922056458</v>
      </c>
      <c r="BM3623">
        <f t="shared" ca="1" si="1339"/>
        <v>0</v>
      </c>
      <c r="BN3623" s="9">
        <f t="shared" ca="1" si="1330"/>
        <v>1</v>
      </c>
      <c r="BO3623" s="9">
        <f t="shared" ca="1" si="1331"/>
        <v>0</v>
      </c>
      <c r="BP3623" s="9">
        <f t="shared" ca="1" si="1325"/>
        <v>1</v>
      </c>
      <c r="BQ3623" s="9">
        <f t="shared" ca="1" si="1326"/>
        <v>0</v>
      </c>
      <c r="BR3623">
        <f t="shared" ca="1" si="1327"/>
        <v>1377.6164018915963</v>
      </c>
      <c r="BS3623">
        <f t="shared" ca="1" si="1328"/>
        <v>1.4852050725464583E-3</v>
      </c>
      <c r="BT3623">
        <f t="shared" ca="1" si="1329"/>
        <v>5.4166666666666671E-5</v>
      </c>
      <c r="BU3623">
        <f t="shared" ca="1" si="1306"/>
        <v>0</v>
      </c>
      <c r="BV3623">
        <f t="shared" ca="1" si="1307"/>
        <v>0</v>
      </c>
      <c r="BW3623" s="35">
        <f ca="1">IFERROR(VLOOKUP($B3623,OFFSET(Input!$A$1,0,MATCH(Index!BW$6&amp;" Index",Input!$1:$1,0)-1,10000,2),2,0)/100,BW3622)</f>
        <v>6.6E-3</v>
      </c>
      <c r="BX3623">
        <f t="shared" ca="1" si="1313"/>
        <v>9.0964100063600978E-2</v>
      </c>
      <c r="BY3623">
        <f t="shared" ca="1" si="1314"/>
        <v>4.6648256442872287E-2</v>
      </c>
      <c r="BZ3623">
        <f t="shared" ca="1" si="1315"/>
        <v>-3.0787849252295711E-2</v>
      </c>
      <c r="CA3623">
        <f t="shared" ca="1" si="1316"/>
        <v>2.4941601753984695</v>
      </c>
      <c r="CB3623">
        <f t="shared" ca="1" si="1317"/>
        <v>0</v>
      </c>
      <c r="CC3623">
        <f t="shared" ca="1" si="1318"/>
        <v>2.3257599696397007</v>
      </c>
      <c r="CD3623">
        <f t="shared" ca="1" si="1319"/>
        <v>1121.8839145985746</v>
      </c>
      <c r="CE3623">
        <v>1121.8839145985701</v>
      </c>
      <c r="CF3623" t="b">
        <f t="shared" ca="1" si="1308"/>
        <v>1</v>
      </c>
    </row>
    <row r="3624" spans="2:84" x14ac:dyDescent="0.25">
      <c r="B3624" s="2">
        <v>42780</v>
      </c>
      <c r="C3624">
        <f t="shared" ca="1" si="1309"/>
        <v>0</v>
      </c>
      <c r="D3624">
        <f t="shared" ca="1" si="1310"/>
        <v>0</v>
      </c>
      <c r="E3624">
        <f ca="1">IF($B3624&lt;VLOOKUP(E$6&amp;" Equity",Param,4,0),"",IFERROR(VLOOKUP($B3624,OFFSET(Input!$A$1,0,MATCH(Index!E$6&amp;" Equity",Input!$1:$1,0)-1,10000,2),2,0),E3623))</f>
        <v>87.72</v>
      </c>
      <c r="F3624" s="33">
        <v>119.51</v>
      </c>
      <c r="H3624">
        <f ca="1">IFERROR(VLOOKUP($B3624,OFFSET(Input!$A$1,0,MATCH(Index!H$6,Input!$1:$1,0)-1,10000,2),2,0),0)</f>
        <v>0</v>
      </c>
      <c r="I3624">
        <f ca="1">IFERROR(VLOOKUP($B3624,OFFSET(Input!$A$1,0,MATCH(Index!I$6,Input!$1:$1,0)-1,10000,2),2,0),0)</f>
        <v>0</v>
      </c>
      <c r="K3624">
        <f t="shared" ca="1" si="1311"/>
        <v>118.02802774268636</v>
      </c>
      <c r="L3624" s="30">
        <f t="shared" ca="1" si="1312"/>
        <v>137.0972145902245</v>
      </c>
      <c r="N3624">
        <f t="shared" ca="1" si="1323"/>
        <v>6.8422855902432265E-4</v>
      </c>
      <c r="O3624">
        <f t="shared" ca="1" si="1324"/>
        <v>-7.2533562408349413E-3</v>
      </c>
      <c r="Q3624">
        <f t="shared" ca="1" si="1335"/>
        <v>2.5107171535220806E-2</v>
      </c>
      <c r="R3624">
        <f t="shared" ca="1" si="1334"/>
        <v>0.11320900780653621</v>
      </c>
      <c r="T3624">
        <f t="shared" ca="1" si="1345"/>
        <v>2.734939187114405E-2</v>
      </c>
      <c r="U3624">
        <f t="shared" ca="1" si="1340"/>
        <v>0.11844659869380154</v>
      </c>
      <c r="W3624">
        <f t="shared" ca="1" si="1341"/>
        <v>-0.49176271595124665</v>
      </c>
      <c r="X3624">
        <f t="shared" ca="1" si="1342"/>
        <v>-0.38034900781871933</v>
      </c>
      <c r="Z3624">
        <f t="shared" ca="1" si="1294"/>
        <v>117.66877690584988</v>
      </c>
      <c r="AA3624">
        <f t="shared" ca="1" si="1294"/>
        <v>117.34193724270908</v>
      </c>
      <c r="AB3624">
        <f t="shared" ca="1" si="1294"/>
        <v>117.25459917223797</v>
      </c>
      <c r="AC3624">
        <f t="shared" ca="1" si="1295"/>
        <v>117.34193724270908</v>
      </c>
      <c r="AE3624">
        <f ca="1">IFERROR(VLOOKUP($B3624,OFFSET(Input!$A$1,0,MATCH(Index!AE$6&amp;" Index",Input!$1:$1,0)-1,10000,2),2,0),AE3623)</f>
        <v>10.74</v>
      </c>
      <c r="AF3624">
        <f t="shared" ca="1" si="1346"/>
        <v>11.216666666666667</v>
      </c>
      <c r="AG3624">
        <f t="shared" ca="1" si="1346"/>
        <v>11.394499999999997</v>
      </c>
      <c r="AH3624">
        <f t="shared" ca="1" si="1346"/>
        <v>11.411200000000001</v>
      </c>
      <c r="AI3624">
        <f t="shared" ca="1" si="1347"/>
        <v>11.411200000000001</v>
      </c>
      <c r="AK3624">
        <f t="shared" ca="1" si="1348"/>
        <v>1</v>
      </c>
      <c r="AL3624">
        <f t="shared" ca="1" si="1349"/>
        <v>-1</v>
      </c>
      <c r="AN3624" t="str">
        <f t="shared" ca="1" si="1298"/>
        <v>Not Down</v>
      </c>
      <c r="AO3624" t="str">
        <f t="shared" ca="1" si="1320"/>
        <v>Not Up</v>
      </c>
      <c r="AQ3624">
        <f t="shared" ca="1" si="1296"/>
        <v>1</v>
      </c>
      <c r="AR3624">
        <f t="shared" ca="1" si="1297"/>
        <v>0</v>
      </c>
      <c r="AT3624">
        <f t="shared" ca="1" si="1336"/>
        <v>1</v>
      </c>
      <c r="AU3624">
        <f t="shared" ca="1" si="1337"/>
        <v>0</v>
      </c>
      <c r="AW3624" s="34">
        <f t="shared" ca="1" si="1304"/>
        <v>2.5402814893226443E-2</v>
      </c>
      <c r="AX3624" s="34">
        <f t="shared" ca="1" si="1305"/>
        <v>2.7486167776175612E-2</v>
      </c>
      <c r="AY3624" s="23">
        <f t="shared" ca="1" si="1350"/>
        <v>2.7486167776175612E-2</v>
      </c>
      <c r="BA3624" s="6">
        <f t="shared" ca="1" si="1343"/>
        <v>1.5</v>
      </c>
      <c r="BB3624">
        <f t="shared" ca="1" si="1344"/>
        <v>1.5</v>
      </c>
      <c r="BC3624" t="str">
        <f t="shared" ca="1" si="1332"/>
        <v>HYG UP Equity</v>
      </c>
      <c r="BD3624" t="str">
        <f t="shared" ca="1" si="1333"/>
        <v>HYG UP Equity</v>
      </c>
      <c r="BF3624">
        <f t="shared" ca="1" si="1292"/>
        <v>1</v>
      </c>
      <c r="BG3624">
        <f t="shared" ca="1" si="1293"/>
        <v>0</v>
      </c>
      <c r="BI3624">
        <f t="shared" ca="1" si="1321"/>
        <v>1</v>
      </c>
      <c r="BJ3624">
        <f t="shared" ca="1" si="1322"/>
        <v>0</v>
      </c>
      <c r="BL3624">
        <f t="shared" ca="1" si="1338"/>
        <v>11.679931922056458</v>
      </c>
      <c r="BM3624">
        <f t="shared" ca="1" si="1339"/>
        <v>0</v>
      </c>
      <c r="BN3624" s="9">
        <f t="shared" ca="1" si="1330"/>
        <v>1</v>
      </c>
      <c r="BO3624" s="9">
        <f t="shared" ca="1" si="1331"/>
        <v>0</v>
      </c>
      <c r="BP3624" s="9">
        <f t="shared" ca="1" si="1325"/>
        <v>1</v>
      </c>
      <c r="BQ3624" s="9">
        <f t="shared" ca="1" si="1326"/>
        <v>0</v>
      </c>
      <c r="BR3624">
        <f t="shared" ca="1" si="1327"/>
        <v>1378.5593289291676</v>
      </c>
      <c r="BS3624">
        <f t="shared" ca="1" si="1328"/>
        <v>6.8446269678301697E-4</v>
      </c>
      <c r="BT3624">
        <f t="shared" ca="1" si="1329"/>
        <v>1.8055555555555558E-5</v>
      </c>
      <c r="BU3624">
        <f t="shared" ca="1" si="1306"/>
        <v>0</v>
      </c>
      <c r="BV3624">
        <f t="shared" ca="1" si="1307"/>
        <v>0</v>
      </c>
      <c r="BW3624" s="35">
        <f ca="1">IFERROR(VLOOKUP($B3624,OFFSET(Input!$A$1,0,MATCH(Index!BW$6&amp;" Index",Input!$1:$1,0)-1,10000,2),2,0)/100,BW3623)</f>
        <v>6.6E-3</v>
      </c>
      <c r="BX3624">
        <f t="shared" ca="1" si="1313"/>
        <v>3.0384356020378069E-2</v>
      </c>
      <c r="BY3624">
        <f t="shared" ca="1" si="1314"/>
        <v>1.5581721036091315E-2</v>
      </c>
      <c r="BZ3624">
        <f t="shared" ca="1" si="1315"/>
        <v>-1.0283935883820266E-2</v>
      </c>
      <c r="CA3624">
        <f t="shared" ca="1" si="1316"/>
        <v>1.1518315344954424</v>
      </c>
      <c r="CB3624">
        <f t="shared" ca="1" si="1317"/>
        <v>0</v>
      </c>
      <c r="CC3624">
        <f t="shared" ca="1" si="1318"/>
        <v>1.0955815215551528</v>
      </c>
      <c r="CD3624">
        <f t="shared" ca="1" si="1319"/>
        <v>1122.9794961201299</v>
      </c>
      <c r="CE3624">
        <v>1122.9794961201301</v>
      </c>
      <c r="CF3624" t="b">
        <f t="shared" ca="1" si="1308"/>
        <v>1</v>
      </c>
    </row>
    <row r="3625" spans="2:84" x14ac:dyDescent="0.25">
      <c r="B3625" s="2">
        <v>42781</v>
      </c>
      <c r="C3625">
        <f t="shared" ca="1" si="1309"/>
        <v>0</v>
      </c>
      <c r="D3625">
        <f t="shared" ca="1" si="1310"/>
        <v>0</v>
      </c>
      <c r="E3625">
        <f ca="1">IF($B3625&lt;VLOOKUP(E$6&amp;" Equity",Param,4,0),"",IFERROR(VLOOKUP($B3625,OFFSET(Input!$A$1,0,MATCH(Index!E$6&amp;" Equity",Input!$1:$1,0)-1,10000,2),2,0),E3624))</f>
        <v>87.75</v>
      </c>
      <c r="F3625" s="33">
        <v>118.96</v>
      </c>
      <c r="H3625">
        <f ca="1">IFERROR(VLOOKUP($B3625,OFFSET(Input!$A$1,0,MATCH(Index!H$6,Input!$1:$1,0)-1,10000,2),2,0),0)</f>
        <v>0</v>
      </c>
      <c r="I3625">
        <f ca="1">IFERROR(VLOOKUP($B3625,OFFSET(Input!$A$1,0,MATCH(Index!I$6,Input!$1:$1,0)-1,10000,2),2,0),0)</f>
        <v>0</v>
      </c>
      <c r="K3625">
        <f t="shared" ca="1" si="1311"/>
        <v>118.06839300525226</v>
      </c>
      <c r="L3625" s="30">
        <f t="shared" ca="1" si="1312"/>
        <v>136.46627602420807</v>
      </c>
      <c r="N3625">
        <f t="shared" ca="1" si="1323"/>
        <v>3.4193879628781137E-4</v>
      </c>
      <c r="O3625">
        <f t="shared" ca="1" si="1324"/>
        <v>-4.6127477268899401E-3</v>
      </c>
      <c r="Q3625">
        <f t="shared" ca="1" si="1335"/>
        <v>1.7077663504586282E-2</v>
      </c>
      <c r="R3625">
        <f t="shared" ca="1" si="1334"/>
        <v>0.11129978358741172</v>
      </c>
      <c r="T3625">
        <f t="shared" ca="1" si="1345"/>
        <v>2.7182242208063541E-2</v>
      </c>
      <c r="U3625">
        <f t="shared" ca="1" si="1340"/>
        <v>0.11047149633993761</v>
      </c>
      <c r="W3625">
        <f t="shared" ca="1" si="1341"/>
        <v>-0.45422241736676594</v>
      </c>
      <c r="X3625">
        <f t="shared" ca="1" si="1342"/>
        <v>-0.36734951882758787</v>
      </c>
      <c r="Z3625">
        <f t="shared" ca="1" si="1294"/>
        <v>117.73201581720313</v>
      </c>
      <c r="AA3625">
        <f t="shared" ca="1" si="1294"/>
        <v>117.39714733484095</v>
      </c>
      <c r="AB3625">
        <f t="shared" ca="1" si="1294"/>
        <v>117.30358995912849</v>
      </c>
      <c r="AC3625">
        <f t="shared" ca="1" si="1295"/>
        <v>117.39714733484095</v>
      </c>
      <c r="AE3625">
        <f ca="1">IFERROR(VLOOKUP($B3625,OFFSET(Input!$A$1,0,MATCH(Index!AE$6&amp;" Index",Input!$1:$1,0)-1,10000,2),2,0),AE3624)</f>
        <v>11.97</v>
      </c>
      <c r="AF3625">
        <f t="shared" ca="1" si="1346"/>
        <v>11.294000000000002</v>
      </c>
      <c r="AG3625">
        <f t="shared" ca="1" si="1346"/>
        <v>11.368999999999998</v>
      </c>
      <c r="AH3625">
        <f t="shared" ca="1" si="1346"/>
        <v>11.430400000000002</v>
      </c>
      <c r="AI3625">
        <f t="shared" ca="1" si="1347"/>
        <v>11.430400000000002</v>
      </c>
      <c r="AK3625">
        <f t="shared" ca="1" si="1348"/>
        <v>1</v>
      </c>
      <c r="AL3625">
        <f t="shared" ca="1" si="1349"/>
        <v>-1</v>
      </c>
      <c r="AN3625" t="str">
        <f t="shared" ca="1" si="1298"/>
        <v>Not Down</v>
      </c>
      <c r="AO3625" t="str">
        <f t="shared" ca="1" si="1320"/>
        <v>Not Up</v>
      </c>
      <c r="AQ3625">
        <f t="shared" ca="1" si="1296"/>
        <v>1</v>
      </c>
      <c r="AR3625">
        <f t="shared" ca="1" si="1297"/>
        <v>0</v>
      </c>
      <c r="AT3625">
        <f t="shared" ca="1" si="1336"/>
        <v>1</v>
      </c>
      <c r="AU3625">
        <f t="shared" ca="1" si="1337"/>
        <v>0</v>
      </c>
      <c r="AW3625" s="34">
        <f t="shared" ca="1" si="1304"/>
        <v>2.5107171535220806E-2</v>
      </c>
      <c r="AX3625" s="34">
        <f t="shared" ca="1" si="1305"/>
        <v>2.734939187114405E-2</v>
      </c>
      <c r="AY3625" s="23">
        <f t="shared" ca="1" si="1350"/>
        <v>2.734939187114405E-2</v>
      </c>
      <c r="BA3625" s="6">
        <f t="shared" ca="1" si="1343"/>
        <v>1.5</v>
      </c>
      <c r="BB3625">
        <f t="shared" ca="1" si="1344"/>
        <v>1.5</v>
      </c>
      <c r="BC3625" t="str">
        <f t="shared" ca="1" si="1332"/>
        <v>HYG UP Equity</v>
      </c>
      <c r="BD3625" t="str">
        <f t="shared" ca="1" si="1333"/>
        <v>HYG UP Equity</v>
      </c>
      <c r="BF3625">
        <f t="shared" ref="BF3625:BF3688" ca="1" si="1351">BI3626</f>
        <v>1</v>
      </c>
      <c r="BG3625">
        <f t="shared" ref="BG3625:BG3688" ca="1" si="1352">BJ3626</f>
        <v>0</v>
      </c>
      <c r="BI3625">
        <f t="shared" ca="1" si="1321"/>
        <v>1</v>
      </c>
      <c r="BJ3625">
        <f t="shared" ca="1" si="1322"/>
        <v>0</v>
      </c>
      <c r="BL3625">
        <f t="shared" ca="1" si="1338"/>
        <v>11.679931922056458</v>
      </c>
      <c r="BM3625">
        <f t="shared" ca="1" si="1339"/>
        <v>0</v>
      </c>
      <c r="BN3625" s="9">
        <f t="shared" ca="1" si="1330"/>
        <v>1</v>
      </c>
      <c r="BO3625" s="9">
        <f t="shared" ca="1" si="1331"/>
        <v>0</v>
      </c>
      <c r="BP3625" s="9">
        <f t="shared" ca="1" si="1325"/>
        <v>1</v>
      </c>
      <c r="BQ3625" s="9">
        <f t="shared" ca="1" si="1326"/>
        <v>0</v>
      </c>
      <c r="BR3625">
        <f t="shared" ca="1" si="1327"/>
        <v>1379.0307924479532</v>
      </c>
      <c r="BS3625">
        <f t="shared" ca="1" si="1328"/>
        <v>3.4199726402195374E-4</v>
      </c>
      <c r="BT3625">
        <f t="shared" ca="1" si="1329"/>
        <v>1.8055555555555558E-5</v>
      </c>
      <c r="BU3625">
        <f t="shared" ca="1" si="1306"/>
        <v>0</v>
      </c>
      <c r="BV3625">
        <f t="shared" ca="1" si="1307"/>
        <v>0</v>
      </c>
      <c r="BW3625" s="35">
        <f ca="1">IFERROR(VLOOKUP($B3625,OFFSET(Input!$A$1,0,MATCH(Index!BW$6&amp;" Index",Input!$1:$1,0)-1,10000,2),2,0)/100,BW3624)</f>
        <v>6.6E-3</v>
      </c>
      <c r="BX3625">
        <f t="shared" ca="1" si="1313"/>
        <v>3.041402801992019E-2</v>
      </c>
      <c r="BY3625">
        <f t="shared" ca="1" si="1314"/>
        <v>1.5596937446112916E-2</v>
      </c>
      <c r="BZ3625">
        <f t="shared" ca="1" si="1315"/>
        <v>-1.0293978714434524E-2</v>
      </c>
      <c r="CA3625">
        <f t="shared" ca="1" si="1316"/>
        <v>0.57608387283875495</v>
      </c>
      <c r="CB3625">
        <f t="shared" ca="1" si="1317"/>
        <v>0</v>
      </c>
      <c r="CC3625">
        <f t="shared" ca="1" si="1318"/>
        <v>0.51977892865828734</v>
      </c>
      <c r="CD3625">
        <f t="shared" ca="1" si="1319"/>
        <v>1123.4992750487881</v>
      </c>
      <c r="CE3625">
        <v>1123.49927504879</v>
      </c>
      <c r="CF3625" t="b">
        <f t="shared" ca="1" si="1308"/>
        <v>1</v>
      </c>
    </row>
    <row r="3626" spans="2:84" x14ac:dyDescent="0.25">
      <c r="B3626" s="2">
        <v>42782</v>
      </c>
      <c r="C3626">
        <f t="shared" ca="1" si="1309"/>
        <v>0</v>
      </c>
      <c r="D3626">
        <f t="shared" ca="1" si="1310"/>
        <v>0</v>
      </c>
      <c r="E3626">
        <f ca="1">IF($B3626&lt;VLOOKUP(E$6&amp;" Equity",Param,4,0),"",IFERROR(VLOOKUP($B3626,OFFSET(Input!$A$1,0,MATCH(Index!E$6&amp;" Equity",Input!$1:$1,0)-1,10000,2),2,0),E3625))</f>
        <v>87.68</v>
      </c>
      <c r="F3626" s="33">
        <v>119.61</v>
      </c>
      <c r="H3626">
        <f ca="1">IFERROR(VLOOKUP($B3626,OFFSET(Input!$A$1,0,MATCH(Index!H$6,Input!$1:$1,0)-1,10000,2),2,0),0)</f>
        <v>0</v>
      </c>
      <c r="I3626">
        <f ca="1">IFERROR(VLOOKUP($B3626,OFFSET(Input!$A$1,0,MATCH(Index!I$6,Input!$1:$1,0)-1,10000,2),2,0),0)</f>
        <v>0</v>
      </c>
      <c r="K3626">
        <f t="shared" ca="1" si="1311"/>
        <v>117.97420739259852</v>
      </c>
      <c r="L3626" s="30">
        <f t="shared" ca="1" si="1312"/>
        <v>137.21193069313659</v>
      </c>
      <c r="N3626">
        <f t="shared" ca="1" si="1323"/>
        <v>-7.9803914626965888E-4</v>
      </c>
      <c r="O3626">
        <f t="shared" ca="1" si="1324"/>
        <v>5.4491479094738223E-3</v>
      </c>
      <c r="Q3626">
        <f t="shared" ca="1" si="1335"/>
        <v>1.7304053146003227E-2</v>
      </c>
      <c r="R3626">
        <f t="shared" ca="1" si="1334"/>
        <v>0.11459261562888159</v>
      </c>
      <c r="T3626">
        <f t="shared" ca="1" si="1345"/>
        <v>2.4837387997453234E-2</v>
      </c>
      <c r="U3626">
        <f t="shared" ca="1" si="1340"/>
        <v>0.10945879247725732</v>
      </c>
      <c r="W3626">
        <f t="shared" ca="1" si="1341"/>
        <v>-0.48760710532070756</v>
      </c>
      <c r="X3626">
        <f t="shared" ca="1" si="1342"/>
        <v>-0.52836449970622756</v>
      </c>
      <c r="Z3626">
        <f t="shared" ref="Z3626:AB3689" ca="1" si="1353">AVERAGE(OFFSET($K3626,0,0,-Z$5,1))</f>
        <v>117.77910862353004</v>
      </c>
      <c r="AA3626">
        <f t="shared" ca="1" si="1353"/>
        <v>117.4664031420597</v>
      </c>
      <c r="AB3626">
        <f t="shared" ca="1" si="1353"/>
        <v>117.34613403641008</v>
      </c>
      <c r="AC3626">
        <f t="shared" ref="AC3626:AC3689" ca="1" si="1354">MAX(AB3626,AA3626)</f>
        <v>117.4664031420597</v>
      </c>
      <c r="AE3626">
        <f ca="1">IFERROR(VLOOKUP($B3626,OFFSET(Input!$A$1,0,MATCH(Index!AE$6&amp;" Index",Input!$1:$1,0)-1,10000,2),2,0),AE3625)</f>
        <v>11.76</v>
      </c>
      <c r="AF3626">
        <f t="shared" ca="1" si="1346"/>
        <v>11.369333333333335</v>
      </c>
      <c r="AG3626">
        <f t="shared" ca="1" si="1346"/>
        <v>11.317999999999998</v>
      </c>
      <c r="AH3626">
        <f t="shared" ca="1" si="1346"/>
        <v>11.4504</v>
      </c>
      <c r="AI3626">
        <f t="shared" ca="1" si="1347"/>
        <v>11.4504</v>
      </c>
      <c r="AK3626">
        <f t="shared" ca="1" si="1348"/>
        <v>1</v>
      </c>
      <c r="AL3626">
        <f t="shared" ca="1" si="1349"/>
        <v>-1</v>
      </c>
      <c r="AN3626" t="str">
        <f t="shared" ca="1" si="1298"/>
        <v>Not Down</v>
      </c>
      <c r="AO3626" t="str">
        <f t="shared" ca="1" si="1320"/>
        <v>Not Up</v>
      </c>
      <c r="AQ3626">
        <f t="shared" ca="1" si="1296"/>
        <v>1</v>
      </c>
      <c r="AR3626">
        <f t="shared" ca="1" si="1297"/>
        <v>0</v>
      </c>
      <c r="AT3626">
        <f t="shared" ca="1" si="1336"/>
        <v>1</v>
      </c>
      <c r="AU3626">
        <f t="shared" ca="1" si="1337"/>
        <v>0</v>
      </c>
      <c r="AW3626" s="34">
        <f t="shared" ca="1" si="1304"/>
        <v>1.7077663504586282E-2</v>
      </c>
      <c r="AX3626" s="34">
        <f t="shared" ca="1" si="1305"/>
        <v>2.7182242208063541E-2</v>
      </c>
      <c r="AY3626" s="23">
        <f t="shared" ca="1" si="1350"/>
        <v>2.7182242208063541E-2</v>
      </c>
      <c r="BA3626" s="6">
        <f t="shared" ca="1" si="1343"/>
        <v>1.5</v>
      </c>
      <c r="BB3626">
        <f t="shared" ca="1" si="1344"/>
        <v>1.5</v>
      </c>
      <c r="BC3626" t="str">
        <f t="shared" ca="1" si="1332"/>
        <v>HYG UP Equity</v>
      </c>
      <c r="BD3626" t="str">
        <f t="shared" ca="1" si="1333"/>
        <v>HYG UP Equity</v>
      </c>
      <c r="BF3626">
        <f t="shared" ca="1" si="1351"/>
        <v>1</v>
      </c>
      <c r="BG3626">
        <f t="shared" ca="1" si="1352"/>
        <v>0</v>
      </c>
      <c r="BI3626">
        <f t="shared" ca="1" si="1321"/>
        <v>1</v>
      </c>
      <c r="BJ3626">
        <f t="shared" ca="1" si="1322"/>
        <v>0</v>
      </c>
      <c r="BL3626">
        <f t="shared" ca="1" si="1338"/>
        <v>11.679931922056458</v>
      </c>
      <c r="BM3626">
        <f t="shared" ca="1" si="1339"/>
        <v>0</v>
      </c>
      <c r="BN3626" s="9">
        <f t="shared" ca="1" si="1330"/>
        <v>0.99999999999999989</v>
      </c>
      <c r="BO3626" s="9">
        <f t="shared" ca="1" si="1331"/>
        <v>0</v>
      </c>
      <c r="BP3626" s="9">
        <f t="shared" ca="1" si="1325"/>
        <v>0.99999999999999989</v>
      </c>
      <c r="BQ3626" s="9">
        <f t="shared" ca="1" si="1326"/>
        <v>0</v>
      </c>
      <c r="BR3626">
        <f t="shared" ca="1" si="1327"/>
        <v>1377.9307109041204</v>
      </c>
      <c r="BS3626">
        <f t="shared" ca="1" si="1328"/>
        <v>-7.9772079772055804E-4</v>
      </c>
      <c r="BT3626">
        <f t="shared" ca="1" si="1329"/>
        <v>1.8055555555555555E-5</v>
      </c>
      <c r="BU3626">
        <f t="shared" ca="1" si="1306"/>
        <v>0</v>
      </c>
      <c r="BV3626">
        <f t="shared" ca="1" si="1307"/>
        <v>0</v>
      </c>
      <c r="BW3626" s="35">
        <f ca="1">IFERROR(VLOOKUP($B3626,OFFSET(Input!$A$1,0,MATCH(Index!BW$6&amp;" Index",Input!$1:$1,0)-1,10000,2),2,0)/100,BW3625)</f>
        <v>6.6E-3</v>
      </c>
      <c r="BX3626">
        <f t="shared" ca="1" si="1313"/>
        <v>3.0428105365904679E-2</v>
      </c>
      <c r="BY3626">
        <f t="shared" ca="1" si="1314"/>
        <v>1.5604156597899837E-2</v>
      </c>
      <c r="BZ3626">
        <f t="shared" ca="1" si="1315"/>
        <v>-1.0298743354613891E-2</v>
      </c>
      <c r="CA3626">
        <f t="shared" ca="1" si="1316"/>
        <v>-1.3443581068955819</v>
      </c>
      <c r="CB3626">
        <f t="shared" ca="1" si="1317"/>
        <v>0</v>
      </c>
      <c r="CC3626">
        <f t="shared" ca="1" si="1318"/>
        <v>-1.4006891122140002</v>
      </c>
      <c r="CD3626">
        <f t="shared" ca="1" si="1319"/>
        <v>1122.0985859365742</v>
      </c>
      <c r="CE3626">
        <v>1122.0985859365701</v>
      </c>
      <c r="CF3626" t="b">
        <f t="shared" ca="1" si="1308"/>
        <v>1</v>
      </c>
    </row>
    <row r="3627" spans="2:84" x14ac:dyDescent="0.25">
      <c r="B3627" s="2">
        <v>42783</v>
      </c>
      <c r="C3627">
        <f t="shared" ca="1" si="1309"/>
        <v>0</v>
      </c>
      <c r="D3627">
        <f t="shared" ca="1" si="1310"/>
        <v>0</v>
      </c>
      <c r="E3627">
        <f ca="1">IF($B3627&lt;VLOOKUP(E$6&amp;" Equity",Param,4,0),"",IFERROR(VLOOKUP($B3627,OFFSET(Input!$A$1,0,MATCH(Index!E$6&amp;" Equity",Input!$1:$1,0)-1,10000,2),2,0),E3626))</f>
        <v>87.77</v>
      </c>
      <c r="F3627" s="33">
        <v>120.32</v>
      </c>
      <c r="H3627">
        <f ca="1">IFERROR(VLOOKUP($B3627,OFFSET(Input!$A$1,0,MATCH(Index!H$6,Input!$1:$1,0)-1,10000,2),2,0),0)</f>
        <v>0</v>
      </c>
      <c r="I3627">
        <f ca="1">IFERROR(VLOOKUP($B3627,OFFSET(Input!$A$1,0,MATCH(Index!I$6,Input!$1:$1,0)-1,10000,2),2,0),0)</f>
        <v>0</v>
      </c>
      <c r="K3627">
        <f t="shared" ca="1" si="1311"/>
        <v>118.09530318029618</v>
      </c>
      <c r="L3627" s="30">
        <f t="shared" ca="1" si="1312"/>
        <v>138.02641502381232</v>
      </c>
      <c r="N3627">
        <f t="shared" ca="1" si="1323"/>
        <v>1.0259334043206279E-3</v>
      </c>
      <c r="O3627">
        <f t="shared" ca="1" si="1324"/>
        <v>5.918410140156238E-3</v>
      </c>
      <c r="Q3627">
        <f t="shared" ca="1" si="1335"/>
        <v>1.5866190328760011E-2</v>
      </c>
      <c r="R3627">
        <f t="shared" ca="1" si="1334"/>
        <v>0.11836264430657545</v>
      </c>
      <c r="T3627">
        <f t="shared" ca="1" si="1345"/>
        <v>2.4128310101051414E-2</v>
      </c>
      <c r="U3627">
        <f t="shared" ca="1" si="1340"/>
        <v>0.11123050422194923</v>
      </c>
      <c r="W3627">
        <f t="shared" ca="1" si="1341"/>
        <v>-0.42370633953619108</v>
      </c>
      <c r="X3627">
        <f t="shared" ca="1" si="1342"/>
        <v>-0.48840795556773803</v>
      </c>
      <c r="Z3627">
        <f t="shared" ca="1" si="1353"/>
        <v>117.81812837734371</v>
      </c>
      <c r="AA3627">
        <f t="shared" ca="1" si="1353"/>
        <v>117.53032677697642</v>
      </c>
      <c r="AB3627">
        <f t="shared" ca="1" si="1353"/>
        <v>117.39245023115845</v>
      </c>
      <c r="AC3627">
        <f t="shared" ca="1" si="1354"/>
        <v>117.53032677697642</v>
      </c>
      <c r="AE3627">
        <f ca="1">IFERROR(VLOOKUP($B3627,OFFSET(Input!$A$1,0,MATCH(Index!AE$6&amp;" Index",Input!$1:$1,0)-1,10000,2),2,0),AE3626)</f>
        <v>11.49</v>
      </c>
      <c r="AF3627">
        <f t="shared" ca="1" si="1346"/>
        <v>11.430000000000001</v>
      </c>
      <c r="AG3627">
        <f t="shared" ca="1" si="1346"/>
        <v>11.315499999999998</v>
      </c>
      <c r="AH3627">
        <f t="shared" ca="1" si="1346"/>
        <v>11.448399999999999</v>
      </c>
      <c r="AI3627">
        <f t="shared" ca="1" si="1347"/>
        <v>11.448399999999999</v>
      </c>
      <c r="AK3627">
        <f t="shared" ca="1" si="1348"/>
        <v>1</v>
      </c>
      <c r="AL3627">
        <f t="shared" ca="1" si="1349"/>
        <v>-1</v>
      </c>
      <c r="AN3627" t="str">
        <f t="shared" ca="1" si="1298"/>
        <v>Not Down</v>
      </c>
      <c r="AO3627" t="str">
        <f t="shared" ca="1" si="1320"/>
        <v>Not Up</v>
      </c>
      <c r="AQ3627">
        <f t="shared" ca="1" si="1296"/>
        <v>1</v>
      </c>
      <c r="AR3627">
        <f t="shared" ca="1" si="1297"/>
        <v>0</v>
      </c>
      <c r="AT3627">
        <f t="shared" ca="1" si="1336"/>
        <v>1</v>
      </c>
      <c r="AU3627">
        <f t="shared" ca="1" si="1337"/>
        <v>0</v>
      </c>
      <c r="AW3627" s="34">
        <f t="shared" ca="1" si="1304"/>
        <v>1.7304053146003227E-2</v>
      </c>
      <c r="AX3627" s="34">
        <f t="shared" ca="1" si="1305"/>
        <v>2.4837387997453234E-2</v>
      </c>
      <c r="AY3627" s="23">
        <f t="shared" ca="1" si="1350"/>
        <v>2.4837387997453234E-2</v>
      </c>
      <c r="BA3627" s="6">
        <f t="shared" ca="1" si="1343"/>
        <v>1.5</v>
      </c>
      <c r="BB3627">
        <f t="shared" ca="1" si="1344"/>
        <v>1.5</v>
      </c>
      <c r="BC3627" t="str">
        <f t="shared" ca="1" si="1332"/>
        <v>HYG UP Equity</v>
      </c>
      <c r="BD3627" t="str">
        <f t="shared" ca="1" si="1333"/>
        <v>HYG UP Equity</v>
      </c>
      <c r="BF3627">
        <f t="shared" ca="1" si="1351"/>
        <v>1</v>
      </c>
      <c r="BG3627">
        <f t="shared" ca="1" si="1352"/>
        <v>0</v>
      </c>
      <c r="BI3627">
        <f t="shared" ca="1" si="1321"/>
        <v>1</v>
      </c>
      <c r="BJ3627">
        <f t="shared" ca="1" si="1322"/>
        <v>0</v>
      </c>
      <c r="BL3627">
        <f t="shared" ca="1" si="1338"/>
        <v>11.679931922056458</v>
      </c>
      <c r="BM3627">
        <f t="shared" ca="1" si="1339"/>
        <v>0</v>
      </c>
      <c r="BN3627" s="9">
        <f t="shared" ca="1" si="1330"/>
        <v>1</v>
      </c>
      <c r="BO3627" s="9">
        <f t="shared" ca="1" si="1331"/>
        <v>0</v>
      </c>
      <c r="BP3627" s="9">
        <f t="shared" ca="1" si="1325"/>
        <v>1</v>
      </c>
      <c r="BQ3627" s="9">
        <f t="shared" ca="1" si="1326"/>
        <v>0</v>
      </c>
      <c r="BR3627">
        <f t="shared" ca="1" si="1327"/>
        <v>1379.3451014604768</v>
      </c>
      <c r="BS3627">
        <f t="shared" ca="1" si="1328"/>
        <v>1.0264598540143943E-3</v>
      </c>
      <c r="BT3627">
        <f t="shared" ca="1" si="1329"/>
        <v>1.8055555555555558E-5</v>
      </c>
      <c r="BU3627">
        <f t="shared" ca="1" si="1306"/>
        <v>0</v>
      </c>
      <c r="BV3627">
        <f t="shared" ca="1" si="1307"/>
        <v>0</v>
      </c>
      <c r="BW3627" s="35">
        <f ca="1">IFERROR(VLOOKUP($B3627,OFFSET(Input!$A$1,0,MATCH(Index!BW$6&amp;" Index",Input!$1:$1,0)-1,10000,2),2,0)/100,BW3626)</f>
        <v>6.6E-3</v>
      </c>
      <c r="BX3627">
        <f t="shared" ca="1" si="1313"/>
        <v>3.0390170035782222E-2</v>
      </c>
      <c r="BY3627">
        <f t="shared" ca="1" si="1314"/>
        <v>1.558470258245242E-2</v>
      </c>
      <c r="BZ3627">
        <f t="shared" ca="1" si="1315"/>
        <v>-1.0285903704418597E-2</v>
      </c>
      <c r="CA3627">
        <f t="shared" ca="1" si="1316"/>
        <v>1.7276837260653215</v>
      </c>
      <c r="CB3627">
        <f t="shared" ca="1" si="1317"/>
        <v>0</v>
      </c>
      <c r="CC3627">
        <f t="shared" ca="1" si="1318"/>
        <v>1.6714229497426683</v>
      </c>
      <c r="CD3627">
        <f t="shared" ca="1" si="1319"/>
        <v>1123.7700088863169</v>
      </c>
      <c r="CE3627">
        <v>1123.7700088863101</v>
      </c>
      <c r="CF3627" t="b">
        <f t="shared" ca="1" si="1308"/>
        <v>1</v>
      </c>
    </row>
    <row r="3628" spans="2:84" x14ac:dyDescent="0.25">
      <c r="B3628" s="2">
        <v>42787</v>
      </c>
      <c r="C3628">
        <f t="shared" ca="1" si="1309"/>
        <v>0</v>
      </c>
      <c r="D3628">
        <f t="shared" ca="1" si="1310"/>
        <v>0</v>
      </c>
      <c r="E3628">
        <f ca="1">IF($B3628&lt;VLOOKUP(E$6&amp;" Equity",Param,4,0),"",IFERROR(VLOOKUP($B3628,OFFSET(Input!$A$1,0,MATCH(Index!E$6&amp;" Equity",Input!$1:$1,0)-1,10000,2),2,0),E3627))</f>
        <v>88.06</v>
      </c>
      <c r="F3628" s="33">
        <v>120.11</v>
      </c>
      <c r="H3628">
        <f ca="1">IFERROR(VLOOKUP($B3628,OFFSET(Input!$A$1,0,MATCH(Index!H$6,Input!$1:$1,0)-1,10000,2),2,0),0)</f>
        <v>0</v>
      </c>
      <c r="I3628">
        <f ca="1">IFERROR(VLOOKUP($B3628,OFFSET(Input!$A$1,0,MATCH(Index!I$6,Input!$1:$1,0)-1,10000,2),2,0),0)</f>
        <v>0</v>
      </c>
      <c r="K3628">
        <f t="shared" ca="1" si="1311"/>
        <v>118.4855007184332</v>
      </c>
      <c r="L3628" s="30">
        <f t="shared" ca="1" si="1312"/>
        <v>137.78551120769697</v>
      </c>
      <c r="N3628">
        <f t="shared" ca="1" si="1323"/>
        <v>3.2986437235815128E-3</v>
      </c>
      <c r="O3628">
        <f t="shared" ca="1" si="1324"/>
        <v>-1.7468706351306859E-3</v>
      </c>
      <c r="Q3628">
        <f t="shared" ca="1" si="1335"/>
        <v>2.2673239043594477E-2</v>
      </c>
      <c r="R3628">
        <f t="shared" ca="1" si="1334"/>
        <v>0.11475911499538397</v>
      </c>
      <c r="T3628">
        <f t="shared" ca="1" si="1345"/>
        <v>2.6819332272878426E-2</v>
      </c>
      <c r="U3628">
        <f t="shared" ca="1" si="1340"/>
        <v>0.10564997857530942</v>
      </c>
      <c r="W3628">
        <f t="shared" ca="1" si="1341"/>
        <v>-0.32153426537500118</v>
      </c>
      <c r="X3628">
        <f t="shared" ca="1" si="1342"/>
        <v>-0.48823536722468214</v>
      </c>
      <c r="Z3628">
        <f t="shared" ca="1" si="1353"/>
        <v>117.90424093748429</v>
      </c>
      <c r="AA3628">
        <f t="shared" ca="1" si="1353"/>
        <v>117.61376028880004</v>
      </c>
      <c r="AB3628">
        <f t="shared" ca="1" si="1353"/>
        <v>117.45276675637061</v>
      </c>
      <c r="AC3628">
        <f t="shared" ca="1" si="1354"/>
        <v>117.61376028880004</v>
      </c>
      <c r="AE3628">
        <f ca="1">IFERROR(VLOOKUP($B3628,OFFSET(Input!$A$1,0,MATCH(Index!AE$6&amp;" Index",Input!$1:$1,0)-1,10000,2),2,0),AE3627)</f>
        <v>11.57</v>
      </c>
      <c r="AF3628">
        <f t="shared" ca="1" si="1346"/>
        <v>11.409333333333333</v>
      </c>
      <c r="AG3628">
        <f t="shared" ca="1" si="1346"/>
        <v>11.305499999999999</v>
      </c>
      <c r="AH3628">
        <f t="shared" ca="1" si="1346"/>
        <v>11.461999999999998</v>
      </c>
      <c r="AI3628">
        <f t="shared" ca="1" si="1347"/>
        <v>11.461999999999998</v>
      </c>
      <c r="AK3628">
        <f t="shared" ca="1" si="1348"/>
        <v>1</v>
      </c>
      <c r="AL3628">
        <f t="shared" ca="1" si="1349"/>
        <v>-1</v>
      </c>
      <c r="AN3628" t="str">
        <f t="shared" ca="1" si="1298"/>
        <v>Not Down</v>
      </c>
      <c r="AO3628" t="str">
        <f t="shared" ca="1" si="1320"/>
        <v>Not Up</v>
      </c>
      <c r="AQ3628">
        <f t="shared" ca="1" si="1296"/>
        <v>1</v>
      </c>
      <c r="AR3628">
        <f t="shared" ca="1" si="1297"/>
        <v>0</v>
      </c>
      <c r="AT3628">
        <f t="shared" ca="1" si="1336"/>
        <v>1</v>
      </c>
      <c r="AU3628">
        <f t="shared" ca="1" si="1337"/>
        <v>0</v>
      </c>
      <c r="AW3628" s="34">
        <f t="shared" ca="1" si="1304"/>
        <v>1.5866190328760011E-2</v>
      </c>
      <c r="AX3628" s="34">
        <f t="shared" ca="1" si="1305"/>
        <v>2.4128310101051414E-2</v>
      </c>
      <c r="AY3628" s="23">
        <f t="shared" ca="1" si="1350"/>
        <v>2.4128310101051414E-2</v>
      </c>
      <c r="BA3628" s="6">
        <f t="shared" ca="1" si="1343"/>
        <v>1.5</v>
      </c>
      <c r="BB3628">
        <f t="shared" ca="1" si="1344"/>
        <v>1.5</v>
      </c>
      <c r="BC3628" t="str">
        <f t="shared" ca="1" si="1332"/>
        <v>HYG UP Equity</v>
      </c>
      <c r="BD3628" t="str">
        <f t="shared" ca="1" si="1333"/>
        <v>HYG UP Equity</v>
      </c>
      <c r="BF3628">
        <f t="shared" ca="1" si="1351"/>
        <v>1</v>
      </c>
      <c r="BG3628">
        <f t="shared" ca="1" si="1352"/>
        <v>0</v>
      </c>
      <c r="BI3628">
        <f t="shared" ca="1" si="1321"/>
        <v>1</v>
      </c>
      <c r="BJ3628">
        <f t="shared" ca="1" si="1322"/>
        <v>0</v>
      </c>
      <c r="BL3628">
        <f t="shared" ca="1" si="1338"/>
        <v>11.679931922056458</v>
      </c>
      <c r="BM3628">
        <f t="shared" ca="1" si="1339"/>
        <v>0</v>
      </c>
      <c r="BN3628" s="9">
        <f t="shared" ca="1" si="1330"/>
        <v>1</v>
      </c>
      <c r="BO3628" s="9">
        <f t="shared" ca="1" si="1331"/>
        <v>0</v>
      </c>
      <c r="BP3628" s="9">
        <f t="shared" ca="1" si="1325"/>
        <v>1</v>
      </c>
      <c r="BQ3628" s="9">
        <f t="shared" ca="1" si="1326"/>
        <v>0</v>
      </c>
      <c r="BR3628">
        <f t="shared" ca="1" si="1327"/>
        <v>1383.9025821420712</v>
      </c>
      <c r="BS3628">
        <f t="shared" ca="1" si="1328"/>
        <v>3.3040902358436597E-3</v>
      </c>
      <c r="BT3628">
        <f t="shared" ca="1" si="1329"/>
        <v>7.2222222222222232E-5</v>
      </c>
      <c r="BU3628">
        <f t="shared" ca="1" si="1306"/>
        <v>0</v>
      </c>
      <c r="BV3628">
        <f t="shared" ca="1" si="1307"/>
        <v>0</v>
      </c>
      <c r="BW3628" s="35">
        <f ca="1">IFERROR(VLOOKUP($B3628,OFFSET(Input!$A$1,0,MATCH(Index!BW$6&amp;" Index",Input!$1:$1,0)-1,10000,2),2,0)/100,BW3627)</f>
        <v>6.6E-3</v>
      </c>
      <c r="BX3628">
        <f t="shared" ca="1" si="1313"/>
        <v>0.12174175096268436</v>
      </c>
      <c r="BY3628">
        <f t="shared" ca="1" si="1314"/>
        <v>6.2431667160350937E-2</v>
      </c>
      <c r="BZ3628">
        <f t="shared" ca="1" si="1315"/>
        <v>-4.1204900325831614E-2</v>
      </c>
      <c r="CA3628">
        <f t="shared" ca="1" si="1316"/>
        <v>5.569556270542833</v>
      </c>
      <c r="CB3628">
        <f t="shared" ca="1" si="1317"/>
        <v>0</v>
      </c>
      <c r="CC3628">
        <f t="shared" ca="1" si="1318"/>
        <v>5.3441779520939665</v>
      </c>
      <c r="CD3628">
        <f t="shared" ca="1" si="1319"/>
        <v>1129.1141868384109</v>
      </c>
      <c r="CE3628">
        <v>1129.11418683841</v>
      </c>
      <c r="CF3628" t="b">
        <f t="shared" ca="1" si="1308"/>
        <v>1</v>
      </c>
    </row>
    <row r="3629" spans="2:84" x14ac:dyDescent="0.25">
      <c r="B3629" s="2">
        <v>42788</v>
      </c>
      <c r="C3629">
        <f t="shared" ca="1" si="1309"/>
        <v>0</v>
      </c>
      <c r="D3629">
        <f t="shared" ca="1" si="1310"/>
        <v>0</v>
      </c>
      <c r="E3629">
        <f ca="1">IF($B3629&lt;VLOOKUP(E$6&amp;" Equity",Param,4,0),"",IFERROR(VLOOKUP($B3629,OFFSET(Input!$A$1,0,MATCH(Index!E$6&amp;" Equity",Input!$1:$1,0)-1,10000,2),2,0),E3628))</f>
        <v>88.1</v>
      </c>
      <c r="F3629" s="33">
        <v>120.31</v>
      </c>
      <c r="H3629">
        <f ca="1">IFERROR(VLOOKUP($B3629,OFFSET(Input!$A$1,0,MATCH(Index!H$6,Input!$1:$1,0)-1,10000,2),2,0),0)</f>
        <v>0</v>
      </c>
      <c r="I3629">
        <f ca="1">IFERROR(VLOOKUP($B3629,OFFSET(Input!$A$1,0,MATCH(Index!I$6,Input!$1:$1,0)-1,10000,2),2,0),0)</f>
        <v>0</v>
      </c>
      <c r="K3629">
        <f t="shared" ca="1" si="1311"/>
        <v>118.53932106852105</v>
      </c>
      <c r="L3629" s="30">
        <f t="shared" ca="1" si="1312"/>
        <v>138.01494341352111</v>
      </c>
      <c r="N3629">
        <f t="shared" ca="1" si="1323"/>
        <v>4.5413261452589566E-4</v>
      </c>
      <c r="O3629">
        <f t="shared" ca="1" si="1324"/>
        <v>1.6637554790341325E-3</v>
      </c>
      <c r="Q3629">
        <f t="shared" ca="1" si="1335"/>
        <v>2.1528189576808642E-2</v>
      </c>
      <c r="R3629">
        <f t="shared" ca="1" si="1334"/>
        <v>0.10903120983429096</v>
      </c>
      <c r="T3629">
        <f t="shared" ca="1" si="1345"/>
        <v>2.675656662763622E-2</v>
      </c>
      <c r="U3629">
        <f t="shared" ca="1" si="1340"/>
        <v>0.10296223491969193</v>
      </c>
      <c r="W3629">
        <f t="shared" ca="1" si="1341"/>
        <v>-0.23130461425417434</v>
      </c>
      <c r="X3629">
        <f t="shared" ca="1" si="1342"/>
        <v>-0.47707117219148093</v>
      </c>
      <c r="Z3629">
        <f t="shared" ca="1" si="1353"/>
        <v>118.01322714641222</v>
      </c>
      <c r="AA3629">
        <f t="shared" ca="1" si="1353"/>
        <v>117.69586589047383</v>
      </c>
      <c r="AB3629">
        <f t="shared" ca="1" si="1353"/>
        <v>117.52005880877132</v>
      </c>
      <c r="AC3629">
        <f t="shared" ca="1" si="1354"/>
        <v>117.69586589047383</v>
      </c>
      <c r="AE3629">
        <f ca="1">IFERROR(VLOOKUP($B3629,OFFSET(Input!$A$1,0,MATCH(Index!AE$6&amp;" Index",Input!$1:$1,0)-1,10000,2),2,0),AE3628)</f>
        <v>11.74</v>
      </c>
      <c r="AF3629">
        <f t="shared" ca="1" si="1346"/>
        <v>11.392666666666665</v>
      </c>
      <c r="AG3629">
        <f t="shared" ca="1" si="1346"/>
        <v>11.339</v>
      </c>
      <c r="AH3629">
        <f t="shared" ca="1" si="1346"/>
        <v>11.456799999999998</v>
      </c>
      <c r="AI3629">
        <f t="shared" ca="1" si="1347"/>
        <v>11.456799999999998</v>
      </c>
      <c r="AK3629">
        <f t="shared" ca="1" si="1348"/>
        <v>1</v>
      </c>
      <c r="AL3629">
        <f t="shared" ca="1" si="1349"/>
        <v>-1</v>
      </c>
      <c r="AN3629" t="str">
        <f t="shared" ca="1" si="1298"/>
        <v>Not Down</v>
      </c>
      <c r="AO3629" t="str">
        <f t="shared" ca="1" si="1320"/>
        <v>Not Up</v>
      </c>
      <c r="AQ3629">
        <f t="shared" ca="1" si="1296"/>
        <v>1</v>
      </c>
      <c r="AR3629">
        <f t="shared" ca="1" si="1297"/>
        <v>0</v>
      </c>
      <c r="AT3629">
        <f t="shared" ca="1" si="1336"/>
        <v>1</v>
      </c>
      <c r="AU3629">
        <f t="shared" ca="1" si="1337"/>
        <v>0</v>
      </c>
      <c r="AW3629" s="34">
        <f t="shared" ca="1" si="1304"/>
        <v>2.2673239043594477E-2</v>
      </c>
      <c r="AX3629" s="34">
        <f t="shared" ca="1" si="1305"/>
        <v>2.6819332272878426E-2</v>
      </c>
      <c r="AY3629" s="23">
        <f t="shared" ca="1" si="1350"/>
        <v>2.6819332272878426E-2</v>
      </c>
      <c r="BA3629" s="6">
        <f t="shared" ca="1" si="1343"/>
        <v>1.5</v>
      </c>
      <c r="BB3629">
        <f t="shared" ca="1" si="1344"/>
        <v>1.5</v>
      </c>
      <c r="BC3629" t="str">
        <f t="shared" ca="1" si="1332"/>
        <v>HYG UP Equity</v>
      </c>
      <c r="BD3629" t="str">
        <f t="shared" ca="1" si="1333"/>
        <v>HYG UP Equity</v>
      </c>
      <c r="BF3629">
        <f t="shared" ca="1" si="1351"/>
        <v>1</v>
      </c>
      <c r="BG3629">
        <f t="shared" ca="1" si="1352"/>
        <v>0</v>
      </c>
      <c r="BI3629">
        <f t="shared" ca="1" si="1321"/>
        <v>1</v>
      </c>
      <c r="BJ3629">
        <f t="shared" ca="1" si="1322"/>
        <v>0</v>
      </c>
      <c r="BL3629">
        <f t="shared" ca="1" si="1338"/>
        <v>11.679931922056458</v>
      </c>
      <c r="BM3629">
        <f t="shared" ca="1" si="1339"/>
        <v>0</v>
      </c>
      <c r="BN3629" s="9">
        <f t="shared" ca="1" si="1330"/>
        <v>0.99999999999999989</v>
      </c>
      <c r="BO3629" s="9">
        <f t="shared" ca="1" si="1331"/>
        <v>0</v>
      </c>
      <c r="BP3629" s="9">
        <f t="shared" ca="1" si="1325"/>
        <v>0.99999999999999989</v>
      </c>
      <c r="BQ3629" s="9">
        <f t="shared" ca="1" si="1326"/>
        <v>0</v>
      </c>
      <c r="BR3629">
        <f t="shared" ca="1" si="1327"/>
        <v>1384.5312001671186</v>
      </c>
      <c r="BS3629">
        <f t="shared" ca="1" si="1328"/>
        <v>4.5423574835345981E-4</v>
      </c>
      <c r="BT3629">
        <f t="shared" ca="1" si="1329"/>
        <v>1.8055555555555555E-5</v>
      </c>
      <c r="BU3629">
        <f t="shared" ca="1" si="1306"/>
        <v>0</v>
      </c>
      <c r="BV3629">
        <f t="shared" ca="1" si="1307"/>
        <v>0</v>
      </c>
      <c r="BW3629" s="35">
        <f ca="1">IFERROR(VLOOKUP($B3629,OFFSET(Input!$A$1,0,MATCH(Index!BW$6&amp;" Index",Input!$1:$1,0)-1,10000,2),2,0)/100,BW3628)</f>
        <v>6.6E-3</v>
      </c>
      <c r="BX3629">
        <f t="shared" ca="1" si="1313"/>
        <v>3.0580175893540295E-2</v>
      </c>
      <c r="BY3629">
        <f t="shared" ca="1" si="1314"/>
        <v>1.5682141483866818E-2</v>
      </c>
      <c r="BZ3629">
        <f t="shared" ca="1" si="1315"/>
        <v>-1.0350213379352099E-2</v>
      </c>
      <c r="CA3629">
        <f t="shared" ca="1" si="1316"/>
        <v>0.76932604145258066</v>
      </c>
      <c r="CB3629">
        <f t="shared" ca="1" si="1317"/>
        <v>0</v>
      </c>
      <c r="CC3629">
        <f t="shared" ca="1" si="1318"/>
        <v>0.71271351069582145</v>
      </c>
      <c r="CD3629">
        <f t="shared" ca="1" si="1319"/>
        <v>1129.8269003491066</v>
      </c>
      <c r="CE3629">
        <v>1129.8269003491</v>
      </c>
      <c r="CF3629" t="b">
        <f t="shared" ca="1" si="1308"/>
        <v>1</v>
      </c>
    </row>
    <row r="3630" spans="2:84" x14ac:dyDescent="0.25">
      <c r="B3630" s="2">
        <v>42789</v>
      </c>
      <c r="C3630">
        <f t="shared" ca="1" si="1309"/>
        <v>0</v>
      </c>
      <c r="D3630">
        <f t="shared" ca="1" si="1310"/>
        <v>0</v>
      </c>
      <c r="E3630">
        <f ca="1">IF($B3630&lt;VLOOKUP(E$6&amp;" Equity",Param,4,0),"",IFERROR(VLOOKUP($B3630,OFFSET(Input!$A$1,0,MATCH(Index!E$6&amp;" Equity",Input!$1:$1,0)-1,10000,2),2,0),E3629))</f>
        <v>88.18</v>
      </c>
      <c r="F3630" s="33">
        <v>120.67</v>
      </c>
      <c r="H3630">
        <f ca="1">IFERROR(VLOOKUP($B3630,OFFSET(Input!$A$1,0,MATCH(Index!H$6,Input!$1:$1,0)-1,10000,2),2,0),0)</f>
        <v>0</v>
      </c>
      <c r="I3630">
        <f ca="1">IFERROR(VLOOKUP($B3630,OFFSET(Input!$A$1,0,MATCH(Index!I$6,Input!$1:$1,0)-1,10000,2),2,0),0)</f>
        <v>0</v>
      </c>
      <c r="K3630">
        <f t="shared" ca="1" si="1311"/>
        <v>118.64696176869678</v>
      </c>
      <c r="L3630" s="30">
        <f t="shared" ca="1" si="1312"/>
        <v>138.42792138400461</v>
      </c>
      <c r="N3630">
        <f t="shared" ca="1" si="1323"/>
        <v>9.0764698765781124E-4</v>
      </c>
      <c r="O3630">
        <f t="shared" ca="1" si="1324"/>
        <v>2.9878020400763415E-3</v>
      </c>
      <c r="Q3630">
        <f t="shared" ca="1" si="1335"/>
        <v>2.1733044932171527E-2</v>
      </c>
      <c r="R3630">
        <f t="shared" ca="1" si="1334"/>
        <v>8.6690669076986693E-2</v>
      </c>
      <c r="T3630">
        <f t="shared" ca="1" si="1345"/>
        <v>2.3829243292742348E-2</v>
      </c>
      <c r="U3630">
        <f t="shared" ca="1" si="1340"/>
        <v>9.3293520529097423E-2</v>
      </c>
      <c r="W3630">
        <f t="shared" ca="1" si="1341"/>
        <v>-0.37603639233896458</v>
      </c>
      <c r="X3630">
        <f t="shared" ca="1" si="1342"/>
        <v>-0.32196022106621891</v>
      </c>
      <c r="Z3630">
        <f t="shared" ca="1" si="1353"/>
        <v>118.1249043728445</v>
      </c>
      <c r="AA3630">
        <f t="shared" ca="1" si="1353"/>
        <v>117.76258906760972</v>
      </c>
      <c r="AB3630">
        <f t="shared" ca="1" si="1353"/>
        <v>117.58736963301459</v>
      </c>
      <c r="AC3630">
        <f t="shared" ca="1" si="1354"/>
        <v>117.76258906760972</v>
      </c>
      <c r="AE3630">
        <f ca="1">IFERROR(VLOOKUP($B3630,OFFSET(Input!$A$1,0,MATCH(Index!AE$6&amp;" Index",Input!$1:$1,0)-1,10000,2),2,0),AE3629)</f>
        <v>11.71</v>
      </c>
      <c r="AF3630">
        <f t="shared" ca="1" si="1346"/>
        <v>11.385999999999999</v>
      </c>
      <c r="AG3630">
        <f t="shared" ca="1" si="1346"/>
        <v>11.384000000000002</v>
      </c>
      <c r="AH3630">
        <f t="shared" ca="1" si="1346"/>
        <v>11.425999999999998</v>
      </c>
      <c r="AI3630">
        <f t="shared" ca="1" si="1347"/>
        <v>11.425999999999998</v>
      </c>
      <c r="AK3630">
        <f t="shared" ca="1" si="1348"/>
        <v>1</v>
      </c>
      <c r="AL3630">
        <f t="shared" ca="1" si="1349"/>
        <v>-1</v>
      </c>
      <c r="AN3630" t="str">
        <f t="shared" ca="1" si="1298"/>
        <v>Not Down</v>
      </c>
      <c r="AO3630" t="str">
        <f t="shared" ca="1" si="1320"/>
        <v>Not Up</v>
      </c>
      <c r="AQ3630">
        <f t="shared" ca="1" si="1296"/>
        <v>1</v>
      </c>
      <c r="AR3630">
        <f t="shared" ca="1" si="1297"/>
        <v>0</v>
      </c>
      <c r="AT3630">
        <f t="shared" ca="1" si="1336"/>
        <v>1</v>
      </c>
      <c r="AU3630">
        <f t="shared" ca="1" si="1337"/>
        <v>0</v>
      </c>
      <c r="AW3630" s="34">
        <f t="shared" ca="1" si="1304"/>
        <v>2.1528189576808642E-2</v>
      </c>
      <c r="AX3630" s="34">
        <f t="shared" ca="1" si="1305"/>
        <v>2.675656662763622E-2</v>
      </c>
      <c r="AY3630" s="23">
        <f t="shared" ca="1" si="1350"/>
        <v>2.675656662763622E-2</v>
      </c>
      <c r="BA3630" s="6">
        <f t="shared" ca="1" si="1343"/>
        <v>1.5</v>
      </c>
      <c r="BB3630">
        <f t="shared" ca="1" si="1344"/>
        <v>1.5</v>
      </c>
      <c r="BC3630" t="str">
        <f t="shared" ca="1" si="1332"/>
        <v>HYG UP Equity</v>
      </c>
      <c r="BD3630" t="str">
        <f t="shared" ca="1" si="1333"/>
        <v>HYG UP Equity</v>
      </c>
      <c r="BF3630">
        <f t="shared" ca="1" si="1351"/>
        <v>1</v>
      </c>
      <c r="BG3630">
        <f t="shared" ca="1" si="1352"/>
        <v>0</v>
      </c>
      <c r="BI3630">
        <f t="shared" ca="1" si="1321"/>
        <v>1</v>
      </c>
      <c r="BJ3630">
        <f t="shared" ca="1" si="1322"/>
        <v>0</v>
      </c>
      <c r="BL3630">
        <f t="shared" ca="1" si="1338"/>
        <v>11.679931922056458</v>
      </c>
      <c r="BM3630">
        <f t="shared" ca="1" si="1339"/>
        <v>0</v>
      </c>
      <c r="BN3630" s="9">
        <f t="shared" ca="1" si="1330"/>
        <v>0.99999999999999989</v>
      </c>
      <c r="BO3630" s="9">
        <f t="shared" ca="1" si="1331"/>
        <v>0</v>
      </c>
      <c r="BP3630" s="9">
        <f t="shared" ca="1" si="1325"/>
        <v>0.99999999999999989</v>
      </c>
      <c r="BQ3630" s="9">
        <f t="shared" ca="1" si="1326"/>
        <v>0</v>
      </c>
      <c r="BR3630">
        <f t="shared" ca="1" si="1327"/>
        <v>1385.7884362172138</v>
      </c>
      <c r="BS3630">
        <f t="shared" ca="1" si="1328"/>
        <v>9.0805902383661596E-4</v>
      </c>
      <c r="BT3630">
        <f t="shared" ca="1" si="1329"/>
        <v>1.8055555555555555E-5</v>
      </c>
      <c r="BU3630">
        <f t="shared" ca="1" si="1306"/>
        <v>0</v>
      </c>
      <c r="BV3630">
        <f t="shared" ca="1" si="1307"/>
        <v>0</v>
      </c>
      <c r="BW3630" s="35">
        <f ca="1">IFERROR(VLOOKUP($B3630,OFFSET(Input!$A$1,0,MATCH(Index!BW$6&amp;" Index",Input!$1:$1,0)-1,10000,2),2,0)/100,BW3629)</f>
        <v>6.6E-3</v>
      </c>
      <c r="BX3630">
        <f t="shared" ca="1" si="1313"/>
        <v>3.0599478551121637E-2</v>
      </c>
      <c r="BY3630">
        <f t="shared" ca="1" si="1314"/>
        <v>1.5692040282626482E-2</v>
      </c>
      <c r="BZ3630">
        <f t="shared" ca="1" si="1315"/>
        <v>-1.0356746586533476E-2</v>
      </c>
      <c r="CA3630">
        <f t="shared" ca="1" si="1316"/>
        <v>1.5389242683530389</v>
      </c>
      <c r="CB3630">
        <f t="shared" ca="1" si="1317"/>
        <v>0</v>
      </c>
      <c r="CC3630">
        <f t="shared" ca="1" si="1318"/>
        <v>1.4822760029327573</v>
      </c>
      <c r="CD3630">
        <f t="shared" ca="1" si="1319"/>
        <v>1131.3091763520395</v>
      </c>
      <c r="CE3630">
        <v>1131.3091763520399</v>
      </c>
      <c r="CF3630" t="b">
        <f t="shared" ca="1" si="1308"/>
        <v>1</v>
      </c>
    </row>
    <row r="3631" spans="2:84" x14ac:dyDescent="0.25">
      <c r="B3631" s="2">
        <v>42790</v>
      </c>
      <c r="C3631">
        <f t="shared" ca="1" si="1309"/>
        <v>0</v>
      </c>
      <c r="D3631">
        <f t="shared" ca="1" si="1310"/>
        <v>0</v>
      </c>
      <c r="E3631">
        <f ca="1">IF($B3631&lt;VLOOKUP(E$6&amp;" Equity",Param,4,0),"",IFERROR(VLOOKUP($B3631,OFFSET(Input!$A$1,0,MATCH(Index!E$6&amp;" Equity",Input!$1:$1,0)-1,10000,2),2,0),E3630))</f>
        <v>88.25</v>
      </c>
      <c r="F3631" s="33">
        <v>122.01</v>
      </c>
      <c r="H3631">
        <f ca="1">IFERROR(VLOOKUP($B3631,OFFSET(Input!$A$1,0,MATCH(Index!H$6,Input!$1:$1,0)-1,10000,2),2,0),0)</f>
        <v>0</v>
      </c>
      <c r="I3631">
        <f ca="1">IFERROR(VLOOKUP($B3631,OFFSET(Input!$A$1,0,MATCH(Index!I$6,Input!$1:$1,0)-1,10000,2),2,0),0)</f>
        <v>0</v>
      </c>
      <c r="K3631">
        <f t="shared" ca="1" si="1311"/>
        <v>118.74114738135054</v>
      </c>
      <c r="L3631" s="30">
        <f t="shared" ca="1" si="1312"/>
        <v>139.96511716302646</v>
      </c>
      <c r="N3631">
        <f t="shared" ca="1" si="1323"/>
        <v>7.93515883614513E-4</v>
      </c>
      <c r="O3631">
        <f t="shared" ca="1" si="1324"/>
        <v>1.1043461501733515E-2</v>
      </c>
      <c r="Q3631">
        <f t="shared" ca="1" si="1335"/>
        <v>2.0992823141514932E-2</v>
      </c>
      <c r="R3631">
        <f t="shared" ca="1" si="1334"/>
        <v>8.4833327039495407E-2</v>
      </c>
      <c r="T3631">
        <f t="shared" ca="1" si="1345"/>
        <v>2.3940269623583074E-2</v>
      </c>
      <c r="U3631">
        <f t="shared" ca="1" si="1340"/>
        <v>0.10048875163714435</v>
      </c>
      <c r="W3631">
        <f t="shared" ca="1" si="1341"/>
        <v>-4.8443136065165031E-2</v>
      </c>
      <c r="X3631">
        <f t="shared" ca="1" si="1342"/>
        <v>-0.24358039339796497</v>
      </c>
      <c r="Z3631">
        <f t="shared" ca="1" si="1353"/>
        <v>118.22985405551586</v>
      </c>
      <c r="AA3631">
        <f t="shared" ca="1" si="1353"/>
        <v>117.8367008104811</v>
      </c>
      <c r="AB3631">
        <f t="shared" ca="1" si="1353"/>
        <v>117.67345187833966</v>
      </c>
      <c r="AC3631">
        <f t="shared" ca="1" si="1354"/>
        <v>117.8367008104811</v>
      </c>
      <c r="AE3631">
        <f ca="1">IFERROR(VLOOKUP($B3631,OFFSET(Input!$A$1,0,MATCH(Index!AE$6&amp;" Index",Input!$1:$1,0)-1,10000,2),2,0),AE3630)</f>
        <v>11.47</v>
      </c>
      <c r="AF3631">
        <f t="shared" ca="1" si="1346"/>
        <v>11.355333333333334</v>
      </c>
      <c r="AG3631">
        <f t="shared" ca="1" si="1346"/>
        <v>11.426000000000002</v>
      </c>
      <c r="AH3631">
        <f t="shared" ca="1" si="1346"/>
        <v>11.3736</v>
      </c>
      <c r="AI3631">
        <f t="shared" ca="1" si="1347"/>
        <v>11.426000000000002</v>
      </c>
      <c r="AK3631">
        <f t="shared" ca="1" si="1348"/>
        <v>1</v>
      </c>
      <c r="AL3631">
        <f t="shared" ca="1" si="1349"/>
        <v>-1</v>
      </c>
      <c r="AN3631" t="str">
        <f t="shared" ca="1" si="1298"/>
        <v>Not Down</v>
      </c>
      <c r="AO3631" t="str">
        <f t="shared" ca="1" si="1320"/>
        <v>Not Up</v>
      </c>
      <c r="AQ3631">
        <f t="shared" ca="1" si="1296"/>
        <v>1</v>
      </c>
      <c r="AR3631">
        <f t="shared" ca="1" si="1297"/>
        <v>0</v>
      </c>
      <c r="AT3631">
        <f t="shared" ca="1" si="1336"/>
        <v>1</v>
      </c>
      <c r="AU3631">
        <f t="shared" ca="1" si="1337"/>
        <v>0</v>
      </c>
      <c r="AW3631" s="34">
        <f t="shared" ca="1" si="1304"/>
        <v>2.1733044932171527E-2</v>
      </c>
      <c r="AX3631" s="34">
        <f t="shared" ca="1" si="1305"/>
        <v>2.3829243292742348E-2</v>
      </c>
      <c r="AY3631" s="23">
        <f t="shared" ca="1" si="1350"/>
        <v>2.3829243292742348E-2</v>
      </c>
      <c r="BA3631" s="6">
        <f t="shared" ca="1" si="1343"/>
        <v>1.5</v>
      </c>
      <c r="BB3631">
        <f t="shared" ca="1" si="1344"/>
        <v>1.5</v>
      </c>
      <c r="BC3631" t="str">
        <f t="shared" ca="1" si="1332"/>
        <v>HYG UP Equity</v>
      </c>
      <c r="BD3631" t="str">
        <f t="shared" ca="1" si="1333"/>
        <v>HYG UP Equity</v>
      </c>
      <c r="BF3631">
        <f t="shared" ca="1" si="1351"/>
        <v>1</v>
      </c>
      <c r="BG3631">
        <f t="shared" ca="1" si="1352"/>
        <v>0</v>
      </c>
      <c r="BI3631">
        <f t="shared" ca="1" si="1321"/>
        <v>1</v>
      </c>
      <c r="BJ3631">
        <f t="shared" ca="1" si="1322"/>
        <v>0</v>
      </c>
      <c r="BL3631">
        <f t="shared" ca="1" si="1338"/>
        <v>11.679931922056458</v>
      </c>
      <c r="BM3631">
        <f t="shared" ca="1" si="1339"/>
        <v>0</v>
      </c>
      <c r="BN3631" s="9">
        <f t="shared" ca="1" si="1330"/>
        <v>0.99999999999999989</v>
      </c>
      <c r="BO3631" s="9">
        <f t="shared" ca="1" si="1331"/>
        <v>0</v>
      </c>
      <c r="BP3631" s="9">
        <f t="shared" ca="1" si="1325"/>
        <v>0.99999999999999989</v>
      </c>
      <c r="BQ3631" s="9">
        <f t="shared" ca="1" si="1326"/>
        <v>0</v>
      </c>
      <c r="BR3631">
        <f t="shared" ca="1" si="1327"/>
        <v>1386.8885177610468</v>
      </c>
      <c r="BS3631">
        <f t="shared" ca="1" si="1328"/>
        <v>7.9383080063499811E-4</v>
      </c>
      <c r="BT3631">
        <f t="shared" ca="1" si="1329"/>
        <v>1.8055555555555555E-5</v>
      </c>
      <c r="BU3631">
        <f t="shared" ca="1" si="1306"/>
        <v>0</v>
      </c>
      <c r="BV3631">
        <f t="shared" ca="1" si="1307"/>
        <v>0</v>
      </c>
      <c r="BW3631" s="35">
        <f ca="1">IFERROR(VLOOKUP($B3631,OFFSET(Input!$A$1,0,MATCH(Index!BW$6&amp;" Index",Input!$1:$1,0)-1,10000,2),2,0)/100,BW3630)</f>
        <v>6.6E-3</v>
      </c>
      <c r="BX3631">
        <f t="shared" ca="1" si="1313"/>
        <v>3.0639623526201067E-2</v>
      </c>
      <c r="BY3631">
        <f t="shared" ca="1" si="1314"/>
        <v>1.5712627449333882E-2</v>
      </c>
      <c r="BZ3631">
        <f t="shared" ca="1" si="1315"/>
        <v>-1.0370334116560362E-2</v>
      </c>
      <c r="CA3631">
        <f t="shared" ca="1" si="1316"/>
        <v>1.3471021038438895</v>
      </c>
      <c r="CB3631">
        <f t="shared" ca="1" si="1317"/>
        <v>0</v>
      </c>
      <c r="CC3631">
        <f t="shared" ca="1" si="1318"/>
        <v>1.2903795187517944</v>
      </c>
      <c r="CD3631">
        <f t="shared" ca="1" si="1319"/>
        <v>1132.5995558707912</v>
      </c>
      <c r="CE3631">
        <v>1132.59955587079</v>
      </c>
      <c r="CF3631" t="b">
        <f t="shared" ca="1" si="1308"/>
        <v>1</v>
      </c>
    </row>
    <row r="3632" spans="2:84" x14ac:dyDescent="0.25">
      <c r="B3632" s="2">
        <v>42793</v>
      </c>
      <c r="C3632">
        <f t="shared" ca="1" si="1309"/>
        <v>0</v>
      </c>
      <c r="D3632">
        <f t="shared" ca="1" si="1310"/>
        <v>0</v>
      </c>
      <c r="E3632">
        <f ca="1">IF($B3632&lt;VLOOKUP(E$6&amp;" Equity",Param,4,0),"",IFERROR(VLOOKUP($B3632,OFFSET(Input!$A$1,0,MATCH(Index!E$6&amp;" Equity",Input!$1:$1,0)-1,10000,2),2,0),E3631))</f>
        <v>88.36</v>
      </c>
      <c r="F3632" s="33">
        <v>121.29</v>
      </c>
      <c r="H3632">
        <f ca="1">IFERROR(VLOOKUP($B3632,OFFSET(Input!$A$1,0,MATCH(Index!H$6,Input!$1:$1,0)-1,10000,2),2,0),0)</f>
        <v>0</v>
      </c>
      <c r="I3632">
        <f ca="1">IFERROR(VLOOKUP($B3632,OFFSET(Input!$A$1,0,MATCH(Index!I$6,Input!$1:$1,0)-1,10000,2),2,0),0)</f>
        <v>0</v>
      </c>
      <c r="K3632">
        <f t="shared" ca="1" si="1311"/>
        <v>118.88915334409218</v>
      </c>
      <c r="L3632" s="30">
        <f t="shared" ca="1" si="1312"/>
        <v>139.1391612220595</v>
      </c>
      <c r="N3632">
        <f t="shared" ca="1" si="1323"/>
        <v>1.2456827385103554E-3</v>
      </c>
      <c r="O3632">
        <f t="shared" ca="1" si="1324"/>
        <v>-5.9186362664536852E-3</v>
      </c>
      <c r="Q3632">
        <f t="shared" ca="1" si="1335"/>
        <v>2.1632220456711388E-2</v>
      </c>
      <c r="R3632">
        <f t="shared" ca="1" si="1334"/>
        <v>8.9838707181743846E-2</v>
      </c>
      <c r="T3632">
        <f t="shared" ca="1" si="1345"/>
        <v>2.4128251279012258E-2</v>
      </c>
      <c r="U3632">
        <f t="shared" ca="1" si="1340"/>
        <v>0.10186262086863011</v>
      </c>
      <c r="W3632">
        <f t="shared" ca="1" si="1341"/>
        <v>-0.134840982493209</v>
      </c>
      <c r="X3632">
        <f t="shared" ca="1" si="1342"/>
        <v>-0.29308466919630993</v>
      </c>
      <c r="Z3632">
        <f t="shared" ca="1" si="1353"/>
        <v>118.34153128194816</v>
      </c>
      <c r="AA3632">
        <f t="shared" ca="1" si="1353"/>
        <v>117.91285428128401</v>
      </c>
      <c r="AB3632">
        <f t="shared" ca="1" si="1353"/>
        <v>117.75634479282489</v>
      </c>
      <c r="AC3632">
        <f t="shared" ca="1" si="1354"/>
        <v>117.91285428128401</v>
      </c>
      <c r="AE3632">
        <f ca="1">IFERROR(VLOOKUP($B3632,OFFSET(Input!$A$1,0,MATCH(Index!AE$6&amp;" Index",Input!$1:$1,0)-1,10000,2),2,0),AE3631)</f>
        <v>12.09</v>
      </c>
      <c r="AF3632">
        <f t="shared" ca="1" si="1346"/>
        <v>11.430000000000001</v>
      </c>
      <c r="AG3632">
        <f t="shared" ca="1" si="1346"/>
        <v>11.501500000000002</v>
      </c>
      <c r="AH3632">
        <f t="shared" ca="1" si="1346"/>
        <v>11.3956</v>
      </c>
      <c r="AI3632">
        <f t="shared" ca="1" si="1347"/>
        <v>11.501500000000002</v>
      </c>
      <c r="AK3632">
        <f t="shared" ca="1" si="1348"/>
        <v>1</v>
      </c>
      <c r="AL3632">
        <f t="shared" ca="1" si="1349"/>
        <v>-1</v>
      </c>
      <c r="AN3632" t="str">
        <f t="shared" ca="1" si="1298"/>
        <v>Not Down</v>
      </c>
      <c r="AO3632" t="str">
        <f t="shared" ca="1" si="1320"/>
        <v>Not Up</v>
      </c>
      <c r="AQ3632">
        <f t="shared" ca="1" si="1296"/>
        <v>1</v>
      </c>
      <c r="AR3632">
        <f t="shared" ca="1" si="1297"/>
        <v>0</v>
      </c>
      <c r="AT3632">
        <f t="shared" ca="1" si="1336"/>
        <v>1</v>
      </c>
      <c r="AU3632">
        <f t="shared" ca="1" si="1337"/>
        <v>0</v>
      </c>
      <c r="AW3632" s="34">
        <f t="shared" ca="1" si="1304"/>
        <v>2.0992823141514932E-2</v>
      </c>
      <c r="AX3632" s="34">
        <f t="shared" ca="1" si="1305"/>
        <v>2.3940269623583074E-2</v>
      </c>
      <c r="AY3632" s="23">
        <f t="shared" ca="1" si="1350"/>
        <v>2.3940269623583074E-2</v>
      </c>
      <c r="BA3632" s="6">
        <f t="shared" ca="1" si="1343"/>
        <v>1.5</v>
      </c>
      <c r="BB3632">
        <f t="shared" ca="1" si="1344"/>
        <v>1.5</v>
      </c>
      <c r="BC3632" t="str">
        <f t="shared" ca="1" si="1332"/>
        <v>HYG UP Equity</v>
      </c>
      <c r="BD3632" t="str">
        <f t="shared" ca="1" si="1333"/>
        <v>HYG UP Equity</v>
      </c>
      <c r="BF3632">
        <f t="shared" ca="1" si="1351"/>
        <v>1</v>
      </c>
      <c r="BG3632">
        <f t="shared" ca="1" si="1352"/>
        <v>0</v>
      </c>
      <c r="BI3632">
        <f t="shared" ca="1" si="1321"/>
        <v>1</v>
      </c>
      <c r="BJ3632">
        <f t="shared" ca="1" si="1322"/>
        <v>0</v>
      </c>
      <c r="BL3632">
        <f t="shared" ca="1" si="1338"/>
        <v>11.679931922056458</v>
      </c>
      <c r="BM3632">
        <f t="shared" ca="1" si="1339"/>
        <v>0</v>
      </c>
      <c r="BN3632" s="9">
        <f t="shared" ca="1" si="1330"/>
        <v>0.99999999999999989</v>
      </c>
      <c r="BO3632" s="9">
        <f t="shared" ca="1" si="1331"/>
        <v>0</v>
      </c>
      <c r="BP3632" s="9">
        <f t="shared" ca="1" si="1325"/>
        <v>0.99999999999999989</v>
      </c>
      <c r="BQ3632" s="9">
        <f t="shared" ca="1" si="1326"/>
        <v>0</v>
      </c>
      <c r="BR3632">
        <f t="shared" ca="1" si="1327"/>
        <v>1388.6172173299276</v>
      </c>
      <c r="BS3632">
        <f t="shared" ca="1" si="1328"/>
        <v>1.2464589235128276E-3</v>
      </c>
      <c r="BT3632">
        <f t="shared" ca="1" si="1329"/>
        <v>5.4166666666666664E-5</v>
      </c>
      <c r="BU3632">
        <f t="shared" ca="1" si="1306"/>
        <v>0</v>
      </c>
      <c r="BV3632">
        <f t="shared" ca="1" si="1307"/>
        <v>0</v>
      </c>
      <c r="BW3632" s="35">
        <f ca="1">IFERROR(VLOOKUP($B3632,OFFSET(Input!$A$1,0,MATCH(Index!BW$6&amp;" Index",Input!$1:$1,0)-1,10000,2),2,0)/100,BW3631)</f>
        <v>6.6E-3</v>
      </c>
      <c r="BX3632">
        <f t="shared" ca="1" si="1313"/>
        <v>9.2023713914501773E-2</v>
      </c>
      <c r="BY3632">
        <f t="shared" ca="1" si="1314"/>
        <v>4.7191648161282962E-2</v>
      </c>
      <c r="BZ3632">
        <f t="shared" ca="1" si="1315"/>
        <v>-3.1146487786446759E-2</v>
      </c>
      <c r="CA3632">
        <f t="shared" ca="1" si="1316"/>
        <v>2.1176082347727196</v>
      </c>
      <c r="CB3632">
        <f t="shared" ca="1" si="1317"/>
        <v>0</v>
      </c>
      <c r="CC3632">
        <f t="shared" ca="1" si="1318"/>
        <v>1.947246384910488</v>
      </c>
      <c r="CD3632">
        <f t="shared" ca="1" si="1319"/>
        <v>1134.5468022557016</v>
      </c>
      <c r="CE3632">
        <v>1134.5468022557</v>
      </c>
      <c r="CF3632" t="b">
        <f t="shared" ca="1" si="1308"/>
        <v>1</v>
      </c>
    </row>
    <row r="3633" spans="2:84" x14ac:dyDescent="0.25">
      <c r="B3633" s="2">
        <v>42794</v>
      </c>
      <c r="C3633">
        <f t="shared" ca="1" si="1309"/>
        <v>0</v>
      </c>
      <c r="D3633">
        <f t="shared" ca="1" si="1310"/>
        <v>0</v>
      </c>
      <c r="E3633">
        <f ca="1">IF($B3633&lt;VLOOKUP(E$6&amp;" Equity",Param,4,0),"",IFERROR(VLOOKUP($B3633,OFFSET(Input!$A$1,0,MATCH(Index!E$6&amp;" Equity",Input!$1:$1,0)-1,10000,2),2,0),E3632))</f>
        <v>88.29</v>
      </c>
      <c r="F3633" s="33">
        <v>121.74</v>
      </c>
      <c r="H3633">
        <f ca="1">IFERROR(VLOOKUP($B3633,OFFSET(Input!$A$1,0,MATCH(Index!H$6,Input!$1:$1,0)-1,10000,2),2,0),0)</f>
        <v>0</v>
      </c>
      <c r="I3633">
        <f ca="1">IFERROR(VLOOKUP($B3633,OFFSET(Input!$A$1,0,MATCH(Index!I$6,Input!$1:$1,0)-1,10000,2),2,0),0)</f>
        <v>0</v>
      </c>
      <c r="K3633">
        <f t="shared" ca="1" si="1311"/>
        <v>118.79496773143843</v>
      </c>
      <c r="L3633" s="30">
        <f t="shared" ca="1" si="1312"/>
        <v>139.65538368516383</v>
      </c>
      <c r="N3633">
        <f t="shared" ca="1" si="1323"/>
        <v>-7.9252763842523727E-4</v>
      </c>
      <c r="O3633">
        <f t="shared" ca="1" si="1324"/>
        <v>3.7032507449890431E-3</v>
      </c>
      <c r="Q3633">
        <f t="shared" ca="1" si="1335"/>
        <v>2.0694842587192522E-2</v>
      </c>
      <c r="R3633">
        <f t="shared" ca="1" si="1334"/>
        <v>9.0367422293439623E-2</v>
      </c>
      <c r="T3633">
        <f t="shared" ca="1" si="1345"/>
        <v>2.3168723683105682E-2</v>
      </c>
      <c r="U3633">
        <f t="shared" ca="1" si="1340"/>
        <v>0.10214863630560701</v>
      </c>
      <c r="W3633">
        <f t="shared" ca="1" si="1341"/>
        <v>-0.11664368067279687</v>
      </c>
      <c r="X3633">
        <f t="shared" ca="1" si="1342"/>
        <v>-0.35299386593263771</v>
      </c>
      <c r="Z3633">
        <f t="shared" ca="1" si="1353"/>
        <v>118.42629833333656</v>
      </c>
      <c r="AA3633">
        <f t="shared" ca="1" si="1353"/>
        <v>117.99635525441678</v>
      </c>
      <c r="AB3633">
        <f t="shared" ca="1" si="1353"/>
        <v>117.835470282804</v>
      </c>
      <c r="AC3633">
        <f t="shared" ca="1" si="1354"/>
        <v>117.99635525441678</v>
      </c>
      <c r="AE3633">
        <f ca="1">IFERROR(VLOOKUP($B3633,OFFSET(Input!$A$1,0,MATCH(Index!AE$6&amp;" Index",Input!$1:$1,0)-1,10000,2),2,0),AE3632)</f>
        <v>12.92</v>
      </c>
      <c r="AF3633">
        <f t="shared" ca="1" si="1346"/>
        <v>11.533333333333331</v>
      </c>
      <c r="AG3633">
        <f t="shared" ca="1" si="1346"/>
        <v>11.5535</v>
      </c>
      <c r="AH3633">
        <f t="shared" ca="1" si="1346"/>
        <v>11.441600000000001</v>
      </c>
      <c r="AI3633">
        <f t="shared" ca="1" si="1347"/>
        <v>11.5535</v>
      </c>
      <c r="AK3633">
        <f t="shared" ca="1" si="1348"/>
        <v>1</v>
      </c>
      <c r="AL3633">
        <f t="shared" ca="1" si="1349"/>
        <v>-1</v>
      </c>
      <c r="AN3633" t="str">
        <f t="shared" ca="1" si="1298"/>
        <v>Not Down</v>
      </c>
      <c r="AO3633" t="str">
        <f t="shared" ca="1" si="1320"/>
        <v>Not Up</v>
      </c>
      <c r="AQ3633">
        <f t="shared" ref="AQ3633:AQ3696" ca="1" si="1355">IF($C3633=1,IF(AND(AN3633="Not Down",AO3633="Not Up"),1,0),AQ3632)</f>
        <v>1</v>
      </c>
      <c r="AR3633">
        <f t="shared" ref="AR3633:AR3696" ca="1" si="1356">IF($C3633=1,IF(AND(AN3633="Not Down",AO3633="Not Up"),0,1),AR3632)</f>
        <v>0</v>
      </c>
      <c r="AT3633">
        <f t="shared" ca="1" si="1336"/>
        <v>1</v>
      </c>
      <c r="AU3633">
        <f t="shared" ca="1" si="1337"/>
        <v>0</v>
      </c>
      <c r="AW3633" s="34">
        <f t="shared" ca="1" si="1304"/>
        <v>2.1632220456711388E-2</v>
      </c>
      <c r="AX3633" s="34">
        <f t="shared" ca="1" si="1305"/>
        <v>2.4128251279012258E-2</v>
      </c>
      <c r="AY3633" s="23">
        <f t="shared" ca="1" si="1350"/>
        <v>2.4128251279012258E-2</v>
      </c>
      <c r="BA3633" s="6">
        <f t="shared" ca="1" si="1343"/>
        <v>1.5</v>
      </c>
      <c r="BB3633">
        <f t="shared" ca="1" si="1344"/>
        <v>1.5</v>
      </c>
      <c r="BC3633" t="str">
        <f t="shared" ca="1" si="1332"/>
        <v>HYG UP Equity</v>
      </c>
      <c r="BD3633" t="str">
        <f t="shared" ca="1" si="1333"/>
        <v>HYG UP Equity</v>
      </c>
      <c r="BF3633">
        <f t="shared" ca="1" si="1351"/>
        <v>1</v>
      </c>
      <c r="BG3633">
        <f t="shared" ca="1" si="1352"/>
        <v>0</v>
      </c>
      <c r="BI3633">
        <f t="shared" ca="1" si="1321"/>
        <v>1</v>
      </c>
      <c r="BJ3633">
        <f t="shared" ca="1" si="1322"/>
        <v>0</v>
      </c>
      <c r="BL3633">
        <f t="shared" ca="1" si="1338"/>
        <v>11.679931922056458</v>
      </c>
      <c r="BM3633">
        <f t="shared" ca="1" si="1339"/>
        <v>0</v>
      </c>
      <c r="BN3633" s="9">
        <f t="shared" ca="1" si="1330"/>
        <v>1</v>
      </c>
      <c r="BO3633" s="9">
        <f t="shared" ca="1" si="1331"/>
        <v>0</v>
      </c>
      <c r="BP3633" s="9">
        <f t="shared" ca="1" si="1325"/>
        <v>1</v>
      </c>
      <c r="BQ3633" s="9">
        <f t="shared" ca="1" si="1326"/>
        <v>0</v>
      </c>
      <c r="BR3633">
        <f t="shared" ca="1" si="1327"/>
        <v>1387.5171357860945</v>
      </c>
      <c r="BS3633">
        <f t="shared" ca="1" si="1328"/>
        <v>-7.9221367134452159E-4</v>
      </c>
      <c r="BT3633">
        <f t="shared" ca="1" si="1329"/>
        <v>1.8055555555555558E-5</v>
      </c>
      <c r="BU3633">
        <f t="shared" ca="1" si="1306"/>
        <v>0</v>
      </c>
      <c r="BV3633">
        <f t="shared" ca="1" si="1307"/>
        <v>0</v>
      </c>
      <c r="BW3633" s="35">
        <f ca="1">IFERROR(VLOOKUP($B3633,OFFSET(Input!$A$1,0,MATCH(Index!BW$6&amp;" Index",Input!$1:$1,0)-1,10000,2),2,0)/100,BW3632)</f>
        <v>5.6999999999999993E-3</v>
      </c>
      <c r="BX3633">
        <f t="shared" ca="1" si="1313"/>
        <v>3.0727309227758591E-2</v>
      </c>
      <c r="BY3633">
        <f t="shared" ca="1" si="1314"/>
        <v>1.5757594475773632E-2</v>
      </c>
      <c r="BZ3633">
        <f t="shared" ca="1" si="1315"/>
        <v>-1.0400012354010597E-2</v>
      </c>
      <c r="CA3633">
        <f t="shared" ca="1" si="1316"/>
        <v>-1.3482052312907644</v>
      </c>
      <c r="CB3633">
        <f t="shared" ca="1" si="1317"/>
        <v>0</v>
      </c>
      <c r="CC3633">
        <f t="shared" ca="1" si="1318"/>
        <v>-1.4050901473483075</v>
      </c>
      <c r="CD3633">
        <f t="shared" ca="1" si="1319"/>
        <v>1133.1417121083532</v>
      </c>
      <c r="CE3633">
        <v>1133.14171210835</v>
      </c>
      <c r="CF3633" t="b">
        <f t="shared" ca="1" si="1308"/>
        <v>1</v>
      </c>
    </row>
    <row r="3634" spans="2:84" x14ac:dyDescent="0.25">
      <c r="B3634" s="2">
        <v>42795</v>
      </c>
      <c r="C3634">
        <f t="shared" ca="1" si="1309"/>
        <v>1</v>
      </c>
      <c r="D3634">
        <f t="shared" ca="1" si="1310"/>
        <v>0</v>
      </c>
      <c r="E3634">
        <f ca="1">IF($B3634&lt;VLOOKUP(E$6&amp;" Equity",Param,4,0),"",IFERROR(VLOOKUP($B3634,OFFSET(Input!$A$1,0,MATCH(Index!E$6&amp;" Equity",Input!$1:$1,0)-1,10000,2),2,0),E3633))</f>
        <v>88.23</v>
      </c>
      <c r="F3634" s="33">
        <v>119.47</v>
      </c>
      <c r="H3634">
        <f ca="1">IFERROR(VLOOKUP($B3634,OFFSET(Input!$A$1,0,MATCH(Index!H$6,Input!$1:$1,0)-1,10000,2),2,0),0)</f>
        <v>0.38393500000000003</v>
      </c>
      <c r="I3634">
        <f ca="1">IFERROR(VLOOKUP($B3634,OFFSET(Input!$A$1,0,MATCH(Index!I$6,Input!$1:$1,0)-1,10000,2),2,0),0)</f>
        <v>0.233877</v>
      </c>
      <c r="K3634">
        <f t="shared" ca="1" si="1311"/>
        <v>119.23082510908122</v>
      </c>
      <c r="L3634" s="30">
        <f t="shared" ca="1" si="1312"/>
        <v>137.31962272906733</v>
      </c>
      <c r="N3634">
        <f t="shared" ca="1" si="1323"/>
        <v>3.662274240062313E-3</v>
      </c>
      <c r="O3634">
        <f t="shared" ca="1" si="1324"/>
        <v>-1.6866621719773309E-2</v>
      </c>
      <c r="Q3634">
        <f t="shared" ca="1" si="1335"/>
        <v>2.746757040033487E-2</v>
      </c>
      <c r="R3634">
        <f t="shared" ca="1" si="1334"/>
        <v>0.11836147662687332</v>
      </c>
      <c r="T3634">
        <f t="shared" ca="1" si="1345"/>
        <v>2.6313850784295656E-2</v>
      </c>
      <c r="U3634">
        <f t="shared" ca="1" si="1340"/>
        <v>0.11581389942022127</v>
      </c>
      <c r="W3634">
        <f t="shared" ca="1" si="1341"/>
        <v>-0.50742250888430918</v>
      </c>
      <c r="X3634">
        <f t="shared" ca="1" si="1342"/>
        <v>-0.49998990026339613</v>
      </c>
      <c r="Z3634">
        <f t="shared" ca="1" si="1353"/>
        <v>118.54657806997605</v>
      </c>
      <c r="AA3634">
        <f t="shared" ca="1" si="1353"/>
        <v>118.10767748791299</v>
      </c>
      <c r="AB3634">
        <f t="shared" ca="1" si="1353"/>
        <v>117.92881492576544</v>
      </c>
      <c r="AC3634">
        <f t="shared" ca="1" si="1354"/>
        <v>118.10767748791299</v>
      </c>
      <c r="AE3634">
        <f ca="1">IFERROR(VLOOKUP($B3634,OFFSET(Input!$A$1,0,MATCH(Index!AE$6&amp;" Index",Input!$1:$1,0)-1,10000,2),2,0),AE3633)</f>
        <v>12.54</v>
      </c>
      <c r="AF3634">
        <f t="shared" ca="1" si="1346"/>
        <v>11.616666666666665</v>
      </c>
      <c r="AG3634">
        <f t="shared" ca="1" si="1346"/>
        <v>11.581</v>
      </c>
      <c r="AH3634">
        <f t="shared" ca="1" si="1346"/>
        <v>11.500400000000003</v>
      </c>
      <c r="AI3634">
        <f t="shared" ca="1" si="1347"/>
        <v>11.581</v>
      </c>
      <c r="AK3634">
        <f t="shared" ca="1" si="1348"/>
        <v>1</v>
      </c>
      <c r="AL3634">
        <f t="shared" ca="1" si="1349"/>
        <v>1</v>
      </c>
      <c r="AN3634" t="str">
        <f t="shared" ref="AN3634:AN3697" ca="1" si="1357">IF($C3634=1,IF(SUM(AK3620:AK3634)=-15,"Down","Not Down"),AN3633)</f>
        <v>Not Down</v>
      </c>
      <c r="AO3634" t="str">
        <f t="shared" ca="1" si="1320"/>
        <v>Not Up</v>
      </c>
      <c r="AQ3634">
        <f t="shared" ca="1" si="1355"/>
        <v>1</v>
      </c>
      <c r="AR3634">
        <f t="shared" ca="1" si="1356"/>
        <v>0</v>
      </c>
      <c r="AT3634">
        <f t="shared" ca="1" si="1336"/>
        <v>1</v>
      </c>
      <c r="AU3634">
        <f t="shared" ca="1" si="1337"/>
        <v>0</v>
      </c>
      <c r="AW3634" s="34">
        <f t="shared" ca="1" si="1304"/>
        <v>2.0694842587192522E-2</v>
      </c>
      <c r="AX3634" s="34">
        <f t="shared" ca="1" si="1305"/>
        <v>2.3168723683105682E-2</v>
      </c>
      <c r="AY3634" s="23">
        <f t="shared" ca="1" si="1350"/>
        <v>2.3168723683105682E-2</v>
      </c>
      <c r="BA3634" s="6">
        <f t="shared" ca="1" si="1343"/>
        <v>1.5</v>
      </c>
      <c r="BB3634">
        <f t="shared" ca="1" si="1344"/>
        <v>1.5</v>
      </c>
      <c r="BC3634" t="str">
        <f t="shared" ca="1" si="1332"/>
        <v>HYG UP Equity</v>
      </c>
      <c r="BD3634" t="str">
        <f t="shared" ca="1" si="1333"/>
        <v>HYG UP Equity</v>
      </c>
      <c r="BF3634">
        <f t="shared" ca="1" si="1351"/>
        <v>1</v>
      </c>
      <c r="BG3634">
        <f t="shared" ca="1" si="1352"/>
        <v>0</v>
      </c>
      <c r="BI3634">
        <f t="shared" ca="1" si="1321"/>
        <v>1</v>
      </c>
      <c r="BJ3634">
        <f t="shared" ca="1" si="1322"/>
        <v>0</v>
      </c>
      <c r="BL3634">
        <f t="shared" ca="1" si="1338"/>
        <v>11.679931922056458</v>
      </c>
      <c r="BM3634">
        <f t="shared" ca="1" si="1339"/>
        <v>0</v>
      </c>
      <c r="BN3634" s="9">
        <f t="shared" ca="1" si="1330"/>
        <v>1</v>
      </c>
      <c r="BO3634" s="9">
        <f t="shared" ca="1" si="1331"/>
        <v>0</v>
      </c>
      <c r="BP3634" s="9">
        <f t="shared" ca="1" si="1325"/>
        <v>1</v>
      </c>
      <c r="BQ3634" s="9">
        <f t="shared" ca="1" si="1326"/>
        <v>0</v>
      </c>
      <c r="BR3634">
        <f t="shared" ca="1" si="1327"/>
        <v>1392.6079202846884</v>
      </c>
      <c r="BS3634">
        <f t="shared" ca="1" si="1328"/>
        <v>3.6689885604257455E-3</v>
      </c>
      <c r="BT3634">
        <f t="shared" ca="1" si="1329"/>
        <v>1.8055555555555558E-5</v>
      </c>
      <c r="BU3634">
        <f t="shared" ca="1" si="1306"/>
        <v>0</v>
      </c>
      <c r="BV3634">
        <f t="shared" ca="1" si="1307"/>
        <v>0</v>
      </c>
      <c r="BW3634" s="35">
        <f ca="1">IFERROR(VLOOKUP($B3634,OFFSET(Input!$A$1,0,MATCH(Index!BW$6&amp;" Index",Input!$1:$1,0)-1,10000,2),2,0)/100,BW3633)</f>
        <v>6.6E-3</v>
      </c>
      <c r="BX3634">
        <f t="shared" ca="1" si="1313"/>
        <v>3.0689254702934571E-2</v>
      </c>
      <c r="BY3634">
        <f t="shared" ca="1" si="1314"/>
        <v>1.5738079334838239E-2</v>
      </c>
      <c r="BZ3634">
        <f t="shared" ca="1" si="1315"/>
        <v>-8.9707052208577963E-3</v>
      </c>
      <c r="CA3634">
        <f t="shared" ca="1" si="1316"/>
        <v>6.2362259686001869</v>
      </c>
      <c r="CB3634">
        <f t="shared" ca="1" si="1317"/>
        <v>0</v>
      </c>
      <c r="CC3634">
        <f t="shared" ca="1" si="1318"/>
        <v>6.1808279293415564</v>
      </c>
      <c r="CD3634">
        <f t="shared" ca="1" si="1319"/>
        <v>1139.3225400376948</v>
      </c>
      <c r="CE3634">
        <v>1139.32254003769</v>
      </c>
      <c r="CF3634" t="b">
        <f t="shared" ca="1" si="1308"/>
        <v>1</v>
      </c>
    </row>
    <row r="3635" spans="2:84" x14ac:dyDescent="0.25">
      <c r="B3635" s="2">
        <v>42796</v>
      </c>
      <c r="C3635">
        <f t="shared" ca="1" si="1309"/>
        <v>0</v>
      </c>
      <c r="D3635">
        <f t="shared" ca="1" si="1310"/>
        <v>1</v>
      </c>
      <c r="E3635">
        <f ca="1">IF($B3635&lt;VLOOKUP(E$6&amp;" Equity",Param,4,0),"",IFERROR(VLOOKUP($B3635,OFFSET(Input!$A$1,0,MATCH(Index!E$6&amp;" Equity",Input!$1:$1,0)-1,10000,2),2,0),E3634))</f>
        <v>87.95</v>
      </c>
      <c r="F3635" s="33">
        <v>119.04</v>
      </c>
      <c r="H3635">
        <f ca="1">IFERROR(VLOOKUP($B3635,OFFSET(Input!$A$1,0,MATCH(Index!H$6,Input!$1:$1,0)-1,10000,2),2,0),0)</f>
        <v>0</v>
      </c>
      <c r="I3635">
        <f ca="1">IFERROR(VLOOKUP($B3635,OFFSET(Input!$A$1,0,MATCH(Index!I$6,Input!$1:$1,0)-1,10000,2),2,0),0)</f>
        <v>0</v>
      </c>
      <c r="K3635">
        <f t="shared" ca="1" si="1311"/>
        <v>118.85244325449047</v>
      </c>
      <c r="L3635" s="30">
        <f t="shared" ca="1" si="1312"/>
        <v>136.82537783266238</v>
      </c>
      <c r="N3635">
        <f t="shared" ca="1" si="1323"/>
        <v>-3.1785700504461446E-3</v>
      </c>
      <c r="O3635">
        <f t="shared" ca="1" si="1324"/>
        <v>-3.605722744350762E-3</v>
      </c>
      <c r="Q3635">
        <f t="shared" ca="1" si="1335"/>
        <v>3.1719463053652891E-2</v>
      </c>
      <c r="R3635">
        <f t="shared" ca="1" si="1334"/>
        <v>0.11747714152637237</v>
      </c>
      <c r="T3635">
        <f t="shared" ca="1" si="1345"/>
        <v>2.5473230332919393E-2</v>
      </c>
      <c r="U3635">
        <f t="shared" ca="1" si="1340"/>
        <v>0.11443015469667951</v>
      </c>
      <c r="W3635">
        <f t="shared" ca="1" si="1341"/>
        <v>-0.35453736207103831</v>
      </c>
      <c r="X3635">
        <f t="shared" ca="1" si="1342"/>
        <v>-0.37470776757778201</v>
      </c>
      <c r="Z3635">
        <f t="shared" ca="1" si="1353"/>
        <v>118.62498309489986</v>
      </c>
      <c r="AA3635">
        <f t="shared" ca="1" si="1353"/>
        <v>118.17849945605153</v>
      </c>
      <c r="AB3635">
        <f t="shared" ca="1" si="1353"/>
        <v>117.9904127269059</v>
      </c>
      <c r="AC3635">
        <f t="shared" ca="1" si="1354"/>
        <v>118.17849945605153</v>
      </c>
      <c r="AE3635">
        <f ca="1">IFERROR(VLOOKUP($B3635,OFFSET(Input!$A$1,0,MATCH(Index!AE$6&amp;" Index",Input!$1:$1,0)-1,10000,2),2,0),AE3634)</f>
        <v>11.81</v>
      </c>
      <c r="AF3635">
        <f t="shared" ca="1" si="1346"/>
        <v>11.640666666666664</v>
      </c>
      <c r="AG3635">
        <f t="shared" ca="1" si="1346"/>
        <v>11.581</v>
      </c>
      <c r="AH3635">
        <f t="shared" ca="1" si="1346"/>
        <v>11.540400000000002</v>
      </c>
      <c r="AI3635">
        <f t="shared" ca="1" si="1347"/>
        <v>11.581</v>
      </c>
      <c r="AK3635">
        <f t="shared" ca="1" si="1348"/>
        <v>1</v>
      </c>
      <c r="AL3635">
        <f t="shared" ca="1" si="1349"/>
        <v>1</v>
      </c>
      <c r="AN3635" t="str">
        <f t="shared" ca="1" si="1357"/>
        <v>Not Down</v>
      </c>
      <c r="AO3635" t="str">
        <f t="shared" ca="1" si="1320"/>
        <v>Not Up</v>
      </c>
      <c r="AQ3635">
        <f t="shared" ca="1" si="1355"/>
        <v>1</v>
      </c>
      <c r="AR3635">
        <f t="shared" ca="1" si="1356"/>
        <v>0</v>
      </c>
      <c r="AT3635">
        <f t="shared" ca="1" si="1336"/>
        <v>1</v>
      </c>
      <c r="AU3635">
        <f t="shared" ca="1" si="1337"/>
        <v>0</v>
      </c>
      <c r="AW3635" s="34">
        <f t="shared" ca="1" si="1304"/>
        <v>2.746757040033487E-2</v>
      </c>
      <c r="AX3635" s="34">
        <f t="shared" ca="1" si="1305"/>
        <v>2.6313850784295656E-2</v>
      </c>
      <c r="AY3635" s="23">
        <f t="shared" ca="1" si="1350"/>
        <v>2.746757040033487E-2</v>
      </c>
      <c r="BA3635" s="6">
        <f t="shared" ca="1" si="1343"/>
        <v>1.5</v>
      </c>
      <c r="BB3635">
        <f t="shared" ca="1" si="1344"/>
        <v>1.5</v>
      </c>
      <c r="BC3635" t="str">
        <f t="shared" ca="1" si="1332"/>
        <v>HYG UP Equity</v>
      </c>
      <c r="BD3635" t="str">
        <f t="shared" ca="1" si="1333"/>
        <v>HYG UP Equity</v>
      </c>
      <c r="BF3635">
        <f t="shared" ca="1" si="1351"/>
        <v>1</v>
      </c>
      <c r="BG3635">
        <f t="shared" ca="1" si="1352"/>
        <v>0</v>
      </c>
      <c r="BI3635">
        <f t="shared" ca="1" si="1321"/>
        <v>1</v>
      </c>
      <c r="BJ3635">
        <f t="shared" ca="1" si="1322"/>
        <v>0</v>
      </c>
      <c r="BL3635">
        <f t="shared" ca="1" si="1338"/>
        <v>11.679931922056458</v>
      </c>
      <c r="BM3635">
        <f t="shared" ca="1" si="1339"/>
        <v>0</v>
      </c>
      <c r="BN3635" s="9">
        <f t="shared" ca="1" si="1330"/>
        <v>0.99999999999999989</v>
      </c>
      <c r="BO3635" s="9">
        <f t="shared" ca="1" si="1331"/>
        <v>0</v>
      </c>
      <c r="BP3635" s="9">
        <f t="shared" ca="1" si="1325"/>
        <v>0.99999999999999989</v>
      </c>
      <c r="BQ3635" s="9">
        <f t="shared" ca="1" si="1326"/>
        <v>0</v>
      </c>
      <c r="BR3635">
        <f t="shared" ca="1" si="1327"/>
        <v>1388.1884459825269</v>
      </c>
      <c r="BS3635">
        <f t="shared" ca="1" si="1328"/>
        <v>-3.1735237447579889E-3</v>
      </c>
      <c r="BT3635">
        <f t="shared" ca="1" si="1329"/>
        <v>1.8055555555555555E-5</v>
      </c>
      <c r="BU3635">
        <f t="shared" ca="1" si="1306"/>
        <v>0</v>
      </c>
      <c r="BV3635">
        <f t="shared" ca="1" si="1307"/>
        <v>0</v>
      </c>
      <c r="BW3635" s="35">
        <f ca="1">IFERROR(VLOOKUP($B3635,OFFSET(Input!$A$1,0,MATCH(Index!BW$6&amp;" Index",Input!$1:$1,0)-1,10000,2),2,0)/100,BW3634)</f>
        <v>6.6E-3</v>
      </c>
      <c r="BX3635">
        <f t="shared" ca="1" si="1313"/>
        <v>3.08566521260209E-2</v>
      </c>
      <c r="BY3635">
        <f t="shared" ca="1" si="1314"/>
        <v>1.5823924167190206E-2</v>
      </c>
      <c r="BZ3635">
        <f t="shared" ca="1" si="1315"/>
        <v>-1.0443789950345535E-2</v>
      </c>
      <c r="CA3635">
        <f t="shared" ca="1" si="1316"/>
        <v>-5.423500700621414</v>
      </c>
      <c r="CB3635">
        <f t="shared" ca="1" si="1317"/>
        <v>0</v>
      </c>
      <c r="CC3635">
        <f t="shared" ca="1" si="1318"/>
        <v>-5.4806250668649703</v>
      </c>
      <c r="CD3635">
        <f t="shared" ca="1" si="1319"/>
        <v>1133.8419149708297</v>
      </c>
      <c r="CE3635">
        <v>1133.84191497083</v>
      </c>
      <c r="CF3635" t="b">
        <f t="shared" ca="1" si="1308"/>
        <v>1</v>
      </c>
    </row>
    <row r="3636" spans="2:84" x14ac:dyDescent="0.25">
      <c r="B3636" s="2">
        <v>42797</v>
      </c>
      <c r="C3636">
        <f t="shared" ca="1" si="1309"/>
        <v>0</v>
      </c>
      <c r="D3636">
        <f t="shared" ca="1" si="1310"/>
        <v>2</v>
      </c>
      <c r="E3636">
        <f ca="1">IF($B3636&lt;VLOOKUP(E$6&amp;" Equity",Param,4,0),"",IFERROR(VLOOKUP($B3636,OFFSET(Input!$A$1,0,MATCH(Index!E$6&amp;" Equity",Input!$1:$1,0)-1,10000,2),2,0),E3635))</f>
        <v>87.99</v>
      </c>
      <c r="F3636" s="33">
        <v>119.35</v>
      </c>
      <c r="H3636">
        <f ca="1">IFERROR(VLOOKUP($B3636,OFFSET(Input!$A$1,0,MATCH(Index!H$6,Input!$1:$1,0)-1,10000,2),2,0),0)</f>
        <v>0</v>
      </c>
      <c r="I3636">
        <f ca="1">IFERROR(VLOOKUP($B3636,OFFSET(Input!$A$1,0,MATCH(Index!I$6,Input!$1:$1,0)-1,10000,2),2,0),0)</f>
        <v>0</v>
      </c>
      <c r="K3636">
        <f t="shared" ca="1" si="1311"/>
        <v>118.90649780514627</v>
      </c>
      <c r="L3636" s="30">
        <f t="shared" ca="1" si="1312"/>
        <v>137.18169392076825</v>
      </c>
      <c r="N3636">
        <f t="shared" ca="1" si="1323"/>
        <v>4.5470047390206624E-4</v>
      </c>
      <c r="O3636">
        <f t="shared" ca="1" si="1324"/>
        <v>2.6007817000572187E-3</v>
      </c>
      <c r="Q3636">
        <f t="shared" ca="1" si="1335"/>
        <v>3.1548145185892426E-2</v>
      </c>
      <c r="R3636">
        <f t="shared" ca="1" si="1334"/>
        <v>0.11499158345074854</v>
      </c>
      <c r="T3636">
        <f t="shared" ca="1" si="1345"/>
        <v>2.544322817519282E-2</v>
      </c>
      <c r="U3636">
        <f t="shared" ca="1" si="1340"/>
        <v>0.11479227286969072</v>
      </c>
      <c r="W3636">
        <f t="shared" ca="1" si="1341"/>
        <v>-0.32574554069022382</v>
      </c>
      <c r="X3636">
        <f t="shared" ca="1" si="1342"/>
        <v>-0.36782703876881651</v>
      </c>
      <c r="Z3636">
        <f t="shared" ca="1" si="1353"/>
        <v>118.71821213615462</v>
      </c>
      <c r="AA3636">
        <f t="shared" ca="1" si="1353"/>
        <v>118.24866037984233</v>
      </c>
      <c r="AB3636">
        <f t="shared" ca="1" si="1353"/>
        <v>118.05631613815484</v>
      </c>
      <c r="AC3636">
        <f t="shared" ca="1" si="1354"/>
        <v>118.24866037984233</v>
      </c>
      <c r="AE3636">
        <f ca="1">IFERROR(VLOOKUP($B3636,OFFSET(Input!$A$1,0,MATCH(Index!AE$6&amp;" Index",Input!$1:$1,0)-1,10000,2),2,0),AE3635)</f>
        <v>10.96</v>
      </c>
      <c r="AF3636">
        <f t="shared" ca="1" si="1346"/>
        <v>11.645999999999997</v>
      </c>
      <c r="AG3636">
        <f t="shared" ca="1" si="1346"/>
        <v>11.532500000000001</v>
      </c>
      <c r="AH3636">
        <f t="shared" ca="1" si="1346"/>
        <v>11.553600000000001</v>
      </c>
      <c r="AI3636">
        <f t="shared" ca="1" si="1347"/>
        <v>11.553600000000001</v>
      </c>
      <c r="AK3636">
        <f t="shared" ca="1" si="1348"/>
        <v>1</v>
      </c>
      <c r="AL3636">
        <f t="shared" ca="1" si="1349"/>
        <v>1</v>
      </c>
      <c r="AN3636" t="str">
        <f t="shared" ca="1" si="1357"/>
        <v>Not Down</v>
      </c>
      <c r="AO3636" t="str">
        <f t="shared" ca="1" si="1320"/>
        <v>Not Up</v>
      </c>
      <c r="AQ3636">
        <f t="shared" ca="1" si="1355"/>
        <v>1</v>
      </c>
      <c r="AR3636">
        <f t="shared" ca="1" si="1356"/>
        <v>0</v>
      </c>
      <c r="AT3636">
        <f t="shared" ca="1" si="1336"/>
        <v>1</v>
      </c>
      <c r="AU3636">
        <f t="shared" ca="1" si="1337"/>
        <v>0</v>
      </c>
      <c r="AW3636" s="34">
        <f t="shared" ca="1" si="1304"/>
        <v>3.1719463053652891E-2</v>
      </c>
      <c r="AX3636" s="34">
        <f t="shared" ca="1" si="1305"/>
        <v>2.5473230332919393E-2</v>
      </c>
      <c r="AY3636" s="23">
        <f t="shared" ca="1" si="1350"/>
        <v>3.1719463053652891E-2</v>
      </c>
      <c r="BA3636" s="6">
        <f t="shared" ca="1" si="1343"/>
        <v>1.5</v>
      </c>
      <c r="BB3636">
        <f t="shared" ca="1" si="1344"/>
        <v>1.5</v>
      </c>
      <c r="BC3636" t="str">
        <f t="shared" ca="1" si="1332"/>
        <v>HYG UP Equity</v>
      </c>
      <c r="BD3636" t="str">
        <f t="shared" ca="1" si="1333"/>
        <v>HYG UP Equity</v>
      </c>
      <c r="BF3636">
        <f t="shared" ca="1" si="1351"/>
        <v>1</v>
      </c>
      <c r="BG3636">
        <f t="shared" ca="1" si="1352"/>
        <v>0</v>
      </c>
      <c r="BI3636">
        <f t="shared" ca="1" si="1321"/>
        <v>1</v>
      </c>
      <c r="BJ3636">
        <f t="shared" ca="1" si="1322"/>
        <v>0</v>
      </c>
      <c r="BL3636">
        <f t="shared" ca="1" si="1338"/>
        <v>11.679931922056458</v>
      </c>
      <c r="BM3636">
        <f t="shared" ca="1" si="1339"/>
        <v>0</v>
      </c>
      <c r="BN3636" s="9">
        <f t="shared" ca="1" si="1330"/>
        <v>1</v>
      </c>
      <c r="BO3636" s="9">
        <f t="shared" ca="1" si="1331"/>
        <v>0</v>
      </c>
      <c r="BP3636" s="9">
        <f t="shared" ca="1" si="1325"/>
        <v>1</v>
      </c>
      <c r="BQ3636" s="9">
        <f t="shared" ca="1" si="1326"/>
        <v>0</v>
      </c>
      <c r="BR3636">
        <f t="shared" ca="1" si="1327"/>
        <v>1388.8197994542641</v>
      </c>
      <c r="BS3636">
        <f t="shared" ca="1" si="1328"/>
        <v>4.5480386583274246E-4</v>
      </c>
      <c r="BT3636">
        <f t="shared" ca="1" si="1329"/>
        <v>1.8055555555555558E-5</v>
      </c>
      <c r="BU3636">
        <f t="shared" ca="1" si="1306"/>
        <v>0</v>
      </c>
      <c r="BV3636">
        <f t="shared" ca="1" si="1307"/>
        <v>0</v>
      </c>
      <c r="BW3636" s="35">
        <f ca="1">IFERROR(VLOOKUP($B3636,OFFSET(Input!$A$1,0,MATCH(Index!BW$6&amp;" Index",Input!$1:$1,0)-1,10000,2),2,0)/100,BW3635)</f>
        <v>6.6E-3</v>
      </c>
      <c r="BX3636">
        <f t="shared" ca="1" si="1313"/>
        <v>3.0708218530459977E-2</v>
      </c>
      <c r="BY3636">
        <f t="shared" ca="1" si="1314"/>
        <v>1.5747804374594859E-2</v>
      </c>
      <c r="BZ3636">
        <f t="shared" ca="1" si="1315"/>
        <v>-1.0393550887232606E-2</v>
      </c>
      <c r="CA3636">
        <f t="shared" ca="1" si="1316"/>
        <v>0.77351352925789962</v>
      </c>
      <c r="CB3636">
        <f t="shared" ca="1" si="1317"/>
        <v>0</v>
      </c>
      <c r="CC3636">
        <f t="shared" ca="1" si="1318"/>
        <v>0.71666395546561212</v>
      </c>
      <c r="CD3636">
        <f t="shared" ca="1" si="1319"/>
        <v>1134.5585789262955</v>
      </c>
      <c r="CE3636">
        <v>1134.55857892629</v>
      </c>
      <c r="CF3636" t="b">
        <f t="shared" ca="1" si="1308"/>
        <v>1</v>
      </c>
    </row>
    <row r="3637" spans="2:84" x14ac:dyDescent="0.25">
      <c r="B3637" s="2">
        <v>42800</v>
      </c>
      <c r="C3637">
        <f t="shared" ca="1" si="1309"/>
        <v>0</v>
      </c>
      <c r="D3637">
        <f t="shared" ca="1" si="1310"/>
        <v>3</v>
      </c>
      <c r="E3637">
        <f ca="1">IF($B3637&lt;VLOOKUP(E$6&amp;" Equity",Param,4,0),"",IFERROR(VLOOKUP($B3637,OFFSET(Input!$A$1,0,MATCH(Index!E$6&amp;" Equity",Input!$1:$1,0)-1,10000,2),2,0),E3636))</f>
        <v>87.71</v>
      </c>
      <c r="F3637" s="33">
        <v>118.78</v>
      </c>
      <c r="H3637">
        <f ca="1">IFERROR(VLOOKUP($B3637,OFFSET(Input!$A$1,0,MATCH(Index!H$6,Input!$1:$1,0)-1,10000,2),2,0),0)</f>
        <v>0</v>
      </c>
      <c r="I3637">
        <f ca="1">IFERROR(VLOOKUP($B3637,OFFSET(Input!$A$1,0,MATCH(Index!I$6,Input!$1:$1,0)-1,10000,2),2,0),0)</f>
        <v>0</v>
      </c>
      <c r="K3637">
        <f t="shared" ca="1" si="1311"/>
        <v>118.5281159505555</v>
      </c>
      <c r="L3637" s="30">
        <f t="shared" ca="1" si="1312"/>
        <v>136.52653208134777</v>
      </c>
      <c r="N3637">
        <f t="shared" ca="1" si="1323"/>
        <v>-3.1872536941791874E-3</v>
      </c>
      <c r="O3637">
        <f t="shared" ca="1" si="1324"/>
        <v>-4.7873101971247682E-3</v>
      </c>
      <c r="Q3637">
        <f t="shared" ca="1" si="1335"/>
        <v>3.4996540443968001E-2</v>
      </c>
      <c r="R3637">
        <f t="shared" ca="1" si="1334"/>
        <v>0.11365699021612138</v>
      </c>
      <c r="T3637">
        <f t="shared" ca="1" si="1345"/>
        <v>2.7170699646813717E-2</v>
      </c>
      <c r="U3637">
        <f t="shared" ca="1" si="1340"/>
        <v>0.11603367397491214</v>
      </c>
      <c r="W3637">
        <f t="shared" ca="1" si="1341"/>
        <v>-0.23889549024281181</v>
      </c>
      <c r="X3637">
        <f t="shared" ca="1" si="1342"/>
        <v>-0.27689400926053503</v>
      </c>
      <c r="Z3637">
        <f t="shared" ca="1" si="1353"/>
        <v>118.76149341318057</v>
      </c>
      <c r="AA3637">
        <f t="shared" ca="1" si="1353"/>
        <v>118.28981089526215</v>
      </c>
      <c r="AB3637">
        <f t="shared" ca="1" si="1353"/>
        <v>118.10279741905572</v>
      </c>
      <c r="AC3637">
        <f t="shared" ca="1" si="1354"/>
        <v>118.28981089526215</v>
      </c>
      <c r="AE3637">
        <f ca="1">IFERROR(VLOOKUP($B3637,OFFSET(Input!$A$1,0,MATCH(Index!AE$6&amp;" Index",Input!$1:$1,0)-1,10000,2),2,0),AE3636)</f>
        <v>11.24</v>
      </c>
      <c r="AF3637">
        <f t="shared" ca="1" si="1346"/>
        <v>11.671999999999999</v>
      </c>
      <c r="AG3637">
        <f t="shared" ca="1" si="1346"/>
        <v>11.546000000000001</v>
      </c>
      <c r="AH3637">
        <f t="shared" ca="1" si="1346"/>
        <v>11.58</v>
      </c>
      <c r="AI3637">
        <f t="shared" ca="1" si="1347"/>
        <v>11.58</v>
      </c>
      <c r="AK3637">
        <f t="shared" ca="1" si="1348"/>
        <v>1</v>
      </c>
      <c r="AL3637">
        <f t="shared" ca="1" si="1349"/>
        <v>1</v>
      </c>
      <c r="AN3637" t="str">
        <f t="shared" ca="1" si="1357"/>
        <v>Not Down</v>
      </c>
      <c r="AO3637" t="str">
        <f t="shared" ca="1" si="1320"/>
        <v>Not Up</v>
      </c>
      <c r="AQ3637">
        <f t="shared" ca="1" si="1355"/>
        <v>1</v>
      </c>
      <c r="AR3637">
        <f t="shared" ca="1" si="1356"/>
        <v>0</v>
      </c>
      <c r="AT3637">
        <f t="shared" ca="1" si="1336"/>
        <v>1</v>
      </c>
      <c r="AU3637">
        <f t="shared" ca="1" si="1337"/>
        <v>0</v>
      </c>
      <c r="AW3637" s="34">
        <f t="shared" ca="1" si="1304"/>
        <v>3.1548145185892426E-2</v>
      </c>
      <c r="AX3637" s="34">
        <f t="shared" ca="1" si="1305"/>
        <v>2.544322817519282E-2</v>
      </c>
      <c r="AY3637" s="23">
        <f t="shared" ca="1" si="1350"/>
        <v>3.1548145185892426E-2</v>
      </c>
      <c r="BA3637" s="6">
        <f t="shared" ca="1" si="1343"/>
        <v>1.5</v>
      </c>
      <c r="BB3637">
        <f t="shared" ca="1" si="1344"/>
        <v>1.5</v>
      </c>
      <c r="BC3637" t="str">
        <f t="shared" ca="1" si="1332"/>
        <v>HYG UP Equity</v>
      </c>
      <c r="BD3637" t="str">
        <f t="shared" ca="1" si="1333"/>
        <v>HYG UP Equity</v>
      </c>
      <c r="BF3637">
        <f t="shared" ca="1" si="1351"/>
        <v>1</v>
      </c>
      <c r="BG3637">
        <f t="shared" ca="1" si="1352"/>
        <v>0</v>
      </c>
      <c r="BI3637">
        <f t="shared" ca="1" si="1321"/>
        <v>1</v>
      </c>
      <c r="BJ3637">
        <f t="shared" ca="1" si="1322"/>
        <v>0</v>
      </c>
      <c r="BL3637">
        <f t="shared" ca="1" si="1338"/>
        <v>11.679931922056458</v>
      </c>
      <c r="BM3637">
        <f t="shared" ca="1" si="1339"/>
        <v>0</v>
      </c>
      <c r="BN3637" s="9">
        <f t="shared" ca="1" si="1330"/>
        <v>1</v>
      </c>
      <c r="BO3637" s="9">
        <f t="shared" ca="1" si="1331"/>
        <v>0</v>
      </c>
      <c r="BP3637" s="9">
        <f t="shared" ca="1" si="1325"/>
        <v>1</v>
      </c>
      <c r="BQ3637" s="9">
        <f t="shared" ca="1" si="1326"/>
        <v>0</v>
      </c>
      <c r="BR3637">
        <f t="shared" ca="1" si="1327"/>
        <v>1384.4003251521024</v>
      </c>
      <c r="BS3637">
        <f t="shared" ca="1" si="1328"/>
        <v>-3.1821797931583795E-3</v>
      </c>
      <c r="BT3637">
        <f t="shared" ca="1" si="1329"/>
        <v>5.4166666666666671E-5</v>
      </c>
      <c r="BU3637">
        <f t="shared" ca="1" si="1306"/>
        <v>0</v>
      </c>
      <c r="BV3637">
        <f t="shared" ca="1" si="1307"/>
        <v>0</v>
      </c>
      <c r="BW3637" s="35">
        <f ca="1">IFERROR(VLOOKUP($B3637,OFFSET(Input!$A$1,0,MATCH(Index!BW$6&amp;" Index",Input!$1:$1,0)-1,10000,2),2,0)/100,BW3636)</f>
        <v>6.6E-3</v>
      </c>
      <c r="BX3637">
        <f t="shared" ca="1" si="1313"/>
        <v>9.2182884537761522E-2</v>
      </c>
      <c r="BY3637">
        <f t="shared" ca="1" si="1314"/>
        <v>4.7273274121928978E-2</v>
      </c>
      <c r="BZ3637">
        <f t="shared" ca="1" si="1315"/>
        <v>-3.1200360920473128E-2</v>
      </c>
      <c r="CA3637">
        <f t="shared" ca="1" si="1316"/>
        <v>-5.4155540760206158</v>
      </c>
      <c r="CB3637">
        <f t="shared" ca="1" si="1317"/>
        <v>0</v>
      </c>
      <c r="CC3637">
        <f t="shared" ca="1" si="1318"/>
        <v>-5.5862105956007797</v>
      </c>
      <c r="CD3637">
        <f t="shared" ca="1" si="1319"/>
        <v>1128.9723683306947</v>
      </c>
      <c r="CE3637">
        <v>1128.97236833069</v>
      </c>
      <c r="CF3637" t="b">
        <f t="shared" ca="1" si="1308"/>
        <v>1</v>
      </c>
    </row>
    <row r="3638" spans="2:84" x14ac:dyDescent="0.25">
      <c r="B3638" s="2">
        <v>42801</v>
      </c>
      <c r="C3638">
        <f t="shared" ca="1" si="1309"/>
        <v>0</v>
      </c>
      <c r="D3638">
        <f t="shared" ca="1" si="1310"/>
        <v>4</v>
      </c>
      <c r="E3638">
        <f ca="1">IF($B3638&lt;VLOOKUP(E$6&amp;" Equity",Param,4,0),"",IFERROR(VLOOKUP($B3638,OFFSET(Input!$A$1,0,MATCH(Index!E$6&amp;" Equity",Input!$1:$1,0)-1,10000,2),2,0),E3637))</f>
        <v>87.14</v>
      </c>
      <c r="F3638" s="33">
        <v>118.42</v>
      </c>
      <c r="H3638">
        <f ca="1">IFERROR(VLOOKUP($B3638,OFFSET(Input!$A$1,0,MATCH(Index!H$6,Input!$1:$1,0)-1,10000,2),2,0),0)</f>
        <v>0</v>
      </c>
      <c r="I3638">
        <f ca="1">IFERROR(VLOOKUP($B3638,OFFSET(Input!$A$1,0,MATCH(Index!I$6,Input!$1:$1,0)-1,10000,2),2,0),0)</f>
        <v>0</v>
      </c>
      <c r="K3638">
        <f t="shared" ca="1" si="1311"/>
        <v>117.75783860371003</v>
      </c>
      <c r="L3638" s="30">
        <f t="shared" ca="1" si="1312"/>
        <v>136.11274565645061</v>
      </c>
      <c r="N3638">
        <f t="shared" ca="1" si="1323"/>
        <v>-6.5198972739941453E-3</v>
      </c>
      <c r="O3638">
        <f t="shared" ca="1" si="1324"/>
        <v>-3.0354154840839605E-3</v>
      </c>
      <c r="Q3638">
        <f t="shared" ca="1" si="1335"/>
        <v>4.496424909040253E-2</v>
      </c>
      <c r="R3638">
        <f t="shared" ca="1" si="1334"/>
        <v>0.11433808908952828</v>
      </c>
      <c r="T3638">
        <f t="shared" ca="1" si="1345"/>
        <v>3.5608000961804512E-2</v>
      </c>
      <c r="U3638">
        <f t="shared" ca="1" si="1340"/>
        <v>0.11454879547853979</v>
      </c>
      <c r="W3638">
        <f t="shared" ca="1" si="1341"/>
        <v>-5.9577984562826557E-2</v>
      </c>
      <c r="X3638">
        <f t="shared" ca="1" si="1342"/>
        <v>-0.14010278627435074</v>
      </c>
      <c r="Z3638">
        <f t="shared" ca="1" si="1353"/>
        <v>118.68872720170825</v>
      </c>
      <c r="AA3638">
        <f t="shared" ca="1" si="1353"/>
        <v>118.29648406959629</v>
      </c>
      <c r="AB3638">
        <f t="shared" ca="1" si="1353"/>
        <v>118.12811303245276</v>
      </c>
      <c r="AC3638">
        <f t="shared" ca="1" si="1354"/>
        <v>118.29648406959629</v>
      </c>
      <c r="AE3638">
        <f ca="1">IFERROR(VLOOKUP($B3638,OFFSET(Input!$A$1,0,MATCH(Index!AE$6&amp;" Index",Input!$1:$1,0)-1,10000,2),2,0),AE3637)</f>
        <v>11.45</v>
      </c>
      <c r="AF3638">
        <f t="shared" ca="1" si="1346"/>
        <v>11.697333333333335</v>
      </c>
      <c r="AG3638">
        <f t="shared" ca="1" si="1346"/>
        <v>11.549999999999999</v>
      </c>
      <c r="AH3638">
        <f t="shared" ca="1" si="1346"/>
        <v>11.562799999999999</v>
      </c>
      <c r="AI3638">
        <f t="shared" ca="1" si="1347"/>
        <v>11.562799999999999</v>
      </c>
      <c r="AK3638">
        <f t="shared" ca="1" si="1348"/>
        <v>1</v>
      </c>
      <c r="AL3638">
        <f t="shared" ca="1" si="1349"/>
        <v>1</v>
      </c>
      <c r="AN3638" t="str">
        <f t="shared" ca="1" si="1357"/>
        <v>Not Down</v>
      </c>
      <c r="AO3638" t="str">
        <f t="shared" ca="1" si="1320"/>
        <v>Not Up</v>
      </c>
      <c r="AQ3638">
        <f t="shared" ca="1" si="1355"/>
        <v>1</v>
      </c>
      <c r="AR3638">
        <f t="shared" ca="1" si="1356"/>
        <v>0</v>
      </c>
      <c r="AT3638">
        <f t="shared" ca="1" si="1336"/>
        <v>1</v>
      </c>
      <c r="AU3638">
        <f t="shared" ca="1" si="1337"/>
        <v>0</v>
      </c>
      <c r="AW3638" s="34">
        <f t="shared" ca="1" si="1304"/>
        <v>3.4996540443968001E-2</v>
      </c>
      <c r="AX3638" s="34">
        <f t="shared" ca="1" si="1305"/>
        <v>2.7170699646813717E-2</v>
      </c>
      <c r="AY3638" s="23">
        <f t="shared" ca="1" si="1350"/>
        <v>3.4996540443968001E-2</v>
      </c>
      <c r="BA3638" s="6">
        <f t="shared" ca="1" si="1343"/>
        <v>1.4287126488989284</v>
      </c>
      <c r="BB3638">
        <f t="shared" ca="1" si="1344"/>
        <v>1.4287126488989284</v>
      </c>
      <c r="BC3638" t="str">
        <f t="shared" ca="1" si="1332"/>
        <v>HYG UP Equity</v>
      </c>
      <c r="BD3638" t="str">
        <f t="shared" ca="1" si="1333"/>
        <v>HYG UP Equity</v>
      </c>
      <c r="BF3638">
        <f t="shared" ca="1" si="1351"/>
        <v>1</v>
      </c>
      <c r="BG3638">
        <f t="shared" ca="1" si="1352"/>
        <v>0</v>
      </c>
      <c r="BI3638">
        <f t="shared" ca="1" si="1321"/>
        <v>1</v>
      </c>
      <c r="BJ3638">
        <f t="shared" ca="1" si="1322"/>
        <v>0</v>
      </c>
      <c r="BL3638">
        <f t="shared" ca="1" si="1338"/>
        <v>11.679931922056459</v>
      </c>
      <c r="BM3638">
        <f t="shared" ca="1" si="1339"/>
        <v>0</v>
      </c>
      <c r="BN3638" s="9">
        <f t="shared" ca="1" si="1330"/>
        <v>0.99999999999999989</v>
      </c>
      <c r="BO3638" s="9">
        <f t="shared" ca="1" si="1331"/>
        <v>0</v>
      </c>
      <c r="BP3638" s="9">
        <f t="shared" ca="1" si="1325"/>
        <v>1</v>
      </c>
      <c r="BQ3638" s="9">
        <f t="shared" ca="1" si="1326"/>
        <v>0</v>
      </c>
      <c r="BR3638">
        <f t="shared" ca="1" si="1327"/>
        <v>1375.4035381798451</v>
      </c>
      <c r="BS3638">
        <f t="shared" ca="1" si="1328"/>
        <v>-6.4986888610191196E-3</v>
      </c>
      <c r="BT3638">
        <f t="shared" ca="1" si="1329"/>
        <v>1.8055555555555555E-5</v>
      </c>
      <c r="BU3638">
        <f t="shared" ca="1" si="1306"/>
        <v>1.4257470220214287E-5</v>
      </c>
      <c r="BV3638">
        <f t="shared" ca="1" si="1307"/>
        <v>0</v>
      </c>
      <c r="BW3638" s="35">
        <f ca="1">IFERROR(VLOOKUP($B3638,OFFSET(Input!$A$1,0,MATCH(Index!BW$6&amp;" Index",Input!$1:$1,0)-1,10000,2),2,0)/100,BW3637)</f>
        <v>6.6E-3</v>
      </c>
      <c r="BX3638">
        <f t="shared" ca="1" si="1313"/>
        <v>3.0576334975622982E-2</v>
      </c>
      <c r="BY3638">
        <f t="shared" ca="1" si="1314"/>
        <v>1.5680171782370762E-2</v>
      </c>
      <c r="BZ3638">
        <f t="shared" ca="1" si="1315"/>
        <v>-1.0348913376364701E-2</v>
      </c>
      <c r="CA3638">
        <f t="shared" ca="1" si="1316"/>
        <v>-11.005260231703591</v>
      </c>
      <c r="CB3638">
        <f t="shared" ca="1" si="1317"/>
        <v>1.6096289920919674E-2</v>
      </c>
      <c r="CC3638">
        <f t="shared" ca="1" si="1318"/>
        <v>-11.07796194175887</v>
      </c>
      <c r="CD3638">
        <f t="shared" ca="1" si="1319"/>
        <v>1117.894406388936</v>
      </c>
      <c r="CE3638">
        <v>1117.8944063889301</v>
      </c>
      <c r="CF3638" t="b">
        <f t="shared" ca="1" si="1308"/>
        <v>1</v>
      </c>
    </row>
    <row r="3639" spans="2:84" x14ac:dyDescent="0.25">
      <c r="B3639" s="2">
        <v>42802</v>
      </c>
      <c r="C3639">
        <f t="shared" ca="1" si="1309"/>
        <v>0</v>
      </c>
      <c r="D3639">
        <f t="shared" ca="1" si="1310"/>
        <v>5</v>
      </c>
      <c r="E3639">
        <f ca="1">IF($B3639&lt;VLOOKUP(E$6&amp;" Equity",Param,4,0),"",IFERROR(VLOOKUP($B3639,OFFSET(Input!$A$1,0,MATCH(Index!E$6&amp;" Equity",Input!$1:$1,0)-1,10000,2),2,0),E3638))</f>
        <v>86.56</v>
      </c>
      <c r="F3639" s="33">
        <v>117.78</v>
      </c>
      <c r="H3639">
        <f ca="1">IFERROR(VLOOKUP($B3639,OFFSET(Input!$A$1,0,MATCH(Index!H$6,Input!$1:$1,0)-1,10000,2),2,0),0)</f>
        <v>0</v>
      </c>
      <c r="I3639">
        <f ca="1">IFERROR(VLOOKUP($B3639,OFFSET(Input!$A$1,0,MATCH(Index!I$6,Input!$1:$1,0)-1,10000,2),2,0),0)</f>
        <v>0</v>
      </c>
      <c r="K3639">
        <f t="shared" ca="1" si="1311"/>
        <v>116.97404761920059</v>
      </c>
      <c r="L3639" s="30">
        <f t="shared" ca="1" si="1312"/>
        <v>135.3771253455223</v>
      </c>
      <c r="N3639">
        <f t="shared" ca="1" si="1323"/>
        <v>-6.678205591124772E-3</v>
      </c>
      <c r="O3639">
        <f t="shared" ca="1" si="1324"/>
        <v>-5.4191495872055228E-3</v>
      </c>
      <c r="Q3639">
        <f t="shared" ca="1" si="1335"/>
        <v>5.6039869486864152E-2</v>
      </c>
      <c r="R3639">
        <f t="shared" ca="1" si="1334"/>
        <v>0.11723265729095349</v>
      </c>
      <c r="T3639">
        <f t="shared" ca="1" si="1345"/>
        <v>4.2449557821959576E-2</v>
      </c>
      <c r="U3639">
        <f t="shared" ca="1" si="1340"/>
        <v>0.11320622918688561</v>
      </c>
      <c r="W3639">
        <f t="shared" ca="1" si="1341"/>
        <v>8.9296994738163285E-2</v>
      </c>
      <c r="X3639">
        <f t="shared" ca="1" si="1342"/>
        <v>4.5495501527579585E-3</v>
      </c>
      <c r="Z3639">
        <f t="shared" ca="1" si="1353"/>
        <v>118.5321998567762</v>
      </c>
      <c r="AA3639">
        <f t="shared" ca="1" si="1353"/>
        <v>118.27271350159421</v>
      </c>
      <c r="AB3639">
        <f t="shared" ca="1" si="1353"/>
        <v>118.1268997196545</v>
      </c>
      <c r="AC3639">
        <f t="shared" ca="1" si="1354"/>
        <v>118.27271350159421</v>
      </c>
      <c r="AE3639">
        <f ca="1">IFERROR(VLOOKUP($B3639,OFFSET(Input!$A$1,0,MATCH(Index!AE$6&amp;" Index",Input!$1:$1,0)-1,10000,2),2,0),AE3638)</f>
        <v>11.86</v>
      </c>
      <c r="AF3639">
        <f t="shared" ca="1" si="1346"/>
        <v>11.772000000000002</v>
      </c>
      <c r="AG3639">
        <f t="shared" ca="1" si="1346"/>
        <v>11.5785</v>
      </c>
      <c r="AH3639">
        <f t="shared" ca="1" si="1346"/>
        <v>11.557600000000001</v>
      </c>
      <c r="AI3639">
        <f t="shared" ca="1" si="1347"/>
        <v>11.5785</v>
      </c>
      <c r="AK3639">
        <f t="shared" ca="1" si="1348"/>
        <v>1</v>
      </c>
      <c r="AL3639">
        <f t="shared" ca="1" si="1349"/>
        <v>1</v>
      </c>
      <c r="AN3639" t="str">
        <f t="shared" ca="1" si="1357"/>
        <v>Not Down</v>
      </c>
      <c r="AO3639" t="str">
        <f t="shared" ca="1" si="1320"/>
        <v>Not Up</v>
      </c>
      <c r="AQ3639">
        <f t="shared" ca="1" si="1355"/>
        <v>1</v>
      </c>
      <c r="AR3639">
        <f t="shared" ca="1" si="1356"/>
        <v>0</v>
      </c>
      <c r="AT3639">
        <f t="shared" ca="1" si="1336"/>
        <v>1</v>
      </c>
      <c r="AU3639">
        <f t="shared" ca="1" si="1337"/>
        <v>0</v>
      </c>
      <c r="AW3639" s="34">
        <f t="shared" ca="1" si="1304"/>
        <v>4.496424909040253E-2</v>
      </c>
      <c r="AX3639" s="34">
        <f t="shared" ca="1" si="1305"/>
        <v>3.5608000961804512E-2</v>
      </c>
      <c r="AY3639" s="23">
        <f t="shared" ca="1" si="1350"/>
        <v>4.496424909040253E-2</v>
      </c>
      <c r="BA3639" s="6">
        <f t="shared" ca="1" si="1343"/>
        <v>1.1119945514818423</v>
      </c>
      <c r="BB3639">
        <f t="shared" ca="1" si="1344"/>
        <v>1.1119945514818423</v>
      </c>
      <c r="BC3639" t="str">
        <f t="shared" ca="1" si="1332"/>
        <v>HYG UP Equity</v>
      </c>
      <c r="BD3639" t="str">
        <f t="shared" ca="1" si="1333"/>
        <v>HYG UP Equity</v>
      </c>
      <c r="BF3639">
        <f t="shared" ca="1" si="1351"/>
        <v>1</v>
      </c>
      <c r="BG3639">
        <f t="shared" ca="1" si="1352"/>
        <v>0</v>
      </c>
      <c r="BI3639">
        <f t="shared" ca="1" si="1321"/>
        <v>1</v>
      </c>
      <c r="BJ3639">
        <f t="shared" ca="1" si="1322"/>
        <v>0</v>
      </c>
      <c r="BL3639">
        <f t="shared" ca="1" si="1338"/>
        <v>11.679931922056458</v>
      </c>
      <c r="BM3639">
        <f t="shared" ca="1" si="1339"/>
        <v>0</v>
      </c>
      <c r="BN3639" s="9">
        <f t="shared" ca="1" si="1330"/>
        <v>1</v>
      </c>
      <c r="BO3639" s="9">
        <f t="shared" ca="1" si="1331"/>
        <v>0</v>
      </c>
      <c r="BP3639" s="9">
        <f t="shared" ca="1" si="1325"/>
        <v>0.99999999999999989</v>
      </c>
      <c r="BQ3639" s="9">
        <f t="shared" ca="1" si="1326"/>
        <v>0</v>
      </c>
      <c r="BR3639">
        <f t="shared" ca="1" si="1327"/>
        <v>1366.2489128396533</v>
      </c>
      <c r="BS3639">
        <f t="shared" ca="1" si="1328"/>
        <v>-6.6559559329815166E-3</v>
      </c>
      <c r="BT3639">
        <f t="shared" ca="1" si="1329"/>
        <v>1.8055555555555558E-5</v>
      </c>
      <c r="BU3639">
        <f t="shared" ca="1" si="1306"/>
        <v>6.3343619483417248E-5</v>
      </c>
      <c r="BV3639">
        <f t="shared" ca="1" si="1307"/>
        <v>0</v>
      </c>
      <c r="BW3639" s="35">
        <f ca="1">IFERROR(VLOOKUP($B3639,OFFSET(Input!$A$1,0,MATCH(Index!BW$6&amp;" Index",Input!$1:$1,0)-1,10000,2),2,0)/100,BW3638)</f>
        <v>6.6E-3</v>
      </c>
      <c r="BX3639">
        <f t="shared" ca="1" si="1313"/>
        <v>2.8837428362550023E-2</v>
      </c>
      <c r="BY3639">
        <f t="shared" ca="1" si="1314"/>
        <v>1.5526311199846333E-2</v>
      </c>
      <c r="BZ3639">
        <f t="shared" ca="1" si="1315"/>
        <v>-8.7863503227920917E-3</v>
      </c>
      <c r="CA3639">
        <f t="shared" ca="1" si="1316"/>
        <v>-10.630559209937219</v>
      </c>
      <c r="CB3639">
        <f t="shared" ca="1" si="1317"/>
        <v>7.0811477900941361E-2</v>
      </c>
      <c r="CC3639">
        <f t="shared" ca="1" si="1318"/>
        <v>-10.754520777723348</v>
      </c>
      <c r="CD3639">
        <f t="shared" ca="1" si="1319"/>
        <v>1107.1398856112125</v>
      </c>
      <c r="CE3639">
        <v>1107.13988561121</v>
      </c>
      <c r="CF3639" t="b">
        <f t="shared" ca="1" si="1308"/>
        <v>1</v>
      </c>
    </row>
    <row r="3640" spans="2:84" x14ac:dyDescent="0.25">
      <c r="B3640" s="2">
        <v>42803</v>
      </c>
      <c r="C3640">
        <f t="shared" ca="1" si="1309"/>
        <v>0</v>
      </c>
      <c r="D3640">
        <f t="shared" ca="1" si="1310"/>
        <v>0</v>
      </c>
      <c r="E3640">
        <f ca="1">IF($B3640&lt;VLOOKUP(E$6&amp;" Equity",Param,4,0),"",IFERROR(VLOOKUP($B3640,OFFSET(Input!$A$1,0,MATCH(Index!E$6&amp;" Equity",Input!$1:$1,0)-1,10000,2),2,0),E3639))</f>
        <v>86.33</v>
      </c>
      <c r="F3640" s="33">
        <v>116.84</v>
      </c>
      <c r="H3640">
        <f ca="1">IFERROR(VLOOKUP($B3640,OFFSET(Input!$A$1,0,MATCH(Index!H$6,Input!$1:$1,0)-1,10000,2),2,0),0)</f>
        <v>0</v>
      </c>
      <c r="I3640">
        <f ca="1">IFERROR(VLOOKUP($B3640,OFFSET(Input!$A$1,0,MATCH(Index!I$6,Input!$1:$1,0)-1,10000,2),2,0),0)</f>
        <v>0</v>
      </c>
      <c r="K3640">
        <f t="shared" ca="1" si="1311"/>
        <v>116.66323395292962</v>
      </c>
      <c r="L3640" s="30">
        <f t="shared" ca="1" si="1312"/>
        <v>134.29668301384638</v>
      </c>
      <c r="N3640">
        <f t="shared" ca="1" si="1323"/>
        <v>-2.6606528507400907E-3</v>
      </c>
      <c r="O3640">
        <f t="shared" ca="1" si="1324"/>
        <v>-8.0129999968844116E-3</v>
      </c>
      <c r="Q3640">
        <f t="shared" ca="1" si="1335"/>
        <v>5.7429080487685268E-2</v>
      </c>
      <c r="R3640">
        <f t="shared" ca="1" si="1334"/>
        <v>0.12303081880190288</v>
      </c>
      <c r="T3640">
        <f t="shared" ca="1" si="1345"/>
        <v>4.341903112510008E-2</v>
      </c>
      <c r="U3640">
        <f t="shared" ca="1" si="1340"/>
        <v>0.10642333973354311</v>
      </c>
      <c r="W3640">
        <f t="shared" ca="1" si="1341"/>
        <v>0.14939747490537217</v>
      </c>
      <c r="X3640">
        <f t="shared" ca="1" si="1342"/>
        <v>3.7558732592085066E-2</v>
      </c>
      <c r="Z3640">
        <f t="shared" ca="1" si="1353"/>
        <v>118.33382707519949</v>
      </c>
      <c r="AA3640">
        <f t="shared" ca="1" si="1353"/>
        <v>118.229365724022</v>
      </c>
      <c r="AB3640">
        <f t="shared" ca="1" si="1353"/>
        <v>118.09598892210292</v>
      </c>
      <c r="AC3640">
        <f t="shared" ca="1" si="1354"/>
        <v>118.229365724022</v>
      </c>
      <c r="AE3640">
        <f ca="1">IFERROR(VLOOKUP($B3640,OFFSET(Input!$A$1,0,MATCH(Index!AE$6&amp;" Index",Input!$1:$1,0)-1,10000,2),2,0),AE3639)</f>
        <v>12.3</v>
      </c>
      <c r="AF3640">
        <f t="shared" ca="1" si="1346"/>
        <v>11.794000000000002</v>
      </c>
      <c r="AG3640">
        <f t="shared" ca="1" si="1346"/>
        <v>11.620999999999999</v>
      </c>
      <c r="AH3640">
        <f t="shared" ca="1" si="1346"/>
        <v>11.577199999999999</v>
      </c>
      <c r="AI3640">
        <f t="shared" ca="1" si="1347"/>
        <v>11.620999999999999</v>
      </c>
      <c r="AK3640">
        <f t="shared" ca="1" si="1348"/>
        <v>1</v>
      </c>
      <c r="AL3640">
        <f t="shared" ca="1" si="1349"/>
        <v>1</v>
      </c>
      <c r="AN3640" t="str">
        <f t="shared" ca="1" si="1357"/>
        <v>Not Down</v>
      </c>
      <c r="AO3640" t="str">
        <f t="shared" ca="1" si="1320"/>
        <v>Not Up</v>
      </c>
      <c r="AQ3640">
        <f t="shared" ca="1" si="1355"/>
        <v>1</v>
      </c>
      <c r="AR3640">
        <f t="shared" ca="1" si="1356"/>
        <v>0</v>
      </c>
      <c r="AT3640">
        <f t="shared" ca="1" si="1336"/>
        <v>1</v>
      </c>
      <c r="AU3640">
        <f t="shared" ca="1" si="1337"/>
        <v>0</v>
      </c>
      <c r="AW3640" s="34">
        <f t="shared" ca="1" si="1304"/>
        <v>5.6039869486864152E-2</v>
      </c>
      <c r="AX3640" s="34">
        <f t="shared" ca="1" si="1305"/>
        <v>4.2449557821959576E-2</v>
      </c>
      <c r="AY3640" s="23">
        <f t="shared" ca="1" si="1350"/>
        <v>5.6039869486864152E-2</v>
      </c>
      <c r="BA3640" s="6">
        <f t="shared" ca="1" si="1343"/>
        <v>0.89222192089009222</v>
      </c>
      <c r="BB3640">
        <f t="shared" ca="1" si="1344"/>
        <v>0.89222192089009222</v>
      </c>
      <c r="BC3640" t="str">
        <f t="shared" ca="1" si="1332"/>
        <v>HYG UP Equity</v>
      </c>
      <c r="BD3640" t="str">
        <f t="shared" ca="1" si="1333"/>
        <v>HYG UP Equity</v>
      </c>
      <c r="BF3640">
        <f t="shared" ca="1" si="1351"/>
        <v>1</v>
      </c>
      <c r="BG3640">
        <f t="shared" ca="1" si="1352"/>
        <v>0</v>
      </c>
      <c r="BI3640">
        <f t="shared" ca="1" si="1321"/>
        <v>1</v>
      </c>
      <c r="BJ3640">
        <f t="shared" ca="1" si="1322"/>
        <v>0</v>
      </c>
      <c r="BL3640">
        <f t="shared" ca="1" si="1338"/>
        <v>11.679931922056456</v>
      </c>
      <c r="BM3640">
        <f t="shared" ca="1" si="1339"/>
        <v>0</v>
      </c>
      <c r="BN3640" s="9">
        <f t="shared" ca="1" si="1330"/>
        <v>1</v>
      </c>
      <c r="BO3640" s="9">
        <f t="shared" ca="1" si="1331"/>
        <v>0</v>
      </c>
      <c r="BP3640" s="9">
        <f t="shared" ca="1" si="1325"/>
        <v>0.99999999999999989</v>
      </c>
      <c r="BQ3640" s="9">
        <f t="shared" ca="1" si="1326"/>
        <v>0</v>
      </c>
      <c r="BR3640">
        <f t="shared" ca="1" si="1327"/>
        <v>1362.6186303771633</v>
      </c>
      <c r="BS3640">
        <f t="shared" ca="1" si="1328"/>
        <v>-2.6571164510167389E-3</v>
      </c>
      <c r="BT3640">
        <f t="shared" ca="1" si="1329"/>
        <v>1.8055555555555558E-5</v>
      </c>
      <c r="BU3640">
        <f t="shared" ca="1" si="1306"/>
        <v>4.3954526118350051E-5</v>
      </c>
      <c r="BV3640">
        <f t="shared" ca="1" si="1307"/>
        <v>0</v>
      </c>
      <c r="BW3640" s="35">
        <f ca="1">IFERROR(VLOOKUP($B3640,OFFSET(Input!$A$1,0,MATCH(Index!BW$6&amp;" Index",Input!$1:$1,0)-1,10000,2),2,0)/100,BW3639)</f>
        <v>6.6E-3</v>
      </c>
      <c r="BX3640">
        <f t="shared" ca="1" si="1313"/>
        <v>2.2228799676198174E-2</v>
      </c>
      <c r="BY3640">
        <f t="shared" ca="1" si="1314"/>
        <v>1.5376942855711286E-2</v>
      </c>
      <c r="BZ3640">
        <f t="shared" ca="1" si="1315"/>
        <v>-2.273216640139243E-3</v>
      </c>
      <c r="CA3640">
        <f t="shared" ca="1" si="1316"/>
        <v>-3.2712651307928335</v>
      </c>
      <c r="CB3640">
        <f t="shared" ca="1" si="1317"/>
        <v>4.8663809018765131E-2</v>
      </c>
      <c r="CC3640">
        <f t="shared" ca="1" si="1318"/>
        <v>-3.3598078989836475</v>
      </c>
      <c r="CD3640">
        <f t="shared" ca="1" si="1319"/>
        <v>1103.7800777122288</v>
      </c>
      <c r="CE3640">
        <v>1103.78007771223</v>
      </c>
      <c r="CF3640" t="b">
        <f t="shared" ca="1" si="1308"/>
        <v>1</v>
      </c>
    </row>
    <row r="3641" spans="2:84" x14ac:dyDescent="0.25">
      <c r="B3641" s="2">
        <v>42804</v>
      </c>
      <c r="C3641">
        <f t="shared" ca="1" si="1309"/>
        <v>0</v>
      </c>
      <c r="D3641">
        <f t="shared" ca="1" si="1310"/>
        <v>0</v>
      </c>
      <c r="E3641">
        <f ca="1">IF($B3641&lt;VLOOKUP(E$6&amp;" Equity",Param,4,0),"",IFERROR(VLOOKUP($B3641,OFFSET(Input!$A$1,0,MATCH(Index!E$6&amp;" Equity",Input!$1:$1,0)-1,10000,2),2,0),E3640))</f>
        <v>86.3</v>
      </c>
      <c r="F3641" s="33">
        <v>117.25</v>
      </c>
      <c r="H3641">
        <f ca="1">IFERROR(VLOOKUP($B3641,OFFSET(Input!$A$1,0,MATCH(Index!H$6,Input!$1:$1,0)-1,10000,2),2,0),0)</f>
        <v>0</v>
      </c>
      <c r="I3641">
        <f ca="1">IFERROR(VLOOKUP($B3641,OFFSET(Input!$A$1,0,MATCH(Index!I$6,Input!$1:$1,0)-1,10000,2),2,0),0)</f>
        <v>0</v>
      </c>
      <c r="K3641">
        <f t="shared" ca="1" si="1311"/>
        <v>116.62269303993774</v>
      </c>
      <c r="L3641" s="30">
        <f t="shared" ca="1" si="1312"/>
        <v>134.76793977553481</v>
      </c>
      <c r="N3641">
        <f t="shared" ca="1" si="1323"/>
        <v>-3.4756415804902723E-4</v>
      </c>
      <c r="O3641">
        <f t="shared" ca="1" si="1324"/>
        <v>3.5029298068485156E-3</v>
      </c>
      <c r="Q3641">
        <f t="shared" ca="1" si="1335"/>
        <v>5.7317325888413623E-2</v>
      </c>
      <c r="R3641">
        <f t="shared" ca="1" si="1334"/>
        <v>0.11123154567122981</v>
      </c>
      <c r="T3641">
        <f t="shared" ca="1" si="1345"/>
        <v>4.3162335840692956E-2</v>
      </c>
      <c r="U3641">
        <f t="shared" ca="1" si="1340"/>
        <v>9.8917010996594681E-2</v>
      </c>
      <c r="W3641">
        <f t="shared" ca="1" si="1341"/>
        <v>0.12611763891151184</v>
      </c>
      <c r="X3641">
        <f t="shared" ca="1" si="1342"/>
        <v>8.4060452744928835E-2</v>
      </c>
      <c r="Z3641">
        <f t="shared" ca="1" si="1353"/>
        <v>118.12198164105821</v>
      </c>
      <c r="AA3641">
        <f t="shared" ca="1" si="1353"/>
        <v>118.17591784828703</v>
      </c>
      <c r="AB3641">
        <f t="shared" ca="1" si="1353"/>
        <v>118.0607654705272</v>
      </c>
      <c r="AC3641">
        <f t="shared" ca="1" si="1354"/>
        <v>118.17591784828703</v>
      </c>
      <c r="AE3641">
        <f ca="1">IFERROR(VLOOKUP($B3641,OFFSET(Input!$A$1,0,MATCH(Index!AE$6&amp;" Index",Input!$1:$1,0)-1,10000,2),2,0),AE3640)</f>
        <v>11.66</v>
      </c>
      <c r="AF3641">
        <f t="shared" ca="1" si="1346"/>
        <v>11.787333333333335</v>
      </c>
      <c r="AG3641">
        <f t="shared" ca="1" si="1346"/>
        <v>11.659999999999998</v>
      </c>
      <c r="AH3641">
        <f t="shared" ca="1" si="1346"/>
        <v>11.566400000000002</v>
      </c>
      <c r="AI3641">
        <f t="shared" ca="1" si="1347"/>
        <v>11.659999999999998</v>
      </c>
      <c r="AK3641">
        <f t="shared" ca="1" si="1348"/>
        <v>-1</v>
      </c>
      <c r="AL3641">
        <f t="shared" ca="1" si="1349"/>
        <v>1</v>
      </c>
      <c r="AN3641" t="str">
        <f t="shared" ca="1" si="1357"/>
        <v>Not Down</v>
      </c>
      <c r="AO3641" t="str">
        <f t="shared" ca="1" si="1320"/>
        <v>Not Up</v>
      </c>
      <c r="AQ3641">
        <f t="shared" ca="1" si="1355"/>
        <v>1</v>
      </c>
      <c r="AR3641">
        <f t="shared" ca="1" si="1356"/>
        <v>0</v>
      </c>
      <c r="AT3641">
        <f t="shared" ca="1" si="1336"/>
        <v>1</v>
      </c>
      <c r="AU3641">
        <f t="shared" ca="1" si="1337"/>
        <v>0</v>
      </c>
      <c r="AW3641" s="34">
        <f t="shared" ca="1" si="1304"/>
        <v>5.7429080487685268E-2</v>
      </c>
      <c r="AX3641" s="34">
        <f t="shared" ca="1" si="1305"/>
        <v>4.341903112510008E-2</v>
      </c>
      <c r="AY3641" s="23">
        <f t="shared" ca="1" si="1350"/>
        <v>5.7429080487685268E-2</v>
      </c>
      <c r="BA3641" s="6">
        <f t="shared" ca="1" si="1343"/>
        <v>0.87063904863881092</v>
      </c>
      <c r="BB3641">
        <f t="shared" ca="1" si="1344"/>
        <v>0.89222192089009222</v>
      </c>
      <c r="BC3641" t="str">
        <f t="shared" ca="1" si="1332"/>
        <v>HYG UP Equity</v>
      </c>
      <c r="BD3641" t="str">
        <f t="shared" ca="1" si="1333"/>
        <v>HYG UP Equity</v>
      </c>
      <c r="BF3641">
        <f t="shared" ca="1" si="1351"/>
        <v>1</v>
      </c>
      <c r="BG3641">
        <f t="shared" ca="1" si="1352"/>
        <v>0</v>
      </c>
      <c r="BI3641">
        <f t="shared" ca="1" si="1321"/>
        <v>1</v>
      </c>
      <c r="BJ3641">
        <f t="shared" ca="1" si="1322"/>
        <v>0</v>
      </c>
      <c r="BL3641">
        <f t="shared" ca="1" si="1338"/>
        <v>11.679931922056456</v>
      </c>
      <c r="BM3641">
        <f t="shared" ca="1" si="1339"/>
        <v>0</v>
      </c>
      <c r="BN3641" s="9">
        <f t="shared" ca="1" si="1330"/>
        <v>1</v>
      </c>
      <c r="BO3641" s="9">
        <f t="shared" ca="1" si="1331"/>
        <v>0</v>
      </c>
      <c r="BP3641" s="9">
        <f t="shared" ca="1" si="1325"/>
        <v>1</v>
      </c>
      <c r="BQ3641" s="9">
        <f t="shared" ca="1" si="1326"/>
        <v>0</v>
      </c>
      <c r="BR3641">
        <f t="shared" ca="1" si="1327"/>
        <v>1362.14511527336</v>
      </c>
      <c r="BS3641">
        <f t="shared" ca="1" si="1328"/>
        <v>-3.4750376462433508E-4</v>
      </c>
      <c r="BT3641">
        <f t="shared" ca="1" si="1329"/>
        <v>1.8055555555555558E-5</v>
      </c>
      <c r="BU3641">
        <f t="shared" ca="1" si="1306"/>
        <v>0</v>
      </c>
      <c r="BV3641">
        <f t="shared" ca="1" si="1307"/>
        <v>0</v>
      </c>
      <c r="BW3641" s="35">
        <f ca="1">IFERROR(VLOOKUP($B3641,OFFSET(Input!$A$1,0,MATCH(Index!BW$6&amp;" Index",Input!$1:$1,0)-1,10000,2),2,0)/100,BW3640)</f>
        <v>6.6E-3</v>
      </c>
      <c r="BX3641">
        <f t="shared" ca="1" si="1313"/>
        <v>1.7781414104577863E-2</v>
      </c>
      <c r="BY3641">
        <f t="shared" ca="1" si="1314"/>
        <v>1.533027885711429E-2</v>
      </c>
      <c r="BZ3641">
        <f t="shared" ca="1" si="1315"/>
        <v>2.1809937698194937E-3</v>
      </c>
      <c r="CA3641">
        <f t="shared" ca="1" si="1316"/>
        <v>-0.34222753892409546</v>
      </c>
      <c r="CB3641">
        <f t="shared" ca="1" si="1317"/>
        <v>0</v>
      </c>
      <c r="CC3641">
        <f t="shared" ca="1" si="1318"/>
        <v>-0.3731582381159681</v>
      </c>
      <c r="CD3641">
        <f t="shared" ca="1" si="1319"/>
        <v>1103.4069194741128</v>
      </c>
      <c r="CE3641">
        <v>1103.4069194741101</v>
      </c>
      <c r="CF3641" t="b">
        <f t="shared" ca="1" si="1308"/>
        <v>1</v>
      </c>
    </row>
    <row r="3642" spans="2:84" x14ac:dyDescent="0.25">
      <c r="B3642" s="2">
        <v>42807</v>
      </c>
      <c r="C3642">
        <f t="shared" ca="1" si="1309"/>
        <v>0</v>
      </c>
      <c r="D3642">
        <f t="shared" ca="1" si="1310"/>
        <v>0</v>
      </c>
      <c r="E3642">
        <f ca="1">IF($B3642&lt;VLOOKUP(E$6&amp;" Equity",Param,4,0),"",IFERROR(VLOOKUP($B3642,OFFSET(Input!$A$1,0,MATCH(Index!E$6&amp;" Equity",Input!$1:$1,0)-1,10000,2),2,0),E3641))</f>
        <v>86.37</v>
      </c>
      <c r="F3642" s="33">
        <v>116.51</v>
      </c>
      <c r="H3642">
        <f ca="1">IFERROR(VLOOKUP($B3642,OFFSET(Input!$A$1,0,MATCH(Index!H$6,Input!$1:$1,0)-1,10000,2),2,0),0)</f>
        <v>0</v>
      </c>
      <c r="I3642">
        <f ca="1">IFERROR(VLOOKUP($B3642,OFFSET(Input!$A$1,0,MATCH(Index!I$6,Input!$1:$1,0)-1,10000,2),2,0),0)</f>
        <v>0</v>
      </c>
      <c r="K3642">
        <f t="shared" ca="1" si="1311"/>
        <v>116.71728850358544</v>
      </c>
      <c r="L3642" s="30">
        <f t="shared" ca="1" si="1312"/>
        <v>133.91737879102399</v>
      </c>
      <c r="N3642">
        <f t="shared" ca="1" si="1323"/>
        <v>8.1079520281198011E-4</v>
      </c>
      <c r="O3642">
        <f t="shared" ca="1" si="1324"/>
        <v>-6.3313010945388213E-3</v>
      </c>
      <c r="Q3642">
        <f t="shared" ca="1" si="1335"/>
        <v>5.7120386588947324E-2</v>
      </c>
      <c r="R3642">
        <f t="shared" ca="1" si="1334"/>
        <v>0.11180270897186749</v>
      </c>
      <c r="T3642">
        <f t="shared" ca="1" si="1345"/>
        <v>4.3189648794349764E-2</v>
      </c>
      <c r="U3642">
        <f t="shared" ca="1" si="1340"/>
        <v>0.10141705734622557</v>
      </c>
      <c r="W3642">
        <f t="shared" ca="1" si="1341"/>
        <v>0.13474244419735809</v>
      </c>
      <c r="X3642">
        <f t="shared" ca="1" si="1342"/>
        <v>6.8312766957873708E-2</v>
      </c>
      <c r="Z3642">
        <f t="shared" ca="1" si="1353"/>
        <v>117.90479515700754</v>
      </c>
      <c r="AA3642">
        <f t="shared" ca="1" si="1353"/>
        <v>118.12316321947783</v>
      </c>
      <c r="AB3642">
        <f t="shared" ca="1" si="1353"/>
        <v>118.02125278498423</v>
      </c>
      <c r="AC3642">
        <f t="shared" ca="1" si="1354"/>
        <v>118.12316321947783</v>
      </c>
      <c r="AE3642">
        <f ca="1">IFERROR(VLOOKUP($B3642,OFFSET(Input!$A$1,0,MATCH(Index!AE$6&amp;" Index",Input!$1:$1,0)-1,10000,2),2,0),AE3641)</f>
        <v>11.35</v>
      </c>
      <c r="AF3642">
        <f t="shared" ca="1" si="1346"/>
        <v>11.778</v>
      </c>
      <c r="AG3642">
        <f t="shared" ca="1" si="1346"/>
        <v>11.684999999999999</v>
      </c>
      <c r="AH3642">
        <f t="shared" ca="1" si="1346"/>
        <v>11.581600000000003</v>
      </c>
      <c r="AI3642">
        <f t="shared" ca="1" si="1347"/>
        <v>11.684999999999999</v>
      </c>
      <c r="AK3642">
        <f t="shared" ca="1" si="1348"/>
        <v>-1</v>
      </c>
      <c r="AL3642">
        <f t="shared" ca="1" si="1349"/>
        <v>1</v>
      </c>
      <c r="AN3642" t="str">
        <f t="shared" ca="1" si="1357"/>
        <v>Not Down</v>
      </c>
      <c r="AO3642" t="str">
        <f t="shared" ca="1" si="1320"/>
        <v>Not Up</v>
      </c>
      <c r="AQ3642">
        <f t="shared" ca="1" si="1355"/>
        <v>1</v>
      </c>
      <c r="AR3642">
        <f t="shared" ca="1" si="1356"/>
        <v>0</v>
      </c>
      <c r="AT3642">
        <f t="shared" ca="1" si="1336"/>
        <v>1</v>
      </c>
      <c r="AU3642">
        <f t="shared" ca="1" si="1337"/>
        <v>0</v>
      </c>
      <c r="AW3642" s="34">
        <f t="shared" ca="1" si="1304"/>
        <v>5.7317325888413623E-2</v>
      </c>
      <c r="AX3642" s="34">
        <f t="shared" ca="1" si="1305"/>
        <v>4.3162335840692956E-2</v>
      </c>
      <c r="AY3642" s="23">
        <f t="shared" ca="1" si="1350"/>
        <v>5.7317325888413623E-2</v>
      </c>
      <c r="BA3642" s="6">
        <f t="shared" ca="1" si="1343"/>
        <v>0.87233657929787023</v>
      </c>
      <c r="BB3642">
        <f t="shared" ca="1" si="1344"/>
        <v>0.89222192089009222</v>
      </c>
      <c r="BC3642" t="str">
        <f t="shared" ca="1" si="1332"/>
        <v>HYG UP Equity</v>
      </c>
      <c r="BD3642" t="str">
        <f t="shared" ca="1" si="1333"/>
        <v>HYG UP Equity</v>
      </c>
      <c r="BF3642">
        <f t="shared" ca="1" si="1351"/>
        <v>1</v>
      </c>
      <c r="BG3642">
        <f t="shared" ca="1" si="1352"/>
        <v>0</v>
      </c>
      <c r="BI3642">
        <f t="shared" ca="1" si="1321"/>
        <v>1</v>
      </c>
      <c r="BJ3642">
        <f t="shared" ca="1" si="1322"/>
        <v>0</v>
      </c>
      <c r="BL3642">
        <f t="shared" ca="1" si="1338"/>
        <v>11.679931922056456</v>
      </c>
      <c r="BM3642">
        <f t="shared" ca="1" si="1339"/>
        <v>0</v>
      </c>
      <c r="BN3642" s="9">
        <f t="shared" ca="1" si="1330"/>
        <v>1</v>
      </c>
      <c r="BO3642" s="9">
        <f t="shared" ca="1" si="1331"/>
        <v>0</v>
      </c>
      <c r="BP3642" s="9">
        <f t="shared" ca="1" si="1325"/>
        <v>1</v>
      </c>
      <c r="BQ3642" s="9">
        <f t="shared" ca="1" si="1326"/>
        <v>0</v>
      </c>
      <c r="BR3642">
        <f t="shared" ca="1" si="1327"/>
        <v>1363.2499838489005</v>
      </c>
      <c r="BS3642">
        <f t="shared" ca="1" si="1328"/>
        <v>8.1112398609506364E-4</v>
      </c>
      <c r="BT3642">
        <f t="shared" ca="1" si="1329"/>
        <v>5.4166666666666671E-5</v>
      </c>
      <c r="BU3642">
        <f t="shared" ca="1" si="1306"/>
        <v>0</v>
      </c>
      <c r="BV3642">
        <f t="shared" ca="1" si="1307"/>
        <v>0</v>
      </c>
      <c r="BW3642" s="35">
        <f ca="1">IFERROR(VLOOKUP($B3642,OFFSET(Input!$A$1,0,MATCH(Index!BW$6&amp;" Index",Input!$1:$1,0)-1,10000,2),2,0)/100,BW3641)</f>
        <v>6.6E-3</v>
      </c>
      <c r="BX3642">
        <f t="shared" ca="1" si="1313"/>
        <v>5.3326208065899827E-2</v>
      </c>
      <c r="BY3642">
        <f t="shared" ca="1" si="1314"/>
        <v>4.5975288311421364E-2</v>
      </c>
      <c r="BZ3642">
        <f t="shared" ca="1" si="1315"/>
        <v>6.5407693041625312E-3</v>
      </c>
      <c r="CA3642">
        <f t="shared" ca="1" si="1316"/>
        <v>0.79853845753379826</v>
      </c>
      <c r="CB3642">
        <f t="shared" ca="1" si="1317"/>
        <v>0</v>
      </c>
      <c r="CC3642">
        <f t="shared" ca="1" si="1318"/>
        <v>0.70577773046063963</v>
      </c>
      <c r="CD3642">
        <f t="shared" ca="1" si="1319"/>
        <v>1104.1126972045734</v>
      </c>
      <c r="CE3642">
        <v>1104.1126972045699</v>
      </c>
      <c r="CF3642" t="b">
        <f t="shared" ca="1" si="1308"/>
        <v>1</v>
      </c>
    </row>
    <row r="3643" spans="2:84" x14ac:dyDescent="0.25">
      <c r="B3643" s="2">
        <v>42808</v>
      </c>
      <c r="C3643">
        <f t="shared" ca="1" si="1309"/>
        <v>0</v>
      </c>
      <c r="D3643">
        <f t="shared" ca="1" si="1310"/>
        <v>0</v>
      </c>
      <c r="E3643">
        <f ca="1">IF($B3643&lt;VLOOKUP(E$6&amp;" Equity",Param,4,0),"",IFERROR(VLOOKUP($B3643,OFFSET(Input!$A$1,0,MATCH(Index!E$6&amp;" Equity",Input!$1:$1,0)-1,10000,2),2,0),E3642))</f>
        <v>86.11</v>
      </c>
      <c r="F3643" s="33">
        <v>117.07</v>
      </c>
      <c r="H3643">
        <f ca="1">IFERROR(VLOOKUP($B3643,OFFSET(Input!$A$1,0,MATCH(Index!H$6,Input!$1:$1,0)-1,10000,2),2,0),0)</f>
        <v>0</v>
      </c>
      <c r="I3643">
        <f ca="1">IFERROR(VLOOKUP($B3643,OFFSET(Input!$A$1,0,MATCH(Index!I$6,Input!$1:$1,0)-1,10000,2),2,0),0)</f>
        <v>0</v>
      </c>
      <c r="K3643">
        <f t="shared" ca="1" si="1311"/>
        <v>116.36593392432258</v>
      </c>
      <c r="L3643" s="30">
        <f t="shared" ca="1" si="1312"/>
        <v>134.56104656308622</v>
      </c>
      <c r="N3643">
        <f t="shared" ca="1" si="1323"/>
        <v>-3.014844584120443E-3</v>
      </c>
      <c r="O3643">
        <f t="shared" ca="1" si="1324"/>
        <v>4.7949402597311577E-3</v>
      </c>
      <c r="Q3643">
        <f t="shared" ca="1" si="1335"/>
        <v>5.8957276877844786E-2</v>
      </c>
      <c r="R3643">
        <f t="shared" ca="1" si="1334"/>
        <v>0.11284341301557724</v>
      </c>
      <c r="T3643">
        <f t="shared" ca="1" si="1345"/>
        <v>4.4182785146250847E-2</v>
      </c>
      <c r="U3643">
        <f t="shared" ca="1" si="1340"/>
        <v>0.10222501375144195</v>
      </c>
      <c r="W3643">
        <f t="shared" ca="1" si="1341"/>
        <v>8.570091665596799E-2</v>
      </c>
      <c r="X3643">
        <f t="shared" ca="1" si="1342"/>
        <v>3.8970046868289802E-2</v>
      </c>
      <c r="Z3643">
        <f t="shared" ca="1" si="1353"/>
        <v>117.66189177629595</v>
      </c>
      <c r="AA3643">
        <f t="shared" ca="1" si="1353"/>
        <v>118.04409505481624</v>
      </c>
      <c r="AB3643">
        <f t="shared" ca="1" si="1353"/>
        <v>117.97091513727607</v>
      </c>
      <c r="AC3643">
        <f t="shared" ca="1" si="1354"/>
        <v>118.04409505481624</v>
      </c>
      <c r="AE3643">
        <f ca="1">IFERROR(VLOOKUP($B3643,OFFSET(Input!$A$1,0,MATCH(Index!AE$6&amp;" Index",Input!$1:$1,0)-1,10000,2),2,0),AE3642)</f>
        <v>12.3</v>
      </c>
      <c r="AF3643">
        <f t="shared" ca="1" si="1346"/>
        <v>11.82666666666667</v>
      </c>
      <c r="AG3643">
        <f t="shared" ca="1" si="1346"/>
        <v>11.746500000000001</v>
      </c>
      <c r="AH3643">
        <f t="shared" ca="1" si="1346"/>
        <v>11.6188</v>
      </c>
      <c r="AI3643">
        <f t="shared" ca="1" si="1347"/>
        <v>11.746500000000001</v>
      </c>
      <c r="AK3643">
        <f t="shared" ca="1" si="1348"/>
        <v>-1</v>
      </c>
      <c r="AL3643">
        <f t="shared" ca="1" si="1349"/>
        <v>1</v>
      </c>
      <c r="AN3643" t="str">
        <f t="shared" ca="1" si="1357"/>
        <v>Not Down</v>
      </c>
      <c r="AO3643" t="str">
        <f t="shared" ca="1" si="1320"/>
        <v>Not Up</v>
      </c>
      <c r="AQ3643">
        <f t="shared" ca="1" si="1355"/>
        <v>1</v>
      </c>
      <c r="AR3643">
        <f t="shared" ca="1" si="1356"/>
        <v>0</v>
      </c>
      <c r="AT3643">
        <f t="shared" ca="1" si="1336"/>
        <v>1</v>
      </c>
      <c r="AU3643">
        <f t="shared" ca="1" si="1337"/>
        <v>0</v>
      </c>
      <c r="AW3643" s="34">
        <f t="shared" ca="1" si="1304"/>
        <v>5.7120386588947324E-2</v>
      </c>
      <c r="AX3643" s="34">
        <f t="shared" ca="1" si="1305"/>
        <v>4.3189648794349764E-2</v>
      </c>
      <c r="AY3643" s="23">
        <f t="shared" ca="1" si="1350"/>
        <v>5.7120386588947324E-2</v>
      </c>
      <c r="BA3643" s="6">
        <f t="shared" ca="1" si="1343"/>
        <v>0.8753442157143051</v>
      </c>
      <c r="BB3643">
        <f t="shared" ca="1" si="1344"/>
        <v>0.89222192089009222</v>
      </c>
      <c r="BC3643" t="str">
        <f t="shared" ca="1" si="1332"/>
        <v>HYG UP Equity</v>
      </c>
      <c r="BD3643" t="str">
        <f t="shared" ca="1" si="1333"/>
        <v>HYG UP Equity</v>
      </c>
      <c r="BF3643">
        <f t="shared" ca="1" si="1351"/>
        <v>1</v>
      </c>
      <c r="BG3643">
        <f t="shared" ca="1" si="1352"/>
        <v>0</v>
      </c>
      <c r="BI3643">
        <f t="shared" ca="1" si="1321"/>
        <v>1</v>
      </c>
      <c r="BJ3643">
        <f t="shared" ca="1" si="1322"/>
        <v>0</v>
      </c>
      <c r="BL3643">
        <f t="shared" ca="1" si="1338"/>
        <v>11.679931922056456</v>
      </c>
      <c r="BM3643">
        <f t="shared" ca="1" si="1339"/>
        <v>0</v>
      </c>
      <c r="BN3643" s="9">
        <f t="shared" ca="1" si="1330"/>
        <v>1</v>
      </c>
      <c r="BO3643" s="9">
        <f t="shared" ca="1" si="1331"/>
        <v>0</v>
      </c>
      <c r="BP3643" s="9">
        <f t="shared" ca="1" si="1325"/>
        <v>1</v>
      </c>
      <c r="BQ3643" s="9">
        <f t="shared" ca="1" si="1326"/>
        <v>0</v>
      </c>
      <c r="BR3643">
        <f t="shared" ca="1" si="1327"/>
        <v>1359.1461862826075</v>
      </c>
      <c r="BS3643">
        <f t="shared" ca="1" si="1328"/>
        <v>-3.0103045038787357E-3</v>
      </c>
      <c r="BT3643">
        <f t="shared" ca="1" si="1329"/>
        <v>1.8055555555555558E-5</v>
      </c>
      <c r="BU3643">
        <f t="shared" ca="1" si="1306"/>
        <v>0</v>
      </c>
      <c r="BV3643">
        <f t="shared" ca="1" si="1307"/>
        <v>0</v>
      </c>
      <c r="BW3643" s="35">
        <f ca="1">IFERROR(VLOOKUP($B3643,OFFSET(Input!$A$1,0,MATCH(Index!BW$6&amp;" Index",Input!$1:$1,0)-1,10000,2),2,0)/100,BW3642)</f>
        <v>6.6E-3</v>
      </c>
      <c r="BX3643">
        <f t="shared" ca="1" si="1313"/>
        <v>1.7786772459065372E-2</v>
      </c>
      <c r="BY3643">
        <f t="shared" ca="1" si="1314"/>
        <v>1.5334898572285741E-2</v>
      </c>
      <c r="BZ3643">
        <f t="shared" ca="1" si="1315"/>
        <v>2.1816510031354161E-3</v>
      </c>
      <c r="CA3643">
        <f t="shared" ca="1" si="1316"/>
        <v>-2.9654917611502567</v>
      </c>
      <c r="CB3643">
        <f t="shared" ca="1" si="1317"/>
        <v>0</v>
      </c>
      <c r="CC3643">
        <f t="shared" ca="1" si="1318"/>
        <v>-2.996431781178472</v>
      </c>
      <c r="CD3643">
        <f t="shared" ca="1" si="1319"/>
        <v>1101.1162654233949</v>
      </c>
      <c r="CE3643">
        <v>1101.1162654233899</v>
      </c>
      <c r="CF3643" t="b">
        <f t="shared" ca="1" si="1308"/>
        <v>1</v>
      </c>
    </row>
    <row r="3644" spans="2:84" x14ac:dyDescent="0.25">
      <c r="B3644" s="2">
        <v>42809</v>
      </c>
      <c r="C3644">
        <f t="shared" ca="1" si="1309"/>
        <v>0</v>
      </c>
      <c r="D3644">
        <f t="shared" ca="1" si="1310"/>
        <v>0</v>
      </c>
      <c r="E3644">
        <f ca="1">IF($B3644&lt;VLOOKUP(E$6&amp;" Equity",Param,4,0),"",IFERROR(VLOOKUP($B3644,OFFSET(Input!$A$1,0,MATCH(Index!E$6&amp;" Equity",Input!$1:$1,0)-1,10000,2),2,0),E3643))</f>
        <v>87.3</v>
      </c>
      <c r="F3644" s="33">
        <v>118.5</v>
      </c>
      <c r="H3644">
        <f ca="1">IFERROR(VLOOKUP($B3644,OFFSET(Input!$A$1,0,MATCH(Index!H$6,Input!$1:$1,0)-1,10000,2),2,0),0)</f>
        <v>0</v>
      </c>
      <c r="I3644">
        <f ca="1">IFERROR(VLOOKUP($B3644,OFFSET(Input!$A$1,0,MATCH(Index!I$6,Input!$1:$1,0)-1,10000,2),2,0),0)</f>
        <v>0</v>
      </c>
      <c r="K3644">
        <f t="shared" ca="1" si="1311"/>
        <v>117.97405680633329</v>
      </c>
      <c r="L3644" s="30">
        <f t="shared" ca="1" si="1312"/>
        <v>136.20469819531664</v>
      </c>
      <c r="N3644">
        <f t="shared" ca="1" si="1323"/>
        <v>1.3724914137482582E-2</v>
      </c>
      <c r="O3644">
        <f t="shared" ca="1" si="1324"/>
        <v>1.2140914083604978E-2</v>
      </c>
      <c r="Q3644">
        <f t="shared" ca="1" si="1335"/>
        <v>8.8797399098967722E-2</v>
      </c>
      <c r="R3644">
        <f t="shared" ca="1" si="1334"/>
        <v>9.6328559098547623E-2</v>
      </c>
      <c r="T3644">
        <f t="shared" ca="1" si="1345"/>
        <v>6.5724597794276016E-2</v>
      </c>
      <c r="U3644">
        <f t="shared" ca="1" si="1340"/>
        <v>0.10790882829337055</v>
      </c>
      <c r="W3644">
        <f t="shared" ca="1" si="1341"/>
        <v>0.73955186663028982</v>
      </c>
      <c r="X3644">
        <f t="shared" ca="1" si="1342"/>
        <v>0.32967195041815039</v>
      </c>
      <c r="Z3644">
        <f t="shared" ca="1" si="1353"/>
        <v>117.53621494602115</v>
      </c>
      <c r="AA3644">
        <f t="shared" ca="1" si="1353"/>
        <v>118.04139650799861</v>
      </c>
      <c r="AB3644">
        <f t="shared" ca="1" si="1353"/>
        <v>117.99189905035972</v>
      </c>
      <c r="AC3644">
        <f t="shared" ca="1" si="1354"/>
        <v>118.04139650799861</v>
      </c>
      <c r="AE3644">
        <f ca="1">IFERROR(VLOOKUP($B3644,OFFSET(Input!$A$1,0,MATCH(Index!AE$6&amp;" Index",Input!$1:$1,0)-1,10000,2),2,0),AE3643)</f>
        <v>11.63</v>
      </c>
      <c r="AF3644">
        <f t="shared" ca="1" si="1346"/>
        <v>11.819333333333333</v>
      </c>
      <c r="AG3644">
        <f t="shared" ca="1" si="1346"/>
        <v>11.791000000000002</v>
      </c>
      <c r="AH3644">
        <f t="shared" ca="1" si="1346"/>
        <v>11.632400000000001</v>
      </c>
      <c r="AI3644">
        <f t="shared" ca="1" si="1347"/>
        <v>11.791000000000002</v>
      </c>
      <c r="AK3644">
        <f t="shared" ca="1" si="1348"/>
        <v>-1</v>
      </c>
      <c r="AL3644">
        <f t="shared" ca="1" si="1349"/>
        <v>1</v>
      </c>
      <c r="AN3644" t="str">
        <f t="shared" ca="1" si="1357"/>
        <v>Not Down</v>
      </c>
      <c r="AO3644" t="str">
        <f t="shared" ca="1" si="1320"/>
        <v>Not Up</v>
      </c>
      <c r="AQ3644">
        <f t="shared" ca="1" si="1355"/>
        <v>1</v>
      </c>
      <c r="AR3644">
        <f t="shared" ca="1" si="1356"/>
        <v>0</v>
      </c>
      <c r="AT3644">
        <f t="shared" ca="1" si="1336"/>
        <v>1</v>
      </c>
      <c r="AU3644">
        <f t="shared" ca="1" si="1337"/>
        <v>0</v>
      </c>
      <c r="AW3644" s="34">
        <f t="shared" ca="1" si="1304"/>
        <v>5.8957276877844786E-2</v>
      </c>
      <c r="AX3644" s="34">
        <f t="shared" ca="1" si="1305"/>
        <v>4.4182785146250847E-2</v>
      </c>
      <c r="AY3644" s="23">
        <f t="shared" ca="1" si="1350"/>
        <v>5.8957276877844786E-2</v>
      </c>
      <c r="BA3644" s="6">
        <f t="shared" ca="1" si="1343"/>
        <v>0.84807173342819731</v>
      </c>
      <c r="BB3644">
        <f t="shared" ca="1" si="1344"/>
        <v>0.89222192089009222</v>
      </c>
      <c r="BC3644" t="str">
        <f t="shared" ca="1" si="1332"/>
        <v>HYG UP Equity</v>
      </c>
      <c r="BD3644" t="str">
        <f t="shared" ca="1" si="1333"/>
        <v>HYG UP Equity</v>
      </c>
      <c r="BF3644">
        <f t="shared" ca="1" si="1351"/>
        <v>1</v>
      </c>
      <c r="BG3644">
        <f t="shared" ca="1" si="1352"/>
        <v>0</v>
      </c>
      <c r="BI3644">
        <f t="shared" ca="1" si="1321"/>
        <v>1</v>
      </c>
      <c r="BJ3644">
        <f t="shared" ca="1" si="1322"/>
        <v>0</v>
      </c>
      <c r="BL3644">
        <f t="shared" ca="1" si="1338"/>
        <v>11.679931922056456</v>
      </c>
      <c r="BM3644">
        <f t="shared" ca="1" si="1339"/>
        <v>0</v>
      </c>
      <c r="BN3644" s="9">
        <f t="shared" ca="1" si="1330"/>
        <v>0.99999999999999989</v>
      </c>
      <c r="BO3644" s="9">
        <f t="shared" ca="1" si="1331"/>
        <v>0</v>
      </c>
      <c r="BP3644" s="9">
        <f t="shared" ca="1" si="1325"/>
        <v>0.99999999999999989</v>
      </c>
      <c r="BQ3644" s="9">
        <f t="shared" ca="1" si="1326"/>
        <v>0</v>
      </c>
      <c r="BR3644">
        <f t="shared" ca="1" si="1327"/>
        <v>1377.928952066794</v>
      </c>
      <c r="BS3644">
        <f t="shared" ca="1" si="1328"/>
        <v>1.3819533155266406E-2</v>
      </c>
      <c r="BT3644">
        <f t="shared" ca="1" si="1329"/>
        <v>1.8055555555555555E-5</v>
      </c>
      <c r="BU3644">
        <f t="shared" ca="1" si="1306"/>
        <v>0</v>
      </c>
      <c r="BV3644">
        <f t="shared" ca="1" si="1307"/>
        <v>0</v>
      </c>
      <c r="BW3644" s="35">
        <f ca="1">IFERROR(VLOOKUP($B3644,OFFSET(Input!$A$1,0,MATCH(Index!BW$6&amp;" Index",Input!$1:$1,0)-1,10000,2),2,0)/100,BW3643)</f>
        <v>6.6E-3</v>
      </c>
      <c r="BX3644">
        <f t="shared" ca="1" si="1313"/>
        <v>1.7738501254127802E-2</v>
      </c>
      <c r="BY3644">
        <f t="shared" ca="1" si="1314"/>
        <v>1.5293281464213819E-2</v>
      </c>
      <c r="BZ3644">
        <f t="shared" ca="1" si="1315"/>
        <v>2.1757302593401625E-3</v>
      </c>
      <c r="CA3644">
        <f t="shared" ca="1" si="1316"/>
        <v>13.576863112956216</v>
      </c>
      <c r="CB3644">
        <f t="shared" ca="1" si="1317"/>
        <v>0</v>
      </c>
      <c r="CC3644">
        <f t="shared" ca="1" si="1318"/>
        <v>13.546007060497216</v>
      </c>
      <c r="CD3644">
        <f t="shared" ca="1" si="1319"/>
        <v>1114.6622724838921</v>
      </c>
      <c r="CE3644">
        <v>1114.6622724838901</v>
      </c>
      <c r="CF3644" t="b">
        <f t="shared" ca="1" si="1308"/>
        <v>1</v>
      </c>
    </row>
    <row r="3645" spans="2:84" x14ac:dyDescent="0.25">
      <c r="B3645" s="2">
        <v>42810</v>
      </c>
      <c r="C3645">
        <f t="shared" ca="1" si="1309"/>
        <v>0</v>
      </c>
      <c r="D3645">
        <f t="shared" ca="1" si="1310"/>
        <v>0</v>
      </c>
      <c r="E3645">
        <f ca="1">IF($B3645&lt;VLOOKUP(E$6&amp;" Equity",Param,4,0),"",IFERROR(VLOOKUP($B3645,OFFSET(Input!$A$1,0,MATCH(Index!E$6&amp;" Equity",Input!$1:$1,0)-1,10000,2),2,0),E3644))</f>
        <v>87.05</v>
      </c>
      <c r="F3645" s="33">
        <v>117.9</v>
      </c>
      <c r="H3645">
        <f ca="1">IFERROR(VLOOKUP($B3645,OFFSET(Input!$A$1,0,MATCH(Index!H$6,Input!$1:$1,0)-1,10000,2),2,0),0)</f>
        <v>0</v>
      </c>
      <c r="I3645">
        <f ca="1">IFERROR(VLOOKUP($B3645,OFFSET(Input!$A$1,0,MATCH(Index!I$6,Input!$1:$1,0)-1,10000,2),2,0),0)</f>
        <v>0</v>
      </c>
      <c r="K3645">
        <f t="shared" ca="1" si="1311"/>
        <v>117.6362158647344</v>
      </c>
      <c r="L3645" s="30">
        <f t="shared" ca="1" si="1312"/>
        <v>135.51505415382138</v>
      </c>
      <c r="N3645">
        <f t="shared" ca="1" si="1323"/>
        <v>-2.8677966313585736E-3</v>
      </c>
      <c r="O3645">
        <f t="shared" ca="1" si="1324"/>
        <v>-5.0761530318605488E-3</v>
      </c>
      <c r="Q3645">
        <f t="shared" ca="1" si="1335"/>
        <v>8.853036781558607E-2</v>
      </c>
      <c r="R3645">
        <f t="shared" ca="1" si="1334"/>
        <v>9.7984166292134134E-2</v>
      </c>
      <c r="T3645">
        <f t="shared" ca="1" si="1345"/>
        <v>6.6497181752217929E-2</v>
      </c>
      <c r="U3645">
        <f t="shared" ca="1" si="1340"/>
        <v>0.10817064210120025</v>
      </c>
      <c r="W3645">
        <f t="shared" ca="1" si="1341"/>
        <v>0.73824386414435594</v>
      </c>
      <c r="X3645">
        <f t="shared" ca="1" si="1342"/>
        <v>0.35331601461447398</v>
      </c>
      <c r="Z3645">
        <f t="shared" ca="1" si="1353"/>
        <v>117.41459220704556</v>
      </c>
      <c r="AA3645">
        <f t="shared" ca="1" si="1353"/>
        <v>118.01978765097272</v>
      </c>
      <c r="AB3645">
        <f t="shared" ca="1" si="1353"/>
        <v>117.99614010477413</v>
      </c>
      <c r="AC3645">
        <f t="shared" ca="1" si="1354"/>
        <v>118.01978765097272</v>
      </c>
      <c r="AE3645">
        <f ca="1">IFERROR(VLOOKUP($B3645,OFFSET(Input!$A$1,0,MATCH(Index!AE$6&amp;" Index",Input!$1:$1,0)-1,10000,2),2,0),AE3644)</f>
        <v>11.21</v>
      </c>
      <c r="AF3645">
        <f t="shared" ca="1" si="1346"/>
        <v>11.786000000000001</v>
      </c>
      <c r="AG3645">
        <f t="shared" ca="1" si="1346"/>
        <v>11.753000000000002</v>
      </c>
      <c r="AH3645">
        <f t="shared" ca="1" si="1346"/>
        <v>11.622799999999998</v>
      </c>
      <c r="AI3645">
        <f t="shared" ca="1" si="1347"/>
        <v>11.753000000000002</v>
      </c>
      <c r="AK3645">
        <f t="shared" ca="1" si="1348"/>
        <v>-1</v>
      </c>
      <c r="AL3645">
        <f t="shared" ca="1" si="1349"/>
        <v>1</v>
      </c>
      <c r="AN3645" t="str">
        <f t="shared" ca="1" si="1357"/>
        <v>Not Down</v>
      </c>
      <c r="AO3645" t="str">
        <f t="shared" ca="1" si="1320"/>
        <v>Not Up</v>
      </c>
      <c r="AQ3645">
        <f t="shared" ca="1" si="1355"/>
        <v>1</v>
      </c>
      <c r="AR3645">
        <f t="shared" ca="1" si="1356"/>
        <v>0</v>
      </c>
      <c r="AT3645">
        <f t="shared" ca="1" si="1336"/>
        <v>1</v>
      </c>
      <c r="AU3645">
        <f t="shared" ca="1" si="1337"/>
        <v>0</v>
      </c>
      <c r="AW3645" s="34">
        <f t="shared" ca="1" si="1304"/>
        <v>8.8797399098967722E-2</v>
      </c>
      <c r="AX3645" s="34">
        <f t="shared" ca="1" si="1305"/>
        <v>6.5724597794276016E-2</v>
      </c>
      <c r="AY3645" s="23">
        <f t="shared" ca="1" si="1350"/>
        <v>8.8797399098967722E-2</v>
      </c>
      <c r="BA3645" s="6">
        <f t="shared" ca="1" si="1343"/>
        <v>0.56307955534005338</v>
      </c>
      <c r="BB3645">
        <f t="shared" ca="1" si="1344"/>
        <v>0.56307955534005338</v>
      </c>
      <c r="BC3645" t="str">
        <f t="shared" ca="1" si="1332"/>
        <v>HYG UP Equity</v>
      </c>
      <c r="BD3645" t="str">
        <f t="shared" ca="1" si="1333"/>
        <v>HYG UP Equity</v>
      </c>
      <c r="BF3645">
        <f t="shared" ca="1" si="1351"/>
        <v>1</v>
      </c>
      <c r="BG3645">
        <f t="shared" ca="1" si="1352"/>
        <v>0</v>
      </c>
      <c r="BI3645">
        <f t="shared" ca="1" si="1321"/>
        <v>1</v>
      </c>
      <c r="BJ3645">
        <f t="shared" ca="1" si="1322"/>
        <v>0</v>
      </c>
      <c r="BL3645">
        <f t="shared" ca="1" si="1338"/>
        <v>11.679931922056456</v>
      </c>
      <c r="BM3645">
        <f t="shared" ca="1" si="1339"/>
        <v>0</v>
      </c>
      <c r="BN3645" s="9">
        <f t="shared" ca="1" si="1330"/>
        <v>1</v>
      </c>
      <c r="BO3645" s="9">
        <f t="shared" ca="1" si="1331"/>
        <v>0</v>
      </c>
      <c r="BP3645" s="9">
        <f t="shared" ca="1" si="1325"/>
        <v>1</v>
      </c>
      <c r="BQ3645" s="9">
        <f t="shared" ca="1" si="1326"/>
        <v>0</v>
      </c>
      <c r="BR3645">
        <f t="shared" ca="1" si="1327"/>
        <v>1373.9829928684353</v>
      </c>
      <c r="BS3645">
        <f t="shared" ca="1" si="1328"/>
        <v>-2.8636884306988408E-3</v>
      </c>
      <c r="BT3645">
        <f t="shared" ca="1" si="1329"/>
        <v>1.8055555555555558E-5</v>
      </c>
      <c r="BU3645">
        <f t="shared" ca="1" si="1306"/>
        <v>6.5828473110007775E-5</v>
      </c>
      <c r="BV3645">
        <f t="shared" ca="1" si="1307"/>
        <v>0</v>
      </c>
      <c r="BW3645" s="35">
        <f ca="1">IFERROR(VLOOKUP($B3645,OFFSET(Input!$A$1,0,MATCH(Index!BW$6&amp;" Index",Input!$1:$1,0)-1,10000,2),2,0)/100,BW3644)</f>
        <v>9.1000000000000004E-3</v>
      </c>
      <c r="BX3645">
        <f t="shared" ca="1" si="1313"/>
        <v>1.795672150095947E-2</v>
      </c>
      <c r="BY3645">
        <f t="shared" ca="1" si="1314"/>
        <v>1.5481420451165169E-2</v>
      </c>
      <c r="BZ3645">
        <f t="shared" ca="1" si="1315"/>
        <v>2.2024962407176394E-3</v>
      </c>
      <c r="CA3645">
        <f t="shared" ca="1" si="1316"/>
        <v>-2.8480129264012848</v>
      </c>
      <c r="CB3645">
        <f t="shared" ca="1" si="1317"/>
        <v>7.337651543094606E-2</v>
      </c>
      <c r="CC3645">
        <f t="shared" ca="1" si="1318"/>
        <v>-2.9526250875436379</v>
      </c>
      <c r="CD3645">
        <f t="shared" ca="1" si="1319"/>
        <v>1111.7096473963486</v>
      </c>
      <c r="CE3645">
        <v>1111.70964739635</v>
      </c>
      <c r="CF3645" t="b">
        <f t="shared" ca="1" si="1308"/>
        <v>1</v>
      </c>
    </row>
    <row r="3646" spans="2:84" x14ac:dyDescent="0.25">
      <c r="B3646" s="2">
        <v>42811</v>
      </c>
      <c r="C3646">
        <f t="shared" ca="1" si="1309"/>
        <v>0</v>
      </c>
      <c r="D3646">
        <f t="shared" ca="1" si="1310"/>
        <v>0</v>
      </c>
      <c r="E3646">
        <f ca="1">IF($B3646&lt;VLOOKUP(E$6&amp;" Equity",Param,4,0),"",IFERROR(VLOOKUP($B3646,OFFSET(Input!$A$1,0,MATCH(Index!E$6&amp;" Equity",Input!$1:$1,0)-1,10000,2),2,0),E3645))</f>
        <v>87.08</v>
      </c>
      <c r="F3646" s="33">
        <v>118.64</v>
      </c>
      <c r="H3646">
        <f ca="1">IFERROR(VLOOKUP($B3646,OFFSET(Input!$A$1,0,MATCH(Index!H$6,Input!$1:$1,0)-1,10000,2),2,0),0)</f>
        <v>0</v>
      </c>
      <c r="I3646">
        <f ca="1">IFERROR(VLOOKUP($B3646,OFFSET(Input!$A$1,0,MATCH(Index!I$6,Input!$1:$1,0)-1,10000,2),2,0),0)</f>
        <v>0</v>
      </c>
      <c r="K3646">
        <f t="shared" ca="1" si="1311"/>
        <v>117.67675677772627</v>
      </c>
      <c r="L3646" s="30">
        <f t="shared" ca="1" si="1312"/>
        <v>136.3656151383322</v>
      </c>
      <c r="N3646">
        <f t="shared" ca="1" si="1323"/>
        <v>3.445701521486783E-4</v>
      </c>
      <c r="O3646">
        <f t="shared" ca="1" si="1324"/>
        <v>6.2568902863513031E-3</v>
      </c>
      <c r="Q3646">
        <f t="shared" ca="1" si="1335"/>
        <v>8.8517839007153473E-2</v>
      </c>
      <c r="R3646">
        <f t="shared" ca="1" si="1334"/>
        <v>0.10206365186092223</v>
      </c>
      <c r="T3646">
        <f t="shared" ca="1" si="1345"/>
        <v>6.6448074792150633E-2</v>
      </c>
      <c r="U3646">
        <f t="shared" ca="1" si="1340"/>
        <v>0.10871994595219867</v>
      </c>
      <c r="W3646">
        <f t="shared" ca="1" si="1341"/>
        <v>0.71155157826247861</v>
      </c>
      <c r="X3646">
        <f t="shared" ca="1" si="1342"/>
        <v>0.36313550744635192</v>
      </c>
      <c r="Z3646">
        <f t="shared" ca="1" si="1353"/>
        <v>117.29161810430352</v>
      </c>
      <c r="AA3646">
        <f t="shared" ca="1" si="1353"/>
        <v>118.00491512022909</v>
      </c>
      <c r="AB3646">
        <f t="shared" ca="1" si="1353"/>
        <v>117.9955443536977</v>
      </c>
      <c r="AC3646">
        <f t="shared" ca="1" si="1354"/>
        <v>118.00491512022909</v>
      </c>
      <c r="AE3646">
        <f ca="1">IFERROR(VLOOKUP($B3646,OFFSET(Input!$A$1,0,MATCH(Index!AE$6&amp;" Index",Input!$1:$1,0)-1,10000,2),2,0),AE3645)</f>
        <v>11.28</v>
      </c>
      <c r="AF3646">
        <f t="shared" ca="1" si="1346"/>
        <v>11.773333333333335</v>
      </c>
      <c r="AG3646">
        <f t="shared" ca="1" si="1346"/>
        <v>11.729000000000003</v>
      </c>
      <c r="AH3646">
        <f t="shared" ca="1" si="1346"/>
        <v>11.638799999999996</v>
      </c>
      <c r="AI3646">
        <f t="shared" ca="1" si="1347"/>
        <v>11.729000000000003</v>
      </c>
      <c r="AK3646">
        <f t="shared" ca="1" si="1348"/>
        <v>-1</v>
      </c>
      <c r="AL3646">
        <f t="shared" ca="1" si="1349"/>
        <v>1</v>
      </c>
      <c r="AN3646" t="str">
        <f t="shared" ca="1" si="1357"/>
        <v>Not Down</v>
      </c>
      <c r="AO3646" t="str">
        <f t="shared" ca="1" si="1320"/>
        <v>Not Up</v>
      </c>
      <c r="AQ3646">
        <f t="shared" ca="1" si="1355"/>
        <v>1</v>
      </c>
      <c r="AR3646">
        <f t="shared" ca="1" si="1356"/>
        <v>0</v>
      </c>
      <c r="AT3646">
        <f t="shared" ca="1" si="1336"/>
        <v>1</v>
      </c>
      <c r="AU3646">
        <f t="shared" ca="1" si="1337"/>
        <v>0</v>
      </c>
      <c r="AW3646" s="34">
        <f t="shared" ca="1" si="1304"/>
        <v>8.853036781558607E-2</v>
      </c>
      <c r="AX3646" s="34">
        <f t="shared" ca="1" si="1305"/>
        <v>6.6497181752217929E-2</v>
      </c>
      <c r="AY3646" s="23">
        <f t="shared" ca="1" si="1350"/>
        <v>8.853036781558607E-2</v>
      </c>
      <c r="BA3646" s="6">
        <f t="shared" ca="1" si="1343"/>
        <v>0.56477795398018593</v>
      </c>
      <c r="BB3646">
        <f t="shared" ca="1" si="1344"/>
        <v>0.56307955534005338</v>
      </c>
      <c r="BC3646" t="str">
        <f t="shared" ca="1" si="1332"/>
        <v>HYG UP Equity</v>
      </c>
      <c r="BD3646" t="str">
        <f t="shared" ca="1" si="1333"/>
        <v>HYG UP Equity</v>
      </c>
      <c r="BF3646">
        <f t="shared" ca="1" si="1351"/>
        <v>1</v>
      </c>
      <c r="BG3646">
        <f t="shared" ca="1" si="1352"/>
        <v>0</v>
      </c>
      <c r="BI3646">
        <f t="shared" ca="1" si="1321"/>
        <v>1</v>
      </c>
      <c r="BJ3646">
        <f t="shared" ca="1" si="1322"/>
        <v>0</v>
      </c>
      <c r="BL3646">
        <f t="shared" ca="1" si="1338"/>
        <v>11.679931922056454</v>
      </c>
      <c r="BM3646">
        <f t="shared" ca="1" si="1339"/>
        <v>0</v>
      </c>
      <c r="BN3646" s="9">
        <f t="shared" ca="1" si="1330"/>
        <v>1</v>
      </c>
      <c r="BO3646" s="9">
        <f t="shared" ca="1" si="1331"/>
        <v>0</v>
      </c>
      <c r="BP3646" s="9">
        <f t="shared" ca="1" si="1325"/>
        <v>1</v>
      </c>
      <c r="BQ3646" s="9">
        <f t="shared" ca="1" si="1326"/>
        <v>0</v>
      </c>
      <c r="BR3646">
        <f t="shared" ca="1" si="1327"/>
        <v>1374.4565079722383</v>
      </c>
      <c r="BS3646">
        <f t="shared" ca="1" si="1328"/>
        <v>3.446295232625296E-4</v>
      </c>
      <c r="BT3646">
        <f t="shared" ca="1" si="1329"/>
        <v>1.8055555555555558E-5</v>
      </c>
      <c r="BU3646">
        <f t="shared" ca="1" si="1306"/>
        <v>0</v>
      </c>
      <c r="BV3646">
        <f t="shared" ca="1" si="1307"/>
        <v>0</v>
      </c>
      <c r="BW3646" s="35">
        <f ca="1">IFERROR(VLOOKUP($B3646,OFFSET(Input!$A$1,0,MATCH(Index!BW$6&amp;" Index",Input!$1:$1,0)-1,10000,2),2,0)/100,BW3645)</f>
        <v>9.1000000000000004E-3</v>
      </c>
      <c r="BX3646">
        <f t="shared" ca="1" si="1313"/>
        <v>1.1302434251390815E-2</v>
      </c>
      <c r="BY3646">
        <f t="shared" ca="1" si="1314"/>
        <v>1.5440411769393732E-2</v>
      </c>
      <c r="BZ3646">
        <f t="shared" ca="1" si="1315"/>
        <v>1.2278141468349451E-2</v>
      </c>
      <c r="CA3646">
        <f t="shared" ca="1" si="1316"/>
        <v>0.21573152461456072</v>
      </c>
      <c r="CB3646">
        <f t="shared" ca="1" si="1317"/>
        <v>0</v>
      </c>
      <c r="CC3646">
        <f t="shared" ca="1" si="1318"/>
        <v>0.20126682006212562</v>
      </c>
      <c r="CD3646">
        <f t="shared" ca="1" si="1319"/>
        <v>1111.9109142164107</v>
      </c>
      <c r="CE3646">
        <v>1111.91091421641</v>
      </c>
      <c r="CF3646" t="b">
        <f t="shared" ca="1" si="1308"/>
        <v>1</v>
      </c>
    </row>
    <row r="3647" spans="2:84" x14ac:dyDescent="0.25">
      <c r="B3647" s="2">
        <v>42814</v>
      </c>
      <c r="C3647">
        <f t="shared" ca="1" si="1309"/>
        <v>0</v>
      </c>
      <c r="D3647">
        <f t="shared" ca="1" si="1310"/>
        <v>0</v>
      </c>
      <c r="E3647">
        <f ca="1">IF($B3647&lt;VLOOKUP(E$6&amp;" Equity",Param,4,0),"",IFERROR(VLOOKUP($B3647,OFFSET(Input!$A$1,0,MATCH(Index!E$6&amp;" Equity",Input!$1:$1,0)-1,10000,2),2,0),E3646))</f>
        <v>87.003399999999999</v>
      </c>
      <c r="F3647" s="33">
        <v>119.15</v>
      </c>
      <c r="H3647">
        <f ca="1">IFERROR(VLOOKUP($B3647,OFFSET(Input!$A$1,0,MATCH(Index!H$6,Input!$1:$1,0)-1,10000,2),2,0),0)</f>
        <v>0</v>
      </c>
      <c r="I3647">
        <f ca="1">IFERROR(VLOOKUP($B3647,OFFSET(Input!$A$1,0,MATCH(Index!I$6,Input!$1:$1,0)-1,10000,2),2,0),0)</f>
        <v>0</v>
      </c>
      <c r="K3647">
        <f t="shared" ca="1" si="1311"/>
        <v>117.57324231322036</v>
      </c>
      <c r="L3647" s="30">
        <f t="shared" ca="1" si="1312"/>
        <v>136.95181257360318</v>
      </c>
      <c r="N3647">
        <f t="shared" ca="1" si="1323"/>
        <v>-8.8003801561423135E-4</v>
      </c>
      <c r="O3647">
        <f t="shared" ca="1" si="1324"/>
        <v>4.2895057150744388E-3</v>
      </c>
      <c r="Q3647">
        <f t="shared" ca="1" si="1335"/>
        <v>8.7171830419021254E-2</v>
      </c>
      <c r="R3647">
        <f t="shared" ca="1" si="1334"/>
        <v>0.10150430209682149</v>
      </c>
      <c r="T3647">
        <f t="shared" ca="1" si="1345"/>
        <v>6.6421705268868564E-2</v>
      </c>
      <c r="U3647">
        <f t="shared" ca="1" si="1340"/>
        <v>0.10775211081262007</v>
      </c>
      <c r="W3647">
        <f t="shared" ca="1" si="1341"/>
        <v>0.67231334155558808</v>
      </c>
      <c r="X3647">
        <f t="shared" ca="1" si="1342"/>
        <v>0.34920739009849766</v>
      </c>
      <c r="Z3647">
        <f t="shared" ca="1" si="1353"/>
        <v>117.19613074057004</v>
      </c>
      <c r="AA3647">
        <f t="shared" ca="1" si="1353"/>
        <v>117.97881207687533</v>
      </c>
      <c r="AB3647">
        <f t="shared" ca="1" si="1353"/>
        <v>117.98757880303576</v>
      </c>
      <c r="AC3647">
        <f t="shared" ca="1" si="1354"/>
        <v>117.98757880303576</v>
      </c>
      <c r="AE3647">
        <f ca="1">IFERROR(VLOOKUP($B3647,OFFSET(Input!$A$1,0,MATCH(Index!AE$6&amp;" Index",Input!$1:$1,0)-1,10000,2),2,0),AE3646)</f>
        <v>11.34</v>
      </c>
      <c r="AF3647">
        <f t="shared" ca="1" si="1346"/>
        <v>11.723333333333333</v>
      </c>
      <c r="AG3647">
        <f t="shared" ca="1" si="1346"/>
        <v>11.721500000000002</v>
      </c>
      <c r="AH3647">
        <f t="shared" ca="1" si="1346"/>
        <v>11.658399999999997</v>
      </c>
      <c r="AI3647">
        <f t="shared" ca="1" si="1347"/>
        <v>11.721500000000002</v>
      </c>
      <c r="AK3647">
        <f t="shared" ca="1" si="1348"/>
        <v>-1</v>
      </c>
      <c r="AL3647">
        <f t="shared" ca="1" si="1349"/>
        <v>1</v>
      </c>
      <c r="AN3647" t="str">
        <f t="shared" ca="1" si="1357"/>
        <v>Not Down</v>
      </c>
      <c r="AO3647" t="str">
        <f t="shared" ca="1" si="1320"/>
        <v>Not Up</v>
      </c>
      <c r="AQ3647">
        <f t="shared" ca="1" si="1355"/>
        <v>1</v>
      </c>
      <c r="AR3647">
        <f t="shared" ca="1" si="1356"/>
        <v>0</v>
      </c>
      <c r="AT3647">
        <f t="shared" ca="1" si="1336"/>
        <v>1</v>
      </c>
      <c r="AU3647">
        <f t="shared" ca="1" si="1337"/>
        <v>0</v>
      </c>
      <c r="AW3647" s="34">
        <f t="shared" ca="1" si="1304"/>
        <v>8.8517839007153473E-2</v>
      </c>
      <c r="AX3647" s="34">
        <f t="shared" ca="1" si="1305"/>
        <v>6.6448074792150633E-2</v>
      </c>
      <c r="AY3647" s="23">
        <f t="shared" ca="1" si="1350"/>
        <v>8.8517839007153473E-2</v>
      </c>
      <c r="BA3647" s="6">
        <f t="shared" ca="1" si="1343"/>
        <v>0.56485789261031671</v>
      </c>
      <c r="BB3647">
        <f t="shared" ca="1" si="1344"/>
        <v>0.56307955534005338</v>
      </c>
      <c r="BC3647" t="str">
        <f t="shared" ca="1" si="1332"/>
        <v>HYG UP Equity</v>
      </c>
      <c r="BD3647" t="str">
        <f t="shared" ca="1" si="1333"/>
        <v>HYG UP Equity</v>
      </c>
      <c r="BF3647">
        <f t="shared" ca="1" si="1351"/>
        <v>1</v>
      </c>
      <c r="BG3647">
        <f t="shared" ca="1" si="1352"/>
        <v>0</v>
      </c>
      <c r="BI3647">
        <f t="shared" ca="1" si="1321"/>
        <v>1</v>
      </c>
      <c r="BJ3647">
        <f t="shared" ca="1" si="1322"/>
        <v>0</v>
      </c>
      <c r="BL3647">
        <f t="shared" ca="1" si="1338"/>
        <v>11.679931922056456</v>
      </c>
      <c r="BM3647">
        <f t="shared" ca="1" si="1339"/>
        <v>0</v>
      </c>
      <c r="BN3647" s="9">
        <f t="shared" ca="1" si="1330"/>
        <v>1</v>
      </c>
      <c r="BO3647" s="9">
        <f t="shared" ca="1" si="1331"/>
        <v>0</v>
      </c>
      <c r="BP3647" s="9">
        <f t="shared" ca="1" si="1325"/>
        <v>1</v>
      </c>
      <c r="BQ3647" s="9">
        <f t="shared" ca="1" si="1326"/>
        <v>0</v>
      </c>
      <c r="BR3647">
        <f t="shared" ca="1" si="1327"/>
        <v>1373.2474660738612</v>
      </c>
      <c r="BS3647">
        <f t="shared" ca="1" si="1328"/>
        <v>-8.7965089572805688E-4</v>
      </c>
      <c r="BT3647">
        <f t="shared" ca="1" si="1329"/>
        <v>5.4166666666666671E-5</v>
      </c>
      <c r="BU3647">
        <f t="shared" ca="1" si="1306"/>
        <v>0</v>
      </c>
      <c r="BV3647">
        <f t="shared" ca="1" si="1307"/>
        <v>0</v>
      </c>
      <c r="BW3647" s="35">
        <f ca="1">IFERROR(VLOOKUP($B3647,OFFSET(Input!$A$1,0,MATCH(Index!BW$6&amp;" Index",Input!$1:$1,0)-1,10000,2),2,0)/100,BW3646)</f>
        <v>9.1000000000000004E-3</v>
      </c>
      <c r="BX3647">
        <f t="shared" ca="1" si="1313"/>
        <v>3.3913441420881145E-2</v>
      </c>
      <c r="BY3647">
        <f t="shared" ca="1" si="1314"/>
        <v>4.6329621425683774E-2</v>
      </c>
      <c r="BZ3647">
        <f t="shared" ca="1" si="1315"/>
        <v>3.6841093005510875E-2</v>
      </c>
      <c r="CA3647">
        <f t="shared" ca="1" si="1316"/>
        <v>-0.55074441458029078</v>
      </c>
      <c r="CB3647">
        <f t="shared" ca="1" si="1317"/>
        <v>0</v>
      </c>
      <c r="CC3647">
        <f t="shared" ca="1" si="1318"/>
        <v>-0.59414638442134482</v>
      </c>
      <c r="CD3647">
        <f t="shared" ca="1" si="1319"/>
        <v>1111.3167678319894</v>
      </c>
      <c r="CE3647">
        <v>1111.3167678319901</v>
      </c>
      <c r="CF3647" t="b">
        <f t="shared" ca="1" si="1308"/>
        <v>1</v>
      </c>
    </row>
    <row r="3648" spans="2:84" x14ac:dyDescent="0.25">
      <c r="B3648" s="2">
        <v>42815</v>
      </c>
      <c r="C3648">
        <f t="shared" ca="1" si="1309"/>
        <v>0</v>
      </c>
      <c r="D3648">
        <f t="shared" ca="1" si="1310"/>
        <v>0</v>
      </c>
      <c r="E3648">
        <f ca="1">IF($B3648&lt;VLOOKUP(E$6&amp;" Equity",Param,4,0),"",IFERROR(VLOOKUP($B3648,OFFSET(Input!$A$1,0,MATCH(Index!E$6&amp;" Equity",Input!$1:$1,0)-1,10000,2),2,0),E3647))</f>
        <v>86.29</v>
      </c>
      <c r="F3648" s="33">
        <v>120.14</v>
      </c>
      <c r="H3648">
        <f ca="1">IFERROR(VLOOKUP($B3648,OFFSET(Input!$A$1,0,MATCH(Index!H$6,Input!$1:$1,0)-1,10000,2),2,0),0)</f>
        <v>0</v>
      </c>
      <c r="I3648">
        <f ca="1">IFERROR(VLOOKUP($B3648,OFFSET(Input!$A$1,0,MATCH(Index!I$6,Input!$1:$1,0)-1,10000,2),2,0),0)</f>
        <v>0</v>
      </c>
      <c r="K3648">
        <f t="shared" ca="1" si="1311"/>
        <v>116.60917940227377</v>
      </c>
      <c r="L3648" s="30">
        <f t="shared" ca="1" si="1312"/>
        <v>138.08972524207039</v>
      </c>
      <c r="N3648">
        <f t="shared" ca="1" si="1323"/>
        <v>-8.2334818305163336E-3</v>
      </c>
      <c r="O3648">
        <f t="shared" ca="1" si="1324"/>
        <v>8.2745258772643059E-3</v>
      </c>
      <c r="Q3648">
        <f t="shared" ca="1" si="1335"/>
        <v>9.0752483800008235E-2</v>
      </c>
      <c r="R3648">
        <f t="shared" ca="1" si="1334"/>
        <v>0.10861088773111929</v>
      </c>
      <c r="T3648">
        <f t="shared" ca="1" si="1345"/>
        <v>7.1616328487763614E-2</v>
      </c>
      <c r="U3648">
        <f t="shared" ca="1" si="1340"/>
        <v>0.11151126299703251</v>
      </c>
      <c r="W3648">
        <f t="shared" ca="1" si="1341"/>
        <v>0.37875609099592999</v>
      </c>
      <c r="X3648">
        <f t="shared" ca="1" si="1342"/>
        <v>0.21456163870507836</v>
      </c>
      <c r="Z3648">
        <f t="shared" ca="1" si="1353"/>
        <v>117.08126482042641</v>
      </c>
      <c r="AA3648">
        <f t="shared" ca="1" si="1353"/>
        <v>117.88499601106733</v>
      </c>
      <c r="AB3648">
        <f t="shared" ca="1" si="1353"/>
        <v>117.93405409042452</v>
      </c>
      <c r="AC3648">
        <f t="shared" ca="1" si="1354"/>
        <v>117.93405409042452</v>
      </c>
      <c r="AE3648">
        <f ca="1">IFERROR(VLOOKUP($B3648,OFFSET(Input!$A$1,0,MATCH(Index!AE$6&amp;" Index",Input!$1:$1,0)-1,10000,2),2,0),AE3647)</f>
        <v>12.47</v>
      </c>
      <c r="AF3648">
        <f t="shared" ca="1" si="1346"/>
        <v>11.693333333333333</v>
      </c>
      <c r="AG3648">
        <f t="shared" ca="1" si="1346"/>
        <v>11.766500000000002</v>
      </c>
      <c r="AH3648">
        <f t="shared" ca="1" si="1346"/>
        <v>11.714399999999998</v>
      </c>
      <c r="AI3648">
        <f t="shared" ca="1" si="1347"/>
        <v>11.766500000000002</v>
      </c>
      <c r="AK3648">
        <f t="shared" ca="1" si="1348"/>
        <v>-1</v>
      </c>
      <c r="AL3648">
        <f t="shared" ca="1" si="1349"/>
        <v>-1</v>
      </c>
      <c r="AN3648" t="str">
        <f t="shared" ca="1" si="1357"/>
        <v>Not Down</v>
      </c>
      <c r="AO3648" t="str">
        <f t="shared" ca="1" si="1320"/>
        <v>Not Up</v>
      </c>
      <c r="AQ3648">
        <f t="shared" ca="1" si="1355"/>
        <v>1</v>
      </c>
      <c r="AR3648">
        <f t="shared" ca="1" si="1356"/>
        <v>0</v>
      </c>
      <c r="AT3648">
        <f t="shared" ca="1" si="1336"/>
        <v>1</v>
      </c>
      <c r="AU3648">
        <f t="shared" ca="1" si="1337"/>
        <v>0</v>
      </c>
      <c r="AW3648" s="34">
        <f t="shared" ca="1" si="1304"/>
        <v>8.7171830419021254E-2</v>
      </c>
      <c r="AX3648" s="34">
        <f t="shared" ca="1" si="1305"/>
        <v>6.6421705268868564E-2</v>
      </c>
      <c r="AY3648" s="23">
        <f t="shared" ca="1" si="1350"/>
        <v>8.7171830419021254E-2</v>
      </c>
      <c r="BA3648" s="6">
        <f t="shared" ca="1" si="1343"/>
        <v>0.57357978787020858</v>
      </c>
      <c r="BB3648">
        <f t="shared" ca="1" si="1344"/>
        <v>0.56307955534005338</v>
      </c>
      <c r="BC3648" t="str">
        <f t="shared" ca="1" si="1332"/>
        <v>HYG UP Equity</v>
      </c>
      <c r="BD3648" t="str">
        <f t="shared" ca="1" si="1333"/>
        <v>HYG UP Equity</v>
      </c>
      <c r="BF3648">
        <f t="shared" ca="1" si="1351"/>
        <v>1</v>
      </c>
      <c r="BG3648">
        <f t="shared" ca="1" si="1352"/>
        <v>0</v>
      </c>
      <c r="BI3648">
        <f t="shared" ca="1" si="1321"/>
        <v>1</v>
      </c>
      <c r="BJ3648">
        <f t="shared" ca="1" si="1322"/>
        <v>0</v>
      </c>
      <c r="BL3648">
        <f t="shared" ca="1" si="1338"/>
        <v>11.679931922056456</v>
      </c>
      <c r="BM3648">
        <f t="shared" ca="1" si="1339"/>
        <v>0</v>
      </c>
      <c r="BN3648" s="9">
        <f t="shared" ca="1" si="1330"/>
        <v>1</v>
      </c>
      <c r="BO3648" s="9">
        <f t="shared" ca="1" si="1331"/>
        <v>0</v>
      </c>
      <c r="BP3648" s="9">
        <f t="shared" ca="1" si="1325"/>
        <v>1</v>
      </c>
      <c r="BQ3648" s="9">
        <f t="shared" ca="1" si="1326"/>
        <v>0</v>
      </c>
      <c r="BR3648">
        <f t="shared" ca="1" si="1327"/>
        <v>1361.9872769054255</v>
      </c>
      <c r="BS3648">
        <f t="shared" ca="1" si="1328"/>
        <v>-8.1996795527530253E-3</v>
      </c>
      <c r="BT3648">
        <f t="shared" ca="1" si="1329"/>
        <v>1.8055555555555558E-5</v>
      </c>
      <c r="BU3648">
        <f t="shared" ca="1" si="1306"/>
        <v>0</v>
      </c>
      <c r="BV3648">
        <f t="shared" ca="1" si="1307"/>
        <v>0</v>
      </c>
      <c r="BW3648" s="35">
        <f ca="1">IFERROR(VLOOKUP($B3648,OFFSET(Input!$A$1,0,MATCH(Index!BW$6&amp;" Index",Input!$1:$1,0)-1,10000,2),2,0)/100,BW3647)</f>
        <v>9.1000000000000004E-3</v>
      </c>
      <c r="BX3648">
        <f t="shared" ca="1" si="1313"/>
        <v>1.1298439957147452E-2</v>
      </c>
      <c r="BY3648">
        <f t="shared" ca="1" si="1314"/>
        <v>1.5434955108777631E-2</v>
      </c>
      <c r="BZ3648">
        <f t="shared" ca="1" si="1315"/>
        <v>1.2273802357968856E-2</v>
      </c>
      <c r="CA3648">
        <f t="shared" ca="1" si="1316"/>
        <v>-5.1310294390871851</v>
      </c>
      <c r="CB3648">
        <f t="shared" ca="1" si="1317"/>
        <v>0</v>
      </c>
      <c r="CC3648">
        <f t="shared" ca="1" si="1318"/>
        <v>-5.1454890317951412</v>
      </c>
      <c r="CD3648">
        <f t="shared" ca="1" si="1319"/>
        <v>1106.1712788001942</v>
      </c>
      <c r="CE3648">
        <v>1106.1712788001901</v>
      </c>
      <c r="CF3648" t="b">
        <f t="shared" ca="1" si="1308"/>
        <v>1</v>
      </c>
    </row>
    <row r="3649" spans="2:84" x14ac:dyDescent="0.25">
      <c r="B3649" s="2">
        <v>42816</v>
      </c>
      <c r="C3649">
        <f t="shared" ca="1" si="1309"/>
        <v>0</v>
      </c>
      <c r="D3649">
        <f t="shared" ca="1" si="1310"/>
        <v>0</v>
      </c>
      <c r="E3649">
        <f ca="1">IF($B3649&lt;VLOOKUP(E$6&amp;" Equity",Param,4,0),"",IFERROR(VLOOKUP($B3649,OFFSET(Input!$A$1,0,MATCH(Index!E$6&amp;" Equity",Input!$1:$1,0)-1,10000,2),2,0),E3648))</f>
        <v>86.5</v>
      </c>
      <c r="F3649" s="33">
        <v>120.62</v>
      </c>
      <c r="H3649">
        <f ca="1">IFERROR(VLOOKUP($B3649,OFFSET(Input!$A$1,0,MATCH(Index!H$6,Input!$1:$1,0)-1,10000,2),2,0),0)</f>
        <v>0</v>
      </c>
      <c r="I3649">
        <f ca="1">IFERROR(VLOOKUP($B3649,OFFSET(Input!$A$1,0,MATCH(Index!I$6,Input!$1:$1,0)-1,10000,2),2,0),0)</f>
        <v>0</v>
      </c>
      <c r="K3649">
        <f t="shared" ca="1" si="1311"/>
        <v>116.89296579321683</v>
      </c>
      <c r="L3649" s="30">
        <f t="shared" ca="1" si="1312"/>
        <v>138.64144047526659</v>
      </c>
      <c r="N3649">
        <f t="shared" ca="1" si="1323"/>
        <v>2.4306974176174895E-3</v>
      </c>
      <c r="O3649">
        <f t="shared" ca="1" si="1324"/>
        <v>3.9873786008253441E-3</v>
      </c>
      <c r="Q3649">
        <f t="shared" ca="1" si="1335"/>
        <v>8.5211629419590054E-2</v>
      </c>
      <c r="R3649">
        <f t="shared" ca="1" si="1334"/>
        <v>0.10703705658022653</v>
      </c>
      <c r="T3649">
        <f t="shared" ca="1" si="1345"/>
        <v>7.2116186672779345E-2</v>
      </c>
      <c r="U3649">
        <f t="shared" ca="1" si="1340"/>
        <v>0.11225067353218145</v>
      </c>
      <c r="W3649">
        <f t="shared" ca="1" si="1341"/>
        <v>0.33610382132511157</v>
      </c>
      <c r="X3649">
        <f t="shared" ca="1" si="1342"/>
        <v>0.22558062267533632</v>
      </c>
      <c r="Z3649">
        <f t="shared" ca="1" si="1353"/>
        <v>117.07315663782802</v>
      </c>
      <c r="AA3649">
        <f t="shared" ca="1" si="1353"/>
        <v>117.80267824730211</v>
      </c>
      <c r="AB3649">
        <f t="shared" ca="1" si="1353"/>
        <v>117.88865161244574</v>
      </c>
      <c r="AC3649">
        <f t="shared" ca="1" si="1354"/>
        <v>117.88865161244574</v>
      </c>
      <c r="AE3649">
        <f ca="1">IFERROR(VLOOKUP($B3649,OFFSET(Input!$A$1,0,MATCH(Index!AE$6&amp;" Index",Input!$1:$1,0)-1,10000,2),2,0),AE3648)</f>
        <v>12.81</v>
      </c>
      <c r="AF3649">
        <f t="shared" ca="1" si="1346"/>
        <v>11.711333333333332</v>
      </c>
      <c r="AG3649">
        <f t="shared" ca="1" si="1346"/>
        <v>11.82</v>
      </c>
      <c r="AH3649">
        <f t="shared" ca="1" si="1346"/>
        <v>11.797200000000002</v>
      </c>
      <c r="AI3649">
        <f t="shared" ca="1" si="1347"/>
        <v>11.82</v>
      </c>
      <c r="AK3649">
        <f t="shared" ca="1" si="1348"/>
        <v>-1</v>
      </c>
      <c r="AL3649">
        <f t="shared" ca="1" si="1349"/>
        <v>-1</v>
      </c>
      <c r="AN3649" t="str">
        <f t="shared" ca="1" si="1357"/>
        <v>Not Down</v>
      </c>
      <c r="AO3649" t="str">
        <f t="shared" ca="1" si="1320"/>
        <v>Not Up</v>
      </c>
      <c r="AQ3649">
        <f t="shared" ca="1" si="1355"/>
        <v>1</v>
      </c>
      <c r="AR3649">
        <f t="shared" ca="1" si="1356"/>
        <v>0</v>
      </c>
      <c r="AT3649">
        <f t="shared" ca="1" si="1336"/>
        <v>1</v>
      </c>
      <c r="AU3649">
        <f t="shared" ca="1" si="1337"/>
        <v>0</v>
      </c>
      <c r="AW3649" s="34">
        <f t="shared" ca="1" si="1304"/>
        <v>9.0752483800008235E-2</v>
      </c>
      <c r="AX3649" s="34">
        <f t="shared" ca="1" si="1305"/>
        <v>7.1616328487763614E-2</v>
      </c>
      <c r="AY3649" s="23">
        <f t="shared" ca="1" si="1350"/>
        <v>9.0752483800008235E-2</v>
      </c>
      <c r="BA3649" s="6">
        <f t="shared" ca="1" si="1343"/>
        <v>0.55094910801764152</v>
      </c>
      <c r="BB3649">
        <f t="shared" ca="1" si="1344"/>
        <v>0.56307955534005338</v>
      </c>
      <c r="BC3649" t="str">
        <f t="shared" ca="1" si="1332"/>
        <v>HYG UP Equity</v>
      </c>
      <c r="BD3649" t="str">
        <f t="shared" ca="1" si="1333"/>
        <v>HYG UP Equity</v>
      </c>
      <c r="BF3649">
        <f t="shared" ca="1" si="1351"/>
        <v>1</v>
      </c>
      <c r="BG3649">
        <f t="shared" ca="1" si="1352"/>
        <v>0</v>
      </c>
      <c r="BI3649">
        <f t="shared" ca="1" si="1321"/>
        <v>1</v>
      </c>
      <c r="BJ3649">
        <f t="shared" ca="1" si="1322"/>
        <v>0</v>
      </c>
      <c r="BL3649">
        <f t="shared" ca="1" si="1338"/>
        <v>11.679931922056458</v>
      </c>
      <c r="BM3649">
        <f t="shared" ca="1" si="1339"/>
        <v>0</v>
      </c>
      <c r="BN3649" s="9">
        <f t="shared" ca="1" si="1330"/>
        <v>0.99999999999999989</v>
      </c>
      <c r="BO3649" s="9">
        <f t="shared" ca="1" si="1331"/>
        <v>0</v>
      </c>
      <c r="BP3649" s="9">
        <f t="shared" ca="1" si="1325"/>
        <v>1</v>
      </c>
      <c r="BQ3649" s="9">
        <f t="shared" ca="1" si="1326"/>
        <v>0</v>
      </c>
      <c r="BR3649">
        <f t="shared" ca="1" si="1327"/>
        <v>1365.3018826320467</v>
      </c>
      <c r="BS3649">
        <f t="shared" ca="1" si="1328"/>
        <v>2.4336539575848803E-3</v>
      </c>
      <c r="BT3649">
        <f t="shared" ca="1" si="1329"/>
        <v>1.8055555555555555E-5</v>
      </c>
      <c r="BU3649">
        <f t="shared" ca="1" si="1306"/>
        <v>2.2204460492503132E-20</v>
      </c>
      <c r="BV3649">
        <f t="shared" ca="1" si="1307"/>
        <v>0</v>
      </c>
      <c r="BW3649" s="35">
        <f ca="1">IFERROR(VLOOKUP($B3649,OFFSET(Input!$A$1,0,MATCH(Index!BW$6&amp;" Index",Input!$1:$1,0)-1,10000,2),2,0)/100,BW3648)</f>
        <v>9.1000000000000004E-3</v>
      </c>
      <c r="BX3649">
        <f t="shared" ca="1" si="1313"/>
        <v>1.124612724077468E-2</v>
      </c>
      <c r="BY3649">
        <f t="shared" ca="1" si="1314"/>
        <v>1.536348998333603E-2</v>
      </c>
      <c r="BZ3649">
        <f t="shared" ca="1" si="1315"/>
        <v>1.2216973632587022E-2</v>
      </c>
      <c r="CA3649">
        <f t="shared" ca="1" si="1316"/>
        <v>1.515831622173107</v>
      </c>
      <c r="CB3649">
        <f t="shared" ca="1" si="1317"/>
        <v>2.456193645806058E-17</v>
      </c>
      <c r="CC3649">
        <f t="shared" ca="1" si="1318"/>
        <v>1.5014389785815834</v>
      </c>
      <c r="CD3649">
        <f t="shared" ca="1" si="1319"/>
        <v>1107.6727177787757</v>
      </c>
      <c r="CE3649">
        <v>1107.67271777877</v>
      </c>
      <c r="CF3649" t="b">
        <f t="shared" ca="1" si="1308"/>
        <v>1</v>
      </c>
    </row>
    <row r="3650" spans="2:84" x14ac:dyDescent="0.25">
      <c r="B3650" s="2">
        <v>42817</v>
      </c>
      <c r="C3650">
        <f t="shared" ca="1" si="1309"/>
        <v>0</v>
      </c>
      <c r="D3650">
        <f t="shared" ca="1" si="1310"/>
        <v>0</v>
      </c>
      <c r="E3650">
        <f ca="1">IF($B3650&lt;VLOOKUP(E$6&amp;" Equity",Param,4,0),"",IFERROR(VLOOKUP($B3650,OFFSET(Input!$A$1,0,MATCH(Index!E$6&amp;" Equity",Input!$1:$1,0)-1,10000,2),2,0),E3649))</f>
        <v>86.53</v>
      </c>
      <c r="F3650" s="33">
        <v>120.45</v>
      </c>
      <c r="H3650">
        <f ca="1">IFERROR(VLOOKUP($B3650,OFFSET(Input!$A$1,0,MATCH(Index!H$6,Input!$1:$1,0)-1,10000,2),2,0),0)</f>
        <v>0</v>
      </c>
      <c r="I3650">
        <f ca="1">IFERROR(VLOOKUP($B3650,OFFSET(Input!$A$1,0,MATCH(Index!I$6,Input!$1:$1,0)-1,10000,2),2,0),0)</f>
        <v>0</v>
      </c>
      <c r="K3650">
        <f t="shared" ca="1" si="1311"/>
        <v>116.93350670620869</v>
      </c>
      <c r="L3650" s="30">
        <f t="shared" ca="1" si="1312"/>
        <v>138.44604133017626</v>
      </c>
      <c r="N3650">
        <f t="shared" ca="1" si="1323"/>
        <v>3.4676068081378962E-4</v>
      </c>
      <c r="O3650">
        <f t="shared" ca="1" si="1324"/>
        <v>-1.4103789619603466E-3</v>
      </c>
      <c r="Q3650">
        <f t="shared" ca="1" si="1335"/>
        <v>8.4176358062446763E-2</v>
      </c>
      <c r="R3650">
        <f t="shared" ca="1" si="1334"/>
        <v>9.944351501223514E-2</v>
      </c>
      <c r="T3650">
        <f t="shared" ca="1" si="1345"/>
        <v>7.2054696385170758E-2</v>
      </c>
      <c r="U3650">
        <f t="shared" ca="1" si="1340"/>
        <v>0.11186061651237064</v>
      </c>
      <c r="W3650">
        <f t="shared" ca="1" si="1341"/>
        <v>0.30056325263612627</v>
      </c>
      <c r="X3650">
        <f t="shared" ca="1" si="1342"/>
        <v>0.22155650912513489</v>
      </c>
      <c r="Z3650">
        <f t="shared" ca="1" si="1353"/>
        <v>117.10018391315593</v>
      </c>
      <c r="AA3650">
        <f t="shared" ca="1" si="1353"/>
        <v>117.71700549417771</v>
      </c>
      <c r="AB3650">
        <f t="shared" ca="1" si="1353"/>
        <v>117.84325616048402</v>
      </c>
      <c r="AC3650">
        <f t="shared" ca="1" si="1354"/>
        <v>117.84325616048402</v>
      </c>
      <c r="AE3650">
        <f ca="1">IFERROR(VLOOKUP($B3650,OFFSET(Input!$A$1,0,MATCH(Index!AE$6&amp;" Index",Input!$1:$1,0)-1,10000,2),2,0),AE3649)</f>
        <v>13.12</v>
      </c>
      <c r="AF3650">
        <f t="shared" ca="1" si="1346"/>
        <v>11.798666666666666</v>
      </c>
      <c r="AG3650">
        <f t="shared" ca="1" si="1346"/>
        <v>11.890500000000001</v>
      </c>
      <c r="AH3650">
        <f t="shared" ca="1" si="1346"/>
        <v>11.843200000000001</v>
      </c>
      <c r="AI3650">
        <f t="shared" ca="1" si="1347"/>
        <v>11.890500000000001</v>
      </c>
      <c r="AK3650">
        <f t="shared" ca="1" si="1348"/>
        <v>-1</v>
      </c>
      <c r="AL3650">
        <f t="shared" ca="1" si="1349"/>
        <v>-1</v>
      </c>
      <c r="AN3650" t="str">
        <f t="shared" ca="1" si="1357"/>
        <v>Not Down</v>
      </c>
      <c r="AO3650" t="str">
        <f t="shared" ca="1" si="1320"/>
        <v>Not Up</v>
      </c>
      <c r="AQ3650">
        <f t="shared" ca="1" si="1355"/>
        <v>1</v>
      </c>
      <c r="AR3650">
        <f t="shared" ca="1" si="1356"/>
        <v>0</v>
      </c>
      <c r="AT3650">
        <f t="shared" ca="1" si="1336"/>
        <v>1</v>
      </c>
      <c r="AU3650">
        <f t="shared" ca="1" si="1337"/>
        <v>0</v>
      </c>
      <c r="AW3650" s="34">
        <f t="shared" ca="1" si="1304"/>
        <v>8.5211629419590054E-2</v>
      </c>
      <c r="AX3650" s="34">
        <f t="shared" ca="1" si="1305"/>
        <v>7.2116186672779345E-2</v>
      </c>
      <c r="AY3650" s="23">
        <f t="shared" ca="1" si="1350"/>
        <v>8.5211629419590054E-2</v>
      </c>
      <c r="BA3650" s="6">
        <f t="shared" ca="1" si="1343"/>
        <v>0.58677436801255511</v>
      </c>
      <c r="BB3650">
        <f t="shared" ca="1" si="1344"/>
        <v>0.56307955534005338</v>
      </c>
      <c r="BC3650" t="str">
        <f t="shared" ca="1" si="1332"/>
        <v>HYG UP Equity</v>
      </c>
      <c r="BD3650" t="str">
        <f t="shared" ca="1" si="1333"/>
        <v>HYG UP Equity</v>
      </c>
      <c r="BF3650">
        <f t="shared" ca="1" si="1351"/>
        <v>1</v>
      </c>
      <c r="BG3650">
        <f t="shared" ca="1" si="1352"/>
        <v>0</v>
      </c>
      <c r="BI3650">
        <f t="shared" ca="1" si="1321"/>
        <v>1</v>
      </c>
      <c r="BJ3650">
        <f t="shared" ca="1" si="1322"/>
        <v>0</v>
      </c>
      <c r="BL3650">
        <f t="shared" ca="1" si="1338"/>
        <v>11.679931922056458</v>
      </c>
      <c r="BM3650">
        <f t="shared" ca="1" si="1339"/>
        <v>0</v>
      </c>
      <c r="BN3650" s="9">
        <f t="shared" ca="1" si="1330"/>
        <v>0.99999999999999989</v>
      </c>
      <c r="BO3650" s="9">
        <f t="shared" ca="1" si="1331"/>
        <v>0</v>
      </c>
      <c r="BP3650" s="9">
        <f t="shared" ca="1" si="1325"/>
        <v>0.99999999999999989</v>
      </c>
      <c r="BQ3650" s="9">
        <f t="shared" ca="1" si="1326"/>
        <v>0</v>
      </c>
      <c r="BR3650">
        <f t="shared" ca="1" si="1327"/>
        <v>1365.7753977358498</v>
      </c>
      <c r="BS3650">
        <f t="shared" ca="1" si="1328"/>
        <v>3.4682080924852698E-4</v>
      </c>
      <c r="BT3650">
        <f t="shared" ca="1" si="1329"/>
        <v>1.8055555555555555E-5</v>
      </c>
      <c r="BU3650">
        <f t="shared" ca="1" si="1306"/>
        <v>0</v>
      </c>
      <c r="BV3650">
        <f t="shared" ca="1" si="1307"/>
        <v>0</v>
      </c>
      <c r="BW3650" s="35">
        <f ca="1">IFERROR(VLOOKUP($B3650,OFFSET(Input!$A$1,0,MATCH(Index!BW$6&amp;" Index",Input!$1:$1,0)-1,10000,2),2,0)/100,BW3649)</f>
        <v>9.1000000000000004E-3</v>
      </c>
      <c r="BX3650">
        <f t="shared" ca="1" si="1313"/>
        <v>1.1261391941749108E-2</v>
      </c>
      <c r="BY3650">
        <f t="shared" ca="1" si="1314"/>
        <v>1.5384343302482997E-2</v>
      </c>
      <c r="BZ3650">
        <f t="shared" ca="1" si="1315"/>
        <v>1.2233556092070299E-2</v>
      </c>
      <c r="CA3650">
        <f t="shared" ca="1" si="1316"/>
        <v>0.21631486522166402</v>
      </c>
      <c r="CB3650">
        <f t="shared" ca="1" si="1317"/>
        <v>0</v>
      </c>
      <c r="CC3650">
        <f t="shared" ca="1" si="1318"/>
        <v>0.20190268606950221</v>
      </c>
      <c r="CD3650">
        <f t="shared" ca="1" si="1319"/>
        <v>1107.8746204648453</v>
      </c>
      <c r="CE3650">
        <v>1107.8746204648401</v>
      </c>
      <c r="CF3650" t="b">
        <f t="shared" ca="1" si="1308"/>
        <v>1</v>
      </c>
    </row>
    <row r="3651" spans="2:84" x14ac:dyDescent="0.25">
      <c r="B3651" s="2">
        <v>42818</v>
      </c>
      <c r="C3651">
        <f t="shared" ca="1" si="1309"/>
        <v>0</v>
      </c>
      <c r="D3651">
        <f t="shared" ca="1" si="1310"/>
        <v>0</v>
      </c>
      <c r="E3651">
        <f ca="1">IF($B3651&lt;VLOOKUP(E$6&amp;" Equity",Param,4,0),"",IFERROR(VLOOKUP($B3651,OFFSET(Input!$A$1,0,MATCH(Index!E$6&amp;" Equity",Input!$1:$1,0)-1,10000,2),2,0),E3650))</f>
        <v>86.83</v>
      </c>
      <c r="F3651" s="33">
        <v>120.88</v>
      </c>
      <c r="H3651">
        <f ca="1">IFERROR(VLOOKUP($B3651,OFFSET(Input!$A$1,0,MATCH(Index!H$6,Input!$1:$1,0)-1,10000,2),2,0),0)</f>
        <v>0</v>
      </c>
      <c r="I3651">
        <f ca="1">IFERROR(VLOOKUP($B3651,OFFSET(Input!$A$1,0,MATCH(Index!I$6,Input!$1:$1,0)-1,10000,2),2,0),0)</f>
        <v>0</v>
      </c>
      <c r="K3651">
        <f t="shared" ca="1" si="1311"/>
        <v>117.33891583612736</v>
      </c>
      <c r="L3651" s="30">
        <f t="shared" ca="1" si="1312"/>
        <v>138.94028622658121</v>
      </c>
      <c r="N3651">
        <f t="shared" ca="1" si="1323"/>
        <v>3.4610094539063328E-3</v>
      </c>
      <c r="O3651">
        <f t="shared" ca="1" si="1324"/>
        <v>3.5635889036037872E-3</v>
      </c>
      <c r="Q3651">
        <f t="shared" ca="1" si="1335"/>
        <v>8.5932970702042977E-2</v>
      </c>
      <c r="R3651">
        <f t="shared" ca="1" si="1334"/>
        <v>9.9497812155703108E-2</v>
      </c>
      <c r="T3651">
        <f t="shared" ca="1" si="1345"/>
        <v>7.3040233093401297E-2</v>
      </c>
      <c r="U3651">
        <f t="shared" ca="1" si="1340"/>
        <v>0.10552789056970309</v>
      </c>
      <c r="W3651">
        <f t="shared" ca="1" si="1341"/>
        <v>0.33419801346993389</v>
      </c>
      <c r="X3651">
        <f t="shared" ca="1" si="1342"/>
        <v>0.23751989481157432</v>
      </c>
      <c r="Z3651">
        <f t="shared" ca="1" si="1353"/>
        <v>117.17180619277489</v>
      </c>
      <c r="AA3651">
        <f t="shared" ca="1" si="1353"/>
        <v>117.64689391691657</v>
      </c>
      <c r="AB3651">
        <f t="shared" ca="1" si="1353"/>
        <v>117.81784449822516</v>
      </c>
      <c r="AC3651">
        <f t="shared" ca="1" si="1354"/>
        <v>117.81784449822516</v>
      </c>
      <c r="AE3651">
        <f ca="1">IFERROR(VLOOKUP($B3651,OFFSET(Input!$A$1,0,MATCH(Index!AE$6&amp;" Index",Input!$1:$1,0)-1,10000,2),2,0),AE3650)</f>
        <v>12.96</v>
      </c>
      <c r="AF3651">
        <f t="shared" ca="1" si="1346"/>
        <v>11.931999999999999</v>
      </c>
      <c r="AG3651">
        <f t="shared" ca="1" si="1346"/>
        <v>11.965000000000002</v>
      </c>
      <c r="AH3651">
        <f t="shared" ca="1" si="1346"/>
        <v>11.891200000000001</v>
      </c>
      <c r="AI3651">
        <f t="shared" ca="1" si="1347"/>
        <v>11.965000000000002</v>
      </c>
      <c r="AK3651">
        <f t="shared" ca="1" si="1348"/>
        <v>-1</v>
      </c>
      <c r="AL3651">
        <f t="shared" ca="1" si="1349"/>
        <v>-1</v>
      </c>
      <c r="AN3651" t="str">
        <f t="shared" ca="1" si="1357"/>
        <v>Not Down</v>
      </c>
      <c r="AO3651" t="str">
        <f t="shared" ca="1" si="1320"/>
        <v>Not Up</v>
      </c>
      <c r="AQ3651">
        <f t="shared" ca="1" si="1355"/>
        <v>1</v>
      </c>
      <c r="AR3651">
        <f t="shared" ca="1" si="1356"/>
        <v>0</v>
      </c>
      <c r="AT3651">
        <f t="shared" ca="1" si="1336"/>
        <v>1</v>
      </c>
      <c r="AU3651">
        <f t="shared" ca="1" si="1337"/>
        <v>0</v>
      </c>
      <c r="AW3651" s="34">
        <f t="shared" ca="1" si="1304"/>
        <v>8.4176358062446763E-2</v>
      </c>
      <c r="AX3651" s="34">
        <f t="shared" ca="1" si="1305"/>
        <v>7.2054696385170758E-2</v>
      </c>
      <c r="AY3651" s="23">
        <f t="shared" ca="1" si="1350"/>
        <v>8.4176358062446763E-2</v>
      </c>
      <c r="BA3651" s="6">
        <f t="shared" ca="1" si="1343"/>
        <v>0.59399101066961324</v>
      </c>
      <c r="BB3651">
        <f t="shared" ca="1" si="1344"/>
        <v>0.56307955534005338</v>
      </c>
      <c r="BC3651" t="str">
        <f t="shared" ca="1" si="1332"/>
        <v>HYG UP Equity</v>
      </c>
      <c r="BD3651" t="str">
        <f t="shared" ca="1" si="1333"/>
        <v>HYG UP Equity</v>
      </c>
      <c r="BF3651">
        <f t="shared" ca="1" si="1351"/>
        <v>1</v>
      </c>
      <c r="BG3651">
        <f t="shared" ca="1" si="1352"/>
        <v>0</v>
      </c>
      <c r="BI3651">
        <f t="shared" ca="1" si="1321"/>
        <v>1</v>
      </c>
      <c r="BJ3651">
        <f t="shared" ca="1" si="1322"/>
        <v>0</v>
      </c>
      <c r="BL3651">
        <f t="shared" ca="1" si="1338"/>
        <v>11.679931922056458</v>
      </c>
      <c r="BM3651">
        <f t="shared" ca="1" si="1339"/>
        <v>0</v>
      </c>
      <c r="BN3651" s="9">
        <f t="shared" ca="1" si="1330"/>
        <v>0.99999999999999989</v>
      </c>
      <c r="BO3651" s="9">
        <f t="shared" ca="1" si="1331"/>
        <v>0</v>
      </c>
      <c r="BP3651" s="9">
        <f t="shared" ca="1" si="1325"/>
        <v>0.99999999999999989</v>
      </c>
      <c r="BQ3651" s="9">
        <f t="shared" ca="1" si="1326"/>
        <v>0</v>
      </c>
      <c r="BR3651">
        <f t="shared" ca="1" si="1327"/>
        <v>1370.5105487738799</v>
      </c>
      <c r="BS3651">
        <f t="shared" ca="1" si="1328"/>
        <v>3.4670056627759127E-3</v>
      </c>
      <c r="BT3651">
        <f t="shared" ca="1" si="1329"/>
        <v>1.8055555555555555E-5</v>
      </c>
      <c r="BU3651">
        <f t="shared" ca="1" si="1306"/>
        <v>0</v>
      </c>
      <c r="BV3651">
        <f t="shared" ca="1" si="1307"/>
        <v>0</v>
      </c>
      <c r="BW3651" s="35">
        <f ca="1">IFERROR(VLOOKUP($B3651,OFFSET(Input!$A$1,0,MATCH(Index!BW$6&amp;" Index",Input!$1:$1,0)-1,10000,2),2,0)/100,BW3650)</f>
        <v>9.1000000000000004E-3</v>
      </c>
      <c r="BX3651">
        <f t="shared" ca="1" si="1313"/>
        <v>1.1263444628653306E-2</v>
      </c>
      <c r="BY3651">
        <f t="shared" ca="1" si="1314"/>
        <v>1.5387147506456185E-2</v>
      </c>
      <c r="BZ3651">
        <f t="shared" ca="1" si="1315"/>
        <v>1.2235785981635626E-2</v>
      </c>
      <c r="CA3651">
        <f t="shared" ca="1" si="1316"/>
        <v>2.1627928417792961</v>
      </c>
      <c r="CB3651">
        <f t="shared" ca="1" si="1317"/>
        <v>0</v>
      </c>
      <c r="CC3651">
        <f t="shared" ca="1" si="1318"/>
        <v>2.1483780356258224</v>
      </c>
      <c r="CD3651">
        <f t="shared" ca="1" si="1319"/>
        <v>1110.0229985004712</v>
      </c>
      <c r="CE3651">
        <v>1110.0229985004701</v>
      </c>
      <c r="CF3651" t="b">
        <f t="shared" ca="1" si="1308"/>
        <v>1</v>
      </c>
    </row>
    <row r="3652" spans="2:84" x14ac:dyDescent="0.25">
      <c r="B3652" s="2">
        <v>42821</v>
      </c>
      <c r="C3652">
        <f t="shared" ca="1" si="1309"/>
        <v>0</v>
      </c>
      <c r="D3652">
        <f t="shared" ca="1" si="1310"/>
        <v>0</v>
      </c>
      <c r="E3652">
        <f ca="1">IF($B3652&lt;VLOOKUP(E$6&amp;" Equity",Param,4,0),"",IFERROR(VLOOKUP($B3652,OFFSET(Input!$A$1,0,MATCH(Index!E$6&amp;" Equity",Input!$1:$1,0)-1,10000,2),2,0),E3651))</f>
        <v>86.74</v>
      </c>
      <c r="F3652" s="33">
        <v>121.43</v>
      </c>
      <c r="H3652">
        <f ca="1">IFERROR(VLOOKUP($B3652,OFFSET(Input!$A$1,0,MATCH(Index!H$6,Input!$1:$1,0)-1,10000,2),2,0),0)</f>
        <v>0</v>
      </c>
      <c r="I3652">
        <f ca="1">IFERROR(VLOOKUP($B3652,OFFSET(Input!$A$1,0,MATCH(Index!I$6,Input!$1:$1,0)-1,10000,2),2,0),0)</f>
        <v>0</v>
      </c>
      <c r="K3652">
        <f t="shared" ca="1" si="1311"/>
        <v>117.21729309715175</v>
      </c>
      <c r="L3652" s="30">
        <f t="shared" ca="1" si="1312"/>
        <v>139.57245993128521</v>
      </c>
      <c r="N3652">
        <f t="shared" ca="1" si="1323"/>
        <v>-1.0370456653336743E-3</v>
      </c>
      <c r="O3652">
        <f t="shared" ca="1" si="1324"/>
        <v>4.5396471012435057E-3</v>
      </c>
      <c r="Q3652">
        <f t="shared" ca="1" si="1335"/>
        <v>8.5994249458469632E-2</v>
      </c>
      <c r="R3652">
        <f t="shared" ca="1" si="1334"/>
        <v>9.6999973116364352E-2</v>
      </c>
      <c r="T3652">
        <f t="shared" ca="1" si="1345"/>
        <v>7.2999142131932954E-2</v>
      </c>
      <c r="U3652">
        <f t="shared" ca="1" si="1340"/>
        <v>0.1046633663657526</v>
      </c>
      <c r="W3652">
        <f t="shared" ca="1" si="1341"/>
        <v>0.34384530692676585</v>
      </c>
      <c r="X3652">
        <f t="shared" ca="1" si="1342"/>
        <v>0.24401145816075281</v>
      </c>
      <c r="Z3652">
        <f t="shared" ca="1" si="1353"/>
        <v>117.22180665213152</v>
      </c>
      <c r="AA3652">
        <f t="shared" ca="1" si="1353"/>
        <v>117.56330090456956</v>
      </c>
      <c r="AB3652">
        <f t="shared" ca="1" si="1353"/>
        <v>117.78272409489941</v>
      </c>
      <c r="AC3652">
        <f t="shared" ca="1" si="1354"/>
        <v>117.78272409489941</v>
      </c>
      <c r="AE3652">
        <f ca="1">IFERROR(VLOOKUP($B3652,OFFSET(Input!$A$1,0,MATCH(Index!AE$6&amp;" Index",Input!$1:$1,0)-1,10000,2),2,0),AE3651)</f>
        <v>12.5</v>
      </c>
      <c r="AF3652">
        <f t="shared" ca="1" si="1346"/>
        <v>12.016</v>
      </c>
      <c r="AG3652">
        <f t="shared" ca="1" si="1346"/>
        <v>11.9855</v>
      </c>
      <c r="AH3652">
        <f t="shared" ca="1" si="1346"/>
        <v>11.931600000000001</v>
      </c>
      <c r="AI3652">
        <f t="shared" ca="1" si="1347"/>
        <v>11.9855</v>
      </c>
      <c r="AK3652">
        <f t="shared" ca="1" si="1348"/>
        <v>-1</v>
      </c>
      <c r="AL3652">
        <f t="shared" ca="1" si="1349"/>
        <v>1</v>
      </c>
      <c r="AN3652" t="str">
        <f t="shared" ca="1" si="1357"/>
        <v>Not Down</v>
      </c>
      <c r="AO3652" t="str">
        <f t="shared" ca="1" si="1320"/>
        <v>Not Up</v>
      </c>
      <c r="AQ3652">
        <f t="shared" ca="1" si="1355"/>
        <v>1</v>
      </c>
      <c r="AR3652">
        <f t="shared" ca="1" si="1356"/>
        <v>0</v>
      </c>
      <c r="AT3652">
        <f t="shared" ca="1" si="1336"/>
        <v>1</v>
      </c>
      <c r="AU3652">
        <f t="shared" ca="1" si="1337"/>
        <v>0</v>
      </c>
      <c r="AW3652" s="34">
        <f t="shared" ca="1" si="1304"/>
        <v>8.5932970702042977E-2</v>
      </c>
      <c r="AX3652" s="34">
        <f t="shared" ca="1" si="1305"/>
        <v>7.3040233093401297E-2</v>
      </c>
      <c r="AY3652" s="23">
        <f t="shared" ca="1" si="1350"/>
        <v>8.5932970702042977E-2</v>
      </c>
      <c r="BA3652" s="6">
        <f t="shared" ca="1" si="1343"/>
        <v>0.58184884790455982</v>
      </c>
      <c r="BB3652">
        <f t="shared" ca="1" si="1344"/>
        <v>0.56307955534005338</v>
      </c>
      <c r="BC3652" t="str">
        <f t="shared" ca="1" si="1332"/>
        <v>HYG UP Equity</v>
      </c>
      <c r="BD3652" t="str">
        <f t="shared" ca="1" si="1333"/>
        <v>HYG UP Equity</v>
      </c>
      <c r="BF3652">
        <f t="shared" ca="1" si="1351"/>
        <v>1</v>
      </c>
      <c r="BG3652">
        <f t="shared" ca="1" si="1352"/>
        <v>0</v>
      </c>
      <c r="BI3652">
        <f t="shared" ca="1" si="1321"/>
        <v>1</v>
      </c>
      <c r="BJ3652">
        <f t="shared" ca="1" si="1322"/>
        <v>0</v>
      </c>
      <c r="BL3652">
        <f t="shared" ca="1" si="1338"/>
        <v>11.679931922056458</v>
      </c>
      <c r="BM3652">
        <f t="shared" ca="1" si="1339"/>
        <v>0</v>
      </c>
      <c r="BN3652" s="9">
        <f t="shared" ca="1" si="1330"/>
        <v>1</v>
      </c>
      <c r="BO3652" s="9">
        <f t="shared" ca="1" si="1331"/>
        <v>0</v>
      </c>
      <c r="BP3652" s="9">
        <f t="shared" ca="1" si="1325"/>
        <v>1</v>
      </c>
      <c r="BQ3652" s="9">
        <f t="shared" ca="1" si="1326"/>
        <v>0</v>
      </c>
      <c r="BR3652">
        <f t="shared" ca="1" si="1327"/>
        <v>1369.0900034624708</v>
      </c>
      <c r="BS3652">
        <f t="shared" ca="1" si="1328"/>
        <v>-1.0365081193136616E-3</v>
      </c>
      <c r="BT3652">
        <f t="shared" ca="1" si="1329"/>
        <v>5.4166666666666671E-5</v>
      </c>
      <c r="BU3652">
        <f t="shared" ca="1" si="1306"/>
        <v>0</v>
      </c>
      <c r="BV3652">
        <f t="shared" ca="1" si="1307"/>
        <v>0</v>
      </c>
      <c r="BW3652" s="35">
        <f ca="1">IFERROR(VLOOKUP($B3652,OFFSET(Input!$A$1,0,MATCH(Index!BW$6&amp;" Index",Input!$1:$1,0)-1,10000,2),2,0)/100,BW3651)</f>
        <v>9.1000000000000004E-3</v>
      </c>
      <c r="BX3652">
        <f t="shared" ca="1" si="1313"/>
        <v>3.3855859722364233E-2</v>
      </c>
      <c r="BY3652">
        <f t="shared" ca="1" si="1314"/>
        <v>4.6250958270852967E-2</v>
      </c>
      <c r="BZ3652">
        <f t="shared" ca="1" si="1315"/>
        <v>3.6778540441642478E-2</v>
      </c>
      <c r="CA3652">
        <f t="shared" ca="1" si="1316"/>
        <v>-0.6478499720967672</v>
      </c>
      <c r="CB3652">
        <f t="shared" ca="1" si="1317"/>
        <v>0</v>
      </c>
      <c r="CC3652">
        <f t="shared" ca="1" si="1318"/>
        <v>-0.69117824964834196</v>
      </c>
      <c r="CD3652">
        <f t="shared" ca="1" si="1319"/>
        <v>1109.3318202508228</v>
      </c>
      <c r="CE3652">
        <v>1109.3318202508201</v>
      </c>
      <c r="CF3652" t="b">
        <f t="shared" ca="1" si="1308"/>
        <v>1</v>
      </c>
    </row>
    <row r="3653" spans="2:84" x14ac:dyDescent="0.25">
      <c r="B3653" s="2">
        <v>42822</v>
      </c>
      <c r="C3653">
        <f t="shared" ca="1" si="1309"/>
        <v>0</v>
      </c>
      <c r="D3653">
        <f t="shared" ca="1" si="1310"/>
        <v>0</v>
      </c>
      <c r="E3653">
        <f ca="1">IF($B3653&lt;VLOOKUP(E$6&amp;" Equity",Param,4,0),"",IFERROR(VLOOKUP($B3653,OFFSET(Input!$A$1,0,MATCH(Index!E$6&amp;" Equity",Input!$1:$1,0)-1,10000,2),2,0),E3652))</f>
        <v>87.22</v>
      </c>
      <c r="F3653" s="33">
        <v>120.62</v>
      </c>
      <c r="H3653">
        <f ca="1">IFERROR(VLOOKUP($B3653,OFFSET(Input!$A$1,0,MATCH(Index!H$6,Input!$1:$1,0)-1,10000,2),2,0),0)</f>
        <v>0</v>
      </c>
      <c r="I3653">
        <f ca="1">IFERROR(VLOOKUP($B3653,OFFSET(Input!$A$1,0,MATCH(Index!I$6,Input!$1:$1,0)-1,10000,2),2,0),0)</f>
        <v>0</v>
      </c>
      <c r="K3653">
        <f t="shared" ca="1" si="1311"/>
        <v>117.86594770502163</v>
      </c>
      <c r="L3653" s="30">
        <f t="shared" ca="1" si="1312"/>
        <v>138.64144047526659</v>
      </c>
      <c r="N3653">
        <f t="shared" ca="1" si="1323"/>
        <v>5.5185240074002249E-3</v>
      </c>
      <c r="O3653">
        <f t="shared" ca="1" si="1324"/>
        <v>-6.6928570428868902E-3</v>
      </c>
      <c r="Q3653">
        <f t="shared" ca="1" si="1335"/>
        <v>8.9069660309459939E-2</v>
      </c>
      <c r="R3653">
        <f t="shared" ca="1" si="1334"/>
        <v>9.9791920734040793E-2</v>
      </c>
      <c r="T3653">
        <f t="shared" ca="1" si="1345"/>
        <v>7.5529348218071612E-2</v>
      </c>
      <c r="U3653">
        <f t="shared" ca="1" si="1340"/>
        <v>0.10651775275697761</v>
      </c>
      <c r="W3653">
        <f t="shared" ca="1" si="1341"/>
        <v>0.25895476048006794</v>
      </c>
      <c r="X3653">
        <f t="shared" ca="1" si="1342"/>
        <v>0.17848276748841937</v>
      </c>
      <c r="Z3653">
        <f t="shared" ca="1" si="1353"/>
        <v>117.37180803020144</v>
      </c>
      <c r="AA3653">
        <f t="shared" ca="1" si="1353"/>
        <v>117.51684990324868</v>
      </c>
      <c r="AB3653">
        <f t="shared" ca="1" si="1353"/>
        <v>117.75794197436291</v>
      </c>
      <c r="AC3653">
        <f t="shared" ca="1" si="1354"/>
        <v>117.75794197436291</v>
      </c>
      <c r="AE3653">
        <f ca="1">IFERROR(VLOOKUP($B3653,OFFSET(Input!$A$1,0,MATCH(Index!AE$6&amp;" Index",Input!$1:$1,0)-1,10000,2),2,0),AE3652)</f>
        <v>11.53</v>
      </c>
      <c r="AF3653">
        <f t="shared" ca="1" si="1346"/>
        <v>12.021333333333335</v>
      </c>
      <c r="AG3653">
        <f t="shared" ca="1" si="1346"/>
        <v>11.916</v>
      </c>
      <c r="AH3653">
        <f t="shared" ca="1" si="1346"/>
        <v>11.93</v>
      </c>
      <c r="AI3653">
        <f t="shared" ca="1" si="1347"/>
        <v>11.93</v>
      </c>
      <c r="AK3653">
        <f t="shared" ca="1" si="1348"/>
        <v>-1</v>
      </c>
      <c r="AL3653">
        <f t="shared" ca="1" si="1349"/>
        <v>1</v>
      </c>
      <c r="AN3653" t="str">
        <f t="shared" ca="1" si="1357"/>
        <v>Not Down</v>
      </c>
      <c r="AO3653" t="str">
        <f t="shared" ca="1" si="1320"/>
        <v>Not Up</v>
      </c>
      <c r="AQ3653">
        <f t="shared" ca="1" si="1355"/>
        <v>1</v>
      </c>
      <c r="AR3653">
        <f t="shared" ca="1" si="1356"/>
        <v>0</v>
      </c>
      <c r="AT3653">
        <f t="shared" ca="1" si="1336"/>
        <v>1</v>
      </c>
      <c r="AU3653">
        <f t="shared" ca="1" si="1337"/>
        <v>0</v>
      </c>
      <c r="AW3653" s="34">
        <f t="shared" ref="AW3653:AW3716" ca="1" si="1358">SQRT(2*W3652*R3652*Q3652*BG3652*BF3652+(Q3652*BF3652)^2+(R3652*BG3652)^2)</f>
        <v>8.5994249458469632E-2</v>
      </c>
      <c r="AX3653" s="34">
        <f t="shared" ref="AX3653:AX3716" ca="1" si="1359">SQRT(2*X3652*U3652*T3652*BG3652*BF3652+(T3652*BF3652)^2+(U3652*BG3652)^2)</f>
        <v>7.2999142131932954E-2</v>
      </c>
      <c r="AY3653" s="23">
        <f t="shared" ca="1" si="1350"/>
        <v>8.5994249458469632E-2</v>
      </c>
      <c r="BA3653" s="6">
        <f t="shared" ca="1" si="1343"/>
        <v>0.58143422746130458</v>
      </c>
      <c r="BB3653">
        <f t="shared" ca="1" si="1344"/>
        <v>0.56307955534005338</v>
      </c>
      <c r="BC3653" t="str">
        <f t="shared" ca="1" si="1332"/>
        <v>HYG UP Equity</v>
      </c>
      <c r="BD3653" t="str">
        <f t="shared" ca="1" si="1333"/>
        <v>HYG UP Equity</v>
      </c>
      <c r="BF3653">
        <f t="shared" ca="1" si="1351"/>
        <v>1</v>
      </c>
      <c r="BG3653">
        <f t="shared" ca="1" si="1352"/>
        <v>0</v>
      </c>
      <c r="BI3653">
        <f t="shared" ca="1" si="1321"/>
        <v>1</v>
      </c>
      <c r="BJ3653">
        <f t="shared" ca="1" si="1322"/>
        <v>0</v>
      </c>
      <c r="BL3653">
        <f t="shared" ca="1" si="1338"/>
        <v>11.679931922056458</v>
      </c>
      <c r="BM3653">
        <f t="shared" ca="1" si="1339"/>
        <v>0</v>
      </c>
      <c r="BN3653" s="9">
        <f t="shared" ca="1" si="1330"/>
        <v>0.99999999999999989</v>
      </c>
      <c r="BO3653" s="9">
        <f t="shared" ca="1" si="1331"/>
        <v>0</v>
      </c>
      <c r="BP3653" s="9">
        <f t="shared" ca="1" si="1325"/>
        <v>0.99999999999999989</v>
      </c>
      <c r="BQ3653" s="9">
        <f t="shared" ca="1" si="1326"/>
        <v>0</v>
      </c>
      <c r="BR3653">
        <f t="shared" ca="1" si="1327"/>
        <v>1376.6662451233192</v>
      </c>
      <c r="BS3653">
        <f t="shared" ca="1" si="1328"/>
        <v>5.5337791099838718E-3</v>
      </c>
      <c r="BT3653">
        <f t="shared" ca="1" si="1329"/>
        <v>1.8055555555555555E-5</v>
      </c>
      <c r="BU3653">
        <f t="shared" ref="BU3653:BU3716" ca="1" si="1360">ABS($BB3652*BN3653-$BB3653*BP3653)*0.02%</f>
        <v>0</v>
      </c>
      <c r="BV3653">
        <f t="shared" ref="BV3653:BV3716" ca="1" si="1361">ABS($BB3652*BO3653-$BB3653*BQ3653)*0.02%</f>
        <v>0</v>
      </c>
      <c r="BW3653" s="35">
        <f ca="1">IFERROR(VLOOKUP($B3653,OFFSET(Input!$A$1,0,MATCH(Index!BW$6&amp;" Index",Input!$1:$1,0)-1,10000,2),2,0)/100,BW3652)</f>
        <v>9.1000000000000004E-3</v>
      </c>
      <c r="BX3653">
        <f t="shared" ca="1" si="1313"/>
        <v>1.1278259562400373E-2</v>
      </c>
      <c r="BY3653">
        <f t="shared" ca="1" si="1314"/>
        <v>1.5407386392372539E-2</v>
      </c>
      <c r="BZ3653">
        <f t="shared" ca="1" si="1315"/>
        <v>1.2251879846757498E-2</v>
      </c>
      <c r="CA3653">
        <f t="shared" ca="1" si="1316"/>
        <v>3.4566312275106665</v>
      </c>
      <c r="CB3653">
        <f t="shared" ca="1" si="1317"/>
        <v>0</v>
      </c>
      <c r="CC3653">
        <f t="shared" ca="1" si="1318"/>
        <v>3.4421974614026514</v>
      </c>
      <c r="CD3653">
        <f t="shared" ca="1" si="1319"/>
        <v>1112.7740177122255</v>
      </c>
      <c r="CE3653">
        <v>1112.77401771222</v>
      </c>
      <c r="CF3653" t="b">
        <f t="shared" ref="CF3653:CF3716" ca="1" si="1362">ROUND(CD3653,8)=ROUND(CE3653,8)</f>
        <v>1</v>
      </c>
    </row>
    <row r="3654" spans="2:84" x14ac:dyDescent="0.25">
      <c r="B3654" s="2">
        <v>42823</v>
      </c>
      <c r="C3654">
        <f t="shared" ca="1" si="1309"/>
        <v>0</v>
      </c>
      <c r="D3654">
        <f t="shared" ca="1" si="1310"/>
        <v>0</v>
      </c>
      <c r="E3654">
        <f ca="1">IF($B3654&lt;VLOOKUP(E$6&amp;" Equity",Param,4,0),"",IFERROR(VLOOKUP($B3654,OFFSET(Input!$A$1,0,MATCH(Index!E$6&amp;" Equity",Input!$1:$1,0)-1,10000,2),2,0),E3653))</f>
        <v>87.4</v>
      </c>
      <c r="F3654" s="33">
        <v>121.34</v>
      </c>
      <c r="H3654">
        <f ca="1">IFERROR(VLOOKUP($B3654,OFFSET(Input!$A$1,0,MATCH(Index!H$6,Input!$1:$1,0)-1,10000,2),2,0),0)</f>
        <v>0</v>
      </c>
      <c r="I3654">
        <f ca="1">IFERROR(VLOOKUP($B3654,OFFSET(Input!$A$1,0,MATCH(Index!I$6,Input!$1:$1,0)-1,10000,2),2,0),0)</f>
        <v>0</v>
      </c>
      <c r="K3654">
        <f t="shared" ca="1" si="1311"/>
        <v>118.10919318297283</v>
      </c>
      <c r="L3654" s="30">
        <f t="shared" ca="1" si="1312"/>
        <v>139.4690133250609</v>
      </c>
      <c r="N3654">
        <f t="shared" ca="1" si="1323"/>
        <v>2.0616202468694183E-3</v>
      </c>
      <c r="O3654">
        <f t="shared" ca="1" si="1324"/>
        <v>5.9514144913109628E-3</v>
      </c>
      <c r="Q3654">
        <f t="shared" ca="1" si="1335"/>
        <v>5.7389067239855061E-2</v>
      </c>
      <c r="R3654">
        <f t="shared" ca="1" si="1334"/>
        <v>8.4477626879956649E-2</v>
      </c>
      <c r="T3654">
        <f t="shared" ca="1" si="1345"/>
        <v>7.4761230345018928E-2</v>
      </c>
      <c r="U3654">
        <f t="shared" ca="1" si="1340"/>
        <v>9.0597077053488739E-2</v>
      </c>
      <c r="W3654">
        <f t="shared" ca="1" si="1341"/>
        <v>-0.3276045266676102</v>
      </c>
      <c r="X3654">
        <f t="shared" ca="1" si="1342"/>
        <v>0.34973885481158429</v>
      </c>
      <c r="Z3654">
        <f t="shared" ca="1" si="1353"/>
        <v>117.3853216678654</v>
      </c>
      <c r="AA3654">
        <f t="shared" ca="1" si="1353"/>
        <v>117.46076830694327</v>
      </c>
      <c r="AB3654">
        <f t="shared" ca="1" si="1353"/>
        <v>117.74073685894098</v>
      </c>
      <c r="AC3654">
        <f t="shared" ca="1" si="1354"/>
        <v>117.74073685894098</v>
      </c>
      <c r="AE3654">
        <f ca="1">IFERROR(VLOOKUP($B3654,OFFSET(Input!$A$1,0,MATCH(Index!AE$6&amp;" Index",Input!$1:$1,0)-1,10000,2),2,0),AE3653)</f>
        <v>11.42</v>
      </c>
      <c r="AF3654">
        <f t="shared" ca="1" si="1346"/>
        <v>11.991999999999999</v>
      </c>
      <c r="AG3654">
        <f t="shared" ca="1" si="1346"/>
        <v>11.86</v>
      </c>
      <c r="AH3654">
        <f t="shared" ca="1" si="1346"/>
        <v>11.917200000000001</v>
      </c>
      <c r="AI3654">
        <f t="shared" ca="1" si="1347"/>
        <v>11.917200000000001</v>
      </c>
      <c r="AK3654">
        <f t="shared" ca="1" si="1348"/>
        <v>-1</v>
      </c>
      <c r="AL3654">
        <f t="shared" ca="1" si="1349"/>
        <v>1</v>
      </c>
      <c r="AN3654" t="str">
        <f t="shared" ca="1" si="1357"/>
        <v>Not Down</v>
      </c>
      <c r="AO3654" t="str">
        <f t="shared" ca="1" si="1320"/>
        <v>Not Up</v>
      </c>
      <c r="AQ3654">
        <f t="shared" ca="1" si="1355"/>
        <v>1</v>
      </c>
      <c r="AR3654">
        <f t="shared" ca="1" si="1356"/>
        <v>0</v>
      </c>
      <c r="AT3654">
        <f t="shared" ca="1" si="1336"/>
        <v>1</v>
      </c>
      <c r="AU3654">
        <f t="shared" ca="1" si="1337"/>
        <v>0</v>
      </c>
      <c r="AW3654" s="34">
        <f t="shared" ca="1" si="1358"/>
        <v>8.9069660309459939E-2</v>
      </c>
      <c r="AX3654" s="34">
        <f t="shared" ca="1" si="1359"/>
        <v>7.5529348218071612E-2</v>
      </c>
      <c r="AY3654" s="23">
        <f t="shared" ca="1" si="1350"/>
        <v>8.9069660309459939E-2</v>
      </c>
      <c r="BA3654" s="6">
        <f t="shared" ca="1" si="1343"/>
        <v>0.56135837754721496</v>
      </c>
      <c r="BB3654">
        <f t="shared" ca="1" si="1344"/>
        <v>0.56307955534005338</v>
      </c>
      <c r="BC3654" t="str">
        <f t="shared" ca="1" si="1332"/>
        <v>HYG UP Equity</v>
      </c>
      <c r="BD3654" t="str">
        <f t="shared" ca="1" si="1333"/>
        <v>HYG UP Equity</v>
      </c>
      <c r="BF3654">
        <f t="shared" ca="1" si="1351"/>
        <v>1</v>
      </c>
      <c r="BG3654">
        <f t="shared" ca="1" si="1352"/>
        <v>0</v>
      </c>
      <c r="BI3654">
        <f t="shared" ca="1" si="1321"/>
        <v>1</v>
      </c>
      <c r="BJ3654">
        <f t="shared" ca="1" si="1322"/>
        <v>0</v>
      </c>
      <c r="BL3654">
        <f t="shared" ca="1" si="1338"/>
        <v>11.679931922056458</v>
      </c>
      <c r="BM3654">
        <f t="shared" ca="1" si="1339"/>
        <v>0</v>
      </c>
      <c r="BN3654" s="9">
        <f t="shared" ca="1" si="1330"/>
        <v>0.99999999999999989</v>
      </c>
      <c r="BO3654" s="9">
        <f t="shared" ca="1" si="1331"/>
        <v>0</v>
      </c>
      <c r="BP3654" s="9">
        <f t="shared" ca="1" si="1325"/>
        <v>0.99999999999999989</v>
      </c>
      <c r="BQ3654" s="9">
        <f t="shared" ca="1" si="1326"/>
        <v>0</v>
      </c>
      <c r="BR3654">
        <f t="shared" ca="1" si="1327"/>
        <v>1379.5073357461374</v>
      </c>
      <c r="BS3654">
        <f t="shared" ca="1" si="1328"/>
        <v>2.0637468470534603E-3</v>
      </c>
      <c r="BT3654">
        <f t="shared" ca="1" si="1329"/>
        <v>1.8055555555555555E-5</v>
      </c>
      <c r="BU3654">
        <f t="shared" ca="1" si="1360"/>
        <v>0</v>
      </c>
      <c r="BV3654">
        <f t="shared" ca="1" si="1361"/>
        <v>0</v>
      </c>
      <c r="BW3654" s="35">
        <f ca="1">IFERROR(VLOOKUP($B3654,OFFSET(Input!$A$1,0,MATCH(Index!BW$6&amp;" Index",Input!$1:$1,0)-1,10000,2),2,0)/100,BW3653)</f>
        <v>9.1000000000000004E-3</v>
      </c>
      <c r="BX3654">
        <f t="shared" ca="1" si="1313"/>
        <v>1.1313255400188526E-2</v>
      </c>
      <c r="BY3654">
        <f t="shared" ca="1" si="1314"/>
        <v>1.5455194690447576E-2</v>
      </c>
      <c r="BZ3654">
        <f t="shared" ca="1" si="1315"/>
        <v>1.228989677635065E-2</v>
      </c>
      <c r="CA3654">
        <f t="shared" ca="1" si="1316"/>
        <v>1.293103116667363</v>
      </c>
      <c r="CB3654">
        <f t="shared" ca="1" si="1317"/>
        <v>0</v>
      </c>
      <c r="CC3654">
        <f t="shared" ca="1" si="1318"/>
        <v>1.2786245633530777</v>
      </c>
      <c r="CD3654">
        <f t="shared" ca="1" si="1319"/>
        <v>1114.0526422755786</v>
      </c>
      <c r="CE3654">
        <v>1114.05264227558</v>
      </c>
      <c r="CF3654" t="b">
        <f t="shared" ca="1" si="1362"/>
        <v>1</v>
      </c>
    </row>
    <row r="3655" spans="2:84" x14ac:dyDescent="0.25">
      <c r="B3655" s="2">
        <v>42824</v>
      </c>
      <c r="C3655">
        <f t="shared" ref="C3655:C3718" ca="1" si="1363">IF(MONTH(B3655)&lt;&gt;MONTH(B3654),1,0)</f>
        <v>0</v>
      </c>
      <c r="D3655">
        <f t="shared" ref="D3655:D3718" ca="1" si="1364">IF(D3654=5,0,IF(D3654&lt;&gt;0,D3654+1,IF(C3654=1,1,0)))</f>
        <v>0</v>
      </c>
      <c r="E3655">
        <f ca="1">IF($B3655&lt;VLOOKUP(E$6&amp;" Equity",Param,4,0),"",IFERROR(VLOOKUP($B3655,OFFSET(Input!$A$1,0,MATCH(Index!E$6&amp;" Equity",Input!$1:$1,0)-1,10000,2),2,0),E3654))</f>
        <v>87.81</v>
      </c>
      <c r="F3655" s="33">
        <v>120.36</v>
      </c>
      <c r="H3655">
        <f ca="1">IFERROR(VLOOKUP($B3655,OFFSET(Input!$A$1,0,MATCH(Index!H$6,Input!$1:$1,0)-1,10000,2),2,0),0)</f>
        <v>0</v>
      </c>
      <c r="I3655">
        <f ca="1">IFERROR(VLOOKUP($B3655,OFFSET(Input!$A$1,0,MATCH(Index!I$6,Input!$1:$1,0)-1,10000,2),2,0),0)</f>
        <v>0</v>
      </c>
      <c r="K3655">
        <f t="shared" ref="K3655:K3718" ca="1" si="1365">IF($B3655&lt;=L_date,IF($B3655=L_date,1,K3656/((E3656+H3656)/E3655)),K3654*((E3655+H3655)/E3654))</f>
        <v>118.66325232719501</v>
      </c>
      <c r="L3655" s="30">
        <f t="shared" ref="L3655:L3718" ca="1" si="1366">IF($B3655&lt;=L_date,IF($B3655=L_date,1,L3656/((F3656+I3656)/F3655)),L3654*((F3655+I3655)/F3654))</f>
        <v>138.34259472395195</v>
      </c>
      <c r="N3655">
        <f t="shared" ca="1" si="1323"/>
        <v>4.6801067104143869E-3</v>
      </c>
      <c r="O3655">
        <f t="shared" ca="1" si="1324"/>
        <v>-8.1092707523073466E-3</v>
      </c>
      <c r="Q3655">
        <f t="shared" ca="1" si="1335"/>
        <v>6.0317654127725058E-2</v>
      </c>
      <c r="R3655">
        <f t="shared" ca="1" si="1334"/>
        <v>9.0245728957438501E-2</v>
      </c>
      <c r="T3655">
        <f t="shared" ca="1" si="1345"/>
        <v>7.5749077304726381E-2</v>
      </c>
      <c r="U3655">
        <f t="shared" ca="1" si="1340"/>
        <v>9.4194448984597945E-2</v>
      </c>
      <c r="W3655">
        <f t="shared" ca="1" si="1341"/>
        <v>-0.53486678359913775</v>
      </c>
      <c r="X3655">
        <f t="shared" ca="1" si="1342"/>
        <v>0.24473594151987105</v>
      </c>
      <c r="Z3655">
        <f t="shared" ca="1" si="1353"/>
        <v>117.48802531411147</v>
      </c>
      <c r="AA3655">
        <f t="shared" ca="1" si="1353"/>
        <v>117.45130876057848</v>
      </c>
      <c r="AB3655">
        <f t="shared" ca="1" si="1353"/>
        <v>117.74138848128092</v>
      </c>
      <c r="AC3655">
        <f t="shared" ca="1" si="1354"/>
        <v>117.74138848128092</v>
      </c>
      <c r="AE3655">
        <f ca="1">IFERROR(VLOOKUP($B3655,OFFSET(Input!$A$1,0,MATCH(Index!AE$6&amp;" Index",Input!$1:$1,0)-1,10000,2),2,0),AE3654)</f>
        <v>11.54</v>
      </c>
      <c r="AF3655">
        <f t="shared" ca="1" si="1346"/>
        <v>11.941333333333334</v>
      </c>
      <c r="AG3655">
        <f t="shared" ca="1" si="1346"/>
        <v>11.846499999999999</v>
      </c>
      <c r="AH3655">
        <f t="shared" ca="1" si="1346"/>
        <v>11.910400000000003</v>
      </c>
      <c r="AI3655">
        <f t="shared" ca="1" si="1347"/>
        <v>11.910400000000003</v>
      </c>
      <c r="AK3655">
        <f t="shared" ca="1" si="1348"/>
        <v>-1</v>
      </c>
      <c r="AL3655">
        <f t="shared" ca="1" si="1349"/>
        <v>1</v>
      </c>
      <c r="AN3655" t="str">
        <f t="shared" ca="1" si="1357"/>
        <v>Not Down</v>
      </c>
      <c r="AO3655" t="str">
        <f t="shared" ca="1" si="1320"/>
        <v>Not Up</v>
      </c>
      <c r="AQ3655">
        <f t="shared" ca="1" si="1355"/>
        <v>1</v>
      </c>
      <c r="AR3655">
        <f t="shared" ca="1" si="1356"/>
        <v>0</v>
      </c>
      <c r="AT3655">
        <f t="shared" ca="1" si="1336"/>
        <v>1</v>
      </c>
      <c r="AU3655">
        <f t="shared" ca="1" si="1337"/>
        <v>0</v>
      </c>
      <c r="AW3655" s="34">
        <f t="shared" ca="1" si="1358"/>
        <v>5.7389067239855061E-2</v>
      </c>
      <c r="AX3655" s="34">
        <f t="shared" ca="1" si="1359"/>
        <v>7.4761230345018928E-2</v>
      </c>
      <c r="AY3655" s="23">
        <f t="shared" ca="1" si="1350"/>
        <v>7.4761230345018928E-2</v>
      </c>
      <c r="BA3655" s="6">
        <f t="shared" ca="1" si="1343"/>
        <v>0.66879584203273246</v>
      </c>
      <c r="BB3655">
        <f t="shared" ca="1" si="1344"/>
        <v>0.66879584203273246</v>
      </c>
      <c r="BC3655" t="str">
        <f t="shared" ca="1" si="1332"/>
        <v>HYG UP Equity</v>
      </c>
      <c r="BD3655" t="str">
        <f t="shared" ca="1" si="1333"/>
        <v>HYG UP Equity</v>
      </c>
      <c r="BF3655">
        <f t="shared" ca="1" si="1351"/>
        <v>1</v>
      </c>
      <c r="BG3655">
        <f t="shared" ca="1" si="1352"/>
        <v>0</v>
      </c>
      <c r="BI3655">
        <f t="shared" ca="1" si="1321"/>
        <v>1</v>
      </c>
      <c r="BJ3655">
        <f t="shared" ca="1" si="1322"/>
        <v>0</v>
      </c>
      <c r="BL3655">
        <f t="shared" ca="1" si="1338"/>
        <v>11.679931922056458</v>
      </c>
      <c r="BM3655">
        <f t="shared" ca="1" si="1339"/>
        <v>0</v>
      </c>
      <c r="BN3655" s="9">
        <f t="shared" ca="1" si="1330"/>
        <v>1</v>
      </c>
      <c r="BO3655" s="9">
        <f t="shared" ca="1" si="1331"/>
        <v>0</v>
      </c>
      <c r="BP3655" s="9">
        <f t="shared" ca="1" si="1325"/>
        <v>1</v>
      </c>
      <c r="BQ3655" s="9">
        <f t="shared" ca="1" si="1326"/>
        <v>0</v>
      </c>
      <c r="BR3655">
        <f t="shared" ca="1" si="1327"/>
        <v>1385.9787088314451</v>
      </c>
      <c r="BS3655">
        <f t="shared" ca="1" si="1328"/>
        <v>4.6910755148739103E-3</v>
      </c>
      <c r="BT3655">
        <f t="shared" ca="1" si="1329"/>
        <v>1.8055555555555558E-5</v>
      </c>
      <c r="BU3655">
        <f t="shared" ca="1" si="1360"/>
        <v>2.1143257338535817E-5</v>
      </c>
      <c r="BV3655">
        <f t="shared" ca="1" si="1361"/>
        <v>0</v>
      </c>
      <c r="BW3655" s="35">
        <f ca="1">IFERROR(VLOOKUP($B3655,OFFSET(Input!$A$1,0,MATCH(Index!BW$6&amp;" Index",Input!$1:$1,0)-1,10000,2),2,0)/100,BW3654)</f>
        <v>9.1000000000000004E-3</v>
      </c>
      <c r="BX3655">
        <f t="shared" ref="BX3655:BX3718" ca="1" si="1367">BT3655*BB3654*CD3654</f>
        <v>1.1326254810685107E-2</v>
      </c>
      <c r="BY3655">
        <f t="shared" ref="BY3655:BY3718" ca="1" si="1368">0.5%*((B3655-B3654)/360)*CD3654</f>
        <v>1.5472953364938593E-2</v>
      </c>
      <c r="BZ3655">
        <f t="shared" ref="BZ3655:BZ3718" ca="1" si="1369">(1-BB3654)*((B3655-B3654)/360)*BW3654*CD3654</f>
        <v>1.2304018389229088E-2</v>
      </c>
      <c r="CA3655">
        <f t="shared" ref="CA3655:CA3718" ca="1" si="1370">BS3655*CD3654*BB3654</f>
        <v>2.942712920360921</v>
      </c>
      <c r="CB3655">
        <f t="shared" ref="CB3655:CB3718" ca="1" si="1371">(BU3655+BV3655)*CD3654</f>
        <v>2.3554701704308345E-2</v>
      </c>
      <c r="CC3655">
        <f t="shared" ref="CC3655:CC3718" ca="1" si="1372">CA3655-BX3655-BY3655+BZ3655-CB3655</f>
        <v>2.9046630288702184</v>
      </c>
      <c r="CD3655">
        <f t="shared" ref="CD3655:CD3718" ca="1" si="1373">CC3655+CD3654</f>
        <v>1116.9573053044487</v>
      </c>
      <c r="CE3655">
        <v>1116.9573053044501</v>
      </c>
      <c r="CF3655" t="b">
        <f t="shared" ca="1" si="1362"/>
        <v>1</v>
      </c>
    </row>
    <row r="3656" spans="2:84" x14ac:dyDescent="0.25">
      <c r="B3656" s="2">
        <v>42825</v>
      </c>
      <c r="C3656">
        <f t="shared" ca="1" si="1363"/>
        <v>0</v>
      </c>
      <c r="D3656">
        <f t="shared" ca="1" si="1364"/>
        <v>0</v>
      </c>
      <c r="E3656">
        <f ca="1">IF($B3656&lt;VLOOKUP(E$6&amp;" Equity",Param,4,0),"",IFERROR(VLOOKUP($B3656,OFFSET(Input!$A$1,0,MATCH(Index!E$6&amp;" Equity",Input!$1:$1,0)-1,10000,2),2,0),E3655))</f>
        <v>87.78</v>
      </c>
      <c r="F3656" s="33">
        <v>120.71</v>
      </c>
      <c r="H3656">
        <f ca="1">IFERROR(VLOOKUP($B3656,OFFSET(Input!$A$1,0,MATCH(Index!H$6,Input!$1:$1,0)-1,10000,2),2,0),0)</f>
        <v>0</v>
      </c>
      <c r="I3656">
        <f ca="1">IFERROR(VLOOKUP($B3656,OFFSET(Input!$A$1,0,MATCH(Index!I$6,Input!$1:$1,0)-1,10000,2),2,0),0)</f>
        <v>0</v>
      </c>
      <c r="K3656">
        <f t="shared" ca="1" si="1365"/>
        <v>118.62271141420314</v>
      </c>
      <c r="L3656" s="30">
        <f t="shared" ca="1" si="1366"/>
        <v>138.74488708149084</v>
      </c>
      <c r="N3656">
        <f t="shared" ca="1" si="1323"/>
        <v>-3.4170511181623128E-4</v>
      </c>
      <c r="O3656">
        <f t="shared" ca="1" si="1324"/>
        <v>2.903722951191237E-3</v>
      </c>
      <c r="Q3656">
        <f t="shared" ca="1" si="1335"/>
        <v>6.0317243397496584E-2</v>
      </c>
      <c r="R3656">
        <f t="shared" ca="1" si="1334"/>
        <v>8.5849993909666397E-2</v>
      </c>
      <c r="T3656">
        <f t="shared" ca="1" si="1345"/>
        <v>7.5741592515503622E-2</v>
      </c>
      <c r="U3656">
        <f t="shared" ca="1" si="1340"/>
        <v>9.430591308469817E-2</v>
      </c>
      <c r="W3656">
        <f t="shared" ca="1" si="1341"/>
        <v>-0.57757770039181733</v>
      </c>
      <c r="X3656">
        <f t="shared" ca="1" si="1342"/>
        <v>0.24063451042341516</v>
      </c>
      <c r="Z3656">
        <f t="shared" ca="1" si="1353"/>
        <v>117.58262077775915</v>
      </c>
      <c r="AA3656">
        <f t="shared" ca="1" si="1353"/>
        <v>117.43711944103131</v>
      </c>
      <c r="AB3656">
        <f t="shared" ca="1" si="1353"/>
        <v>117.73665104259503</v>
      </c>
      <c r="AC3656">
        <f t="shared" ca="1" si="1354"/>
        <v>117.73665104259503</v>
      </c>
      <c r="AE3656">
        <f ca="1">IFERROR(VLOOKUP($B3656,OFFSET(Input!$A$1,0,MATCH(Index!AE$6&amp;" Index",Input!$1:$1,0)-1,10000,2),2,0),AE3655)</f>
        <v>12.37</v>
      </c>
      <c r="AF3656">
        <f t="shared" ca="1" si="1346"/>
        <v>11.988666666666665</v>
      </c>
      <c r="AG3656">
        <f t="shared" ca="1" si="1346"/>
        <v>11.916999999999998</v>
      </c>
      <c r="AH3656">
        <f t="shared" ca="1" si="1346"/>
        <v>11.946400000000004</v>
      </c>
      <c r="AI3656">
        <f t="shared" ca="1" si="1347"/>
        <v>11.946400000000004</v>
      </c>
      <c r="AK3656">
        <f t="shared" ca="1" si="1348"/>
        <v>-1</v>
      </c>
      <c r="AL3656">
        <f t="shared" ca="1" si="1349"/>
        <v>1</v>
      </c>
      <c r="AN3656" t="str">
        <f t="shared" ca="1" si="1357"/>
        <v>Not Down</v>
      </c>
      <c r="AO3656" t="str">
        <f t="shared" ca="1" si="1320"/>
        <v>Not Up</v>
      </c>
      <c r="AQ3656">
        <f t="shared" ca="1" si="1355"/>
        <v>1</v>
      </c>
      <c r="AR3656">
        <f t="shared" ca="1" si="1356"/>
        <v>0</v>
      </c>
      <c r="AT3656">
        <f t="shared" ca="1" si="1336"/>
        <v>1</v>
      </c>
      <c r="AU3656">
        <f t="shared" ca="1" si="1337"/>
        <v>0</v>
      </c>
      <c r="AW3656" s="34">
        <f t="shared" ca="1" si="1358"/>
        <v>6.0317654127725058E-2</v>
      </c>
      <c r="AX3656" s="34">
        <f t="shared" ca="1" si="1359"/>
        <v>7.5749077304726381E-2</v>
      </c>
      <c r="AY3656" s="23">
        <f t="shared" ca="1" si="1350"/>
        <v>7.5749077304726381E-2</v>
      </c>
      <c r="BA3656" s="6">
        <f t="shared" ca="1" si="1343"/>
        <v>0.66007404682776571</v>
      </c>
      <c r="BB3656">
        <f t="shared" ca="1" si="1344"/>
        <v>0.66879584203273246</v>
      </c>
      <c r="BC3656" t="str">
        <f t="shared" ca="1" si="1332"/>
        <v>HYG UP Equity</v>
      </c>
      <c r="BD3656" t="str">
        <f t="shared" ca="1" si="1333"/>
        <v>HYG UP Equity</v>
      </c>
      <c r="BF3656">
        <f t="shared" ca="1" si="1351"/>
        <v>1</v>
      </c>
      <c r="BG3656">
        <f t="shared" ca="1" si="1352"/>
        <v>0</v>
      </c>
      <c r="BI3656">
        <f t="shared" ca="1" si="1321"/>
        <v>1</v>
      </c>
      <c r="BJ3656">
        <f t="shared" ca="1" si="1322"/>
        <v>0</v>
      </c>
      <c r="BL3656">
        <f t="shared" ca="1" si="1338"/>
        <v>11.679931922056458</v>
      </c>
      <c r="BM3656">
        <f t="shared" ca="1" si="1339"/>
        <v>0</v>
      </c>
      <c r="BN3656" s="9">
        <f t="shared" ca="1" si="1330"/>
        <v>1</v>
      </c>
      <c r="BO3656" s="9">
        <f t="shared" ca="1" si="1331"/>
        <v>0</v>
      </c>
      <c r="BP3656" s="9">
        <f t="shared" ca="1" si="1325"/>
        <v>1</v>
      </c>
      <c r="BQ3656" s="9">
        <f t="shared" ca="1" si="1326"/>
        <v>0</v>
      </c>
      <c r="BR3656">
        <f t="shared" ca="1" si="1327"/>
        <v>1385.5051937276421</v>
      </c>
      <c r="BS3656">
        <f t="shared" ca="1" si="1328"/>
        <v>-3.416467372736598E-4</v>
      </c>
      <c r="BT3656">
        <f t="shared" ca="1" si="1329"/>
        <v>1.8055555555555558E-5</v>
      </c>
      <c r="BU3656">
        <f t="shared" ca="1" si="1360"/>
        <v>0</v>
      </c>
      <c r="BV3656">
        <f t="shared" ca="1" si="1361"/>
        <v>0</v>
      </c>
      <c r="BW3656" s="35">
        <f ca="1">IFERROR(VLOOKUP($B3656,OFFSET(Input!$A$1,0,MATCH(Index!BW$6&amp;" Index",Input!$1:$1,0)-1,10000,2),2,0)/100,BW3655)</f>
        <v>8.199999999999999E-3</v>
      </c>
      <c r="BX3656">
        <f t="shared" ca="1" si="1367"/>
        <v>1.3487796138477929E-2</v>
      </c>
      <c r="BY3656">
        <f t="shared" ca="1" si="1368"/>
        <v>1.5513295907006232E-2</v>
      </c>
      <c r="BZ3656">
        <f t="shared" ca="1" si="1369"/>
        <v>9.3512839568822455E-3</v>
      </c>
      <c r="CA3656">
        <f t="shared" ca="1" si="1370"/>
        <v>-0.2552157162677493</v>
      </c>
      <c r="CB3656">
        <f t="shared" ca="1" si="1371"/>
        <v>0</v>
      </c>
      <c r="CC3656">
        <f t="shared" ca="1" si="1372"/>
        <v>-0.27486552435635125</v>
      </c>
      <c r="CD3656">
        <f t="shared" ca="1" si="1373"/>
        <v>1116.6824397800924</v>
      </c>
      <c r="CE3656">
        <v>1116.6824397800899</v>
      </c>
      <c r="CF3656" t="b">
        <f t="shared" ca="1" si="1362"/>
        <v>1</v>
      </c>
    </row>
    <row r="3657" spans="2:84" x14ac:dyDescent="0.25">
      <c r="B3657" s="2">
        <v>42828</v>
      </c>
      <c r="C3657">
        <f t="shared" ca="1" si="1363"/>
        <v>1</v>
      </c>
      <c r="D3657">
        <f t="shared" ca="1" si="1364"/>
        <v>0</v>
      </c>
      <c r="E3657">
        <f ca="1">IF($B3657&lt;VLOOKUP(E$6&amp;" Equity",Param,4,0),"",IFERROR(VLOOKUP($B3657,OFFSET(Input!$A$1,0,MATCH(Index!E$6&amp;" Equity",Input!$1:$1,0)-1,10000,2),2,0),E3656))</f>
        <v>87.36</v>
      </c>
      <c r="F3657" s="33">
        <v>121.67</v>
      </c>
      <c r="H3657">
        <f ca="1">IFERROR(VLOOKUP($B3657,OFFSET(Input!$A$1,0,MATCH(Index!H$6,Input!$1:$1,0)-1,10000,2),2,0),0)</f>
        <v>0.37258200000000002</v>
      </c>
      <c r="I3657">
        <f ca="1">IFERROR(VLOOKUP($B3657,OFFSET(Input!$A$1,0,MATCH(Index!I$6,Input!$1:$1,0)-1,10000,2),2,0),0)</f>
        <v>0.25455800000000001</v>
      </c>
      <c r="K3657">
        <f t="shared" ca="1" si="1365"/>
        <v>118.55863244712818</v>
      </c>
      <c r="L3657" s="30">
        <f t="shared" ca="1" si="1366"/>
        <v>140.14090822774153</v>
      </c>
      <c r="N3657">
        <f t="shared" ca="1" si="1323"/>
        <v>-5.403373434927297E-4</v>
      </c>
      <c r="O3657">
        <f t="shared" ca="1" si="1324"/>
        <v>1.0011501697096029E-2</v>
      </c>
      <c r="Q3657">
        <f t="shared" ca="1" si="1335"/>
        <v>6.0216366454446398E-2</v>
      </c>
      <c r="R3657">
        <f t="shared" ca="1" si="1334"/>
        <v>9.7120261477523465E-2</v>
      </c>
      <c r="T3657">
        <f t="shared" ca="1" si="1345"/>
        <v>7.4916416116825757E-2</v>
      </c>
      <c r="U3657">
        <f t="shared" ca="1" si="1340"/>
        <v>9.9336469973583544E-2</v>
      </c>
      <c r="W3657">
        <f t="shared" ca="1" si="1341"/>
        <v>-0.51845205683489559</v>
      </c>
      <c r="X3657">
        <f t="shared" ca="1" si="1342"/>
        <v>0.19597156740356594</v>
      </c>
      <c r="Z3657">
        <f t="shared" ca="1" si="1353"/>
        <v>117.68115979114991</v>
      </c>
      <c r="AA3657">
        <f t="shared" ca="1" si="1353"/>
        <v>117.43864526585996</v>
      </c>
      <c r="AB3657">
        <f t="shared" ca="1" si="1353"/>
        <v>117.72343020671647</v>
      </c>
      <c r="AC3657">
        <f t="shared" ca="1" si="1354"/>
        <v>117.72343020671647</v>
      </c>
      <c r="AE3657">
        <f ca="1">IFERROR(VLOOKUP($B3657,OFFSET(Input!$A$1,0,MATCH(Index!AE$6&amp;" Index",Input!$1:$1,0)-1,10000,2),2,0),AE3656)</f>
        <v>12.38</v>
      </c>
      <c r="AF3657">
        <f t="shared" ca="1" si="1346"/>
        <v>12.057333333333332</v>
      </c>
      <c r="AG3657">
        <f t="shared" ca="1" si="1346"/>
        <v>11.974</v>
      </c>
      <c r="AH3657">
        <f t="shared" ca="1" si="1346"/>
        <v>11.958000000000002</v>
      </c>
      <c r="AI3657">
        <f t="shared" ca="1" si="1347"/>
        <v>11.974</v>
      </c>
      <c r="AK3657">
        <f t="shared" ca="1" si="1348"/>
        <v>-1</v>
      </c>
      <c r="AL3657">
        <f t="shared" ca="1" si="1349"/>
        <v>1</v>
      </c>
      <c r="AN3657" t="str">
        <f t="shared" ca="1" si="1357"/>
        <v>Down</v>
      </c>
      <c r="AO3657" t="str">
        <f t="shared" ca="1" si="1320"/>
        <v>Not Up</v>
      </c>
      <c r="AQ3657">
        <f t="shared" ca="1" si="1355"/>
        <v>0</v>
      </c>
      <c r="AR3657">
        <f t="shared" ca="1" si="1356"/>
        <v>1</v>
      </c>
      <c r="AT3657">
        <f t="shared" ca="1" si="1336"/>
        <v>1</v>
      </c>
      <c r="AU3657">
        <f t="shared" ca="1" si="1337"/>
        <v>0</v>
      </c>
      <c r="AW3657" s="34">
        <f t="shared" ca="1" si="1358"/>
        <v>6.0317243397496584E-2</v>
      </c>
      <c r="AX3657" s="34">
        <f t="shared" ca="1" si="1359"/>
        <v>7.5741592515503622E-2</v>
      </c>
      <c r="AY3657" s="23">
        <f t="shared" ca="1" si="1350"/>
        <v>7.5741592515503622E-2</v>
      </c>
      <c r="BA3657" s="6">
        <f t="shared" ca="1" si="1343"/>
        <v>0.66013927538908634</v>
      </c>
      <c r="BB3657">
        <f t="shared" ca="1" si="1344"/>
        <v>0.66879584203273246</v>
      </c>
      <c r="BC3657" t="str">
        <f t="shared" ca="1" si="1332"/>
        <v>HYG UP Equity</v>
      </c>
      <c r="BD3657" t="str">
        <f t="shared" ca="1" si="1333"/>
        <v>HYG UP Equity</v>
      </c>
      <c r="BF3657">
        <f t="shared" ca="1" si="1351"/>
        <v>0.8</v>
      </c>
      <c r="BG3657">
        <f t="shared" ca="1" si="1352"/>
        <v>0.2</v>
      </c>
      <c r="BI3657">
        <f t="shared" ca="1" si="1321"/>
        <v>1</v>
      </c>
      <c r="BJ3657">
        <f t="shared" ca="1" si="1322"/>
        <v>0</v>
      </c>
      <c r="BL3657">
        <f t="shared" ca="1" si="1338"/>
        <v>11.679931922056458</v>
      </c>
      <c r="BM3657">
        <f t="shared" ca="1" si="1339"/>
        <v>0</v>
      </c>
      <c r="BN3657" s="9">
        <f t="shared" ca="1" si="1330"/>
        <v>1</v>
      </c>
      <c r="BO3657" s="9">
        <f t="shared" ca="1" si="1331"/>
        <v>0</v>
      </c>
      <c r="BP3657" s="9">
        <f t="shared" ca="1" si="1325"/>
        <v>1</v>
      </c>
      <c r="BQ3657" s="9">
        <f t="shared" ca="1" si="1326"/>
        <v>0</v>
      </c>
      <c r="BR3657">
        <f t="shared" ca="1" si="1327"/>
        <v>1384.7567557545708</v>
      </c>
      <c r="BS3657">
        <f t="shared" ca="1" si="1328"/>
        <v>-5.4019138756000729E-4</v>
      </c>
      <c r="BT3657">
        <f t="shared" ca="1" si="1329"/>
        <v>5.4166666666666671E-5</v>
      </c>
      <c r="BU3657">
        <f t="shared" ca="1" si="1360"/>
        <v>0</v>
      </c>
      <c r="BV3657">
        <f t="shared" ca="1" si="1361"/>
        <v>0</v>
      </c>
      <c r="BW3657" s="35">
        <f ca="1">IFERROR(VLOOKUP($B3657,OFFSET(Input!$A$1,0,MATCH(Index!BW$6&amp;" Index",Input!$1:$1,0)-1,10000,2),2,0)/100,BW3656)</f>
        <v>9.1000000000000004E-3</v>
      </c>
      <c r="BX3657">
        <f t="shared" ca="1" si="1367"/>
        <v>4.0453431015610872E-2</v>
      </c>
      <c r="BY3657">
        <f t="shared" ca="1" si="1368"/>
        <v>4.6528434990837184E-2</v>
      </c>
      <c r="BZ3657">
        <f t="shared" ca="1" si="1369"/>
        <v>2.5273074257586962E-2</v>
      </c>
      <c r="CA3657">
        <f t="shared" ca="1" si="1370"/>
        <v>-0.4034325236655853</v>
      </c>
      <c r="CB3657">
        <f t="shared" ca="1" si="1371"/>
        <v>0</v>
      </c>
      <c r="CC3657">
        <f t="shared" ca="1" si="1372"/>
        <v>-0.46514131541444642</v>
      </c>
      <c r="CD3657">
        <f t="shared" ca="1" si="1373"/>
        <v>1116.2172984646779</v>
      </c>
      <c r="CE3657">
        <v>1116.21729846468</v>
      </c>
      <c r="CF3657" t="b">
        <f t="shared" ca="1" si="1362"/>
        <v>1</v>
      </c>
    </row>
    <row r="3658" spans="2:84" x14ac:dyDescent="0.25">
      <c r="B3658" s="2">
        <v>42829</v>
      </c>
      <c r="C3658">
        <f t="shared" ca="1" si="1363"/>
        <v>0</v>
      </c>
      <c r="D3658">
        <f t="shared" ca="1" si="1364"/>
        <v>1</v>
      </c>
      <c r="E3658">
        <f ca="1">IF($B3658&lt;VLOOKUP(E$6&amp;" Equity",Param,4,0),"",IFERROR(VLOOKUP($B3658,OFFSET(Input!$A$1,0,MATCH(Index!E$6&amp;" Equity",Input!$1:$1,0)-1,10000,2),2,0),E3657))</f>
        <v>87.39</v>
      </c>
      <c r="F3658" s="33">
        <v>121.01</v>
      </c>
      <c r="H3658">
        <f ca="1">IFERROR(VLOOKUP($B3658,OFFSET(Input!$A$1,0,MATCH(Index!H$6,Input!$1:$1,0)-1,10000,2),2,0),0)</f>
        <v>0</v>
      </c>
      <c r="I3658">
        <f ca="1">IFERROR(VLOOKUP($B3658,OFFSET(Input!$A$1,0,MATCH(Index!I$6,Input!$1:$1,0)-1,10000,2),2,0),0)</f>
        <v>0</v>
      </c>
      <c r="K3658">
        <f t="shared" ca="1" si="1365"/>
        <v>118.59934626321581</v>
      </c>
      <c r="L3658" s="30">
        <f t="shared" ca="1" si="1366"/>
        <v>139.38071262134466</v>
      </c>
      <c r="N3658">
        <f t="shared" ca="1" si="1323"/>
        <v>3.4334764285812419E-4</v>
      </c>
      <c r="O3658">
        <f t="shared" ca="1" si="1324"/>
        <v>-5.4392749893965231E-3</v>
      </c>
      <c r="Q3658">
        <f t="shared" ca="1" si="1335"/>
        <v>4.3825425675589294E-2</v>
      </c>
      <c r="R3658">
        <f t="shared" ca="1" si="1334"/>
        <v>9.1937571885300662E-2</v>
      </c>
      <c r="T3658">
        <f t="shared" ca="1" si="1345"/>
        <v>7.1262476983042625E-2</v>
      </c>
      <c r="U3658">
        <f t="shared" ca="1" si="1340"/>
        <v>0.1006201820161011</v>
      </c>
      <c r="W3658">
        <f t="shared" ca="1" si="1341"/>
        <v>-0.33809648854800239</v>
      </c>
      <c r="X3658">
        <f t="shared" ca="1" si="1342"/>
        <v>0.16533347605742144</v>
      </c>
      <c r="Z3658">
        <f t="shared" ca="1" si="1353"/>
        <v>117.88017647724413</v>
      </c>
      <c r="AA3658">
        <f t="shared" ca="1" si="1353"/>
        <v>117.48072064883529</v>
      </c>
      <c r="AB3658">
        <f t="shared" ca="1" si="1353"/>
        <v>117.71560534798755</v>
      </c>
      <c r="AC3658">
        <f t="shared" ca="1" si="1354"/>
        <v>117.71560534798755</v>
      </c>
      <c r="AE3658">
        <f ca="1">IFERROR(VLOOKUP($B3658,OFFSET(Input!$A$1,0,MATCH(Index!AE$6&amp;" Index",Input!$1:$1,0)-1,10000,2),2,0),AE3657)</f>
        <v>11.79</v>
      </c>
      <c r="AF3658">
        <f t="shared" ca="1" si="1346"/>
        <v>12.023333333333333</v>
      </c>
      <c r="AG3658">
        <f t="shared" ca="1" si="1346"/>
        <v>11.991</v>
      </c>
      <c r="AH3658">
        <f t="shared" ca="1" si="1346"/>
        <v>11.912800000000002</v>
      </c>
      <c r="AI3658">
        <f t="shared" ca="1" si="1347"/>
        <v>11.991</v>
      </c>
      <c r="AK3658">
        <f t="shared" ca="1" si="1348"/>
        <v>1</v>
      </c>
      <c r="AL3658">
        <f t="shared" ca="1" si="1349"/>
        <v>1</v>
      </c>
      <c r="AN3658" t="str">
        <f t="shared" ca="1" si="1357"/>
        <v>Down</v>
      </c>
      <c r="AO3658" t="str">
        <f t="shared" ref="AO3658:AO3721" ca="1" si="1374">IF($C3658=1,IF(SUM(AL3644:AL3658)=15,"Up","Not Up"),AO3657)</f>
        <v>Not Up</v>
      </c>
      <c r="AQ3658">
        <f t="shared" ca="1" si="1355"/>
        <v>0</v>
      </c>
      <c r="AR3658">
        <f t="shared" ca="1" si="1356"/>
        <v>1</v>
      </c>
      <c r="AT3658">
        <f t="shared" ca="1" si="1336"/>
        <v>1</v>
      </c>
      <c r="AU3658">
        <f t="shared" ca="1" si="1337"/>
        <v>0</v>
      </c>
      <c r="AW3658" s="34">
        <f t="shared" ca="1" si="1358"/>
        <v>4.1565517402354951E-2</v>
      </c>
      <c r="AX3658" s="34">
        <f t="shared" ca="1" si="1359"/>
        <v>6.6733650239656592E-2</v>
      </c>
      <c r="AY3658" s="23">
        <f t="shared" ca="1" si="1350"/>
        <v>6.6733650239656592E-2</v>
      </c>
      <c r="BA3658" s="6">
        <f t="shared" ca="1" si="1343"/>
        <v>0.74924719119122019</v>
      </c>
      <c r="BB3658">
        <f t="shared" ca="1" si="1344"/>
        <v>0.74924719119122019</v>
      </c>
      <c r="BC3658" t="str">
        <f t="shared" ca="1" si="1332"/>
        <v>HYG UP Equity</v>
      </c>
      <c r="BD3658" t="str">
        <f t="shared" ca="1" si="1333"/>
        <v>TLT UP equity</v>
      </c>
      <c r="BF3658">
        <f t="shared" ca="1" si="1351"/>
        <v>0.6</v>
      </c>
      <c r="BG3658">
        <f t="shared" ca="1" si="1352"/>
        <v>0.4</v>
      </c>
      <c r="BI3658">
        <f t="shared" ref="BI3658:BI3721" ca="1" si="1375">IF($D3658=0,AQ3657,($D3658/5)*AQ3657+AT3657*(5-$D3658)/5)</f>
        <v>0.8</v>
      </c>
      <c r="BJ3658">
        <f t="shared" ref="BJ3658:BJ3721" ca="1" si="1376">IF($D3658=0,AR3657,($D3658/5)*AR3657+AU3657*(5-$D3658)/5)</f>
        <v>0.2</v>
      </c>
      <c r="BL3658">
        <f t="shared" ca="1" si="1338"/>
        <v>9.3439455376451672</v>
      </c>
      <c r="BM3658">
        <f t="shared" ca="1" si="1339"/>
        <v>1.987695807120774</v>
      </c>
      <c r="BN3658" s="9">
        <f t="shared" ca="1" si="1330"/>
        <v>1</v>
      </c>
      <c r="BO3658" s="9">
        <f t="shared" ca="1" si="1331"/>
        <v>0</v>
      </c>
      <c r="BP3658" s="9">
        <f t="shared" ca="1" si="1325"/>
        <v>0.80000000000000016</v>
      </c>
      <c r="BQ3658" s="9">
        <f t="shared" ca="1" si="1326"/>
        <v>0.2</v>
      </c>
      <c r="BR3658">
        <f t="shared" ca="1" si="1327"/>
        <v>1385.2322903547615</v>
      </c>
      <c r="BS3658">
        <f t="shared" ca="1" si="1328"/>
        <v>3.4340659340670321E-4</v>
      </c>
      <c r="BT3658">
        <f t="shared" ca="1" si="1329"/>
        <v>1.8055555555555558E-5</v>
      </c>
      <c r="BU3658">
        <f t="shared" ca="1" si="1360"/>
        <v>1.3879617815951241E-5</v>
      </c>
      <c r="BV3658">
        <f t="shared" ca="1" si="1361"/>
        <v>2.9969887647648808E-5</v>
      </c>
      <c r="BW3658" s="35">
        <f ca="1">IFERROR(VLOOKUP($B3658,OFFSET(Input!$A$1,0,MATCH(Index!BW$6&amp;" Index",Input!$1:$1,0)-1,10000,2),2,0)/100,BW3657)</f>
        <v>9.1000000000000004E-3</v>
      </c>
      <c r="BX3658">
        <f t="shared" ca="1" si="1367"/>
        <v>1.3478860200328362E-2</v>
      </c>
      <c r="BY3658">
        <f t="shared" ca="1" si="1368"/>
        <v>1.5503018034231639E-2</v>
      </c>
      <c r="BZ3658">
        <f t="shared" ca="1" si="1369"/>
        <v>9.3450885418418766E-3</v>
      </c>
      <c r="CA3658">
        <f t="shared" ca="1" si="1370"/>
        <v>0.25636040110522829</v>
      </c>
      <c r="CB3658">
        <f t="shared" ca="1" si="1371"/>
        <v>4.894557652759178E-2</v>
      </c>
      <c r="CC3658">
        <f t="shared" ca="1" si="1372"/>
        <v>0.1877780348849184</v>
      </c>
      <c r="CD3658">
        <f t="shared" ca="1" si="1373"/>
        <v>1116.4050764995629</v>
      </c>
      <c r="CE3658">
        <v>1116.40507649956</v>
      </c>
      <c r="CF3658" t="b">
        <f t="shared" ca="1" si="1362"/>
        <v>1</v>
      </c>
    </row>
    <row r="3659" spans="2:84" x14ac:dyDescent="0.25">
      <c r="B3659" s="2">
        <v>42830</v>
      </c>
      <c r="C3659">
        <f t="shared" ca="1" si="1363"/>
        <v>0</v>
      </c>
      <c r="D3659">
        <f t="shared" ca="1" si="1364"/>
        <v>2</v>
      </c>
      <c r="E3659">
        <f ca="1">IF($B3659&lt;VLOOKUP(E$6&amp;" Equity",Param,4,0),"",IFERROR(VLOOKUP($B3659,OFFSET(Input!$A$1,0,MATCH(Index!E$6&amp;" Equity",Input!$1:$1,0)-1,10000,2),2,0),E3658))</f>
        <v>87.32</v>
      </c>
      <c r="F3659" s="33">
        <v>121.38</v>
      </c>
      <c r="H3659">
        <f ca="1">IFERROR(VLOOKUP($B3659,OFFSET(Input!$A$1,0,MATCH(Index!H$6,Input!$1:$1,0)-1,10000,2),2,0),0)</f>
        <v>0</v>
      </c>
      <c r="I3659">
        <f ca="1">IFERROR(VLOOKUP($B3659,OFFSET(Input!$A$1,0,MATCH(Index!I$6,Input!$1:$1,0)-1,10000,2),2,0),0)</f>
        <v>0</v>
      </c>
      <c r="K3659">
        <f t="shared" ca="1" si="1365"/>
        <v>118.50434735901136</v>
      </c>
      <c r="L3659" s="30">
        <f t="shared" ca="1" si="1366"/>
        <v>139.80688288553685</v>
      </c>
      <c r="N3659">
        <f t="shared" ref="N3659:N3722" ca="1" si="1377">LN(K3659/K3658)</f>
        <v>-8.0132795770989566E-4</v>
      </c>
      <c r="O3659">
        <f t="shared" ref="O3659:O3722" ca="1" si="1378">LN(L3659/L3658)</f>
        <v>3.0529335977479682E-3</v>
      </c>
      <c r="Q3659">
        <f t="shared" ca="1" si="1335"/>
        <v>4.2284283332621825E-2</v>
      </c>
      <c r="R3659">
        <f t="shared" ca="1" si="1334"/>
        <v>9.1031487702895833E-2</v>
      </c>
      <c r="T3659">
        <f t="shared" ca="1" si="1345"/>
        <v>6.7264338268115703E-2</v>
      </c>
      <c r="U3659">
        <f t="shared" ca="1" si="1340"/>
        <v>9.9357091429754255E-2</v>
      </c>
      <c r="W3659">
        <f t="shared" ca="1" si="1341"/>
        <v>-0.43337561928630525</v>
      </c>
      <c r="X3659">
        <f t="shared" ca="1" si="1342"/>
        <v>0.10454488436219482</v>
      </c>
      <c r="Z3659">
        <f t="shared" ca="1" si="1353"/>
        <v>118.04131463382357</v>
      </c>
      <c r="AA3659">
        <f t="shared" ca="1" si="1353"/>
        <v>117.5572356358258</v>
      </c>
      <c r="AB3659">
        <f t="shared" ca="1" si="1353"/>
        <v>117.68654623798474</v>
      </c>
      <c r="AC3659">
        <f t="shared" ca="1" si="1354"/>
        <v>117.68654623798474</v>
      </c>
      <c r="AE3659">
        <f ca="1">IFERROR(VLOOKUP($B3659,OFFSET(Input!$A$1,0,MATCH(Index!AE$6&amp;" Index",Input!$1:$1,0)-1,10000,2),2,0),AE3658)</f>
        <v>12.89</v>
      </c>
      <c r="AF3659">
        <f t="shared" ca="1" si="1346"/>
        <v>12.107333333333335</v>
      </c>
      <c r="AG3659">
        <f t="shared" ca="1" si="1346"/>
        <v>12.042499999999999</v>
      </c>
      <c r="AH3659">
        <f t="shared" ca="1" si="1346"/>
        <v>11.926799999999998</v>
      </c>
      <c r="AI3659">
        <f t="shared" ca="1" si="1347"/>
        <v>12.042499999999999</v>
      </c>
      <c r="AK3659">
        <f t="shared" ca="1" si="1348"/>
        <v>1</v>
      </c>
      <c r="AL3659">
        <f t="shared" ca="1" si="1349"/>
        <v>1</v>
      </c>
      <c r="AN3659" t="str">
        <f t="shared" ca="1" si="1357"/>
        <v>Down</v>
      </c>
      <c r="AO3659" t="str">
        <f t="shared" ca="1" si="1374"/>
        <v>Not Up</v>
      </c>
      <c r="AQ3659">
        <f t="shared" ca="1" si="1355"/>
        <v>0</v>
      </c>
      <c r="AR3659">
        <f t="shared" ca="1" si="1356"/>
        <v>1</v>
      </c>
      <c r="AT3659">
        <f t="shared" ca="1" si="1336"/>
        <v>1</v>
      </c>
      <c r="AU3659">
        <f t="shared" ca="1" si="1337"/>
        <v>0</v>
      </c>
      <c r="AW3659" s="34">
        <f t="shared" ca="1" si="1358"/>
        <v>3.7282149283284688E-2</v>
      </c>
      <c r="AX3659" s="34">
        <f t="shared" ca="1" si="1359"/>
        <v>6.3381045035185726E-2</v>
      </c>
      <c r="AY3659" s="23">
        <f t="shared" ca="1" si="1350"/>
        <v>6.3381045035185726E-2</v>
      </c>
      <c r="BA3659" s="6">
        <f t="shared" ca="1" si="1343"/>
        <v>0.78887938771351451</v>
      </c>
      <c r="BB3659">
        <f t="shared" ca="1" si="1344"/>
        <v>0.78887938771351451</v>
      </c>
      <c r="BC3659" t="str">
        <f t="shared" ca="1" si="1332"/>
        <v>HYG UP Equity</v>
      </c>
      <c r="BD3659" t="str">
        <f t="shared" ca="1" si="1333"/>
        <v>TLT UP equity</v>
      </c>
      <c r="BF3659">
        <f t="shared" ca="1" si="1351"/>
        <v>0.4</v>
      </c>
      <c r="BG3659">
        <f t="shared" ca="1" si="1352"/>
        <v>0.6</v>
      </c>
      <c r="BI3659">
        <f t="shared" ca="1" si="1375"/>
        <v>0.6</v>
      </c>
      <c r="BJ3659">
        <f t="shared" ca="1" si="1376"/>
        <v>0.4</v>
      </c>
      <c r="BL3659">
        <f t="shared" ca="1" si="1338"/>
        <v>7.0133716786871636</v>
      </c>
      <c r="BM3659">
        <f t="shared" ca="1" si="1339"/>
        <v>3.9631574469737161</v>
      </c>
      <c r="BN3659" s="9">
        <f t="shared" ca="1" si="1330"/>
        <v>0.79938260503492364</v>
      </c>
      <c r="BO3659" s="9">
        <f t="shared" ca="1" si="1331"/>
        <v>0.20061739496507636</v>
      </c>
      <c r="BP3659" s="9">
        <f t="shared" ref="BP3659:BP3722" ca="1" si="1379">(K3659/$BR3659)*BL3659</f>
        <v>0.6</v>
      </c>
      <c r="BQ3659" s="9">
        <f t="shared" ref="BQ3659:BQ3722" ca="1" si="1380">(L3659/$BR3659)*BM3659</f>
        <v>0.40000000000000008</v>
      </c>
      <c r="BR3659">
        <f t="shared" ref="BR3659:BR3722" ca="1" si="1381">SUMPRODUCT(BL3658:BM3658,K3659:L3659)</f>
        <v>1385.1917226149938</v>
      </c>
      <c r="BS3659">
        <f t="shared" ca="1" si="1328"/>
        <v>-2.9285875048024046E-5</v>
      </c>
      <c r="BT3659">
        <f t="shared" ca="1" si="1329"/>
        <v>1.8055555555555558E-5</v>
      </c>
      <c r="BU3659">
        <f t="shared" ca="1" si="1360"/>
        <v>2.5121507776285692E-5</v>
      </c>
      <c r="BV3659">
        <f t="shared" ca="1" si="1361"/>
        <v>3.3047947080744562E-5</v>
      </c>
      <c r="BW3659" s="35">
        <f ca="1">IFERROR(VLOOKUP($B3659,OFFSET(Input!$A$1,0,MATCH(Index!BW$6&amp;" Index",Input!$1:$1,0)-1,10000,2),2,0)/100,BW3658)</f>
        <v>9.1000000000000004E-3</v>
      </c>
      <c r="BX3659">
        <f t="shared" ca="1" si="1367"/>
        <v>1.5102810807480443E-2</v>
      </c>
      <c r="BY3659">
        <f t="shared" ca="1" si="1368"/>
        <v>1.550562606249393E-2</v>
      </c>
      <c r="BZ3659">
        <f t="shared" ca="1" si="1369"/>
        <v>7.0763043032663325E-3</v>
      </c>
      <c r="CA3659">
        <f t="shared" ca="1" si="1370"/>
        <v>-2.449656167160846E-2</v>
      </c>
      <c r="CB3659">
        <f t="shared" ca="1" si="1371"/>
        <v>6.4940674699600728E-2</v>
      </c>
      <c r="CC3659">
        <f t="shared" ca="1" si="1372"/>
        <v>-0.11296936893791723</v>
      </c>
      <c r="CD3659">
        <f t="shared" ca="1" si="1373"/>
        <v>1116.292107130625</v>
      </c>
      <c r="CE3659">
        <v>1116.29210713062</v>
      </c>
      <c r="CF3659" t="b">
        <f t="shared" ca="1" si="1362"/>
        <v>1</v>
      </c>
    </row>
    <row r="3660" spans="2:84" x14ac:dyDescent="0.25">
      <c r="B3660" s="2">
        <v>42831</v>
      </c>
      <c r="C3660">
        <f t="shared" ca="1" si="1363"/>
        <v>0</v>
      </c>
      <c r="D3660">
        <f t="shared" ca="1" si="1364"/>
        <v>3</v>
      </c>
      <c r="E3660">
        <f ca="1">IF($B3660&lt;VLOOKUP(E$6&amp;" Equity",Param,4,0),"",IFERROR(VLOOKUP($B3660,OFFSET(Input!$A$1,0,MATCH(Index!E$6&amp;" Equity",Input!$1:$1,0)-1,10000,2),2,0),E3659))</f>
        <v>87.43</v>
      </c>
      <c r="F3660" s="33">
        <v>121.2</v>
      </c>
      <c r="H3660">
        <f ca="1">IFERROR(VLOOKUP($B3660,OFFSET(Input!$A$1,0,MATCH(Index!H$6,Input!$1:$1,0)-1,10000,2),2,0),0)</f>
        <v>0</v>
      </c>
      <c r="I3660">
        <f ca="1">IFERROR(VLOOKUP($B3660,OFFSET(Input!$A$1,0,MATCH(Index!I$6,Input!$1:$1,0)-1,10000,2),2,0),0)</f>
        <v>0</v>
      </c>
      <c r="K3660">
        <f t="shared" ca="1" si="1365"/>
        <v>118.65363135133263</v>
      </c>
      <c r="L3660" s="30">
        <f t="shared" ca="1" si="1366"/>
        <v>139.59955681106499</v>
      </c>
      <c r="N3660">
        <f t="shared" ca="1" si="1377"/>
        <v>1.2589415110567151E-3</v>
      </c>
      <c r="O3660">
        <f t="shared" ca="1" si="1378"/>
        <v>-1.4840467724948853E-3</v>
      </c>
      <c r="Q3660">
        <f t="shared" ca="1" si="1335"/>
        <v>4.2718506809902933E-2</v>
      </c>
      <c r="R3660">
        <f t="shared" ca="1" si="1334"/>
        <v>9.1060996308897815E-2</v>
      </c>
      <c r="T3660">
        <f t="shared" ca="1" si="1345"/>
        <v>6.6747771800731187E-2</v>
      </c>
      <c r="U3660">
        <f t="shared" ca="1" si="1340"/>
        <v>9.5344422298207207E-2</v>
      </c>
      <c r="W3660">
        <f t="shared" ca="1" si="1341"/>
        <v>-0.43776655183607716</v>
      </c>
      <c r="X3660">
        <f t="shared" ca="1" si="1342"/>
        <v>6.3878204549085368E-2</v>
      </c>
      <c r="Z3660">
        <f t="shared" ca="1" si="1353"/>
        <v>118.21332709833595</v>
      </c>
      <c r="AA3660">
        <f t="shared" ca="1" si="1353"/>
        <v>117.65675550574595</v>
      </c>
      <c r="AB3660">
        <f t="shared" ca="1" si="1353"/>
        <v>117.67859376185842</v>
      </c>
      <c r="AC3660">
        <f t="shared" ca="1" si="1354"/>
        <v>117.67859376185842</v>
      </c>
      <c r="AE3660">
        <f ca="1">IFERROR(VLOOKUP($B3660,OFFSET(Input!$A$1,0,MATCH(Index!AE$6&amp;" Index",Input!$1:$1,0)-1,10000,2),2,0),AE3659)</f>
        <v>12.39</v>
      </c>
      <c r="AF3660">
        <f t="shared" ca="1" si="1346"/>
        <v>12.185999999999998</v>
      </c>
      <c r="AG3660">
        <f t="shared" ca="1" si="1346"/>
        <v>12.047000000000001</v>
      </c>
      <c r="AH3660">
        <f t="shared" ca="1" si="1346"/>
        <v>11.95</v>
      </c>
      <c r="AI3660">
        <f t="shared" ca="1" si="1347"/>
        <v>12.047000000000001</v>
      </c>
      <c r="AK3660">
        <f t="shared" ca="1" si="1348"/>
        <v>1</v>
      </c>
      <c r="AL3660">
        <f t="shared" ca="1" si="1349"/>
        <v>1</v>
      </c>
      <c r="AN3660" t="str">
        <f t="shared" ca="1" si="1357"/>
        <v>Down</v>
      </c>
      <c r="AO3660" t="str">
        <f t="shared" ca="1" si="1374"/>
        <v>Not Up</v>
      </c>
      <c r="AQ3660">
        <f t="shared" ca="1" si="1355"/>
        <v>0</v>
      </c>
      <c r="AR3660">
        <f t="shared" ca="1" si="1356"/>
        <v>1</v>
      </c>
      <c r="AT3660">
        <f t="shared" ca="1" si="1336"/>
        <v>1</v>
      </c>
      <c r="AU3660">
        <f t="shared" ca="1" si="1337"/>
        <v>0</v>
      </c>
      <c r="AW3660" s="34">
        <f t="shared" ca="1" si="1358"/>
        <v>4.9684858340542835E-2</v>
      </c>
      <c r="AX3660" s="34">
        <f t="shared" ca="1" si="1359"/>
        <v>6.7920179042826462E-2</v>
      </c>
      <c r="AY3660" s="23">
        <f t="shared" ca="1" si="1350"/>
        <v>6.7920179042826462E-2</v>
      </c>
      <c r="BA3660" s="6">
        <f t="shared" ca="1" si="1343"/>
        <v>0.73615824788201678</v>
      </c>
      <c r="BB3660">
        <f t="shared" ca="1" si="1344"/>
        <v>0.73615824788201678</v>
      </c>
      <c r="BC3660" t="str">
        <f t="shared" ca="1" si="1332"/>
        <v>HYG UP Equity</v>
      </c>
      <c r="BD3660" t="str">
        <f t="shared" ca="1" si="1333"/>
        <v>TLT UP equity</v>
      </c>
      <c r="BF3660">
        <f t="shared" ca="1" si="1351"/>
        <v>0.2</v>
      </c>
      <c r="BG3660">
        <f t="shared" ca="1" si="1352"/>
        <v>0.8</v>
      </c>
      <c r="BI3660">
        <f t="shared" ca="1" si="1375"/>
        <v>0.4</v>
      </c>
      <c r="BJ3660">
        <f t="shared" ca="1" si="1376"/>
        <v>0.6</v>
      </c>
      <c r="BL3660">
        <f t="shared" ca="1" si="1338"/>
        <v>4.6704581228049067</v>
      </c>
      <c r="BM3660">
        <f t="shared" ca="1" si="1339"/>
        <v>5.9545334061677249</v>
      </c>
      <c r="BN3660" s="9">
        <f t="shared" ca="1" si="1330"/>
        <v>0.60065813624939968</v>
      </c>
      <c r="BO3660" s="9">
        <f t="shared" ca="1" si="1331"/>
        <v>0.39934186375060027</v>
      </c>
      <c r="BP3660" s="9">
        <f t="shared" ca="1" si="1379"/>
        <v>0.39999999999999997</v>
      </c>
      <c r="BQ3660" s="9">
        <f t="shared" ca="1" si="1380"/>
        <v>0.6</v>
      </c>
      <c r="BR3660">
        <f t="shared" ca="1" si="1381"/>
        <v>1385.4170408628261</v>
      </c>
      <c r="BS3660">
        <f t="shared" ref="BS3660:BS3723" ca="1" si="1382">BR3660/BR3659-1</f>
        <v>1.6266213849958078E-4</v>
      </c>
      <c r="BT3660">
        <f t="shared" ref="BT3660:BT3723" ca="1" si="1383">(($B3660-$B3659)/360)*0.65%*SUM(BN3660:BO3660)</f>
        <v>1.8055555555555558E-5</v>
      </c>
      <c r="BU3660">
        <f t="shared" ca="1" si="1360"/>
        <v>3.5876704719352108E-5</v>
      </c>
      <c r="BV3660">
        <f t="shared" ca="1" si="1361"/>
        <v>2.5332476753052558E-5</v>
      </c>
      <c r="BW3660" s="35">
        <f ca="1">IFERROR(VLOOKUP($B3660,OFFSET(Input!$A$1,0,MATCH(Index!BW$6&amp;" Index",Input!$1:$1,0)-1,10000,2),2,0)/100,BW3659)</f>
        <v>9.1000000000000004E-3</v>
      </c>
      <c r="BX3660">
        <f t="shared" ca="1" si="1367"/>
        <v>1.5900080335797605E-2</v>
      </c>
      <c r="BY3660">
        <f t="shared" ca="1" si="1368"/>
        <v>1.5504057043480905E-2</v>
      </c>
      <c r="BZ3660">
        <f t="shared" ca="1" si="1369"/>
        <v>5.9572713490186014E-3</v>
      </c>
      <c r="CA3660">
        <f t="shared" ca="1" si="1370"/>
        <v>0.14324350540076142</v>
      </c>
      <c r="CB3660">
        <f t="shared" ca="1" si="1371"/>
        <v>6.8327326161571417E-2</v>
      </c>
      <c r="CC3660">
        <f t="shared" ca="1" si="1372"/>
        <v>4.946931320893011E-2</v>
      </c>
      <c r="CD3660">
        <f t="shared" ca="1" si="1373"/>
        <v>1116.3415764438339</v>
      </c>
      <c r="CE3660">
        <v>1116.34157644383</v>
      </c>
      <c r="CF3660" t="b">
        <f t="shared" ca="1" si="1362"/>
        <v>1</v>
      </c>
    </row>
    <row r="3661" spans="2:84" x14ac:dyDescent="0.25">
      <c r="B3661" s="2">
        <v>42832</v>
      </c>
      <c r="C3661">
        <f t="shared" ca="1" si="1363"/>
        <v>0</v>
      </c>
      <c r="D3661">
        <f t="shared" ca="1" si="1364"/>
        <v>4</v>
      </c>
      <c r="E3661">
        <f ca="1">IF($B3661&lt;VLOOKUP(E$6&amp;" Equity",Param,4,0),"",IFERROR(VLOOKUP($B3661,OFFSET(Input!$A$1,0,MATCH(Index!E$6&amp;" Equity",Input!$1:$1,0)-1,10000,2),2,0),E3660))</f>
        <v>87.39</v>
      </c>
      <c r="F3661" s="33">
        <v>120.71</v>
      </c>
      <c r="H3661">
        <f ca="1">IFERROR(VLOOKUP($B3661,OFFSET(Input!$A$1,0,MATCH(Index!H$6,Input!$1:$1,0)-1,10000,2),2,0),0)</f>
        <v>0</v>
      </c>
      <c r="I3661">
        <f ca="1">IFERROR(VLOOKUP($B3661,OFFSET(Input!$A$1,0,MATCH(Index!I$6,Input!$1:$1,0)-1,10000,2),2,0),0)</f>
        <v>0</v>
      </c>
      <c r="K3661">
        <f t="shared" ca="1" si="1365"/>
        <v>118.59934626321581</v>
      </c>
      <c r="L3661" s="30">
        <f t="shared" ca="1" si="1366"/>
        <v>139.03516916389154</v>
      </c>
      <c r="N3661">
        <f t="shared" ca="1" si="1377"/>
        <v>-4.5761355334678826E-4</v>
      </c>
      <c r="O3661">
        <f t="shared" ca="1" si="1378"/>
        <v>-4.0510989221784087E-3</v>
      </c>
      <c r="Q3661">
        <f t="shared" ca="1" si="1335"/>
        <v>3.9093318891045829E-2</v>
      </c>
      <c r="R3661">
        <f t="shared" ca="1" si="1334"/>
        <v>9.1573213393297784E-2</v>
      </c>
      <c r="T3661">
        <f t="shared" ca="1" si="1345"/>
        <v>6.6756134682870838E-2</v>
      </c>
      <c r="U3661">
        <f t="shared" ca="1" si="1340"/>
        <v>9.5617644906539193E-2</v>
      </c>
      <c r="W3661">
        <f t="shared" ca="1" si="1341"/>
        <v>-0.54945594652363683</v>
      </c>
      <c r="X3661">
        <f t="shared" ca="1" si="1342"/>
        <v>6.9750421598504378E-2</v>
      </c>
      <c r="Z3661">
        <f t="shared" ca="1" si="1353"/>
        <v>118.33937014104481</v>
      </c>
      <c r="AA3661">
        <f t="shared" ca="1" si="1353"/>
        <v>117.75558816690986</v>
      </c>
      <c r="AB3661">
        <f t="shared" ca="1" si="1353"/>
        <v>117.66630770018121</v>
      </c>
      <c r="AC3661">
        <f t="shared" ca="1" si="1354"/>
        <v>117.75558816690986</v>
      </c>
      <c r="AE3661">
        <f ca="1">IFERROR(VLOOKUP($B3661,OFFSET(Input!$A$1,0,MATCH(Index!AE$6&amp;" Index",Input!$1:$1,0)-1,10000,2),2,0),AE3660)</f>
        <v>12.87</v>
      </c>
      <c r="AF3661">
        <f t="shared" ca="1" si="1346"/>
        <v>12.292</v>
      </c>
      <c r="AG3661">
        <f t="shared" ca="1" si="1346"/>
        <v>12.107499999999998</v>
      </c>
      <c r="AH3661">
        <f t="shared" ca="1" si="1346"/>
        <v>12.026399999999999</v>
      </c>
      <c r="AI3661">
        <f t="shared" ca="1" si="1347"/>
        <v>12.107499999999998</v>
      </c>
      <c r="AK3661">
        <f t="shared" ca="1" si="1348"/>
        <v>1</v>
      </c>
      <c r="AL3661">
        <f t="shared" ca="1" si="1349"/>
        <v>1</v>
      </c>
      <c r="AN3661" t="str">
        <f t="shared" ca="1" si="1357"/>
        <v>Down</v>
      </c>
      <c r="AO3661" t="str">
        <f t="shared" ca="1" si="1374"/>
        <v>Not Up</v>
      </c>
      <c r="AQ3661">
        <f t="shared" ca="1" si="1355"/>
        <v>0</v>
      </c>
      <c r="AR3661">
        <f t="shared" ca="1" si="1356"/>
        <v>1</v>
      </c>
      <c r="AT3661">
        <f t="shared" ca="1" si="1336"/>
        <v>1</v>
      </c>
      <c r="AU3661">
        <f t="shared" ca="1" si="1337"/>
        <v>0</v>
      </c>
      <c r="AW3661" s="34">
        <f t="shared" ca="1" si="1358"/>
        <v>6.9534248328351381E-2</v>
      </c>
      <c r="AX3661" s="34">
        <f t="shared" ca="1" si="1359"/>
        <v>7.8270400070861446E-2</v>
      </c>
      <c r="AY3661" s="23">
        <f t="shared" ca="1" si="1350"/>
        <v>7.8270400070861446E-2</v>
      </c>
      <c r="BA3661" s="6">
        <f t="shared" ca="1" si="1343"/>
        <v>0.63881109531486902</v>
      </c>
      <c r="BB3661">
        <f t="shared" ca="1" si="1344"/>
        <v>0.63881109531486902</v>
      </c>
      <c r="BC3661" t="str">
        <f t="shared" ca="1" si="1332"/>
        <v>HYG UP Equity</v>
      </c>
      <c r="BD3661" t="str">
        <f t="shared" ca="1" si="1333"/>
        <v>TLT UP equity</v>
      </c>
      <c r="BF3661">
        <f t="shared" ca="1" si="1351"/>
        <v>0</v>
      </c>
      <c r="BG3661">
        <f t="shared" ca="1" si="1352"/>
        <v>1</v>
      </c>
      <c r="BI3661">
        <f t="shared" ca="1" si="1375"/>
        <v>0.2</v>
      </c>
      <c r="BJ3661">
        <f t="shared" ca="1" si="1376"/>
        <v>0.8</v>
      </c>
      <c r="BL3661">
        <f t="shared" ca="1" si="1338"/>
        <v>2.3302031302368724</v>
      </c>
      <c r="BM3661">
        <f t="shared" ca="1" si="1339"/>
        <v>7.9508104192206108</v>
      </c>
      <c r="BN3661" s="9">
        <f t="shared" ca="1" si="1330"/>
        <v>0.40086274558648799</v>
      </c>
      <c r="BO3661" s="9">
        <f t="shared" ca="1" si="1331"/>
        <v>0.59913725441351184</v>
      </c>
      <c r="BP3661" s="9">
        <f t="shared" ca="1" si="1379"/>
        <v>0.19999999999999998</v>
      </c>
      <c r="BQ3661" s="9">
        <f t="shared" ca="1" si="1380"/>
        <v>0.8</v>
      </c>
      <c r="BR3661">
        <f t="shared" ca="1" si="1381"/>
        <v>1381.8028395329611</v>
      </c>
      <c r="BS3661">
        <f t="shared" ca="1" si="1382"/>
        <v>-2.6087461199509887E-3</v>
      </c>
      <c r="BT3661">
        <f t="shared" ca="1" si="1383"/>
        <v>1.8055555555555555E-5</v>
      </c>
      <c r="BU3661">
        <f t="shared" ca="1" si="1360"/>
        <v>3.346723947382997E-5</v>
      </c>
      <c r="BV3661">
        <f t="shared" ca="1" si="1361"/>
        <v>1.3997808960400439E-5</v>
      </c>
      <c r="BW3661" s="35">
        <f ca="1">IFERROR(VLOOKUP($B3661,OFFSET(Input!$A$1,0,MATCH(Index!BW$6&amp;" Index",Input!$1:$1,0)-1,10000,2),2,0)/100,BW3660)</f>
        <v>9.1000000000000004E-3</v>
      </c>
      <c r="BX3661">
        <f t="shared" ca="1" si="1367"/>
        <v>1.4838128842202272E-2</v>
      </c>
      <c r="BY3661">
        <f t="shared" ca="1" si="1368"/>
        <v>1.5504744117275471E-2</v>
      </c>
      <c r="BZ3661">
        <f t="shared" ca="1" si="1369"/>
        <v>7.4452539143581757E-3</v>
      </c>
      <c r="CA3661">
        <f t="shared" ca="1" si="1370"/>
        <v>-2.1438781501529371</v>
      </c>
      <c r="CB3661">
        <f t="shared" ca="1" si="1371"/>
        <v>5.2987206995051703E-2</v>
      </c>
      <c r="CC3661">
        <f t="shared" ca="1" si="1372"/>
        <v>-2.2197629761931084</v>
      </c>
      <c r="CD3661">
        <f t="shared" ca="1" si="1373"/>
        <v>1114.1218134676408</v>
      </c>
      <c r="CE3661">
        <v>1114.1218134676401</v>
      </c>
      <c r="CF3661" t="b">
        <f t="shared" ca="1" si="1362"/>
        <v>1</v>
      </c>
    </row>
    <row r="3662" spans="2:84" x14ac:dyDescent="0.25">
      <c r="B3662" s="2">
        <v>42835</v>
      </c>
      <c r="C3662">
        <f t="shared" ca="1" si="1363"/>
        <v>0</v>
      </c>
      <c r="D3662">
        <f t="shared" ca="1" si="1364"/>
        <v>5</v>
      </c>
      <c r="E3662">
        <f ca="1">IF($B3662&lt;VLOOKUP(E$6&amp;" Equity",Param,4,0),"",IFERROR(VLOOKUP($B3662,OFFSET(Input!$A$1,0,MATCH(Index!E$6&amp;" Equity",Input!$1:$1,0)-1,10000,2),2,0),E3661))</f>
        <v>87.51</v>
      </c>
      <c r="F3662" s="33">
        <v>121.27</v>
      </c>
      <c r="H3662">
        <f ca="1">IFERROR(VLOOKUP($B3662,OFFSET(Input!$A$1,0,MATCH(Index!H$6,Input!$1:$1,0)-1,10000,2),2,0),0)</f>
        <v>0</v>
      </c>
      <c r="I3662">
        <f ca="1">IFERROR(VLOOKUP($B3662,OFFSET(Input!$A$1,0,MATCH(Index!I$6,Input!$1:$1,0)-1,10000,2),2,0),0)</f>
        <v>0</v>
      </c>
      <c r="K3662">
        <f t="shared" ca="1" si="1365"/>
        <v>118.76220152756626</v>
      </c>
      <c r="L3662" s="30">
        <f t="shared" ca="1" si="1366"/>
        <v>139.68018361780403</v>
      </c>
      <c r="N3662">
        <f t="shared" ca="1" si="1377"/>
        <v>1.3722129082868236E-3</v>
      </c>
      <c r="O3662">
        <f t="shared" ca="1" si="1378"/>
        <v>4.6284899556646676E-3</v>
      </c>
      <c r="Q3662">
        <f t="shared" ca="1" si="1335"/>
        <v>3.9352721591648238E-2</v>
      </c>
      <c r="R3662">
        <f t="shared" ca="1" si="1334"/>
        <v>9.1685219105994017E-2</v>
      </c>
      <c r="T3662">
        <f t="shared" ca="1" si="1345"/>
        <v>6.6871696690734866E-2</v>
      </c>
      <c r="U3662">
        <f t="shared" ca="1" si="1340"/>
        <v>9.4380014269678791E-2</v>
      </c>
      <c r="W3662">
        <f t="shared" ca="1" si="1341"/>
        <v>-0.46792660008123044</v>
      </c>
      <c r="X3662">
        <f t="shared" ca="1" si="1342"/>
        <v>9.3470971800444433E-2</v>
      </c>
      <c r="Z3662">
        <f t="shared" ca="1" si="1353"/>
        <v>118.49386098408627</v>
      </c>
      <c r="AA3662">
        <f t="shared" ca="1" si="1353"/>
        <v>117.85783381810889</v>
      </c>
      <c r="AB3662">
        <f t="shared" ca="1" si="1353"/>
        <v>117.67567112326164</v>
      </c>
      <c r="AC3662">
        <f t="shared" ca="1" si="1354"/>
        <v>117.85783381810889</v>
      </c>
      <c r="AE3662">
        <f ca="1">IFERROR(VLOOKUP($B3662,OFFSET(Input!$A$1,0,MATCH(Index!AE$6&amp;" Index",Input!$1:$1,0)-1,10000,2),2,0),AE3661)</f>
        <v>14.05</v>
      </c>
      <c r="AF3662">
        <f t="shared" ca="1" si="1346"/>
        <v>12.472666666666665</v>
      </c>
      <c r="AG3662">
        <f t="shared" ca="1" si="1346"/>
        <v>12.242499999999998</v>
      </c>
      <c r="AH3662">
        <f t="shared" ca="1" si="1346"/>
        <v>12.138799999999998</v>
      </c>
      <c r="AI3662">
        <f t="shared" ca="1" si="1347"/>
        <v>12.242499999999998</v>
      </c>
      <c r="AK3662">
        <f t="shared" ca="1" si="1348"/>
        <v>1</v>
      </c>
      <c r="AL3662">
        <f t="shared" ca="1" si="1349"/>
        <v>1</v>
      </c>
      <c r="AN3662" t="str">
        <f t="shared" ca="1" si="1357"/>
        <v>Down</v>
      </c>
      <c r="AO3662" t="str">
        <f t="shared" ca="1" si="1374"/>
        <v>Not Up</v>
      </c>
      <c r="AQ3662">
        <f t="shared" ca="1" si="1355"/>
        <v>0</v>
      </c>
      <c r="AR3662">
        <f t="shared" ca="1" si="1356"/>
        <v>1</v>
      </c>
      <c r="AT3662">
        <f t="shared" ca="1" si="1336"/>
        <v>1</v>
      </c>
      <c r="AU3662">
        <f t="shared" ca="1" si="1337"/>
        <v>0</v>
      </c>
      <c r="AW3662" s="34">
        <f t="shared" ca="1" si="1358"/>
        <v>9.1573213393297784E-2</v>
      </c>
      <c r="AX3662" s="34">
        <f t="shared" ca="1" si="1359"/>
        <v>9.5617644906539193E-2</v>
      </c>
      <c r="AY3662" s="23">
        <f t="shared" ca="1" si="1350"/>
        <v>9.5617644906539193E-2</v>
      </c>
      <c r="BA3662" s="6">
        <f t="shared" ca="1" si="1343"/>
        <v>0.52291603760866689</v>
      </c>
      <c r="BB3662">
        <f t="shared" ca="1" si="1344"/>
        <v>0.52291603760866689</v>
      </c>
      <c r="BC3662" t="str">
        <f t="shared" ca="1" si="1332"/>
        <v>HYG UP Equity</v>
      </c>
      <c r="BD3662" t="str">
        <f t="shared" ca="1" si="1333"/>
        <v>TLT UP equity</v>
      </c>
      <c r="BF3662">
        <f t="shared" ca="1" si="1351"/>
        <v>0</v>
      </c>
      <c r="BG3662">
        <f t="shared" ca="1" si="1352"/>
        <v>1</v>
      </c>
      <c r="BI3662">
        <f t="shared" ca="1" si="1375"/>
        <v>0</v>
      </c>
      <c r="BJ3662">
        <f t="shared" ca="1" si="1376"/>
        <v>1</v>
      </c>
      <c r="BL3662">
        <f t="shared" ca="1" si="1338"/>
        <v>0</v>
      </c>
      <c r="BM3662">
        <f t="shared" ca="1" si="1339"/>
        <v>9.9320510403711353</v>
      </c>
      <c r="BN3662" s="9">
        <f t="shared" ref="BN3662:BN3725" ca="1" si="1384">(K3662/$BR3662)*BL3661</f>
        <v>0.19947950459550692</v>
      </c>
      <c r="BO3662" s="9">
        <f t="shared" ref="BO3662:BO3725" ca="1" si="1385">(L3662/$BR3662)*BM3661</f>
        <v>0.8005204954044931</v>
      </c>
      <c r="BP3662" s="9">
        <f t="shared" ca="1" si="1379"/>
        <v>0</v>
      </c>
      <c r="BQ3662" s="9">
        <f t="shared" ca="1" si="1380"/>
        <v>1.0000000000000002</v>
      </c>
      <c r="BR3662">
        <f t="shared" ca="1" si="1381"/>
        <v>1387.3107130204417</v>
      </c>
      <c r="BS3662">
        <f t="shared" ca="1" si="1382"/>
        <v>3.986005332962117E-3</v>
      </c>
      <c r="BT3662">
        <f t="shared" ca="1" si="1383"/>
        <v>5.4166666666666671E-5</v>
      </c>
      <c r="BU3662">
        <f t="shared" ca="1" si="1360"/>
        <v>2.5485944164704645E-5</v>
      </c>
      <c r="BV3662">
        <f t="shared" ca="1" si="1361"/>
        <v>2.306932623464242E-6</v>
      </c>
      <c r="BW3662" s="35">
        <f ca="1">IFERROR(VLOOKUP($B3662,OFFSET(Input!$A$1,0,MATCH(Index!BW$6&amp;" Index",Input!$1:$1,0)-1,10000,2),2,0)/100,BW3661)</f>
        <v>9.1000000000000004E-3</v>
      </c>
      <c r="BX3662">
        <f t="shared" ca="1" si="1367"/>
        <v>3.8551141198670306E-2</v>
      </c>
      <c r="BY3662">
        <f t="shared" ca="1" si="1368"/>
        <v>4.6421742227818363E-2</v>
      </c>
      <c r="BZ3662">
        <f t="shared" ca="1" si="1369"/>
        <v>3.0515973176491001E-2</v>
      </c>
      <c r="CA3662">
        <f t="shared" ca="1" si="1370"/>
        <v>2.8368933121786233</v>
      </c>
      <c r="CB3662">
        <f t="shared" ca="1" si="1371"/>
        <v>3.0964650288717421E-2</v>
      </c>
      <c r="CC3662">
        <f t="shared" ca="1" si="1372"/>
        <v>2.7514717516399081</v>
      </c>
      <c r="CD3662">
        <f t="shared" ca="1" si="1373"/>
        <v>1116.8732852192807</v>
      </c>
      <c r="CE3662">
        <v>1116.87328521928</v>
      </c>
      <c r="CF3662" t="b">
        <f t="shared" ca="1" si="1362"/>
        <v>1</v>
      </c>
    </row>
    <row r="3663" spans="2:84" x14ac:dyDescent="0.25">
      <c r="B3663" s="2">
        <v>42836</v>
      </c>
      <c r="C3663">
        <f t="shared" ca="1" si="1363"/>
        <v>0</v>
      </c>
      <c r="D3663">
        <f t="shared" ca="1" si="1364"/>
        <v>0</v>
      </c>
      <c r="E3663">
        <f ca="1">IF($B3663&lt;VLOOKUP(E$6&amp;" Equity",Param,4,0),"",IFERROR(VLOOKUP($B3663,OFFSET(Input!$A$1,0,MATCH(Index!E$6&amp;" Equity",Input!$1:$1,0)-1,10000,2),2,0),E3662))</f>
        <v>87.34</v>
      </c>
      <c r="F3663" s="33">
        <v>122.42</v>
      </c>
      <c r="H3663">
        <f ca="1">IFERROR(VLOOKUP($B3663,OFFSET(Input!$A$1,0,MATCH(Index!H$6,Input!$1:$1,0)-1,10000,2),2,0),0)</f>
        <v>0</v>
      </c>
      <c r="I3663">
        <f ca="1">IFERROR(VLOOKUP($B3663,OFFSET(Input!$A$1,0,MATCH(Index!I$6,Input!$1:$1,0)-1,10000,2),2,0),0)</f>
        <v>0</v>
      </c>
      <c r="K3663">
        <f t="shared" ca="1" si="1365"/>
        <v>118.5314899030698</v>
      </c>
      <c r="L3663" s="30">
        <f t="shared" ca="1" si="1366"/>
        <v>141.00476687137436</v>
      </c>
      <c r="N3663">
        <f t="shared" ca="1" si="1377"/>
        <v>-1.9445244903248278E-3</v>
      </c>
      <c r="O3663">
        <f t="shared" ca="1" si="1378"/>
        <v>9.4382907542233246E-3</v>
      </c>
      <c r="Q3663">
        <f t="shared" ca="1" si="1335"/>
        <v>2.9605384935091312E-2</v>
      </c>
      <c r="R3663">
        <f t="shared" ca="1" si="1334"/>
        <v>9.7581820673860648E-2</v>
      </c>
      <c r="T3663">
        <f t="shared" ca="1" si="1345"/>
        <v>6.6369734084134741E-2</v>
      </c>
      <c r="U3663">
        <f t="shared" ca="1" si="1340"/>
        <v>9.8693057430131806E-2</v>
      </c>
      <c r="W3663">
        <f t="shared" ca="1" si="1341"/>
        <v>-0.42231632947048181</v>
      </c>
      <c r="X3663">
        <f t="shared" ca="1" si="1342"/>
        <v>8.2565950434223698E-2</v>
      </c>
      <c r="Z3663">
        <f t="shared" ca="1" si="1353"/>
        <v>118.56041520389108</v>
      </c>
      <c r="AA3663">
        <f t="shared" ca="1" si="1353"/>
        <v>117.96611161704627</v>
      </c>
      <c r="AB3663">
        <f t="shared" ca="1" si="1353"/>
        <v>117.70661717523606</v>
      </c>
      <c r="AC3663">
        <f t="shared" ca="1" si="1354"/>
        <v>117.96611161704627</v>
      </c>
      <c r="AE3663">
        <f ca="1">IFERROR(VLOOKUP($B3663,OFFSET(Input!$A$1,0,MATCH(Index!AE$6&amp;" Index",Input!$1:$1,0)-1,10000,2),2,0),AE3662)</f>
        <v>15.07</v>
      </c>
      <c r="AF3663">
        <f t="shared" ca="1" si="1346"/>
        <v>12.645999999999999</v>
      </c>
      <c r="AG3663">
        <f t="shared" ca="1" si="1346"/>
        <v>12.381</v>
      </c>
      <c r="AH3663">
        <f t="shared" ca="1" si="1346"/>
        <v>12.2836</v>
      </c>
      <c r="AI3663">
        <f t="shared" ca="1" si="1347"/>
        <v>12.381</v>
      </c>
      <c r="AK3663">
        <f t="shared" ca="1" si="1348"/>
        <v>1</v>
      </c>
      <c r="AL3663">
        <f t="shared" ca="1" si="1349"/>
        <v>1</v>
      </c>
      <c r="AN3663" t="str">
        <f t="shared" ca="1" si="1357"/>
        <v>Down</v>
      </c>
      <c r="AO3663" t="str">
        <f t="shared" ca="1" si="1374"/>
        <v>Not Up</v>
      </c>
      <c r="AQ3663">
        <f t="shared" ca="1" si="1355"/>
        <v>0</v>
      </c>
      <c r="AR3663">
        <f t="shared" ca="1" si="1356"/>
        <v>1</v>
      </c>
      <c r="AT3663">
        <f t="shared" ca="1" si="1336"/>
        <v>1</v>
      </c>
      <c r="AU3663">
        <f t="shared" ca="1" si="1337"/>
        <v>0</v>
      </c>
      <c r="AW3663" s="34">
        <f t="shared" ca="1" si="1358"/>
        <v>9.1685219105994017E-2</v>
      </c>
      <c r="AX3663" s="34">
        <f t="shared" ca="1" si="1359"/>
        <v>9.4380014269678791E-2</v>
      </c>
      <c r="AY3663" s="23">
        <f t="shared" ca="1" si="1350"/>
        <v>9.4380014269678791E-2</v>
      </c>
      <c r="BA3663" s="6">
        <f t="shared" ca="1" si="1343"/>
        <v>0.52977317694752002</v>
      </c>
      <c r="BB3663">
        <f t="shared" ca="1" si="1344"/>
        <v>0.52291603760866689</v>
      </c>
      <c r="BC3663" t="str">
        <f t="shared" ref="BC3663:BC3726" ca="1" si="1386">IF($D3663=1,BD3662,BC3662)</f>
        <v>HYG UP Equity</v>
      </c>
      <c r="BD3663" t="str">
        <f t="shared" ref="BD3663:BD3726" ca="1" si="1387">IF($D3663=1,IF(AO3663="Up","TLT UP Equity",IF(AN3663="Down","TLT UP equity","HYG UP Equity")),BD3662)</f>
        <v>TLT UP equity</v>
      </c>
      <c r="BF3663">
        <f t="shared" ca="1" si="1351"/>
        <v>0</v>
      </c>
      <c r="BG3663">
        <f t="shared" ca="1" si="1352"/>
        <v>1</v>
      </c>
      <c r="BI3663">
        <f t="shared" ca="1" si="1375"/>
        <v>0</v>
      </c>
      <c r="BJ3663">
        <f t="shared" ca="1" si="1376"/>
        <v>1</v>
      </c>
      <c r="BL3663">
        <f t="shared" ca="1" si="1338"/>
        <v>0</v>
      </c>
      <c r="BM3663">
        <f t="shared" ca="1" si="1339"/>
        <v>9.9320510403711353</v>
      </c>
      <c r="BN3663" s="9">
        <f t="shared" ca="1" si="1384"/>
        <v>0</v>
      </c>
      <c r="BO3663" s="9">
        <f t="shared" ca="1" si="1385"/>
        <v>1</v>
      </c>
      <c r="BP3663" s="9">
        <f t="shared" ca="1" si="1379"/>
        <v>0</v>
      </c>
      <c r="BQ3663" s="9">
        <f t="shared" ca="1" si="1380"/>
        <v>1</v>
      </c>
      <c r="BR3663">
        <f t="shared" ca="1" si="1381"/>
        <v>1400.4665415021232</v>
      </c>
      <c r="BS3663">
        <f t="shared" ca="1" si="1382"/>
        <v>9.4829718809268382E-3</v>
      </c>
      <c r="BT3663">
        <f t="shared" ca="1" si="1383"/>
        <v>1.8055555555555558E-5</v>
      </c>
      <c r="BU3663">
        <f t="shared" ca="1" si="1360"/>
        <v>0</v>
      </c>
      <c r="BV3663">
        <f t="shared" ca="1" si="1361"/>
        <v>0</v>
      </c>
      <c r="BW3663" s="35">
        <f ca="1">IFERROR(VLOOKUP($B3663,OFFSET(Input!$A$1,0,MATCH(Index!BW$6&amp;" Index",Input!$1:$1,0)-1,10000,2),2,0)/100,BW3662)</f>
        <v>9.1000000000000004E-3</v>
      </c>
      <c r="BX3663">
        <f t="shared" ca="1" si="1367"/>
        <v>1.0545003314766569E-2</v>
      </c>
      <c r="BY3663">
        <f t="shared" ca="1" si="1368"/>
        <v>1.5512128961378898E-2</v>
      </c>
      <c r="BZ3663">
        <f t="shared" ca="1" si="1369"/>
        <v>1.34690700690364E-2</v>
      </c>
      <c r="CA3663">
        <f t="shared" ca="1" si="1370"/>
        <v>5.538349103162493</v>
      </c>
      <c r="CB3663">
        <f t="shared" ca="1" si="1371"/>
        <v>0</v>
      </c>
      <c r="CC3663">
        <f t="shared" ca="1" si="1372"/>
        <v>5.5257610409553841</v>
      </c>
      <c r="CD3663">
        <f t="shared" ca="1" si="1373"/>
        <v>1122.399046260236</v>
      </c>
      <c r="CE3663">
        <v>1122.3990462602301</v>
      </c>
      <c r="CF3663" t="b">
        <f t="shared" ca="1" si="1362"/>
        <v>1</v>
      </c>
    </row>
    <row r="3664" spans="2:84" x14ac:dyDescent="0.25">
      <c r="B3664" s="2">
        <v>42837</v>
      </c>
      <c r="C3664">
        <f t="shared" ca="1" si="1363"/>
        <v>0</v>
      </c>
      <c r="D3664">
        <f t="shared" ca="1" si="1364"/>
        <v>0</v>
      </c>
      <c r="E3664">
        <f ca="1">IF($B3664&lt;VLOOKUP(E$6&amp;" Equity",Param,4,0),"",IFERROR(VLOOKUP($B3664,OFFSET(Input!$A$1,0,MATCH(Index!E$6&amp;" Equity",Input!$1:$1,0)-1,10000,2),2,0),E3663))</f>
        <v>87.4</v>
      </c>
      <c r="F3664" s="33">
        <v>123.09</v>
      </c>
      <c r="H3664">
        <f ca="1">IFERROR(VLOOKUP($B3664,OFFSET(Input!$A$1,0,MATCH(Index!H$6,Input!$1:$1,0)-1,10000,2),2,0),0)</f>
        <v>0</v>
      </c>
      <c r="I3664">
        <f ca="1">IFERROR(VLOOKUP($B3664,OFFSET(Input!$A$1,0,MATCH(Index!I$6,Input!$1:$1,0)-1,10000,2),2,0),0)</f>
        <v>0</v>
      </c>
      <c r="K3664">
        <f t="shared" ca="1" si="1365"/>
        <v>118.61291753524503</v>
      </c>
      <c r="L3664" s="30">
        <f t="shared" ca="1" si="1366"/>
        <v>141.7764805930197</v>
      </c>
      <c r="N3664">
        <f t="shared" ca="1" si="1377"/>
        <v>6.8673460407500002E-4</v>
      </c>
      <c r="O3664">
        <f t="shared" ca="1" si="1378"/>
        <v>5.4580396992807301E-3</v>
      </c>
      <c r="Q3664">
        <f t="shared" ca="1" si="1335"/>
        <v>2.795096137493416E-2</v>
      </c>
      <c r="R3664">
        <f t="shared" ca="1" si="1334"/>
        <v>9.6852245567133163E-2</v>
      </c>
      <c r="T3664">
        <f t="shared" ca="1" si="1345"/>
        <v>4.5137353048465667E-2</v>
      </c>
      <c r="U3664">
        <f t="shared" ca="1" si="1340"/>
        <v>9.0875813379208442E-2</v>
      </c>
      <c r="W3664">
        <f t="shared" ca="1" si="1341"/>
        <v>-0.53000632458463648</v>
      </c>
      <c r="X3664">
        <f t="shared" ca="1" si="1342"/>
        <v>-0.36849372573043987</v>
      </c>
      <c r="Z3664">
        <f t="shared" ca="1" si="1353"/>
        <v>118.6107876391183</v>
      </c>
      <c r="AA3664">
        <f t="shared" ca="1" si="1353"/>
        <v>117.99805465349183</v>
      </c>
      <c r="AB3664">
        <f t="shared" ca="1" si="1353"/>
        <v>117.77217197187781</v>
      </c>
      <c r="AC3664">
        <f t="shared" ca="1" si="1354"/>
        <v>117.99805465349183</v>
      </c>
      <c r="AE3664">
        <f ca="1">IFERROR(VLOOKUP($B3664,OFFSET(Input!$A$1,0,MATCH(Index!AE$6&amp;" Index",Input!$1:$1,0)-1,10000,2),2,0),AE3663)</f>
        <v>15.77</v>
      </c>
      <c r="AF3664">
        <f t="shared" ca="1" si="1346"/>
        <v>12.843333333333334</v>
      </c>
      <c r="AG3664">
        <f t="shared" ca="1" si="1346"/>
        <v>12.588000000000001</v>
      </c>
      <c r="AH3664">
        <f t="shared" ca="1" si="1346"/>
        <v>12.439999999999998</v>
      </c>
      <c r="AI3664">
        <f t="shared" ca="1" si="1347"/>
        <v>12.588000000000001</v>
      </c>
      <c r="AK3664">
        <f t="shared" ca="1" si="1348"/>
        <v>1</v>
      </c>
      <c r="AL3664">
        <f t="shared" ca="1" si="1349"/>
        <v>1</v>
      </c>
      <c r="AN3664" t="str">
        <f t="shared" ca="1" si="1357"/>
        <v>Down</v>
      </c>
      <c r="AO3664" t="str">
        <f t="shared" ca="1" si="1374"/>
        <v>Not Up</v>
      </c>
      <c r="AQ3664">
        <f t="shared" ca="1" si="1355"/>
        <v>0</v>
      </c>
      <c r="AR3664">
        <f t="shared" ca="1" si="1356"/>
        <v>1</v>
      </c>
      <c r="AT3664">
        <f t="shared" ca="1" si="1336"/>
        <v>1</v>
      </c>
      <c r="AU3664">
        <f t="shared" ca="1" si="1337"/>
        <v>0</v>
      </c>
      <c r="AW3664" s="34">
        <f t="shared" ca="1" si="1358"/>
        <v>9.7581820673860648E-2</v>
      </c>
      <c r="AX3664" s="34">
        <f t="shared" ca="1" si="1359"/>
        <v>9.8693057430131806E-2</v>
      </c>
      <c r="AY3664" s="23">
        <f t="shared" ca="1" si="1350"/>
        <v>9.8693057430131806E-2</v>
      </c>
      <c r="BA3664" s="6">
        <f t="shared" ca="1" si="1343"/>
        <v>0.50662124876814885</v>
      </c>
      <c r="BB3664">
        <f t="shared" ca="1" si="1344"/>
        <v>0.52291603760866689</v>
      </c>
      <c r="BC3664" t="str">
        <f t="shared" ca="1" si="1386"/>
        <v>HYG UP Equity</v>
      </c>
      <c r="BD3664" t="str">
        <f t="shared" ca="1" si="1387"/>
        <v>TLT UP equity</v>
      </c>
      <c r="BF3664">
        <f t="shared" ca="1" si="1351"/>
        <v>0</v>
      </c>
      <c r="BG3664">
        <f t="shared" ca="1" si="1352"/>
        <v>1</v>
      </c>
      <c r="BI3664">
        <f t="shared" ca="1" si="1375"/>
        <v>0</v>
      </c>
      <c r="BJ3664">
        <f t="shared" ca="1" si="1376"/>
        <v>1</v>
      </c>
      <c r="BL3664">
        <f t="shared" ca="1" si="1338"/>
        <v>0</v>
      </c>
      <c r="BM3664">
        <f t="shared" ca="1" si="1339"/>
        <v>9.9320510403711353</v>
      </c>
      <c r="BN3664" s="9">
        <f t="shared" ca="1" si="1384"/>
        <v>0</v>
      </c>
      <c r="BO3664" s="9">
        <f t="shared" ca="1" si="1385"/>
        <v>1</v>
      </c>
      <c r="BP3664" s="9">
        <f t="shared" ca="1" si="1379"/>
        <v>0</v>
      </c>
      <c r="BQ3664" s="9">
        <f t="shared" ca="1" si="1380"/>
        <v>1</v>
      </c>
      <c r="BR3664">
        <f t="shared" ca="1" si="1381"/>
        <v>1408.1312415740595</v>
      </c>
      <c r="BS3664">
        <f t="shared" ca="1" si="1382"/>
        <v>5.4729619343245606E-3</v>
      </c>
      <c r="BT3664">
        <f t="shared" ca="1" si="1383"/>
        <v>1.8055555555555558E-5</v>
      </c>
      <c r="BU3664">
        <f t="shared" ca="1" si="1360"/>
        <v>0</v>
      </c>
      <c r="BV3664">
        <f t="shared" ca="1" si="1361"/>
        <v>0</v>
      </c>
      <c r="BW3664" s="35">
        <f ca="1">IFERROR(VLOOKUP($B3664,OFFSET(Input!$A$1,0,MATCH(Index!BW$6&amp;" Index",Input!$1:$1,0)-1,10000,2),2,0)/100,BW3663)</f>
        <v>9.1000000000000004E-3</v>
      </c>
      <c r="BX3664">
        <f t="shared" ca="1" si="1367"/>
        <v>1.0597175006277699E-2</v>
      </c>
      <c r="BY3664">
        <f t="shared" ca="1" si="1368"/>
        <v>1.5588875642503278E-2</v>
      </c>
      <c r="BZ3664">
        <f t="shared" ca="1" si="1369"/>
        <v>1.353570866056719E-2</v>
      </c>
      <c r="CA3664">
        <f t="shared" ca="1" si="1370"/>
        <v>3.212193346379085</v>
      </c>
      <c r="CB3664">
        <f t="shared" ca="1" si="1371"/>
        <v>0</v>
      </c>
      <c r="CC3664">
        <f t="shared" ca="1" si="1372"/>
        <v>3.1995430043908715</v>
      </c>
      <c r="CD3664">
        <f t="shared" ca="1" si="1373"/>
        <v>1125.5985892646268</v>
      </c>
      <c r="CE3664">
        <v>1125.5985892646199</v>
      </c>
      <c r="CF3664" t="b">
        <f t="shared" ca="1" si="1362"/>
        <v>1</v>
      </c>
    </row>
    <row r="3665" spans="2:84" x14ac:dyDescent="0.25">
      <c r="B3665" s="2">
        <v>42838</v>
      </c>
      <c r="C3665">
        <f t="shared" ca="1" si="1363"/>
        <v>0</v>
      </c>
      <c r="D3665">
        <f t="shared" ca="1" si="1364"/>
        <v>0</v>
      </c>
      <c r="E3665">
        <f ca="1">IF($B3665&lt;VLOOKUP(E$6&amp;" Equity",Param,4,0),"",IFERROR(VLOOKUP($B3665,OFFSET(Input!$A$1,0,MATCH(Index!E$6&amp;" Equity",Input!$1:$1,0)-1,10000,2),2,0),E3664))</f>
        <v>87.22</v>
      </c>
      <c r="F3665" s="33">
        <v>123.47</v>
      </c>
      <c r="H3665">
        <f ca="1">IFERROR(VLOOKUP($B3665,OFFSET(Input!$A$1,0,MATCH(Index!H$6,Input!$1:$1,0)-1,10000,2),2,0),0)</f>
        <v>0</v>
      </c>
      <c r="I3665">
        <f ca="1">IFERROR(VLOOKUP($B3665,OFFSET(Input!$A$1,0,MATCH(Index!I$6,Input!$1:$1,0)-1,10000,2),2,0),0)</f>
        <v>0</v>
      </c>
      <c r="K3665">
        <f t="shared" ca="1" si="1365"/>
        <v>118.36863463871934</v>
      </c>
      <c r="L3665" s="30">
        <f t="shared" ca="1" si="1366"/>
        <v>142.2141689724603</v>
      </c>
      <c r="N3665">
        <f t="shared" ca="1" si="1377"/>
        <v>-2.0616202468694798E-3</v>
      </c>
      <c r="O3665">
        <f t="shared" ca="1" si="1378"/>
        <v>3.0824164574477443E-3</v>
      </c>
      <c r="Q3665">
        <f t="shared" ca="1" si="1335"/>
        <v>1.8341144952353939E-2</v>
      </c>
      <c r="R3665">
        <f t="shared" ca="1" si="1334"/>
        <v>8.9233576372830553E-2</v>
      </c>
      <c r="T3665">
        <f t="shared" ca="1" si="1345"/>
        <v>4.457923842796737E-2</v>
      </c>
      <c r="U3665">
        <f t="shared" ca="1" si="1340"/>
        <v>8.9741079632867232E-2</v>
      </c>
      <c r="W3665">
        <f t="shared" ca="1" si="1341"/>
        <v>-0.39014589771004776</v>
      </c>
      <c r="X3665">
        <f t="shared" ca="1" si="1342"/>
        <v>-0.44368845114031491</v>
      </c>
      <c r="Z3665">
        <f t="shared" ca="1" si="1353"/>
        <v>118.58132587027073</v>
      </c>
      <c r="AA3665">
        <f t="shared" ca="1" si="1353"/>
        <v>118.03467559219109</v>
      </c>
      <c r="AB3665">
        <f t="shared" ca="1" si="1353"/>
        <v>117.8403879993094</v>
      </c>
      <c r="AC3665">
        <f t="shared" ca="1" si="1354"/>
        <v>118.03467559219109</v>
      </c>
      <c r="AE3665">
        <f ca="1">IFERROR(VLOOKUP($B3665,OFFSET(Input!$A$1,0,MATCH(Index!AE$6&amp;" Index",Input!$1:$1,0)-1,10000,2),2,0),AE3664)</f>
        <v>15.96</v>
      </c>
      <c r="AF3665">
        <f t="shared" ca="1" si="1346"/>
        <v>13.032666666666669</v>
      </c>
      <c r="AG3665">
        <f t="shared" ca="1" si="1346"/>
        <v>12.8255</v>
      </c>
      <c r="AH3665">
        <f t="shared" ca="1" si="1346"/>
        <v>12.586399999999999</v>
      </c>
      <c r="AI3665">
        <f t="shared" ca="1" si="1347"/>
        <v>12.8255</v>
      </c>
      <c r="AK3665">
        <f t="shared" ca="1" si="1348"/>
        <v>1</v>
      </c>
      <c r="AL3665">
        <f t="shared" ca="1" si="1349"/>
        <v>1</v>
      </c>
      <c r="AN3665" t="str">
        <f t="shared" ca="1" si="1357"/>
        <v>Down</v>
      </c>
      <c r="AO3665" t="str">
        <f t="shared" ca="1" si="1374"/>
        <v>Not Up</v>
      </c>
      <c r="AQ3665">
        <f t="shared" ca="1" si="1355"/>
        <v>0</v>
      </c>
      <c r="AR3665">
        <f t="shared" ca="1" si="1356"/>
        <v>1</v>
      </c>
      <c r="AT3665">
        <f t="shared" ca="1" si="1336"/>
        <v>1</v>
      </c>
      <c r="AU3665">
        <f t="shared" ca="1" si="1337"/>
        <v>0</v>
      </c>
      <c r="AW3665" s="34">
        <f t="shared" ca="1" si="1358"/>
        <v>9.6852245567133163E-2</v>
      </c>
      <c r="AX3665" s="34">
        <f t="shared" ca="1" si="1359"/>
        <v>9.0875813379208442E-2</v>
      </c>
      <c r="AY3665" s="23">
        <f t="shared" ca="1" si="1350"/>
        <v>9.6852245567133163E-2</v>
      </c>
      <c r="BA3665" s="6">
        <f t="shared" ca="1" si="1343"/>
        <v>0.51625029143327905</v>
      </c>
      <c r="BB3665">
        <f t="shared" ca="1" si="1344"/>
        <v>0.52291603760866689</v>
      </c>
      <c r="BC3665" t="str">
        <f t="shared" ca="1" si="1386"/>
        <v>HYG UP Equity</v>
      </c>
      <c r="BD3665" t="str">
        <f t="shared" ca="1" si="1387"/>
        <v>TLT UP equity</v>
      </c>
      <c r="BF3665">
        <f t="shared" ca="1" si="1351"/>
        <v>0</v>
      </c>
      <c r="BG3665">
        <f t="shared" ca="1" si="1352"/>
        <v>1</v>
      </c>
      <c r="BI3665">
        <f t="shared" ca="1" si="1375"/>
        <v>0</v>
      </c>
      <c r="BJ3665">
        <f t="shared" ca="1" si="1376"/>
        <v>1</v>
      </c>
      <c r="BL3665">
        <f t="shared" ca="1" si="1338"/>
        <v>0</v>
      </c>
      <c r="BM3665">
        <f t="shared" ca="1" si="1339"/>
        <v>9.9320510403711353</v>
      </c>
      <c r="BN3665" s="9">
        <f t="shared" ca="1" si="1384"/>
        <v>0</v>
      </c>
      <c r="BO3665" s="9">
        <f t="shared" ca="1" si="1385"/>
        <v>1</v>
      </c>
      <c r="BP3665" s="9">
        <f t="shared" ca="1" si="1379"/>
        <v>0</v>
      </c>
      <c r="BQ3665" s="9">
        <f t="shared" ca="1" si="1380"/>
        <v>1</v>
      </c>
      <c r="BR3665">
        <f t="shared" ca="1" si="1381"/>
        <v>1412.4783848984407</v>
      </c>
      <c r="BS3665">
        <f t="shared" ca="1" si="1382"/>
        <v>3.087171987975923E-3</v>
      </c>
      <c r="BT3665">
        <f t="shared" ca="1" si="1383"/>
        <v>1.8055555555555558E-5</v>
      </c>
      <c r="BU3665">
        <f t="shared" ca="1" si="1360"/>
        <v>0</v>
      </c>
      <c r="BV3665">
        <f t="shared" ca="1" si="1361"/>
        <v>0</v>
      </c>
      <c r="BW3665" s="35">
        <f ca="1">IFERROR(VLOOKUP($B3665,OFFSET(Input!$A$1,0,MATCH(Index!BW$6&amp;" Index",Input!$1:$1,0)-1,10000,2),2,0)/100,BW3664)</f>
        <v>9.1000000000000004E-3</v>
      </c>
      <c r="BX3665">
        <f t="shared" ca="1" si="1367"/>
        <v>1.0627383618152962E-2</v>
      </c>
      <c r="BY3665">
        <f t="shared" ca="1" si="1368"/>
        <v>1.5633313739786485E-2</v>
      </c>
      <c r="BZ3665">
        <f t="shared" ca="1" si="1369"/>
        <v>1.3574293940997255E-2</v>
      </c>
      <c r="CA3665">
        <f t="shared" ca="1" si="1370"/>
        <v>1.8170895329410726</v>
      </c>
      <c r="CB3665">
        <f t="shared" ca="1" si="1371"/>
        <v>0</v>
      </c>
      <c r="CC3665">
        <f t="shared" ca="1" si="1372"/>
        <v>1.8044031295241305</v>
      </c>
      <c r="CD3665">
        <f t="shared" ca="1" si="1373"/>
        <v>1127.4029923941509</v>
      </c>
      <c r="CE3665">
        <v>1127.40299239415</v>
      </c>
      <c r="CF3665" t="b">
        <f t="shared" ca="1" si="1362"/>
        <v>1</v>
      </c>
    </row>
    <row r="3666" spans="2:84" x14ac:dyDescent="0.25">
      <c r="B3666" s="2">
        <v>42842</v>
      </c>
      <c r="C3666">
        <f t="shared" ca="1" si="1363"/>
        <v>0</v>
      </c>
      <c r="D3666">
        <f t="shared" ca="1" si="1364"/>
        <v>0</v>
      </c>
      <c r="E3666">
        <f ca="1">IF($B3666&lt;VLOOKUP(E$6&amp;" Equity",Param,4,0),"",IFERROR(VLOOKUP($B3666,OFFSET(Input!$A$1,0,MATCH(Index!E$6&amp;" Equity",Input!$1:$1,0)-1,10000,2),2,0),E3665))</f>
        <v>87.48</v>
      </c>
      <c r="F3666" s="33">
        <v>123.09</v>
      </c>
      <c r="H3666">
        <f ca="1">IFERROR(VLOOKUP($B3666,OFFSET(Input!$A$1,0,MATCH(Index!H$6,Input!$1:$1,0)-1,10000,2),2,0),0)</f>
        <v>0</v>
      </c>
      <c r="I3666">
        <f ca="1">IFERROR(VLOOKUP($B3666,OFFSET(Input!$A$1,0,MATCH(Index!I$6,Input!$1:$1,0)-1,10000,2),2,0),0)</f>
        <v>0</v>
      </c>
      <c r="K3666">
        <f t="shared" ca="1" si="1365"/>
        <v>118.72148771147867</v>
      </c>
      <c r="L3666" s="30">
        <f t="shared" ca="1" si="1366"/>
        <v>141.77648059301967</v>
      </c>
      <c r="N3666">
        <f t="shared" ca="1" si="1377"/>
        <v>2.9765333939468209E-3</v>
      </c>
      <c r="O3666">
        <f t="shared" ca="1" si="1378"/>
        <v>-3.0824164574478809E-3</v>
      </c>
      <c r="Q3666">
        <f t="shared" ca="1" si="1335"/>
        <v>2.3594934041899909E-2</v>
      </c>
      <c r="R3666">
        <f t="shared" ca="1" si="1334"/>
        <v>8.9384490797512109E-2</v>
      </c>
      <c r="T3666">
        <f t="shared" ca="1" si="1345"/>
        <v>4.5797875297411188E-2</v>
      </c>
      <c r="U3666">
        <f t="shared" ca="1" si="1340"/>
        <v>8.763506332918429E-2</v>
      </c>
      <c r="W3666">
        <f t="shared" ca="1" si="1341"/>
        <v>-0.40053401278685652</v>
      </c>
      <c r="X3666">
        <f t="shared" ca="1" si="1342"/>
        <v>-0.47783331827478631</v>
      </c>
      <c r="Z3666">
        <f t="shared" ca="1" si="1353"/>
        <v>118.5912034999983</v>
      </c>
      <c r="AA3666">
        <f t="shared" ca="1" si="1353"/>
        <v>118.08691213887872</v>
      </c>
      <c r="AB3666">
        <f t="shared" ca="1" si="1353"/>
        <v>117.92433978617106</v>
      </c>
      <c r="AC3666">
        <f t="shared" ca="1" si="1354"/>
        <v>118.08691213887872</v>
      </c>
      <c r="AE3666">
        <f ca="1">IFERROR(VLOOKUP($B3666,OFFSET(Input!$A$1,0,MATCH(Index!AE$6&amp;" Index",Input!$1:$1,0)-1,10000,2),2,0),AE3665)</f>
        <v>14.66</v>
      </c>
      <c r="AF3666">
        <f t="shared" ca="1" si="1346"/>
        <v>13.146000000000003</v>
      </c>
      <c r="AG3666">
        <f t="shared" ca="1" si="1346"/>
        <v>12.994500000000002</v>
      </c>
      <c r="AH3666">
        <f t="shared" ca="1" si="1346"/>
        <v>12.706399999999999</v>
      </c>
      <c r="AI3666">
        <f t="shared" ca="1" si="1347"/>
        <v>12.994500000000002</v>
      </c>
      <c r="AK3666">
        <f t="shared" ca="1" si="1348"/>
        <v>1</v>
      </c>
      <c r="AL3666">
        <f t="shared" ca="1" si="1349"/>
        <v>1</v>
      </c>
      <c r="AN3666" t="str">
        <f t="shared" ca="1" si="1357"/>
        <v>Down</v>
      </c>
      <c r="AO3666" t="str">
        <f t="shared" ca="1" si="1374"/>
        <v>Not Up</v>
      </c>
      <c r="AQ3666">
        <f t="shared" ca="1" si="1355"/>
        <v>0</v>
      </c>
      <c r="AR3666">
        <f t="shared" ca="1" si="1356"/>
        <v>1</v>
      </c>
      <c r="AT3666">
        <f t="shared" ca="1" si="1336"/>
        <v>1</v>
      </c>
      <c r="AU3666">
        <f t="shared" ca="1" si="1337"/>
        <v>0</v>
      </c>
      <c r="AW3666" s="34">
        <f t="shared" ca="1" si="1358"/>
        <v>8.9233576372830553E-2</v>
      </c>
      <c r="AX3666" s="34">
        <f t="shared" ca="1" si="1359"/>
        <v>8.9741079632867232E-2</v>
      </c>
      <c r="AY3666" s="23">
        <f t="shared" ca="1" si="1350"/>
        <v>8.9741079632867232E-2</v>
      </c>
      <c r="BA3666" s="6">
        <f t="shared" ca="1" si="1343"/>
        <v>0.55715844075590715</v>
      </c>
      <c r="BB3666">
        <f t="shared" ca="1" si="1344"/>
        <v>0.52291603760866689</v>
      </c>
      <c r="BC3666" t="str">
        <f t="shared" ca="1" si="1386"/>
        <v>HYG UP Equity</v>
      </c>
      <c r="BD3666" t="str">
        <f t="shared" ca="1" si="1387"/>
        <v>TLT UP equity</v>
      </c>
      <c r="BF3666">
        <f t="shared" ca="1" si="1351"/>
        <v>0</v>
      </c>
      <c r="BG3666">
        <f t="shared" ca="1" si="1352"/>
        <v>1</v>
      </c>
      <c r="BI3666">
        <f t="shared" ca="1" si="1375"/>
        <v>0</v>
      </c>
      <c r="BJ3666">
        <f t="shared" ca="1" si="1376"/>
        <v>1</v>
      </c>
      <c r="BL3666">
        <f t="shared" ca="1" si="1338"/>
        <v>0</v>
      </c>
      <c r="BM3666">
        <f t="shared" ca="1" si="1339"/>
        <v>9.9320510403711353</v>
      </c>
      <c r="BN3666" s="9">
        <f t="shared" ca="1" si="1384"/>
        <v>0</v>
      </c>
      <c r="BO3666" s="9">
        <f t="shared" ca="1" si="1385"/>
        <v>1.0000000000000002</v>
      </c>
      <c r="BP3666" s="9">
        <f t="shared" ca="1" si="1379"/>
        <v>0</v>
      </c>
      <c r="BQ3666" s="9">
        <f t="shared" ca="1" si="1380"/>
        <v>1.0000000000000002</v>
      </c>
      <c r="BR3666">
        <f t="shared" ca="1" si="1381"/>
        <v>1408.131241574059</v>
      </c>
      <c r="BS3666">
        <f t="shared" ca="1" si="1382"/>
        <v>-3.077670689236256E-3</v>
      </c>
      <c r="BT3666">
        <f t="shared" ca="1" si="1383"/>
        <v>7.2222222222222246E-5</v>
      </c>
      <c r="BU3666">
        <f t="shared" ca="1" si="1360"/>
        <v>0</v>
      </c>
      <c r="BV3666">
        <f t="shared" ca="1" si="1361"/>
        <v>0</v>
      </c>
      <c r="BW3666" s="35">
        <f ca="1">IFERROR(VLOOKUP($B3666,OFFSET(Input!$A$1,0,MATCH(Index!BW$6&amp;" Index",Input!$1:$1,0)-1,10000,2),2,0)/100,BW3665)</f>
        <v>9.1000000000000004E-3</v>
      </c>
      <c r="BX3666">
        <f t="shared" ca="1" si="1367"/>
        <v>4.2577679846787481E-2</v>
      </c>
      <c r="BY3666">
        <f t="shared" ca="1" si="1368"/>
        <v>6.2633499577452831E-2</v>
      </c>
      <c r="BZ3666">
        <f t="shared" ca="1" si="1369"/>
        <v>5.4384217445461694E-2</v>
      </c>
      <c r="CA3666">
        <f t="shared" ca="1" si="1370"/>
        <v>-1.8144010700327498</v>
      </c>
      <c r="CB3666">
        <f t="shared" ca="1" si="1371"/>
        <v>0</v>
      </c>
      <c r="CC3666">
        <f t="shared" ca="1" si="1372"/>
        <v>-1.8652280320115284</v>
      </c>
      <c r="CD3666">
        <f t="shared" ca="1" si="1373"/>
        <v>1125.5377643621393</v>
      </c>
      <c r="CE3666">
        <v>1125.53776436214</v>
      </c>
      <c r="CF3666" t="b">
        <f t="shared" ca="1" si="1362"/>
        <v>1</v>
      </c>
    </row>
    <row r="3667" spans="2:84" x14ac:dyDescent="0.25">
      <c r="B3667" s="2">
        <v>42843</v>
      </c>
      <c r="C3667">
        <f t="shared" ca="1" si="1363"/>
        <v>0</v>
      </c>
      <c r="D3667">
        <f t="shared" ca="1" si="1364"/>
        <v>0</v>
      </c>
      <c r="E3667">
        <f ca="1">IF($B3667&lt;VLOOKUP(E$6&amp;" Equity",Param,4,0),"",IFERROR(VLOOKUP($B3667,OFFSET(Input!$A$1,0,MATCH(Index!E$6&amp;" Equity",Input!$1:$1,0)-1,10000,2),2,0),E3666))</f>
        <v>87.46</v>
      </c>
      <c r="F3667" s="33">
        <v>124.7</v>
      </c>
      <c r="H3667">
        <f ca="1">IFERROR(VLOOKUP($B3667,OFFSET(Input!$A$1,0,MATCH(Index!H$6,Input!$1:$1,0)-1,10000,2),2,0),0)</f>
        <v>0</v>
      </c>
      <c r="I3667">
        <f ca="1">IFERROR(VLOOKUP($B3667,OFFSET(Input!$A$1,0,MATCH(Index!I$6,Input!$1:$1,0)-1,10000,2),2,0),0)</f>
        <v>0</v>
      </c>
      <c r="K3667">
        <f t="shared" ca="1" si="1365"/>
        <v>118.69434516742025</v>
      </c>
      <c r="L3667" s="30">
        <f t="shared" ca="1" si="1366"/>
        <v>143.63089714801814</v>
      </c>
      <c r="N3667">
        <f t="shared" ca="1" si="1377"/>
        <v>-2.2864982379261936E-4</v>
      </c>
      <c r="O3667">
        <f t="shared" ca="1" si="1378"/>
        <v>1.2995057563786253E-2</v>
      </c>
      <c r="Q3667">
        <f t="shared" ca="1" si="1335"/>
        <v>2.3466590786258814E-2</v>
      </c>
      <c r="R3667">
        <f t="shared" ca="1" si="1334"/>
        <v>9.8586760457378853E-2</v>
      </c>
      <c r="T3667">
        <f t="shared" ca="1" si="1345"/>
        <v>4.5698422686707159E-2</v>
      </c>
      <c r="U3667">
        <f t="shared" ca="1" si="1340"/>
        <v>9.7856258172237309E-2</v>
      </c>
      <c r="W3667">
        <f t="shared" ca="1" si="1341"/>
        <v>-0.33857442314898489</v>
      </c>
      <c r="X3667">
        <f t="shared" ca="1" si="1342"/>
        <v>-0.42659011830511001</v>
      </c>
      <c r="Z3667">
        <f t="shared" ca="1" si="1353"/>
        <v>118.60477477202751</v>
      </c>
      <c r="AA3667">
        <f t="shared" ca="1" si="1353"/>
        <v>118.1429672815887</v>
      </c>
      <c r="AB3667">
        <f t="shared" ca="1" si="1353"/>
        <v>118.00342205272443</v>
      </c>
      <c r="AC3667">
        <f t="shared" ca="1" si="1354"/>
        <v>118.1429672815887</v>
      </c>
      <c r="AE3667">
        <f ca="1">IFERROR(VLOOKUP($B3667,OFFSET(Input!$A$1,0,MATCH(Index!AE$6&amp;" Index",Input!$1:$1,0)-1,10000,2),2,0),AE3666)</f>
        <v>14.42</v>
      </c>
      <c r="AF3667">
        <f t="shared" ca="1" si="1346"/>
        <v>13.274000000000001</v>
      </c>
      <c r="AG3667">
        <f t="shared" ca="1" si="1346"/>
        <v>13.148499999999999</v>
      </c>
      <c r="AH3667">
        <f t="shared" ca="1" si="1346"/>
        <v>12.829199999999998</v>
      </c>
      <c r="AI3667">
        <f t="shared" ca="1" si="1347"/>
        <v>13.148499999999999</v>
      </c>
      <c r="AK3667">
        <f t="shared" ca="1" si="1348"/>
        <v>1</v>
      </c>
      <c r="AL3667">
        <f t="shared" ca="1" si="1349"/>
        <v>1</v>
      </c>
      <c r="AN3667" t="str">
        <f t="shared" ca="1" si="1357"/>
        <v>Down</v>
      </c>
      <c r="AO3667" t="str">
        <f t="shared" ca="1" si="1374"/>
        <v>Not Up</v>
      </c>
      <c r="AQ3667">
        <f t="shared" ca="1" si="1355"/>
        <v>0</v>
      </c>
      <c r="AR3667">
        <f t="shared" ca="1" si="1356"/>
        <v>1</v>
      </c>
      <c r="AT3667">
        <f t="shared" ca="1" si="1336"/>
        <v>1</v>
      </c>
      <c r="AU3667">
        <f t="shared" ca="1" si="1337"/>
        <v>0</v>
      </c>
      <c r="AW3667" s="34">
        <f t="shared" ca="1" si="1358"/>
        <v>8.9384490797512109E-2</v>
      </c>
      <c r="AX3667" s="34">
        <f t="shared" ca="1" si="1359"/>
        <v>8.763506332918429E-2</v>
      </c>
      <c r="AY3667" s="23">
        <f t="shared" ca="1" si="1350"/>
        <v>8.9384490797512109E-2</v>
      </c>
      <c r="BA3667" s="6">
        <f t="shared" ca="1" si="1343"/>
        <v>0.55938115834063329</v>
      </c>
      <c r="BB3667">
        <f t="shared" ca="1" si="1344"/>
        <v>0.52291603760866689</v>
      </c>
      <c r="BC3667" t="str">
        <f t="shared" ca="1" si="1386"/>
        <v>HYG UP Equity</v>
      </c>
      <c r="BD3667" t="str">
        <f t="shared" ca="1" si="1387"/>
        <v>TLT UP equity</v>
      </c>
      <c r="BF3667">
        <f t="shared" ca="1" si="1351"/>
        <v>0</v>
      </c>
      <c r="BG3667">
        <f t="shared" ca="1" si="1352"/>
        <v>1</v>
      </c>
      <c r="BI3667">
        <f t="shared" ca="1" si="1375"/>
        <v>0</v>
      </c>
      <c r="BJ3667">
        <f t="shared" ca="1" si="1376"/>
        <v>1</v>
      </c>
      <c r="BL3667">
        <f t="shared" ca="1" si="1338"/>
        <v>0</v>
      </c>
      <c r="BM3667">
        <f t="shared" ca="1" si="1339"/>
        <v>9.9320510403711353</v>
      </c>
      <c r="BN3667" s="9">
        <f t="shared" ca="1" si="1384"/>
        <v>0</v>
      </c>
      <c r="BO3667" s="9">
        <f t="shared" ca="1" si="1385"/>
        <v>1</v>
      </c>
      <c r="BP3667" s="9">
        <f t="shared" ca="1" si="1379"/>
        <v>0</v>
      </c>
      <c r="BQ3667" s="9">
        <f t="shared" ca="1" si="1380"/>
        <v>1</v>
      </c>
      <c r="BR3667">
        <f t="shared" ca="1" si="1381"/>
        <v>1426.5494014484132</v>
      </c>
      <c r="BS3667">
        <f t="shared" ca="1" si="1382"/>
        <v>1.3079860264846976E-2</v>
      </c>
      <c r="BT3667">
        <f t="shared" ca="1" si="1383"/>
        <v>1.8055555555555558E-5</v>
      </c>
      <c r="BU3667">
        <f t="shared" ca="1" si="1360"/>
        <v>0</v>
      </c>
      <c r="BV3667">
        <f t="shared" ca="1" si="1361"/>
        <v>0</v>
      </c>
      <c r="BW3667" s="35">
        <f ca="1">IFERROR(VLOOKUP($B3667,OFFSET(Input!$A$1,0,MATCH(Index!BW$6&amp;" Index",Input!$1:$1,0)-1,10000,2),2,0)/100,BW3666)</f>
        <v>9.1000000000000004E-3</v>
      </c>
      <c r="BX3667">
        <f t="shared" ca="1" si="1367"/>
        <v>1.062680933742941E-2</v>
      </c>
      <c r="BY3667">
        <f t="shared" ca="1" si="1368"/>
        <v>1.5632468949474159E-2</v>
      </c>
      <c r="BZ3667">
        <f t="shared" ca="1" si="1369"/>
        <v>1.3573560415641794E-2</v>
      </c>
      <c r="CA3667">
        <f t="shared" ca="1" si="1370"/>
        <v>7.6983054200167995</v>
      </c>
      <c r="CB3667">
        <f t="shared" ca="1" si="1371"/>
        <v>0</v>
      </c>
      <c r="CC3667">
        <f t="shared" ca="1" si="1372"/>
        <v>7.6856197021455381</v>
      </c>
      <c r="CD3667">
        <f t="shared" ca="1" si="1373"/>
        <v>1133.2233840642848</v>
      </c>
      <c r="CE3667">
        <v>1133.22338406428</v>
      </c>
      <c r="CF3667" t="b">
        <f t="shared" ca="1" si="1362"/>
        <v>1</v>
      </c>
    </row>
    <row r="3668" spans="2:84" x14ac:dyDescent="0.25">
      <c r="B3668" s="2">
        <v>42844</v>
      </c>
      <c r="C3668">
        <f t="shared" ca="1" si="1363"/>
        <v>0</v>
      </c>
      <c r="D3668">
        <f t="shared" ca="1" si="1364"/>
        <v>0</v>
      </c>
      <c r="E3668">
        <f ca="1">IF($B3668&lt;VLOOKUP(E$6&amp;" Equity",Param,4,0),"",IFERROR(VLOOKUP($B3668,OFFSET(Input!$A$1,0,MATCH(Index!E$6&amp;" Equity",Input!$1:$1,0)-1,10000,2),2,0),E3667))</f>
        <v>87.38</v>
      </c>
      <c r="F3668" s="33">
        <v>124.02</v>
      </c>
      <c r="H3668">
        <f ca="1">IFERROR(VLOOKUP($B3668,OFFSET(Input!$A$1,0,MATCH(Index!H$6,Input!$1:$1,0)-1,10000,2),2,0),0)</f>
        <v>0</v>
      </c>
      <c r="I3668">
        <f ca="1">IFERROR(VLOOKUP($B3668,OFFSET(Input!$A$1,0,MATCH(Index!I$6,Input!$1:$1,0)-1,10000,2),2,0),0)</f>
        <v>0</v>
      </c>
      <c r="K3668">
        <f t="shared" ca="1" si="1365"/>
        <v>118.58577499118663</v>
      </c>
      <c r="L3668" s="30">
        <f t="shared" ca="1" si="1366"/>
        <v>142.84766531112436</v>
      </c>
      <c r="N3668">
        <f t="shared" ca="1" si="1377"/>
        <v>-9.1512246148466817E-4</v>
      </c>
      <c r="O3668">
        <f t="shared" ca="1" si="1378"/>
        <v>-5.4680097642589558E-3</v>
      </c>
      <c r="Q3668">
        <f t="shared" ca="1" si="1335"/>
        <v>2.3849818307993393E-2</v>
      </c>
      <c r="R3668">
        <f t="shared" ref="R3668:R3731" ca="1" si="1388">SQRT(SUMPRODUCT(OFFSET(O3668,0,0,-R$5,1),OFFSET(O3668,0,0,-R$5,1))*252/R$5)</f>
        <v>9.8626809136506441E-2</v>
      </c>
      <c r="T3668">
        <f t="shared" ca="1" si="1345"/>
        <v>3.5280885539983958E-2</v>
      </c>
      <c r="U3668">
        <f t="shared" ca="1" si="1340"/>
        <v>9.5340874247653334E-2</v>
      </c>
      <c r="W3668">
        <f t="shared" ca="1" si="1341"/>
        <v>-0.25938326404979878</v>
      </c>
      <c r="X3668">
        <f t="shared" ca="1" si="1342"/>
        <v>-0.29318649104284006</v>
      </c>
      <c r="Z3668">
        <f t="shared" ca="1" si="1353"/>
        <v>118.60341764482457</v>
      </c>
      <c r="AA3668">
        <f t="shared" ca="1" si="1353"/>
        <v>118.24179706103435</v>
      </c>
      <c r="AB3668">
        <f t="shared" ca="1" si="1353"/>
        <v>118.09221569539901</v>
      </c>
      <c r="AC3668">
        <f t="shared" ca="1" si="1354"/>
        <v>118.24179706103435</v>
      </c>
      <c r="AE3668">
        <f ca="1">IFERROR(VLOOKUP($B3668,OFFSET(Input!$A$1,0,MATCH(Index!AE$6&amp;" Index",Input!$1:$1,0)-1,10000,2),2,0),AE3667)</f>
        <v>14.93</v>
      </c>
      <c r="AF3668">
        <f t="shared" ca="1" si="1346"/>
        <v>13.500666666666667</v>
      </c>
      <c r="AG3668">
        <f t="shared" ca="1" si="1346"/>
        <v>13.2715</v>
      </c>
      <c r="AH3668">
        <f t="shared" ca="1" si="1346"/>
        <v>12.9344</v>
      </c>
      <c r="AI3668">
        <f t="shared" ca="1" si="1347"/>
        <v>13.2715</v>
      </c>
      <c r="AK3668">
        <f t="shared" ca="1" si="1348"/>
        <v>1</v>
      </c>
      <c r="AL3668">
        <f t="shared" ca="1" si="1349"/>
        <v>1</v>
      </c>
      <c r="AN3668" t="str">
        <f t="shared" ca="1" si="1357"/>
        <v>Down</v>
      </c>
      <c r="AO3668" t="str">
        <f t="shared" ca="1" si="1374"/>
        <v>Not Up</v>
      </c>
      <c r="AQ3668">
        <f t="shared" ca="1" si="1355"/>
        <v>0</v>
      </c>
      <c r="AR3668">
        <f t="shared" ca="1" si="1356"/>
        <v>1</v>
      </c>
      <c r="AT3668">
        <f t="shared" ca="1" si="1336"/>
        <v>1</v>
      </c>
      <c r="AU3668">
        <f t="shared" ca="1" si="1337"/>
        <v>0</v>
      </c>
      <c r="AW3668" s="34">
        <f t="shared" ca="1" si="1358"/>
        <v>9.8586760457378853E-2</v>
      </c>
      <c r="AX3668" s="34">
        <f t="shared" ca="1" si="1359"/>
        <v>9.7856258172237309E-2</v>
      </c>
      <c r="AY3668" s="23">
        <f t="shared" ca="1" si="1350"/>
        <v>9.8586760457378853E-2</v>
      </c>
      <c r="BA3668" s="6">
        <f t="shared" ca="1" si="1343"/>
        <v>0.507167491537731</v>
      </c>
      <c r="BB3668">
        <f t="shared" ca="1" si="1344"/>
        <v>0.52291603760866689</v>
      </c>
      <c r="BC3668" t="str">
        <f t="shared" ca="1" si="1386"/>
        <v>HYG UP Equity</v>
      </c>
      <c r="BD3668" t="str">
        <f t="shared" ca="1" si="1387"/>
        <v>TLT UP equity</v>
      </c>
      <c r="BF3668">
        <f t="shared" ca="1" si="1351"/>
        <v>0</v>
      </c>
      <c r="BG3668">
        <f t="shared" ca="1" si="1352"/>
        <v>1</v>
      </c>
      <c r="BI3668">
        <f t="shared" ca="1" si="1375"/>
        <v>0</v>
      </c>
      <c r="BJ3668">
        <f t="shared" ca="1" si="1376"/>
        <v>1</v>
      </c>
      <c r="BL3668">
        <f t="shared" ca="1" si="1338"/>
        <v>0</v>
      </c>
      <c r="BM3668">
        <f t="shared" ca="1" si="1339"/>
        <v>9.9320510403711353</v>
      </c>
      <c r="BN3668" s="9">
        <f t="shared" ca="1" si="1384"/>
        <v>0</v>
      </c>
      <c r="BO3668" s="9">
        <f t="shared" ca="1" si="1385"/>
        <v>1</v>
      </c>
      <c r="BP3668" s="9">
        <f t="shared" ca="1" si="1379"/>
        <v>0</v>
      </c>
      <c r="BQ3668" s="9">
        <f t="shared" ca="1" si="1380"/>
        <v>1</v>
      </c>
      <c r="BR3668">
        <f t="shared" ca="1" si="1381"/>
        <v>1418.7703028679405</v>
      </c>
      <c r="BS3668">
        <f t="shared" ca="1" si="1382"/>
        <v>-5.4530874097835635E-3</v>
      </c>
      <c r="BT3668">
        <f t="shared" ca="1" si="1383"/>
        <v>1.8055555555555558E-5</v>
      </c>
      <c r="BU3668">
        <f t="shared" ca="1" si="1360"/>
        <v>0</v>
      </c>
      <c r="BV3668">
        <f t="shared" ca="1" si="1361"/>
        <v>0</v>
      </c>
      <c r="BW3668" s="35">
        <f ca="1">IFERROR(VLOOKUP($B3668,OFFSET(Input!$A$1,0,MATCH(Index!BW$6&amp;" Index",Input!$1:$1,0)-1,10000,2),2,0)/100,BW3667)</f>
        <v>9.1000000000000004E-3</v>
      </c>
      <c r="BX3668">
        <f t="shared" ca="1" si="1367"/>
        <v>1.0699373419951311E-2</v>
      </c>
      <c r="BY3668">
        <f t="shared" ca="1" si="1368"/>
        <v>1.5739213667559513E-2</v>
      </c>
      <c r="BZ3668">
        <f t="shared" ca="1" si="1369"/>
        <v>1.3666246087026475E-2</v>
      </c>
      <c r="CA3668">
        <f t="shared" ca="1" si="1370"/>
        <v>-3.2313942547703673</v>
      </c>
      <c r="CB3668">
        <f t="shared" ca="1" si="1371"/>
        <v>0</v>
      </c>
      <c r="CC3668">
        <f t="shared" ca="1" si="1372"/>
        <v>-3.2441665957708516</v>
      </c>
      <c r="CD3668">
        <f t="shared" ca="1" si="1373"/>
        <v>1129.979217468514</v>
      </c>
      <c r="CE3668">
        <v>1129.9792174685099</v>
      </c>
      <c r="CF3668" t="b">
        <f t="shared" ca="1" si="1362"/>
        <v>1</v>
      </c>
    </row>
    <row r="3669" spans="2:84" x14ac:dyDescent="0.25">
      <c r="B3669" s="2">
        <v>42845</v>
      </c>
      <c r="C3669">
        <f t="shared" ca="1" si="1363"/>
        <v>0</v>
      </c>
      <c r="D3669">
        <f t="shared" ca="1" si="1364"/>
        <v>0</v>
      </c>
      <c r="E3669">
        <f ca="1">IF($B3669&lt;VLOOKUP(E$6&amp;" Equity",Param,4,0),"",IFERROR(VLOOKUP($B3669,OFFSET(Input!$A$1,0,MATCH(Index!E$6&amp;" Equity",Input!$1:$1,0)-1,10000,2),2,0),E3668))</f>
        <v>87.67</v>
      </c>
      <c r="F3669" s="33">
        <v>123.54</v>
      </c>
      <c r="H3669">
        <f ca="1">IFERROR(VLOOKUP($B3669,OFFSET(Input!$A$1,0,MATCH(Index!H$6,Input!$1:$1,0)-1,10000,2),2,0),0)</f>
        <v>0</v>
      </c>
      <c r="I3669">
        <f ca="1">IFERROR(VLOOKUP($B3669,OFFSET(Input!$A$1,0,MATCH(Index!I$6,Input!$1:$1,0)-1,10000,2),2,0),0)</f>
        <v>0</v>
      </c>
      <c r="K3669">
        <f t="shared" ca="1" si="1365"/>
        <v>118.97934188003354</v>
      </c>
      <c r="L3669" s="30">
        <f t="shared" ca="1" si="1366"/>
        <v>142.29479577919938</v>
      </c>
      <c r="N3669">
        <f t="shared" ca="1" si="1377"/>
        <v>3.3133420772043834E-3</v>
      </c>
      <c r="O3669">
        <f t="shared" ca="1" si="1378"/>
        <v>-3.8778526539786835E-3</v>
      </c>
      <c r="Q3669">
        <f t="shared" ref="Q3669:Q3732" ca="1" si="1389">SQRT(SUMPRODUCT(OFFSET(N3669,0,0,-Q$5,1),OFFSET(N3669,0,0,-Q$5,1))*252/Q$5)</f>
        <v>2.8797287820008132E-2</v>
      </c>
      <c r="R3669">
        <f t="shared" ca="1" si="1388"/>
        <v>9.9354538846106011E-2</v>
      </c>
      <c r="T3669">
        <f t="shared" ca="1" si="1345"/>
        <v>3.617488357093792E-2</v>
      </c>
      <c r="U3669">
        <f t="shared" ca="1" si="1340"/>
        <v>9.5283933962459974E-2</v>
      </c>
      <c r="W3669">
        <f t="shared" ca="1" si="1341"/>
        <v>-0.30486653237763317</v>
      </c>
      <c r="X3669">
        <f t="shared" ca="1" si="1342"/>
        <v>-0.3685089600492632</v>
      </c>
      <c r="Z3669">
        <f t="shared" ca="1" si="1353"/>
        <v>118.6509170969268</v>
      </c>
      <c r="AA3669">
        <f t="shared" ca="1" si="1353"/>
        <v>118.3461158653752</v>
      </c>
      <c r="AB3669">
        <f t="shared" ca="1" si="1353"/>
        <v>118.13242709834702</v>
      </c>
      <c r="AC3669">
        <f t="shared" ca="1" si="1354"/>
        <v>118.3461158653752</v>
      </c>
      <c r="AE3669">
        <f ca="1">IFERROR(VLOOKUP($B3669,OFFSET(Input!$A$1,0,MATCH(Index!AE$6&amp;" Index",Input!$1:$1,0)-1,10000,2),2,0),AE3668)</f>
        <v>14.15</v>
      </c>
      <c r="AF3669">
        <f t="shared" ca="1" si="1346"/>
        <v>13.682666666666668</v>
      </c>
      <c r="AG3669">
        <f t="shared" ca="1" si="1346"/>
        <v>13.3385</v>
      </c>
      <c r="AH3669">
        <f t="shared" ca="1" si="1346"/>
        <v>13.035200000000001</v>
      </c>
      <c r="AI3669">
        <f t="shared" ca="1" si="1347"/>
        <v>13.3385</v>
      </c>
      <c r="AK3669">
        <f t="shared" ca="1" si="1348"/>
        <v>1</v>
      </c>
      <c r="AL3669">
        <f t="shared" ca="1" si="1349"/>
        <v>1</v>
      </c>
      <c r="AN3669" t="str">
        <f t="shared" ca="1" si="1357"/>
        <v>Down</v>
      </c>
      <c r="AO3669" t="str">
        <f t="shared" ca="1" si="1374"/>
        <v>Not Up</v>
      </c>
      <c r="AQ3669">
        <f t="shared" ca="1" si="1355"/>
        <v>0</v>
      </c>
      <c r="AR3669">
        <f t="shared" ca="1" si="1356"/>
        <v>1</v>
      </c>
      <c r="AT3669">
        <f t="shared" ca="1" si="1336"/>
        <v>1</v>
      </c>
      <c r="AU3669">
        <f t="shared" ca="1" si="1337"/>
        <v>0</v>
      </c>
      <c r="AW3669" s="34">
        <f t="shared" ca="1" si="1358"/>
        <v>9.8626809136506441E-2</v>
      </c>
      <c r="AX3669" s="34">
        <f t="shared" ca="1" si="1359"/>
        <v>9.5340874247653334E-2</v>
      </c>
      <c r="AY3669" s="23">
        <f t="shared" ca="1" si="1350"/>
        <v>9.8626809136506441E-2</v>
      </c>
      <c r="BA3669" s="6">
        <f t="shared" ca="1" si="1343"/>
        <v>0.50696154968165386</v>
      </c>
      <c r="BB3669">
        <f t="shared" ca="1" si="1344"/>
        <v>0.52291603760866689</v>
      </c>
      <c r="BC3669" t="str">
        <f t="shared" ca="1" si="1386"/>
        <v>HYG UP Equity</v>
      </c>
      <c r="BD3669" t="str">
        <f t="shared" ca="1" si="1387"/>
        <v>TLT UP equity</v>
      </c>
      <c r="BF3669">
        <f t="shared" ca="1" si="1351"/>
        <v>0</v>
      </c>
      <c r="BG3669">
        <f t="shared" ca="1" si="1352"/>
        <v>1</v>
      </c>
      <c r="BI3669">
        <f t="shared" ca="1" si="1375"/>
        <v>0</v>
      </c>
      <c r="BJ3669">
        <f t="shared" ca="1" si="1376"/>
        <v>1</v>
      </c>
      <c r="BL3669">
        <f t="shared" ca="1" si="1338"/>
        <v>0</v>
      </c>
      <c r="BM3669">
        <f t="shared" ca="1" si="1339"/>
        <v>9.9320510403711353</v>
      </c>
      <c r="BN3669" s="9">
        <f t="shared" ca="1" si="1384"/>
        <v>0</v>
      </c>
      <c r="BO3669" s="9">
        <f t="shared" ca="1" si="1385"/>
        <v>1</v>
      </c>
      <c r="BP3669" s="9">
        <f t="shared" ca="1" si="1379"/>
        <v>0</v>
      </c>
      <c r="BQ3669" s="9">
        <f t="shared" ca="1" si="1380"/>
        <v>1</v>
      </c>
      <c r="BR3669">
        <f t="shared" ca="1" si="1381"/>
        <v>1413.2791744581955</v>
      </c>
      <c r="BS3669">
        <f t="shared" ca="1" si="1382"/>
        <v>-3.8703434929847624E-3</v>
      </c>
      <c r="BT3669">
        <f t="shared" ca="1" si="1383"/>
        <v>1.8055555555555558E-5</v>
      </c>
      <c r="BU3669">
        <f t="shared" ca="1" si="1360"/>
        <v>0</v>
      </c>
      <c r="BV3669">
        <f t="shared" ca="1" si="1361"/>
        <v>0</v>
      </c>
      <c r="BW3669" s="35">
        <f ca="1">IFERROR(VLOOKUP($B3669,OFFSET(Input!$A$1,0,MATCH(Index!BW$6&amp;" Index",Input!$1:$1,0)-1,10000,2),2,0)/100,BW3668)</f>
        <v>9.1000000000000004E-3</v>
      </c>
      <c r="BX3669">
        <f t="shared" ca="1" si="1367"/>
        <v>1.0668743492672371E-2</v>
      </c>
      <c r="BY3669">
        <f t="shared" ca="1" si="1368"/>
        <v>1.5694155798173806E-2</v>
      </c>
      <c r="BZ3669">
        <f t="shared" ca="1" si="1369"/>
        <v>1.3627122662935007E-2</v>
      </c>
      <c r="CA3669">
        <f t="shared" ca="1" si="1370"/>
        <v>-2.2869250313642602</v>
      </c>
      <c r="CB3669">
        <f t="shared" ca="1" si="1371"/>
        <v>0</v>
      </c>
      <c r="CC3669">
        <f t="shared" ca="1" si="1372"/>
        <v>-2.2996608079921712</v>
      </c>
      <c r="CD3669">
        <f t="shared" ca="1" si="1373"/>
        <v>1127.6795566605217</v>
      </c>
      <c r="CE3669">
        <v>1127.6795566605199</v>
      </c>
      <c r="CF3669" t="b">
        <f t="shared" ca="1" si="1362"/>
        <v>1</v>
      </c>
    </row>
    <row r="3670" spans="2:84" x14ac:dyDescent="0.25">
      <c r="B3670" s="2">
        <v>42846</v>
      </c>
      <c r="C3670">
        <f t="shared" ca="1" si="1363"/>
        <v>0</v>
      </c>
      <c r="D3670">
        <f t="shared" ca="1" si="1364"/>
        <v>0</v>
      </c>
      <c r="E3670">
        <f ca="1">IF($B3670&lt;VLOOKUP(E$6&amp;" Equity",Param,4,0),"",IFERROR(VLOOKUP($B3670,OFFSET(Input!$A$1,0,MATCH(Index!E$6&amp;" Equity",Input!$1:$1,0)-1,10000,2),2,0),E3669))</f>
        <v>87.6</v>
      </c>
      <c r="F3670" s="33">
        <v>123.54</v>
      </c>
      <c r="H3670">
        <f ca="1">IFERROR(VLOOKUP($B3670,OFFSET(Input!$A$1,0,MATCH(Index!H$6,Input!$1:$1,0)-1,10000,2),2,0),0)</f>
        <v>0</v>
      </c>
      <c r="I3670">
        <f ca="1">IFERROR(VLOOKUP($B3670,OFFSET(Input!$A$1,0,MATCH(Index!I$6,Input!$1:$1,0)-1,10000,2),2,0),0)</f>
        <v>0</v>
      </c>
      <c r="K3670">
        <f t="shared" ca="1" si="1365"/>
        <v>118.8843429758291</v>
      </c>
      <c r="L3670" s="30">
        <f t="shared" ca="1" si="1366"/>
        <v>142.29479577919938</v>
      </c>
      <c r="N3670">
        <f t="shared" ca="1" si="1377"/>
        <v>-7.9876765814857257E-4</v>
      </c>
      <c r="O3670">
        <f t="shared" ca="1" si="1378"/>
        <v>0</v>
      </c>
      <c r="Q3670">
        <f t="shared" ca="1" si="1389"/>
        <v>2.8379954300229885E-2</v>
      </c>
      <c r="R3670">
        <f t="shared" ca="1" si="1388"/>
        <v>9.9074840599336758E-2</v>
      </c>
      <c r="T3670">
        <f t="shared" ca="1" si="1345"/>
        <v>3.6264946092272494E-2</v>
      </c>
      <c r="U3670">
        <f t="shared" ca="1" si="1340"/>
        <v>9.5152322852763524E-2</v>
      </c>
      <c r="W3670">
        <f t="shared" ca="1" si="1341"/>
        <v>-0.29347823981801863</v>
      </c>
      <c r="X3670">
        <f t="shared" ca="1" si="1342"/>
        <v>-0.36631643737073183</v>
      </c>
      <c r="Z3670">
        <f t="shared" ca="1" si="1353"/>
        <v>118.67398825937644</v>
      </c>
      <c r="AA3670">
        <f t="shared" ca="1" si="1353"/>
        <v>118.44365767885623</v>
      </c>
      <c r="AB3670">
        <f t="shared" ca="1" si="1353"/>
        <v>118.18235218279079</v>
      </c>
      <c r="AC3670">
        <f t="shared" ca="1" si="1354"/>
        <v>118.44365767885623</v>
      </c>
      <c r="AE3670">
        <f ca="1">IFERROR(VLOOKUP($B3670,OFFSET(Input!$A$1,0,MATCH(Index!AE$6&amp;" Index",Input!$1:$1,0)-1,10000,2),2,0),AE3669)</f>
        <v>14.63</v>
      </c>
      <c r="AF3670">
        <f t="shared" ca="1" si="1346"/>
        <v>13.888666666666666</v>
      </c>
      <c r="AG3670">
        <f t="shared" ca="1" si="1346"/>
        <v>13.414000000000001</v>
      </c>
      <c r="AH3670">
        <f t="shared" ca="1" si="1346"/>
        <v>13.172000000000001</v>
      </c>
      <c r="AI3670">
        <f t="shared" ca="1" si="1347"/>
        <v>13.414000000000001</v>
      </c>
      <c r="AK3670">
        <f t="shared" ca="1" si="1348"/>
        <v>1</v>
      </c>
      <c r="AL3670">
        <f t="shared" ca="1" si="1349"/>
        <v>1</v>
      </c>
      <c r="AN3670" t="str">
        <f t="shared" ca="1" si="1357"/>
        <v>Down</v>
      </c>
      <c r="AO3670" t="str">
        <f t="shared" ca="1" si="1374"/>
        <v>Not Up</v>
      </c>
      <c r="AQ3670">
        <f t="shared" ca="1" si="1355"/>
        <v>0</v>
      </c>
      <c r="AR3670">
        <f t="shared" ca="1" si="1356"/>
        <v>1</v>
      </c>
      <c r="AT3670">
        <f t="shared" ca="1" si="1336"/>
        <v>1</v>
      </c>
      <c r="AU3670">
        <f t="shared" ca="1" si="1337"/>
        <v>0</v>
      </c>
      <c r="AW3670" s="34">
        <f t="shared" ca="1" si="1358"/>
        <v>9.9354538846106011E-2</v>
      </c>
      <c r="AX3670" s="34">
        <f t="shared" ca="1" si="1359"/>
        <v>9.5283933962459974E-2</v>
      </c>
      <c r="AY3670" s="23">
        <f t="shared" ca="1" si="1350"/>
        <v>9.9354538846106011E-2</v>
      </c>
      <c r="BA3670" s="6">
        <f t="shared" ca="1" si="1343"/>
        <v>0.50324827210407452</v>
      </c>
      <c r="BB3670">
        <f t="shared" ca="1" si="1344"/>
        <v>0.52291603760866689</v>
      </c>
      <c r="BC3670" t="str">
        <f t="shared" ca="1" si="1386"/>
        <v>HYG UP Equity</v>
      </c>
      <c r="BD3670" t="str">
        <f t="shared" ca="1" si="1387"/>
        <v>TLT UP equity</v>
      </c>
      <c r="BF3670">
        <f t="shared" ca="1" si="1351"/>
        <v>0</v>
      </c>
      <c r="BG3670">
        <f t="shared" ca="1" si="1352"/>
        <v>1</v>
      </c>
      <c r="BI3670">
        <f t="shared" ca="1" si="1375"/>
        <v>0</v>
      </c>
      <c r="BJ3670">
        <f t="shared" ca="1" si="1376"/>
        <v>1</v>
      </c>
      <c r="BL3670">
        <f t="shared" ca="1" si="1338"/>
        <v>0</v>
      </c>
      <c r="BM3670">
        <f t="shared" ca="1" si="1339"/>
        <v>9.9320510403711353</v>
      </c>
      <c r="BN3670" s="9">
        <f t="shared" ca="1" si="1384"/>
        <v>0</v>
      </c>
      <c r="BO3670" s="9">
        <f t="shared" ca="1" si="1385"/>
        <v>1</v>
      </c>
      <c r="BP3670" s="9">
        <f t="shared" ca="1" si="1379"/>
        <v>0</v>
      </c>
      <c r="BQ3670" s="9">
        <f t="shared" ca="1" si="1380"/>
        <v>1</v>
      </c>
      <c r="BR3670">
        <f t="shared" ca="1" si="1381"/>
        <v>1413.2791744581955</v>
      </c>
      <c r="BS3670">
        <f t="shared" ca="1" si="1382"/>
        <v>0</v>
      </c>
      <c r="BT3670">
        <f t="shared" ca="1" si="1383"/>
        <v>1.8055555555555558E-5</v>
      </c>
      <c r="BU3670">
        <f t="shared" ca="1" si="1360"/>
        <v>0</v>
      </c>
      <c r="BV3670">
        <f t="shared" ca="1" si="1361"/>
        <v>0</v>
      </c>
      <c r="BW3670" s="35">
        <f ca="1">IFERROR(VLOOKUP($B3670,OFFSET(Input!$A$1,0,MATCH(Index!BW$6&amp;" Index",Input!$1:$1,0)-1,10000,2),2,0)/100,BW3669)</f>
        <v>9.1000000000000004E-3</v>
      </c>
      <c r="BX3670">
        <f t="shared" ca="1" si="1367"/>
        <v>1.0647031154160885E-2</v>
      </c>
      <c r="BY3670">
        <f t="shared" ca="1" si="1368"/>
        <v>1.5662216064729468E-2</v>
      </c>
      <c r="BZ3670">
        <f t="shared" ca="1" si="1369"/>
        <v>1.3599389621982396E-2</v>
      </c>
      <c r="CA3670">
        <f t="shared" ca="1" si="1370"/>
        <v>0</v>
      </c>
      <c r="CB3670">
        <f t="shared" ca="1" si="1371"/>
        <v>0</v>
      </c>
      <c r="CC3670">
        <f t="shared" ca="1" si="1372"/>
        <v>-1.2709857596907955E-2</v>
      </c>
      <c r="CD3670">
        <f t="shared" ca="1" si="1373"/>
        <v>1127.6668468029247</v>
      </c>
      <c r="CE3670">
        <v>1127.66684680292</v>
      </c>
      <c r="CF3670" t="b">
        <f t="shared" ca="1" si="1362"/>
        <v>1</v>
      </c>
    </row>
    <row r="3671" spans="2:84" x14ac:dyDescent="0.25">
      <c r="B3671" s="2">
        <v>42849</v>
      </c>
      <c r="C3671">
        <f t="shared" ca="1" si="1363"/>
        <v>0</v>
      </c>
      <c r="D3671">
        <f t="shared" ca="1" si="1364"/>
        <v>0</v>
      </c>
      <c r="E3671">
        <f ca="1">IF($B3671&lt;VLOOKUP(E$6&amp;" Equity",Param,4,0),"",IFERROR(VLOOKUP($B3671,OFFSET(Input!$A$1,0,MATCH(Index!E$6&amp;" Equity",Input!$1:$1,0)-1,10000,2),2,0),E3670))</f>
        <v>88.01</v>
      </c>
      <c r="F3671" s="33">
        <v>122.93</v>
      </c>
      <c r="H3671">
        <f ca="1">IFERROR(VLOOKUP($B3671,OFFSET(Input!$A$1,0,MATCH(Index!H$6,Input!$1:$1,0)-1,10000,2),2,0),0)</f>
        <v>0</v>
      </c>
      <c r="I3671">
        <f ca="1">IFERROR(VLOOKUP($B3671,OFFSET(Input!$A$1,0,MATCH(Index!I$6,Input!$1:$1,0)-1,10000,2),2,0),0)</f>
        <v>0</v>
      </c>
      <c r="K3671">
        <f t="shared" ca="1" si="1365"/>
        <v>119.44076512902647</v>
      </c>
      <c r="L3671" s="30">
        <f t="shared" ca="1" si="1366"/>
        <v>141.59219074904468</v>
      </c>
      <c r="N3671">
        <f t="shared" ca="1" si="1377"/>
        <v>4.6694464433746649E-3</v>
      </c>
      <c r="O3671">
        <f t="shared" ca="1" si="1378"/>
        <v>-4.9499025885034542E-3</v>
      </c>
      <c r="Q3671">
        <f t="shared" ca="1" si="1389"/>
        <v>3.6736884301084183E-2</v>
      </c>
      <c r="R3671">
        <f t="shared" ca="1" si="1388"/>
        <v>0.10009842853599461</v>
      </c>
      <c r="T3671">
        <f t="shared" ca="1" si="1345"/>
        <v>3.7933403815557112E-2</v>
      </c>
      <c r="U3671">
        <f t="shared" ca="1" si="1340"/>
        <v>9.5930570744028401E-2</v>
      </c>
      <c r="W3671">
        <f t="shared" ca="1" si="1341"/>
        <v>-0.39549522954540495</v>
      </c>
      <c r="X3671">
        <f t="shared" ca="1" si="1342"/>
        <v>-0.47009885344884383</v>
      </c>
      <c r="Z3671">
        <f t="shared" ca="1" si="1353"/>
        <v>118.75813014595751</v>
      </c>
      <c r="AA3671">
        <f t="shared" ca="1" si="1353"/>
        <v>118.54875014350117</v>
      </c>
      <c r="AB3671">
        <f t="shared" ca="1" si="1353"/>
        <v>118.25291251684281</v>
      </c>
      <c r="AC3671">
        <f t="shared" ca="1" si="1354"/>
        <v>118.54875014350117</v>
      </c>
      <c r="AE3671">
        <f ca="1">IFERROR(VLOOKUP($B3671,OFFSET(Input!$A$1,0,MATCH(Index!AE$6&amp;" Index",Input!$1:$1,0)-1,10000,2),2,0),AE3670)</f>
        <v>10.84</v>
      </c>
      <c r="AF3671">
        <f t="shared" ca="1" si="1346"/>
        <v>13.786666666666665</v>
      </c>
      <c r="AG3671">
        <f t="shared" ca="1" si="1346"/>
        <v>13.308000000000002</v>
      </c>
      <c r="AH3671">
        <f t="shared" ca="1" si="1346"/>
        <v>13.154400000000001</v>
      </c>
      <c r="AI3671">
        <f t="shared" ca="1" si="1347"/>
        <v>13.308000000000002</v>
      </c>
      <c r="AK3671">
        <f t="shared" ca="1" si="1348"/>
        <v>1</v>
      </c>
      <c r="AL3671">
        <f t="shared" ca="1" si="1349"/>
        <v>1</v>
      </c>
      <c r="AN3671" t="str">
        <f t="shared" ca="1" si="1357"/>
        <v>Down</v>
      </c>
      <c r="AO3671" t="str">
        <f t="shared" ca="1" si="1374"/>
        <v>Not Up</v>
      </c>
      <c r="AQ3671">
        <f t="shared" ca="1" si="1355"/>
        <v>0</v>
      </c>
      <c r="AR3671">
        <f t="shared" ca="1" si="1356"/>
        <v>1</v>
      </c>
      <c r="AT3671">
        <f t="shared" ca="1" si="1336"/>
        <v>1</v>
      </c>
      <c r="AU3671">
        <f t="shared" ca="1" si="1337"/>
        <v>0</v>
      </c>
      <c r="AW3671" s="34">
        <f t="shared" ca="1" si="1358"/>
        <v>9.9074840599336758E-2</v>
      </c>
      <c r="AX3671" s="34">
        <f t="shared" ca="1" si="1359"/>
        <v>9.5152322852763524E-2</v>
      </c>
      <c r="AY3671" s="23">
        <f t="shared" ca="1" si="1350"/>
        <v>9.9074840599336758E-2</v>
      </c>
      <c r="BA3671" s="6">
        <f t="shared" ca="1" si="1343"/>
        <v>0.50466899262752607</v>
      </c>
      <c r="BB3671">
        <f t="shared" ca="1" si="1344"/>
        <v>0.52291603760866689</v>
      </c>
      <c r="BC3671" t="str">
        <f t="shared" ca="1" si="1386"/>
        <v>HYG UP Equity</v>
      </c>
      <c r="BD3671" t="str">
        <f t="shared" ca="1" si="1387"/>
        <v>TLT UP equity</v>
      </c>
      <c r="BF3671">
        <f t="shared" ca="1" si="1351"/>
        <v>0</v>
      </c>
      <c r="BG3671">
        <f t="shared" ca="1" si="1352"/>
        <v>1</v>
      </c>
      <c r="BI3671">
        <f t="shared" ca="1" si="1375"/>
        <v>0</v>
      </c>
      <c r="BJ3671">
        <f t="shared" ca="1" si="1376"/>
        <v>1</v>
      </c>
      <c r="BL3671">
        <f t="shared" ca="1" si="1338"/>
        <v>0</v>
      </c>
      <c r="BM3671">
        <f t="shared" ca="1" si="1339"/>
        <v>9.9320510403711353</v>
      </c>
      <c r="BN3671" s="9">
        <f t="shared" ca="1" si="1384"/>
        <v>0</v>
      </c>
      <c r="BO3671" s="9">
        <f t="shared" ca="1" si="1385"/>
        <v>1</v>
      </c>
      <c r="BP3671" s="9">
        <f t="shared" ca="1" si="1379"/>
        <v>0</v>
      </c>
      <c r="BQ3671" s="9">
        <f t="shared" ca="1" si="1380"/>
        <v>1</v>
      </c>
      <c r="BR3671">
        <f t="shared" ca="1" si="1381"/>
        <v>1406.3008654374773</v>
      </c>
      <c r="BS3671">
        <f t="shared" ca="1" si="1382"/>
        <v>-4.9376720090660298E-3</v>
      </c>
      <c r="BT3671">
        <f t="shared" ca="1" si="1383"/>
        <v>5.4166666666666671E-5</v>
      </c>
      <c r="BU3671">
        <f t="shared" ca="1" si="1360"/>
        <v>0</v>
      </c>
      <c r="BV3671">
        <f t="shared" ca="1" si="1361"/>
        <v>0</v>
      </c>
      <c r="BW3671" s="35">
        <f ca="1">IFERROR(VLOOKUP($B3671,OFFSET(Input!$A$1,0,MATCH(Index!BW$6&amp;" Index",Input!$1:$1,0)-1,10000,2),2,0)/100,BW3670)</f>
        <v>9.1000000000000004E-3</v>
      </c>
      <c r="BX3671">
        <f t="shared" ca="1" si="1367"/>
        <v>3.1940733460612443E-2</v>
      </c>
      <c r="BY3671">
        <f t="shared" ca="1" si="1368"/>
        <v>4.698611861678853E-2</v>
      </c>
      <c r="BZ3671">
        <f t="shared" ca="1" si="1369"/>
        <v>4.0797709037697714E-2</v>
      </c>
      <c r="CA3671">
        <f t="shared" ca="1" si="1370"/>
        <v>-2.9116221333693191</v>
      </c>
      <c r="CB3671">
        <f t="shared" ca="1" si="1371"/>
        <v>0</v>
      </c>
      <c r="CC3671">
        <f t="shared" ca="1" si="1372"/>
        <v>-2.9497512764090219</v>
      </c>
      <c r="CD3671">
        <f t="shared" ca="1" si="1373"/>
        <v>1124.7170955265158</v>
      </c>
      <c r="CE3671">
        <v>1124.7170955265101</v>
      </c>
      <c r="CF3671" t="b">
        <f t="shared" ca="1" si="1362"/>
        <v>1</v>
      </c>
    </row>
    <row r="3672" spans="2:84" x14ac:dyDescent="0.25">
      <c r="B3672" s="2">
        <v>42850</v>
      </c>
      <c r="C3672">
        <f t="shared" ca="1" si="1363"/>
        <v>0</v>
      </c>
      <c r="D3672">
        <f t="shared" ca="1" si="1364"/>
        <v>0</v>
      </c>
      <c r="E3672">
        <f ca="1">IF($B3672&lt;VLOOKUP(E$6&amp;" Equity",Param,4,0),"",IFERROR(VLOOKUP($B3672,OFFSET(Input!$A$1,0,MATCH(Index!E$6&amp;" Equity",Input!$1:$1,0)-1,10000,2),2,0),E3671))</f>
        <v>88.17</v>
      </c>
      <c r="F3672" s="33">
        <v>121.45</v>
      </c>
      <c r="H3672">
        <f ca="1">IFERROR(VLOOKUP($B3672,OFFSET(Input!$A$1,0,MATCH(Index!H$6,Input!$1:$1,0)-1,10000,2),2,0),0)</f>
        <v>0</v>
      </c>
      <c r="I3672">
        <f ca="1">IFERROR(VLOOKUP($B3672,OFFSET(Input!$A$1,0,MATCH(Index!I$6,Input!$1:$1,0)-1,10000,2),2,0),0)</f>
        <v>0</v>
      </c>
      <c r="K3672">
        <f t="shared" ca="1" si="1365"/>
        <v>119.65790548149374</v>
      </c>
      <c r="L3672" s="30">
        <f t="shared" ca="1" si="1366"/>
        <v>139.8875096922759</v>
      </c>
      <c r="N3672">
        <f t="shared" ca="1" si="1377"/>
        <v>1.8163247132153566E-3</v>
      </c>
      <c r="O3672">
        <f t="shared" ca="1" si="1378"/>
        <v>-1.2112432231068107E-2</v>
      </c>
      <c r="Q3672">
        <f t="shared" ca="1" si="1389"/>
        <v>3.7219397651561688E-2</v>
      </c>
      <c r="R3672">
        <f t="shared" ca="1" si="1388"/>
        <v>0.11479092035738431</v>
      </c>
      <c r="T3672">
        <f t="shared" ca="1" si="1345"/>
        <v>3.8300915512653563E-2</v>
      </c>
      <c r="U3672">
        <f t="shared" ca="1" si="1340"/>
        <v>0.10388246916349621</v>
      </c>
      <c r="W3672">
        <f t="shared" ca="1" si="1341"/>
        <v>-0.50762718434753618</v>
      </c>
      <c r="X3672">
        <f t="shared" ca="1" si="1342"/>
        <v>-0.48470970512973677</v>
      </c>
      <c r="Z3672">
        <f t="shared" ca="1" si="1353"/>
        <v>118.84770054135026</v>
      </c>
      <c r="AA3672">
        <f t="shared" ca="1" si="1353"/>
        <v>118.67078076271828</v>
      </c>
      <c r="AB3672">
        <f t="shared" ca="1" si="1353"/>
        <v>118.33629904357375</v>
      </c>
      <c r="AC3672">
        <f t="shared" ca="1" si="1354"/>
        <v>118.67078076271828</v>
      </c>
      <c r="AE3672">
        <f ca="1">IFERROR(VLOOKUP($B3672,OFFSET(Input!$A$1,0,MATCH(Index!AE$6&amp;" Index",Input!$1:$1,0)-1,10000,2),2,0),AE3671)</f>
        <v>10.76</v>
      </c>
      <c r="AF3672">
        <f t="shared" ca="1" si="1346"/>
        <v>13.678666666666665</v>
      </c>
      <c r="AG3672">
        <f t="shared" ca="1" si="1346"/>
        <v>13.221</v>
      </c>
      <c r="AH3672">
        <f t="shared" ca="1" si="1346"/>
        <v>13.131199999999996</v>
      </c>
      <c r="AI3672">
        <f t="shared" ca="1" si="1347"/>
        <v>13.221</v>
      </c>
      <c r="AK3672">
        <f t="shared" ca="1" si="1348"/>
        <v>1</v>
      </c>
      <c r="AL3672">
        <f t="shared" ca="1" si="1349"/>
        <v>1</v>
      </c>
      <c r="AN3672" t="str">
        <f t="shared" ca="1" si="1357"/>
        <v>Down</v>
      </c>
      <c r="AO3672" t="str">
        <f t="shared" ca="1" si="1374"/>
        <v>Not Up</v>
      </c>
      <c r="AQ3672">
        <f t="shared" ca="1" si="1355"/>
        <v>0</v>
      </c>
      <c r="AR3672">
        <f t="shared" ca="1" si="1356"/>
        <v>1</v>
      </c>
      <c r="AT3672">
        <f t="shared" ref="AT3672:AT3735" ca="1" si="1390">IF($C3672=1,AQ3671,AT3671)</f>
        <v>1</v>
      </c>
      <c r="AU3672">
        <f t="shared" ref="AU3672:AU3735" ca="1" si="1391">IF($C3672=1,AR3671,AU3671)</f>
        <v>0</v>
      </c>
      <c r="AW3672" s="34">
        <f t="shared" ca="1" si="1358"/>
        <v>0.10009842853599461</v>
      </c>
      <c r="AX3672" s="34">
        <f t="shared" ca="1" si="1359"/>
        <v>9.5930570744028401E-2</v>
      </c>
      <c r="AY3672" s="23">
        <f t="shared" ca="1" si="1350"/>
        <v>0.10009842853599461</v>
      </c>
      <c r="BA3672" s="6">
        <f t="shared" ca="1" si="1343"/>
        <v>0.49950834125253418</v>
      </c>
      <c r="BB3672">
        <f t="shared" ca="1" si="1344"/>
        <v>0.52291603760866689</v>
      </c>
      <c r="BC3672" t="str">
        <f t="shared" ca="1" si="1386"/>
        <v>HYG UP Equity</v>
      </c>
      <c r="BD3672" t="str">
        <f t="shared" ca="1" si="1387"/>
        <v>TLT UP equity</v>
      </c>
      <c r="BF3672">
        <f t="shared" ca="1" si="1351"/>
        <v>0</v>
      </c>
      <c r="BG3672">
        <f t="shared" ca="1" si="1352"/>
        <v>1</v>
      </c>
      <c r="BI3672">
        <f t="shared" ca="1" si="1375"/>
        <v>0</v>
      </c>
      <c r="BJ3672">
        <f t="shared" ca="1" si="1376"/>
        <v>1</v>
      </c>
      <c r="BL3672">
        <f t="shared" ca="1" si="1338"/>
        <v>0</v>
      </c>
      <c r="BM3672">
        <f t="shared" ca="1" si="1339"/>
        <v>9.9320510403711353</v>
      </c>
      <c r="BN3672" s="9">
        <f t="shared" ca="1" si="1384"/>
        <v>0</v>
      </c>
      <c r="BO3672" s="9">
        <f t="shared" ca="1" si="1385"/>
        <v>1</v>
      </c>
      <c r="BP3672" s="9">
        <f t="shared" ca="1" si="1379"/>
        <v>0</v>
      </c>
      <c r="BQ3672" s="9">
        <f t="shared" ca="1" si="1380"/>
        <v>1</v>
      </c>
      <c r="BR3672">
        <f t="shared" ca="1" si="1381"/>
        <v>1389.3698861740961</v>
      </c>
      <c r="BS3672">
        <f t="shared" ca="1" si="1382"/>
        <v>-1.2039372000325343E-2</v>
      </c>
      <c r="BT3672">
        <f t="shared" ca="1" si="1383"/>
        <v>1.8055555555555558E-5</v>
      </c>
      <c r="BU3672">
        <f t="shared" ca="1" si="1360"/>
        <v>0</v>
      </c>
      <c r="BV3672">
        <f t="shared" ca="1" si="1361"/>
        <v>0</v>
      </c>
      <c r="BW3672" s="35">
        <f ca="1">IFERROR(VLOOKUP($B3672,OFFSET(Input!$A$1,0,MATCH(Index!BW$6&amp;" Index",Input!$1:$1,0)-1,10000,2),2,0)/100,BW3671)</f>
        <v>9.1000000000000004E-3</v>
      </c>
      <c r="BX3672">
        <f t="shared" ca="1" si="1367"/>
        <v>1.06190609601457E-2</v>
      </c>
      <c r="BY3672">
        <f t="shared" ca="1" si="1368"/>
        <v>1.5621070771201609E-2</v>
      </c>
      <c r="BZ3672">
        <f t="shared" ca="1" si="1369"/>
        <v>1.3563663459382948E-2</v>
      </c>
      <c r="CA3672">
        <f t="shared" ca="1" si="1370"/>
        <v>-7.080747241476522</v>
      </c>
      <c r="CB3672">
        <f t="shared" ca="1" si="1371"/>
        <v>0</v>
      </c>
      <c r="CC3672">
        <f t="shared" ca="1" si="1372"/>
        <v>-7.0934237097484862</v>
      </c>
      <c r="CD3672">
        <f t="shared" ca="1" si="1373"/>
        <v>1117.6236718167672</v>
      </c>
      <c r="CE3672">
        <v>1117.62367181676</v>
      </c>
      <c r="CF3672" t="b">
        <f t="shared" ca="1" si="1362"/>
        <v>1</v>
      </c>
    </row>
    <row r="3673" spans="2:84" x14ac:dyDescent="0.25">
      <c r="B3673" s="2">
        <v>42851</v>
      </c>
      <c r="C3673">
        <f t="shared" ca="1" si="1363"/>
        <v>0</v>
      </c>
      <c r="D3673">
        <f t="shared" ca="1" si="1364"/>
        <v>0</v>
      </c>
      <c r="E3673">
        <f ca="1">IF($B3673&lt;VLOOKUP(E$6&amp;" Equity",Param,4,0),"",IFERROR(VLOOKUP($B3673,OFFSET(Input!$A$1,0,MATCH(Index!E$6&amp;" Equity",Input!$1:$1,0)-1,10000,2),2,0),E3672))</f>
        <v>88.09</v>
      </c>
      <c r="F3673" s="33">
        <v>122.12</v>
      </c>
      <c r="H3673">
        <f ca="1">IFERROR(VLOOKUP($B3673,OFFSET(Input!$A$1,0,MATCH(Index!H$6,Input!$1:$1,0)-1,10000,2),2,0),0)</f>
        <v>0</v>
      </c>
      <c r="I3673">
        <f ca="1">IFERROR(VLOOKUP($B3673,OFFSET(Input!$A$1,0,MATCH(Index!I$6,Input!$1:$1,0)-1,10000,2),2,0),0)</f>
        <v>0</v>
      </c>
      <c r="K3673">
        <f t="shared" ca="1" si="1365"/>
        <v>119.54933530526012</v>
      </c>
      <c r="L3673" s="30">
        <f t="shared" ca="1" si="1366"/>
        <v>140.65922341392121</v>
      </c>
      <c r="N3673">
        <f t="shared" ca="1" si="1377"/>
        <v>-9.0774997723130056E-4</v>
      </c>
      <c r="O3673">
        <f t="shared" ca="1" si="1378"/>
        <v>5.50151241849553E-3</v>
      </c>
      <c r="Q3673">
        <f t="shared" ca="1" si="1389"/>
        <v>3.6204460935675774E-2</v>
      </c>
      <c r="R3673">
        <f t="shared" ca="1" si="1388"/>
        <v>0.10814261473185002</v>
      </c>
      <c r="T3673">
        <f t="shared" ca="1" si="1345"/>
        <v>3.3069939588679362E-2</v>
      </c>
      <c r="U3673">
        <f t="shared" ca="1" si="1340"/>
        <v>0.10299766222363214</v>
      </c>
      <c r="W3673">
        <f t="shared" ca="1" si="1341"/>
        <v>-0.46795657401914931</v>
      </c>
      <c r="X3673">
        <f t="shared" ca="1" si="1342"/>
        <v>-0.44804770836425661</v>
      </c>
      <c r="Z3673">
        <f t="shared" ca="1" si="1353"/>
        <v>118.94948508156926</v>
      </c>
      <c r="AA3673">
        <f t="shared" ca="1" si="1353"/>
        <v>118.75495014273022</v>
      </c>
      <c r="AB3673">
        <f t="shared" ca="1" si="1353"/>
        <v>118.4539052796932</v>
      </c>
      <c r="AC3673">
        <f t="shared" ca="1" si="1354"/>
        <v>118.75495014273022</v>
      </c>
      <c r="AE3673">
        <f ca="1">IFERROR(VLOOKUP($B3673,OFFSET(Input!$A$1,0,MATCH(Index!AE$6&amp;" Index",Input!$1:$1,0)-1,10000,2),2,0),AE3672)</f>
        <v>10.85</v>
      </c>
      <c r="AF3673">
        <f t="shared" ca="1" si="1346"/>
        <v>13.615999999999998</v>
      </c>
      <c r="AG3673">
        <f t="shared" ca="1" si="1346"/>
        <v>13.187000000000001</v>
      </c>
      <c r="AH3673">
        <f t="shared" ca="1" si="1346"/>
        <v>13.066399999999998</v>
      </c>
      <c r="AI3673">
        <f t="shared" ca="1" si="1347"/>
        <v>13.187000000000001</v>
      </c>
      <c r="AK3673">
        <f t="shared" ca="1" si="1348"/>
        <v>1</v>
      </c>
      <c r="AL3673">
        <f t="shared" ca="1" si="1349"/>
        <v>1</v>
      </c>
      <c r="AN3673" t="str">
        <f t="shared" ca="1" si="1357"/>
        <v>Down</v>
      </c>
      <c r="AO3673" t="str">
        <f t="shared" ca="1" si="1374"/>
        <v>Not Up</v>
      </c>
      <c r="AQ3673">
        <f t="shared" ca="1" si="1355"/>
        <v>0</v>
      </c>
      <c r="AR3673">
        <f t="shared" ca="1" si="1356"/>
        <v>1</v>
      </c>
      <c r="AT3673">
        <f t="shared" ca="1" si="1390"/>
        <v>1</v>
      </c>
      <c r="AU3673">
        <f t="shared" ca="1" si="1391"/>
        <v>0</v>
      </c>
      <c r="AW3673" s="34">
        <f t="shared" ca="1" si="1358"/>
        <v>0.11479092035738431</v>
      </c>
      <c r="AX3673" s="34">
        <f t="shared" ca="1" si="1359"/>
        <v>0.10388246916349621</v>
      </c>
      <c r="AY3673" s="23">
        <f t="shared" ca="1" si="1350"/>
        <v>0.11479092035738431</v>
      </c>
      <c r="BA3673" s="6">
        <f t="shared" ca="1" si="1343"/>
        <v>0.43557451969487226</v>
      </c>
      <c r="BB3673">
        <f t="shared" ca="1" si="1344"/>
        <v>0.43557451969487226</v>
      </c>
      <c r="BC3673" t="str">
        <f t="shared" ca="1" si="1386"/>
        <v>HYG UP Equity</v>
      </c>
      <c r="BD3673" t="str">
        <f t="shared" ca="1" si="1387"/>
        <v>TLT UP equity</v>
      </c>
      <c r="BF3673">
        <f t="shared" ca="1" si="1351"/>
        <v>0</v>
      </c>
      <c r="BG3673">
        <f t="shared" ca="1" si="1352"/>
        <v>1</v>
      </c>
      <c r="BI3673">
        <f t="shared" ca="1" si="1375"/>
        <v>0</v>
      </c>
      <c r="BJ3673">
        <f t="shared" ca="1" si="1376"/>
        <v>1</v>
      </c>
      <c r="BL3673">
        <f t="shared" ref="BL3673:BL3736" ca="1" si="1392">($BR3673/K3673)*BI3673</f>
        <v>0</v>
      </c>
      <c r="BM3673">
        <f t="shared" ref="BM3673:BM3736" ca="1" si="1393">($BR3673/L3673)*BJ3673</f>
        <v>9.9320510403711353</v>
      </c>
      <c r="BN3673" s="9">
        <f t="shared" ca="1" si="1384"/>
        <v>0</v>
      </c>
      <c r="BO3673" s="9">
        <f t="shared" ca="1" si="1385"/>
        <v>1</v>
      </c>
      <c r="BP3673" s="9">
        <f t="shared" ca="1" si="1379"/>
        <v>0</v>
      </c>
      <c r="BQ3673" s="9">
        <f t="shared" ca="1" si="1380"/>
        <v>1</v>
      </c>
      <c r="BR3673">
        <f t="shared" ca="1" si="1381"/>
        <v>1397.0345862460322</v>
      </c>
      <c r="BS3673">
        <f t="shared" ca="1" si="1382"/>
        <v>5.5166735282008439E-3</v>
      </c>
      <c r="BT3673">
        <f t="shared" ca="1" si="1383"/>
        <v>1.8055555555555558E-5</v>
      </c>
      <c r="BU3673">
        <f t="shared" ca="1" si="1360"/>
        <v>0</v>
      </c>
      <c r="BV3673">
        <f t="shared" ca="1" si="1361"/>
        <v>1.7468303582758927E-5</v>
      </c>
      <c r="BW3673" s="35">
        <f ca="1">IFERROR(VLOOKUP($B3673,OFFSET(Input!$A$1,0,MATCH(Index!BW$6&amp;" Index",Input!$1:$1,0)-1,10000,2),2,0)/100,BW3672)</f>
        <v>9.1000000000000004E-3</v>
      </c>
      <c r="BX3673">
        <f t="shared" ca="1" si="1367"/>
        <v>1.0552088119517987E-2</v>
      </c>
      <c r="BY3673">
        <f t="shared" ca="1" si="1368"/>
        <v>1.5522550997455101E-2</v>
      </c>
      <c r="BZ3673">
        <f t="shared" ca="1" si="1369"/>
        <v>1.3478119448043105E-2</v>
      </c>
      <c r="CA3673">
        <f t="shared" ca="1" si="1370"/>
        <v>3.2240727800965381</v>
      </c>
      <c r="CB3673">
        <f t="shared" ca="1" si="1371"/>
        <v>1.9522989590573022E-2</v>
      </c>
      <c r="CC3673">
        <f t="shared" ca="1" si="1372"/>
        <v>3.1919532708370353</v>
      </c>
      <c r="CD3673">
        <f t="shared" ca="1" si="1373"/>
        <v>1120.8156250876043</v>
      </c>
      <c r="CE3673">
        <v>1120.8156250876</v>
      </c>
      <c r="CF3673" t="b">
        <f t="shared" ca="1" si="1362"/>
        <v>1</v>
      </c>
    </row>
    <row r="3674" spans="2:84" x14ac:dyDescent="0.25">
      <c r="B3674" s="2">
        <v>42852</v>
      </c>
      <c r="C3674">
        <f t="shared" ca="1" si="1363"/>
        <v>0</v>
      </c>
      <c r="D3674">
        <f t="shared" ca="1" si="1364"/>
        <v>0</v>
      </c>
      <c r="E3674">
        <f ca="1">IF($B3674&lt;VLOOKUP(E$6&amp;" Equity",Param,4,0),"",IFERROR(VLOOKUP($B3674,OFFSET(Input!$A$1,0,MATCH(Index!E$6&amp;" Equity",Input!$1:$1,0)-1,10000,2),2,0),E3673))</f>
        <v>88.15</v>
      </c>
      <c r="F3674" s="33">
        <v>122.08</v>
      </c>
      <c r="H3674">
        <f ca="1">IFERROR(VLOOKUP($B3674,OFFSET(Input!$A$1,0,MATCH(Index!H$6,Input!$1:$1,0)-1,10000,2),2,0),0)</f>
        <v>0</v>
      </c>
      <c r="I3674">
        <f ca="1">IFERROR(VLOOKUP($B3674,OFFSET(Input!$A$1,0,MATCH(Index!I$6,Input!$1:$1,0)-1,10000,2),2,0),0)</f>
        <v>0</v>
      </c>
      <c r="K3674">
        <f t="shared" ca="1" si="1365"/>
        <v>119.63076293743534</v>
      </c>
      <c r="L3674" s="30">
        <f t="shared" ca="1" si="1366"/>
        <v>140.61315095292747</v>
      </c>
      <c r="N3674">
        <f t="shared" ca="1" si="1377"/>
        <v>6.8088972217491487E-4</v>
      </c>
      <c r="O3674">
        <f t="shared" ca="1" si="1378"/>
        <v>-3.2760033053011158E-4</v>
      </c>
      <c r="Q3674">
        <f t="shared" ca="1" si="1389"/>
        <v>3.620167886791404E-2</v>
      </c>
      <c r="R3674">
        <f t="shared" ca="1" si="1388"/>
        <v>0.10462703599646626</v>
      </c>
      <c r="T3674">
        <f t="shared" ca="1" si="1345"/>
        <v>3.234051479675791E-2</v>
      </c>
      <c r="U3674">
        <f t="shared" ca="1" si="1340"/>
        <v>0.10081461732507373</v>
      </c>
      <c r="W3674">
        <f t="shared" ca="1" si="1341"/>
        <v>-0.51013916578812191</v>
      </c>
      <c r="X3674">
        <f t="shared" ca="1" si="1342"/>
        <v>-0.51635255405325076</v>
      </c>
      <c r="Z3674">
        <f t="shared" ca="1" si="1353"/>
        <v>119.05126962178831</v>
      </c>
      <c r="AA3674">
        <f t="shared" ca="1" si="1353"/>
        <v>118.83102863045333</v>
      </c>
      <c r="AB3674">
        <f t="shared" ca="1" si="1353"/>
        <v>118.56341716546196</v>
      </c>
      <c r="AC3674">
        <f t="shared" ca="1" si="1354"/>
        <v>118.83102863045333</v>
      </c>
      <c r="AE3674">
        <f ca="1">IFERROR(VLOOKUP($B3674,OFFSET(Input!$A$1,0,MATCH(Index!AE$6&amp;" Index",Input!$1:$1,0)-1,10000,2),2,0),AE3673)</f>
        <v>10.36</v>
      </c>
      <c r="AF3674">
        <f t="shared" ca="1" si="1346"/>
        <v>13.447333333333331</v>
      </c>
      <c r="AG3674">
        <f t="shared" ca="1" si="1346"/>
        <v>13.134</v>
      </c>
      <c r="AH3674">
        <f t="shared" ca="1" si="1346"/>
        <v>12.968399999999999</v>
      </c>
      <c r="AI3674">
        <f t="shared" ca="1" si="1347"/>
        <v>13.134</v>
      </c>
      <c r="AK3674">
        <f t="shared" ca="1" si="1348"/>
        <v>1</v>
      </c>
      <c r="AL3674">
        <f t="shared" ca="1" si="1349"/>
        <v>1</v>
      </c>
      <c r="AN3674" t="str">
        <f t="shared" ca="1" si="1357"/>
        <v>Down</v>
      </c>
      <c r="AO3674" t="str">
        <f t="shared" ca="1" si="1374"/>
        <v>Not Up</v>
      </c>
      <c r="AQ3674">
        <f t="shared" ca="1" si="1355"/>
        <v>0</v>
      </c>
      <c r="AR3674">
        <f t="shared" ca="1" si="1356"/>
        <v>1</v>
      </c>
      <c r="AT3674">
        <f t="shared" ca="1" si="1390"/>
        <v>1</v>
      </c>
      <c r="AU3674">
        <f t="shared" ca="1" si="1391"/>
        <v>0</v>
      </c>
      <c r="AW3674" s="34">
        <f t="shared" ca="1" si="1358"/>
        <v>0.10814261473185002</v>
      </c>
      <c r="AX3674" s="34">
        <f t="shared" ca="1" si="1359"/>
        <v>0.10299766222363214</v>
      </c>
      <c r="AY3674" s="23">
        <f t="shared" ca="1" si="1350"/>
        <v>0.10814261473185002</v>
      </c>
      <c r="BA3674" s="6">
        <f t="shared" ca="1" si="1343"/>
        <v>0.46235242345471111</v>
      </c>
      <c r="BB3674">
        <f t="shared" ca="1" si="1344"/>
        <v>0.43557451969487226</v>
      </c>
      <c r="BC3674" t="str">
        <f t="shared" ca="1" si="1386"/>
        <v>HYG UP Equity</v>
      </c>
      <c r="BD3674" t="str">
        <f t="shared" ca="1" si="1387"/>
        <v>TLT UP equity</v>
      </c>
      <c r="BF3674">
        <f t="shared" ca="1" si="1351"/>
        <v>0</v>
      </c>
      <c r="BG3674">
        <f t="shared" ca="1" si="1352"/>
        <v>1</v>
      </c>
      <c r="BI3674">
        <f t="shared" ca="1" si="1375"/>
        <v>0</v>
      </c>
      <c r="BJ3674">
        <f t="shared" ca="1" si="1376"/>
        <v>1</v>
      </c>
      <c r="BL3674">
        <f t="shared" ca="1" si="1392"/>
        <v>0</v>
      </c>
      <c r="BM3674">
        <f t="shared" ca="1" si="1393"/>
        <v>9.9320510403711353</v>
      </c>
      <c r="BN3674" s="9">
        <f t="shared" ca="1" si="1384"/>
        <v>0</v>
      </c>
      <c r="BO3674" s="9">
        <f t="shared" ca="1" si="1385"/>
        <v>1</v>
      </c>
      <c r="BP3674" s="9">
        <f t="shared" ca="1" si="1379"/>
        <v>0</v>
      </c>
      <c r="BQ3674" s="9">
        <f t="shared" ca="1" si="1380"/>
        <v>1</v>
      </c>
      <c r="BR3674">
        <f t="shared" ca="1" si="1381"/>
        <v>1396.5769922118868</v>
      </c>
      <c r="BS3674">
        <f t="shared" ca="1" si="1382"/>
        <v>-3.275466754011358E-4</v>
      </c>
      <c r="BT3674">
        <f t="shared" ca="1" si="1383"/>
        <v>1.8055555555555558E-5</v>
      </c>
      <c r="BU3674">
        <f t="shared" ca="1" si="1360"/>
        <v>0</v>
      </c>
      <c r="BV3674">
        <f t="shared" ca="1" si="1361"/>
        <v>0</v>
      </c>
      <c r="BW3674" s="35">
        <f ca="1">IFERROR(VLOOKUP($B3674,OFFSET(Input!$A$1,0,MATCH(Index!BW$6&amp;" Index",Input!$1:$1,0)-1,10000,2),2,0)/100,BW3673)</f>
        <v>9.1000000000000004E-3</v>
      </c>
      <c r="BX3674">
        <f t="shared" ca="1" si="1367"/>
        <v>8.8146992476840786E-3</v>
      </c>
      <c r="BY3674">
        <f t="shared" ca="1" si="1368"/>
        <v>1.5566883681772283E-2</v>
      </c>
      <c r="BZ3674">
        <f t="shared" ca="1" si="1369"/>
        <v>1.5991149354067844E-2</v>
      </c>
      <c r="CA3674">
        <f t="shared" ca="1" si="1370"/>
        <v>-0.15990787014866656</v>
      </c>
      <c r="CB3674">
        <f t="shared" ca="1" si="1371"/>
        <v>0</v>
      </c>
      <c r="CC3674">
        <f t="shared" ca="1" si="1372"/>
        <v>-0.16829830372405508</v>
      </c>
      <c r="CD3674">
        <f t="shared" ca="1" si="1373"/>
        <v>1120.6473267838803</v>
      </c>
      <c r="CE3674">
        <v>1120.6473267838801</v>
      </c>
      <c r="CF3674" t="b">
        <f t="shared" ca="1" si="1362"/>
        <v>1</v>
      </c>
    </row>
    <row r="3675" spans="2:84" x14ac:dyDescent="0.25">
      <c r="B3675" s="2">
        <v>42853</v>
      </c>
      <c r="C3675">
        <f t="shared" ca="1" si="1363"/>
        <v>0</v>
      </c>
      <c r="D3675">
        <f t="shared" ca="1" si="1364"/>
        <v>0</v>
      </c>
      <c r="E3675">
        <f ca="1">IF($B3675&lt;VLOOKUP(E$6&amp;" Equity",Param,4,0),"",IFERROR(VLOOKUP($B3675,OFFSET(Input!$A$1,0,MATCH(Index!E$6&amp;" Equity",Input!$1:$1,0)-1,10000,2),2,0),E3674))</f>
        <v>88.12</v>
      </c>
      <c r="F3675" s="33">
        <v>122.35</v>
      </c>
      <c r="H3675">
        <f ca="1">IFERROR(VLOOKUP($B3675,OFFSET(Input!$A$1,0,MATCH(Index!H$6,Input!$1:$1,0)-1,10000,2),2,0),0)</f>
        <v>0</v>
      </c>
      <c r="I3675">
        <f ca="1">IFERROR(VLOOKUP($B3675,OFFSET(Input!$A$1,0,MATCH(Index!I$6,Input!$1:$1,0)-1,10000,2),2,0),0)</f>
        <v>0</v>
      </c>
      <c r="K3675">
        <f t="shared" ca="1" si="1365"/>
        <v>119.59004912134773</v>
      </c>
      <c r="L3675" s="30">
        <f t="shared" ca="1" si="1366"/>
        <v>140.92414006463528</v>
      </c>
      <c r="N3675">
        <f t="shared" ca="1" si="1377"/>
        <v>-3.4038690973683147E-4</v>
      </c>
      <c r="O3675">
        <f t="shared" ca="1" si="1378"/>
        <v>2.2092223525338067E-3</v>
      </c>
      <c r="Q3675">
        <f t="shared" ca="1" si="1389"/>
        <v>3.4732899390163614E-2</v>
      </c>
      <c r="R3675">
        <f t="shared" ca="1" si="1388"/>
        <v>0.10406909647194867</v>
      </c>
      <c r="T3675">
        <f t="shared" ca="1" si="1345"/>
        <v>2.7773835693062691E-2</v>
      </c>
      <c r="U3675">
        <f t="shared" ca="1" si="1340"/>
        <v>9.6935566209656862E-2</v>
      </c>
      <c r="W3675">
        <f t="shared" ca="1" si="1341"/>
        <v>-0.49550166091608389</v>
      </c>
      <c r="X3675">
        <f t="shared" ca="1" si="1342"/>
        <v>-0.45121391923609688</v>
      </c>
      <c r="Z3675">
        <f t="shared" ca="1" si="1353"/>
        <v>119.17341107005116</v>
      </c>
      <c r="AA3675">
        <f t="shared" ca="1" si="1353"/>
        <v>118.87736847016097</v>
      </c>
      <c r="AB3675">
        <f t="shared" ca="1" si="1353"/>
        <v>118.66967886206754</v>
      </c>
      <c r="AC3675">
        <f t="shared" ca="1" si="1354"/>
        <v>118.87736847016097</v>
      </c>
      <c r="AE3675">
        <f ca="1">IFERROR(VLOOKUP($B3675,OFFSET(Input!$A$1,0,MATCH(Index!AE$6&amp;" Index",Input!$1:$1,0)-1,10000,2),2,0),AE3674)</f>
        <v>10.82</v>
      </c>
      <c r="AF3675">
        <f t="shared" ca="1" si="1346"/>
        <v>13.342666666666666</v>
      </c>
      <c r="AG3675">
        <f t="shared" ca="1" si="1346"/>
        <v>13.097999999999999</v>
      </c>
      <c r="AH3675">
        <f t="shared" ca="1" si="1346"/>
        <v>12.8764</v>
      </c>
      <c r="AI3675">
        <f t="shared" ca="1" si="1347"/>
        <v>13.097999999999999</v>
      </c>
      <c r="AK3675">
        <f t="shared" ca="1" si="1348"/>
        <v>1</v>
      </c>
      <c r="AL3675">
        <f t="shared" ca="1" si="1349"/>
        <v>1</v>
      </c>
      <c r="AN3675" t="str">
        <f t="shared" ca="1" si="1357"/>
        <v>Down</v>
      </c>
      <c r="AO3675" t="str">
        <f t="shared" ca="1" si="1374"/>
        <v>Not Up</v>
      </c>
      <c r="AQ3675">
        <f t="shared" ca="1" si="1355"/>
        <v>0</v>
      </c>
      <c r="AR3675">
        <f t="shared" ca="1" si="1356"/>
        <v>1</v>
      </c>
      <c r="AT3675">
        <f t="shared" ca="1" si="1390"/>
        <v>1</v>
      </c>
      <c r="AU3675">
        <f t="shared" ca="1" si="1391"/>
        <v>0</v>
      </c>
      <c r="AW3675" s="34">
        <f t="shared" ca="1" si="1358"/>
        <v>0.10462703599646626</v>
      </c>
      <c r="AX3675" s="34">
        <f t="shared" ca="1" si="1359"/>
        <v>0.10081461732507373</v>
      </c>
      <c r="AY3675" s="23">
        <f t="shared" ca="1" si="1350"/>
        <v>0.10462703599646626</v>
      </c>
      <c r="BA3675" s="6">
        <f t="shared" ca="1" si="1343"/>
        <v>0.47788795241880627</v>
      </c>
      <c r="BB3675">
        <f t="shared" ca="1" si="1344"/>
        <v>0.43557451969487226</v>
      </c>
      <c r="BC3675" t="str">
        <f t="shared" ca="1" si="1386"/>
        <v>HYG UP Equity</v>
      </c>
      <c r="BD3675" t="str">
        <f t="shared" ca="1" si="1387"/>
        <v>TLT UP equity</v>
      </c>
      <c r="BF3675">
        <f t="shared" ca="1" si="1351"/>
        <v>0</v>
      </c>
      <c r="BG3675">
        <f t="shared" ca="1" si="1352"/>
        <v>1</v>
      </c>
      <c r="BI3675">
        <f t="shared" ca="1" si="1375"/>
        <v>0</v>
      </c>
      <c r="BJ3675">
        <f t="shared" ca="1" si="1376"/>
        <v>1</v>
      </c>
      <c r="BL3675">
        <f t="shared" ca="1" si="1392"/>
        <v>0</v>
      </c>
      <c r="BM3675">
        <f t="shared" ca="1" si="1393"/>
        <v>9.9320510403711353</v>
      </c>
      <c r="BN3675" s="9">
        <f t="shared" ca="1" si="1384"/>
        <v>0</v>
      </c>
      <c r="BO3675" s="9">
        <f t="shared" ca="1" si="1385"/>
        <v>1</v>
      </c>
      <c r="BP3675" s="9">
        <f t="shared" ca="1" si="1379"/>
        <v>0</v>
      </c>
      <c r="BQ3675" s="9">
        <f t="shared" ca="1" si="1380"/>
        <v>1</v>
      </c>
      <c r="BR3675">
        <f t="shared" ca="1" si="1381"/>
        <v>1399.6657519423684</v>
      </c>
      <c r="BS3675">
        <f t="shared" ca="1" si="1382"/>
        <v>2.2116644823064746E-3</v>
      </c>
      <c r="BT3675">
        <f t="shared" ca="1" si="1383"/>
        <v>1.8055555555555558E-5</v>
      </c>
      <c r="BU3675">
        <f t="shared" ca="1" si="1360"/>
        <v>0</v>
      </c>
      <c r="BV3675">
        <f t="shared" ca="1" si="1361"/>
        <v>0</v>
      </c>
      <c r="BW3675" s="35">
        <f ca="1">IFERROR(VLOOKUP($B3675,OFFSET(Input!$A$1,0,MATCH(Index!BW$6&amp;" Index",Input!$1:$1,0)-1,10000,2),2,0)/100,BW3674)</f>
        <v>8.3000000000000001E-3</v>
      </c>
      <c r="BX3675">
        <f t="shared" ca="1" si="1367"/>
        <v>8.8133756589527865E-3</v>
      </c>
      <c r="BY3675">
        <f t="shared" ca="1" si="1368"/>
        <v>1.5564546205331672E-2</v>
      </c>
      <c r="BZ3675">
        <f t="shared" ca="1" si="1369"/>
        <v>1.5988748171169742E-2</v>
      </c>
      <c r="CA3675">
        <f t="shared" ca="1" si="1370"/>
        <v>1.0795696567826012</v>
      </c>
      <c r="CB3675">
        <f t="shared" ca="1" si="1371"/>
        <v>0</v>
      </c>
      <c r="CC3675">
        <f t="shared" ca="1" si="1372"/>
        <v>1.0711804830894864</v>
      </c>
      <c r="CD3675">
        <f t="shared" ca="1" si="1373"/>
        <v>1121.7185072669697</v>
      </c>
      <c r="CE3675">
        <v>1121.7185072669699</v>
      </c>
      <c r="CF3675" t="b">
        <f t="shared" ca="1" si="1362"/>
        <v>1</v>
      </c>
    </row>
    <row r="3676" spans="2:84" x14ac:dyDescent="0.25">
      <c r="B3676" s="2">
        <v>42856</v>
      </c>
      <c r="C3676">
        <f t="shared" ca="1" si="1363"/>
        <v>1</v>
      </c>
      <c r="D3676">
        <f t="shared" ca="1" si="1364"/>
        <v>0</v>
      </c>
      <c r="E3676">
        <f ca="1">IF($B3676&lt;VLOOKUP(E$6&amp;" Equity",Param,4,0),"",IFERROR(VLOOKUP($B3676,OFFSET(Input!$A$1,0,MATCH(Index!E$6&amp;" Equity",Input!$1:$1,0)-1,10000,2),2,0),E3675))</f>
        <v>87.79</v>
      </c>
      <c r="F3676" s="33">
        <v>121.08</v>
      </c>
      <c r="H3676">
        <f ca="1">IFERROR(VLOOKUP($B3676,OFFSET(Input!$A$1,0,MATCH(Index!H$6,Input!$1:$1,0)-1,10000,2),2,0),0)</f>
        <v>0.37451600000000002</v>
      </c>
      <c r="I3676">
        <f ca="1">IFERROR(VLOOKUP($B3676,OFFSET(Input!$A$1,0,MATCH(Index!I$6,Input!$1:$1,0)-1,10000,2),2,0),0)</f>
        <v>0.25480999999999998</v>
      </c>
      <c r="K3676">
        <f t="shared" ca="1" si="1365"/>
        <v>119.65046299591295</v>
      </c>
      <c r="L3676" s="30">
        <f t="shared" ca="1" si="1366"/>
        <v>139.75483252272915</v>
      </c>
      <c r="N3676">
        <f t="shared" ca="1" si="1377"/>
        <v>5.0504720387624705E-4</v>
      </c>
      <c r="O3676">
        <f t="shared" ca="1" si="1378"/>
        <v>-8.3320406644372038E-3</v>
      </c>
      <c r="Q3676">
        <f t="shared" ca="1" si="1389"/>
        <v>3.1456897577405288E-2</v>
      </c>
      <c r="R3676">
        <f t="shared" ca="1" si="1388"/>
        <v>0.11108735942036042</v>
      </c>
      <c r="T3676">
        <f t="shared" ca="1" si="1345"/>
        <v>2.7805191220678319E-2</v>
      </c>
      <c r="U3676">
        <f t="shared" ca="1" si="1340"/>
        <v>0.10082159644173182</v>
      </c>
      <c r="W3676">
        <f t="shared" ca="1" si="1341"/>
        <v>-0.47672165871586186</v>
      </c>
      <c r="X3676">
        <f t="shared" ca="1" si="1342"/>
        <v>-0.44778727327597051</v>
      </c>
      <c r="Z3676">
        <f t="shared" ca="1" si="1353"/>
        <v>119.26630859849459</v>
      </c>
      <c r="AA3676">
        <f t="shared" ca="1" si="1353"/>
        <v>118.92875604924647</v>
      </c>
      <c r="AB3676">
        <f t="shared" ca="1" si="1353"/>
        <v>118.76214074845895</v>
      </c>
      <c r="AC3676">
        <f t="shared" ca="1" si="1354"/>
        <v>118.92875604924647</v>
      </c>
      <c r="AE3676">
        <f ca="1">IFERROR(VLOOKUP($B3676,OFFSET(Input!$A$1,0,MATCH(Index!AE$6&amp;" Index",Input!$1:$1,0)-1,10000,2),2,0),AE3675)</f>
        <v>10.11</v>
      </c>
      <c r="AF3676">
        <f t="shared" ca="1" si="1346"/>
        <v>13.158666666666667</v>
      </c>
      <c r="AG3676">
        <f t="shared" ca="1" si="1346"/>
        <v>12.984999999999999</v>
      </c>
      <c r="AH3676">
        <f t="shared" ca="1" si="1346"/>
        <v>12.762400000000003</v>
      </c>
      <c r="AI3676">
        <f t="shared" ca="1" si="1347"/>
        <v>12.984999999999999</v>
      </c>
      <c r="AK3676">
        <f t="shared" ca="1" si="1348"/>
        <v>1</v>
      </c>
      <c r="AL3676">
        <f t="shared" ca="1" si="1349"/>
        <v>1</v>
      </c>
      <c r="AN3676" t="str">
        <f t="shared" ca="1" si="1357"/>
        <v>Not Down</v>
      </c>
      <c r="AO3676" t="str">
        <f t="shared" ca="1" si="1374"/>
        <v>Up</v>
      </c>
      <c r="AQ3676">
        <f t="shared" ca="1" si="1355"/>
        <v>0</v>
      </c>
      <c r="AR3676">
        <f t="shared" ca="1" si="1356"/>
        <v>1</v>
      </c>
      <c r="AT3676">
        <f t="shared" ca="1" si="1390"/>
        <v>0</v>
      </c>
      <c r="AU3676">
        <f t="shared" ca="1" si="1391"/>
        <v>1</v>
      </c>
      <c r="AW3676" s="34">
        <f t="shared" ca="1" si="1358"/>
        <v>0.10406909647194867</v>
      </c>
      <c r="AX3676" s="34">
        <f t="shared" ca="1" si="1359"/>
        <v>9.6935566209656862E-2</v>
      </c>
      <c r="AY3676" s="23">
        <f t="shared" ca="1" si="1350"/>
        <v>0.10406909647194867</v>
      </c>
      <c r="BA3676" s="6">
        <f t="shared" ca="1" si="1343"/>
        <v>0.48045002498390349</v>
      </c>
      <c r="BB3676">
        <f t="shared" ca="1" si="1344"/>
        <v>0.43557451969487226</v>
      </c>
      <c r="BC3676" t="str">
        <f t="shared" ca="1" si="1386"/>
        <v>HYG UP Equity</v>
      </c>
      <c r="BD3676" t="str">
        <f t="shared" ca="1" si="1387"/>
        <v>TLT UP equity</v>
      </c>
      <c r="BF3676">
        <f t="shared" ca="1" si="1351"/>
        <v>0</v>
      </c>
      <c r="BG3676">
        <f t="shared" ca="1" si="1352"/>
        <v>1</v>
      </c>
      <c r="BI3676">
        <f t="shared" ca="1" si="1375"/>
        <v>0</v>
      </c>
      <c r="BJ3676">
        <f t="shared" ca="1" si="1376"/>
        <v>1</v>
      </c>
      <c r="BL3676">
        <f t="shared" ca="1" si="1392"/>
        <v>0</v>
      </c>
      <c r="BM3676">
        <f t="shared" ca="1" si="1393"/>
        <v>9.9320510403711353</v>
      </c>
      <c r="BN3676" s="9">
        <f t="shared" ca="1" si="1384"/>
        <v>0</v>
      </c>
      <c r="BO3676" s="9">
        <f t="shared" ca="1" si="1385"/>
        <v>1</v>
      </c>
      <c r="BP3676" s="9">
        <f t="shared" ca="1" si="1379"/>
        <v>0</v>
      </c>
      <c r="BQ3676" s="9">
        <f t="shared" ca="1" si="1380"/>
        <v>1</v>
      </c>
      <c r="BR3676">
        <f t="shared" ca="1" si="1381"/>
        <v>1388.0521297542657</v>
      </c>
      <c r="BS3676">
        <f t="shared" ca="1" si="1382"/>
        <v>-8.2974254188802332E-3</v>
      </c>
      <c r="BT3676">
        <f t="shared" ca="1" si="1383"/>
        <v>5.4166666666666671E-5</v>
      </c>
      <c r="BU3676">
        <f t="shared" ca="1" si="1360"/>
        <v>0</v>
      </c>
      <c r="BV3676">
        <f t="shared" ca="1" si="1361"/>
        <v>0</v>
      </c>
      <c r="BW3676" s="35">
        <f ca="1">IFERROR(VLOOKUP($B3676,OFFSET(Input!$A$1,0,MATCH(Index!BW$6&amp;" Index",Input!$1:$1,0)-1,10000,2),2,0)/100,BW3675)</f>
        <v>9.1000000000000004E-3</v>
      </c>
      <c r="BX3676">
        <f t="shared" ca="1" si="1367"/>
        <v>2.6465400001931552E-2</v>
      </c>
      <c r="BY3676">
        <f t="shared" ca="1" si="1368"/>
        <v>4.6738271136123735E-2</v>
      </c>
      <c r="BZ3676">
        <f t="shared" ca="1" si="1369"/>
        <v>4.3791250083498968E-2</v>
      </c>
      <c r="CA3676">
        <f t="shared" ca="1" si="1370"/>
        <v>-4.0540556805574122</v>
      </c>
      <c r="CB3676">
        <f t="shared" ca="1" si="1371"/>
        <v>0</v>
      </c>
      <c r="CC3676">
        <f t="shared" ca="1" si="1372"/>
        <v>-4.0834681016119685</v>
      </c>
      <c r="CD3676">
        <f t="shared" ca="1" si="1373"/>
        <v>1117.6350391653577</v>
      </c>
      <c r="CE3676">
        <v>1117.63503916535</v>
      </c>
      <c r="CF3676" t="b">
        <f t="shared" ca="1" si="1362"/>
        <v>1</v>
      </c>
    </row>
    <row r="3677" spans="2:84" x14ac:dyDescent="0.25">
      <c r="B3677" s="2">
        <v>42857</v>
      </c>
      <c r="C3677">
        <f t="shared" ca="1" si="1363"/>
        <v>0</v>
      </c>
      <c r="D3677">
        <f t="shared" ca="1" si="1364"/>
        <v>1</v>
      </c>
      <c r="E3677">
        <f ca="1">IF($B3677&lt;VLOOKUP(E$6&amp;" Equity",Param,4,0),"",IFERROR(VLOOKUP($B3677,OFFSET(Input!$A$1,0,MATCH(Index!E$6&amp;" Equity",Input!$1:$1,0)-1,10000,2),2,0),E3676))</f>
        <v>87.82</v>
      </c>
      <c r="F3677" s="33">
        <v>121.7</v>
      </c>
      <c r="H3677">
        <f ca="1">IFERROR(VLOOKUP($B3677,OFFSET(Input!$A$1,0,MATCH(Index!H$6,Input!$1:$1,0)-1,10000,2),2,0),0)</f>
        <v>0</v>
      </c>
      <c r="I3677">
        <f ca="1">IFERROR(VLOOKUP($B3677,OFFSET(Input!$A$1,0,MATCH(Index!I$6,Input!$1:$1,0)-1,10000,2),2,0),0)</f>
        <v>0</v>
      </c>
      <c r="K3677">
        <f t="shared" ca="1" si="1365"/>
        <v>119.69135049893009</v>
      </c>
      <c r="L3677" s="30">
        <f t="shared" ca="1" si="1366"/>
        <v>140.47045852342367</v>
      </c>
      <c r="N3677">
        <f t="shared" ca="1" si="1377"/>
        <v>3.4166619545379986E-4</v>
      </c>
      <c r="O3677">
        <f t="shared" ca="1" si="1378"/>
        <v>5.1075158399637157E-3</v>
      </c>
      <c r="Q3677">
        <f t="shared" ca="1" si="1389"/>
        <v>3.1482704337218115E-2</v>
      </c>
      <c r="R3677">
        <f t="shared" ca="1" si="1388"/>
        <v>9.3499863029933156E-2</v>
      </c>
      <c r="T3677">
        <f t="shared" ca="1" si="1345"/>
        <v>2.7765460157490811E-2</v>
      </c>
      <c r="U3677">
        <f t="shared" ca="1" si="1340"/>
        <v>9.6076984039094551E-2</v>
      </c>
      <c r="W3677">
        <f t="shared" ca="1" si="1341"/>
        <v>-0.52555329173009901</v>
      </c>
      <c r="X3677">
        <f t="shared" ca="1" si="1342"/>
        <v>-0.43677932023018773</v>
      </c>
      <c r="Z3677">
        <f t="shared" ca="1" si="1353"/>
        <v>119.36600913164557</v>
      </c>
      <c r="AA3677">
        <f t="shared" ca="1" si="1353"/>
        <v>118.98539195183655</v>
      </c>
      <c r="AB3677">
        <f t="shared" ca="1" si="1353"/>
        <v>118.8611030445301</v>
      </c>
      <c r="AC3677">
        <f t="shared" ca="1" si="1354"/>
        <v>118.98539195183655</v>
      </c>
      <c r="AE3677">
        <f ca="1">IFERROR(VLOOKUP($B3677,OFFSET(Input!$A$1,0,MATCH(Index!AE$6&amp;" Index",Input!$1:$1,0)-1,10000,2),2,0),AE3676)</f>
        <v>10.59</v>
      </c>
      <c r="AF3677">
        <f t="shared" ca="1" si="1346"/>
        <v>12.927999999999999</v>
      </c>
      <c r="AG3677">
        <f t="shared" ca="1" si="1346"/>
        <v>12.895499999999998</v>
      </c>
      <c r="AH3677">
        <f t="shared" ca="1" si="1346"/>
        <v>12.686000000000002</v>
      </c>
      <c r="AI3677">
        <f t="shared" ca="1" si="1347"/>
        <v>12.895499999999998</v>
      </c>
      <c r="AK3677">
        <f t="shared" ca="1" si="1348"/>
        <v>1</v>
      </c>
      <c r="AL3677">
        <f t="shared" ca="1" si="1349"/>
        <v>1</v>
      </c>
      <c r="AN3677" t="str">
        <f t="shared" ca="1" si="1357"/>
        <v>Not Down</v>
      </c>
      <c r="AO3677" t="str">
        <f t="shared" ca="1" si="1374"/>
        <v>Up</v>
      </c>
      <c r="AQ3677">
        <f t="shared" ca="1" si="1355"/>
        <v>0</v>
      </c>
      <c r="AR3677">
        <f t="shared" ca="1" si="1356"/>
        <v>1</v>
      </c>
      <c r="AT3677">
        <f t="shared" ca="1" si="1390"/>
        <v>0</v>
      </c>
      <c r="AU3677">
        <f t="shared" ca="1" si="1391"/>
        <v>1</v>
      </c>
      <c r="AW3677" s="34">
        <f t="shared" ca="1" si="1358"/>
        <v>0.11108735942036042</v>
      </c>
      <c r="AX3677" s="34">
        <f t="shared" ca="1" si="1359"/>
        <v>0.10082159644173182</v>
      </c>
      <c r="AY3677" s="23">
        <f t="shared" ca="1" si="1350"/>
        <v>0.11108735942036042</v>
      </c>
      <c r="BA3677" s="6">
        <f t="shared" ca="1" si="1343"/>
        <v>0.45009621491494245</v>
      </c>
      <c r="BB3677">
        <f t="shared" ca="1" si="1344"/>
        <v>0.45009621491494245</v>
      </c>
      <c r="BC3677" t="str">
        <f t="shared" ca="1" si="1386"/>
        <v>TLT UP equity</v>
      </c>
      <c r="BD3677" t="str">
        <f t="shared" ca="1" si="1387"/>
        <v>TLT UP Equity</v>
      </c>
      <c r="BF3677">
        <f t="shared" ca="1" si="1351"/>
        <v>0</v>
      </c>
      <c r="BG3677">
        <f t="shared" ca="1" si="1352"/>
        <v>1</v>
      </c>
      <c r="BI3677">
        <f t="shared" ca="1" si="1375"/>
        <v>0</v>
      </c>
      <c r="BJ3677">
        <f t="shared" ca="1" si="1376"/>
        <v>1</v>
      </c>
      <c r="BL3677">
        <f t="shared" ca="1" si="1392"/>
        <v>0</v>
      </c>
      <c r="BM3677">
        <f t="shared" ca="1" si="1393"/>
        <v>9.9320510403711353</v>
      </c>
      <c r="BN3677" s="9">
        <f t="shared" ca="1" si="1384"/>
        <v>0</v>
      </c>
      <c r="BO3677" s="9">
        <f t="shared" ca="1" si="1385"/>
        <v>1</v>
      </c>
      <c r="BP3677" s="9">
        <f t="shared" ca="1" si="1379"/>
        <v>0</v>
      </c>
      <c r="BQ3677" s="9">
        <f t="shared" ca="1" si="1380"/>
        <v>1</v>
      </c>
      <c r="BR3677">
        <f t="shared" ca="1" si="1381"/>
        <v>1395.1597637189805</v>
      </c>
      <c r="BS3677">
        <f t="shared" ca="1" si="1382"/>
        <v>5.1205814337629274E-3</v>
      </c>
      <c r="BT3677">
        <f t="shared" ca="1" si="1383"/>
        <v>1.8055555555555558E-5</v>
      </c>
      <c r="BU3677">
        <f t="shared" ca="1" si="1360"/>
        <v>0</v>
      </c>
      <c r="BV3677">
        <f t="shared" ca="1" si="1361"/>
        <v>2.9043390440140371E-6</v>
      </c>
      <c r="BW3677" s="35">
        <f ca="1">IFERROR(VLOOKUP($B3677,OFFSET(Input!$A$1,0,MATCH(Index!BW$6&amp;" Index",Input!$1:$1,0)-1,10000,2),2,0)/100,BW3676)</f>
        <v>9.1000000000000004E-3</v>
      </c>
      <c r="BX3677">
        <f t="shared" ca="1" si="1367"/>
        <v>8.7896854026693564E-3</v>
      </c>
      <c r="BY3677">
        <f t="shared" ca="1" si="1368"/>
        <v>1.5522708877296636E-2</v>
      </c>
      <c r="BZ3677">
        <f t="shared" ca="1" si="1369"/>
        <v>1.594577059294278E-2</v>
      </c>
      <c r="CA3677">
        <f t="shared" ca="1" si="1370"/>
        <v>2.4927673780537325</v>
      </c>
      <c r="CB3677">
        <f t="shared" ca="1" si="1371"/>
        <v>3.2459910812061058E-3</v>
      </c>
      <c r="CC3677">
        <f t="shared" ca="1" si="1372"/>
        <v>2.4811547632855029</v>
      </c>
      <c r="CD3677">
        <f t="shared" ca="1" si="1373"/>
        <v>1120.1161939286433</v>
      </c>
      <c r="CE3677">
        <v>1120.1161939286401</v>
      </c>
      <c r="CF3677" t="b">
        <f t="shared" ca="1" si="1362"/>
        <v>1</v>
      </c>
    </row>
    <row r="3678" spans="2:84" x14ac:dyDescent="0.25">
      <c r="B3678" s="2">
        <v>42858</v>
      </c>
      <c r="C3678">
        <f t="shared" ca="1" si="1363"/>
        <v>0</v>
      </c>
      <c r="D3678">
        <f t="shared" ca="1" si="1364"/>
        <v>2</v>
      </c>
      <c r="E3678">
        <f ca="1">IF($B3678&lt;VLOOKUP(E$6&amp;" Equity",Param,4,0),"",IFERROR(VLOOKUP($B3678,OFFSET(Input!$A$1,0,MATCH(Index!E$6&amp;" Equity",Input!$1:$1,0)-1,10000,2),2,0),E3677))</f>
        <v>87.9</v>
      </c>
      <c r="F3678" s="33">
        <v>121.78</v>
      </c>
      <c r="H3678">
        <f ca="1">IFERROR(VLOOKUP($B3678,OFFSET(Input!$A$1,0,MATCH(Index!H$6,Input!$1:$1,0)-1,10000,2),2,0),0)</f>
        <v>0</v>
      </c>
      <c r="I3678">
        <f ca="1">IFERROR(VLOOKUP($B3678,OFFSET(Input!$A$1,0,MATCH(Index!I$6,Input!$1:$1,0)-1,10000,2),2,0),0)</f>
        <v>0</v>
      </c>
      <c r="K3678">
        <f t="shared" ca="1" si="1365"/>
        <v>119.80038384030924</v>
      </c>
      <c r="L3678" s="30">
        <f t="shared" ca="1" si="1366"/>
        <v>140.56279736222297</v>
      </c>
      <c r="N3678">
        <f t="shared" ca="1" si="1377"/>
        <v>9.1053955756016333E-4</v>
      </c>
      <c r="O3678">
        <f t="shared" ca="1" si="1378"/>
        <v>6.5713818694650096E-4</v>
      </c>
      <c r="Q3678">
        <f t="shared" ca="1" si="1389"/>
        <v>3.1479355587069574E-2</v>
      </c>
      <c r="R3678">
        <f t="shared" ca="1" si="1388"/>
        <v>8.9440753697333106E-2</v>
      </c>
      <c r="T3678">
        <f t="shared" ca="1" si="1345"/>
        <v>2.792636443847879E-2</v>
      </c>
      <c r="U3678">
        <f t="shared" ref="U3678:U3741" ca="1" si="1394">SQRT(SUMPRODUCT(OFFSET(O3678,0,0,-U$5,1),OFFSET(O3678,0,0,-U$5,1))*252/U$5)</f>
        <v>9.4145886533602396E-2</v>
      </c>
      <c r="W3678">
        <f t="shared" ref="W3678:W3741" ca="1" si="1395">(SUMPRODUCT(OFFSET(N3678,0,0,-W$5,1),OFFSET(O3678,0,0,-W$5,1))*252/W$5)/(Q3678*R3678)</f>
        <v>-0.58889416679749984</v>
      </c>
      <c r="X3678">
        <f t="shared" ref="X3678:X3741" ca="1" si="1396">(SUMPRODUCT(OFFSET(N3678,0,0,-X$5,1),OFFSET(O3678,0,0,-X$5,1))*252/X$5)/(T3678*U3678)</f>
        <v>-0.43135251851504225</v>
      </c>
      <c r="Z3678">
        <f t="shared" ca="1" si="1353"/>
        <v>119.48747001655784</v>
      </c>
      <c r="AA3678">
        <f t="shared" ca="1" si="1353"/>
        <v>119.04544383069121</v>
      </c>
      <c r="AB3678">
        <f t="shared" ca="1" si="1353"/>
        <v>118.93848048994161</v>
      </c>
      <c r="AC3678">
        <f t="shared" ca="1" si="1354"/>
        <v>119.04544383069121</v>
      </c>
      <c r="AE3678">
        <f ca="1">IFERROR(VLOOKUP($B3678,OFFSET(Input!$A$1,0,MATCH(Index!AE$6&amp;" Index",Input!$1:$1,0)-1,10000,2),2,0),AE3677)</f>
        <v>10.68</v>
      </c>
      <c r="AF3678">
        <f t="shared" ca="1" si="1346"/>
        <v>12.635333333333337</v>
      </c>
      <c r="AG3678">
        <f t="shared" ca="1" si="1346"/>
        <v>12.839999999999998</v>
      </c>
      <c r="AH3678">
        <f t="shared" ca="1" si="1346"/>
        <v>12.652000000000001</v>
      </c>
      <c r="AI3678">
        <f t="shared" ca="1" si="1347"/>
        <v>12.839999999999998</v>
      </c>
      <c r="AK3678">
        <f t="shared" ca="1" si="1348"/>
        <v>1</v>
      </c>
      <c r="AL3678">
        <f t="shared" ca="1" si="1349"/>
        <v>-1</v>
      </c>
      <c r="AN3678" t="str">
        <f t="shared" ca="1" si="1357"/>
        <v>Not Down</v>
      </c>
      <c r="AO3678" t="str">
        <f t="shared" ca="1" si="1374"/>
        <v>Up</v>
      </c>
      <c r="AQ3678">
        <f t="shared" ca="1" si="1355"/>
        <v>0</v>
      </c>
      <c r="AR3678">
        <f t="shared" ca="1" si="1356"/>
        <v>1</v>
      </c>
      <c r="AT3678">
        <f t="shared" ca="1" si="1390"/>
        <v>0</v>
      </c>
      <c r="AU3678">
        <f t="shared" ca="1" si="1391"/>
        <v>1</v>
      </c>
      <c r="AW3678" s="34">
        <f t="shared" ca="1" si="1358"/>
        <v>9.3499863029933156E-2</v>
      </c>
      <c r="AX3678" s="34">
        <f t="shared" ca="1" si="1359"/>
        <v>9.6076984039094551E-2</v>
      </c>
      <c r="AY3678" s="23">
        <f t="shared" ca="1" si="1350"/>
        <v>9.6076984039094551E-2</v>
      </c>
      <c r="BA3678" s="6">
        <f t="shared" ref="BA3678:BA3741" ca="1" si="1397">MAX(0,MIN(150%,VT/AY3678))</f>
        <v>0.52041600285511225</v>
      </c>
      <c r="BB3678">
        <f t="shared" ref="BB3678:BB3741" ca="1" si="1398">IF($D3678&lt;&gt;0,BA3678,IF(AND(AY3678*BB3677&gt;4.5%,AY3678*BB3677&lt;5.5%),BB3677,BA3678))</f>
        <v>0.52041600285511225</v>
      </c>
      <c r="BC3678" t="str">
        <f t="shared" ca="1" si="1386"/>
        <v>TLT UP equity</v>
      </c>
      <c r="BD3678" t="str">
        <f t="shared" ca="1" si="1387"/>
        <v>TLT UP Equity</v>
      </c>
      <c r="BF3678">
        <f t="shared" ca="1" si="1351"/>
        <v>0</v>
      </c>
      <c r="BG3678">
        <f t="shared" ca="1" si="1352"/>
        <v>1</v>
      </c>
      <c r="BI3678">
        <f t="shared" ca="1" si="1375"/>
        <v>0</v>
      </c>
      <c r="BJ3678">
        <f t="shared" ca="1" si="1376"/>
        <v>1</v>
      </c>
      <c r="BL3678">
        <f t="shared" ca="1" si="1392"/>
        <v>0</v>
      </c>
      <c r="BM3678">
        <f t="shared" ca="1" si="1393"/>
        <v>9.9320510403711353</v>
      </c>
      <c r="BN3678" s="9">
        <f t="shared" ca="1" si="1384"/>
        <v>0</v>
      </c>
      <c r="BO3678" s="9">
        <f t="shared" ca="1" si="1385"/>
        <v>1</v>
      </c>
      <c r="BP3678" s="9">
        <f t="shared" ca="1" si="1379"/>
        <v>0</v>
      </c>
      <c r="BQ3678" s="9">
        <f t="shared" ca="1" si="1380"/>
        <v>1</v>
      </c>
      <c r="BR3678">
        <f t="shared" ca="1" si="1381"/>
        <v>1396.0768777789438</v>
      </c>
      <c r="BS3678">
        <f t="shared" ca="1" si="1382"/>
        <v>6.5735414954826155E-4</v>
      </c>
      <c r="BT3678">
        <f t="shared" ca="1" si="1383"/>
        <v>1.8055555555555558E-5</v>
      </c>
      <c r="BU3678">
        <f t="shared" ca="1" si="1360"/>
        <v>0</v>
      </c>
      <c r="BV3678">
        <f t="shared" ca="1" si="1361"/>
        <v>1.406395758803396E-5</v>
      </c>
      <c r="BW3678" s="35">
        <f ca="1">IFERROR(VLOOKUP($B3678,OFFSET(Input!$A$1,0,MATCH(Index!BW$6&amp;" Index",Input!$1:$1,0)-1,10000,2),2,0)/100,BW3677)</f>
        <v>9.1000000000000004E-3</v>
      </c>
      <c r="BX3678">
        <f t="shared" ca="1" si="1367"/>
        <v>9.1028899569149755E-3</v>
      </c>
      <c r="BY3678">
        <f t="shared" ca="1" si="1368"/>
        <v>1.5557169360120046E-2</v>
      </c>
      <c r="BZ3678">
        <f t="shared" ca="1" si="1369"/>
        <v>1.5570002295737519E-2</v>
      </c>
      <c r="CA3678">
        <f t="shared" ca="1" si="1370"/>
        <v>0.33141170692020488</v>
      </c>
      <c r="CB3678">
        <f t="shared" ca="1" si="1371"/>
        <v>1.5753266645082462E-2</v>
      </c>
      <c r="CC3678">
        <f t="shared" ca="1" si="1372"/>
        <v>0.30656838325382491</v>
      </c>
      <c r="CD3678">
        <f t="shared" ca="1" si="1373"/>
        <v>1120.422762311897</v>
      </c>
      <c r="CE3678">
        <v>1120.42276231189</v>
      </c>
      <c r="CF3678" t="b">
        <f t="shared" ca="1" si="1362"/>
        <v>1</v>
      </c>
    </row>
    <row r="3679" spans="2:84" x14ac:dyDescent="0.25">
      <c r="B3679" s="2">
        <v>42859</v>
      </c>
      <c r="C3679">
        <f t="shared" ca="1" si="1363"/>
        <v>0</v>
      </c>
      <c r="D3679">
        <f t="shared" ca="1" si="1364"/>
        <v>3</v>
      </c>
      <c r="E3679">
        <f ca="1">IF($B3679&lt;VLOOKUP(E$6&amp;" Equity",Param,4,0),"",IFERROR(VLOOKUP($B3679,OFFSET(Input!$A$1,0,MATCH(Index!E$6&amp;" Equity",Input!$1:$1,0)-1,10000,2),2,0),E3678))</f>
        <v>87.43</v>
      </c>
      <c r="F3679" s="33">
        <v>121.18</v>
      </c>
      <c r="H3679">
        <f ca="1">IFERROR(VLOOKUP($B3679,OFFSET(Input!$A$1,0,MATCH(Index!H$6,Input!$1:$1,0)-1,10000,2),2,0),0)</f>
        <v>0</v>
      </c>
      <c r="I3679">
        <f ca="1">IFERROR(VLOOKUP($B3679,OFFSET(Input!$A$1,0,MATCH(Index!I$6,Input!$1:$1,0)-1,10000,2),2,0),0)</f>
        <v>0</v>
      </c>
      <c r="K3679">
        <f t="shared" ca="1" si="1365"/>
        <v>119.15981295970691</v>
      </c>
      <c r="L3679" s="30">
        <f t="shared" ca="1" si="1366"/>
        <v>139.87025607122828</v>
      </c>
      <c r="N3679">
        <f t="shared" ca="1" si="1377"/>
        <v>-5.3613314983316541E-3</v>
      </c>
      <c r="O3679">
        <f t="shared" ca="1" si="1378"/>
        <v>-4.9390946635849689E-3</v>
      </c>
      <c r="Q3679">
        <f t="shared" ca="1" si="1389"/>
        <v>3.7929460172546704E-2</v>
      </c>
      <c r="R3679">
        <f t="shared" ca="1" si="1388"/>
        <v>9.0749339816728586E-2</v>
      </c>
      <c r="T3679">
        <f t="shared" ref="T3679:T3742" ca="1" si="1399">SQRT(SUMPRODUCT(OFFSET(N3679,0,0,-T$5,1),OFFSET(N3679,0,0,-T$5,1))*252/T$5)</f>
        <v>3.3674379985154851E-2</v>
      </c>
      <c r="U3679">
        <f t="shared" ca="1" si="1394"/>
        <v>9.5149269746263601E-2</v>
      </c>
      <c r="W3679">
        <f t="shared" ca="1" si="1395"/>
        <v>-0.19376934651908509</v>
      </c>
      <c r="X3679">
        <f t="shared" ca="1" si="1396"/>
        <v>-0.24019819337454529</v>
      </c>
      <c r="Z3679">
        <f t="shared" ca="1" si="1353"/>
        <v>119.50551712452516</v>
      </c>
      <c r="AA3679">
        <f t="shared" ca="1" si="1353"/>
        <v>119.07821711072597</v>
      </c>
      <c r="AB3679">
        <f t="shared" ca="1" si="1353"/>
        <v>118.98050528101095</v>
      </c>
      <c r="AC3679">
        <f t="shared" ca="1" si="1354"/>
        <v>119.07821711072597</v>
      </c>
      <c r="AE3679">
        <f ca="1">IFERROR(VLOOKUP($B3679,OFFSET(Input!$A$1,0,MATCH(Index!AE$6&amp;" Index",Input!$1:$1,0)-1,10000,2),2,0),AE3678)</f>
        <v>10.46</v>
      </c>
      <c r="AF3679">
        <f t="shared" ref="AF3679:AH3742" ca="1" si="1400">AVERAGE(OFFSET($AE3679,0,0,-AF$5,1))</f>
        <v>12.281333333333334</v>
      </c>
      <c r="AG3679">
        <f t="shared" ca="1" si="1400"/>
        <v>12.718500000000001</v>
      </c>
      <c r="AH3679">
        <f t="shared" ca="1" si="1400"/>
        <v>12.613599999999998</v>
      </c>
      <c r="AI3679">
        <f t="shared" ref="AI3679:AI3742" ca="1" si="1401">MAX(AH3679,AG3679)</f>
        <v>12.718500000000001</v>
      </c>
      <c r="AK3679">
        <f t="shared" ref="AK3679:AK3742" ca="1" si="1402">IF(Z3679&gt;AC3679,1,-1)</f>
        <v>1</v>
      </c>
      <c r="AL3679">
        <f t="shared" ref="AL3679:AL3742" ca="1" si="1403">IF(AF3679&gt;AI3679,1,-1)</f>
        <v>-1</v>
      </c>
      <c r="AN3679" t="str">
        <f t="shared" ca="1" si="1357"/>
        <v>Not Down</v>
      </c>
      <c r="AO3679" t="str">
        <f t="shared" ca="1" si="1374"/>
        <v>Up</v>
      </c>
      <c r="AQ3679">
        <f t="shared" ca="1" si="1355"/>
        <v>0</v>
      </c>
      <c r="AR3679">
        <f t="shared" ca="1" si="1356"/>
        <v>1</v>
      </c>
      <c r="AT3679">
        <f t="shared" ca="1" si="1390"/>
        <v>0</v>
      </c>
      <c r="AU3679">
        <f t="shared" ca="1" si="1391"/>
        <v>1</v>
      </c>
      <c r="AW3679" s="34">
        <f t="shared" ca="1" si="1358"/>
        <v>8.9440753697333106E-2</v>
      </c>
      <c r="AX3679" s="34">
        <f t="shared" ca="1" si="1359"/>
        <v>9.4145886533602396E-2</v>
      </c>
      <c r="AY3679" s="23">
        <f t="shared" ref="AY3679:AY3742" ca="1" si="1404">MAX(AW3679,AX3679)</f>
        <v>9.4145886533602396E-2</v>
      </c>
      <c r="BA3679" s="6">
        <f t="shared" ca="1" si="1397"/>
        <v>0.53109064921444105</v>
      </c>
      <c r="BB3679">
        <f t="shared" ca="1" si="1398"/>
        <v>0.53109064921444105</v>
      </c>
      <c r="BC3679" t="str">
        <f t="shared" ca="1" si="1386"/>
        <v>TLT UP equity</v>
      </c>
      <c r="BD3679" t="str">
        <f t="shared" ca="1" si="1387"/>
        <v>TLT UP Equity</v>
      </c>
      <c r="BF3679">
        <f t="shared" ca="1" si="1351"/>
        <v>0</v>
      </c>
      <c r="BG3679">
        <f t="shared" ca="1" si="1352"/>
        <v>1</v>
      </c>
      <c r="BI3679">
        <f t="shared" ca="1" si="1375"/>
        <v>0</v>
      </c>
      <c r="BJ3679">
        <f t="shared" ca="1" si="1376"/>
        <v>1</v>
      </c>
      <c r="BL3679">
        <f t="shared" ca="1" si="1392"/>
        <v>0</v>
      </c>
      <c r="BM3679">
        <f t="shared" ca="1" si="1393"/>
        <v>9.9320510403711353</v>
      </c>
      <c r="BN3679" s="9">
        <f t="shared" ca="1" si="1384"/>
        <v>0</v>
      </c>
      <c r="BO3679" s="9">
        <f t="shared" ca="1" si="1385"/>
        <v>1</v>
      </c>
      <c r="BP3679" s="9">
        <f t="shared" ca="1" si="1379"/>
        <v>0</v>
      </c>
      <c r="BQ3679" s="9">
        <f t="shared" ca="1" si="1380"/>
        <v>1</v>
      </c>
      <c r="BR3679">
        <f t="shared" ca="1" si="1381"/>
        <v>1389.1985223292199</v>
      </c>
      <c r="BS3679">
        <f t="shared" ca="1" si="1382"/>
        <v>-4.9269173920183373E-3</v>
      </c>
      <c r="BT3679">
        <f t="shared" ca="1" si="1383"/>
        <v>1.8055555555555558E-5</v>
      </c>
      <c r="BU3679">
        <f t="shared" ca="1" si="1360"/>
        <v>0</v>
      </c>
      <c r="BV3679">
        <f t="shared" ca="1" si="1361"/>
        <v>2.1349292718657597E-6</v>
      </c>
      <c r="BW3679" s="35">
        <f ca="1">IFERROR(VLOOKUP($B3679,OFFSET(Input!$A$1,0,MATCH(Index!BW$6&amp;" Index",Input!$1:$1,0)-1,10000,2),2,0)/100,BW3678)</f>
        <v>9.1000000000000004E-3</v>
      </c>
      <c r="BX3679">
        <f t="shared" ca="1" si="1367"/>
        <v>1.0527940501546018E-2</v>
      </c>
      <c r="BY3679">
        <f t="shared" ca="1" si="1368"/>
        <v>1.5561427254331904E-2</v>
      </c>
      <c r="BZ3679">
        <f t="shared" ca="1" si="1369"/>
        <v>1.3582680900719641E-2</v>
      </c>
      <c r="CA3679">
        <f t="shared" ca="1" si="1370"/>
        <v>-2.8728162365096122</v>
      </c>
      <c r="CB3679">
        <f t="shared" ca="1" si="1371"/>
        <v>2.3920233521243614E-3</v>
      </c>
      <c r="CC3679">
        <f t="shared" ca="1" si="1372"/>
        <v>-2.8877149467168945</v>
      </c>
      <c r="CD3679">
        <f t="shared" ca="1" si="1373"/>
        <v>1117.5350473651802</v>
      </c>
      <c r="CE3679">
        <v>1117.5350473651799</v>
      </c>
      <c r="CF3679" t="b">
        <f t="shared" ca="1" si="1362"/>
        <v>1</v>
      </c>
    </row>
    <row r="3680" spans="2:84" x14ac:dyDescent="0.25">
      <c r="B3680" s="2">
        <v>42860</v>
      </c>
      <c r="C3680">
        <f t="shared" ca="1" si="1363"/>
        <v>0</v>
      </c>
      <c r="D3680">
        <f t="shared" ca="1" si="1364"/>
        <v>4</v>
      </c>
      <c r="E3680">
        <f ca="1">IF($B3680&lt;VLOOKUP(E$6&amp;" Equity",Param,4,0),"",IFERROR(VLOOKUP($B3680,OFFSET(Input!$A$1,0,MATCH(Index!E$6&amp;" Equity",Input!$1:$1,0)-1,10000,2),2,0),E3679))</f>
        <v>87.58</v>
      </c>
      <c r="F3680" s="33">
        <v>121.29</v>
      </c>
      <c r="H3680">
        <f ca="1">IFERROR(VLOOKUP($B3680,OFFSET(Input!$A$1,0,MATCH(Index!H$6,Input!$1:$1,0)-1,10000,2),2,0),0)</f>
        <v>0</v>
      </c>
      <c r="I3680">
        <f ca="1">IFERROR(VLOOKUP($B3680,OFFSET(Input!$A$1,0,MATCH(Index!I$6,Input!$1:$1,0)-1,10000,2),2,0),0)</f>
        <v>0</v>
      </c>
      <c r="K3680">
        <f t="shared" ca="1" si="1365"/>
        <v>119.36425047479275</v>
      </c>
      <c r="L3680" s="30">
        <f t="shared" ca="1" si="1366"/>
        <v>139.99722197457731</v>
      </c>
      <c r="N3680">
        <f t="shared" ca="1" si="1377"/>
        <v>1.7141881804526493E-3</v>
      </c>
      <c r="O3680">
        <f t="shared" ca="1" si="1378"/>
        <v>9.0732880394621396E-4</v>
      </c>
      <c r="Q3680">
        <f t="shared" ca="1" si="1389"/>
        <v>3.8686099763449298E-2</v>
      </c>
      <c r="R3680">
        <f t="shared" ca="1" si="1388"/>
        <v>9.0863570616862385E-2</v>
      </c>
      <c r="T3680">
        <f t="shared" ca="1" si="1399"/>
        <v>3.3926657078105181E-2</v>
      </c>
      <c r="U3680">
        <f t="shared" ca="1" si="1394"/>
        <v>9.5057909994459483E-2</v>
      </c>
      <c r="W3680">
        <f t="shared" ca="1" si="1395"/>
        <v>-0.17859057919218441</v>
      </c>
      <c r="X3680">
        <f t="shared" ca="1" si="1396"/>
        <v>-0.22526505375729966</v>
      </c>
      <c r="Z3680">
        <f t="shared" ca="1" si="1353"/>
        <v>119.55350787442153</v>
      </c>
      <c r="AA3680">
        <f t="shared" ca="1" si="1353"/>
        <v>119.11374806689896</v>
      </c>
      <c r="AB3680">
        <f t="shared" ca="1" si="1353"/>
        <v>119.00854520691486</v>
      </c>
      <c r="AC3680">
        <f t="shared" ca="1" si="1354"/>
        <v>119.11374806689896</v>
      </c>
      <c r="AE3680">
        <f ca="1">IFERROR(VLOOKUP($B3680,OFFSET(Input!$A$1,0,MATCH(Index!AE$6&amp;" Index",Input!$1:$1,0)-1,10000,2),2,0),AE3679)</f>
        <v>10.57</v>
      </c>
      <c r="AF3680">
        <f t="shared" ca="1" si="1400"/>
        <v>11.921999999999999</v>
      </c>
      <c r="AG3680">
        <f t="shared" ca="1" si="1400"/>
        <v>12.627500000000001</v>
      </c>
      <c r="AH3680">
        <f t="shared" ca="1" si="1400"/>
        <v>12.574799999999998</v>
      </c>
      <c r="AI3680">
        <f t="shared" ca="1" si="1401"/>
        <v>12.627500000000001</v>
      </c>
      <c r="AK3680">
        <f t="shared" ca="1" si="1402"/>
        <v>1</v>
      </c>
      <c r="AL3680">
        <f t="shared" ca="1" si="1403"/>
        <v>-1</v>
      </c>
      <c r="AN3680" t="str">
        <f t="shared" ca="1" si="1357"/>
        <v>Not Down</v>
      </c>
      <c r="AO3680" t="str">
        <f t="shared" ca="1" si="1374"/>
        <v>Up</v>
      </c>
      <c r="AQ3680">
        <f t="shared" ca="1" si="1355"/>
        <v>0</v>
      </c>
      <c r="AR3680">
        <f t="shared" ca="1" si="1356"/>
        <v>1</v>
      </c>
      <c r="AT3680">
        <f t="shared" ca="1" si="1390"/>
        <v>0</v>
      </c>
      <c r="AU3680">
        <f t="shared" ca="1" si="1391"/>
        <v>1</v>
      </c>
      <c r="AW3680" s="34">
        <f t="shared" ca="1" si="1358"/>
        <v>9.0749339816728586E-2</v>
      </c>
      <c r="AX3680" s="34">
        <f t="shared" ca="1" si="1359"/>
        <v>9.5149269746263601E-2</v>
      </c>
      <c r="AY3680" s="23">
        <f t="shared" ca="1" si="1404"/>
        <v>9.5149269746263601E-2</v>
      </c>
      <c r="BA3680" s="6">
        <f t="shared" ca="1" si="1397"/>
        <v>0.52549010763126158</v>
      </c>
      <c r="BB3680">
        <f t="shared" ca="1" si="1398"/>
        <v>0.52549010763126158</v>
      </c>
      <c r="BC3680" t="str">
        <f t="shared" ca="1" si="1386"/>
        <v>TLT UP equity</v>
      </c>
      <c r="BD3680" t="str">
        <f t="shared" ca="1" si="1387"/>
        <v>TLT UP Equity</v>
      </c>
      <c r="BF3680">
        <f t="shared" ca="1" si="1351"/>
        <v>0</v>
      </c>
      <c r="BG3680">
        <f t="shared" ca="1" si="1352"/>
        <v>1</v>
      </c>
      <c r="BI3680">
        <f t="shared" ca="1" si="1375"/>
        <v>0</v>
      </c>
      <c r="BJ3680">
        <f t="shared" ca="1" si="1376"/>
        <v>1</v>
      </c>
      <c r="BL3680">
        <f t="shared" ca="1" si="1392"/>
        <v>0</v>
      </c>
      <c r="BM3680">
        <f t="shared" ca="1" si="1393"/>
        <v>9.9320510403711353</v>
      </c>
      <c r="BN3680" s="9">
        <f t="shared" ca="1" si="1384"/>
        <v>0</v>
      </c>
      <c r="BO3680" s="9">
        <f t="shared" ca="1" si="1385"/>
        <v>1</v>
      </c>
      <c r="BP3680" s="9">
        <f t="shared" ca="1" si="1379"/>
        <v>0</v>
      </c>
      <c r="BQ3680" s="9">
        <f t="shared" ca="1" si="1380"/>
        <v>1</v>
      </c>
      <c r="BR3680">
        <f t="shared" ca="1" si="1381"/>
        <v>1390.4595541616693</v>
      </c>
      <c r="BS3680">
        <f t="shared" ca="1" si="1382"/>
        <v>9.0774055124609454E-4</v>
      </c>
      <c r="BT3680">
        <f t="shared" ca="1" si="1383"/>
        <v>1.8055555555555558E-5</v>
      </c>
      <c r="BU3680">
        <f t="shared" ca="1" si="1360"/>
        <v>0</v>
      </c>
      <c r="BV3680">
        <f t="shared" ca="1" si="1361"/>
        <v>1.1201083166358928E-6</v>
      </c>
      <c r="BW3680" s="35">
        <f ca="1">IFERROR(VLOOKUP($B3680,OFFSET(Input!$A$1,0,MATCH(Index!BW$6&amp;" Index",Input!$1:$1,0)-1,10000,2),2,0)/100,BW3679)</f>
        <v>9.1000000000000004E-3</v>
      </c>
      <c r="BX3680">
        <f t="shared" ca="1" si="1367"/>
        <v>1.0716196360730335E-2</v>
      </c>
      <c r="BY3680">
        <f t="shared" ca="1" si="1368"/>
        <v>1.552132010229417E-2</v>
      </c>
      <c r="BZ3680">
        <f t="shared" ca="1" si="1369"/>
        <v>1.3246127681152922E-2</v>
      </c>
      <c r="CA3680">
        <f t="shared" ca="1" si="1370"/>
        <v>0.5387552856969644</v>
      </c>
      <c r="CB3680">
        <f t="shared" ca="1" si="1371"/>
        <v>1.2517603006858247E-3</v>
      </c>
      <c r="CC3680">
        <f t="shared" ca="1" si="1372"/>
        <v>0.5245121366144071</v>
      </c>
      <c r="CD3680">
        <f t="shared" ca="1" si="1373"/>
        <v>1118.0595595017946</v>
      </c>
      <c r="CE3680">
        <v>1118.0595595017901</v>
      </c>
      <c r="CF3680" t="b">
        <f t="shared" ca="1" si="1362"/>
        <v>1</v>
      </c>
    </row>
    <row r="3681" spans="2:84" x14ac:dyDescent="0.25">
      <c r="B3681" s="2">
        <v>42863</v>
      </c>
      <c r="C3681">
        <f t="shared" ca="1" si="1363"/>
        <v>0</v>
      </c>
      <c r="D3681">
        <f t="shared" ca="1" si="1364"/>
        <v>5</v>
      </c>
      <c r="E3681">
        <f ca="1">IF($B3681&lt;VLOOKUP(E$6&amp;" Equity",Param,4,0),"",IFERROR(VLOOKUP($B3681,OFFSET(Input!$A$1,0,MATCH(Index!E$6&amp;" Equity",Input!$1:$1,0)-1,10000,2),2,0),E3680))</f>
        <v>87.68</v>
      </c>
      <c r="F3681" s="33">
        <v>120.63</v>
      </c>
      <c r="H3681">
        <f ca="1">IFERROR(VLOOKUP($B3681,OFFSET(Input!$A$1,0,MATCH(Index!H$6,Input!$1:$1,0)-1,10000,2),2,0),0)</f>
        <v>0</v>
      </c>
      <c r="I3681">
        <f ca="1">IFERROR(VLOOKUP($B3681,OFFSET(Input!$A$1,0,MATCH(Index!I$6,Input!$1:$1,0)-1,10000,2),2,0),0)</f>
        <v>0</v>
      </c>
      <c r="K3681">
        <f t="shared" ca="1" si="1365"/>
        <v>119.50054215151665</v>
      </c>
      <c r="L3681" s="30">
        <f t="shared" ca="1" si="1366"/>
        <v>139.23542655448315</v>
      </c>
      <c r="N3681">
        <f t="shared" ca="1" si="1377"/>
        <v>1.1411618264530971E-3</v>
      </c>
      <c r="O3681">
        <f t="shared" ca="1" si="1378"/>
        <v>-5.4563627434967774E-3</v>
      </c>
      <c r="Q3681">
        <f t="shared" ca="1" si="1389"/>
        <v>3.1304584722019711E-2</v>
      </c>
      <c r="R3681">
        <f t="shared" ca="1" si="1388"/>
        <v>9.1591492540627317E-2</v>
      </c>
      <c r="T3681">
        <f t="shared" ca="1" si="1399"/>
        <v>3.4128988358647222E-2</v>
      </c>
      <c r="U3681">
        <f t="shared" ca="1" si="1394"/>
        <v>9.593929565406295E-2</v>
      </c>
      <c r="W3681">
        <f t="shared" ca="1" si="1395"/>
        <v>-7.0530982745032542E-2</v>
      </c>
      <c r="X3681">
        <f t="shared" ca="1" si="1396"/>
        <v>-0.25296697478556285</v>
      </c>
      <c r="Z3681">
        <f t="shared" ca="1" si="1353"/>
        <v>119.55948557667054</v>
      </c>
      <c r="AA3681">
        <f t="shared" ca="1" si="1353"/>
        <v>119.15880786131402</v>
      </c>
      <c r="AB3681">
        <f t="shared" ca="1" si="1353"/>
        <v>119.0436584364074</v>
      </c>
      <c r="AC3681">
        <f t="shared" ca="1" si="1354"/>
        <v>119.15880786131402</v>
      </c>
      <c r="AE3681">
        <f ca="1">IFERROR(VLOOKUP($B3681,OFFSET(Input!$A$1,0,MATCH(Index!AE$6&amp;" Index",Input!$1:$1,0)-1,10000,2),2,0),AE3680)</f>
        <v>9.77</v>
      </c>
      <c r="AF3681">
        <f t="shared" ca="1" si="1400"/>
        <v>11.596</v>
      </c>
      <c r="AG3681">
        <f t="shared" ca="1" si="1400"/>
        <v>12.4725</v>
      </c>
      <c r="AH3681">
        <f t="shared" ca="1" si="1400"/>
        <v>12.470799999999997</v>
      </c>
      <c r="AI3681">
        <f t="shared" ca="1" si="1401"/>
        <v>12.4725</v>
      </c>
      <c r="AK3681">
        <f t="shared" ca="1" si="1402"/>
        <v>1</v>
      </c>
      <c r="AL3681">
        <f t="shared" ca="1" si="1403"/>
        <v>-1</v>
      </c>
      <c r="AN3681" t="str">
        <f t="shared" ca="1" si="1357"/>
        <v>Not Down</v>
      </c>
      <c r="AO3681" t="str">
        <f t="shared" ca="1" si="1374"/>
        <v>Up</v>
      </c>
      <c r="AQ3681">
        <f t="shared" ca="1" si="1355"/>
        <v>0</v>
      </c>
      <c r="AR3681">
        <f t="shared" ca="1" si="1356"/>
        <v>1</v>
      </c>
      <c r="AT3681">
        <f t="shared" ca="1" si="1390"/>
        <v>0</v>
      </c>
      <c r="AU3681">
        <f t="shared" ca="1" si="1391"/>
        <v>1</v>
      </c>
      <c r="AW3681" s="34">
        <f t="shared" ca="1" si="1358"/>
        <v>9.0863570616862385E-2</v>
      </c>
      <c r="AX3681" s="34">
        <f t="shared" ca="1" si="1359"/>
        <v>9.5057909994459483E-2</v>
      </c>
      <c r="AY3681" s="23">
        <f t="shared" ca="1" si="1404"/>
        <v>9.5057909994459483E-2</v>
      </c>
      <c r="BA3681" s="6">
        <f t="shared" ca="1" si="1397"/>
        <v>0.52599515393210605</v>
      </c>
      <c r="BB3681">
        <f t="shared" ca="1" si="1398"/>
        <v>0.52599515393210605</v>
      </c>
      <c r="BC3681" t="str">
        <f t="shared" ca="1" si="1386"/>
        <v>TLT UP equity</v>
      </c>
      <c r="BD3681" t="str">
        <f t="shared" ca="1" si="1387"/>
        <v>TLT UP Equity</v>
      </c>
      <c r="BF3681">
        <f t="shared" ca="1" si="1351"/>
        <v>0</v>
      </c>
      <c r="BG3681">
        <f t="shared" ca="1" si="1352"/>
        <v>1</v>
      </c>
      <c r="BI3681">
        <f t="shared" ca="1" si="1375"/>
        <v>0</v>
      </c>
      <c r="BJ3681">
        <f t="shared" ca="1" si="1376"/>
        <v>1</v>
      </c>
      <c r="BL3681">
        <f t="shared" ca="1" si="1392"/>
        <v>0</v>
      </c>
      <c r="BM3681">
        <f t="shared" ca="1" si="1393"/>
        <v>9.9320510403711353</v>
      </c>
      <c r="BN3681" s="9">
        <f t="shared" ca="1" si="1384"/>
        <v>0</v>
      </c>
      <c r="BO3681" s="9">
        <f t="shared" ca="1" si="1385"/>
        <v>1.0000000000000002</v>
      </c>
      <c r="BP3681" s="9">
        <f t="shared" ca="1" si="1379"/>
        <v>0</v>
      </c>
      <c r="BQ3681" s="9">
        <f t="shared" ca="1" si="1380"/>
        <v>1.0000000000000002</v>
      </c>
      <c r="BR3681">
        <f t="shared" ca="1" si="1381"/>
        <v>1382.8933631669731</v>
      </c>
      <c r="BS3681">
        <f t="shared" ca="1" si="1382"/>
        <v>-5.4415038337867205E-3</v>
      </c>
      <c r="BT3681">
        <f t="shared" ca="1" si="1383"/>
        <v>5.4166666666666685E-5</v>
      </c>
      <c r="BU3681">
        <f t="shared" ca="1" si="1360"/>
        <v>0</v>
      </c>
      <c r="BV3681">
        <f t="shared" ca="1" si="1361"/>
        <v>1.0100926016889389E-7</v>
      </c>
      <c r="BW3681" s="35">
        <f ca="1">IFERROR(VLOOKUP($B3681,OFFSET(Input!$A$1,0,MATCH(Index!BW$6&amp;" Index",Input!$1:$1,0)-1,10000,2),2,0)/100,BW3680)</f>
        <v>9.1000000000000004E-3</v>
      </c>
      <c r="BX3681">
        <f t="shared" ca="1" si="1367"/>
        <v>3.1824500405791122E-2</v>
      </c>
      <c r="BY3681">
        <f t="shared" ca="1" si="1368"/>
        <v>4.6585814979241441E-2</v>
      </c>
      <c r="BZ3681">
        <f t="shared" ca="1" si="1369"/>
        <v>4.0231882694111876E-2</v>
      </c>
      <c r="CA3681">
        <f t="shared" ca="1" si="1370"/>
        <v>-3.1970426024577119</v>
      </c>
      <c r="CB3681">
        <f t="shared" ca="1" si="1371"/>
        <v>1.1293436893003568E-4</v>
      </c>
      <c r="CC3681">
        <f t="shared" ca="1" si="1372"/>
        <v>-3.2353339695175625</v>
      </c>
      <c r="CD3681">
        <f t="shared" ca="1" si="1373"/>
        <v>1114.8242255322771</v>
      </c>
      <c r="CE3681">
        <v>1114.82422553227</v>
      </c>
      <c r="CF3681" t="b">
        <f t="shared" ca="1" si="1362"/>
        <v>1</v>
      </c>
    </row>
    <row r="3682" spans="2:84" x14ac:dyDescent="0.25">
      <c r="B3682" s="2">
        <v>42864</v>
      </c>
      <c r="C3682">
        <f t="shared" ca="1" si="1363"/>
        <v>0</v>
      </c>
      <c r="D3682">
        <f t="shared" ca="1" si="1364"/>
        <v>0</v>
      </c>
      <c r="E3682">
        <f ca="1">IF($B3682&lt;VLOOKUP(E$6&amp;" Equity",Param,4,0),"",IFERROR(VLOOKUP($B3682,OFFSET(Input!$A$1,0,MATCH(Index!E$6&amp;" Equity",Input!$1:$1,0)-1,10000,2),2,0),E3681))</f>
        <v>87.62</v>
      </c>
      <c r="F3682" s="33">
        <v>120.62</v>
      </c>
      <c r="H3682">
        <f ca="1">IFERROR(VLOOKUP($B3682,OFFSET(Input!$A$1,0,MATCH(Index!H$6,Input!$1:$1,0)-1,10000,2),2,0),0)</f>
        <v>0</v>
      </c>
      <c r="I3682">
        <f ca="1">IFERROR(VLOOKUP($B3682,OFFSET(Input!$A$1,0,MATCH(Index!I$6,Input!$1:$1,0)-1,10000,2),2,0),0)</f>
        <v>0</v>
      </c>
      <c r="K3682">
        <f t="shared" ca="1" si="1365"/>
        <v>119.41876714548232</v>
      </c>
      <c r="L3682" s="30">
        <f t="shared" ca="1" si="1366"/>
        <v>139.22388419963326</v>
      </c>
      <c r="N3682">
        <f t="shared" ca="1" si="1377"/>
        <v>-6.8454081395297672E-4</v>
      </c>
      <c r="O3682">
        <f t="shared" ca="1" si="1378"/>
        <v>-8.2901554451512356E-5</v>
      </c>
      <c r="Q3682">
        <f t="shared" ca="1" si="1389"/>
        <v>3.014382114636099E-2</v>
      </c>
      <c r="R3682">
        <f t="shared" ca="1" si="1388"/>
        <v>6.8498592177728121E-2</v>
      </c>
      <c r="T3682">
        <f t="shared" ca="1" si="1399"/>
        <v>3.3866897664599251E-2</v>
      </c>
      <c r="U3682">
        <f t="shared" ca="1" si="1394"/>
        <v>9.4522517229562966E-2</v>
      </c>
      <c r="W3682">
        <f t="shared" ca="1" si="1395"/>
        <v>0.17125264357255107</v>
      </c>
      <c r="X3682">
        <f t="shared" ca="1" si="1396"/>
        <v>-0.28352117859672232</v>
      </c>
      <c r="Z3682">
        <f t="shared" ca="1" si="1353"/>
        <v>119.53557174306938</v>
      </c>
      <c r="AA3682">
        <f t="shared" ca="1" si="1353"/>
        <v>119.19163614220982</v>
      </c>
      <c r="AB3682">
        <f t="shared" ca="1" si="1353"/>
        <v>119.07806382434156</v>
      </c>
      <c r="AC3682">
        <f t="shared" ca="1" si="1354"/>
        <v>119.19163614220982</v>
      </c>
      <c r="AE3682">
        <f ca="1">IFERROR(VLOOKUP($B3682,OFFSET(Input!$A$1,0,MATCH(Index!AE$6&amp;" Index",Input!$1:$1,0)-1,10000,2),2,0),AE3681)</f>
        <v>9.9600000000000009</v>
      </c>
      <c r="AF3682">
        <f t="shared" ca="1" si="1400"/>
        <v>11.298666666666668</v>
      </c>
      <c r="AG3682">
        <f t="shared" ca="1" si="1400"/>
        <v>12.268000000000001</v>
      </c>
      <c r="AH3682">
        <f t="shared" ca="1" si="1400"/>
        <v>12.373999999999997</v>
      </c>
      <c r="AI3682">
        <f t="shared" ca="1" si="1401"/>
        <v>12.373999999999997</v>
      </c>
      <c r="AK3682">
        <f t="shared" ca="1" si="1402"/>
        <v>1</v>
      </c>
      <c r="AL3682">
        <f t="shared" ca="1" si="1403"/>
        <v>-1</v>
      </c>
      <c r="AN3682" t="str">
        <f t="shared" ca="1" si="1357"/>
        <v>Not Down</v>
      </c>
      <c r="AO3682" t="str">
        <f t="shared" ca="1" si="1374"/>
        <v>Up</v>
      </c>
      <c r="AQ3682">
        <f t="shared" ca="1" si="1355"/>
        <v>0</v>
      </c>
      <c r="AR3682">
        <f t="shared" ca="1" si="1356"/>
        <v>1</v>
      </c>
      <c r="AT3682">
        <f t="shared" ca="1" si="1390"/>
        <v>0</v>
      </c>
      <c r="AU3682">
        <f t="shared" ca="1" si="1391"/>
        <v>1</v>
      </c>
      <c r="AW3682" s="34">
        <f t="shared" ca="1" si="1358"/>
        <v>9.1591492540627317E-2</v>
      </c>
      <c r="AX3682" s="34">
        <f t="shared" ca="1" si="1359"/>
        <v>9.593929565406295E-2</v>
      </c>
      <c r="AY3682" s="23">
        <f t="shared" ca="1" si="1404"/>
        <v>9.593929565406295E-2</v>
      </c>
      <c r="BA3682" s="6">
        <f t="shared" ca="1" si="1397"/>
        <v>0.52116288387491971</v>
      </c>
      <c r="BB3682">
        <f t="shared" ca="1" si="1398"/>
        <v>0.52599515393210605</v>
      </c>
      <c r="BC3682" t="str">
        <f t="shared" ca="1" si="1386"/>
        <v>TLT UP equity</v>
      </c>
      <c r="BD3682" t="str">
        <f t="shared" ca="1" si="1387"/>
        <v>TLT UP Equity</v>
      </c>
      <c r="BF3682">
        <f t="shared" ca="1" si="1351"/>
        <v>0</v>
      </c>
      <c r="BG3682">
        <f t="shared" ca="1" si="1352"/>
        <v>1</v>
      </c>
      <c r="BI3682">
        <f t="shared" ca="1" si="1375"/>
        <v>0</v>
      </c>
      <c r="BJ3682">
        <f t="shared" ca="1" si="1376"/>
        <v>1</v>
      </c>
      <c r="BL3682">
        <f t="shared" ca="1" si="1392"/>
        <v>0</v>
      </c>
      <c r="BM3682">
        <f t="shared" ca="1" si="1393"/>
        <v>9.9320510403711353</v>
      </c>
      <c r="BN3682" s="9">
        <f t="shared" ca="1" si="1384"/>
        <v>0</v>
      </c>
      <c r="BO3682" s="9">
        <f t="shared" ca="1" si="1385"/>
        <v>1</v>
      </c>
      <c r="BP3682" s="9">
        <f t="shared" ca="1" si="1379"/>
        <v>0</v>
      </c>
      <c r="BQ3682" s="9">
        <f t="shared" ca="1" si="1380"/>
        <v>1</v>
      </c>
      <c r="BR3682">
        <f t="shared" ca="1" si="1381"/>
        <v>1382.778723909478</v>
      </c>
      <c r="BS3682">
        <f t="shared" ca="1" si="1382"/>
        <v>-8.2898118212493266E-5</v>
      </c>
      <c r="BT3682">
        <f t="shared" ca="1" si="1383"/>
        <v>1.8055555555555558E-5</v>
      </c>
      <c r="BU3682">
        <f t="shared" ca="1" si="1360"/>
        <v>0</v>
      </c>
      <c r="BV3682">
        <f t="shared" ca="1" si="1361"/>
        <v>0</v>
      </c>
      <c r="BW3682" s="35">
        <f ca="1">IFERROR(VLOOKUP($B3682,OFFSET(Input!$A$1,0,MATCH(Index!BW$6&amp;" Index",Input!$1:$1,0)-1,10000,2),2,0)/100,BW3681)</f>
        <v>9.1000000000000004E-3</v>
      </c>
      <c r="BX3682">
        <f t="shared" ca="1" si="1367"/>
        <v>1.05876358632072E-2</v>
      </c>
      <c r="BY3682">
        <f t="shared" ca="1" si="1368"/>
        <v>1.5483669799059404E-2</v>
      </c>
      <c r="BZ3682">
        <f t="shared" ca="1" si="1369"/>
        <v>1.3357588825798036E-2</v>
      </c>
      <c r="CA3682">
        <f t="shared" ca="1" si="1370"/>
        <v>-4.8610804950220625E-2</v>
      </c>
      <c r="CB3682">
        <f t="shared" ca="1" si="1371"/>
        <v>0</v>
      </c>
      <c r="CC3682">
        <f t="shared" ca="1" si="1372"/>
        <v>-6.1324521786689186E-2</v>
      </c>
      <c r="CD3682">
        <f t="shared" ca="1" si="1373"/>
        <v>1114.7629010104904</v>
      </c>
      <c r="CE3682">
        <v>1114.7629010104899</v>
      </c>
      <c r="CF3682" t="b">
        <f t="shared" ca="1" si="1362"/>
        <v>1</v>
      </c>
    </row>
    <row r="3683" spans="2:84" x14ac:dyDescent="0.25">
      <c r="B3683" s="2">
        <v>42865</v>
      </c>
      <c r="C3683">
        <f t="shared" ca="1" si="1363"/>
        <v>0</v>
      </c>
      <c r="D3683">
        <f t="shared" ca="1" si="1364"/>
        <v>0</v>
      </c>
      <c r="E3683">
        <f ca="1">IF($B3683&lt;VLOOKUP(E$6&amp;" Equity",Param,4,0),"",IFERROR(VLOOKUP($B3683,OFFSET(Input!$A$1,0,MATCH(Index!E$6&amp;" Equity",Input!$1:$1,0)-1,10000,2),2,0),E3682))</f>
        <v>88</v>
      </c>
      <c r="F3683" s="33">
        <v>120.48</v>
      </c>
      <c r="H3683">
        <f ca="1">IFERROR(VLOOKUP($B3683,OFFSET(Input!$A$1,0,MATCH(Index!H$6,Input!$1:$1,0)-1,10000,2),2,0),0)</f>
        <v>0</v>
      </c>
      <c r="I3683">
        <f ca="1">IFERROR(VLOOKUP($B3683,OFFSET(Input!$A$1,0,MATCH(Index!I$6,Input!$1:$1,0)-1,10000,2),2,0),0)</f>
        <v>0</v>
      </c>
      <c r="K3683">
        <f t="shared" ca="1" si="1365"/>
        <v>119.93667551703312</v>
      </c>
      <c r="L3683" s="30">
        <f t="shared" ca="1" si="1366"/>
        <v>139.06229123173449</v>
      </c>
      <c r="N3683">
        <f t="shared" ca="1" si="1377"/>
        <v>4.3275320924539215E-3</v>
      </c>
      <c r="O3683">
        <f t="shared" ca="1" si="1378"/>
        <v>-1.1613439712572838E-3</v>
      </c>
      <c r="Q3683">
        <f t="shared" ca="1" si="1389"/>
        <v>3.687572043842928E-2</v>
      </c>
      <c r="R3683">
        <f t="shared" ca="1" si="1388"/>
        <v>6.2954948731091309E-2</v>
      </c>
      <c r="T3683">
        <f t="shared" ca="1" si="1399"/>
        <v>3.6541632075593342E-2</v>
      </c>
      <c r="U3683">
        <f t="shared" ca="1" si="1394"/>
        <v>8.8482062280373183E-2</v>
      </c>
      <c r="W3683">
        <f t="shared" ca="1" si="1395"/>
        <v>0.15197175629579177</v>
      </c>
      <c r="X3683">
        <f t="shared" ca="1" si="1396"/>
        <v>-0.22877098945055116</v>
      </c>
      <c r="Z3683">
        <f t="shared" ca="1" si="1353"/>
        <v>119.57430576424672</v>
      </c>
      <c r="AA3683">
        <f t="shared" ca="1" si="1353"/>
        <v>119.26189542290797</v>
      </c>
      <c r="AB3683">
        <f t="shared" ca="1" si="1353"/>
        <v>119.13155699449425</v>
      </c>
      <c r="AC3683">
        <f t="shared" ca="1" si="1354"/>
        <v>119.26189542290797</v>
      </c>
      <c r="AE3683">
        <f ca="1">IFERROR(VLOOKUP($B3683,OFFSET(Input!$A$1,0,MATCH(Index!AE$6&amp;" Index",Input!$1:$1,0)-1,10000,2),2,0),AE3682)</f>
        <v>10.210000000000001</v>
      </c>
      <c r="AF3683">
        <f t="shared" ca="1" si="1400"/>
        <v>10.984000000000002</v>
      </c>
      <c r="AG3683">
        <f t="shared" ca="1" si="1400"/>
        <v>12.025000000000004</v>
      </c>
      <c r="AH3683">
        <f t="shared" ca="1" si="1400"/>
        <v>12.310799999999995</v>
      </c>
      <c r="AI3683">
        <f t="shared" ca="1" si="1401"/>
        <v>12.310799999999995</v>
      </c>
      <c r="AK3683">
        <f t="shared" ca="1" si="1402"/>
        <v>1</v>
      </c>
      <c r="AL3683">
        <f t="shared" ca="1" si="1403"/>
        <v>-1</v>
      </c>
      <c r="AN3683" t="str">
        <f t="shared" ca="1" si="1357"/>
        <v>Not Down</v>
      </c>
      <c r="AO3683" t="str">
        <f t="shared" ca="1" si="1374"/>
        <v>Up</v>
      </c>
      <c r="AQ3683">
        <f t="shared" ca="1" si="1355"/>
        <v>0</v>
      </c>
      <c r="AR3683">
        <f t="shared" ca="1" si="1356"/>
        <v>1</v>
      </c>
      <c r="AT3683">
        <f t="shared" ca="1" si="1390"/>
        <v>0</v>
      </c>
      <c r="AU3683">
        <f t="shared" ca="1" si="1391"/>
        <v>1</v>
      </c>
      <c r="AW3683" s="34">
        <f t="shared" ca="1" si="1358"/>
        <v>6.8498592177728121E-2</v>
      </c>
      <c r="AX3683" s="34">
        <f t="shared" ca="1" si="1359"/>
        <v>9.4522517229562966E-2</v>
      </c>
      <c r="AY3683" s="23">
        <f t="shared" ca="1" si="1404"/>
        <v>9.4522517229562966E-2</v>
      </c>
      <c r="BA3683" s="6">
        <f t="shared" ca="1" si="1397"/>
        <v>0.52897448634981914</v>
      </c>
      <c r="BB3683">
        <f t="shared" ca="1" si="1398"/>
        <v>0.52599515393210605</v>
      </c>
      <c r="BC3683" t="str">
        <f t="shared" ca="1" si="1386"/>
        <v>TLT UP equity</v>
      </c>
      <c r="BD3683" t="str">
        <f t="shared" ca="1" si="1387"/>
        <v>TLT UP Equity</v>
      </c>
      <c r="BF3683">
        <f t="shared" ca="1" si="1351"/>
        <v>0</v>
      </c>
      <c r="BG3683">
        <f t="shared" ca="1" si="1352"/>
        <v>1</v>
      </c>
      <c r="BI3683">
        <f t="shared" ca="1" si="1375"/>
        <v>0</v>
      </c>
      <c r="BJ3683">
        <f t="shared" ca="1" si="1376"/>
        <v>1</v>
      </c>
      <c r="BL3683">
        <f t="shared" ca="1" si="1392"/>
        <v>0</v>
      </c>
      <c r="BM3683">
        <f t="shared" ca="1" si="1393"/>
        <v>9.9320510403711353</v>
      </c>
      <c r="BN3683" s="9">
        <f t="shared" ca="1" si="1384"/>
        <v>0</v>
      </c>
      <c r="BO3683" s="9">
        <f t="shared" ca="1" si="1385"/>
        <v>1</v>
      </c>
      <c r="BP3683" s="9">
        <f t="shared" ca="1" si="1379"/>
        <v>0</v>
      </c>
      <c r="BQ3683" s="9">
        <f t="shared" ca="1" si="1380"/>
        <v>1</v>
      </c>
      <c r="BR3683">
        <f t="shared" ca="1" si="1381"/>
        <v>1381.1737743045423</v>
      </c>
      <c r="BS3683">
        <f t="shared" ca="1" si="1382"/>
        <v>-1.1606698723264364E-3</v>
      </c>
      <c r="BT3683">
        <f t="shared" ca="1" si="1383"/>
        <v>1.8055555555555558E-5</v>
      </c>
      <c r="BU3683">
        <f t="shared" ca="1" si="1360"/>
        <v>0</v>
      </c>
      <c r="BV3683">
        <f t="shared" ca="1" si="1361"/>
        <v>0</v>
      </c>
      <c r="BW3683" s="35">
        <f ca="1">IFERROR(VLOOKUP($B3683,OFFSET(Input!$A$1,0,MATCH(Index!BW$6&amp;" Index",Input!$1:$1,0)-1,10000,2),2,0)/100,BW3682)</f>
        <v>9.1000000000000004E-3</v>
      </c>
      <c r="BX3683">
        <f t="shared" ca="1" si="1367"/>
        <v>1.058705345596192E-2</v>
      </c>
      <c r="BY3683">
        <f t="shared" ca="1" si="1368"/>
        <v>1.5482818069590145E-2</v>
      </c>
      <c r="BZ3683">
        <f t="shared" ca="1" si="1369"/>
        <v>1.3356854048307375E-2</v>
      </c>
      <c r="CA3683">
        <f t="shared" ca="1" si="1370"/>
        <v>-0.68057025136861726</v>
      </c>
      <c r="CB3683">
        <f t="shared" ca="1" si="1371"/>
        <v>0</v>
      </c>
      <c r="CC3683">
        <f t="shared" ca="1" si="1372"/>
        <v>-0.693283268845862</v>
      </c>
      <c r="CD3683">
        <f t="shared" ca="1" si="1373"/>
        <v>1114.0696177416446</v>
      </c>
      <c r="CE3683">
        <v>1114.0696177416401</v>
      </c>
      <c r="CF3683" t="b">
        <f t="shared" ca="1" si="1362"/>
        <v>1</v>
      </c>
    </row>
    <row r="3684" spans="2:84" x14ac:dyDescent="0.25">
      <c r="B3684" s="2">
        <v>42866</v>
      </c>
      <c r="C3684">
        <f t="shared" ca="1" si="1363"/>
        <v>0</v>
      </c>
      <c r="D3684">
        <f t="shared" ca="1" si="1364"/>
        <v>0</v>
      </c>
      <c r="E3684">
        <f ca="1">IF($B3684&lt;VLOOKUP(E$6&amp;" Equity",Param,4,0),"",IFERROR(VLOOKUP($B3684,OFFSET(Input!$A$1,0,MATCH(Index!E$6&amp;" Equity",Input!$1:$1,0)-1,10000,2),2,0),E3683))</f>
        <v>88.01</v>
      </c>
      <c r="F3684" s="33">
        <v>120.48</v>
      </c>
      <c r="H3684">
        <f ca="1">IFERROR(VLOOKUP($B3684,OFFSET(Input!$A$1,0,MATCH(Index!H$6,Input!$1:$1,0)-1,10000,2),2,0),0)</f>
        <v>0</v>
      </c>
      <c r="I3684">
        <f ca="1">IFERROR(VLOOKUP($B3684,OFFSET(Input!$A$1,0,MATCH(Index!I$6,Input!$1:$1,0)-1,10000,2),2,0),0)</f>
        <v>0</v>
      </c>
      <c r="K3684">
        <f t="shared" ca="1" si="1365"/>
        <v>119.95030468470553</v>
      </c>
      <c r="L3684" s="30">
        <f t="shared" ca="1" si="1366"/>
        <v>139.06229123173449</v>
      </c>
      <c r="N3684">
        <f t="shared" ca="1" si="1377"/>
        <v>1.1362990751400762E-4</v>
      </c>
      <c r="O3684">
        <f t="shared" ca="1" si="1378"/>
        <v>0</v>
      </c>
      <c r="Q3684">
        <f t="shared" ca="1" si="1389"/>
        <v>3.6721398960205334E-2</v>
      </c>
      <c r="R3684">
        <f t="shared" ca="1" si="1388"/>
        <v>6.2933465309999714E-2</v>
      </c>
      <c r="T3684">
        <f t="shared" ca="1" si="1399"/>
        <v>3.6462464908794519E-2</v>
      </c>
      <c r="U3684">
        <f t="shared" ca="1" si="1394"/>
        <v>8.6334922590255381E-2</v>
      </c>
      <c r="W3684">
        <f t="shared" ca="1" si="1395"/>
        <v>0.15509483338653843</v>
      </c>
      <c r="X3684">
        <f t="shared" ca="1" si="1396"/>
        <v>-0.24997205777136397</v>
      </c>
      <c r="Z3684">
        <f t="shared" ca="1" si="1353"/>
        <v>119.60625993897372</v>
      </c>
      <c r="AA3684">
        <f t="shared" ca="1" si="1353"/>
        <v>119.32876478038099</v>
      </c>
      <c r="AB3684">
        <f t="shared" ca="1" si="1353"/>
        <v>119.18939528752199</v>
      </c>
      <c r="AC3684">
        <f t="shared" ca="1" si="1354"/>
        <v>119.32876478038099</v>
      </c>
      <c r="AE3684">
        <f ca="1">IFERROR(VLOOKUP($B3684,OFFSET(Input!$A$1,0,MATCH(Index!AE$6&amp;" Index",Input!$1:$1,0)-1,10000,2),2,0),AE3683)</f>
        <v>10.6</v>
      </c>
      <c r="AF3684">
        <f t="shared" ca="1" si="1400"/>
        <v>10.747333333333334</v>
      </c>
      <c r="AG3684">
        <f t="shared" ca="1" si="1400"/>
        <v>11.766500000000002</v>
      </c>
      <c r="AH3684">
        <f t="shared" ca="1" si="1400"/>
        <v>12.219199999999999</v>
      </c>
      <c r="AI3684">
        <f t="shared" ca="1" si="1401"/>
        <v>12.219199999999999</v>
      </c>
      <c r="AK3684">
        <f t="shared" ca="1" si="1402"/>
        <v>1</v>
      </c>
      <c r="AL3684">
        <f t="shared" ca="1" si="1403"/>
        <v>-1</v>
      </c>
      <c r="AN3684" t="str">
        <f t="shared" ca="1" si="1357"/>
        <v>Not Down</v>
      </c>
      <c r="AO3684" t="str">
        <f t="shared" ca="1" si="1374"/>
        <v>Up</v>
      </c>
      <c r="AQ3684">
        <f t="shared" ca="1" si="1355"/>
        <v>0</v>
      </c>
      <c r="AR3684">
        <f t="shared" ca="1" si="1356"/>
        <v>1</v>
      </c>
      <c r="AT3684">
        <f t="shared" ca="1" si="1390"/>
        <v>0</v>
      </c>
      <c r="AU3684">
        <f t="shared" ca="1" si="1391"/>
        <v>1</v>
      </c>
      <c r="AW3684" s="34">
        <f t="shared" ca="1" si="1358"/>
        <v>6.2954948731091309E-2</v>
      </c>
      <c r="AX3684" s="34">
        <f t="shared" ca="1" si="1359"/>
        <v>8.8482062280373183E-2</v>
      </c>
      <c r="AY3684" s="23">
        <f t="shared" ca="1" si="1404"/>
        <v>8.8482062280373183E-2</v>
      </c>
      <c r="BA3684" s="6">
        <f t="shared" ca="1" si="1397"/>
        <v>0.56508628654658799</v>
      </c>
      <c r="BB3684">
        <f t="shared" ca="1" si="1398"/>
        <v>0.52599515393210605</v>
      </c>
      <c r="BC3684" t="str">
        <f t="shared" ca="1" si="1386"/>
        <v>TLT UP equity</v>
      </c>
      <c r="BD3684" t="str">
        <f t="shared" ca="1" si="1387"/>
        <v>TLT UP Equity</v>
      </c>
      <c r="BF3684">
        <f t="shared" ca="1" si="1351"/>
        <v>0</v>
      </c>
      <c r="BG3684">
        <f t="shared" ca="1" si="1352"/>
        <v>1</v>
      </c>
      <c r="BI3684">
        <f t="shared" ca="1" si="1375"/>
        <v>0</v>
      </c>
      <c r="BJ3684">
        <f t="shared" ca="1" si="1376"/>
        <v>1</v>
      </c>
      <c r="BL3684">
        <f t="shared" ca="1" si="1392"/>
        <v>0</v>
      </c>
      <c r="BM3684">
        <f t="shared" ca="1" si="1393"/>
        <v>9.9320510403711353</v>
      </c>
      <c r="BN3684" s="9">
        <f t="shared" ca="1" si="1384"/>
        <v>0</v>
      </c>
      <c r="BO3684" s="9">
        <f t="shared" ca="1" si="1385"/>
        <v>1</v>
      </c>
      <c r="BP3684" s="9">
        <f t="shared" ca="1" si="1379"/>
        <v>0</v>
      </c>
      <c r="BQ3684" s="9">
        <f t="shared" ca="1" si="1380"/>
        <v>1</v>
      </c>
      <c r="BR3684">
        <f t="shared" ca="1" si="1381"/>
        <v>1381.1737743045423</v>
      </c>
      <c r="BS3684">
        <f t="shared" ca="1" si="1382"/>
        <v>0</v>
      </c>
      <c r="BT3684">
        <f t="shared" ca="1" si="1383"/>
        <v>1.8055555555555558E-5</v>
      </c>
      <c r="BU3684">
        <f t="shared" ca="1" si="1360"/>
        <v>0</v>
      </c>
      <c r="BV3684">
        <f t="shared" ca="1" si="1361"/>
        <v>0</v>
      </c>
      <c r="BW3684" s="35">
        <f ca="1">IFERROR(VLOOKUP($B3684,OFFSET(Input!$A$1,0,MATCH(Index!BW$6&amp;" Index",Input!$1:$1,0)-1,10000,2),2,0)/100,BW3683)</f>
        <v>9.1000000000000004E-3</v>
      </c>
      <c r="BX3684">
        <f t="shared" ca="1" si="1367"/>
        <v>1.0580469251355954E-2</v>
      </c>
      <c r="BY3684">
        <f t="shared" ca="1" si="1368"/>
        <v>1.547318913530062E-2</v>
      </c>
      <c r="BZ3684">
        <f t="shared" ca="1" si="1369"/>
        <v>1.3348547274348794E-2</v>
      </c>
      <c r="CA3684">
        <f t="shared" ca="1" si="1370"/>
        <v>0</v>
      </c>
      <c r="CB3684">
        <f t="shared" ca="1" si="1371"/>
        <v>0</v>
      </c>
      <c r="CC3684">
        <f t="shared" ca="1" si="1372"/>
        <v>-1.2705111112307781E-2</v>
      </c>
      <c r="CD3684">
        <f t="shared" ca="1" si="1373"/>
        <v>1114.0569126305322</v>
      </c>
      <c r="CE3684">
        <v>1114.05691263053</v>
      </c>
      <c r="CF3684" t="b">
        <f t="shared" ca="1" si="1362"/>
        <v>1</v>
      </c>
    </row>
    <row r="3685" spans="2:84" x14ac:dyDescent="0.25">
      <c r="B3685" s="2">
        <v>42867</v>
      </c>
      <c r="C3685">
        <f t="shared" ca="1" si="1363"/>
        <v>0</v>
      </c>
      <c r="D3685">
        <f t="shared" ca="1" si="1364"/>
        <v>0</v>
      </c>
      <c r="E3685">
        <f ca="1">IF($B3685&lt;VLOOKUP(E$6&amp;" Equity",Param,4,0),"",IFERROR(VLOOKUP($B3685,OFFSET(Input!$A$1,0,MATCH(Index!E$6&amp;" Equity",Input!$1:$1,0)-1,10000,2),2,0),E3684))</f>
        <v>87.98</v>
      </c>
      <c r="F3685" s="33">
        <v>121.39</v>
      </c>
      <c r="H3685">
        <f ca="1">IFERROR(VLOOKUP($B3685,OFFSET(Input!$A$1,0,MATCH(Index!H$6,Input!$1:$1,0)-1,10000,2),2,0),0)</f>
        <v>0</v>
      </c>
      <c r="I3685">
        <f ca="1">IFERROR(VLOOKUP($B3685,OFFSET(Input!$A$1,0,MATCH(Index!I$6,Input!$1:$1,0)-1,10000,2),2,0),0)</f>
        <v>0</v>
      </c>
      <c r="K3685">
        <f t="shared" ca="1" si="1365"/>
        <v>119.90941718168835</v>
      </c>
      <c r="L3685" s="30">
        <f t="shared" ca="1" si="1366"/>
        <v>140.11264552307642</v>
      </c>
      <c r="N3685">
        <f t="shared" ca="1" si="1377"/>
        <v>-3.4092846514671173E-4</v>
      </c>
      <c r="O3685">
        <f t="shared" ca="1" si="1378"/>
        <v>7.5247388581287673E-3</v>
      </c>
      <c r="Q3685">
        <f t="shared" ca="1" si="1389"/>
        <v>3.6721525562526031E-2</v>
      </c>
      <c r="R3685">
        <f t="shared" ca="1" si="1388"/>
        <v>7.2556840127057681E-2</v>
      </c>
      <c r="T3685">
        <f t="shared" ca="1" si="1399"/>
        <v>3.5741046009360726E-2</v>
      </c>
      <c r="U3685">
        <f t="shared" ca="1" si="1394"/>
        <v>8.9707502165959241E-2</v>
      </c>
      <c r="W3685">
        <f t="shared" ca="1" si="1395"/>
        <v>0.11737250610900514</v>
      </c>
      <c r="X3685">
        <f t="shared" ca="1" si="1396"/>
        <v>-0.23053855903866241</v>
      </c>
      <c r="Z3685">
        <f t="shared" ca="1" si="1353"/>
        <v>119.63819674500778</v>
      </c>
      <c r="AA3685">
        <f t="shared" ca="1" si="1353"/>
        <v>119.40580390752946</v>
      </c>
      <c r="AB3685">
        <f t="shared" ca="1" si="1353"/>
        <v>119.2396267207362</v>
      </c>
      <c r="AC3685">
        <f t="shared" ca="1" si="1354"/>
        <v>119.40580390752946</v>
      </c>
      <c r="AE3685">
        <f ca="1">IFERROR(VLOOKUP($B3685,OFFSET(Input!$A$1,0,MATCH(Index!AE$6&amp;" Index",Input!$1:$1,0)-1,10000,2),2,0),AE3684)</f>
        <v>10.4</v>
      </c>
      <c r="AF3685">
        <f t="shared" ca="1" si="1400"/>
        <v>10.465333333333332</v>
      </c>
      <c r="AG3685">
        <f t="shared" ca="1" si="1400"/>
        <v>11.4885</v>
      </c>
      <c r="AH3685">
        <f t="shared" ca="1" si="1400"/>
        <v>12.139599999999998</v>
      </c>
      <c r="AI3685">
        <f t="shared" ca="1" si="1401"/>
        <v>12.139599999999998</v>
      </c>
      <c r="AK3685">
        <f t="shared" ca="1" si="1402"/>
        <v>1</v>
      </c>
      <c r="AL3685">
        <f t="shared" ca="1" si="1403"/>
        <v>-1</v>
      </c>
      <c r="AN3685" t="str">
        <f t="shared" ca="1" si="1357"/>
        <v>Not Down</v>
      </c>
      <c r="AO3685" t="str">
        <f t="shared" ca="1" si="1374"/>
        <v>Up</v>
      </c>
      <c r="AQ3685">
        <f t="shared" ca="1" si="1355"/>
        <v>0</v>
      </c>
      <c r="AR3685">
        <f t="shared" ca="1" si="1356"/>
        <v>1</v>
      </c>
      <c r="AT3685">
        <f t="shared" ca="1" si="1390"/>
        <v>0</v>
      </c>
      <c r="AU3685">
        <f t="shared" ca="1" si="1391"/>
        <v>1</v>
      </c>
      <c r="AW3685" s="34">
        <f t="shared" ca="1" si="1358"/>
        <v>6.2933465309999714E-2</v>
      </c>
      <c r="AX3685" s="34">
        <f t="shared" ca="1" si="1359"/>
        <v>8.6334922590255381E-2</v>
      </c>
      <c r="AY3685" s="23">
        <f t="shared" ca="1" si="1404"/>
        <v>8.6334922590255381E-2</v>
      </c>
      <c r="BA3685" s="6">
        <f t="shared" ca="1" si="1397"/>
        <v>0.57913991812211918</v>
      </c>
      <c r="BB3685">
        <f t="shared" ca="1" si="1398"/>
        <v>0.52599515393210605</v>
      </c>
      <c r="BC3685" t="str">
        <f t="shared" ca="1" si="1386"/>
        <v>TLT UP equity</v>
      </c>
      <c r="BD3685" t="str">
        <f t="shared" ca="1" si="1387"/>
        <v>TLT UP Equity</v>
      </c>
      <c r="BF3685">
        <f t="shared" ca="1" si="1351"/>
        <v>0</v>
      </c>
      <c r="BG3685">
        <f t="shared" ca="1" si="1352"/>
        <v>1</v>
      </c>
      <c r="BI3685">
        <f t="shared" ca="1" si="1375"/>
        <v>0</v>
      </c>
      <c r="BJ3685">
        <f t="shared" ca="1" si="1376"/>
        <v>1</v>
      </c>
      <c r="BL3685">
        <f t="shared" ca="1" si="1392"/>
        <v>0</v>
      </c>
      <c r="BM3685">
        <f t="shared" ca="1" si="1393"/>
        <v>9.9320510403711353</v>
      </c>
      <c r="BN3685" s="9">
        <f t="shared" ca="1" si="1384"/>
        <v>0</v>
      </c>
      <c r="BO3685" s="9">
        <f t="shared" ca="1" si="1385"/>
        <v>1</v>
      </c>
      <c r="BP3685" s="9">
        <f t="shared" ca="1" si="1379"/>
        <v>0</v>
      </c>
      <c r="BQ3685" s="9">
        <f t="shared" ca="1" si="1380"/>
        <v>1</v>
      </c>
      <c r="BR3685">
        <f t="shared" ca="1" si="1381"/>
        <v>1391.6059467366233</v>
      </c>
      <c r="BS3685">
        <f t="shared" ca="1" si="1382"/>
        <v>7.5531208499335367E-3</v>
      </c>
      <c r="BT3685">
        <f t="shared" ca="1" si="1383"/>
        <v>1.8055555555555558E-5</v>
      </c>
      <c r="BU3685">
        <f t="shared" ca="1" si="1360"/>
        <v>0</v>
      </c>
      <c r="BV3685">
        <f t="shared" ca="1" si="1361"/>
        <v>0</v>
      </c>
      <c r="BW3685" s="35">
        <f ca="1">IFERROR(VLOOKUP($B3685,OFFSET(Input!$A$1,0,MATCH(Index!BW$6&amp;" Index",Input!$1:$1,0)-1,10000,2),2,0)/100,BW3684)</f>
        <v>9.1000000000000004E-3</v>
      </c>
      <c r="BX3685">
        <f t="shared" ca="1" si="1367"/>
        <v>1.058034858920404E-2</v>
      </c>
      <c r="BY3685">
        <f t="shared" ca="1" si="1368"/>
        <v>1.547301267542406E-2</v>
      </c>
      <c r="BZ3685">
        <f t="shared" ca="1" si="1369"/>
        <v>1.3348395044386134E-2</v>
      </c>
      <c r="CA3685">
        <f t="shared" ca="1" si="1370"/>
        <v>4.4260422385116129</v>
      </c>
      <c r="CB3685">
        <f t="shared" ca="1" si="1371"/>
        <v>0</v>
      </c>
      <c r="CC3685">
        <f t="shared" ca="1" si="1372"/>
        <v>4.4133372722913711</v>
      </c>
      <c r="CD3685">
        <f t="shared" ca="1" si="1373"/>
        <v>1118.4702499028235</v>
      </c>
      <c r="CE3685">
        <v>1118.4702499028199</v>
      </c>
      <c r="CF3685" t="b">
        <f t="shared" ca="1" si="1362"/>
        <v>1</v>
      </c>
    </row>
    <row r="3686" spans="2:84" x14ac:dyDescent="0.25">
      <c r="B3686" s="2">
        <v>42870</v>
      </c>
      <c r="C3686">
        <f t="shared" ca="1" si="1363"/>
        <v>0</v>
      </c>
      <c r="D3686">
        <f t="shared" ca="1" si="1364"/>
        <v>0</v>
      </c>
      <c r="E3686">
        <f ca="1">IF($B3686&lt;VLOOKUP(E$6&amp;" Equity",Param,4,0),"",IFERROR(VLOOKUP($B3686,OFFSET(Input!$A$1,0,MATCH(Index!E$6&amp;" Equity",Input!$1:$1,0)-1,10000,2),2,0),E3685))</f>
        <v>88.18</v>
      </c>
      <c r="F3686" s="33">
        <v>121.06</v>
      </c>
      <c r="H3686">
        <f ca="1">IFERROR(VLOOKUP($B3686,OFFSET(Input!$A$1,0,MATCH(Index!H$6,Input!$1:$1,0)-1,10000,2),2,0),0)</f>
        <v>0</v>
      </c>
      <c r="I3686">
        <f ca="1">IFERROR(VLOOKUP($B3686,OFFSET(Input!$A$1,0,MATCH(Index!I$6,Input!$1:$1,0)-1,10000,2),2,0),0)</f>
        <v>0</v>
      </c>
      <c r="K3686">
        <f t="shared" ca="1" si="1365"/>
        <v>120.18200053513615</v>
      </c>
      <c r="L3686" s="30">
        <f t="shared" ca="1" si="1366"/>
        <v>139.73174781302933</v>
      </c>
      <c r="N3686">
        <f t="shared" ca="1" si="1377"/>
        <v>2.2706640092178187E-3</v>
      </c>
      <c r="O3686">
        <f t="shared" ca="1" si="1378"/>
        <v>-2.7222124461712305E-3</v>
      </c>
      <c r="Q3686">
        <f t="shared" ca="1" si="1389"/>
        <v>3.8366282947759268E-2</v>
      </c>
      <c r="R3686">
        <f t="shared" ca="1" si="1388"/>
        <v>6.0842263528105345E-2</v>
      </c>
      <c r="T3686">
        <f t="shared" ca="1" si="1399"/>
        <v>3.5082104215845504E-2</v>
      </c>
      <c r="U3686">
        <f t="shared" ca="1" si="1394"/>
        <v>8.956054503577944E-2</v>
      </c>
      <c r="W3686">
        <f t="shared" ca="1" si="1395"/>
        <v>0.11266952881759207</v>
      </c>
      <c r="X3686">
        <f t="shared" ca="1" si="1396"/>
        <v>-0.22324878053963881</v>
      </c>
      <c r="Z3686">
        <f t="shared" ca="1" si="1353"/>
        <v>119.69135049893013</v>
      </c>
      <c r="AA3686">
        <f t="shared" ca="1" si="1353"/>
        <v>119.47882954871231</v>
      </c>
      <c r="AB3686">
        <f t="shared" ca="1" si="1353"/>
        <v>119.30293289161301</v>
      </c>
      <c r="AC3686">
        <f t="shared" ca="1" si="1354"/>
        <v>119.47882954871231</v>
      </c>
      <c r="AE3686">
        <f ca="1">IFERROR(VLOOKUP($B3686,OFFSET(Input!$A$1,0,MATCH(Index!AE$6&amp;" Index",Input!$1:$1,0)-1,10000,2),2,0),AE3685)</f>
        <v>10.42</v>
      </c>
      <c r="AF3686">
        <f t="shared" ca="1" si="1400"/>
        <v>10.437333333333331</v>
      </c>
      <c r="AG3686">
        <f t="shared" ca="1" si="1400"/>
        <v>11.2765</v>
      </c>
      <c r="AH3686">
        <f t="shared" ca="1" si="1400"/>
        <v>12.041600000000001</v>
      </c>
      <c r="AI3686">
        <f t="shared" ca="1" si="1401"/>
        <v>12.041600000000001</v>
      </c>
      <c r="AK3686">
        <f t="shared" ca="1" si="1402"/>
        <v>1</v>
      </c>
      <c r="AL3686">
        <f t="shared" ca="1" si="1403"/>
        <v>-1</v>
      </c>
      <c r="AN3686" t="str">
        <f t="shared" ca="1" si="1357"/>
        <v>Not Down</v>
      </c>
      <c r="AO3686" t="str">
        <f t="shared" ca="1" si="1374"/>
        <v>Up</v>
      </c>
      <c r="AQ3686">
        <f t="shared" ca="1" si="1355"/>
        <v>0</v>
      </c>
      <c r="AR3686">
        <f t="shared" ca="1" si="1356"/>
        <v>1</v>
      </c>
      <c r="AT3686">
        <f t="shared" ca="1" si="1390"/>
        <v>0</v>
      </c>
      <c r="AU3686">
        <f t="shared" ca="1" si="1391"/>
        <v>1</v>
      </c>
      <c r="AW3686" s="34">
        <f t="shared" ca="1" si="1358"/>
        <v>7.2556840127057681E-2</v>
      </c>
      <c r="AX3686" s="34">
        <f t="shared" ca="1" si="1359"/>
        <v>8.9707502165959241E-2</v>
      </c>
      <c r="AY3686" s="23">
        <f t="shared" ca="1" si="1404"/>
        <v>8.9707502165959241E-2</v>
      </c>
      <c r="BA3686" s="6">
        <f t="shared" ca="1" si="1397"/>
        <v>0.55736698484258096</v>
      </c>
      <c r="BB3686">
        <f t="shared" ca="1" si="1398"/>
        <v>0.52599515393210605</v>
      </c>
      <c r="BC3686" t="str">
        <f t="shared" ca="1" si="1386"/>
        <v>TLT UP equity</v>
      </c>
      <c r="BD3686" t="str">
        <f t="shared" ca="1" si="1387"/>
        <v>TLT UP Equity</v>
      </c>
      <c r="BF3686">
        <f t="shared" ca="1" si="1351"/>
        <v>0</v>
      </c>
      <c r="BG3686">
        <f t="shared" ca="1" si="1352"/>
        <v>1</v>
      </c>
      <c r="BI3686">
        <f t="shared" ca="1" si="1375"/>
        <v>0</v>
      </c>
      <c r="BJ3686">
        <f t="shared" ca="1" si="1376"/>
        <v>1</v>
      </c>
      <c r="BL3686">
        <f t="shared" ca="1" si="1392"/>
        <v>0</v>
      </c>
      <c r="BM3686">
        <f t="shared" ca="1" si="1393"/>
        <v>9.9320510403711353</v>
      </c>
      <c r="BN3686" s="9">
        <f t="shared" ca="1" si="1384"/>
        <v>0</v>
      </c>
      <c r="BO3686" s="9">
        <f t="shared" ca="1" si="1385"/>
        <v>1</v>
      </c>
      <c r="BP3686" s="9">
        <f t="shared" ca="1" si="1379"/>
        <v>0</v>
      </c>
      <c r="BQ3686" s="9">
        <f t="shared" ca="1" si="1380"/>
        <v>1</v>
      </c>
      <c r="BR3686">
        <f t="shared" ca="1" si="1381"/>
        <v>1387.822851239275</v>
      </c>
      <c r="BS3686">
        <f t="shared" ca="1" si="1382"/>
        <v>-2.7185105857155945E-3</v>
      </c>
      <c r="BT3686">
        <f t="shared" ca="1" si="1383"/>
        <v>5.4166666666666671E-5</v>
      </c>
      <c r="BU3686">
        <f t="shared" ca="1" si="1360"/>
        <v>0</v>
      </c>
      <c r="BV3686">
        <f t="shared" ca="1" si="1361"/>
        <v>0</v>
      </c>
      <c r="BW3686" s="35">
        <f ca="1">IFERROR(VLOOKUP($B3686,OFFSET(Input!$A$1,0,MATCH(Index!BW$6&amp;" Index",Input!$1:$1,0)-1,10000,2),2,0)/100,BW3685)</f>
        <v>9.1000000000000004E-3</v>
      </c>
      <c r="BX3686">
        <f t="shared" ca="1" si="1367"/>
        <v>3.1866787943581325E-2</v>
      </c>
      <c r="BY3686">
        <f t="shared" ca="1" si="1368"/>
        <v>4.6602927079284311E-2</v>
      </c>
      <c r="BZ3686">
        <f t="shared" ca="1" si="1369"/>
        <v>4.0203824163283594E-2</v>
      </c>
      <c r="CA3686">
        <f t="shared" ca="1" si="1370"/>
        <v>-1.5993267758285523</v>
      </c>
      <c r="CB3686">
        <f t="shared" ca="1" si="1371"/>
        <v>0</v>
      </c>
      <c r="CC3686">
        <f t="shared" ca="1" si="1372"/>
        <v>-1.6375926666881342</v>
      </c>
      <c r="CD3686">
        <f t="shared" ca="1" si="1373"/>
        <v>1116.8326572361354</v>
      </c>
      <c r="CE3686">
        <v>1116.83265723613</v>
      </c>
      <c r="CF3686" t="b">
        <f t="shared" ca="1" si="1362"/>
        <v>1</v>
      </c>
    </row>
    <row r="3687" spans="2:84" x14ac:dyDescent="0.25">
      <c r="B3687" s="2">
        <v>42871</v>
      </c>
      <c r="C3687">
        <f t="shared" ca="1" si="1363"/>
        <v>0</v>
      </c>
      <c r="D3687">
        <f t="shared" ca="1" si="1364"/>
        <v>0</v>
      </c>
      <c r="E3687">
        <f ca="1">IF($B3687&lt;VLOOKUP(E$6&amp;" Equity",Param,4,0),"",IFERROR(VLOOKUP($B3687,OFFSET(Input!$A$1,0,MATCH(Index!E$6&amp;" Equity",Input!$1:$1,0)-1,10000,2),2,0),E3686))</f>
        <v>88.31</v>
      </c>
      <c r="F3687" s="33">
        <v>121.51</v>
      </c>
      <c r="H3687">
        <f ca="1">IFERROR(VLOOKUP($B3687,OFFSET(Input!$A$1,0,MATCH(Index!H$6,Input!$1:$1,0)-1,10000,2),2,0),0)</f>
        <v>0</v>
      </c>
      <c r="I3687">
        <f ca="1">IFERROR(VLOOKUP($B3687,OFFSET(Input!$A$1,0,MATCH(Index!I$6,Input!$1:$1,0)-1,10000,2),2,0),0)</f>
        <v>0</v>
      </c>
      <c r="K3687">
        <f t="shared" ca="1" si="1365"/>
        <v>120.35917971487723</v>
      </c>
      <c r="L3687" s="30">
        <f t="shared" ca="1" si="1366"/>
        <v>140.25115378127535</v>
      </c>
      <c r="N3687">
        <f t="shared" ca="1" si="1377"/>
        <v>1.4731715509193168E-3</v>
      </c>
      <c r="O3687">
        <f t="shared" ca="1" si="1378"/>
        <v>3.7102734569792761E-3</v>
      </c>
      <c r="Q3687">
        <f t="shared" ca="1" si="1389"/>
        <v>3.9034854075382958E-2</v>
      </c>
      <c r="R3687">
        <f t="shared" ca="1" si="1388"/>
        <v>5.8234888084288026E-2</v>
      </c>
      <c r="T3687">
        <f t="shared" ca="1" si="1399"/>
        <v>3.546040400976231E-2</v>
      </c>
      <c r="U3687">
        <f t="shared" ca="1" si="1394"/>
        <v>7.7889429888803957E-2</v>
      </c>
      <c r="W3687">
        <f t="shared" ca="1" si="1395"/>
        <v>0.15694584377503151</v>
      </c>
      <c r="X3687">
        <f t="shared" ca="1" si="1396"/>
        <v>-0.21547246926308314</v>
      </c>
      <c r="Z3687">
        <f t="shared" ca="1" si="1353"/>
        <v>119.75813342052481</v>
      </c>
      <c r="AA3687">
        <f t="shared" ca="1" si="1353"/>
        <v>119.56207127608521</v>
      </c>
      <c r="AB3687">
        <f t="shared" ca="1" si="1353"/>
        <v>119.36681201910545</v>
      </c>
      <c r="AC3687">
        <f t="shared" ca="1" si="1354"/>
        <v>119.56207127608521</v>
      </c>
      <c r="AE3687">
        <f ca="1">IFERROR(VLOOKUP($B3687,OFFSET(Input!$A$1,0,MATCH(Index!AE$6&amp;" Index",Input!$1:$1,0)-1,10000,2),2,0),AE3686)</f>
        <v>10.65</v>
      </c>
      <c r="AF3687">
        <f t="shared" ca="1" si="1400"/>
        <v>10.43</v>
      </c>
      <c r="AG3687">
        <f t="shared" ca="1" si="1400"/>
        <v>11.088000000000001</v>
      </c>
      <c r="AH3687">
        <f t="shared" ca="1" si="1400"/>
        <v>11.9056</v>
      </c>
      <c r="AI3687">
        <f t="shared" ca="1" si="1401"/>
        <v>11.9056</v>
      </c>
      <c r="AK3687">
        <f t="shared" ca="1" si="1402"/>
        <v>1</v>
      </c>
      <c r="AL3687">
        <f t="shared" ca="1" si="1403"/>
        <v>-1</v>
      </c>
      <c r="AN3687" t="str">
        <f t="shared" ca="1" si="1357"/>
        <v>Not Down</v>
      </c>
      <c r="AO3687" t="str">
        <f t="shared" ca="1" si="1374"/>
        <v>Up</v>
      </c>
      <c r="AQ3687">
        <f t="shared" ca="1" si="1355"/>
        <v>0</v>
      </c>
      <c r="AR3687">
        <f t="shared" ca="1" si="1356"/>
        <v>1</v>
      </c>
      <c r="AT3687">
        <f t="shared" ca="1" si="1390"/>
        <v>0</v>
      </c>
      <c r="AU3687">
        <f t="shared" ca="1" si="1391"/>
        <v>1</v>
      </c>
      <c r="AW3687" s="34">
        <f t="shared" ca="1" si="1358"/>
        <v>6.0842263528105345E-2</v>
      </c>
      <c r="AX3687" s="34">
        <f t="shared" ca="1" si="1359"/>
        <v>8.956054503577944E-2</v>
      </c>
      <c r="AY3687" s="23">
        <f t="shared" ca="1" si="1404"/>
        <v>8.956054503577944E-2</v>
      </c>
      <c r="BA3687" s="6">
        <f t="shared" ca="1" si="1397"/>
        <v>0.55828155110071076</v>
      </c>
      <c r="BB3687">
        <f t="shared" ca="1" si="1398"/>
        <v>0.52599515393210605</v>
      </c>
      <c r="BC3687" t="str">
        <f t="shared" ca="1" si="1386"/>
        <v>TLT UP equity</v>
      </c>
      <c r="BD3687" t="str">
        <f t="shared" ca="1" si="1387"/>
        <v>TLT UP Equity</v>
      </c>
      <c r="BF3687">
        <f t="shared" ca="1" si="1351"/>
        <v>0</v>
      </c>
      <c r="BG3687">
        <f t="shared" ca="1" si="1352"/>
        <v>1</v>
      </c>
      <c r="BI3687">
        <f t="shared" ca="1" si="1375"/>
        <v>0</v>
      </c>
      <c r="BJ3687">
        <f t="shared" ca="1" si="1376"/>
        <v>1</v>
      </c>
      <c r="BL3687">
        <f t="shared" ca="1" si="1392"/>
        <v>0</v>
      </c>
      <c r="BM3687">
        <f t="shared" ca="1" si="1393"/>
        <v>9.9320510403711353</v>
      </c>
      <c r="BN3687" s="9">
        <f t="shared" ca="1" si="1384"/>
        <v>0</v>
      </c>
      <c r="BO3687" s="9">
        <f t="shared" ca="1" si="1385"/>
        <v>0.99999999999999989</v>
      </c>
      <c r="BP3687" s="9">
        <f t="shared" ca="1" si="1379"/>
        <v>0</v>
      </c>
      <c r="BQ3687" s="9">
        <f t="shared" ca="1" si="1380"/>
        <v>0.99999999999999989</v>
      </c>
      <c r="BR3687">
        <f t="shared" ca="1" si="1381"/>
        <v>1392.981617826568</v>
      </c>
      <c r="BS3687">
        <f t="shared" ca="1" si="1382"/>
        <v>3.7171650421279345E-3</v>
      </c>
      <c r="BT3687">
        <f t="shared" ca="1" si="1383"/>
        <v>1.8055555555555555E-5</v>
      </c>
      <c r="BU3687">
        <f t="shared" ca="1" si="1360"/>
        <v>0</v>
      </c>
      <c r="BV3687">
        <f t="shared" ca="1" si="1361"/>
        <v>0</v>
      </c>
      <c r="BW3687" s="35">
        <f ca="1">IFERROR(VLOOKUP($B3687,OFFSET(Input!$A$1,0,MATCH(Index!BW$6&amp;" Index",Input!$1:$1,0)-1,10000,2),2,0)/100,BW3686)</f>
        <v>9.1000000000000004E-3</v>
      </c>
      <c r="BX3687">
        <f t="shared" ca="1" si="1367"/>
        <v>1.060671020968224E-2</v>
      </c>
      <c r="BY3687">
        <f t="shared" ca="1" si="1368"/>
        <v>1.5511564683835216E-2</v>
      </c>
      <c r="BZ3687">
        <f t="shared" ca="1" si="1369"/>
        <v>1.3381653431024954E-2</v>
      </c>
      <c r="CA3687">
        <f t="shared" ca="1" si="1370"/>
        <v>2.1836432715736032</v>
      </c>
      <c r="CB3687">
        <f t="shared" ca="1" si="1371"/>
        <v>0</v>
      </c>
      <c r="CC3687">
        <f t="shared" ca="1" si="1372"/>
        <v>2.1709066501111107</v>
      </c>
      <c r="CD3687">
        <f t="shared" ca="1" si="1373"/>
        <v>1119.0035638862466</v>
      </c>
      <c r="CE3687">
        <v>1119.00356388624</v>
      </c>
      <c r="CF3687" t="b">
        <f t="shared" ca="1" si="1362"/>
        <v>1</v>
      </c>
    </row>
    <row r="3688" spans="2:84" x14ac:dyDescent="0.25">
      <c r="B3688" s="2">
        <v>42872</v>
      </c>
      <c r="C3688">
        <f t="shared" ca="1" si="1363"/>
        <v>0</v>
      </c>
      <c r="D3688">
        <f t="shared" ca="1" si="1364"/>
        <v>0</v>
      </c>
      <c r="E3688">
        <f ca="1">IF($B3688&lt;VLOOKUP(E$6&amp;" Equity",Param,4,0),"",IFERROR(VLOOKUP($B3688,OFFSET(Input!$A$1,0,MATCH(Index!E$6&amp;" Equity",Input!$1:$1,0)-1,10000,2),2,0),E3687))</f>
        <v>87.92</v>
      </c>
      <c r="F3688" s="33">
        <v>123.28</v>
      </c>
      <c r="H3688">
        <f ca="1">IFERROR(VLOOKUP($B3688,OFFSET(Input!$A$1,0,MATCH(Index!H$6,Input!$1:$1,0)-1,10000,2),2,0),0)</f>
        <v>0</v>
      </c>
      <c r="I3688">
        <f ca="1">IFERROR(VLOOKUP($B3688,OFFSET(Input!$A$1,0,MATCH(Index!I$6,Input!$1:$1,0)-1,10000,2),2,0),0)</f>
        <v>0</v>
      </c>
      <c r="K3688">
        <f t="shared" ca="1" si="1365"/>
        <v>119.82764217565402</v>
      </c>
      <c r="L3688" s="30">
        <f t="shared" ca="1" si="1366"/>
        <v>142.29415058970969</v>
      </c>
      <c r="N3688">
        <f t="shared" ca="1" si="1377"/>
        <v>-4.42604138534491E-3</v>
      </c>
      <c r="O3688">
        <f t="shared" ca="1" si="1378"/>
        <v>1.4461627091339852E-2</v>
      </c>
      <c r="Q3688">
        <f t="shared" ca="1" si="1389"/>
        <v>4.4682110359413683E-2</v>
      </c>
      <c r="R3688">
        <f t="shared" ca="1" si="1388"/>
        <v>9.300921590897207E-2</v>
      </c>
      <c r="T3688">
        <f t="shared" ca="1" si="1399"/>
        <v>3.8648679242297479E-2</v>
      </c>
      <c r="U3688">
        <f t="shared" ca="1" si="1394"/>
        <v>9.1242431647640759E-2</v>
      </c>
      <c r="W3688">
        <f t="shared" ca="1" si="1395"/>
        <v>-0.30590776803814423</v>
      </c>
      <c r="X3688">
        <f t="shared" ca="1" si="1396"/>
        <v>-0.41534711382067141</v>
      </c>
      <c r="Z3688">
        <f t="shared" ca="1" si="1353"/>
        <v>119.76085925405933</v>
      </c>
      <c r="AA3688">
        <f t="shared" ca="1" si="1353"/>
        <v>119.62416463530857</v>
      </c>
      <c r="AB3688">
        <f t="shared" ca="1" si="1353"/>
        <v>119.41865811000882</v>
      </c>
      <c r="AC3688">
        <f t="shared" ca="1" si="1354"/>
        <v>119.62416463530857</v>
      </c>
      <c r="AE3688">
        <f ca="1">IFERROR(VLOOKUP($B3688,OFFSET(Input!$A$1,0,MATCH(Index!AE$6&amp;" Index",Input!$1:$1,0)-1,10000,2),2,0),AE3687)</f>
        <v>15.59</v>
      </c>
      <c r="AF3688">
        <f t="shared" ca="1" si="1400"/>
        <v>10.746</v>
      </c>
      <c r="AG3688">
        <f t="shared" ca="1" si="1400"/>
        <v>11.121</v>
      </c>
      <c r="AH3688">
        <f t="shared" ca="1" si="1400"/>
        <v>11.926400000000001</v>
      </c>
      <c r="AI3688">
        <f t="shared" ca="1" si="1401"/>
        <v>11.926400000000001</v>
      </c>
      <c r="AK3688">
        <f t="shared" ca="1" si="1402"/>
        <v>1</v>
      </c>
      <c r="AL3688">
        <f t="shared" ca="1" si="1403"/>
        <v>-1</v>
      </c>
      <c r="AN3688" t="str">
        <f t="shared" ca="1" si="1357"/>
        <v>Not Down</v>
      </c>
      <c r="AO3688" t="str">
        <f t="shared" ca="1" si="1374"/>
        <v>Up</v>
      </c>
      <c r="AQ3688">
        <f t="shared" ca="1" si="1355"/>
        <v>0</v>
      </c>
      <c r="AR3688">
        <f t="shared" ca="1" si="1356"/>
        <v>1</v>
      </c>
      <c r="AT3688">
        <f t="shared" ca="1" si="1390"/>
        <v>0</v>
      </c>
      <c r="AU3688">
        <f t="shared" ca="1" si="1391"/>
        <v>1</v>
      </c>
      <c r="AW3688" s="34">
        <f t="shared" ca="1" si="1358"/>
        <v>5.8234888084288026E-2</v>
      </c>
      <c r="AX3688" s="34">
        <f t="shared" ca="1" si="1359"/>
        <v>7.7889429888803957E-2</v>
      </c>
      <c r="AY3688" s="23">
        <f t="shared" ca="1" si="1404"/>
        <v>7.7889429888803957E-2</v>
      </c>
      <c r="BA3688" s="6">
        <f t="shared" ca="1" si="1397"/>
        <v>0.64193562684154581</v>
      </c>
      <c r="BB3688">
        <f t="shared" ca="1" si="1398"/>
        <v>0.64193562684154581</v>
      </c>
      <c r="BC3688" t="str">
        <f t="shared" ca="1" si="1386"/>
        <v>TLT UP equity</v>
      </c>
      <c r="BD3688" t="str">
        <f t="shared" ca="1" si="1387"/>
        <v>TLT UP Equity</v>
      </c>
      <c r="BF3688">
        <f t="shared" ca="1" si="1351"/>
        <v>0</v>
      </c>
      <c r="BG3688">
        <f t="shared" ca="1" si="1352"/>
        <v>1</v>
      </c>
      <c r="BI3688">
        <f t="shared" ca="1" si="1375"/>
        <v>0</v>
      </c>
      <c r="BJ3688">
        <f t="shared" ca="1" si="1376"/>
        <v>1</v>
      </c>
      <c r="BL3688">
        <f t="shared" ca="1" si="1392"/>
        <v>0</v>
      </c>
      <c r="BM3688">
        <f t="shared" ca="1" si="1393"/>
        <v>9.9320510403711353</v>
      </c>
      <c r="BN3688" s="9">
        <f t="shared" ca="1" si="1384"/>
        <v>0</v>
      </c>
      <c r="BO3688" s="9">
        <f t="shared" ca="1" si="1385"/>
        <v>1</v>
      </c>
      <c r="BP3688" s="9">
        <f t="shared" ca="1" si="1379"/>
        <v>0</v>
      </c>
      <c r="BQ3688" s="9">
        <f t="shared" ca="1" si="1380"/>
        <v>1</v>
      </c>
      <c r="BR3688">
        <f t="shared" ca="1" si="1381"/>
        <v>1413.2727664032532</v>
      </c>
      <c r="BS3688">
        <f t="shared" ca="1" si="1382"/>
        <v>1.4566702329026349E-2</v>
      </c>
      <c r="BT3688">
        <f t="shared" ca="1" si="1383"/>
        <v>1.8055555555555558E-5</v>
      </c>
      <c r="BU3688">
        <f t="shared" ca="1" si="1360"/>
        <v>0</v>
      </c>
      <c r="BV3688">
        <f t="shared" ca="1" si="1361"/>
        <v>2.3188094581887954E-5</v>
      </c>
      <c r="BW3688" s="35">
        <f ca="1">IFERROR(VLOOKUP($B3688,OFFSET(Input!$A$1,0,MATCH(Index!BW$6&amp;" Index",Input!$1:$1,0)-1,10000,2),2,0)/100,BW3687)</f>
        <v>9.1000000000000004E-3</v>
      </c>
      <c r="BX3688">
        <f t="shared" ca="1" si="1367"/>
        <v>1.0627327602611085E-2</v>
      </c>
      <c r="BY3688">
        <f t="shared" ca="1" si="1368"/>
        <v>1.5541716165086759E-2</v>
      </c>
      <c r="BZ3688">
        <f t="shared" ca="1" si="1369"/>
        <v>1.3407664776802384E-2</v>
      </c>
      <c r="CA3688">
        <f t="shared" ca="1" si="1370"/>
        <v>8.5738219056155565</v>
      </c>
      <c r="CB3688">
        <f t="shared" ca="1" si="1371"/>
        <v>2.5947560476863987E-2</v>
      </c>
      <c r="CC3688">
        <f t="shared" ca="1" si="1372"/>
        <v>8.5351129661477962</v>
      </c>
      <c r="CD3688">
        <f t="shared" ca="1" si="1373"/>
        <v>1127.5386768523945</v>
      </c>
      <c r="CE3688">
        <v>1127.5386768523899</v>
      </c>
      <c r="CF3688" t="b">
        <f t="shared" ca="1" si="1362"/>
        <v>1</v>
      </c>
    </row>
    <row r="3689" spans="2:84" x14ac:dyDescent="0.25">
      <c r="B3689" s="2">
        <v>42873</v>
      </c>
      <c r="C3689">
        <f t="shared" ca="1" si="1363"/>
        <v>0</v>
      </c>
      <c r="D3689">
        <f t="shared" ca="1" si="1364"/>
        <v>0</v>
      </c>
      <c r="E3689">
        <f ca="1">IF($B3689&lt;VLOOKUP(E$6&amp;" Equity",Param,4,0),"",IFERROR(VLOOKUP($B3689,OFFSET(Input!$A$1,0,MATCH(Index!E$6&amp;" Equity",Input!$1:$1,0)-1,10000,2),2,0),E3688))</f>
        <v>88.02</v>
      </c>
      <c r="F3689" s="33">
        <v>123.42</v>
      </c>
      <c r="H3689">
        <f ca="1">IFERROR(VLOOKUP($B3689,OFFSET(Input!$A$1,0,MATCH(Index!H$6,Input!$1:$1,0)-1,10000,2),2,0),0)</f>
        <v>0</v>
      </c>
      <c r="I3689">
        <f ca="1">IFERROR(VLOOKUP($B3689,OFFSET(Input!$A$1,0,MATCH(Index!I$6,Input!$1:$1,0)-1,10000,2),2,0),0)</f>
        <v>0</v>
      </c>
      <c r="K3689">
        <f t="shared" ca="1" si="1365"/>
        <v>119.96393385237791</v>
      </c>
      <c r="L3689" s="30">
        <f t="shared" ca="1" si="1366"/>
        <v>142.45574355760846</v>
      </c>
      <c r="N3689">
        <f t="shared" ca="1" si="1377"/>
        <v>1.1367512875793395E-3</v>
      </c>
      <c r="O3689">
        <f t="shared" ca="1" si="1378"/>
        <v>1.1349818810604624E-3</v>
      </c>
      <c r="Q3689">
        <f t="shared" ca="1" si="1389"/>
        <v>3.6120753773309311E-2</v>
      </c>
      <c r="R3689">
        <f t="shared" ca="1" si="1388"/>
        <v>8.9824446248884429E-2</v>
      </c>
      <c r="T3689">
        <f t="shared" ca="1" si="1399"/>
        <v>3.7036149922291095E-2</v>
      </c>
      <c r="U3689">
        <f t="shared" ca="1" si="1394"/>
        <v>9.0288077344383669E-2</v>
      </c>
      <c r="W3689">
        <f t="shared" ca="1" si="1395"/>
        <v>-0.58747936211675877</v>
      </c>
      <c r="X3689">
        <f t="shared" ca="1" si="1396"/>
        <v>-0.38473687708244148</v>
      </c>
      <c r="Z3689">
        <f t="shared" ca="1" si="1353"/>
        <v>119.84127134332641</v>
      </c>
      <c r="AA3689">
        <f t="shared" ca="1" si="1353"/>
        <v>119.67339423392579</v>
      </c>
      <c r="AB3689">
        <f t="shared" ca="1" si="1353"/>
        <v>119.47269876269415</v>
      </c>
      <c r="AC3689">
        <f t="shared" ca="1" si="1354"/>
        <v>119.67339423392579</v>
      </c>
      <c r="AE3689">
        <f ca="1">IFERROR(VLOOKUP($B3689,OFFSET(Input!$A$1,0,MATCH(Index!AE$6&amp;" Index",Input!$1:$1,0)-1,10000,2),2,0),AE3688)</f>
        <v>14.66</v>
      </c>
      <c r="AF3689">
        <f t="shared" ca="1" si="1400"/>
        <v>11.032666666666668</v>
      </c>
      <c r="AG3689">
        <f t="shared" ca="1" si="1400"/>
        <v>11.1465</v>
      </c>
      <c r="AH3689">
        <f t="shared" ca="1" si="1400"/>
        <v>11.882</v>
      </c>
      <c r="AI3689">
        <f t="shared" ca="1" si="1401"/>
        <v>11.882</v>
      </c>
      <c r="AK3689">
        <f t="shared" ca="1" si="1402"/>
        <v>1</v>
      </c>
      <c r="AL3689">
        <f t="shared" ca="1" si="1403"/>
        <v>-1</v>
      </c>
      <c r="AN3689" t="str">
        <f t="shared" ca="1" si="1357"/>
        <v>Not Down</v>
      </c>
      <c r="AO3689" t="str">
        <f t="shared" ca="1" si="1374"/>
        <v>Up</v>
      </c>
      <c r="AQ3689">
        <f t="shared" ca="1" si="1355"/>
        <v>0</v>
      </c>
      <c r="AR3689">
        <f t="shared" ca="1" si="1356"/>
        <v>1</v>
      </c>
      <c r="AT3689">
        <f t="shared" ca="1" si="1390"/>
        <v>0</v>
      </c>
      <c r="AU3689">
        <f t="shared" ca="1" si="1391"/>
        <v>1</v>
      </c>
      <c r="AW3689" s="34">
        <f t="shared" ca="1" si="1358"/>
        <v>9.300921590897207E-2</v>
      </c>
      <c r="AX3689" s="34">
        <f t="shared" ca="1" si="1359"/>
        <v>9.1242431647640759E-2</v>
      </c>
      <c r="AY3689" s="23">
        <f t="shared" ca="1" si="1404"/>
        <v>9.300921590897207E-2</v>
      </c>
      <c r="BA3689" s="6">
        <f t="shared" ca="1" si="1397"/>
        <v>0.53758113657183071</v>
      </c>
      <c r="BB3689">
        <f t="shared" ca="1" si="1398"/>
        <v>0.53758113657183071</v>
      </c>
      <c r="BC3689" t="str">
        <f t="shared" ca="1" si="1386"/>
        <v>TLT UP equity</v>
      </c>
      <c r="BD3689" t="str">
        <f t="shared" ca="1" si="1387"/>
        <v>TLT UP Equity</v>
      </c>
      <c r="BF3689">
        <f t="shared" ref="BF3689:BF3752" ca="1" si="1405">BI3690</f>
        <v>0</v>
      </c>
      <c r="BG3689">
        <f t="shared" ref="BG3689:BG3752" ca="1" si="1406">BJ3690</f>
        <v>1</v>
      </c>
      <c r="BI3689">
        <f t="shared" ca="1" si="1375"/>
        <v>0</v>
      </c>
      <c r="BJ3689">
        <f t="shared" ca="1" si="1376"/>
        <v>1</v>
      </c>
      <c r="BL3689">
        <f t="shared" ca="1" si="1392"/>
        <v>0</v>
      </c>
      <c r="BM3689">
        <f t="shared" ca="1" si="1393"/>
        <v>9.9320510403711353</v>
      </c>
      <c r="BN3689" s="9">
        <f t="shared" ca="1" si="1384"/>
        <v>0</v>
      </c>
      <c r="BO3689" s="9">
        <f t="shared" ca="1" si="1385"/>
        <v>1</v>
      </c>
      <c r="BP3689" s="9">
        <f t="shared" ca="1" si="1379"/>
        <v>0</v>
      </c>
      <c r="BQ3689" s="9">
        <f t="shared" ca="1" si="1380"/>
        <v>1</v>
      </c>
      <c r="BR3689">
        <f t="shared" ca="1" si="1381"/>
        <v>1414.8777160081888</v>
      </c>
      <c r="BS3689">
        <f t="shared" ca="1" si="1382"/>
        <v>1.135626216742347E-3</v>
      </c>
      <c r="BT3689">
        <f t="shared" ca="1" si="1383"/>
        <v>1.8055555555555558E-5</v>
      </c>
      <c r="BU3689">
        <f t="shared" ca="1" si="1360"/>
        <v>0</v>
      </c>
      <c r="BV3689">
        <f t="shared" ca="1" si="1361"/>
        <v>2.0870898053943024E-5</v>
      </c>
      <c r="BW3689" s="35">
        <f ca="1">IFERROR(VLOOKUP($B3689,OFFSET(Input!$A$1,0,MATCH(Index!BW$6&amp;" Index",Input!$1:$1,0)-1,10000,2),2,0)/100,BW3688)</f>
        <v>9.1000000000000004E-3</v>
      </c>
      <c r="BX3689">
        <f t="shared" ca="1" si="1367"/>
        <v>1.3068741965379554E-2</v>
      </c>
      <c r="BY3689">
        <f t="shared" ca="1" si="1368"/>
        <v>1.56602594007277E-2</v>
      </c>
      <c r="BZ3689">
        <f t="shared" ca="1" si="1369"/>
        <v>1.0205433357793043E-2</v>
      </c>
      <c r="CA3689">
        <f t="shared" ca="1" si="1370"/>
        <v>0.82197448591712807</v>
      </c>
      <c r="CB3689">
        <f t="shared" ca="1" si="1371"/>
        <v>2.353274477646413E-2</v>
      </c>
      <c r="CC3689">
        <f t="shared" ca="1" si="1372"/>
        <v>0.77991817313234968</v>
      </c>
      <c r="CD3689">
        <f t="shared" ca="1" si="1373"/>
        <v>1128.3185950255267</v>
      </c>
      <c r="CE3689">
        <v>1128.3185950255199</v>
      </c>
      <c r="CF3689" t="b">
        <f t="shared" ca="1" si="1362"/>
        <v>1</v>
      </c>
    </row>
    <row r="3690" spans="2:84" x14ac:dyDescent="0.25">
      <c r="B3690" s="2">
        <v>42874</v>
      </c>
      <c r="C3690">
        <f t="shared" ca="1" si="1363"/>
        <v>0</v>
      </c>
      <c r="D3690">
        <f t="shared" ca="1" si="1364"/>
        <v>0</v>
      </c>
      <c r="E3690">
        <f ca="1">IF($B3690&lt;VLOOKUP(E$6&amp;" Equity",Param,4,0),"",IFERROR(VLOOKUP($B3690,OFFSET(Input!$A$1,0,MATCH(Index!E$6&amp;" Equity",Input!$1:$1,0)-1,10000,2),2,0),E3689))</f>
        <v>88.18</v>
      </c>
      <c r="F3690" s="33">
        <v>123.71</v>
      </c>
      <c r="H3690">
        <f ca="1">IFERROR(VLOOKUP($B3690,OFFSET(Input!$A$1,0,MATCH(Index!H$6,Input!$1:$1,0)-1,10000,2),2,0),0)</f>
        <v>0</v>
      </c>
      <c r="I3690">
        <f ca="1">IFERROR(VLOOKUP($B3690,OFFSET(Input!$A$1,0,MATCH(Index!I$6,Input!$1:$1,0)-1,10000,2),2,0),0)</f>
        <v>0</v>
      </c>
      <c r="K3690">
        <f t="shared" ca="1" si="1365"/>
        <v>120.18200053513617</v>
      </c>
      <c r="L3690" s="30">
        <f t="shared" ca="1" si="1366"/>
        <v>142.79047184825589</v>
      </c>
      <c r="N3690">
        <f t="shared" ca="1" si="1377"/>
        <v>1.8161185468463486E-3</v>
      </c>
      <c r="O3690">
        <f t="shared" ca="1" si="1378"/>
        <v>2.3469439818193686E-3</v>
      </c>
      <c r="Q3690">
        <f t="shared" ca="1" si="1389"/>
        <v>3.6246061285311701E-2</v>
      </c>
      <c r="R3690">
        <f t="shared" ca="1" si="1388"/>
        <v>9.0479227651439356E-2</v>
      </c>
      <c r="T3690">
        <f t="shared" ca="1" si="1399"/>
        <v>3.7485939187955016E-2</v>
      </c>
      <c r="U3690">
        <f t="shared" ca="1" si="1394"/>
        <v>9.0671602780712235E-2</v>
      </c>
      <c r="W3690">
        <f t="shared" ca="1" si="1395"/>
        <v>-0.56041086024877618</v>
      </c>
      <c r="X3690">
        <f t="shared" ca="1" si="1396"/>
        <v>-0.36271186823517554</v>
      </c>
      <c r="Z3690">
        <f t="shared" ref="Z3690:AB3753" ca="1" si="1407">AVERAGE(OFFSET($K3690,0,0,-Z$5,1))</f>
        <v>119.92304634936075</v>
      </c>
      <c r="AA3690">
        <f t="shared" ca="1" si="1407"/>
        <v>119.73827711189115</v>
      </c>
      <c r="AB3690">
        <f t="shared" ca="1" si="1407"/>
        <v>119.54523339855082</v>
      </c>
      <c r="AC3690">
        <f t="shared" ref="AC3690:AC3753" ca="1" si="1408">MAX(AB3690,AA3690)</f>
        <v>119.73827711189115</v>
      </c>
      <c r="AE3690">
        <f ca="1">IFERROR(VLOOKUP($B3690,OFFSET(Input!$A$1,0,MATCH(Index!AE$6&amp;" Index",Input!$1:$1,0)-1,10000,2),2,0),AE3689)</f>
        <v>12.04</v>
      </c>
      <c r="AF3690">
        <f t="shared" ca="1" si="1400"/>
        <v>11.114000000000001</v>
      </c>
      <c r="AG3690">
        <f t="shared" ca="1" si="1400"/>
        <v>11.016999999999999</v>
      </c>
      <c r="AH3690">
        <f t="shared" ca="1" si="1400"/>
        <v>11.725200000000003</v>
      </c>
      <c r="AI3690">
        <f t="shared" ca="1" si="1401"/>
        <v>11.725200000000003</v>
      </c>
      <c r="AK3690">
        <f t="shared" ca="1" si="1402"/>
        <v>1</v>
      </c>
      <c r="AL3690">
        <f t="shared" ca="1" si="1403"/>
        <v>-1</v>
      </c>
      <c r="AN3690" t="str">
        <f t="shared" ca="1" si="1357"/>
        <v>Not Down</v>
      </c>
      <c r="AO3690" t="str">
        <f t="shared" ca="1" si="1374"/>
        <v>Up</v>
      </c>
      <c r="AQ3690">
        <f t="shared" ca="1" si="1355"/>
        <v>0</v>
      </c>
      <c r="AR3690">
        <f t="shared" ca="1" si="1356"/>
        <v>1</v>
      </c>
      <c r="AT3690">
        <f t="shared" ca="1" si="1390"/>
        <v>0</v>
      </c>
      <c r="AU3690">
        <f t="shared" ca="1" si="1391"/>
        <v>1</v>
      </c>
      <c r="AW3690" s="34">
        <f t="shared" ca="1" si="1358"/>
        <v>8.9824446248884429E-2</v>
      </c>
      <c r="AX3690" s="34">
        <f t="shared" ca="1" si="1359"/>
        <v>9.0288077344383669E-2</v>
      </c>
      <c r="AY3690" s="23">
        <f t="shared" ca="1" si="1404"/>
        <v>9.0288077344383669E-2</v>
      </c>
      <c r="BA3690" s="6">
        <f t="shared" ca="1" si="1397"/>
        <v>0.55378297412720612</v>
      </c>
      <c r="BB3690">
        <f t="shared" ca="1" si="1398"/>
        <v>0.53758113657183071</v>
      </c>
      <c r="BC3690" t="str">
        <f t="shared" ca="1" si="1386"/>
        <v>TLT UP equity</v>
      </c>
      <c r="BD3690" t="str">
        <f t="shared" ca="1" si="1387"/>
        <v>TLT UP Equity</v>
      </c>
      <c r="BF3690">
        <f t="shared" ca="1" si="1405"/>
        <v>0</v>
      </c>
      <c r="BG3690">
        <f t="shared" ca="1" si="1406"/>
        <v>1</v>
      </c>
      <c r="BI3690">
        <f t="shared" ca="1" si="1375"/>
        <v>0</v>
      </c>
      <c r="BJ3690">
        <f t="shared" ca="1" si="1376"/>
        <v>1</v>
      </c>
      <c r="BL3690">
        <f t="shared" ca="1" si="1392"/>
        <v>0</v>
      </c>
      <c r="BM3690">
        <f t="shared" ca="1" si="1393"/>
        <v>9.9320510403711353</v>
      </c>
      <c r="BN3690" s="9">
        <f t="shared" ca="1" si="1384"/>
        <v>0</v>
      </c>
      <c r="BO3690" s="9">
        <f t="shared" ca="1" si="1385"/>
        <v>1</v>
      </c>
      <c r="BP3690" s="9">
        <f t="shared" ca="1" si="1379"/>
        <v>0</v>
      </c>
      <c r="BQ3690" s="9">
        <f t="shared" ca="1" si="1380"/>
        <v>1</v>
      </c>
      <c r="BR3690">
        <f t="shared" ca="1" si="1381"/>
        <v>1418.2022544755553</v>
      </c>
      <c r="BS3690">
        <f t="shared" ca="1" si="1382"/>
        <v>2.3497002106627196E-3</v>
      </c>
      <c r="BT3690">
        <f t="shared" ca="1" si="1383"/>
        <v>1.8055555555555558E-5</v>
      </c>
      <c r="BU3690">
        <f t="shared" ca="1" si="1360"/>
        <v>0</v>
      </c>
      <c r="BV3690">
        <f t="shared" ca="1" si="1361"/>
        <v>0</v>
      </c>
      <c r="BW3690" s="35">
        <f ca="1">IFERROR(VLOOKUP($B3690,OFFSET(Input!$A$1,0,MATCH(Index!BW$6&amp;" Index",Input!$1:$1,0)-1,10000,2),2,0)/100,BW3689)</f>
        <v>9.1000000000000004E-3</v>
      </c>
      <c r="BX3690">
        <f t="shared" ca="1" si="1367"/>
        <v>1.0951828202050555E-2</v>
      </c>
      <c r="BY3690">
        <f t="shared" ca="1" si="1368"/>
        <v>1.567109159757676E-2</v>
      </c>
      <c r="BZ3690">
        <f t="shared" ca="1" si="1369"/>
        <v>1.3188827224718928E-2</v>
      </c>
      <c r="CA3690">
        <f t="shared" ca="1" si="1370"/>
        <v>1.4252407218553902</v>
      </c>
      <c r="CB3690">
        <f t="shared" ca="1" si="1371"/>
        <v>0</v>
      </c>
      <c r="CC3690">
        <f t="shared" ca="1" si="1372"/>
        <v>1.4118066292804816</v>
      </c>
      <c r="CD3690">
        <f t="shared" ca="1" si="1373"/>
        <v>1129.7304016548073</v>
      </c>
      <c r="CE3690">
        <v>1129.7304016548001</v>
      </c>
      <c r="CF3690" t="b">
        <f t="shared" ca="1" si="1362"/>
        <v>1</v>
      </c>
    </row>
    <row r="3691" spans="2:84" x14ac:dyDescent="0.25">
      <c r="B3691" s="2">
        <v>42877</v>
      </c>
      <c r="C3691">
        <f t="shared" ca="1" si="1363"/>
        <v>0</v>
      </c>
      <c r="D3691">
        <f t="shared" ca="1" si="1364"/>
        <v>0</v>
      </c>
      <c r="E3691">
        <f ca="1">IF($B3691&lt;VLOOKUP(E$6&amp;" Equity",Param,4,0),"",IFERROR(VLOOKUP($B3691,OFFSET(Input!$A$1,0,MATCH(Index!E$6&amp;" Equity",Input!$1:$1,0)-1,10000,2),2,0),E3690))</f>
        <v>88.45</v>
      </c>
      <c r="F3691" s="33">
        <v>123.37</v>
      </c>
      <c r="H3691">
        <f ca="1">IFERROR(VLOOKUP($B3691,OFFSET(Input!$A$1,0,MATCH(Index!H$6,Input!$1:$1,0)-1,10000,2),2,0),0)</f>
        <v>0</v>
      </c>
      <c r="I3691">
        <f ca="1">IFERROR(VLOOKUP($B3691,OFFSET(Input!$A$1,0,MATCH(Index!I$6,Input!$1:$1,0)-1,10000,2),2,0),0)</f>
        <v>0</v>
      </c>
      <c r="K3691">
        <f t="shared" ca="1" si="1365"/>
        <v>120.54998806229069</v>
      </c>
      <c r="L3691" s="30">
        <f t="shared" ca="1" si="1366"/>
        <v>142.3980317833589</v>
      </c>
      <c r="N3691">
        <f t="shared" ca="1" si="1377"/>
        <v>3.0572406760026156E-3</v>
      </c>
      <c r="O3691">
        <f t="shared" ca="1" si="1378"/>
        <v>-2.7521467913670036E-3</v>
      </c>
      <c r="Q3691">
        <f t="shared" ca="1" si="1389"/>
        <v>3.8942234253663728E-2</v>
      </c>
      <c r="R3691">
        <f t="shared" ca="1" si="1388"/>
        <v>8.7333335898904102E-2</v>
      </c>
      <c r="T3691">
        <f t="shared" ca="1" si="1399"/>
        <v>3.5330402157952648E-2</v>
      </c>
      <c r="U3691">
        <f t="shared" ca="1" si="1394"/>
        <v>8.9487745152759895E-2</v>
      </c>
      <c r="W3691">
        <f t="shared" ca="1" si="1395"/>
        <v>-0.5566078007853249</v>
      </c>
      <c r="X3691">
        <f t="shared" ca="1" si="1396"/>
        <v>-0.3313515016979664</v>
      </c>
      <c r="Z3691">
        <f t="shared" ca="1" si="1407"/>
        <v>120.02799094043812</v>
      </c>
      <c r="AA3691">
        <f t="shared" ca="1" si="1407"/>
        <v>119.79373825855434</v>
      </c>
      <c r="AB3691">
        <f t="shared" ca="1" si="1407"/>
        <v>119.6183734125833</v>
      </c>
      <c r="AC3691">
        <f t="shared" ca="1" si="1408"/>
        <v>119.79373825855434</v>
      </c>
      <c r="AE3691">
        <f ca="1">IFERROR(VLOOKUP($B3691,OFFSET(Input!$A$1,0,MATCH(Index!AE$6&amp;" Index",Input!$1:$1,0)-1,10000,2),2,0),AE3690)</f>
        <v>10.93</v>
      </c>
      <c r="AF3691">
        <f t="shared" ca="1" si="1400"/>
        <v>11.168666666666667</v>
      </c>
      <c r="AG3691">
        <f t="shared" ca="1" si="1400"/>
        <v>11.0215</v>
      </c>
      <c r="AH3691">
        <f t="shared" ca="1" si="1400"/>
        <v>11.576000000000001</v>
      </c>
      <c r="AI3691">
        <f t="shared" ca="1" si="1401"/>
        <v>11.576000000000001</v>
      </c>
      <c r="AK3691">
        <f t="shared" ca="1" si="1402"/>
        <v>1</v>
      </c>
      <c r="AL3691">
        <f t="shared" ca="1" si="1403"/>
        <v>-1</v>
      </c>
      <c r="AN3691" t="str">
        <f t="shared" ca="1" si="1357"/>
        <v>Not Down</v>
      </c>
      <c r="AO3691" t="str">
        <f t="shared" ca="1" si="1374"/>
        <v>Up</v>
      </c>
      <c r="AQ3691">
        <f t="shared" ca="1" si="1355"/>
        <v>0</v>
      </c>
      <c r="AR3691">
        <f t="shared" ca="1" si="1356"/>
        <v>1</v>
      </c>
      <c r="AT3691">
        <f t="shared" ca="1" si="1390"/>
        <v>0</v>
      </c>
      <c r="AU3691">
        <f t="shared" ca="1" si="1391"/>
        <v>1</v>
      </c>
      <c r="AW3691" s="34">
        <f t="shared" ca="1" si="1358"/>
        <v>9.0479227651439356E-2</v>
      </c>
      <c r="AX3691" s="34">
        <f t="shared" ca="1" si="1359"/>
        <v>9.0671602780712235E-2</v>
      </c>
      <c r="AY3691" s="23">
        <f t="shared" ca="1" si="1404"/>
        <v>9.0671602780712235E-2</v>
      </c>
      <c r="BA3691" s="6">
        <f t="shared" ca="1" si="1397"/>
        <v>0.5514405664684694</v>
      </c>
      <c r="BB3691">
        <f t="shared" ca="1" si="1398"/>
        <v>0.53758113657183071</v>
      </c>
      <c r="BC3691" t="str">
        <f t="shared" ca="1" si="1386"/>
        <v>TLT UP equity</v>
      </c>
      <c r="BD3691" t="str">
        <f t="shared" ca="1" si="1387"/>
        <v>TLT UP Equity</v>
      </c>
      <c r="BF3691">
        <f t="shared" ca="1" si="1405"/>
        <v>0</v>
      </c>
      <c r="BG3691">
        <f t="shared" ca="1" si="1406"/>
        <v>1</v>
      </c>
      <c r="BI3691">
        <f t="shared" ca="1" si="1375"/>
        <v>0</v>
      </c>
      <c r="BJ3691">
        <f t="shared" ca="1" si="1376"/>
        <v>1</v>
      </c>
      <c r="BL3691">
        <f t="shared" ca="1" si="1392"/>
        <v>0</v>
      </c>
      <c r="BM3691">
        <f t="shared" ca="1" si="1393"/>
        <v>9.9320510403711353</v>
      </c>
      <c r="BN3691" s="9">
        <f t="shared" ca="1" si="1384"/>
        <v>0</v>
      </c>
      <c r="BO3691" s="9">
        <f t="shared" ca="1" si="1385"/>
        <v>1</v>
      </c>
      <c r="BP3691" s="9">
        <f t="shared" ca="1" si="1379"/>
        <v>0</v>
      </c>
      <c r="BQ3691" s="9">
        <f t="shared" ca="1" si="1380"/>
        <v>1</v>
      </c>
      <c r="BR3691">
        <f t="shared" ca="1" si="1381"/>
        <v>1414.3045197207118</v>
      </c>
      <c r="BS3691">
        <f t="shared" ca="1" si="1382"/>
        <v>-2.7483631072670045E-3</v>
      </c>
      <c r="BT3691">
        <f t="shared" ca="1" si="1383"/>
        <v>5.4166666666666671E-5</v>
      </c>
      <c r="BU3691">
        <f t="shared" ca="1" si="1360"/>
        <v>0</v>
      </c>
      <c r="BV3691">
        <f t="shared" ca="1" si="1361"/>
        <v>0</v>
      </c>
      <c r="BW3691" s="35">
        <f ca="1">IFERROR(VLOOKUP($B3691,OFFSET(Input!$A$1,0,MATCH(Index!BW$6&amp;" Index",Input!$1:$1,0)-1,10000,2),2,0)/100,BW3690)</f>
        <v>9.1000000000000004E-3</v>
      </c>
      <c r="BX3691">
        <f t="shared" ca="1" si="1367"/>
        <v>3.2896594972656033E-2</v>
      </c>
      <c r="BY3691">
        <f t="shared" ca="1" si="1368"/>
        <v>4.7072100068950302E-2</v>
      </c>
      <c r="BZ3691">
        <f t="shared" ca="1" si="1369"/>
        <v>3.9615989163771119E-2</v>
      </c>
      <c r="CA3691">
        <f t="shared" ca="1" si="1370"/>
        <v>-1.6691407011240562</v>
      </c>
      <c r="CB3691">
        <f t="shared" ca="1" si="1371"/>
        <v>0</v>
      </c>
      <c r="CC3691">
        <f t="shared" ca="1" si="1372"/>
        <v>-1.7094934070018915</v>
      </c>
      <c r="CD3691">
        <f t="shared" ca="1" si="1373"/>
        <v>1128.0209082478054</v>
      </c>
      <c r="CE3691">
        <v>1128.0209082478</v>
      </c>
      <c r="CF3691" t="b">
        <f t="shared" ca="1" si="1362"/>
        <v>1</v>
      </c>
    </row>
    <row r="3692" spans="2:84" x14ac:dyDescent="0.25">
      <c r="B3692" s="2">
        <v>42878</v>
      </c>
      <c r="C3692">
        <f t="shared" ca="1" si="1363"/>
        <v>0</v>
      </c>
      <c r="D3692">
        <f t="shared" ca="1" si="1364"/>
        <v>0</v>
      </c>
      <c r="E3692">
        <f ca="1">IF($B3692&lt;VLOOKUP(E$6&amp;" Equity",Param,4,0),"",IFERROR(VLOOKUP($B3692,OFFSET(Input!$A$1,0,MATCH(Index!E$6&amp;" Equity",Input!$1:$1,0)-1,10000,2),2,0),E3691))</f>
        <v>88.44</v>
      </c>
      <c r="F3692" s="33">
        <v>122.54</v>
      </c>
      <c r="H3692">
        <f ca="1">IFERROR(VLOOKUP($B3692,OFFSET(Input!$A$1,0,MATCH(Index!H$6,Input!$1:$1,0)-1,10000,2),2,0),0)</f>
        <v>0</v>
      </c>
      <c r="I3692">
        <f ca="1">IFERROR(VLOOKUP($B3692,OFFSET(Input!$A$1,0,MATCH(Index!I$6,Input!$1:$1,0)-1,10000,2),2,0),0)</f>
        <v>0</v>
      </c>
      <c r="K3692">
        <f t="shared" ca="1" si="1365"/>
        <v>120.53635889461829</v>
      </c>
      <c r="L3692" s="30">
        <f t="shared" ca="1" si="1366"/>
        <v>141.44001633081623</v>
      </c>
      <c r="N3692">
        <f t="shared" ca="1" si="1377"/>
        <v>-1.1306461654884238E-4</v>
      </c>
      <c r="O3692">
        <f t="shared" ca="1" si="1378"/>
        <v>-6.7504627858647635E-3</v>
      </c>
      <c r="Q3692">
        <f t="shared" ca="1" si="1389"/>
        <v>3.8794472972347858E-2</v>
      </c>
      <c r="R3692">
        <f t="shared" ca="1" si="1388"/>
        <v>9.3676415458493603E-2</v>
      </c>
      <c r="T3692">
        <f t="shared" ca="1" si="1399"/>
        <v>3.4739466651821448E-2</v>
      </c>
      <c r="U3692">
        <f t="shared" ca="1" si="1394"/>
        <v>8.205890549929061E-2</v>
      </c>
      <c r="W3692">
        <f t="shared" ca="1" si="1395"/>
        <v>-0.51599589094701026</v>
      </c>
      <c r="X3692">
        <f t="shared" ca="1" si="1396"/>
        <v>-0.26688180345409818</v>
      </c>
      <c r="Z3692">
        <f t="shared" ca="1" si="1407"/>
        <v>120.13975011535175</v>
      </c>
      <c r="AA3692">
        <f t="shared" ca="1" si="1407"/>
        <v>119.83766092921057</v>
      </c>
      <c r="AB3692">
        <f t="shared" ca="1" si="1407"/>
        <v>119.69205396167125</v>
      </c>
      <c r="AC3692">
        <f t="shared" ca="1" si="1408"/>
        <v>119.83766092921057</v>
      </c>
      <c r="AE3692">
        <f ca="1">IFERROR(VLOOKUP($B3692,OFFSET(Input!$A$1,0,MATCH(Index!AE$6&amp;" Index",Input!$1:$1,0)-1,10000,2),2,0),AE3691)</f>
        <v>10.72</v>
      </c>
      <c r="AF3692">
        <f t="shared" ca="1" si="1400"/>
        <v>11.177333333333335</v>
      </c>
      <c r="AG3692">
        <f t="shared" ca="1" si="1400"/>
        <v>11.019499999999999</v>
      </c>
      <c r="AH3692">
        <f t="shared" ca="1" si="1400"/>
        <v>11.428000000000003</v>
      </c>
      <c r="AI3692">
        <f t="shared" ca="1" si="1401"/>
        <v>11.428000000000003</v>
      </c>
      <c r="AK3692">
        <f t="shared" ca="1" si="1402"/>
        <v>1</v>
      </c>
      <c r="AL3692">
        <f t="shared" ca="1" si="1403"/>
        <v>-1</v>
      </c>
      <c r="AN3692" t="str">
        <f t="shared" ca="1" si="1357"/>
        <v>Not Down</v>
      </c>
      <c r="AO3692" t="str">
        <f t="shared" ca="1" si="1374"/>
        <v>Up</v>
      </c>
      <c r="AQ3692">
        <f t="shared" ca="1" si="1355"/>
        <v>0</v>
      </c>
      <c r="AR3692">
        <f t="shared" ca="1" si="1356"/>
        <v>1</v>
      </c>
      <c r="AT3692">
        <f t="shared" ca="1" si="1390"/>
        <v>0</v>
      </c>
      <c r="AU3692">
        <f t="shared" ca="1" si="1391"/>
        <v>1</v>
      </c>
      <c r="AW3692" s="34">
        <f t="shared" ca="1" si="1358"/>
        <v>8.7333335898904102E-2</v>
      </c>
      <c r="AX3692" s="34">
        <f t="shared" ca="1" si="1359"/>
        <v>8.9487745152759895E-2</v>
      </c>
      <c r="AY3692" s="23">
        <f t="shared" ca="1" si="1404"/>
        <v>8.9487745152759895E-2</v>
      </c>
      <c r="BA3692" s="6">
        <f t="shared" ca="1" si="1397"/>
        <v>0.55873572313893471</v>
      </c>
      <c r="BB3692">
        <f t="shared" ca="1" si="1398"/>
        <v>0.53758113657183071</v>
      </c>
      <c r="BC3692" t="str">
        <f t="shared" ca="1" si="1386"/>
        <v>TLT UP equity</v>
      </c>
      <c r="BD3692" t="str">
        <f t="shared" ca="1" si="1387"/>
        <v>TLT UP Equity</v>
      </c>
      <c r="BF3692">
        <f t="shared" ca="1" si="1405"/>
        <v>0</v>
      </c>
      <c r="BG3692">
        <f t="shared" ca="1" si="1406"/>
        <v>1</v>
      </c>
      <c r="BI3692">
        <f t="shared" ca="1" si="1375"/>
        <v>0</v>
      </c>
      <c r="BJ3692">
        <f t="shared" ca="1" si="1376"/>
        <v>1</v>
      </c>
      <c r="BL3692">
        <f t="shared" ca="1" si="1392"/>
        <v>0</v>
      </c>
      <c r="BM3692">
        <f t="shared" ca="1" si="1393"/>
        <v>9.9320510403711353</v>
      </c>
      <c r="BN3692" s="9">
        <f t="shared" ca="1" si="1384"/>
        <v>0</v>
      </c>
      <c r="BO3692" s="9">
        <f t="shared" ca="1" si="1385"/>
        <v>1</v>
      </c>
      <c r="BP3692" s="9">
        <f t="shared" ca="1" si="1379"/>
        <v>0</v>
      </c>
      <c r="BQ3692" s="9">
        <f t="shared" ca="1" si="1380"/>
        <v>1</v>
      </c>
      <c r="BR3692">
        <f t="shared" ca="1" si="1381"/>
        <v>1404.7894613485937</v>
      </c>
      <c r="BS3692">
        <f t="shared" ca="1" si="1382"/>
        <v>-6.7277295939046633E-3</v>
      </c>
      <c r="BT3692">
        <f t="shared" ca="1" si="1383"/>
        <v>1.8055555555555558E-5</v>
      </c>
      <c r="BU3692">
        <f t="shared" ca="1" si="1360"/>
        <v>0</v>
      </c>
      <c r="BV3692">
        <f t="shared" ca="1" si="1361"/>
        <v>0</v>
      </c>
      <c r="BW3692" s="35">
        <f ca="1">IFERROR(VLOOKUP($B3692,OFFSET(Input!$A$1,0,MATCH(Index!BW$6&amp;" Index",Input!$1:$1,0)-1,10000,2),2,0)/100,BW3691)</f>
        <v>9.1000000000000004E-3</v>
      </c>
      <c r="BX3692">
        <f t="shared" ca="1" si="1367"/>
        <v>1.0948938757117185E-2</v>
      </c>
      <c r="BY3692">
        <f t="shared" ca="1" si="1368"/>
        <v>1.5666957058997299E-2</v>
      </c>
      <c r="BZ3692">
        <f t="shared" ca="1" si="1369"/>
        <v>1.3185347587411026E-2</v>
      </c>
      <c r="CA3692">
        <f t="shared" ca="1" si="1370"/>
        <v>-4.0797138072797736</v>
      </c>
      <c r="CB3692">
        <f t="shared" ca="1" si="1371"/>
        <v>0</v>
      </c>
      <c r="CC3692">
        <f t="shared" ca="1" si="1372"/>
        <v>-4.0931443555084766</v>
      </c>
      <c r="CD3692">
        <f t="shared" ca="1" si="1373"/>
        <v>1123.927763892297</v>
      </c>
      <c r="CE3692">
        <v>1123.9277638922899</v>
      </c>
      <c r="CF3692" t="b">
        <f t="shared" ca="1" si="1362"/>
        <v>1</v>
      </c>
    </row>
    <row r="3693" spans="2:84" x14ac:dyDescent="0.25">
      <c r="B3693" s="2">
        <v>42879</v>
      </c>
      <c r="C3693">
        <f t="shared" ca="1" si="1363"/>
        <v>0</v>
      </c>
      <c r="D3693">
        <f t="shared" ca="1" si="1364"/>
        <v>0</v>
      </c>
      <c r="E3693">
        <f ca="1">IF($B3693&lt;VLOOKUP(E$6&amp;" Equity",Param,4,0),"",IFERROR(VLOOKUP($B3693,OFFSET(Input!$A$1,0,MATCH(Index!E$6&amp;" Equity",Input!$1:$1,0)-1,10000,2),2,0),E3692))</f>
        <v>88.59</v>
      </c>
      <c r="F3693" s="33">
        <v>123.23</v>
      </c>
      <c r="H3693">
        <f ca="1">IFERROR(VLOOKUP($B3693,OFFSET(Input!$A$1,0,MATCH(Index!H$6,Input!$1:$1,0)-1,10000,2),2,0),0)</f>
        <v>0</v>
      </c>
      <c r="I3693">
        <f ca="1">IFERROR(VLOOKUP($B3693,OFFSET(Input!$A$1,0,MATCH(Index!I$6,Input!$1:$1,0)-1,10000,2),2,0),0)</f>
        <v>0</v>
      </c>
      <c r="K3693">
        <f t="shared" ca="1" si="1365"/>
        <v>120.74079640970416</v>
      </c>
      <c r="L3693" s="30">
        <f t="shared" ca="1" si="1366"/>
        <v>142.2364388154601</v>
      </c>
      <c r="N3693">
        <f t="shared" ca="1" si="1377"/>
        <v>1.6946284346955772E-3</v>
      </c>
      <c r="O3693">
        <f t="shared" ca="1" si="1378"/>
        <v>5.6150206525231406E-3</v>
      </c>
      <c r="Q3693">
        <f t="shared" ca="1" si="1389"/>
        <v>3.324824457798975E-2</v>
      </c>
      <c r="R3693">
        <f t="shared" ca="1" si="1388"/>
        <v>9.7651421844698105E-2</v>
      </c>
      <c r="T3693">
        <f t="shared" ca="1" si="1399"/>
        <v>3.510886302182837E-2</v>
      </c>
      <c r="U3693">
        <f t="shared" ca="1" si="1394"/>
        <v>8.2155723349093324E-2</v>
      </c>
      <c r="W3693">
        <f t="shared" ca="1" si="1395"/>
        <v>-0.46469968328895761</v>
      </c>
      <c r="X3693">
        <f t="shared" ca="1" si="1396"/>
        <v>-0.20038081786336992</v>
      </c>
      <c r="Z3693">
        <f t="shared" ca="1" si="1407"/>
        <v>120.22016220461884</v>
      </c>
      <c r="AA3693">
        <f t="shared" ca="1" si="1407"/>
        <v>119.89723398443282</v>
      </c>
      <c r="AB3693">
        <f t="shared" ca="1" si="1407"/>
        <v>119.77825481841195</v>
      </c>
      <c r="AC3693">
        <f t="shared" ca="1" si="1408"/>
        <v>119.89723398443282</v>
      </c>
      <c r="AE3693">
        <f ca="1">IFERROR(VLOOKUP($B3693,OFFSET(Input!$A$1,0,MATCH(Index!AE$6&amp;" Index",Input!$1:$1,0)-1,10000,2),2,0),AE3692)</f>
        <v>10.02</v>
      </c>
      <c r="AF3693">
        <f t="shared" ca="1" si="1400"/>
        <v>11.133333333333335</v>
      </c>
      <c r="AG3693">
        <f t="shared" ca="1" si="1400"/>
        <v>10.978</v>
      </c>
      <c r="AH3693">
        <f t="shared" ca="1" si="1400"/>
        <v>11.2316</v>
      </c>
      <c r="AI3693">
        <f t="shared" ca="1" si="1401"/>
        <v>11.2316</v>
      </c>
      <c r="AK3693">
        <f t="shared" ca="1" si="1402"/>
        <v>1</v>
      </c>
      <c r="AL3693">
        <f t="shared" ca="1" si="1403"/>
        <v>-1</v>
      </c>
      <c r="AN3693" t="str">
        <f t="shared" ca="1" si="1357"/>
        <v>Not Down</v>
      </c>
      <c r="AO3693" t="str">
        <f t="shared" ca="1" si="1374"/>
        <v>Up</v>
      </c>
      <c r="AQ3693">
        <f t="shared" ca="1" si="1355"/>
        <v>0</v>
      </c>
      <c r="AR3693">
        <f t="shared" ca="1" si="1356"/>
        <v>1</v>
      </c>
      <c r="AT3693">
        <f t="shared" ca="1" si="1390"/>
        <v>0</v>
      </c>
      <c r="AU3693">
        <f t="shared" ca="1" si="1391"/>
        <v>1</v>
      </c>
      <c r="AW3693" s="34">
        <f t="shared" ca="1" si="1358"/>
        <v>9.3676415458493603E-2</v>
      </c>
      <c r="AX3693" s="34">
        <f t="shared" ca="1" si="1359"/>
        <v>8.205890549929061E-2</v>
      </c>
      <c r="AY3693" s="23">
        <f t="shared" ca="1" si="1404"/>
        <v>9.3676415458493603E-2</v>
      </c>
      <c r="BA3693" s="6">
        <f t="shared" ca="1" si="1397"/>
        <v>0.53375227644309398</v>
      </c>
      <c r="BB3693">
        <f t="shared" ca="1" si="1398"/>
        <v>0.53758113657183071</v>
      </c>
      <c r="BC3693" t="str">
        <f t="shared" ca="1" si="1386"/>
        <v>TLT UP equity</v>
      </c>
      <c r="BD3693" t="str">
        <f t="shared" ca="1" si="1387"/>
        <v>TLT UP Equity</v>
      </c>
      <c r="BF3693">
        <f t="shared" ca="1" si="1405"/>
        <v>0</v>
      </c>
      <c r="BG3693">
        <f t="shared" ca="1" si="1406"/>
        <v>1</v>
      </c>
      <c r="BI3693">
        <f t="shared" ca="1" si="1375"/>
        <v>0</v>
      </c>
      <c r="BJ3693">
        <f t="shared" ca="1" si="1376"/>
        <v>1</v>
      </c>
      <c r="BL3693">
        <f t="shared" ca="1" si="1392"/>
        <v>0</v>
      </c>
      <c r="BM3693">
        <f t="shared" ca="1" si="1393"/>
        <v>9.9320510403711353</v>
      </c>
      <c r="BN3693" s="9">
        <f t="shared" ca="1" si="1384"/>
        <v>0</v>
      </c>
      <c r="BO3693" s="9">
        <f t="shared" ca="1" si="1385"/>
        <v>1</v>
      </c>
      <c r="BP3693" s="9">
        <f t="shared" ca="1" si="1379"/>
        <v>0</v>
      </c>
      <c r="BQ3693" s="9">
        <f t="shared" ca="1" si="1380"/>
        <v>1</v>
      </c>
      <c r="BR3693">
        <f t="shared" ca="1" si="1381"/>
        <v>1412.6995701157759</v>
      </c>
      <c r="BS3693">
        <f t="shared" ca="1" si="1382"/>
        <v>5.6308144279417771E-3</v>
      </c>
      <c r="BT3693">
        <f t="shared" ca="1" si="1383"/>
        <v>1.8055555555555558E-5</v>
      </c>
      <c r="BU3693">
        <f t="shared" ca="1" si="1360"/>
        <v>0</v>
      </c>
      <c r="BV3693">
        <f t="shared" ca="1" si="1361"/>
        <v>0</v>
      </c>
      <c r="BW3693" s="35">
        <f ca="1">IFERROR(VLOOKUP($B3693,OFFSET(Input!$A$1,0,MATCH(Index!BW$6&amp;" Index",Input!$1:$1,0)-1,10000,2),2,0)/100,BW3692)</f>
        <v>9.1000000000000004E-3</v>
      </c>
      <c r="BX3693">
        <f t="shared" ca="1" si="1367"/>
        <v>1.0909209363322422E-2</v>
      </c>
      <c r="BY3693">
        <f t="shared" ca="1" si="1368"/>
        <v>1.5610107831837458E-2</v>
      </c>
      <c r="BZ3693">
        <f t="shared" ca="1" si="1369"/>
        <v>1.3137503145292785E-2</v>
      </c>
      <c r="CA3693">
        <f t="shared" ca="1" si="1370"/>
        <v>3.402151392762466</v>
      </c>
      <c r="CB3693">
        <f t="shared" ca="1" si="1371"/>
        <v>0</v>
      </c>
      <c r="CC3693">
        <f t="shared" ca="1" si="1372"/>
        <v>3.3887695787125991</v>
      </c>
      <c r="CD3693">
        <f t="shared" ca="1" si="1373"/>
        <v>1127.3165334710095</v>
      </c>
      <c r="CE3693">
        <v>1127.31653347101</v>
      </c>
      <c r="CF3693" t="b">
        <f t="shared" ca="1" si="1362"/>
        <v>1</v>
      </c>
    </row>
    <row r="3694" spans="2:84" x14ac:dyDescent="0.25">
      <c r="B3694" s="2">
        <v>42880</v>
      </c>
      <c r="C3694">
        <f t="shared" ca="1" si="1363"/>
        <v>0</v>
      </c>
      <c r="D3694">
        <f t="shared" ca="1" si="1364"/>
        <v>0</v>
      </c>
      <c r="E3694">
        <f ca="1">IF($B3694&lt;VLOOKUP(E$6&amp;" Equity",Param,4,0),"",IFERROR(VLOOKUP($B3694,OFFSET(Input!$A$1,0,MATCH(Index!E$6&amp;" Equity",Input!$1:$1,0)-1,10000,2),2,0),E3693))</f>
        <v>88.52</v>
      </c>
      <c r="F3694" s="33">
        <v>123.27</v>
      </c>
      <c r="H3694">
        <f ca="1">IFERROR(VLOOKUP($B3694,OFFSET(Input!$A$1,0,MATCH(Index!H$6,Input!$1:$1,0)-1,10000,2),2,0),0)</f>
        <v>0</v>
      </c>
      <c r="I3694">
        <f ca="1">IFERROR(VLOOKUP($B3694,OFFSET(Input!$A$1,0,MATCH(Index!I$6,Input!$1:$1,0)-1,10000,2),2,0),0)</f>
        <v>0</v>
      </c>
      <c r="K3694">
        <f t="shared" ca="1" si="1365"/>
        <v>120.64539223599742</v>
      </c>
      <c r="L3694" s="30">
        <f t="shared" ca="1" si="1366"/>
        <v>142.28260823485974</v>
      </c>
      <c r="N3694">
        <f t="shared" ca="1" si="1377"/>
        <v>-7.9046924109213434E-4</v>
      </c>
      <c r="O3694">
        <f t="shared" ca="1" si="1378"/>
        <v>3.2454361339620145E-4</v>
      </c>
      <c r="Q3694">
        <f t="shared" ca="1" si="1389"/>
        <v>3.3479342886646522E-2</v>
      </c>
      <c r="R3694">
        <f t="shared" ca="1" si="1388"/>
        <v>9.7665011482759204E-2</v>
      </c>
      <c r="T3694">
        <f t="shared" ca="1" si="1399"/>
        <v>3.5137782668491047E-2</v>
      </c>
      <c r="U3694">
        <f t="shared" ca="1" si="1394"/>
        <v>8.2155570486280541E-2</v>
      </c>
      <c r="W3694">
        <f t="shared" ca="1" si="1395"/>
        <v>-0.46340494387638337</v>
      </c>
      <c r="X3694">
        <f t="shared" ca="1" si="1396"/>
        <v>-0.20036241053800311</v>
      </c>
      <c r="Z3694">
        <f t="shared" ca="1" si="1407"/>
        <v>120.28967095974804</v>
      </c>
      <c r="AA3694">
        <f t="shared" ca="1" si="1407"/>
        <v>119.94796544936089</v>
      </c>
      <c r="AB3694">
        <f t="shared" ca="1" si="1407"/>
        <v>119.84489683265051</v>
      </c>
      <c r="AC3694">
        <f t="shared" ca="1" si="1408"/>
        <v>119.94796544936089</v>
      </c>
      <c r="AE3694">
        <f ca="1">IFERROR(VLOOKUP($B3694,OFFSET(Input!$A$1,0,MATCH(Index!AE$6&amp;" Index",Input!$1:$1,0)-1,10000,2),2,0),AE3693)</f>
        <v>9.99</v>
      </c>
      <c r="AF3694">
        <f t="shared" ca="1" si="1400"/>
        <v>11.102000000000002</v>
      </c>
      <c r="AG3694">
        <f t="shared" ca="1" si="1400"/>
        <v>10.959500000000002</v>
      </c>
      <c r="AH3694">
        <f t="shared" ca="1" si="1400"/>
        <v>11.065199999999999</v>
      </c>
      <c r="AI3694">
        <f t="shared" ca="1" si="1401"/>
        <v>11.065199999999999</v>
      </c>
      <c r="AK3694">
        <f t="shared" ca="1" si="1402"/>
        <v>1</v>
      </c>
      <c r="AL3694">
        <f t="shared" ca="1" si="1403"/>
        <v>1</v>
      </c>
      <c r="AN3694" t="str">
        <f t="shared" ca="1" si="1357"/>
        <v>Not Down</v>
      </c>
      <c r="AO3694" t="str">
        <f t="shared" ca="1" si="1374"/>
        <v>Up</v>
      </c>
      <c r="AQ3694">
        <f t="shared" ca="1" si="1355"/>
        <v>0</v>
      </c>
      <c r="AR3694">
        <f t="shared" ca="1" si="1356"/>
        <v>1</v>
      </c>
      <c r="AT3694">
        <f t="shared" ca="1" si="1390"/>
        <v>0</v>
      </c>
      <c r="AU3694">
        <f t="shared" ca="1" si="1391"/>
        <v>1</v>
      </c>
      <c r="AW3694" s="34">
        <f t="shared" ca="1" si="1358"/>
        <v>9.7651421844698105E-2</v>
      </c>
      <c r="AX3694" s="34">
        <f t="shared" ca="1" si="1359"/>
        <v>8.2155723349093324E-2</v>
      </c>
      <c r="AY3694" s="23">
        <f t="shared" ca="1" si="1404"/>
        <v>9.7651421844698105E-2</v>
      </c>
      <c r="BA3694" s="6">
        <f t="shared" ca="1" si="1397"/>
        <v>0.51202531469043533</v>
      </c>
      <c r="BB3694">
        <f t="shared" ca="1" si="1398"/>
        <v>0.53758113657183071</v>
      </c>
      <c r="BC3694" t="str">
        <f t="shared" ca="1" si="1386"/>
        <v>TLT UP equity</v>
      </c>
      <c r="BD3694" t="str">
        <f t="shared" ca="1" si="1387"/>
        <v>TLT UP Equity</v>
      </c>
      <c r="BF3694">
        <f t="shared" ca="1" si="1405"/>
        <v>0</v>
      </c>
      <c r="BG3694">
        <f t="shared" ca="1" si="1406"/>
        <v>1</v>
      </c>
      <c r="BI3694">
        <f t="shared" ca="1" si="1375"/>
        <v>0</v>
      </c>
      <c r="BJ3694">
        <f t="shared" ca="1" si="1376"/>
        <v>1</v>
      </c>
      <c r="BL3694">
        <f t="shared" ca="1" si="1392"/>
        <v>0</v>
      </c>
      <c r="BM3694">
        <f t="shared" ca="1" si="1393"/>
        <v>9.9320510403711353</v>
      </c>
      <c r="BN3694" s="9">
        <f t="shared" ca="1" si="1384"/>
        <v>0</v>
      </c>
      <c r="BO3694" s="9">
        <f t="shared" ca="1" si="1385"/>
        <v>1</v>
      </c>
      <c r="BP3694" s="9">
        <f t="shared" ca="1" si="1379"/>
        <v>0</v>
      </c>
      <c r="BQ3694" s="9">
        <f t="shared" ca="1" si="1380"/>
        <v>1</v>
      </c>
      <c r="BR3694">
        <f t="shared" ca="1" si="1381"/>
        <v>1413.1581271457574</v>
      </c>
      <c r="BS3694">
        <f t="shared" ca="1" si="1382"/>
        <v>3.2459628337244695E-4</v>
      </c>
      <c r="BT3694">
        <f t="shared" ca="1" si="1383"/>
        <v>1.8055555555555558E-5</v>
      </c>
      <c r="BU3694">
        <f t="shared" ca="1" si="1360"/>
        <v>0</v>
      </c>
      <c r="BV3694">
        <f t="shared" ca="1" si="1361"/>
        <v>0</v>
      </c>
      <c r="BW3694" s="35">
        <f ca="1">IFERROR(VLOOKUP($B3694,OFFSET(Input!$A$1,0,MATCH(Index!BW$6&amp;" Index",Input!$1:$1,0)-1,10000,2),2,0)/100,BW3693)</f>
        <v>9.1000000000000004E-3</v>
      </c>
      <c r="BX3694">
        <f t="shared" ca="1" si="1367"/>
        <v>1.0942101865853196E-2</v>
      </c>
      <c r="BY3694">
        <f t="shared" ca="1" si="1368"/>
        <v>1.5657174075986244E-2</v>
      </c>
      <c r="BZ3694">
        <f t="shared" ca="1" si="1369"/>
        <v>1.3177114206100491E-2</v>
      </c>
      <c r="CA3694">
        <f t="shared" ca="1" si="1370"/>
        <v>0.19671317157814139</v>
      </c>
      <c r="CB3694">
        <f t="shared" ca="1" si="1371"/>
        <v>0</v>
      </c>
      <c r="CC3694">
        <f t="shared" ca="1" si="1372"/>
        <v>0.18329100984240243</v>
      </c>
      <c r="CD3694">
        <f t="shared" ca="1" si="1373"/>
        <v>1127.4998244808519</v>
      </c>
      <c r="CE3694">
        <v>1127.4998244808501</v>
      </c>
      <c r="CF3694" t="b">
        <f t="shared" ca="1" si="1362"/>
        <v>1</v>
      </c>
    </row>
    <row r="3695" spans="2:84" x14ac:dyDescent="0.25">
      <c r="B3695" s="2">
        <v>42881</v>
      </c>
      <c r="C3695">
        <f t="shared" ca="1" si="1363"/>
        <v>0</v>
      </c>
      <c r="D3695">
        <f t="shared" ca="1" si="1364"/>
        <v>0</v>
      </c>
      <c r="E3695">
        <f ca="1">IF($B3695&lt;VLOOKUP(E$6&amp;" Equity",Param,4,0),"",IFERROR(VLOOKUP($B3695,OFFSET(Input!$A$1,0,MATCH(Index!E$6&amp;" Equity",Input!$1:$1,0)-1,10000,2),2,0),E3694))</f>
        <v>88.57</v>
      </c>
      <c r="F3695" s="33">
        <v>123.48</v>
      </c>
      <c r="H3695">
        <f ca="1">IFERROR(VLOOKUP($B3695,OFFSET(Input!$A$1,0,MATCH(Index!H$6,Input!$1:$1,0)-1,10000,2),2,0),0)</f>
        <v>0</v>
      </c>
      <c r="I3695">
        <f ca="1">IFERROR(VLOOKUP($B3695,OFFSET(Input!$A$1,0,MATCH(Index!I$6,Input!$1:$1,0)-1,10000,2),2,0),0)</f>
        <v>0</v>
      </c>
      <c r="K3695">
        <f t="shared" ca="1" si="1365"/>
        <v>120.71353807435936</v>
      </c>
      <c r="L3695" s="30">
        <f t="shared" ca="1" si="1366"/>
        <v>142.52499768670791</v>
      </c>
      <c r="N3695">
        <f t="shared" ca="1" si="1377"/>
        <v>5.6468463864264103E-4</v>
      </c>
      <c r="O3695">
        <f t="shared" ca="1" si="1378"/>
        <v>1.7021280705305842E-3</v>
      </c>
      <c r="Q3695">
        <f t="shared" ca="1" si="1389"/>
        <v>3.3555518778518319E-2</v>
      </c>
      <c r="R3695">
        <f t="shared" ca="1" si="1388"/>
        <v>9.0468769219443662E-2</v>
      </c>
      <c r="T3695">
        <f t="shared" ca="1" si="1399"/>
        <v>3.5174161540360474E-2</v>
      </c>
      <c r="U3695">
        <f t="shared" ca="1" si="1394"/>
        <v>8.2003333021604563E-2</v>
      </c>
      <c r="W3695">
        <f t="shared" ca="1" si="1395"/>
        <v>-0.46985581595840248</v>
      </c>
      <c r="X3695">
        <f t="shared" ca="1" si="1396"/>
        <v>-0.19304314176090745</v>
      </c>
      <c r="Z3695">
        <f t="shared" ca="1" si="1407"/>
        <v>120.37008304901515</v>
      </c>
      <c r="AA3695">
        <f t="shared" ca="1" si="1407"/>
        <v>120.00413989701147</v>
      </c>
      <c r="AB3695">
        <f t="shared" ca="1" si="1407"/>
        <v>119.91806463659172</v>
      </c>
      <c r="AC3695">
        <f t="shared" ca="1" si="1408"/>
        <v>120.00413989701147</v>
      </c>
      <c r="AE3695">
        <f ca="1">IFERROR(VLOOKUP($B3695,OFFSET(Input!$A$1,0,MATCH(Index!AE$6&amp;" Index",Input!$1:$1,0)-1,10000,2),2,0),AE3694)</f>
        <v>9.81</v>
      </c>
      <c r="AF3695">
        <f t="shared" ca="1" si="1400"/>
        <v>11.051333333333336</v>
      </c>
      <c r="AG3695">
        <f t="shared" ca="1" si="1400"/>
        <v>10.909000000000002</v>
      </c>
      <c r="AH3695">
        <f t="shared" ca="1" si="1400"/>
        <v>10.872400000000001</v>
      </c>
      <c r="AI3695">
        <f t="shared" ca="1" si="1401"/>
        <v>10.909000000000002</v>
      </c>
      <c r="AK3695">
        <f t="shared" ca="1" si="1402"/>
        <v>1</v>
      </c>
      <c r="AL3695">
        <f t="shared" ca="1" si="1403"/>
        <v>1</v>
      </c>
      <c r="AN3695" t="str">
        <f t="shared" ca="1" si="1357"/>
        <v>Not Down</v>
      </c>
      <c r="AO3695" t="str">
        <f t="shared" ca="1" si="1374"/>
        <v>Up</v>
      </c>
      <c r="AQ3695">
        <f t="shared" ca="1" si="1355"/>
        <v>0</v>
      </c>
      <c r="AR3695">
        <f t="shared" ca="1" si="1356"/>
        <v>1</v>
      </c>
      <c r="AT3695">
        <f t="shared" ca="1" si="1390"/>
        <v>0</v>
      </c>
      <c r="AU3695">
        <f t="shared" ca="1" si="1391"/>
        <v>1</v>
      </c>
      <c r="AW3695" s="34">
        <f t="shared" ca="1" si="1358"/>
        <v>9.7665011482759204E-2</v>
      </c>
      <c r="AX3695" s="34">
        <f t="shared" ca="1" si="1359"/>
        <v>8.2155570486280541E-2</v>
      </c>
      <c r="AY3695" s="23">
        <f t="shared" ca="1" si="1404"/>
        <v>9.7665011482759204E-2</v>
      </c>
      <c r="BA3695" s="6">
        <f t="shared" ca="1" si="1397"/>
        <v>0.51195406871811511</v>
      </c>
      <c r="BB3695">
        <f t="shared" ca="1" si="1398"/>
        <v>0.53758113657183071</v>
      </c>
      <c r="BC3695" t="str">
        <f t="shared" ca="1" si="1386"/>
        <v>TLT UP equity</v>
      </c>
      <c r="BD3695" t="str">
        <f t="shared" ca="1" si="1387"/>
        <v>TLT UP Equity</v>
      </c>
      <c r="BF3695">
        <f t="shared" ca="1" si="1405"/>
        <v>0</v>
      </c>
      <c r="BG3695">
        <f t="shared" ca="1" si="1406"/>
        <v>1</v>
      </c>
      <c r="BI3695">
        <f t="shared" ca="1" si="1375"/>
        <v>0</v>
      </c>
      <c r="BJ3695">
        <f t="shared" ca="1" si="1376"/>
        <v>1</v>
      </c>
      <c r="BL3695">
        <f t="shared" ca="1" si="1392"/>
        <v>0</v>
      </c>
      <c r="BM3695">
        <f t="shared" ca="1" si="1393"/>
        <v>9.9320510403711353</v>
      </c>
      <c r="BN3695" s="9">
        <f t="shared" ca="1" si="1384"/>
        <v>0</v>
      </c>
      <c r="BO3695" s="9">
        <f t="shared" ca="1" si="1385"/>
        <v>1</v>
      </c>
      <c r="BP3695" s="9">
        <f t="shared" ca="1" si="1379"/>
        <v>0</v>
      </c>
      <c r="BQ3695" s="9">
        <f t="shared" ca="1" si="1380"/>
        <v>1</v>
      </c>
      <c r="BR3695">
        <f t="shared" ca="1" si="1381"/>
        <v>1415.565551553161</v>
      </c>
      <c r="BS3695">
        <f t="shared" ca="1" si="1382"/>
        <v>1.7035775127769437E-3</v>
      </c>
      <c r="BT3695">
        <f t="shared" ca="1" si="1383"/>
        <v>1.8055555555555558E-5</v>
      </c>
      <c r="BU3695">
        <f t="shared" ca="1" si="1360"/>
        <v>0</v>
      </c>
      <c r="BV3695">
        <f t="shared" ca="1" si="1361"/>
        <v>0</v>
      </c>
      <c r="BW3695" s="35">
        <f ca="1">IFERROR(VLOOKUP($B3695,OFFSET(Input!$A$1,0,MATCH(Index!BW$6&amp;" Index",Input!$1:$1,0)-1,10000,2),2,0)/100,BW3694)</f>
        <v>9.1000000000000004E-3</v>
      </c>
      <c r="BX3695">
        <f t="shared" ca="1" si="1367"/>
        <v>1.0943880948161707E-2</v>
      </c>
      <c r="BY3695">
        <f t="shared" ca="1" si="1368"/>
        <v>1.5659719784456277E-2</v>
      </c>
      <c r="BZ3695">
        <f t="shared" ca="1" si="1369"/>
        <v>1.3179256680284036E-2</v>
      </c>
      <c r="CA3695">
        <f t="shared" ca="1" si="1370"/>
        <v>1.0325768945979488</v>
      </c>
      <c r="CB3695">
        <f t="shared" ca="1" si="1371"/>
        <v>0</v>
      </c>
      <c r="CC3695">
        <f t="shared" ca="1" si="1372"/>
        <v>1.0191525505456147</v>
      </c>
      <c r="CD3695">
        <f t="shared" ca="1" si="1373"/>
        <v>1128.5189770313975</v>
      </c>
      <c r="CE3695">
        <v>1128.51897703139</v>
      </c>
      <c r="CF3695" t="b">
        <f t="shared" ca="1" si="1362"/>
        <v>1</v>
      </c>
    </row>
    <row r="3696" spans="2:84" x14ac:dyDescent="0.25">
      <c r="B3696" s="2">
        <v>42885</v>
      </c>
      <c r="C3696">
        <f t="shared" ca="1" si="1363"/>
        <v>0</v>
      </c>
      <c r="D3696">
        <f t="shared" ca="1" si="1364"/>
        <v>0</v>
      </c>
      <c r="E3696">
        <f ca="1">IF($B3696&lt;VLOOKUP(E$6&amp;" Equity",Param,4,0),"",IFERROR(VLOOKUP($B3696,OFFSET(Input!$A$1,0,MATCH(Index!E$6&amp;" Equity",Input!$1:$1,0)-1,10000,2),2,0),E3695))</f>
        <v>88.66</v>
      </c>
      <c r="F3696" s="33">
        <v>124.09</v>
      </c>
      <c r="H3696">
        <f ca="1">IFERROR(VLOOKUP($B3696,OFFSET(Input!$A$1,0,MATCH(Index!H$6,Input!$1:$1,0)-1,10000,2),2,0),0)</f>
        <v>0</v>
      </c>
      <c r="I3696">
        <f ca="1">IFERROR(VLOOKUP($B3696,OFFSET(Input!$A$1,0,MATCH(Index!I$6,Input!$1:$1,0)-1,10000,2),2,0),0)</f>
        <v>0</v>
      </c>
      <c r="K3696">
        <f t="shared" ca="1" si="1365"/>
        <v>120.83620058341087</v>
      </c>
      <c r="L3696" s="30">
        <f t="shared" ca="1" si="1366"/>
        <v>143.22908133255251</v>
      </c>
      <c r="N3696">
        <f t="shared" ca="1" si="1377"/>
        <v>1.0156294954158523E-3</v>
      </c>
      <c r="O3696">
        <f t="shared" ca="1" si="1378"/>
        <v>4.9279091525697028E-3</v>
      </c>
      <c r="Q3696">
        <f t="shared" ca="1" si="1389"/>
        <v>3.1969323794402871E-2</v>
      </c>
      <c r="R3696">
        <f t="shared" ca="1" si="1388"/>
        <v>9.2789111290231679E-2</v>
      </c>
      <c r="T3696">
        <f t="shared" ca="1" si="1399"/>
        <v>3.5312953226110229E-2</v>
      </c>
      <c r="U3696">
        <f t="shared" ca="1" si="1394"/>
        <v>7.8458907095544039E-2</v>
      </c>
      <c r="W3696">
        <f t="shared" ca="1" si="1395"/>
        <v>-0.38580789347850464</v>
      </c>
      <c r="X3696">
        <f t="shared" ca="1" si="1396"/>
        <v>-0.15907276335603515</v>
      </c>
      <c r="Z3696">
        <f t="shared" ca="1" si="1407"/>
        <v>120.43550305384261</v>
      </c>
      <c r="AA3696">
        <f t="shared" ca="1" si="1407"/>
        <v>120.06342677638641</v>
      </c>
      <c r="AB3696">
        <f t="shared" ca="1" si="1407"/>
        <v>119.97388205476709</v>
      </c>
      <c r="AC3696">
        <f t="shared" ca="1" si="1408"/>
        <v>120.06342677638641</v>
      </c>
      <c r="AE3696">
        <f ca="1">IFERROR(VLOOKUP($B3696,OFFSET(Input!$A$1,0,MATCH(Index!AE$6&amp;" Index",Input!$1:$1,0)-1,10000,2),2,0),AE3695)</f>
        <v>10.38</v>
      </c>
      <c r="AF3696">
        <f t="shared" ca="1" si="1400"/>
        <v>11.092000000000002</v>
      </c>
      <c r="AG3696">
        <f t="shared" ca="1" si="1400"/>
        <v>10.922500000000001</v>
      </c>
      <c r="AH3696">
        <f t="shared" ca="1" si="1400"/>
        <v>10.853999999999999</v>
      </c>
      <c r="AI3696">
        <f t="shared" ca="1" si="1401"/>
        <v>10.922500000000001</v>
      </c>
      <c r="AK3696">
        <f t="shared" ca="1" si="1402"/>
        <v>1</v>
      </c>
      <c r="AL3696">
        <f t="shared" ca="1" si="1403"/>
        <v>1</v>
      </c>
      <c r="AN3696" t="str">
        <f t="shared" ca="1" si="1357"/>
        <v>Not Down</v>
      </c>
      <c r="AO3696" t="str">
        <f t="shared" ca="1" si="1374"/>
        <v>Up</v>
      </c>
      <c r="AQ3696">
        <f t="shared" ca="1" si="1355"/>
        <v>0</v>
      </c>
      <c r="AR3696">
        <f t="shared" ca="1" si="1356"/>
        <v>1</v>
      </c>
      <c r="AT3696">
        <f t="shared" ca="1" si="1390"/>
        <v>0</v>
      </c>
      <c r="AU3696">
        <f t="shared" ca="1" si="1391"/>
        <v>1</v>
      </c>
      <c r="AW3696" s="34">
        <f t="shared" ca="1" si="1358"/>
        <v>9.0468769219443662E-2</v>
      </c>
      <c r="AX3696" s="34">
        <f t="shared" ca="1" si="1359"/>
        <v>8.2003333021604563E-2</v>
      </c>
      <c r="AY3696" s="23">
        <f t="shared" ca="1" si="1404"/>
        <v>9.0468769219443662E-2</v>
      </c>
      <c r="BA3696" s="6">
        <f t="shared" ca="1" si="1397"/>
        <v>0.55267691194868096</v>
      </c>
      <c r="BB3696">
        <f t="shared" ca="1" si="1398"/>
        <v>0.53758113657183071</v>
      </c>
      <c r="BC3696" t="str">
        <f t="shared" ca="1" si="1386"/>
        <v>TLT UP equity</v>
      </c>
      <c r="BD3696" t="str">
        <f t="shared" ca="1" si="1387"/>
        <v>TLT UP Equity</v>
      </c>
      <c r="BF3696">
        <f t="shared" ca="1" si="1405"/>
        <v>0</v>
      </c>
      <c r="BG3696">
        <f t="shared" ca="1" si="1406"/>
        <v>1</v>
      </c>
      <c r="BI3696">
        <f t="shared" ca="1" si="1375"/>
        <v>0</v>
      </c>
      <c r="BJ3696">
        <f t="shared" ca="1" si="1376"/>
        <v>1</v>
      </c>
      <c r="BL3696">
        <f t="shared" ca="1" si="1392"/>
        <v>0</v>
      </c>
      <c r="BM3696">
        <f t="shared" ca="1" si="1393"/>
        <v>9.9320510403711353</v>
      </c>
      <c r="BN3696" s="9">
        <f t="shared" ca="1" si="1384"/>
        <v>0</v>
      </c>
      <c r="BO3696" s="9">
        <f t="shared" ca="1" si="1385"/>
        <v>1</v>
      </c>
      <c r="BP3696" s="9">
        <f t="shared" ca="1" si="1379"/>
        <v>0</v>
      </c>
      <c r="BQ3696" s="9">
        <f t="shared" ca="1" si="1380"/>
        <v>1</v>
      </c>
      <c r="BR3696">
        <f t="shared" ca="1" si="1381"/>
        <v>1422.5585462603801</v>
      </c>
      <c r="BS3696">
        <f t="shared" ca="1" si="1382"/>
        <v>4.9400712666018975E-3</v>
      </c>
      <c r="BT3696">
        <f t="shared" ca="1" si="1383"/>
        <v>7.2222222222222232E-5</v>
      </c>
      <c r="BU3696">
        <f t="shared" ca="1" si="1360"/>
        <v>0</v>
      </c>
      <c r="BV3696">
        <f t="shared" ca="1" si="1361"/>
        <v>0</v>
      </c>
      <c r="BW3696" s="35">
        <f ca="1">IFERROR(VLOOKUP($B3696,OFFSET(Input!$A$1,0,MATCH(Index!BW$6&amp;" Index",Input!$1:$1,0)-1,10000,2),2,0)/100,BW3695)</f>
        <v>9.1000000000000004E-3</v>
      </c>
      <c r="BX3696">
        <f t="shared" ca="1" si="1367"/>
        <v>4.3815092700558E-2</v>
      </c>
      <c r="BY3696">
        <f t="shared" ca="1" si="1368"/>
        <v>6.2695498723966528E-2</v>
      </c>
      <c r="BZ3696">
        <f t="shared" ca="1" si="1369"/>
        <v>5.2764677896837892E-2</v>
      </c>
      <c r="CA3696">
        <f t="shared" ca="1" si="1370"/>
        <v>2.9969955760641938</v>
      </c>
      <c r="CB3696">
        <f t="shared" ca="1" si="1371"/>
        <v>0</v>
      </c>
      <c r="CC3696">
        <f t="shared" ca="1" si="1372"/>
        <v>2.9432496625365072</v>
      </c>
      <c r="CD3696">
        <f t="shared" ca="1" si="1373"/>
        <v>1131.4622266939341</v>
      </c>
      <c r="CE3696">
        <v>1131.46222669393</v>
      </c>
      <c r="CF3696" t="b">
        <f t="shared" ca="1" si="1362"/>
        <v>1</v>
      </c>
    </row>
    <row r="3697" spans="2:84" x14ac:dyDescent="0.25">
      <c r="B3697" s="2">
        <v>42886</v>
      </c>
      <c r="C3697">
        <f t="shared" ca="1" si="1363"/>
        <v>0</v>
      </c>
      <c r="D3697">
        <f t="shared" ca="1" si="1364"/>
        <v>0</v>
      </c>
      <c r="E3697">
        <f ca="1">IF($B3697&lt;VLOOKUP(E$6&amp;" Equity",Param,4,0),"",IFERROR(VLOOKUP($B3697,OFFSET(Input!$A$1,0,MATCH(Index!E$6&amp;" Equity",Input!$1:$1,0)-1,10000,2),2,0),E3696))</f>
        <v>88.65</v>
      </c>
      <c r="F3697" s="33">
        <v>124.4</v>
      </c>
      <c r="H3697">
        <f ca="1">IFERROR(VLOOKUP($B3697,OFFSET(Input!$A$1,0,MATCH(Index!H$6,Input!$1:$1,0)-1,10000,2),2,0),0)</f>
        <v>0</v>
      </c>
      <c r="I3697">
        <f ca="1">IFERROR(VLOOKUP($B3697,OFFSET(Input!$A$1,0,MATCH(Index!I$6,Input!$1:$1,0)-1,10000,2),2,0),0)</f>
        <v>0</v>
      </c>
      <c r="K3697">
        <f t="shared" ca="1" si="1365"/>
        <v>120.82257141573849</v>
      </c>
      <c r="L3697" s="30">
        <f t="shared" ca="1" si="1366"/>
        <v>143.58689433289976</v>
      </c>
      <c r="N3697">
        <f t="shared" ca="1" si="1377"/>
        <v>-1.1279679669042599E-4</v>
      </c>
      <c r="O3697">
        <f t="shared" ca="1" si="1378"/>
        <v>2.4950715185507529E-3</v>
      </c>
      <c r="Q3697">
        <f t="shared" ca="1" si="1389"/>
        <v>3.1107368565724016E-2</v>
      </c>
      <c r="R3697">
        <f t="shared" ca="1" si="1388"/>
        <v>9.1759426455870902E-2</v>
      </c>
      <c r="T3697">
        <f t="shared" ca="1" si="1399"/>
        <v>3.5294391989169026E-2</v>
      </c>
      <c r="U3697">
        <f t="shared" ca="1" si="1394"/>
        <v>7.6847558626477949E-2</v>
      </c>
      <c r="W3697">
        <f t="shared" ca="1" si="1395"/>
        <v>-0.45168763683072016</v>
      </c>
      <c r="X3697">
        <f t="shared" ca="1" si="1396"/>
        <v>-0.17190779246315113</v>
      </c>
      <c r="Z3697">
        <f t="shared" ca="1" si="1407"/>
        <v>120.48184222392874</v>
      </c>
      <c r="AA3697">
        <f t="shared" ca="1" si="1407"/>
        <v>120.11998782222679</v>
      </c>
      <c r="AB3697">
        <f t="shared" ca="1" si="1407"/>
        <v>120.02046869213687</v>
      </c>
      <c r="AC3697">
        <f t="shared" ca="1" si="1408"/>
        <v>120.11998782222679</v>
      </c>
      <c r="AE3697">
        <f ca="1">IFERROR(VLOOKUP($B3697,OFFSET(Input!$A$1,0,MATCH(Index!AE$6&amp;" Index",Input!$1:$1,0)-1,10000,2),2,0),AE3696)</f>
        <v>10.41</v>
      </c>
      <c r="AF3697">
        <f t="shared" ca="1" si="1400"/>
        <v>11.121999999999998</v>
      </c>
      <c r="AG3697">
        <f t="shared" ca="1" si="1400"/>
        <v>10.913500000000003</v>
      </c>
      <c r="AH3697">
        <f t="shared" ca="1" si="1400"/>
        <v>10.840000000000002</v>
      </c>
      <c r="AI3697">
        <f t="shared" ca="1" si="1401"/>
        <v>10.913500000000003</v>
      </c>
      <c r="AK3697">
        <f t="shared" ca="1" si="1402"/>
        <v>1</v>
      </c>
      <c r="AL3697">
        <f t="shared" ca="1" si="1403"/>
        <v>1</v>
      </c>
      <c r="AN3697" t="str">
        <f t="shared" ca="1" si="1357"/>
        <v>Not Down</v>
      </c>
      <c r="AO3697" t="str">
        <f t="shared" ca="1" si="1374"/>
        <v>Up</v>
      </c>
      <c r="AQ3697">
        <f t="shared" ref="AQ3697:AQ3760" ca="1" si="1409">IF($C3697=1,IF(AND(AN3697="Not Down",AO3697="Not Up"),1,0),AQ3696)</f>
        <v>0</v>
      </c>
      <c r="AR3697">
        <f t="shared" ref="AR3697:AR3760" ca="1" si="1410">IF($C3697=1,IF(AND(AN3697="Not Down",AO3697="Not Up"),0,1),AR3696)</f>
        <v>1</v>
      </c>
      <c r="AT3697">
        <f t="shared" ca="1" si="1390"/>
        <v>0</v>
      </c>
      <c r="AU3697">
        <f t="shared" ca="1" si="1391"/>
        <v>1</v>
      </c>
      <c r="AW3697" s="34">
        <f t="shared" ca="1" si="1358"/>
        <v>9.2789111290231679E-2</v>
      </c>
      <c r="AX3697" s="34">
        <f t="shared" ca="1" si="1359"/>
        <v>7.8458907095544039E-2</v>
      </c>
      <c r="AY3697" s="23">
        <f t="shared" ca="1" si="1404"/>
        <v>9.2789111290231679E-2</v>
      </c>
      <c r="BA3697" s="6">
        <f t="shared" ca="1" si="1397"/>
        <v>0.53885633028219038</v>
      </c>
      <c r="BB3697">
        <f t="shared" ca="1" si="1398"/>
        <v>0.53758113657183071</v>
      </c>
      <c r="BC3697" t="str">
        <f t="shared" ca="1" si="1386"/>
        <v>TLT UP equity</v>
      </c>
      <c r="BD3697" t="str">
        <f t="shared" ca="1" si="1387"/>
        <v>TLT UP Equity</v>
      </c>
      <c r="BF3697">
        <f t="shared" ca="1" si="1405"/>
        <v>0</v>
      </c>
      <c r="BG3697">
        <f t="shared" ca="1" si="1406"/>
        <v>1</v>
      </c>
      <c r="BI3697">
        <f t="shared" ca="1" si="1375"/>
        <v>0</v>
      </c>
      <c r="BJ3697">
        <f t="shared" ca="1" si="1376"/>
        <v>1</v>
      </c>
      <c r="BL3697">
        <f t="shared" ca="1" si="1392"/>
        <v>0</v>
      </c>
      <c r="BM3697">
        <f t="shared" ca="1" si="1393"/>
        <v>9.9320510403711353</v>
      </c>
      <c r="BN3697" s="9">
        <f t="shared" ca="1" si="1384"/>
        <v>0</v>
      </c>
      <c r="BO3697" s="9">
        <f t="shared" ca="1" si="1385"/>
        <v>1</v>
      </c>
      <c r="BP3697" s="9">
        <f t="shared" ca="1" si="1379"/>
        <v>0</v>
      </c>
      <c r="BQ3697" s="9">
        <f t="shared" ca="1" si="1380"/>
        <v>1</v>
      </c>
      <c r="BR3697">
        <f t="shared" ca="1" si="1381"/>
        <v>1426.1123632427373</v>
      </c>
      <c r="BS3697">
        <f t="shared" ca="1" si="1382"/>
        <v>2.4981867999032126E-3</v>
      </c>
      <c r="BT3697">
        <f t="shared" ca="1" si="1383"/>
        <v>1.8055555555555558E-5</v>
      </c>
      <c r="BU3697">
        <f t="shared" ca="1" si="1360"/>
        <v>0</v>
      </c>
      <c r="BV3697">
        <f t="shared" ca="1" si="1361"/>
        <v>0</v>
      </c>
      <c r="BW3697" s="35">
        <f ca="1">IFERROR(VLOOKUP($B3697,OFFSET(Input!$A$1,0,MATCH(Index!BW$6&amp;" Index",Input!$1:$1,0)-1,10000,2),2,0)/100,BW3696)</f>
        <v>8.3000000000000001E-3</v>
      </c>
      <c r="BX3697">
        <f t="shared" ca="1" si="1367"/>
        <v>1.0982341316090074E-2</v>
      </c>
      <c r="BY3697">
        <f t="shared" ca="1" si="1368"/>
        <v>1.5714753148526862E-2</v>
      </c>
      <c r="BZ3697">
        <f t="shared" ca="1" si="1369"/>
        <v>1.3225572887792789E-2</v>
      </c>
      <c r="CA3697">
        <f t="shared" ca="1" si="1370"/>
        <v>1.5195289905907143</v>
      </c>
      <c r="CB3697">
        <f t="shared" ca="1" si="1371"/>
        <v>0</v>
      </c>
      <c r="CC3697">
        <f t="shared" ca="1" si="1372"/>
        <v>1.5060574690138901</v>
      </c>
      <c r="CD3697">
        <f t="shared" ca="1" si="1373"/>
        <v>1132.9682841629481</v>
      </c>
      <c r="CE3697">
        <v>1132.9682841629401</v>
      </c>
      <c r="CF3697" t="b">
        <f t="shared" ca="1" si="1362"/>
        <v>1</v>
      </c>
    </row>
    <row r="3698" spans="2:84" x14ac:dyDescent="0.25">
      <c r="B3698" s="2">
        <v>42887</v>
      </c>
      <c r="C3698">
        <f t="shared" ca="1" si="1363"/>
        <v>1</v>
      </c>
      <c r="D3698">
        <f t="shared" ca="1" si="1364"/>
        <v>0</v>
      </c>
      <c r="E3698">
        <f ca="1">IF($B3698&lt;VLOOKUP(E$6&amp;" Equity",Param,4,0),"",IFERROR(VLOOKUP($B3698,OFFSET(Input!$A$1,0,MATCH(Index!E$6&amp;" Equity",Input!$1:$1,0)-1,10000,2),2,0),E3697))</f>
        <v>88.53</v>
      </c>
      <c r="F3698" s="33">
        <v>124.15</v>
      </c>
      <c r="H3698">
        <f ca="1">IFERROR(VLOOKUP($B3698,OFFSET(Input!$A$1,0,MATCH(Index!H$6,Input!$1:$1,0)-1,10000,2),2,0),0)</f>
        <v>0.37717600000000001</v>
      </c>
      <c r="I3698">
        <f ca="1">IFERROR(VLOOKUP($B3698,OFFSET(Input!$A$1,0,MATCH(Index!I$6,Input!$1:$1,0)-1,10000,2),2,0),0)</f>
        <v>0.262986</v>
      </c>
      <c r="K3698">
        <f t="shared" ca="1" si="1365"/>
        <v>121.17308089826997</v>
      </c>
      <c r="L3698" s="30">
        <f t="shared" ca="1" si="1366"/>
        <v>143.60188323490786</v>
      </c>
      <c r="N3698">
        <f t="shared" ca="1" si="1377"/>
        <v>2.8968266519767251E-3</v>
      </c>
      <c r="O3698">
        <f t="shared" ca="1" si="1378"/>
        <v>1.0438361936451957E-4</v>
      </c>
      <c r="Q3698">
        <f t="shared" ca="1" si="1389"/>
        <v>2.6181535272316977E-2</v>
      </c>
      <c r="R3698">
        <f t="shared" ca="1" si="1388"/>
        <v>5.6122836139560921E-2</v>
      </c>
      <c r="T3698">
        <f t="shared" ca="1" si="1399"/>
        <v>3.6619419543367983E-2</v>
      </c>
      <c r="U3698">
        <f t="shared" ca="1" si="1394"/>
        <v>7.6813042448368715E-2</v>
      </c>
      <c r="W3698">
        <f t="shared" ca="1" si="1395"/>
        <v>0.225483190482623</v>
      </c>
      <c r="X3698">
        <f t="shared" ca="1" si="1396"/>
        <v>-0.16708775468237461</v>
      </c>
      <c r="Z3698">
        <f t="shared" ca="1" si="1407"/>
        <v>120.61638609619033</v>
      </c>
      <c r="AA3698">
        <f t="shared" ca="1" si="1407"/>
        <v>120.18862267512482</v>
      </c>
      <c r="AB3698">
        <f t="shared" ca="1" si="1407"/>
        <v>120.08541851585731</v>
      </c>
      <c r="AC3698">
        <f t="shared" ca="1" si="1408"/>
        <v>120.18862267512482</v>
      </c>
      <c r="AE3698">
        <f ca="1">IFERROR(VLOOKUP($B3698,OFFSET(Input!$A$1,0,MATCH(Index!AE$6&amp;" Index",Input!$1:$1,0)-1,10000,2),2,0),AE3697)</f>
        <v>9.89</v>
      </c>
      <c r="AF3698">
        <f t="shared" ca="1" si="1400"/>
        <v>11.100666666666665</v>
      </c>
      <c r="AG3698">
        <f t="shared" ca="1" si="1400"/>
        <v>10.874000000000001</v>
      </c>
      <c r="AH3698">
        <f t="shared" ca="1" si="1400"/>
        <v>10.801600000000001</v>
      </c>
      <c r="AI3698">
        <f t="shared" ca="1" si="1401"/>
        <v>10.874000000000001</v>
      </c>
      <c r="AK3698">
        <f t="shared" ca="1" si="1402"/>
        <v>1</v>
      </c>
      <c r="AL3698">
        <f t="shared" ca="1" si="1403"/>
        <v>1</v>
      </c>
      <c r="AN3698" t="str">
        <f t="shared" ref="AN3698:AN3761" ca="1" si="1411">IF($C3698=1,IF(SUM(AK3684:AK3698)=-15,"Down","Not Down"),AN3697)</f>
        <v>Not Down</v>
      </c>
      <c r="AO3698" t="str">
        <f t="shared" ca="1" si="1374"/>
        <v>Not Up</v>
      </c>
      <c r="AQ3698">
        <f t="shared" ca="1" si="1409"/>
        <v>1</v>
      </c>
      <c r="AR3698">
        <f t="shared" ca="1" si="1410"/>
        <v>0</v>
      </c>
      <c r="AT3698">
        <f t="shared" ca="1" si="1390"/>
        <v>0</v>
      </c>
      <c r="AU3698">
        <f t="shared" ca="1" si="1391"/>
        <v>1</v>
      </c>
      <c r="AW3698" s="34">
        <f t="shared" ca="1" si="1358"/>
        <v>9.1759426455870902E-2</v>
      </c>
      <c r="AX3698" s="34">
        <f t="shared" ca="1" si="1359"/>
        <v>7.6847558626477949E-2</v>
      </c>
      <c r="AY3698" s="23">
        <f t="shared" ca="1" si="1404"/>
        <v>9.1759426455870902E-2</v>
      </c>
      <c r="BA3698" s="6">
        <f t="shared" ca="1" si="1397"/>
        <v>0.54490314435483189</v>
      </c>
      <c r="BB3698">
        <f t="shared" ca="1" si="1398"/>
        <v>0.53758113657183071</v>
      </c>
      <c r="BC3698" t="str">
        <f t="shared" ca="1" si="1386"/>
        <v>TLT UP equity</v>
      </c>
      <c r="BD3698" t="str">
        <f t="shared" ca="1" si="1387"/>
        <v>TLT UP Equity</v>
      </c>
      <c r="BF3698">
        <f t="shared" ca="1" si="1405"/>
        <v>0.2</v>
      </c>
      <c r="BG3698">
        <f t="shared" ca="1" si="1406"/>
        <v>0.8</v>
      </c>
      <c r="BI3698">
        <f t="shared" ca="1" si="1375"/>
        <v>0</v>
      </c>
      <c r="BJ3698">
        <f t="shared" ca="1" si="1376"/>
        <v>1</v>
      </c>
      <c r="BL3698">
        <f t="shared" ca="1" si="1392"/>
        <v>0</v>
      </c>
      <c r="BM3698">
        <f t="shared" ca="1" si="1393"/>
        <v>9.9320510403711353</v>
      </c>
      <c r="BN3698" s="9">
        <f t="shared" ca="1" si="1384"/>
        <v>0</v>
      </c>
      <c r="BO3698" s="9">
        <f t="shared" ca="1" si="1385"/>
        <v>1</v>
      </c>
      <c r="BP3698" s="9">
        <f t="shared" ca="1" si="1379"/>
        <v>0</v>
      </c>
      <c r="BQ3698" s="9">
        <f t="shared" ca="1" si="1380"/>
        <v>1</v>
      </c>
      <c r="BR3698">
        <f t="shared" ca="1" si="1381"/>
        <v>1426.261233782521</v>
      </c>
      <c r="BS3698">
        <f t="shared" ca="1" si="1382"/>
        <v>1.0438906752430199E-4</v>
      </c>
      <c r="BT3698">
        <f t="shared" ca="1" si="1383"/>
        <v>1.8055555555555558E-5</v>
      </c>
      <c r="BU3698">
        <f t="shared" ca="1" si="1360"/>
        <v>0</v>
      </c>
      <c r="BV3698">
        <f t="shared" ca="1" si="1361"/>
        <v>0</v>
      </c>
      <c r="BW3698" s="35">
        <f ca="1">IFERROR(VLOOKUP($B3698,OFFSET(Input!$A$1,0,MATCH(Index!BW$6&amp;" Index",Input!$1:$1,0)-1,10000,2),2,0)/100,BW3697)</f>
        <v>9.1000000000000004E-3</v>
      </c>
      <c r="BX3698">
        <f t="shared" ca="1" si="1367"/>
        <v>1.0996959600975012E-2</v>
      </c>
      <c r="BY3698">
        <f t="shared" ca="1" si="1368"/>
        <v>1.5735670613374279E-2</v>
      </c>
      <c r="BZ3698">
        <f t="shared" ca="1" si="1369"/>
        <v>1.2078941727725518E-2</v>
      </c>
      <c r="CA3698">
        <f t="shared" ca="1" si="1370"/>
        <v>6.3579453693131158E-2</v>
      </c>
      <c r="CB3698">
        <f t="shared" ca="1" si="1371"/>
        <v>0</v>
      </c>
      <c r="CC3698">
        <f t="shared" ca="1" si="1372"/>
        <v>4.8925765206507377E-2</v>
      </c>
      <c r="CD3698">
        <f t="shared" ca="1" si="1373"/>
        <v>1133.0172099281547</v>
      </c>
      <c r="CE3698">
        <v>1133.0172099281499</v>
      </c>
      <c r="CF3698" t="b">
        <f t="shared" ca="1" si="1362"/>
        <v>1</v>
      </c>
    </row>
    <row r="3699" spans="2:84" x14ac:dyDescent="0.25">
      <c r="B3699" s="2">
        <v>42888</v>
      </c>
      <c r="C3699">
        <f t="shared" ca="1" si="1363"/>
        <v>0</v>
      </c>
      <c r="D3699">
        <f t="shared" ca="1" si="1364"/>
        <v>1</v>
      </c>
      <c r="E3699">
        <f ca="1">IF($B3699&lt;VLOOKUP(E$6&amp;" Equity",Param,4,0),"",IFERROR(VLOOKUP($B3699,OFFSET(Input!$A$1,0,MATCH(Index!E$6&amp;" Equity",Input!$1:$1,0)-1,10000,2),2,0),E3698))</f>
        <v>88.58</v>
      </c>
      <c r="F3699" s="33">
        <v>125.62</v>
      </c>
      <c r="H3699">
        <f ca="1">IFERROR(VLOOKUP($B3699,OFFSET(Input!$A$1,0,MATCH(Index!H$6,Input!$1:$1,0)-1,10000,2),2,0),0)</f>
        <v>0</v>
      </c>
      <c r="I3699">
        <f ca="1">IFERROR(VLOOKUP($B3699,OFFSET(Input!$A$1,0,MATCH(Index!I$6,Input!$1:$1,0)-1,10000,2),2,0),0)</f>
        <v>0</v>
      </c>
      <c r="K3699">
        <f t="shared" ca="1" si="1365"/>
        <v>121.24151706730774</v>
      </c>
      <c r="L3699" s="30">
        <f t="shared" ca="1" si="1366"/>
        <v>145.30220355996073</v>
      </c>
      <c r="N3699">
        <f t="shared" ca="1" si="1377"/>
        <v>5.6462087209442266E-4</v>
      </c>
      <c r="O3699">
        <f t="shared" ca="1" si="1378"/>
        <v>1.1770965072058971E-2</v>
      </c>
      <c r="Q3699">
        <f t="shared" ca="1" si="1389"/>
        <v>2.5708810529626622E-2</v>
      </c>
      <c r="R3699">
        <f t="shared" ca="1" si="1388"/>
        <v>8.1295215694110093E-2</v>
      </c>
      <c r="T3699">
        <f t="shared" ca="1" si="1399"/>
        <v>3.1350054162634873E-2</v>
      </c>
      <c r="U3699">
        <f t="shared" ca="1" si="1394"/>
        <v>8.5666047062621653E-2</v>
      </c>
      <c r="W3699">
        <f t="shared" ca="1" si="1395"/>
        <v>0.22310521925732055</v>
      </c>
      <c r="X3699">
        <f t="shared" ca="1" si="1396"/>
        <v>-0.26805610594338791</v>
      </c>
      <c r="Z3699">
        <f t="shared" ca="1" si="1407"/>
        <v>120.74414441768333</v>
      </c>
      <c r="AA3699">
        <f t="shared" ca="1" si="1407"/>
        <v>120.29270788050485</v>
      </c>
      <c r="AB3699">
        <f t="shared" ca="1" si="1407"/>
        <v>120.14984868105218</v>
      </c>
      <c r="AC3699">
        <f t="shared" ca="1" si="1408"/>
        <v>120.29270788050485</v>
      </c>
      <c r="AE3699">
        <f ca="1">IFERROR(VLOOKUP($B3699,OFFSET(Input!$A$1,0,MATCH(Index!AE$6&amp;" Index",Input!$1:$1,0)-1,10000,2),2,0),AE3698)</f>
        <v>9.75</v>
      </c>
      <c r="AF3699">
        <f t="shared" ca="1" si="1400"/>
        <v>11.043999999999999</v>
      </c>
      <c r="AG3699">
        <f t="shared" ca="1" si="1400"/>
        <v>10.838500000000002</v>
      </c>
      <c r="AH3699">
        <f t="shared" ca="1" si="1400"/>
        <v>10.777200000000001</v>
      </c>
      <c r="AI3699">
        <f t="shared" ca="1" si="1401"/>
        <v>10.838500000000002</v>
      </c>
      <c r="AK3699">
        <f t="shared" ca="1" si="1402"/>
        <v>1</v>
      </c>
      <c r="AL3699">
        <f t="shared" ca="1" si="1403"/>
        <v>1</v>
      </c>
      <c r="AN3699" t="str">
        <f t="shared" ca="1" si="1411"/>
        <v>Not Down</v>
      </c>
      <c r="AO3699" t="str">
        <f t="shared" ca="1" si="1374"/>
        <v>Not Up</v>
      </c>
      <c r="AQ3699">
        <f t="shared" ca="1" si="1409"/>
        <v>1</v>
      </c>
      <c r="AR3699">
        <f t="shared" ca="1" si="1410"/>
        <v>0</v>
      </c>
      <c r="AT3699">
        <f t="shared" ca="1" si="1390"/>
        <v>0</v>
      </c>
      <c r="AU3699">
        <f t="shared" ca="1" si="1391"/>
        <v>1</v>
      </c>
      <c r="AW3699" s="34">
        <f t="shared" ca="1" si="1358"/>
        <v>4.6360502209172094E-2</v>
      </c>
      <c r="AX3699" s="34">
        <f t="shared" ca="1" si="1359"/>
        <v>6.0658037127470858E-2</v>
      </c>
      <c r="AY3699" s="23">
        <f t="shared" ca="1" si="1404"/>
        <v>6.0658037127470858E-2</v>
      </c>
      <c r="BA3699" s="6">
        <f t="shared" ca="1" si="1397"/>
        <v>0.82429307586934697</v>
      </c>
      <c r="BB3699">
        <f t="shared" ca="1" si="1398"/>
        <v>0.82429307586934697</v>
      </c>
      <c r="BC3699" t="str">
        <f t="shared" ca="1" si="1386"/>
        <v>TLT UP Equity</v>
      </c>
      <c r="BD3699" t="str">
        <f t="shared" ca="1" si="1387"/>
        <v>HYG UP Equity</v>
      </c>
      <c r="BF3699">
        <f t="shared" ca="1" si="1405"/>
        <v>0.4</v>
      </c>
      <c r="BG3699">
        <f t="shared" ca="1" si="1406"/>
        <v>0.6</v>
      </c>
      <c r="BI3699">
        <f t="shared" ca="1" si="1375"/>
        <v>0.2</v>
      </c>
      <c r="BJ3699">
        <f t="shared" ca="1" si="1376"/>
        <v>0.8</v>
      </c>
      <c r="BL3699">
        <f t="shared" ca="1" si="1392"/>
        <v>2.3806183507828531</v>
      </c>
      <c r="BM3699">
        <f t="shared" ca="1" si="1393"/>
        <v>7.9456408322969088</v>
      </c>
      <c r="BN3699" s="9">
        <f t="shared" ca="1" si="1384"/>
        <v>0</v>
      </c>
      <c r="BO3699" s="9">
        <f t="shared" ca="1" si="1385"/>
        <v>1</v>
      </c>
      <c r="BP3699" s="9">
        <f t="shared" ca="1" si="1379"/>
        <v>0.19999999999999998</v>
      </c>
      <c r="BQ3699" s="9">
        <f t="shared" ca="1" si="1380"/>
        <v>0.8</v>
      </c>
      <c r="BR3699">
        <f t="shared" ca="1" si="1381"/>
        <v>1443.1489020359265</v>
      </c>
      <c r="BS3699">
        <f t="shared" ca="1" si="1382"/>
        <v>1.1840515505436855E-2</v>
      </c>
      <c r="BT3699">
        <f t="shared" ca="1" si="1383"/>
        <v>1.8055555555555558E-5</v>
      </c>
      <c r="BU3699">
        <f t="shared" ca="1" si="1360"/>
        <v>3.2971723034773878E-5</v>
      </c>
      <c r="BV3699">
        <f t="shared" ca="1" si="1361"/>
        <v>2.4370664824729382E-5</v>
      </c>
      <c r="BW3699" s="35">
        <f ca="1">IFERROR(VLOOKUP($B3699,OFFSET(Input!$A$1,0,MATCH(Index!BW$6&amp;" Index",Input!$1:$1,0)-1,10000,2),2,0)/100,BW3698)</f>
        <v>9.1000000000000004E-3</v>
      </c>
      <c r="BX3699">
        <f t="shared" ca="1" si="1367"/>
        <v>1.0997434490405673E-2</v>
      </c>
      <c r="BY3699">
        <f t="shared" ca="1" si="1368"/>
        <v>1.5736350137891039E-2</v>
      </c>
      <c r="BZ3699">
        <f t="shared" ca="1" si="1369"/>
        <v>1.3243748964393747E-2</v>
      </c>
      <c r="CA3699">
        <f t="shared" ca="1" si="1370"/>
        <v>7.2119239534342761</v>
      </c>
      <c r="CB3699">
        <f t="shared" ca="1" si="1371"/>
        <v>6.4969912303192476E-2</v>
      </c>
      <c r="CC3699">
        <f t="shared" ca="1" si="1372"/>
        <v>7.1334640054671805</v>
      </c>
      <c r="CD3699">
        <f t="shared" ca="1" si="1373"/>
        <v>1140.1506739336219</v>
      </c>
      <c r="CE3699">
        <v>1140.1506739336201</v>
      </c>
      <c r="CF3699" t="b">
        <f t="shared" ca="1" si="1362"/>
        <v>1</v>
      </c>
    </row>
    <row r="3700" spans="2:84" x14ac:dyDescent="0.25">
      <c r="B3700" s="2">
        <v>42891</v>
      </c>
      <c r="C3700">
        <f t="shared" ca="1" si="1363"/>
        <v>0</v>
      </c>
      <c r="D3700">
        <f t="shared" ca="1" si="1364"/>
        <v>2</v>
      </c>
      <c r="E3700">
        <f ca="1">IF($B3700&lt;VLOOKUP(E$6&amp;" Equity",Param,4,0),"",IFERROR(VLOOKUP($B3700,OFFSET(Input!$A$1,0,MATCH(Index!E$6&amp;" Equity",Input!$1:$1,0)-1,10000,2),2,0),E3699))</f>
        <v>88.5</v>
      </c>
      <c r="F3700" s="33">
        <v>124.84</v>
      </c>
      <c r="H3700">
        <f ca="1">IFERROR(VLOOKUP($B3700,OFFSET(Input!$A$1,0,MATCH(Index!H$6,Input!$1:$1,0)-1,10000,2),2,0),0)</f>
        <v>0</v>
      </c>
      <c r="I3700">
        <f ca="1">IFERROR(VLOOKUP($B3700,OFFSET(Input!$A$1,0,MATCH(Index!I$6,Input!$1:$1,0)-1,10000,2),2,0),0)</f>
        <v>0</v>
      </c>
      <c r="K3700">
        <f t="shared" ca="1" si="1365"/>
        <v>121.13201919684732</v>
      </c>
      <c r="L3700" s="30">
        <f t="shared" ca="1" si="1366"/>
        <v>144.39999277523879</v>
      </c>
      <c r="N3700">
        <f t="shared" ca="1" si="1377"/>
        <v>-9.0354648116815791E-4</v>
      </c>
      <c r="O3700">
        <f t="shared" ca="1" si="1378"/>
        <v>-6.2285596236560589E-3</v>
      </c>
      <c r="Q3700">
        <f t="shared" ca="1" si="1389"/>
        <v>2.446220150492447E-2</v>
      </c>
      <c r="R3700">
        <f t="shared" ca="1" si="1388"/>
        <v>8.6300287831670763E-2</v>
      </c>
      <c r="T3700">
        <f t="shared" ca="1" si="1399"/>
        <v>3.0920674808015594E-2</v>
      </c>
      <c r="U3700">
        <f t="shared" ca="1" si="1394"/>
        <v>8.8414451070597644E-2</v>
      </c>
      <c r="W3700">
        <f t="shared" ca="1" si="1395"/>
        <v>0.23717565784986042</v>
      </c>
      <c r="X3700">
        <f t="shared" ca="1" si="1396"/>
        <v>-0.24456049331198984</v>
      </c>
      <c r="Z3700">
        <f t="shared" ca="1" si="1407"/>
        <v>120.83914628385443</v>
      </c>
      <c r="AA3700">
        <f t="shared" ca="1" si="1407"/>
        <v>120.3810963166076</v>
      </c>
      <c r="AB3700">
        <f t="shared" ca="1" si="1407"/>
        <v>120.21152748407216</v>
      </c>
      <c r="AC3700">
        <f t="shared" ca="1" si="1408"/>
        <v>120.3810963166076</v>
      </c>
      <c r="AE3700">
        <f ca="1">IFERROR(VLOOKUP($B3700,OFFSET(Input!$A$1,0,MATCH(Index!AE$6&amp;" Index",Input!$1:$1,0)-1,10000,2),2,0),AE3699)</f>
        <v>10.07</v>
      </c>
      <c r="AF3700">
        <f t="shared" ca="1" si="1400"/>
        <v>11.021999999999998</v>
      </c>
      <c r="AG3700">
        <f t="shared" ca="1" si="1400"/>
        <v>10.813500000000001</v>
      </c>
      <c r="AH3700">
        <f t="shared" ca="1" si="1400"/>
        <v>10.747199999999999</v>
      </c>
      <c r="AI3700">
        <f t="shared" ca="1" si="1401"/>
        <v>10.813500000000001</v>
      </c>
      <c r="AK3700">
        <f t="shared" ca="1" si="1402"/>
        <v>1</v>
      </c>
      <c r="AL3700">
        <f t="shared" ca="1" si="1403"/>
        <v>1</v>
      </c>
      <c r="AN3700" t="str">
        <f t="shared" ca="1" si="1411"/>
        <v>Not Down</v>
      </c>
      <c r="AO3700" t="str">
        <f t="shared" ca="1" si="1374"/>
        <v>Not Up</v>
      </c>
      <c r="AQ3700">
        <f t="shared" ca="1" si="1409"/>
        <v>1</v>
      </c>
      <c r="AR3700">
        <f t="shared" ca="1" si="1410"/>
        <v>0</v>
      </c>
      <c r="AT3700">
        <f t="shared" ca="1" si="1390"/>
        <v>0</v>
      </c>
      <c r="AU3700">
        <f t="shared" ca="1" si="1391"/>
        <v>1</v>
      </c>
      <c r="AW3700" s="34">
        <f t="shared" ca="1" si="1358"/>
        <v>5.2045929076047569E-2</v>
      </c>
      <c r="AX3700" s="34">
        <f t="shared" ca="1" si="1359"/>
        <v>4.9534043705074866E-2</v>
      </c>
      <c r="AY3700" s="23">
        <f t="shared" ca="1" si="1404"/>
        <v>5.2045929076047569E-2</v>
      </c>
      <c r="BA3700" s="6">
        <f t="shared" ca="1" si="1397"/>
        <v>0.96068993075216069</v>
      </c>
      <c r="BB3700">
        <f t="shared" ca="1" si="1398"/>
        <v>0.96068993075216069</v>
      </c>
      <c r="BC3700" t="str">
        <f t="shared" ca="1" si="1386"/>
        <v>TLT UP Equity</v>
      </c>
      <c r="BD3700" t="str">
        <f t="shared" ca="1" si="1387"/>
        <v>HYG UP Equity</v>
      </c>
      <c r="BF3700">
        <f t="shared" ca="1" si="1405"/>
        <v>0.6</v>
      </c>
      <c r="BG3700">
        <f t="shared" ca="1" si="1406"/>
        <v>0.4</v>
      </c>
      <c r="BI3700">
        <f t="shared" ca="1" si="1375"/>
        <v>0.4</v>
      </c>
      <c r="BJ3700">
        <f t="shared" ca="1" si="1376"/>
        <v>0.6</v>
      </c>
      <c r="BL3700">
        <f t="shared" ca="1" si="1392"/>
        <v>4.7410076908321814</v>
      </c>
      <c r="BM3700">
        <f t="shared" ca="1" si="1393"/>
        <v>5.9655941483893358</v>
      </c>
      <c r="BN3700" s="9">
        <f t="shared" ca="1" si="1384"/>
        <v>0.20085336333761458</v>
      </c>
      <c r="BO3700" s="9">
        <f t="shared" ca="1" si="1385"/>
        <v>0.79914663666238539</v>
      </c>
      <c r="BP3700" s="9">
        <f t="shared" ca="1" si="1379"/>
        <v>0.4</v>
      </c>
      <c r="BQ3700" s="9">
        <f t="shared" ca="1" si="1380"/>
        <v>0.6</v>
      </c>
      <c r="BR3700">
        <f t="shared" ca="1" si="1381"/>
        <v>1435.7195865457115</v>
      </c>
      <c r="BS3700">
        <f t="shared" ca="1" si="1382"/>
        <v>-5.1479895662422948E-3</v>
      </c>
      <c r="BT3700">
        <f t="shared" ca="1" si="1383"/>
        <v>5.4166666666666671E-5</v>
      </c>
      <c r="BU3700">
        <f t="shared" ca="1" si="1360"/>
        <v>4.3742787127319693E-5</v>
      </c>
      <c r="BV3700">
        <f t="shared" ca="1" si="1361"/>
        <v>1.6463416150756949E-5</v>
      </c>
      <c r="BW3700" s="35">
        <f ca="1">IFERROR(VLOOKUP($B3700,OFFSET(Input!$A$1,0,MATCH(Index!BW$6&amp;" Index",Input!$1:$1,0)-1,10000,2),2,0)/100,BW3699)</f>
        <v>9.1000000000000004E-3</v>
      </c>
      <c r="BX3700">
        <f t="shared" ca="1" si="1367"/>
        <v>5.0906824906776268E-2</v>
      </c>
      <c r="BY3700">
        <f t="shared" ca="1" si="1368"/>
        <v>4.7506278080567579E-2</v>
      </c>
      <c r="BZ3700">
        <f t="shared" ca="1" si="1369"/>
        <v>1.5191871237146225E-2</v>
      </c>
      <c r="CA3700">
        <f t="shared" ca="1" si="1370"/>
        <v>-4.8381748333035244</v>
      </c>
      <c r="CB3700">
        <f t="shared" ca="1" si="1371"/>
        <v>6.8644143242483718E-2</v>
      </c>
      <c r="CC3700">
        <f t="shared" ca="1" si="1372"/>
        <v>-4.9900402082962056</v>
      </c>
      <c r="CD3700">
        <f t="shared" ca="1" si="1373"/>
        <v>1135.1606337253256</v>
      </c>
      <c r="CE3700">
        <v>1135.1606337253199</v>
      </c>
      <c r="CF3700" t="b">
        <f t="shared" ca="1" si="1362"/>
        <v>1</v>
      </c>
    </row>
    <row r="3701" spans="2:84" x14ac:dyDescent="0.25">
      <c r="B3701" s="2">
        <v>42892</v>
      </c>
      <c r="C3701">
        <f t="shared" ca="1" si="1363"/>
        <v>0</v>
      </c>
      <c r="D3701">
        <f t="shared" ca="1" si="1364"/>
        <v>3</v>
      </c>
      <c r="E3701">
        <f ca="1">IF($B3701&lt;VLOOKUP(E$6&amp;" Equity",Param,4,0),"",IFERROR(VLOOKUP($B3701,OFFSET(Input!$A$1,0,MATCH(Index!E$6&amp;" Equity",Input!$1:$1,0)-1,10000,2),2,0),E3700))</f>
        <v>88.36</v>
      </c>
      <c r="F3701" s="33">
        <v>125.52</v>
      </c>
      <c r="H3701">
        <f ca="1">IFERROR(VLOOKUP($B3701,OFFSET(Input!$A$1,0,MATCH(Index!H$6,Input!$1:$1,0)-1,10000,2),2,0),0)</f>
        <v>0</v>
      </c>
      <c r="I3701">
        <f ca="1">IFERROR(VLOOKUP($B3701,OFFSET(Input!$A$1,0,MATCH(Index!I$6,Input!$1:$1,0)-1,10000,2),2,0),0)</f>
        <v>0</v>
      </c>
      <c r="K3701">
        <f t="shared" ca="1" si="1365"/>
        <v>120.94039792354158</v>
      </c>
      <c r="L3701" s="30">
        <f t="shared" ca="1" si="1366"/>
        <v>145.18653551063738</v>
      </c>
      <c r="N3701">
        <f t="shared" ca="1" si="1377"/>
        <v>-1.5831734619674203E-3</v>
      </c>
      <c r="O3701">
        <f t="shared" ca="1" si="1378"/>
        <v>5.4321910221984482E-3</v>
      </c>
      <c r="Q3701">
        <f t="shared" ca="1" si="1389"/>
        <v>2.0640353376124354E-2</v>
      </c>
      <c r="R3701">
        <f t="shared" ca="1" si="1388"/>
        <v>8.9445437227439653E-2</v>
      </c>
      <c r="T3701">
        <f t="shared" ca="1" si="1399"/>
        <v>3.116505892950075E-2</v>
      </c>
      <c r="U3701">
        <f t="shared" ca="1" si="1394"/>
        <v>8.8395695031032645E-2</v>
      </c>
      <c r="W3701">
        <f t="shared" ca="1" si="1395"/>
        <v>0.26866748063855006</v>
      </c>
      <c r="X3701">
        <f t="shared" ca="1" si="1396"/>
        <v>-0.25355003846551033</v>
      </c>
      <c r="Z3701">
        <f t="shared" ca="1" si="1407"/>
        <v>120.87818726997952</v>
      </c>
      <c r="AA3701">
        <f t="shared" ca="1" si="1407"/>
        <v>120.45308910520885</v>
      </c>
      <c r="AB3701">
        <f t="shared" ca="1" si="1407"/>
        <v>120.26312488117732</v>
      </c>
      <c r="AC3701">
        <f t="shared" ca="1" si="1408"/>
        <v>120.45308910520885</v>
      </c>
      <c r="AE3701">
        <f ca="1">IFERROR(VLOOKUP($B3701,OFFSET(Input!$A$1,0,MATCH(Index!AE$6&amp;" Index",Input!$1:$1,0)-1,10000,2),2,0),AE3700)</f>
        <v>10.45</v>
      </c>
      <c r="AF3701">
        <f t="shared" ca="1" si="1400"/>
        <v>11.023999999999997</v>
      </c>
      <c r="AG3701">
        <f t="shared" ca="1" si="1400"/>
        <v>10.8475</v>
      </c>
      <c r="AH3701">
        <f t="shared" ca="1" si="1400"/>
        <v>10.7608</v>
      </c>
      <c r="AI3701">
        <f t="shared" ca="1" si="1401"/>
        <v>10.8475</v>
      </c>
      <c r="AK3701">
        <f t="shared" ca="1" si="1402"/>
        <v>1</v>
      </c>
      <c r="AL3701">
        <f t="shared" ca="1" si="1403"/>
        <v>1</v>
      </c>
      <c r="AN3701" t="str">
        <f t="shared" ca="1" si="1411"/>
        <v>Not Down</v>
      </c>
      <c r="AO3701" t="str">
        <f t="shared" ca="1" si="1374"/>
        <v>Not Up</v>
      </c>
      <c r="AQ3701">
        <f t="shared" ca="1" si="1409"/>
        <v>1</v>
      </c>
      <c r="AR3701">
        <f t="shared" ca="1" si="1410"/>
        <v>0</v>
      </c>
      <c r="AT3701">
        <f t="shared" ca="1" si="1390"/>
        <v>0</v>
      </c>
      <c r="AU3701">
        <f t="shared" ca="1" si="1391"/>
        <v>1</v>
      </c>
      <c r="AW3701" s="34">
        <f t="shared" ca="1" si="1358"/>
        <v>4.0588154269092028E-2</v>
      </c>
      <c r="AX3701" s="34">
        <f t="shared" ca="1" si="1359"/>
        <v>3.5693248028140001E-2</v>
      </c>
      <c r="AY3701" s="23">
        <f t="shared" ca="1" si="1404"/>
        <v>4.0588154269092028E-2</v>
      </c>
      <c r="BA3701" s="6">
        <f t="shared" ca="1" si="1397"/>
        <v>1.2318865171475688</v>
      </c>
      <c r="BB3701">
        <f t="shared" ca="1" si="1398"/>
        <v>1.2318865171475688</v>
      </c>
      <c r="BC3701" t="str">
        <f t="shared" ca="1" si="1386"/>
        <v>TLT UP Equity</v>
      </c>
      <c r="BD3701" t="str">
        <f t="shared" ca="1" si="1387"/>
        <v>HYG UP Equity</v>
      </c>
      <c r="BF3701">
        <f t="shared" ca="1" si="1405"/>
        <v>0.8</v>
      </c>
      <c r="BG3701">
        <f t="shared" ca="1" si="1406"/>
        <v>0.2</v>
      </c>
      <c r="BI3701">
        <f t="shared" ca="1" si="1375"/>
        <v>0.6</v>
      </c>
      <c r="BJ3701">
        <f t="shared" ca="1" si="1376"/>
        <v>0.4</v>
      </c>
      <c r="BL3701">
        <f t="shared" ca="1" si="1392"/>
        <v>7.1415506881251378</v>
      </c>
      <c r="BM3701">
        <f t="shared" ca="1" si="1393"/>
        <v>3.9659416027584067</v>
      </c>
      <c r="BN3701" s="9">
        <f t="shared" ca="1" si="1384"/>
        <v>0.39831749975943942</v>
      </c>
      <c r="BO3701" s="9">
        <f t="shared" ca="1" si="1385"/>
        <v>0.60168250024056058</v>
      </c>
      <c r="BP3701" s="9">
        <f t="shared" ca="1" si="1379"/>
        <v>0.6</v>
      </c>
      <c r="BQ3701" s="9">
        <f t="shared" ca="1" si="1380"/>
        <v>0.39999999999999997</v>
      </c>
      <c r="BR3701">
        <f t="shared" ca="1" si="1381"/>
        <v>1439.5033033549939</v>
      </c>
      <c r="BS3701">
        <f t="shared" ca="1" si="1382"/>
        <v>2.6354149130094484E-3</v>
      </c>
      <c r="BT3701">
        <f t="shared" ca="1" si="1383"/>
        <v>1.8055555555555558E-5</v>
      </c>
      <c r="BU3701">
        <f t="shared" ca="1" si="1360"/>
        <v>7.1294459805454344E-5</v>
      </c>
      <c r="BV3701">
        <f t="shared" ca="1" si="1361"/>
        <v>1.7055142526372701E-5</v>
      </c>
      <c r="BW3701" s="35">
        <f ca="1">IFERROR(VLOOKUP($B3701,OFFSET(Input!$A$1,0,MATCH(Index!BW$6&amp;" Index",Input!$1:$1,0)-1,10000,2),2,0)/100,BW3700)</f>
        <v>9.1000000000000004E-3</v>
      </c>
      <c r="BX3701">
        <f t="shared" ca="1" si="1367"/>
        <v>1.9690258441500151E-2</v>
      </c>
      <c r="BY3701">
        <f t="shared" ca="1" si="1368"/>
        <v>1.5766119912851744E-2</v>
      </c>
      <c r="BZ3701">
        <f t="shared" ca="1" si="1369"/>
        <v>1.1279764232899716E-3</v>
      </c>
      <c r="CA3701">
        <f t="shared" ca="1" si="1370"/>
        <v>2.874018502397889</v>
      </c>
      <c r="CB3701">
        <f t="shared" ca="1" si="1371"/>
        <v>0.10029099057237728</v>
      </c>
      <c r="CC3701">
        <f t="shared" ca="1" si="1372"/>
        <v>2.7393991098944501</v>
      </c>
      <c r="CD3701">
        <f t="shared" ca="1" si="1373"/>
        <v>1137.9000328352201</v>
      </c>
      <c r="CE3701">
        <v>1137.9000328352199</v>
      </c>
      <c r="CF3701" t="b">
        <f t="shared" ca="1" si="1362"/>
        <v>1</v>
      </c>
    </row>
    <row r="3702" spans="2:84" x14ac:dyDescent="0.25">
      <c r="B3702" s="2">
        <v>42893</v>
      </c>
      <c r="C3702">
        <f t="shared" ca="1" si="1363"/>
        <v>0</v>
      </c>
      <c r="D3702">
        <f t="shared" ca="1" si="1364"/>
        <v>4</v>
      </c>
      <c r="E3702">
        <f ca="1">IF($B3702&lt;VLOOKUP(E$6&amp;" Equity",Param,4,0),"",IFERROR(VLOOKUP($B3702,OFFSET(Input!$A$1,0,MATCH(Index!E$6&amp;" Equity",Input!$1:$1,0)-1,10000,2),2,0),E3701))</f>
        <v>88.18</v>
      </c>
      <c r="F3702" s="33">
        <v>124.92</v>
      </c>
      <c r="H3702">
        <f ca="1">IFERROR(VLOOKUP($B3702,OFFSET(Input!$A$1,0,MATCH(Index!H$6,Input!$1:$1,0)-1,10000,2),2,0),0)</f>
        <v>0</v>
      </c>
      <c r="I3702">
        <f ca="1">IFERROR(VLOOKUP($B3702,OFFSET(Input!$A$1,0,MATCH(Index!I$6,Input!$1:$1,0)-1,10000,2),2,0),0)</f>
        <v>0</v>
      </c>
      <c r="K3702">
        <f t="shared" ca="1" si="1365"/>
        <v>120.69402771500563</v>
      </c>
      <c r="L3702" s="30">
        <f t="shared" ca="1" si="1366"/>
        <v>144.49252721469745</v>
      </c>
      <c r="N3702">
        <f t="shared" ca="1" si="1377"/>
        <v>-2.0391986221248003E-3</v>
      </c>
      <c r="O3702">
        <f t="shared" ca="1" si="1378"/>
        <v>-4.7915760098992842E-3</v>
      </c>
      <c r="Q3702">
        <f t="shared" ca="1" si="1389"/>
        <v>2.3032411560622322E-2</v>
      </c>
      <c r="R3702">
        <f t="shared" ca="1" si="1388"/>
        <v>8.6201656899721715E-2</v>
      </c>
      <c r="T3702">
        <f t="shared" ca="1" si="1399"/>
        <v>3.1902218696354942E-2</v>
      </c>
      <c r="U3702">
        <f t="shared" ca="1" si="1394"/>
        <v>9.0016655307253099E-2</v>
      </c>
      <c r="W3702">
        <f t="shared" ca="1" si="1395"/>
        <v>0.36415497474301534</v>
      </c>
      <c r="X3702">
        <f t="shared" ca="1" si="1396"/>
        <v>-0.20060892230147986</v>
      </c>
      <c r="Z3702">
        <f t="shared" ca="1" si="1407"/>
        <v>120.89395415201825</v>
      </c>
      <c r="AA3702">
        <f t="shared" ca="1" si="1407"/>
        <v>120.51685213368501</v>
      </c>
      <c r="AB3702">
        <f t="shared" ca="1" si="1407"/>
        <v>120.30323196982032</v>
      </c>
      <c r="AC3702">
        <f t="shared" ca="1" si="1408"/>
        <v>120.51685213368501</v>
      </c>
      <c r="AE3702">
        <f ca="1">IFERROR(VLOOKUP($B3702,OFFSET(Input!$A$1,0,MATCH(Index!AE$6&amp;" Index",Input!$1:$1,0)-1,10000,2),2,0),AE3701)</f>
        <v>10.39</v>
      </c>
      <c r="AF3702">
        <f t="shared" ca="1" si="1400"/>
        <v>11.006666666666664</v>
      </c>
      <c r="AG3702">
        <f t="shared" ca="1" si="1400"/>
        <v>10.868999999999996</v>
      </c>
      <c r="AH3702">
        <f t="shared" ca="1" si="1400"/>
        <v>10.752800000000001</v>
      </c>
      <c r="AI3702">
        <f t="shared" ca="1" si="1401"/>
        <v>10.868999999999996</v>
      </c>
      <c r="AK3702">
        <f t="shared" ca="1" si="1402"/>
        <v>1</v>
      </c>
      <c r="AL3702">
        <f t="shared" ca="1" si="1403"/>
        <v>1</v>
      </c>
      <c r="AN3702" t="str">
        <f t="shared" ca="1" si="1411"/>
        <v>Not Down</v>
      </c>
      <c r="AO3702" t="str">
        <f t="shared" ca="1" si="1374"/>
        <v>Not Up</v>
      </c>
      <c r="AQ3702">
        <f t="shared" ca="1" si="1409"/>
        <v>1</v>
      </c>
      <c r="AR3702">
        <f t="shared" ca="1" si="1410"/>
        <v>0</v>
      </c>
      <c r="AT3702">
        <f t="shared" ca="1" si="1390"/>
        <v>0</v>
      </c>
      <c r="AU3702">
        <f t="shared" ca="1" si="1391"/>
        <v>1</v>
      </c>
      <c r="AW3702" s="34">
        <f t="shared" ca="1" si="1358"/>
        <v>2.7411642162902684E-2</v>
      </c>
      <c r="AX3702" s="34">
        <f t="shared" ca="1" si="1359"/>
        <v>2.6657847168867817E-2</v>
      </c>
      <c r="AY3702" s="23">
        <f t="shared" ca="1" si="1404"/>
        <v>2.7411642162902684E-2</v>
      </c>
      <c r="BA3702" s="6">
        <f t="shared" ca="1" si="1397"/>
        <v>1.5</v>
      </c>
      <c r="BB3702">
        <f t="shared" ca="1" si="1398"/>
        <v>1.5</v>
      </c>
      <c r="BC3702" t="str">
        <f t="shared" ca="1" si="1386"/>
        <v>TLT UP Equity</v>
      </c>
      <c r="BD3702" t="str">
        <f t="shared" ca="1" si="1387"/>
        <v>HYG UP Equity</v>
      </c>
      <c r="BF3702">
        <f t="shared" ca="1" si="1405"/>
        <v>1</v>
      </c>
      <c r="BG3702">
        <f t="shared" ca="1" si="1406"/>
        <v>0</v>
      </c>
      <c r="BI3702">
        <f t="shared" ca="1" si="1375"/>
        <v>0.8</v>
      </c>
      <c r="BJ3702">
        <f t="shared" ca="1" si="1376"/>
        <v>0.2</v>
      </c>
      <c r="BL3702">
        <f t="shared" ca="1" si="1392"/>
        <v>9.5115986685777241</v>
      </c>
      <c r="BM3702">
        <f t="shared" ca="1" si="1393"/>
        <v>1.9862500425602621</v>
      </c>
      <c r="BN3702" s="9">
        <f t="shared" ca="1" si="1384"/>
        <v>0.60066038839235592</v>
      </c>
      <c r="BO3702" s="9">
        <f t="shared" ca="1" si="1385"/>
        <v>0.39933961160764403</v>
      </c>
      <c r="BP3702" s="9">
        <f t="shared" ca="1" si="1379"/>
        <v>0.80000000000000016</v>
      </c>
      <c r="BQ3702" s="9">
        <f t="shared" ca="1" si="1380"/>
        <v>0.20000000000000004</v>
      </c>
      <c r="BR3702">
        <f t="shared" ca="1" si="1381"/>
        <v>1434.9914416491629</v>
      </c>
      <c r="BS3702">
        <f t="shared" ca="1" si="1382"/>
        <v>-3.1343184106041866E-3</v>
      </c>
      <c r="BT3702">
        <f t="shared" ca="1" si="1383"/>
        <v>1.8055555555555558E-5</v>
      </c>
      <c r="BU3702">
        <f t="shared" ca="1" si="1360"/>
        <v>9.2010913230966971E-5</v>
      </c>
      <c r="BV3702">
        <f t="shared" ca="1" si="1361"/>
        <v>3.838821666048068E-5</v>
      </c>
      <c r="BW3702" s="35">
        <f ca="1">IFERROR(VLOOKUP($B3702,OFFSET(Input!$A$1,0,MATCH(Index!BW$6&amp;" Index",Input!$1:$1,0)-1,10000,2),2,0)/100,BW3701)</f>
        <v>9.1000000000000004E-3</v>
      </c>
      <c r="BX3702">
        <f t="shared" ca="1" si="1367"/>
        <v>2.5309622511179568E-2</v>
      </c>
      <c r="BY3702">
        <f t="shared" ca="1" si="1368"/>
        <v>1.5804167122711391E-2</v>
      </c>
      <c r="BZ3702">
        <f t="shared" ca="1" si="1369"/>
        <v>-6.6698873523166578E-3</v>
      </c>
      <c r="CA3702">
        <f t="shared" ca="1" si="1370"/>
        <v>-4.3935737982774796</v>
      </c>
      <c r="CB3702">
        <f t="shared" ca="1" si="1371"/>
        <v>0.14838117418516242</v>
      </c>
      <c r="CC3702">
        <f t="shared" ca="1" si="1372"/>
        <v>-4.5897386494488499</v>
      </c>
      <c r="CD3702">
        <f t="shared" ca="1" si="1373"/>
        <v>1133.3102941857712</v>
      </c>
      <c r="CE3702">
        <v>1133.3102941857701</v>
      </c>
      <c r="CF3702" t="b">
        <f t="shared" ca="1" si="1362"/>
        <v>1</v>
      </c>
    </row>
    <row r="3703" spans="2:84" x14ac:dyDescent="0.25">
      <c r="B3703" s="2">
        <v>42894</v>
      </c>
      <c r="C3703">
        <f t="shared" ca="1" si="1363"/>
        <v>0</v>
      </c>
      <c r="D3703">
        <f t="shared" ca="1" si="1364"/>
        <v>5</v>
      </c>
      <c r="E3703">
        <f ca="1">IF($B3703&lt;VLOOKUP(E$6&amp;" Equity",Param,4,0),"",IFERROR(VLOOKUP($B3703,OFFSET(Input!$A$1,0,MATCH(Index!E$6&amp;" Equity",Input!$1:$1,0)-1,10000,2),2,0),E3702))</f>
        <v>88.25</v>
      </c>
      <c r="F3703" s="33">
        <v>124.59</v>
      </c>
      <c r="H3703">
        <f ca="1">IFERROR(VLOOKUP($B3703,OFFSET(Input!$A$1,0,MATCH(Index!H$6,Input!$1:$1,0)-1,10000,2),2,0),0)</f>
        <v>0</v>
      </c>
      <c r="I3703">
        <f ca="1">IFERROR(VLOOKUP($B3703,OFFSET(Input!$A$1,0,MATCH(Index!I$6,Input!$1:$1,0)-1,10000,2),2,0),0)</f>
        <v>0</v>
      </c>
      <c r="K3703">
        <f t="shared" ca="1" si="1365"/>
        <v>120.7898383516585</v>
      </c>
      <c r="L3703" s="30">
        <f t="shared" ca="1" si="1366"/>
        <v>144.11082265193048</v>
      </c>
      <c r="N3703">
        <f t="shared" ca="1" si="1377"/>
        <v>7.93515883614513E-4</v>
      </c>
      <c r="O3703">
        <f t="shared" ca="1" si="1378"/>
        <v>-2.6451861041059174E-3</v>
      </c>
      <c r="Q3703">
        <f t="shared" ca="1" si="1389"/>
        <v>2.1771336909565432E-2</v>
      </c>
      <c r="R3703">
        <f t="shared" ca="1" si="1388"/>
        <v>8.2538071080587402E-2</v>
      </c>
      <c r="T3703">
        <f t="shared" ca="1" si="1399"/>
        <v>2.8101929456423723E-2</v>
      </c>
      <c r="U3703">
        <f t="shared" ca="1" si="1394"/>
        <v>9.0411098229131362E-2</v>
      </c>
      <c r="W3703">
        <f t="shared" ca="1" si="1395"/>
        <v>0.23947211624438589</v>
      </c>
      <c r="X3703">
        <f t="shared" ca="1" si="1396"/>
        <v>-0.21222976194415119</v>
      </c>
      <c r="Z3703">
        <f t="shared" ca="1" si="1407"/>
        <v>120.89885834621369</v>
      </c>
      <c r="AA3703">
        <f t="shared" ca="1" si="1407"/>
        <v>120.55951027541627</v>
      </c>
      <c r="AB3703">
        <f t="shared" ca="1" si="1407"/>
        <v>120.34281015027429</v>
      </c>
      <c r="AC3703">
        <f t="shared" ca="1" si="1408"/>
        <v>120.55951027541627</v>
      </c>
      <c r="AE3703">
        <f ca="1">IFERROR(VLOOKUP($B3703,OFFSET(Input!$A$1,0,MATCH(Index!AE$6&amp;" Index",Input!$1:$1,0)-1,10000,2),2,0),AE3702)</f>
        <v>10.16</v>
      </c>
      <c r="AF3703">
        <f t="shared" ca="1" si="1400"/>
        <v>10.644666666666666</v>
      </c>
      <c r="AG3703">
        <f t="shared" ca="1" si="1400"/>
        <v>10.866499999999998</v>
      </c>
      <c r="AH3703">
        <f t="shared" ca="1" si="1400"/>
        <v>10.732000000000001</v>
      </c>
      <c r="AI3703">
        <f t="shared" ca="1" si="1401"/>
        <v>10.866499999999998</v>
      </c>
      <c r="AK3703">
        <f t="shared" ca="1" si="1402"/>
        <v>1</v>
      </c>
      <c r="AL3703">
        <f t="shared" ca="1" si="1403"/>
        <v>-1</v>
      </c>
      <c r="AN3703" t="str">
        <f t="shared" ca="1" si="1411"/>
        <v>Not Down</v>
      </c>
      <c r="AO3703" t="str">
        <f t="shared" ca="1" si="1374"/>
        <v>Not Up</v>
      </c>
      <c r="AQ3703">
        <f t="shared" ca="1" si="1409"/>
        <v>1</v>
      </c>
      <c r="AR3703">
        <f t="shared" ca="1" si="1410"/>
        <v>0</v>
      </c>
      <c r="AT3703">
        <f t="shared" ca="1" si="1390"/>
        <v>0</v>
      </c>
      <c r="AU3703">
        <f t="shared" ca="1" si="1391"/>
        <v>1</v>
      </c>
      <c r="AW3703" s="34">
        <f t="shared" ca="1" si="1358"/>
        <v>2.3032411560622322E-2</v>
      </c>
      <c r="AX3703" s="34">
        <f t="shared" ca="1" si="1359"/>
        <v>3.1902218696354942E-2</v>
      </c>
      <c r="AY3703" s="23">
        <f t="shared" ca="1" si="1404"/>
        <v>3.1902218696354942E-2</v>
      </c>
      <c r="BA3703" s="6">
        <f t="shared" ca="1" si="1397"/>
        <v>1.5</v>
      </c>
      <c r="BB3703">
        <f t="shared" ca="1" si="1398"/>
        <v>1.5</v>
      </c>
      <c r="BC3703" t="str">
        <f t="shared" ca="1" si="1386"/>
        <v>TLT UP Equity</v>
      </c>
      <c r="BD3703" t="str">
        <f t="shared" ca="1" si="1387"/>
        <v>HYG UP Equity</v>
      </c>
      <c r="BF3703">
        <f t="shared" ca="1" si="1405"/>
        <v>1</v>
      </c>
      <c r="BG3703">
        <f t="shared" ca="1" si="1406"/>
        <v>0</v>
      </c>
      <c r="BI3703">
        <f t="shared" ca="1" si="1375"/>
        <v>1</v>
      </c>
      <c r="BJ3703">
        <f t="shared" ca="1" si="1376"/>
        <v>0</v>
      </c>
      <c r="BL3703">
        <f t="shared" ca="1" si="1392"/>
        <v>11.881335490250198</v>
      </c>
      <c r="BM3703">
        <f t="shared" ca="1" si="1393"/>
        <v>0</v>
      </c>
      <c r="BN3703" s="9">
        <f t="shared" ca="1" si="1384"/>
        <v>0.80054962477769642</v>
      </c>
      <c r="BO3703" s="9">
        <f t="shared" ca="1" si="1385"/>
        <v>0.19945037522230369</v>
      </c>
      <c r="BP3703" s="9">
        <f t="shared" ca="1" si="1379"/>
        <v>0.99999999999999989</v>
      </c>
      <c r="BQ3703" s="9">
        <f t="shared" ca="1" si="1380"/>
        <v>0</v>
      </c>
      <c r="BR3703">
        <f t="shared" ca="1" si="1381"/>
        <v>1435.1445932691447</v>
      </c>
      <c r="BS3703">
        <f t="shared" ca="1" si="1382"/>
        <v>1.0672650410081808E-4</v>
      </c>
      <c r="BT3703">
        <f t="shared" ca="1" si="1383"/>
        <v>1.8055555555555558E-5</v>
      </c>
      <c r="BU3703">
        <f t="shared" ca="1" si="1360"/>
        <v>5.9835112566691034E-5</v>
      </c>
      <c r="BV3703">
        <f t="shared" ca="1" si="1361"/>
        <v>5.9835112566691109E-5</v>
      </c>
      <c r="BW3703" s="35">
        <f ca="1">IFERROR(VLOOKUP($B3703,OFFSET(Input!$A$1,0,MATCH(Index!BW$6&amp;" Index",Input!$1:$1,0)-1,10000,2),2,0)/100,BW3702)</f>
        <v>9.1000000000000004E-3</v>
      </c>
      <c r="BX3703">
        <f t="shared" ca="1" si="1367"/>
        <v>3.0693820467531309E-2</v>
      </c>
      <c r="BY3703">
        <f t="shared" ca="1" si="1368"/>
        <v>1.5740420752580156E-2</v>
      </c>
      <c r="BZ3703">
        <f t="shared" ca="1" si="1369"/>
        <v>-1.4323782884847943E-2</v>
      </c>
      <c r="CA3703">
        <f t="shared" ca="1" si="1370"/>
        <v>0.18143136863987558</v>
      </c>
      <c r="CB3703">
        <f t="shared" ca="1" si="1371"/>
        <v>0.13562349805119081</v>
      </c>
      <c r="CC3703">
        <f t="shared" ca="1" si="1372"/>
        <v>-1.4950153516274642E-2</v>
      </c>
      <c r="CD3703">
        <f t="shared" ca="1" si="1373"/>
        <v>1133.2953440322549</v>
      </c>
      <c r="CE3703">
        <v>1133.2953440322499</v>
      </c>
      <c r="CF3703" t="b">
        <f t="shared" ca="1" si="1362"/>
        <v>1</v>
      </c>
    </row>
    <row r="3704" spans="2:84" x14ac:dyDescent="0.25">
      <c r="B3704" s="2">
        <v>42895</v>
      </c>
      <c r="C3704">
        <f t="shared" ca="1" si="1363"/>
        <v>0</v>
      </c>
      <c r="D3704">
        <f t="shared" ca="1" si="1364"/>
        <v>0</v>
      </c>
      <c r="E3704">
        <f ca="1">IF($B3704&lt;VLOOKUP(E$6&amp;" Equity",Param,4,0),"",IFERROR(VLOOKUP($B3704,OFFSET(Input!$A$1,0,MATCH(Index!E$6&amp;" Equity",Input!$1:$1,0)-1,10000,2),2,0),E3703))</f>
        <v>88.32</v>
      </c>
      <c r="F3704" s="33">
        <v>124.4</v>
      </c>
      <c r="H3704">
        <f ca="1">IFERROR(VLOOKUP($B3704,OFFSET(Input!$A$1,0,MATCH(Index!H$6,Input!$1:$1,0)-1,10000,2),2,0),0)</f>
        <v>0</v>
      </c>
      <c r="I3704">
        <f ca="1">IFERROR(VLOOKUP($B3704,OFFSET(Input!$A$1,0,MATCH(Index!I$6,Input!$1:$1,0)-1,10000,2),2,0),0)</f>
        <v>0</v>
      </c>
      <c r="K3704">
        <f t="shared" ca="1" si="1365"/>
        <v>120.88564898831137</v>
      </c>
      <c r="L3704" s="30">
        <f t="shared" ca="1" si="1366"/>
        <v>143.89105335821617</v>
      </c>
      <c r="N3704">
        <f t="shared" ca="1" si="1377"/>
        <v>7.9288671537896117E-4</v>
      </c>
      <c r="O3704">
        <f t="shared" ca="1" si="1378"/>
        <v>-1.5261660056927716E-3</v>
      </c>
      <c r="Q3704">
        <f t="shared" ca="1" si="1389"/>
        <v>2.1773552062813728E-2</v>
      </c>
      <c r="R3704">
        <f t="shared" ca="1" si="1388"/>
        <v>8.2876862280895289E-2</v>
      </c>
      <c r="T3704">
        <f t="shared" ca="1" si="1399"/>
        <v>2.8239634997231363E-2</v>
      </c>
      <c r="U3704">
        <f t="shared" ca="1" si="1394"/>
        <v>9.0573254246090695E-2</v>
      </c>
      <c r="W3704">
        <f t="shared" ca="1" si="1395"/>
        <v>0.22515289320167978</v>
      </c>
      <c r="X3704">
        <f t="shared" ca="1" si="1396"/>
        <v>-0.21677782547987259</v>
      </c>
      <c r="Z3704">
        <f t="shared" ca="1" si="1407"/>
        <v>120.92288402144509</v>
      </c>
      <c r="AA3704">
        <f t="shared" ca="1" si="1407"/>
        <v>120.60627749059657</v>
      </c>
      <c r="AB3704">
        <f t="shared" ca="1" si="1407"/>
        <v>120.41184359141847</v>
      </c>
      <c r="AC3704">
        <f t="shared" ca="1" si="1408"/>
        <v>120.60627749059657</v>
      </c>
      <c r="AE3704">
        <f ca="1">IFERROR(VLOOKUP($B3704,OFFSET(Input!$A$1,0,MATCH(Index!AE$6&amp;" Index",Input!$1:$1,0)-1,10000,2),2,0),AE3703)</f>
        <v>10.7</v>
      </c>
      <c r="AF3704">
        <f t="shared" ca="1" si="1400"/>
        <v>10.380666666666665</v>
      </c>
      <c r="AG3704">
        <f t="shared" ca="1" si="1400"/>
        <v>10.871499999999996</v>
      </c>
      <c r="AH3704">
        <f t="shared" ca="1" si="1400"/>
        <v>10.7416</v>
      </c>
      <c r="AI3704">
        <f t="shared" ca="1" si="1401"/>
        <v>10.871499999999996</v>
      </c>
      <c r="AK3704">
        <f t="shared" ca="1" si="1402"/>
        <v>1</v>
      </c>
      <c r="AL3704">
        <f t="shared" ca="1" si="1403"/>
        <v>-1</v>
      </c>
      <c r="AN3704" t="str">
        <f t="shared" ca="1" si="1411"/>
        <v>Not Down</v>
      </c>
      <c r="AO3704" t="str">
        <f t="shared" ca="1" si="1374"/>
        <v>Not Up</v>
      </c>
      <c r="AQ3704">
        <f t="shared" ca="1" si="1409"/>
        <v>1</v>
      </c>
      <c r="AR3704">
        <f t="shared" ca="1" si="1410"/>
        <v>0</v>
      </c>
      <c r="AT3704">
        <f t="shared" ca="1" si="1390"/>
        <v>0</v>
      </c>
      <c r="AU3704">
        <f t="shared" ca="1" si="1391"/>
        <v>1</v>
      </c>
      <c r="AW3704" s="34">
        <f t="shared" ca="1" si="1358"/>
        <v>2.1771336909565432E-2</v>
      </c>
      <c r="AX3704" s="34">
        <f t="shared" ca="1" si="1359"/>
        <v>2.8101929456423723E-2</v>
      </c>
      <c r="AY3704" s="23">
        <f t="shared" ca="1" si="1404"/>
        <v>2.8101929456423723E-2</v>
      </c>
      <c r="BA3704" s="6">
        <f t="shared" ca="1" si="1397"/>
        <v>1.5</v>
      </c>
      <c r="BB3704">
        <f t="shared" ca="1" si="1398"/>
        <v>1.5</v>
      </c>
      <c r="BC3704" t="str">
        <f t="shared" ca="1" si="1386"/>
        <v>TLT UP Equity</v>
      </c>
      <c r="BD3704" t="str">
        <f t="shared" ca="1" si="1387"/>
        <v>HYG UP Equity</v>
      </c>
      <c r="BF3704">
        <f t="shared" ca="1" si="1405"/>
        <v>1</v>
      </c>
      <c r="BG3704">
        <f t="shared" ca="1" si="1406"/>
        <v>0</v>
      </c>
      <c r="BI3704">
        <f t="shared" ca="1" si="1375"/>
        <v>1</v>
      </c>
      <c r="BJ3704">
        <f t="shared" ca="1" si="1376"/>
        <v>0</v>
      </c>
      <c r="BL3704">
        <f t="shared" ca="1" si="1392"/>
        <v>11.881335490250198</v>
      </c>
      <c r="BM3704">
        <f t="shared" ca="1" si="1393"/>
        <v>0</v>
      </c>
      <c r="BN3704" s="9">
        <f t="shared" ca="1" si="1384"/>
        <v>1</v>
      </c>
      <c r="BO3704" s="9">
        <f t="shared" ca="1" si="1385"/>
        <v>0</v>
      </c>
      <c r="BP3704" s="9">
        <f t="shared" ca="1" si="1379"/>
        <v>1</v>
      </c>
      <c r="BQ3704" s="9">
        <f t="shared" ca="1" si="1380"/>
        <v>0</v>
      </c>
      <c r="BR3704">
        <f t="shared" ca="1" si="1381"/>
        <v>1436.2829515867518</v>
      </c>
      <c r="BS3704">
        <f t="shared" ca="1" si="1382"/>
        <v>7.9320113314440555E-4</v>
      </c>
      <c r="BT3704">
        <f t="shared" ca="1" si="1383"/>
        <v>1.8055555555555558E-5</v>
      </c>
      <c r="BU3704">
        <f t="shared" ca="1" si="1360"/>
        <v>0</v>
      </c>
      <c r="BV3704">
        <f t="shared" ca="1" si="1361"/>
        <v>0</v>
      </c>
      <c r="BW3704" s="35">
        <f ca="1">IFERROR(VLOOKUP($B3704,OFFSET(Input!$A$1,0,MATCH(Index!BW$6&amp;" Index",Input!$1:$1,0)-1,10000,2),2,0)/100,BW3703)</f>
        <v>9.1000000000000004E-3</v>
      </c>
      <c r="BX3704">
        <f t="shared" ca="1" si="1367"/>
        <v>3.0693415567540242E-2</v>
      </c>
      <c r="BY3704">
        <f t="shared" ca="1" si="1368"/>
        <v>1.5740213111559095E-2</v>
      </c>
      <c r="BZ3704">
        <f t="shared" ca="1" si="1369"/>
        <v>-1.4323593931518778E-2</v>
      </c>
      <c r="CA3704">
        <f t="shared" ca="1" si="1370"/>
        <v>1.3483967266104953</v>
      </c>
      <c r="CB3704">
        <f t="shared" ca="1" si="1371"/>
        <v>0</v>
      </c>
      <c r="CC3704">
        <f t="shared" ca="1" si="1372"/>
        <v>1.2876395039998771</v>
      </c>
      <c r="CD3704">
        <f t="shared" ca="1" si="1373"/>
        <v>1134.5829835362547</v>
      </c>
      <c r="CE3704">
        <v>1134.5829835362499</v>
      </c>
      <c r="CF3704" t="b">
        <f t="shared" ca="1" si="1362"/>
        <v>1</v>
      </c>
    </row>
    <row r="3705" spans="2:84" x14ac:dyDescent="0.25">
      <c r="B3705" s="2">
        <v>42898</v>
      </c>
      <c r="C3705">
        <f t="shared" ca="1" si="1363"/>
        <v>0</v>
      </c>
      <c r="D3705">
        <f t="shared" ca="1" si="1364"/>
        <v>0</v>
      </c>
      <c r="E3705">
        <f ca="1">IF($B3705&lt;VLOOKUP(E$6&amp;" Equity",Param,4,0),"",IFERROR(VLOOKUP($B3705,OFFSET(Input!$A$1,0,MATCH(Index!E$6&amp;" Equity",Input!$1:$1,0)-1,10000,2),2,0),E3704))</f>
        <v>88.47</v>
      </c>
      <c r="F3705" s="33">
        <v>124.36</v>
      </c>
      <c r="H3705">
        <f ca="1">IFERROR(VLOOKUP($B3705,OFFSET(Input!$A$1,0,MATCH(Index!H$6,Input!$1:$1,0)-1,10000,2),2,0),0)</f>
        <v>0</v>
      </c>
      <c r="I3705">
        <f ca="1">IFERROR(VLOOKUP($B3705,OFFSET(Input!$A$1,0,MATCH(Index!I$6,Input!$1:$1,0)-1,10000,2),2,0),0)</f>
        <v>0</v>
      </c>
      <c r="K3705">
        <f t="shared" ca="1" si="1365"/>
        <v>121.09095749542469</v>
      </c>
      <c r="L3705" s="30">
        <f t="shared" ca="1" si="1366"/>
        <v>143.84478613848682</v>
      </c>
      <c r="N3705">
        <f t="shared" ca="1" si="1377"/>
        <v>1.6969289665095121E-3</v>
      </c>
      <c r="O3705">
        <f t="shared" ca="1" si="1378"/>
        <v>-3.2159511452609243E-4</v>
      </c>
      <c r="Q3705">
        <f t="shared" ca="1" si="1389"/>
        <v>2.3208127642569829E-2</v>
      </c>
      <c r="R3705">
        <f t="shared" ca="1" si="1388"/>
        <v>8.2451016515542708E-2</v>
      </c>
      <c r="T3705">
        <f t="shared" ca="1" si="1399"/>
        <v>2.8849523645714751E-2</v>
      </c>
      <c r="U3705">
        <f t="shared" ca="1" si="1394"/>
        <v>8.6552782533339881E-2</v>
      </c>
      <c r="W3705">
        <f t="shared" ca="1" si="1395"/>
        <v>0.19248163986548339</v>
      </c>
      <c r="X3705">
        <f t="shared" ca="1" si="1396"/>
        <v>-0.21186040509612761</v>
      </c>
      <c r="Z3705">
        <f t="shared" ca="1" si="1407"/>
        <v>120.96062596355162</v>
      </c>
      <c r="AA3705">
        <f t="shared" ca="1" si="1407"/>
        <v>120.66535450628339</v>
      </c>
      <c r="AB3705">
        <f t="shared" ca="1" si="1407"/>
        <v>120.48091187224377</v>
      </c>
      <c r="AC3705">
        <f t="shared" ca="1" si="1408"/>
        <v>120.66535450628339</v>
      </c>
      <c r="AE3705">
        <f ca="1">IFERROR(VLOOKUP($B3705,OFFSET(Input!$A$1,0,MATCH(Index!AE$6&amp;" Index",Input!$1:$1,0)-1,10000,2),2,0),AE3704)</f>
        <v>11.46</v>
      </c>
      <c r="AF3705">
        <f t="shared" ca="1" si="1400"/>
        <v>10.342000000000001</v>
      </c>
      <c r="AG3705">
        <f t="shared" ca="1" si="1400"/>
        <v>10.924499999999998</v>
      </c>
      <c r="AH3705">
        <f t="shared" ca="1" si="1400"/>
        <v>10.777200000000001</v>
      </c>
      <c r="AI3705">
        <f t="shared" ca="1" si="1401"/>
        <v>10.924499999999998</v>
      </c>
      <c r="AK3705">
        <f t="shared" ca="1" si="1402"/>
        <v>1</v>
      </c>
      <c r="AL3705">
        <f t="shared" ca="1" si="1403"/>
        <v>-1</v>
      </c>
      <c r="AN3705" t="str">
        <f t="shared" ca="1" si="1411"/>
        <v>Not Down</v>
      </c>
      <c r="AO3705" t="str">
        <f t="shared" ca="1" si="1374"/>
        <v>Not Up</v>
      </c>
      <c r="AQ3705">
        <f t="shared" ca="1" si="1409"/>
        <v>1</v>
      </c>
      <c r="AR3705">
        <f t="shared" ca="1" si="1410"/>
        <v>0</v>
      </c>
      <c r="AT3705">
        <f t="shared" ca="1" si="1390"/>
        <v>0</v>
      </c>
      <c r="AU3705">
        <f t="shared" ca="1" si="1391"/>
        <v>1</v>
      </c>
      <c r="AW3705" s="34">
        <f t="shared" ca="1" si="1358"/>
        <v>2.1773552062813728E-2</v>
      </c>
      <c r="AX3705" s="34">
        <f t="shared" ca="1" si="1359"/>
        <v>2.8239634997231363E-2</v>
      </c>
      <c r="AY3705" s="23">
        <f t="shared" ca="1" si="1404"/>
        <v>2.8239634997231363E-2</v>
      </c>
      <c r="BA3705" s="6">
        <f t="shared" ca="1" si="1397"/>
        <v>1.5</v>
      </c>
      <c r="BB3705">
        <f t="shared" ca="1" si="1398"/>
        <v>1.5</v>
      </c>
      <c r="BC3705" t="str">
        <f t="shared" ca="1" si="1386"/>
        <v>TLT UP Equity</v>
      </c>
      <c r="BD3705" t="str">
        <f t="shared" ca="1" si="1387"/>
        <v>HYG UP Equity</v>
      </c>
      <c r="BF3705">
        <f t="shared" ca="1" si="1405"/>
        <v>1</v>
      </c>
      <c r="BG3705">
        <f t="shared" ca="1" si="1406"/>
        <v>0</v>
      </c>
      <c r="BI3705">
        <f t="shared" ca="1" si="1375"/>
        <v>1</v>
      </c>
      <c r="BJ3705">
        <f t="shared" ca="1" si="1376"/>
        <v>0</v>
      </c>
      <c r="BL3705">
        <f t="shared" ca="1" si="1392"/>
        <v>11.881335490250198</v>
      </c>
      <c r="BM3705">
        <f t="shared" ca="1" si="1393"/>
        <v>0</v>
      </c>
      <c r="BN3705" s="9">
        <f t="shared" ca="1" si="1384"/>
        <v>1</v>
      </c>
      <c r="BO3705" s="9">
        <f t="shared" ca="1" si="1385"/>
        <v>0</v>
      </c>
      <c r="BP3705" s="9">
        <f t="shared" ca="1" si="1379"/>
        <v>1</v>
      </c>
      <c r="BQ3705" s="9">
        <f t="shared" ca="1" si="1380"/>
        <v>0</v>
      </c>
      <c r="BR3705">
        <f t="shared" ca="1" si="1381"/>
        <v>1438.7222908387675</v>
      </c>
      <c r="BS3705">
        <f t="shared" ca="1" si="1382"/>
        <v>1.6983695652175168E-3</v>
      </c>
      <c r="BT3705">
        <f t="shared" ca="1" si="1383"/>
        <v>5.4166666666666671E-5</v>
      </c>
      <c r="BU3705">
        <f t="shared" ca="1" si="1360"/>
        <v>0</v>
      </c>
      <c r="BV3705">
        <f t="shared" ca="1" si="1361"/>
        <v>0</v>
      </c>
      <c r="BW3705" s="35">
        <f ca="1">IFERROR(VLOOKUP($B3705,OFFSET(Input!$A$1,0,MATCH(Index!BW$6&amp;" Index",Input!$1:$1,0)-1,10000,2),2,0)/100,BW3704)</f>
        <v>9.1000000000000004E-3</v>
      </c>
      <c r="BX3705">
        <f t="shared" ca="1" si="1367"/>
        <v>9.2184867412320709E-2</v>
      </c>
      <c r="BY3705">
        <f t="shared" ca="1" si="1368"/>
        <v>4.7274290980677279E-2</v>
      </c>
      <c r="BZ3705">
        <f t="shared" ca="1" si="1369"/>
        <v>-4.3019604792416323E-2</v>
      </c>
      <c r="CA3705">
        <f t="shared" ca="1" si="1370"/>
        <v>2.8904118126774927</v>
      </c>
      <c r="CB3705">
        <f t="shared" ca="1" si="1371"/>
        <v>0</v>
      </c>
      <c r="CC3705">
        <f t="shared" ca="1" si="1372"/>
        <v>2.7079330494920786</v>
      </c>
      <c r="CD3705">
        <f t="shared" ca="1" si="1373"/>
        <v>1137.2909165857468</v>
      </c>
      <c r="CE3705">
        <v>1137.29091658574</v>
      </c>
      <c r="CF3705" t="b">
        <f t="shared" ca="1" si="1362"/>
        <v>1</v>
      </c>
    </row>
    <row r="3706" spans="2:84" x14ac:dyDescent="0.25">
      <c r="B3706" s="2">
        <v>42899</v>
      </c>
      <c r="C3706">
        <f t="shared" ca="1" si="1363"/>
        <v>0</v>
      </c>
      <c r="D3706">
        <f t="shared" ca="1" si="1364"/>
        <v>0</v>
      </c>
      <c r="E3706">
        <f ca="1">IF($B3706&lt;VLOOKUP(E$6&amp;" Equity",Param,4,0),"",IFERROR(VLOOKUP($B3706,OFFSET(Input!$A$1,0,MATCH(Index!E$6&amp;" Equity",Input!$1:$1,0)-1,10000,2),2,0),E3705))</f>
        <v>88.63</v>
      </c>
      <c r="F3706" s="33">
        <v>124.38</v>
      </c>
      <c r="H3706">
        <f ca="1">IFERROR(VLOOKUP($B3706,OFFSET(Input!$A$1,0,MATCH(Index!H$6,Input!$1:$1,0)-1,10000,2),2,0),0)</f>
        <v>0</v>
      </c>
      <c r="I3706">
        <f ca="1">IFERROR(VLOOKUP($B3706,OFFSET(Input!$A$1,0,MATCH(Index!I$6,Input!$1:$1,0)-1,10000,2),2,0),0)</f>
        <v>0</v>
      </c>
      <c r="K3706">
        <f t="shared" ca="1" si="1365"/>
        <v>121.30995323634554</v>
      </c>
      <c r="L3706" s="30">
        <f t="shared" ca="1" si="1366"/>
        <v>143.86791974835151</v>
      </c>
      <c r="N3706">
        <f t="shared" ca="1" si="1377"/>
        <v>1.8068892550119414E-3</v>
      </c>
      <c r="O3706">
        <f t="shared" ca="1" si="1378"/>
        <v>1.608104851902157E-4</v>
      </c>
      <c r="Q3706">
        <f t="shared" ca="1" si="1389"/>
        <v>2.4390520606854035E-2</v>
      </c>
      <c r="R3706">
        <f t="shared" ca="1" si="1388"/>
        <v>7.8656580930203807E-2</v>
      </c>
      <c r="T3706">
        <f t="shared" ca="1" si="1399"/>
        <v>2.8433564315301248E-2</v>
      </c>
      <c r="U3706">
        <f t="shared" ca="1" si="1394"/>
        <v>8.6013594558246143E-2</v>
      </c>
      <c r="W3706">
        <f t="shared" ca="1" si="1395"/>
        <v>0.13006067925165876</v>
      </c>
      <c r="X3706">
        <f t="shared" ca="1" si="1396"/>
        <v>-0.18296483969006727</v>
      </c>
      <c r="Z3706">
        <f t="shared" ca="1" si="1407"/>
        <v>121.00800122884509</v>
      </c>
      <c r="AA3706">
        <f t="shared" ca="1" si="1407"/>
        <v>120.72175214134386</v>
      </c>
      <c r="AB3706">
        <f t="shared" ca="1" si="1407"/>
        <v>120.55328831563691</v>
      </c>
      <c r="AC3706">
        <f t="shared" ca="1" si="1408"/>
        <v>120.72175214134386</v>
      </c>
      <c r="AE3706">
        <f ca="1">IFERROR(VLOOKUP($B3706,OFFSET(Input!$A$1,0,MATCH(Index!AE$6&amp;" Index",Input!$1:$1,0)-1,10000,2),2,0),AE3705)</f>
        <v>10.42</v>
      </c>
      <c r="AF3706">
        <f t="shared" ca="1" si="1400"/>
        <v>10.308</v>
      </c>
      <c r="AG3706">
        <f t="shared" ca="1" si="1400"/>
        <v>10.924499999999997</v>
      </c>
      <c r="AH3706">
        <f t="shared" ca="1" si="1400"/>
        <v>10.803199999999999</v>
      </c>
      <c r="AI3706">
        <f t="shared" ca="1" si="1401"/>
        <v>10.924499999999997</v>
      </c>
      <c r="AK3706">
        <f t="shared" ca="1" si="1402"/>
        <v>1</v>
      </c>
      <c r="AL3706">
        <f t="shared" ca="1" si="1403"/>
        <v>-1</v>
      </c>
      <c r="AN3706" t="str">
        <f t="shared" ca="1" si="1411"/>
        <v>Not Down</v>
      </c>
      <c r="AO3706" t="str">
        <f t="shared" ca="1" si="1374"/>
        <v>Not Up</v>
      </c>
      <c r="AQ3706">
        <f t="shared" ca="1" si="1409"/>
        <v>1</v>
      </c>
      <c r="AR3706">
        <f t="shared" ca="1" si="1410"/>
        <v>0</v>
      </c>
      <c r="AT3706">
        <f t="shared" ca="1" si="1390"/>
        <v>0</v>
      </c>
      <c r="AU3706">
        <f t="shared" ca="1" si="1391"/>
        <v>1</v>
      </c>
      <c r="AW3706" s="34">
        <f t="shared" ca="1" si="1358"/>
        <v>2.3208127642569829E-2</v>
      </c>
      <c r="AX3706" s="34">
        <f t="shared" ca="1" si="1359"/>
        <v>2.8849523645714751E-2</v>
      </c>
      <c r="AY3706" s="23">
        <f t="shared" ca="1" si="1404"/>
        <v>2.8849523645714751E-2</v>
      </c>
      <c r="BA3706" s="6">
        <f t="shared" ca="1" si="1397"/>
        <v>1.5</v>
      </c>
      <c r="BB3706">
        <f t="shared" ca="1" si="1398"/>
        <v>1.5</v>
      </c>
      <c r="BC3706" t="str">
        <f t="shared" ca="1" si="1386"/>
        <v>TLT UP Equity</v>
      </c>
      <c r="BD3706" t="str">
        <f t="shared" ca="1" si="1387"/>
        <v>HYG UP Equity</v>
      </c>
      <c r="BF3706">
        <f t="shared" ca="1" si="1405"/>
        <v>1</v>
      </c>
      <c r="BG3706">
        <f t="shared" ca="1" si="1406"/>
        <v>0</v>
      </c>
      <c r="BI3706">
        <f t="shared" ca="1" si="1375"/>
        <v>1</v>
      </c>
      <c r="BJ3706">
        <f t="shared" ca="1" si="1376"/>
        <v>0</v>
      </c>
      <c r="BL3706">
        <f t="shared" ca="1" si="1392"/>
        <v>11.881335490250198</v>
      </c>
      <c r="BM3706">
        <f t="shared" ca="1" si="1393"/>
        <v>0</v>
      </c>
      <c r="BN3706" s="9">
        <f t="shared" ca="1" si="1384"/>
        <v>1</v>
      </c>
      <c r="BO3706" s="9">
        <f t="shared" ca="1" si="1385"/>
        <v>0</v>
      </c>
      <c r="BP3706" s="9">
        <f t="shared" ca="1" si="1379"/>
        <v>1</v>
      </c>
      <c r="BQ3706" s="9">
        <f t="shared" ca="1" si="1380"/>
        <v>0</v>
      </c>
      <c r="BR3706">
        <f t="shared" ca="1" si="1381"/>
        <v>1441.324252707584</v>
      </c>
      <c r="BS3706">
        <f t="shared" ca="1" si="1382"/>
        <v>1.8085226630495388E-3</v>
      </c>
      <c r="BT3706">
        <f t="shared" ca="1" si="1383"/>
        <v>1.8055555555555558E-5</v>
      </c>
      <c r="BU3706">
        <f t="shared" ca="1" si="1360"/>
        <v>0</v>
      </c>
      <c r="BV3706">
        <f t="shared" ca="1" si="1361"/>
        <v>0</v>
      </c>
      <c r="BW3706" s="35">
        <f ca="1">IFERROR(VLOOKUP($B3706,OFFSET(Input!$A$1,0,MATCH(Index!BW$6&amp;" Index",Input!$1:$1,0)-1,10000,2),2,0)/100,BW3705)</f>
        <v>9.1000000000000004E-3</v>
      </c>
      <c r="BX3706">
        <f t="shared" ca="1" si="1367"/>
        <v>3.0801628990863982E-2</v>
      </c>
      <c r="BY3706">
        <f t="shared" ca="1" si="1368"/>
        <v>1.579570717480204E-2</v>
      </c>
      <c r="BZ3706">
        <f t="shared" ca="1" si="1369"/>
        <v>-1.4374093529069857E-2</v>
      </c>
      <c r="CA3706">
        <f t="shared" ca="1" si="1370"/>
        <v>3.0852245956885582</v>
      </c>
      <c r="CB3706">
        <f t="shared" ca="1" si="1371"/>
        <v>0</v>
      </c>
      <c r="CC3706">
        <f t="shared" ca="1" si="1372"/>
        <v>3.0242531659938221</v>
      </c>
      <c r="CD3706">
        <f t="shared" ca="1" si="1373"/>
        <v>1140.3151697517405</v>
      </c>
      <c r="CE3706">
        <v>1140.3151697517401</v>
      </c>
      <c r="CF3706" t="b">
        <f t="shared" ca="1" si="1362"/>
        <v>1</v>
      </c>
    </row>
    <row r="3707" spans="2:84" x14ac:dyDescent="0.25">
      <c r="B3707" s="2">
        <v>42900</v>
      </c>
      <c r="C3707">
        <f t="shared" ca="1" si="1363"/>
        <v>0</v>
      </c>
      <c r="D3707">
        <f t="shared" ca="1" si="1364"/>
        <v>0</v>
      </c>
      <c r="E3707">
        <f ca="1">IF($B3707&lt;VLOOKUP(E$6&amp;" Equity",Param,4,0),"",IFERROR(VLOOKUP($B3707,OFFSET(Input!$A$1,0,MATCH(Index!E$6&amp;" Equity",Input!$1:$1,0)-1,10000,2),2,0),E3706))</f>
        <v>88.64</v>
      </c>
      <c r="F3707" s="33">
        <v>126.3</v>
      </c>
      <c r="H3707">
        <f ca="1">IFERROR(VLOOKUP($B3707,OFFSET(Input!$A$1,0,MATCH(Index!H$6,Input!$1:$1,0)-1,10000,2),2,0),0)</f>
        <v>0</v>
      </c>
      <c r="I3707">
        <f ca="1">IFERROR(VLOOKUP($B3707,OFFSET(Input!$A$1,0,MATCH(Index!I$6,Input!$1:$1,0)-1,10000,2),2,0),0)</f>
        <v>0</v>
      </c>
      <c r="K3707">
        <f t="shared" ca="1" si="1365"/>
        <v>121.32364047015311</v>
      </c>
      <c r="L3707" s="30">
        <f t="shared" ca="1" si="1366"/>
        <v>146.08874629535936</v>
      </c>
      <c r="N3707">
        <f t="shared" ca="1" si="1377"/>
        <v>1.1282224866724828E-4</v>
      </c>
      <c r="O3707">
        <f t="shared" ca="1" si="1378"/>
        <v>1.5318633680702305E-2</v>
      </c>
      <c r="Q3707">
        <f t="shared" ca="1" si="1389"/>
        <v>2.4390523573370237E-2</v>
      </c>
      <c r="R3707">
        <f t="shared" ca="1" si="1388"/>
        <v>0.10928597189870012</v>
      </c>
      <c r="T3707">
        <f t="shared" ca="1" si="1399"/>
        <v>2.7951440206784729E-2</v>
      </c>
      <c r="U3707">
        <f t="shared" ca="1" si="1394"/>
        <v>0.10090395432626476</v>
      </c>
      <c r="W3707">
        <f t="shared" ca="1" si="1395"/>
        <v>0.11260864054663607</v>
      </c>
      <c r="X3707">
        <f t="shared" ca="1" si="1396"/>
        <v>-0.17535238656221377</v>
      </c>
      <c r="Z3707">
        <f t="shared" ca="1" si="1407"/>
        <v>121.05810813428654</v>
      </c>
      <c r="AA3707">
        <f t="shared" ca="1" si="1407"/>
        <v>120.76997517910763</v>
      </c>
      <c r="AB3707">
        <f t="shared" ca="1" si="1407"/>
        <v>120.62948324862373</v>
      </c>
      <c r="AC3707">
        <f t="shared" ca="1" si="1408"/>
        <v>120.76997517910763</v>
      </c>
      <c r="AE3707">
        <f ca="1">IFERROR(VLOOKUP($B3707,OFFSET(Input!$A$1,0,MATCH(Index!AE$6&amp;" Index",Input!$1:$1,0)-1,10000,2),2,0),AE3706)</f>
        <v>10.64</v>
      </c>
      <c r="AF3707">
        <f t="shared" ca="1" si="1400"/>
        <v>10.302666666666664</v>
      </c>
      <c r="AG3707">
        <f t="shared" ca="1" si="1400"/>
        <v>10.923999999999998</v>
      </c>
      <c r="AH3707">
        <f t="shared" ca="1" si="1400"/>
        <v>10.830399999999997</v>
      </c>
      <c r="AI3707">
        <f t="shared" ca="1" si="1401"/>
        <v>10.923999999999998</v>
      </c>
      <c r="AK3707">
        <f t="shared" ca="1" si="1402"/>
        <v>1</v>
      </c>
      <c r="AL3707">
        <f t="shared" ca="1" si="1403"/>
        <v>-1</v>
      </c>
      <c r="AN3707" t="str">
        <f t="shared" ca="1" si="1411"/>
        <v>Not Down</v>
      </c>
      <c r="AO3707" t="str">
        <f t="shared" ca="1" si="1374"/>
        <v>Not Up</v>
      </c>
      <c r="AQ3707">
        <f t="shared" ca="1" si="1409"/>
        <v>1</v>
      </c>
      <c r="AR3707">
        <f t="shared" ca="1" si="1410"/>
        <v>0</v>
      </c>
      <c r="AT3707">
        <f t="shared" ca="1" si="1390"/>
        <v>0</v>
      </c>
      <c r="AU3707">
        <f t="shared" ca="1" si="1391"/>
        <v>1</v>
      </c>
      <c r="AW3707" s="34">
        <f t="shared" ca="1" si="1358"/>
        <v>2.4390520606854035E-2</v>
      </c>
      <c r="AX3707" s="34">
        <f t="shared" ca="1" si="1359"/>
        <v>2.8433564315301248E-2</v>
      </c>
      <c r="AY3707" s="23">
        <f t="shared" ca="1" si="1404"/>
        <v>2.8433564315301248E-2</v>
      </c>
      <c r="BA3707" s="6">
        <f t="shared" ca="1" si="1397"/>
        <v>1.5</v>
      </c>
      <c r="BB3707">
        <f t="shared" ca="1" si="1398"/>
        <v>1.5</v>
      </c>
      <c r="BC3707" t="str">
        <f t="shared" ca="1" si="1386"/>
        <v>TLT UP Equity</v>
      </c>
      <c r="BD3707" t="str">
        <f t="shared" ca="1" si="1387"/>
        <v>HYG UP Equity</v>
      </c>
      <c r="BF3707">
        <f t="shared" ca="1" si="1405"/>
        <v>1</v>
      </c>
      <c r="BG3707">
        <f t="shared" ca="1" si="1406"/>
        <v>0</v>
      </c>
      <c r="BI3707">
        <f t="shared" ca="1" si="1375"/>
        <v>1</v>
      </c>
      <c r="BJ3707">
        <f t="shared" ca="1" si="1376"/>
        <v>0</v>
      </c>
      <c r="BL3707">
        <f t="shared" ca="1" si="1392"/>
        <v>11.881335490250198</v>
      </c>
      <c r="BM3707">
        <f t="shared" ca="1" si="1393"/>
        <v>0</v>
      </c>
      <c r="BN3707" s="9">
        <f t="shared" ca="1" si="1384"/>
        <v>1</v>
      </c>
      <c r="BO3707" s="9">
        <f t="shared" ca="1" si="1385"/>
        <v>0</v>
      </c>
      <c r="BP3707" s="9">
        <f t="shared" ca="1" si="1379"/>
        <v>1</v>
      </c>
      <c r="BQ3707" s="9">
        <f t="shared" ca="1" si="1380"/>
        <v>0</v>
      </c>
      <c r="BR3707">
        <f t="shared" ca="1" si="1381"/>
        <v>1441.4868753243852</v>
      </c>
      <c r="BS3707">
        <f t="shared" ca="1" si="1382"/>
        <v>1.1282861333650196E-4</v>
      </c>
      <c r="BT3707">
        <f t="shared" ca="1" si="1383"/>
        <v>1.8055555555555558E-5</v>
      </c>
      <c r="BU3707">
        <f t="shared" ca="1" si="1360"/>
        <v>0</v>
      </c>
      <c r="BV3707">
        <f t="shared" ca="1" si="1361"/>
        <v>0</v>
      </c>
      <c r="BW3707" s="35">
        <f ca="1">IFERROR(VLOOKUP($B3707,OFFSET(Input!$A$1,0,MATCH(Index!BW$6&amp;" Index",Input!$1:$1,0)-1,10000,2),2,0)/100,BW3706)</f>
        <v>9.1000000000000004E-3</v>
      </c>
      <c r="BX3707">
        <f t="shared" ca="1" si="1367"/>
        <v>3.0883535847442981E-2</v>
      </c>
      <c r="BY3707">
        <f t="shared" ca="1" si="1368"/>
        <v>1.5837710690996397E-2</v>
      </c>
      <c r="BZ3707">
        <f t="shared" ca="1" si="1369"/>
        <v>-1.4412316728806721E-2</v>
      </c>
      <c r="CA3707">
        <f t="shared" ca="1" si="1370"/>
        <v>0.19299026905450009</v>
      </c>
      <c r="CB3707">
        <f t="shared" ca="1" si="1371"/>
        <v>0</v>
      </c>
      <c r="CC3707">
        <f t="shared" ca="1" si="1372"/>
        <v>0.13185670578725397</v>
      </c>
      <c r="CD3707">
        <f t="shared" ca="1" si="1373"/>
        <v>1140.4470264575277</v>
      </c>
      <c r="CE3707">
        <v>1140.44702645752</v>
      </c>
      <c r="CF3707" t="b">
        <f t="shared" ca="1" si="1362"/>
        <v>1</v>
      </c>
    </row>
    <row r="3708" spans="2:84" x14ac:dyDescent="0.25">
      <c r="B3708" s="2">
        <v>42901</v>
      </c>
      <c r="C3708">
        <f t="shared" ca="1" si="1363"/>
        <v>0</v>
      </c>
      <c r="D3708">
        <f t="shared" ca="1" si="1364"/>
        <v>0</v>
      </c>
      <c r="E3708">
        <f ca="1">IF($B3708&lt;VLOOKUP(E$6&amp;" Equity",Param,4,0),"",IFERROR(VLOOKUP($B3708,OFFSET(Input!$A$1,0,MATCH(Index!E$6&amp;" Equity",Input!$1:$1,0)-1,10000,2),2,0),E3707))</f>
        <v>88.3</v>
      </c>
      <c r="F3708" s="33">
        <v>126.1</v>
      </c>
      <c r="H3708">
        <f ca="1">IFERROR(VLOOKUP($B3708,OFFSET(Input!$A$1,0,MATCH(Index!H$6,Input!$1:$1,0)-1,10000,2),2,0),0)</f>
        <v>0</v>
      </c>
      <c r="I3708">
        <f ca="1">IFERROR(VLOOKUP($B3708,OFFSET(Input!$A$1,0,MATCH(Index!I$6,Input!$1:$1,0)-1,10000,2),2,0),0)</f>
        <v>0</v>
      </c>
      <c r="K3708">
        <f t="shared" ca="1" si="1365"/>
        <v>120.85827452069628</v>
      </c>
      <c r="L3708" s="30">
        <f t="shared" ca="1" si="1366"/>
        <v>145.85741019671272</v>
      </c>
      <c r="N3708">
        <f t="shared" ca="1" si="1377"/>
        <v>-3.8431153890594043E-3</v>
      </c>
      <c r="O3708">
        <f t="shared" ca="1" si="1378"/>
        <v>-1.5847863855714078E-3</v>
      </c>
      <c r="Q3708">
        <f t="shared" ca="1" si="1389"/>
        <v>2.7488570488151929E-2</v>
      </c>
      <c r="R3708">
        <f t="shared" ca="1" si="1388"/>
        <v>0.10957390238067902</v>
      </c>
      <c r="T3708">
        <f t="shared" ca="1" si="1399"/>
        <v>2.6843009301284342E-2</v>
      </c>
      <c r="U3708">
        <f t="shared" ca="1" si="1394"/>
        <v>8.7052319955526092E-2</v>
      </c>
      <c r="W3708">
        <f t="shared" ca="1" si="1395"/>
        <v>0.14808089487584258</v>
      </c>
      <c r="X3708">
        <f t="shared" ca="1" si="1396"/>
        <v>0.16633064856311047</v>
      </c>
      <c r="Z3708">
        <f t="shared" ca="1" si="1407"/>
        <v>121.02662749652919</v>
      </c>
      <c r="AA3708">
        <f t="shared" ca="1" si="1407"/>
        <v>120.82150679635974</v>
      </c>
      <c r="AB3708">
        <f t="shared" ca="1" si="1407"/>
        <v>120.66634720877026</v>
      </c>
      <c r="AC3708">
        <f t="shared" ca="1" si="1408"/>
        <v>120.82150679635974</v>
      </c>
      <c r="AE3708">
        <f ca="1">IFERROR(VLOOKUP($B3708,OFFSET(Input!$A$1,0,MATCH(Index!AE$6&amp;" Index",Input!$1:$1,0)-1,10000,2),2,0),AE3707)</f>
        <v>10.9</v>
      </c>
      <c r="AF3708">
        <f t="shared" ca="1" si="1400"/>
        <v>10.361333333333333</v>
      </c>
      <c r="AG3708">
        <f t="shared" ca="1" si="1400"/>
        <v>10.689499999999999</v>
      </c>
      <c r="AH3708">
        <f t="shared" ca="1" si="1400"/>
        <v>10.857999999999997</v>
      </c>
      <c r="AI3708">
        <f t="shared" ca="1" si="1401"/>
        <v>10.857999999999997</v>
      </c>
      <c r="AK3708">
        <f t="shared" ca="1" si="1402"/>
        <v>1</v>
      </c>
      <c r="AL3708">
        <f t="shared" ca="1" si="1403"/>
        <v>-1</v>
      </c>
      <c r="AN3708" t="str">
        <f t="shared" ca="1" si="1411"/>
        <v>Not Down</v>
      </c>
      <c r="AO3708" t="str">
        <f t="shared" ca="1" si="1374"/>
        <v>Not Up</v>
      </c>
      <c r="AQ3708">
        <f t="shared" ca="1" si="1409"/>
        <v>1</v>
      </c>
      <c r="AR3708">
        <f t="shared" ca="1" si="1410"/>
        <v>0</v>
      </c>
      <c r="AT3708">
        <f t="shared" ca="1" si="1390"/>
        <v>0</v>
      </c>
      <c r="AU3708">
        <f t="shared" ca="1" si="1391"/>
        <v>1</v>
      </c>
      <c r="AW3708" s="34">
        <f t="shared" ca="1" si="1358"/>
        <v>2.4390523573370237E-2</v>
      </c>
      <c r="AX3708" s="34">
        <f t="shared" ca="1" si="1359"/>
        <v>2.7951440206784729E-2</v>
      </c>
      <c r="AY3708" s="23">
        <f t="shared" ca="1" si="1404"/>
        <v>2.7951440206784729E-2</v>
      </c>
      <c r="BA3708" s="6">
        <f t="shared" ca="1" si="1397"/>
        <v>1.5</v>
      </c>
      <c r="BB3708">
        <f t="shared" ca="1" si="1398"/>
        <v>1.5</v>
      </c>
      <c r="BC3708" t="str">
        <f t="shared" ca="1" si="1386"/>
        <v>TLT UP Equity</v>
      </c>
      <c r="BD3708" t="str">
        <f t="shared" ca="1" si="1387"/>
        <v>HYG UP Equity</v>
      </c>
      <c r="BF3708">
        <f t="shared" ca="1" si="1405"/>
        <v>1</v>
      </c>
      <c r="BG3708">
        <f t="shared" ca="1" si="1406"/>
        <v>0</v>
      </c>
      <c r="BI3708">
        <f t="shared" ca="1" si="1375"/>
        <v>1</v>
      </c>
      <c r="BJ3708">
        <f t="shared" ca="1" si="1376"/>
        <v>0</v>
      </c>
      <c r="BL3708">
        <f t="shared" ca="1" si="1392"/>
        <v>11.881335490250198</v>
      </c>
      <c r="BM3708">
        <f t="shared" ca="1" si="1393"/>
        <v>0</v>
      </c>
      <c r="BN3708" s="9">
        <f t="shared" ca="1" si="1384"/>
        <v>1</v>
      </c>
      <c r="BO3708" s="9">
        <f t="shared" ca="1" si="1385"/>
        <v>0</v>
      </c>
      <c r="BP3708" s="9">
        <f t="shared" ca="1" si="1379"/>
        <v>1</v>
      </c>
      <c r="BQ3708" s="9">
        <f t="shared" ca="1" si="1380"/>
        <v>0</v>
      </c>
      <c r="BR3708">
        <f t="shared" ca="1" si="1381"/>
        <v>1435.9577063531499</v>
      </c>
      <c r="BS3708">
        <f t="shared" ca="1" si="1382"/>
        <v>-3.8357400722022206E-3</v>
      </c>
      <c r="BT3708">
        <f t="shared" ca="1" si="1383"/>
        <v>1.8055555555555558E-5</v>
      </c>
      <c r="BU3708">
        <f t="shared" ca="1" si="1360"/>
        <v>0</v>
      </c>
      <c r="BV3708">
        <f t="shared" ca="1" si="1361"/>
        <v>0</v>
      </c>
      <c r="BW3708" s="35">
        <f ca="1">IFERROR(VLOOKUP($B3708,OFFSET(Input!$A$1,0,MATCH(Index!BW$6&amp;" Index",Input!$1:$1,0)-1,10000,2),2,0)/100,BW3707)</f>
        <v>1.1599999999999999E-2</v>
      </c>
      <c r="BX3708">
        <f t="shared" ca="1" si="1367"/>
        <v>3.088710696655805E-2</v>
      </c>
      <c r="BY3708">
        <f t="shared" ca="1" si="1368"/>
        <v>1.5839542034132331E-2</v>
      </c>
      <c r="BZ3708">
        <f t="shared" ca="1" si="1369"/>
        <v>-1.4413983251060421E-2</v>
      </c>
      <c r="CA3708">
        <f t="shared" ca="1" si="1370"/>
        <v>-6.5616875394105083</v>
      </c>
      <c r="CB3708">
        <f t="shared" ca="1" si="1371"/>
        <v>0</v>
      </c>
      <c r="CC3708">
        <f t="shared" ca="1" si="1372"/>
        <v>-6.6228281716622588</v>
      </c>
      <c r="CD3708">
        <f t="shared" ca="1" si="1373"/>
        <v>1133.8241982858656</v>
      </c>
      <c r="CE3708">
        <v>1133.8241982858599</v>
      </c>
      <c r="CF3708" t="b">
        <f t="shared" ca="1" si="1362"/>
        <v>1</v>
      </c>
    </row>
    <row r="3709" spans="2:84" x14ac:dyDescent="0.25">
      <c r="B3709" s="2">
        <v>42902</v>
      </c>
      <c r="C3709">
        <f t="shared" ca="1" si="1363"/>
        <v>0</v>
      </c>
      <c r="D3709">
        <f t="shared" ca="1" si="1364"/>
        <v>0</v>
      </c>
      <c r="E3709">
        <f ca="1">IF($B3709&lt;VLOOKUP(E$6&amp;" Equity",Param,4,0),"",IFERROR(VLOOKUP($B3709,OFFSET(Input!$A$1,0,MATCH(Index!E$6&amp;" Equity",Input!$1:$1,0)-1,10000,2),2,0),E3708))</f>
        <v>88.15</v>
      </c>
      <c r="F3709" s="33">
        <v>126.35</v>
      </c>
      <c r="H3709">
        <f ca="1">IFERROR(VLOOKUP($B3709,OFFSET(Input!$A$1,0,MATCH(Index!H$6,Input!$1:$1,0)-1,10000,2),2,0),0)</f>
        <v>0</v>
      </c>
      <c r="I3709">
        <f ca="1">IFERROR(VLOOKUP($B3709,OFFSET(Input!$A$1,0,MATCH(Index!I$6,Input!$1:$1,0)-1,10000,2),2,0),0)</f>
        <v>0</v>
      </c>
      <c r="K3709">
        <f t="shared" ca="1" si="1365"/>
        <v>120.652966013583</v>
      </c>
      <c r="L3709" s="30">
        <f t="shared" ca="1" si="1366"/>
        <v>146.14658032002103</v>
      </c>
      <c r="N3709">
        <f t="shared" ca="1" si="1377"/>
        <v>-1.7001987660349592E-3</v>
      </c>
      <c r="O3709">
        <f t="shared" ca="1" si="1378"/>
        <v>1.9805908633293507E-3</v>
      </c>
      <c r="Q3709">
        <f t="shared" ca="1" si="1389"/>
        <v>2.8643199213349315E-2</v>
      </c>
      <c r="R3709">
        <f t="shared" ca="1" si="1388"/>
        <v>9.2809975451054891E-2</v>
      </c>
      <c r="T3709">
        <f t="shared" ca="1" si="1399"/>
        <v>2.7215581934103998E-2</v>
      </c>
      <c r="U3709">
        <f t="shared" ca="1" si="1394"/>
        <v>8.7242775167853573E-2</v>
      </c>
      <c r="W3709">
        <f t="shared" ca="1" si="1395"/>
        <v>7.2857720596269646E-2</v>
      </c>
      <c r="X3709">
        <f t="shared" ca="1" si="1396"/>
        <v>0.13897912574043772</v>
      </c>
      <c r="Z3709">
        <f t="shared" ca="1" si="1407"/>
        <v>120.9677723911567</v>
      </c>
      <c r="AA3709">
        <f t="shared" ca="1" si="1407"/>
        <v>120.85595840442002</v>
      </c>
      <c r="AB3709">
        <f t="shared" ca="1" si="1407"/>
        <v>120.69445366192535</v>
      </c>
      <c r="AC3709">
        <f t="shared" ca="1" si="1408"/>
        <v>120.85595840442002</v>
      </c>
      <c r="AE3709">
        <f ca="1">IFERROR(VLOOKUP($B3709,OFFSET(Input!$A$1,0,MATCH(Index!AE$6&amp;" Index",Input!$1:$1,0)-1,10000,2),2,0),AE3708)</f>
        <v>10.38</v>
      </c>
      <c r="AF3709">
        <f t="shared" ca="1" si="1400"/>
        <v>10.387333333333334</v>
      </c>
      <c r="AG3709">
        <f t="shared" ca="1" si="1400"/>
        <v>10.475499999999998</v>
      </c>
      <c r="AH3709">
        <f t="shared" ca="1" si="1400"/>
        <v>10.849199999999996</v>
      </c>
      <c r="AI3709">
        <f t="shared" ca="1" si="1401"/>
        <v>10.849199999999996</v>
      </c>
      <c r="AK3709">
        <f t="shared" ca="1" si="1402"/>
        <v>1</v>
      </c>
      <c r="AL3709">
        <f t="shared" ca="1" si="1403"/>
        <v>-1</v>
      </c>
      <c r="AN3709" t="str">
        <f t="shared" ca="1" si="1411"/>
        <v>Not Down</v>
      </c>
      <c r="AO3709" t="str">
        <f t="shared" ca="1" si="1374"/>
        <v>Not Up</v>
      </c>
      <c r="AQ3709">
        <f t="shared" ca="1" si="1409"/>
        <v>1</v>
      </c>
      <c r="AR3709">
        <f t="shared" ca="1" si="1410"/>
        <v>0</v>
      </c>
      <c r="AT3709">
        <f t="shared" ca="1" si="1390"/>
        <v>0</v>
      </c>
      <c r="AU3709">
        <f t="shared" ca="1" si="1391"/>
        <v>1</v>
      </c>
      <c r="AW3709" s="34">
        <f t="shared" ca="1" si="1358"/>
        <v>2.7488570488151929E-2</v>
      </c>
      <c r="AX3709" s="34">
        <f t="shared" ca="1" si="1359"/>
        <v>2.6843009301284342E-2</v>
      </c>
      <c r="AY3709" s="23">
        <f t="shared" ca="1" si="1404"/>
        <v>2.7488570488151929E-2</v>
      </c>
      <c r="BA3709" s="6">
        <f t="shared" ca="1" si="1397"/>
        <v>1.5</v>
      </c>
      <c r="BB3709">
        <f t="shared" ca="1" si="1398"/>
        <v>1.5</v>
      </c>
      <c r="BC3709" t="str">
        <f t="shared" ca="1" si="1386"/>
        <v>TLT UP Equity</v>
      </c>
      <c r="BD3709" t="str">
        <f t="shared" ca="1" si="1387"/>
        <v>HYG UP Equity</v>
      </c>
      <c r="BF3709">
        <f t="shared" ca="1" si="1405"/>
        <v>1</v>
      </c>
      <c r="BG3709">
        <f t="shared" ca="1" si="1406"/>
        <v>0</v>
      </c>
      <c r="BI3709">
        <f t="shared" ca="1" si="1375"/>
        <v>1</v>
      </c>
      <c r="BJ3709">
        <f t="shared" ca="1" si="1376"/>
        <v>0</v>
      </c>
      <c r="BL3709">
        <f t="shared" ca="1" si="1392"/>
        <v>11.881335490250198</v>
      </c>
      <c r="BM3709">
        <f t="shared" ca="1" si="1393"/>
        <v>0</v>
      </c>
      <c r="BN3709" s="9">
        <f t="shared" ca="1" si="1384"/>
        <v>1</v>
      </c>
      <c r="BO3709" s="9">
        <f t="shared" ca="1" si="1385"/>
        <v>0</v>
      </c>
      <c r="BP3709" s="9">
        <f t="shared" ca="1" si="1379"/>
        <v>1</v>
      </c>
      <c r="BQ3709" s="9">
        <f t="shared" ca="1" si="1380"/>
        <v>0</v>
      </c>
      <c r="BR3709">
        <f t="shared" ca="1" si="1381"/>
        <v>1433.5183671011346</v>
      </c>
      <c r="BS3709">
        <f t="shared" ca="1" si="1382"/>
        <v>-1.698754246885481E-3</v>
      </c>
      <c r="BT3709">
        <f t="shared" ca="1" si="1383"/>
        <v>1.8055555555555558E-5</v>
      </c>
      <c r="BU3709">
        <f t="shared" ca="1" si="1360"/>
        <v>0</v>
      </c>
      <c r="BV3709">
        <f t="shared" ca="1" si="1361"/>
        <v>0</v>
      </c>
      <c r="BW3709" s="35">
        <f ca="1">IFERROR(VLOOKUP($B3709,OFFSET(Input!$A$1,0,MATCH(Index!BW$6&amp;" Index",Input!$1:$1,0)-1,10000,2),2,0)/100,BW3708)</f>
        <v>1.1599999999999999E-2</v>
      </c>
      <c r="BX3709">
        <f t="shared" ca="1" si="1367"/>
        <v>3.0707738703575533E-2</v>
      </c>
      <c r="BY3709">
        <f t="shared" ca="1" si="1368"/>
        <v>1.574755830952591E-2</v>
      </c>
      <c r="BZ3709">
        <f t="shared" ca="1" si="1369"/>
        <v>-1.8267167639050057E-2</v>
      </c>
      <c r="CA3709">
        <f t="shared" ca="1" si="1370"/>
        <v>-2.8891330080894599</v>
      </c>
      <c r="CB3709">
        <f t="shared" ca="1" si="1371"/>
        <v>0</v>
      </c>
      <c r="CC3709">
        <f t="shared" ca="1" si="1372"/>
        <v>-2.9538554727416115</v>
      </c>
      <c r="CD3709">
        <f t="shared" ca="1" si="1373"/>
        <v>1130.8703428131239</v>
      </c>
      <c r="CE3709">
        <v>1130.87034281312</v>
      </c>
      <c r="CF3709" t="b">
        <f t="shared" ca="1" si="1362"/>
        <v>1</v>
      </c>
    </row>
    <row r="3710" spans="2:84" x14ac:dyDescent="0.25">
      <c r="B3710" s="2">
        <v>42905</v>
      </c>
      <c r="C3710">
        <f t="shared" ca="1" si="1363"/>
        <v>0</v>
      </c>
      <c r="D3710">
        <f t="shared" ca="1" si="1364"/>
        <v>0</v>
      </c>
      <c r="E3710">
        <f ca="1">IF($B3710&lt;VLOOKUP(E$6&amp;" Equity",Param,4,0),"",IFERROR(VLOOKUP($B3710,OFFSET(Input!$A$1,0,MATCH(Index!E$6&amp;" Equity",Input!$1:$1,0)-1,10000,2),2,0),E3709))</f>
        <v>88.42</v>
      </c>
      <c r="F3710" s="33">
        <v>126.17</v>
      </c>
      <c r="H3710">
        <f ca="1">IFERROR(VLOOKUP($B3710,OFFSET(Input!$A$1,0,MATCH(Index!H$6,Input!$1:$1,0)-1,10000,2),2,0),0)</f>
        <v>0</v>
      </c>
      <c r="I3710">
        <f ca="1">IFERROR(VLOOKUP($B3710,OFFSET(Input!$A$1,0,MATCH(Index!I$6,Input!$1:$1,0)-1,10000,2),2,0),0)</f>
        <v>0</v>
      </c>
      <c r="K3710">
        <f t="shared" ca="1" si="1365"/>
        <v>121.02252132638692</v>
      </c>
      <c r="L3710" s="30">
        <f t="shared" ca="1" si="1366"/>
        <v>145.93837783123905</v>
      </c>
      <c r="N3710">
        <f t="shared" ca="1" si="1377"/>
        <v>3.0582795542177712E-3</v>
      </c>
      <c r="O3710">
        <f t="shared" ca="1" si="1378"/>
        <v>-1.4256298945532788E-3</v>
      </c>
      <c r="Q3710">
        <f t="shared" ca="1" si="1389"/>
        <v>3.218007359214884E-2</v>
      </c>
      <c r="R3710">
        <f t="shared" ca="1" si="1388"/>
        <v>8.7677110334554886E-2</v>
      </c>
      <c r="T3710">
        <f t="shared" ca="1" si="1399"/>
        <v>2.8582830850561708E-2</v>
      </c>
      <c r="U3710">
        <f t="shared" ca="1" si="1394"/>
        <v>8.6991423015280442E-2</v>
      </c>
      <c r="W3710">
        <f t="shared" ca="1" si="1395"/>
        <v>-2.0559823943120958E-2</v>
      </c>
      <c r="X3710">
        <f t="shared" ca="1" si="1396"/>
        <v>8.9020437857304069E-2</v>
      </c>
      <c r="Z3710">
        <f t="shared" ca="1" si="1407"/>
        <v>120.95682260411066</v>
      </c>
      <c r="AA3710">
        <f t="shared" ca="1" si="1407"/>
        <v>120.89798444398255</v>
      </c>
      <c r="AB3710">
        <f t="shared" ca="1" si="1407"/>
        <v>120.7389778277133</v>
      </c>
      <c r="AC3710">
        <f t="shared" ca="1" si="1408"/>
        <v>120.89798444398255</v>
      </c>
      <c r="AE3710">
        <f ca="1">IFERROR(VLOOKUP($B3710,OFFSET(Input!$A$1,0,MATCH(Index!AE$6&amp;" Index",Input!$1:$1,0)-1,10000,2),2,0),AE3709)</f>
        <v>10.37</v>
      </c>
      <c r="AF3710">
        <f t="shared" ca="1" si="1400"/>
        <v>10.424666666666667</v>
      </c>
      <c r="AG3710">
        <f t="shared" ca="1" si="1400"/>
        <v>10.391999999999999</v>
      </c>
      <c r="AH3710">
        <f t="shared" ca="1" si="1400"/>
        <v>10.847999999999999</v>
      </c>
      <c r="AI3710">
        <f t="shared" ca="1" si="1401"/>
        <v>10.847999999999999</v>
      </c>
      <c r="AK3710">
        <f t="shared" ca="1" si="1402"/>
        <v>1</v>
      </c>
      <c r="AL3710">
        <f t="shared" ca="1" si="1403"/>
        <v>-1</v>
      </c>
      <c r="AN3710" t="str">
        <f t="shared" ca="1" si="1411"/>
        <v>Not Down</v>
      </c>
      <c r="AO3710" t="str">
        <f t="shared" ca="1" si="1374"/>
        <v>Not Up</v>
      </c>
      <c r="AQ3710">
        <f t="shared" ca="1" si="1409"/>
        <v>1</v>
      </c>
      <c r="AR3710">
        <f t="shared" ca="1" si="1410"/>
        <v>0</v>
      </c>
      <c r="AT3710">
        <f t="shared" ca="1" si="1390"/>
        <v>0</v>
      </c>
      <c r="AU3710">
        <f t="shared" ca="1" si="1391"/>
        <v>1</v>
      </c>
      <c r="AW3710" s="34">
        <f t="shared" ca="1" si="1358"/>
        <v>2.8643199213349315E-2</v>
      </c>
      <c r="AX3710" s="34">
        <f t="shared" ca="1" si="1359"/>
        <v>2.7215581934103998E-2</v>
      </c>
      <c r="AY3710" s="23">
        <f t="shared" ca="1" si="1404"/>
        <v>2.8643199213349315E-2</v>
      </c>
      <c r="BA3710" s="6">
        <f t="shared" ca="1" si="1397"/>
        <v>1.5</v>
      </c>
      <c r="BB3710">
        <f t="shared" ca="1" si="1398"/>
        <v>1.5</v>
      </c>
      <c r="BC3710" t="str">
        <f t="shared" ca="1" si="1386"/>
        <v>TLT UP Equity</v>
      </c>
      <c r="BD3710" t="str">
        <f t="shared" ca="1" si="1387"/>
        <v>HYG UP Equity</v>
      </c>
      <c r="BF3710">
        <f t="shared" ca="1" si="1405"/>
        <v>1</v>
      </c>
      <c r="BG3710">
        <f t="shared" ca="1" si="1406"/>
        <v>0</v>
      </c>
      <c r="BI3710">
        <f t="shared" ca="1" si="1375"/>
        <v>1</v>
      </c>
      <c r="BJ3710">
        <f t="shared" ca="1" si="1376"/>
        <v>0</v>
      </c>
      <c r="BL3710">
        <f t="shared" ca="1" si="1392"/>
        <v>11.881335490250198</v>
      </c>
      <c r="BM3710">
        <f t="shared" ca="1" si="1393"/>
        <v>0</v>
      </c>
      <c r="BN3710" s="9">
        <f t="shared" ca="1" si="1384"/>
        <v>1</v>
      </c>
      <c r="BO3710" s="9">
        <f t="shared" ca="1" si="1385"/>
        <v>0</v>
      </c>
      <c r="BP3710" s="9">
        <f t="shared" ca="1" si="1379"/>
        <v>1</v>
      </c>
      <c r="BQ3710" s="9">
        <f t="shared" ca="1" si="1380"/>
        <v>0</v>
      </c>
      <c r="BR3710">
        <f t="shared" ca="1" si="1381"/>
        <v>1437.9091777547624</v>
      </c>
      <c r="BS3710">
        <f t="shared" ca="1" si="1382"/>
        <v>3.0629608621666193E-3</v>
      </c>
      <c r="BT3710">
        <f t="shared" ca="1" si="1383"/>
        <v>5.4166666666666671E-5</v>
      </c>
      <c r="BU3710">
        <f t="shared" ca="1" si="1360"/>
        <v>0</v>
      </c>
      <c r="BV3710">
        <f t="shared" ca="1" si="1361"/>
        <v>0</v>
      </c>
      <c r="BW3710" s="35">
        <f ca="1">IFERROR(VLOOKUP($B3710,OFFSET(Input!$A$1,0,MATCH(Index!BW$6&amp;" Index",Input!$1:$1,0)-1,10000,2),2,0)/100,BW3709)</f>
        <v>1.1599999999999999E-2</v>
      </c>
      <c r="BX3710">
        <f t="shared" ca="1" si="1367"/>
        <v>9.1883215353566333E-2</v>
      </c>
      <c r="BY3710">
        <f t="shared" ca="1" si="1368"/>
        <v>4.7119597617213495E-2</v>
      </c>
      <c r="BZ3710">
        <f t="shared" ca="1" si="1369"/>
        <v>-5.4658733235967649E-2</v>
      </c>
      <c r="CA3710">
        <f t="shared" ca="1" si="1370"/>
        <v>5.1957174003323194</v>
      </c>
      <c r="CB3710">
        <f t="shared" ca="1" si="1371"/>
        <v>0</v>
      </c>
      <c r="CC3710">
        <f t="shared" ca="1" si="1372"/>
        <v>5.0020558541255715</v>
      </c>
      <c r="CD3710">
        <f t="shared" ca="1" si="1373"/>
        <v>1135.8723986672494</v>
      </c>
      <c r="CE3710">
        <v>1135.8723986672501</v>
      </c>
      <c r="CF3710" t="b">
        <f t="shared" ca="1" si="1362"/>
        <v>1</v>
      </c>
    </row>
    <row r="3711" spans="2:84" x14ac:dyDescent="0.25">
      <c r="B3711" s="2">
        <v>42906</v>
      </c>
      <c r="C3711">
        <f t="shared" ca="1" si="1363"/>
        <v>0</v>
      </c>
      <c r="D3711">
        <f t="shared" ca="1" si="1364"/>
        <v>0</v>
      </c>
      <c r="E3711">
        <f ca="1">IF($B3711&lt;VLOOKUP(E$6&amp;" Equity",Param,4,0),"",IFERROR(VLOOKUP($B3711,OFFSET(Input!$A$1,0,MATCH(Index!E$6&amp;" Equity",Input!$1:$1,0)-1,10000,2),2,0),E3710))</f>
        <v>88.11</v>
      </c>
      <c r="F3711" s="33">
        <v>127.3</v>
      </c>
      <c r="H3711">
        <f ca="1">IFERROR(VLOOKUP($B3711,OFFSET(Input!$A$1,0,MATCH(Index!H$6,Input!$1:$1,0)-1,10000,2),2,0),0)</f>
        <v>0</v>
      </c>
      <c r="I3711">
        <f ca="1">IFERROR(VLOOKUP($B3711,OFFSET(Input!$A$1,0,MATCH(Index!I$6,Input!$1:$1,0)-1,10000,2),2,0),0)</f>
        <v>0</v>
      </c>
      <c r="K3711">
        <f t="shared" ca="1" si="1365"/>
        <v>120.59821707835276</v>
      </c>
      <c r="L3711" s="30">
        <f t="shared" ca="1" si="1366"/>
        <v>147.24542678859262</v>
      </c>
      <c r="N3711">
        <f t="shared" ca="1" si="1377"/>
        <v>-3.5121545194588162E-3</v>
      </c>
      <c r="O3711">
        <f t="shared" ca="1" si="1378"/>
        <v>8.9163016237110097E-3</v>
      </c>
      <c r="Q3711">
        <f t="shared" ca="1" si="1389"/>
        <v>3.5822376715882738E-2</v>
      </c>
      <c r="R3711">
        <f t="shared" ca="1" si="1388"/>
        <v>9.4588939138092853E-2</v>
      </c>
      <c r="T3711">
        <f t="shared" ca="1" si="1399"/>
        <v>2.9234114156802368E-2</v>
      </c>
      <c r="U3711">
        <f t="shared" ca="1" si="1394"/>
        <v>9.205311957798519E-2</v>
      </c>
      <c r="W3711">
        <f t="shared" ca="1" si="1395"/>
        <v>-0.18605678115167204</v>
      </c>
      <c r="X3711">
        <f t="shared" ca="1" si="1396"/>
        <v>-2.4975911583761216E-2</v>
      </c>
      <c r="Z3711">
        <f t="shared" ca="1" si="1407"/>
        <v>120.92260451959176</v>
      </c>
      <c r="AA3711">
        <f t="shared" ca="1" si="1407"/>
        <v>120.90039589478565</v>
      </c>
      <c r="AB3711">
        <f t="shared" ca="1" si="1407"/>
        <v>120.75562648944197</v>
      </c>
      <c r="AC3711">
        <f t="shared" ca="1" si="1408"/>
        <v>120.90039589478565</v>
      </c>
      <c r="AE3711">
        <f ca="1">IFERROR(VLOOKUP($B3711,OFFSET(Input!$A$1,0,MATCH(Index!AE$6&amp;" Index",Input!$1:$1,0)-1,10000,2),2,0),AE3710)</f>
        <v>10.86</v>
      </c>
      <c r="AF3711">
        <f t="shared" ca="1" si="1400"/>
        <v>10.456666666666669</v>
      </c>
      <c r="AG3711">
        <f t="shared" ca="1" si="1400"/>
        <v>10.388499999999999</v>
      </c>
      <c r="AH3711">
        <f t="shared" ca="1" si="1400"/>
        <v>10.865599999999997</v>
      </c>
      <c r="AI3711">
        <f t="shared" ca="1" si="1401"/>
        <v>10.865599999999997</v>
      </c>
      <c r="AK3711">
        <f t="shared" ca="1" si="1402"/>
        <v>1</v>
      </c>
      <c r="AL3711">
        <f t="shared" ca="1" si="1403"/>
        <v>-1</v>
      </c>
      <c r="AN3711" t="str">
        <f t="shared" ca="1" si="1411"/>
        <v>Not Down</v>
      </c>
      <c r="AO3711" t="str">
        <f t="shared" ca="1" si="1374"/>
        <v>Not Up</v>
      </c>
      <c r="AQ3711">
        <f t="shared" ca="1" si="1409"/>
        <v>1</v>
      </c>
      <c r="AR3711">
        <f t="shared" ca="1" si="1410"/>
        <v>0</v>
      </c>
      <c r="AT3711">
        <f t="shared" ca="1" si="1390"/>
        <v>0</v>
      </c>
      <c r="AU3711">
        <f t="shared" ca="1" si="1391"/>
        <v>1</v>
      </c>
      <c r="AW3711" s="34">
        <f t="shared" ca="1" si="1358"/>
        <v>3.218007359214884E-2</v>
      </c>
      <c r="AX3711" s="34">
        <f t="shared" ca="1" si="1359"/>
        <v>2.8582830850561708E-2</v>
      </c>
      <c r="AY3711" s="23">
        <f t="shared" ca="1" si="1404"/>
        <v>3.218007359214884E-2</v>
      </c>
      <c r="BA3711" s="6">
        <f t="shared" ca="1" si="1397"/>
        <v>1.5</v>
      </c>
      <c r="BB3711">
        <f t="shared" ca="1" si="1398"/>
        <v>1.5</v>
      </c>
      <c r="BC3711" t="str">
        <f t="shared" ca="1" si="1386"/>
        <v>TLT UP Equity</v>
      </c>
      <c r="BD3711" t="str">
        <f t="shared" ca="1" si="1387"/>
        <v>HYG UP Equity</v>
      </c>
      <c r="BF3711">
        <f t="shared" ca="1" si="1405"/>
        <v>1</v>
      </c>
      <c r="BG3711">
        <f t="shared" ca="1" si="1406"/>
        <v>0</v>
      </c>
      <c r="BI3711">
        <f t="shared" ca="1" si="1375"/>
        <v>1</v>
      </c>
      <c r="BJ3711">
        <f t="shared" ca="1" si="1376"/>
        <v>0</v>
      </c>
      <c r="BL3711">
        <f t="shared" ca="1" si="1392"/>
        <v>11.881335490250198</v>
      </c>
      <c r="BM3711">
        <f t="shared" ca="1" si="1393"/>
        <v>0</v>
      </c>
      <c r="BN3711" s="9">
        <f t="shared" ca="1" si="1384"/>
        <v>1</v>
      </c>
      <c r="BO3711" s="9">
        <f t="shared" ca="1" si="1385"/>
        <v>0</v>
      </c>
      <c r="BP3711" s="9">
        <f t="shared" ca="1" si="1379"/>
        <v>1</v>
      </c>
      <c r="BQ3711" s="9">
        <f t="shared" ca="1" si="1380"/>
        <v>0</v>
      </c>
      <c r="BR3711">
        <f t="shared" ca="1" si="1381"/>
        <v>1432.8678766339301</v>
      </c>
      <c r="BS3711">
        <f t="shared" ca="1" si="1382"/>
        <v>-3.5059941189776733E-3</v>
      </c>
      <c r="BT3711">
        <f t="shared" ca="1" si="1383"/>
        <v>1.8055555555555558E-5</v>
      </c>
      <c r="BU3711">
        <f t="shared" ca="1" si="1360"/>
        <v>0</v>
      </c>
      <c r="BV3711">
        <f t="shared" ca="1" si="1361"/>
        <v>0</v>
      </c>
      <c r="BW3711" s="35">
        <f ca="1">IFERROR(VLOOKUP($B3711,OFFSET(Input!$A$1,0,MATCH(Index!BW$6&amp;" Index",Input!$1:$1,0)-1,10000,2),2,0)/100,BW3710)</f>
        <v>1.1599999999999999E-2</v>
      </c>
      <c r="BX3711">
        <f t="shared" ca="1" si="1367"/>
        <v>3.0763210797238011E-2</v>
      </c>
      <c r="BY3711">
        <f t="shared" ca="1" si="1368"/>
        <v>1.577600553704513E-2</v>
      </c>
      <c r="BZ3711">
        <f t="shared" ca="1" si="1369"/>
        <v>-1.8300166422972351E-2</v>
      </c>
      <c r="CA3711">
        <f t="shared" ca="1" si="1370"/>
        <v>-5.9735429244546596</v>
      </c>
      <c r="CB3711">
        <f t="shared" ca="1" si="1371"/>
        <v>0</v>
      </c>
      <c r="CC3711">
        <f t="shared" ca="1" si="1372"/>
        <v>-6.0383823072119149</v>
      </c>
      <c r="CD3711">
        <f t="shared" ca="1" si="1373"/>
        <v>1129.8340163600376</v>
      </c>
      <c r="CE3711">
        <v>1129.8340163600301</v>
      </c>
      <c r="CF3711" t="b">
        <f t="shared" ca="1" si="1362"/>
        <v>1</v>
      </c>
    </row>
    <row r="3712" spans="2:84" x14ac:dyDescent="0.25">
      <c r="B3712" s="2">
        <v>42907</v>
      </c>
      <c r="C3712">
        <f t="shared" ca="1" si="1363"/>
        <v>0</v>
      </c>
      <c r="D3712">
        <f t="shared" ca="1" si="1364"/>
        <v>0</v>
      </c>
      <c r="E3712">
        <f ca="1">IF($B3712&lt;VLOOKUP(E$6&amp;" Equity",Param,4,0),"",IFERROR(VLOOKUP($B3712,OFFSET(Input!$A$1,0,MATCH(Index!E$6&amp;" Equity",Input!$1:$1,0)-1,10000,2),2,0),E3711))</f>
        <v>87.6</v>
      </c>
      <c r="F3712" s="33">
        <v>127.56</v>
      </c>
      <c r="H3712">
        <f ca="1">IFERROR(VLOOKUP($B3712,OFFSET(Input!$A$1,0,MATCH(Index!H$6,Input!$1:$1,0)-1,10000,2),2,0),0)</f>
        <v>0</v>
      </c>
      <c r="I3712">
        <f ca="1">IFERROR(VLOOKUP($B3712,OFFSET(Input!$A$1,0,MATCH(Index!I$6,Input!$1:$1,0)-1,10000,2),2,0),0)</f>
        <v>0</v>
      </c>
      <c r="K3712">
        <f t="shared" ca="1" si="1365"/>
        <v>119.90016815416753</v>
      </c>
      <c r="L3712" s="30">
        <f t="shared" ca="1" si="1366"/>
        <v>147.54616371683326</v>
      </c>
      <c r="N3712">
        <f t="shared" ca="1" si="1377"/>
        <v>-5.805035936292717E-3</v>
      </c>
      <c r="O3712">
        <f t="shared" ca="1" si="1378"/>
        <v>2.0403365784959684E-3</v>
      </c>
      <c r="Q3712">
        <f t="shared" ca="1" si="1389"/>
        <v>4.5029473412912649E-2</v>
      </c>
      <c r="R3712">
        <f t="shared" ca="1" si="1388"/>
        <v>9.205108624661347E-2</v>
      </c>
      <c r="T3712">
        <f t="shared" ca="1" si="1399"/>
        <v>3.5764126286979919E-2</v>
      </c>
      <c r="U3712">
        <f t="shared" ca="1" si="1394"/>
        <v>8.9174346455241291E-2</v>
      </c>
      <c r="W3712">
        <f t="shared" ca="1" si="1395"/>
        <v>-0.28350654404092451</v>
      </c>
      <c r="X3712">
        <f t="shared" ca="1" si="1396"/>
        <v>-7.0884080443431918E-2</v>
      </c>
      <c r="Z3712">
        <f t="shared" ca="1" si="1407"/>
        <v>120.84321856350796</v>
      </c>
      <c r="AA3712">
        <f t="shared" ca="1" si="1407"/>
        <v>120.86858635776314</v>
      </c>
      <c r="AB3712">
        <f t="shared" ca="1" si="1407"/>
        <v>120.73726602701358</v>
      </c>
      <c r="AC3712">
        <f t="shared" ca="1" si="1408"/>
        <v>120.86858635776314</v>
      </c>
      <c r="AE3712">
        <f ca="1">IFERROR(VLOOKUP($B3712,OFFSET(Input!$A$1,0,MATCH(Index!AE$6&amp;" Index",Input!$1:$1,0)-1,10000,2),2,0),AE3711)</f>
        <v>10.75</v>
      </c>
      <c r="AF3712">
        <f t="shared" ca="1" si="1400"/>
        <v>10.479333333333333</v>
      </c>
      <c r="AG3712">
        <f t="shared" ca="1" si="1400"/>
        <v>10.389999999999997</v>
      </c>
      <c r="AH3712">
        <f t="shared" ca="1" si="1400"/>
        <v>10.869599999999998</v>
      </c>
      <c r="AI3712">
        <f t="shared" ca="1" si="1401"/>
        <v>10.869599999999998</v>
      </c>
      <c r="AK3712">
        <f t="shared" ca="1" si="1402"/>
        <v>-1</v>
      </c>
      <c r="AL3712">
        <f t="shared" ca="1" si="1403"/>
        <v>-1</v>
      </c>
      <c r="AN3712" t="str">
        <f t="shared" ca="1" si="1411"/>
        <v>Not Down</v>
      </c>
      <c r="AO3712" t="str">
        <f t="shared" ca="1" si="1374"/>
        <v>Not Up</v>
      </c>
      <c r="AQ3712">
        <f t="shared" ca="1" si="1409"/>
        <v>1</v>
      </c>
      <c r="AR3712">
        <f t="shared" ca="1" si="1410"/>
        <v>0</v>
      </c>
      <c r="AT3712">
        <f t="shared" ca="1" si="1390"/>
        <v>0</v>
      </c>
      <c r="AU3712">
        <f t="shared" ca="1" si="1391"/>
        <v>1</v>
      </c>
      <c r="AW3712" s="34">
        <f t="shared" ca="1" si="1358"/>
        <v>3.5822376715882738E-2</v>
      </c>
      <c r="AX3712" s="34">
        <f t="shared" ca="1" si="1359"/>
        <v>2.9234114156802368E-2</v>
      </c>
      <c r="AY3712" s="23">
        <f t="shared" ca="1" si="1404"/>
        <v>3.5822376715882738E-2</v>
      </c>
      <c r="BA3712" s="6">
        <f t="shared" ca="1" si="1397"/>
        <v>1.395775618032381</v>
      </c>
      <c r="BB3712">
        <f t="shared" ca="1" si="1398"/>
        <v>1.5</v>
      </c>
      <c r="BC3712" t="str">
        <f t="shared" ca="1" si="1386"/>
        <v>TLT UP Equity</v>
      </c>
      <c r="BD3712" t="str">
        <f t="shared" ca="1" si="1387"/>
        <v>HYG UP Equity</v>
      </c>
      <c r="BF3712">
        <f t="shared" ca="1" si="1405"/>
        <v>1</v>
      </c>
      <c r="BG3712">
        <f t="shared" ca="1" si="1406"/>
        <v>0</v>
      </c>
      <c r="BI3712">
        <f t="shared" ca="1" si="1375"/>
        <v>1</v>
      </c>
      <c r="BJ3712">
        <f t="shared" ca="1" si="1376"/>
        <v>0</v>
      </c>
      <c r="BL3712">
        <f t="shared" ca="1" si="1392"/>
        <v>11.881335490250198</v>
      </c>
      <c r="BM3712">
        <f t="shared" ca="1" si="1393"/>
        <v>0</v>
      </c>
      <c r="BN3712" s="9">
        <f t="shared" ca="1" si="1384"/>
        <v>1</v>
      </c>
      <c r="BO3712" s="9">
        <f t="shared" ca="1" si="1385"/>
        <v>0</v>
      </c>
      <c r="BP3712" s="9">
        <f t="shared" ca="1" si="1379"/>
        <v>1</v>
      </c>
      <c r="BQ3712" s="9">
        <f t="shared" ca="1" si="1380"/>
        <v>0</v>
      </c>
      <c r="BR3712">
        <f t="shared" ca="1" si="1381"/>
        <v>1424.5741231770771</v>
      </c>
      <c r="BS3712">
        <f t="shared" ca="1" si="1382"/>
        <v>-5.7882192713654135E-3</v>
      </c>
      <c r="BT3712">
        <f t="shared" ca="1" si="1383"/>
        <v>1.8055555555555558E-5</v>
      </c>
      <c r="BU3712">
        <f t="shared" ca="1" si="1360"/>
        <v>0</v>
      </c>
      <c r="BV3712">
        <f t="shared" ca="1" si="1361"/>
        <v>0</v>
      </c>
      <c r="BW3712" s="35">
        <f ca="1">IFERROR(VLOOKUP($B3712,OFFSET(Input!$A$1,0,MATCH(Index!BW$6&amp;" Index",Input!$1:$1,0)-1,10000,2),2,0)/100,BW3711)</f>
        <v>1.1599999999999999E-2</v>
      </c>
      <c r="BX3712">
        <f t="shared" ca="1" si="1367"/>
        <v>3.0599671276417693E-2</v>
      </c>
      <c r="BY3712">
        <f t="shared" ca="1" si="1368"/>
        <v>1.5692139116111635E-2</v>
      </c>
      <c r="BZ3712">
        <f t="shared" ca="1" si="1369"/>
        <v>-1.8202881374689495E-2</v>
      </c>
      <c r="CA3712">
        <f t="shared" ca="1" si="1370"/>
        <v>-9.8095905404090331</v>
      </c>
      <c r="CB3712">
        <f t="shared" ca="1" si="1371"/>
        <v>0</v>
      </c>
      <c r="CC3712">
        <f t="shared" ca="1" si="1372"/>
        <v>-9.8740852321762524</v>
      </c>
      <c r="CD3712">
        <f t="shared" ca="1" si="1373"/>
        <v>1119.9599311278614</v>
      </c>
      <c r="CE3712">
        <v>1119.95993112786</v>
      </c>
      <c r="CF3712" t="b">
        <f t="shared" ca="1" si="1362"/>
        <v>1</v>
      </c>
    </row>
    <row r="3713" spans="2:84" x14ac:dyDescent="0.25">
      <c r="B3713" s="2">
        <v>42908</v>
      </c>
      <c r="C3713">
        <f t="shared" ca="1" si="1363"/>
        <v>0</v>
      </c>
      <c r="D3713">
        <f t="shared" ca="1" si="1364"/>
        <v>0</v>
      </c>
      <c r="E3713">
        <f ca="1">IF($B3713&lt;VLOOKUP(E$6&amp;" Equity",Param,4,0),"",IFERROR(VLOOKUP($B3713,OFFSET(Input!$A$1,0,MATCH(Index!E$6&amp;" Equity",Input!$1:$1,0)-1,10000,2),2,0),E3712))</f>
        <v>87.84</v>
      </c>
      <c r="F3713" s="33">
        <v>127.84</v>
      </c>
      <c r="H3713">
        <f ca="1">IFERROR(VLOOKUP($B3713,OFFSET(Input!$A$1,0,MATCH(Index!H$6,Input!$1:$1,0)-1,10000,2),2,0),0)</f>
        <v>0</v>
      </c>
      <c r="I3713">
        <f ca="1">IFERROR(VLOOKUP($B3713,OFFSET(Input!$A$1,0,MATCH(Index!I$6,Input!$1:$1,0)-1,10000,2),2,0),0)</f>
        <v>0</v>
      </c>
      <c r="K3713">
        <f t="shared" ca="1" si="1365"/>
        <v>120.22866176554882</v>
      </c>
      <c r="L3713" s="30">
        <f t="shared" ca="1" si="1366"/>
        <v>147.87003425493856</v>
      </c>
      <c r="N3713">
        <f t="shared" ca="1" si="1377"/>
        <v>2.7359798188748455E-3</v>
      </c>
      <c r="O3713">
        <f t="shared" ca="1" si="1378"/>
        <v>2.1926398761075651E-3</v>
      </c>
      <c r="Q3713">
        <f t="shared" ca="1" si="1389"/>
        <v>4.6908662443733179E-2</v>
      </c>
      <c r="R3713">
        <f t="shared" ca="1" si="1388"/>
        <v>9.1750918871285475E-2</v>
      </c>
      <c r="T3713">
        <f t="shared" ca="1" si="1399"/>
        <v>3.6567839169753445E-2</v>
      </c>
      <c r="U3713">
        <f t="shared" ca="1" si="1394"/>
        <v>8.7266156932195971E-2</v>
      </c>
      <c r="W3713">
        <f t="shared" ca="1" si="1395"/>
        <v>-0.22562445913375653</v>
      </c>
      <c r="X3713">
        <f t="shared" ca="1" si="1396"/>
        <v>-8.4726162148633946E-2</v>
      </c>
      <c r="Z3713">
        <f t="shared" ca="1" si="1407"/>
        <v>120.78710090489702</v>
      </c>
      <c r="AA3713">
        <f t="shared" ca="1" si="1407"/>
        <v>120.84297962555533</v>
      </c>
      <c r="AB3713">
        <f t="shared" ca="1" si="1407"/>
        <v>120.75330681060936</v>
      </c>
      <c r="AC3713">
        <f t="shared" ca="1" si="1408"/>
        <v>120.84297962555533</v>
      </c>
      <c r="AE3713">
        <f ca="1">IFERROR(VLOOKUP($B3713,OFFSET(Input!$A$1,0,MATCH(Index!AE$6&amp;" Index",Input!$1:$1,0)-1,10000,2),2,0),AE3712)</f>
        <v>10.48</v>
      </c>
      <c r="AF3713">
        <f t="shared" ca="1" si="1400"/>
        <v>10.518666666666666</v>
      </c>
      <c r="AG3713">
        <f t="shared" ca="1" si="1400"/>
        <v>10.412999999999998</v>
      </c>
      <c r="AH3713">
        <f t="shared" ca="1" si="1400"/>
        <v>10.6652</v>
      </c>
      <c r="AI3713">
        <f t="shared" ca="1" si="1401"/>
        <v>10.6652</v>
      </c>
      <c r="AK3713">
        <f t="shared" ca="1" si="1402"/>
        <v>-1</v>
      </c>
      <c r="AL3713">
        <f t="shared" ca="1" si="1403"/>
        <v>-1</v>
      </c>
      <c r="AN3713" t="str">
        <f t="shared" ca="1" si="1411"/>
        <v>Not Down</v>
      </c>
      <c r="AO3713" t="str">
        <f t="shared" ca="1" si="1374"/>
        <v>Not Up</v>
      </c>
      <c r="AQ3713">
        <f t="shared" ca="1" si="1409"/>
        <v>1</v>
      </c>
      <c r="AR3713">
        <f t="shared" ca="1" si="1410"/>
        <v>0</v>
      </c>
      <c r="AT3713">
        <f t="shared" ca="1" si="1390"/>
        <v>0</v>
      </c>
      <c r="AU3713">
        <f t="shared" ca="1" si="1391"/>
        <v>1</v>
      </c>
      <c r="AW3713" s="34">
        <f t="shared" ca="1" si="1358"/>
        <v>4.5029473412912649E-2</v>
      </c>
      <c r="AX3713" s="34">
        <f t="shared" ca="1" si="1359"/>
        <v>3.5764126286979919E-2</v>
      </c>
      <c r="AY3713" s="23">
        <f t="shared" ca="1" si="1404"/>
        <v>4.5029473412912649E-2</v>
      </c>
      <c r="BA3713" s="6">
        <f t="shared" ca="1" si="1397"/>
        <v>1.1103838488518056</v>
      </c>
      <c r="BB3713">
        <f t="shared" ca="1" si="1398"/>
        <v>1.1103838488518056</v>
      </c>
      <c r="BC3713" t="str">
        <f t="shared" ca="1" si="1386"/>
        <v>TLT UP Equity</v>
      </c>
      <c r="BD3713" t="str">
        <f t="shared" ca="1" si="1387"/>
        <v>HYG UP Equity</v>
      </c>
      <c r="BF3713">
        <f t="shared" ca="1" si="1405"/>
        <v>1</v>
      </c>
      <c r="BG3713">
        <f t="shared" ca="1" si="1406"/>
        <v>0</v>
      </c>
      <c r="BI3713">
        <f t="shared" ca="1" si="1375"/>
        <v>1</v>
      </c>
      <c r="BJ3713">
        <f t="shared" ca="1" si="1376"/>
        <v>0</v>
      </c>
      <c r="BL3713">
        <f t="shared" ca="1" si="1392"/>
        <v>11.881335490250198</v>
      </c>
      <c r="BM3713">
        <f t="shared" ca="1" si="1393"/>
        <v>0</v>
      </c>
      <c r="BN3713" s="9">
        <f t="shared" ca="1" si="1384"/>
        <v>0.99999999999999989</v>
      </c>
      <c r="BO3713" s="9">
        <f t="shared" ca="1" si="1385"/>
        <v>0</v>
      </c>
      <c r="BP3713" s="9">
        <f t="shared" ca="1" si="1379"/>
        <v>0.99999999999999989</v>
      </c>
      <c r="BQ3713" s="9">
        <f t="shared" ca="1" si="1380"/>
        <v>0</v>
      </c>
      <c r="BR3713">
        <f t="shared" ca="1" si="1381"/>
        <v>1428.4770659803023</v>
      </c>
      <c r="BS3713">
        <f t="shared" ca="1" si="1382"/>
        <v>2.7397260273975821E-3</v>
      </c>
      <c r="BT3713">
        <f t="shared" ca="1" si="1383"/>
        <v>1.8055555555555555E-5</v>
      </c>
      <c r="BU3713">
        <f t="shared" ca="1" si="1360"/>
        <v>7.792323022963888E-5</v>
      </c>
      <c r="BV3713">
        <f t="shared" ca="1" si="1361"/>
        <v>0</v>
      </c>
      <c r="BW3713" s="35">
        <f ca="1">IFERROR(VLOOKUP($B3713,OFFSET(Input!$A$1,0,MATCH(Index!BW$6&amp;" Index",Input!$1:$1,0)-1,10000,2),2,0)/100,BW3712)</f>
        <v>1.1599999999999999E-2</v>
      </c>
      <c r="BX3713">
        <f t="shared" ca="1" si="1367"/>
        <v>3.033224813471291E-2</v>
      </c>
      <c r="BY3713">
        <f t="shared" ca="1" si="1368"/>
        <v>1.555499904344252E-2</v>
      </c>
      <c r="BZ3713">
        <f t="shared" ca="1" si="1369"/>
        <v>-1.8043798890393321E-2</v>
      </c>
      <c r="CA3713">
        <f t="shared" ca="1" si="1370"/>
        <v>4.6025750594301078</v>
      </c>
      <c r="CB3713">
        <f t="shared" ca="1" si="1371"/>
        <v>8.7270895561246842E-2</v>
      </c>
      <c r="CC3713">
        <f t="shared" ca="1" si="1372"/>
        <v>4.451373117800312</v>
      </c>
      <c r="CD3713">
        <f t="shared" ca="1" si="1373"/>
        <v>1124.4113042456618</v>
      </c>
      <c r="CE3713">
        <v>1124.4113042456599</v>
      </c>
      <c r="CF3713" t="b">
        <f t="shared" ca="1" si="1362"/>
        <v>1</v>
      </c>
    </row>
    <row r="3714" spans="2:84" x14ac:dyDescent="0.25">
      <c r="B3714" s="2">
        <v>42909</v>
      </c>
      <c r="C3714">
        <f t="shared" ca="1" si="1363"/>
        <v>0</v>
      </c>
      <c r="D3714">
        <f t="shared" ca="1" si="1364"/>
        <v>0</v>
      </c>
      <c r="E3714">
        <f ca="1">IF($B3714&lt;VLOOKUP(E$6&amp;" Equity",Param,4,0),"",IFERROR(VLOOKUP($B3714,OFFSET(Input!$A$1,0,MATCH(Index!E$6&amp;" Equity",Input!$1:$1,0)-1,10000,2),2,0),E3713))</f>
        <v>88.2</v>
      </c>
      <c r="F3714" s="33">
        <v>127.78</v>
      </c>
      <c r="H3714">
        <f ca="1">IFERROR(VLOOKUP($B3714,OFFSET(Input!$A$1,0,MATCH(Index!H$6,Input!$1:$1,0)-1,10000,2),2,0),0)</f>
        <v>0</v>
      </c>
      <c r="I3714">
        <f ca="1">IFERROR(VLOOKUP($B3714,OFFSET(Input!$A$1,0,MATCH(Index!I$6,Input!$1:$1,0)-1,10000,2),2,0),0)</f>
        <v>0</v>
      </c>
      <c r="K3714">
        <f t="shared" ca="1" si="1365"/>
        <v>120.72140218262074</v>
      </c>
      <c r="L3714" s="30">
        <f t="shared" ca="1" si="1366"/>
        <v>147.80063342534456</v>
      </c>
      <c r="N3714">
        <f t="shared" ca="1" si="1377"/>
        <v>4.0899852515250664E-3</v>
      </c>
      <c r="O3714">
        <f t="shared" ca="1" si="1378"/>
        <v>-4.6944684376736966E-4</v>
      </c>
      <c r="Q3714">
        <f t="shared" ca="1" si="1389"/>
        <v>5.1050222571695614E-2</v>
      </c>
      <c r="R3714">
        <f t="shared" ca="1" si="1388"/>
        <v>9.146086209309652E-2</v>
      </c>
      <c r="T3714">
        <f t="shared" ca="1" si="1399"/>
        <v>3.9244189340918487E-2</v>
      </c>
      <c r="U3714">
        <f t="shared" ca="1" si="1394"/>
        <v>8.727446246279294E-2</v>
      </c>
      <c r="W3714">
        <f t="shared" ca="1" si="1395"/>
        <v>-0.21180943066263647</v>
      </c>
      <c r="X3714">
        <f t="shared" ca="1" si="1396"/>
        <v>-8.5060217018848722E-2</v>
      </c>
      <c r="Z3714">
        <f t="shared" ca="1" si="1407"/>
        <v>120.77067622432794</v>
      </c>
      <c r="AA3714">
        <f t="shared" ca="1" si="1407"/>
        <v>120.8467801228865</v>
      </c>
      <c r="AB3714">
        <f t="shared" ca="1" si="1407"/>
        <v>120.78360554381908</v>
      </c>
      <c r="AC3714">
        <f t="shared" ca="1" si="1408"/>
        <v>120.8467801228865</v>
      </c>
      <c r="AE3714">
        <f ca="1">IFERROR(VLOOKUP($B3714,OFFSET(Input!$A$1,0,MATCH(Index!AE$6&amp;" Index",Input!$1:$1,0)-1,10000,2),2,0),AE3713)</f>
        <v>10.02</v>
      </c>
      <c r="AF3714">
        <f t="shared" ca="1" si="1400"/>
        <v>10.536666666666667</v>
      </c>
      <c r="AG3714">
        <f t="shared" ca="1" si="1400"/>
        <v>10.4145</v>
      </c>
      <c r="AH3714">
        <f t="shared" ca="1" si="1400"/>
        <v>10.479599999999998</v>
      </c>
      <c r="AI3714">
        <f t="shared" ca="1" si="1401"/>
        <v>10.479599999999998</v>
      </c>
      <c r="AK3714">
        <f t="shared" ca="1" si="1402"/>
        <v>-1</v>
      </c>
      <c r="AL3714">
        <f t="shared" ca="1" si="1403"/>
        <v>1</v>
      </c>
      <c r="AN3714" t="str">
        <f t="shared" ca="1" si="1411"/>
        <v>Not Down</v>
      </c>
      <c r="AO3714" t="str">
        <f t="shared" ca="1" si="1374"/>
        <v>Not Up</v>
      </c>
      <c r="AQ3714">
        <f t="shared" ca="1" si="1409"/>
        <v>1</v>
      </c>
      <c r="AR3714">
        <f t="shared" ca="1" si="1410"/>
        <v>0</v>
      </c>
      <c r="AT3714">
        <f t="shared" ca="1" si="1390"/>
        <v>0</v>
      </c>
      <c r="AU3714">
        <f t="shared" ca="1" si="1391"/>
        <v>1</v>
      </c>
      <c r="AW3714" s="34">
        <f t="shared" ca="1" si="1358"/>
        <v>4.6908662443733179E-2</v>
      </c>
      <c r="AX3714" s="34">
        <f t="shared" ca="1" si="1359"/>
        <v>3.6567839169753445E-2</v>
      </c>
      <c r="AY3714" s="23">
        <f t="shared" ca="1" si="1404"/>
        <v>4.6908662443733179E-2</v>
      </c>
      <c r="BA3714" s="6">
        <f t="shared" ca="1" si="1397"/>
        <v>1.0659012087580813</v>
      </c>
      <c r="BB3714">
        <f t="shared" ca="1" si="1398"/>
        <v>1.1103838488518056</v>
      </c>
      <c r="BC3714" t="str">
        <f t="shared" ca="1" si="1386"/>
        <v>TLT UP Equity</v>
      </c>
      <c r="BD3714" t="str">
        <f t="shared" ca="1" si="1387"/>
        <v>HYG UP Equity</v>
      </c>
      <c r="BF3714">
        <f t="shared" ca="1" si="1405"/>
        <v>1</v>
      </c>
      <c r="BG3714">
        <f t="shared" ca="1" si="1406"/>
        <v>0</v>
      </c>
      <c r="BI3714">
        <f t="shared" ca="1" si="1375"/>
        <v>1</v>
      </c>
      <c r="BJ3714">
        <f t="shared" ca="1" si="1376"/>
        <v>0</v>
      </c>
      <c r="BL3714">
        <f t="shared" ca="1" si="1392"/>
        <v>11.881335490250198</v>
      </c>
      <c r="BM3714">
        <f t="shared" ca="1" si="1393"/>
        <v>0</v>
      </c>
      <c r="BN3714" s="9">
        <f t="shared" ca="1" si="1384"/>
        <v>0.99999999999999989</v>
      </c>
      <c r="BO3714" s="9">
        <f t="shared" ca="1" si="1385"/>
        <v>0</v>
      </c>
      <c r="BP3714" s="9">
        <f t="shared" ca="1" si="1379"/>
        <v>0.99999999999999989</v>
      </c>
      <c r="BQ3714" s="9">
        <f t="shared" ca="1" si="1380"/>
        <v>0</v>
      </c>
      <c r="BR3714">
        <f t="shared" ca="1" si="1381"/>
        <v>1434.3314801851395</v>
      </c>
      <c r="BS3714">
        <f t="shared" ca="1" si="1382"/>
        <v>4.098360655737654E-3</v>
      </c>
      <c r="BT3714">
        <f t="shared" ca="1" si="1383"/>
        <v>1.8055555555555555E-5</v>
      </c>
      <c r="BU3714">
        <f t="shared" ca="1" si="1360"/>
        <v>0</v>
      </c>
      <c r="BV3714">
        <f t="shared" ca="1" si="1361"/>
        <v>0</v>
      </c>
      <c r="BW3714" s="35">
        <f ca="1">IFERROR(VLOOKUP($B3714,OFFSET(Input!$A$1,0,MATCH(Index!BW$6&amp;" Index",Input!$1:$1,0)-1,10000,2),2,0)/100,BW3713)</f>
        <v>1.1599999999999999E-2</v>
      </c>
      <c r="BX3714">
        <f t="shared" ca="1" si="1367"/>
        <v>2.2542869405708463E-2</v>
      </c>
      <c r="BY3714">
        <f t="shared" ca="1" si="1368"/>
        <v>1.5616823670078637E-2</v>
      </c>
      <c r="BZ3714">
        <f t="shared" ca="1" si="1369"/>
        <v>-3.9993206402203644E-3</v>
      </c>
      <c r="CA3714">
        <f t="shared" ca="1" si="1370"/>
        <v>5.1169186545113154</v>
      </c>
      <c r="CB3714">
        <f t="shared" ca="1" si="1371"/>
        <v>0</v>
      </c>
      <c r="CC3714">
        <f t="shared" ca="1" si="1372"/>
        <v>5.0747596407953077</v>
      </c>
      <c r="CD3714">
        <f t="shared" ca="1" si="1373"/>
        <v>1129.486063886457</v>
      </c>
      <c r="CE3714">
        <v>1129.48606388645</v>
      </c>
      <c r="CF3714" t="b">
        <f t="shared" ca="1" si="1362"/>
        <v>1</v>
      </c>
    </row>
    <row r="3715" spans="2:84" x14ac:dyDescent="0.25">
      <c r="B3715" s="2">
        <v>42912</v>
      </c>
      <c r="C3715">
        <f t="shared" ca="1" si="1363"/>
        <v>0</v>
      </c>
      <c r="D3715">
        <f t="shared" ca="1" si="1364"/>
        <v>0</v>
      </c>
      <c r="E3715">
        <f ca="1">IF($B3715&lt;VLOOKUP(E$6&amp;" Equity",Param,4,0),"",IFERROR(VLOOKUP($B3715,OFFSET(Input!$A$1,0,MATCH(Index!E$6&amp;" Equity",Input!$1:$1,0)-1,10000,2),2,0),E3714))</f>
        <v>88.32</v>
      </c>
      <c r="F3715" s="33">
        <v>128.26</v>
      </c>
      <c r="H3715">
        <f ca="1">IFERROR(VLOOKUP($B3715,OFFSET(Input!$A$1,0,MATCH(Index!H$6,Input!$1:$1,0)-1,10000,2),2,0),0)</f>
        <v>0</v>
      </c>
      <c r="I3715">
        <f ca="1">IFERROR(VLOOKUP($B3715,OFFSET(Input!$A$1,0,MATCH(Index!I$6,Input!$1:$1,0)-1,10000,2),2,0),0)</f>
        <v>0</v>
      </c>
      <c r="K3715">
        <f t="shared" ca="1" si="1365"/>
        <v>120.88564898831136</v>
      </c>
      <c r="L3715" s="30">
        <f t="shared" ca="1" si="1366"/>
        <v>148.35584006209649</v>
      </c>
      <c r="N3715">
        <f t="shared" ca="1" si="1377"/>
        <v>1.3596195160394302E-3</v>
      </c>
      <c r="O3715">
        <f t="shared" ca="1" si="1378"/>
        <v>3.7494185465195597E-3</v>
      </c>
      <c r="Q3715">
        <f t="shared" ca="1" si="1389"/>
        <v>5.0795117450964412E-2</v>
      </c>
      <c r="R3715">
        <f t="shared" ca="1" si="1388"/>
        <v>9.3363526810520209E-2</v>
      </c>
      <c r="T3715">
        <f t="shared" ca="1" si="1399"/>
        <v>3.9488993058389592E-2</v>
      </c>
      <c r="U3715">
        <f t="shared" ca="1" si="1394"/>
        <v>8.8076439139377738E-2</v>
      </c>
      <c r="W3715">
        <f t="shared" ca="1" si="1395"/>
        <v>-0.17854682583138215</v>
      </c>
      <c r="X3715">
        <f t="shared" ca="1" si="1396"/>
        <v>-6.8777388664119934E-2</v>
      </c>
      <c r="Z3715">
        <f t="shared" ca="1" si="1407"/>
        <v>120.7501453736166</v>
      </c>
      <c r="AA3715">
        <f t="shared" ca="1" si="1407"/>
        <v>120.85538566858411</v>
      </c>
      <c r="AB3715">
        <f t="shared" ca="1" si="1407"/>
        <v>120.81175148194609</v>
      </c>
      <c r="AC3715">
        <f t="shared" ca="1" si="1408"/>
        <v>120.85538566858411</v>
      </c>
      <c r="AE3715">
        <f ca="1">IFERROR(VLOOKUP($B3715,OFFSET(Input!$A$1,0,MATCH(Index!AE$6&amp;" Index",Input!$1:$1,0)-1,10000,2),2,0),AE3714)</f>
        <v>9.9</v>
      </c>
      <c r="AF3715">
        <f t="shared" ca="1" si="1400"/>
        <v>10.525333333333334</v>
      </c>
      <c r="AG3715">
        <f t="shared" ca="1" si="1400"/>
        <v>10.419</v>
      </c>
      <c r="AH3715">
        <f t="shared" ca="1" si="1400"/>
        <v>10.393999999999998</v>
      </c>
      <c r="AI3715">
        <f t="shared" ca="1" si="1401"/>
        <v>10.419</v>
      </c>
      <c r="AK3715">
        <f t="shared" ca="1" si="1402"/>
        <v>-1</v>
      </c>
      <c r="AL3715">
        <f t="shared" ca="1" si="1403"/>
        <v>1</v>
      </c>
      <c r="AN3715" t="str">
        <f t="shared" ca="1" si="1411"/>
        <v>Not Down</v>
      </c>
      <c r="AO3715" t="str">
        <f t="shared" ca="1" si="1374"/>
        <v>Not Up</v>
      </c>
      <c r="AQ3715">
        <f t="shared" ca="1" si="1409"/>
        <v>1</v>
      </c>
      <c r="AR3715">
        <f t="shared" ca="1" si="1410"/>
        <v>0</v>
      </c>
      <c r="AT3715">
        <f t="shared" ca="1" si="1390"/>
        <v>0</v>
      </c>
      <c r="AU3715">
        <f t="shared" ca="1" si="1391"/>
        <v>1</v>
      </c>
      <c r="AW3715" s="34">
        <f t="shared" ca="1" si="1358"/>
        <v>5.1050222571695614E-2</v>
      </c>
      <c r="AX3715" s="34">
        <f t="shared" ca="1" si="1359"/>
        <v>3.9244189340918487E-2</v>
      </c>
      <c r="AY3715" s="23">
        <f t="shared" ca="1" si="1404"/>
        <v>5.1050222571695614E-2</v>
      </c>
      <c r="BA3715" s="6">
        <f t="shared" ca="1" si="1397"/>
        <v>0.97942765929726039</v>
      </c>
      <c r="BB3715">
        <f t="shared" ca="1" si="1398"/>
        <v>0.97942765929726039</v>
      </c>
      <c r="BC3715" t="str">
        <f t="shared" ca="1" si="1386"/>
        <v>TLT UP Equity</v>
      </c>
      <c r="BD3715" t="str">
        <f t="shared" ca="1" si="1387"/>
        <v>HYG UP Equity</v>
      </c>
      <c r="BF3715">
        <f t="shared" ca="1" si="1405"/>
        <v>1</v>
      </c>
      <c r="BG3715">
        <f t="shared" ca="1" si="1406"/>
        <v>0</v>
      </c>
      <c r="BI3715">
        <f t="shared" ca="1" si="1375"/>
        <v>1</v>
      </c>
      <c r="BJ3715">
        <f t="shared" ca="1" si="1376"/>
        <v>0</v>
      </c>
      <c r="BL3715">
        <f t="shared" ca="1" si="1392"/>
        <v>11.8813354902502</v>
      </c>
      <c r="BM3715">
        <f t="shared" ca="1" si="1393"/>
        <v>0</v>
      </c>
      <c r="BN3715" s="9">
        <f t="shared" ca="1" si="1384"/>
        <v>0.99999999999999989</v>
      </c>
      <c r="BO3715" s="9">
        <f t="shared" ca="1" si="1385"/>
        <v>0</v>
      </c>
      <c r="BP3715" s="9">
        <f t="shared" ca="1" si="1379"/>
        <v>1</v>
      </c>
      <c r="BQ3715" s="9">
        <f t="shared" ca="1" si="1380"/>
        <v>0</v>
      </c>
      <c r="BR3715">
        <f t="shared" ca="1" si="1381"/>
        <v>1436.2829515867518</v>
      </c>
      <c r="BS3715">
        <f t="shared" ca="1" si="1382"/>
        <v>1.3605442176869431E-3</v>
      </c>
      <c r="BT3715">
        <f t="shared" ca="1" si="1383"/>
        <v>5.4166666666666664E-5</v>
      </c>
      <c r="BU3715">
        <f t="shared" ca="1" si="1360"/>
        <v>2.6191237910909005E-5</v>
      </c>
      <c r="BV3715">
        <f t="shared" ca="1" si="1361"/>
        <v>0</v>
      </c>
      <c r="BW3715" s="35">
        <f ca="1">IFERROR(VLOOKUP($B3715,OFFSET(Input!$A$1,0,MATCH(Index!BW$6&amp;" Index",Input!$1:$1,0)-1,10000,2),2,0)/100,BW3714)</f>
        <v>1.1599999999999999E-2</v>
      </c>
      <c r="BX3715">
        <f t="shared" ca="1" si="1367"/>
        <v>6.7933833653980688E-2</v>
      </c>
      <c r="BY3715">
        <f t="shared" ca="1" si="1368"/>
        <v>4.7061919328602375E-2</v>
      </c>
      <c r="BZ3715">
        <f t="shared" ca="1" si="1369"/>
        <v>-1.2052111832438808E-2</v>
      </c>
      <c r="CA3715">
        <f t="shared" ca="1" si="1370"/>
        <v>1.7063443303980941</v>
      </c>
      <c r="CB3715">
        <f t="shared" ca="1" si="1371"/>
        <v>2.9582638216306363E-2</v>
      </c>
      <c r="CC3715">
        <f t="shared" ca="1" si="1372"/>
        <v>1.5497138273667657</v>
      </c>
      <c r="CD3715">
        <f t="shared" ca="1" si="1373"/>
        <v>1131.0357777138238</v>
      </c>
      <c r="CE3715">
        <v>1131.0357777138199</v>
      </c>
      <c r="CF3715" t="b">
        <f t="shared" ca="1" si="1362"/>
        <v>1</v>
      </c>
    </row>
    <row r="3716" spans="2:84" x14ac:dyDescent="0.25">
      <c r="B3716" s="2">
        <v>42913</v>
      </c>
      <c r="C3716">
        <f t="shared" ca="1" si="1363"/>
        <v>0</v>
      </c>
      <c r="D3716">
        <f t="shared" ca="1" si="1364"/>
        <v>0</v>
      </c>
      <c r="E3716">
        <f ca="1">IF($B3716&lt;VLOOKUP(E$6&amp;" Equity",Param,4,0),"",IFERROR(VLOOKUP($B3716,OFFSET(Input!$A$1,0,MATCH(Index!E$6&amp;" Equity",Input!$1:$1,0)-1,10000,2),2,0),E3715))</f>
        <v>88.04</v>
      </c>
      <c r="F3716" s="33">
        <v>126.89</v>
      </c>
      <c r="H3716">
        <f ca="1">IFERROR(VLOOKUP($B3716,OFFSET(Input!$A$1,0,MATCH(Index!H$6,Input!$1:$1,0)-1,10000,2),2,0),0)</f>
        <v>0</v>
      </c>
      <c r="I3716">
        <f ca="1">IFERROR(VLOOKUP($B3716,OFFSET(Input!$A$1,0,MATCH(Index!I$6,Input!$1:$1,0)-1,10000,2),2,0),0)</f>
        <v>0</v>
      </c>
      <c r="K3716">
        <f t="shared" ca="1" si="1365"/>
        <v>120.50240644169989</v>
      </c>
      <c r="L3716" s="30">
        <f t="shared" ca="1" si="1366"/>
        <v>146.77118778636694</v>
      </c>
      <c r="N3716">
        <f t="shared" ca="1" si="1377"/>
        <v>-3.1753258705240813E-3</v>
      </c>
      <c r="O3716">
        <f t="shared" ca="1" si="1378"/>
        <v>-1.0738884311893704E-2</v>
      </c>
      <c r="Q3716">
        <f t="shared" ca="1" si="1389"/>
        <v>5.245906657653799E-2</v>
      </c>
      <c r="R3716">
        <f t="shared" ca="1" si="1388"/>
        <v>0.10780654943022423</v>
      </c>
      <c r="T3716">
        <f t="shared" ca="1" si="1399"/>
        <v>4.0907524745179932E-2</v>
      </c>
      <c r="U3716">
        <f t="shared" ca="1" si="1394"/>
        <v>9.4363949217063509E-2</v>
      </c>
      <c r="W3716">
        <f t="shared" ca="1" si="1395"/>
        <v>9.2681758571891903E-4</v>
      </c>
      <c r="X3716">
        <f t="shared" ca="1" si="1396"/>
        <v>3.2998290274247499E-2</v>
      </c>
      <c r="Z3716">
        <f t="shared" ca="1" si="1407"/>
        <v>120.66939069415204</v>
      </c>
      <c r="AA3716">
        <f t="shared" ca="1" si="1407"/>
        <v>120.83869596149854</v>
      </c>
      <c r="AB3716">
        <f t="shared" ca="1" si="1407"/>
        <v>120.80984821712245</v>
      </c>
      <c r="AC3716">
        <f t="shared" ca="1" si="1408"/>
        <v>120.83869596149854</v>
      </c>
      <c r="AE3716">
        <f ca="1">IFERROR(VLOOKUP($B3716,OFFSET(Input!$A$1,0,MATCH(Index!AE$6&amp;" Index",Input!$1:$1,0)-1,10000,2),2,0),AE3715)</f>
        <v>11.06</v>
      </c>
      <c r="AF3716">
        <f t="shared" ca="1" si="1400"/>
        <v>10.566000000000001</v>
      </c>
      <c r="AG3716">
        <f t="shared" ca="1" si="1400"/>
        <v>10.453000000000001</v>
      </c>
      <c r="AH3716">
        <f t="shared" ca="1" si="1400"/>
        <v>10.399199999999999</v>
      </c>
      <c r="AI3716">
        <f t="shared" ca="1" si="1401"/>
        <v>10.453000000000001</v>
      </c>
      <c r="AK3716">
        <f t="shared" ca="1" si="1402"/>
        <v>-1</v>
      </c>
      <c r="AL3716">
        <f t="shared" ca="1" si="1403"/>
        <v>1</v>
      </c>
      <c r="AN3716" t="str">
        <f t="shared" ca="1" si="1411"/>
        <v>Not Down</v>
      </c>
      <c r="AO3716" t="str">
        <f t="shared" ca="1" si="1374"/>
        <v>Not Up</v>
      </c>
      <c r="AQ3716">
        <f t="shared" ca="1" si="1409"/>
        <v>1</v>
      </c>
      <c r="AR3716">
        <f t="shared" ca="1" si="1410"/>
        <v>0</v>
      </c>
      <c r="AT3716">
        <f t="shared" ca="1" si="1390"/>
        <v>0</v>
      </c>
      <c r="AU3716">
        <f t="shared" ca="1" si="1391"/>
        <v>1</v>
      </c>
      <c r="AW3716" s="34">
        <f t="shared" ca="1" si="1358"/>
        <v>5.0795117450964412E-2</v>
      </c>
      <c r="AX3716" s="34">
        <f t="shared" ca="1" si="1359"/>
        <v>3.9488993058389592E-2</v>
      </c>
      <c r="AY3716" s="23">
        <f t="shared" ca="1" si="1404"/>
        <v>5.0795117450964412E-2</v>
      </c>
      <c r="BA3716" s="6">
        <f t="shared" ca="1" si="1397"/>
        <v>0.98434657717383989</v>
      </c>
      <c r="BB3716">
        <f t="shared" ca="1" si="1398"/>
        <v>0.97942765929726039</v>
      </c>
      <c r="BC3716" t="str">
        <f t="shared" ca="1" si="1386"/>
        <v>TLT UP Equity</v>
      </c>
      <c r="BD3716" t="str">
        <f t="shared" ca="1" si="1387"/>
        <v>HYG UP Equity</v>
      </c>
      <c r="BF3716">
        <f t="shared" ca="1" si="1405"/>
        <v>1</v>
      </c>
      <c r="BG3716">
        <f t="shared" ca="1" si="1406"/>
        <v>0</v>
      </c>
      <c r="BI3716">
        <f t="shared" ca="1" si="1375"/>
        <v>1</v>
      </c>
      <c r="BJ3716">
        <f t="shared" ca="1" si="1376"/>
        <v>0</v>
      </c>
      <c r="BL3716">
        <f t="shared" ca="1" si="1392"/>
        <v>11.8813354902502</v>
      </c>
      <c r="BM3716">
        <f t="shared" ca="1" si="1393"/>
        <v>0</v>
      </c>
      <c r="BN3716" s="9">
        <f t="shared" ca="1" si="1384"/>
        <v>0.99999999999999989</v>
      </c>
      <c r="BO3716" s="9">
        <f t="shared" ca="1" si="1385"/>
        <v>0</v>
      </c>
      <c r="BP3716" s="9">
        <f t="shared" ca="1" si="1379"/>
        <v>0.99999999999999989</v>
      </c>
      <c r="BQ3716" s="9">
        <f t="shared" ca="1" si="1380"/>
        <v>0</v>
      </c>
      <c r="BR3716">
        <f t="shared" ca="1" si="1381"/>
        <v>1431.7295183163233</v>
      </c>
      <c r="BS3716">
        <f t="shared" ca="1" si="1382"/>
        <v>-3.1702898550720615E-3</v>
      </c>
      <c r="BT3716">
        <f t="shared" ca="1" si="1383"/>
        <v>1.8055555555555555E-5</v>
      </c>
      <c r="BU3716">
        <f t="shared" ca="1" si="1360"/>
        <v>0</v>
      </c>
      <c r="BV3716">
        <f t="shared" ca="1" si="1361"/>
        <v>0</v>
      </c>
      <c r="BW3716" s="35">
        <f ca="1">IFERROR(VLOOKUP($B3716,OFFSET(Input!$A$1,0,MATCH(Index!BW$6&amp;" Index",Input!$1:$1,0)-1,10000,2),2,0)/100,BW3715)</f>
        <v>1.1599999999999999E-2</v>
      </c>
      <c r="BX3716">
        <f t="shared" ca="1" si="1367"/>
        <v>2.0001361689611374E-2</v>
      </c>
      <c r="BY3716">
        <f t="shared" ca="1" si="1368"/>
        <v>1.5708830246025332E-2</v>
      </c>
      <c r="BZ3716">
        <f t="shared" ca="1" si="1369"/>
        <v>7.4974838624154282E-4</v>
      </c>
      <c r="CA3716">
        <f t="shared" ca="1" si="1370"/>
        <v>-3.5119447782757991</v>
      </c>
      <c r="CB3716">
        <f t="shared" ca="1" si="1371"/>
        <v>0</v>
      </c>
      <c r="CC3716">
        <f t="shared" ca="1" si="1372"/>
        <v>-3.546905221825194</v>
      </c>
      <c r="CD3716">
        <f t="shared" ca="1" si="1373"/>
        <v>1127.4888724919986</v>
      </c>
      <c r="CE3716">
        <v>1127.4888724919899</v>
      </c>
      <c r="CF3716" t="b">
        <f t="shared" ca="1" si="1362"/>
        <v>1</v>
      </c>
    </row>
    <row r="3717" spans="2:84" x14ac:dyDescent="0.25">
      <c r="B3717" s="2">
        <v>42914</v>
      </c>
      <c r="C3717">
        <f t="shared" ca="1" si="1363"/>
        <v>0</v>
      </c>
      <c r="D3717">
        <f t="shared" ca="1" si="1364"/>
        <v>0</v>
      </c>
      <c r="E3717">
        <f ca="1">IF($B3717&lt;VLOOKUP(E$6&amp;" Equity",Param,4,0),"",IFERROR(VLOOKUP($B3717,OFFSET(Input!$A$1,0,MATCH(Index!E$6&amp;" Equity",Input!$1:$1,0)-1,10000,2),2,0),E3716))</f>
        <v>88.4</v>
      </c>
      <c r="F3717" s="33">
        <v>126.47</v>
      </c>
      <c r="H3717">
        <f ca="1">IFERROR(VLOOKUP($B3717,OFFSET(Input!$A$1,0,MATCH(Index!H$6,Input!$1:$1,0)-1,10000,2),2,0),0)</f>
        <v>0</v>
      </c>
      <c r="I3717">
        <f ca="1">IFERROR(VLOOKUP($B3717,OFFSET(Input!$A$1,0,MATCH(Index!I$6,Input!$1:$1,0)-1,10000,2),2,0),0)</f>
        <v>0</v>
      </c>
      <c r="K3717">
        <f t="shared" ca="1" si="1365"/>
        <v>120.99514685877182</v>
      </c>
      <c r="L3717" s="30">
        <f t="shared" ca="1" si="1366"/>
        <v>146.28538197920898</v>
      </c>
      <c r="N3717">
        <f t="shared" ca="1" si="1377"/>
        <v>4.0807129853368419E-3</v>
      </c>
      <c r="O3717">
        <f t="shared" ca="1" si="1378"/>
        <v>-3.3154435169381537E-3</v>
      </c>
      <c r="Q3717">
        <f t="shared" ca="1" si="1389"/>
        <v>5.6314019606364327E-2</v>
      </c>
      <c r="R3717">
        <f t="shared" ca="1" si="1388"/>
        <v>7.7368010976029231E-2</v>
      </c>
      <c r="T3717">
        <f t="shared" ca="1" si="1399"/>
        <v>4.3394506820616796E-2</v>
      </c>
      <c r="U3717">
        <f t="shared" ca="1" si="1394"/>
        <v>9.4681658139870062E-2</v>
      </c>
      <c r="W3717">
        <f t="shared" ca="1" si="1395"/>
        <v>-8.7046078673262153E-2</v>
      </c>
      <c r="X3717">
        <f t="shared" ca="1" si="1396"/>
        <v>-9.6245780323038002E-3</v>
      </c>
      <c r="Z3717">
        <f t="shared" ca="1" si="1407"/>
        <v>120.63654133301392</v>
      </c>
      <c r="AA3717">
        <f t="shared" ca="1" si="1407"/>
        <v>120.84732473365023</v>
      </c>
      <c r="AB3717">
        <f t="shared" ca="1" si="1407"/>
        <v>120.82819973568861</v>
      </c>
      <c r="AC3717">
        <f t="shared" ca="1" si="1408"/>
        <v>120.84732473365023</v>
      </c>
      <c r="AE3717">
        <f ca="1">IFERROR(VLOOKUP($B3717,OFFSET(Input!$A$1,0,MATCH(Index!AE$6&amp;" Index",Input!$1:$1,0)-1,10000,2),2,0),AE3716)</f>
        <v>10.029999999999999</v>
      </c>
      <c r="AF3717">
        <f t="shared" ca="1" si="1400"/>
        <v>10.542</v>
      </c>
      <c r="AG3717">
        <f t="shared" ca="1" si="1400"/>
        <v>10.434000000000001</v>
      </c>
      <c r="AH3717">
        <f t="shared" ca="1" si="1400"/>
        <v>10.371599999999999</v>
      </c>
      <c r="AI3717">
        <f t="shared" ca="1" si="1401"/>
        <v>10.434000000000001</v>
      </c>
      <c r="AK3717">
        <f t="shared" ca="1" si="1402"/>
        <v>-1</v>
      </c>
      <c r="AL3717">
        <f t="shared" ca="1" si="1403"/>
        <v>1</v>
      </c>
      <c r="AN3717" t="str">
        <f t="shared" ca="1" si="1411"/>
        <v>Not Down</v>
      </c>
      <c r="AO3717" t="str">
        <f t="shared" ca="1" si="1374"/>
        <v>Not Up</v>
      </c>
      <c r="AQ3717">
        <f t="shared" ca="1" si="1409"/>
        <v>1</v>
      </c>
      <c r="AR3717">
        <f t="shared" ca="1" si="1410"/>
        <v>0</v>
      </c>
      <c r="AT3717">
        <f t="shared" ca="1" si="1390"/>
        <v>0</v>
      </c>
      <c r="AU3717">
        <f t="shared" ca="1" si="1391"/>
        <v>1</v>
      </c>
      <c r="AW3717" s="34">
        <f t="shared" ref="AW3717:AW3780" ca="1" si="1412">SQRT(2*W3716*R3716*Q3716*BG3716*BF3716+(Q3716*BF3716)^2+(R3716*BG3716)^2)</f>
        <v>5.245906657653799E-2</v>
      </c>
      <c r="AX3717" s="34">
        <f t="shared" ref="AX3717:AX3780" ca="1" si="1413">SQRT(2*X3716*U3716*T3716*BG3716*BF3716+(T3716*BF3716)^2+(U3716*BG3716)^2)</f>
        <v>4.0907524745179932E-2</v>
      </c>
      <c r="AY3717" s="23">
        <f t="shared" ca="1" si="1404"/>
        <v>5.245906657653799E-2</v>
      </c>
      <c r="BA3717" s="6">
        <f t="shared" ca="1" si="1397"/>
        <v>0.95312408822695693</v>
      </c>
      <c r="BB3717">
        <f t="shared" ca="1" si="1398"/>
        <v>0.97942765929726039</v>
      </c>
      <c r="BC3717" t="str">
        <f t="shared" ca="1" si="1386"/>
        <v>TLT UP Equity</v>
      </c>
      <c r="BD3717" t="str">
        <f t="shared" ca="1" si="1387"/>
        <v>HYG UP Equity</v>
      </c>
      <c r="BF3717">
        <f t="shared" ca="1" si="1405"/>
        <v>1</v>
      </c>
      <c r="BG3717">
        <f t="shared" ca="1" si="1406"/>
        <v>0</v>
      </c>
      <c r="BI3717">
        <f t="shared" ca="1" si="1375"/>
        <v>1</v>
      </c>
      <c r="BJ3717">
        <f t="shared" ca="1" si="1376"/>
        <v>0</v>
      </c>
      <c r="BL3717">
        <f t="shared" ca="1" si="1392"/>
        <v>11.8813354902502</v>
      </c>
      <c r="BM3717">
        <f t="shared" ca="1" si="1393"/>
        <v>0</v>
      </c>
      <c r="BN3717" s="9">
        <f t="shared" ca="1" si="1384"/>
        <v>1</v>
      </c>
      <c r="BO3717" s="9">
        <f t="shared" ca="1" si="1385"/>
        <v>0</v>
      </c>
      <c r="BP3717" s="9">
        <f t="shared" ca="1" si="1379"/>
        <v>1</v>
      </c>
      <c r="BQ3717" s="9">
        <f t="shared" ca="1" si="1380"/>
        <v>0</v>
      </c>
      <c r="BR3717">
        <f t="shared" ca="1" si="1381"/>
        <v>1437.5839325211605</v>
      </c>
      <c r="BS3717">
        <f t="shared" ca="1" si="1382"/>
        <v>4.0890504316219989E-3</v>
      </c>
      <c r="BT3717">
        <f t="shared" ca="1" si="1383"/>
        <v>1.8055555555555558E-5</v>
      </c>
      <c r="BU3717">
        <f t="shared" ref="BU3717:BU3780" ca="1" si="1414">ABS($BB3716*BN3717-$BB3717*BP3717)*0.02%</f>
        <v>0</v>
      </c>
      <c r="BV3717">
        <f t="shared" ref="BV3717:BV3780" ca="1" si="1415">ABS($BB3716*BO3717-$BB3717*BQ3717)*0.02%</f>
        <v>0</v>
      </c>
      <c r="BW3717" s="35">
        <f ca="1">IFERROR(VLOOKUP($B3717,OFFSET(Input!$A$1,0,MATCH(Index!BW$6&amp;" Index",Input!$1:$1,0)-1,10000,2),2,0)/100,BW3716)</f>
        <v>1.1599999999999999E-2</v>
      </c>
      <c r="BX3717">
        <f t="shared" ca="1" si="1367"/>
        <v>1.9938637825682073E-2</v>
      </c>
      <c r="BY3717">
        <f t="shared" ca="1" si="1368"/>
        <v>1.5659567673499981E-2</v>
      </c>
      <c r="BZ3717">
        <f t="shared" ca="1" si="1369"/>
        <v>7.4739719053348982E-4</v>
      </c>
      <c r="CA3717">
        <f t="shared" ca="1" si="1370"/>
        <v>4.5155129874679378</v>
      </c>
      <c r="CB3717">
        <f t="shared" ca="1" si="1371"/>
        <v>0</v>
      </c>
      <c r="CC3717">
        <f t="shared" ca="1" si="1372"/>
        <v>4.4806621791592898</v>
      </c>
      <c r="CD3717">
        <f t="shared" ca="1" si="1373"/>
        <v>1131.9695346711578</v>
      </c>
      <c r="CE3717">
        <v>1131.9695346711501</v>
      </c>
      <c r="CF3717" t="b">
        <f t="shared" ref="CF3717:CF3780" ca="1" si="1416">ROUND(CD3717,8)=ROUND(CE3717,8)</f>
        <v>1</v>
      </c>
    </row>
    <row r="3718" spans="2:84" x14ac:dyDescent="0.25">
      <c r="B3718" s="2">
        <v>42915</v>
      </c>
      <c r="C3718">
        <f t="shared" ca="1" si="1363"/>
        <v>0</v>
      </c>
      <c r="D3718">
        <f t="shared" ca="1" si="1364"/>
        <v>0</v>
      </c>
      <c r="E3718">
        <f ca="1">IF($B3718&lt;VLOOKUP(E$6&amp;" Equity",Param,4,0),"",IFERROR(VLOOKUP($B3718,OFFSET(Input!$A$1,0,MATCH(Index!E$6&amp;" Equity",Input!$1:$1,0)-1,10000,2),2,0),E3717))</f>
        <v>88.18</v>
      </c>
      <c r="F3718" s="33">
        <v>125.41</v>
      </c>
      <c r="H3718">
        <f ca="1">IFERROR(VLOOKUP($B3718,OFFSET(Input!$A$1,0,MATCH(Index!H$6,Input!$1:$1,0)-1,10000,2),2,0),0)</f>
        <v>0</v>
      </c>
      <c r="I3718">
        <f ca="1">IFERROR(VLOOKUP($B3718,OFFSET(Input!$A$1,0,MATCH(Index!I$6,Input!$1:$1,0)-1,10000,2),2,0),0)</f>
        <v>0</v>
      </c>
      <c r="K3718">
        <f t="shared" ca="1" si="1365"/>
        <v>120.69402771500565</v>
      </c>
      <c r="L3718" s="30">
        <f t="shared" ca="1" si="1366"/>
        <v>145.05930065638174</v>
      </c>
      <c r="N3718">
        <f t="shared" ca="1" si="1377"/>
        <v>-2.4917897138061734E-3</v>
      </c>
      <c r="O3718">
        <f t="shared" ca="1" si="1378"/>
        <v>-8.4167560559266098E-3</v>
      </c>
      <c r="Q3718">
        <f t="shared" ca="1" si="1389"/>
        <v>5.4364912419206129E-2</v>
      </c>
      <c r="R3718">
        <f t="shared" ca="1" si="1388"/>
        <v>8.779368448093243E-2</v>
      </c>
      <c r="T3718">
        <f t="shared" ca="1" si="1399"/>
        <v>4.3076473914597797E-2</v>
      </c>
      <c r="U3718">
        <f t="shared" ca="1" si="1394"/>
        <v>9.9282856318873319E-2</v>
      </c>
      <c r="W3718">
        <f t="shared" ca="1" si="1395"/>
        <v>-8.8378143396204147E-4</v>
      </c>
      <c r="X3718">
        <f t="shared" ca="1" si="1396"/>
        <v>5.1651994759165758E-2</v>
      </c>
      <c r="Z3718">
        <f t="shared" ca="1" si="1407"/>
        <v>120.62011665244486</v>
      </c>
      <c r="AA3718">
        <f t="shared" ca="1" si="1407"/>
        <v>120.823372074487</v>
      </c>
      <c r="AB3718">
        <f t="shared" ca="1" si="1407"/>
        <v>120.82632898790065</v>
      </c>
      <c r="AC3718">
        <f t="shared" ca="1" si="1408"/>
        <v>120.82632898790065</v>
      </c>
      <c r="AE3718">
        <f ca="1">IFERROR(VLOOKUP($B3718,OFFSET(Input!$A$1,0,MATCH(Index!AE$6&amp;" Index",Input!$1:$1,0)-1,10000,2),2,0),AE3717)</f>
        <v>11.44</v>
      </c>
      <c r="AF3718">
        <f t="shared" ca="1" si="1400"/>
        <v>10.627333333333333</v>
      </c>
      <c r="AG3718">
        <f t="shared" ca="1" si="1400"/>
        <v>10.511500000000002</v>
      </c>
      <c r="AH3718">
        <f t="shared" ca="1" si="1400"/>
        <v>10.4284</v>
      </c>
      <c r="AI3718">
        <f t="shared" ca="1" si="1401"/>
        <v>10.511500000000002</v>
      </c>
      <c r="AK3718">
        <f t="shared" ca="1" si="1402"/>
        <v>-1</v>
      </c>
      <c r="AL3718">
        <f t="shared" ca="1" si="1403"/>
        <v>1</v>
      </c>
      <c r="AN3718" t="str">
        <f t="shared" ca="1" si="1411"/>
        <v>Not Down</v>
      </c>
      <c r="AO3718" t="str">
        <f t="shared" ca="1" si="1374"/>
        <v>Not Up</v>
      </c>
      <c r="AQ3718">
        <f t="shared" ca="1" si="1409"/>
        <v>1</v>
      </c>
      <c r="AR3718">
        <f t="shared" ca="1" si="1410"/>
        <v>0</v>
      </c>
      <c r="AT3718">
        <f t="shared" ca="1" si="1390"/>
        <v>0</v>
      </c>
      <c r="AU3718">
        <f t="shared" ca="1" si="1391"/>
        <v>1</v>
      </c>
      <c r="AW3718" s="34">
        <f t="shared" ca="1" si="1412"/>
        <v>5.6314019606364327E-2</v>
      </c>
      <c r="AX3718" s="34">
        <f t="shared" ca="1" si="1413"/>
        <v>4.3394506820616796E-2</v>
      </c>
      <c r="AY3718" s="23">
        <f t="shared" ca="1" si="1404"/>
        <v>5.6314019606364327E-2</v>
      </c>
      <c r="BA3718" s="6">
        <f t="shared" ca="1" si="1397"/>
        <v>0.88787837113210177</v>
      </c>
      <c r="BB3718">
        <f t="shared" ca="1" si="1398"/>
        <v>0.88787837113210177</v>
      </c>
      <c r="BC3718" t="str">
        <f t="shared" ca="1" si="1386"/>
        <v>TLT UP Equity</v>
      </c>
      <c r="BD3718" t="str">
        <f t="shared" ca="1" si="1387"/>
        <v>HYG UP Equity</v>
      </c>
      <c r="BF3718">
        <f t="shared" ca="1" si="1405"/>
        <v>1</v>
      </c>
      <c r="BG3718">
        <f t="shared" ca="1" si="1406"/>
        <v>0</v>
      </c>
      <c r="BI3718">
        <f t="shared" ca="1" si="1375"/>
        <v>1</v>
      </c>
      <c r="BJ3718">
        <f t="shared" ca="1" si="1376"/>
        <v>0</v>
      </c>
      <c r="BL3718">
        <f t="shared" ca="1" si="1392"/>
        <v>11.8813354902502</v>
      </c>
      <c r="BM3718">
        <f t="shared" ca="1" si="1393"/>
        <v>0</v>
      </c>
      <c r="BN3718" s="9">
        <f t="shared" ca="1" si="1384"/>
        <v>0.99999999999999989</v>
      </c>
      <c r="BO3718" s="9">
        <f t="shared" ca="1" si="1385"/>
        <v>0</v>
      </c>
      <c r="BP3718" s="9">
        <f t="shared" ca="1" si="1379"/>
        <v>0.99999999999999989</v>
      </c>
      <c r="BQ3718" s="9">
        <f t="shared" ca="1" si="1380"/>
        <v>0</v>
      </c>
      <c r="BR3718">
        <f t="shared" ca="1" si="1381"/>
        <v>1434.0062349515379</v>
      </c>
      <c r="BS3718">
        <f t="shared" ca="1" si="1382"/>
        <v>-2.48868778280531E-3</v>
      </c>
      <c r="BT3718">
        <f t="shared" ca="1" si="1383"/>
        <v>1.8055555555555555E-5</v>
      </c>
      <c r="BU3718">
        <f t="shared" ca="1" si="1414"/>
        <v>1.8309857633031725E-5</v>
      </c>
      <c r="BV3718">
        <f t="shared" ca="1" si="1415"/>
        <v>0</v>
      </c>
      <c r="BW3718" s="35">
        <f ca="1">IFERROR(VLOOKUP($B3718,OFFSET(Input!$A$1,0,MATCH(Index!BW$6&amp;" Index",Input!$1:$1,0)-1,10000,2),2,0)/100,BW3717)</f>
        <v>1.1599999999999999E-2</v>
      </c>
      <c r="BX3718">
        <f t="shared" ca="1" si="1367"/>
        <v>2.0017874350839102E-2</v>
      </c>
      <c r="BY3718">
        <f t="shared" ca="1" si="1368"/>
        <v>1.5721799092654972E-2</v>
      </c>
      <c r="BZ3718">
        <f t="shared" ca="1" si="1369"/>
        <v>7.5036736115435961E-4</v>
      </c>
      <c r="CA3718">
        <f t="shared" ca="1" si="1370"/>
        <v>-2.7591640246891416</v>
      </c>
      <c r="CB3718">
        <f t="shared" ca="1" si="1371"/>
        <v>2.0726201024758067E-2</v>
      </c>
      <c r="CC3718">
        <f t="shared" ca="1" si="1372"/>
        <v>-2.814879531796239</v>
      </c>
      <c r="CD3718">
        <f t="shared" ca="1" si="1373"/>
        <v>1129.1546551393615</v>
      </c>
      <c r="CE3718">
        <v>1129.1546551393601</v>
      </c>
      <c r="CF3718" t="b">
        <f t="shared" ca="1" si="1416"/>
        <v>1</v>
      </c>
    </row>
    <row r="3719" spans="2:84" x14ac:dyDescent="0.25">
      <c r="B3719" s="2">
        <v>42916</v>
      </c>
      <c r="C3719">
        <f t="shared" ref="C3719:C3782" ca="1" si="1417">IF(MONTH(B3719)&lt;&gt;MONTH(B3718),1,0)</f>
        <v>0</v>
      </c>
      <c r="D3719">
        <f t="shared" ref="D3719:D3782" ca="1" si="1418">IF(D3718=5,0,IF(D3718&lt;&gt;0,D3718+1,IF(C3718=1,1,0)))</f>
        <v>0</v>
      </c>
      <c r="E3719">
        <f ca="1">IF($B3719&lt;VLOOKUP(E$6&amp;" Equity",Param,4,0),"",IFERROR(VLOOKUP($B3719,OFFSET(Input!$A$1,0,MATCH(Index!E$6&amp;" Equity",Input!$1:$1,0)-1,10000,2),2,0),E3718))</f>
        <v>88.39</v>
      </c>
      <c r="F3719" s="33">
        <v>125.12</v>
      </c>
      <c r="H3719">
        <f ca="1">IFERROR(VLOOKUP($B3719,OFFSET(Input!$A$1,0,MATCH(Index!H$6,Input!$1:$1,0)-1,10000,2),2,0),0)</f>
        <v>0</v>
      </c>
      <c r="I3719">
        <f ca="1">IFERROR(VLOOKUP($B3719,OFFSET(Input!$A$1,0,MATCH(Index!I$6,Input!$1:$1,0)-1,10000,2),2,0),0)</f>
        <v>0</v>
      </c>
      <c r="K3719">
        <f t="shared" ref="K3719:K3782" ca="1" si="1419">IF($B3719&lt;=L_date,IF($B3719=L_date,1,K3720/((E3720+H3720)/E3719)),K3718*((E3719+H3719)/E3718))</f>
        <v>120.98145962496427</v>
      </c>
      <c r="L3719" s="30">
        <f t="shared" ref="L3719:L3782" ca="1" si="1420">IF($B3719&lt;=L_date,IF($B3719=L_date,1,L3720/((F3720+I3720)/F3719)),L3718*((F3719+I3719)/F3718))</f>
        <v>144.72386331334411</v>
      </c>
      <c r="N3719">
        <f t="shared" ca="1" si="1377"/>
        <v>2.3786611430650418E-3</v>
      </c>
      <c r="O3719">
        <f t="shared" ca="1" si="1378"/>
        <v>-2.3150930389572999E-3</v>
      </c>
      <c r="Q3719">
        <f t="shared" ca="1" si="1389"/>
        <v>5.5002554465073433E-2</v>
      </c>
      <c r="R3719">
        <f t="shared" ca="1" si="1388"/>
        <v>8.7999666522878717E-2</v>
      </c>
      <c r="T3719">
        <f t="shared" ca="1" si="1399"/>
        <v>4.3850392580106874E-2</v>
      </c>
      <c r="U3719">
        <f t="shared" ca="1" si="1394"/>
        <v>9.0436809019788164E-2</v>
      </c>
      <c r="W3719">
        <f t="shared" ca="1" si="1395"/>
        <v>-1.2010164233268214E-2</v>
      </c>
      <c r="X3719">
        <f t="shared" ca="1" si="1396"/>
        <v>1.7090525858807045E-2</v>
      </c>
      <c r="Z3719">
        <f t="shared" ca="1" si="1407"/>
        <v>120.652966013583</v>
      </c>
      <c r="AA3719">
        <f t="shared" ca="1" si="1407"/>
        <v>120.81036920236984</v>
      </c>
      <c r="AB3719">
        <f t="shared" ca="1" si="1407"/>
        <v>120.83977168345933</v>
      </c>
      <c r="AC3719">
        <f t="shared" ca="1" si="1408"/>
        <v>120.83977168345933</v>
      </c>
      <c r="AE3719">
        <f ca="1">IFERROR(VLOOKUP($B3719,OFFSET(Input!$A$1,0,MATCH(Index!AE$6&amp;" Index",Input!$1:$1,0)-1,10000,2),2,0),AE3718)</f>
        <v>11.18</v>
      </c>
      <c r="AF3719">
        <f t="shared" ca="1" si="1400"/>
        <v>10.659333333333334</v>
      </c>
      <c r="AG3719">
        <f t="shared" ca="1" si="1400"/>
        <v>10.583000000000002</v>
      </c>
      <c r="AH3719">
        <f t="shared" ca="1" si="1400"/>
        <v>10.476000000000001</v>
      </c>
      <c r="AI3719">
        <f t="shared" ca="1" si="1401"/>
        <v>10.583000000000002</v>
      </c>
      <c r="AK3719">
        <f t="shared" ca="1" si="1402"/>
        <v>-1</v>
      </c>
      <c r="AL3719">
        <f t="shared" ca="1" si="1403"/>
        <v>1</v>
      </c>
      <c r="AN3719" t="str">
        <f t="shared" ca="1" si="1411"/>
        <v>Not Down</v>
      </c>
      <c r="AO3719" t="str">
        <f t="shared" ca="1" si="1374"/>
        <v>Not Up</v>
      </c>
      <c r="AQ3719">
        <f t="shared" ca="1" si="1409"/>
        <v>1</v>
      </c>
      <c r="AR3719">
        <f t="shared" ca="1" si="1410"/>
        <v>0</v>
      </c>
      <c r="AT3719">
        <f t="shared" ca="1" si="1390"/>
        <v>0</v>
      </c>
      <c r="AU3719">
        <f t="shared" ca="1" si="1391"/>
        <v>1</v>
      </c>
      <c r="AW3719" s="34">
        <f t="shared" ca="1" si="1412"/>
        <v>5.4364912419206129E-2</v>
      </c>
      <c r="AX3719" s="34">
        <f t="shared" ca="1" si="1413"/>
        <v>4.3076473914597797E-2</v>
      </c>
      <c r="AY3719" s="23">
        <f t="shared" ca="1" si="1404"/>
        <v>5.4364912419206129E-2</v>
      </c>
      <c r="BA3719" s="6">
        <f t="shared" ca="1" si="1397"/>
        <v>0.91971085347202575</v>
      </c>
      <c r="BB3719">
        <f t="shared" ca="1" si="1398"/>
        <v>0.88787837113210177</v>
      </c>
      <c r="BC3719" t="str">
        <f t="shared" ca="1" si="1386"/>
        <v>TLT UP Equity</v>
      </c>
      <c r="BD3719" t="str">
        <f t="shared" ca="1" si="1387"/>
        <v>HYG UP Equity</v>
      </c>
      <c r="BF3719">
        <f t="shared" ca="1" si="1405"/>
        <v>1</v>
      </c>
      <c r="BG3719">
        <f t="shared" ca="1" si="1406"/>
        <v>0</v>
      </c>
      <c r="BI3719">
        <f t="shared" ca="1" si="1375"/>
        <v>1</v>
      </c>
      <c r="BJ3719">
        <f t="shared" ca="1" si="1376"/>
        <v>0</v>
      </c>
      <c r="BL3719">
        <f t="shared" ca="1" si="1392"/>
        <v>11.8813354902502</v>
      </c>
      <c r="BM3719">
        <f t="shared" ca="1" si="1393"/>
        <v>0</v>
      </c>
      <c r="BN3719" s="9">
        <f t="shared" ca="1" si="1384"/>
        <v>1</v>
      </c>
      <c r="BO3719" s="9">
        <f t="shared" ca="1" si="1385"/>
        <v>0</v>
      </c>
      <c r="BP3719" s="9">
        <f t="shared" ca="1" si="1379"/>
        <v>1</v>
      </c>
      <c r="BQ3719" s="9">
        <f t="shared" ca="1" si="1380"/>
        <v>0</v>
      </c>
      <c r="BR3719">
        <f t="shared" ca="1" si="1381"/>
        <v>1437.4213099043595</v>
      </c>
      <c r="BS3719">
        <f t="shared" ca="1" si="1382"/>
        <v>2.3814924019052164E-3</v>
      </c>
      <c r="BT3719">
        <f t="shared" ca="1" si="1383"/>
        <v>1.8055555555555558E-5</v>
      </c>
      <c r="BU3719">
        <f t="shared" ca="1" si="1414"/>
        <v>0</v>
      </c>
      <c r="BV3719">
        <f t="shared" ca="1" si="1415"/>
        <v>0</v>
      </c>
      <c r="BW3719" s="35">
        <f ca="1">IFERROR(VLOOKUP($B3719,OFFSET(Input!$A$1,0,MATCH(Index!BW$6&amp;" Index",Input!$1:$1,0)-1,10000,2),2,0)/100,BW3718)</f>
        <v>1.06E-2</v>
      </c>
      <c r="BX3719">
        <f t="shared" ref="BX3719:BX3782" ca="1" si="1421">BT3719*BB3718*CD3718</f>
        <v>1.8101633260413561E-2</v>
      </c>
      <c r="BY3719">
        <f t="shared" ref="BY3719:BY3782" ca="1" si="1422">0.5%*((B3719-B3718)/360)*CD3718</f>
        <v>1.5682703543602242E-2</v>
      </c>
      <c r="BZ3719">
        <f t="shared" ref="BZ3719:BZ3782" ca="1" si="1423">(1-BB3718)*((B3719-B3718)/360)*BW3718*CD3718</f>
        <v>4.0794190179576197E-3</v>
      </c>
      <c r="CA3719">
        <f t="shared" ref="CA3719:CA3782" ca="1" si="1424">BS3719*CD3718*BB3718</f>
        <v>2.387569960896903</v>
      </c>
      <c r="CB3719">
        <f t="shared" ref="CB3719:CB3782" ca="1" si="1425">(BU3719+BV3719)*CD3718</f>
        <v>0</v>
      </c>
      <c r="CC3719">
        <f t="shared" ref="CC3719:CC3782" ca="1" si="1426">CA3719-BX3719-BY3719+BZ3719-CB3719</f>
        <v>2.3578650431108445</v>
      </c>
      <c r="CD3719">
        <f t="shared" ref="CD3719:CD3782" ca="1" si="1427">CC3719+CD3718</f>
        <v>1131.5125201824724</v>
      </c>
      <c r="CE3719">
        <v>1131.5125201824701</v>
      </c>
      <c r="CF3719" t="b">
        <f t="shared" ca="1" si="1416"/>
        <v>1</v>
      </c>
    </row>
    <row r="3720" spans="2:84" x14ac:dyDescent="0.25">
      <c r="B3720" s="2">
        <v>42919</v>
      </c>
      <c r="C3720">
        <f t="shared" ca="1" si="1417"/>
        <v>1</v>
      </c>
      <c r="D3720">
        <f t="shared" ca="1" si="1418"/>
        <v>0</v>
      </c>
      <c r="E3720">
        <f ca="1">IF($B3720&lt;VLOOKUP(E$6&amp;" Equity",Param,4,0),"",IFERROR(VLOOKUP($B3720,OFFSET(Input!$A$1,0,MATCH(Index!E$6&amp;" Equity",Input!$1:$1,0)-1,10000,2),2,0),E3719))</f>
        <v>87.97</v>
      </c>
      <c r="F3720" s="33">
        <v>124.46</v>
      </c>
      <c r="H3720">
        <f ca="1">IFERROR(VLOOKUP($B3720,OFFSET(Input!$A$1,0,MATCH(Index!H$6,Input!$1:$1,0)-1,10000,2),2,0),0)</f>
        <v>0.37743900000000002</v>
      </c>
      <c r="I3720">
        <f ca="1">IFERROR(VLOOKUP($B3720,OFFSET(Input!$A$1,0,MATCH(Index!I$6,Input!$1:$1,0)-1,10000,2),2,0),0)</f>
        <v>0.25763799999999998</v>
      </c>
      <c r="K3720">
        <f t="shared" ca="1" si="1419"/>
        <v>120.92320538915594</v>
      </c>
      <c r="L3720" s="30">
        <f t="shared" ca="1" si="1420"/>
        <v>144.25845903672578</v>
      </c>
      <c r="N3720">
        <f t="shared" ca="1" si="1377"/>
        <v>-4.8162971086994447E-4</v>
      </c>
      <c r="O3720">
        <f t="shared" ca="1" si="1378"/>
        <v>-3.2209906488795182E-3</v>
      </c>
      <c r="Q3720">
        <f t="shared" ca="1" si="1389"/>
        <v>5.2871817729475259E-2</v>
      </c>
      <c r="R3720">
        <f t="shared" ca="1" si="1388"/>
        <v>8.9186146818150971E-2</v>
      </c>
      <c r="T3720">
        <f t="shared" ca="1" si="1399"/>
        <v>4.3766346925548684E-2</v>
      </c>
      <c r="U3720">
        <f t="shared" ca="1" si="1394"/>
        <v>8.8434847376151704E-2</v>
      </c>
      <c r="W3720">
        <f t="shared" ca="1" si="1395"/>
        <v>1.9262931079727284E-2</v>
      </c>
      <c r="X3720">
        <f t="shared" ca="1" si="1396"/>
        <v>4.2403683216592708E-3</v>
      </c>
      <c r="Z3720">
        <f t="shared" ca="1" si="1407"/>
        <v>120.6430344198599</v>
      </c>
      <c r="AA3720">
        <f t="shared" ca="1" si="1407"/>
        <v>120.79992851198526</v>
      </c>
      <c r="AB3720">
        <f t="shared" ca="1" si="1407"/>
        <v>120.8481583760512</v>
      </c>
      <c r="AC3720">
        <f t="shared" ca="1" si="1408"/>
        <v>120.8481583760512</v>
      </c>
      <c r="AE3720">
        <f ca="1">IFERROR(VLOOKUP($B3720,OFFSET(Input!$A$1,0,MATCH(Index!AE$6&amp;" Index",Input!$1:$1,0)-1,10000,2),2,0),AE3719)</f>
        <v>11.22</v>
      </c>
      <c r="AF3720">
        <f t="shared" ca="1" si="1400"/>
        <v>10.643333333333334</v>
      </c>
      <c r="AG3720">
        <f t="shared" ca="1" si="1400"/>
        <v>10.640500000000001</v>
      </c>
      <c r="AH3720">
        <f t="shared" ca="1" si="1400"/>
        <v>10.532400000000003</v>
      </c>
      <c r="AI3720">
        <f t="shared" ca="1" si="1401"/>
        <v>10.640500000000001</v>
      </c>
      <c r="AK3720">
        <f t="shared" ca="1" si="1402"/>
        <v>-1</v>
      </c>
      <c r="AL3720">
        <f t="shared" ca="1" si="1403"/>
        <v>1</v>
      </c>
      <c r="AN3720" t="str">
        <f t="shared" ca="1" si="1411"/>
        <v>Not Down</v>
      </c>
      <c r="AO3720" t="str">
        <f t="shared" ca="1" si="1374"/>
        <v>Not Up</v>
      </c>
      <c r="AQ3720">
        <f t="shared" ca="1" si="1409"/>
        <v>1</v>
      </c>
      <c r="AR3720">
        <f t="shared" ca="1" si="1410"/>
        <v>0</v>
      </c>
      <c r="AT3720">
        <f t="shared" ca="1" si="1390"/>
        <v>1</v>
      </c>
      <c r="AU3720">
        <f t="shared" ca="1" si="1391"/>
        <v>0</v>
      </c>
      <c r="AW3720" s="34">
        <f t="shared" ca="1" si="1412"/>
        <v>5.5002554465073433E-2</v>
      </c>
      <c r="AX3720" s="34">
        <f t="shared" ca="1" si="1413"/>
        <v>4.3850392580106874E-2</v>
      </c>
      <c r="AY3720" s="23">
        <f t="shared" ca="1" si="1404"/>
        <v>5.5002554465073433E-2</v>
      </c>
      <c r="BA3720" s="6">
        <f t="shared" ca="1" si="1397"/>
        <v>0.90904868848864018</v>
      </c>
      <c r="BB3720">
        <f t="shared" ca="1" si="1398"/>
        <v>0.88787837113210177</v>
      </c>
      <c r="BC3720" t="str">
        <f t="shared" ca="1" si="1386"/>
        <v>TLT UP Equity</v>
      </c>
      <c r="BD3720" t="str">
        <f t="shared" ca="1" si="1387"/>
        <v>HYG UP Equity</v>
      </c>
      <c r="BF3720">
        <f t="shared" ca="1" si="1405"/>
        <v>1</v>
      </c>
      <c r="BG3720">
        <f t="shared" ca="1" si="1406"/>
        <v>0</v>
      </c>
      <c r="BI3720">
        <f t="shared" ca="1" si="1375"/>
        <v>1</v>
      </c>
      <c r="BJ3720">
        <f t="shared" ca="1" si="1376"/>
        <v>0</v>
      </c>
      <c r="BL3720">
        <f t="shared" ca="1" si="1392"/>
        <v>11.8813354902502</v>
      </c>
      <c r="BM3720">
        <f t="shared" ca="1" si="1393"/>
        <v>0</v>
      </c>
      <c r="BN3720" s="9">
        <f t="shared" ca="1" si="1384"/>
        <v>1</v>
      </c>
      <c r="BO3720" s="9">
        <f t="shared" ca="1" si="1385"/>
        <v>0</v>
      </c>
      <c r="BP3720" s="9">
        <f t="shared" ca="1" si="1379"/>
        <v>1</v>
      </c>
      <c r="BQ3720" s="9">
        <f t="shared" ca="1" si="1380"/>
        <v>0</v>
      </c>
      <c r="BR3720">
        <f t="shared" ca="1" si="1381"/>
        <v>1436.7291717849926</v>
      </c>
      <c r="BS3720">
        <f t="shared" ca="1" si="1382"/>
        <v>-4.8151374589888718E-4</v>
      </c>
      <c r="BT3720">
        <f t="shared" ca="1" si="1383"/>
        <v>5.4166666666666671E-5</v>
      </c>
      <c r="BU3720">
        <f t="shared" ca="1" si="1414"/>
        <v>0</v>
      </c>
      <c r="BV3720">
        <f t="shared" ca="1" si="1415"/>
        <v>0</v>
      </c>
      <c r="BW3720" s="35">
        <f ca="1">IFERROR(VLOOKUP($B3720,OFFSET(Input!$A$1,0,MATCH(Index!BW$6&amp;" Index",Input!$1:$1,0)-1,10000,2),2,0)/100,BW3719)</f>
        <v>1.1599999999999999E-2</v>
      </c>
      <c r="BX3720">
        <f t="shared" ca="1" si="1421"/>
        <v>5.4418297555656296E-2</v>
      </c>
      <c r="BY3720">
        <f t="shared" ca="1" si="1422"/>
        <v>4.7146355007603016E-2</v>
      </c>
      <c r="BZ3720">
        <f t="shared" ca="1" si="1423"/>
        <v>1.1206587371509676E-2</v>
      </c>
      <c r="CA3720">
        <f t="shared" ca="1" si="1424"/>
        <v>-0.48375061479626424</v>
      </c>
      <c r="CB3720">
        <f t="shared" ca="1" si="1425"/>
        <v>0</v>
      </c>
      <c r="CC3720">
        <f t="shared" ca="1" si="1426"/>
        <v>-0.57410867998801385</v>
      </c>
      <c r="CD3720">
        <f t="shared" ca="1" si="1427"/>
        <v>1130.9384115024843</v>
      </c>
      <c r="CE3720">
        <v>1130.93841150248</v>
      </c>
      <c r="CF3720" t="b">
        <f t="shared" ca="1" si="1416"/>
        <v>1</v>
      </c>
    </row>
    <row r="3721" spans="2:84" x14ac:dyDescent="0.25">
      <c r="B3721" s="2">
        <v>42921</v>
      </c>
      <c r="C3721">
        <f t="shared" ca="1" si="1417"/>
        <v>0</v>
      </c>
      <c r="D3721">
        <f t="shared" ca="1" si="1418"/>
        <v>1</v>
      </c>
      <c r="E3721">
        <f ca="1">IF($B3721&lt;VLOOKUP(E$6&amp;" Equity",Param,4,0),"",IFERROR(VLOOKUP($B3721,OFFSET(Input!$A$1,0,MATCH(Index!E$6&amp;" Equity",Input!$1:$1,0)-1,10000,2),2,0),E3720))</f>
        <v>87.9</v>
      </c>
      <c r="F3721" s="33">
        <v>124.49</v>
      </c>
      <c r="H3721">
        <f ca="1">IFERROR(VLOOKUP($B3721,OFFSET(Input!$A$1,0,MATCH(Index!H$6,Input!$1:$1,0)-1,10000,2),2,0),0)</f>
        <v>0</v>
      </c>
      <c r="I3721">
        <f ca="1">IFERROR(VLOOKUP($B3721,OFFSET(Input!$A$1,0,MATCH(Index!I$6,Input!$1:$1,0)-1,10000,2),2,0),0)</f>
        <v>0</v>
      </c>
      <c r="K3721">
        <f t="shared" ca="1" si="1419"/>
        <v>120.82698367292039</v>
      </c>
      <c r="L3721" s="30">
        <f t="shared" ca="1" si="1420"/>
        <v>144.29323128299848</v>
      </c>
      <c r="N3721">
        <f t="shared" ca="1" si="1377"/>
        <v>-7.9604257345182233E-4</v>
      </c>
      <c r="O3721">
        <f t="shared" ca="1" si="1378"/>
        <v>2.4101225262269889E-4</v>
      </c>
      <c r="Q3721">
        <f t="shared" ca="1" si="1389"/>
        <v>5.0005501308913132E-2</v>
      </c>
      <c r="R3721">
        <f t="shared" ca="1" si="1388"/>
        <v>7.7150642390352339E-2</v>
      </c>
      <c r="T3721">
        <f t="shared" ca="1" si="1399"/>
        <v>4.3495935641909865E-2</v>
      </c>
      <c r="U3721">
        <f t="shared" ca="1" si="1394"/>
        <v>8.6311323209975935E-2</v>
      </c>
      <c r="W3721">
        <f t="shared" ca="1" si="1395"/>
        <v>0.22684213873294196</v>
      </c>
      <c r="X3721">
        <f t="shared" ca="1" si="1396"/>
        <v>3.2591862572573946E-2</v>
      </c>
      <c r="Z3721">
        <f t="shared" ca="1" si="1407"/>
        <v>120.66591107931663</v>
      </c>
      <c r="AA3721">
        <f t="shared" ca="1" si="1407"/>
        <v>120.7942577994542</v>
      </c>
      <c r="AB3721">
        <f t="shared" ca="1" si="1407"/>
        <v>120.84778969963158</v>
      </c>
      <c r="AC3721">
        <f t="shared" ca="1" si="1408"/>
        <v>120.84778969963158</v>
      </c>
      <c r="AE3721">
        <f ca="1">IFERROR(VLOOKUP($B3721,OFFSET(Input!$A$1,0,MATCH(Index!AE$6&amp;" Index",Input!$1:$1,0)-1,10000,2),2,0),AE3720)</f>
        <v>11.07</v>
      </c>
      <c r="AF3721">
        <f t="shared" ca="1" si="1400"/>
        <v>10.686666666666666</v>
      </c>
      <c r="AG3721">
        <f t="shared" ca="1" si="1400"/>
        <v>10.6715</v>
      </c>
      <c r="AH3721">
        <f t="shared" ca="1" si="1400"/>
        <v>10.560000000000002</v>
      </c>
      <c r="AI3721">
        <f t="shared" ca="1" si="1401"/>
        <v>10.6715</v>
      </c>
      <c r="AK3721">
        <f t="shared" ca="1" si="1402"/>
        <v>-1</v>
      </c>
      <c r="AL3721">
        <f t="shared" ca="1" si="1403"/>
        <v>1</v>
      </c>
      <c r="AN3721" t="str">
        <f t="shared" ca="1" si="1411"/>
        <v>Not Down</v>
      </c>
      <c r="AO3721" t="str">
        <f t="shared" ca="1" si="1374"/>
        <v>Not Up</v>
      </c>
      <c r="AQ3721">
        <f t="shared" ca="1" si="1409"/>
        <v>1</v>
      </c>
      <c r="AR3721">
        <f t="shared" ca="1" si="1410"/>
        <v>0</v>
      </c>
      <c r="AT3721">
        <f t="shared" ca="1" si="1390"/>
        <v>1</v>
      </c>
      <c r="AU3721">
        <f t="shared" ca="1" si="1391"/>
        <v>0</v>
      </c>
      <c r="AW3721" s="34">
        <f t="shared" ca="1" si="1412"/>
        <v>5.2871817729475259E-2</v>
      </c>
      <c r="AX3721" s="34">
        <f t="shared" ca="1" si="1413"/>
        <v>4.3766346925548684E-2</v>
      </c>
      <c r="AY3721" s="23">
        <f t="shared" ca="1" si="1404"/>
        <v>5.2871817729475259E-2</v>
      </c>
      <c r="BA3721" s="6">
        <f t="shared" ca="1" si="1397"/>
        <v>0.94568339329339413</v>
      </c>
      <c r="BB3721">
        <f t="shared" ca="1" si="1398"/>
        <v>0.94568339329339413</v>
      </c>
      <c r="BC3721" t="str">
        <f t="shared" ca="1" si="1386"/>
        <v>HYG UP Equity</v>
      </c>
      <c r="BD3721" t="str">
        <f t="shared" ca="1" si="1387"/>
        <v>HYG UP Equity</v>
      </c>
      <c r="BF3721">
        <f t="shared" ca="1" si="1405"/>
        <v>1</v>
      </c>
      <c r="BG3721">
        <f t="shared" ca="1" si="1406"/>
        <v>0</v>
      </c>
      <c r="BI3721">
        <f t="shared" ca="1" si="1375"/>
        <v>1</v>
      </c>
      <c r="BJ3721">
        <f t="shared" ca="1" si="1376"/>
        <v>0</v>
      </c>
      <c r="BL3721">
        <f t="shared" ca="1" si="1392"/>
        <v>11.8813354902502</v>
      </c>
      <c r="BM3721">
        <f t="shared" ca="1" si="1393"/>
        <v>0</v>
      </c>
      <c r="BN3721" s="9">
        <f t="shared" ca="1" si="1384"/>
        <v>1</v>
      </c>
      <c r="BO3721" s="9">
        <f t="shared" ca="1" si="1385"/>
        <v>0</v>
      </c>
      <c r="BP3721" s="9">
        <f t="shared" ca="1" si="1379"/>
        <v>1</v>
      </c>
      <c r="BQ3721" s="9">
        <f t="shared" ca="1" si="1380"/>
        <v>0</v>
      </c>
      <c r="BR3721">
        <f t="shared" ca="1" si="1381"/>
        <v>1435.5859292929504</v>
      </c>
      <c r="BS3721">
        <f t="shared" ca="1" si="1382"/>
        <v>-7.9572581561893063E-4</v>
      </c>
      <c r="BT3721">
        <f t="shared" ca="1" si="1383"/>
        <v>3.6111111111111116E-5</v>
      </c>
      <c r="BU3721">
        <f t="shared" ca="1" si="1414"/>
        <v>1.1561004432258471E-5</v>
      </c>
      <c r="BV3721">
        <f t="shared" ca="1" si="1415"/>
        <v>0</v>
      </c>
      <c r="BW3721" s="35">
        <f ca="1">IFERROR(VLOOKUP($B3721,OFFSET(Input!$A$1,0,MATCH(Index!BW$6&amp;" Index",Input!$1:$1,0)-1,10000,2),2,0)/100,BW3720)</f>
        <v>1.1599999999999999E-2</v>
      </c>
      <c r="BX3721">
        <f t="shared" ca="1" si="1421"/>
        <v>3.6260457807006069E-2</v>
      </c>
      <c r="BY3721">
        <f t="shared" ca="1" si="1422"/>
        <v>3.1414955875069012E-2</v>
      </c>
      <c r="BZ3721">
        <f t="shared" ca="1" si="1423"/>
        <v>8.1717267745800553E-3</v>
      </c>
      <c r="CA3721">
        <f t="shared" ca="1" si="1424"/>
        <v>-0.79901674236541986</v>
      </c>
      <c r="CB3721">
        <f t="shared" ca="1" si="1425"/>
        <v>1.3074783987991575E-2</v>
      </c>
      <c r="CC3721">
        <f t="shared" ca="1" si="1426"/>
        <v>-0.8715952132609065</v>
      </c>
      <c r="CD3721">
        <f t="shared" ca="1" si="1427"/>
        <v>1130.0668162892234</v>
      </c>
      <c r="CE3721">
        <v>1130.06681628922</v>
      </c>
      <c r="CF3721" t="b">
        <f t="shared" ca="1" si="1416"/>
        <v>1</v>
      </c>
    </row>
    <row r="3722" spans="2:84" x14ac:dyDescent="0.25">
      <c r="B3722" s="2">
        <v>42922</v>
      </c>
      <c r="C3722">
        <f t="shared" ca="1" si="1417"/>
        <v>0</v>
      </c>
      <c r="D3722">
        <f t="shared" ca="1" si="1418"/>
        <v>2</v>
      </c>
      <c r="E3722">
        <f ca="1">IF($B3722&lt;VLOOKUP(E$6&amp;" Equity",Param,4,0),"",IFERROR(VLOOKUP($B3722,OFFSET(Input!$A$1,0,MATCH(Index!E$6&amp;" Equity",Input!$1:$1,0)-1,10000,2),2,0),E3721))</f>
        <v>87.68</v>
      </c>
      <c r="F3722" s="33">
        <v>123.46</v>
      </c>
      <c r="H3722">
        <f ca="1">IFERROR(VLOOKUP($B3722,OFFSET(Input!$A$1,0,MATCH(Index!H$6,Input!$1:$1,0)-1,10000,2),2,0),0)</f>
        <v>0</v>
      </c>
      <c r="I3722">
        <f ca="1">IFERROR(VLOOKUP($B3722,OFFSET(Input!$A$1,0,MATCH(Index!I$6,Input!$1:$1,0)-1,10000,2),2,0),0)</f>
        <v>0</v>
      </c>
      <c r="K3722">
        <f t="shared" ca="1" si="1419"/>
        <v>120.52457256475154</v>
      </c>
      <c r="L3722" s="30">
        <f t="shared" ca="1" si="1420"/>
        <v>143.09938416096867</v>
      </c>
      <c r="N3722">
        <f t="shared" ca="1" si="1377"/>
        <v>-2.5059814914258948E-3</v>
      </c>
      <c r="O3722">
        <f t="shared" ca="1" si="1378"/>
        <v>-8.3081744279449032E-3</v>
      </c>
      <c r="Q3722">
        <f t="shared" ca="1" si="1389"/>
        <v>4.253944036657558E-2</v>
      </c>
      <c r="R3722">
        <f t="shared" ca="1" si="1388"/>
        <v>8.710203156831979E-2</v>
      </c>
      <c r="T3722">
        <f t="shared" ca="1" si="1399"/>
        <v>4.3802154413599609E-2</v>
      </c>
      <c r="U3722">
        <f t="shared" ca="1" si="1394"/>
        <v>8.9610731451400527E-2</v>
      </c>
      <c r="W3722">
        <f t="shared" ca="1" si="1395"/>
        <v>0.45834397494969886</v>
      </c>
      <c r="X3722">
        <f t="shared" ca="1" si="1396"/>
        <v>6.6641002108421402E-2</v>
      </c>
      <c r="Z3722">
        <f t="shared" ca="1" si="1407"/>
        <v>120.72835152037501</v>
      </c>
      <c r="AA3722">
        <f t="shared" ca="1" si="1407"/>
        <v>120.78578504194152</v>
      </c>
      <c r="AB3722">
        <f t="shared" ca="1" si="1407"/>
        <v>120.83586974559211</v>
      </c>
      <c r="AC3722">
        <f t="shared" ca="1" si="1408"/>
        <v>120.83586974559211</v>
      </c>
      <c r="AE3722">
        <f ca="1">IFERROR(VLOOKUP($B3722,OFFSET(Input!$A$1,0,MATCH(Index!AE$6&amp;" Index",Input!$1:$1,0)-1,10000,2),2,0),AE3721)</f>
        <v>12.54</v>
      </c>
      <c r="AF3722">
        <f t="shared" ca="1" si="1400"/>
        <v>10.813333333333333</v>
      </c>
      <c r="AG3722">
        <f t="shared" ca="1" si="1400"/>
        <v>10.779</v>
      </c>
      <c r="AH3722">
        <f t="shared" ca="1" si="1400"/>
        <v>10.645199999999999</v>
      </c>
      <c r="AI3722">
        <f t="shared" ca="1" si="1401"/>
        <v>10.779</v>
      </c>
      <c r="AK3722">
        <f t="shared" ca="1" si="1402"/>
        <v>-1</v>
      </c>
      <c r="AL3722">
        <f t="shared" ca="1" si="1403"/>
        <v>1</v>
      </c>
      <c r="AN3722" t="str">
        <f t="shared" ca="1" si="1411"/>
        <v>Not Down</v>
      </c>
      <c r="AO3722" t="str">
        <f t="shared" ref="AO3722:AO3785" ca="1" si="1428">IF($C3722=1,IF(SUM(AL3708:AL3722)=15,"Up","Not Up"),AO3721)</f>
        <v>Not Up</v>
      </c>
      <c r="AQ3722">
        <f t="shared" ca="1" si="1409"/>
        <v>1</v>
      </c>
      <c r="AR3722">
        <f t="shared" ca="1" si="1410"/>
        <v>0</v>
      </c>
      <c r="AT3722">
        <f t="shared" ca="1" si="1390"/>
        <v>1</v>
      </c>
      <c r="AU3722">
        <f t="shared" ca="1" si="1391"/>
        <v>0</v>
      </c>
      <c r="AW3722" s="34">
        <f t="shared" ca="1" si="1412"/>
        <v>5.0005501308913132E-2</v>
      </c>
      <c r="AX3722" s="34">
        <f t="shared" ca="1" si="1413"/>
        <v>4.3495935641909865E-2</v>
      </c>
      <c r="AY3722" s="23">
        <f t="shared" ca="1" si="1404"/>
        <v>5.0005501308913132E-2</v>
      </c>
      <c r="BA3722" s="6">
        <f t="shared" ca="1" si="1397"/>
        <v>0.99988998592616551</v>
      </c>
      <c r="BB3722">
        <f t="shared" ca="1" si="1398"/>
        <v>0.99988998592616551</v>
      </c>
      <c r="BC3722" t="str">
        <f t="shared" ca="1" si="1386"/>
        <v>HYG UP Equity</v>
      </c>
      <c r="BD3722" t="str">
        <f t="shared" ca="1" si="1387"/>
        <v>HYG UP Equity</v>
      </c>
      <c r="BF3722">
        <f t="shared" ca="1" si="1405"/>
        <v>1</v>
      </c>
      <c r="BG3722">
        <f t="shared" ca="1" si="1406"/>
        <v>0</v>
      </c>
      <c r="BI3722">
        <f t="shared" ref="BI3722:BI3785" ca="1" si="1429">IF($D3722=0,AQ3721,($D3722/5)*AQ3721+AT3721*(5-$D3722)/5)</f>
        <v>1</v>
      </c>
      <c r="BJ3722">
        <f t="shared" ref="BJ3722:BJ3785" ca="1" si="1430">IF($D3722=0,AR3721,($D3722/5)*AR3721+AU3721*(5-$D3722)/5)</f>
        <v>0</v>
      </c>
      <c r="BL3722">
        <f t="shared" ca="1" si="1392"/>
        <v>11.8813354902502</v>
      </c>
      <c r="BM3722">
        <f t="shared" ca="1" si="1393"/>
        <v>0</v>
      </c>
      <c r="BN3722" s="9">
        <f t="shared" ca="1" si="1384"/>
        <v>1</v>
      </c>
      <c r="BO3722" s="9">
        <f t="shared" ca="1" si="1385"/>
        <v>0</v>
      </c>
      <c r="BP3722" s="9">
        <f t="shared" ca="1" si="1379"/>
        <v>1</v>
      </c>
      <c r="BQ3722" s="9">
        <f t="shared" ca="1" si="1380"/>
        <v>0</v>
      </c>
      <c r="BR3722">
        <f t="shared" ca="1" si="1381"/>
        <v>1431.9928814608179</v>
      </c>
      <c r="BS3722">
        <f t="shared" ca="1" si="1382"/>
        <v>-2.5028441410693825E-3</v>
      </c>
      <c r="BT3722">
        <f t="shared" ca="1" si="1383"/>
        <v>1.8055555555555558E-5</v>
      </c>
      <c r="BU3722">
        <f t="shared" ca="1" si="1414"/>
        <v>1.0841318526554278E-5</v>
      </c>
      <c r="BV3722">
        <f t="shared" ca="1" si="1415"/>
        <v>0</v>
      </c>
      <c r="BW3722" s="35">
        <f ca="1">IFERROR(VLOOKUP($B3722,OFFSET(Input!$A$1,0,MATCH(Index!BW$6&amp;" Index",Input!$1:$1,0)-1,10000,2),2,0)/100,BW3721)</f>
        <v>1.1599999999999999E-2</v>
      </c>
      <c r="BX3722">
        <f t="shared" ca="1" si="1421"/>
        <v>1.929570899888406E-2</v>
      </c>
      <c r="BY3722">
        <f t="shared" ca="1" si="1422"/>
        <v>1.5695372448461437E-2</v>
      </c>
      <c r="BZ3722">
        <f t="shared" ca="1" si="1423"/>
        <v>1.9778449439605238E-3</v>
      </c>
      <c r="CA3722">
        <f t="shared" ca="1" si="1424"/>
        <v>-2.6747530457891107</v>
      </c>
      <c r="CB3722">
        <f t="shared" ca="1" si="1425"/>
        <v>1.2251414311680567E-2</v>
      </c>
      <c r="CC3722">
        <f t="shared" ca="1" si="1426"/>
        <v>-2.720017696604176</v>
      </c>
      <c r="CD3722">
        <f t="shared" ca="1" si="1427"/>
        <v>1127.3467985926193</v>
      </c>
      <c r="CE3722">
        <v>1127.34679859261</v>
      </c>
      <c r="CF3722" t="b">
        <f t="shared" ca="1" si="1416"/>
        <v>1</v>
      </c>
    </row>
    <row r="3723" spans="2:84" x14ac:dyDescent="0.25">
      <c r="B3723" s="2">
        <v>42923</v>
      </c>
      <c r="C3723">
        <f t="shared" ca="1" si="1417"/>
        <v>0</v>
      </c>
      <c r="D3723">
        <f t="shared" ca="1" si="1418"/>
        <v>3</v>
      </c>
      <c r="E3723">
        <f ca="1">IF($B3723&lt;VLOOKUP(E$6&amp;" Equity",Param,4,0),"",IFERROR(VLOOKUP($B3723,OFFSET(Input!$A$1,0,MATCH(Index!E$6&amp;" Equity",Input!$1:$1,0)-1,10000,2),2,0),E3722))</f>
        <v>87.6</v>
      </c>
      <c r="F3723" s="33">
        <v>122.72</v>
      </c>
      <c r="H3723">
        <f ca="1">IFERROR(VLOOKUP($B3723,OFFSET(Input!$A$1,0,MATCH(Index!H$6,Input!$1:$1,0)-1,10000,2),2,0),0)</f>
        <v>0</v>
      </c>
      <c r="I3723">
        <f ca="1">IFERROR(VLOOKUP($B3723,OFFSET(Input!$A$1,0,MATCH(Index!I$6,Input!$1:$1,0)-1,10000,2),2,0),0)</f>
        <v>0</v>
      </c>
      <c r="K3723">
        <f t="shared" ca="1" si="1419"/>
        <v>120.41460488905375</v>
      </c>
      <c r="L3723" s="30">
        <f t="shared" ca="1" si="1420"/>
        <v>142.24166875290845</v>
      </c>
      <c r="N3723">
        <f t="shared" ref="N3723:N3786" ca="1" si="1431">LN(K3723/K3722)</f>
        <v>-9.1282525735980017E-4</v>
      </c>
      <c r="O3723">
        <f t="shared" ref="O3723:O3786" ca="1" si="1432">LN(L3723/L3722)</f>
        <v>-6.0118793468035975E-3</v>
      </c>
      <c r="Q3723">
        <f t="shared" ca="1" si="1389"/>
        <v>4.0521168901048066E-2</v>
      </c>
      <c r="R3723">
        <f t="shared" ca="1" si="1388"/>
        <v>9.152271029321131E-2</v>
      </c>
      <c r="T3723">
        <f t="shared" ca="1" si="1399"/>
        <v>4.3831425606335052E-2</v>
      </c>
      <c r="U3723">
        <f t="shared" ca="1" si="1394"/>
        <v>9.1636885622385422E-2</v>
      </c>
      <c r="W3723">
        <f t="shared" ca="1" si="1395"/>
        <v>0.45445797683324207</v>
      </c>
      <c r="X3723">
        <f t="shared" ca="1" si="1396"/>
        <v>8.8923778360834468E-2</v>
      </c>
      <c r="Z3723">
        <f t="shared" ca="1" si="1407"/>
        <v>120.74694583272553</v>
      </c>
      <c r="AA3723">
        <f t="shared" ca="1" si="1407"/>
        <v>120.76702336881128</v>
      </c>
      <c r="AB3723">
        <f t="shared" ca="1" si="1407"/>
        <v>120.80553070522345</v>
      </c>
      <c r="AC3723">
        <f t="shared" ca="1" si="1408"/>
        <v>120.80553070522345</v>
      </c>
      <c r="AE3723">
        <f ca="1">IFERROR(VLOOKUP($B3723,OFFSET(Input!$A$1,0,MATCH(Index!AE$6&amp;" Index",Input!$1:$1,0)-1,10000,2),2,0),AE3722)</f>
        <v>11.19</v>
      </c>
      <c r="AF3723">
        <f t="shared" ca="1" si="1400"/>
        <v>10.832666666666665</v>
      </c>
      <c r="AG3723">
        <f t="shared" ca="1" si="1400"/>
        <v>10.830499999999999</v>
      </c>
      <c r="AH3723">
        <f t="shared" ca="1" si="1400"/>
        <v>10.6972</v>
      </c>
      <c r="AI3723">
        <f t="shared" ca="1" si="1401"/>
        <v>10.830499999999999</v>
      </c>
      <c r="AK3723">
        <f t="shared" ca="1" si="1402"/>
        <v>-1</v>
      </c>
      <c r="AL3723">
        <f t="shared" ca="1" si="1403"/>
        <v>1</v>
      </c>
      <c r="AN3723" t="str">
        <f t="shared" ca="1" si="1411"/>
        <v>Not Down</v>
      </c>
      <c r="AO3723" t="str">
        <f t="shared" ca="1" si="1428"/>
        <v>Not Up</v>
      </c>
      <c r="AQ3723">
        <f t="shared" ca="1" si="1409"/>
        <v>1</v>
      </c>
      <c r="AR3723">
        <f t="shared" ca="1" si="1410"/>
        <v>0</v>
      </c>
      <c r="AT3723">
        <f t="shared" ca="1" si="1390"/>
        <v>1</v>
      </c>
      <c r="AU3723">
        <f t="shared" ca="1" si="1391"/>
        <v>0</v>
      </c>
      <c r="AW3723" s="34">
        <f t="shared" ca="1" si="1412"/>
        <v>4.253944036657558E-2</v>
      </c>
      <c r="AX3723" s="34">
        <f t="shared" ca="1" si="1413"/>
        <v>4.3802154413599609E-2</v>
      </c>
      <c r="AY3723" s="23">
        <f t="shared" ca="1" si="1404"/>
        <v>4.3802154413599609E-2</v>
      </c>
      <c r="BA3723" s="6">
        <f t="shared" ca="1" si="1397"/>
        <v>1.1414963640344618</v>
      </c>
      <c r="BB3723">
        <f t="shared" ca="1" si="1398"/>
        <v>1.1414963640344618</v>
      </c>
      <c r="BC3723" t="str">
        <f t="shared" ca="1" si="1386"/>
        <v>HYG UP Equity</v>
      </c>
      <c r="BD3723" t="str">
        <f t="shared" ca="1" si="1387"/>
        <v>HYG UP Equity</v>
      </c>
      <c r="BF3723">
        <f t="shared" ca="1" si="1405"/>
        <v>1</v>
      </c>
      <c r="BG3723">
        <f t="shared" ca="1" si="1406"/>
        <v>0</v>
      </c>
      <c r="BI3723">
        <f t="shared" ca="1" si="1429"/>
        <v>1</v>
      </c>
      <c r="BJ3723">
        <f t="shared" ca="1" si="1430"/>
        <v>0</v>
      </c>
      <c r="BL3723">
        <f t="shared" ca="1" si="1392"/>
        <v>11.8813354902502</v>
      </c>
      <c r="BM3723">
        <f t="shared" ca="1" si="1393"/>
        <v>0</v>
      </c>
      <c r="BN3723" s="9">
        <f t="shared" ca="1" si="1384"/>
        <v>0.99999999999999989</v>
      </c>
      <c r="BO3723" s="9">
        <f t="shared" ca="1" si="1385"/>
        <v>0</v>
      </c>
      <c r="BP3723" s="9">
        <f t="shared" ref="BP3723:BP3786" ca="1" si="1433">(K3723/$BR3723)*BL3723</f>
        <v>0.99999999999999989</v>
      </c>
      <c r="BQ3723" s="9">
        <f t="shared" ref="BQ3723:BQ3786" ca="1" si="1434">(L3723/$BR3723)*BM3723</f>
        <v>0</v>
      </c>
      <c r="BR3723">
        <f t="shared" ref="BR3723:BR3786" ca="1" si="1435">SUMPRODUCT(BL3722:BM3722,K3723:L3723)</f>
        <v>1430.6863186127696</v>
      </c>
      <c r="BS3723">
        <f t="shared" ca="1" si="1382"/>
        <v>-9.1240875912412811E-4</v>
      </c>
      <c r="BT3723">
        <f t="shared" ca="1" si="1383"/>
        <v>1.8055555555555555E-5</v>
      </c>
      <c r="BU3723">
        <f t="shared" ca="1" si="1414"/>
        <v>2.8321275621659226E-5</v>
      </c>
      <c r="BV3723">
        <f t="shared" ca="1" si="1415"/>
        <v>0</v>
      </c>
      <c r="BW3723" s="35">
        <f ca="1">IFERROR(VLOOKUP($B3723,OFFSET(Input!$A$1,0,MATCH(Index!BW$6&amp;" Index",Input!$1:$1,0)-1,10000,2),2,0)/100,BW3722)</f>
        <v>1.1599999999999999E-2</v>
      </c>
      <c r="BX3723">
        <f t="shared" ca="1" si="1421"/>
        <v>2.0352633429892866E-2</v>
      </c>
      <c r="BY3723">
        <f t="shared" ca="1" si="1422"/>
        <v>1.5657594424897489E-2</v>
      </c>
      <c r="BZ3723">
        <f t="shared" ca="1" si="1423"/>
        <v>3.996329337984161E-6</v>
      </c>
      <c r="CA3723">
        <f t="shared" ca="1" si="1424"/>
        <v>-1.0284879330097918</v>
      </c>
      <c r="CB3723">
        <f t="shared" ca="1" si="1425"/>
        <v>3.192789940413672E-2</v>
      </c>
      <c r="CC3723">
        <f t="shared" ca="1" si="1426"/>
        <v>-1.0964220639393811</v>
      </c>
      <c r="CD3723">
        <f t="shared" ca="1" si="1427"/>
        <v>1126.2503765286799</v>
      </c>
      <c r="CE3723">
        <v>1126.2503765286699</v>
      </c>
      <c r="CF3723" t="b">
        <f t="shared" ca="1" si="1416"/>
        <v>1</v>
      </c>
    </row>
    <row r="3724" spans="2:84" x14ac:dyDescent="0.25">
      <c r="B3724" s="2">
        <v>42926</v>
      </c>
      <c r="C3724">
        <f t="shared" ca="1" si="1417"/>
        <v>0</v>
      </c>
      <c r="D3724">
        <f t="shared" ca="1" si="1418"/>
        <v>4</v>
      </c>
      <c r="E3724">
        <f ca="1">IF($B3724&lt;VLOOKUP(E$6&amp;" Equity",Param,4,0),"",IFERROR(VLOOKUP($B3724,OFFSET(Input!$A$1,0,MATCH(Index!E$6&amp;" Equity",Input!$1:$1,0)-1,10000,2),2,0),E3723))</f>
        <v>87.7</v>
      </c>
      <c r="F3724" s="33">
        <v>122.9</v>
      </c>
      <c r="H3724">
        <f ca="1">IFERROR(VLOOKUP($B3724,OFFSET(Input!$A$1,0,MATCH(Index!H$6,Input!$1:$1,0)-1,10000,2),2,0),0)</f>
        <v>0</v>
      </c>
      <c r="I3724">
        <f ca="1">IFERROR(VLOOKUP($B3724,OFFSET(Input!$A$1,0,MATCH(Index!I$6,Input!$1:$1,0)-1,10000,2),2,0),0)</f>
        <v>0</v>
      </c>
      <c r="K3724">
        <f t="shared" ca="1" si="1419"/>
        <v>120.55206448367596</v>
      </c>
      <c r="L3724" s="30">
        <f t="shared" ca="1" si="1420"/>
        <v>142.45030223054471</v>
      </c>
      <c r="N3724">
        <f t="shared" ca="1" si="1431"/>
        <v>1.1409014357916423E-3</v>
      </c>
      <c r="O3724">
        <f t="shared" ca="1" si="1432"/>
        <v>1.4656789530430342E-3</v>
      </c>
      <c r="Q3724">
        <f t="shared" ca="1" si="1389"/>
        <v>3.5400872625762157E-2</v>
      </c>
      <c r="R3724">
        <f t="shared" ca="1" si="1388"/>
        <v>9.178773299119386E-2</v>
      </c>
      <c r="T3724">
        <f t="shared" ca="1" si="1399"/>
        <v>4.3928049167275211E-2</v>
      </c>
      <c r="U3724">
        <f t="shared" ca="1" si="1394"/>
        <v>9.1624443306562886E-2</v>
      </c>
      <c r="W3724">
        <f t="shared" ca="1" si="1395"/>
        <v>0.54654671202640315</v>
      </c>
      <c r="X3724">
        <f t="shared" ca="1" si="1396"/>
        <v>9.7763258405828529E-2</v>
      </c>
      <c r="Z3724">
        <f t="shared" ca="1" si="1407"/>
        <v>120.73001206283107</v>
      </c>
      <c r="AA3724">
        <f t="shared" ca="1" si="1407"/>
        <v>120.75034414357951</v>
      </c>
      <c r="AB3724">
        <f t="shared" ca="1" si="1407"/>
        <v>120.77795260187818</v>
      </c>
      <c r="AC3724">
        <f t="shared" ca="1" si="1408"/>
        <v>120.77795260187818</v>
      </c>
      <c r="AE3724">
        <f ca="1">IFERROR(VLOOKUP($B3724,OFFSET(Input!$A$1,0,MATCH(Index!AE$6&amp;" Index",Input!$1:$1,0)-1,10000,2),2,0),AE3723)</f>
        <v>11.11</v>
      </c>
      <c r="AF3724">
        <f t="shared" ca="1" si="1400"/>
        <v>10.881333333333332</v>
      </c>
      <c r="AG3724">
        <f t="shared" ca="1" si="1400"/>
        <v>10.850999999999999</v>
      </c>
      <c r="AH3724">
        <f t="shared" ca="1" si="1400"/>
        <v>10.751600000000002</v>
      </c>
      <c r="AI3724">
        <f t="shared" ca="1" si="1401"/>
        <v>10.850999999999999</v>
      </c>
      <c r="AK3724">
        <f t="shared" ca="1" si="1402"/>
        <v>-1</v>
      </c>
      <c r="AL3724">
        <f t="shared" ca="1" si="1403"/>
        <v>1</v>
      </c>
      <c r="AN3724" t="str">
        <f t="shared" ca="1" si="1411"/>
        <v>Not Down</v>
      </c>
      <c r="AO3724" t="str">
        <f t="shared" ca="1" si="1428"/>
        <v>Not Up</v>
      </c>
      <c r="AQ3724">
        <f t="shared" ca="1" si="1409"/>
        <v>1</v>
      </c>
      <c r="AR3724">
        <f t="shared" ca="1" si="1410"/>
        <v>0</v>
      </c>
      <c r="AT3724">
        <f t="shared" ca="1" si="1390"/>
        <v>1</v>
      </c>
      <c r="AU3724">
        <f t="shared" ca="1" si="1391"/>
        <v>0</v>
      </c>
      <c r="AW3724" s="34">
        <f t="shared" ca="1" si="1412"/>
        <v>4.0521168901048066E-2</v>
      </c>
      <c r="AX3724" s="34">
        <f t="shared" ca="1" si="1413"/>
        <v>4.3831425606335052E-2</v>
      </c>
      <c r="AY3724" s="23">
        <f t="shared" ca="1" si="1404"/>
        <v>4.3831425606335052E-2</v>
      </c>
      <c r="BA3724" s="6">
        <f t="shared" ca="1" si="1397"/>
        <v>1.1407340580036573</v>
      </c>
      <c r="BB3724">
        <f t="shared" ca="1" si="1398"/>
        <v>1.1407340580036573</v>
      </c>
      <c r="BC3724" t="str">
        <f t="shared" ca="1" si="1386"/>
        <v>HYG UP Equity</v>
      </c>
      <c r="BD3724" t="str">
        <f t="shared" ca="1" si="1387"/>
        <v>HYG UP Equity</v>
      </c>
      <c r="BF3724">
        <f t="shared" ca="1" si="1405"/>
        <v>1</v>
      </c>
      <c r="BG3724">
        <f t="shared" ca="1" si="1406"/>
        <v>0</v>
      </c>
      <c r="BI3724">
        <f t="shared" ca="1" si="1429"/>
        <v>1</v>
      </c>
      <c r="BJ3724">
        <f t="shared" ca="1" si="1430"/>
        <v>0</v>
      </c>
      <c r="BL3724">
        <f t="shared" ca="1" si="1392"/>
        <v>11.8813354902502</v>
      </c>
      <c r="BM3724">
        <f t="shared" ca="1" si="1393"/>
        <v>0</v>
      </c>
      <c r="BN3724" s="9">
        <f t="shared" ca="1" si="1384"/>
        <v>0.99999999999999989</v>
      </c>
      <c r="BO3724" s="9">
        <f t="shared" ca="1" si="1385"/>
        <v>0</v>
      </c>
      <c r="BP3724" s="9">
        <f t="shared" ca="1" si="1433"/>
        <v>0.99999999999999989</v>
      </c>
      <c r="BQ3724" s="9">
        <f t="shared" ca="1" si="1434"/>
        <v>0</v>
      </c>
      <c r="BR3724">
        <f t="shared" ca="1" si="1435"/>
        <v>1432.3195221728299</v>
      </c>
      <c r="BS3724">
        <f t="shared" ref="BS3724:BS3787" ca="1" si="1436">BR3724/BR3723-1</f>
        <v>1.1415525114155667E-3</v>
      </c>
      <c r="BT3724">
        <f t="shared" ref="BT3724:BT3787" ca="1" si="1437">(($B3724-$B3723)/360)*0.65%*SUM(BN3724:BO3724)</f>
        <v>5.4166666666666664E-5</v>
      </c>
      <c r="BU3724">
        <f t="shared" ca="1" si="1414"/>
        <v>1.52461206160881E-7</v>
      </c>
      <c r="BV3724">
        <f t="shared" ca="1" si="1415"/>
        <v>0</v>
      </c>
      <c r="BW3724" s="35">
        <f ca="1">IFERROR(VLOOKUP($B3724,OFFSET(Input!$A$1,0,MATCH(Index!BW$6&amp;" Index",Input!$1:$1,0)-1,10000,2),2,0)/100,BW3723)</f>
        <v>1.1599999999999999E-2</v>
      </c>
      <c r="BX3724">
        <f t="shared" ca="1" si="1421"/>
        <v>6.9637246780829623E-2</v>
      </c>
      <c r="BY3724">
        <f t="shared" ca="1" si="1422"/>
        <v>4.692709902202833E-2</v>
      </c>
      <c r="BZ3724">
        <f t="shared" ca="1" si="1423"/>
        <v>-1.5404832216220996E-2</v>
      </c>
      <c r="CA3724">
        <f t="shared" ca="1" si="1424"/>
        <v>1.467592134474861</v>
      </c>
      <c r="CB3724">
        <f t="shared" ca="1" si="1425"/>
        <v>1.7170949084470893E-4</v>
      </c>
      <c r="CC3724">
        <f t="shared" ca="1" si="1426"/>
        <v>1.3354512469649373</v>
      </c>
      <c r="CD3724">
        <f t="shared" ca="1" si="1427"/>
        <v>1127.5858277756449</v>
      </c>
      <c r="CE3724">
        <v>1127.5858277756399</v>
      </c>
      <c r="CF3724" t="b">
        <f t="shared" ca="1" si="1416"/>
        <v>1</v>
      </c>
    </row>
    <row r="3725" spans="2:84" x14ac:dyDescent="0.25">
      <c r="B3725" s="2">
        <v>42927</v>
      </c>
      <c r="C3725">
        <f t="shared" ca="1" si="1417"/>
        <v>0</v>
      </c>
      <c r="D3725">
        <f t="shared" ca="1" si="1418"/>
        <v>5</v>
      </c>
      <c r="E3725">
        <f ca="1">IF($B3725&lt;VLOOKUP(E$6&amp;" Equity",Param,4,0),"",IFERROR(VLOOKUP($B3725,OFFSET(Input!$A$1,0,MATCH(Index!E$6&amp;" Equity",Input!$1:$1,0)-1,10000,2),2,0),E3724))</f>
        <v>87.64</v>
      </c>
      <c r="F3725" s="33">
        <v>123.11</v>
      </c>
      <c r="H3725">
        <f ca="1">IFERROR(VLOOKUP($B3725,OFFSET(Input!$A$1,0,MATCH(Index!H$6,Input!$1:$1,0)-1,10000,2),2,0),0)</f>
        <v>0</v>
      </c>
      <c r="I3725">
        <f ca="1">IFERROR(VLOOKUP($B3725,OFFSET(Input!$A$1,0,MATCH(Index!I$6,Input!$1:$1,0)-1,10000,2),2,0),0)</f>
        <v>0</v>
      </c>
      <c r="K3725">
        <f t="shared" ca="1" si="1419"/>
        <v>120.46958872690264</v>
      </c>
      <c r="L3725" s="30">
        <f t="shared" ca="1" si="1420"/>
        <v>142.69370795445369</v>
      </c>
      <c r="N3725">
        <f t="shared" ca="1" si="1431"/>
        <v>-6.8438465087157876E-4</v>
      </c>
      <c r="O3725">
        <f t="shared" ca="1" si="1432"/>
        <v>1.7072480875344903E-3</v>
      </c>
      <c r="Q3725">
        <f t="shared" ca="1" si="1389"/>
        <v>3.4906176733332739E-2</v>
      </c>
      <c r="R3725">
        <f t="shared" ca="1" si="1388"/>
        <v>9.0245072740105389E-2</v>
      </c>
      <c r="T3725">
        <f t="shared" ca="1" si="1399"/>
        <v>4.3580873849636895E-2</v>
      </c>
      <c r="U3725">
        <f t="shared" ca="1" si="1394"/>
        <v>9.1817539970219311E-2</v>
      </c>
      <c r="W3725">
        <f t="shared" ca="1" si="1395"/>
        <v>0.51363978340113936</v>
      </c>
      <c r="X3725">
        <f t="shared" ca="1" si="1396"/>
        <v>9.6374079663244544E-2</v>
      </c>
      <c r="Z3725">
        <f t="shared" ca="1" si="1407"/>
        <v>120.68840603669018</v>
      </c>
      <c r="AA3725">
        <f t="shared" ca="1" si="1407"/>
        <v>120.71927570515341</v>
      </c>
      <c r="AB3725">
        <f t="shared" ca="1" si="1407"/>
        <v>120.7514553830804</v>
      </c>
      <c r="AC3725">
        <f t="shared" ca="1" si="1408"/>
        <v>120.7514553830804</v>
      </c>
      <c r="AE3725">
        <f ca="1">IFERROR(VLOOKUP($B3725,OFFSET(Input!$A$1,0,MATCH(Index!AE$6&amp;" Index",Input!$1:$1,0)-1,10000,2),2,0),AE3724)</f>
        <v>10.89</v>
      </c>
      <c r="AF3725">
        <f t="shared" ca="1" si="1400"/>
        <v>10.915999999999997</v>
      </c>
      <c r="AG3725">
        <f t="shared" ca="1" si="1400"/>
        <v>10.8225</v>
      </c>
      <c r="AH3725">
        <f t="shared" ca="1" si="1400"/>
        <v>10.7844</v>
      </c>
      <c r="AI3725">
        <f t="shared" ca="1" si="1401"/>
        <v>10.8225</v>
      </c>
      <c r="AK3725">
        <f t="shared" ca="1" si="1402"/>
        <v>-1</v>
      </c>
      <c r="AL3725">
        <f t="shared" ca="1" si="1403"/>
        <v>1</v>
      </c>
      <c r="AN3725" t="str">
        <f t="shared" ca="1" si="1411"/>
        <v>Not Down</v>
      </c>
      <c r="AO3725" t="str">
        <f t="shared" ca="1" si="1428"/>
        <v>Not Up</v>
      </c>
      <c r="AQ3725">
        <f t="shared" ca="1" si="1409"/>
        <v>1</v>
      </c>
      <c r="AR3725">
        <f t="shared" ca="1" si="1410"/>
        <v>0</v>
      </c>
      <c r="AT3725">
        <f t="shared" ca="1" si="1390"/>
        <v>1</v>
      </c>
      <c r="AU3725">
        <f t="shared" ca="1" si="1391"/>
        <v>0</v>
      </c>
      <c r="AW3725" s="34">
        <f t="shared" ca="1" si="1412"/>
        <v>3.5400872625762157E-2</v>
      </c>
      <c r="AX3725" s="34">
        <f t="shared" ca="1" si="1413"/>
        <v>4.3928049167275211E-2</v>
      </c>
      <c r="AY3725" s="23">
        <f t="shared" ca="1" si="1404"/>
        <v>4.3928049167275211E-2</v>
      </c>
      <c r="BA3725" s="6">
        <f t="shared" ca="1" si="1397"/>
        <v>1.1382249143275904</v>
      </c>
      <c r="BB3725">
        <f t="shared" ca="1" si="1398"/>
        <v>1.1382249143275904</v>
      </c>
      <c r="BC3725" t="str">
        <f t="shared" ca="1" si="1386"/>
        <v>HYG UP Equity</v>
      </c>
      <c r="BD3725" t="str">
        <f t="shared" ca="1" si="1387"/>
        <v>HYG UP Equity</v>
      </c>
      <c r="BF3725">
        <f t="shared" ca="1" si="1405"/>
        <v>1</v>
      </c>
      <c r="BG3725">
        <f t="shared" ca="1" si="1406"/>
        <v>0</v>
      </c>
      <c r="BI3725">
        <f t="shared" ca="1" si="1429"/>
        <v>1</v>
      </c>
      <c r="BJ3725">
        <f t="shared" ca="1" si="1430"/>
        <v>0</v>
      </c>
      <c r="BL3725">
        <f t="shared" ca="1" si="1392"/>
        <v>11.8813354902502</v>
      </c>
      <c r="BM3725">
        <f t="shared" ca="1" si="1393"/>
        <v>0</v>
      </c>
      <c r="BN3725" s="9">
        <f t="shared" ca="1" si="1384"/>
        <v>1</v>
      </c>
      <c r="BO3725" s="9">
        <f t="shared" ca="1" si="1385"/>
        <v>0</v>
      </c>
      <c r="BP3725" s="9">
        <f t="shared" ca="1" si="1433"/>
        <v>1</v>
      </c>
      <c r="BQ3725" s="9">
        <f t="shared" ca="1" si="1434"/>
        <v>0</v>
      </c>
      <c r="BR3725">
        <f t="shared" ca="1" si="1435"/>
        <v>1431.3396000367936</v>
      </c>
      <c r="BS3725">
        <f t="shared" ca="1" si="1436"/>
        <v>-6.8415051311299102E-4</v>
      </c>
      <c r="BT3725">
        <f t="shared" ca="1" si="1437"/>
        <v>1.8055555555555558E-5</v>
      </c>
      <c r="BU3725">
        <f t="shared" ca="1" si="1414"/>
        <v>5.0182873521338322E-7</v>
      </c>
      <c r="BV3725">
        <f t="shared" ca="1" si="1415"/>
        <v>0</v>
      </c>
      <c r="BW3725" s="35">
        <f ca="1">IFERROR(VLOOKUP($B3725,OFFSET(Input!$A$1,0,MATCH(Index!BW$6&amp;" Index",Input!$1:$1,0)-1,10000,2),2,0)/100,BW3724)</f>
        <v>1.1599999999999999E-2</v>
      </c>
      <c r="BX3725">
        <f t="shared" ca="1" si="1421"/>
        <v>2.3224419780356973E-2</v>
      </c>
      <c r="BY3725">
        <f t="shared" ca="1" si="1422"/>
        <v>1.5660914274661736E-2</v>
      </c>
      <c r="BZ3725">
        <f t="shared" ca="1" si="1423"/>
        <v>-5.1133357215756752E-3</v>
      </c>
      <c r="CA3725">
        <f t="shared" ca="1" si="1424"/>
        <v>-0.88000608237135058</v>
      </c>
      <c r="CB3725">
        <f t="shared" ca="1" si="1425"/>
        <v>5.6585496979718762E-4</v>
      </c>
      <c r="CC3725">
        <f t="shared" ca="1" si="1426"/>
        <v>-0.92457060711774219</v>
      </c>
      <c r="CD3725">
        <f t="shared" ca="1" si="1427"/>
        <v>1126.6612571685273</v>
      </c>
      <c r="CE3725">
        <v>1126.66125716852</v>
      </c>
      <c r="CF3725" t="b">
        <f t="shared" ca="1" si="1416"/>
        <v>1</v>
      </c>
    </row>
    <row r="3726" spans="2:84" x14ac:dyDescent="0.25">
      <c r="B3726" s="2">
        <v>42928</v>
      </c>
      <c r="C3726">
        <f t="shared" ca="1" si="1417"/>
        <v>0</v>
      </c>
      <c r="D3726">
        <f t="shared" ca="1" si="1418"/>
        <v>0</v>
      </c>
      <c r="E3726">
        <f ca="1">IF($B3726&lt;VLOOKUP(E$6&amp;" Equity",Param,4,0),"",IFERROR(VLOOKUP($B3726,OFFSET(Input!$A$1,0,MATCH(Index!E$6&amp;" Equity",Input!$1:$1,0)-1,10000,2),2,0),E3725))</f>
        <v>88.21</v>
      </c>
      <c r="F3726" s="33">
        <v>123.96</v>
      </c>
      <c r="H3726">
        <f ca="1">IFERROR(VLOOKUP($B3726,OFFSET(Input!$A$1,0,MATCH(Index!H$6,Input!$1:$1,0)-1,10000,2),2,0),0)</f>
        <v>0</v>
      </c>
      <c r="I3726">
        <f ca="1">IFERROR(VLOOKUP($B3726,OFFSET(Input!$A$1,0,MATCH(Index!I$6,Input!$1:$1,0)-1,10000,2),2,0),0)</f>
        <v>0</v>
      </c>
      <c r="K3726">
        <f t="shared" ca="1" si="1419"/>
        <v>121.25310841624923</v>
      </c>
      <c r="L3726" s="30">
        <f t="shared" ca="1" si="1420"/>
        <v>143.67892159884718</v>
      </c>
      <c r="N3726">
        <f t="shared" ca="1" si="1431"/>
        <v>6.4828205434098261E-3</v>
      </c>
      <c r="O3726">
        <f t="shared" ca="1" si="1432"/>
        <v>6.880668260023746E-3</v>
      </c>
      <c r="Q3726">
        <f t="shared" ca="1" si="1389"/>
        <v>4.498262690253195E-2</v>
      </c>
      <c r="R3726">
        <f t="shared" ca="1" si="1388"/>
        <v>8.0193990621252292E-2</v>
      </c>
      <c r="T3726">
        <f t="shared" ca="1" si="1399"/>
        <v>4.8864048077978749E-2</v>
      </c>
      <c r="U3726">
        <f t="shared" ca="1" si="1394"/>
        <v>9.5008758101063726E-2</v>
      </c>
      <c r="W3726">
        <f t="shared" ca="1" si="1395"/>
        <v>0.52193369595987793</v>
      </c>
      <c r="X3726">
        <f t="shared" ca="1" si="1396"/>
        <v>0.20334161105084114</v>
      </c>
      <c r="Z3726">
        <f t="shared" ca="1" si="1407"/>
        <v>120.7634762341451</v>
      </c>
      <c r="AA3726">
        <f t="shared" ca="1" si="1407"/>
        <v>120.71643346414859</v>
      </c>
      <c r="AB3726">
        <f t="shared" ca="1" si="1407"/>
        <v>120.76396380278869</v>
      </c>
      <c r="AC3726">
        <f t="shared" ca="1" si="1408"/>
        <v>120.76396380278869</v>
      </c>
      <c r="AE3726">
        <f ca="1">IFERROR(VLOOKUP($B3726,OFFSET(Input!$A$1,0,MATCH(Index!AE$6&amp;" Index",Input!$1:$1,0)-1,10000,2),2,0),AE3725)</f>
        <v>10.3</v>
      </c>
      <c r="AF3726">
        <f t="shared" ca="1" si="1400"/>
        <v>10.878666666666668</v>
      </c>
      <c r="AG3726">
        <f t="shared" ca="1" si="1400"/>
        <v>10.8165</v>
      </c>
      <c r="AH3726">
        <f t="shared" ca="1" si="1400"/>
        <v>10.7784</v>
      </c>
      <c r="AI3726">
        <f t="shared" ca="1" si="1401"/>
        <v>10.8165</v>
      </c>
      <c r="AK3726">
        <f t="shared" ca="1" si="1402"/>
        <v>-1</v>
      </c>
      <c r="AL3726">
        <f t="shared" ca="1" si="1403"/>
        <v>1</v>
      </c>
      <c r="AN3726" t="str">
        <f t="shared" ca="1" si="1411"/>
        <v>Not Down</v>
      </c>
      <c r="AO3726" t="str">
        <f t="shared" ca="1" si="1428"/>
        <v>Not Up</v>
      </c>
      <c r="AQ3726">
        <f t="shared" ca="1" si="1409"/>
        <v>1</v>
      </c>
      <c r="AR3726">
        <f t="shared" ca="1" si="1410"/>
        <v>0</v>
      </c>
      <c r="AT3726">
        <f t="shared" ca="1" si="1390"/>
        <v>1</v>
      </c>
      <c r="AU3726">
        <f t="shared" ca="1" si="1391"/>
        <v>0</v>
      </c>
      <c r="AW3726" s="34">
        <f t="shared" ca="1" si="1412"/>
        <v>3.4906176733332739E-2</v>
      </c>
      <c r="AX3726" s="34">
        <f t="shared" ca="1" si="1413"/>
        <v>4.3580873849636895E-2</v>
      </c>
      <c r="AY3726" s="23">
        <f t="shared" ca="1" si="1404"/>
        <v>4.3580873849636895E-2</v>
      </c>
      <c r="BA3726" s="6">
        <f t="shared" ca="1" si="1397"/>
        <v>1.1472922771698069</v>
      </c>
      <c r="BB3726">
        <f t="shared" ca="1" si="1398"/>
        <v>1.1382249143275904</v>
      </c>
      <c r="BC3726" t="str">
        <f t="shared" ca="1" si="1386"/>
        <v>HYG UP Equity</v>
      </c>
      <c r="BD3726" t="str">
        <f t="shared" ca="1" si="1387"/>
        <v>HYG UP Equity</v>
      </c>
      <c r="BF3726">
        <f t="shared" ca="1" si="1405"/>
        <v>1</v>
      </c>
      <c r="BG3726">
        <f t="shared" ca="1" si="1406"/>
        <v>0</v>
      </c>
      <c r="BI3726">
        <f t="shared" ca="1" si="1429"/>
        <v>1</v>
      </c>
      <c r="BJ3726">
        <f t="shared" ca="1" si="1430"/>
        <v>0</v>
      </c>
      <c r="BL3726">
        <f t="shared" ca="1" si="1392"/>
        <v>11.8813354902502</v>
      </c>
      <c r="BM3726">
        <f t="shared" ca="1" si="1393"/>
        <v>0</v>
      </c>
      <c r="BN3726" s="9">
        <f t="shared" ref="BN3726:BN3789" ca="1" si="1438">(K3726/$BR3726)*BL3725</f>
        <v>0.99999999999999989</v>
      </c>
      <c r="BO3726" s="9">
        <f t="shared" ref="BO3726:BO3789" ca="1" si="1439">(L3726/$BR3726)*BM3725</f>
        <v>0</v>
      </c>
      <c r="BP3726" s="9">
        <f t="shared" ca="1" si="1433"/>
        <v>0.99999999999999989</v>
      </c>
      <c r="BQ3726" s="9">
        <f t="shared" ca="1" si="1434"/>
        <v>0</v>
      </c>
      <c r="BR3726">
        <f t="shared" ca="1" si="1435"/>
        <v>1440.6488603291373</v>
      </c>
      <c r="BS3726">
        <f t="shared" ca="1" si="1436"/>
        <v>6.5038795070746502E-3</v>
      </c>
      <c r="BT3726">
        <f t="shared" ca="1" si="1437"/>
        <v>1.8055555555555555E-5</v>
      </c>
      <c r="BU3726">
        <f t="shared" ca="1" si="1414"/>
        <v>0</v>
      </c>
      <c r="BV3726">
        <f t="shared" ca="1" si="1415"/>
        <v>0</v>
      </c>
      <c r="BW3726" s="35">
        <f ca="1">IFERROR(VLOOKUP($B3726,OFFSET(Input!$A$1,0,MATCH(Index!BW$6&amp;" Index",Input!$1:$1,0)-1,10000,2),2,0)/100,BW3725)</f>
        <v>1.1599999999999999E-2</v>
      </c>
      <c r="BX3726">
        <f t="shared" ca="1" si="1421"/>
        <v>2.3154334538776678E-2</v>
      </c>
      <c r="BY3726">
        <f t="shared" ca="1" si="1422"/>
        <v>1.5648073016229547E-2</v>
      </c>
      <c r="BZ3726">
        <f t="shared" ca="1" si="1423"/>
        <v>-5.0180522407796838E-3</v>
      </c>
      <c r="CA3726">
        <f t="shared" ca="1" si="1424"/>
        <v>8.3405354902172544</v>
      </c>
      <c r="CB3726">
        <f t="shared" ca="1" si="1425"/>
        <v>0</v>
      </c>
      <c r="CC3726">
        <f t="shared" ca="1" si="1426"/>
        <v>8.296715030421467</v>
      </c>
      <c r="CD3726">
        <f t="shared" ca="1" si="1427"/>
        <v>1134.9579721989487</v>
      </c>
      <c r="CE3726">
        <v>1134.9579721989401</v>
      </c>
      <c r="CF3726" t="b">
        <f t="shared" ca="1" si="1416"/>
        <v>1</v>
      </c>
    </row>
    <row r="3727" spans="2:84" x14ac:dyDescent="0.25">
      <c r="B3727" s="2">
        <v>42929</v>
      </c>
      <c r="C3727">
        <f t="shared" ca="1" si="1417"/>
        <v>0</v>
      </c>
      <c r="D3727">
        <f t="shared" ca="1" si="1418"/>
        <v>0</v>
      </c>
      <c r="E3727">
        <f ca="1">IF($B3727&lt;VLOOKUP(E$6&amp;" Equity",Param,4,0),"",IFERROR(VLOOKUP($B3727,OFFSET(Input!$A$1,0,MATCH(Index!E$6&amp;" Equity",Input!$1:$1,0)-1,10000,2),2,0),E3726))</f>
        <v>88.28</v>
      </c>
      <c r="F3727" s="33">
        <v>123.18</v>
      </c>
      <c r="H3727">
        <f ca="1">IFERROR(VLOOKUP($B3727,OFFSET(Input!$A$1,0,MATCH(Index!H$6,Input!$1:$1,0)-1,10000,2),2,0),0)</f>
        <v>0</v>
      </c>
      <c r="I3727">
        <f ca="1">IFERROR(VLOOKUP($B3727,OFFSET(Input!$A$1,0,MATCH(Index!I$6,Input!$1:$1,0)-1,10000,2),2,0),0)</f>
        <v>0</v>
      </c>
      <c r="K3727">
        <f t="shared" ca="1" si="1419"/>
        <v>121.34933013248479</v>
      </c>
      <c r="L3727" s="30">
        <f t="shared" ca="1" si="1420"/>
        <v>142.77484319575666</v>
      </c>
      <c r="N3727">
        <f t="shared" ca="1" si="1431"/>
        <v>7.932461178602212E-4</v>
      </c>
      <c r="O3727">
        <f t="shared" ca="1" si="1432"/>
        <v>-6.3122326606503357E-3</v>
      </c>
      <c r="Q3727">
        <f t="shared" ca="1" si="1389"/>
        <v>4.0244970500789817E-2</v>
      </c>
      <c r="R3727">
        <f t="shared" ca="1" si="1388"/>
        <v>8.460584755828332E-2</v>
      </c>
      <c r="T3727">
        <f t="shared" ca="1" si="1399"/>
        <v>4.8943469711675673E-2</v>
      </c>
      <c r="U3727">
        <f t="shared" ca="1" si="1394"/>
        <v>8.1067745014408943E-2</v>
      </c>
      <c r="W3727">
        <f t="shared" ca="1" si="1395"/>
        <v>0.61602791980612659</v>
      </c>
      <c r="X3727">
        <f t="shared" ca="1" si="1396"/>
        <v>0.21653389145090407</v>
      </c>
      <c r="Z3727">
        <f t="shared" ca="1" si="1407"/>
        <v>120.79889456151641</v>
      </c>
      <c r="AA3727">
        <f t="shared" ca="1" si="1407"/>
        <v>120.71771794726519</v>
      </c>
      <c r="AB3727">
        <f t="shared" ca="1" si="1407"/>
        <v>120.79017589948788</v>
      </c>
      <c r="AC3727">
        <f t="shared" ca="1" si="1408"/>
        <v>120.79017589948788</v>
      </c>
      <c r="AE3727">
        <f ca="1">IFERROR(VLOOKUP($B3727,OFFSET(Input!$A$1,0,MATCH(Index!AE$6&amp;" Index",Input!$1:$1,0)-1,10000,2),2,0),AE3726)</f>
        <v>9.9</v>
      </c>
      <c r="AF3727">
        <f t="shared" ca="1" si="1400"/>
        <v>10.822000000000001</v>
      </c>
      <c r="AG3727">
        <f t="shared" ca="1" si="1400"/>
        <v>10.779500000000001</v>
      </c>
      <c r="AH3727">
        <f t="shared" ca="1" si="1400"/>
        <v>10.758799999999999</v>
      </c>
      <c r="AI3727">
        <f t="shared" ca="1" si="1401"/>
        <v>10.779500000000001</v>
      </c>
      <c r="AK3727">
        <f t="shared" ca="1" si="1402"/>
        <v>1</v>
      </c>
      <c r="AL3727">
        <f t="shared" ca="1" si="1403"/>
        <v>1</v>
      </c>
      <c r="AN3727" t="str">
        <f t="shared" ca="1" si="1411"/>
        <v>Not Down</v>
      </c>
      <c r="AO3727" t="str">
        <f t="shared" ca="1" si="1428"/>
        <v>Not Up</v>
      </c>
      <c r="AQ3727">
        <f t="shared" ca="1" si="1409"/>
        <v>1</v>
      </c>
      <c r="AR3727">
        <f t="shared" ca="1" si="1410"/>
        <v>0</v>
      </c>
      <c r="AT3727">
        <f t="shared" ca="1" si="1390"/>
        <v>1</v>
      </c>
      <c r="AU3727">
        <f t="shared" ca="1" si="1391"/>
        <v>0</v>
      </c>
      <c r="AW3727" s="34">
        <f t="shared" ca="1" si="1412"/>
        <v>4.498262690253195E-2</v>
      </c>
      <c r="AX3727" s="34">
        <f t="shared" ca="1" si="1413"/>
        <v>4.8864048077978749E-2</v>
      </c>
      <c r="AY3727" s="23">
        <f t="shared" ca="1" si="1404"/>
        <v>4.8864048077978749E-2</v>
      </c>
      <c r="BA3727" s="6">
        <f t="shared" ca="1" si="1397"/>
        <v>1.0232471922958259</v>
      </c>
      <c r="BB3727">
        <f t="shared" ca="1" si="1398"/>
        <v>1.0232471922958259</v>
      </c>
      <c r="BC3727" t="str">
        <f t="shared" ref="BC3727:BC3790" ca="1" si="1440">IF($D3727=1,BD3726,BC3726)</f>
        <v>HYG UP Equity</v>
      </c>
      <c r="BD3727" t="str">
        <f t="shared" ref="BD3727:BD3790" ca="1" si="1441">IF($D3727=1,IF(AO3727="Up","TLT UP Equity",IF(AN3727="Down","TLT UP equity","HYG UP Equity")),BD3726)</f>
        <v>HYG UP Equity</v>
      </c>
      <c r="BF3727">
        <f t="shared" ca="1" si="1405"/>
        <v>1</v>
      </c>
      <c r="BG3727">
        <f t="shared" ca="1" si="1406"/>
        <v>0</v>
      </c>
      <c r="BI3727">
        <f t="shared" ca="1" si="1429"/>
        <v>1</v>
      </c>
      <c r="BJ3727">
        <f t="shared" ca="1" si="1430"/>
        <v>0</v>
      </c>
      <c r="BL3727">
        <f t="shared" ca="1" si="1392"/>
        <v>11.8813354902502</v>
      </c>
      <c r="BM3727">
        <f t="shared" ca="1" si="1393"/>
        <v>0</v>
      </c>
      <c r="BN3727" s="9">
        <f t="shared" ca="1" si="1438"/>
        <v>1</v>
      </c>
      <c r="BO3727" s="9">
        <f t="shared" ca="1" si="1439"/>
        <v>0</v>
      </c>
      <c r="BP3727" s="9">
        <f t="shared" ca="1" si="1433"/>
        <v>1</v>
      </c>
      <c r="BQ3727" s="9">
        <f t="shared" ca="1" si="1434"/>
        <v>0</v>
      </c>
      <c r="BR3727">
        <f t="shared" ca="1" si="1435"/>
        <v>1441.7921028211795</v>
      </c>
      <c r="BS3727">
        <f t="shared" ca="1" si="1436"/>
        <v>7.9356082076853518E-4</v>
      </c>
      <c r="BT3727">
        <f t="shared" ca="1" si="1437"/>
        <v>1.8055555555555558E-5</v>
      </c>
      <c r="BU3727">
        <f t="shared" ca="1" si="1414"/>
        <v>2.2995544406352897E-5</v>
      </c>
      <c r="BV3727">
        <f t="shared" ca="1" si="1415"/>
        <v>0</v>
      </c>
      <c r="BW3727" s="35">
        <f ca="1">IFERROR(VLOOKUP($B3727,OFFSET(Input!$A$1,0,MATCH(Index!BW$6&amp;" Index",Input!$1:$1,0)-1,10000,2),2,0)/100,BW3726)</f>
        <v>1.1599999999999999E-2</v>
      </c>
      <c r="BX3727">
        <f t="shared" ca="1" si="1421"/>
        <v>2.3324842678792132E-2</v>
      </c>
      <c r="BY3727">
        <f t="shared" ca="1" si="1422"/>
        <v>1.5763305169429843E-2</v>
      </c>
      <c r="BZ3727">
        <f t="shared" ca="1" si="1423"/>
        <v>-5.0550050952287194E-3</v>
      </c>
      <c r="CA3727">
        <f t="shared" ca="1" si="1424"/>
        <v>1.0251515797188504</v>
      </c>
      <c r="CB3727">
        <f t="shared" ca="1" si="1425"/>
        <v>2.6098976449045162E-2</v>
      </c>
      <c r="CC3727">
        <f t="shared" ca="1" si="1426"/>
        <v>0.95490945032635455</v>
      </c>
      <c r="CD3727">
        <f t="shared" ca="1" si="1427"/>
        <v>1135.9128816492751</v>
      </c>
      <c r="CE3727">
        <v>1135.91288164927</v>
      </c>
      <c r="CF3727" t="b">
        <f t="shared" ca="1" si="1416"/>
        <v>1</v>
      </c>
    </row>
    <row r="3728" spans="2:84" x14ac:dyDescent="0.25">
      <c r="B3728" s="2">
        <v>42930</v>
      </c>
      <c r="C3728">
        <f t="shared" ca="1" si="1417"/>
        <v>0</v>
      </c>
      <c r="D3728">
        <f t="shared" ca="1" si="1418"/>
        <v>0</v>
      </c>
      <c r="E3728">
        <f ca="1">IF($B3728&lt;VLOOKUP(E$6&amp;" Equity",Param,4,0),"",IFERROR(VLOOKUP($B3728,OFFSET(Input!$A$1,0,MATCH(Index!E$6&amp;" Equity",Input!$1:$1,0)-1,10000,2),2,0),E3727))</f>
        <v>88.53</v>
      </c>
      <c r="F3728" s="33">
        <v>123.33</v>
      </c>
      <c r="H3728">
        <f ca="1">IFERROR(VLOOKUP($B3728,OFFSET(Input!$A$1,0,MATCH(Index!H$6,Input!$1:$1,0)-1,10000,2),2,0),0)</f>
        <v>0</v>
      </c>
      <c r="I3728">
        <f ca="1">IFERROR(VLOOKUP($B3728,OFFSET(Input!$A$1,0,MATCH(Index!I$6,Input!$1:$1,0)-1,10000,2),2,0),0)</f>
        <v>0</v>
      </c>
      <c r="K3728">
        <f t="shared" ca="1" si="1419"/>
        <v>121.6929791190403</v>
      </c>
      <c r="L3728" s="30">
        <f t="shared" ca="1" si="1420"/>
        <v>142.94870442712022</v>
      </c>
      <c r="N3728">
        <f t="shared" ca="1" si="1431"/>
        <v>2.8278962344220073E-3</v>
      </c>
      <c r="O3728">
        <f t="shared" ca="1" si="1432"/>
        <v>1.2169893189995663E-3</v>
      </c>
      <c r="Q3728">
        <f t="shared" ca="1" si="1389"/>
        <v>4.0800916352541704E-2</v>
      </c>
      <c r="R3728">
        <f t="shared" ca="1" si="1388"/>
        <v>7.3554464919503945E-2</v>
      </c>
      <c r="T3728">
        <f t="shared" ca="1" si="1399"/>
        <v>4.8063803831756069E-2</v>
      </c>
      <c r="U3728">
        <f t="shared" ca="1" si="1394"/>
        <v>8.0987623574012998E-2</v>
      </c>
      <c r="W3728">
        <f t="shared" ca="1" si="1395"/>
        <v>0.55172042294108348</v>
      </c>
      <c r="X3728">
        <f t="shared" ca="1" si="1396"/>
        <v>0.21214041499906425</v>
      </c>
      <c r="Z3728">
        <f t="shared" ca="1" si="1407"/>
        <v>120.89878970191987</v>
      </c>
      <c r="AA3728">
        <f t="shared" ca="1" si="1407"/>
        <v>120.75945317718239</v>
      </c>
      <c r="AB3728">
        <f t="shared" ca="1" si="1407"/>
        <v>120.82630153018316</v>
      </c>
      <c r="AC3728">
        <f t="shared" ca="1" si="1408"/>
        <v>120.82630153018316</v>
      </c>
      <c r="AE3728">
        <f ca="1">IFERROR(VLOOKUP($B3728,OFFSET(Input!$A$1,0,MATCH(Index!AE$6&amp;" Index",Input!$1:$1,0)-1,10000,2),2,0),AE3727)</f>
        <v>9.51</v>
      </c>
      <c r="AF3728">
        <f t="shared" ca="1" si="1400"/>
        <v>10.757333333333333</v>
      </c>
      <c r="AG3728">
        <f t="shared" ca="1" si="1400"/>
        <v>10.709999999999997</v>
      </c>
      <c r="AH3728">
        <f t="shared" ca="1" si="1400"/>
        <v>10.732799999999997</v>
      </c>
      <c r="AI3728">
        <f t="shared" ca="1" si="1401"/>
        <v>10.732799999999997</v>
      </c>
      <c r="AK3728">
        <f t="shared" ca="1" si="1402"/>
        <v>1</v>
      </c>
      <c r="AL3728">
        <f t="shared" ca="1" si="1403"/>
        <v>1</v>
      </c>
      <c r="AN3728" t="str">
        <f t="shared" ca="1" si="1411"/>
        <v>Not Down</v>
      </c>
      <c r="AO3728" t="str">
        <f t="shared" ca="1" si="1428"/>
        <v>Not Up</v>
      </c>
      <c r="AQ3728">
        <f t="shared" ca="1" si="1409"/>
        <v>1</v>
      </c>
      <c r="AR3728">
        <f t="shared" ca="1" si="1410"/>
        <v>0</v>
      </c>
      <c r="AT3728">
        <f t="shared" ca="1" si="1390"/>
        <v>1</v>
      </c>
      <c r="AU3728">
        <f t="shared" ca="1" si="1391"/>
        <v>0</v>
      </c>
      <c r="AW3728" s="34">
        <f t="shared" ca="1" si="1412"/>
        <v>4.0244970500789817E-2</v>
      </c>
      <c r="AX3728" s="34">
        <f t="shared" ca="1" si="1413"/>
        <v>4.8943469711675673E-2</v>
      </c>
      <c r="AY3728" s="23">
        <f t="shared" ca="1" si="1404"/>
        <v>4.8943469711675673E-2</v>
      </c>
      <c r="BA3728" s="6">
        <f t="shared" ca="1" si="1397"/>
        <v>1.0215867468029609</v>
      </c>
      <c r="BB3728">
        <f t="shared" ca="1" si="1398"/>
        <v>1.0232471922958259</v>
      </c>
      <c r="BC3728" t="str">
        <f t="shared" ca="1" si="1440"/>
        <v>HYG UP Equity</v>
      </c>
      <c r="BD3728" t="str">
        <f t="shared" ca="1" si="1441"/>
        <v>HYG UP Equity</v>
      </c>
      <c r="BF3728">
        <f t="shared" ca="1" si="1405"/>
        <v>1</v>
      </c>
      <c r="BG3728">
        <f t="shared" ca="1" si="1406"/>
        <v>0</v>
      </c>
      <c r="BI3728">
        <f t="shared" ca="1" si="1429"/>
        <v>1</v>
      </c>
      <c r="BJ3728">
        <f t="shared" ca="1" si="1430"/>
        <v>0</v>
      </c>
      <c r="BL3728">
        <f t="shared" ca="1" si="1392"/>
        <v>11.8813354902502</v>
      </c>
      <c r="BM3728">
        <f t="shared" ca="1" si="1393"/>
        <v>0</v>
      </c>
      <c r="BN3728" s="9">
        <f t="shared" ca="1" si="1438"/>
        <v>0.99999999999999989</v>
      </c>
      <c r="BO3728" s="9">
        <f t="shared" ca="1" si="1439"/>
        <v>0</v>
      </c>
      <c r="BP3728" s="9">
        <f t="shared" ca="1" si="1433"/>
        <v>0.99999999999999989</v>
      </c>
      <c r="BQ3728" s="9">
        <f t="shared" ca="1" si="1434"/>
        <v>0</v>
      </c>
      <c r="BR3728">
        <f t="shared" ca="1" si="1435"/>
        <v>1445.8751117213301</v>
      </c>
      <c r="BS3728">
        <f t="shared" ca="1" si="1436"/>
        <v>2.8318985047575129E-3</v>
      </c>
      <c r="BT3728">
        <f t="shared" ca="1" si="1437"/>
        <v>1.8055555555555555E-5</v>
      </c>
      <c r="BU3728">
        <f t="shared" ca="1" si="1414"/>
        <v>0</v>
      </c>
      <c r="BV3728">
        <f t="shared" ca="1" si="1415"/>
        <v>0</v>
      </c>
      <c r="BW3728" s="35">
        <f ca="1">IFERROR(VLOOKUP($B3728,OFFSET(Input!$A$1,0,MATCH(Index!BW$6&amp;" Index",Input!$1:$1,0)-1,10000,2),2,0)/100,BW3727)</f>
        <v>1.1599999999999999E-2</v>
      </c>
      <c r="BX3728">
        <f t="shared" ca="1" si="1421"/>
        <v>2.0986327317949527E-2</v>
      </c>
      <c r="BY3728">
        <f t="shared" ca="1" si="1422"/>
        <v>1.5776567800684375E-2</v>
      </c>
      <c r="BZ3728">
        <f t="shared" ca="1" si="1423"/>
        <v>-8.5088530059909749E-4</v>
      </c>
      <c r="CA3728">
        <f t="shared" ca="1" si="1424"/>
        <v>3.2915713265752435</v>
      </c>
      <c r="CB3728">
        <f t="shared" ca="1" si="1425"/>
        <v>0</v>
      </c>
      <c r="CC3728">
        <f t="shared" ca="1" si="1426"/>
        <v>3.2539575461560104</v>
      </c>
      <c r="CD3728">
        <f t="shared" ca="1" si="1427"/>
        <v>1139.1668391954311</v>
      </c>
      <c r="CE3728">
        <v>1139.1668391954199</v>
      </c>
      <c r="CF3728" t="b">
        <f t="shared" ca="1" si="1416"/>
        <v>1</v>
      </c>
    </row>
    <row r="3729" spans="2:84" x14ac:dyDescent="0.25">
      <c r="B3729" s="2">
        <v>42933</v>
      </c>
      <c r="C3729">
        <f t="shared" ca="1" si="1417"/>
        <v>0</v>
      </c>
      <c r="D3729">
        <f t="shared" ca="1" si="1418"/>
        <v>0</v>
      </c>
      <c r="E3729">
        <f ca="1">IF($B3729&lt;VLOOKUP(E$6&amp;" Equity",Param,4,0),"",IFERROR(VLOOKUP($B3729,OFFSET(Input!$A$1,0,MATCH(Index!E$6&amp;" Equity",Input!$1:$1,0)-1,10000,2),2,0),E3728))</f>
        <v>88.56</v>
      </c>
      <c r="F3729" s="33">
        <v>123.67</v>
      </c>
      <c r="H3729">
        <f ca="1">IFERROR(VLOOKUP($B3729,OFFSET(Input!$A$1,0,MATCH(Index!H$6,Input!$1:$1,0)-1,10000,2),2,0),0)</f>
        <v>0</v>
      </c>
      <c r="I3729">
        <f ca="1">IFERROR(VLOOKUP($B3729,OFFSET(Input!$A$1,0,MATCH(Index!I$6,Input!$1:$1,0)-1,10000,2),2,0),0)</f>
        <v>0</v>
      </c>
      <c r="K3729">
        <f t="shared" ca="1" si="1419"/>
        <v>121.73421699742696</v>
      </c>
      <c r="L3729" s="30">
        <f t="shared" ca="1" si="1420"/>
        <v>143.34278988487762</v>
      </c>
      <c r="N3729">
        <f t="shared" ca="1" si="1431"/>
        <v>3.388107774236723E-4</v>
      </c>
      <c r="O3729">
        <f t="shared" ca="1" si="1432"/>
        <v>2.753038176068881E-3</v>
      </c>
      <c r="Q3729">
        <f t="shared" ca="1" si="1389"/>
        <v>3.9051571360487571E-2</v>
      </c>
      <c r="R3729">
        <f t="shared" ca="1" si="1388"/>
        <v>7.3933702110574123E-2</v>
      </c>
      <c r="T3729">
        <f t="shared" ca="1" si="1399"/>
        <v>4.76985650906116E-2</v>
      </c>
      <c r="U3729">
        <f t="shared" ca="1" si="1394"/>
        <v>8.1271562110965284E-2</v>
      </c>
      <c r="W3729">
        <f t="shared" ca="1" si="1395"/>
        <v>0.62968366920884444</v>
      </c>
      <c r="X3729">
        <f t="shared" ca="1" si="1396"/>
        <v>0.2269948949145047</v>
      </c>
      <c r="Z3729">
        <f t="shared" ca="1" si="1407"/>
        <v>120.97406543916615</v>
      </c>
      <c r="AA3729">
        <f t="shared" ca="1" si="1407"/>
        <v>120.81351572637459</v>
      </c>
      <c r="AB3729">
        <f t="shared" ca="1" si="1407"/>
        <v>120.86024425054777</v>
      </c>
      <c r="AC3729">
        <f t="shared" ca="1" si="1408"/>
        <v>120.86024425054777</v>
      </c>
      <c r="AE3729">
        <f ca="1">IFERROR(VLOOKUP($B3729,OFFSET(Input!$A$1,0,MATCH(Index!AE$6&amp;" Index",Input!$1:$1,0)-1,10000,2),2,0),AE3728)</f>
        <v>9.82</v>
      </c>
      <c r="AF3729">
        <f t="shared" ca="1" si="1400"/>
        <v>10.744</v>
      </c>
      <c r="AG3729">
        <f t="shared" ca="1" si="1400"/>
        <v>10.681999999999999</v>
      </c>
      <c r="AH3729">
        <f t="shared" ca="1" si="1400"/>
        <v>10.6976</v>
      </c>
      <c r="AI3729">
        <f t="shared" ca="1" si="1401"/>
        <v>10.6976</v>
      </c>
      <c r="AK3729">
        <f t="shared" ca="1" si="1402"/>
        <v>1</v>
      </c>
      <c r="AL3729">
        <f t="shared" ca="1" si="1403"/>
        <v>1</v>
      </c>
      <c r="AN3729" t="str">
        <f t="shared" ca="1" si="1411"/>
        <v>Not Down</v>
      </c>
      <c r="AO3729" t="str">
        <f t="shared" ca="1" si="1428"/>
        <v>Not Up</v>
      </c>
      <c r="AQ3729">
        <f t="shared" ca="1" si="1409"/>
        <v>1</v>
      </c>
      <c r="AR3729">
        <f t="shared" ca="1" si="1410"/>
        <v>0</v>
      </c>
      <c r="AT3729">
        <f t="shared" ca="1" si="1390"/>
        <v>1</v>
      </c>
      <c r="AU3729">
        <f t="shared" ca="1" si="1391"/>
        <v>0</v>
      </c>
      <c r="AW3729" s="34">
        <f t="shared" ca="1" si="1412"/>
        <v>4.0800916352541704E-2</v>
      </c>
      <c r="AX3729" s="34">
        <f t="shared" ca="1" si="1413"/>
        <v>4.8063803831756069E-2</v>
      </c>
      <c r="AY3729" s="23">
        <f t="shared" ca="1" si="1404"/>
        <v>4.8063803831756069E-2</v>
      </c>
      <c r="BA3729" s="6">
        <f t="shared" ca="1" si="1397"/>
        <v>1.0402838729747952</v>
      </c>
      <c r="BB3729">
        <f t="shared" ca="1" si="1398"/>
        <v>1.0232471922958259</v>
      </c>
      <c r="BC3729" t="str">
        <f t="shared" ca="1" si="1440"/>
        <v>HYG UP Equity</v>
      </c>
      <c r="BD3729" t="str">
        <f t="shared" ca="1" si="1441"/>
        <v>HYG UP Equity</v>
      </c>
      <c r="BF3729">
        <f t="shared" ca="1" si="1405"/>
        <v>1</v>
      </c>
      <c r="BG3729">
        <f t="shared" ca="1" si="1406"/>
        <v>0</v>
      </c>
      <c r="BI3729">
        <f t="shared" ca="1" si="1429"/>
        <v>1</v>
      </c>
      <c r="BJ3729">
        <f t="shared" ca="1" si="1430"/>
        <v>0</v>
      </c>
      <c r="BL3729">
        <f t="shared" ca="1" si="1392"/>
        <v>11.8813354902502</v>
      </c>
      <c r="BM3729">
        <f t="shared" ca="1" si="1393"/>
        <v>0</v>
      </c>
      <c r="BN3729" s="9">
        <f t="shared" ca="1" si="1438"/>
        <v>1</v>
      </c>
      <c r="BO3729" s="9">
        <f t="shared" ca="1" si="1439"/>
        <v>0</v>
      </c>
      <c r="BP3729" s="9">
        <f t="shared" ca="1" si="1433"/>
        <v>1</v>
      </c>
      <c r="BQ3729" s="9">
        <f t="shared" ca="1" si="1434"/>
        <v>0</v>
      </c>
      <c r="BR3729">
        <f t="shared" ca="1" si="1435"/>
        <v>1446.365072789348</v>
      </c>
      <c r="BS3729">
        <f t="shared" ca="1" si="1436"/>
        <v>3.3886818027784038E-4</v>
      </c>
      <c r="BT3729">
        <f t="shared" ca="1" si="1437"/>
        <v>5.4166666666666671E-5</v>
      </c>
      <c r="BU3729">
        <f t="shared" ca="1" si="1414"/>
        <v>0</v>
      </c>
      <c r="BV3729">
        <f t="shared" ca="1" si="1415"/>
        <v>0</v>
      </c>
      <c r="BW3729" s="35">
        <f ca="1">IFERROR(VLOOKUP($B3729,OFFSET(Input!$A$1,0,MATCH(Index!BW$6&amp;" Index",Input!$1:$1,0)-1,10000,2),2,0)/100,BW3728)</f>
        <v>1.1599999999999999E-2</v>
      </c>
      <c r="BX3729">
        <f t="shared" ca="1" si="1421"/>
        <v>6.3139335445508593E-2</v>
      </c>
      <c r="BY3729">
        <f t="shared" ca="1" si="1422"/>
        <v>4.7465284966476291E-2</v>
      </c>
      <c r="BZ3729">
        <f t="shared" ca="1" si="1423"/>
        <v>-2.5599682882210938E-3</v>
      </c>
      <c r="CA3729">
        <f t="shared" ca="1" si="1424"/>
        <v>0.39500144688686106</v>
      </c>
      <c r="CB3729">
        <f t="shared" ca="1" si="1425"/>
        <v>0</v>
      </c>
      <c r="CC3729">
        <f t="shared" ca="1" si="1426"/>
        <v>0.2818368581866551</v>
      </c>
      <c r="CD3729">
        <f t="shared" ca="1" si="1427"/>
        <v>1139.4486760536176</v>
      </c>
      <c r="CE3729">
        <v>1139.4486760536099</v>
      </c>
      <c r="CF3729" t="b">
        <f t="shared" ca="1" si="1416"/>
        <v>1</v>
      </c>
    </row>
    <row r="3730" spans="2:84" x14ac:dyDescent="0.25">
      <c r="B3730" s="2">
        <v>42934</v>
      </c>
      <c r="C3730">
        <f t="shared" ca="1" si="1417"/>
        <v>0</v>
      </c>
      <c r="D3730">
        <f t="shared" ca="1" si="1418"/>
        <v>0</v>
      </c>
      <c r="E3730">
        <f ca="1">IF($B3730&lt;VLOOKUP(E$6&amp;" Equity",Param,4,0),"",IFERROR(VLOOKUP($B3730,OFFSET(Input!$A$1,0,MATCH(Index!E$6&amp;" Equity",Input!$1:$1,0)-1,10000,2),2,0),E3729))</f>
        <v>88.6</v>
      </c>
      <c r="F3730" s="33">
        <v>124.75</v>
      </c>
      <c r="H3730">
        <f ca="1">IFERROR(VLOOKUP($B3730,OFFSET(Input!$A$1,0,MATCH(Index!H$6,Input!$1:$1,0)-1,10000,2),2,0),0)</f>
        <v>0</v>
      </c>
      <c r="I3730">
        <f ca="1">IFERROR(VLOOKUP($B3730,OFFSET(Input!$A$1,0,MATCH(Index!I$6,Input!$1:$1,0)-1,10000,2),2,0),0)</f>
        <v>0</v>
      </c>
      <c r="K3730">
        <f t="shared" ca="1" si="1419"/>
        <v>121.78920083527582</v>
      </c>
      <c r="L3730" s="30">
        <f t="shared" ca="1" si="1420"/>
        <v>144.59459075069526</v>
      </c>
      <c r="N3730">
        <f t="shared" ca="1" si="1431"/>
        <v>4.515692106537352E-4</v>
      </c>
      <c r="O3730">
        <f t="shared" ca="1" si="1432"/>
        <v>8.6950068776622692E-3</v>
      </c>
      <c r="Q3730">
        <f t="shared" ca="1" si="1389"/>
        <v>3.9042519188423552E-2</v>
      </c>
      <c r="R3730">
        <f t="shared" ca="1" si="1388"/>
        <v>8.4320502113093582E-2</v>
      </c>
      <c r="T3730">
        <f t="shared" ca="1" si="1399"/>
        <v>4.6474441441491661E-2</v>
      </c>
      <c r="U3730">
        <f t="shared" ca="1" si="1394"/>
        <v>8.6787429564635102E-2</v>
      </c>
      <c r="W3730">
        <f t="shared" ca="1" si="1395"/>
        <v>0.57042627269204249</v>
      </c>
      <c r="X3730">
        <f t="shared" ca="1" si="1396"/>
        <v>0.24405291566091097</v>
      </c>
      <c r="Z3730">
        <f t="shared" ca="1" si="1407"/>
        <v>121.06066498377814</v>
      </c>
      <c r="AA3730">
        <f t="shared" ca="1" si="1407"/>
        <v>120.85184970181903</v>
      </c>
      <c r="AB3730">
        <f t="shared" ca="1" si="1407"/>
        <v>120.88817398414182</v>
      </c>
      <c r="AC3730">
        <f t="shared" ca="1" si="1408"/>
        <v>120.88817398414182</v>
      </c>
      <c r="AE3730">
        <f ca="1">IFERROR(VLOOKUP($B3730,OFFSET(Input!$A$1,0,MATCH(Index!AE$6&amp;" Index",Input!$1:$1,0)-1,10000,2),2,0),AE3729)</f>
        <v>9.89</v>
      </c>
      <c r="AF3730">
        <f t="shared" ca="1" si="1400"/>
        <v>10.743333333333332</v>
      </c>
      <c r="AG3730">
        <f t="shared" ca="1" si="1400"/>
        <v>10.657999999999998</v>
      </c>
      <c r="AH3730">
        <f t="shared" ca="1" si="1400"/>
        <v>10.6348</v>
      </c>
      <c r="AI3730">
        <f t="shared" ca="1" si="1401"/>
        <v>10.657999999999998</v>
      </c>
      <c r="AK3730">
        <f t="shared" ca="1" si="1402"/>
        <v>1</v>
      </c>
      <c r="AL3730">
        <f t="shared" ca="1" si="1403"/>
        <v>1</v>
      </c>
      <c r="AN3730" t="str">
        <f t="shared" ca="1" si="1411"/>
        <v>Not Down</v>
      </c>
      <c r="AO3730" t="str">
        <f t="shared" ca="1" si="1428"/>
        <v>Not Up</v>
      </c>
      <c r="AQ3730">
        <f t="shared" ca="1" si="1409"/>
        <v>1</v>
      </c>
      <c r="AR3730">
        <f t="shared" ca="1" si="1410"/>
        <v>0</v>
      </c>
      <c r="AT3730">
        <f t="shared" ca="1" si="1390"/>
        <v>1</v>
      </c>
      <c r="AU3730">
        <f t="shared" ca="1" si="1391"/>
        <v>0</v>
      </c>
      <c r="AW3730" s="34">
        <f t="shared" ca="1" si="1412"/>
        <v>3.9051571360487571E-2</v>
      </c>
      <c r="AX3730" s="34">
        <f t="shared" ca="1" si="1413"/>
        <v>4.76985650906116E-2</v>
      </c>
      <c r="AY3730" s="23">
        <f t="shared" ca="1" si="1404"/>
        <v>4.76985650906116E-2</v>
      </c>
      <c r="BA3730" s="6">
        <f t="shared" ca="1" si="1397"/>
        <v>1.0482495627492447</v>
      </c>
      <c r="BB3730">
        <f t="shared" ca="1" si="1398"/>
        <v>1.0232471922958259</v>
      </c>
      <c r="BC3730" t="str">
        <f t="shared" ca="1" si="1440"/>
        <v>HYG UP Equity</v>
      </c>
      <c r="BD3730" t="str">
        <f t="shared" ca="1" si="1441"/>
        <v>HYG UP Equity</v>
      </c>
      <c r="BF3730">
        <f t="shared" ca="1" si="1405"/>
        <v>1</v>
      </c>
      <c r="BG3730">
        <f t="shared" ca="1" si="1406"/>
        <v>0</v>
      </c>
      <c r="BI3730">
        <f t="shared" ca="1" si="1429"/>
        <v>1</v>
      </c>
      <c r="BJ3730">
        <f t="shared" ca="1" si="1430"/>
        <v>0</v>
      </c>
      <c r="BL3730">
        <f t="shared" ca="1" si="1392"/>
        <v>11.8813354902502</v>
      </c>
      <c r="BM3730">
        <f t="shared" ca="1" si="1393"/>
        <v>0</v>
      </c>
      <c r="BN3730" s="9">
        <f t="shared" ca="1" si="1438"/>
        <v>1</v>
      </c>
      <c r="BO3730" s="9">
        <f t="shared" ca="1" si="1439"/>
        <v>0</v>
      </c>
      <c r="BP3730" s="9">
        <f t="shared" ca="1" si="1433"/>
        <v>1</v>
      </c>
      <c r="BQ3730" s="9">
        <f t="shared" ca="1" si="1434"/>
        <v>0</v>
      </c>
      <c r="BR3730">
        <f t="shared" ca="1" si="1435"/>
        <v>1447.0183542133718</v>
      </c>
      <c r="BS3730">
        <f t="shared" ca="1" si="1436"/>
        <v>4.5167118337841039E-4</v>
      </c>
      <c r="BT3730">
        <f t="shared" ca="1" si="1437"/>
        <v>1.8055555555555558E-5</v>
      </c>
      <c r="BU3730">
        <f t="shared" ca="1" si="1414"/>
        <v>0</v>
      </c>
      <c r="BV3730">
        <f t="shared" ca="1" si="1415"/>
        <v>0</v>
      </c>
      <c r="BW3730" s="35">
        <f ca="1">IFERROR(VLOOKUP($B3730,OFFSET(Input!$A$1,0,MATCH(Index!BW$6&amp;" Index",Input!$1:$1,0)-1,10000,2),2,0)/100,BW3729)</f>
        <v>1.1599999999999999E-2</v>
      </c>
      <c r="BX3730">
        <f t="shared" ca="1" si="1421"/>
        <v>2.105165216803026E-2</v>
      </c>
      <c r="BY3730">
        <f t="shared" ca="1" si="1422"/>
        <v>1.5825676056300246E-2</v>
      </c>
      <c r="BZ3730">
        <f t="shared" ca="1" si="1423"/>
        <v>-8.5353388002204359E-4</v>
      </c>
      <c r="CA3730">
        <f t="shared" ca="1" si="1424"/>
        <v>0.52662044197688707</v>
      </c>
      <c r="CB3730">
        <f t="shared" ca="1" si="1425"/>
        <v>0</v>
      </c>
      <c r="CC3730">
        <f t="shared" ca="1" si="1426"/>
        <v>0.48888957987253451</v>
      </c>
      <c r="CD3730">
        <f t="shared" ca="1" si="1427"/>
        <v>1139.9375656334903</v>
      </c>
      <c r="CE3730">
        <v>1139.9375656334801</v>
      </c>
      <c r="CF3730" t="b">
        <f t="shared" ca="1" si="1416"/>
        <v>1</v>
      </c>
    </row>
    <row r="3731" spans="2:84" x14ac:dyDescent="0.25">
      <c r="B3731" s="2">
        <v>42935</v>
      </c>
      <c r="C3731">
        <f t="shared" ca="1" si="1417"/>
        <v>0</v>
      </c>
      <c r="D3731">
        <f t="shared" ca="1" si="1418"/>
        <v>0</v>
      </c>
      <c r="E3731">
        <f ca="1">IF($B3731&lt;VLOOKUP(E$6&amp;" Equity",Param,4,0),"",IFERROR(VLOOKUP($B3731,OFFSET(Input!$A$1,0,MATCH(Index!E$6&amp;" Equity",Input!$1:$1,0)-1,10000,2),2,0),E3730))</f>
        <v>88.75</v>
      </c>
      <c r="F3731" s="33">
        <v>124.8</v>
      </c>
      <c r="H3731">
        <f ca="1">IFERROR(VLOOKUP($B3731,OFFSET(Input!$A$1,0,MATCH(Index!H$6,Input!$1:$1,0)-1,10000,2),2,0),0)</f>
        <v>0</v>
      </c>
      <c r="I3731">
        <f ca="1">IFERROR(VLOOKUP($B3731,OFFSET(Input!$A$1,0,MATCH(Index!I$6,Input!$1:$1,0)-1,10000,2),2,0),0)</f>
        <v>0</v>
      </c>
      <c r="K3731">
        <f t="shared" ca="1" si="1419"/>
        <v>121.99539022720914</v>
      </c>
      <c r="L3731" s="30">
        <f t="shared" ca="1" si="1420"/>
        <v>144.65254449448312</v>
      </c>
      <c r="N3731">
        <f t="shared" ca="1" si="1431"/>
        <v>1.6915707444900548E-3</v>
      </c>
      <c r="O3731">
        <f t="shared" ca="1" si="1432"/>
        <v>4.0072130369926668E-4</v>
      </c>
      <c r="Q3731">
        <f t="shared" ca="1" si="1389"/>
        <v>3.9754962523703447E-2</v>
      </c>
      <c r="R3731">
        <f t="shared" ca="1" si="1388"/>
        <v>8.4335815886068158E-2</v>
      </c>
      <c r="T3731">
        <f t="shared" ca="1" si="1399"/>
        <v>4.5171933799743283E-2</v>
      </c>
      <c r="U3731">
        <f t="shared" ca="1" si="1394"/>
        <v>8.0823113842553793E-2</v>
      </c>
      <c r="W3731">
        <f t="shared" ca="1" si="1395"/>
        <v>0.5666388726167938</v>
      </c>
      <c r="X3731">
        <f t="shared" ca="1" si="1396"/>
        <v>0.38003337727090575</v>
      </c>
      <c r="Z3731">
        <f t="shared" ca="1" si="1407"/>
        <v>121.17750563920701</v>
      </c>
      <c r="AA3731">
        <f t="shared" ca="1" si="1407"/>
        <v>120.92170835926183</v>
      </c>
      <c r="AB3731">
        <f t="shared" ca="1" si="1407"/>
        <v>120.91559146377637</v>
      </c>
      <c r="AC3731">
        <f t="shared" ca="1" si="1408"/>
        <v>120.92170835926183</v>
      </c>
      <c r="AE3731">
        <f ca="1">IFERROR(VLOOKUP($B3731,OFFSET(Input!$A$1,0,MATCH(Index!AE$6&amp;" Index",Input!$1:$1,0)-1,10000,2),2,0),AE3730)</f>
        <v>9.7899999999999991</v>
      </c>
      <c r="AF3731">
        <f t="shared" ca="1" si="1400"/>
        <v>10.658666666666665</v>
      </c>
      <c r="AG3731">
        <f t="shared" ca="1" si="1400"/>
        <v>10.6045</v>
      </c>
      <c r="AH3731">
        <f t="shared" ca="1" si="1400"/>
        <v>10.6096</v>
      </c>
      <c r="AI3731">
        <f t="shared" ca="1" si="1401"/>
        <v>10.6096</v>
      </c>
      <c r="AK3731">
        <f t="shared" ca="1" si="1402"/>
        <v>1</v>
      </c>
      <c r="AL3731">
        <f t="shared" ca="1" si="1403"/>
        <v>1</v>
      </c>
      <c r="AN3731" t="str">
        <f t="shared" ca="1" si="1411"/>
        <v>Not Down</v>
      </c>
      <c r="AO3731" t="str">
        <f t="shared" ca="1" si="1428"/>
        <v>Not Up</v>
      </c>
      <c r="AQ3731">
        <f t="shared" ca="1" si="1409"/>
        <v>1</v>
      </c>
      <c r="AR3731">
        <f t="shared" ca="1" si="1410"/>
        <v>0</v>
      </c>
      <c r="AT3731">
        <f t="shared" ca="1" si="1390"/>
        <v>1</v>
      </c>
      <c r="AU3731">
        <f t="shared" ca="1" si="1391"/>
        <v>0</v>
      </c>
      <c r="AW3731" s="34">
        <f t="shared" ca="1" si="1412"/>
        <v>3.9042519188423552E-2</v>
      </c>
      <c r="AX3731" s="34">
        <f t="shared" ca="1" si="1413"/>
        <v>4.6474441441491661E-2</v>
      </c>
      <c r="AY3731" s="23">
        <f t="shared" ca="1" si="1404"/>
        <v>4.6474441441491661E-2</v>
      </c>
      <c r="BA3731" s="6">
        <f t="shared" ca="1" si="1397"/>
        <v>1.0758601598891036</v>
      </c>
      <c r="BB3731">
        <f t="shared" ca="1" si="1398"/>
        <v>1.0232471922958259</v>
      </c>
      <c r="BC3731" t="str">
        <f t="shared" ca="1" si="1440"/>
        <v>HYG UP Equity</v>
      </c>
      <c r="BD3731" t="str">
        <f t="shared" ca="1" si="1441"/>
        <v>HYG UP Equity</v>
      </c>
      <c r="BF3731">
        <f t="shared" ca="1" si="1405"/>
        <v>1</v>
      </c>
      <c r="BG3731">
        <f t="shared" ca="1" si="1406"/>
        <v>0</v>
      </c>
      <c r="BI3731">
        <f t="shared" ca="1" si="1429"/>
        <v>1</v>
      </c>
      <c r="BJ3731">
        <f t="shared" ca="1" si="1430"/>
        <v>0</v>
      </c>
      <c r="BL3731">
        <f t="shared" ca="1" si="1392"/>
        <v>11.8813354902502</v>
      </c>
      <c r="BM3731">
        <f t="shared" ca="1" si="1393"/>
        <v>0</v>
      </c>
      <c r="BN3731" s="9">
        <f t="shared" ca="1" si="1438"/>
        <v>1</v>
      </c>
      <c r="BO3731" s="9">
        <f t="shared" ca="1" si="1439"/>
        <v>0</v>
      </c>
      <c r="BP3731" s="9">
        <f t="shared" ca="1" si="1433"/>
        <v>1</v>
      </c>
      <c r="BQ3731" s="9">
        <f t="shared" ca="1" si="1434"/>
        <v>0</v>
      </c>
      <c r="BR3731">
        <f t="shared" ca="1" si="1435"/>
        <v>1449.4681595534623</v>
      </c>
      <c r="BS3731">
        <f t="shared" ca="1" si="1436"/>
        <v>1.6930022573364845E-3</v>
      </c>
      <c r="BT3731">
        <f t="shared" ca="1" si="1437"/>
        <v>1.8055555555555558E-5</v>
      </c>
      <c r="BU3731">
        <f t="shared" ca="1" si="1414"/>
        <v>0</v>
      </c>
      <c r="BV3731">
        <f t="shared" ca="1" si="1415"/>
        <v>0</v>
      </c>
      <c r="BW3731" s="35">
        <f ca="1">IFERROR(VLOOKUP($B3731,OFFSET(Input!$A$1,0,MATCH(Index!BW$6&amp;" Index",Input!$1:$1,0)-1,10000,2),2,0)/100,BW3730)</f>
        <v>1.1599999999999999E-2</v>
      </c>
      <c r="BX3731">
        <f t="shared" ca="1" si="1421"/>
        <v>2.1060684547987641E-2</v>
      </c>
      <c r="BY3731">
        <f t="shared" ca="1" si="1422"/>
        <v>1.5832466189354032E-2</v>
      </c>
      <c r="BZ3731">
        <f t="shared" ca="1" si="1423"/>
        <v>-8.5390009556889589E-4</v>
      </c>
      <c r="CA3731">
        <f t="shared" ca="1" si="1424"/>
        <v>1.974782020474783</v>
      </c>
      <c r="CB3731">
        <f t="shared" ca="1" si="1425"/>
        <v>0</v>
      </c>
      <c r="CC3731">
        <f t="shared" ca="1" si="1426"/>
        <v>1.9370349696418723</v>
      </c>
      <c r="CD3731">
        <f t="shared" ca="1" si="1427"/>
        <v>1141.8746006031322</v>
      </c>
      <c r="CE3731">
        <v>1141.8746006031299</v>
      </c>
      <c r="CF3731" t="b">
        <f t="shared" ca="1" si="1416"/>
        <v>1</v>
      </c>
    </row>
    <row r="3732" spans="2:84" x14ac:dyDescent="0.25">
      <c r="B3732" s="2">
        <v>42936</v>
      </c>
      <c r="C3732">
        <f t="shared" ca="1" si="1417"/>
        <v>0</v>
      </c>
      <c r="D3732">
        <f t="shared" ca="1" si="1418"/>
        <v>0</v>
      </c>
      <c r="E3732">
        <f ca="1">IF($B3732&lt;VLOOKUP(E$6&amp;" Equity",Param,4,0),"",IFERROR(VLOOKUP($B3732,OFFSET(Input!$A$1,0,MATCH(Index!E$6&amp;" Equity",Input!$1:$1,0)-1,10000,2),2,0),E3731))</f>
        <v>88.8</v>
      </c>
      <c r="F3732" s="33">
        <v>125.16</v>
      </c>
      <c r="H3732">
        <f ca="1">IFERROR(VLOOKUP($B3732,OFFSET(Input!$A$1,0,MATCH(Index!H$6,Input!$1:$1,0)-1,10000,2),2,0),0)</f>
        <v>0</v>
      </c>
      <c r="I3732">
        <f ca="1">IFERROR(VLOOKUP($B3732,OFFSET(Input!$A$1,0,MATCH(Index!I$6,Input!$1:$1,0)-1,10000,2),2,0),0)</f>
        <v>0</v>
      </c>
      <c r="K3732">
        <f t="shared" ca="1" si="1419"/>
        <v>122.06412002452024</v>
      </c>
      <c r="L3732" s="30">
        <f t="shared" ca="1" si="1420"/>
        <v>145.06981144975566</v>
      </c>
      <c r="N3732">
        <f t="shared" ca="1" si="1431"/>
        <v>5.6322164259906904E-4</v>
      </c>
      <c r="O3732">
        <f t="shared" ca="1" si="1432"/>
        <v>2.8804628653540877E-3</v>
      </c>
      <c r="Q3732">
        <f t="shared" ca="1" si="1389"/>
        <v>3.7817937343551683E-2</v>
      </c>
      <c r="R3732">
        <f t="shared" ref="R3732:R3795" ca="1" si="1442">SQRT(SUMPRODUCT(OFFSET(O3732,0,0,-R$5,1),OFFSET(O3732,0,0,-R$5,1))*252/R$5)</f>
        <v>7.4713898986772526E-2</v>
      </c>
      <c r="T3732">
        <f t="shared" ca="1" si="1399"/>
        <v>4.0247983624165824E-2</v>
      </c>
      <c r="U3732">
        <f t="shared" ca="1" si="1394"/>
        <v>8.114471826660756E-2</v>
      </c>
      <c r="W3732">
        <f t="shared" ca="1" si="1395"/>
        <v>0.50115415153165477</v>
      </c>
      <c r="X3732">
        <f t="shared" ca="1" si="1396"/>
        <v>0.4767907837246157</v>
      </c>
      <c r="Z3732">
        <f t="shared" ca="1" si="1407"/>
        <v>121.33146038518387</v>
      </c>
      <c r="AA3732">
        <f t="shared" ca="1" si="1407"/>
        <v>121.02990595277947</v>
      </c>
      <c r="AB3732">
        <f t="shared" ca="1" si="1407"/>
        <v>120.94521064595106</v>
      </c>
      <c r="AC3732">
        <f t="shared" ca="1" si="1408"/>
        <v>121.02990595277947</v>
      </c>
      <c r="AE3732">
        <f ca="1">IFERROR(VLOOKUP($B3732,OFFSET(Input!$A$1,0,MATCH(Index!AE$6&amp;" Index",Input!$1:$1,0)-1,10000,2),2,0),AE3731)</f>
        <v>9.58</v>
      </c>
      <c r="AF3732">
        <f t="shared" ca="1" si="1400"/>
        <v>10.628666666666668</v>
      </c>
      <c r="AG3732">
        <f t="shared" ca="1" si="1400"/>
        <v>10.546000000000001</v>
      </c>
      <c r="AH3732">
        <f t="shared" ca="1" si="1400"/>
        <v>10.5672</v>
      </c>
      <c r="AI3732">
        <f t="shared" ca="1" si="1401"/>
        <v>10.5672</v>
      </c>
      <c r="AK3732">
        <f t="shared" ca="1" si="1402"/>
        <v>1</v>
      </c>
      <c r="AL3732">
        <f t="shared" ca="1" si="1403"/>
        <v>1</v>
      </c>
      <c r="AN3732" t="str">
        <f t="shared" ca="1" si="1411"/>
        <v>Not Down</v>
      </c>
      <c r="AO3732" t="str">
        <f t="shared" ca="1" si="1428"/>
        <v>Not Up</v>
      </c>
      <c r="AQ3732">
        <f t="shared" ca="1" si="1409"/>
        <v>1</v>
      </c>
      <c r="AR3732">
        <f t="shared" ca="1" si="1410"/>
        <v>0</v>
      </c>
      <c r="AT3732">
        <f t="shared" ca="1" si="1390"/>
        <v>1</v>
      </c>
      <c r="AU3732">
        <f t="shared" ca="1" si="1391"/>
        <v>0</v>
      </c>
      <c r="AW3732" s="34">
        <f t="shared" ca="1" si="1412"/>
        <v>3.9754962523703447E-2</v>
      </c>
      <c r="AX3732" s="34">
        <f t="shared" ca="1" si="1413"/>
        <v>4.5171933799743283E-2</v>
      </c>
      <c r="AY3732" s="23">
        <f t="shared" ca="1" si="1404"/>
        <v>4.5171933799743283E-2</v>
      </c>
      <c r="BA3732" s="6">
        <f t="shared" ca="1" si="1397"/>
        <v>1.1068819905222689</v>
      </c>
      <c r="BB3732">
        <f t="shared" ca="1" si="1398"/>
        <v>1.0232471922958259</v>
      </c>
      <c r="BC3732" t="str">
        <f t="shared" ca="1" si="1440"/>
        <v>HYG UP Equity</v>
      </c>
      <c r="BD3732" t="str">
        <f t="shared" ca="1" si="1441"/>
        <v>HYG UP Equity</v>
      </c>
      <c r="BF3732">
        <f t="shared" ca="1" si="1405"/>
        <v>1</v>
      </c>
      <c r="BG3732">
        <f t="shared" ca="1" si="1406"/>
        <v>0</v>
      </c>
      <c r="BI3732">
        <f t="shared" ca="1" si="1429"/>
        <v>1</v>
      </c>
      <c r="BJ3732">
        <f t="shared" ca="1" si="1430"/>
        <v>0</v>
      </c>
      <c r="BL3732">
        <f t="shared" ca="1" si="1392"/>
        <v>11.8813354902502</v>
      </c>
      <c r="BM3732">
        <f t="shared" ca="1" si="1393"/>
        <v>0</v>
      </c>
      <c r="BN3732" s="9">
        <f t="shared" ca="1" si="1438"/>
        <v>1</v>
      </c>
      <c r="BO3732" s="9">
        <f t="shared" ca="1" si="1439"/>
        <v>0</v>
      </c>
      <c r="BP3732" s="9">
        <f t="shared" ca="1" si="1433"/>
        <v>1</v>
      </c>
      <c r="BQ3732" s="9">
        <f t="shared" ca="1" si="1434"/>
        <v>0</v>
      </c>
      <c r="BR3732">
        <f t="shared" ca="1" si="1435"/>
        <v>1450.2847613334923</v>
      </c>
      <c r="BS3732">
        <f t="shared" ca="1" si="1436"/>
        <v>5.6338028169000687E-4</v>
      </c>
      <c r="BT3732">
        <f t="shared" ca="1" si="1437"/>
        <v>1.8055555555555558E-5</v>
      </c>
      <c r="BU3732">
        <f t="shared" ca="1" si="1414"/>
        <v>0</v>
      </c>
      <c r="BV3732">
        <f t="shared" ca="1" si="1415"/>
        <v>0</v>
      </c>
      <c r="BW3732" s="35">
        <f ca="1">IFERROR(VLOOKUP($B3732,OFFSET(Input!$A$1,0,MATCH(Index!BW$6&amp;" Index",Input!$1:$1,0)-1,10000,2),2,0)/100,BW3731)</f>
        <v>1.1599999999999999E-2</v>
      </c>
      <c r="BX3732">
        <f t="shared" ca="1" si="1421"/>
        <v>2.1096471843436035E-2</v>
      </c>
      <c r="BY3732">
        <f t="shared" ca="1" si="1422"/>
        <v>1.5859369452821282E-2</v>
      </c>
      <c r="BZ3732">
        <f t="shared" ca="1" si="1423"/>
        <v>-8.553510823558594E-4</v>
      </c>
      <c r="CA3732">
        <f t="shared" ca="1" si="1424"/>
        <v>0.65826477691312379</v>
      </c>
      <c r="CB3732">
        <f t="shared" ca="1" si="1425"/>
        <v>0</v>
      </c>
      <c r="CC3732">
        <f t="shared" ca="1" si="1426"/>
        <v>0.6204535845345106</v>
      </c>
      <c r="CD3732">
        <f t="shared" ca="1" si="1427"/>
        <v>1142.4950541876667</v>
      </c>
      <c r="CE3732">
        <v>1142.4950541876599</v>
      </c>
      <c r="CF3732" t="b">
        <f t="shared" ca="1" si="1416"/>
        <v>1</v>
      </c>
    </row>
    <row r="3733" spans="2:84" x14ac:dyDescent="0.25">
      <c r="B3733" s="2">
        <v>42937</v>
      </c>
      <c r="C3733">
        <f t="shared" ca="1" si="1417"/>
        <v>0</v>
      </c>
      <c r="D3733">
        <f t="shared" ca="1" si="1418"/>
        <v>0</v>
      </c>
      <c r="E3733">
        <f ca="1">IF($B3733&lt;VLOOKUP(E$6&amp;" Equity",Param,4,0),"",IFERROR(VLOOKUP($B3733,OFFSET(Input!$A$1,0,MATCH(Index!E$6&amp;" Equity",Input!$1:$1,0)-1,10000,2),2,0),E3732))</f>
        <v>88.73</v>
      </c>
      <c r="F3733" s="33">
        <v>125.69</v>
      </c>
      <c r="H3733">
        <f ca="1">IFERROR(VLOOKUP($B3733,OFFSET(Input!$A$1,0,MATCH(Index!H$6,Input!$1:$1,0)-1,10000,2),2,0),0)</f>
        <v>0</v>
      </c>
      <c r="I3733">
        <f ca="1">IFERROR(VLOOKUP($B3733,OFFSET(Input!$A$1,0,MATCH(Index!I$6,Input!$1:$1,0)-1,10000,2),2,0),0)</f>
        <v>0</v>
      </c>
      <c r="K3733">
        <f t="shared" ca="1" si="1419"/>
        <v>121.96789830828469</v>
      </c>
      <c r="L3733" s="30">
        <f t="shared" ca="1" si="1420"/>
        <v>145.68412113390693</v>
      </c>
      <c r="N3733">
        <f t="shared" ca="1" si="1431"/>
        <v>-7.8859915087794064E-4</v>
      </c>
      <c r="O3733">
        <f t="shared" ca="1" si="1432"/>
        <v>4.2256391360647912E-3</v>
      </c>
      <c r="Q3733">
        <f t="shared" ref="Q3733:Q3796" ca="1" si="1443">SQRT(SUMPRODUCT(OFFSET(N3733,0,0,-Q$5,1),OFFSET(N3733,0,0,-Q$5,1))*252/Q$5)</f>
        <v>3.7747451296904072E-2</v>
      </c>
      <c r="R3733">
        <f t="shared" ca="1" si="1442"/>
        <v>7.1563556990022245E-2</v>
      </c>
      <c r="T3733">
        <f t="shared" ca="1" si="1399"/>
        <v>3.9158876442764612E-2</v>
      </c>
      <c r="U3733">
        <f t="shared" ca="1" si="1394"/>
        <v>8.2151534338925331E-2</v>
      </c>
      <c r="W3733">
        <f t="shared" ca="1" si="1395"/>
        <v>0.44191243360170018</v>
      </c>
      <c r="X3733">
        <f t="shared" ca="1" si="1396"/>
        <v>0.44749718608203948</v>
      </c>
      <c r="Z3733">
        <f t="shared" ca="1" si="1407"/>
        <v>121.48678972710698</v>
      </c>
      <c r="AA3733">
        <f t="shared" ca="1" si="1407"/>
        <v>121.11686777991626</v>
      </c>
      <c r="AB3733">
        <f t="shared" ca="1" si="1407"/>
        <v>120.9895955974546</v>
      </c>
      <c r="AC3733">
        <f t="shared" ca="1" si="1408"/>
        <v>121.11686777991626</v>
      </c>
      <c r="AE3733">
        <f ca="1">IFERROR(VLOOKUP($B3733,OFFSET(Input!$A$1,0,MATCH(Index!AE$6&amp;" Index",Input!$1:$1,0)-1,10000,2),2,0),AE3732)</f>
        <v>9.36</v>
      </c>
      <c r="AF3733">
        <f t="shared" ca="1" si="1400"/>
        <v>10.490000000000002</v>
      </c>
      <c r="AG3733">
        <f t="shared" ca="1" si="1400"/>
        <v>10.49</v>
      </c>
      <c r="AH3733">
        <f t="shared" ca="1" si="1400"/>
        <v>10.505599999999999</v>
      </c>
      <c r="AI3733">
        <f t="shared" ca="1" si="1401"/>
        <v>10.505599999999999</v>
      </c>
      <c r="AK3733">
        <f t="shared" ca="1" si="1402"/>
        <v>1</v>
      </c>
      <c r="AL3733">
        <f t="shared" ca="1" si="1403"/>
        <v>-1</v>
      </c>
      <c r="AN3733" t="str">
        <f t="shared" ca="1" si="1411"/>
        <v>Not Down</v>
      </c>
      <c r="AO3733" t="str">
        <f t="shared" ca="1" si="1428"/>
        <v>Not Up</v>
      </c>
      <c r="AQ3733">
        <f t="shared" ca="1" si="1409"/>
        <v>1</v>
      </c>
      <c r="AR3733">
        <f t="shared" ca="1" si="1410"/>
        <v>0</v>
      </c>
      <c r="AT3733">
        <f t="shared" ca="1" si="1390"/>
        <v>1</v>
      </c>
      <c r="AU3733">
        <f t="shared" ca="1" si="1391"/>
        <v>0</v>
      </c>
      <c r="AW3733" s="34">
        <f t="shared" ca="1" si="1412"/>
        <v>3.7817937343551683E-2</v>
      </c>
      <c r="AX3733" s="34">
        <f t="shared" ca="1" si="1413"/>
        <v>4.0247983624165824E-2</v>
      </c>
      <c r="AY3733" s="23">
        <f t="shared" ca="1" si="1404"/>
        <v>4.0247983624165824E-2</v>
      </c>
      <c r="BA3733" s="6">
        <f t="shared" ca="1" si="1397"/>
        <v>1.2422982593835792</v>
      </c>
      <c r="BB3733">
        <f t="shared" ca="1" si="1398"/>
        <v>1.2422982593835792</v>
      </c>
      <c r="BC3733" t="str">
        <f t="shared" ca="1" si="1440"/>
        <v>HYG UP Equity</v>
      </c>
      <c r="BD3733" t="str">
        <f t="shared" ca="1" si="1441"/>
        <v>HYG UP Equity</v>
      </c>
      <c r="BF3733">
        <f t="shared" ca="1" si="1405"/>
        <v>1</v>
      </c>
      <c r="BG3733">
        <f t="shared" ca="1" si="1406"/>
        <v>0</v>
      </c>
      <c r="BI3733">
        <f t="shared" ca="1" si="1429"/>
        <v>1</v>
      </c>
      <c r="BJ3733">
        <f t="shared" ca="1" si="1430"/>
        <v>0</v>
      </c>
      <c r="BL3733">
        <f t="shared" ca="1" si="1392"/>
        <v>11.8813354902502</v>
      </c>
      <c r="BM3733">
        <f t="shared" ca="1" si="1393"/>
        <v>0</v>
      </c>
      <c r="BN3733" s="9">
        <f t="shared" ca="1" si="1438"/>
        <v>1</v>
      </c>
      <c r="BO3733" s="9">
        <f t="shared" ca="1" si="1439"/>
        <v>0</v>
      </c>
      <c r="BP3733" s="9">
        <f t="shared" ca="1" si="1433"/>
        <v>1</v>
      </c>
      <c r="BQ3733" s="9">
        <f t="shared" ca="1" si="1434"/>
        <v>0</v>
      </c>
      <c r="BR3733">
        <f t="shared" ca="1" si="1435"/>
        <v>1449.1415188414501</v>
      </c>
      <c r="BS3733">
        <f t="shared" ca="1" si="1436"/>
        <v>-7.8828828828825248E-4</v>
      </c>
      <c r="BT3733">
        <f t="shared" ca="1" si="1437"/>
        <v>1.8055555555555558E-5</v>
      </c>
      <c r="BU3733">
        <f t="shared" ca="1" si="1414"/>
        <v>4.3810213417550649E-5</v>
      </c>
      <c r="BV3733">
        <f t="shared" ca="1" si="1415"/>
        <v>0</v>
      </c>
      <c r="BW3733" s="35">
        <f ca="1">IFERROR(VLOOKUP($B3733,OFFSET(Input!$A$1,0,MATCH(Index!BW$6&amp;" Index",Input!$1:$1,0)-1,10000,2),2,0)/100,BW3732)</f>
        <v>1.1599999999999999E-2</v>
      </c>
      <c r="BX3733">
        <f t="shared" ca="1" si="1421"/>
        <v>2.11079349073919E-2</v>
      </c>
      <c r="BY3733">
        <f t="shared" ca="1" si="1422"/>
        <v>1.5867986863717595E-2</v>
      </c>
      <c r="BZ3733">
        <f t="shared" ca="1" si="1423"/>
        <v>-8.5581584936688044E-4</v>
      </c>
      <c r="CA3733">
        <f t="shared" ca="1" si="1424"/>
        <v>-0.92155225167403276</v>
      </c>
      <c r="CB3733">
        <f t="shared" ca="1" si="1425"/>
        <v>5.0052952152457773E-2</v>
      </c>
      <c r="CC3733">
        <f t="shared" ca="1" si="1426"/>
        <v>-1.0094369414469671</v>
      </c>
      <c r="CD3733">
        <f t="shared" ca="1" si="1427"/>
        <v>1141.4856172462198</v>
      </c>
      <c r="CE3733">
        <v>1141.48561724621</v>
      </c>
      <c r="CF3733" t="b">
        <f t="shared" ca="1" si="1416"/>
        <v>1</v>
      </c>
    </row>
    <row r="3734" spans="2:84" x14ac:dyDescent="0.25">
      <c r="B3734" s="2">
        <v>42940</v>
      </c>
      <c r="C3734">
        <f t="shared" ca="1" si="1417"/>
        <v>0</v>
      </c>
      <c r="D3734">
        <f t="shared" ca="1" si="1418"/>
        <v>0</v>
      </c>
      <c r="E3734">
        <f ca="1">IF($B3734&lt;VLOOKUP(E$6&amp;" Equity",Param,4,0),"",IFERROR(VLOOKUP($B3734,OFFSET(Input!$A$1,0,MATCH(Index!E$6&amp;" Equity",Input!$1:$1,0)-1,10000,2),2,0),E3733))</f>
        <v>88.8</v>
      </c>
      <c r="F3734" s="33">
        <v>125.2</v>
      </c>
      <c r="H3734">
        <f ca="1">IFERROR(VLOOKUP($B3734,OFFSET(Input!$A$1,0,MATCH(Index!H$6,Input!$1:$1,0)-1,10000,2),2,0),0)</f>
        <v>0</v>
      </c>
      <c r="I3734">
        <f ca="1">IFERROR(VLOOKUP($B3734,OFFSET(Input!$A$1,0,MATCH(Index!I$6,Input!$1:$1,0)-1,10000,2),2,0),0)</f>
        <v>0</v>
      </c>
      <c r="K3734">
        <f t="shared" ca="1" si="1419"/>
        <v>122.06412002452022</v>
      </c>
      <c r="L3734" s="30">
        <f t="shared" ca="1" si="1420"/>
        <v>145.11617444478597</v>
      </c>
      <c r="N3734">
        <f t="shared" ca="1" si="1431"/>
        <v>7.8859915087785401E-4</v>
      </c>
      <c r="O3734">
        <f t="shared" ca="1" si="1432"/>
        <v>-3.9060992707479389E-3</v>
      </c>
      <c r="Q3734">
        <f t="shared" ca="1" si="1443"/>
        <v>3.7519860597867438E-2</v>
      </c>
      <c r="R3734">
        <f t="shared" ca="1" si="1442"/>
        <v>7.383562477826458E-2</v>
      </c>
      <c r="T3734">
        <f t="shared" ca="1" si="1399"/>
        <v>3.6475757167938556E-2</v>
      </c>
      <c r="U3734">
        <f t="shared" ca="1" si="1394"/>
        <v>8.32967208660082E-2</v>
      </c>
      <c r="W3734">
        <f t="shared" ca="1" si="1395"/>
        <v>0.38768061271571713</v>
      </c>
      <c r="X3734">
        <f t="shared" ca="1" si="1396"/>
        <v>0.46899786836548296</v>
      </c>
      <c r="Z3734">
        <f t="shared" ca="1" si="1407"/>
        <v>121.63799528119139</v>
      </c>
      <c r="AA3734">
        <f t="shared" ca="1" si="1407"/>
        <v>121.18400367201124</v>
      </c>
      <c r="AB3734">
        <f t="shared" ca="1" si="1407"/>
        <v>121.04604175789208</v>
      </c>
      <c r="AC3734">
        <f t="shared" ca="1" si="1408"/>
        <v>121.18400367201124</v>
      </c>
      <c r="AE3734">
        <f ca="1">IFERROR(VLOOKUP($B3734,OFFSET(Input!$A$1,0,MATCH(Index!AE$6&amp;" Index",Input!$1:$1,0)-1,10000,2),2,0),AE3733)</f>
        <v>9.43</v>
      </c>
      <c r="AF3734">
        <f t="shared" ca="1" si="1400"/>
        <v>10.373333333333335</v>
      </c>
      <c r="AG3734">
        <f t="shared" ca="1" si="1400"/>
        <v>10.460500000000001</v>
      </c>
      <c r="AH3734">
        <f t="shared" ca="1" si="1400"/>
        <v>10.467599999999999</v>
      </c>
      <c r="AI3734">
        <f t="shared" ca="1" si="1401"/>
        <v>10.467599999999999</v>
      </c>
      <c r="AK3734">
        <f t="shared" ca="1" si="1402"/>
        <v>1</v>
      </c>
      <c r="AL3734">
        <f t="shared" ca="1" si="1403"/>
        <v>-1</v>
      </c>
      <c r="AN3734" t="str">
        <f t="shared" ca="1" si="1411"/>
        <v>Not Down</v>
      </c>
      <c r="AO3734" t="str">
        <f t="shared" ca="1" si="1428"/>
        <v>Not Up</v>
      </c>
      <c r="AQ3734">
        <f t="shared" ca="1" si="1409"/>
        <v>1</v>
      </c>
      <c r="AR3734">
        <f t="shared" ca="1" si="1410"/>
        <v>0</v>
      </c>
      <c r="AT3734">
        <f t="shared" ca="1" si="1390"/>
        <v>1</v>
      </c>
      <c r="AU3734">
        <f t="shared" ca="1" si="1391"/>
        <v>0</v>
      </c>
      <c r="AW3734" s="34">
        <f t="shared" ca="1" si="1412"/>
        <v>3.7747451296904072E-2</v>
      </c>
      <c r="AX3734" s="34">
        <f t="shared" ca="1" si="1413"/>
        <v>3.9158876442764612E-2</v>
      </c>
      <c r="AY3734" s="23">
        <f t="shared" ca="1" si="1404"/>
        <v>3.9158876442764612E-2</v>
      </c>
      <c r="BA3734" s="6">
        <f t="shared" ca="1" si="1397"/>
        <v>1.2768497092372144</v>
      </c>
      <c r="BB3734">
        <f t="shared" ca="1" si="1398"/>
        <v>1.2422982593835792</v>
      </c>
      <c r="BC3734" t="str">
        <f t="shared" ca="1" si="1440"/>
        <v>HYG UP Equity</v>
      </c>
      <c r="BD3734" t="str">
        <f t="shared" ca="1" si="1441"/>
        <v>HYG UP Equity</v>
      </c>
      <c r="BF3734">
        <f t="shared" ca="1" si="1405"/>
        <v>1</v>
      </c>
      <c r="BG3734">
        <f t="shared" ca="1" si="1406"/>
        <v>0</v>
      </c>
      <c r="BI3734">
        <f t="shared" ca="1" si="1429"/>
        <v>1</v>
      </c>
      <c r="BJ3734">
        <f t="shared" ca="1" si="1430"/>
        <v>0</v>
      </c>
      <c r="BL3734">
        <f t="shared" ca="1" si="1392"/>
        <v>11.881335490250201</v>
      </c>
      <c r="BM3734">
        <f t="shared" ca="1" si="1393"/>
        <v>0</v>
      </c>
      <c r="BN3734" s="9">
        <f t="shared" ca="1" si="1438"/>
        <v>0.99999999999999989</v>
      </c>
      <c r="BO3734" s="9">
        <f t="shared" ca="1" si="1439"/>
        <v>0</v>
      </c>
      <c r="BP3734" s="9">
        <f t="shared" ca="1" si="1433"/>
        <v>1</v>
      </c>
      <c r="BQ3734" s="9">
        <f t="shared" ca="1" si="1434"/>
        <v>0</v>
      </c>
      <c r="BR3734">
        <f t="shared" ca="1" si="1435"/>
        <v>1450.2847613334923</v>
      </c>
      <c r="BS3734">
        <f t="shared" ca="1" si="1436"/>
        <v>7.8891017694138199E-4</v>
      </c>
      <c r="BT3734">
        <f t="shared" ca="1" si="1437"/>
        <v>5.4166666666666664E-5</v>
      </c>
      <c r="BU3734">
        <f t="shared" ca="1" si="1414"/>
        <v>4.4408920985006264E-20</v>
      </c>
      <c r="BV3734">
        <f t="shared" ca="1" si="1415"/>
        <v>0</v>
      </c>
      <c r="BW3734" s="35">
        <f ca="1">IFERROR(VLOOKUP($B3734,OFFSET(Input!$A$1,0,MATCH(Index!BW$6&amp;" Index",Input!$1:$1,0)-1,10000,2),2,0)/100,BW3733)</f>
        <v>1.1599999999999999E-2</v>
      </c>
      <c r="BX3734">
        <f t="shared" ca="1" si="1421"/>
        <v>7.6811886418386668E-2</v>
      </c>
      <c r="BY3734">
        <f t="shared" ca="1" si="1422"/>
        <v>4.7561900718592488E-2</v>
      </c>
      <c r="BZ3734">
        <f t="shared" ca="1" si="1423"/>
        <v>-2.6736064556447791E-2</v>
      </c>
      <c r="CA3734">
        <f t="shared" ca="1" si="1424"/>
        <v>1.1187263797944142</v>
      </c>
      <c r="CB3734">
        <f t="shared" ca="1" si="1425"/>
        <v>5.0692144581808477E-17</v>
      </c>
      <c r="CC3734">
        <f t="shared" ca="1" si="1426"/>
        <v>0.96761652810098731</v>
      </c>
      <c r="CD3734">
        <f t="shared" ca="1" si="1427"/>
        <v>1142.4532337743208</v>
      </c>
      <c r="CE3734">
        <v>1142.4532337743101</v>
      </c>
      <c r="CF3734" t="b">
        <f t="shared" ca="1" si="1416"/>
        <v>1</v>
      </c>
    </row>
    <row r="3735" spans="2:84" x14ac:dyDescent="0.25">
      <c r="B3735" s="2">
        <v>42941</v>
      </c>
      <c r="C3735">
        <f t="shared" ca="1" si="1417"/>
        <v>0</v>
      </c>
      <c r="D3735">
        <f t="shared" ca="1" si="1418"/>
        <v>0</v>
      </c>
      <c r="E3735">
        <f ca="1">IF($B3735&lt;VLOOKUP(E$6&amp;" Equity",Param,4,0),"",IFERROR(VLOOKUP($B3735,OFFSET(Input!$A$1,0,MATCH(Index!E$6&amp;" Equity",Input!$1:$1,0)-1,10000,2),2,0),E3734))</f>
        <v>88.84</v>
      </c>
      <c r="F3735" s="33">
        <v>123.57</v>
      </c>
      <c r="H3735">
        <f ca="1">IFERROR(VLOOKUP($B3735,OFFSET(Input!$A$1,0,MATCH(Index!H$6,Input!$1:$1,0)-1,10000,2),2,0),0)</f>
        <v>0</v>
      </c>
      <c r="I3735">
        <f ca="1">IFERROR(VLOOKUP($B3735,OFFSET(Input!$A$1,0,MATCH(Index!I$6,Input!$1:$1,0)-1,10000,2),2,0),0)</f>
        <v>0</v>
      </c>
      <c r="K3735">
        <f t="shared" ca="1" si="1419"/>
        <v>122.11910386236912</v>
      </c>
      <c r="L3735" s="30">
        <f t="shared" ca="1" si="1420"/>
        <v>143.22688239730192</v>
      </c>
      <c r="N3735">
        <f t="shared" ca="1" si="1431"/>
        <v>4.5034902810241992E-4</v>
      </c>
      <c r="O3735">
        <f t="shared" ca="1" si="1432"/>
        <v>-1.3104661549899149E-2</v>
      </c>
      <c r="Q3735">
        <f t="shared" ca="1" si="1443"/>
        <v>3.7430570702059345E-2</v>
      </c>
      <c r="R3735">
        <f t="shared" ca="1" si="1442"/>
        <v>9.8518523312537812E-2</v>
      </c>
      <c r="T3735">
        <f t="shared" ca="1" si="1399"/>
        <v>3.6190390970674266E-2</v>
      </c>
      <c r="U3735">
        <f t="shared" ca="1" si="1394"/>
        <v>9.4472410230579951E-2</v>
      </c>
      <c r="W3735">
        <f t="shared" ca="1" si="1395"/>
        <v>0.25889826765947854</v>
      </c>
      <c r="X3735">
        <f t="shared" ca="1" si="1396"/>
        <v>0.3762417963637672</v>
      </c>
      <c r="Z3735">
        <f t="shared" ca="1" si="1407"/>
        <v>121.80294679473805</v>
      </c>
      <c r="AA3735">
        <f t="shared" ca="1" si="1407"/>
        <v>121.24567641571412</v>
      </c>
      <c r="AB3735">
        <f t="shared" ca="1" si="1407"/>
        <v>121.08990505933137</v>
      </c>
      <c r="AC3735">
        <f t="shared" ca="1" si="1408"/>
        <v>121.24567641571412</v>
      </c>
      <c r="AE3735">
        <f ca="1">IFERROR(VLOOKUP($B3735,OFFSET(Input!$A$1,0,MATCH(Index!AE$6&amp;" Index",Input!$1:$1,0)-1,10000,2),2,0),AE3734)</f>
        <v>9.43</v>
      </c>
      <c r="AF3735">
        <f t="shared" ca="1" si="1400"/>
        <v>10.254000000000001</v>
      </c>
      <c r="AG3735">
        <f t="shared" ca="1" si="1400"/>
        <v>10.437000000000001</v>
      </c>
      <c r="AH3735">
        <f t="shared" ca="1" si="1400"/>
        <v>10.43</v>
      </c>
      <c r="AI3735">
        <f t="shared" ca="1" si="1401"/>
        <v>10.437000000000001</v>
      </c>
      <c r="AK3735">
        <f t="shared" ca="1" si="1402"/>
        <v>1</v>
      </c>
      <c r="AL3735">
        <f t="shared" ca="1" si="1403"/>
        <v>-1</v>
      </c>
      <c r="AN3735" t="str">
        <f t="shared" ca="1" si="1411"/>
        <v>Not Down</v>
      </c>
      <c r="AO3735" t="str">
        <f t="shared" ca="1" si="1428"/>
        <v>Not Up</v>
      </c>
      <c r="AQ3735">
        <f t="shared" ca="1" si="1409"/>
        <v>1</v>
      </c>
      <c r="AR3735">
        <f t="shared" ca="1" si="1410"/>
        <v>0</v>
      </c>
      <c r="AT3735">
        <f t="shared" ca="1" si="1390"/>
        <v>1</v>
      </c>
      <c r="AU3735">
        <f t="shared" ca="1" si="1391"/>
        <v>0</v>
      </c>
      <c r="AW3735" s="34">
        <f t="shared" ca="1" si="1412"/>
        <v>3.7519860597867438E-2</v>
      </c>
      <c r="AX3735" s="34">
        <f t="shared" ca="1" si="1413"/>
        <v>3.6475757167938556E-2</v>
      </c>
      <c r="AY3735" s="23">
        <f t="shared" ca="1" si="1404"/>
        <v>3.7519860597867438E-2</v>
      </c>
      <c r="BA3735" s="6">
        <f t="shared" ca="1" si="1397"/>
        <v>1.3326275525352542</v>
      </c>
      <c r="BB3735">
        <f t="shared" ca="1" si="1398"/>
        <v>1.2422982593835792</v>
      </c>
      <c r="BC3735" t="str">
        <f t="shared" ca="1" si="1440"/>
        <v>HYG UP Equity</v>
      </c>
      <c r="BD3735" t="str">
        <f t="shared" ca="1" si="1441"/>
        <v>HYG UP Equity</v>
      </c>
      <c r="BF3735">
        <f t="shared" ca="1" si="1405"/>
        <v>1</v>
      </c>
      <c r="BG3735">
        <f t="shared" ca="1" si="1406"/>
        <v>0</v>
      </c>
      <c r="BI3735">
        <f t="shared" ca="1" si="1429"/>
        <v>1</v>
      </c>
      <c r="BJ3735">
        <f t="shared" ca="1" si="1430"/>
        <v>0</v>
      </c>
      <c r="BL3735">
        <f t="shared" ca="1" si="1392"/>
        <v>11.881335490250201</v>
      </c>
      <c r="BM3735">
        <f t="shared" ca="1" si="1393"/>
        <v>0</v>
      </c>
      <c r="BN3735" s="9">
        <f t="shared" ca="1" si="1438"/>
        <v>1</v>
      </c>
      <c r="BO3735" s="9">
        <f t="shared" ca="1" si="1439"/>
        <v>0</v>
      </c>
      <c r="BP3735" s="9">
        <f t="shared" ca="1" si="1433"/>
        <v>1</v>
      </c>
      <c r="BQ3735" s="9">
        <f t="shared" ca="1" si="1434"/>
        <v>0</v>
      </c>
      <c r="BR3735">
        <f t="shared" ca="1" si="1435"/>
        <v>1450.9380427575165</v>
      </c>
      <c r="BS3735">
        <f t="shared" ca="1" si="1436"/>
        <v>4.5045045045055687E-4</v>
      </c>
      <c r="BT3735">
        <f t="shared" ca="1" si="1437"/>
        <v>1.8055555555555558E-5</v>
      </c>
      <c r="BU3735">
        <f t="shared" ca="1" si="1414"/>
        <v>0</v>
      </c>
      <c r="BV3735">
        <f t="shared" ca="1" si="1415"/>
        <v>0</v>
      </c>
      <c r="BW3735" s="35">
        <f ca="1">IFERROR(VLOOKUP($B3735,OFFSET(Input!$A$1,0,MATCH(Index!BW$6&amp;" Index",Input!$1:$1,0)-1,10000,2),2,0)/100,BW3734)</f>
        <v>1.1599999999999999E-2</v>
      </c>
      <c r="BX3735">
        <f t="shared" ca="1" si="1421"/>
        <v>2.5625666150951031E-2</v>
      </c>
      <c r="BY3735">
        <f t="shared" ca="1" si="1422"/>
        <v>1.5867406024643343E-2</v>
      </c>
      <c r="BZ3735">
        <f t="shared" ca="1" si="1423"/>
        <v>-8.9195760768323515E-3</v>
      </c>
      <c r="CA3735">
        <f t="shared" ca="1" si="1424"/>
        <v>0.63930975844383564</v>
      </c>
      <c r="CB3735">
        <f t="shared" ca="1" si="1425"/>
        <v>0</v>
      </c>
      <c r="CC3735">
        <f t="shared" ca="1" si="1426"/>
        <v>0.58889711019140889</v>
      </c>
      <c r="CD3735">
        <f t="shared" ca="1" si="1427"/>
        <v>1143.0421308845123</v>
      </c>
      <c r="CE3735">
        <v>1143.0421308845</v>
      </c>
      <c r="CF3735" t="b">
        <f t="shared" ca="1" si="1416"/>
        <v>1</v>
      </c>
    </row>
    <row r="3736" spans="2:84" x14ac:dyDescent="0.25">
      <c r="B3736" s="2">
        <v>42942</v>
      </c>
      <c r="C3736">
        <f t="shared" ca="1" si="1417"/>
        <v>0</v>
      </c>
      <c r="D3736">
        <f t="shared" ca="1" si="1418"/>
        <v>0</v>
      </c>
      <c r="E3736">
        <f ca="1">IF($B3736&lt;VLOOKUP(E$6&amp;" Equity",Param,4,0),"",IFERROR(VLOOKUP($B3736,OFFSET(Input!$A$1,0,MATCH(Index!E$6&amp;" Equity",Input!$1:$1,0)-1,10000,2),2,0),E3735))</f>
        <v>88.97</v>
      </c>
      <c r="F3736" s="33">
        <v>123.77</v>
      </c>
      <c r="H3736">
        <f ca="1">IFERROR(VLOOKUP($B3736,OFFSET(Input!$A$1,0,MATCH(Index!H$6,Input!$1:$1,0)-1,10000,2),2,0),0)</f>
        <v>0</v>
      </c>
      <c r="I3736">
        <f ca="1">IFERROR(VLOOKUP($B3736,OFFSET(Input!$A$1,0,MATCH(Index!I$6,Input!$1:$1,0)-1,10000,2),2,0),0)</f>
        <v>0</v>
      </c>
      <c r="K3736">
        <f t="shared" ca="1" si="1419"/>
        <v>122.29780133537797</v>
      </c>
      <c r="L3736" s="30">
        <f t="shared" ca="1" si="1420"/>
        <v>143.45869737245334</v>
      </c>
      <c r="N3736">
        <f t="shared" ca="1" si="1431"/>
        <v>1.462235230449144E-3</v>
      </c>
      <c r="O3736">
        <f t="shared" ca="1" si="1432"/>
        <v>1.617207435831999E-3</v>
      </c>
      <c r="Q3736">
        <f t="shared" ca="1" si="1443"/>
        <v>1.9895956845395493E-2</v>
      </c>
      <c r="R3736">
        <f t="shared" ca="1" si="1442"/>
        <v>9.2621530397475935E-2</v>
      </c>
      <c r="T3736">
        <f t="shared" ca="1" si="1399"/>
        <v>3.4779921088511911E-2</v>
      </c>
      <c r="U3736">
        <f t="shared" ca="1" si="1394"/>
        <v>8.6630895253748993E-2</v>
      </c>
      <c r="W3736">
        <f t="shared" ca="1" si="1395"/>
        <v>-5.9566531999652214E-2</v>
      </c>
      <c r="X3736">
        <f t="shared" ca="1" si="1396"/>
        <v>0.29422706831315554</v>
      </c>
      <c r="Z3736">
        <f t="shared" ca="1" si="1407"/>
        <v>121.90741608665091</v>
      </c>
      <c r="AA3736">
        <f t="shared" ca="1" si="1407"/>
        <v>121.33544616039804</v>
      </c>
      <c r="AB3736">
        <f t="shared" ca="1" si="1407"/>
        <v>121.15788842961237</v>
      </c>
      <c r="AC3736">
        <f t="shared" ca="1" si="1408"/>
        <v>121.33544616039804</v>
      </c>
      <c r="AE3736">
        <f ca="1">IFERROR(VLOOKUP($B3736,OFFSET(Input!$A$1,0,MATCH(Index!AE$6&amp;" Index",Input!$1:$1,0)-1,10000,2),2,0),AE3735)</f>
        <v>9.6</v>
      </c>
      <c r="AF3736">
        <f t="shared" ca="1" si="1400"/>
        <v>10.156000000000002</v>
      </c>
      <c r="AG3736">
        <f t="shared" ca="1" si="1400"/>
        <v>10.364000000000001</v>
      </c>
      <c r="AH3736">
        <f t="shared" ca="1" si="1400"/>
        <v>10.379600000000003</v>
      </c>
      <c r="AI3736">
        <f t="shared" ca="1" si="1401"/>
        <v>10.379600000000003</v>
      </c>
      <c r="AK3736">
        <f t="shared" ca="1" si="1402"/>
        <v>1</v>
      </c>
      <c r="AL3736">
        <f t="shared" ca="1" si="1403"/>
        <v>-1</v>
      </c>
      <c r="AN3736" t="str">
        <f t="shared" ca="1" si="1411"/>
        <v>Not Down</v>
      </c>
      <c r="AO3736" t="str">
        <f t="shared" ca="1" si="1428"/>
        <v>Not Up</v>
      </c>
      <c r="AQ3736">
        <f t="shared" ca="1" si="1409"/>
        <v>1</v>
      </c>
      <c r="AR3736">
        <f t="shared" ca="1" si="1410"/>
        <v>0</v>
      </c>
      <c r="AT3736">
        <f t="shared" ref="AT3736:AT3799" ca="1" si="1444">IF($C3736=1,AQ3735,AT3735)</f>
        <v>1</v>
      </c>
      <c r="AU3736">
        <f t="shared" ref="AU3736:AU3799" ca="1" si="1445">IF($C3736=1,AR3735,AU3735)</f>
        <v>0</v>
      </c>
      <c r="AW3736" s="34">
        <f t="shared" ca="1" si="1412"/>
        <v>3.7430570702059345E-2</v>
      </c>
      <c r="AX3736" s="34">
        <f t="shared" ca="1" si="1413"/>
        <v>3.6190390970674266E-2</v>
      </c>
      <c r="AY3736" s="23">
        <f t="shared" ca="1" si="1404"/>
        <v>3.7430570702059345E-2</v>
      </c>
      <c r="BA3736" s="6">
        <f t="shared" ca="1" si="1397"/>
        <v>1.3358065095504708</v>
      </c>
      <c r="BB3736">
        <f t="shared" ca="1" si="1398"/>
        <v>1.2422982593835792</v>
      </c>
      <c r="BC3736" t="str">
        <f t="shared" ca="1" si="1440"/>
        <v>HYG UP Equity</v>
      </c>
      <c r="BD3736" t="str">
        <f t="shared" ca="1" si="1441"/>
        <v>HYG UP Equity</v>
      </c>
      <c r="BF3736">
        <f t="shared" ca="1" si="1405"/>
        <v>1</v>
      </c>
      <c r="BG3736">
        <f t="shared" ca="1" si="1406"/>
        <v>0</v>
      </c>
      <c r="BI3736">
        <f t="shared" ca="1" si="1429"/>
        <v>1</v>
      </c>
      <c r="BJ3736">
        <f t="shared" ca="1" si="1430"/>
        <v>0</v>
      </c>
      <c r="BL3736">
        <f t="shared" ca="1" si="1392"/>
        <v>11.881335490250201</v>
      </c>
      <c r="BM3736">
        <f t="shared" ca="1" si="1393"/>
        <v>0</v>
      </c>
      <c r="BN3736" s="9">
        <f t="shared" ca="1" si="1438"/>
        <v>0.99999999999999989</v>
      </c>
      <c r="BO3736" s="9">
        <f t="shared" ca="1" si="1439"/>
        <v>0</v>
      </c>
      <c r="BP3736" s="9">
        <f t="shared" ca="1" si="1433"/>
        <v>0.99999999999999989</v>
      </c>
      <c r="BQ3736" s="9">
        <f t="shared" ca="1" si="1434"/>
        <v>0</v>
      </c>
      <c r="BR3736">
        <f t="shared" ca="1" si="1435"/>
        <v>1453.0612073855948</v>
      </c>
      <c r="BS3736">
        <f t="shared" ca="1" si="1436"/>
        <v>1.4633048176497798E-3</v>
      </c>
      <c r="BT3736">
        <f t="shared" ca="1" si="1437"/>
        <v>1.8055555555555555E-5</v>
      </c>
      <c r="BU3736">
        <f t="shared" ca="1" si="1414"/>
        <v>0</v>
      </c>
      <c r="BV3736">
        <f t="shared" ca="1" si="1415"/>
        <v>0</v>
      </c>
      <c r="BW3736" s="35">
        <f ca="1">IFERROR(VLOOKUP($B3736,OFFSET(Input!$A$1,0,MATCH(Index!BW$6&amp;" Index",Input!$1:$1,0)-1,10000,2),2,0)/100,BW3735)</f>
        <v>1.1599999999999999E-2</v>
      </c>
      <c r="BX3736">
        <f t="shared" ca="1" si="1421"/>
        <v>2.563887533999868E-2</v>
      </c>
      <c r="BY3736">
        <f t="shared" ca="1" si="1422"/>
        <v>1.5875585151173783E-2</v>
      </c>
      <c r="BZ3736">
        <f t="shared" ca="1" si="1423"/>
        <v>-8.9241738252744708E-3</v>
      </c>
      <c r="CA3736">
        <f t="shared" ca="1" si="1424"/>
        <v>2.0778917429986454</v>
      </c>
      <c r="CB3736">
        <f t="shared" ca="1" si="1425"/>
        <v>0</v>
      </c>
      <c r="CC3736">
        <f t="shared" ca="1" si="1426"/>
        <v>2.0274531086821987</v>
      </c>
      <c r="CD3736">
        <f t="shared" ca="1" si="1427"/>
        <v>1145.0695839931946</v>
      </c>
      <c r="CE3736">
        <v>1145.06958399319</v>
      </c>
      <c r="CF3736" t="b">
        <f t="shared" ca="1" si="1416"/>
        <v>1</v>
      </c>
    </row>
    <row r="3737" spans="2:84" x14ac:dyDescent="0.25">
      <c r="B3737" s="2">
        <v>42943</v>
      </c>
      <c r="C3737">
        <f t="shared" ca="1" si="1417"/>
        <v>0</v>
      </c>
      <c r="D3737">
        <f t="shared" ca="1" si="1418"/>
        <v>0</v>
      </c>
      <c r="E3737">
        <f ca="1">IF($B3737&lt;VLOOKUP(E$6&amp;" Equity",Param,4,0),"",IFERROR(VLOOKUP($B3737,OFFSET(Input!$A$1,0,MATCH(Index!E$6&amp;" Equity",Input!$1:$1,0)-1,10000,2),2,0),E3736))</f>
        <v>88.9</v>
      </c>
      <c r="F3737" s="33">
        <v>123.16</v>
      </c>
      <c r="H3737">
        <f ca="1">IFERROR(VLOOKUP($B3737,OFFSET(Input!$A$1,0,MATCH(Index!H$6,Input!$1:$1,0)-1,10000,2),2,0),0)</f>
        <v>0</v>
      </c>
      <c r="I3737">
        <f ca="1">IFERROR(VLOOKUP($B3737,OFFSET(Input!$A$1,0,MATCH(Index!I$6,Input!$1:$1,0)-1,10000,2),2,0),0)</f>
        <v>0</v>
      </c>
      <c r="K3737">
        <f t="shared" ca="1" si="1419"/>
        <v>122.20157961914244</v>
      </c>
      <c r="L3737" s="30">
        <f t="shared" ca="1" si="1420"/>
        <v>142.75166169824152</v>
      </c>
      <c r="N3737">
        <f t="shared" ca="1" si="1431"/>
        <v>-7.8709173681704321E-4</v>
      </c>
      <c r="O3737">
        <f t="shared" ca="1" si="1432"/>
        <v>-4.9406814956314158E-3</v>
      </c>
      <c r="Q3737">
        <f t="shared" ca="1" si="1443"/>
        <v>1.988979646854655E-2</v>
      </c>
      <c r="R3737">
        <f t="shared" ca="1" si="1442"/>
        <v>9.0497582374579083E-2</v>
      </c>
      <c r="T3737">
        <f t="shared" ca="1" si="1399"/>
        <v>3.174320127341955E-2</v>
      </c>
      <c r="U3737">
        <f t="shared" ca="1" si="1394"/>
        <v>8.7601260997485636E-2</v>
      </c>
      <c r="W3737">
        <f t="shared" ca="1" si="1395"/>
        <v>6.3560997986519388E-2</v>
      </c>
      <c r="X3737">
        <f t="shared" ca="1" si="1396"/>
        <v>0.39772780064894403</v>
      </c>
      <c r="Z3737">
        <f t="shared" ca="1" si="1407"/>
        <v>121.99264103531668</v>
      </c>
      <c r="AA3737">
        <f t="shared" ca="1" si="1407"/>
        <v>121.39576779841657</v>
      </c>
      <c r="AB3737">
        <f t="shared" ca="1" si="1407"/>
        <v>121.24994488821137</v>
      </c>
      <c r="AC3737">
        <f t="shared" ca="1" si="1408"/>
        <v>121.39576779841657</v>
      </c>
      <c r="AE3737">
        <f ca="1">IFERROR(VLOOKUP($B3737,OFFSET(Input!$A$1,0,MATCH(Index!AE$6&amp;" Index",Input!$1:$1,0)-1,10000,2),2,0),AE3736)</f>
        <v>10.11</v>
      </c>
      <c r="AF3737">
        <f t="shared" ca="1" si="1400"/>
        <v>9.9940000000000015</v>
      </c>
      <c r="AG3737">
        <f t="shared" ca="1" si="1400"/>
        <v>10.368</v>
      </c>
      <c r="AH3737">
        <f t="shared" ca="1" si="1400"/>
        <v>10.354000000000001</v>
      </c>
      <c r="AI3737">
        <f t="shared" ca="1" si="1401"/>
        <v>10.368</v>
      </c>
      <c r="AK3737">
        <f t="shared" ca="1" si="1402"/>
        <v>1</v>
      </c>
      <c r="AL3737">
        <f t="shared" ca="1" si="1403"/>
        <v>-1</v>
      </c>
      <c r="AN3737" t="str">
        <f t="shared" ca="1" si="1411"/>
        <v>Not Down</v>
      </c>
      <c r="AO3737" t="str">
        <f t="shared" ca="1" si="1428"/>
        <v>Not Up</v>
      </c>
      <c r="AQ3737">
        <f t="shared" ca="1" si="1409"/>
        <v>1</v>
      </c>
      <c r="AR3737">
        <f t="shared" ca="1" si="1410"/>
        <v>0</v>
      </c>
      <c r="AT3737">
        <f t="shared" ca="1" si="1444"/>
        <v>1</v>
      </c>
      <c r="AU3737">
        <f t="shared" ca="1" si="1445"/>
        <v>0</v>
      </c>
      <c r="AW3737" s="34">
        <f t="shared" ca="1" si="1412"/>
        <v>1.9895956845395493E-2</v>
      </c>
      <c r="AX3737" s="34">
        <f t="shared" ca="1" si="1413"/>
        <v>3.4779921088511911E-2</v>
      </c>
      <c r="AY3737" s="23">
        <f t="shared" ca="1" si="1404"/>
        <v>3.4779921088511911E-2</v>
      </c>
      <c r="BA3737" s="6">
        <f t="shared" ca="1" si="1397"/>
        <v>1.4376110823470329</v>
      </c>
      <c r="BB3737">
        <f t="shared" ca="1" si="1398"/>
        <v>1.4376110823470329</v>
      </c>
      <c r="BC3737" t="str">
        <f t="shared" ca="1" si="1440"/>
        <v>HYG UP Equity</v>
      </c>
      <c r="BD3737" t="str">
        <f t="shared" ca="1" si="1441"/>
        <v>HYG UP Equity</v>
      </c>
      <c r="BF3737">
        <f t="shared" ca="1" si="1405"/>
        <v>1</v>
      </c>
      <c r="BG3737">
        <f t="shared" ca="1" si="1406"/>
        <v>0</v>
      </c>
      <c r="BI3737">
        <f t="shared" ca="1" si="1429"/>
        <v>1</v>
      </c>
      <c r="BJ3737">
        <f t="shared" ca="1" si="1430"/>
        <v>0</v>
      </c>
      <c r="BL3737">
        <f t="shared" ref="BL3737:BL3800" ca="1" si="1446">($BR3737/K3737)*BI3737</f>
        <v>11.881335490250201</v>
      </c>
      <c r="BM3737">
        <f t="shared" ref="BM3737:BM3800" ca="1" si="1447">($BR3737/L3737)*BJ3737</f>
        <v>0</v>
      </c>
      <c r="BN3737" s="9">
        <f t="shared" ca="1" si="1438"/>
        <v>1</v>
      </c>
      <c r="BO3737" s="9">
        <f t="shared" ca="1" si="1439"/>
        <v>0</v>
      </c>
      <c r="BP3737" s="9">
        <f t="shared" ca="1" si="1433"/>
        <v>1</v>
      </c>
      <c r="BQ3737" s="9">
        <f t="shared" ca="1" si="1434"/>
        <v>0</v>
      </c>
      <c r="BR3737">
        <f t="shared" ca="1" si="1435"/>
        <v>1451.9179648935526</v>
      </c>
      <c r="BS3737">
        <f t="shared" ca="1" si="1436"/>
        <v>-7.8678206136906237E-4</v>
      </c>
      <c r="BT3737">
        <f t="shared" ca="1" si="1437"/>
        <v>1.8055555555555558E-5</v>
      </c>
      <c r="BU3737">
        <f t="shared" ca="1" si="1414"/>
        <v>3.9062564592690755E-5</v>
      </c>
      <c r="BV3737">
        <f t="shared" ca="1" si="1415"/>
        <v>0</v>
      </c>
      <c r="BW3737" s="35">
        <f ca="1">IFERROR(VLOOKUP($B3737,OFFSET(Input!$A$1,0,MATCH(Index!BW$6&amp;" Index",Input!$1:$1,0)-1,10000,2),2,0)/100,BW3736)</f>
        <v>1.1599999999999999E-2</v>
      </c>
      <c r="BX3737">
        <f t="shared" ca="1" si="1421"/>
        <v>2.5684351894280172E-2</v>
      </c>
      <c r="BY3737">
        <f t="shared" ca="1" si="1422"/>
        <v>1.5903744222127703E-2</v>
      </c>
      <c r="BZ3737">
        <f t="shared" ca="1" si="1423"/>
        <v>-8.9400029390714151E-3</v>
      </c>
      <c r="CA3737">
        <f t="shared" ca="1" si="1424"/>
        <v>-1.1192116058756381</v>
      </c>
      <c r="CB3737">
        <f t="shared" ca="1" si="1425"/>
        <v>4.4729354587859697E-2</v>
      </c>
      <c r="CC3737">
        <f t="shared" ca="1" si="1426"/>
        <v>-1.2144690595189771</v>
      </c>
      <c r="CD3737">
        <f t="shared" ca="1" si="1427"/>
        <v>1143.8551149336756</v>
      </c>
      <c r="CE3737">
        <v>1143.8551149336699</v>
      </c>
      <c r="CF3737" t="b">
        <f t="shared" ca="1" si="1416"/>
        <v>1</v>
      </c>
    </row>
    <row r="3738" spans="2:84" x14ac:dyDescent="0.25">
      <c r="B3738" s="2">
        <v>42944</v>
      </c>
      <c r="C3738">
        <f t="shared" ca="1" si="1417"/>
        <v>0</v>
      </c>
      <c r="D3738">
        <f t="shared" ca="1" si="1418"/>
        <v>0</v>
      </c>
      <c r="E3738">
        <f ca="1">IF($B3738&lt;VLOOKUP(E$6&amp;" Equity",Param,4,0),"",IFERROR(VLOOKUP($B3738,OFFSET(Input!$A$1,0,MATCH(Index!E$6&amp;" Equity",Input!$1:$1,0)-1,10000,2),2,0),E3737))</f>
        <v>88.91</v>
      </c>
      <c r="F3738" s="33">
        <v>123.89</v>
      </c>
      <c r="H3738">
        <f ca="1">IFERROR(VLOOKUP($B3738,OFFSET(Input!$A$1,0,MATCH(Index!H$6,Input!$1:$1,0)-1,10000,2),2,0),0)</f>
        <v>0</v>
      </c>
      <c r="I3738">
        <f ca="1">IFERROR(VLOOKUP($B3738,OFFSET(Input!$A$1,0,MATCH(Index!I$6,Input!$1:$1,0)-1,10000,2),2,0),0)</f>
        <v>0</v>
      </c>
      <c r="K3738">
        <f t="shared" ca="1" si="1419"/>
        <v>122.21532557860463</v>
      </c>
      <c r="L3738" s="30">
        <f t="shared" ca="1" si="1420"/>
        <v>143.59778635754421</v>
      </c>
      <c r="N3738">
        <f t="shared" ca="1" si="1431"/>
        <v>1.124796131885157E-4</v>
      </c>
      <c r="O3738">
        <f t="shared" ca="1" si="1432"/>
        <v>5.9097520713479205E-3</v>
      </c>
      <c r="Q3738">
        <f t="shared" ca="1" si="1443"/>
        <v>1.3942686191637304E-2</v>
      </c>
      <c r="R3738">
        <f t="shared" ca="1" si="1442"/>
        <v>9.5040012102841326E-2</v>
      </c>
      <c r="T3738">
        <f t="shared" ca="1" si="1399"/>
        <v>3.0488631270078188E-2</v>
      </c>
      <c r="U3738">
        <f t="shared" ca="1" si="1394"/>
        <v>8.4979006849052893E-2</v>
      </c>
      <c r="W3738">
        <f t="shared" ca="1" si="1395"/>
        <v>3.3531666038649786E-2</v>
      </c>
      <c r="X3738">
        <f t="shared" ca="1" si="1396"/>
        <v>0.32810989464373874</v>
      </c>
      <c r="Z3738">
        <f t="shared" ca="1" si="1407"/>
        <v>122.04487568127313</v>
      </c>
      <c r="AA3738">
        <f t="shared" ca="1" si="1407"/>
        <v>121.47183269159652</v>
      </c>
      <c r="AB3738">
        <f t="shared" ca="1" si="1407"/>
        <v>121.32941144073362</v>
      </c>
      <c r="AC3738">
        <f t="shared" ca="1" si="1408"/>
        <v>121.47183269159652</v>
      </c>
      <c r="AE3738">
        <f ca="1">IFERROR(VLOOKUP($B3738,OFFSET(Input!$A$1,0,MATCH(Index!AE$6&amp;" Index",Input!$1:$1,0)-1,10000,2),2,0),AE3737)</f>
        <v>10.29</v>
      </c>
      <c r="AF3738">
        <f t="shared" ca="1" si="1400"/>
        <v>9.9339999999999975</v>
      </c>
      <c r="AG3738">
        <f t="shared" ca="1" si="1400"/>
        <v>10.310500000000001</v>
      </c>
      <c r="AH3738">
        <f t="shared" ca="1" si="1400"/>
        <v>10.346400000000001</v>
      </c>
      <c r="AI3738">
        <f t="shared" ca="1" si="1401"/>
        <v>10.346400000000001</v>
      </c>
      <c r="AK3738">
        <f t="shared" ca="1" si="1402"/>
        <v>1</v>
      </c>
      <c r="AL3738">
        <f t="shared" ca="1" si="1403"/>
        <v>-1</v>
      </c>
      <c r="AN3738" t="str">
        <f t="shared" ca="1" si="1411"/>
        <v>Not Down</v>
      </c>
      <c r="AO3738" t="str">
        <f t="shared" ca="1" si="1428"/>
        <v>Not Up</v>
      </c>
      <c r="AQ3738">
        <f t="shared" ca="1" si="1409"/>
        <v>1</v>
      </c>
      <c r="AR3738">
        <f t="shared" ca="1" si="1410"/>
        <v>0</v>
      </c>
      <c r="AT3738">
        <f t="shared" ca="1" si="1444"/>
        <v>1</v>
      </c>
      <c r="AU3738">
        <f t="shared" ca="1" si="1445"/>
        <v>0</v>
      </c>
      <c r="AW3738" s="34">
        <f t="shared" ca="1" si="1412"/>
        <v>1.988979646854655E-2</v>
      </c>
      <c r="AX3738" s="34">
        <f t="shared" ca="1" si="1413"/>
        <v>3.174320127341955E-2</v>
      </c>
      <c r="AY3738" s="23">
        <f t="shared" ca="1" si="1404"/>
        <v>3.174320127341955E-2</v>
      </c>
      <c r="BA3738" s="6">
        <f t="shared" ca="1" si="1397"/>
        <v>1.5</v>
      </c>
      <c r="BB3738">
        <f t="shared" ca="1" si="1398"/>
        <v>1.4376110823470329</v>
      </c>
      <c r="BC3738" t="str">
        <f t="shared" ca="1" si="1440"/>
        <v>HYG UP Equity</v>
      </c>
      <c r="BD3738" t="str">
        <f t="shared" ca="1" si="1441"/>
        <v>HYG UP Equity</v>
      </c>
      <c r="BF3738">
        <f t="shared" ca="1" si="1405"/>
        <v>1</v>
      </c>
      <c r="BG3738">
        <f t="shared" ca="1" si="1406"/>
        <v>0</v>
      </c>
      <c r="BI3738">
        <f t="shared" ca="1" si="1429"/>
        <v>1</v>
      </c>
      <c r="BJ3738">
        <f t="shared" ca="1" si="1430"/>
        <v>0</v>
      </c>
      <c r="BL3738">
        <f t="shared" ca="1" si="1446"/>
        <v>11.881335490250201</v>
      </c>
      <c r="BM3738">
        <f t="shared" ca="1" si="1447"/>
        <v>0</v>
      </c>
      <c r="BN3738" s="9">
        <f t="shared" ca="1" si="1438"/>
        <v>1</v>
      </c>
      <c r="BO3738" s="9">
        <f t="shared" ca="1" si="1439"/>
        <v>0</v>
      </c>
      <c r="BP3738" s="9">
        <f t="shared" ca="1" si="1433"/>
        <v>1</v>
      </c>
      <c r="BQ3738" s="9">
        <f t="shared" ca="1" si="1434"/>
        <v>0</v>
      </c>
      <c r="BR3738">
        <f t="shared" ca="1" si="1435"/>
        <v>1452.0812852495585</v>
      </c>
      <c r="BS3738">
        <f t="shared" ca="1" si="1436"/>
        <v>1.1248593925761163E-4</v>
      </c>
      <c r="BT3738">
        <f t="shared" ca="1" si="1437"/>
        <v>1.8055555555555558E-5</v>
      </c>
      <c r="BU3738">
        <f t="shared" ca="1" si="1414"/>
        <v>0</v>
      </c>
      <c r="BV3738">
        <f t="shared" ca="1" si="1415"/>
        <v>0</v>
      </c>
      <c r="BW3738" s="35">
        <f ca="1">IFERROR(VLOOKUP($B3738,OFFSET(Input!$A$1,0,MATCH(Index!BW$6&amp;" Index",Input!$1:$1,0)-1,10000,2),2,0)/100,BW3737)</f>
        <v>1.1599999999999999E-2</v>
      </c>
      <c r="BX3738">
        <f t="shared" ca="1" si="1421"/>
        <v>2.9690894816338732E-2</v>
      </c>
      <c r="BY3738">
        <f t="shared" ca="1" si="1422"/>
        <v>1.5886876596301051E-2</v>
      </c>
      <c r="BZ3738">
        <f t="shared" ca="1" si="1423"/>
        <v>-1.6129273968816835E-2</v>
      </c>
      <c r="CA3738">
        <f t="shared" ca="1" si="1424"/>
        <v>0.18497399210666662</v>
      </c>
      <c r="CB3738">
        <f t="shared" ca="1" si="1425"/>
        <v>0</v>
      </c>
      <c r="CC3738">
        <f t="shared" ca="1" si="1426"/>
        <v>0.12326694672520999</v>
      </c>
      <c r="CD3738">
        <f t="shared" ca="1" si="1427"/>
        <v>1143.9783818804008</v>
      </c>
      <c r="CE3738">
        <v>1143.9783818803901</v>
      </c>
      <c r="CF3738" t="b">
        <f t="shared" ca="1" si="1416"/>
        <v>1</v>
      </c>
    </row>
    <row r="3739" spans="2:84" x14ac:dyDescent="0.25">
      <c r="B3739" s="2">
        <v>42947</v>
      </c>
      <c r="C3739">
        <f t="shared" ca="1" si="1417"/>
        <v>0</v>
      </c>
      <c r="D3739">
        <f t="shared" ca="1" si="1418"/>
        <v>0</v>
      </c>
      <c r="E3739">
        <f ca="1">IF($B3739&lt;VLOOKUP(E$6&amp;" Equity",Param,4,0),"",IFERROR(VLOOKUP($B3739,OFFSET(Input!$A$1,0,MATCH(Index!E$6&amp;" Equity",Input!$1:$1,0)-1,10000,2),2,0),E3738))</f>
        <v>88.91</v>
      </c>
      <c r="F3739" s="33">
        <v>124.04</v>
      </c>
      <c r="H3739">
        <f ca="1">IFERROR(VLOOKUP($B3739,OFFSET(Input!$A$1,0,MATCH(Index!H$6,Input!$1:$1,0)-1,10000,2),2,0),0)</f>
        <v>0</v>
      </c>
      <c r="I3739">
        <f ca="1">IFERROR(VLOOKUP($B3739,OFFSET(Input!$A$1,0,MATCH(Index!I$6,Input!$1:$1,0)-1,10000,2),2,0),0)</f>
        <v>0</v>
      </c>
      <c r="K3739">
        <f t="shared" ca="1" si="1419"/>
        <v>122.21532557860463</v>
      </c>
      <c r="L3739" s="30">
        <f t="shared" ca="1" si="1420"/>
        <v>143.77164758890777</v>
      </c>
      <c r="N3739">
        <f t="shared" ca="1" si="1431"/>
        <v>0</v>
      </c>
      <c r="O3739">
        <f t="shared" ca="1" si="1432"/>
        <v>1.2100191046007834E-3</v>
      </c>
      <c r="Q3739">
        <f t="shared" ca="1" si="1443"/>
        <v>1.3838559213929498E-2</v>
      </c>
      <c r="R3739">
        <f t="shared" ca="1" si="1442"/>
        <v>9.4225814200675925E-2</v>
      </c>
      <c r="T3739">
        <f t="shared" ca="1" si="1399"/>
        <v>2.9296168237848842E-2</v>
      </c>
      <c r="U3739">
        <f t="shared" ca="1" si="1394"/>
        <v>8.4689717113577048E-2</v>
      </c>
      <c r="W3739">
        <f t="shared" ca="1" si="1395"/>
        <v>1.6049487860508232E-2</v>
      </c>
      <c r="X3739">
        <f t="shared" ca="1" si="1396"/>
        <v>0.37059757306557611</v>
      </c>
      <c r="Z3739">
        <f t="shared" ca="1" si="1407"/>
        <v>122.09298653939091</v>
      </c>
      <c r="AA3739">
        <f t="shared" ca="1" si="1407"/>
        <v>121.53352598927854</v>
      </c>
      <c r="AB3739">
        <f t="shared" ca="1" si="1407"/>
        <v>121.38916837657298</v>
      </c>
      <c r="AC3739">
        <f t="shared" ca="1" si="1408"/>
        <v>121.53352598927854</v>
      </c>
      <c r="AE3739">
        <f ca="1">IFERROR(VLOOKUP($B3739,OFFSET(Input!$A$1,0,MATCH(Index!AE$6&amp;" Index",Input!$1:$1,0)-1,10000,2),2,0),AE3738)</f>
        <v>10.26</v>
      </c>
      <c r="AF3739">
        <f t="shared" ca="1" si="1400"/>
        <v>9.8773333333333326</v>
      </c>
      <c r="AG3739">
        <f t="shared" ca="1" si="1400"/>
        <v>10.2645</v>
      </c>
      <c r="AH3739">
        <f t="shared" ca="1" si="1400"/>
        <v>10.356000000000002</v>
      </c>
      <c r="AI3739">
        <f t="shared" ca="1" si="1401"/>
        <v>10.356000000000002</v>
      </c>
      <c r="AK3739">
        <f t="shared" ca="1" si="1402"/>
        <v>1</v>
      </c>
      <c r="AL3739">
        <f t="shared" ca="1" si="1403"/>
        <v>-1</v>
      </c>
      <c r="AN3739" t="str">
        <f t="shared" ca="1" si="1411"/>
        <v>Not Down</v>
      </c>
      <c r="AO3739" t="str">
        <f t="shared" ca="1" si="1428"/>
        <v>Not Up</v>
      </c>
      <c r="AQ3739">
        <f t="shared" ca="1" si="1409"/>
        <v>1</v>
      </c>
      <c r="AR3739">
        <f t="shared" ca="1" si="1410"/>
        <v>0</v>
      </c>
      <c r="AT3739">
        <f t="shared" ca="1" si="1444"/>
        <v>1</v>
      </c>
      <c r="AU3739">
        <f t="shared" ca="1" si="1445"/>
        <v>0</v>
      </c>
      <c r="AW3739" s="34">
        <f t="shared" ca="1" si="1412"/>
        <v>1.3942686191637304E-2</v>
      </c>
      <c r="AX3739" s="34">
        <f t="shared" ca="1" si="1413"/>
        <v>3.0488631270078188E-2</v>
      </c>
      <c r="AY3739" s="23">
        <f t="shared" ca="1" si="1404"/>
        <v>3.0488631270078188E-2</v>
      </c>
      <c r="BA3739" s="6">
        <f t="shared" ca="1" si="1397"/>
        <v>1.5</v>
      </c>
      <c r="BB3739">
        <f t="shared" ca="1" si="1398"/>
        <v>1.5</v>
      </c>
      <c r="BC3739" t="str">
        <f t="shared" ca="1" si="1440"/>
        <v>HYG UP Equity</v>
      </c>
      <c r="BD3739" t="str">
        <f t="shared" ca="1" si="1441"/>
        <v>HYG UP Equity</v>
      </c>
      <c r="BF3739">
        <f t="shared" ca="1" si="1405"/>
        <v>1</v>
      </c>
      <c r="BG3739">
        <f t="shared" ca="1" si="1406"/>
        <v>0</v>
      </c>
      <c r="BI3739">
        <f t="shared" ca="1" si="1429"/>
        <v>1</v>
      </c>
      <c r="BJ3739">
        <f t="shared" ca="1" si="1430"/>
        <v>0</v>
      </c>
      <c r="BL3739">
        <f t="shared" ca="1" si="1446"/>
        <v>11.881335490250201</v>
      </c>
      <c r="BM3739">
        <f t="shared" ca="1" si="1447"/>
        <v>0</v>
      </c>
      <c r="BN3739" s="9">
        <f t="shared" ca="1" si="1438"/>
        <v>1</v>
      </c>
      <c r="BO3739" s="9">
        <f t="shared" ca="1" si="1439"/>
        <v>0</v>
      </c>
      <c r="BP3739" s="9">
        <f t="shared" ca="1" si="1433"/>
        <v>1</v>
      </c>
      <c r="BQ3739" s="9">
        <f t="shared" ca="1" si="1434"/>
        <v>0</v>
      </c>
      <c r="BR3739">
        <f t="shared" ca="1" si="1435"/>
        <v>1452.0812852495585</v>
      </c>
      <c r="BS3739">
        <f t="shared" ca="1" si="1436"/>
        <v>0</v>
      </c>
      <c r="BT3739">
        <f t="shared" ca="1" si="1437"/>
        <v>5.4166666666666671E-5</v>
      </c>
      <c r="BU3739">
        <f t="shared" ca="1" si="1414"/>
        <v>1.2477783530593411E-5</v>
      </c>
      <c r="BV3739">
        <f t="shared" ca="1" si="1415"/>
        <v>0</v>
      </c>
      <c r="BW3739" s="35">
        <f ca="1">IFERROR(VLOOKUP($B3739,OFFSET(Input!$A$1,0,MATCH(Index!BW$6&amp;" Index",Input!$1:$1,0)-1,10000,2),2,0)/100,BW3738)</f>
        <v>1.0700000000000001E-2</v>
      </c>
      <c r="BX3739">
        <f t="shared" ca="1" si="1421"/>
        <v>8.9082283320154068E-2</v>
      </c>
      <c r="BY3739">
        <f t="shared" ca="1" si="1422"/>
        <v>4.7665765911683367E-2</v>
      </c>
      <c r="BZ3739">
        <f t="shared" ca="1" si="1423"/>
        <v>-4.8393036394707982E-2</v>
      </c>
      <c r="CA3739">
        <f t="shared" ca="1" si="1424"/>
        <v>0</v>
      </c>
      <c r="CB3739">
        <f t="shared" ca="1" si="1425"/>
        <v>1.4274314612782165E-2</v>
      </c>
      <c r="CC3739">
        <f t="shared" ca="1" si="1426"/>
        <v>-0.19941540023932758</v>
      </c>
      <c r="CD3739">
        <f t="shared" ca="1" si="1427"/>
        <v>1143.7789664801614</v>
      </c>
      <c r="CE3739">
        <v>1143.7789664801501</v>
      </c>
      <c r="CF3739" t="b">
        <f t="shared" ca="1" si="1416"/>
        <v>1</v>
      </c>
    </row>
    <row r="3740" spans="2:84" x14ac:dyDescent="0.25">
      <c r="B3740" s="2">
        <v>42948</v>
      </c>
      <c r="C3740">
        <f t="shared" ca="1" si="1417"/>
        <v>1</v>
      </c>
      <c r="D3740">
        <f t="shared" ca="1" si="1418"/>
        <v>0</v>
      </c>
      <c r="E3740">
        <f ca="1">IF($B3740&lt;VLOOKUP(E$6&amp;" Equity",Param,4,0),"",IFERROR(VLOOKUP($B3740,OFFSET(Input!$A$1,0,MATCH(Index!E$6&amp;" Equity",Input!$1:$1,0)-1,10000,2),2,0),E3739))</f>
        <v>88.63</v>
      </c>
      <c r="F3740" s="33">
        <v>124.64</v>
      </c>
      <c r="H3740">
        <f ca="1">IFERROR(VLOOKUP($B3740,OFFSET(Input!$A$1,0,MATCH(Index!H$6,Input!$1:$1,0)-1,10000,2),2,0),0)</f>
        <v>0.36769000000000002</v>
      </c>
      <c r="I3740">
        <f ca="1">IFERROR(VLOOKUP($B3740,OFFSET(Input!$A$1,0,MATCH(Index!I$6,Input!$1:$1,0)-1,10000,2),2,0),0)</f>
        <v>0.26865499999999998</v>
      </c>
      <c r="K3740">
        <f t="shared" ca="1" si="1419"/>
        <v>122.33586389712883</v>
      </c>
      <c r="L3740" s="30">
        <f t="shared" ca="1" si="1420"/>
        <v>144.77848377510853</v>
      </c>
      <c r="N3740">
        <f t="shared" ca="1" si="1431"/>
        <v>9.8579220607404074E-4</v>
      </c>
      <c r="O3740">
        <f t="shared" ca="1" si="1432"/>
        <v>6.9786159348150601E-3</v>
      </c>
      <c r="Q3740">
        <f t="shared" ca="1" si="1443"/>
        <v>1.4520884389746701E-2</v>
      </c>
      <c r="R3740">
        <f t="shared" ca="1" si="1442"/>
        <v>9.0557009905414987E-2</v>
      </c>
      <c r="T3740">
        <f t="shared" ca="1" si="1399"/>
        <v>2.9454833118172735E-2</v>
      </c>
      <c r="U3740">
        <f t="shared" ca="1" si="1394"/>
        <v>8.7494340158702943E-2</v>
      </c>
      <c r="W3740">
        <f t="shared" ca="1" si="1395"/>
        <v>7.2507498152751287E-2</v>
      </c>
      <c r="X3740">
        <f t="shared" ca="1" si="1396"/>
        <v>0.38283590564296172</v>
      </c>
      <c r="Z3740">
        <f t="shared" ca="1" si="1407"/>
        <v>122.14765284557618</v>
      </c>
      <c r="AA3740">
        <f t="shared" ca="1" si="1407"/>
        <v>121.60415891467717</v>
      </c>
      <c r="AB3740">
        <f t="shared" ca="1" si="1407"/>
        <v>121.44717697292566</v>
      </c>
      <c r="AC3740">
        <f t="shared" ca="1" si="1408"/>
        <v>121.60415891467717</v>
      </c>
      <c r="AE3740">
        <f ca="1">IFERROR(VLOOKUP($B3740,OFFSET(Input!$A$1,0,MATCH(Index!AE$6&amp;" Index",Input!$1:$1,0)-1,10000,2),2,0),AE3739)</f>
        <v>10.09</v>
      </c>
      <c r="AF3740">
        <f t="shared" ca="1" si="1400"/>
        <v>9.8240000000000016</v>
      </c>
      <c r="AG3740">
        <f t="shared" ca="1" si="1400"/>
        <v>10.208000000000002</v>
      </c>
      <c r="AH3740">
        <f t="shared" ca="1" si="1400"/>
        <v>10.363599999999998</v>
      </c>
      <c r="AI3740">
        <f t="shared" ca="1" si="1401"/>
        <v>10.363599999999998</v>
      </c>
      <c r="AK3740">
        <f t="shared" ca="1" si="1402"/>
        <v>1</v>
      </c>
      <c r="AL3740">
        <f t="shared" ca="1" si="1403"/>
        <v>-1</v>
      </c>
      <c r="AN3740" t="str">
        <f t="shared" ca="1" si="1411"/>
        <v>Not Down</v>
      </c>
      <c r="AO3740" t="str">
        <f t="shared" ca="1" si="1428"/>
        <v>Not Up</v>
      </c>
      <c r="AQ3740">
        <f t="shared" ca="1" si="1409"/>
        <v>1</v>
      </c>
      <c r="AR3740">
        <f t="shared" ca="1" si="1410"/>
        <v>0</v>
      </c>
      <c r="AT3740">
        <f t="shared" ca="1" si="1444"/>
        <v>1</v>
      </c>
      <c r="AU3740">
        <f t="shared" ca="1" si="1445"/>
        <v>0</v>
      </c>
      <c r="AW3740" s="34">
        <f t="shared" ca="1" si="1412"/>
        <v>1.3838559213929498E-2</v>
      </c>
      <c r="AX3740" s="34">
        <f t="shared" ca="1" si="1413"/>
        <v>2.9296168237848842E-2</v>
      </c>
      <c r="AY3740" s="23">
        <f t="shared" ca="1" si="1404"/>
        <v>2.9296168237848842E-2</v>
      </c>
      <c r="BA3740" s="6">
        <f t="shared" ca="1" si="1397"/>
        <v>1.5</v>
      </c>
      <c r="BB3740">
        <f t="shared" ca="1" si="1398"/>
        <v>1.5</v>
      </c>
      <c r="BC3740" t="str">
        <f t="shared" ca="1" si="1440"/>
        <v>HYG UP Equity</v>
      </c>
      <c r="BD3740" t="str">
        <f t="shared" ca="1" si="1441"/>
        <v>HYG UP Equity</v>
      </c>
      <c r="BF3740">
        <f t="shared" ca="1" si="1405"/>
        <v>1</v>
      </c>
      <c r="BG3740">
        <f t="shared" ca="1" si="1406"/>
        <v>0</v>
      </c>
      <c r="BI3740">
        <f t="shared" ca="1" si="1429"/>
        <v>1</v>
      </c>
      <c r="BJ3740">
        <f t="shared" ca="1" si="1430"/>
        <v>0</v>
      </c>
      <c r="BL3740">
        <f t="shared" ca="1" si="1446"/>
        <v>11.881335490250201</v>
      </c>
      <c r="BM3740">
        <f t="shared" ca="1" si="1447"/>
        <v>0</v>
      </c>
      <c r="BN3740" s="9">
        <f t="shared" ca="1" si="1438"/>
        <v>1</v>
      </c>
      <c r="BO3740" s="9">
        <f t="shared" ca="1" si="1439"/>
        <v>0</v>
      </c>
      <c r="BP3740" s="9">
        <f t="shared" ca="1" si="1433"/>
        <v>1</v>
      </c>
      <c r="BQ3740" s="9">
        <f t="shared" ca="1" si="1434"/>
        <v>0</v>
      </c>
      <c r="BR3740">
        <f t="shared" ca="1" si="1435"/>
        <v>1453.513441451375</v>
      </c>
      <c r="BS3740">
        <f t="shared" ca="1" si="1436"/>
        <v>9.8627825891317578E-4</v>
      </c>
      <c r="BT3740">
        <f t="shared" ca="1" si="1437"/>
        <v>1.8055555555555558E-5</v>
      </c>
      <c r="BU3740">
        <f t="shared" ca="1" si="1414"/>
        <v>0</v>
      </c>
      <c r="BV3740">
        <f t="shared" ca="1" si="1415"/>
        <v>0</v>
      </c>
      <c r="BW3740" s="35">
        <f ca="1">IFERROR(VLOOKUP($B3740,OFFSET(Input!$A$1,0,MATCH(Index!BW$6&amp;" Index",Input!$1:$1,0)-1,10000,2),2,0)/100,BW3739)</f>
        <v>1.1599999999999999E-2</v>
      </c>
      <c r="BX3740">
        <f t="shared" ca="1" si="1421"/>
        <v>3.0977347008837711E-2</v>
      </c>
      <c r="BY3740">
        <f t="shared" ca="1" si="1422"/>
        <v>1.5885818978891131E-2</v>
      </c>
      <c r="BZ3740">
        <f t="shared" ca="1" si="1423"/>
        <v>-1.6997826307413512E-2</v>
      </c>
      <c r="CA3740">
        <f t="shared" ca="1" si="1424"/>
        <v>1.6921264914623479</v>
      </c>
      <c r="CB3740">
        <f t="shared" ca="1" si="1425"/>
        <v>0</v>
      </c>
      <c r="CC3740">
        <f t="shared" ca="1" si="1426"/>
        <v>1.6282654991672056</v>
      </c>
      <c r="CD3740">
        <f t="shared" ca="1" si="1427"/>
        <v>1145.4072319793286</v>
      </c>
      <c r="CE3740">
        <v>1145.4072319793199</v>
      </c>
      <c r="CF3740" t="b">
        <f t="shared" ca="1" si="1416"/>
        <v>1</v>
      </c>
    </row>
    <row r="3741" spans="2:84" x14ac:dyDescent="0.25">
      <c r="B3741" s="2">
        <v>42949</v>
      </c>
      <c r="C3741">
        <f t="shared" ca="1" si="1417"/>
        <v>0</v>
      </c>
      <c r="D3741">
        <f t="shared" ca="1" si="1418"/>
        <v>1</v>
      </c>
      <c r="E3741">
        <f ca="1">IF($B3741&lt;VLOOKUP(E$6&amp;" Equity",Param,4,0),"",IFERROR(VLOOKUP($B3741,OFFSET(Input!$A$1,0,MATCH(Index!E$6&amp;" Equity",Input!$1:$1,0)-1,10000,2),2,0),E3740))</f>
        <v>88.65</v>
      </c>
      <c r="F3741" s="33">
        <v>124.71</v>
      </c>
      <c r="H3741">
        <f ca="1">IFERROR(VLOOKUP($B3741,OFFSET(Input!$A$1,0,MATCH(Index!H$6,Input!$1:$1,0)-1,10000,2),2,0),0)</f>
        <v>0</v>
      </c>
      <c r="I3741">
        <f ca="1">IFERROR(VLOOKUP($B3741,OFFSET(Input!$A$1,0,MATCH(Index!I$6,Input!$1:$1,0)-1,10000,2),2,0),0)</f>
        <v>0</v>
      </c>
      <c r="K3741">
        <f t="shared" ca="1" si="1419"/>
        <v>122.36346986889848</v>
      </c>
      <c r="L3741" s="30">
        <f t="shared" ca="1" si="1420"/>
        <v>144.85979389917992</v>
      </c>
      <c r="N3741">
        <f t="shared" ca="1" si="1431"/>
        <v>2.2563176991040332E-4</v>
      </c>
      <c r="O3741">
        <f t="shared" ca="1" si="1432"/>
        <v>5.6145981021765809E-4</v>
      </c>
      <c r="Q3741">
        <f t="shared" ca="1" si="1443"/>
        <v>1.1833487900118105E-2</v>
      </c>
      <c r="R3741">
        <f t="shared" ca="1" si="1442"/>
        <v>9.0578526504915921E-2</v>
      </c>
      <c r="T3741">
        <f t="shared" ca="1" si="1399"/>
        <v>2.9329920568792099E-2</v>
      </c>
      <c r="U3741">
        <f t="shared" ca="1" si="1394"/>
        <v>8.7512854212882754E-2</v>
      </c>
      <c r="W3741">
        <f t="shared" ca="1" si="1395"/>
        <v>7.599469490038957E-2</v>
      </c>
      <c r="X3741">
        <f t="shared" ca="1" si="1396"/>
        <v>0.38594871008316167</v>
      </c>
      <c r="Z3741">
        <f t="shared" ca="1" si="1407"/>
        <v>122.1844608097451</v>
      </c>
      <c r="AA3741">
        <f t="shared" ca="1" si="1407"/>
        <v>121.68098322447608</v>
      </c>
      <c r="AB3741">
        <f t="shared" ca="1" si="1407"/>
        <v>121.52161951001361</v>
      </c>
      <c r="AC3741">
        <f t="shared" ca="1" si="1408"/>
        <v>121.68098322447608</v>
      </c>
      <c r="AE3741">
        <f ca="1">IFERROR(VLOOKUP($B3741,OFFSET(Input!$A$1,0,MATCH(Index!AE$6&amp;" Index",Input!$1:$1,0)-1,10000,2),2,0),AE3740)</f>
        <v>10.28</v>
      </c>
      <c r="AF3741">
        <f t="shared" ca="1" si="1400"/>
        <v>9.8226666666666667</v>
      </c>
      <c r="AG3741">
        <f t="shared" ca="1" si="1400"/>
        <v>10.168500000000002</v>
      </c>
      <c r="AH3741">
        <f t="shared" ca="1" si="1400"/>
        <v>10.332399999999998</v>
      </c>
      <c r="AI3741">
        <f t="shared" ca="1" si="1401"/>
        <v>10.332399999999998</v>
      </c>
      <c r="AK3741">
        <f t="shared" ca="1" si="1402"/>
        <v>1</v>
      </c>
      <c r="AL3741">
        <f t="shared" ca="1" si="1403"/>
        <v>-1</v>
      </c>
      <c r="AN3741" t="str">
        <f t="shared" ca="1" si="1411"/>
        <v>Not Down</v>
      </c>
      <c r="AO3741" t="str">
        <f t="shared" ca="1" si="1428"/>
        <v>Not Up</v>
      </c>
      <c r="AQ3741">
        <f t="shared" ca="1" si="1409"/>
        <v>1</v>
      </c>
      <c r="AR3741">
        <f t="shared" ca="1" si="1410"/>
        <v>0</v>
      </c>
      <c r="AT3741">
        <f t="shared" ca="1" si="1444"/>
        <v>1</v>
      </c>
      <c r="AU3741">
        <f t="shared" ca="1" si="1445"/>
        <v>0</v>
      </c>
      <c r="AW3741" s="34">
        <f t="shared" ca="1" si="1412"/>
        <v>1.4520884389746701E-2</v>
      </c>
      <c r="AX3741" s="34">
        <f t="shared" ca="1" si="1413"/>
        <v>2.9454833118172735E-2</v>
      </c>
      <c r="AY3741" s="23">
        <f t="shared" ca="1" si="1404"/>
        <v>2.9454833118172735E-2</v>
      </c>
      <c r="BA3741" s="6">
        <f t="shared" ca="1" si="1397"/>
        <v>1.5</v>
      </c>
      <c r="BB3741">
        <f t="shared" ca="1" si="1398"/>
        <v>1.5</v>
      </c>
      <c r="BC3741" t="str">
        <f t="shared" ca="1" si="1440"/>
        <v>HYG UP Equity</v>
      </c>
      <c r="BD3741" t="str">
        <f t="shared" ca="1" si="1441"/>
        <v>HYG UP Equity</v>
      </c>
      <c r="BF3741">
        <f t="shared" ca="1" si="1405"/>
        <v>1</v>
      </c>
      <c r="BG3741">
        <f t="shared" ca="1" si="1406"/>
        <v>0</v>
      </c>
      <c r="BI3741">
        <f t="shared" ca="1" si="1429"/>
        <v>1</v>
      </c>
      <c r="BJ3741">
        <f t="shared" ca="1" si="1430"/>
        <v>0</v>
      </c>
      <c r="BL3741">
        <f t="shared" ca="1" si="1446"/>
        <v>11.881335490250201</v>
      </c>
      <c r="BM3741">
        <f t="shared" ca="1" si="1447"/>
        <v>0</v>
      </c>
      <c r="BN3741" s="9">
        <f t="shared" ca="1" si="1438"/>
        <v>1</v>
      </c>
      <c r="BO3741" s="9">
        <f t="shared" ca="1" si="1439"/>
        <v>0</v>
      </c>
      <c r="BP3741" s="9">
        <f t="shared" ca="1" si="1433"/>
        <v>1</v>
      </c>
      <c r="BQ3741" s="9">
        <f t="shared" ca="1" si="1434"/>
        <v>0</v>
      </c>
      <c r="BR3741">
        <f t="shared" ca="1" si="1435"/>
        <v>1453.8414372635045</v>
      </c>
      <c r="BS3741">
        <f t="shared" ca="1" si="1436"/>
        <v>2.2565722667278187E-4</v>
      </c>
      <c r="BT3741">
        <f t="shared" ca="1" si="1437"/>
        <v>1.8055555555555558E-5</v>
      </c>
      <c r="BU3741">
        <f t="shared" ca="1" si="1414"/>
        <v>0</v>
      </c>
      <c r="BV3741">
        <f t="shared" ca="1" si="1415"/>
        <v>0</v>
      </c>
      <c r="BW3741" s="35">
        <f ca="1">IFERROR(VLOOKUP($B3741,OFFSET(Input!$A$1,0,MATCH(Index!BW$6&amp;" Index",Input!$1:$1,0)-1,10000,2),2,0)/100,BW3740)</f>
        <v>1.1599999999999999E-2</v>
      </c>
      <c r="BX3741">
        <f t="shared" ca="1" si="1421"/>
        <v>3.1021445866106823E-2</v>
      </c>
      <c r="BY3741">
        <f t="shared" ca="1" si="1422"/>
        <v>1.5908433777490676E-2</v>
      </c>
      <c r="BZ3741">
        <f t="shared" ca="1" si="1423"/>
        <v>-1.8453783181889182E-2</v>
      </c>
      <c r="CA3741">
        <f t="shared" ca="1" si="1424"/>
        <v>0.38770412906910445</v>
      </c>
      <c r="CB3741">
        <f t="shared" ca="1" si="1425"/>
        <v>0</v>
      </c>
      <c r="CC3741">
        <f t="shared" ca="1" si="1426"/>
        <v>0.32232046624361776</v>
      </c>
      <c r="CD3741">
        <f t="shared" ca="1" si="1427"/>
        <v>1145.7295524455722</v>
      </c>
      <c r="CE3741">
        <v>1145.7295524455601</v>
      </c>
      <c r="CF3741" t="b">
        <f t="shared" ca="1" si="1416"/>
        <v>1</v>
      </c>
    </row>
    <row r="3742" spans="2:84" x14ac:dyDescent="0.25">
      <c r="B3742" s="2">
        <v>42950</v>
      </c>
      <c r="C3742">
        <f t="shared" ca="1" si="1417"/>
        <v>0</v>
      </c>
      <c r="D3742">
        <f t="shared" ca="1" si="1418"/>
        <v>2</v>
      </c>
      <c r="E3742">
        <f ca="1">IF($B3742&lt;VLOOKUP(E$6&amp;" Equity",Param,4,0),"",IFERROR(VLOOKUP($B3742,OFFSET(Input!$A$1,0,MATCH(Index!E$6&amp;" Equity",Input!$1:$1,0)-1,10000,2),2,0),E3741))</f>
        <v>88.48</v>
      </c>
      <c r="F3742" s="33">
        <v>126</v>
      </c>
      <c r="H3742">
        <f ca="1">IFERROR(VLOOKUP($B3742,OFFSET(Input!$A$1,0,MATCH(Index!H$6,Input!$1:$1,0)-1,10000,2),2,0),0)</f>
        <v>0</v>
      </c>
      <c r="I3742">
        <f ca="1">IFERROR(VLOOKUP($B3742,OFFSET(Input!$A$1,0,MATCH(Index!I$6,Input!$1:$1,0)-1,10000,2),2,0),0)</f>
        <v>0</v>
      </c>
      <c r="K3742">
        <f t="shared" ca="1" si="1419"/>
        <v>122.1288191088566</v>
      </c>
      <c r="L3742" s="30">
        <f t="shared" ca="1" si="1420"/>
        <v>146.35822332849548</v>
      </c>
      <c r="N3742">
        <f t="shared" ca="1" si="1431"/>
        <v>-1.9194947461921984E-3</v>
      </c>
      <c r="O3742">
        <f t="shared" ca="1" si="1432"/>
        <v>1.0290865018822311E-2</v>
      </c>
      <c r="Q3742">
        <f t="shared" ca="1" si="1443"/>
        <v>1.4996196875335476E-2</v>
      </c>
      <c r="R3742">
        <f t="shared" ca="1" si="1442"/>
        <v>0.10326718425535077</v>
      </c>
      <c r="T3742">
        <f t="shared" ca="1" si="1399"/>
        <v>2.8767015014114886E-2</v>
      </c>
      <c r="U3742">
        <f t="shared" ref="U3742:U3805" ca="1" si="1448">SQRT(SUMPRODUCT(OFFSET(O3742,0,0,-U$5,1),OFFSET(O3742,0,0,-U$5,1))*252/U$5)</f>
        <v>9.0128458451906895E-2</v>
      </c>
      <c r="W3742">
        <f t="shared" ref="W3742:W3805" ca="1" si="1449">(SUMPRODUCT(OFFSET(N3742,0,0,-W$5,1),OFFSET(O3742,0,0,-W$5,1))*252/W$5)/(Q3742*R3742)</f>
        <v>-0.29523765148660214</v>
      </c>
      <c r="X3742">
        <f t="shared" ref="X3742:X3805" ca="1" si="1450">(SUMPRODUCT(OFFSET(N3742,0,0,-X$5,1),OFFSET(O3742,0,0,-X$5,1))*252/X$5)/(T3742*U3742)</f>
        <v>0.18490463923032716</v>
      </c>
      <c r="Z3742">
        <f t="shared" ca="1" si="1407"/>
        <v>122.19093071817875</v>
      </c>
      <c r="AA3742">
        <f t="shared" ca="1" si="1407"/>
        <v>121.76119555168131</v>
      </c>
      <c r="AB3742">
        <f t="shared" ca="1" si="1407"/>
        <v>121.56696640001699</v>
      </c>
      <c r="AC3742">
        <f t="shared" ca="1" si="1408"/>
        <v>121.76119555168131</v>
      </c>
      <c r="AE3742">
        <f ca="1">IFERROR(VLOOKUP($B3742,OFFSET(Input!$A$1,0,MATCH(Index!AE$6&amp;" Index",Input!$1:$1,0)-1,10000,2),2,0),AE3741)</f>
        <v>10.44</v>
      </c>
      <c r="AF3742">
        <f t="shared" ca="1" si="1400"/>
        <v>9.8586666666666662</v>
      </c>
      <c r="AG3742">
        <f t="shared" ca="1" si="1400"/>
        <v>10.063500000000001</v>
      </c>
      <c r="AH3742">
        <f t="shared" ca="1" si="1400"/>
        <v>10.348800000000001</v>
      </c>
      <c r="AI3742">
        <f t="shared" ca="1" si="1401"/>
        <v>10.348800000000001</v>
      </c>
      <c r="AK3742">
        <f t="shared" ca="1" si="1402"/>
        <v>1</v>
      </c>
      <c r="AL3742">
        <f t="shared" ca="1" si="1403"/>
        <v>-1</v>
      </c>
      <c r="AN3742" t="str">
        <f t="shared" ca="1" si="1411"/>
        <v>Not Down</v>
      </c>
      <c r="AO3742" t="str">
        <f t="shared" ca="1" si="1428"/>
        <v>Not Up</v>
      </c>
      <c r="AQ3742">
        <f t="shared" ca="1" si="1409"/>
        <v>1</v>
      </c>
      <c r="AR3742">
        <f t="shared" ca="1" si="1410"/>
        <v>0</v>
      </c>
      <c r="AT3742">
        <f t="shared" ca="1" si="1444"/>
        <v>1</v>
      </c>
      <c r="AU3742">
        <f t="shared" ca="1" si="1445"/>
        <v>0</v>
      </c>
      <c r="AW3742" s="34">
        <f t="shared" ca="1" si="1412"/>
        <v>1.1833487900118105E-2</v>
      </c>
      <c r="AX3742" s="34">
        <f t="shared" ca="1" si="1413"/>
        <v>2.9329920568792099E-2</v>
      </c>
      <c r="AY3742" s="23">
        <f t="shared" ca="1" si="1404"/>
        <v>2.9329920568792099E-2</v>
      </c>
      <c r="BA3742" s="6">
        <f t="shared" ref="BA3742:BA3805" ca="1" si="1451">MAX(0,MIN(150%,VT/AY3742))</f>
        <v>1.5</v>
      </c>
      <c r="BB3742">
        <f t="shared" ref="BB3742:BB3805" ca="1" si="1452">IF($D3742&lt;&gt;0,BA3742,IF(AND(AY3742*BB3741&gt;4.5%,AY3742*BB3741&lt;5.5%),BB3741,BA3742))</f>
        <v>1.5</v>
      </c>
      <c r="BC3742" t="str">
        <f t="shared" ca="1" si="1440"/>
        <v>HYG UP Equity</v>
      </c>
      <c r="BD3742" t="str">
        <f t="shared" ca="1" si="1441"/>
        <v>HYG UP Equity</v>
      </c>
      <c r="BF3742">
        <f t="shared" ca="1" si="1405"/>
        <v>1</v>
      </c>
      <c r="BG3742">
        <f t="shared" ca="1" si="1406"/>
        <v>0</v>
      </c>
      <c r="BI3742">
        <f t="shared" ca="1" si="1429"/>
        <v>1</v>
      </c>
      <c r="BJ3742">
        <f t="shared" ca="1" si="1430"/>
        <v>0</v>
      </c>
      <c r="BL3742">
        <f t="shared" ca="1" si="1446"/>
        <v>11.881335490250201</v>
      </c>
      <c r="BM3742">
        <f t="shared" ca="1" si="1447"/>
        <v>0</v>
      </c>
      <c r="BN3742" s="9">
        <f t="shared" ca="1" si="1438"/>
        <v>0.99999999999999989</v>
      </c>
      <c r="BO3742" s="9">
        <f t="shared" ca="1" si="1439"/>
        <v>0</v>
      </c>
      <c r="BP3742" s="9">
        <f t="shared" ca="1" si="1433"/>
        <v>0.99999999999999989</v>
      </c>
      <c r="BQ3742" s="9">
        <f t="shared" ca="1" si="1434"/>
        <v>0</v>
      </c>
      <c r="BR3742">
        <f t="shared" ca="1" si="1435"/>
        <v>1451.053472860405</v>
      </c>
      <c r="BS3742">
        <f t="shared" ca="1" si="1436"/>
        <v>-1.9176536943033007E-3</v>
      </c>
      <c r="BT3742">
        <f t="shared" ca="1" si="1437"/>
        <v>1.8055555555555555E-5</v>
      </c>
      <c r="BU3742">
        <f t="shared" ca="1" si="1414"/>
        <v>0</v>
      </c>
      <c r="BV3742">
        <f t="shared" ca="1" si="1415"/>
        <v>0</v>
      </c>
      <c r="BW3742" s="35">
        <f ca="1">IFERROR(VLOOKUP($B3742,OFFSET(Input!$A$1,0,MATCH(Index!BW$6&amp;" Index",Input!$1:$1,0)-1,10000,2),2,0)/100,BW3741)</f>
        <v>1.1599999999999999E-2</v>
      </c>
      <c r="BX3742">
        <f t="shared" ca="1" si="1421"/>
        <v>3.1030175378734245E-2</v>
      </c>
      <c r="BY3742">
        <f t="shared" ca="1" si="1422"/>
        <v>1.5912910450632946E-2</v>
      </c>
      <c r="BZ3742">
        <f t="shared" ca="1" si="1423"/>
        <v>-1.8458976122734217E-2</v>
      </c>
      <c r="CA3742">
        <f t="shared" ca="1" si="1424"/>
        <v>-3.2956687633795778</v>
      </c>
      <c r="CB3742">
        <f t="shared" ca="1" si="1425"/>
        <v>0</v>
      </c>
      <c r="CC3742">
        <f t="shared" ca="1" si="1426"/>
        <v>-3.3610708253316788</v>
      </c>
      <c r="CD3742">
        <f t="shared" ca="1" si="1427"/>
        <v>1142.3684816202406</v>
      </c>
      <c r="CE3742">
        <v>1142.3684816202301</v>
      </c>
      <c r="CF3742" t="b">
        <f t="shared" ca="1" si="1416"/>
        <v>1</v>
      </c>
    </row>
    <row r="3743" spans="2:84" x14ac:dyDescent="0.25">
      <c r="B3743" s="2">
        <v>42951</v>
      </c>
      <c r="C3743">
        <f t="shared" ca="1" si="1417"/>
        <v>0</v>
      </c>
      <c r="D3743">
        <f t="shared" ca="1" si="1418"/>
        <v>3</v>
      </c>
      <c r="E3743">
        <f ca="1">IF($B3743&lt;VLOOKUP(E$6&amp;" Equity",Param,4,0),"",IFERROR(VLOOKUP($B3743,OFFSET(Input!$A$1,0,MATCH(Index!E$6&amp;" Equity",Input!$1:$1,0)-1,10000,2),2,0),E3742))</f>
        <v>88.5</v>
      </c>
      <c r="F3743" s="33">
        <v>124.93</v>
      </c>
      <c r="H3743">
        <f ca="1">IFERROR(VLOOKUP($B3743,OFFSET(Input!$A$1,0,MATCH(Index!H$6,Input!$1:$1,0)-1,10000,2),2,0),0)</f>
        <v>0</v>
      </c>
      <c r="I3743">
        <f ca="1">IFERROR(VLOOKUP($B3743,OFFSET(Input!$A$1,0,MATCH(Index!I$6,Input!$1:$1,0)-1,10000,2),2,0),0)</f>
        <v>0</v>
      </c>
      <c r="K3743">
        <f t="shared" ca="1" si="1419"/>
        <v>122.15642508062624</v>
      </c>
      <c r="L3743" s="30">
        <f t="shared" ca="1" si="1420"/>
        <v>145.1153400034043</v>
      </c>
      <c r="N3743">
        <f t="shared" ca="1" si="1431"/>
        <v>2.260142398591966E-4</v>
      </c>
      <c r="O3743">
        <f t="shared" ca="1" si="1432"/>
        <v>-8.5283265077400854E-3</v>
      </c>
      <c r="Q3743">
        <f t="shared" ca="1" si="1443"/>
        <v>1.4508673436373683E-2</v>
      </c>
      <c r="R3743">
        <f t="shared" ca="1" si="1442"/>
        <v>0.10975880275527305</v>
      </c>
      <c r="T3743">
        <f t="shared" ref="T3743:T3806" ca="1" si="1453">SQRT(SUMPRODUCT(OFFSET(N3743,0,0,-T$5,1),OFFSET(N3743,0,0,-T$5,1))*252/T$5)</f>
        <v>2.8595206628869461E-2</v>
      </c>
      <c r="U3743">
        <f t="shared" ca="1" si="1448"/>
        <v>9.2650789179950052E-2</v>
      </c>
      <c r="W3743">
        <f t="shared" ca="1" si="1449"/>
        <v>-0.26487925554391434</v>
      </c>
      <c r="X3743">
        <f t="shared" ca="1" si="1450"/>
        <v>0.14568535496140275</v>
      </c>
      <c r="Z3743">
        <f t="shared" ca="1" si="1407"/>
        <v>122.20978339541291</v>
      </c>
      <c r="AA3743">
        <f t="shared" ca="1" si="1407"/>
        <v>121.84828656125997</v>
      </c>
      <c r="AB3743">
        <f t="shared" ca="1" si="1407"/>
        <v>121.62546229464182</v>
      </c>
      <c r="AC3743">
        <f t="shared" ca="1" si="1408"/>
        <v>121.84828656125997</v>
      </c>
      <c r="AE3743">
        <f ca="1">IFERROR(VLOOKUP($B3743,OFFSET(Input!$A$1,0,MATCH(Index!AE$6&amp;" Index",Input!$1:$1,0)-1,10000,2),2,0),AE3742)</f>
        <v>10.029999999999999</v>
      </c>
      <c r="AF3743">
        <f t="shared" ref="AF3743:AH3806" ca="1" si="1454">AVERAGE(OFFSET($AE3743,0,0,-AF$5,1))</f>
        <v>9.8933333333333344</v>
      </c>
      <c r="AG3743">
        <f t="shared" ca="1" si="1454"/>
        <v>10.005499999999998</v>
      </c>
      <c r="AH3743">
        <f t="shared" ca="1" si="1454"/>
        <v>10.292400000000001</v>
      </c>
      <c r="AI3743">
        <f t="shared" ref="AI3743:AI3806" ca="1" si="1455">MAX(AH3743,AG3743)</f>
        <v>10.292400000000001</v>
      </c>
      <c r="AK3743">
        <f t="shared" ref="AK3743:AK3806" ca="1" si="1456">IF(Z3743&gt;AC3743,1,-1)</f>
        <v>1</v>
      </c>
      <c r="AL3743">
        <f t="shared" ref="AL3743:AL3806" ca="1" si="1457">IF(AF3743&gt;AI3743,1,-1)</f>
        <v>-1</v>
      </c>
      <c r="AN3743" t="str">
        <f t="shared" ca="1" si="1411"/>
        <v>Not Down</v>
      </c>
      <c r="AO3743" t="str">
        <f t="shared" ca="1" si="1428"/>
        <v>Not Up</v>
      </c>
      <c r="AQ3743">
        <f t="shared" ca="1" si="1409"/>
        <v>1</v>
      </c>
      <c r="AR3743">
        <f t="shared" ca="1" si="1410"/>
        <v>0</v>
      </c>
      <c r="AT3743">
        <f t="shared" ca="1" si="1444"/>
        <v>1</v>
      </c>
      <c r="AU3743">
        <f t="shared" ca="1" si="1445"/>
        <v>0</v>
      </c>
      <c r="AW3743" s="34">
        <f t="shared" ca="1" si="1412"/>
        <v>1.4996196875335476E-2</v>
      </c>
      <c r="AX3743" s="34">
        <f t="shared" ca="1" si="1413"/>
        <v>2.8767015014114886E-2</v>
      </c>
      <c r="AY3743" s="23">
        <f t="shared" ref="AY3743:AY3806" ca="1" si="1458">MAX(AW3743,AX3743)</f>
        <v>2.8767015014114886E-2</v>
      </c>
      <c r="BA3743" s="6">
        <f t="shared" ca="1" si="1451"/>
        <v>1.5</v>
      </c>
      <c r="BB3743">
        <f t="shared" ca="1" si="1452"/>
        <v>1.5</v>
      </c>
      <c r="BC3743" t="str">
        <f t="shared" ca="1" si="1440"/>
        <v>HYG UP Equity</v>
      </c>
      <c r="BD3743" t="str">
        <f t="shared" ca="1" si="1441"/>
        <v>HYG UP Equity</v>
      </c>
      <c r="BF3743">
        <f t="shared" ca="1" si="1405"/>
        <v>1</v>
      </c>
      <c r="BG3743">
        <f t="shared" ca="1" si="1406"/>
        <v>0</v>
      </c>
      <c r="BI3743">
        <f t="shared" ca="1" si="1429"/>
        <v>1</v>
      </c>
      <c r="BJ3743">
        <f t="shared" ca="1" si="1430"/>
        <v>0</v>
      </c>
      <c r="BL3743">
        <f t="shared" ca="1" si="1446"/>
        <v>11.881335490250201</v>
      </c>
      <c r="BM3743">
        <f t="shared" ca="1" si="1447"/>
        <v>0</v>
      </c>
      <c r="BN3743" s="9">
        <f t="shared" ca="1" si="1438"/>
        <v>1</v>
      </c>
      <c r="BO3743" s="9">
        <f t="shared" ca="1" si="1439"/>
        <v>0</v>
      </c>
      <c r="BP3743" s="9">
        <f t="shared" ca="1" si="1433"/>
        <v>1</v>
      </c>
      <c r="BQ3743" s="9">
        <f t="shared" ca="1" si="1434"/>
        <v>0</v>
      </c>
      <c r="BR3743">
        <f t="shared" ca="1" si="1435"/>
        <v>1451.3814686725343</v>
      </c>
      <c r="BS3743">
        <f t="shared" ca="1" si="1436"/>
        <v>2.2603978300184124E-4</v>
      </c>
      <c r="BT3743">
        <f t="shared" ca="1" si="1437"/>
        <v>1.8055555555555558E-5</v>
      </c>
      <c r="BU3743">
        <f t="shared" ca="1" si="1414"/>
        <v>0</v>
      </c>
      <c r="BV3743">
        <f t="shared" ca="1" si="1415"/>
        <v>0</v>
      </c>
      <c r="BW3743" s="35">
        <f ca="1">IFERROR(VLOOKUP($B3743,OFFSET(Input!$A$1,0,MATCH(Index!BW$6&amp;" Index",Input!$1:$1,0)-1,10000,2),2,0)/100,BW3742)</f>
        <v>1.1599999999999999E-2</v>
      </c>
      <c r="BX3743">
        <f t="shared" ca="1" si="1421"/>
        <v>3.0939146377214854E-2</v>
      </c>
      <c r="BY3743">
        <f t="shared" ca="1" si="1422"/>
        <v>1.5866228911392232E-2</v>
      </c>
      <c r="BZ3743">
        <f t="shared" ca="1" si="1423"/>
        <v>-1.8404825537214987E-2</v>
      </c>
      <c r="CA3743">
        <f t="shared" ca="1" si="1424"/>
        <v>0.3873310855403731</v>
      </c>
      <c r="CB3743">
        <f t="shared" ca="1" si="1425"/>
        <v>0</v>
      </c>
      <c r="CC3743">
        <f t="shared" ca="1" si="1426"/>
        <v>0.32212088471455103</v>
      </c>
      <c r="CD3743">
        <f t="shared" ca="1" si="1427"/>
        <v>1142.6906025049552</v>
      </c>
      <c r="CE3743">
        <v>1142.69060250495</v>
      </c>
      <c r="CF3743" t="b">
        <f t="shared" ca="1" si="1416"/>
        <v>1</v>
      </c>
    </row>
    <row r="3744" spans="2:84" x14ac:dyDescent="0.25">
      <c r="B3744" s="2">
        <v>42954</v>
      </c>
      <c r="C3744">
        <f t="shared" ca="1" si="1417"/>
        <v>0</v>
      </c>
      <c r="D3744">
        <f t="shared" ca="1" si="1418"/>
        <v>4</v>
      </c>
      <c r="E3744">
        <f ca="1">IF($B3744&lt;VLOOKUP(E$6&amp;" Equity",Param,4,0),"",IFERROR(VLOOKUP($B3744,OFFSET(Input!$A$1,0,MATCH(Index!E$6&amp;" Equity",Input!$1:$1,0)-1,10000,2),2,0),E3743))</f>
        <v>88.46</v>
      </c>
      <c r="F3744" s="33">
        <v>125.07</v>
      </c>
      <c r="H3744">
        <f ca="1">IFERROR(VLOOKUP($B3744,OFFSET(Input!$A$1,0,MATCH(Index!H$6,Input!$1:$1,0)-1,10000,2),2,0),0)</f>
        <v>0</v>
      </c>
      <c r="I3744">
        <f ca="1">IFERROR(VLOOKUP($B3744,OFFSET(Input!$A$1,0,MATCH(Index!I$6,Input!$1:$1,0)-1,10000,2),2,0),0)</f>
        <v>0</v>
      </c>
      <c r="K3744">
        <f t="shared" ca="1" si="1419"/>
        <v>122.10121313708696</v>
      </c>
      <c r="L3744" s="30">
        <f t="shared" ca="1" si="1420"/>
        <v>145.27796025154706</v>
      </c>
      <c r="N3744">
        <f t="shared" ca="1" si="1431"/>
        <v>-4.5207957370319908E-4</v>
      </c>
      <c r="O3744">
        <f t="shared" ca="1" si="1432"/>
        <v>1.1200001170771656E-3</v>
      </c>
      <c r="Q3744">
        <f t="shared" ca="1" si="1443"/>
        <v>1.4141438588497073E-2</v>
      </c>
      <c r="R3744">
        <f t="shared" ca="1" si="1442"/>
        <v>0.10813932614342334</v>
      </c>
      <c r="T3744">
        <f t="shared" ca="1" si="1453"/>
        <v>2.8352426921126519E-2</v>
      </c>
      <c r="U3744">
        <f t="shared" ca="1" si="1448"/>
        <v>9.2589992291689821E-2</v>
      </c>
      <c r="W3744">
        <f t="shared" ca="1" si="1449"/>
        <v>-0.23341113308096265</v>
      </c>
      <c r="X3744">
        <f t="shared" ca="1" si="1450"/>
        <v>0.13657301183879483</v>
      </c>
      <c r="Z3744">
        <f t="shared" ca="1" si="1407"/>
        <v>122.21349270666958</v>
      </c>
      <c r="AA3744">
        <f t="shared" ca="1" si="1407"/>
        <v>121.92574399393052</v>
      </c>
      <c r="AB3744">
        <f t="shared" ca="1" si="1407"/>
        <v>121.67025243512673</v>
      </c>
      <c r="AC3744">
        <f t="shared" ca="1" si="1408"/>
        <v>121.92574399393052</v>
      </c>
      <c r="AE3744">
        <f ca="1">IFERROR(VLOOKUP($B3744,OFFSET(Input!$A$1,0,MATCH(Index!AE$6&amp;" Index",Input!$1:$1,0)-1,10000,2),2,0),AE3743)</f>
        <v>9.93</v>
      </c>
      <c r="AF3744">
        <f t="shared" ca="1" si="1454"/>
        <v>9.9006666666666678</v>
      </c>
      <c r="AG3744">
        <f t="shared" ca="1" si="1454"/>
        <v>9.9465000000000003</v>
      </c>
      <c r="AH3744">
        <f t="shared" ca="1" si="1454"/>
        <v>10.2424</v>
      </c>
      <c r="AI3744">
        <f t="shared" ca="1" si="1455"/>
        <v>10.2424</v>
      </c>
      <c r="AK3744">
        <f t="shared" ca="1" si="1456"/>
        <v>1</v>
      </c>
      <c r="AL3744">
        <f t="shared" ca="1" si="1457"/>
        <v>-1</v>
      </c>
      <c r="AN3744" t="str">
        <f t="shared" ca="1" si="1411"/>
        <v>Not Down</v>
      </c>
      <c r="AO3744" t="str">
        <f t="shared" ca="1" si="1428"/>
        <v>Not Up</v>
      </c>
      <c r="AQ3744">
        <f t="shared" ca="1" si="1409"/>
        <v>1</v>
      </c>
      <c r="AR3744">
        <f t="shared" ca="1" si="1410"/>
        <v>0</v>
      </c>
      <c r="AT3744">
        <f t="shared" ca="1" si="1444"/>
        <v>1</v>
      </c>
      <c r="AU3744">
        <f t="shared" ca="1" si="1445"/>
        <v>0</v>
      </c>
      <c r="AW3744" s="34">
        <f t="shared" ca="1" si="1412"/>
        <v>1.4508673436373683E-2</v>
      </c>
      <c r="AX3744" s="34">
        <f t="shared" ca="1" si="1413"/>
        <v>2.8595206628869461E-2</v>
      </c>
      <c r="AY3744" s="23">
        <f t="shared" ca="1" si="1458"/>
        <v>2.8595206628869461E-2</v>
      </c>
      <c r="BA3744" s="6">
        <f t="shared" ca="1" si="1451"/>
        <v>1.5</v>
      </c>
      <c r="BB3744">
        <f t="shared" ca="1" si="1452"/>
        <v>1.5</v>
      </c>
      <c r="BC3744" t="str">
        <f t="shared" ca="1" si="1440"/>
        <v>HYG UP Equity</v>
      </c>
      <c r="BD3744" t="str">
        <f t="shared" ca="1" si="1441"/>
        <v>HYG UP Equity</v>
      </c>
      <c r="BF3744">
        <f t="shared" ca="1" si="1405"/>
        <v>1</v>
      </c>
      <c r="BG3744">
        <f t="shared" ca="1" si="1406"/>
        <v>0</v>
      </c>
      <c r="BI3744">
        <f t="shared" ca="1" si="1429"/>
        <v>1</v>
      </c>
      <c r="BJ3744">
        <f t="shared" ca="1" si="1430"/>
        <v>0</v>
      </c>
      <c r="BL3744">
        <f t="shared" ca="1" si="1446"/>
        <v>11.881335490250201</v>
      </c>
      <c r="BM3744">
        <f t="shared" ca="1" si="1447"/>
        <v>0</v>
      </c>
      <c r="BN3744" s="9">
        <f t="shared" ca="1" si="1438"/>
        <v>0.99999999999999989</v>
      </c>
      <c r="BO3744" s="9">
        <f t="shared" ca="1" si="1439"/>
        <v>0</v>
      </c>
      <c r="BP3744" s="9">
        <f t="shared" ca="1" si="1433"/>
        <v>0.99999999999999989</v>
      </c>
      <c r="BQ3744" s="9">
        <f t="shared" ca="1" si="1434"/>
        <v>0</v>
      </c>
      <c r="BR3744">
        <f t="shared" ca="1" si="1435"/>
        <v>1450.7254770482755</v>
      </c>
      <c r="BS3744">
        <f t="shared" ca="1" si="1436"/>
        <v>-4.5197740113001039E-4</v>
      </c>
      <c r="BT3744">
        <f t="shared" ca="1" si="1437"/>
        <v>5.4166666666666664E-5</v>
      </c>
      <c r="BU3744">
        <f t="shared" ca="1" si="1414"/>
        <v>0</v>
      </c>
      <c r="BV3744">
        <f t="shared" ca="1" si="1415"/>
        <v>0</v>
      </c>
      <c r="BW3744" s="35">
        <f ca="1">IFERROR(VLOOKUP($B3744,OFFSET(Input!$A$1,0,MATCH(Index!BW$6&amp;" Index",Input!$1:$1,0)-1,10000,2),2,0)/100,BW3743)</f>
        <v>1.1599999999999999E-2</v>
      </c>
      <c r="BX3744">
        <f t="shared" ca="1" si="1421"/>
        <v>9.2843611453527611E-2</v>
      </c>
      <c r="BY3744">
        <f t="shared" ca="1" si="1422"/>
        <v>4.7612108437706469E-2</v>
      </c>
      <c r="BZ3744">
        <f t="shared" ca="1" si="1423"/>
        <v>-5.5230045787739497E-2</v>
      </c>
      <c r="CA3744">
        <f t="shared" ca="1" si="1424"/>
        <v>-0.7747054932238131</v>
      </c>
      <c r="CB3744">
        <f t="shared" ca="1" si="1425"/>
        <v>0</v>
      </c>
      <c r="CC3744">
        <f t="shared" ca="1" si="1426"/>
        <v>-0.97039125890278666</v>
      </c>
      <c r="CD3744">
        <f t="shared" ca="1" si="1427"/>
        <v>1141.7202112460525</v>
      </c>
      <c r="CE3744">
        <v>1141.72021124604</v>
      </c>
      <c r="CF3744" t="b">
        <f t="shared" ca="1" si="1416"/>
        <v>1</v>
      </c>
    </row>
    <row r="3745" spans="2:84" x14ac:dyDescent="0.25">
      <c r="B3745" s="2">
        <v>42955</v>
      </c>
      <c r="C3745">
        <f t="shared" ca="1" si="1417"/>
        <v>0</v>
      </c>
      <c r="D3745">
        <f t="shared" ca="1" si="1418"/>
        <v>5</v>
      </c>
      <c r="E3745">
        <f ca="1">IF($B3745&lt;VLOOKUP(E$6&amp;" Equity",Param,4,0),"",IFERROR(VLOOKUP($B3745,OFFSET(Input!$A$1,0,MATCH(Index!E$6&amp;" Equity",Input!$1:$1,0)-1,10000,2),2,0),E3744))</f>
        <v>88.08</v>
      </c>
      <c r="F3745" s="33">
        <v>124.62</v>
      </c>
      <c r="H3745">
        <f ca="1">IFERROR(VLOOKUP($B3745,OFFSET(Input!$A$1,0,MATCH(Index!H$6,Input!$1:$1,0)-1,10000,2),2,0),0)</f>
        <v>0</v>
      </c>
      <c r="I3745">
        <f ca="1">IFERROR(VLOOKUP($B3745,OFFSET(Input!$A$1,0,MATCH(Index!I$6,Input!$1:$1,0)-1,10000,2),2,0),0)</f>
        <v>0</v>
      </c>
      <c r="K3745">
        <f t="shared" ca="1" si="1419"/>
        <v>121.57669967346393</v>
      </c>
      <c r="L3745" s="30">
        <f t="shared" ca="1" si="1420"/>
        <v>144.75525231108816</v>
      </c>
      <c r="N3745">
        <f t="shared" ca="1" si="1431"/>
        <v>-4.304980025756115E-3</v>
      </c>
      <c r="O3745">
        <f t="shared" ca="1" si="1432"/>
        <v>-3.6044734447392367E-3</v>
      </c>
      <c r="Q3745">
        <f t="shared" ca="1" si="1443"/>
        <v>2.5727364079582687E-2</v>
      </c>
      <c r="R3745">
        <f t="shared" ca="1" si="1442"/>
        <v>8.7714695094719422E-2</v>
      </c>
      <c r="T3745">
        <f t="shared" ca="1" si="1453"/>
        <v>3.2116544689344037E-2</v>
      </c>
      <c r="U3745">
        <f t="shared" ca="1" si="1448"/>
        <v>9.3273166482227499E-2</v>
      </c>
      <c r="W3745">
        <f t="shared" ca="1" si="1449"/>
        <v>8.1009819287291673E-2</v>
      </c>
      <c r="X3745">
        <f t="shared" ca="1" si="1450"/>
        <v>0.18986550282992992</v>
      </c>
      <c r="Z3745">
        <f t="shared" ca="1" si="1407"/>
        <v>122.15925228777908</v>
      </c>
      <c r="AA3745">
        <f t="shared" ca="1" si="1407"/>
        <v>121.98109954125857</v>
      </c>
      <c r="AB3745">
        <f t="shared" ca="1" si="1407"/>
        <v>121.69639220649903</v>
      </c>
      <c r="AC3745">
        <f t="shared" ca="1" si="1408"/>
        <v>121.98109954125857</v>
      </c>
      <c r="AE3745">
        <f ca="1">IFERROR(VLOOKUP($B3745,OFFSET(Input!$A$1,0,MATCH(Index!AE$6&amp;" Index",Input!$1:$1,0)-1,10000,2),2,0),AE3744)</f>
        <v>10.96</v>
      </c>
      <c r="AF3745">
        <f t="shared" ca="1" si="1454"/>
        <v>9.9720000000000013</v>
      </c>
      <c r="AG3745">
        <f t="shared" ca="1" si="1454"/>
        <v>9.9500000000000011</v>
      </c>
      <c r="AH3745">
        <f t="shared" ca="1" si="1454"/>
        <v>10.232000000000001</v>
      </c>
      <c r="AI3745">
        <f t="shared" ca="1" si="1455"/>
        <v>10.232000000000001</v>
      </c>
      <c r="AK3745">
        <f t="shared" ca="1" si="1456"/>
        <v>1</v>
      </c>
      <c r="AL3745">
        <f t="shared" ca="1" si="1457"/>
        <v>-1</v>
      </c>
      <c r="AN3745" t="str">
        <f t="shared" ca="1" si="1411"/>
        <v>Not Down</v>
      </c>
      <c r="AO3745" t="str">
        <f t="shared" ca="1" si="1428"/>
        <v>Not Up</v>
      </c>
      <c r="AQ3745">
        <f t="shared" ca="1" si="1409"/>
        <v>1</v>
      </c>
      <c r="AR3745">
        <f t="shared" ca="1" si="1410"/>
        <v>0</v>
      </c>
      <c r="AT3745">
        <f t="shared" ca="1" si="1444"/>
        <v>1</v>
      </c>
      <c r="AU3745">
        <f t="shared" ca="1" si="1445"/>
        <v>0</v>
      </c>
      <c r="AW3745" s="34">
        <f t="shared" ca="1" si="1412"/>
        <v>1.4141438588497073E-2</v>
      </c>
      <c r="AX3745" s="34">
        <f t="shared" ca="1" si="1413"/>
        <v>2.8352426921126519E-2</v>
      </c>
      <c r="AY3745" s="23">
        <f t="shared" ca="1" si="1458"/>
        <v>2.8352426921126519E-2</v>
      </c>
      <c r="BA3745" s="6">
        <f t="shared" ca="1" si="1451"/>
        <v>1.5</v>
      </c>
      <c r="BB3745">
        <f t="shared" ca="1" si="1452"/>
        <v>1.5</v>
      </c>
      <c r="BC3745" t="str">
        <f t="shared" ca="1" si="1440"/>
        <v>HYG UP Equity</v>
      </c>
      <c r="BD3745" t="str">
        <f t="shared" ca="1" si="1441"/>
        <v>HYG UP Equity</v>
      </c>
      <c r="BF3745">
        <f t="shared" ca="1" si="1405"/>
        <v>1</v>
      </c>
      <c r="BG3745">
        <f t="shared" ca="1" si="1406"/>
        <v>0</v>
      </c>
      <c r="BI3745">
        <f t="shared" ca="1" si="1429"/>
        <v>1</v>
      </c>
      <c r="BJ3745">
        <f t="shared" ca="1" si="1430"/>
        <v>0</v>
      </c>
      <c r="BL3745">
        <f t="shared" ca="1" si="1446"/>
        <v>11.881335490250201</v>
      </c>
      <c r="BM3745">
        <f t="shared" ca="1" si="1447"/>
        <v>0</v>
      </c>
      <c r="BN3745" s="9">
        <f t="shared" ca="1" si="1438"/>
        <v>1</v>
      </c>
      <c r="BO3745" s="9">
        <f t="shared" ca="1" si="1439"/>
        <v>0</v>
      </c>
      <c r="BP3745" s="9">
        <f t="shared" ca="1" si="1433"/>
        <v>1</v>
      </c>
      <c r="BQ3745" s="9">
        <f t="shared" ca="1" si="1434"/>
        <v>0</v>
      </c>
      <c r="BR3745">
        <f t="shared" ca="1" si="1435"/>
        <v>1444.4935566178171</v>
      </c>
      <c r="BS3745">
        <f t="shared" ca="1" si="1436"/>
        <v>-4.2957268822066963E-3</v>
      </c>
      <c r="BT3745">
        <f t="shared" ca="1" si="1437"/>
        <v>1.8055555555555558E-5</v>
      </c>
      <c r="BU3745">
        <f t="shared" ca="1" si="1414"/>
        <v>0</v>
      </c>
      <c r="BV3745">
        <f t="shared" ca="1" si="1415"/>
        <v>0</v>
      </c>
      <c r="BW3745" s="35">
        <f ca="1">IFERROR(VLOOKUP($B3745,OFFSET(Input!$A$1,0,MATCH(Index!BW$6&amp;" Index",Input!$1:$1,0)-1,10000,2),2,0)/100,BW3744)</f>
        <v>1.1599999999999999E-2</v>
      </c>
      <c r="BX3745">
        <f t="shared" ca="1" si="1421"/>
        <v>3.0921589054580593E-2</v>
      </c>
      <c r="BY3745">
        <f t="shared" ca="1" si="1422"/>
        <v>1.5857225156195174E-2</v>
      </c>
      <c r="BZ3745">
        <f t="shared" ca="1" si="1423"/>
        <v>-1.8394381181186401E-2</v>
      </c>
      <c r="CA3745">
        <f t="shared" ca="1" si="1424"/>
        <v>-7.3567773051125638</v>
      </c>
      <c r="CB3745">
        <f t="shared" ca="1" si="1425"/>
        <v>0</v>
      </c>
      <c r="CC3745">
        <f t="shared" ca="1" si="1426"/>
        <v>-7.4219505005045256</v>
      </c>
      <c r="CD3745">
        <f t="shared" ca="1" si="1427"/>
        <v>1134.2982607455479</v>
      </c>
      <c r="CE3745">
        <v>1134.2982607455399</v>
      </c>
      <c r="CF3745" t="b">
        <f t="shared" ca="1" si="1416"/>
        <v>1</v>
      </c>
    </row>
    <row r="3746" spans="2:84" x14ac:dyDescent="0.25">
      <c r="B3746" s="2">
        <v>42956</v>
      </c>
      <c r="C3746">
        <f t="shared" ca="1" si="1417"/>
        <v>0</v>
      </c>
      <c r="D3746">
        <f t="shared" ca="1" si="1418"/>
        <v>0</v>
      </c>
      <c r="E3746">
        <f ca="1">IF($B3746&lt;VLOOKUP(E$6&amp;" Equity",Param,4,0),"",IFERROR(VLOOKUP($B3746,OFFSET(Input!$A$1,0,MATCH(Index!E$6&amp;" Equity",Input!$1:$1,0)-1,10000,2),2,0),E3745))</f>
        <v>87.74</v>
      </c>
      <c r="F3746" s="33">
        <v>125.3</v>
      </c>
      <c r="H3746">
        <f ca="1">IFERROR(VLOOKUP($B3746,OFFSET(Input!$A$1,0,MATCH(Index!H$6,Input!$1:$1,0)-1,10000,2),2,0),0)</f>
        <v>0</v>
      </c>
      <c r="I3746">
        <f ca="1">IFERROR(VLOOKUP($B3746,OFFSET(Input!$A$1,0,MATCH(Index!I$6,Input!$1:$1,0)-1,10000,2),2,0),0)</f>
        <v>0</v>
      </c>
      <c r="K3746">
        <f t="shared" ca="1" si="1419"/>
        <v>121.10739815338017</v>
      </c>
      <c r="L3746" s="30">
        <f t="shared" ca="1" si="1420"/>
        <v>145.54512208778161</v>
      </c>
      <c r="N3746">
        <f t="shared" ca="1" si="1431"/>
        <v>-3.8675966763566339E-3</v>
      </c>
      <c r="O3746">
        <f t="shared" ca="1" si="1432"/>
        <v>5.4417547859466116E-3</v>
      </c>
      <c r="Q3746">
        <f t="shared" ca="1" si="1443"/>
        <v>3.1384161633931165E-2</v>
      </c>
      <c r="R3746">
        <f t="shared" ca="1" si="1442"/>
        <v>9.1510658308790085E-2</v>
      </c>
      <c r="T3746">
        <f t="shared" ca="1" si="1453"/>
        <v>2.6275603706276251E-2</v>
      </c>
      <c r="U3746">
        <f t="shared" ca="1" si="1448"/>
        <v>9.2067769814628109E-2</v>
      </c>
      <c r="W3746">
        <f t="shared" ca="1" si="1449"/>
        <v>-0.14176648227413438</v>
      </c>
      <c r="X3746">
        <f t="shared" ca="1" si="1450"/>
        <v>-0.10683980728379258</v>
      </c>
      <c r="Z3746">
        <f t="shared" ca="1" si="1407"/>
        <v>122.0402119695793</v>
      </c>
      <c r="AA3746">
        <f t="shared" ca="1" si="1407"/>
        <v>121.97381402811509</v>
      </c>
      <c r="AB3746">
        <f t="shared" ca="1" si="1407"/>
        <v>121.70760878571743</v>
      </c>
      <c r="AC3746">
        <f t="shared" ca="1" si="1408"/>
        <v>121.97381402811509</v>
      </c>
      <c r="AE3746">
        <f ca="1">IFERROR(VLOOKUP($B3746,OFFSET(Input!$A$1,0,MATCH(Index!AE$6&amp;" Index",Input!$1:$1,0)-1,10000,2),2,0),AE3745)</f>
        <v>11.11</v>
      </c>
      <c r="AF3746">
        <f t="shared" ca="1" si="1454"/>
        <v>10.060000000000002</v>
      </c>
      <c r="AG3746">
        <f t="shared" ca="1" si="1454"/>
        <v>9.9905000000000008</v>
      </c>
      <c r="AH3746">
        <f t="shared" ca="1" si="1454"/>
        <v>10.233600000000001</v>
      </c>
      <c r="AI3746">
        <f t="shared" ca="1" si="1455"/>
        <v>10.233600000000001</v>
      </c>
      <c r="AK3746">
        <f t="shared" ca="1" si="1456"/>
        <v>1</v>
      </c>
      <c r="AL3746">
        <f t="shared" ca="1" si="1457"/>
        <v>-1</v>
      </c>
      <c r="AN3746" t="str">
        <f t="shared" ca="1" si="1411"/>
        <v>Not Down</v>
      </c>
      <c r="AO3746" t="str">
        <f t="shared" ca="1" si="1428"/>
        <v>Not Up</v>
      </c>
      <c r="AQ3746">
        <f t="shared" ca="1" si="1409"/>
        <v>1</v>
      </c>
      <c r="AR3746">
        <f t="shared" ca="1" si="1410"/>
        <v>0</v>
      </c>
      <c r="AT3746">
        <f t="shared" ca="1" si="1444"/>
        <v>1</v>
      </c>
      <c r="AU3746">
        <f t="shared" ca="1" si="1445"/>
        <v>0</v>
      </c>
      <c r="AW3746" s="34">
        <f t="shared" ca="1" si="1412"/>
        <v>2.5727364079582687E-2</v>
      </c>
      <c r="AX3746" s="34">
        <f t="shared" ca="1" si="1413"/>
        <v>3.2116544689344037E-2</v>
      </c>
      <c r="AY3746" s="23">
        <f t="shared" ca="1" si="1458"/>
        <v>3.2116544689344037E-2</v>
      </c>
      <c r="BA3746" s="6">
        <f t="shared" ca="1" si="1451"/>
        <v>1.5</v>
      </c>
      <c r="BB3746">
        <f t="shared" ca="1" si="1452"/>
        <v>1.5</v>
      </c>
      <c r="BC3746" t="str">
        <f t="shared" ca="1" si="1440"/>
        <v>HYG UP Equity</v>
      </c>
      <c r="BD3746" t="str">
        <f t="shared" ca="1" si="1441"/>
        <v>HYG UP Equity</v>
      </c>
      <c r="BF3746">
        <f t="shared" ca="1" si="1405"/>
        <v>1</v>
      </c>
      <c r="BG3746">
        <f t="shared" ca="1" si="1406"/>
        <v>0</v>
      </c>
      <c r="BI3746">
        <f t="shared" ca="1" si="1429"/>
        <v>1</v>
      </c>
      <c r="BJ3746">
        <f t="shared" ca="1" si="1430"/>
        <v>0</v>
      </c>
      <c r="BL3746">
        <f t="shared" ca="1" si="1446"/>
        <v>11.881335490250201</v>
      </c>
      <c r="BM3746">
        <f t="shared" ca="1" si="1447"/>
        <v>0</v>
      </c>
      <c r="BN3746" s="9">
        <f t="shared" ca="1" si="1438"/>
        <v>0.99999999999999989</v>
      </c>
      <c r="BO3746" s="9">
        <f t="shared" ca="1" si="1439"/>
        <v>0</v>
      </c>
      <c r="BP3746" s="9">
        <f t="shared" ca="1" si="1433"/>
        <v>0.99999999999999989</v>
      </c>
      <c r="BQ3746" s="9">
        <f t="shared" ca="1" si="1434"/>
        <v>0</v>
      </c>
      <c r="BR3746">
        <f t="shared" ca="1" si="1435"/>
        <v>1438.9176278116176</v>
      </c>
      <c r="BS3746">
        <f t="shared" ca="1" si="1436"/>
        <v>-3.8601271571298001E-3</v>
      </c>
      <c r="BT3746">
        <f t="shared" ca="1" si="1437"/>
        <v>1.8055555555555555E-5</v>
      </c>
      <c r="BU3746">
        <f t="shared" ca="1" si="1414"/>
        <v>0</v>
      </c>
      <c r="BV3746">
        <f t="shared" ca="1" si="1415"/>
        <v>0</v>
      </c>
      <c r="BW3746" s="35">
        <f ca="1">IFERROR(VLOOKUP($B3746,OFFSET(Input!$A$1,0,MATCH(Index!BW$6&amp;" Index",Input!$1:$1,0)-1,10000,2),2,0)/100,BW3745)</f>
        <v>1.1599999999999999E-2</v>
      </c>
      <c r="BX3746">
        <f t="shared" ca="1" si="1421"/>
        <v>3.072057789519192E-2</v>
      </c>
      <c r="BY3746">
        <f t="shared" ca="1" si="1422"/>
        <v>1.5754142510354834E-2</v>
      </c>
      <c r="BZ3746">
        <f t="shared" ca="1" si="1423"/>
        <v>-1.8274805312011606E-2</v>
      </c>
      <c r="CA3746">
        <f t="shared" ca="1" si="1424"/>
        <v>-6.5678032808834823</v>
      </c>
      <c r="CB3746">
        <f t="shared" ca="1" si="1425"/>
        <v>0</v>
      </c>
      <c r="CC3746">
        <f t="shared" ca="1" si="1426"/>
        <v>-6.6325528066010406</v>
      </c>
      <c r="CD3746">
        <f t="shared" ca="1" si="1427"/>
        <v>1127.6657079389468</v>
      </c>
      <c r="CE3746">
        <v>1127.6657079389399</v>
      </c>
      <c r="CF3746" t="b">
        <f t="shared" ca="1" si="1416"/>
        <v>1</v>
      </c>
    </row>
    <row r="3747" spans="2:84" x14ac:dyDescent="0.25">
      <c r="B3747" s="2">
        <v>42957</v>
      </c>
      <c r="C3747">
        <f t="shared" ca="1" si="1417"/>
        <v>0</v>
      </c>
      <c r="D3747">
        <f t="shared" ca="1" si="1418"/>
        <v>0</v>
      </c>
      <c r="E3747">
        <f ca="1">IF($B3747&lt;VLOOKUP(E$6&amp;" Equity",Param,4,0),"",IFERROR(VLOOKUP($B3747,OFFSET(Input!$A$1,0,MATCH(Index!E$6&amp;" Equity",Input!$1:$1,0)-1,10000,2),2,0),E3746))</f>
        <v>87.18</v>
      </c>
      <c r="F3747" s="33">
        <v>126.37</v>
      </c>
      <c r="H3747">
        <f ca="1">IFERROR(VLOOKUP($B3747,OFFSET(Input!$A$1,0,MATCH(Index!H$6,Input!$1:$1,0)-1,10000,2),2,0),0)</f>
        <v>0</v>
      </c>
      <c r="I3747">
        <f ca="1">IFERROR(VLOOKUP($B3747,OFFSET(Input!$A$1,0,MATCH(Index!I$6,Input!$1:$1,0)-1,10000,2),2,0),0)</f>
        <v>0</v>
      </c>
      <c r="K3747">
        <f t="shared" ca="1" si="1419"/>
        <v>120.33443094383047</v>
      </c>
      <c r="L3747" s="30">
        <f t="shared" ca="1" si="1420"/>
        <v>146.78800541287279</v>
      </c>
      <c r="N3747">
        <f t="shared" ca="1" si="1431"/>
        <v>-6.4029489278212654E-3</v>
      </c>
      <c r="O3747">
        <f t="shared" ca="1" si="1432"/>
        <v>8.5032498685667455E-3</v>
      </c>
      <c r="Q3747">
        <f t="shared" ca="1" si="1443"/>
        <v>4.4749271379898314E-2</v>
      </c>
      <c r="R3747">
        <f t="shared" ca="1" si="1442"/>
        <v>9.78833626628932E-2</v>
      </c>
      <c r="T3747">
        <f t="shared" ca="1" si="1453"/>
        <v>3.4627310699735209E-2</v>
      </c>
      <c r="U3747">
        <f t="shared" ca="1" si="1448"/>
        <v>9.4262837592126419E-2</v>
      </c>
      <c r="W3747">
        <f t="shared" ca="1" si="1449"/>
        <v>-0.42856042204375877</v>
      </c>
      <c r="X3747">
        <f t="shared" ca="1" si="1450"/>
        <v>-0.27002739396643766</v>
      </c>
      <c r="Z3747">
        <f t="shared" ca="1" si="1407"/>
        <v>121.85349710204812</v>
      </c>
      <c r="AA3747">
        <f t="shared" ca="1" si="1407"/>
        <v>121.92306906868237</v>
      </c>
      <c r="AB3747">
        <f t="shared" ca="1" si="1407"/>
        <v>121.70000312088055</v>
      </c>
      <c r="AC3747">
        <f t="shared" ca="1" si="1408"/>
        <v>121.92306906868237</v>
      </c>
      <c r="AE3747">
        <f ca="1">IFERROR(VLOOKUP($B3747,OFFSET(Input!$A$1,0,MATCH(Index!AE$6&amp;" Index",Input!$1:$1,0)-1,10000,2),2,0),AE3746)</f>
        <v>16.04</v>
      </c>
      <c r="AF3747">
        <f t="shared" ca="1" si="1454"/>
        <v>10.490666666666666</v>
      </c>
      <c r="AG3747">
        <f t="shared" ca="1" si="1454"/>
        <v>10.297500000000001</v>
      </c>
      <c r="AH3747">
        <f t="shared" ca="1" si="1454"/>
        <v>10.373600000000001</v>
      </c>
      <c r="AI3747">
        <f t="shared" ca="1" si="1455"/>
        <v>10.373600000000001</v>
      </c>
      <c r="AK3747">
        <f t="shared" ca="1" si="1456"/>
        <v>-1</v>
      </c>
      <c r="AL3747">
        <f t="shared" ca="1" si="1457"/>
        <v>1</v>
      </c>
      <c r="AN3747" t="str">
        <f t="shared" ca="1" si="1411"/>
        <v>Not Down</v>
      </c>
      <c r="AO3747" t="str">
        <f t="shared" ca="1" si="1428"/>
        <v>Not Up</v>
      </c>
      <c r="AQ3747">
        <f t="shared" ca="1" si="1409"/>
        <v>1</v>
      </c>
      <c r="AR3747">
        <f t="shared" ca="1" si="1410"/>
        <v>0</v>
      </c>
      <c r="AT3747">
        <f t="shared" ca="1" si="1444"/>
        <v>1</v>
      </c>
      <c r="AU3747">
        <f t="shared" ca="1" si="1445"/>
        <v>0</v>
      </c>
      <c r="AW3747" s="34">
        <f t="shared" ca="1" si="1412"/>
        <v>3.1384161633931165E-2</v>
      </c>
      <c r="AX3747" s="34">
        <f t="shared" ca="1" si="1413"/>
        <v>2.6275603706276251E-2</v>
      </c>
      <c r="AY3747" s="23">
        <f t="shared" ca="1" si="1458"/>
        <v>3.1384161633931165E-2</v>
      </c>
      <c r="BA3747" s="6">
        <f t="shared" ca="1" si="1451"/>
        <v>1.5</v>
      </c>
      <c r="BB3747">
        <f t="shared" ca="1" si="1452"/>
        <v>1.5</v>
      </c>
      <c r="BC3747" t="str">
        <f t="shared" ca="1" si="1440"/>
        <v>HYG UP Equity</v>
      </c>
      <c r="BD3747" t="str">
        <f t="shared" ca="1" si="1441"/>
        <v>HYG UP Equity</v>
      </c>
      <c r="BF3747">
        <f t="shared" ca="1" si="1405"/>
        <v>1</v>
      </c>
      <c r="BG3747">
        <f t="shared" ca="1" si="1406"/>
        <v>0</v>
      </c>
      <c r="BI3747">
        <f t="shared" ca="1" si="1429"/>
        <v>1</v>
      </c>
      <c r="BJ3747">
        <f t="shared" ca="1" si="1430"/>
        <v>0</v>
      </c>
      <c r="BL3747">
        <f t="shared" ca="1" si="1446"/>
        <v>11.881335490250201</v>
      </c>
      <c r="BM3747">
        <f t="shared" ca="1" si="1447"/>
        <v>0</v>
      </c>
      <c r="BN3747" s="9">
        <f t="shared" ca="1" si="1438"/>
        <v>1</v>
      </c>
      <c r="BO3747" s="9">
        <f t="shared" ca="1" si="1439"/>
        <v>0</v>
      </c>
      <c r="BP3747" s="9">
        <f t="shared" ca="1" si="1433"/>
        <v>1</v>
      </c>
      <c r="BQ3747" s="9">
        <f t="shared" ca="1" si="1434"/>
        <v>0</v>
      </c>
      <c r="BR3747">
        <f t="shared" ca="1" si="1435"/>
        <v>1429.7337450719949</v>
      </c>
      <c r="BS3747">
        <f t="shared" ca="1" si="1436"/>
        <v>-6.3824937314793662E-3</v>
      </c>
      <c r="BT3747">
        <f t="shared" ca="1" si="1437"/>
        <v>1.8055555555555558E-5</v>
      </c>
      <c r="BU3747">
        <f t="shared" ca="1" si="1414"/>
        <v>0</v>
      </c>
      <c r="BV3747">
        <f t="shared" ca="1" si="1415"/>
        <v>0</v>
      </c>
      <c r="BW3747" s="35">
        <f ca="1">IFERROR(VLOOKUP($B3747,OFFSET(Input!$A$1,0,MATCH(Index!BW$6&amp;" Index",Input!$1:$1,0)-1,10000,2),2,0)/100,BW3746)</f>
        <v>1.1599999999999999E-2</v>
      </c>
      <c r="BX3747">
        <f t="shared" ca="1" si="1421"/>
        <v>3.0540946256679816E-2</v>
      </c>
      <c r="BY3747">
        <f t="shared" ca="1" si="1422"/>
        <v>1.566202372137426E-2</v>
      </c>
      <c r="BZ3747">
        <f t="shared" ca="1" si="1423"/>
        <v>-1.8167947516794142E-2</v>
      </c>
      <c r="CA3747">
        <f t="shared" ca="1" si="1424"/>
        <v>-10.795978968186853</v>
      </c>
      <c r="CB3747">
        <f t="shared" ca="1" si="1425"/>
        <v>0</v>
      </c>
      <c r="CC3747">
        <f t="shared" ca="1" si="1426"/>
        <v>-10.860349885681702</v>
      </c>
      <c r="CD3747">
        <f t="shared" ca="1" si="1427"/>
        <v>1116.8053580532651</v>
      </c>
      <c r="CE3747">
        <v>1116.8053580532601</v>
      </c>
      <c r="CF3747" t="b">
        <f t="shared" ca="1" si="1416"/>
        <v>1</v>
      </c>
    </row>
    <row r="3748" spans="2:84" x14ac:dyDescent="0.25">
      <c r="B3748" s="2">
        <v>42958</v>
      </c>
      <c r="C3748">
        <f t="shared" ca="1" si="1417"/>
        <v>0</v>
      </c>
      <c r="D3748">
        <f t="shared" ca="1" si="1418"/>
        <v>0</v>
      </c>
      <c r="E3748">
        <f ca="1">IF($B3748&lt;VLOOKUP(E$6&amp;" Equity",Param,4,0),"",IFERROR(VLOOKUP($B3748,OFFSET(Input!$A$1,0,MATCH(Index!E$6&amp;" Equity",Input!$1:$1,0)-1,10000,2),2,0),E3747))</f>
        <v>87.33</v>
      </c>
      <c r="F3748" s="33">
        <v>126.43</v>
      </c>
      <c r="H3748">
        <f ca="1">IFERROR(VLOOKUP($B3748,OFFSET(Input!$A$1,0,MATCH(Index!H$6,Input!$1:$1,0)-1,10000,2),2,0),0)</f>
        <v>0</v>
      </c>
      <c r="I3748">
        <f ca="1">IFERROR(VLOOKUP($B3748,OFFSET(Input!$A$1,0,MATCH(Index!I$6,Input!$1:$1,0)-1,10000,2),2,0),0)</f>
        <v>0</v>
      </c>
      <c r="K3748">
        <f t="shared" ca="1" si="1419"/>
        <v>120.5414757321027</v>
      </c>
      <c r="L3748" s="30">
        <f t="shared" ca="1" si="1420"/>
        <v>146.85769980493399</v>
      </c>
      <c r="N3748">
        <f t="shared" ca="1" si="1431"/>
        <v>1.7190996153948219E-3</v>
      </c>
      <c r="O3748">
        <f t="shared" ca="1" si="1432"/>
        <v>4.7468355321690333E-4</v>
      </c>
      <c r="Q3748">
        <f t="shared" ca="1" si="1443"/>
        <v>4.5570298605597588E-2</v>
      </c>
      <c r="R3748">
        <f t="shared" ca="1" si="1442"/>
        <v>9.3309788288549855E-2</v>
      </c>
      <c r="T3748">
        <f t="shared" ca="1" si="1453"/>
        <v>3.3697556389460967E-2</v>
      </c>
      <c r="U3748">
        <f t="shared" ca="1" si="1448"/>
        <v>9.4178873668573401E-2</v>
      </c>
      <c r="W3748">
        <f t="shared" ca="1" si="1449"/>
        <v>-0.44056990417015329</v>
      </c>
      <c r="X3748">
        <f t="shared" ca="1" si="1450"/>
        <v>-0.28814901711374169</v>
      </c>
      <c r="Z3748">
        <f t="shared" ca="1" si="1407"/>
        <v>121.6861121173979</v>
      </c>
      <c r="AA3748">
        <f t="shared" ca="1" si="1407"/>
        <v>121.86549389933548</v>
      </c>
      <c r="AB3748">
        <f t="shared" ca="1" si="1407"/>
        <v>121.70507795460253</v>
      </c>
      <c r="AC3748">
        <f t="shared" ca="1" si="1408"/>
        <v>121.86549389933548</v>
      </c>
      <c r="AE3748">
        <f ca="1">IFERROR(VLOOKUP($B3748,OFFSET(Input!$A$1,0,MATCH(Index!AE$6&amp;" Index",Input!$1:$1,0)-1,10000,2),2,0),AE3747)</f>
        <v>15.51</v>
      </c>
      <c r="AF3748">
        <f t="shared" ca="1" si="1454"/>
        <v>10.900666666666664</v>
      </c>
      <c r="AG3748">
        <f t="shared" ca="1" si="1454"/>
        <v>10.5975</v>
      </c>
      <c r="AH3748">
        <f t="shared" ca="1" si="1454"/>
        <v>10.546399999999998</v>
      </c>
      <c r="AI3748">
        <f t="shared" ca="1" si="1455"/>
        <v>10.5975</v>
      </c>
      <c r="AK3748">
        <f t="shared" ca="1" si="1456"/>
        <v>-1</v>
      </c>
      <c r="AL3748">
        <f t="shared" ca="1" si="1457"/>
        <v>1</v>
      </c>
      <c r="AN3748" t="str">
        <f t="shared" ca="1" si="1411"/>
        <v>Not Down</v>
      </c>
      <c r="AO3748" t="str">
        <f t="shared" ca="1" si="1428"/>
        <v>Not Up</v>
      </c>
      <c r="AQ3748">
        <f t="shared" ca="1" si="1409"/>
        <v>1</v>
      </c>
      <c r="AR3748">
        <f t="shared" ca="1" si="1410"/>
        <v>0</v>
      </c>
      <c r="AT3748">
        <f t="shared" ca="1" si="1444"/>
        <v>1</v>
      </c>
      <c r="AU3748">
        <f t="shared" ca="1" si="1445"/>
        <v>0</v>
      </c>
      <c r="AW3748" s="34">
        <f t="shared" ca="1" si="1412"/>
        <v>4.4749271379898314E-2</v>
      </c>
      <c r="AX3748" s="34">
        <f t="shared" ca="1" si="1413"/>
        <v>3.4627310699735209E-2</v>
      </c>
      <c r="AY3748" s="23">
        <f t="shared" ca="1" si="1458"/>
        <v>4.4749271379898314E-2</v>
      </c>
      <c r="BA3748" s="6">
        <f t="shared" ca="1" si="1451"/>
        <v>1.1173366282441941</v>
      </c>
      <c r="BB3748">
        <f t="shared" ca="1" si="1452"/>
        <v>1.1173366282441941</v>
      </c>
      <c r="BC3748" t="str">
        <f t="shared" ca="1" si="1440"/>
        <v>HYG UP Equity</v>
      </c>
      <c r="BD3748" t="str">
        <f t="shared" ca="1" si="1441"/>
        <v>HYG UP Equity</v>
      </c>
      <c r="BF3748">
        <f t="shared" ca="1" si="1405"/>
        <v>1</v>
      </c>
      <c r="BG3748">
        <f t="shared" ca="1" si="1406"/>
        <v>0</v>
      </c>
      <c r="BI3748">
        <f t="shared" ca="1" si="1429"/>
        <v>1</v>
      </c>
      <c r="BJ3748">
        <f t="shared" ca="1" si="1430"/>
        <v>0</v>
      </c>
      <c r="BL3748">
        <f t="shared" ca="1" si="1446"/>
        <v>11.881335490250201</v>
      </c>
      <c r="BM3748">
        <f t="shared" ca="1" si="1447"/>
        <v>0</v>
      </c>
      <c r="BN3748" s="9">
        <f t="shared" ca="1" si="1438"/>
        <v>1</v>
      </c>
      <c r="BO3748" s="9">
        <f t="shared" ca="1" si="1439"/>
        <v>0</v>
      </c>
      <c r="BP3748" s="9">
        <f t="shared" ca="1" si="1433"/>
        <v>1</v>
      </c>
      <c r="BQ3748" s="9">
        <f t="shared" ca="1" si="1434"/>
        <v>0</v>
      </c>
      <c r="BR3748">
        <f t="shared" ca="1" si="1435"/>
        <v>1432.1937136629651</v>
      </c>
      <c r="BS3748">
        <f t="shared" ca="1" si="1436"/>
        <v>1.7205781142461962E-3</v>
      </c>
      <c r="BT3748">
        <f t="shared" ca="1" si="1437"/>
        <v>1.8055555555555558E-5</v>
      </c>
      <c r="BU3748">
        <f t="shared" ca="1" si="1414"/>
        <v>7.653267435116118E-5</v>
      </c>
      <c r="BV3748">
        <f t="shared" ca="1" si="1415"/>
        <v>0</v>
      </c>
      <c r="BW3748" s="35">
        <f ca="1">IFERROR(VLOOKUP($B3748,OFFSET(Input!$A$1,0,MATCH(Index!BW$6&amp;" Index",Input!$1:$1,0)-1,10000,2),2,0)/100,BW3747)</f>
        <v>1.1599999999999999E-2</v>
      </c>
      <c r="BX3748">
        <f t="shared" ca="1" si="1421"/>
        <v>3.024681178060927E-2</v>
      </c>
      <c r="BY3748">
        <f t="shared" ca="1" si="1422"/>
        <v>1.5511185528517572E-2</v>
      </c>
      <c r="BZ3748">
        <f t="shared" ca="1" si="1423"/>
        <v>-1.7992975213080381E-2</v>
      </c>
      <c r="CA3748">
        <f t="shared" ca="1" si="1424"/>
        <v>2.8823262854090022</v>
      </c>
      <c r="CB3748">
        <f t="shared" ca="1" si="1425"/>
        <v>8.5472100781522495E-2</v>
      </c>
      <c r="CC3748">
        <f t="shared" ca="1" si="1426"/>
        <v>2.7331032121052723</v>
      </c>
      <c r="CD3748">
        <f t="shared" ca="1" si="1427"/>
        <v>1119.5384612653704</v>
      </c>
      <c r="CE3748">
        <v>1119.53846126536</v>
      </c>
      <c r="CF3748" t="b">
        <f t="shared" ca="1" si="1416"/>
        <v>1</v>
      </c>
    </row>
    <row r="3749" spans="2:84" x14ac:dyDescent="0.25">
      <c r="B3749" s="2">
        <v>42961</v>
      </c>
      <c r="C3749">
        <f t="shared" ca="1" si="1417"/>
        <v>0</v>
      </c>
      <c r="D3749">
        <f t="shared" ca="1" si="1418"/>
        <v>0</v>
      </c>
      <c r="E3749">
        <f ca="1">IF($B3749&lt;VLOOKUP(E$6&amp;" Equity",Param,4,0),"",IFERROR(VLOOKUP($B3749,OFFSET(Input!$A$1,0,MATCH(Index!E$6&amp;" Equity",Input!$1:$1,0)-1,10000,2),2,0),E3748))</f>
        <v>87.79</v>
      </c>
      <c r="F3749" s="33">
        <v>125.78</v>
      </c>
      <c r="H3749">
        <f ca="1">IFERROR(VLOOKUP($B3749,OFFSET(Input!$A$1,0,MATCH(Index!H$6,Input!$1:$1,0)-1,10000,2),2,0),0)</f>
        <v>0</v>
      </c>
      <c r="I3749">
        <f ca="1">IFERROR(VLOOKUP($B3749,OFFSET(Input!$A$1,0,MATCH(Index!I$6,Input!$1:$1,0)-1,10000,2),2,0),0)</f>
        <v>0</v>
      </c>
      <c r="K3749">
        <f t="shared" ca="1" si="1419"/>
        <v>121.17641308280427</v>
      </c>
      <c r="L3749" s="30">
        <f t="shared" ca="1" si="1420"/>
        <v>146.1026772242711</v>
      </c>
      <c r="N3749">
        <f t="shared" ca="1" si="1431"/>
        <v>5.2535525124759452E-3</v>
      </c>
      <c r="O3749">
        <f t="shared" ca="1" si="1432"/>
        <v>-5.1544462084491182E-3</v>
      </c>
      <c r="Q3749">
        <f t="shared" ca="1" si="1443"/>
        <v>5.2651376314747519E-2</v>
      </c>
      <c r="R3749">
        <f t="shared" ca="1" si="1442"/>
        <v>9.6640269357074288E-2</v>
      </c>
      <c r="T3749">
        <f t="shared" ca="1" si="1453"/>
        <v>3.8494630462926831E-2</v>
      </c>
      <c r="U3749">
        <f t="shared" ca="1" si="1448"/>
        <v>9.5440677185328518E-2</v>
      </c>
      <c r="W3749">
        <f t="shared" ca="1" si="1449"/>
        <v>-0.50228852375800104</v>
      </c>
      <c r="X3749">
        <f t="shared" ca="1" si="1450"/>
        <v>-0.34497420416125218</v>
      </c>
      <c r="Z3749">
        <f t="shared" ca="1" si="1407"/>
        <v>121.58222086781787</v>
      </c>
      <c r="AA3749">
        <f t="shared" ca="1" si="1407"/>
        <v>121.83760370360434</v>
      </c>
      <c r="AB3749">
        <f t="shared" ca="1" si="1407"/>
        <v>121.73005189856765</v>
      </c>
      <c r="AC3749">
        <f t="shared" ca="1" si="1408"/>
        <v>121.83760370360434</v>
      </c>
      <c r="AE3749">
        <f ca="1">IFERROR(VLOOKUP($B3749,OFFSET(Input!$A$1,0,MATCH(Index!AE$6&amp;" Index",Input!$1:$1,0)-1,10000,2),2,0),AE3748)</f>
        <v>12.33</v>
      </c>
      <c r="AF3749">
        <f t="shared" ca="1" si="1454"/>
        <v>11.094000000000001</v>
      </c>
      <c r="AG3749">
        <f t="shared" ca="1" si="1454"/>
        <v>10.723000000000003</v>
      </c>
      <c r="AH3749">
        <f t="shared" ca="1" si="1454"/>
        <v>10.5952</v>
      </c>
      <c r="AI3749">
        <f t="shared" ca="1" si="1455"/>
        <v>10.723000000000003</v>
      </c>
      <c r="AK3749">
        <f t="shared" ca="1" si="1456"/>
        <v>-1</v>
      </c>
      <c r="AL3749">
        <f t="shared" ca="1" si="1457"/>
        <v>1</v>
      </c>
      <c r="AN3749" t="str">
        <f t="shared" ca="1" si="1411"/>
        <v>Not Down</v>
      </c>
      <c r="AO3749" t="str">
        <f t="shared" ca="1" si="1428"/>
        <v>Not Up</v>
      </c>
      <c r="AQ3749">
        <f t="shared" ca="1" si="1409"/>
        <v>1</v>
      </c>
      <c r="AR3749">
        <f t="shared" ca="1" si="1410"/>
        <v>0</v>
      </c>
      <c r="AT3749">
        <f t="shared" ca="1" si="1444"/>
        <v>1</v>
      </c>
      <c r="AU3749">
        <f t="shared" ca="1" si="1445"/>
        <v>0</v>
      </c>
      <c r="AW3749" s="34">
        <f t="shared" ca="1" si="1412"/>
        <v>4.5570298605597588E-2</v>
      </c>
      <c r="AX3749" s="34">
        <f t="shared" ca="1" si="1413"/>
        <v>3.3697556389460967E-2</v>
      </c>
      <c r="AY3749" s="23">
        <f t="shared" ca="1" si="1458"/>
        <v>4.5570298605597588E-2</v>
      </c>
      <c r="BA3749" s="6">
        <f t="shared" ca="1" si="1451"/>
        <v>1.0972058891415362</v>
      </c>
      <c r="BB3749">
        <f t="shared" ca="1" si="1452"/>
        <v>1.1173366282441941</v>
      </c>
      <c r="BC3749" t="str">
        <f t="shared" ca="1" si="1440"/>
        <v>HYG UP Equity</v>
      </c>
      <c r="BD3749" t="str">
        <f t="shared" ca="1" si="1441"/>
        <v>HYG UP Equity</v>
      </c>
      <c r="BF3749">
        <f t="shared" ca="1" si="1405"/>
        <v>1</v>
      </c>
      <c r="BG3749">
        <f t="shared" ca="1" si="1406"/>
        <v>0</v>
      </c>
      <c r="BI3749">
        <f t="shared" ca="1" si="1429"/>
        <v>1</v>
      </c>
      <c r="BJ3749">
        <f t="shared" ca="1" si="1430"/>
        <v>0</v>
      </c>
      <c r="BL3749">
        <f t="shared" ca="1" si="1446"/>
        <v>11.881335490250201</v>
      </c>
      <c r="BM3749">
        <f t="shared" ca="1" si="1447"/>
        <v>0</v>
      </c>
      <c r="BN3749" s="9">
        <f t="shared" ca="1" si="1438"/>
        <v>1</v>
      </c>
      <c r="BO3749" s="9">
        <f t="shared" ca="1" si="1439"/>
        <v>0</v>
      </c>
      <c r="BP3749" s="9">
        <f t="shared" ca="1" si="1433"/>
        <v>1</v>
      </c>
      <c r="BQ3749" s="9">
        <f t="shared" ca="1" si="1434"/>
        <v>0</v>
      </c>
      <c r="BR3749">
        <f t="shared" ca="1" si="1435"/>
        <v>1439.7376173419411</v>
      </c>
      <c r="BS3749">
        <f t="shared" ca="1" si="1436"/>
        <v>5.2673766174282655E-3</v>
      </c>
      <c r="BT3749">
        <f t="shared" ca="1" si="1437"/>
        <v>5.4166666666666671E-5</v>
      </c>
      <c r="BU3749">
        <f t="shared" ca="1" si="1414"/>
        <v>0</v>
      </c>
      <c r="BV3749">
        <f t="shared" ca="1" si="1415"/>
        <v>0</v>
      </c>
      <c r="BW3749" s="35">
        <f ca="1">IFERROR(VLOOKUP($B3749,OFFSET(Input!$A$1,0,MATCH(Index!BW$6&amp;" Index",Input!$1:$1,0)-1,10000,2),2,0)/100,BW3748)</f>
        <v>1.1599999999999999E-2</v>
      </c>
      <c r="BX3749">
        <f t="shared" ca="1" si="1421"/>
        <v>6.7757155347913545E-2</v>
      </c>
      <c r="BY3749">
        <f t="shared" ca="1" si="1422"/>
        <v>4.6647435886057097E-2</v>
      </c>
      <c r="BZ3749">
        <f t="shared" ca="1" si="1423"/>
        <v>-1.2698410596008616E-2</v>
      </c>
      <c r="CA3749">
        <f t="shared" ca="1" si="1424"/>
        <v>6.5889684137179261</v>
      </c>
      <c r="CB3749">
        <f t="shared" ca="1" si="1425"/>
        <v>0</v>
      </c>
      <c r="CC3749">
        <f t="shared" ca="1" si="1426"/>
        <v>6.4618654118879473</v>
      </c>
      <c r="CD3749">
        <f t="shared" ca="1" si="1427"/>
        <v>1126.0003266772583</v>
      </c>
      <c r="CE3749">
        <v>1126.0003266772501</v>
      </c>
      <c r="CF3749" t="b">
        <f t="shared" ca="1" si="1416"/>
        <v>1</v>
      </c>
    </row>
    <row r="3750" spans="2:84" x14ac:dyDescent="0.25">
      <c r="B3750" s="2">
        <v>42962</v>
      </c>
      <c r="C3750">
        <f t="shared" ca="1" si="1417"/>
        <v>0</v>
      </c>
      <c r="D3750">
        <f t="shared" ca="1" si="1418"/>
        <v>0</v>
      </c>
      <c r="E3750">
        <f ca="1">IF($B3750&lt;VLOOKUP(E$6&amp;" Equity",Param,4,0),"",IFERROR(VLOOKUP($B3750,OFFSET(Input!$A$1,0,MATCH(Index!E$6&amp;" Equity",Input!$1:$1,0)-1,10000,2),2,0),E3749))</f>
        <v>87.82</v>
      </c>
      <c r="F3750" s="33">
        <v>125.25</v>
      </c>
      <c r="H3750">
        <f ca="1">IFERROR(VLOOKUP($B3750,OFFSET(Input!$A$1,0,MATCH(Index!H$6,Input!$1:$1,0)-1,10000,2),2,0),0)</f>
        <v>0</v>
      </c>
      <c r="I3750">
        <f ca="1">IFERROR(VLOOKUP($B3750,OFFSET(Input!$A$1,0,MATCH(Index!I$6,Input!$1:$1,0)-1,10000,2),2,0),0)</f>
        <v>0</v>
      </c>
      <c r="K3750">
        <f t="shared" ca="1" si="1419"/>
        <v>121.2178220404587</v>
      </c>
      <c r="L3750" s="30">
        <f t="shared" ca="1" si="1420"/>
        <v>145.48704342773061</v>
      </c>
      <c r="N3750">
        <f t="shared" ca="1" si="1431"/>
        <v>3.4166619545379986E-4</v>
      </c>
      <c r="O3750">
        <f t="shared" ca="1" si="1432"/>
        <v>-4.2226091503831309E-3</v>
      </c>
      <c r="Q3750">
        <f t="shared" ca="1" si="1443"/>
        <v>5.2446355027106095E-2</v>
      </c>
      <c r="R3750">
        <f t="shared" ca="1" si="1442"/>
        <v>9.252784025753133E-2</v>
      </c>
      <c r="T3750">
        <f t="shared" ca="1" si="1453"/>
        <v>3.8480360179510051E-2</v>
      </c>
      <c r="U3750">
        <f t="shared" ca="1" si="1448"/>
        <v>9.1547728714951371E-2</v>
      </c>
      <c r="W3750">
        <f t="shared" ca="1" si="1449"/>
        <v>-0.56988026585412932</v>
      </c>
      <c r="X3750">
        <f t="shared" ca="1" si="1450"/>
        <v>-0.37898094827340756</v>
      </c>
      <c r="Z3750">
        <f t="shared" ca="1" si="1407"/>
        <v>121.47041668215084</v>
      </c>
      <c r="AA3750">
        <f t="shared" ca="1" si="1407"/>
        <v>121.80903476386349</v>
      </c>
      <c r="AB3750">
        <f t="shared" ca="1" si="1407"/>
        <v>121.75998123110989</v>
      </c>
      <c r="AC3750">
        <f t="shared" ca="1" si="1408"/>
        <v>121.80903476386349</v>
      </c>
      <c r="AE3750">
        <f ca="1">IFERROR(VLOOKUP($B3750,OFFSET(Input!$A$1,0,MATCH(Index!AE$6&amp;" Index",Input!$1:$1,0)-1,10000,2),2,0),AE3749)</f>
        <v>12.04</v>
      </c>
      <c r="AF3750">
        <f t="shared" ca="1" si="1454"/>
        <v>11.268000000000001</v>
      </c>
      <c r="AG3750">
        <f t="shared" ca="1" si="1454"/>
        <v>10.830499999999999</v>
      </c>
      <c r="AH3750">
        <f t="shared" ca="1" si="1454"/>
        <v>10.641200000000001</v>
      </c>
      <c r="AI3750">
        <f t="shared" ca="1" si="1455"/>
        <v>10.830499999999999</v>
      </c>
      <c r="AK3750">
        <f t="shared" ca="1" si="1456"/>
        <v>-1</v>
      </c>
      <c r="AL3750">
        <f t="shared" ca="1" si="1457"/>
        <v>1</v>
      </c>
      <c r="AN3750" t="str">
        <f t="shared" ca="1" si="1411"/>
        <v>Not Down</v>
      </c>
      <c r="AO3750" t="str">
        <f t="shared" ca="1" si="1428"/>
        <v>Not Up</v>
      </c>
      <c r="AQ3750">
        <f t="shared" ca="1" si="1409"/>
        <v>1</v>
      </c>
      <c r="AR3750">
        <f t="shared" ca="1" si="1410"/>
        <v>0</v>
      </c>
      <c r="AT3750">
        <f t="shared" ca="1" si="1444"/>
        <v>1</v>
      </c>
      <c r="AU3750">
        <f t="shared" ca="1" si="1445"/>
        <v>0</v>
      </c>
      <c r="AW3750" s="34">
        <f t="shared" ca="1" si="1412"/>
        <v>5.2651376314747519E-2</v>
      </c>
      <c r="AX3750" s="34">
        <f t="shared" ca="1" si="1413"/>
        <v>3.8494630462926831E-2</v>
      </c>
      <c r="AY3750" s="23">
        <f t="shared" ca="1" si="1458"/>
        <v>5.2651376314747519E-2</v>
      </c>
      <c r="BA3750" s="6">
        <f t="shared" ca="1" si="1451"/>
        <v>0.94964279188263356</v>
      </c>
      <c r="BB3750">
        <f t="shared" ca="1" si="1452"/>
        <v>0.94964279188263356</v>
      </c>
      <c r="BC3750" t="str">
        <f t="shared" ca="1" si="1440"/>
        <v>HYG UP Equity</v>
      </c>
      <c r="BD3750" t="str">
        <f t="shared" ca="1" si="1441"/>
        <v>HYG UP Equity</v>
      </c>
      <c r="BF3750">
        <f t="shared" ca="1" si="1405"/>
        <v>1</v>
      </c>
      <c r="BG3750">
        <f t="shared" ca="1" si="1406"/>
        <v>0</v>
      </c>
      <c r="BI3750">
        <f t="shared" ca="1" si="1429"/>
        <v>1</v>
      </c>
      <c r="BJ3750">
        <f t="shared" ca="1" si="1430"/>
        <v>0</v>
      </c>
      <c r="BL3750">
        <f t="shared" ca="1" si="1446"/>
        <v>11.881335490250201</v>
      </c>
      <c r="BM3750">
        <f t="shared" ca="1" si="1447"/>
        <v>0</v>
      </c>
      <c r="BN3750" s="9">
        <f t="shared" ca="1" si="1438"/>
        <v>1</v>
      </c>
      <c r="BO3750" s="9">
        <f t="shared" ca="1" si="1439"/>
        <v>0</v>
      </c>
      <c r="BP3750" s="9">
        <f t="shared" ca="1" si="1433"/>
        <v>1</v>
      </c>
      <c r="BQ3750" s="9">
        <f t="shared" ca="1" si="1434"/>
        <v>0</v>
      </c>
      <c r="BR3750">
        <f t="shared" ca="1" si="1435"/>
        <v>1440.2296110601351</v>
      </c>
      <c r="BS3750">
        <f t="shared" ca="1" si="1436"/>
        <v>3.4172456999659317E-4</v>
      </c>
      <c r="BT3750">
        <f t="shared" ca="1" si="1437"/>
        <v>1.8055555555555558E-5</v>
      </c>
      <c r="BU3750">
        <f t="shared" ca="1" si="1414"/>
        <v>3.3538767272312108E-5</v>
      </c>
      <c r="BV3750">
        <f t="shared" ca="1" si="1415"/>
        <v>0</v>
      </c>
      <c r="BW3750" s="35">
        <f ca="1">IFERROR(VLOOKUP($B3750,OFFSET(Input!$A$1,0,MATCH(Index!BW$6&amp;" Index",Input!$1:$1,0)-1,10000,2),2,0)/100,BW3749)</f>
        <v>1.1599999999999999E-2</v>
      </c>
      <c r="BX3750">
        <f t="shared" ca="1" si="1421"/>
        <v>2.2716080985206361E-2</v>
      </c>
      <c r="BY3750">
        <f t="shared" ca="1" si="1422"/>
        <v>1.5638893426073032E-2</v>
      </c>
      <c r="BZ3750">
        <f t="shared" ca="1" si="1423"/>
        <v>-4.25723485587883E-3</v>
      </c>
      <c r="CA3750">
        <f t="shared" ca="1" si="1424"/>
        <v>0.42993099729290368</v>
      </c>
      <c r="CB3750">
        <f t="shared" ca="1" si="1425"/>
        <v>3.7764662904975974E-2</v>
      </c>
      <c r="CC3750">
        <f t="shared" ca="1" si="1426"/>
        <v>0.3495541251207695</v>
      </c>
      <c r="CD3750">
        <f t="shared" ca="1" si="1427"/>
        <v>1126.3498808023789</v>
      </c>
      <c r="CE3750">
        <v>1126.3498808023701</v>
      </c>
      <c r="CF3750" t="b">
        <f t="shared" ca="1" si="1416"/>
        <v>1</v>
      </c>
    </row>
    <row r="3751" spans="2:84" x14ac:dyDescent="0.25">
      <c r="B3751" s="2">
        <v>42963</v>
      </c>
      <c r="C3751">
        <f t="shared" ca="1" si="1417"/>
        <v>0</v>
      </c>
      <c r="D3751">
        <f t="shared" ca="1" si="1418"/>
        <v>0</v>
      </c>
      <c r="E3751">
        <f ca="1">IF($B3751&lt;VLOOKUP(E$6&amp;" Equity",Param,4,0),"",IFERROR(VLOOKUP($B3751,OFFSET(Input!$A$1,0,MATCH(Index!E$6&amp;" Equity",Input!$1:$1,0)-1,10000,2),2,0),E3750))</f>
        <v>87.83</v>
      </c>
      <c r="F3751" s="33">
        <v>125.71</v>
      </c>
      <c r="H3751">
        <f ca="1">IFERROR(VLOOKUP($B3751,OFFSET(Input!$A$1,0,MATCH(Index!H$6,Input!$1:$1,0)-1,10000,2),2,0),0)</f>
        <v>0</v>
      </c>
      <c r="I3751">
        <f ca="1">IFERROR(VLOOKUP($B3751,OFFSET(Input!$A$1,0,MATCH(Index!I$6,Input!$1:$1,0)-1,10000,2),2,0),0)</f>
        <v>0</v>
      </c>
      <c r="K3751">
        <f t="shared" ca="1" si="1419"/>
        <v>121.23162502634354</v>
      </c>
      <c r="L3751" s="30">
        <f t="shared" ca="1" si="1420"/>
        <v>146.02136710019971</v>
      </c>
      <c r="N3751">
        <f t="shared" ca="1" si="1431"/>
        <v>1.13862795454755E-4</v>
      </c>
      <c r="O3751">
        <f t="shared" ca="1" si="1432"/>
        <v>3.6659269617654779E-3</v>
      </c>
      <c r="Q3751">
        <f t="shared" ca="1" si="1443"/>
        <v>5.2437238129522737E-2</v>
      </c>
      <c r="R3751">
        <f t="shared" ca="1" si="1442"/>
        <v>9.4298041144342287E-2</v>
      </c>
      <c r="T3751">
        <f t="shared" ca="1" si="1453"/>
        <v>3.8011152169689061E-2</v>
      </c>
      <c r="U3751">
        <f t="shared" ca="1" si="1448"/>
        <v>9.2456990075012249E-2</v>
      </c>
      <c r="W3751">
        <f t="shared" ca="1" si="1449"/>
        <v>-0.55779780927690903</v>
      </c>
      <c r="X3751">
        <f t="shared" ca="1" si="1450"/>
        <v>-0.38081973406548864</v>
      </c>
      <c r="Z3751">
        <f t="shared" ca="1" si="1407"/>
        <v>121.35723219789536</v>
      </c>
      <c r="AA3751">
        <f t="shared" ca="1" si="1407"/>
        <v>121.77084650382021</v>
      </c>
      <c r="AB3751">
        <f t="shared" ca="1" si="1407"/>
        <v>121.75912189551363</v>
      </c>
      <c r="AC3751">
        <f t="shared" ca="1" si="1408"/>
        <v>121.77084650382021</v>
      </c>
      <c r="AE3751">
        <f ca="1">IFERROR(VLOOKUP($B3751,OFFSET(Input!$A$1,0,MATCH(Index!AE$6&amp;" Index",Input!$1:$1,0)-1,10000,2),2,0),AE3750)</f>
        <v>11.74</v>
      </c>
      <c r="AF3751">
        <f t="shared" ca="1" si="1454"/>
        <v>11.410666666666668</v>
      </c>
      <c r="AG3751">
        <f t="shared" ca="1" si="1454"/>
        <v>10.928000000000001</v>
      </c>
      <c r="AH3751">
        <f t="shared" ca="1" si="1454"/>
        <v>10.698799999999999</v>
      </c>
      <c r="AI3751">
        <f t="shared" ca="1" si="1455"/>
        <v>10.928000000000001</v>
      </c>
      <c r="AK3751">
        <f t="shared" ca="1" si="1456"/>
        <v>-1</v>
      </c>
      <c r="AL3751">
        <f t="shared" ca="1" si="1457"/>
        <v>1</v>
      </c>
      <c r="AN3751" t="str">
        <f t="shared" ca="1" si="1411"/>
        <v>Not Down</v>
      </c>
      <c r="AO3751" t="str">
        <f t="shared" ca="1" si="1428"/>
        <v>Not Up</v>
      </c>
      <c r="AQ3751">
        <f t="shared" ca="1" si="1409"/>
        <v>1</v>
      </c>
      <c r="AR3751">
        <f t="shared" ca="1" si="1410"/>
        <v>0</v>
      </c>
      <c r="AT3751">
        <f t="shared" ca="1" si="1444"/>
        <v>1</v>
      </c>
      <c r="AU3751">
        <f t="shared" ca="1" si="1445"/>
        <v>0</v>
      </c>
      <c r="AW3751" s="34">
        <f t="shared" ca="1" si="1412"/>
        <v>5.2446355027106095E-2</v>
      </c>
      <c r="AX3751" s="34">
        <f t="shared" ca="1" si="1413"/>
        <v>3.8480360179510051E-2</v>
      </c>
      <c r="AY3751" s="23">
        <f t="shared" ca="1" si="1458"/>
        <v>5.2446355027106095E-2</v>
      </c>
      <c r="BA3751" s="6">
        <f t="shared" ca="1" si="1451"/>
        <v>0.95335509920867267</v>
      </c>
      <c r="BB3751">
        <f t="shared" ca="1" si="1452"/>
        <v>0.94964279188263356</v>
      </c>
      <c r="BC3751" t="str">
        <f t="shared" ca="1" si="1440"/>
        <v>HYG UP Equity</v>
      </c>
      <c r="BD3751" t="str">
        <f t="shared" ca="1" si="1441"/>
        <v>HYG UP Equity</v>
      </c>
      <c r="BF3751">
        <f t="shared" ca="1" si="1405"/>
        <v>1</v>
      </c>
      <c r="BG3751">
        <f t="shared" ca="1" si="1406"/>
        <v>0</v>
      </c>
      <c r="BI3751">
        <f t="shared" ca="1" si="1429"/>
        <v>1</v>
      </c>
      <c r="BJ3751">
        <f t="shared" ca="1" si="1430"/>
        <v>0</v>
      </c>
      <c r="BL3751">
        <f t="shared" ca="1" si="1446"/>
        <v>11.881335490250201</v>
      </c>
      <c r="BM3751">
        <f t="shared" ca="1" si="1447"/>
        <v>0</v>
      </c>
      <c r="BN3751" s="9">
        <f t="shared" ca="1" si="1438"/>
        <v>1</v>
      </c>
      <c r="BO3751" s="9">
        <f t="shared" ca="1" si="1439"/>
        <v>0</v>
      </c>
      <c r="BP3751" s="9">
        <f t="shared" ca="1" si="1433"/>
        <v>1</v>
      </c>
      <c r="BQ3751" s="9">
        <f t="shared" ca="1" si="1434"/>
        <v>0</v>
      </c>
      <c r="BR3751">
        <f t="shared" ca="1" si="1435"/>
        <v>1440.3936089662</v>
      </c>
      <c r="BS3751">
        <f t="shared" ca="1" si="1436"/>
        <v>1.1386927806888991E-4</v>
      </c>
      <c r="BT3751">
        <f t="shared" ca="1" si="1437"/>
        <v>1.8055555555555558E-5</v>
      </c>
      <c r="BU3751">
        <f t="shared" ca="1" si="1414"/>
        <v>0</v>
      </c>
      <c r="BV3751">
        <f t="shared" ca="1" si="1415"/>
        <v>0</v>
      </c>
      <c r="BW3751" s="35">
        <f ca="1">IFERROR(VLOOKUP($B3751,OFFSET(Input!$A$1,0,MATCH(Index!BW$6&amp;" Index",Input!$1:$1,0)-1,10000,2),2,0)/100,BW3750)</f>
        <v>1.1599999999999999E-2</v>
      </c>
      <c r="BX3751">
        <f t="shared" ca="1" si="1421"/>
        <v>1.9312764709366607E-2</v>
      </c>
      <c r="BY3751">
        <f t="shared" ca="1" si="1422"/>
        <v>1.5643748344477487E-2</v>
      </c>
      <c r="BZ3751">
        <f t="shared" ca="1" si="1423"/>
        <v>1.8276391393950578E-3</v>
      </c>
      <c r="CA3751">
        <f t="shared" ca="1" si="1424"/>
        <v>0.12179800107525655</v>
      </c>
      <c r="CB3751">
        <f t="shared" ca="1" si="1425"/>
        <v>0</v>
      </c>
      <c r="CC3751">
        <f t="shared" ca="1" si="1426"/>
        <v>8.866912716080752E-2</v>
      </c>
      <c r="CD3751">
        <f t="shared" ca="1" si="1427"/>
        <v>1126.4385499295397</v>
      </c>
      <c r="CE3751">
        <v>1126.4385499295299</v>
      </c>
      <c r="CF3751" t="b">
        <f t="shared" ca="1" si="1416"/>
        <v>1</v>
      </c>
    </row>
    <row r="3752" spans="2:84" x14ac:dyDescent="0.25">
      <c r="B3752" s="2">
        <v>42964</v>
      </c>
      <c r="C3752">
        <f t="shared" ca="1" si="1417"/>
        <v>0</v>
      </c>
      <c r="D3752">
        <f t="shared" ca="1" si="1418"/>
        <v>0</v>
      </c>
      <c r="E3752">
        <f ca="1">IF($B3752&lt;VLOOKUP(E$6&amp;" Equity",Param,4,0),"",IFERROR(VLOOKUP($B3752,OFFSET(Input!$A$1,0,MATCH(Index!E$6&amp;" Equity",Input!$1:$1,0)-1,10000,2),2,0),E3751))</f>
        <v>87.34</v>
      </c>
      <c r="F3752" s="33">
        <v>126.65</v>
      </c>
      <c r="H3752">
        <f ca="1">IFERROR(VLOOKUP($B3752,OFFSET(Input!$A$1,0,MATCH(Index!H$6,Input!$1:$1,0)-1,10000,2),2,0),0)</f>
        <v>0</v>
      </c>
      <c r="I3752">
        <f ca="1">IFERROR(VLOOKUP($B3752,OFFSET(Input!$A$1,0,MATCH(Index!I$6,Input!$1:$1,0)-1,10000,2),2,0),0)</f>
        <v>0</v>
      </c>
      <c r="K3752">
        <f t="shared" ca="1" si="1419"/>
        <v>120.55527871798753</v>
      </c>
      <c r="L3752" s="30">
        <f t="shared" ca="1" si="1420"/>
        <v>147.11324590915834</v>
      </c>
      <c r="N3752">
        <f t="shared" ca="1" si="1431"/>
        <v>-5.594579871611099E-3</v>
      </c>
      <c r="O3752">
        <f t="shared" ca="1" si="1432"/>
        <v>7.4497095209446291E-3</v>
      </c>
      <c r="Q3752">
        <f t="shared" ca="1" si="1443"/>
        <v>5.8698879988493165E-2</v>
      </c>
      <c r="R3752">
        <f t="shared" ca="1" si="1442"/>
        <v>8.7303760201110733E-2</v>
      </c>
      <c r="T3752">
        <f t="shared" ca="1" si="1453"/>
        <v>4.2839493651462224E-2</v>
      </c>
      <c r="U3752">
        <f t="shared" ca="1" si="1448"/>
        <v>9.5619187115561721E-2</v>
      </c>
      <c r="W3752">
        <f t="shared" ca="1" si="1449"/>
        <v>-0.64602913758161629</v>
      </c>
      <c r="X3752">
        <f t="shared" ca="1" si="1450"/>
        <v>-0.45991410603654004</v>
      </c>
      <c r="Z3752">
        <f t="shared" ca="1" si="1407"/>
        <v>121.19987815880845</v>
      </c>
      <c r="AA3752">
        <f t="shared" ca="1" si="1407"/>
        <v>121.6954044384936</v>
      </c>
      <c r="AB3752">
        <f t="shared" ca="1" si="1407"/>
        <v>121.72735983893375</v>
      </c>
      <c r="AC3752">
        <f t="shared" ca="1" si="1408"/>
        <v>121.72735983893375</v>
      </c>
      <c r="AE3752">
        <f ca="1">IFERROR(VLOOKUP($B3752,OFFSET(Input!$A$1,0,MATCH(Index!AE$6&amp;" Index",Input!$1:$1,0)-1,10000,2),2,0),AE3751)</f>
        <v>15.55</v>
      </c>
      <c r="AF3752">
        <f t="shared" ca="1" si="1454"/>
        <v>11.773333333333335</v>
      </c>
      <c r="AG3752">
        <f t="shared" ca="1" si="1454"/>
        <v>11.2265</v>
      </c>
      <c r="AH3752">
        <f t="shared" ca="1" si="1454"/>
        <v>10.924799999999999</v>
      </c>
      <c r="AI3752">
        <f t="shared" ca="1" si="1455"/>
        <v>11.2265</v>
      </c>
      <c r="AK3752">
        <f t="shared" ca="1" si="1456"/>
        <v>-1</v>
      </c>
      <c r="AL3752">
        <f t="shared" ca="1" si="1457"/>
        <v>1</v>
      </c>
      <c r="AN3752" t="str">
        <f t="shared" ca="1" si="1411"/>
        <v>Not Down</v>
      </c>
      <c r="AO3752" t="str">
        <f t="shared" ca="1" si="1428"/>
        <v>Not Up</v>
      </c>
      <c r="AQ3752">
        <f t="shared" ca="1" si="1409"/>
        <v>1</v>
      </c>
      <c r="AR3752">
        <f t="shared" ca="1" si="1410"/>
        <v>0</v>
      </c>
      <c r="AT3752">
        <f t="shared" ca="1" si="1444"/>
        <v>1</v>
      </c>
      <c r="AU3752">
        <f t="shared" ca="1" si="1445"/>
        <v>0</v>
      </c>
      <c r="AW3752" s="34">
        <f t="shared" ca="1" si="1412"/>
        <v>5.2437238129522737E-2</v>
      </c>
      <c r="AX3752" s="34">
        <f t="shared" ca="1" si="1413"/>
        <v>3.8011152169689061E-2</v>
      </c>
      <c r="AY3752" s="23">
        <f t="shared" ca="1" si="1458"/>
        <v>5.2437238129522737E-2</v>
      </c>
      <c r="BA3752" s="6">
        <f t="shared" ca="1" si="1451"/>
        <v>0.95352085242356532</v>
      </c>
      <c r="BB3752">
        <f t="shared" ca="1" si="1452"/>
        <v>0.94964279188263356</v>
      </c>
      <c r="BC3752" t="str">
        <f t="shared" ca="1" si="1440"/>
        <v>HYG UP Equity</v>
      </c>
      <c r="BD3752" t="str">
        <f t="shared" ca="1" si="1441"/>
        <v>HYG UP Equity</v>
      </c>
      <c r="BF3752">
        <f t="shared" ca="1" si="1405"/>
        <v>1</v>
      </c>
      <c r="BG3752">
        <f t="shared" ca="1" si="1406"/>
        <v>0</v>
      </c>
      <c r="BI3752">
        <f t="shared" ca="1" si="1429"/>
        <v>1</v>
      </c>
      <c r="BJ3752">
        <f t="shared" ca="1" si="1430"/>
        <v>0</v>
      </c>
      <c r="BL3752">
        <f t="shared" ca="1" si="1446"/>
        <v>11.881335490250201</v>
      </c>
      <c r="BM3752">
        <f t="shared" ca="1" si="1447"/>
        <v>0</v>
      </c>
      <c r="BN3752" s="9">
        <f t="shared" ca="1" si="1438"/>
        <v>1</v>
      </c>
      <c r="BO3752" s="9">
        <f t="shared" ca="1" si="1439"/>
        <v>0</v>
      </c>
      <c r="BP3752" s="9">
        <f t="shared" ca="1" si="1433"/>
        <v>1</v>
      </c>
      <c r="BQ3752" s="9">
        <f t="shared" ca="1" si="1434"/>
        <v>0</v>
      </c>
      <c r="BR3752">
        <f t="shared" ca="1" si="1435"/>
        <v>1432.35771156903</v>
      </c>
      <c r="BS3752">
        <f t="shared" ca="1" si="1436"/>
        <v>-5.578959353296109E-3</v>
      </c>
      <c r="BT3752">
        <f t="shared" ca="1" si="1437"/>
        <v>1.8055555555555558E-5</v>
      </c>
      <c r="BU3752">
        <f t="shared" ca="1" si="1414"/>
        <v>0</v>
      </c>
      <c r="BV3752">
        <f t="shared" ca="1" si="1415"/>
        <v>0</v>
      </c>
      <c r="BW3752" s="35">
        <f ca="1">IFERROR(VLOOKUP($B3752,OFFSET(Input!$A$1,0,MATCH(Index!BW$6&amp;" Index",Input!$1:$1,0)-1,10000,2),2,0)/100,BW3751)</f>
        <v>1.1599999999999999E-2</v>
      </c>
      <c r="BX3752">
        <f t="shared" ca="1" si="1421"/>
        <v>1.9314285059320938E-2</v>
      </c>
      <c r="BY3752">
        <f t="shared" ca="1" si="1422"/>
        <v>1.5644979860132496E-2</v>
      </c>
      <c r="BZ3752">
        <f t="shared" ca="1" si="1423"/>
        <v>1.8277830157961807E-3</v>
      </c>
      <c r="CA3752">
        <f t="shared" ca="1" si="1424"/>
        <v>-5.9678923172635843</v>
      </c>
      <c r="CB3752">
        <f t="shared" ca="1" si="1425"/>
        <v>0</v>
      </c>
      <c r="CC3752">
        <f t="shared" ca="1" si="1426"/>
        <v>-6.0010237991672417</v>
      </c>
      <c r="CD3752">
        <f t="shared" ca="1" si="1427"/>
        <v>1120.4375261303724</v>
      </c>
      <c r="CE3752">
        <v>1120.4375261303601</v>
      </c>
      <c r="CF3752" t="b">
        <f t="shared" ca="1" si="1416"/>
        <v>1</v>
      </c>
    </row>
    <row r="3753" spans="2:84" x14ac:dyDescent="0.25">
      <c r="B3753" s="2">
        <v>42965</v>
      </c>
      <c r="C3753">
        <f t="shared" ca="1" si="1417"/>
        <v>0</v>
      </c>
      <c r="D3753">
        <f t="shared" ca="1" si="1418"/>
        <v>0</v>
      </c>
      <c r="E3753">
        <f ca="1">IF($B3753&lt;VLOOKUP(E$6&amp;" Equity",Param,4,0),"",IFERROR(VLOOKUP($B3753,OFFSET(Input!$A$1,0,MATCH(Index!E$6&amp;" Equity",Input!$1:$1,0)-1,10000,2),2,0),E3752))</f>
        <v>87.47</v>
      </c>
      <c r="F3753" s="33">
        <v>126.62</v>
      </c>
      <c r="H3753">
        <f ca="1">IFERROR(VLOOKUP($B3753,OFFSET(Input!$A$1,0,MATCH(Index!H$6,Input!$1:$1,0)-1,10000,2),2,0),0)</f>
        <v>0</v>
      </c>
      <c r="I3753">
        <f ca="1">IFERROR(VLOOKUP($B3753,OFFSET(Input!$A$1,0,MATCH(Index!I$6,Input!$1:$1,0)-1,10000,2),2,0),0)</f>
        <v>0</v>
      </c>
      <c r="K3753">
        <f t="shared" ca="1" si="1419"/>
        <v>120.73471753449013</v>
      </c>
      <c r="L3753" s="30">
        <f t="shared" ca="1" si="1420"/>
        <v>147.07839871312774</v>
      </c>
      <c r="N3753">
        <f t="shared" ca="1" si="1431"/>
        <v>1.4873293743485369E-3</v>
      </c>
      <c r="O3753">
        <f t="shared" ca="1" si="1432"/>
        <v>-2.3690133170379459E-4</v>
      </c>
      <c r="Q3753">
        <f t="shared" ca="1" si="1443"/>
        <v>5.9160944726477122E-2</v>
      </c>
      <c r="R3753">
        <f t="shared" ca="1" si="1442"/>
        <v>7.609537127549372E-2</v>
      </c>
      <c r="T3753">
        <f t="shared" ca="1" si="1453"/>
        <v>4.3072723304967711E-2</v>
      </c>
      <c r="U3753">
        <f t="shared" ca="1" si="1448"/>
        <v>9.4439134663089147E-2</v>
      </c>
      <c r="W3753">
        <f t="shared" ca="1" si="1449"/>
        <v>-0.7265791542452269</v>
      </c>
      <c r="X3753">
        <f t="shared" ca="1" si="1450"/>
        <v>-0.45390884248107566</v>
      </c>
      <c r="Z3753">
        <f t="shared" ca="1" si="1407"/>
        <v>121.05770740419482</v>
      </c>
      <c r="AA3753">
        <f t="shared" ca="1" si="1407"/>
        <v>121.63374539980389</v>
      </c>
      <c r="AB3753">
        <f t="shared" ca="1" si="1407"/>
        <v>121.68902937555174</v>
      </c>
      <c r="AC3753">
        <f t="shared" ca="1" si="1408"/>
        <v>121.68902937555174</v>
      </c>
      <c r="AE3753">
        <f ca="1">IFERROR(VLOOKUP($B3753,OFFSET(Input!$A$1,0,MATCH(Index!AE$6&amp;" Index",Input!$1:$1,0)-1,10000,2),2,0),AE3752)</f>
        <v>14.26</v>
      </c>
      <c r="AF3753">
        <f t="shared" ca="1" si="1454"/>
        <v>12.038000000000002</v>
      </c>
      <c r="AG3753">
        <f t="shared" ca="1" si="1454"/>
        <v>11.471499999999999</v>
      </c>
      <c r="AH3753">
        <f t="shared" ca="1" si="1454"/>
        <v>11.114800000000001</v>
      </c>
      <c r="AI3753">
        <f t="shared" ca="1" si="1455"/>
        <v>11.471499999999999</v>
      </c>
      <c r="AK3753">
        <f t="shared" ca="1" si="1456"/>
        <v>-1</v>
      </c>
      <c r="AL3753">
        <f t="shared" ca="1" si="1457"/>
        <v>1</v>
      </c>
      <c r="AN3753" t="str">
        <f t="shared" ca="1" si="1411"/>
        <v>Not Down</v>
      </c>
      <c r="AO3753" t="str">
        <f t="shared" ca="1" si="1428"/>
        <v>Not Up</v>
      </c>
      <c r="AQ3753">
        <f t="shared" ca="1" si="1409"/>
        <v>1</v>
      </c>
      <c r="AR3753">
        <f t="shared" ca="1" si="1410"/>
        <v>0</v>
      </c>
      <c r="AT3753">
        <f t="shared" ca="1" si="1444"/>
        <v>1</v>
      </c>
      <c r="AU3753">
        <f t="shared" ca="1" si="1445"/>
        <v>0</v>
      </c>
      <c r="AW3753" s="34">
        <f t="shared" ca="1" si="1412"/>
        <v>5.8698879988493165E-2</v>
      </c>
      <c r="AX3753" s="34">
        <f t="shared" ca="1" si="1413"/>
        <v>4.2839493651462224E-2</v>
      </c>
      <c r="AY3753" s="23">
        <f t="shared" ca="1" si="1458"/>
        <v>5.8698879988493165E-2</v>
      </c>
      <c r="BA3753" s="6">
        <f t="shared" ca="1" si="1451"/>
        <v>0.8518050090530106</v>
      </c>
      <c r="BB3753">
        <f t="shared" ca="1" si="1452"/>
        <v>0.8518050090530106</v>
      </c>
      <c r="BC3753" t="str">
        <f t="shared" ca="1" si="1440"/>
        <v>HYG UP Equity</v>
      </c>
      <c r="BD3753" t="str">
        <f t="shared" ca="1" si="1441"/>
        <v>HYG UP Equity</v>
      </c>
      <c r="BF3753">
        <f t="shared" ref="BF3753:BF3816" ca="1" si="1459">BI3754</f>
        <v>1</v>
      </c>
      <c r="BG3753">
        <f t="shared" ref="BG3753:BG3816" ca="1" si="1460">BJ3754</f>
        <v>0</v>
      </c>
      <c r="BI3753">
        <f t="shared" ca="1" si="1429"/>
        <v>1</v>
      </c>
      <c r="BJ3753">
        <f t="shared" ca="1" si="1430"/>
        <v>0</v>
      </c>
      <c r="BL3753">
        <f t="shared" ca="1" si="1446"/>
        <v>11.881335490250201</v>
      </c>
      <c r="BM3753">
        <f t="shared" ca="1" si="1447"/>
        <v>0</v>
      </c>
      <c r="BN3753" s="9">
        <f t="shared" ca="1" si="1438"/>
        <v>1</v>
      </c>
      <c r="BO3753" s="9">
        <f t="shared" ca="1" si="1439"/>
        <v>0</v>
      </c>
      <c r="BP3753" s="9">
        <f t="shared" ca="1" si="1433"/>
        <v>1</v>
      </c>
      <c r="BQ3753" s="9">
        <f t="shared" ca="1" si="1434"/>
        <v>0</v>
      </c>
      <c r="BR3753">
        <f t="shared" ca="1" si="1435"/>
        <v>1434.4896843478709</v>
      </c>
      <c r="BS3753">
        <f t="shared" ca="1" si="1436"/>
        <v>1.4884359972520134E-3</v>
      </c>
      <c r="BT3753">
        <f t="shared" ca="1" si="1437"/>
        <v>1.8055555555555558E-5</v>
      </c>
      <c r="BU3753">
        <f t="shared" ca="1" si="1414"/>
        <v>1.9567556565924594E-5</v>
      </c>
      <c r="BV3753">
        <f t="shared" ca="1" si="1415"/>
        <v>0</v>
      </c>
      <c r="BW3753" s="35">
        <f ca="1">IFERROR(VLOOKUP($B3753,OFFSET(Input!$A$1,0,MATCH(Index!BW$6&amp;" Index",Input!$1:$1,0)-1,10000,2),2,0)/100,BW3752)</f>
        <v>1.1599999999999999E-2</v>
      </c>
      <c r="BX3753">
        <f t="shared" ca="1" si="1421"/>
        <v>1.9211389535803799E-2</v>
      </c>
      <c r="BY3753">
        <f t="shared" ca="1" si="1422"/>
        <v>1.5561632307366284E-2</v>
      </c>
      <c r="BZ3753">
        <f t="shared" ca="1" si="1423"/>
        <v>1.818045627655307E-3</v>
      </c>
      <c r="CA3753">
        <f t="shared" ca="1" si="1424"/>
        <v>1.5837188534208564</v>
      </c>
      <c r="CB3753">
        <f t="shared" ca="1" si="1425"/>
        <v>2.1924224671140677E-2</v>
      </c>
      <c r="CC3753">
        <f t="shared" ca="1" si="1426"/>
        <v>1.5288396525342012</v>
      </c>
      <c r="CD3753">
        <f t="shared" ca="1" si="1427"/>
        <v>1121.9663657829065</v>
      </c>
      <c r="CE3753">
        <v>1121.9663657829001</v>
      </c>
      <c r="CF3753" t="b">
        <f t="shared" ca="1" si="1416"/>
        <v>1</v>
      </c>
    </row>
    <row r="3754" spans="2:84" x14ac:dyDescent="0.25">
      <c r="B3754" s="2">
        <v>42968</v>
      </c>
      <c r="C3754">
        <f t="shared" ca="1" si="1417"/>
        <v>0</v>
      </c>
      <c r="D3754">
        <f t="shared" ca="1" si="1418"/>
        <v>0</v>
      </c>
      <c r="E3754">
        <f ca="1">IF($B3754&lt;VLOOKUP(E$6&amp;" Equity",Param,4,0),"",IFERROR(VLOOKUP($B3754,OFFSET(Input!$A$1,0,MATCH(Index!E$6&amp;" Equity",Input!$1:$1,0)-1,10000,2),2,0),E3753))</f>
        <v>87.56</v>
      </c>
      <c r="F3754" s="33">
        <v>126.93</v>
      </c>
      <c r="H3754">
        <f ca="1">IFERROR(VLOOKUP($B3754,OFFSET(Input!$A$1,0,MATCH(Index!H$6,Input!$1:$1,0)-1,10000,2),2,0),0)</f>
        <v>0</v>
      </c>
      <c r="I3754">
        <f ca="1">IFERROR(VLOOKUP($B3754,OFFSET(Input!$A$1,0,MATCH(Index!I$6,Input!$1:$1,0)-1,10000,2),2,0),0)</f>
        <v>0</v>
      </c>
      <c r="K3754">
        <f t="shared" ca="1" si="1419"/>
        <v>120.85894440745349</v>
      </c>
      <c r="L3754" s="30">
        <f t="shared" ca="1" si="1420"/>
        <v>147.43848640544388</v>
      </c>
      <c r="N3754">
        <f t="shared" ca="1" si="1431"/>
        <v>1.0283952228987323E-3</v>
      </c>
      <c r="O3754">
        <f t="shared" ca="1" si="1432"/>
        <v>2.4452782841054119E-3</v>
      </c>
      <c r="Q3754">
        <f t="shared" ca="1" si="1443"/>
        <v>5.9342384051586747E-2</v>
      </c>
      <c r="R3754">
        <f t="shared" ca="1" si="1442"/>
        <v>7.687376124069735E-2</v>
      </c>
      <c r="T3754">
        <f t="shared" ca="1" si="1453"/>
        <v>4.3136404754442921E-2</v>
      </c>
      <c r="U3754">
        <f t="shared" ca="1" si="1448"/>
        <v>9.3818145968798117E-2</v>
      </c>
      <c r="W3754">
        <f t="shared" ca="1" si="1449"/>
        <v>-0.70033473277316238</v>
      </c>
      <c r="X3754">
        <f t="shared" ca="1" si="1450"/>
        <v>-0.43881891289848729</v>
      </c>
      <c r="Z3754">
        <f t="shared" ref="Z3754:AB3817" ca="1" si="1461">AVERAGE(OFFSET($K3754,0,0,-Z$5,1))</f>
        <v>120.9334805312315</v>
      </c>
      <c r="AA3754">
        <f t="shared" ca="1" si="1461"/>
        <v>121.57348661895057</v>
      </c>
      <c r="AB3754">
        <f t="shared" ca="1" si="1461"/>
        <v>121.65401847195282</v>
      </c>
      <c r="AC3754">
        <f t="shared" ref="AC3754:AC3817" ca="1" si="1462">MAX(AB3754,AA3754)</f>
        <v>121.65401847195282</v>
      </c>
      <c r="AE3754">
        <f ca="1">IFERROR(VLOOKUP($B3754,OFFSET(Input!$A$1,0,MATCH(Index!AE$6&amp;" Index",Input!$1:$1,0)-1,10000,2),2,0),AE3753)</f>
        <v>13.19</v>
      </c>
      <c r="AF3754">
        <f t="shared" ca="1" si="1454"/>
        <v>12.233333333333333</v>
      </c>
      <c r="AG3754">
        <f t="shared" ca="1" si="1454"/>
        <v>11.659500000000001</v>
      </c>
      <c r="AH3754">
        <f t="shared" ca="1" si="1454"/>
        <v>11.249600000000003</v>
      </c>
      <c r="AI3754">
        <f t="shared" ca="1" si="1455"/>
        <v>11.659500000000001</v>
      </c>
      <c r="AK3754">
        <f t="shared" ca="1" si="1456"/>
        <v>-1</v>
      </c>
      <c r="AL3754">
        <f t="shared" ca="1" si="1457"/>
        <v>1</v>
      </c>
      <c r="AN3754" t="str">
        <f t="shared" ca="1" si="1411"/>
        <v>Not Down</v>
      </c>
      <c r="AO3754" t="str">
        <f t="shared" ca="1" si="1428"/>
        <v>Not Up</v>
      </c>
      <c r="AQ3754">
        <f t="shared" ca="1" si="1409"/>
        <v>1</v>
      </c>
      <c r="AR3754">
        <f t="shared" ca="1" si="1410"/>
        <v>0</v>
      </c>
      <c r="AT3754">
        <f t="shared" ca="1" si="1444"/>
        <v>1</v>
      </c>
      <c r="AU3754">
        <f t="shared" ca="1" si="1445"/>
        <v>0</v>
      </c>
      <c r="AW3754" s="34">
        <f t="shared" ca="1" si="1412"/>
        <v>5.9160944726477122E-2</v>
      </c>
      <c r="AX3754" s="34">
        <f t="shared" ca="1" si="1413"/>
        <v>4.3072723304967711E-2</v>
      </c>
      <c r="AY3754" s="23">
        <f t="shared" ca="1" si="1458"/>
        <v>5.9160944726477122E-2</v>
      </c>
      <c r="BA3754" s="6">
        <f t="shared" ca="1" si="1451"/>
        <v>0.84515215622685635</v>
      </c>
      <c r="BB3754">
        <f t="shared" ca="1" si="1452"/>
        <v>0.8518050090530106</v>
      </c>
      <c r="BC3754" t="str">
        <f t="shared" ca="1" si="1440"/>
        <v>HYG UP Equity</v>
      </c>
      <c r="BD3754" t="str">
        <f t="shared" ca="1" si="1441"/>
        <v>HYG UP Equity</v>
      </c>
      <c r="BF3754">
        <f t="shared" ca="1" si="1459"/>
        <v>1</v>
      </c>
      <c r="BG3754">
        <f t="shared" ca="1" si="1460"/>
        <v>0</v>
      </c>
      <c r="BI3754">
        <f t="shared" ca="1" si="1429"/>
        <v>1</v>
      </c>
      <c r="BJ3754">
        <f t="shared" ca="1" si="1430"/>
        <v>0</v>
      </c>
      <c r="BL3754">
        <f t="shared" ca="1" si="1446"/>
        <v>11.881335490250201</v>
      </c>
      <c r="BM3754">
        <f t="shared" ca="1" si="1447"/>
        <v>0</v>
      </c>
      <c r="BN3754" s="9">
        <f t="shared" ca="1" si="1438"/>
        <v>1</v>
      </c>
      <c r="BO3754" s="9">
        <f t="shared" ca="1" si="1439"/>
        <v>0</v>
      </c>
      <c r="BP3754" s="9">
        <f t="shared" ca="1" si="1433"/>
        <v>1</v>
      </c>
      <c r="BQ3754" s="9">
        <f t="shared" ca="1" si="1434"/>
        <v>0</v>
      </c>
      <c r="BR3754">
        <f t="shared" ca="1" si="1435"/>
        <v>1435.9656655024532</v>
      </c>
      <c r="BS3754">
        <f t="shared" ca="1" si="1436"/>
        <v>1.0289242025838252E-3</v>
      </c>
      <c r="BT3754">
        <f t="shared" ca="1" si="1437"/>
        <v>5.4166666666666671E-5</v>
      </c>
      <c r="BU3754">
        <f t="shared" ca="1" si="1414"/>
        <v>0</v>
      </c>
      <c r="BV3754">
        <f t="shared" ca="1" si="1415"/>
        <v>0</v>
      </c>
      <c r="BW3754" s="35">
        <f ca="1">IFERROR(VLOOKUP($B3754,OFFSET(Input!$A$1,0,MATCH(Index!BW$6&amp;" Index",Input!$1:$1,0)-1,10000,2),2,0)/100,BW3753)</f>
        <v>1.1599999999999999E-2</v>
      </c>
      <c r="BX3754">
        <f t="shared" ca="1" si="1421"/>
        <v>5.1766897561322779E-2</v>
      </c>
      <c r="BY3754">
        <f t="shared" ca="1" si="1422"/>
        <v>4.6748598574287765E-2</v>
      </c>
      <c r="BZ3754">
        <f t="shared" ca="1" si="1423"/>
        <v>1.6072746890602358E-2</v>
      </c>
      <c r="CA3754">
        <f t="shared" ca="1" si="1424"/>
        <v>0.98333933157272491</v>
      </c>
      <c r="CB3754">
        <f t="shared" ca="1" si="1425"/>
        <v>0</v>
      </c>
      <c r="CC3754">
        <f t="shared" ca="1" si="1426"/>
        <v>0.90089658232771663</v>
      </c>
      <c r="CD3754">
        <f t="shared" ca="1" si="1427"/>
        <v>1122.8672623652342</v>
      </c>
      <c r="CE3754">
        <v>1122.8672623652301</v>
      </c>
      <c r="CF3754" t="b">
        <f t="shared" ca="1" si="1416"/>
        <v>1</v>
      </c>
    </row>
    <row r="3755" spans="2:84" x14ac:dyDescent="0.25">
      <c r="B3755" s="2">
        <v>42969</v>
      </c>
      <c r="C3755">
        <f t="shared" ca="1" si="1417"/>
        <v>0</v>
      </c>
      <c r="D3755">
        <f t="shared" ca="1" si="1418"/>
        <v>0</v>
      </c>
      <c r="E3755">
        <f ca="1">IF($B3755&lt;VLOOKUP(E$6&amp;" Equity",Param,4,0),"",IFERROR(VLOOKUP($B3755,OFFSET(Input!$A$1,0,MATCH(Index!E$6&amp;" Equity",Input!$1:$1,0)-1,10000,2),2,0),E3754))</f>
        <v>87.92</v>
      </c>
      <c r="F3755" s="33">
        <v>126.44</v>
      </c>
      <c r="H3755">
        <f ca="1">IFERROR(VLOOKUP($B3755,OFFSET(Input!$A$1,0,MATCH(Index!H$6,Input!$1:$1,0)-1,10000,2),2,0),0)</f>
        <v>0</v>
      </c>
      <c r="I3755">
        <f ca="1">IFERROR(VLOOKUP($B3755,OFFSET(Input!$A$1,0,MATCH(Index!I$6,Input!$1:$1,0)-1,10000,2),2,0),0)</f>
        <v>0</v>
      </c>
      <c r="K3755">
        <f t="shared" ca="1" si="1419"/>
        <v>121.35585189930688</v>
      </c>
      <c r="L3755" s="30">
        <f t="shared" ca="1" si="1420"/>
        <v>146.86931553694416</v>
      </c>
      <c r="N3755">
        <f t="shared" ca="1" si="1431"/>
        <v>4.1030374407036996E-3</v>
      </c>
      <c r="O3755">
        <f t="shared" ca="1" si="1432"/>
        <v>-3.8678660526689883E-3</v>
      </c>
      <c r="Q3755">
        <f t="shared" ca="1" si="1443"/>
        <v>5.8980764135529641E-2</v>
      </c>
      <c r="R3755">
        <f t="shared" ca="1" si="1442"/>
        <v>7.7195678465690198E-2</v>
      </c>
      <c r="T3755">
        <f t="shared" ca="1" si="1453"/>
        <v>4.5500702195100141E-2</v>
      </c>
      <c r="U3755">
        <f t="shared" ca="1" si="1448"/>
        <v>8.2622758696795584E-2</v>
      </c>
      <c r="W3755">
        <f t="shared" ca="1" si="1449"/>
        <v>-0.8754100700961468</v>
      </c>
      <c r="X3755">
        <f t="shared" ca="1" si="1450"/>
        <v>-0.50579732712262959</v>
      </c>
      <c r="Z3755">
        <f t="shared" ca="1" si="1461"/>
        <v>120.91139575381578</v>
      </c>
      <c r="AA3755">
        <f t="shared" ca="1" si="1461"/>
        <v>121.53532402079745</v>
      </c>
      <c r="AB3755">
        <f t="shared" ca="1" si="1461"/>
        <v>121.63668451451407</v>
      </c>
      <c r="AC3755">
        <f t="shared" ca="1" si="1462"/>
        <v>121.63668451451407</v>
      </c>
      <c r="AE3755">
        <f ca="1">IFERROR(VLOOKUP($B3755,OFFSET(Input!$A$1,0,MATCH(Index!AE$6&amp;" Index",Input!$1:$1,0)-1,10000,2),2,0),AE3754)</f>
        <v>11.35</v>
      </c>
      <c r="AF3755">
        <f t="shared" ca="1" si="1454"/>
        <v>12.317333333333332</v>
      </c>
      <c r="AG3755">
        <f t="shared" ca="1" si="1454"/>
        <v>11.755500000000001</v>
      </c>
      <c r="AH3755">
        <f t="shared" ca="1" si="1454"/>
        <v>11.308000000000002</v>
      </c>
      <c r="AI3755">
        <f t="shared" ca="1" si="1455"/>
        <v>11.755500000000001</v>
      </c>
      <c r="AK3755">
        <f t="shared" ca="1" si="1456"/>
        <v>-1</v>
      </c>
      <c r="AL3755">
        <f t="shared" ca="1" si="1457"/>
        <v>1</v>
      </c>
      <c r="AN3755" t="str">
        <f t="shared" ca="1" si="1411"/>
        <v>Not Down</v>
      </c>
      <c r="AO3755" t="str">
        <f t="shared" ca="1" si="1428"/>
        <v>Not Up</v>
      </c>
      <c r="AQ3755">
        <f t="shared" ca="1" si="1409"/>
        <v>1</v>
      </c>
      <c r="AR3755">
        <f t="shared" ca="1" si="1410"/>
        <v>0</v>
      </c>
      <c r="AT3755">
        <f t="shared" ca="1" si="1444"/>
        <v>1</v>
      </c>
      <c r="AU3755">
        <f t="shared" ca="1" si="1445"/>
        <v>0</v>
      </c>
      <c r="AW3755" s="34">
        <f t="shared" ca="1" si="1412"/>
        <v>5.9342384051586747E-2</v>
      </c>
      <c r="AX3755" s="34">
        <f t="shared" ca="1" si="1413"/>
        <v>4.3136404754442921E-2</v>
      </c>
      <c r="AY3755" s="23">
        <f t="shared" ca="1" si="1458"/>
        <v>5.9342384051586747E-2</v>
      </c>
      <c r="BA3755" s="6">
        <f t="shared" ca="1" si="1451"/>
        <v>0.84256810371040458</v>
      </c>
      <c r="BB3755">
        <f t="shared" ca="1" si="1452"/>
        <v>0.8518050090530106</v>
      </c>
      <c r="BC3755" t="str">
        <f t="shared" ca="1" si="1440"/>
        <v>HYG UP Equity</v>
      </c>
      <c r="BD3755" t="str">
        <f t="shared" ca="1" si="1441"/>
        <v>HYG UP Equity</v>
      </c>
      <c r="BF3755">
        <f t="shared" ca="1" si="1459"/>
        <v>1</v>
      </c>
      <c r="BG3755">
        <f t="shared" ca="1" si="1460"/>
        <v>0</v>
      </c>
      <c r="BI3755">
        <f t="shared" ca="1" si="1429"/>
        <v>1</v>
      </c>
      <c r="BJ3755">
        <f t="shared" ca="1" si="1430"/>
        <v>0</v>
      </c>
      <c r="BL3755">
        <f t="shared" ca="1" si="1446"/>
        <v>11.881335490250201</v>
      </c>
      <c r="BM3755">
        <f t="shared" ca="1" si="1447"/>
        <v>0</v>
      </c>
      <c r="BN3755" s="9">
        <f t="shared" ca="1" si="1438"/>
        <v>0.99999999999999989</v>
      </c>
      <c r="BO3755" s="9">
        <f t="shared" ca="1" si="1439"/>
        <v>0</v>
      </c>
      <c r="BP3755" s="9">
        <f t="shared" ca="1" si="1433"/>
        <v>0.99999999999999989</v>
      </c>
      <c r="BQ3755" s="9">
        <f t="shared" ca="1" si="1434"/>
        <v>0</v>
      </c>
      <c r="BR3755">
        <f t="shared" ca="1" si="1435"/>
        <v>1441.8695901207823</v>
      </c>
      <c r="BS3755">
        <f t="shared" ca="1" si="1436"/>
        <v>4.1114664230241793E-3</v>
      </c>
      <c r="BT3755">
        <f t="shared" ca="1" si="1437"/>
        <v>1.8055555555555555E-5</v>
      </c>
      <c r="BU3755">
        <f t="shared" ca="1" si="1414"/>
        <v>0</v>
      </c>
      <c r="BV3755">
        <f t="shared" ca="1" si="1415"/>
        <v>0</v>
      </c>
      <c r="BW3755" s="35">
        <f ca="1">IFERROR(VLOOKUP($B3755,OFFSET(Input!$A$1,0,MATCH(Index!BW$6&amp;" Index",Input!$1:$1,0)-1,10000,2),2,0)/100,BW3754)</f>
        <v>1.1599999999999999E-2</v>
      </c>
      <c r="BX3755">
        <f t="shared" ca="1" si="1421"/>
        <v>1.7269488141106272E-2</v>
      </c>
      <c r="BY3755">
        <f t="shared" ca="1" si="1422"/>
        <v>1.5595378643961587E-2</v>
      </c>
      <c r="BZ3755">
        <f t="shared" ca="1" si="1423"/>
        <v>5.3618842329396805E-3</v>
      </c>
      <c r="CA3755">
        <f t="shared" ca="1" si="1424"/>
        <v>3.9324694505523343</v>
      </c>
      <c r="CB3755">
        <f t="shared" ca="1" si="1425"/>
        <v>0</v>
      </c>
      <c r="CC3755">
        <f t="shared" ca="1" si="1426"/>
        <v>3.9049664680002056</v>
      </c>
      <c r="CD3755">
        <f t="shared" ca="1" si="1427"/>
        <v>1126.7722288332343</v>
      </c>
      <c r="CE3755">
        <v>1126.77222883323</v>
      </c>
      <c r="CF3755" t="b">
        <f t="shared" ca="1" si="1416"/>
        <v>1</v>
      </c>
    </row>
    <row r="3756" spans="2:84" x14ac:dyDescent="0.25">
      <c r="B3756" s="2">
        <v>42970</v>
      </c>
      <c r="C3756">
        <f t="shared" ca="1" si="1417"/>
        <v>0</v>
      </c>
      <c r="D3756">
        <f t="shared" ca="1" si="1418"/>
        <v>0</v>
      </c>
      <c r="E3756">
        <f ca="1">IF($B3756&lt;VLOOKUP(E$6&amp;" Equity",Param,4,0),"",IFERROR(VLOOKUP($B3756,OFFSET(Input!$A$1,0,MATCH(Index!E$6&amp;" Equity",Input!$1:$1,0)-1,10000,2),2,0),E3755))</f>
        <v>87.93</v>
      </c>
      <c r="F3756" s="33">
        <v>127.3</v>
      </c>
      <c r="H3756">
        <f ca="1">IFERROR(VLOOKUP($B3756,OFFSET(Input!$A$1,0,MATCH(Index!H$6,Input!$1:$1,0)-1,10000,2),2,0),0)</f>
        <v>0</v>
      </c>
      <c r="I3756">
        <f ca="1">IFERROR(VLOOKUP($B3756,OFFSET(Input!$A$1,0,MATCH(Index!I$6,Input!$1:$1,0)-1,10000,2),2,0),0)</f>
        <v>0</v>
      </c>
      <c r="K3756">
        <f t="shared" ca="1" si="1419"/>
        <v>121.36965488519172</v>
      </c>
      <c r="L3756" s="30">
        <f t="shared" ca="1" si="1420"/>
        <v>147.86826848982119</v>
      </c>
      <c r="N3756">
        <f t="shared" ca="1" si="1431"/>
        <v>1.1373329554497902E-4</v>
      </c>
      <c r="O3756">
        <f t="shared" ca="1" si="1432"/>
        <v>6.778618215943874E-3</v>
      </c>
      <c r="Q3756">
        <f t="shared" ca="1" si="1443"/>
        <v>5.5696564028152179E-2</v>
      </c>
      <c r="R3756">
        <f t="shared" ca="1" si="1442"/>
        <v>7.9817694854652912E-2</v>
      </c>
      <c r="T3756">
        <f t="shared" ca="1" si="1453"/>
        <v>4.5205491071366399E-2</v>
      </c>
      <c r="U3756">
        <f t="shared" ca="1" si="1448"/>
        <v>8.5863452632708115E-2</v>
      </c>
      <c r="W3756">
        <f t="shared" ca="1" si="1449"/>
        <v>-0.77290278713321414</v>
      </c>
      <c r="X3756">
        <f t="shared" ca="1" si="1450"/>
        <v>-0.49505940930768089</v>
      </c>
      <c r="Z3756">
        <f t="shared" ca="1" si="1461"/>
        <v>120.93762142699693</v>
      </c>
      <c r="AA3756">
        <f t="shared" ca="1" si="1461"/>
        <v>121.48891669828814</v>
      </c>
      <c r="AB3756">
        <f t="shared" ca="1" si="1461"/>
        <v>121.61165510083337</v>
      </c>
      <c r="AC3756">
        <f t="shared" ca="1" si="1462"/>
        <v>121.61165510083337</v>
      </c>
      <c r="AE3756">
        <f ca="1">IFERROR(VLOOKUP($B3756,OFFSET(Input!$A$1,0,MATCH(Index!AE$6&amp;" Index",Input!$1:$1,0)-1,10000,2),2,0),AE3755)</f>
        <v>12.25</v>
      </c>
      <c r="AF3756">
        <f t="shared" ca="1" si="1454"/>
        <v>12.448666666666664</v>
      </c>
      <c r="AG3756">
        <f t="shared" ca="1" si="1454"/>
        <v>11.888000000000002</v>
      </c>
      <c r="AH3756">
        <f t="shared" ca="1" si="1454"/>
        <v>11.406400000000003</v>
      </c>
      <c r="AI3756">
        <f t="shared" ca="1" si="1455"/>
        <v>11.888000000000002</v>
      </c>
      <c r="AK3756">
        <f t="shared" ca="1" si="1456"/>
        <v>-1</v>
      </c>
      <c r="AL3756">
        <f t="shared" ca="1" si="1457"/>
        <v>1</v>
      </c>
      <c r="AN3756" t="str">
        <f t="shared" ca="1" si="1411"/>
        <v>Not Down</v>
      </c>
      <c r="AO3756" t="str">
        <f t="shared" ca="1" si="1428"/>
        <v>Not Up</v>
      </c>
      <c r="AQ3756">
        <f t="shared" ca="1" si="1409"/>
        <v>1</v>
      </c>
      <c r="AR3756">
        <f t="shared" ca="1" si="1410"/>
        <v>0</v>
      </c>
      <c r="AT3756">
        <f t="shared" ca="1" si="1444"/>
        <v>1</v>
      </c>
      <c r="AU3756">
        <f t="shared" ca="1" si="1445"/>
        <v>0</v>
      </c>
      <c r="AW3756" s="34">
        <f t="shared" ca="1" si="1412"/>
        <v>5.8980764135529641E-2</v>
      </c>
      <c r="AX3756" s="34">
        <f t="shared" ca="1" si="1413"/>
        <v>4.5500702195100141E-2</v>
      </c>
      <c r="AY3756" s="23">
        <f t="shared" ca="1" si="1458"/>
        <v>5.8980764135529641E-2</v>
      </c>
      <c r="BA3756" s="6">
        <f t="shared" ca="1" si="1451"/>
        <v>0.8477340151970042</v>
      </c>
      <c r="BB3756">
        <f t="shared" ca="1" si="1452"/>
        <v>0.8518050090530106</v>
      </c>
      <c r="BC3756" t="str">
        <f t="shared" ca="1" si="1440"/>
        <v>HYG UP Equity</v>
      </c>
      <c r="BD3756" t="str">
        <f t="shared" ca="1" si="1441"/>
        <v>HYG UP Equity</v>
      </c>
      <c r="BF3756">
        <f t="shared" ca="1" si="1459"/>
        <v>1</v>
      </c>
      <c r="BG3756">
        <f t="shared" ca="1" si="1460"/>
        <v>0</v>
      </c>
      <c r="BI3756">
        <f t="shared" ca="1" si="1429"/>
        <v>1</v>
      </c>
      <c r="BJ3756">
        <f t="shared" ca="1" si="1430"/>
        <v>0</v>
      </c>
      <c r="BL3756">
        <f t="shared" ca="1" si="1446"/>
        <v>11.881335490250201</v>
      </c>
      <c r="BM3756">
        <f t="shared" ca="1" si="1447"/>
        <v>0</v>
      </c>
      <c r="BN3756" s="9">
        <f t="shared" ca="1" si="1438"/>
        <v>1</v>
      </c>
      <c r="BO3756" s="9">
        <f t="shared" ca="1" si="1439"/>
        <v>0</v>
      </c>
      <c r="BP3756" s="9">
        <f t="shared" ca="1" si="1433"/>
        <v>1</v>
      </c>
      <c r="BQ3756" s="9">
        <f t="shared" ca="1" si="1434"/>
        <v>0</v>
      </c>
      <c r="BR3756">
        <f t="shared" ca="1" si="1435"/>
        <v>1442.0335880268472</v>
      </c>
      <c r="BS3756">
        <f t="shared" ca="1" si="1436"/>
        <v>1.1373976342143877E-4</v>
      </c>
      <c r="BT3756">
        <f t="shared" ca="1" si="1437"/>
        <v>1.8055555555555558E-5</v>
      </c>
      <c r="BU3756">
        <f t="shared" ca="1" si="1414"/>
        <v>0</v>
      </c>
      <c r="BV3756">
        <f t="shared" ca="1" si="1415"/>
        <v>0</v>
      </c>
      <c r="BW3756" s="35">
        <f ca="1">IFERROR(VLOOKUP($B3756,OFFSET(Input!$A$1,0,MATCH(Index!BW$6&amp;" Index",Input!$1:$1,0)-1,10000,2),2,0)/100,BW3755)</f>
        <v>1.1599999999999999E-2</v>
      </c>
      <c r="BX3756">
        <f t="shared" ca="1" si="1421"/>
        <v>1.7329545793841199E-2</v>
      </c>
      <c r="BY3756">
        <f t="shared" ca="1" si="1422"/>
        <v>1.5649614289350477E-2</v>
      </c>
      <c r="BZ3756">
        <f t="shared" ca="1" si="1423"/>
        <v>5.3805311192072734E-3</v>
      </c>
      <c r="CA3756">
        <f t="shared" ca="1" si="1424"/>
        <v>0.10916631353312238</v>
      </c>
      <c r="CB3756">
        <f t="shared" ca="1" si="1425"/>
        <v>0</v>
      </c>
      <c r="CC3756">
        <f t="shared" ca="1" si="1426"/>
        <v>8.1567684569137974E-2</v>
      </c>
      <c r="CD3756">
        <f t="shared" ca="1" si="1427"/>
        <v>1126.8537965178034</v>
      </c>
      <c r="CE3756">
        <v>1126.8537965178</v>
      </c>
      <c r="CF3756" t="b">
        <f t="shared" ca="1" si="1416"/>
        <v>1</v>
      </c>
    </row>
    <row r="3757" spans="2:84" x14ac:dyDescent="0.25">
      <c r="B3757" s="2">
        <v>42971</v>
      </c>
      <c r="C3757">
        <f t="shared" ca="1" si="1417"/>
        <v>0</v>
      </c>
      <c r="D3757">
        <f t="shared" ca="1" si="1418"/>
        <v>0</v>
      </c>
      <c r="E3757">
        <f ca="1">IF($B3757&lt;VLOOKUP(E$6&amp;" Equity",Param,4,0),"",IFERROR(VLOOKUP($B3757,OFFSET(Input!$A$1,0,MATCH(Index!E$6&amp;" Equity",Input!$1:$1,0)-1,10000,2),2,0),E3756))</f>
        <v>88.06</v>
      </c>
      <c r="F3757" s="33">
        <v>126.83</v>
      </c>
      <c r="H3757">
        <f ca="1">IFERROR(VLOOKUP($B3757,OFFSET(Input!$A$1,0,MATCH(Index!H$6,Input!$1:$1,0)-1,10000,2),2,0),0)</f>
        <v>0</v>
      </c>
      <c r="I3757">
        <f ca="1">IFERROR(VLOOKUP($B3757,OFFSET(Input!$A$1,0,MATCH(Index!I$6,Input!$1:$1,0)-1,10000,2),2,0),0)</f>
        <v>0</v>
      </c>
      <c r="K3757">
        <f t="shared" ca="1" si="1419"/>
        <v>121.54909370169435</v>
      </c>
      <c r="L3757" s="30">
        <f t="shared" ca="1" si="1420"/>
        <v>147.32232908534189</v>
      </c>
      <c r="N3757">
        <f t="shared" ca="1" si="1431"/>
        <v>1.4773569366970571E-3</v>
      </c>
      <c r="O3757">
        <f t="shared" ca="1" si="1432"/>
        <v>-3.6988984840225984E-3</v>
      </c>
      <c r="Q3757">
        <f t="shared" ca="1" si="1443"/>
        <v>4.6086493942415117E-2</v>
      </c>
      <c r="R3757">
        <f t="shared" ca="1" si="1442"/>
        <v>6.9953945721021774E-2</v>
      </c>
      <c r="T3757">
        <f t="shared" ca="1" si="1453"/>
        <v>4.5422803815572919E-2</v>
      </c>
      <c r="U3757">
        <f t="shared" ca="1" si="1448"/>
        <v>8.5072637222949457E-2</v>
      </c>
      <c r="W3757">
        <f t="shared" ca="1" si="1449"/>
        <v>-0.68291332893720114</v>
      </c>
      <c r="X3757">
        <f t="shared" ca="1" si="1450"/>
        <v>-0.52776909589385368</v>
      </c>
      <c r="Z3757">
        <f t="shared" ca="1" si="1461"/>
        <v>121.05908770278333</v>
      </c>
      <c r="AA3757">
        <f t="shared" ca="1" si="1461"/>
        <v>121.45629240241571</v>
      </c>
      <c r="AB3757">
        <f t="shared" ca="1" si="1461"/>
        <v>121.59105404792035</v>
      </c>
      <c r="AC3757">
        <f t="shared" ca="1" si="1462"/>
        <v>121.59105404792035</v>
      </c>
      <c r="AE3757">
        <f ca="1">IFERROR(VLOOKUP($B3757,OFFSET(Input!$A$1,0,MATCH(Index!AE$6&amp;" Index",Input!$1:$1,0)-1,10000,2),2,0),AE3756)</f>
        <v>12.23</v>
      </c>
      <c r="AF3757">
        <f t="shared" ca="1" si="1454"/>
        <v>12.567999999999996</v>
      </c>
      <c r="AG3757">
        <f t="shared" ca="1" si="1454"/>
        <v>11.994</v>
      </c>
      <c r="AH3757">
        <f t="shared" ca="1" si="1454"/>
        <v>11.5124</v>
      </c>
      <c r="AI3757">
        <f t="shared" ca="1" si="1455"/>
        <v>11.994</v>
      </c>
      <c r="AK3757">
        <f t="shared" ca="1" si="1456"/>
        <v>-1</v>
      </c>
      <c r="AL3757">
        <f t="shared" ca="1" si="1457"/>
        <v>1</v>
      </c>
      <c r="AN3757" t="str">
        <f t="shared" ca="1" si="1411"/>
        <v>Not Down</v>
      </c>
      <c r="AO3757" t="str">
        <f t="shared" ca="1" si="1428"/>
        <v>Not Up</v>
      </c>
      <c r="AQ3757">
        <f t="shared" ca="1" si="1409"/>
        <v>1</v>
      </c>
      <c r="AR3757">
        <f t="shared" ca="1" si="1410"/>
        <v>0</v>
      </c>
      <c r="AT3757">
        <f t="shared" ca="1" si="1444"/>
        <v>1</v>
      </c>
      <c r="AU3757">
        <f t="shared" ca="1" si="1445"/>
        <v>0</v>
      </c>
      <c r="AW3757" s="34">
        <f t="shared" ca="1" si="1412"/>
        <v>5.5696564028152179E-2</v>
      </c>
      <c r="AX3757" s="34">
        <f t="shared" ca="1" si="1413"/>
        <v>4.5205491071366399E-2</v>
      </c>
      <c r="AY3757" s="23">
        <f t="shared" ca="1" si="1458"/>
        <v>5.5696564028152179E-2</v>
      </c>
      <c r="BA3757" s="6">
        <f t="shared" ca="1" si="1451"/>
        <v>0.89772144606132598</v>
      </c>
      <c r="BB3757">
        <f t="shared" ca="1" si="1452"/>
        <v>0.8518050090530106</v>
      </c>
      <c r="BC3757" t="str">
        <f t="shared" ca="1" si="1440"/>
        <v>HYG UP Equity</v>
      </c>
      <c r="BD3757" t="str">
        <f t="shared" ca="1" si="1441"/>
        <v>HYG UP Equity</v>
      </c>
      <c r="BF3757">
        <f t="shared" ca="1" si="1459"/>
        <v>1</v>
      </c>
      <c r="BG3757">
        <f t="shared" ca="1" si="1460"/>
        <v>0</v>
      </c>
      <c r="BI3757">
        <f t="shared" ca="1" si="1429"/>
        <v>1</v>
      </c>
      <c r="BJ3757">
        <f t="shared" ca="1" si="1430"/>
        <v>0</v>
      </c>
      <c r="BL3757">
        <f t="shared" ca="1" si="1446"/>
        <v>11.881335490250201</v>
      </c>
      <c r="BM3757">
        <f t="shared" ca="1" si="1447"/>
        <v>0</v>
      </c>
      <c r="BN3757" s="9">
        <f t="shared" ca="1" si="1438"/>
        <v>1</v>
      </c>
      <c r="BO3757" s="9">
        <f t="shared" ca="1" si="1439"/>
        <v>0</v>
      </c>
      <c r="BP3757" s="9">
        <f t="shared" ca="1" si="1433"/>
        <v>1</v>
      </c>
      <c r="BQ3757" s="9">
        <f t="shared" ca="1" si="1434"/>
        <v>0</v>
      </c>
      <c r="BR3757">
        <f t="shared" ca="1" si="1435"/>
        <v>1444.1655608056883</v>
      </c>
      <c r="BS3757">
        <f t="shared" ca="1" si="1436"/>
        <v>1.4784487660639556E-3</v>
      </c>
      <c r="BT3757">
        <f t="shared" ca="1" si="1437"/>
        <v>1.8055555555555558E-5</v>
      </c>
      <c r="BU3757">
        <f t="shared" ca="1" si="1414"/>
        <v>0</v>
      </c>
      <c r="BV3757">
        <f t="shared" ca="1" si="1415"/>
        <v>0</v>
      </c>
      <c r="BW3757" s="35">
        <f ca="1">IFERROR(VLOOKUP($B3757,OFFSET(Input!$A$1,0,MATCH(Index!BW$6&amp;" Index",Input!$1:$1,0)-1,10000,2),2,0)/100,BW3756)</f>
        <v>1.1599999999999999E-2</v>
      </c>
      <c r="BX3757">
        <f t="shared" ca="1" si="1421"/>
        <v>1.7330800289549263E-2</v>
      </c>
      <c r="BY3757">
        <f t="shared" ca="1" si="1422"/>
        <v>1.5650747173858382E-2</v>
      </c>
      <c r="BZ3757">
        <f t="shared" ca="1" si="1423"/>
        <v>5.3809206189250648E-3</v>
      </c>
      <c r="CA3757">
        <f t="shared" ca="1" si="1424"/>
        <v>1.4191034013960897</v>
      </c>
      <c r="CB3757">
        <f t="shared" ca="1" si="1425"/>
        <v>0</v>
      </c>
      <c r="CC3757">
        <f t="shared" ca="1" si="1426"/>
        <v>1.3915027745516071</v>
      </c>
      <c r="CD3757">
        <f t="shared" ca="1" si="1427"/>
        <v>1128.245299292355</v>
      </c>
      <c r="CE3757">
        <v>1128.24529929235</v>
      </c>
      <c r="CF3757" t="b">
        <f t="shared" ca="1" si="1416"/>
        <v>1</v>
      </c>
    </row>
    <row r="3758" spans="2:84" x14ac:dyDescent="0.25">
      <c r="B3758" s="2">
        <v>42972</v>
      </c>
      <c r="C3758">
        <f t="shared" ca="1" si="1417"/>
        <v>0</v>
      </c>
      <c r="D3758">
        <f t="shared" ca="1" si="1418"/>
        <v>0</v>
      </c>
      <c r="E3758">
        <f ca="1">IF($B3758&lt;VLOOKUP(E$6&amp;" Equity",Param,4,0),"",IFERROR(VLOOKUP($B3758,OFFSET(Input!$A$1,0,MATCH(Index!E$6&amp;" Equity",Input!$1:$1,0)-1,10000,2),2,0),E3757))</f>
        <v>88.22</v>
      </c>
      <c r="F3758" s="33">
        <v>127.32</v>
      </c>
      <c r="H3758">
        <f ca="1">IFERROR(VLOOKUP($B3758,OFFSET(Input!$A$1,0,MATCH(Index!H$6,Input!$1:$1,0)-1,10000,2),2,0),0)</f>
        <v>0</v>
      </c>
      <c r="I3758">
        <f ca="1">IFERROR(VLOOKUP($B3758,OFFSET(Input!$A$1,0,MATCH(Index!I$6,Input!$1:$1,0)-1,10000,2),2,0),0)</f>
        <v>0</v>
      </c>
      <c r="K3758">
        <f t="shared" ca="1" si="1419"/>
        <v>121.76994147585141</v>
      </c>
      <c r="L3758" s="30">
        <f t="shared" ca="1" si="1420"/>
        <v>147.89149995384159</v>
      </c>
      <c r="N3758">
        <f t="shared" ca="1" si="1431"/>
        <v>1.8152943491859357E-3</v>
      </c>
      <c r="O3758">
        <f t="shared" ca="1" si="1432"/>
        <v>3.8559953345537416E-3</v>
      </c>
      <c r="Q3758">
        <f t="shared" ca="1" si="1443"/>
        <v>4.6179353331169189E-2</v>
      </c>
      <c r="R3758">
        <f t="shared" ca="1" si="1442"/>
        <v>7.2543556472361367E-2</v>
      </c>
      <c r="T3758">
        <f t="shared" ca="1" si="1453"/>
        <v>4.5875836717646348E-2</v>
      </c>
      <c r="U3758">
        <f t="shared" ca="1" si="1448"/>
        <v>8.3574171177800735E-2</v>
      </c>
      <c r="W3758">
        <f t="shared" ca="1" si="1449"/>
        <v>-0.61069466427654384</v>
      </c>
      <c r="X3758">
        <f t="shared" ca="1" si="1450"/>
        <v>-0.51110741665767734</v>
      </c>
      <c r="Z3758">
        <f t="shared" ca="1" si="1461"/>
        <v>121.18193427715821</v>
      </c>
      <c r="AA3758">
        <f t="shared" ca="1" si="1461"/>
        <v>121.43402319727804</v>
      </c>
      <c r="AB3758">
        <f t="shared" ca="1" si="1461"/>
        <v>121.58313577462303</v>
      </c>
      <c r="AC3758">
        <f t="shared" ca="1" si="1462"/>
        <v>121.58313577462303</v>
      </c>
      <c r="AE3758">
        <f ca="1">IFERROR(VLOOKUP($B3758,OFFSET(Input!$A$1,0,MATCH(Index!AE$6&amp;" Index",Input!$1:$1,0)-1,10000,2),2,0),AE3757)</f>
        <v>11.28</v>
      </c>
      <c r="AF3758">
        <f t="shared" ca="1" si="1454"/>
        <v>12.65133333333333</v>
      </c>
      <c r="AG3758">
        <f t="shared" ca="1" si="1454"/>
        <v>12.0435</v>
      </c>
      <c r="AH3758">
        <f t="shared" ca="1" si="1454"/>
        <v>11.589199999999998</v>
      </c>
      <c r="AI3758">
        <f t="shared" ca="1" si="1455"/>
        <v>12.0435</v>
      </c>
      <c r="AK3758">
        <f t="shared" ca="1" si="1456"/>
        <v>-1</v>
      </c>
      <c r="AL3758">
        <f t="shared" ca="1" si="1457"/>
        <v>1</v>
      </c>
      <c r="AN3758" t="str">
        <f t="shared" ca="1" si="1411"/>
        <v>Not Down</v>
      </c>
      <c r="AO3758" t="str">
        <f t="shared" ca="1" si="1428"/>
        <v>Not Up</v>
      </c>
      <c r="AQ3758">
        <f t="shared" ca="1" si="1409"/>
        <v>1</v>
      </c>
      <c r="AR3758">
        <f t="shared" ca="1" si="1410"/>
        <v>0</v>
      </c>
      <c r="AT3758">
        <f t="shared" ca="1" si="1444"/>
        <v>1</v>
      </c>
      <c r="AU3758">
        <f t="shared" ca="1" si="1445"/>
        <v>0</v>
      </c>
      <c r="AW3758" s="34">
        <f t="shared" ca="1" si="1412"/>
        <v>4.6086493942415117E-2</v>
      </c>
      <c r="AX3758" s="34">
        <f t="shared" ca="1" si="1413"/>
        <v>4.5422803815572919E-2</v>
      </c>
      <c r="AY3758" s="23">
        <f t="shared" ca="1" si="1458"/>
        <v>4.6086493942415117E-2</v>
      </c>
      <c r="BA3758" s="6">
        <f t="shared" ca="1" si="1451"/>
        <v>1.0849165497916764</v>
      </c>
      <c r="BB3758">
        <f t="shared" ca="1" si="1452"/>
        <v>1.0849165497916764</v>
      </c>
      <c r="BC3758" t="str">
        <f t="shared" ca="1" si="1440"/>
        <v>HYG UP Equity</v>
      </c>
      <c r="BD3758" t="str">
        <f t="shared" ca="1" si="1441"/>
        <v>HYG UP Equity</v>
      </c>
      <c r="BF3758">
        <f t="shared" ca="1" si="1459"/>
        <v>1</v>
      </c>
      <c r="BG3758">
        <f t="shared" ca="1" si="1460"/>
        <v>0</v>
      </c>
      <c r="BI3758">
        <f t="shared" ca="1" si="1429"/>
        <v>1</v>
      </c>
      <c r="BJ3758">
        <f t="shared" ca="1" si="1430"/>
        <v>0</v>
      </c>
      <c r="BL3758">
        <f t="shared" ca="1" si="1446"/>
        <v>11.881335490250201</v>
      </c>
      <c r="BM3758">
        <f t="shared" ca="1" si="1447"/>
        <v>0</v>
      </c>
      <c r="BN3758" s="9">
        <f t="shared" ca="1" si="1438"/>
        <v>1</v>
      </c>
      <c r="BO3758" s="9">
        <f t="shared" ca="1" si="1439"/>
        <v>0</v>
      </c>
      <c r="BP3758" s="9">
        <f t="shared" ca="1" si="1433"/>
        <v>1</v>
      </c>
      <c r="BQ3758" s="9">
        <f t="shared" ca="1" si="1434"/>
        <v>0</v>
      </c>
      <c r="BR3758">
        <f t="shared" ca="1" si="1435"/>
        <v>1446.7895273027234</v>
      </c>
      <c r="BS3758">
        <f t="shared" ca="1" si="1436"/>
        <v>1.8169429934136172E-3</v>
      </c>
      <c r="BT3758">
        <f t="shared" ca="1" si="1437"/>
        <v>1.8055555555555558E-5</v>
      </c>
      <c r="BU3758">
        <f t="shared" ca="1" si="1414"/>
        <v>4.6622308147733162E-5</v>
      </c>
      <c r="BV3758">
        <f t="shared" ca="1" si="1415"/>
        <v>0</v>
      </c>
      <c r="BW3758" s="35">
        <f ca="1">IFERROR(VLOOKUP($B3758,OFFSET(Input!$A$1,0,MATCH(Index!BW$6&amp;" Index",Input!$1:$1,0)-1,10000,2),2,0)/100,BW3757)</f>
        <v>1.1599999999999999E-2</v>
      </c>
      <c r="BX3758">
        <f t="shared" ca="1" si="1421"/>
        <v>1.7352201341542549E-2</v>
      </c>
      <c r="BY3758">
        <f t="shared" ca="1" si="1422"/>
        <v>1.5670073601282707E-2</v>
      </c>
      <c r="BZ3758">
        <f t="shared" ca="1" si="1423"/>
        <v>5.3875652839153361E-3</v>
      </c>
      <c r="CA3758">
        <f t="shared" ca="1" si="1424"/>
        <v>1.7461639743406947</v>
      </c>
      <c r="CB3758">
        <f t="shared" ca="1" si="1425"/>
        <v>5.2601400009839601E-2</v>
      </c>
      <c r="CC3758">
        <f t="shared" ca="1" si="1426"/>
        <v>1.6659278646719451</v>
      </c>
      <c r="CD3758">
        <f t="shared" ca="1" si="1427"/>
        <v>1129.9112271570268</v>
      </c>
      <c r="CE3758">
        <v>1129.91122715702</v>
      </c>
      <c r="CF3758" t="b">
        <f t="shared" ca="1" si="1416"/>
        <v>1</v>
      </c>
    </row>
    <row r="3759" spans="2:84" x14ac:dyDescent="0.25">
      <c r="B3759" s="2">
        <v>42975</v>
      </c>
      <c r="C3759">
        <f t="shared" ca="1" si="1417"/>
        <v>0</v>
      </c>
      <c r="D3759">
        <f t="shared" ca="1" si="1418"/>
        <v>0</v>
      </c>
      <c r="E3759">
        <f ca="1">IF($B3759&lt;VLOOKUP(E$6&amp;" Equity",Param,4,0),"",IFERROR(VLOOKUP($B3759,OFFSET(Input!$A$1,0,MATCH(Index!E$6&amp;" Equity",Input!$1:$1,0)-1,10000,2),2,0),E3758))</f>
        <v>88.23</v>
      </c>
      <c r="F3759" s="33">
        <v>127.24</v>
      </c>
      <c r="H3759">
        <f ca="1">IFERROR(VLOOKUP($B3759,OFFSET(Input!$A$1,0,MATCH(Index!H$6,Input!$1:$1,0)-1,10000,2),2,0),0)</f>
        <v>0</v>
      </c>
      <c r="I3759">
        <f ca="1">IFERROR(VLOOKUP($B3759,OFFSET(Input!$A$1,0,MATCH(Index!I$6,Input!$1:$1,0)-1,10000,2),2,0),0)</f>
        <v>0</v>
      </c>
      <c r="K3759">
        <f t="shared" ca="1" si="1419"/>
        <v>121.78374446173623</v>
      </c>
      <c r="L3759" s="30">
        <f t="shared" ca="1" si="1420"/>
        <v>147.79857409776</v>
      </c>
      <c r="N3759">
        <f t="shared" ca="1" si="1431"/>
        <v>1.1334655721969742E-4</v>
      </c>
      <c r="O3759">
        <f t="shared" ca="1" si="1432"/>
        <v>-6.2853553294874389E-4</v>
      </c>
      <c r="Q3759">
        <f t="shared" ca="1" si="1443"/>
        <v>3.7912281872638405E-2</v>
      </c>
      <c r="R3759">
        <f t="shared" ca="1" si="1442"/>
        <v>6.7845423308491123E-2</v>
      </c>
      <c r="T3759">
        <f t="shared" ca="1" si="1453"/>
        <v>4.5877600986906145E-2</v>
      </c>
      <c r="U3759">
        <f t="shared" ca="1" si="1448"/>
        <v>8.3493542041634047E-2</v>
      </c>
      <c r="W3759">
        <f t="shared" ca="1" si="1449"/>
        <v>-0.53077132253038584</v>
      </c>
      <c r="X3759">
        <f t="shared" ca="1" si="1450"/>
        <v>-0.51181566012086921</v>
      </c>
      <c r="Z3759">
        <f t="shared" ca="1" si="1461"/>
        <v>121.24266741505141</v>
      </c>
      <c r="AA3759">
        <f t="shared" ca="1" si="1461"/>
        <v>121.41244414143462</v>
      </c>
      <c r="AB3759">
        <f t="shared" ca="1" si="1461"/>
        <v>121.57192075211168</v>
      </c>
      <c r="AC3759">
        <f t="shared" ca="1" si="1462"/>
        <v>121.57192075211168</v>
      </c>
      <c r="AE3759">
        <f ca="1">IFERROR(VLOOKUP($B3759,OFFSET(Input!$A$1,0,MATCH(Index!AE$6&amp;" Index",Input!$1:$1,0)-1,10000,2),2,0),AE3758)</f>
        <v>11.32</v>
      </c>
      <c r="AF3759">
        <f t="shared" ca="1" si="1454"/>
        <v>12.744</v>
      </c>
      <c r="AG3759">
        <f t="shared" ca="1" si="1454"/>
        <v>12.096499999999999</v>
      </c>
      <c r="AH3759">
        <f t="shared" ca="1" si="1454"/>
        <v>11.6648</v>
      </c>
      <c r="AI3759">
        <f t="shared" ca="1" si="1455"/>
        <v>12.096499999999999</v>
      </c>
      <c r="AK3759">
        <f t="shared" ca="1" si="1456"/>
        <v>-1</v>
      </c>
      <c r="AL3759">
        <f t="shared" ca="1" si="1457"/>
        <v>1</v>
      </c>
      <c r="AN3759" t="str">
        <f t="shared" ca="1" si="1411"/>
        <v>Not Down</v>
      </c>
      <c r="AO3759" t="str">
        <f t="shared" ca="1" si="1428"/>
        <v>Not Up</v>
      </c>
      <c r="AQ3759">
        <f t="shared" ca="1" si="1409"/>
        <v>1</v>
      </c>
      <c r="AR3759">
        <f t="shared" ca="1" si="1410"/>
        <v>0</v>
      </c>
      <c r="AT3759">
        <f t="shared" ca="1" si="1444"/>
        <v>1</v>
      </c>
      <c r="AU3759">
        <f t="shared" ca="1" si="1445"/>
        <v>0</v>
      </c>
      <c r="AW3759" s="34">
        <f t="shared" ca="1" si="1412"/>
        <v>4.6179353331169189E-2</v>
      </c>
      <c r="AX3759" s="34">
        <f t="shared" ca="1" si="1413"/>
        <v>4.5875836717646348E-2</v>
      </c>
      <c r="AY3759" s="23">
        <f t="shared" ca="1" si="1458"/>
        <v>4.6179353331169189E-2</v>
      </c>
      <c r="BA3759" s="6">
        <f t="shared" ca="1" si="1451"/>
        <v>1.0827349538966375</v>
      </c>
      <c r="BB3759">
        <f t="shared" ca="1" si="1452"/>
        <v>1.0849165497916764</v>
      </c>
      <c r="BC3759" t="str">
        <f t="shared" ca="1" si="1440"/>
        <v>HYG UP Equity</v>
      </c>
      <c r="BD3759" t="str">
        <f t="shared" ca="1" si="1441"/>
        <v>HYG UP Equity</v>
      </c>
      <c r="BF3759">
        <f t="shared" ca="1" si="1459"/>
        <v>1</v>
      </c>
      <c r="BG3759">
        <f t="shared" ca="1" si="1460"/>
        <v>0</v>
      </c>
      <c r="BI3759">
        <f t="shared" ca="1" si="1429"/>
        <v>1</v>
      </c>
      <c r="BJ3759">
        <f t="shared" ca="1" si="1430"/>
        <v>0</v>
      </c>
      <c r="BL3759">
        <f t="shared" ca="1" si="1446"/>
        <v>11.881335490250201</v>
      </c>
      <c r="BM3759">
        <f t="shared" ca="1" si="1447"/>
        <v>0</v>
      </c>
      <c r="BN3759" s="9">
        <f t="shared" ca="1" si="1438"/>
        <v>1</v>
      </c>
      <c r="BO3759" s="9">
        <f t="shared" ca="1" si="1439"/>
        <v>0</v>
      </c>
      <c r="BP3759" s="9">
        <f t="shared" ca="1" si="1433"/>
        <v>1</v>
      </c>
      <c r="BQ3759" s="9">
        <f t="shared" ca="1" si="1434"/>
        <v>0</v>
      </c>
      <c r="BR3759">
        <f t="shared" ca="1" si="1435"/>
        <v>1446.9535252087881</v>
      </c>
      <c r="BS3759">
        <f t="shared" ca="1" si="1436"/>
        <v>1.133529811834233E-4</v>
      </c>
      <c r="BT3759">
        <f t="shared" ca="1" si="1437"/>
        <v>5.4166666666666671E-5</v>
      </c>
      <c r="BU3759">
        <f t="shared" ca="1" si="1414"/>
        <v>0</v>
      </c>
      <c r="BV3759">
        <f t="shared" ca="1" si="1415"/>
        <v>0</v>
      </c>
      <c r="BW3759" s="35">
        <f ca="1">IFERROR(VLOOKUP($B3759,OFFSET(Input!$A$1,0,MATCH(Index!BW$6&amp;" Index",Input!$1:$1,0)-1,10000,2),2,0)/100,BW3758)</f>
        <v>1.1599999999999999E-2</v>
      </c>
      <c r="BX3759">
        <f t="shared" ca="1" si="1421"/>
        <v>6.6400716965812706E-2</v>
      </c>
      <c r="BY3759">
        <f t="shared" ca="1" si="1422"/>
        <v>4.7079634464876119E-2</v>
      </c>
      <c r="BZ3759">
        <f t="shared" ca="1" si="1423"/>
        <v>-9.2749890881685393E-3</v>
      </c>
      <c r="CA3759">
        <f t="shared" ca="1" si="1424"/>
        <v>0.13895481638384463</v>
      </c>
      <c r="CB3759">
        <f t="shared" ca="1" si="1425"/>
        <v>0</v>
      </c>
      <c r="CC3759">
        <f t="shared" ca="1" si="1426"/>
        <v>1.6199475864987267E-2</v>
      </c>
      <c r="CD3759">
        <f t="shared" ca="1" si="1427"/>
        <v>1129.9274266328919</v>
      </c>
      <c r="CE3759">
        <v>1129.92742663288</v>
      </c>
      <c r="CF3759" t="b">
        <f t="shared" ca="1" si="1416"/>
        <v>1</v>
      </c>
    </row>
    <row r="3760" spans="2:84" x14ac:dyDescent="0.25">
      <c r="B3760" s="2">
        <v>42976</v>
      </c>
      <c r="C3760">
        <f t="shared" ca="1" si="1417"/>
        <v>0</v>
      </c>
      <c r="D3760">
        <f t="shared" ca="1" si="1418"/>
        <v>0</v>
      </c>
      <c r="E3760">
        <f ca="1">IF($B3760&lt;VLOOKUP(E$6&amp;" Equity",Param,4,0),"",IFERROR(VLOOKUP($B3760,OFFSET(Input!$A$1,0,MATCH(Index!E$6&amp;" Equity",Input!$1:$1,0)-1,10000,2),2,0),E3759))</f>
        <v>88.12</v>
      </c>
      <c r="F3760" s="33">
        <v>127.65</v>
      </c>
      <c r="H3760">
        <f ca="1">IFERROR(VLOOKUP($B3760,OFFSET(Input!$A$1,0,MATCH(Index!H$6,Input!$1:$1,0)-1,10000,2),2,0),0)</f>
        <v>0</v>
      </c>
      <c r="I3760">
        <f ca="1">IFERROR(VLOOKUP($B3760,OFFSET(Input!$A$1,0,MATCH(Index!I$6,Input!$1:$1,0)-1,10000,2),2,0),0)</f>
        <v>0</v>
      </c>
      <c r="K3760">
        <f t="shared" ca="1" si="1419"/>
        <v>121.63191161700325</v>
      </c>
      <c r="L3760" s="30">
        <f t="shared" ca="1" si="1420"/>
        <v>148.27481911017813</v>
      </c>
      <c r="N3760">
        <f t="shared" ca="1" si="1431"/>
        <v>-1.2475192998709288E-3</v>
      </c>
      <c r="O3760">
        <f t="shared" ca="1" si="1432"/>
        <v>3.2170768065496423E-3</v>
      </c>
      <c r="Q3760">
        <f t="shared" ca="1" si="1443"/>
        <v>3.838773561795665E-2</v>
      </c>
      <c r="R3760">
        <f t="shared" ca="1" si="1442"/>
        <v>6.6441584670259971E-2</v>
      </c>
      <c r="T3760">
        <f t="shared" ca="1" si="1453"/>
        <v>4.5957798040720976E-2</v>
      </c>
      <c r="U3760">
        <f t="shared" ca="1" si="1448"/>
        <v>8.0547766561893441E-2</v>
      </c>
      <c r="W3760">
        <f t="shared" ca="1" si="1449"/>
        <v>-0.56067174274757015</v>
      </c>
      <c r="X3760">
        <f t="shared" ca="1" si="1450"/>
        <v>-0.56668436950272094</v>
      </c>
      <c r="Z3760">
        <f t="shared" ca="1" si="1461"/>
        <v>121.28407637270587</v>
      </c>
      <c r="AA3760">
        <f t="shared" ca="1" si="1461"/>
        <v>121.37724652742834</v>
      </c>
      <c r="AB3760">
        <f t="shared" ca="1" si="1461"/>
        <v>121.55243306229704</v>
      </c>
      <c r="AC3760">
        <f t="shared" ca="1" si="1462"/>
        <v>121.55243306229704</v>
      </c>
      <c r="AE3760">
        <f ca="1">IFERROR(VLOOKUP($B3760,OFFSET(Input!$A$1,0,MATCH(Index!AE$6&amp;" Index",Input!$1:$1,0)-1,10000,2),2,0),AE3759)</f>
        <v>11.7</v>
      </c>
      <c r="AF3760">
        <f t="shared" ca="1" si="1454"/>
        <v>12.793333333333331</v>
      </c>
      <c r="AG3760">
        <f t="shared" ca="1" si="1454"/>
        <v>12.176999999999998</v>
      </c>
      <c r="AH3760">
        <f t="shared" ca="1" si="1454"/>
        <v>11.755599999999999</v>
      </c>
      <c r="AI3760">
        <f t="shared" ca="1" si="1455"/>
        <v>12.176999999999998</v>
      </c>
      <c r="AK3760">
        <f t="shared" ca="1" si="1456"/>
        <v>-1</v>
      </c>
      <c r="AL3760">
        <f t="shared" ca="1" si="1457"/>
        <v>1</v>
      </c>
      <c r="AN3760" t="str">
        <f t="shared" ca="1" si="1411"/>
        <v>Not Down</v>
      </c>
      <c r="AO3760" t="str">
        <f t="shared" ca="1" si="1428"/>
        <v>Not Up</v>
      </c>
      <c r="AQ3760">
        <f t="shared" ca="1" si="1409"/>
        <v>1</v>
      </c>
      <c r="AR3760">
        <f t="shared" ca="1" si="1410"/>
        <v>0</v>
      </c>
      <c r="AT3760">
        <f t="shared" ca="1" si="1444"/>
        <v>1</v>
      </c>
      <c r="AU3760">
        <f t="shared" ca="1" si="1445"/>
        <v>0</v>
      </c>
      <c r="AW3760" s="34">
        <f t="shared" ca="1" si="1412"/>
        <v>3.7912281872638405E-2</v>
      </c>
      <c r="AX3760" s="34">
        <f t="shared" ca="1" si="1413"/>
        <v>4.5877600986906145E-2</v>
      </c>
      <c r="AY3760" s="23">
        <f t="shared" ca="1" si="1458"/>
        <v>4.5877600986906145E-2</v>
      </c>
      <c r="BA3760" s="6">
        <f t="shared" ca="1" si="1451"/>
        <v>1.0898564642530115</v>
      </c>
      <c r="BB3760">
        <f t="shared" ca="1" si="1452"/>
        <v>1.0849165497916764</v>
      </c>
      <c r="BC3760" t="str">
        <f t="shared" ca="1" si="1440"/>
        <v>HYG UP Equity</v>
      </c>
      <c r="BD3760" t="str">
        <f t="shared" ca="1" si="1441"/>
        <v>HYG UP Equity</v>
      </c>
      <c r="BF3760">
        <f t="shared" ca="1" si="1459"/>
        <v>1</v>
      </c>
      <c r="BG3760">
        <f t="shared" ca="1" si="1460"/>
        <v>0</v>
      </c>
      <c r="BI3760">
        <f t="shared" ca="1" si="1429"/>
        <v>1</v>
      </c>
      <c r="BJ3760">
        <f t="shared" ca="1" si="1430"/>
        <v>0</v>
      </c>
      <c r="BL3760">
        <f t="shared" ca="1" si="1446"/>
        <v>11.881335490250201</v>
      </c>
      <c r="BM3760">
        <f t="shared" ca="1" si="1447"/>
        <v>0</v>
      </c>
      <c r="BN3760" s="9">
        <f t="shared" ca="1" si="1438"/>
        <v>1</v>
      </c>
      <c r="BO3760" s="9">
        <f t="shared" ca="1" si="1439"/>
        <v>0</v>
      </c>
      <c r="BP3760" s="9">
        <f t="shared" ca="1" si="1433"/>
        <v>1</v>
      </c>
      <c r="BQ3760" s="9">
        <f t="shared" ca="1" si="1434"/>
        <v>0</v>
      </c>
      <c r="BR3760">
        <f t="shared" ca="1" si="1435"/>
        <v>1445.1495482420764</v>
      </c>
      <c r="BS3760">
        <f t="shared" ca="1" si="1436"/>
        <v>-1.2467414711548885E-3</v>
      </c>
      <c r="BT3760">
        <f t="shared" ca="1" si="1437"/>
        <v>1.8055555555555558E-5</v>
      </c>
      <c r="BU3760">
        <f t="shared" ca="1" si="1414"/>
        <v>0</v>
      </c>
      <c r="BV3760">
        <f t="shared" ca="1" si="1415"/>
        <v>0</v>
      </c>
      <c r="BW3760" s="35">
        <f ca="1">IFERROR(VLOOKUP($B3760,OFFSET(Input!$A$1,0,MATCH(Index!BW$6&amp;" Index",Input!$1:$1,0)-1,10000,2),2,0)/100,BW3759)</f>
        <v>1.1599999999999999E-2</v>
      </c>
      <c r="BX3760">
        <f t="shared" ca="1" si="1421"/>
        <v>2.2133889649761224E-2</v>
      </c>
      <c r="BY3760">
        <f t="shared" ca="1" si="1422"/>
        <v>1.5693436481012388E-2</v>
      </c>
      <c r="BZ3760">
        <f t="shared" ca="1" si="1423"/>
        <v>-3.0917073543943658E-3</v>
      </c>
      <c r="CA3760">
        <f t="shared" ca="1" si="1424"/>
        <v>-1.5283516510702118</v>
      </c>
      <c r="CB3760">
        <f t="shared" ca="1" si="1425"/>
        <v>0</v>
      </c>
      <c r="CC3760">
        <f t="shared" ca="1" si="1426"/>
        <v>-1.5692706845553797</v>
      </c>
      <c r="CD3760">
        <f t="shared" ca="1" si="1427"/>
        <v>1128.3581559483364</v>
      </c>
      <c r="CE3760">
        <v>1128.35815594833</v>
      </c>
      <c r="CF3760" t="b">
        <f t="shared" ca="1" si="1416"/>
        <v>1</v>
      </c>
    </row>
    <row r="3761" spans="2:84" x14ac:dyDescent="0.25">
      <c r="B3761" s="2">
        <v>42977</v>
      </c>
      <c r="C3761">
        <f t="shared" ca="1" si="1417"/>
        <v>0</v>
      </c>
      <c r="D3761">
        <f t="shared" ca="1" si="1418"/>
        <v>0</v>
      </c>
      <c r="E3761">
        <f ca="1">IF($B3761&lt;VLOOKUP(E$6&amp;" Equity",Param,4,0),"",IFERROR(VLOOKUP($B3761,OFFSET(Input!$A$1,0,MATCH(Index!E$6&amp;" Equity",Input!$1:$1,0)-1,10000,2),2,0),E3760))</f>
        <v>88.36</v>
      </c>
      <c r="F3761" s="33">
        <v>127.61</v>
      </c>
      <c r="H3761">
        <f ca="1">IFERROR(VLOOKUP($B3761,OFFSET(Input!$A$1,0,MATCH(Index!H$6,Input!$1:$1,0)-1,10000,2),2,0),0)</f>
        <v>0</v>
      </c>
      <c r="I3761">
        <f ca="1">IFERROR(VLOOKUP($B3761,OFFSET(Input!$A$1,0,MATCH(Index!I$6,Input!$1:$1,0)-1,10000,2),2,0),0)</f>
        <v>0</v>
      </c>
      <c r="K3761">
        <f t="shared" ca="1" si="1419"/>
        <v>121.96318327823884</v>
      </c>
      <c r="L3761" s="30">
        <f t="shared" ca="1" si="1420"/>
        <v>148.22835618213733</v>
      </c>
      <c r="N3761">
        <f t="shared" ca="1" si="1431"/>
        <v>2.719856617774049E-3</v>
      </c>
      <c r="O3761">
        <f t="shared" ca="1" si="1432"/>
        <v>-3.1340594160792748E-4</v>
      </c>
      <c r="Q3761">
        <f t="shared" ca="1" si="1443"/>
        <v>4.0739557668900417E-2</v>
      </c>
      <c r="R3761">
        <f t="shared" ca="1" si="1442"/>
        <v>6.3861538377455923E-2</v>
      </c>
      <c r="T3761">
        <f t="shared" ca="1" si="1453"/>
        <v>4.6954102598760927E-2</v>
      </c>
      <c r="U3761">
        <f t="shared" ca="1" si="1448"/>
        <v>8.0530791153431952E-2</v>
      </c>
      <c r="W3761">
        <f t="shared" ca="1" si="1449"/>
        <v>-0.56194862601287232</v>
      </c>
      <c r="X3761">
        <f t="shared" ca="1" si="1450"/>
        <v>-0.55803958328966807</v>
      </c>
      <c r="Z3761">
        <f t="shared" ca="1" si="1461"/>
        <v>121.35723219789539</v>
      </c>
      <c r="AA3761">
        <f t="shared" ca="1" si="1461"/>
        <v>121.35723219789536</v>
      </c>
      <c r="AB3761">
        <f t="shared" ca="1" si="1461"/>
        <v>121.53904834001146</v>
      </c>
      <c r="AC3761">
        <f t="shared" ca="1" si="1462"/>
        <v>121.53904834001146</v>
      </c>
      <c r="AE3761">
        <f ca="1">IFERROR(VLOOKUP($B3761,OFFSET(Input!$A$1,0,MATCH(Index!AE$6&amp;" Index",Input!$1:$1,0)-1,10000,2),2,0),AE3760)</f>
        <v>11.22</v>
      </c>
      <c r="AF3761">
        <f t="shared" ca="1" si="1454"/>
        <v>12.800666666666665</v>
      </c>
      <c r="AG3761">
        <f t="shared" ca="1" si="1454"/>
        <v>12.223999999999997</v>
      </c>
      <c r="AH3761">
        <f t="shared" ca="1" si="1454"/>
        <v>11.820399999999999</v>
      </c>
      <c r="AI3761">
        <f t="shared" ca="1" si="1455"/>
        <v>12.223999999999997</v>
      </c>
      <c r="AK3761">
        <f t="shared" ca="1" si="1456"/>
        <v>-1</v>
      </c>
      <c r="AL3761">
        <f t="shared" ca="1" si="1457"/>
        <v>1</v>
      </c>
      <c r="AN3761" t="str">
        <f t="shared" ca="1" si="1411"/>
        <v>Not Down</v>
      </c>
      <c r="AO3761" t="str">
        <f t="shared" ca="1" si="1428"/>
        <v>Not Up</v>
      </c>
      <c r="AQ3761">
        <f t="shared" ref="AQ3761:AQ3824" ca="1" si="1463">IF($C3761=1,IF(AND(AN3761="Not Down",AO3761="Not Up"),1,0),AQ3760)</f>
        <v>1</v>
      </c>
      <c r="AR3761">
        <f t="shared" ref="AR3761:AR3824" ca="1" si="1464">IF($C3761=1,IF(AND(AN3761="Not Down",AO3761="Not Up"),0,1),AR3760)</f>
        <v>0</v>
      </c>
      <c r="AT3761">
        <f t="shared" ca="1" si="1444"/>
        <v>1</v>
      </c>
      <c r="AU3761">
        <f t="shared" ca="1" si="1445"/>
        <v>0</v>
      </c>
      <c r="AW3761" s="34">
        <f t="shared" ca="1" si="1412"/>
        <v>3.838773561795665E-2</v>
      </c>
      <c r="AX3761" s="34">
        <f t="shared" ca="1" si="1413"/>
        <v>4.5957798040720976E-2</v>
      </c>
      <c r="AY3761" s="23">
        <f t="shared" ca="1" si="1458"/>
        <v>4.5957798040720976E-2</v>
      </c>
      <c r="BA3761" s="6">
        <f t="shared" ca="1" si="1451"/>
        <v>1.0879546482122018</v>
      </c>
      <c r="BB3761">
        <f t="shared" ca="1" si="1452"/>
        <v>1.0849165497916764</v>
      </c>
      <c r="BC3761" t="str">
        <f t="shared" ca="1" si="1440"/>
        <v>HYG UP Equity</v>
      </c>
      <c r="BD3761" t="str">
        <f t="shared" ca="1" si="1441"/>
        <v>HYG UP Equity</v>
      </c>
      <c r="BF3761">
        <f t="shared" ca="1" si="1459"/>
        <v>1</v>
      </c>
      <c r="BG3761">
        <f t="shared" ca="1" si="1460"/>
        <v>0</v>
      </c>
      <c r="BI3761">
        <f t="shared" ca="1" si="1429"/>
        <v>1</v>
      </c>
      <c r="BJ3761">
        <f t="shared" ca="1" si="1430"/>
        <v>0</v>
      </c>
      <c r="BL3761">
        <f t="shared" ca="1" si="1446"/>
        <v>11.881335490250201</v>
      </c>
      <c r="BM3761">
        <f t="shared" ca="1" si="1447"/>
        <v>0</v>
      </c>
      <c r="BN3761" s="9">
        <f t="shared" ca="1" si="1438"/>
        <v>1</v>
      </c>
      <c r="BO3761" s="9">
        <f t="shared" ca="1" si="1439"/>
        <v>0</v>
      </c>
      <c r="BP3761" s="9">
        <f t="shared" ca="1" si="1433"/>
        <v>1</v>
      </c>
      <c r="BQ3761" s="9">
        <f t="shared" ca="1" si="1434"/>
        <v>0</v>
      </c>
      <c r="BR3761">
        <f t="shared" ca="1" si="1435"/>
        <v>1449.085497987629</v>
      </c>
      <c r="BS3761">
        <f t="shared" ca="1" si="1436"/>
        <v>2.7235587834770758E-3</v>
      </c>
      <c r="BT3761">
        <f t="shared" ca="1" si="1437"/>
        <v>1.8055555555555558E-5</v>
      </c>
      <c r="BU3761">
        <f t="shared" ca="1" si="1414"/>
        <v>0</v>
      </c>
      <c r="BV3761">
        <f t="shared" ca="1" si="1415"/>
        <v>0</v>
      </c>
      <c r="BW3761" s="35">
        <f ca="1">IFERROR(VLOOKUP($B3761,OFFSET(Input!$A$1,0,MATCH(Index!BW$6&amp;" Index",Input!$1:$1,0)-1,10000,2),2,0)/100,BW3760)</f>
        <v>1.1599999999999999E-2</v>
      </c>
      <c r="BX3761">
        <f t="shared" ca="1" si="1421"/>
        <v>2.2103149565624973E-2</v>
      </c>
      <c r="BY3761">
        <f t="shared" ca="1" si="1422"/>
        <v>1.5671641054838006E-2</v>
      </c>
      <c r="BZ3761">
        <f t="shared" ca="1" si="1423"/>
        <v>-3.0874135160450008E-3</v>
      </c>
      <c r="CA3761">
        <f t="shared" ca="1" si="1424"/>
        <v>3.3341110417088529</v>
      </c>
      <c r="CB3761">
        <f t="shared" ca="1" si="1425"/>
        <v>0</v>
      </c>
      <c r="CC3761">
        <f t="shared" ca="1" si="1426"/>
        <v>3.2932488375723454</v>
      </c>
      <c r="CD3761">
        <f t="shared" ca="1" si="1427"/>
        <v>1131.6514047859087</v>
      </c>
      <c r="CE3761">
        <v>1131.6514047859</v>
      </c>
      <c r="CF3761" t="b">
        <f t="shared" ca="1" si="1416"/>
        <v>1</v>
      </c>
    </row>
    <row r="3762" spans="2:84" x14ac:dyDescent="0.25">
      <c r="B3762" s="2">
        <v>42978</v>
      </c>
      <c r="C3762">
        <f t="shared" ca="1" si="1417"/>
        <v>0</v>
      </c>
      <c r="D3762">
        <f t="shared" ca="1" si="1418"/>
        <v>0</v>
      </c>
      <c r="E3762">
        <f ca="1">IF($B3762&lt;VLOOKUP(E$6&amp;" Equity",Param,4,0),"",IFERROR(VLOOKUP($B3762,OFFSET(Input!$A$1,0,MATCH(Index!E$6&amp;" Equity",Input!$1:$1,0)-1,10000,2),2,0),E3761))</f>
        <v>88.6</v>
      </c>
      <c r="F3762" s="33">
        <v>127.99</v>
      </c>
      <c r="H3762">
        <f ca="1">IFERROR(VLOOKUP($B3762,OFFSET(Input!$A$1,0,MATCH(Index!H$6,Input!$1:$1,0)-1,10000,2),2,0),0)</f>
        <v>0</v>
      </c>
      <c r="I3762">
        <f ca="1">IFERROR(VLOOKUP($B3762,OFFSET(Input!$A$1,0,MATCH(Index!I$6,Input!$1:$1,0)-1,10000,2),2,0),0)</f>
        <v>0</v>
      </c>
      <c r="K3762">
        <f t="shared" ca="1" si="1419"/>
        <v>122.29445493947442</v>
      </c>
      <c r="L3762" s="30">
        <f t="shared" ca="1" si="1420"/>
        <v>148.66975399852487</v>
      </c>
      <c r="N3762">
        <f t="shared" ca="1" si="1431"/>
        <v>2.712479059118692E-3</v>
      </c>
      <c r="O3762">
        <f t="shared" ca="1" si="1432"/>
        <v>2.9733981218154565E-3</v>
      </c>
      <c r="Q3762">
        <f t="shared" ca="1" si="1443"/>
        <v>3.2501979485209213E-2</v>
      </c>
      <c r="R3762">
        <f t="shared" ca="1" si="1442"/>
        <v>5.3875205613836998E-2</v>
      </c>
      <c r="T3762">
        <f t="shared" ca="1" si="1453"/>
        <v>4.7444373651469383E-2</v>
      </c>
      <c r="U3762">
        <f t="shared" ca="1" si="1448"/>
        <v>7.2541313488198769E-2</v>
      </c>
      <c r="W3762">
        <f t="shared" ca="1" si="1449"/>
        <v>-0.11906339299189445</v>
      </c>
      <c r="X3762">
        <f t="shared" ca="1" si="1450"/>
        <v>-0.51125484273439448</v>
      </c>
      <c r="Z3762">
        <f t="shared" ca="1" si="1461"/>
        <v>121.53114982004408</v>
      </c>
      <c r="AA3762">
        <f t="shared" ca="1" si="1461"/>
        <v>121.36551398942626</v>
      </c>
      <c r="AB3762">
        <f t="shared" ca="1" si="1461"/>
        <v>121.54276335282474</v>
      </c>
      <c r="AC3762">
        <f t="shared" ca="1" si="1462"/>
        <v>121.54276335282474</v>
      </c>
      <c r="AE3762">
        <f ca="1">IFERROR(VLOOKUP($B3762,OFFSET(Input!$A$1,0,MATCH(Index!AE$6&amp;" Index",Input!$1:$1,0)-1,10000,2),2,0),AE3761)</f>
        <v>10.59</v>
      </c>
      <c r="AF3762">
        <f t="shared" ca="1" si="1454"/>
        <v>12.437333333333331</v>
      </c>
      <c r="AG3762">
        <f t="shared" ca="1" si="1454"/>
        <v>12.231499999999997</v>
      </c>
      <c r="AH3762">
        <f t="shared" ca="1" si="1454"/>
        <v>11.839600000000001</v>
      </c>
      <c r="AI3762">
        <f t="shared" ca="1" si="1455"/>
        <v>12.231499999999997</v>
      </c>
      <c r="AK3762">
        <f t="shared" ca="1" si="1456"/>
        <v>-1</v>
      </c>
      <c r="AL3762">
        <f t="shared" ca="1" si="1457"/>
        <v>1</v>
      </c>
      <c r="AN3762" t="str">
        <f t="shared" ref="AN3762:AN3825" ca="1" si="1465">IF($C3762=1,IF(SUM(AK3748:AK3762)=-15,"Down","Not Down"),AN3761)</f>
        <v>Not Down</v>
      </c>
      <c r="AO3762" t="str">
        <f t="shared" ca="1" si="1428"/>
        <v>Not Up</v>
      </c>
      <c r="AQ3762">
        <f t="shared" ca="1" si="1463"/>
        <v>1</v>
      </c>
      <c r="AR3762">
        <f t="shared" ca="1" si="1464"/>
        <v>0</v>
      </c>
      <c r="AT3762">
        <f t="shared" ca="1" si="1444"/>
        <v>1</v>
      </c>
      <c r="AU3762">
        <f t="shared" ca="1" si="1445"/>
        <v>0</v>
      </c>
      <c r="AW3762" s="34">
        <f t="shared" ca="1" si="1412"/>
        <v>4.0739557668900417E-2</v>
      </c>
      <c r="AX3762" s="34">
        <f t="shared" ca="1" si="1413"/>
        <v>4.6954102598760927E-2</v>
      </c>
      <c r="AY3762" s="23">
        <f t="shared" ca="1" si="1458"/>
        <v>4.6954102598760927E-2</v>
      </c>
      <c r="BA3762" s="6">
        <f t="shared" ca="1" si="1451"/>
        <v>1.0648696755482119</v>
      </c>
      <c r="BB3762">
        <f t="shared" ca="1" si="1452"/>
        <v>1.0849165497916764</v>
      </c>
      <c r="BC3762" t="str">
        <f t="shared" ca="1" si="1440"/>
        <v>HYG UP Equity</v>
      </c>
      <c r="BD3762" t="str">
        <f t="shared" ca="1" si="1441"/>
        <v>HYG UP Equity</v>
      </c>
      <c r="BF3762">
        <f t="shared" ca="1" si="1459"/>
        <v>1</v>
      </c>
      <c r="BG3762">
        <f t="shared" ca="1" si="1460"/>
        <v>0</v>
      </c>
      <c r="BI3762">
        <f t="shared" ca="1" si="1429"/>
        <v>1</v>
      </c>
      <c r="BJ3762">
        <f t="shared" ca="1" si="1430"/>
        <v>0</v>
      </c>
      <c r="BL3762">
        <f t="shared" ca="1" si="1446"/>
        <v>11.881335490250201</v>
      </c>
      <c r="BM3762">
        <f t="shared" ca="1" si="1447"/>
        <v>0</v>
      </c>
      <c r="BN3762" s="9">
        <f t="shared" ca="1" si="1438"/>
        <v>1</v>
      </c>
      <c r="BO3762" s="9">
        <f t="shared" ca="1" si="1439"/>
        <v>0</v>
      </c>
      <c r="BP3762" s="9">
        <f t="shared" ca="1" si="1433"/>
        <v>1</v>
      </c>
      <c r="BQ3762" s="9">
        <f t="shared" ca="1" si="1434"/>
        <v>0</v>
      </c>
      <c r="BR3762">
        <f t="shared" ca="1" si="1435"/>
        <v>1453.0214477331815</v>
      </c>
      <c r="BS3762">
        <f t="shared" ca="1" si="1436"/>
        <v>2.7161611588952805E-3</v>
      </c>
      <c r="BT3762">
        <f t="shared" ca="1" si="1437"/>
        <v>1.8055555555555558E-5</v>
      </c>
      <c r="BU3762">
        <f t="shared" ca="1" si="1414"/>
        <v>0</v>
      </c>
      <c r="BV3762">
        <f t="shared" ca="1" si="1415"/>
        <v>0</v>
      </c>
      <c r="BW3762" s="35">
        <f ca="1">IFERROR(VLOOKUP($B3762,OFFSET(Input!$A$1,0,MATCH(Index!BW$6&amp;" Index",Input!$1:$1,0)-1,10000,2),2,0)/100,BW3761)</f>
        <v>1.0700000000000001E-2</v>
      </c>
      <c r="BX3762">
        <f t="shared" ca="1" si="1421"/>
        <v>2.2167660263075022E-2</v>
      </c>
      <c r="BY3762">
        <f t="shared" ca="1" si="1422"/>
        <v>1.571738062202651E-2</v>
      </c>
      <c r="BZ3762">
        <f t="shared" ca="1" si="1423"/>
        <v>-3.0964245033093013E-3</v>
      </c>
      <c r="CA3762">
        <f t="shared" ca="1" si="1424"/>
        <v>3.3347596314545007</v>
      </c>
      <c r="CB3762">
        <f t="shared" ca="1" si="1425"/>
        <v>0</v>
      </c>
      <c r="CC3762">
        <f t="shared" ca="1" si="1426"/>
        <v>3.2937781660660903</v>
      </c>
      <c r="CD3762">
        <f t="shared" ca="1" si="1427"/>
        <v>1134.9451829519749</v>
      </c>
      <c r="CE3762">
        <v>1134.9451829519701</v>
      </c>
      <c r="CF3762" t="b">
        <f t="shared" ca="1" si="1416"/>
        <v>1</v>
      </c>
    </row>
    <row r="3763" spans="2:84" x14ac:dyDescent="0.25">
      <c r="B3763" s="2">
        <v>42979</v>
      </c>
      <c r="C3763">
        <f t="shared" ca="1" si="1417"/>
        <v>1</v>
      </c>
      <c r="D3763">
        <f t="shared" ca="1" si="1418"/>
        <v>0</v>
      </c>
      <c r="E3763">
        <f ca="1">IF($B3763&lt;VLOOKUP(E$6&amp;" Equity",Param,4,0),"",IFERROR(VLOOKUP($B3763,OFFSET(Input!$A$1,0,MATCH(Index!E$6&amp;" Equity",Input!$1:$1,0)-1,10000,2),2,0),E3762))</f>
        <v>88.32</v>
      </c>
      <c r="F3763" s="33">
        <v>126.75</v>
      </c>
      <c r="H3763">
        <f ca="1">IFERROR(VLOOKUP($B3763,OFFSET(Input!$A$1,0,MATCH(Index!H$6,Input!$1:$1,0)-1,10000,2),2,0),0)</f>
        <v>0.37031199999999997</v>
      </c>
      <c r="I3763">
        <f ca="1">IFERROR(VLOOKUP($B3763,OFFSET(Input!$A$1,0,MATCH(Index!I$6,Input!$1:$1,0)-1,10000,2),2,0),0)</f>
        <v>0.26263999999999998</v>
      </c>
      <c r="K3763">
        <f t="shared" ca="1" si="1419"/>
        <v>122.41911246559738</v>
      </c>
      <c r="L3763" s="30">
        <f t="shared" ca="1" si="1420"/>
        <v>147.53447881477618</v>
      </c>
      <c r="N3763">
        <f t="shared" ca="1" si="1431"/>
        <v>1.018803642374969E-3</v>
      </c>
      <c r="O3763">
        <f t="shared" ca="1" si="1432"/>
        <v>-7.6655268025926796E-3</v>
      </c>
      <c r="Q3763">
        <f t="shared" ca="1" si="1443"/>
        <v>3.2043550641956901E-2</v>
      </c>
      <c r="R3763">
        <f t="shared" ca="1" si="1442"/>
        <v>6.6195793587847163E-2</v>
      </c>
      <c r="T3763">
        <f t="shared" ca="1" si="1453"/>
        <v>4.757523787997775E-2</v>
      </c>
      <c r="U3763">
        <f t="shared" ca="1" si="1448"/>
        <v>7.131755961290355E-2</v>
      </c>
      <c r="W3763">
        <f t="shared" ca="1" si="1449"/>
        <v>-0.18688482589880659</v>
      </c>
      <c r="X3763">
        <f t="shared" ca="1" si="1450"/>
        <v>-0.54044097527606916</v>
      </c>
      <c r="Z3763">
        <f t="shared" ca="1" si="1461"/>
        <v>121.6995893131548</v>
      </c>
      <c r="AA3763">
        <f t="shared" ca="1" si="1461"/>
        <v>121.37864835867478</v>
      </c>
      <c r="AB3763">
        <f t="shared" ca="1" si="1461"/>
        <v>121.55091482830443</v>
      </c>
      <c r="AC3763">
        <f t="shared" ca="1" si="1462"/>
        <v>121.55091482830443</v>
      </c>
      <c r="AE3763">
        <f ca="1">IFERROR(VLOOKUP($B3763,OFFSET(Input!$A$1,0,MATCH(Index!AE$6&amp;" Index",Input!$1:$1,0)-1,10000,2),2,0),AE3762)</f>
        <v>10.130000000000001</v>
      </c>
      <c r="AF3763">
        <f t="shared" ca="1" si="1454"/>
        <v>12.078666666666665</v>
      </c>
      <c r="AG3763">
        <f t="shared" ca="1" si="1454"/>
        <v>12.236499999999996</v>
      </c>
      <c r="AH3763">
        <f t="shared" ca="1" si="1454"/>
        <v>11.8332</v>
      </c>
      <c r="AI3763">
        <f t="shared" ca="1" si="1455"/>
        <v>12.236499999999996</v>
      </c>
      <c r="AK3763">
        <f t="shared" ca="1" si="1456"/>
        <v>1</v>
      </c>
      <c r="AL3763">
        <f t="shared" ca="1" si="1457"/>
        <v>-1</v>
      </c>
      <c r="AN3763" t="str">
        <f t="shared" ca="1" si="1465"/>
        <v>Not Down</v>
      </c>
      <c r="AO3763" t="str">
        <f t="shared" ca="1" si="1428"/>
        <v>Not Up</v>
      </c>
      <c r="AQ3763">
        <f t="shared" ca="1" si="1463"/>
        <v>1</v>
      </c>
      <c r="AR3763">
        <f t="shared" ca="1" si="1464"/>
        <v>0</v>
      </c>
      <c r="AT3763">
        <f t="shared" ca="1" si="1444"/>
        <v>1</v>
      </c>
      <c r="AU3763">
        <f t="shared" ca="1" si="1445"/>
        <v>0</v>
      </c>
      <c r="AW3763" s="34">
        <f t="shared" ca="1" si="1412"/>
        <v>3.2501979485209213E-2</v>
      </c>
      <c r="AX3763" s="34">
        <f t="shared" ca="1" si="1413"/>
        <v>4.7444373651469383E-2</v>
      </c>
      <c r="AY3763" s="23">
        <f t="shared" ca="1" si="1458"/>
        <v>4.7444373651469383E-2</v>
      </c>
      <c r="BA3763" s="6">
        <f t="shared" ca="1" si="1451"/>
        <v>1.0538657411162065</v>
      </c>
      <c r="BB3763">
        <f t="shared" ca="1" si="1452"/>
        <v>1.0849165497916764</v>
      </c>
      <c r="BC3763" t="str">
        <f t="shared" ca="1" si="1440"/>
        <v>HYG UP Equity</v>
      </c>
      <c r="BD3763" t="str">
        <f t="shared" ca="1" si="1441"/>
        <v>HYG UP Equity</v>
      </c>
      <c r="BF3763">
        <f t="shared" ca="1" si="1459"/>
        <v>1</v>
      </c>
      <c r="BG3763">
        <f t="shared" ca="1" si="1460"/>
        <v>0</v>
      </c>
      <c r="BI3763">
        <f t="shared" ca="1" si="1429"/>
        <v>1</v>
      </c>
      <c r="BJ3763">
        <f t="shared" ca="1" si="1430"/>
        <v>0</v>
      </c>
      <c r="BL3763">
        <f t="shared" ca="1" si="1446"/>
        <v>11.881335490250201</v>
      </c>
      <c r="BM3763">
        <f t="shared" ca="1" si="1447"/>
        <v>0</v>
      </c>
      <c r="BN3763" s="9">
        <f t="shared" ca="1" si="1438"/>
        <v>1</v>
      </c>
      <c r="BO3763" s="9">
        <f t="shared" ca="1" si="1439"/>
        <v>0</v>
      </c>
      <c r="BP3763" s="9">
        <f t="shared" ca="1" si="1433"/>
        <v>1</v>
      </c>
      <c r="BQ3763" s="9">
        <f t="shared" ca="1" si="1434"/>
        <v>0</v>
      </c>
      <c r="BR3763">
        <f t="shared" ca="1" si="1435"/>
        <v>1454.502545622433</v>
      </c>
      <c r="BS3763">
        <f t="shared" ca="1" si="1436"/>
        <v>1.019322799097111E-3</v>
      </c>
      <c r="BT3763">
        <f t="shared" ca="1" si="1437"/>
        <v>1.8055555555555558E-5</v>
      </c>
      <c r="BU3763">
        <f t="shared" ca="1" si="1414"/>
        <v>0</v>
      </c>
      <c r="BV3763">
        <f t="shared" ca="1" si="1415"/>
        <v>0</v>
      </c>
      <c r="BW3763" s="35">
        <f ca="1">IFERROR(VLOOKUP($B3763,OFFSET(Input!$A$1,0,MATCH(Index!BW$6&amp;" Index",Input!$1:$1,0)-1,10000,2),2,0)/100,BW3762)</f>
        <v>1.1599999999999999E-2</v>
      </c>
      <c r="BX3763">
        <f t="shared" ca="1" si="1421"/>
        <v>2.2232181329419745E-2</v>
      </c>
      <c r="BY3763">
        <f t="shared" ca="1" si="1422"/>
        <v>1.5763127540999653E-2</v>
      </c>
      <c r="BZ3763">
        <f t="shared" ca="1" si="1423"/>
        <v>-2.8644978660747828E-3</v>
      </c>
      <c r="CA3763">
        <f t="shared" ca="1" si="1424"/>
        <v>1.2551133767670644</v>
      </c>
      <c r="CB3763">
        <f t="shared" ca="1" si="1425"/>
        <v>0</v>
      </c>
      <c r="CC3763">
        <f t="shared" ca="1" si="1426"/>
        <v>1.2142535700305701</v>
      </c>
      <c r="CD3763">
        <f t="shared" ca="1" si="1427"/>
        <v>1136.1594365220055</v>
      </c>
      <c r="CE3763">
        <v>1136.1594365220001</v>
      </c>
      <c r="CF3763" t="b">
        <f t="shared" ca="1" si="1416"/>
        <v>1</v>
      </c>
    </row>
    <row r="3764" spans="2:84" x14ac:dyDescent="0.25">
      <c r="B3764" s="2">
        <v>42983</v>
      </c>
      <c r="C3764">
        <f t="shared" ca="1" si="1417"/>
        <v>0</v>
      </c>
      <c r="D3764">
        <f t="shared" ca="1" si="1418"/>
        <v>1</v>
      </c>
      <c r="E3764">
        <f ca="1">IF($B3764&lt;VLOOKUP(E$6&amp;" Equity",Param,4,0),"",IFERROR(VLOOKUP($B3764,OFFSET(Input!$A$1,0,MATCH(Index!E$6&amp;" Equity",Input!$1:$1,0)-1,10000,2),2,0),E3763))</f>
        <v>88.12</v>
      </c>
      <c r="F3764" s="33">
        <v>128.76</v>
      </c>
      <c r="H3764">
        <f ca="1">IFERROR(VLOOKUP($B3764,OFFSET(Input!$A$1,0,MATCH(Index!H$6,Input!$1:$1,0)-1,10000,2),2,0),0)</f>
        <v>0</v>
      </c>
      <c r="I3764">
        <f ca="1">IFERROR(VLOOKUP($B3764,OFFSET(Input!$A$1,0,MATCH(Index!I$6,Input!$1:$1,0)-1,10000,2),2,0),0)</f>
        <v>0</v>
      </c>
      <c r="K3764">
        <f t="shared" ca="1" si="1419"/>
        <v>122.14189527251406</v>
      </c>
      <c r="L3764" s="30">
        <f t="shared" ca="1" si="1420"/>
        <v>149.87407883385072</v>
      </c>
      <c r="N3764">
        <f t="shared" ca="1" si="1431"/>
        <v>-2.2670605946426767E-3</v>
      </c>
      <c r="O3764">
        <f t="shared" ca="1" si="1432"/>
        <v>1.57335639593148E-2</v>
      </c>
      <c r="Q3764">
        <f t="shared" ca="1" si="1443"/>
        <v>3.3610336301162377E-2</v>
      </c>
      <c r="R3764">
        <f t="shared" ca="1" si="1442"/>
        <v>0.10231978031103368</v>
      </c>
      <c r="T3764">
        <f t="shared" ca="1" si="1453"/>
        <v>4.8224336445425828E-2</v>
      </c>
      <c r="U3764">
        <f t="shared" ca="1" si="1448"/>
        <v>9.0495614839034982E-2</v>
      </c>
      <c r="W3764">
        <f t="shared" ca="1" si="1449"/>
        <v>-0.39506765332434118</v>
      </c>
      <c r="X3764">
        <f t="shared" ca="1" si="1450"/>
        <v>-0.52169812176885266</v>
      </c>
      <c r="Z3764">
        <f t="shared" ca="1" si="1461"/>
        <v>121.82788439966086</v>
      </c>
      <c r="AA3764">
        <f t="shared" ca="1" si="1461"/>
        <v>121.38068246544614</v>
      </c>
      <c r="AB3764">
        <f t="shared" ca="1" si="1461"/>
        <v>121.54797761606079</v>
      </c>
      <c r="AC3764">
        <f t="shared" ca="1" si="1462"/>
        <v>121.54797761606079</v>
      </c>
      <c r="AE3764">
        <f ca="1">IFERROR(VLOOKUP($B3764,OFFSET(Input!$A$1,0,MATCH(Index!AE$6&amp;" Index",Input!$1:$1,0)-1,10000,2),2,0),AE3763)</f>
        <v>12.23</v>
      </c>
      <c r="AF3764">
        <f t="shared" ca="1" si="1454"/>
        <v>12.071999999999999</v>
      </c>
      <c r="AG3764">
        <f t="shared" ca="1" si="1454"/>
        <v>12.351499999999998</v>
      </c>
      <c r="AH3764">
        <f t="shared" ca="1" si="1454"/>
        <v>11.911999999999999</v>
      </c>
      <c r="AI3764">
        <f t="shared" ca="1" si="1455"/>
        <v>12.351499999999998</v>
      </c>
      <c r="AK3764">
        <f t="shared" ca="1" si="1456"/>
        <v>1</v>
      </c>
      <c r="AL3764">
        <f t="shared" ca="1" si="1457"/>
        <v>-1</v>
      </c>
      <c r="AN3764" t="str">
        <f t="shared" ca="1" si="1465"/>
        <v>Not Down</v>
      </c>
      <c r="AO3764" t="str">
        <f t="shared" ca="1" si="1428"/>
        <v>Not Up</v>
      </c>
      <c r="AQ3764">
        <f t="shared" ca="1" si="1463"/>
        <v>1</v>
      </c>
      <c r="AR3764">
        <f t="shared" ca="1" si="1464"/>
        <v>0</v>
      </c>
      <c r="AT3764">
        <f t="shared" ca="1" si="1444"/>
        <v>1</v>
      </c>
      <c r="AU3764">
        <f t="shared" ca="1" si="1445"/>
        <v>0</v>
      </c>
      <c r="AW3764" s="34">
        <f t="shared" ca="1" si="1412"/>
        <v>3.2043550641956901E-2</v>
      </c>
      <c r="AX3764" s="34">
        <f t="shared" ca="1" si="1413"/>
        <v>4.757523787997775E-2</v>
      </c>
      <c r="AY3764" s="23">
        <f t="shared" ca="1" si="1458"/>
        <v>4.757523787997775E-2</v>
      </c>
      <c r="BA3764" s="6">
        <f t="shared" ca="1" si="1451"/>
        <v>1.0509668942936117</v>
      </c>
      <c r="BB3764">
        <f t="shared" ca="1" si="1452"/>
        <v>1.0509668942936117</v>
      </c>
      <c r="BC3764" t="str">
        <f t="shared" ca="1" si="1440"/>
        <v>HYG UP Equity</v>
      </c>
      <c r="BD3764" t="str">
        <f t="shared" ca="1" si="1441"/>
        <v>HYG UP Equity</v>
      </c>
      <c r="BF3764">
        <f t="shared" ca="1" si="1459"/>
        <v>1</v>
      </c>
      <c r="BG3764">
        <f t="shared" ca="1" si="1460"/>
        <v>0</v>
      </c>
      <c r="BI3764">
        <f t="shared" ca="1" si="1429"/>
        <v>1</v>
      </c>
      <c r="BJ3764">
        <f t="shared" ca="1" si="1430"/>
        <v>0</v>
      </c>
      <c r="BL3764">
        <f t="shared" ca="1" si="1446"/>
        <v>11.881335490250201</v>
      </c>
      <c r="BM3764">
        <f t="shared" ca="1" si="1447"/>
        <v>0</v>
      </c>
      <c r="BN3764" s="9">
        <f t="shared" ca="1" si="1438"/>
        <v>1</v>
      </c>
      <c r="BO3764" s="9">
        <f t="shared" ca="1" si="1439"/>
        <v>0</v>
      </c>
      <c r="BP3764" s="9">
        <f t="shared" ca="1" si="1433"/>
        <v>1</v>
      </c>
      <c r="BQ3764" s="9">
        <f t="shared" ca="1" si="1434"/>
        <v>0</v>
      </c>
      <c r="BR3764">
        <f t="shared" ca="1" si="1435"/>
        <v>1451.2088351477446</v>
      </c>
      <c r="BS3764">
        <f t="shared" ca="1" si="1436"/>
        <v>-2.2644927536231707E-3</v>
      </c>
      <c r="BT3764">
        <f t="shared" ca="1" si="1437"/>
        <v>7.2222222222222232E-5</v>
      </c>
      <c r="BU3764">
        <f t="shared" ca="1" si="1414"/>
        <v>6.7899310996129446E-6</v>
      </c>
      <c r="BV3764">
        <f t="shared" ca="1" si="1415"/>
        <v>0</v>
      </c>
      <c r="BW3764" s="35">
        <f ca="1">IFERROR(VLOOKUP($B3764,OFFSET(Input!$A$1,0,MATCH(Index!BW$6&amp;" Index",Input!$1:$1,0)-1,10000,2),2,0)/100,BW3763)</f>
        <v>1.1599999999999999E-2</v>
      </c>
      <c r="BX3764">
        <f t="shared" ca="1" si="1421"/>
        <v>8.9023868258340147E-2</v>
      </c>
      <c r="BY3764">
        <f t="shared" ca="1" si="1422"/>
        <v>6.3119968695666981E-2</v>
      </c>
      <c r="BZ3764">
        <f t="shared" ca="1" si="1423"/>
        <v>-1.2435037517859611E-2</v>
      </c>
      <c r="CA3764">
        <f t="shared" ca="1" si="1424"/>
        <v>-2.7913002171302077</v>
      </c>
      <c r="CB3764">
        <f t="shared" ca="1" si="1425"/>
        <v>7.714444292159485E-3</v>
      </c>
      <c r="CC3764">
        <f t="shared" ca="1" si="1426"/>
        <v>-2.9635935358942338</v>
      </c>
      <c r="CD3764">
        <f t="shared" ca="1" si="1427"/>
        <v>1133.1958429861113</v>
      </c>
      <c r="CE3764">
        <v>1133.1958429860999</v>
      </c>
      <c r="CF3764" t="b">
        <f t="shared" ca="1" si="1416"/>
        <v>1</v>
      </c>
    </row>
    <row r="3765" spans="2:84" x14ac:dyDescent="0.25">
      <c r="B3765" s="2">
        <v>42984</v>
      </c>
      <c r="C3765">
        <f t="shared" ca="1" si="1417"/>
        <v>0</v>
      </c>
      <c r="D3765">
        <f t="shared" ca="1" si="1418"/>
        <v>2</v>
      </c>
      <c r="E3765">
        <f ca="1">IF($B3765&lt;VLOOKUP(E$6&amp;" Equity",Param,4,0),"",IFERROR(VLOOKUP($B3765,OFFSET(Input!$A$1,0,MATCH(Index!E$6&amp;" Equity",Input!$1:$1,0)-1,10000,2),2,0),E3764))</f>
        <v>88.06</v>
      </c>
      <c r="F3765" s="33">
        <v>127.97</v>
      </c>
      <c r="H3765">
        <f ca="1">IFERROR(VLOOKUP($B3765,OFFSET(Input!$A$1,0,MATCH(Index!H$6,Input!$1:$1,0)-1,10000,2),2,0),0)</f>
        <v>0</v>
      </c>
      <c r="I3765">
        <f ca="1">IFERROR(VLOOKUP($B3765,OFFSET(Input!$A$1,0,MATCH(Index!I$6,Input!$1:$1,0)-1,10000,2),2,0),0)</f>
        <v>0</v>
      </c>
      <c r="K3765">
        <f t="shared" ca="1" si="1419"/>
        <v>122.05873011458905</v>
      </c>
      <c r="L3765" s="30">
        <f t="shared" ca="1" si="1420"/>
        <v>148.95453454774682</v>
      </c>
      <c r="N3765">
        <f t="shared" ca="1" si="1431"/>
        <v>-6.8112160653465857E-4</v>
      </c>
      <c r="O3765">
        <f t="shared" ca="1" si="1432"/>
        <v>-6.154344981102621E-3</v>
      </c>
      <c r="Q3765">
        <f t="shared" ca="1" si="1443"/>
        <v>2.6778830602448782E-2</v>
      </c>
      <c r="R3765">
        <f t="shared" ca="1" si="1442"/>
        <v>0.1051038054325011</v>
      </c>
      <c r="T3765">
        <f t="shared" ca="1" si="1453"/>
        <v>4.5803036506576876E-2</v>
      </c>
      <c r="U3765">
        <f t="shared" ca="1" si="1448"/>
        <v>9.2211665992354988E-2</v>
      </c>
      <c r="W3765">
        <f t="shared" ca="1" si="1449"/>
        <v>-0.30309556829818524</v>
      </c>
      <c r="X3765">
        <f t="shared" ca="1" si="1450"/>
        <v>-0.5728411613569987</v>
      </c>
      <c r="Z3765">
        <f t="shared" ca="1" si="1461"/>
        <v>121.89817222118909</v>
      </c>
      <c r="AA3765">
        <f t="shared" ca="1" si="1461"/>
        <v>121.40478398750243</v>
      </c>
      <c r="AB3765">
        <f t="shared" ca="1" si="1461"/>
        <v>121.5368922647592</v>
      </c>
      <c r="AC3765">
        <f t="shared" ca="1" si="1462"/>
        <v>121.5368922647592</v>
      </c>
      <c r="AE3765">
        <f ca="1">IFERROR(VLOOKUP($B3765,OFFSET(Input!$A$1,0,MATCH(Index!AE$6&amp;" Index",Input!$1:$1,0)-1,10000,2),2,0),AE3764)</f>
        <v>11.63</v>
      </c>
      <c r="AF3765">
        <f t="shared" ca="1" si="1454"/>
        <v>12.044666666666666</v>
      </c>
      <c r="AG3765">
        <f t="shared" ca="1" si="1454"/>
        <v>12.384999999999998</v>
      </c>
      <c r="AH3765">
        <f t="shared" ca="1" si="1454"/>
        <v>11.973599999999999</v>
      </c>
      <c r="AI3765">
        <f t="shared" ca="1" si="1455"/>
        <v>12.384999999999998</v>
      </c>
      <c r="AK3765">
        <f t="shared" ca="1" si="1456"/>
        <v>1</v>
      </c>
      <c r="AL3765">
        <f t="shared" ca="1" si="1457"/>
        <v>-1</v>
      </c>
      <c r="AN3765" t="str">
        <f t="shared" ca="1" si="1465"/>
        <v>Not Down</v>
      </c>
      <c r="AO3765" t="str">
        <f t="shared" ca="1" si="1428"/>
        <v>Not Up</v>
      </c>
      <c r="AQ3765">
        <f t="shared" ca="1" si="1463"/>
        <v>1</v>
      </c>
      <c r="AR3765">
        <f t="shared" ca="1" si="1464"/>
        <v>0</v>
      </c>
      <c r="AT3765">
        <f t="shared" ca="1" si="1444"/>
        <v>1</v>
      </c>
      <c r="AU3765">
        <f t="shared" ca="1" si="1445"/>
        <v>0</v>
      </c>
      <c r="AW3765" s="34">
        <f t="shared" ca="1" si="1412"/>
        <v>3.3610336301162377E-2</v>
      </c>
      <c r="AX3765" s="34">
        <f t="shared" ca="1" si="1413"/>
        <v>4.8224336445425828E-2</v>
      </c>
      <c r="AY3765" s="23">
        <f t="shared" ca="1" si="1458"/>
        <v>4.8224336445425828E-2</v>
      </c>
      <c r="BA3765" s="6">
        <f t="shared" ca="1" si="1451"/>
        <v>1.0368209017574279</v>
      </c>
      <c r="BB3765">
        <f t="shared" ca="1" si="1452"/>
        <v>1.0368209017574279</v>
      </c>
      <c r="BC3765" t="str">
        <f t="shared" ca="1" si="1440"/>
        <v>HYG UP Equity</v>
      </c>
      <c r="BD3765" t="str">
        <f t="shared" ca="1" si="1441"/>
        <v>HYG UP Equity</v>
      </c>
      <c r="BF3765">
        <f t="shared" ca="1" si="1459"/>
        <v>1</v>
      </c>
      <c r="BG3765">
        <f t="shared" ca="1" si="1460"/>
        <v>0</v>
      </c>
      <c r="BI3765">
        <f t="shared" ca="1" si="1429"/>
        <v>1</v>
      </c>
      <c r="BJ3765">
        <f t="shared" ca="1" si="1430"/>
        <v>0</v>
      </c>
      <c r="BL3765">
        <f t="shared" ca="1" si="1446"/>
        <v>11.881335490250201</v>
      </c>
      <c r="BM3765">
        <f t="shared" ca="1" si="1447"/>
        <v>0</v>
      </c>
      <c r="BN3765" s="9">
        <f t="shared" ca="1" si="1438"/>
        <v>1</v>
      </c>
      <c r="BO3765" s="9">
        <f t="shared" ca="1" si="1439"/>
        <v>0</v>
      </c>
      <c r="BP3765" s="9">
        <f t="shared" ca="1" si="1433"/>
        <v>1</v>
      </c>
      <c r="BQ3765" s="9">
        <f t="shared" ca="1" si="1434"/>
        <v>0</v>
      </c>
      <c r="BR3765">
        <f t="shared" ca="1" si="1435"/>
        <v>1450.2207220053378</v>
      </c>
      <c r="BS3765">
        <f t="shared" ca="1" si="1436"/>
        <v>-6.8088969586943549E-4</v>
      </c>
      <c r="BT3765">
        <f t="shared" ca="1" si="1437"/>
        <v>1.8055555555555558E-5</v>
      </c>
      <c r="BU3765">
        <f t="shared" ca="1" si="1414"/>
        <v>2.8291985072367522E-6</v>
      </c>
      <c r="BV3765">
        <f t="shared" ca="1" si="1415"/>
        <v>0</v>
      </c>
      <c r="BW3765" s="35">
        <f ca="1">IFERROR(VLOOKUP($B3765,OFFSET(Input!$A$1,0,MATCH(Index!BW$6&amp;" Index",Input!$1:$1,0)-1,10000,2),2,0)/100,BW3764)</f>
        <v>1.1599999999999999E-2</v>
      </c>
      <c r="BX3765">
        <f t="shared" ca="1" si="1421"/>
        <v>2.1503287645116779E-2</v>
      </c>
      <c r="BY3765">
        <f t="shared" ca="1" si="1422"/>
        <v>1.573883115258488E-2</v>
      </c>
      <c r="BZ3765">
        <f t="shared" ca="1" si="1423"/>
        <v>-1.8610096772884064E-3</v>
      </c>
      <c r="CA3765">
        <f t="shared" ca="1" si="1424"/>
        <v>-0.81090647916239367</v>
      </c>
      <c r="CB3765">
        <f t="shared" ca="1" si="1425"/>
        <v>3.2060359873831989E-3</v>
      </c>
      <c r="CC3765">
        <f t="shared" ca="1" si="1426"/>
        <v>-0.85321564362476698</v>
      </c>
      <c r="CD3765">
        <f t="shared" ca="1" si="1427"/>
        <v>1132.3426273424866</v>
      </c>
      <c r="CE3765">
        <v>1132.34262734248</v>
      </c>
      <c r="CF3765" t="b">
        <f t="shared" ca="1" si="1416"/>
        <v>1</v>
      </c>
    </row>
    <row r="3766" spans="2:84" x14ac:dyDescent="0.25">
      <c r="B3766" s="2">
        <v>42985</v>
      </c>
      <c r="C3766">
        <f t="shared" ca="1" si="1417"/>
        <v>0</v>
      </c>
      <c r="D3766">
        <f t="shared" ca="1" si="1418"/>
        <v>3</v>
      </c>
      <c r="E3766">
        <f ca="1">IF($B3766&lt;VLOOKUP(E$6&amp;" Equity",Param,4,0),"",IFERROR(VLOOKUP($B3766,OFFSET(Input!$A$1,0,MATCH(Index!E$6&amp;" Equity",Input!$1:$1,0)-1,10000,2),2,0),E3765))</f>
        <v>88.07</v>
      </c>
      <c r="F3766" s="33">
        <v>129.28</v>
      </c>
      <c r="H3766">
        <f ca="1">IFERROR(VLOOKUP($B3766,OFFSET(Input!$A$1,0,MATCH(Index!H$6,Input!$1:$1,0)-1,10000,2),2,0),0)</f>
        <v>0</v>
      </c>
      <c r="I3766">
        <f ca="1">IFERROR(VLOOKUP($B3766,OFFSET(Input!$A$1,0,MATCH(Index!I$6,Input!$1:$1,0)-1,10000,2),2,0),0)</f>
        <v>0</v>
      </c>
      <c r="K3766">
        <f t="shared" ca="1" si="1419"/>
        <v>122.0725909742432</v>
      </c>
      <c r="L3766" s="30">
        <f t="shared" ca="1" si="1420"/>
        <v>150.47934849052677</v>
      </c>
      <c r="N3766">
        <f t="shared" ca="1" si="1431"/>
        <v>1.1355248976019864E-4</v>
      </c>
      <c r="O3766">
        <f t="shared" ca="1" si="1432"/>
        <v>1.0184733323280775E-2</v>
      </c>
      <c r="Q3766">
        <f t="shared" ca="1" si="1443"/>
        <v>2.6778811266579983E-2</v>
      </c>
      <c r="R3766">
        <f t="shared" ca="1" si="1442"/>
        <v>0.11181611664113231</v>
      </c>
      <c r="T3766">
        <f t="shared" ca="1" si="1453"/>
        <v>4.3699038761700289E-2</v>
      </c>
      <c r="U3766">
        <f t="shared" ca="1" si="1448"/>
        <v>9.7143472124002747E-2</v>
      </c>
      <c r="W3766">
        <f t="shared" ca="1" si="1449"/>
        <v>-0.28165621596223039</v>
      </c>
      <c r="X3766">
        <f t="shared" ca="1" si="1450"/>
        <v>-0.50403786589426447</v>
      </c>
      <c r="Z3766">
        <f t="shared" ca="1" si="1461"/>
        <v>121.96846583009423</v>
      </c>
      <c r="AA3766">
        <f t="shared" ca="1" si="1461"/>
        <v>121.45304362854559</v>
      </c>
      <c r="AB3766">
        <f t="shared" ca="1" si="1461"/>
        <v>121.52525710897299</v>
      </c>
      <c r="AC3766">
        <f t="shared" ca="1" si="1462"/>
        <v>121.52525710897299</v>
      </c>
      <c r="AE3766">
        <f ca="1">IFERROR(VLOOKUP($B3766,OFFSET(Input!$A$1,0,MATCH(Index!AE$6&amp;" Index",Input!$1:$1,0)-1,10000,2),2,0),AE3765)</f>
        <v>11.55</v>
      </c>
      <c r="AF3766">
        <f t="shared" ca="1" si="1454"/>
        <v>12.032</v>
      </c>
      <c r="AG3766">
        <f t="shared" ca="1" si="1454"/>
        <v>12.406999999999998</v>
      </c>
      <c r="AH3766">
        <f t="shared" ca="1" si="1454"/>
        <v>12.024399999999998</v>
      </c>
      <c r="AI3766">
        <f t="shared" ca="1" si="1455"/>
        <v>12.406999999999998</v>
      </c>
      <c r="AK3766">
        <f t="shared" ca="1" si="1456"/>
        <v>1</v>
      </c>
      <c r="AL3766">
        <f t="shared" ca="1" si="1457"/>
        <v>-1</v>
      </c>
      <c r="AN3766" t="str">
        <f t="shared" ca="1" si="1465"/>
        <v>Not Down</v>
      </c>
      <c r="AO3766" t="str">
        <f t="shared" ca="1" si="1428"/>
        <v>Not Up</v>
      </c>
      <c r="AQ3766">
        <f t="shared" ca="1" si="1463"/>
        <v>1</v>
      </c>
      <c r="AR3766">
        <f t="shared" ca="1" si="1464"/>
        <v>0</v>
      </c>
      <c r="AT3766">
        <f t="shared" ca="1" si="1444"/>
        <v>1</v>
      </c>
      <c r="AU3766">
        <f t="shared" ca="1" si="1445"/>
        <v>0</v>
      </c>
      <c r="AW3766" s="34">
        <f t="shared" ca="1" si="1412"/>
        <v>2.6778830602448782E-2</v>
      </c>
      <c r="AX3766" s="34">
        <f t="shared" ca="1" si="1413"/>
        <v>4.5803036506576876E-2</v>
      </c>
      <c r="AY3766" s="23">
        <f t="shared" ca="1" si="1458"/>
        <v>4.5803036506576876E-2</v>
      </c>
      <c r="BA3766" s="6">
        <f t="shared" ca="1" si="1451"/>
        <v>1.0916306824509436</v>
      </c>
      <c r="BB3766">
        <f t="shared" ca="1" si="1452"/>
        <v>1.0916306824509436</v>
      </c>
      <c r="BC3766" t="str">
        <f t="shared" ca="1" si="1440"/>
        <v>HYG UP Equity</v>
      </c>
      <c r="BD3766" t="str">
        <f t="shared" ca="1" si="1441"/>
        <v>HYG UP Equity</v>
      </c>
      <c r="BF3766">
        <f t="shared" ca="1" si="1459"/>
        <v>1</v>
      </c>
      <c r="BG3766">
        <f t="shared" ca="1" si="1460"/>
        <v>0</v>
      </c>
      <c r="BI3766">
        <f t="shared" ca="1" si="1429"/>
        <v>1</v>
      </c>
      <c r="BJ3766">
        <f t="shared" ca="1" si="1430"/>
        <v>0</v>
      </c>
      <c r="BL3766">
        <f t="shared" ca="1" si="1446"/>
        <v>11.881335490250201</v>
      </c>
      <c r="BM3766">
        <f t="shared" ca="1" si="1447"/>
        <v>0</v>
      </c>
      <c r="BN3766" s="9">
        <f t="shared" ca="1" si="1438"/>
        <v>1</v>
      </c>
      <c r="BO3766" s="9">
        <f t="shared" ca="1" si="1439"/>
        <v>0</v>
      </c>
      <c r="BP3766" s="9">
        <f t="shared" ca="1" si="1433"/>
        <v>1</v>
      </c>
      <c r="BQ3766" s="9">
        <f t="shared" ca="1" si="1434"/>
        <v>0</v>
      </c>
      <c r="BR3766">
        <f t="shared" ca="1" si="1435"/>
        <v>1450.3854075290722</v>
      </c>
      <c r="BS3766">
        <f t="shared" ca="1" si="1436"/>
        <v>1.1355893708819842E-4</v>
      </c>
      <c r="BT3766">
        <f t="shared" ca="1" si="1437"/>
        <v>1.8055555555555558E-5</v>
      </c>
      <c r="BU3766">
        <f t="shared" ca="1" si="1414"/>
        <v>1.0961956138703145E-5</v>
      </c>
      <c r="BV3766">
        <f t="shared" ca="1" si="1415"/>
        <v>0</v>
      </c>
      <c r="BW3766" s="35">
        <f ca="1">IFERROR(VLOOKUP($B3766,OFFSET(Input!$A$1,0,MATCH(Index!BW$6&amp;" Index",Input!$1:$1,0)-1,10000,2),2,0)/100,BW3765)</f>
        <v>1.1599999999999999E-2</v>
      </c>
      <c r="BX3766">
        <f t="shared" ca="1" si="1421"/>
        <v>2.1197881321854111E-2</v>
      </c>
      <c r="BY3766">
        <f t="shared" ca="1" si="1422"/>
        <v>1.5726980935312315E-2</v>
      </c>
      <c r="BZ3766">
        <f t="shared" ca="1" si="1423"/>
        <v>-1.3434693583073774E-3</v>
      </c>
      <c r="CA3766">
        <f t="shared" ca="1" si="1424"/>
        <v>0.13332233749466918</v>
      </c>
      <c r="CB3766">
        <f t="shared" ca="1" si="1425"/>
        <v>1.2412690214912219E-2</v>
      </c>
      <c r="CC3766">
        <f t="shared" ca="1" si="1426"/>
        <v>8.2641315664283149E-2</v>
      </c>
      <c r="CD3766">
        <f t="shared" ca="1" si="1427"/>
        <v>1132.4252686581508</v>
      </c>
      <c r="CE3766">
        <v>1132.4252686581401</v>
      </c>
      <c r="CF3766" t="b">
        <f t="shared" ca="1" si="1416"/>
        <v>1</v>
      </c>
    </row>
    <row r="3767" spans="2:84" x14ac:dyDescent="0.25">
      <c r="B3767" s="2">
        <v>42986</v>
      </c>
      <c r="C3767">
        <f t="shared" ca="1" si="1417"/>
        <v>0</v>
      </c>
      <c r="D3767">
        <f t="shared" ca="1" si="1418"/>
        <v>4</v>
      </c>
      <c r="E3767">
        <f ca="1">IF($B3767&lt;VLOOKUP(E$6&amp;" Equity",Param,4,0),"",IFERROR(VLOOKUP($B3767,OFFSET(Input!$A$1,0,MATCH(Index!E$6&amp;" Equity",Input!$1:$1,0)-1,10000,2),2,0),E3766))</f>
        <v>87.79</v>
      </c>
      <c r="F3767" s="33">
        <v>129</v>
      </c>
      <c r="H3767">
        <f ca="1">IFERROR(VLOOKUP($B3767,OFFSET(Input!$A$1,0,MATCH(Index!H$6,Input!$1:$1,0)-1,10000,2),2,0),0)</f>
        <v>0</v>
      </c>
      <c r="I3767">
        <f ca="1">IFERROR(VLOOKUP($B3767,OFFSET(Input!$A$1,0,MATCH(Index!I$6,Input!$1:$1,0)-1,10000,2),2,0),0)</f>
        <v>0</v>
      </c>
      <c r="K3767">
        <f t="shared" ca="1" si="1419"/>
        <v>121.68448690392657</v>
      </c>
      <c r="L3767" s="30">
        <f t="shared" ca="1" si="1420"/>
        <v>150.15343406000892</v>
      </c>
      <c r="N3767">
        <f t="shared" ca="1" si="1431"/>
        <v>-3.1843538792505556E-3</v>
      </c>
      <c r="O3767">
        <f t="shared" ca="1" si="1432"/>
        <v>-2.1681904111131634E-3</v>
      </c>
      <c r="Q3767">
        <f t="shared" ca="1" si="1443"/>
        <v>3.0292480763720361E-2</v>
      </c>
      <c r="R3767">
        <f t="shared" ca="1" si="1442"/>
        <v>0.11079949355583497</v>
      </c>
      <c r="T3767">
        <f t="shared" ca="1" si="1453"/>
        <v>3.899743142006043E-2</v>
      </c>
      <c r="U3767">
        <f t="shared" ca="1" si="1448"/>
        <v>9.265549712286146E-2</v>
      </c>
      <c r="W3767">
        <f t="shared" ca="1" si="1449"/>
        <v>-0.15840470677080404</v>
      </c>
      <c r="X3767">
        <f t="shared" ca="1" si="1450"/>
        <v>-0.37822965832862959</v>
      </c>
      <c r="Z3767">
        <f t="shared" ca="1" si="1461"/>
        <v>121.98200515031745</v>
      </c>
      <c r="AA3767">
        <f t="shared" ca="1" si="1461"/>
        <v>121.5205464265504</v>
      </c>
      <c r="AB3767">
        <f t="shared" ca="1" si="1461"/>
        <v>121.50748382077582</v>
      </c>
      <c r="AC3767">
        <f t="shared" ca="1" si="1462"/>
        <v>121.5205464265504</v>
      </c>
      <c r="AE3767">
        <f ca="1">IFERROR(VLOOKUP($B3767,OFFSET(Input!$A$1,0,MATCH(Index!AE$6&amp;" Index",Input!$1:$1,0)-1,10000,2),2,0),AE3766)</f>
        <v>12.12</v>
      </c>
      <c r="AF3767">
        <f t="shared" ca="1" si="1454"/>
        <v>11.803333333333335</v>
      </c>
      <c r="AG3767">
        <f t="shared" ca="1" si="1454"/>
        <v>12.210999999999999</v>
      </c>
      <c r="AH3767">
        <f t="shared" ca="1" si="1454"/>
        <v>12.091599999999998</v>
      </c>
      <c r="AI3767">
        <f t="shared" ca="1" si="1455"/>
        <v>12.210999999999999</v>
      </c>
      <c r="AK3767">
        <f t="shared" ca="1" si="1456"/>
        <v>1</v>
      </c>
      <c r="AL3767">
        <f t="shared" ca="1" si="1457"/>
        <v>-1</v>
      </c>
      <c r="AN3767" t="str">
        <f t="shared" ca="1" si="1465"/>
        <v>Not Down</v>
      </c>
      <c r="AO3767" t="str">
        <f t="shared" ca="1" si="1428"/>
        <v>Not Up</v>
      </c>
      <c r="AQ3767">
        <f t="shared" ca="1" si="1463"/>
        <v>1</v>
      </c>
      <c r="AR3767">
        <f t="shared" ca="1" si="1464"/>
        <v>0</v>
      </c>
      <c r="AT3767">
        <f t="shared" ca="1" si="1444"/>
        <v>1</v>
      </c>
      <c r="AU3767">
        <f t="shared" ca="1" si="1445"/>
        <v>0</v>
      </c>
      <c r="AW3767" s="34">
        <f t="shared" ca="1" si="1412"/>
        <v>2.6778811266579983E-2</v>
      </c>
      <c r="AX3767" s="34">
        <f t="shared" ca="1" si="1413"/>
        <v>4.3699038761700289E-2</v>
      </c>
      <c r="AY3767" s="23">
        <f t="shared" ca="1" si="1458"/>
        <v>4.3699038761700289E-2</v>
      </c>
      <c r="BA3767" s="6">
        <f t="shared" ca="1" si="1451"/>
        <v>1.1441899276700371</v>
      </c>
      <c r="BB3767">
        <f t="shared" ca="1" si="1452"/>
        <v>1.1441899276700371</v>
      </c>
      <c r="BC3767" t="str">
        <f t="shared" ca="1" si="1440"/>
        <v>HYG UP Equity</v>
      </c>
      <c r="BD3767" t="str">
        <f t="shared" ca="1" si="1441"/>
        <v>HYG UP Equity</v>
      </c>
      <c r="BF3767">
        <f t="shared" ca="1" si="1459"/>
        <v>1</v>
      </c>
      <c r="BG3767">
        <f t="shared" ca="1" si="1460"/>
        <v>0</v>
      </c>
      <c r="BI3767">
        <f t="shared" ca="1" si="1429"/>
        <v>1</v>
      </c>
      <c r="BJ3767">
        <f t="shared" ca="1" si="1430"/>
        <v>0</v>
      </c>
      <c r="BL3767">
        <f t="shared" ca="1" si="1446"/>
        <v>11.881335490250201</v>
      </c>
      <c r="BM3767">
        <f t="shared" ca="1" si="1447"/>
        <v>0</v>
      </c>
      <c r="BN3767" s="9">
        <f t="shared" ca="1" si="1438"/>
        <v>1</v>
      </c>
      <c r="BO3767" s="9">
        <f t="shared" ca="1" si="1439"/>
        <v>0</v>
      </c>
      <c r="BP3767" s="9">
        <f t="shared" ca="1" si="1433"/>
        <v>1</v>
      </c>
      <c r="BQ3767" s="9">
        <f t="shared" ca="1" si="1434"/>
        <v>0</v>
      </c>
      <c r="BR3767">
        <f t="shared" ca="1" si="1435"/>
        <v>1445.7742128645086</v>
      </c>
      <c r="BS3767">
        <f t="shared" ca="1" si="1436"/>
        <v>-3.1792892017711294E-3</v>
      </c>
      <c r="BT3767">
        <f t="shared" ca="1" si="1437"/>
        <v>1.8055555555555558E-5</v>
      </c>
      <c r="BU3767">
        <f t="shared" ca="1" si="1414"/>
        <v>1.0511849043818701E-5</v>
      </c>
      <c r="BV3767">
        <f t="shared" ca="1" si="1415"/>
        <v>0</v>
      </c>
      <c r="BW3767" s="35">
        <f ca="1">IFERROR(VLOOKUP($B3767,OFFSET(Input!$A$1,0,MATCH(Index!BW$6&amp;" Index",Input!$1:$1,0)-1,10000,2),2,0)/100,BW3766)</f>
        <v>1.1599999999999999E-2</v>
      </c>
      <c r="BX3767">
        <f t="shared" ca="1" si="1421"/>
        <v>2.2320100270902608E-2</v>
      </c>
      <c r="BY3767">
        <f t="shared" ca="1" si="1422"/>
        <v>1.5728128731363207E-2</v>
      </c>
      <c r="BZ3767">
        <f t="shared" ca="1" si="1423"/>
        <v>-3.3435356728481629E-3</v>
      </c>
      <c r="CA3767">
        <f t="shared" ca="1" si="1424"/>
        <v>-3.9302060551604034</v>
      </c>
      <c r="CB3767">
        <f t="shared" ca="1" si="1425"/>
        <v>1.1903883477540317E-2</v>
      </c>
      <c r="CC3767">
        <f t="shared" ca="1" si="1426"/>
        <v>-3.9835017033130575</v>
      </c>
      <c r="CD3767">
        <f t="shared" ca="1" si="1427"/>
        <v>1128.4417669548377</v>
      </c>
      <c r="CE3767">
        <v>1128.44176695483</v>
      </c>
      <c r="CF3767" t="b">
        <f t="shared" ca="1" si="1416"/>
        <v>1</v>
      </c>
    </row>
    <row r="3768" spans="2:84" x14ac:dyDescent="0.25">
      <c r="B3768" s="2">
        <v>42989</v>
      </c>
      <c r="C3768">
        <f t="shared" ca="1" si="1417"/>
        <v>0</v>
      </c>
      <c r="D3768">
        <f t="shared" ca="1" si="1418"/>
        <v>5</v>
      </c>
      <c r="E3768">
        <f ca="1">IF($B3768&lt;VLOOKUP(E$6&amp;" Equity",Param,4,0),"",IFERROR(VLOOKUP($B3768,OFFSET(Input!$A$1,0,MATCH(Index!E$6&amp;" Equity",Input!$1:$1,0)-1,10000,2),2,0),E3767))</f>
        <v>88.07</v>
      </c>
      <c r="F3768" s="33">
        <v>127.46</v>
      </c>
      <c r="H3768">
        <f ca="1">IFERROR(VLOOKUP($B3768,OFFSET(Input!$A$1,0,MATCH(Index!H$6,Input!$1:$1,0)-1,10000,2),2,0),0)</f>
        <v>0</v>
      </c>
      <c r="I3768">
        <f ca="1">IFERROR(VLOOKUP($B3768,OFFSET(Input!$A$1,0,MATCH(Index!I$6,Input!$1:$1,0)-1,10000,2),2,0),0)</f>
        <v>0</v>
      </c>
      <c r="K3768">
        <f t="shared" ca="1" si="1419"/>
        <v>122.0725909742432</v>
      </c>
      <c r="L3768" s="30">
        <f t="shared" ca="1" si="1420"/>
        <v>148.36090469216074</v>
      </c>
      <c r="N3768">
        <f t="shared" ca="1" si="1431"/>
        <v>3.1843538792505469E-3</v>
      </c>
      <c r="O3768">
        <f t="shared" ca="1" si="1432"/>
        <v>-1.2009814475524063E-2</v>
      </c>
      <c r="Q3768">
        <f t="shared" ca="1" si="1443"/>
        <v>3.3017022206491921E-2</v>
      </c>
      <c r="R3768">
        <f t="shared" ca="1" si="1442"/>
        <v>0.12464579717697254</v>
      </c>
      <c r="T3768">
        <f t="shared" ca="1" si="1453"/>
        <v>4.0141352926059595E-2</v>
      </c>
      <c r="U3768">
        <f t="shared" ca="1" si="1448"/>
        <v>0.10197828773700228</v>
      </c>
      <c r="W3768">
        <f t="shared" ca="1" si="1449"/>
        <v>-0.40622663364003481</v>
      </c>
      <c r="X3768">
        <f t="shared" ca="1" si="1450"/>
        <v>-0.45408480973504456</v>
      </c>
      <c r="Z3768">
        <f t="shared" ca="1" si="1461"/>
        <v>122.01227010015661</v>
      </c>
      <c r="AA3768">
        <f t="shared" ca="1" si="1461"/>
        <v>121.59710218865742</v>
      </c>
      <c r="AB3768">
        <f t="shared" ca="1" si="1461"/>
        <v>121.50413045652047</v>
      </c>
      <c r="AC3768">
        <f t="shared" ca="1" si="1462"/>
        <v>121.59710218865742</v>
      </c>
      <c r="AE3768">
        <f ca="1">IFERROR(VLOOKUP($B3768,OFFSET(Input!$A$1,0,MATCH(Index!AE$6&amp;" Index",Input!$1:$1,0)-1,10000,2),2,0),AE3767)</f>
        <v>10.73</v>
      </c>
      <c r="AF3768">
        <f t="shared" ca="1" si="1454"/>
        <v>11.568000000000001</v>
      </c>
      <c r="AG3768">
        <f t="shared" ca="1" si="1454"/>
        <v>11.971999999999998</v>
      </c>
      <c r="AH3768">
        <f t="shared" ca="1" si="1454"/>
        <v>12.119599999999998</v>
      </c>
      <c r="AI3768">
        <f t="shared" ca="1" si="1455"/>
        <v>12.119599999999998</v>
      </c>
      <c r="AK3768">
        <f t="shared" ca="1" si="1456"/>
        <v>1</v>
      </c>
      <c r="AL3768">
        <f t="shared" ca="1" si="1457"/>
        <v>-1</v>
      </c>
      <c r="AN3768" t="str">
        <f t="shared" ca="1" si="1465"/>
        <v>Not Down</v>
      </c>
      <c r="AO3768" t="str">
        <f t="shared" ca="1" si="1428"/>
        <v>Not Up</v>
      </c>
      <c r="AQ3768">
        <f t="shared" ca="1" si="1463"/>
        <v>1</v>
      </c>
      <c r="AR3768">
        <f t="shared" ca="1" si="1464"/>
        <v>0</v>
      </c>
      <c r="AT3768">
        <f t="shared" ca="1" si="1444"/>
        <v>1</v>
      </c>
      <c r="AU3768">
        <f t="shared" ca="1" si="1445"/>
        <v>0</v>
      </c>
      <c r="AW3768" s="34">
        <f t="shared" ca="1" si="1412"/>
        <v>3.0292480763720361E-2</v>
      </c>
      <c r="AX3768" s="34">
        <f t="shared" ca="1" si="1413"/>
        <v>3.899743142006043E-2</v>
      </c>
      <c r="AY3768" s="23">
        <f t="shared" ca="1" si="1458"/>
        <v>3.899743142006043E-2</v>
      </c>
      <c r="BA3768" s="6">
        <f t="shared" ca="1" si="1451"/>
        <v>1.2821357248231433</v>
      </c>
      <c r="BB3768">
        <f t="shared" ca="1" si="1452"/>
        <v>1.2821357248231433</v>
      </c>
      <c r="BC3768" t="str">
        <f t="shared" ca="1" si="1440"/>
        <v>HYG UP Equity</v>
      </c>
      <c r="BD3768" t="str">
        <f t="shared" ca="1" si="1441"/>
        <v>HYG UP Equity</v>
      </c>
      <c r="BF3768">
        <f t="shared" ca="1" si="1459"/>
        <v>1</v>
      </c>
      <c r="BG3768">
        <f t="shared" ca="1" si="1460"/>
        <v>0</v>
      </c>
      <c r="BI3768">
        <f t="shared" ca="1" si="1429"/>
        <v>1</v>
      </c>
      <c r="BJ3768">
        <f t="shared" ca="1" si="1430"/>
        <v>0</v>
      </c>
      <c r="BL3768">
        <f t="shared" ca="1" si="1446"/>
        <v>11.881335490250201</v>
      </c>
      <c r="BM3768">
        <f t="shared" ca="1" si="1447"/>
        <v>0</v>
      </c>
      <c r="BN3768" s="9">
        <f t="shared" ca="1" si="1438"/>
        <v>1</v>
      </c>
      <c r="BO3768" s="9">
        <f t="shared" ca="1" si="1439"/>
        <v>0</v>
      </c>
      <c r="BP3768" s="9">
        <f t="shared" ca="1" si="1433"/>
        <v>1</v>
      </c>
      <c r="BQ3768" s="9">
        <f t="shared" ca="1" si="1434"/>
        <v>0</v>
      </c>
      <c r="BR3768">
        <f t="shared" ca="1" si="1435"/>
        <v>1450.3854075290722</v>
      </c>
      <c r="BS3768">
        <f t="shared" ca="1" si="1436"/>
        <v>3.1894293199679069E-3</v>
      </c>
      <c r="BT3768">
        <f t="shared" ca="1" si="1437"/>
        <v>5.4166666666666671E-5</v>
      </c>
      <c r="BU3768">
        <f t="shared" ca="1" si="1414"/>
        <v>2.7589159430621235E-5</v>
      </c>
      <c r="BV3768">
        <f t="shared" ca="1" si="1415"/>
        <v>0</v>
      </c>
      <c r="BW3768" s="35">
        <f ca="1">IFERROR(VLOOKUP($B3768,OFFSET(Input!$A$1,0,MATCH(Index!BW$6&amp;" Index",Input!$1:$1,0)-1,10000,2),2,0)/100,BW3767)</f>
        <v>1.1599999999999999E-2</v>
      </c>
      <c r="BX3768">
        <f t="shared" ca="1" si="1421"/>
        <v>6.9937383951061513E-2</v>
      </c>
      <c r="BY3768">
        <f t="shared" ca="1" si="1422"/>
        <v>4.7018406956451569E-2</v>
      </c>
      <c r="BZ3768">
        <f t="shared" ca="1" si="1423"/>
        <v>-1.5728627219849804E-2</v>
      </c>
      <c r="CA3768">
        <f t="shared" ca="1" si="1424"/>
        <v>4.1180371003452647</v>
      </c>
      <c r="CB3768">
        <f t="shared" ca="1" si="1425"/>
        <v>3.1132759816688952E-2</v>
      </c>
      <c r="CC3768">
        <f t="shared" ca="1" si="1426"/>
        <v>3.9542199224012129</v>
      </c>
      <c r="CD3768">
        <f t="shared" ca="1" si="1427"/>
        <v>1132.395986877239</v>
      </c>
      <c r="CE3768">
        <v>1132.3959868772299</v>
      </c>
      <c r="CF3768" t="b">
        <f t="shared" ca="1" si="1416"/>
        <v>1</v>
      </c>
    </row>
    <row r="3769" spans="2:84" x14ac:dyDescent="0.25">
      <c r="B3769" s="2">
        <v>42990</v>
      </c>
      <c r="C3769">
        <f t="shared" ca="1" si="1417"/>
        <v>0</v>
      </c>
      <c r="D3769">
        <f t="shared" ca="1" si="1418"/>
        <v>0</v>
      </c>
      <c r="E3769">
        <f ca="1">IF($B3769&lt;VLOOKUP(E$6&amp;" Equity",Param,4,0),"",IFERROR(VLOOKUP($B3769,OFFSET(Input!$A$1,0,MATCH(Index!E$6&amp;" Equity",Input!$1:$1,0)-1,10000,2),2,0),E3768))</f>
        <v>88.18</v>
      </c>
      <c r="F3769" s="33">
        <v>126.79</v>
      </c>
      <c r="H3769">
        <f ca="1">IFERROR(VLOOKUP($B3769,OFFSET(Input!$A$1,0,MATCH(Index!H$6,Input!$1:$1,0)-1,10000,2),2,0),0)</f>
        <v>0</v>
      </c>
      <c r="I3769">
        <f ca="1">IFERROR(VLOOKUP($B3769,OFFSET(Input!$A$1,0,MATCH(Index!I$6,Input!$1:$1,0)-1,10000,2),2,0),0)</f>
        <v>0</v>
      </c>
      <c r="K3769">
        <f t="shared" ca="1" si="1419"/>
        <v>122.22506043043906</v>
      </c>
      <c r="L3769" s="30">
        <f t="shared" ca="1" si="1420"/>
        <v>147.58103801913592</v>
      </c>
      <c r="N3769">
        <f t="shared" ca="1" si="1431"/>
        <v>1.2482271124236717E-3</v>
      </c>
      <c r="O3769">
        <f t="shared" ca="1" si="1432"/>
        <v>-5.2704153462912219E-3</v>
      </c>
      <c r="Q3769">
        <f t="shared" ca="1" si="1443"/>
        <v>3.3601538463801199E-2</v>
      </c>
      <c r="R3769">
        <f t="shared" ca="1" si="1442"/>
        <v>0.12738369881283984</v>
      </c>
      <c r="T3769">
        <f t="shared" ca="1" si="1453"/>
        <v>3.5821812516431226E-2</v>
      </c>
      <c r="U3769">
        <f t="shared" ca="1" si="1448"/>
        <v>0.10205294750066909</v>
      </c>
      <c r="W3769">
        <f t="shared" ca="1" si="1449"/>
        <v>-0.42889303642108212</v>
      </c>
      <c r="X3769">
        <f t="shared" ca="1" si="1450"/>
        <v>-0.43780993817750358</v>
      </c>
      <c r="Z3769">
        <f t="shared" ca="1" si="1461"/>
        <v>122.0564016970269</v>
      </c>
      <c r="AA3769">
        <f t="shared" ca="1" si="1461"/>
        <v>121.64953455603916</v>
      </c>
      <c r="AB3769">
        <f t="shared" ca="1" si="1461"/>
        <v>121.50908434825456</v>
      </c>
      <c r="AC3769">
        <f t="shared" ca="1" si="1462"/>
        <v>121.64953455603916</v>
      </c>
      <c r="AE3769">
        <f ca="1">IFERROR(VLOOKUP($B3769,OFFSET(Input!$A$1,0,MATCH(Index!AE$6&amp;" Index",Input!$1:$1,0)-1,10000,2),2,0),AE3768)</f>
        <v>10.58</v>
      </c>
      <c r="AF3769">
        <f t="shared" ca="1" si="1454"/>
        <v>11.394</v>
      </c>
      <c r="AG3769">
        <f t="shared" ca="1" si="1454"/>
        <v>11.884499999999999</v>
      </c>
      <c r="AH3769">
        <f t="shared" ca="1" si="1454"/>
        <v>12.1456</v>
      </c>
      <c r="AI3769">
        <f t="shared" ca="1" si="1455"/>
        <v>12.1456</v>
      </c>
      <c r="AK3769">
        <f t="shared" ca="1" si="1456"/>
        <v>1</v>
      </c>
      <c r="AL3769">
        <f t="shared" ca="1" si="1457"/>
        <v>-1</v>
      </c>
      <c r="AN3769" t="str">
        <f t="shared" ca="1" si="1465"/>
        <v>Not Down</v>
      </c>
      <c r="AO3769" t="str">
        <f t="shared" ca="1" si="1428"/>
        <v>Not Up</v>
      </c>
      <c r="AQ3769">
        <f t="shared" ca="1" si="1463"/>
        <v>1</v>
      </c>
      <c r="AR3769">
        <f t="shared" ca="1" si="1464"/>
        <v>0</v>
      </c>
      <c r="AT3769">
        <f t="shared" ca="1" si="1444"/>
        <v>1</v>
      </c>
      <c r="AU3769">
        <f t="shared" ca="1" si="1445"/>
        <v>0</v>
      </c>
      <c r="AW3769" s="34">
        <f t="shared" ca="1" si="1412"/>
        <v>3.3017022206491921E-2</v>
      </c>
      <c r="AX3769" s="34">
        <f t="shared" ca="1" si="1413"/>
        <v>4.0141352926059595E-2</v>
      </c>
      <c r="AY3769" s="23">
        <f t="shared" ca="1" si="1458"/>
        <v>4.0141352926059595E-2</v>
      </c>
      <c r="BA3769" s="6">
        <f t="shared" ca="1" si="1451"/>
        <v>1.245598275974904</v>
      </c>
      <c r="BB3769">
        <f t="shared" ca="1" si="1452"/>
        <v>1.2821357248231433</v>
      </c>
      <c r="BC3769" t="str">
        <f t="shared" ca="1" si="1440"/>
        <v>HYG UP Equity</v>
      </c>
      <c r="BD3769" t="str">
        <f t="shared" ca="1" si="1441"/>
        <v>HYG UP Equity</v>
      </c>
      <c r="BF3769">
        <f t="shared" ca="1" si="1459"/>
        <v>1</v>
      </c>
      <c r="BG3769">
        <f t="shared" ca="1" si="1460"/>
        <v>0</v>
      </c>
      <c r="BI3769">
        <f t="shared" ca="1" si="1429"/>
        <v>1</v>
      </c>
      <c r="BJ3769">
        <f t="shared" ca="1" si="1430"/>
        <v>0</v>
      </c>
      <c r="BL3769">
        <f t="shared" ca="1" si="1446"/>
        <v>11.881335490250201</v>
      </c>
      <c r="BM3769">
        <f t="shared" ca="1" si="1447"/>
        <v>0</v>
      </c>
      <c r="BN3769" s="9">
        <f t="shared" ca="1" si="1438"/>
        <v>1</v>
      </c>
      <c r="BO3769" s="9">
        <f t="shared" ca="1" si="1439"/>
        <v>0</v>
      </c>
      <c r="BP3769" s="9">
        <f t="shared" ca="1" si="1433"/>
        <v>1</v>
      </c>
      <c r="BQ3769" s="9">
        <f t="shared" ca="1" si="1434"/>
        <v>0</v>
      </c>
      <c r="BR3769">
        <f t="shared" ca="1" si="1435"/>
        <v>1452.1969482901511</v>
      </c>
      <c r="BS3769">
        <f t="shared" ca="1" si="1436"/>
        <v>1.2490064721246696E-3</v>
      </c>
      <c r="BT3769">
        <f t="shared" ca="1" si="1437"/>
        <v>1.8055555555555558E-5</v>
      </c>
      <c r="BU3769">
        <f t="shared" ca="1" si="1414"/>
        <v>0</v>
      </c>
      <c r="BV3769">
        <f t="shared" ca="1" si="1415"/>
        <v>0</v>
      </c>
      <c r="BW3769" s="35">
        <f ca="1">IFERROR(VLOOKUP($B3769,OFFSET(Input!$A$1,0,MATCH(Index!BW$6&amp;" Index",Input!$1:$1,0)-1,10000,2),2,0)/100,BW3768)</f>
        <v>1.1599999999999999E-2</v>
      </c>
      <c r="BX3769">
        <f t="shared" ca="1" si="1421"/>
        <v>2.621459658678011E-2</v>
      </c>
      <c r="BY3769">
        <f t="shared" ca="1" si="1422"/>
        <v>1.5727722039961655E-2</v>
      </c>
      <c r="BZ3769">
        <f t="shared" ca="1" si="1423"/>
        <v>-1.0294657237542696E-2</v>
      </c>
      <c r="CA3769">
        <f t="shared" ca="1" si="1424"/>
        <v>1.8134141982106502</v>
      </c>
      <c r="CB3769">
        <f t="shared" ca="1" si="1425"/>
        <v>0</v>
      </c>
      <c r="CC3769">
        <f t="shared" ca="1" si="1426"/>
        <v>1.7611772223463658</v>
      </c>
      <c r="CD3769">
        <f t="shared" ca="1" si="1427"/>
        <v>1134.1571640995853</v>
      </c>
      <c r="CE3769">
        <v>1134.1571640995801</v>
      </c>
      <c r="CF3769" t="b">
        <f t="shared" ca="1" si="1416"/>
        <v>1</v>
      </c>
    </row>
    <row r="3770" spans="2:84" x14ac:dyDescent="0.25">
      <c r="B3770" s="2">
        <v>42991</v>
      </c>
      <c r="C3770">
        <f t="shared" ca="1" si="1417"/>
        <v>0</v>
      </c>
      <c r="D3770">
        <f t="shared" ca="1" si="1418"/>
        <v>0</v>
      </c>
      <c r="E3770">
        <f ca="1">IF($B3770&lt;VLOOKUP(E$6&amp;" Equity",Param,4,0),"",IFERROR(VLOOKUP($B3770,OFFSET(Input!$A$1,0,MATCH(Index!E$6&amp;" Equity",Input!$1:$1,0)-1,10000,2),2,0),E3769))</f>
        <v>88.21</v>
      </c>
      <c r="F3770" s="33">
        <v>126.29</v>
      </c>
      <c r="H3770">
        <f ca="1">IFERROR(VLOOKUP($B3770,OFFSET(Input!$A$1,0,MATCH(Index!H$6,Input!$1:$1,0)-1,10000,2),2,0),0)</f>
        <v>0</v>
      </c>
      <c r="I3770">
        <f ca="1">IFERROR(VLOOKUP($B3770,OFFSET(Input!$A$1,0,MATCH(Index!I$6,Input!$1:$1,0)-1,10000,2),2,0),0)</f>
        <v>0</v>
      </c>
      <c r="K3770">
        <f t="shared" ca="1" si="1419"/>
        <v>122.26664300940155</v>
      </c>
      <c r="L3770" s="30">
        <f t="shared" ca="1" si="1420"/>
        <v>146.99904796463974</v>
      </c>
      <c r="N3770">
        <f t="shared" ca="1" si="1431"/>
        <v>3.4015534088393704E-4</v>
      </c>
      <c r="O3770">
        <f t="shared" ca="1" si="1432"/>
        <v>-3.9513248817780672E-3</v>
      </c>
      <c r="Q3770">
        <f t="shared" ca="1" si="1443"/>
        <v>3.3056925124613799E-2</v>
      </c>
      <c r="R3770">
        <f t="shared" ca="1" si="1442"/>
        <v>0.12790326043077122</v>
      </c>
      <c r="T3770">
        <f t="shared" ca="1" si="1453"/>
        <v>3.5821631345937195E-2</v>
      </c>
      <c r="U3770">
        <f t="shared" ca="1" si="1448"/>
        <v>0.10191596587953483</v>
      </c>
      <c r="W3770">
        <f t="shared" ca="1" si="1449"/>
        <v>-0.41827871777317949</v>
      </c>
      <c r="X3770">
        <f t="shared" ca="1" si="1450"/>
        <v>-0.43806009974089793</v>
      </c>
      <c r="Z3770">
        <f t="shared" ca="1" si="1461"/>
        <v>122.11987483626675</v>
      </c>
      <c r="AA3770">
        <f t="shared" ca="1" si="1461"/>
        <v>121.70197560448631</v>
      </c>
      <c r="AB3770">
        <f t="shared" ca="1" si="1461"/>
        <v>121.53668208169206</v>
      </c>
      <c r="AC3770">
        <f t="shared" ca="1" si="1462"/>
        <v>121.70197560448631</v>
      </c>
      <c r="AE3770">
        <f ca="1">IFERROR(VLOOKUP($B3770,OFFSET(Input!$A$1,0,MATCH(Index!AE$6&amp;" Index",Input!$1:$1,0)-1,10000,2),2,0),AE3769)</f>
        <v>10.5</v>
      </c>
      <c r="AF3770">
        <f t="shared" ca="1" si="1454"/>
        <v>11.337333333333333</v>
      </c>
      <c r="AG3770">
        <f t="shared" ca="1" si="1454"/>
        <v>11.807500000000001</v>
      </c>
      <c r="AH3770">
        <f t="shared" ca="1" si="1454"/>
        <v>12.127199999999998</v>
      </c>
      <c r="AI3770">
        <f t="shared" ca="1" si="1455"/>
        <v>12.127199999999998</v>
      </c>
      <c r="AK3770">
        <f t="shared" ca="1" si="1456"/>
        <v>1</v>
      </c>
      <c r="AL3770">
        <f t="shared" ca="1" si="1457"/>
        <v>-1</v>
      </c>
      <c r="AN3770" t="str">
        <f t="shared" ca="1" si="1465"/>
        <v>Not Down</v>
      </c>
      <c r="AO3770" t="str">
        <f t="shared" ca="1" si="1428"/>
        <v>Not Up</v>
      </c>
      <c r="AQ3770">
        <f t="shared" ca="1" si="1463"/>
        <v>1</v>
      </c>
      <c r="AR3770">
        <f t="shared" ca="1" si="1464"/>
        <v>0</v>
      </c>
      <c r="AT3770">
        <f t="shared" ca="1" si="1444"/>
        <v>1</v>
      </c>
      <c r="AU3770">
        <f t="shared" ca="1" si="1445"/>
        <v>0</v>
      </c>
      <c r="AW3770" s="34">
        <f t="shared" ca="1" si="1412"/>
        <v>3.3601538463801199E-2</v>
      </c>
      <c r="AX3770" s="34">
        <f t="shared" ca="1" si="1413"/>
        <v>3.5821812516431226E-2</v>
      </c>
      <c r="AY3770" s="23">
        <f t="shared" ca="1" si="1458"/>
        <v>3.5821812516431226E-2</v>
      </c>
      <c r="BA3770" s="6">
        <f t="shared" ca="1" si="1451"/>
        <v>1.3957976017284255</v>
      </c>
      <c r="BB3770">
        <f t="shared" ca="1" si="1452"/>
        <v>1.2821357248231433</v>
      </c>
      <c r="BC3770" t="str">
        <f t="shared" ca="1" si="1440"/>
        <v>HYG UP Equity</v>
      </c>
      <c r="BD3770" t="str">
        <f t="shared" ca="1" si="1441"/>
        <v>HYG UP Equity</v>
      </c>
      <c r="BF3770">
        <f t="shared" ca="1" si="1459"/>
        <v>1</v>
      </c>
      <c r="BG3770">
        <f t="shared" ca="1" si="1460"/>
        <v>0</v>
      </c>
      <c r="BI3770">
        <f t="shared" ca="1" si="1429"/>
        <v>1</v>
      </c>
      <c r="BJ3770">
        <f t="shared" ca="1" si="1430"/>
        <v>0</v>
      </c>
      <c r="BL3770">
        <f t="shared" ca="1" si="1446"/>
        <v>11.881335490250201</v>
      </c>
      <c r="BM3770">
        <f t="shared" ca="1" si="1447"/>
        <v>0</v>
      </c>
      <c r="BN3770" s="9">
        <f t="shared" ca="1" si="1438"/>
        <v>1</v>
      </c>
      <c r="BO3770" s="9">
        <f t="shared" ca="1" si="1439"/>
        <v>0</v>
      </c>
      <c r="BP3770" s="9">
        <f t="shared" ca="1" si="1433"/>
        <v>1</v>
      </c>
      <c r="BQ3770" s="9">
        <f t="shared" ca="1" si="1434"/>
        <v>0</v>
      </c>
      <c r="BR3770">
        <f t="shared" ca="1" si="1435"/>
        <v>1452.6910048613543</v>
      </c>
      <c r="BS3770">
        <f t="shared" ca="1" si="1436"/>
        <v>3.4021320027211033E-4</v>
      </c>
      <c r="BT3770">
        <f t="shared" ca="1" si="1437"/>
        <v>1.8055555555555558E-5</v>
      </c>
      <c r="BU3770">
        <f t="shared" ca="1" si="1414"/>
        <v>0</v>
      </c>
      <c r="BV3770">
        <f t="shared" ca="1" si="1415"/>
        <v>0</v>
      </c>
      <c r="BW3770" s="35">
        <f ca="1">IFERROR(VLOOKUP($B3770,OFFSET(Input!$A$1,0,MATCH(Index!BW$6&amp;" Index",Input!$1:$1,0)-1,10000,2),2,0)/100,BW3769)</f>
        <v>1.1599999999999999E-2</v>
      </c>
      <c r="BX3770">
        <f t="shared" ca="1" si="1421"/>
        <v>2.6255367263236632E-2</v>
      </c>
      <c r="BY3770">
        <f t="shared" ca="1" si="1422"/>
        <v>1.5752182834716463E-2</v>
      </c>
      <c r="BZ3770">
        <f t="shared" ca="1" si="1423"/>
        <v>-1.0310668170157021E-2</v>
      </c>
      <c r="CA3770">
        <f t="shared" ca="1" si="1424"/>
        <v>0.49471878577543377</v>
      </c>
      <c r="CB3770">
        <f t="shared" ca="1" si="1425"/>
        <v>0</v>
      </c>
      <c r="CC3770">
        <f t="shared" ca="1" si="1426"/>
        <v>0.44240056750732365</v>
      </c>
      <c r="CD3770">
        <f t="shared" ca="1" si="1427"/>
        <v>1134.5995646670926</v>
      </c>
      <c r="CE3770">
        <v>1134.5995646670799</v>
      </c>
      <c r="CF3770" t="b">
        <f t="shared" ca="1" si="1416"/>
        <v>1</v>
      </c>
    </row>
    <row r="3771" spans="2:84" x14ac:dyDescent="0.25">
      <c r="B3771" s="2">
        <v>42992</v>
      </c>
      <c r="C3771">
        <f t="shared" ca="1" si="1417"/>
        <v>0</v>
      </c>
      <c r="D3771">
        <f t="shared" ca="1" si="1418"/>
        <v>0</v>
      </c>
      <c r="E3771">
        <f ca="1">IF($B3771&lt;VLOOKUP(E$6&amp;" Equity",Param,4,0),"",IFERROR(VLOOKUP($B3771,OFFSET(Input!$A$1,0,MATCH(Index!E$6&amp;" Equity",Input!$1:$1,0)-1,10000,2),2,0),E3770))</f>
        <v>88.33</v>
      </c>
      <c r="F3771" s="33">
        <v>126.81</v>
      </c>
      <c r="H3771">
        <f ca="1">IFERROR(VLOOKUP($B3771,OFFSET(Input!$A$1,0,MATCH(Index!H$6,Input!$1:$1,0)-1,10000,2),2,0),0)</f>
        <v>0</v>
      </c>
      <c r="I3771">
        <f ca="1">IFERROR(VLOOKUP($B3771,OFFSET(Input!$A$1,0,MATCH(Index!I$6,Input!$1:$1,0)-1,10000,2),2,0),0)</f>
        <v>0</v>
      </c>
      <c r="K3771">
        <f t="shared" ca="1" si="1419"/>
        <v>122.43297332525154</v>
      </c>
      <c r="L3771" s="30">
        <f t="shared" ca="1" si="1420"/>
        <v>147.60431762131574</v>
      </c>
      <c r="N3771">
        <f t="shared" ca="1" si="1431"/>
        <v>1.3594654863652322E-3</v>
      </c>
      <c r="O3771">
        <f t="shared" ca="1" si="1432"/>
        <v>4.109053588729419E-3</v>
      </c>
      <c r="Q3771">
        <f t="shared" ca="1" si="1443"/>
        <v>3.0869298075207687E-2</v>
      </c>
      <c r="R3771">
        <f t="shared" ca="1" si="1442"/>
        <v>0.12954633804633084</v>
      </c>
      <c r="T3771">
        <f t="shared" ca="1" si="1453"/>
        <v>3.6142946218547842E-2</v>
      </c>
      <c r="U3771">
        <f t="shared" ca="1" si="1448"/>
        <v>0.10212871727665412</v>
      </c>
      <c r="W3771">
        <f t="shared" ca="1" si="1449"/>
        <v>-0.4016670466621684</v>
      </c>
      <c r="X3771">
        <f t="shared" ca="1" si="1450"/>
        <v>-0.41561791695139405</v>
      </c>
      <c r="Z3771">
        <f t="shared" ca="1" si="1461"/>
        <v>122.166853840968</v>
      </c>
      <c r="AA3771">
        <f t="shared" ca="1" si="1461"/>
        <v>121.76204301943169</v>
      </c>
      <c r="AB3771">
        <f t="shared" ca="1" si="1461"/>
        <v>121.58970508856693</v>
      </c>
      <c r="AC3771">
        <f t="shared" ca="1" si="1462"/>
        <v>121.76204301943169</v>
      </c>
      <c r="AE3771">
        <f ca="1">IFERROR(VLOOKUP($B3771,OFFSET(Input!$A$1,0,MATCH(Index!AE$6&amp;" Index",Input!$1:$1,0)-1,10000,2),2,0),AE3770)</f>
        <v>10.44</v>
      </c>
      <c r="AF3771">
        <f t="shared" ca="1" si="1454"/>
        <v>11.216666666666667</v>
      </c>
      <c r="AG3771">
        <f t="shared" ca="1" si="1454"/>
        <v>11.7425</v>
      </c>
      <c r="AH3771">
        <f t="shared" ca="1" si="1454"/>
        <v>12.100399999999997</v>
      </c>
      <c r="AI3771">
        <f t="shared" ca="1" si="1455"/>
        <v>12.100399999999997</v>
      </c>
      <c r="AK3771">
        <f t="shared" ca="1" si="1456"/>
        <v>1</v>
      </c>
      <c r="AL3771">
        <f t="shared" ca="1" si="1457"/>
        <v>-1</v>
      </c>
      <c r="AN3771" t="str">
        <f t="shared" ca="1" si="1465"/>
        <v>Not Down</v>
      </c>
      <c r="AO3771" t="str">
        <f t="shared" ca="1" si="1428"/>
        <v>Not Up</v>
      </c>
      <c r="AQ3771">
        <f t="shared" ca="1" si="1463"/>
        <v>1</v>
      </c>
      <c r="AR3771">
        <f t="shared" ca="1" si="1464"/>
        <v>0</v>
      </c>
      <c r="AT3771">
        <f t="shared" ca="1" si="1444"/>
        <v>1</v>
      </c>
      <c r="AU3771">
        <f t="shared" ca="1" si="1445"/>
        <v>0</v>
      </c>
      <c r="AW3771" s="34">
        <f t="shared" ca="1" si="1412"/>
        <v>3.3056925124613799E-2</v>
      </c>
      <c r="AX3771" s="34">
        <f t="shared" ca="1" si="1413"/>
        <v>3.5821631345937195E-2</v>
      </c>
      <c r="AY3771" s="23">
        <f t="shared" ca="1" si="1458"/>
        <v>3.5821631345937195E-2</v>
      </c>
      <c r="BA3771" s="6">
        <f t="shared" ca="1" si="1451"/>
        <v>1.3958046610758525</v>
      </c>
      <c r="BB3771">
        <f t="shared" ca="1" si="1452"/>
        <v>1.2821357248231433</v>
      </c>
      <c r="BC3771" t="str">
        <f t="shared" ca="1" si="1440"/>
        <v>HYG UP Equity</v>
      </c>
      <c r="BD3771" t="str">
        <f t="shared" ca="1" si="1441"/>
        <v>HYG UP Equity</v>
      </c>
      <c r="BF3771">
        <f t="shared" ca="1" si="1459"/>
        <v>1</v>
      </c>
      <c r="BG3771">
        <f t="shared" ca="1" si="1460"/>
        <v>0</v>
      </c>
      <c r="BI3771">
        <f t="shared" ca="1" si="1429"/>
        <v>1</v>
      </c>
      <c r="BJ3771">
        <f t="shared" ca="1" si="1430"/>
        <v>0</v>
      </c>
      <c r="BL3771">
        <f t="shared" ca="1" si="1446"/>
        <v>11.881335490250201</v>
      </c>
      <c r="BM3771">
        <f t="shared" ca="1" si="1447"/>
        <v>0</v>
      </c>
      <c r="BN3771" s="9">
        <f t="shared" ca="1" si="1438"/>
        <v>1</v>
      </c>
      <c r="BO3771" s="9">
        <f t="shared" ca="1" si="1439"/>
        <v>0</v>
      </c>
      <c r="BP3771" s="9">
        <f t="shared" ca="1" si="1433"/>
        <v>1</v>
      </c>
      <c r="BQ3771" s="9">
        <f t="shared" ca="1" si="1434"/>
        <v>0</v>
      </c>
      <c r="BR3771">
        <f t="shared" ca="1" si="1435"/>
        <v>1454.6672311461673</v>
      </c>
      <c r="BS3771">
        <f t="shared" ca="1" si="1436"/>
        <v>1.3603899784604412E-3</v>
      </c>
      <c r="BT3771">
        <f t="shared" ca="1" si="1437"/>
        <v>1.8055555555555558E-5</v>
      </c>
      <c r="BU3771">
        <f t="shared" ca="1" si="1414"/>
        <v>0</v>
      </c>
      <c r="BV3771">
        <f t="shared" ca="1" si="1415"/>
        <v>0</v>
      </c>
      <c r="BW3771" s="35">
        <f ca="1">IFERROR(VLOOKUP($B3771,OFFSET(Input!$A$1,0,MATCH(Index!BW$6&amp;" Index",Input!$1:$1,0)-1,10000,2),2,0)/100,BW3770)</f>
        <v>1.1599999999999999E-2</v>
      </c>
      <c r="BX3771">
        <f t="shared" ca="1" si="1421"/>
        <v>2.6265608691625076E-2</v>
      </c>
      <c r="BY3771">
        <f t="shared" ca="1" si="1422"/>
        <v>1.5758327287042954E-2</v>
      </c>
      <c r="BZ3771">
        <f t="shared" ca="1" si="1423"/>
        <v>-1.0314690051422019E-2</v>
      </c>
      <c r="CA3771">
        <f t="shared" ca="1" si="1424"/>
        <v>1.978973769724627</v>
      </c>
      <c r="CB3771">
        <f t="shared" ca="1" si="1425"/>
        <v>0</v>
      </c>
      <c r="CC3771">
        <f t="shared" ca="1" si="1426"/>
        <v>1.926635143694537</v>
      </c>
      <c r="CD3771">
        <f t="shared" ca="1" si="1427"/>
        <v>1136.5261998107871</v>
      </c>
      <c r="CE3771">
        <v>1136.5261998107801</v>
      </c>
      <c r="CF3771" t="b">
        <f t="shared" ca="1" si="1416"/>
        <v>1</v>
      </c>
    </row>
    <row r="3772" spans="2:84" x14ac:dyDescent="0.25">
      <c r="B3772" s="2">
        <v>42993</v>
      </c>
      <c r="C3772">
        <f t="shared" ca="1" si="1417"/>
        <v>0</v>
      </c>
      <c r="D3772">
        <f t="shared" ca="1" si="1418"/>
        <v>0</v>
      </c>
      <c r="E3772">
        <f ca="1">IF($B3772&lt;VLOOKUP(E$6&amp;" Equity",Param,4,0),"",IFERROR(VLOOKUP($B3772,OFFSET(Input!$A$1,0,MATCH(Index!E$6&amp;" Equity",Input!$1:$1,0)-1,10000,2),2,0),E3771))</f>
        <v>88.41</v>
      </c>
      <c r="F3772" s="33">
        <v>126.86</v>
      </c>
      <c r="H3772">
        <f ca="1">IFERROR(VLOOKUP($B3772,OFFSET(Input!$A$1,0,MATCH(Index!H$6,Input!$1:$1,0)-1,10000,2),2,0),0)</f>
        <v>0</v>
      </c>
      <c r="I3772">
        <f ca="1">IFERROR(VLOOKUP($B3772,OFFSET(Input!$A$1,0,MATCH(Index!I$6,Input!$1:$1,0)-1,10000,2),2,0),0)</f>
        <v>0</v>
      </c>
      <c r="K3772">
        <f t="shared" ca="1" si="1419"/>
        <v>122.54386020248485</v>
      </c>
      <c r="L3772" s="30">
        <f t="shared" ca="1" si="1420"/>
        <v>147.66251662676535</v>
      </c>
      <c r="N3772">
        <f t="shared" ca="1" si="1431"/>
        <v>9.0528466067209962E-4</v>
      </c>
      <c r="O3772">
        <f t="shared" ca="1" si="1432"/>
        <v>3.9421295894288963E-4</v>
      </c>
      <c r="Q3772">
        <f t="shared" ca="1" si="1443"/>
        <v>2.8074114499970052E-2</v>
      </c>
      <c r="R3772">
        <f t="shared" ca="1" si="1442"/>
        <v>0.12869877330169871</v>
      </c>
      <c r="T3772">
        <f t="shared" ca="1" si="1453"/>
        <v>3.036885390835806E-2</v>
      </c>
      <c r="U3772">
        <f t="shared" ca="1" si="1448"/>
        <v>9.8655744965245804E-2</v>
      </c>
      <c r="W3772">
        <f t="shared" ca="1" si="1449"/>
        <v>-0.498330548709643</v>
      </c>
      <c r="X3772">
        <f t="shared" ca="1" si="1450"/>
        <v>-0.33527448086246558</v>
      </c>
      <c r="Z3772">
        <f t="shared" ca="1" si="1461"/>
        <v>122.19179436726907</v>
      </c>
      <c r="AA3772">
        <f t="shared" ca="1" si="1461"/>
        <v>121.86147209365656</v>
      </c>
      <c r="AB3772">
        <f t="shared" ca="1" si="1461"/>
        <v>121.67808225891311</v>
      </c>
      <c r="AC3772">
        <f t="shared" ca="1" si="1462"/>
        <v>121.86147209365656</v>
      </c>
      <c r="AE3772">
        <f ca="1">IFERROR(VLOOKUP($B3772,OFFSET(Input!$A$1,0,MATCH(Index!AE$6&amp;" Index",Input!$1:$1,0)-1,10000,2),2,0),AE3771)</f>
        <v>10.17</v>
      </c>
      <c r="AF3772">
        <f t="shared" ca="1" si="1454"/>
        <v>11.079333333333333</v>
      </c>
      <c r="AG3772">
        <f t="shared" ca="1" si="1454"/>
        <v>11.4735</v>
      </c>
      <c r="AH3772">
        <f t="shared" ca="1" si="1454"/>
        <v>11.865599999999999</v>
      </c>
      <c r="AI3772">
        <f t="shared" ca="1" si="1455"/>
        <v>11.865599999999999</v>
      </c>
      <c r="AK3772">
        <f t="shared" ca="1" si="1456"/>
        <v>1</v>
      </c>
      <c r="AL3772">
        <f t="shared" ca="1" si="1457"/>
        <v>-1</v>
      </c>
      <c r="AN3772" t="str">
        <f t="shared" ca="1" si="1465"/>
        <v>Not Down</v>
      </c>
      <c r="AO3772" t="str">
        <f t="shared" ca="1" si="1428"/>
        <v>Not Up</v>
      </c>
      <c r="AQ3772">
        <f t="shared" ca="1" si="1463"/>
        <v>1</v>
      </c>
      <c r="AR3772">
        <f t="shared" ca="1" si="1464"/>
        <v>0</v>
      </c>
      <c r="AT3772">
        <f t="shared" ca="1" si="1444"/>
        <v>1</v>
      </c>
      <c r="AU3772">
        <f t="shared" ca="1" si="1445"/>
        <v>0</v>
      </c>
      <c r="AW3772" s="34">
        <f t="shared" ca="1" si="1412"/>
        <v>3.0869298075207687E-2</v>
      </c>
      <c r="AX3772" s="34">
        <f t="shared" ca="1" si="1413"/>
        <v>3.6142946218547842E-2</v>
      </c>
      <c r="AY3772" s="23">
        <f t="shared" ca="1" si="1458"/>
        <v>3.6142946218547842E-2</v>
      </c>
      <c r="BA3772" s="6">
        <f t="shared" ca="1" si="1451"/>
        <v>1.383395800045238</v>
      </c>
      <c r="BB3772">
        <f t="shared" ca="1" si="1452"/>
        <v>1.2821357248231433</v>
      </c>
      <c r="BC3772" t="str">
        <f t="shared" ca="1" si="1440"/>
        <v>HYG UP Equity</v>
      </c>
      <c r="BD3772" t="str">
        <f t="shared" ca="1" si="1441"/>
        <v>HYG UP Equity</v>
      </c>
      <c r="BF3772">
        <f t="shared" ca="1" si="1459"/>
        <v>1</v>
      </c>
      <c r="BG3772">
        <f t="shared" ca="1" si="1460"/>
        <v>0</v>
      </c>
      <c r="BI3772">
        <f t="shared" ca="1" si="1429"/>
        <v>1</v>
      </c>
      <c r="BJ3772">
        <f t="shared" ca="1" si="1430"/>
        <v>0</v>
      </c>
      <c r="BL3772">
        <f t="shared" ca="1" si="1446"/>
        <v>11.881335490250201</v>
      </c>
      <c r="BM3772">
        <f t="shared" ca="1" si="1447"/>
        <v>0</v>
      </c>
      <c r="BN3772" s="9">
        <f t="shared" ca="1" si="1438"/>
        <v>1</v>
      </c>
      <c r="BO3772" s="9">
        <f t="shared" ca="1" si="1439"/>
        <v>0</v>
      </c>
      <c r="BP3772" s="9">
        <f t="shared" ca="1" si="1433"/>
        <v>1</v>
      </c>
      <c r="BQ3772" s="9">
        <f t="shared" ca="1" si="1434"/>
        <v>0</v>
      </c>
      <c r="BR3772">
        <f t="shared" ca="1" si="1435"/>
        <v>1455.9847153360424</v>
      </c>
      <c r="BS3772">
        <f t="shared" ca="1" si="1436"/>
        <v>9.0569455451139369E-4</v>
      </c>
      <c r="BT3772">
        <f t="shared" ca="1" si="1437"/>
        <v>1.8055555555555558E-5</v>
      </c>
      <c r="BU3772">
        <f t="shared" ca="1" si="1414"/>
        <v>0</v>
      </c>
      <c r="BV3772">
        <f t="shared" ca="1" si="1415"/>
        <v>0</v>
      </c>
      <c r="BW3772" s="35">
        <f ca="1">IFERROR(VLOOKUP($B3772,OFFSET(Input!$A$1,0,MATCH(Index!BW$6&amp;" Index",Input!$1:$1,0)-1,10000,2),2,0)/100,BW3771)</f>
        <v>1.1599999999999999E-2</v>
      </c>
      <c r="BX3772">
        <f t="shared" ca="1" si="1421"/>
        <v>2.6310209664824516E-2</v>
      </c>
      <c r="BY3772">
        <f t="shared" ca="1" si="1422"/>
        <v>1.5785086108483157E-2</v>
      </c>
      <c r="BZ3772">
        <f t="shared" ca="1" si="1423"/>
        <v>-1.0332205168621291E-2</v>
      </c>
      <c r="CA3772">
        <f t="shared" ca="1" si="1424"/>
        <v>1.3197607544206857</v>
      </c>
      <c r="CB3772">
        <f t="shared" ca="1" si="1425"/>
        <v>0</v>
      </c>
      <c r="CC3772">
        <f t="shared" ca="1" si="1426"/>
        <v>1.2673332534787569</v>
      </c>
      <c r="CD3772">
        <f t="shared" ca="1" si="1427"/>
        <v>1137.7935330642658</v>
      </c>
      <c r="CE3772">
        <v>1137.7935330642599</v>
      </c>
      <c r="CF3772" t="b">
        <f t="shared" ca="1" si="1416"/>
        <v>1</v>
      </c>
    </row>
    <row r="3773" spans="2:84" x14ac:dyDescent="0.25">
      <c r="B3773" s="2">
        <v>42996</v>
      </c>
      <c r="C3773">
        <f t="shared" ca="1" si="1417"/>
        <v>0</v>
      </c>
      <c r="D3773">
        <f t="shared" ca="1" si="1418"/>
        <v>0</v>
      </c>
      <c r="E3773">
        <f ca="1">IF($B3773&lt;VLOOKUP(E$6&amp;" Equity",Param,4,0),"",IFERROR(VLOOKUP($B3773,OFFSET(Input!$A$1,0,MATCH(Index!E$6&amp;" Equity",Input!$1:$1,0)-1,10000,2),2,0),E3772))</f>
        <v>88.37</v>
      </c>
      <c r="F3773" s="33">
        <v>126.13</v>
      </c>
      <c r="H3773">
        <f ca="1">IFERROR(VLOOKUP($B3773,OFFSET(Input!$A$1,0,MATCH(Index!H$6,Input!$1:$1,0)-1,10000,2),2,0),0)</f>
        <v>0</v>
      </c>
      <c r="I3773">
        <f ca="1">IFERROR(VLOOKUP($B3773,OFFSET(Input!$A$1,0,MATCH(Index!I$6,Input!$1:$1,0)-1,10000,2),2,0),0)</f>
        <v>0</v>
      </c>
      <c r="K3773">
        <f t="shared" ca="1" si="1419"/>
        <v>122.4884167638682</v>
      </c>
      <c r="L3773" s="30">
        <f t="shared" ca="1" si="1420"/>
        <v>146.81281114720096</v>
      </c>
      <c r="N3773">
        <f t="shared" ca="1" si="1431"/>
        <v>-4.5253988779990213E-4</v>
      </c>
      <c r="O3773">
        <f t="shared" ca="1" si="1432"/>
        <v>-5.7709951066492252E-3</v>
      </c>
      <c r="Q3773">
        <f t="shared" ca="1" si="1443"/>
        <v>2.7697654385587085E-2</v>
      </c>
      <c r="R3773">
        <f t="shared" ca="1" si="1442"/>
        <v>0.12618195255275824</v>
      </c>
      <c r="T3773">
        <f t="shared" ca="1" si="1453"/>
        <v>2.994953418842343E-2</v>
      </c>
      <c r="U3773">
        <f t="shared" ca="1" si="1448"/>
        <v>0.10075655869160925</v>
      </c>
      <c r="W3773">
        <f t="shared" ca="1" si="1449"/>
        <v>-0.44003681930866623</v>
      </c>
      <c r="X3773">
        <f t="shared" ca="1" si="1450"/>
        <v>-0.32050417930119568</v>
      </c>
      <c r="Z3773">
        <f t="shared" ca="1" si="1461"/>
        <v>122.19872479709611</v>
      </c>
      <c r="AA3773">
        <f t="shared" ca="1" si="1461"/>
        <v>121.94915705512547</v>
      </c>
      <c r="AB3773">
        <f t="shared" ca="1" si="1461"/>
        <v>121.75595990018374</v>
      </c>
      <c r="AC3773">
        <f t="shared" ca="1" si="1462"/>
        <v>121.94915705512547</v>
      </c>
      <c r="AE3773">
        <f ca="1">IFERROR(VLOOKUP($B3773,OFFSET(Input!$A$1,0,MATCH(Index!AE$6&amp;" Index",Input!$1:$1,0)-1,10000,2),2,0),AE3772)</f>
        <v>10.15</v>
      </c>
      <c r="AF3773">
        <f t="shared" ca="1" si="1454"/>
        <v>11.004</v>
      </c>
      <c r="AG3773">
        <f t="shared" ca="1" si="1454"/>
        <v>11.268000000000001</v>
      </c>
      <c r="AH3773">
        <f t="shared" ca="1" si="1454"/>
        <v>11.651199999999999</v>
      </c>
      <c r="AI3773">
        <f t="shared" ca="1" si="1455"/>
        <v>11.651199999999999</v>
      </c>
      <c r="AK3773">
        <f t="shared" ca="1" si="1456"/>
        <v>1</v>
      </c>
      <c r="AL3773">
        <f t="shared" ca="1" si="1457"/>
        <v>-1</v>
      </c>
      <c r="AN3773" t="str">
        <f t="shared" ca="1" si="1465"/>
        <v>Not Down</v>
      </c>
      <c r="AO3773" t="str">
        <f t="shared" ca="1" si="1428"/>
        <v>Not Up</v>
      </c>
      <c r="AQ3773">
        <f t="shared" ca="1" si="1463"/>
        <v>1</v>
      </c>
      <c r="AR3773">
        <f t="shared" ca="1" si="1464"/>
        <v>0</v>
      </c>
      <c r="AT3773">
        <f t="shared" ca="1" si="1444"/>
        <v>1</v>
      </c>
      <c r="AU3773">
        <f t="shared" ca="1" si="1445"/>
        <v>0</v>
      </c>
      <c r="AW3773" s="34">
        <f t="shared" ca="1" si="1412"/>
        <v>2.8074114499970052E-2</v>
      </c>
      <c r="AX3773" s="34">
        <f t="shared" ca="1" si="1413"/>
        <v>3.036885390835806E-2</v>
      </c>
      <c r="AY3773" s="23">
        <f t="shared" ca="1" si="1458"/>
        <v>3.036885390835806E-2</v>
      </c>
      <c r="BA3773" s="6">
        <f t="shared" ca="1" si="1451"/>
        <v>1.5</v>
      </c>
      <c r="BB3773">
        <f t="shared" ca="1" si="1452"/>
        <v>1.5</v>
      </c>
      <c r="BC3773" t="str">
        <f t="shared" ca="1" si="1440"/>
        <v>HYG UP Equity</v>
      </c>
      <c r="BD3773" t="str">
        <f t="shared" ca="1" si="1441"/>
        <v>HYG UP Equity</v>
      </c>
      <c r="BF3773">
        <f t="shared" ca="1" si="1459"/>
        <v>1</v>
      </c>
      <c r="BG3773">
        <f t="shared" ca="1" si="1460"/>
        <v>0</v>
      </c>
      <c r="BI3773">
        <f t="shared" ca="1" si="1429"/>
        <v>1</v>
      </c>
      <c r="BJ3773">
        <f t="shared" ca="1" si="1430"/>
        <v>0</v>
      </c>
      <c r="BL3773">
        <f t="shared" ca="1" si="1446"/>
        <v>11.881335490250201</v>
      </c>
      <c r="BM3773">
        <f t="shared" ca="1" si="1447"/>
        <v>0</v>
      </c>
      <c r="BN3773" s="9">
        <f t="shared" ca="1" si="1438"/>
        <v>1</v>
      </c>
      <c r="BO3773" s="9">
        <f t="shared" ca="1" si="1439"/>
        <v>0</v>
      </c>
      <c r="BP3773" s="9">
        <f t="shared" ca="1" si="1433"/>
        <v>1</v>
      </c>
      <c r="BQ3773" s="9">
        <f t="shared" ca="1" si="1434"/>
        <v>0</v>
      </c>
      <c r="BR3773">
        <f t="shared" ca="1" si="1435"/>
        <v>1455.325973241105</v>
      </c>
      <c r="BS3773">
        <f t="shared" ca="1" si="1436"/>
        <v>-4.5243750706913666E-4</v>
      </c>
      <c r="BT3773">
        <f t="shared" ca="1" si="1437"/>
        <v>5.4166666666666671E-5</v>
      </c>
      <c r="BU3773">
        <f t="shared" ca="1" si="1414"/>
        <v>4.3572855035371338E-5</v>
      </c>
      <c r="BV3773">
        <f t="shared" ca="1" si="1415"/>
        <v>0</v>
      </c>
      <c r="BW3773" s="35">
        <f ca="1">IFERROR(VLOOKUP($B3773,OFFSET(Input!$A$1,0,MATCH(Index!BW$6&amp;" Index",Input!$1:$1,0)-1,10000,2),2,0)/100,BW3772)</f>
        <v>1.1599999999999999E-2</v>
      </c>
      <c r="BX3773">
        <f t="shared" ca="1" si="1421"/>
        <v>7.901864404494871E-2</v>
      </c>
      <c r="BY3773">
        <f t="shared" ca="1" si="1422"/>
        <v>4.7408063877677743E-2</v>
      </c>
      <c r="BZ3773">
        <f t="shared" ca="1" si="1423"/>
        <v>-3.1031179637849932E-2</v>
      </c>
      <c r="CA3773">
        <f t="shared" ca="1" si="1424"/>
        <v>-0.66001843059101661</v>
      </c>
      <c r="CB3773">
        <f t="shared" ca="1" si="1425"/>
        <v>4.9576912676392242E-2</v>
      </c>
      <c r="CC3773">
        <f t="shared" ca="1" si="1426"/>
        <v>-0.86705323082788521</v>
      </c>
      <c r="CD3773">
        <f t="shared" ca="1" si="1427"/>
        <v>1136.926479833438</v>
      </c>
      <c r="CE3773">
        <v>1136.92647983343</v>
      </c>
      <c r="CF3773" t="b">
        <f t="shared" ca="1" si="1416"/>
        <v>1</v>
      </c>
    </row>
    <row r="3774" spans="2:84" x14ac:dyDescent="0.25">
      <c r="B3774" s="2">
        <v>42997</v>
      </c>
      <c r="C3774">
        <f t="shared" ca="1" si="1417"/>
        <v>0</v>
      </c>
      <c r="D3774">
        <f t="shared" ca="1" si="1418"/>
        <v>0</v>
      </c>
      <c r="E3774">
        <f ca="1">IF($B3774&lt;VLOOKUP(E$6&amp;" Equity",Param,4,0),"",IFERROR(VLOOKUP($B3774,OFFSET(Input!$A$1,0,MATCH(Index!E$6&amp;" Equity",Input!$1:$1,0)-1,10000,2),2,0),E3773))</f>
        <v>88.46</v>
      </c>
      <c r="F3774" s="33">
        <v>125.82</v>
      </c>
      <c r="H3774">
        <f ca="1">IFERROR(VLOOKUP($B3774,OFFSET(Input!$A$1,0,MATCH(Index!H$6,Input!$1:$1,0)-1,10000,2),2,0),0)</f>
        <v>0</v>
      </c>
      <c r="I3774">
        <f ca="1">IFERROR(VLOOKUP($B3774,OFFSET(Input!$A$1,0,MATCH(Index!I$6,Input!$1:$1,0)-1,10000,2),2,0),0)</f>
        <v>0</v>
      </c>
      <c r="K3774">
        <f t="shared" ca="1" si="1419"/>
        <v>122.61316450075569</v>
      </c>
      <c r="L3774" s="30">
        <f t="shared" ca="1" si="1420"/>
        <v>146.45197731341332</v>
      </c>
      <c r="N3774">
        <f t="shared" ca="1" si="1431"/>
        <v>1.0179269102675837E-3</v>
      </c>
      <c r="O3774">
        <f t="shared" ca="1" si="1432"/>
        <v>-2.460806957218373E-3</v>
      </c>
      <c r="Q3774">
        <f t="shared" ca="1" si="1443"/>
        <v>2.5763436632678435E-2</v>
      </c>
      <c r="R3774">
        <f t="shared" ca="1" si="1442"/>
        <v>9.9178377974745213E-2</v>
      </c>
      <c r="T3774">
        <f t="shared" ca="1" si="1453"/>
        <v>2.9945027745881873E-2</v>
      </c>
      <c r="U3774">
        <f t="shared" ca="1" si="1448"/>
        <v>0.10076132219408304</v>
      </c>
      <c r="W3774">
        <f t="shared" ca="1" si="1449"/>
        <v>-0.27480329913282614</v>
      </c>
      <c r="X3774">
        <f t="shared" ca="1" si="1450"/>
        <v>-0.34149883876637493</v>
      </c>
      <c r="Z3774">
        <f t="shared" ca="1" si="1461"/>
        <v>122.24585171992028</v>
      </c>
      <c r="AA3774">
        <f t="shared" ca="1" si="1461"/>
        <v>122.03686805979059</v>
      </c>
      <c r="AB3774">
        <f t="shared" ca="1" si="1461"/>
        <v>121.8134299569018</v>
      </c>
      <c r="AC3774">
        <f t="shared" ca="1" si="1462"/>
        <v>122.03686805979059</v>
      </c>
      <c r="AE3774">
        <f ca="1">IFERROR(VLOOKUP($B3774,OFFSET(Input!$A$1,0,MATCH(Index!AE$6&amp;" Index",Input!$1:$1,0)-1,10000,2),2,0),AE3773)</f>
        <v>10.18</v>
      </c>
      <c r="AF3774">
        <f t="shared" ca="1" si="1454"/>
        <v>10.928000000000001</v>
      </c>
      <c r="AG3774">
        <f t="shared" ca="1" si="1454"/>
        <v>11.1175</v>
      </c>
      <c r="AH3774">
        <f t="shared" ca="1" si="1454"/>
        <v>11.565199999999999</v>
      </c>
      <c r="AI3774">
        <f t="shared" ca="1" si="1455"/>
        <v>11.565199999999999</v>
      </c>
      <c r="AK3774">
        <f t="shared" ca="1" si="1456"/>
        <v>1</v>
      </c>
      <c r="AL3774">
        <f t="shared" ca="1" si="1457"/>
        <v>-1</v>
      </c>
      <c r="AN3774" t="str">
        <f t="shared" ca="1" si="1465"/>
        <v>Not Down</v>
      </c>
      <c r="AO3774" t="str">
        <f t="shared" ca="1" si="1428"/>
        <v>Not Up</v>
      </c>
      <c r="AQ3774">
        <f t="shared" ca="1" si="1463"/>
        <v>1</v>
      </c>
      <c r="AR3774">
        <f t="shared" ca="1" si="1464"/>
        <v>0</v>
      </c>
      <c r="AT3774">
        <f t="shared" ca="1" si="1444"/>
        <v>1</v>
      </c>
      <c r="AU3774">
        <f t="shared" ca="1" si="1445"/>
        <v>0</v>
      </c>
      <c r="AW3774" s="34">
        <f t="shared" ca="1" si="1412"/>
        <v>2.7697654385587085E-2</v>
      </c>
      <c r="AX3774" s="34">
        <f t="shared" ca="1" si="1413"/>
        <v>2.994953418842343E-2</v>
      </c>
      <c r="AY3774" s="23">
        <f t="shared" ca="1" si="1458"/>
        <v>2.994953418842343E-2</v>
      </c>
      <c r="BA3774" s="6">
        <f t="shared" ca="1" si="1451"/>
        <v>1.5</v>
      </c>
      <c r="BB3774">
        <f t="shared" ca="1" si="1452"/>
        <v>1.5</v>
      </c>
      <c r="BC3774" t="str">
        <f t="shared" ca="1" si="1440"/>
        <v>HYG UP Equity</v>
      </c>
      <c r="BD3774" t="str">
        <f t="shared" ca="1" si="1441"/>
        <v>HYG UP Equity</v>
      </c>
      <c r="BF3774">
        <f t="shared" ca="1" si="1459"/>
        <v>1</v>
      </c>
      <c r="BG3774">
        <f t="shared" ca="1" si="1460"/>
        <v>0</v>
      </c>
      <c r="BI3774">
        <f t="shared" ca="1" si="1429"/>
        <v>1</v>
      </c>
      <c r="BJ3774">
        <f t="shared" ca="1" si="1430"/>
        <v>0</v>
      </c>
      <c r="BL3774">
        <f t="shared" ca="1" si="1446"/>
        <v>11.881335490250201</v>
      </c>
      <c r="BM3774">
        <f t="shared" ca="1" si="1447"/>
        <v>0</v>
      </c>
      <c r="BN3774" s="9">
        <f t="shared" ca="1" si="1438"/>
        <v>1</v>
      </c>
      <c r="BO3774" s="9">
        <f t="shared" ca="1" si="1439"/>
        <v>0</v>
      </c>
      <c r="BP3774" s="9">
        <f t="shared" ca="1" si="1433"/>
        <v>1</v>
      </c>
      <c r="BQ3774" s="9">
        <f t="shared" ca="1" si="1434"/>
        <v>0</v>
      </c>
      <c r="BR3774">
        <f t="shared" ca="1" si="1435"/>
        <v>1456.8081429547146</v>
      </c>
      <c r="BS3774">
        <f t="shared" ca="1" si="1436"/>
        <v>1.0184451737014211E-3</v>
      </c>
      <c r="BT3774">
        <f t="shared" ca="1" si="1437"/>
        <v>1.8055555555555558E-5</v>
      </c>
      <c r="BU3774">
        <f t="shared" ca="1" si="1414"/>
        <v>0</v>
      </c>
      <c r="BV3774">
        <f t="shared" ca="1" si="1415"/>
        <v>0</v>
      </c>
      <c r="BW3774" s="35">
        <f ca="1">IFERROR(VLOOKUP($B3774,OFFSET(Input!$A$1,0,MATCH(Index!BW$6&amp;" Index",Input!$1:$1,0)-1,10000,2),2,0)/100,BW3773)</f>
        <v>1.1599999999999999E-2</v>
      </c>
      <c r="BX3774">
        <f t="shared" ca="1" si="1421"/>
        <v>3.0791758828822284E-2</v>
      </c>
      <c r="BY3774">
        <f t="shared" ca="1" si="1422"/>
        <v>1.5790645553242194E-2</v>
      </c>
      <c r="BZ3774">
        <f t="shared" ca="1" si="1423"/>
        <v>-1.8317148841760944E-2</v>
      </c>
      <c r="CA3774">
        <f t="shared" ca="1" si="1424"/>
        <v>1.7368459293595664</v>
      </c>
      <c r="CB3774">
        <f t="shared" ca="1" si="1425"/>
        <v>0</v>
      </c>
      <c r="CC3774">
        <f t="shared" ca="1" si="1426"/>
        <v>1.6719463761357409</v>
      </c>
      <c r="CD3774">
        <f t="shared" ca="1" si="1427"/>
        <v>1138.5984262095737</v>
      </c>
      <c r="CE3774">
        <v>1138.5984262095701</v>
      </c>
      <c r="CF3774" t="b">
        <f t="shared" ca="1" si="1416"/>
        <v>1</v>
      </c>
    </row>
    <row r="3775" spans="2:84" x14ac:dyDescent="0.25">
      <c r="B3775" s="2">
        <v>42998</v>
      </c>
      <c r="C3775">
        <f t="shared" ca="1" si="1417"/>
        <v>0</v>
      </c>
      <c r="D3775">
        <f t="shared" ca="1" si="1418"/>
        <v>0</v>
      </c>
      <c r="E3775">
        <f ca="1">IF($B3775&lt;VLOOKUP(E$6&amp;" Equity",Param,4,0),"",IFERROR(VLOOKUP($B3775,OFFSET(Input!$A$1,0,MATCH(Index!E$6&amp;" Equity",Input!$1:$1,0)-1,10000,2),2,0),E3774))</f>
        <v>88.45</v>
      </c>
      <c r="F3775" s="33">
        <v>125.91</v>
      </c>
      <c r="H3775">
        <f ca="1">IFERROR(VLOOKUP($B3775,OFFSET(Input!$A$1,0,MATCH(Index!H$6,Input!$1:$1,0)-1,10000,2),2,0),0)</f>
        <v>0</v>
      </c>
      <c r="I3775">
        <f ca="1">IFERROR(VLOOKUP($B3775,OFFSET(Input!$A$1,0,MATCH(Index!I$6,Input!$1:$1,0)-1,10000,2),2,0),0)</f>
        <v>0</v>
      </c>
      <c r="K3775">
        <f t="shared" ca="1" si="1419"/>
        <v>122.59930364110153</v>
      </c>
      <c r="L3775" s="30">
        <f t="shared" ca="1" si="1420"/>
        <v>146.55673552322264</v>
      </c>
      <c r="N3775">
        <f t="shared" ca="1" si="1431"/>
        <v>-1.1305183438631111E-4</v>
      </c>
      <c r="O3775">
        <f t="shared" ca="1" si="1432"/>
        <v>7.1505187172558676E-4</v>
      </c>
      <c r="Q3775">
        <f t="shared" ca="1" si="1443"/>
        <v>2.5541843899768765E-2</v>
      </c>
      <c r="R3775">
        <f t="shared" ca="1" si="1442"/>
        <v>9.431204138883259E-2</v>
      </c>
      <c r="T3775">
        <f t="shared" ca="1" si="1453"/>
        <v>2.6167647565599035E-2</v>
      </c>
      <c r="U3775">
        <f t="shared" ca="1" si="1448"/>
        <v>9.9853820826551032E-2</v>
      </c>
      <c r="W3775">
        <f t="shared" ca="1" si="1449"/>
        <v>-0.33618727208734389</v>
      </c>
      <c r="X3775">
        <f t="shared" ca="1" si="1450"/>
        <v>-0.31820912261969497</v>
      </c>
      <c r="Z3775">
        <f t="shared" ca="1" si="1461"/>
        <v>122.29990907257152</v>
      </c>
      <c r="AA3775">
        <f t="shared" ca="1" si="1461"/>
        <v>122.09904064688033</v>
      </c>
      <c r="AB3775">
        <f t="shared" ca="1" si="1461"/>
        <v>121.86868922092752</v>
      </c>
      <c r="AC3775">
        <f t="shared" ca="1" si="1462"/>
        <v>122.09904064688033</v>
      </c>
      <c r="AE3775">
        <f ca="1">IFERROR(VLOOKUP($B3775,OFFSET(Input!$A$1,0,MATCH(Index!AE$6&amp;" Index",Input!$1:$1,0)-1,10000,2),2,0),AE3774)</f>
        <v>9.7799999999999994</v>
      </c>
      <c r="AF3775">
        <f t="shared" ca="1" si="1454"/>
        <v>10.800000000000002</v>
      </c>
      <c r="AG3775">
        <f t="shared" ca="1" si="1454"/>
        <v>11.039</v>
      </c>
      <c r="AH3775">
        <f t="shared" ca="1" si="1454"/>
        <v>11.474799999999998</v>
      </c>
      <c r="AI3775">
        <f t="shared" ca="1" si="1455"/>
        <v>11.474799999999998</v>
      </c>
      <c r="AK3775">
        <f t="shared" ca="1" si="1456"/>
        <v>1</v>
      </c>
      <c r="AL3775">
        <f t="shared" ca="1" si="1457"/>
        <v>-1</v>
      </c>
      <c r="AN3775" t="str">
        <f t="shared" ca="1" si="1465"/>
        <v>Not Down</v>
      </c>
      <c r="AO3775" t="str">
        <f t="shared" ca="1" si="1428"/>
        <v>Not Up</v>
      </c>
      <c r="AQ3775">
        <f t="shared" ca="1" si="1463"/>
        <v>1</v>
      </c>
      <c r="AR3775">
        <f t="shared" ca="1" si="1464"/>
        <v>0</v>
      </c>
      <c r="AT3775">
        <f t="shared" ca="1" si="1444"/>
        <v>1</v>
      </c>
      <c r="AU3775">
        <f t="shared" ca="1" si="1445"/>
        <v>0</v>
      </c>
      <c r="AW3775" s="34">
        <f t="shared" ca="1" si="1412"/>
        <v>2.5763436632678435E-2</v>
      </c>
      <c r="AX3775" s="34">
        <f t="shared" ca="1" si="1413"/>
        <v>2.9945027745881873E-2</v>
      </c>
      <c r="AY3775" s="23">
        <f t="shared" ca="1" si="1458"/>
        <v>2.9945027745881873E-2</v>
      </c>
      <c r="BA3775" s="6">
        <f t="shared" ca="1" si="1451"/>
        <v>1.5</v>
      </c>
      <c r="BB3775">
        <f t="shared" ca="1" si="1452"/>
        <v>1.5</v>
      </c>
      <c r="BC3775" t="str">
        <f t="shared" ca="1" si="1440"/>
        <v>HYG UP Equity</v>
      </c>
      <c r="BD3775" t="str">
        <f t="shared" ca="1" si="1441"/>
        <v>HYG UP Equity</v>
      </c>
      <c r="BF3775">
        <f t="shared" ca="1" si="1459"/>
        <v>1</v>
      </c>
      <c r="BG3775">
        <f t="shared" ca="1" si="1460"/>
        <v>0</v>
      </c>
      <c r="BI3775">
        <f t="shared" ca="1" si="1429"/>
        <v>1</v>
      </c>
      <c r="BJ3775">
        <f t="shared" ca="1" si="1430"/>
        <v>0</v>
      </c>
      <c r="BL3775">
        <f t="shared" ca="1" si="1446"/>
        <v>11.881335490250201</v>
      </c>
      <c r="BM3775">
        <f t="shared" ca="1" si="1447"/>
        <v>0</v>
      </c>
      <c r="BN3775" s="9">
        <f t="shared" ca="1" si="1438"/>
        <v>1</v>
      </c>
      <c r="BO3775" s="9">
        <f t="shared" ca="1" si="1439"/>
        <v>0</v>
      </c>
      <c r="BP3775" s="9">
        <f t="shared" ca="1" si="1433"/>
        <v>1</v>
      </c>
      <c r="BQ3775" s="9">
        <f t="shared" ca="1" si="1434"/>
        <v>0</v>
      </c>
      <c r="BR3775">
        <f t="shared" ca="1" si="1435"/>
        <v>1456.6434574309803</v>
      </c>
      <c r="BS3775">
        <f t="shared" ca="1" si="1436"/>
        <v>-1.1304544426848917E-4</v>
      </c>
      <c r="BT3775">
        <f t="shared" ca="1" si="1437"/>
        <v>1.8055555555555558E-5</v>
      </c>
      <c r="BU3775">
        <f t="shared" ca="1" si="1414"/>
        <v>0</v>
      </c>
      <c r="BV3775">
        <f t="shared" ca="1" si="1415"/>
        <v>0</v>
      </c>
      <c r="BW3775" s="35">
        <f ca="1">IFERROR(VLOOKUP($B3775,OFFSET(Input!$A$1,0,MATCH(Index!BW$6&amp;" Index",Input!$1:$1,0)-1,10000,2),2,0)/100,BW3774)</f>
        <v>1.1599999999999999E-2</v>
      </c>
      <c r="BX3775">
        <f t="shared" ca="1" si="1421"/>
        <v>3.0837040709842629E-2</v>
      </c>
      <c r="BY3775">
        <f t="shared" ca="1" si="1422"/>
        <v>1.5813867030688523E-2</v>
      </c>
      <c r="BZ3775">
        <f t="shared" ca="1" si="1423"/>
        <v>-1.8344085755598687E-2</v>
      </c>
      <c r="CA3775">
        <f t="shared" ca="1" si="1424"/>
        <v>-0.19307004740139577</v>
      </c>
      <c r="CB3775">
        <f t="shared" ca="1" si="1425"/>
        <v>0</v>
      </c>
      <c r="CC3775">
        <f t="shared" ca="1" si="1426"/>
        <v>-0.25806504089752563</v>
      </c>
      <c r="CD3775">
        <f t="shared" ca="1" si="1427"/>
        <v>1138.3403611686763</v>
      </c>
      <c r="CE3775">
        <v>1138.3403611686699</v>
      </c>
      <c r="CF3775" t="b">
        <f t="shared" ca="1" si="1416"/>
        <v>1</v>
      </c>
    </row>
    <row r="3776" spans="2:84" x14ac:dyDescent="0.25">
      <c r="B3776" s="2">
        <v>42999</v>
      </c>
      <c r="C3776">
        <f t="shared" ca="1" si="1417"/>
        <v>0</v>
      </c>
      <c r="D3776">
        <f t="shared" ca="1" si="1418"/>
        <v>0</v>
      </c>
      <c r="E3776">
        <f ca="1">IF($B3776&lt;VLOOKUP(E$6&amp;" Equity",Param,4,0),"",IFERROR(VLOOKUP($B3776,OFFSET(Input!$A$1,0,MATCH(Index!E$6&amp;" Equity",Input!$1:$1,0)-1,10000,2),2,0),E3775))</f>
        <v>88.34</v>
      </c>
      <c r="F3776" s="33">
        <v>125.84</v>
      </c>
      <c r="H3776">
        <f ca="1">IFERROR(VLOOKUP($B3776,OFFSET(Input!$A$1,0,MATCH(Index!H$6,Input!$1:$1,0)-1,10000,2),2,0),0)</f>
        <v>0</v>
      </c>
      <c r="I3776">
        <f ca="1">IFERROR(VLOOKUP($B3776,OFFSET(Input!$A$1,0,MATCH(Index!I$6,Input!$1:$1,0)-1,10000,2),2,0),0)</f>
        <v>0</v>
      </c>
      <c r="K3776">
        <f t="shared" ca="1" si="1419"/>
        <v>122.44683418490571</v>
      </c>
      <c r="L3776" s="30">
        <f t="shared" ca="1" si="1420"/>
        <v>146.47525691559318</v>
      </c>
      <c r="N3776">
        <f t="shared" ca="1" si="1431"/>
        <v>-1.244414437413821E-3</v>
      </c>
      <c r="O3776">
        <f t="shared" ca="1" si="1432"/>
        <v>-5.5610726358683933E-4</v>
      </c>
      <c r="Q3776">
        <f t="shared" ca="1" si="1443"/>
        <v>2.6288490875814988E-2</v>
      </c>
      <c r="R3776">
        <f t="shared" ca="1" si="1442"/>
        <v>7.9300622973404372E-2</v>
      </c>
      <c r="T3776">
        <f t="shared" ca="1" si="1453"/>
        <v>2.6534783637509829E-2</v>
      </c>
      <c r="U3776">
        <f t="shared" ca="1" si="1448"/>
        <v>9.6931503508078665E-2</v>
      </c>
      <c r="W3776">
        <f t="shared" ca="1" si="1449"/>
        <v>-0.39408543196010692</v>
      </c>
      <c r="X3776">
        <f t="shared" ca="1" si="1450"/>
        <v>-0.32365373766238614</v>
      </c>
      <c r="Z3776">
        <f t="shared" ca="1" si="1461"/>
        <v>122.33733339363781</v>
      </c>
      <c r="AA3776">
        <f t="shared" ca="1" si="1461"/>
        <v>122.15289961186602</v>
      </c>
      <c r="AB3776">
        <f t="shared" ca="1" si="1461"/>
        <v>121.91729758726999</v>
      </c>
      <c r="AC3776">
        <f t="shared" ca="1" si="1462"/>
        <v>122.15289961186602</v>
      </c>
      <c r="AE3776">
        <f ca="1">IFERROR(VLOOKUP($B3776,OFFSET(Input!$A$1,0,MATCH(Index!AE$6&amp;" Index",Input!$1:$1,0)-1,10000,2),2,0),AE3775)</f>
        <v>9.67</v>
      </c>
      <c r="AF3776">
        <f t="shared" ca="1" si="1454"/>
        <v>10.696666666666667</v>
      </c>
      <c r="AG3776">
        <f t="shared" ca="1" si="1454"/>
        <v>10.91</v>
      </c>
      <c r="AH3776">
        <f t="shared" ca="1" si="1454"/>
        <v>11.391999999999998</v>
      </c>
      <c r="AI3776">
        <f t="shared" ca="1" si="1455"/>
        <v>11.391999999999998</v>
      </c>
      <c r="AK3776">
        <f t="shared" ca="1" si="1456"/>
        <v>1</v>
      </c>
      <c r="AL3776">
        <f t="shared" ca="1" si="1457"/>
        <v>-1</v>
      </c>
      <c r="AN3776" t="str">
        <f t="shared" ca="1" si="1465"/>
        <v>Not Down</v>
      </c>
      <c r="AO3776" t="str">
        <f t="shared" ca="1" si="1428"/>
        <v>Not Up</v>
      </c>
      <c r="AQ3776">
        <f t="shared" ca="1" si="1463"/>
        <v>1</v>
      </c>
      <c r="AR3776">
        <f t="shared" ca="1" si="1464"/>
        <v>0</v>
      </c>
      <c r="AT3776">
        <f t="shared" ca="1" si="1444"/>
        <v>1</v>
      </c>
      <c r="AU3776">
        <f t="shared" ca="1" si="1445"/>
        <v>0</v>
      </c>
      <c r="AW3776" s="34">
        <f t="shared" ca="1" si="1412"/>
        <v>2.5541843899768765E-2</v>
      </c>
      <c r="AX3776" s="34">
        <f t="shared" ca="1" si="1413"/>
        <v>2.6167647565599035E-2</v>
      </c>
      <c r="AY3776" s="23">
        <f t="shared" ca="1" si="1458"/>
        <v>2.6167647565599035E-2</v>
      </c>
      <c r="BA3776" s="6">
        <f t="shared" ca="1" si="1451"/>
        <v>1.5</v>
      </c>
      <c r="BB3776">
        <f t="shared" ca="1" si="1452"/>
        <v>1.5</v>
      </c>
      <c r="BC3776" t="str">
        <f t="shared" ca="1" si="1440"/>
        <v>HYG UP Equity</v>
      </c>
      <c r="BD3776" t="str">
        <f t="shared" ca="1" si="1441"/>
        <v>HYG UP Equity</v>
      </c>
      <c r="BF3776">
        <f t="shared" ca="1" si="1459"/>
        <v>1</v>
      </c>
      <c r="BG3776">
        <f t="shared" ca="1" si="1460"/>
        <v>0</v>
      </c>
      <c r="BI3776">
        <f t="shared" ca="1" si="1429"/>
        <v>1</v>
      </c>
      <c r="BJ3776">
        <f t="shared" ca="1" si="1430"/>
        <v>0</v>
      </c>
      <c r="BL3776">
        <f t="shared" ca="1" si="1446"/>
        <v>11.881335490250201</v>
      </c>
      <c r="BM3776">
        <f t="shared" ca="1" si="1447"/>
        <v>0</v>
      </c>
      <c r="BN3776" s="9">
        <f t="shared" ca="1" si="1438"/>
        <v>1</v>
      </c>
      <c r="BO3776" s="9">
        <f t="shared" ca="1" si="1439"/>
        <v>0</v>
      </c>
      <c r="BP3776" s="9">
        <f t="shared" ca="1" si="1433"/>
        <v>1</v>
      </c>
      <c r="BQ3776" s="9">
        <f t="shared" ca="1" si="1434"/>
        <v>0</v>
      </c>
      <c r="BR3776">
        <f t="shared" ca="1" si="1435"/>
        <v>1454.8319166699018</v>
      </c>
      <c r="BS3776">
        <f t="shared" ca="1" si="1436"/>
        <v>-1.2436404748444874E-3</v>
      </c>
      <c r="BT3776">
        <f t="shared" ca="1" si="1437"/>
        <v>1.8055555555555558E-5</v>
      </c>
      <c r="BU3776">
        <f t="shared" ca="1" si="1414"/>
        <v>0</v>
      </c>
      <c r="BV3776">
        <f t="shared" ca="1" si="1415"/>
        <v>0</v>
      </c>
      <c r="BW3776" s="35">
        <f ca="1">IFERROR(VLOOKUP($B3776,OFFSET(Input!$A$1,0,MATCH(Index!BW$6&amp;" Index",Input!$1:$1,0)-1,10000,2),2,0)/100,BW3775)</f>
        <v>1.1599999999999999E-2</v>
      </c>
      <c r="BX3776">
        <f t="shared" ca="1" si="1421"/>
        <v>3.0830051448318321E-2</v>
      </c>
      <c r="BY3776">
        <f t="shared" ca="1" si="1422"/>
        <v>1.5810282794009395E-2</v>
      </c>
      <c r="BZ3776">
        <f t="shared" ca="1" si="1423"/>
        <v>-1.8339928041050897E-2</v>
      </c>
      <c r="CA3776">
        <f t="shared" ca="1" si="1424"/>
        <v>-2.1235292209476868</v>
      </c>
      <c r="CB3776">
        <f t="shared" ca="1" si="1425"/>
        <v>0</v>
      </c>
      <c r="CC3776">
        <f t="shared" ca="1" si="1426"/>
        <v>-2.1885094832310652</v>
      </c>
      <c r="CD3776">
        <f t="shared" ca="1" si="1427"/>
        <v>1136.1518516854453</v>
      </c>
      <c r="CE3776">
        <v>1136.1518516854401</v>
      </c>
      <c r="CF3776" t="b">
        <f t="shared" ca="1" si="1416"/>
        <v>1</v>
      </c>
    </row>
    <row r="3777" spans="2:84" x14ac:dyDescent="0.25">
      <c r="B3777" s="2">
        <v>43000</v>
      </c>
      <c r="C3777">
        <f t="shared" ca="1" si="1417"/>
        <v>0</v>
      </c>
      <c r="D3777">
        <f t="shared" ca="1" si="1418"/>
        <v>0</v>
      </c>
      <c r="E3777">
        <f ca="1">IF($B3777&lt;VLOOKUP(E$6&amp;" Equity",Param,4,0),"",IFERROR(VLOOKUP($B3777,OFFSET(Input!$A$1,0,MATCH(Index!E$6&amp;" Equity",Input!$1:$1,0)-1,10000,2),2,0),E3776))</f>
        <v>88.43</v>
      </c>
      <c r="F3777" s="33">
        <v>126.2</v>
      </c>
      <c r="H3777">
        <f ca="1">IFERROR(VLOOKUP($B3777,OFFSET(Input!$A$1,0,MATCH(Index!H$6,Input!$1:$1,0)-1,10000,2),2,0),0)</f>
        <v>0</v>
      </c>
      <c r="I3777">
        <f ca="1">IFERROR(VLOOKUP($B3777,OFFSET(Input!$A$1,0,MATCH(Index!I$6,Input!$1:$1,0)-1,10000,2),2,0),0)</f>
        <v>0</v>
      </c>
      <c r="K3777">
        <f t="shared" ca="1" si="1419"/>
        <v>122.57158192179321</v>
      </c>
      <c r="L3777" s="30">
        <f t="shared" ca="1" si="1420"/>
        <v>146.89428975483042</v>
      </c>
      <c r="N3777">
        <f t="shared" ca="1" si="1431"/>
        <v>1.0182724192633107E-3</v>
      </c>
      <c r="O3777">
        <f t="shared" ca="1" si="1432"/>
        <v>2.8566913570903974E-3</v>
      </c>
      <c r="Q3777">
        <f t="shared" ca="1" si="1443"/>
        <v>2.1486817671178583E-2</v>
      </c>
      <c r="R3777">
        <f t="shared" ca="1" si="1442"/>
        <v>7.98484290854303E-2</v>
      </c>
      <c r="T3777">
        <f t="shared" ca="1" si="1453"/>
        <v>2.6261356823809007E-2</v>
      </c>
      <c r="U3777">
        <f t="shared" ca="1" si="1448"/>
        <v>9.6571992315682573E-2</v>
      </c>
      <c r="W3777">
        <f t="shared" ca="1" si="1449"/>
        <v>-0.53752841045484612</v>
      </c>
      <c r="X3777">
        <f t="shared" ca="1" si="1450"/>
        <v>-0.28663952142597809</v>
      </c>
      <c r="Z3777">
        <f t="shared" ca="1" si="1461"/>
        <v>122.42604289542449</v>
      </c>
      <c r="AA3777">
        <f t="shared" ca="1" si="1461"/>
        <v>122.20402402287093</v>
      </c>
      <c r="AB3777">
        <f t="shared" ca="1" si="1461"/>
        <v>121.99794971542222</v>
      </c>
      <c r="AC3777">
        <f t="shared" ca="1" si="1462"/>
        <v>122.20402402287093</v>
      </c>
      <c r="AE3777">
        <f ca="1">IFERROR(VLOOKUP($B3777,OFFSET(Input!$A$1,0,MATCH(Index!AE$6&amp;" Index",Input!$1:$1,0)-1,10000,2),2,0),AE3776)</f>
        <v>9.59</v>
      </c>
      <c r="AF3777">
        <f t="shared" ca="1" si="1454"/>
        <v>10.629999999999999</v>
      </c>
      <c r="AG3777">
        <f t="shared" ca="1" si="1454"/>
        <v>10.778</v>
      </c>
      <c r="AH3777">
        <f t="shared" ca="1" si="1454"/>
        <v>11.153599999999999</v>
      </c>
      <c r="AI3777">
        <f t="shared" ca="1" si="1455"/>
        <v>11.153599999999999</v>
      </c>
      <c r="AK3777">
        <f t="shared" ca="1" si="1456"/>
        <v>1</v>
      </c>
      <c r="AL3777">
        <f t="shared" ca="1" si="1457"/>
        <v>-1</v>
      </c>
      <c r="AN3777" t="str">
        <f t="shared" ca="1" si="1465"/>
        <v>Not Down</v>
      </c>
      <c r="AO3777" t="str">
        <f t="shared" ca="1" si="1428"/>
        <v>Not Up</v>
      </c>
      <c r="AQ3777">
        <f t="shared" ca="1" si="1463"/>
        <v>1</v>
      </c>
      <c r="AR3777">
        <f t="shared" ca="1" si="1464"/>
        <v>0</v>
      </c>
      <c r="AT3777">
        <f t="shared" ca="1" si="1444"/>
        <v>1</v>
      </c>
      <c r="AU3777">
        <f t="shared" ca="1" si="1445"/>
        <v>0</v>
      </c>
      <c r="AW3777" s="34">
        <f t="shared" ca="1" si="1412"/>
        <v>2.6288490875814988E-2</v>
      </c>
      <c r="AX3777" s="34">
        <f t="shared" ca="1" si="1413"/>
        <v>2.6534783637509829E-2</v>
      </c>
      <c r="AY3777" s="23">
        <f t="shared" ca="1" si="1458"/>
        <v>2.6534783637509829E-2</v>
      </c>
      <c r="BA3777" s="6">
        <f t="shared" ca="1" si="1451"/>
        <v>1.5</v>
      </c>
      <c r="BB3777">
        <f t="shared" ca="1" si="1452"/>
        <v>1.5</v>
      </c>
      <c r="BC3777" t="str">
        <f t="shared" ca="1" si="1440"/>
        <v>HYG UP Equity</v>
      </c>
      <c r="BD3777" t="str">
        <f t="shared" ca="1" si="1441"/>
        <v>HYG UP Equity</v>
      </c>
      <c r="BF3777">
        <f t="shared" ca="1" si="1459"/>
        <v>1</v>
      </c>
      <c r="BG3777">
        <f t="shared" ca="1" si="1460"/>
        <v>0</v>
      </c>
      <c r="BI3777">
        <f t="shared" ca="1" si="1429"/>
        <v>1</v>
      </c>
      <c r="BJ3777">
        <f t="shared" ca="1" si="1430"/>
        <v>0</v>
      </c>
      <c r="BL3777">
        <f t="shared" ca="1" si="1446"/>
        <v>11.881335490250201</v>
      </c>
      <c r="BM3777">
        <f t="shared" ca="1" si="1447"/>
        <v>0</v>
      </c>
      <c r="BN3777" s="9">
        <f t="shared" ca="1" si="1438"/>
        <v>0.99999999999999989</v>
      </c>
      <c r="BO3777" s="9">
        <f t="shared" ca="1" si="1439"/>
        <v>0</v>
      </c>
      <c r="BP3777" s="9">
        <f t="shared" ca="1" si="1433"/>
        <v>0.99999999999999989</v>
      </c>
      <c r="BQ3777" s="9">
        <f t="shared" ca="1" si="1434"/>
        <v>0</v>
      </c>
      <c r="BR3777">
        <f t="shared" ca="1" si="1435"/>
        <v>1456.3140863835117</v>
      </c>
      <c r="BS3777">
        <f t="shared" ca="1" si="1436"/>
        <v>1.0187910346388662E-3</v>
      </c>
      <c r="BT3777">
        <f t="shared" ca="1" si="1437"/>
        <v>1.8055555555555555E-5</v>
      </c>
      <c r="BU3777">
        <f t="shared" ca="1" si="1414"/>
        <v>0</v>
      </c>
      <c r="BV3777">
        <f t="shared" ca="1" si="1415"/>
        <v>0</v>
      </c>
      <c r="BW3777" s="35">
        <f ca="1">IFERROR(VLOOKUP($B3777,OFFSET(Input!$A$1,0,MATCH(Index!BW$6&amp;" Index",Input!$1:$1,0)-1,10000,2),2,0)/100,BW3776)</f>
        <v>1.1599999999999999E-2</v>
      </c>
      <c r="BX3777">
        <f t="shared" ca="1" si="1421"/>
        <v>3.0770779316480808E-2</v>
      </c>
      <c r="BY3777">
        <f t="shared" ca="1" si="1422"/>
        <v>1.5779886828964518E-2</v>
      </c>
      <c r="BZ3777">
        <f t="shared" ca="1" si="1423"/>
        <v>-1.8304668721598843E-2</v>
      </c>
      <c r="CA3777">
        <f t="shared" ca="1" si="1424"/>
        <v>1.7362519807282177</v>
      </c>
      <c r="CB3777">
        <f t="shared" ca="1" si="1425"/>
        <v>0</v>
      </c>
      <c r="CC3777">
        <f t="shared" ca="1" si="1426"/>
        <v>1.6713966458611735</v>
      </c>
      <c r="CD3777">
        <f t="shared" ca="1" si="1427"/>
        <v>1137.8232483313066</v>
      </c>
      <c r="CE3777">
        <v>1137.8232483313</v>
      </c>
      <c r="CF3777" t="b">
        <f t="shared" ca="1" si="1416"/>
        <v>1</v>
      </c>
    </row>
    <row r="3778" spans="2:84" x14ac:dyDescent="0.25">
      <c r="B3778" s="2">
        <v>43003</v>
      </c>
      <c r="C3778">
        <f t="shared" ca="1" si="1417"/>
        <v>0</v>
      </c>
      <c r="D3778">
        <f t="shared" ca="1" si="1418"/>
        <v>0</v>
      </c>
      <c r="E3778">
        <f ca="1">IF($B3778&lt;VLOOKUP(E$6&amp;" Equity",Param,4,0),"",IFERROR(VLOOKUP($B3778,OFFSET(Input!$A$1,0,MATCH(Index!E$6&amp;" Equity",Input!$1:$1,0)-1,10000,2),2,0),E3777))</f>
        <v>88.48</v>
      </c>
      <c r="F3778" s="33">
        <v>126.99</v>
      </c>
      <c r="H3778">
        <f ca="1">IFERROR(VLOOKUP($B3778,OFFSET(Input!$A$1,0,MATCH(Index!H$6,Input!$1:$1,0)-1,10000,2),2,0),0)</f>
        <v>0</v>
      </c>
      <c r="I3778">
        <f ca="1">IFERROR(VLOOKUP($B3778,OFFSET(Input!$A$1,0,MATCH(Index!I$6,Input!$1:$1,0)-1,10000,2),2,0),0)</f>
        <v>0</v>
      </c>
      <c r="K3778">
        <f t="shared" ca="1" si="1419"/>
        <v>122.64088622006403</v>
      </c>
      <c r="L3778" s="30">
        <f t="shared" ca="1" si="1420"/>
        <v>147.81383404093435</v>
      </c>
      <c r="N3778">
        <f t="shared" ca="1" si="1431"/>
        <v>5.6525918638080568E-4</v>
      </c>
      <c r="O3778">
        <f t="shared" ca="1" si="1432"/>
        <v>6.240393093829147E-3</v>
      </c>
      <c r="Q3778">
        <f t="shared" ca="1" si="1443"/>
        <v>1.463572421459277E-2</v>
      </c>
      <c r="R3778">
        <f t="shared" ca="1" si="1442"/>
        <v>6.101134776073934E-2</v>
      </c>
      <c r="T3778">
        <f t="shared" ca="1" si="1453"/>
        <v>2.5537503584626253E-2</v>
      </c>
      <c r="U3778">
        <f t="shared" ca="1" si="1448"/>
        <v>9.8129912130463154E-2</v>
      </c>
      <c r="W3778">
        <f t="shared" ca="1" si="1449"/>
        <v>0.14602941371463385</v>
      </c>
      <c r="X3778">
        <f t="shared" ca="1" si="1450"/>
        <v>-0.30754320803124013</v>
      </c>
      <c r="Z3778">
        <f t="shared" ca="1" si="1461"/>
        <v>122.48287242000654</v>
      </c>
      <c r="AA3778">
        <f t="shared" ca="1" si="1461"/>
        <v>122.24757126008157</v>
      </c>
      <c r="AB3778">
        <f t="shared" ca="1" si="1461"/>
        <v>122.07419646284518</v>
      </c>
      <c r="AC3778">
        <f t="shared" ca="1" si="1462"/>
        <v>122.24757126008157</v>
      </c>
      <c r="AE3778">
        <f ca="1">IFERROR(VLOOKUP($B3778,OFFSET(Input!$A$1,0,MATCH(Index!AE$6&amp;" Index",Input!$1:$1,0)-1,10000,2),2,0),AE3777)</f>
        <v>10.210000000000001</v>
      </c>
      <c r="AF3778">
        <f t="shared" ca="1" si="1454"/>
        <v>10.635333333333334</v>
      </c>
      <c r="AG3778">
        <f t="shared" ca="1" si="1454"/>
        <v>10.724500000000001</v>
      </c>
      <c r="AH3778">
        <f t="shared" ca="1" si="1454"/>
        <v>10.991599999999998</v>
      </c>
      <c r="AI3778">
        <f t="shared" ca="1" si="1455"/>
        <v>10.991599999999998</v>
      </c>
      <c r="AK3778">
        <f t="shared" ca="1" si="1456"/>
        <v>1</v>
      </c>
      <c r="AL3778">
        <f t="shared" ca="1" si="1457"/>
        <v>-1</v>
      </c>
      <c r="AN3778" t="str">
        <f t="shared" ca="1" si="1465"/>
        <v>Not Down</v>
      </c>
      <c r="AO3778" t="str">
        <f t="shared" ca="1" si="1428"/>
        <v>Not Up</v>
      </c>
      <c r="AQ3778">
        <f t="shared" ca="1" si="1463"/>
        <v>1</v>
      </c>
      <c r="AR3778">
        <f t="shared" ca="1" si="1464"/>
        <v>0</v>
      </c>
      <c r="AT3778">
        <f t="shared" ca="1" si="1444"/>
        <v>1</v>
      </c>
      <c r="AU3778">
        <f t="shared" ca="1" si="1445"/>
        <v>0</v>
      </c>
      <c r="AW3778" s="34">
        <f t="shared" ca="1" si="1412"/>
        <v>2.1486817671178583E-2</v>
      </c>
      <c r="AX3778" s="34">
        <f t="shared" ca="1" si="1413"/>
        <v>2.6261356823809007E-2</v>
      </c>
      <c r="AY3778" s="23">
        <f t="shared" ca="1" si="1458"/>
        <v>2.6261356823809007E-2</v>
      </c>
      <c r="BA3778" s="6">
        <f t="shared" ca="1" si="1451"/>
        <v>1.5</v>
      </c>
      <c r="BB3778">
        <f t="shared" ca="1" si="1452"/>
        <v>1.5</v>
      </c>
      <c r="BC3778" t="str">
        <f t="shared" ca="1" si="1440"/>
        <v>HYG UP Equity</v>
      </c>
      <c r="BD3778" t="str">
        <f t="shared" ca="1" si="1441"/>
        <v>HYG UP Equity</v>
      </c>
      <c r="BF3778">
        <f t="shared" ca="1" si="1459"/>
        <v>1</v>
      </c>
      <c r="BG3778">
        <f t="shared" ca="1" si="1460"/>
        <v>0</v>
      </c>
      <c r="BI3778">
        <f t="shared" ca="1" si="1429"/>
        <v>1</v>
      </c>
      <c r="BJ3778">
        <f t="shared" ca="1" si="1430"/>
        <v>0</v>
      </c>
      <c r="BL3778">
        <f t="shared" ca="1" si="1446"/>
        <v>11.881335490250201</v>
      </c>
      <c r="BM3778">
        <f t="shared" ca="1" si="1447"/>
        <v>0</v>
      </c>
      <c r="BN3778" s="9">
        <f t="shared" ca="1" si="1438"/>
        <v>1</v>
      </c>
      <c r="BO3778" s="9">
        <f t="shared" ca="1" si="1439"/>
        <v>0</v>
      </c>
      <c r="BP3778" s="9">
        <f t="shared" ca="1" si="1433"/>
        <v>1</v>
      </c>
      <c r="BQ3778" s="9">
        <f t="shared" ca="1" si="1434"/>
        <v>0</v>
      </c>
      <c r="BR3778">
        <f t="shared" ca="1" si="1435"/>
        <v>1457.1375140021837</v>
      </c>
      <c r="BS3778">
        <f t="shared" ca="1" si="1436"/>
        <v>5.6541897546069642E-4</v>
      </c>
      <c r="BT3778">
        <f t="shared" ca="1" si="1437"/>
        <v>5.4166666666666671E-5</v>
      </c>
      <c r="BU3778">
        <f t="shared" ca="1" si="1414"/>
        <v>0</v>
      </c>
      <c r="BV3778">
        <f t="shared" ca="1" si="1415"/>
        <v>0</v>
      </c>
      <c r="BW3778" s="35">
        <f ca="1">IFERROR(VLOOKUP($B3778,OFFSET(Input!$A$1,0,MATCH(Index!BW$6&amp;" Index",Input!$1:$1,0)-1,10000,2),2,0)/100,BW3777)</f>
        <v>1.1599999999999999E-2</v>
      </c>
      <c r="BX3778">
        <f t="shared" ca="1" si="1421"/>
        <v>9.2448138926918666E-2</v>
      </c>
      <c r="BY3778">
        <f t="shared" ca="1" si="1422"/>
        <v>4.7409302013804437E-2</v>
      </c>
      <c r="BZ3778">
        <f t="shared" ca="1" si="1423"/>
        <v>-5.4994790336013143E-2</v>
      </c>
      <c r="CA3778">
        <f t="shared" ca="1" si="1424"/>
        <v>0.96502028299027331</v>
      </c>
      <c r="CB3778">
        <f t="shared" ca="1" si="1425"/>
        <v>0</v>
      </c>
      <c r="CC3778">
        <f t="shared" ca="1" si="1426"/>
        <v>0.77016805171353708</v>
      </c>
      <c r="CD3778">
        <f t="shared" ca="1" si="1427"/>
        <v>1138.59341638302</v>
      </c>
      <c r="CE3778">
        <v>1138.59341638301</v>
      </c>
      <c r="CF3778" t="b">
        <f t="shared" ca="1" si="1416"/>
        <v>1</v>
      </c>
    </row>
    <row r="3779" spans="2:84" x14ac:dyDescent="0.25">
      <c r="B3779" s="2">
        <v>43004</v>
      </c>
      <c r="C3779">
        <f t="shared" ca="1" si="1417"/>
        <v>0</v>
      </c>
      <c r="D3779">
        <f t="shared" ca="1" si="1418"/>
        <v>0</v>
      </c>
      <c r="E3779">
        <f ca="1">IF($B3779&lt;VLOOKUP(E$6&amp;" Equity",Param,4,0),"",IFERROR(VLOOKUP($B3779,OFFSET(Input!$A$1,0,MATCH(Index!E$6&amp;" Equity",Input!$1:$1,0)-1,10000,2),2,0),E3778))</f>
        <v>88.59</v>
      </c>
      <c r="F3779" s="33">
        <v>126.76</v>
      </c>
      <c r="H3779">
        <f ca="1">IFERROR(VLOOKUP($B3779,OFFSET(Input!$A$1,0,MATCH(Index!H$6,Input!$1:$1,0)-1,10000,2),2,0),0)</f>
        <v>0</v>
      </c>
      <c r="I3779">
        <f ca="1">IFERROR(VLOOKUP($B3779,OFFSET(Input!$A$1,0,MATCH(Index!I$6,Input!$1:$1,0)-1,10000,2),2,0),0)</f>
        <v>0</v>
      </c>
      <c r="K3779">
        <f t="shared" ca="1" si="1419"/>
        <v>122.79335567625986</v>
      </c>
      <c r="L3779" s="30">
        <f t="shared" ca="1" si="1420"/>
        <v>147.54611861586613</v>
      </c>
      <c r="N3779">
        <f t="shared" ca="1" si="1431"/>
        <v>1.2424466499162824E-3</v>
      </c>
      <c r="O3779">
        <f t="shared" ca="1" si="1432"/>
        <v>-1.8128083782219136E-3</v>
      </c>
      <c r="Q3779">
        <f t="shared" ca="1" si="1443"/>
        <v>1.4623324269085443E-2</v>
      </c>
      <c r="R3779">
        <f t="shared" ca="1" si="1442"/>
        <v>5.5724422493049298E-2</v>
      </c>
      <c r="T3779">
        <f t="shared" ca="1" si="1453"/>
        <v>2.5912400504518436E-2</v>
      </c>
      <c r="U3779">
        <f t="shared" ca="1" si="1448"/>
        <v>9.8315354816590442E-2</v>
      </c>
      <c r="W3779">
        <f t="shared" ca="1" si="1449"/>
        <v>0.2938120609927366</v>
      </c>
      <c r="X3779">
        <f t="shared" ca="1" si="1450"/>
        <v>-0.31330930712581201</v>
      </c>
      <c r="Z3779">
        <f t="shared" ca="1" si="1461"/>
        <v>122.53970194458861</v>
      </c>
      <c r="AA3779">
        <f t="shared" ca="1" si="1461"/>
        <v>122.29805182080777</v>
      </c>
      <c r="AB3779">
        <f t="shared" ca="1" si="1461"/>
        <v>122.15157291359745</v>
      </c>
      <c r="AC3779">
        <f t="shared" ca="1" si="1462"/>
        <v>122.29805182080777</v>
      </c>
      <c r="AE3779">
        <f ca="1">IFERROR(VLOOKUP($B3779,OFFSET(Input!$A$1,0,MATCH(Index!AE$6&amp;" Index",Input!$1:$1,0)-1,10000,2),2,0),AE3778)</f>
        <v>10.17</v>
      </c>
      <c r="AF3779">
        <f t="shared" ca="1" si="1454"/>
        <v>10.497999999999999</v>
      </c>
      <c r="AG3779">
        <f t="shared" ca="1" si="1454"/>
        <v>10.667</v>
      </c>
      <c r="AH3779">
        <f t="shared" ca="1" si="1454"/>
        <v>10.870799999999999</v>
      </c>
      <c r="AI3779">
        <f t="shared" ca="1" si="1455"/>
        <v>10.870799999999999</v>
      </c>
      <c r="AK3779">
        <f t="shared" ca="1" si="1456"/>
        <v>1</v>
      </c>
      <c r="AL3779">
        <f t="shared" ca="1" si="1457"/>
        <v>-1</v>
      </c>
      <c r="AN3779" t="str">
        <f t="shared" ca="1" si="1465"/>
        <v>Not Down</v>
      </c>
      <c r="AO3779" t="str">
        <f t="shared" ca="1" si="1428"/>
        <v>Not Up</v>
      </c>
      <c r="AQ3779">
        <f t="shared" ca="1" si="1463"/>
        <v>1</v>
      </c>
      <c r="AR3779">
        <f t="shared" ca="1" si="1464"/>
        <v>0</v>
      </c>
      <c r="AT3779">
        <f t="shared" ca="1" si="1444"/>
        <v>1</v>
      </c>
      <c r="AU3779">
        <f t="shared" ca="1" si="1445"/>
        <v>0</v>
      </c>
      <c r="AW3779" s="34">
        <f t="shared" ca="1" si="1412"/>
        <v>1.463572421459277E-2</v>
      </c>
      <c r="AX3779" s="34">
        <f t="shared" ca="1" si="1413"/>
        <v>2.5537503584626253E-2</v>
      </c>
      <c r="AY3779" s="23">
        <f t="shared" ca="1" si="1458"/>
        <v>2.5537503584626253E-2</v>
      </c>
      <c r="BA3779" s="6">
        <f t="shared" ca="1" si="1451"/>
        <v>1.5</v>
      </c>
      <c r="BB3779">
        <f t="shared" ca="1" si="1452"/>
        <v>1.5</v>
      </c>
      <c r="BC3779" t="str">
        <f t="shared" ca="1" si="1440"/>
        <v>HYG UP Equity</v>
      </c>
      <c r="BD3779" t="str">
        <f t="shared" ca="1" si="1441"/>
        <v>HYG UP Equity</v>
      </c>
      <c r="BF3779">
        <f t="shared" ca="1" si="1459"/>
        <v>1</v>
      </c>
      <c r="BG3779">
        <f t="shared" ca="1" si="1460"/>
        <v>0</v>
      </c>
      <c r="BI3779">
        <f t="shared" ca="1" si="1429"/>
        <v>1</v>
      </c>
      <c r="BJ3779">
        <f t="shared" ca="1" si="1430"/>
        <v>0</v>
      </c>
      <c r="BL3779">
        <f t="shared" ca="1" si="1446"/>
        <v>11.881335490250201</v>
      </c>
      <c r="BM3779">
        <f t="shared" ca="1" si="1447"/>
        <v>0</v>
      </c>
      <c r="BN3779" s="9">
        <f t="shared" ca="1" si="1438"/>
        <v>0.99999999999999989</v>
      </c>
      <c r="BO3779" s="9">
        <f t="shared" ca="1" si="1439"/>
        <v>0</v>
      </c>
      <c r="BP3779" s="9">
        <f t="shared" ca="1" si="1433"/>
        <v>0.99999999999999989</v>
      </c>
      <c r="BQ3779" s="9">
        <f t="shared" ca="1" si="1434"/>
        <v>0</v>
      </c>
      <c r="BR3779">
        <f t="shared" ca="1" si="1435"/>
        <v>1458.9490547632624</v>
      </c>
      <c r="BS3779">
        <f t="shared" ca="1" si="1436"/>
        <v>1.2432188065099048E-3</v>
      </c>
      <c r="BT3779">
        <f t="shared" ca="1" si="1437"/>
        <v>1.8055555555555555E-5</v>
      </c>
      <c r="BU3779">
        <f t="shared" ca="1" si="1414"/>
        <v>0</v>
      </c>
      <c r="BV3779">
        <f t="shared" ca="1" si="1415"/>
        <v>0</v>
      </c>
      <c r="BW3779" s="35">
        <f ca="1">IFERROR(VLOOKUP($B3779,OFFSET(Input!$A$1,0,MATCH(Index!BW$6&amp;" Index",Input!$1:$1,0)-1,10000,2),2,0)/100,BW3778)</f>
        <v>1.1599999999999999E-2</v>
      </c>
      <c r="BX3779">
        <f t="shared" ca="1" si="1421"/>
        <v>3.0836905027040125E-2</v>
      </c>
      <c r="BY3779">
        <f t="shared" ca="1" si="1422"/>
        <v>1.5813797449764168E-2</v>
      </c>
      <c r="BZ3779">
        <f t="shared" ca="1" si="1423"/>
        <v>-1.8344005041726435E-2</v>
      </c>
      <c r="CA3779">
        <f t="shared" ca="1" si="1424"/>
        <v>2.1232811223235997</v>
      </c>
      <c r="CB3779">
        <f t="shared" ca="1" si="1425"/>
        <v>0</v>
      </c>
      <c r="CC3779">
        <f t="shared" ca="1" si="1426"/>
        <v>2.0582864148050688</v>
      </c>
      <c r="CD3779">
        <f t="shared" ca="1" si="1427"/>
        <v>1140.651702797825</v>
      </c>
      <c r="CE3779">
        <v>1140.65170279782</v>
      </c>
      <c r="CF3779" t="b">
        <f t="shared" ca="1" si="1416"/>
        <v>1</v>
      </c>
    </row>
    <row r="3780" spans="2:84" x14ac:dyDescent="0.25">
      <c r="B3780" s="2">
        <v>43005</v>
      </c>
      <c r="C3780">
        <f t="shared" ca="1" si="1417"/>
        <v>0</v>
      </c>
      <c r="D3780">
        <f t="shared" ca="1" si="1418"/>
        <v>0</v>
      </c>
      <c r="E3780">
        <f ca="1">IF($B3780&lt;VLOOKUP(E$6&amp;" Equity",Param,4,0),"",IFERROR(VLOOKUP($B3780,OFFSET(Input!$A$1,0,MATCH(Index!E$6&amp;" Equity",Input!$1:$1,0)-1,10000,2),2,0),E3779))</f>
        <v>88.63</v>
      </c>
      <c r="F3780" s="33">
        <v>124.85</v>
      </c>
      <c r="H3780">
        <f ca="1">IFERROR(VLOOKUP($B3780,OFFSET(Input!$A$1,0,MATCH(Index!H$6,Input!$1:$1,0)-1,10000,2),2,0),0)</f>
        <v>0</v>
      </c>
      <c r="I3780">
        <f ca="1">IFERROR(VLOOKUP($B3780,OFFSET(Input!$A$1,0,MATCH(Index!I$6,Input!$1:$1,0)-1,10000,2),2,0),0)</f>
        <v>0</v>
      </c>
      <c r="K3780">
        <f t="shared" ca="1" si="1419"/>
        <v>122.84879911487651</v>
      </c>
      <c r="L3780" s="30">
        <f t="shared" ca="1" si="1420"/>
        <v>145.32291660769079</v>
      </c>
      <c r="N3780">
        <f t="shared" ca="1" si="1431"/>
        <v>4.51416326365469E-4</v>
      </c>
      <c r="O3780">
        <f t="shared" ca="1" si="1432"/>
        <v>-1.5182518096937901E-2</v>
      </c>
      <c r="Q3780">
        <f t="shared" ca="1" si="1443"/>
        <v>1.4699013673781465E-2</v>
      </c>
      <c r="R3780">
        <f t="shared" ca="1" si="1442"/>
        <v>9.2307029124192738E-2</v>
      </c>
      <c r="T3780">
        <f t="shared" ca="1" si="1453"/>
        <v>2.5581451304376154E-2</v>
      </c>
      <c r="U3780">
        <f t="shared" ca="1" si="1448"/>
        <v>0.11153437060959337</v>
      </c>
      <c r="W3780">
        <f t="shared" ca="1" si="1449"/>
        <v>7.4128546408193802E-2</v>
      </c>
      <c r="X3780">
        <f t="shared" ca="1" si="1450"/>
        <v>-0.29229176057388412</v>
      </c>
      <c r="Z3780">
        <f t="shared" ca="1" si="1461"/>
        <v>122.59791755513611</v>
      </c>
      <c r="AA3780">
        <f t="shared" ca="1" si="1461"/>
        <v>122.35889619570143</v>
      </c>
      <c r="AB3780">
        <f t="shared" ca="1" si="1461"/>
        <v>122.21129080222023</v>
      </c>
      <c r="AC3780">
        <f t="shared" ca="1" si="1462"/>
        <v>122.35889619570143</v>
      </c>
      <c r="AE3780">
        <f ca="1">IFERROR(VLOOKUP($B3780,OFFSET(Input!$A$1,0,MATCH(Index!AE$6&amp;" Index",Input!$1:$1,0)-1,10000,2),2,0),AE3779)</f>
        <v>9.8699999999999992</v>
      </c>
      <c r="AF3780">
        <f t="shared" ca="1" si="1454"/>
        <v>10.380666666666666</v>
      </c>
      <c r="AG3780">
        <f t="shared" ca="1" si="1454"/>
        <v>10.575500000000002</v>
      </c>
      <c r="AH3780">
        <f t="shared" ca="1" si="1454"/>
        <v>10.8116</v>
      </c>
      <c r="AI3780">
        <f t="shared" ca="1" si="1455"/>
        <v>10.8116</v>
      </c>
      <c r="AK3780">
        <f t="shared" ca="1" si="1456"/>
        <v>1</v>
      </c>
      <c r="AL3780">
        <f t="shared" ca="1" si="1457"/>
        <v>-1</v>
      </c>
      <c r="AN3780" t="str">
        <f t="shared" ca="1" si="1465"/>
        <v>Not Down</v>
      </c>
      <c r="AO3780" t="str">
        <f t="shared" ca="1" si="1428"/>
        <v>Not Up</v>
      </c>
      <c r="AQ3780">
        <f t="shared" ca="1" si="1463"/>
        <v>1</v>
      </c>
      <c r="AR3780">
        <f t="shared" ca="1" si="1464"/>
        <v>0</v>
      </c>
      <c r="AT3780">
        <f t="shared" ca="1" si="1444"/>
        <v>1</v>
      </c>
      <c r="AU3780">
        <f t="shared" ca="1" si="1445"/>
        <v>0</v>
      </c>
      <c r="AW3780" s="34">
        <f t="shared" ca="1" si="1412"/>
        <v>1.4623324269085443E-2</v>
      </c>
      <c r="AX3780" s="34">
        <f t="shared" ca="1" si="1413"/>
        <v>2.5912400504518436E-2</v>
      </c>
      <c r="AY3780" s="23">
        <f t="shared" ca="1" si="1458"/>
        <v>2.5912400504518436E-2</v>
      </c>
      <c r="BA3780" s="6">
        <f t="shared" ca="1" si="1451"/>
        <v>1.5</v>
      </c>
      <c r="BB3780">
        <f t="shared" ca="1" si="1452"/>
        <v>1.5</v>
      </c>
      <c r="BC3780" t="str">
        <f t="shared" ca="1" si="1440"/>
        <v>HYG UP Equity</v>
      </c>
      <c r="BD3780" t="str">
        <f t="shared" ca="1" si="1441"/>
        <v>HYG UP Equity</v>
      </c>
      <c r="BF3780">
        <f t="shared" ca="1" si="1459"/>
        <v>1</v>
      </c>
      <c r="BG3780">
        <f t="shared" ca="1" si="1460"/>
        <v>0</v>
      </c>
      <c r="BI3780">
        <f t="shared" ca="1" si="1429"/>
        <v>1</v>
      </c>
      <c r="BJ3780">
        <f t="shared" ca="1" si="1430"/>
        <v>0</v>
      </c>
      <c r="BL3780">
        <f t="shared" ca="1" si="1446"/>
        <v>11.881335490250201</v>
      </c>
      <c r="BM3780">
        <f t="shared" ca="1" si="1447"/>
        <v>0</v>
      </c>
      <c r="BN3780" s="9">
        <f t="shared" ca="1" si="1438"/>
        <v>1</v>
      </c>
      <c r="BO3780" s="9">
        <f t="shared" ca="1" si="1439"/>
        <v>0</v>
      </c>
      <c r="BP3780" s="9">
        <f t="shared" ca="1" si="1433"/>
        <v>1</v>
      </c>
      <c r="BQ3780" s="9">
        <f t="shared" ca="1" si="1434"/>
        <v>0</v>
      </c>
      <c r="BR3780">
        <f t="shared" ca="1" si="1435"/>
        <v>1459.6077968581999</v>
      </c>
      <c r="BS3780">
        <f t="shared" ca="1" si="1436"/>
        <v>4.5151823004840885E-4</v>
      </c>
      <c r="BT3780">
        <f t="shared" ca="1" si="1437"/>
        <v>1.8055555555555558E-5</v>
      </c>
      <c r="BU3780">
        <f t="shared" ca="1" si="1414"/>
        <v>0</v>
      </c>
      <c r="BV3780">
        <f t="shared" ca="1" si="1415"/>
        <v>0</v>
      </c>
      <c r="BW3780" s="35">
        <f ca="1">IFERROR(VLOOKUP($B3780,OFFSET(Input!$A$1,0,MATCH(Index!BW$6&amp;" Index",Input!$1:$1,0)-1,10000,2),2,0)/100,BW3779)</f>
        <v>1.1599999999999999E-2</v>
      </c>
      <c r="BX3780">
        <f t="shared" ca="1" si="1421"/>
        <v>3.0892650284107766E-2</v>
      </c>
      <c r="BY3780">
        <f t="shared" ca="1" si="1422"/>
        <v>1.5842384761080904E-2</v>
      </c>
      <c r="BZ3780">
        <f t="shared" ca="1" si="1423"/>
        <v>-1.8377166322853848E-2</v>
      </c>
      <c r="CA3780">
        <f t="shared" ca="1" si="1424"/>
        <v>0.77253755692346637</v>
      </c>
      <c r="CB3780">
        <f t="shared" ca="1" si="1425"/>
        <v>0</v>
      </c>
      <c r="CC3780">
        <f t="shared" ca="1" si="1426"/>
        <v>0.70742535555542385</v>
      </c>
      <c r="CD3780">
        <f t="shared" ca="1" si="1427"/>
        <v>1141.3591281533804</v>
      </c>
      <c r="CE3780">
        <v>1141.35912815337</v>
      </c>
      <c r="CF3780" t="b">
        <f t="shared" ca="1" si="1416"/>
        <v>1</v>
      </c>
    </row>
    <row r="3781" spans="2:84" x14ac:dyDescent="0.25">
      <c r="B3781" s="2">
        <v>43006</v>
      </c>
      <c r="C3781">
        <f t="shared" ca="1" si="1417"/>
        <v>0</v>
      </c>
      <c r="D3781">
        <f t="shared" ca="1" si="1418"/>
        <v>0</v>
      </c>
      <c r="E3781">
        <f ca="1">IF($B3781&lt;VLOOKUP(E$6&amp;" Equity",Param,4,0),"",IFERROR(VLOOKUP($B3781,OFFSET(Input!$A$1,0,MATCH(Index!E$6&amp;" Equity",Input!$1:$1,0)-1,10000,2),2,0),E3780))</f>
        <v>88.63</v>
      </c>
      <c r="F3781" s="33">
        <v>124.48</v>
      </c>
      <c r="H3781">
        <f ca="1">IFERROR(VLOOKUP($B3781,OFFSET(Input!$A$1,0,MATCH(Index!H$6,Input!$1:$1,0)-1,10000,2),2,0),0)</f>
        <v>0</v>
      </c>
      <c r="I3781">
        <f ca="1">IFERROR(VLOOKUP($B3781,OFFSET(Input!$A$1,0,MATCH(Index!I$6,Input!$1:$1,0)-1,10000,2),2,0),0)</f>
        <v>0</v>
      </c>
      <c r="K3781">
        <f t="shared" ca="1" si="1419"/>
        <v>122.84879911487651</v>
      </c>
      <c r="L3781" s="30">
        <f t="shared" ca="1" si="1420"/>
        <v>144.89224396736364</v>
      </c>
      <c r="N3781">
        <f t="shared" ca="1" si="1431"/>
        <v>0</v>
      </c>
      <c r="O3781">
        <f t="shared" ca="1" si="1432"/>
        <v>-2.9679562957007121E-3</v>
      </c>
      <c r="Q3781">
        <f t="shared" ca="1" si="1443"/>
        <v>1.3018744696968077E-2</v>
      </c>
      <c r="R3781">
        <f t="shared" ca="1" si="1442"/>
        <v>9.1198045997837471E-2</v>
      </c>
      <c r="T3781">
        <f t="shared" ca="1" si="1453"/>
        <v>2.3689673669563868E-2</v>
      </c>
      <c r="U3781">
        <f t="shared" ca="1" si="1448"/>
        <v>0.11202530360377938</v>
      </c>
      <c r="W3781">
        <f t="shared" ca="1" si="1449"/>
        <v>-3.3851100890919077E-2</v>
      </c>
      <c r="X3781">
        <f t="shared" ca="1" si="1450"/>
        <v>-0.31020284187977465</v>
      </c>
      <c r="Z3781">
        <f t="shared" ca="1" si="1461"/>
        <v>122.6395001340986</v>
      </c>
      <c r="AA3781">
        <f t="shared" ca="1" si="1461"/>
        <v>122.40317698753331</v>
      </c>
      <c r="AB3781">
        <f t="shared" ca="1" si="1461"/>
        <v>122.27045657140761</v>
      </c>
      <c r="AC3781">
        <f t="shared" ca="1" si="1462"/>
        <v>122.40317698753331</v>
      </c>
      <c r="AE3781">
        <f ca="1">IFERROR(VLOOKUP($B3781,OFFSET(Input!$A$1,0,MATCH(Index!AE$6&amp;" Index",Input!$1:$1,0)-1,10000,2),2,0),AE3780)</f>
        <v>9.5500000000000007</v>
      </c>
      <c r="AF3781">
        <f t="shared" ca="1" si="1454"/>
        <v>10.247333333333334</v>
      </c>
      <c r="AG3781">
        <f t="shared" ca="1" si="1454"/>
        <v>10.492000000000001</v>
      </c>
      <c r="AH3781">
        <f t="shared" ca="1" si="1454"/>
        <v>10.7036</v>
      </c>
      <c r="AI3781">
        <f t="shared" ca="1" si="1455"/>
        <v>10.7036</v>
      </c>
      <c r="AK3781">
        <f t="shared" ca="1" si="1456"/>
        <v>1</v>
      </c>
      <c r="AL3781">
        <f t="shared" ca="1" si="1457"/>
        <v>-1</v>
      </c>
      <c r="AN3781" t="str">
        <f t="shared" ca="1" si="1465"/>
        <v>Not Down</v>
      </c>
      <c r="AO3781" t="str">
        <f t="shared" ca="1" si="1428"/>
        <v>Not Up</v>
      </c>
      <c r="AQ3781">
        <f t="shared" ca="1" si="1463"/>
        <v>1</v>
      </c>
      <c r="AR3781">
        <f t="shared" ca="1" si="1464"/>
        <v>0</v>
      </c>
      <c r="AT3781">
        <f t="shared" ca="1" si="1444"/>
        <v>1</v>
      </c>
      <c r="AU3781">
        <f t="shared" ca="1" si="1445"/>
        <v>0</v>
      </c>
      <c r="AW3781" s="34">
        <f t="shared" ref="AW3781:AW3844" ca="1" si="1466">SQRT(2*W3780*R3780*Q3780*BG3780*BF3780+(Q3780*BF3780)^2+(R3780*BG3780)^2)</f>
        <v>1.4699013673781465E-2</v>
      </c>
      <c r="AX3781" s="34">
        <f t="shared" ref="AX3781:AX3844" ca="1" si="1467">SQRT(2*X3780*U3780*T3780*BG3780*BF3780+(T3780*BF3780)^2+(U3780*BG3780)^2)</f>
        <v>2.5581451304376154E-2</v>
      </c>
      <c r="AY3781" s="23">
        <f t="shared" ca="1" si="1458"/>
        <v>2.5581451304376154E-2</v>
      </c>
      <c r="BA3781" s="6">
        <f t="shared" ca="1" si="1451"/>
        <v>1.5</v>
      </c>
      <c r="BB3781">
        <f t="shared" ca="1" si="1452"/>
        <v>1.5</v>
      </c>
      <c r="BC3781" t="str">
        <f t="shared" ca="1" si="1440"/>
        <v>HYG UP Equity</v>
      </c>
      <c r="BD3781" t="str">
        <f t="shared" ca="1" si="1441"/>
        <v>HYG UP Equity</v>
      </c>
      <c r="BF3781">
        <f t="shared" ca="1" si="1459"/>
        <v>1</v>
      </c>
      <c r="BG3781">
        <f t="shared" ca="1" si="1460"/>
        <v>0</v>
      </c>
      <c r="BI3781">
        <f t="shared" ca="1" si="1429"/>
        <v>1</v>
      </c>
      <c r="BJ3781">
        <f t="shared" ca="1" si="1430"/>
        <v>0</v>
      </c>
      <c r="BL3781">
        <f t="shared" ca="1" si="1446"/>
        <v>11.881335490250201</v>
      </c>
      <c r="BM3781">
        <f t="shared" ca="1" si="1447"/>
        <v>0</v>
      </c>
      <c r="BN3781" s="9">
        <f t="shared" ca="1" si="1438"/>
        <v>1</v>
      </c>
      <c r="BO3781" s="9">
        <f t="shared" ca="1" si="1439"/>
        <v>0</v>
      </c>
      <c r="BP3781" s="9">
        <f t="shared" ca="1" si="1433"/>
        <v>1</v>
      </c>
      <c r="BQ3781" s="9">
        <f t="shared" ca="1" si="1434"/>
        <v>0</v>
      </c>
      <c r="BR3781">
        <f t="shared" ca="1" si="1435"/>
        <v>1459.6077968581999</v>
      </c>
      <c r="BS3781">
        <f t="shared" ca="1" si="1436"/>
        <v>0</v>
      </c>
      <c r="BT3781">
        <f t="shared" ca="1" si="1437"/>
        <v>1.8055555555555558E-5</v>
      </c>
      <c r="BU3781">
        <f t="shared" ref="BU3781:BU3844" ca="1" si="1468">ABS($BB3780*BN3781-$BB3781*BP3781)*0.02%</f>
        <v>0</v>
      </c>
      <c r="BV3781">
        <f t="shared" ref="BV3781:BV3844" ca="1" si="1469">ABS($BB3780*BO3781-$BB3781*BQ3781)*0.02%</f>
        <v>0</v>
      </c>
      <c r="BW3781" s="35">
        <f ca="1">IFERROR(VLOOKUP($B3781,OFFSET(Input!$A$1,0,MATCH(Index!BW$6&amp;" Index",Input!$1:$1,0)-1,10000,2),2,0)/100,BW3780)</f>
        <v>1.1599999999999999E-2</v>
      </c>
      <c r="BX3781">
        <f t="shared" ca="1" si="1421"/>
        <v>3.0911809720820724E-2</v>
      </c>
      <c r="BY3781">
        <f t="shared" ca="1" si="1422"/>
        <v>1.5852210113241394E-2</v>
      </c>
      <c r="BZ3781">
        <f t="shared" ca="1" si="1423"/>
        <v>-1.8388563731360018E-2</v>
      </c>
      <c r="CA3781">
        <f t="shared" ca="1" si="1424"/>
        <v>0</v>
      </c>
      <c r="CB3781">
        <f t="shared" ca="1" si="1425"/>
        <v>0</v>
      </c>
      <c r="CC3781">
        <f t="shared" ca="1" si="1426"/>
        <v>-6.515258356542214E-2</v>
      </c>
      <c r="CD3781">
        <f t="shared" ca="1" si="1427"/>
        <v>1141.2939755698151</v>
      </c>
      <c r="CE3781">
        <v>1141.2939755698101</v>
      </c>
      <c r="CF3781" t="b">
        <f t="shared" ref="CF3781:CF3844" ca="1" si="1470">ROUND(CD3781,8)=ROUND(CE3781,8)</f>
        <v>1</v>
      </c>
    </row>
    <row r="3782" spans="2:84" x14ac:dyDescent="0.25">
      <c r="B3782" s="2">
        <v>43007</v>
      </c>
      <c r="C3782">
        <f t="shared" ca="1" si="1417"/>
        <v>0</v>
      </c>
      <c r="D3782">
        <f t="shared" ca="1" si="1418"/>
        <v>0</v>
      </c>
      <c r="E3782">
        <f ca="1">IF($B3782&lt;VLOOKUP(E$6&amp;" Equity",Param,4,0),"",IFERROR(VLOOKUP($B3782,OFFSET(Input!$A$1,0,MATCH(Index!E$6&amp;" Equity",Input!$1:$1,0)-1,10000,2),2,0),E3781))</f>
        <v>88.76</v>
      </c>
      <c r="F3782" s="33">
        <v>124.76</v>
      </c>
      <c r="H3782">
        <f ca="1">IFERROR(VLOOKUP($B3782,OFFSET(Input!$A$1,0,MATCH(Index!H$6,Input!$1:$1,0)-1,10000,2),2,0),0)</f>
        <v>0</v>
      </c>
      <c r="I3782">
        <f ca="1">IFERROR(VLOOKUP($B3782,OFFSET(Input!$A$1,0,MATCH(Index!I$6,Input!$1:$1,0)-1,10000,2),2,0),0)</f>
        <v>0</v>
      </c>
      <c r="K3782">
        <f t="shared" ca="1" si="1419"/>
        <v>123.02899029038069</v>
      </c>
      <c r="L3782" s="30">
        <f t="shared" ca="1" si="1420"/>
        <v>145.2181583978815</v>
      </c>
      <c r="N3782">
        <f t="shared" ca="1" si="1431"/>
        <v>1.4656973140866594E-3</v>
      </c>
      <c r="O3782">
        <f t="shared" ca="1" si="1432"/>
        <v>2.2468313095210194E-3</v>
      </c>
      <c r="Q3782">
        <f t="shared" ca="1" si="1443"/>
        <v>1.4246812507946651E-2</v>
      </c>
      <c r="R3782">
        <f t="shared" ca="1" si="1442"/>
        <v>9.1871558929573535E-2</v>
      </c>
      <c r="T3782">
        <f t="shared" ca="1" si="1453"/>
        <v>2.2261261999199568E-2</v>
      </c>
      <c r="U3782">
        <f t="shared" ca="1" si="1448"/>
        <v>0.11181180078487273</v>
      </c>
      <c r="W3782">
        <f t="shared" ca="1" si="1449"/>
        <v>2.5826629878043853E-2</v>
      </c>
      <c r="X3782">
        <f t="shared" ca="1" si="1450"/>
        <v>-0.35489459860191663</v>
      </c>
      <c r="Z3782">
        <f t="shared" ca="1" si="1461"/>
        <v>122.6880131428882</v>
      </c>
      <c r="AA3782">
        <f t="shared" ca="1" si="1461"/>
        <v>122.4399037550786</v>
      </c>
      <c r="AB3782">
        <f t="shared" ca="1" si="1461"/>
        <v>122.32965243495504</v>
      </c>
      <c r="AC3782">
        <f t="shared" ca="1" si="1462"/>
        <v>122.4399037550786</v>
      </c>
      <c r="AE3782">
        <f ca="1">IFERROR(VLOOKUP($B3782,OFFSET(Input!$A$1,0,MATCH(Index!AE$6&amp;" Index",Input!$1:$1,0)-1,10000,2),2,0),AE3781)</f>
        <v>9.51</v>
      </c>
      <c r="AF3782">
        <f t="shared" ca="1" si="1454"/>
        <v>10.073333333333332</v>
      </c>
      <c r="AG3782">
        <f t="shared" ca="1" si="1454"/>
        <v>10.437999999999999</v>
      </c>
      <c r="AH3782">
        <f t="shared" ca="1" si="1454"/>
        <v>10.594799999999999</v>
      </c>
      <c r="AI3782">
        <f t="shared" ca="1" si="1455"/>
        <v>10.594799999999999</v>
      </c>
      <c r="AK3782">
        <f t="shared" ca="1" si="1456"/>
        <v>1</v>
      </c>
      <c r="AL3782">
        <f t="shared" ca="1" si="1457"/>
        <v>-1</v>
      </c>
      <c r="AN3782" t="str">
        <f t="shared" ca="1" si="1465"/>
        <v>Not Down</v>
      </c>
      <c r="AO3782" t="str">
        <f t="shared" ca="1" si="1428"/>
        <v>Not Up</v>
      </c>
      <c r="AQ3782">
        <f t="shared" ca="1" si="1463"/>
        <v>1</v>
      </c>
      <c r="AR3782">
        <f t="shared" ca="1" si="1464"/>
        <v>0</v>
      </c>
      <c r="AT3782">
        <f t="shared" ca="1" si="1444"/>
        <v>1</v>
      </c>
      <c r="AU3782">
        <f t="shared" ca="1" si="1445"/>
        <v>0</v>
      </c>
      <c r="AW3782" s="34">
        <f t="shared" ca="1" si="1466"/>
        <v>1.3018744696968077E-2</v>
      </c>
      <c r="AX3782" s="34">
        <f t="shared" ca="1" si="1467"/>
        <v>2.3689673669563868E-2</v>
      </c>
      <c r="AY3782" s="23">
        <f t="shared" ca="1" si="1458"/>
        <v>2.3689673669563868E-2</v>
      </c>
      <c r="BA3782" s="6">
        <f t="shared" ca="1" si="1451"/>
        <v>1.5</v>
      </c>
      <c r="BB3782">
        <f t="shared" ca="1" si="1452"/>
        <v>1.5</v>
      </c>
      <c r="BC3782" t="str">
        <f t="shared" ca="1" si="1440"/>
        <v>HYG UP Equity</v>
      </c>
      <c r="BD3782" t="str">
        <f t="shared" ca="1" si="1441"/>
        <v>HYG UP Equity</v>
      </c>
      <c r="BF3782">
        <f t="shared" ca="1" si="1459"/>
        <v>1</v>
      </c>
      <c r="BG3782">
        <f t="shared" ca="1" si="1460"/>
        <v>0</v>
      </c>
      <c r="BI3782">
        <f t="shared" ca="1" si="1429"/>
        <v>1</v>
      </c>
      <c r="BJ3782">
        <f t="shared" ca="1" si="1430"/>
        <v>0</v>
      </c>
      <c r="BL3782">
        <f t="shared" ca="1" si="1446"/>
        <v>11.881335490250201</v>
      </c>
      <c r="BM3782">
        <f t="shared" ca="1" si="1447"/>
        <v>0</v>
      </c>
      <c r="BN3782" s="9">
        <f t="shared" ca="1" si="1438"/>
        <v>1</v>
      </c>
      <c r="BO3782" s="9">
        <f t="shared" ca="1" si="1439"/>
        <v>0</v>
      </c>
      <c r="BP3782" s="9">
        <f t="shared" ca="1" si="1433"/>
        <v>1</v>
      </c>
      <c r="BQ3782" s="9">
        <f t="shared" ca="1" si="1434"/>
        <v>0</v>
      </c>
      <c r="BR3782">
        <f t="shared" ca="1" si="1435"/>
        <v>1461.7487086667475</v>
      </c>
      <c r="BS3782">
        <f t="shared" ca="1" si="1436"/>
        <v>1.4667719733725271E-3</v>
      </c>
      <c r="BT3782">
        <f t="shared" ca="1" si="1437"/>
        <v>1.8055555555555558E-5</v>
      </c>
      <c r="BU3782">
        <f t="shared" ca="1" si="1468"/>
        <v>0</v>
      </c>
      <c r="BV3782">
        <f t="shared" ca="1" si="1469"/>
        <v>0</v>
      </c>
      <c r="BW3782" s="35">
        <f ca="1">IFERROR(VLOOKUP($B3782,OFFSET(Input!$A$1,0,MATCH(Index!BW$6&amp;" Index",Input!$1:$1,0)-1,10000,2),2,0)/100,BW3781)</f>
        <v>1.06E-2</v>
      </c>
      <c r="BX3782">
        <f t="shared" ca="1" si="1421"/>
        <v>3.0910045171682499E-2</v>
      </c>
      <c r="BY3782">
        <f t="shared" ca="1" si="1422"/>
        <v>1.5851305216247433E-2</v>
      </c>
      <c r="BZ3782">
        <f t="shared" ca="1" si="1423"/>
        <v>-1.8387514050847022E-2</v>
      </c>
      <c r="CA3782">
        <f t="shared" ca="1" si="1424"/>
        <v>2.5110270251170714</v>
      </c>
      <c r="CB3782">
        <f t="shared" ca="1" si="1425"/>
        <v>0</v>
      </c>
      <c r="CC3782">
        <f t="shared" ca="1" si="1426"/>
        <v>2.4458781606782947</v>
      </c>
      <c r="CD3782">
        <f t="shared" ca="1" si="1427"/>
        <v>1143.7398537304935</v>
      </c>
      <c r="CE3782">
        <v>1143.73985373048</v>
      </c>
      <c r="CF3782" t="b">
        <f t="shared" ca="1" si="1470"/>
        <v>1</v>
      </c>
    </row>
    <row r="3783" spans="2:84" x14ac:dyDescent="0.25">
      <c r="B3783" s="2">
        <v>43010</v>
      </c>
      <c r="C3783">
        <f t="shared" ref="C3783:C3846" ca="1" si="1471">IF(MONTH(B3783)&lt;&gt;MONTH(B3782),1,0)</f>
        <v>1</v>
      </c>
      <c r="D3783">
        <f t="shared" ref="D3783:D3846" ca="1" si="1472">IF(D3782=5,0,IF(D3782&lt;&gt;0,D3782+1,IF(C3782=1,1,0)))</f>
        <v>0</v>
      </c>
      <c r="E3783">
        <f ca="1">IF($B3783&lt;VLOOKUP(E$6&amp;" Equity",Param,4,0),"",IFERROR(VLOOKUP($B3783,OFFSET(Input!$A$1,0,MATCH(Index!E$6&amp;" Equity",Input!$1:$1,0)-1,10000,2),2,0),E3782))</f>
        <v>88.35</v>
      </c>
      <c r="F3783" s="33">
        <v>124.28</v>
      </c>
      <c r="H3783">
        <f ca="1">IFERROR(VLOOKUP($B3783,OFFSET(Input!$A$1,0,MATCH(Index!H$6,Input!$1:$1,0)-1,10000,2),2,0),0)</f>
        <v>0.36501</v>
      </c>
      <c r="I3783">
        <f ca="1">IFERROR(VLOOKUP($B3783,OFFSET(Input!$A$1,0,MATCH(Index!I$6,Input!$1:$1,0)-1,10000,2),2,0),0)</f>
        <v>0.252388</v>
      </c>
      <c r="K3783">
        <f t="shared" ref="K3783:K3846" ca="1" si="1473">IF($B3783&lt;=L_date,IF($B3783=L_date,1,K3784/((E3784+H3784)/E3783)),K3782*((E3783+H3783)/E3782))</f>
        <v>122.96663028279657</v>
      </c>
      <c r="L3783" s="30">
        <f t="shared" ref="L3783:L3846" ca="1" si="1474">IF($B3783&lt;=L_date,IF($B3783=L_date,1,L3784/((F3784+I3784)/F3783)),L3782*((F3783+I3783)/F3782))</f>
        <v>144.95322255731352</v>
      </c>
      <c r="N3783">
        <f t="shared" ca="1" si="1431"/>
        <v>-5.0700096834746652E-4</v>
      </c>
      <c r="O3783">
        <f t="shared" ca="1" si="1432"/>
        <v>-1.8260650882605627E-3</v>
      </c>
      <c r="Q3783">
        <f t="shared" ca="1" si="1443"/>
        <v>1.4292954871521116E-2</v>
      </c>
      <c r="R3783">
        <f t="shared" ca="1" si="1442"/>
        <v>8.766494507856086E-2</v>
      </c>
      <c r="T3783">
        <f t="shared" ca="1" si="1453"/>
        <v>2.203915399264194E-2</v>
      </c>
      <c r="U3783">
        <f t="shared" ca="1" si="1448"/>
        <v>0.10864397761876546</v>
      </c>
      <c r="W3783">
        <f t="shared" ca="1" si="1449"/>
        <v>-6.9258248227766694E-3</v>
      </c>
      <c r="X3783">
        <f t="shared" ca="1" si="1450"/>
        <v>-0.32295529050618449</v>
      </c>
      <c r="Z3783">
        <f t="shared" ca="1" si="1461"/>
        <v>122.73583449478106</v>
      </c>
      <c r="AA3783">
        <f t="shared" ca="1" si="1461"/>
        <v>122.46727964593853</v>
      </c>
      <c r="AB3783">
        <f t="shared" ca="1" si="1461"/>
        <v>122.37751998723284</v>
      </c>
      <c r="AC3783">
        <f t="shared" ca="1" si="1462"/>
        <v>122.46727964593853</v>
      </c>
      <c r="AE3783">
        <f ca="1">IFERROR(VLOOKUP($B3783,OFFSET(Input!$A$1,0,MATCH(Index!AE$6&amp;" Index",Input!$1:$1,0)-1,10000,2),2,0),AE3782)</f>
        <v>9.4499999999999993</v>
      </c>
      <c r="AF3783">
        <f t="shared" ca="1" si="1454"/>
        <v>9.9879999999999995</v>
      </c>
      <c r="AG3783">
        <f t="shared" ca="1" si="1454"/>
        <v>10.404</v>
      </c>
      <c r="AH3783">
        <f t="shared" ca="1" si="1454"/>
        <v>10.521600000000001</v>
      </c>
      <c r="AI3783">
        <f t="shared" ca="1" si="1455"/>
        <v>10.521600000000001</v>
      </c>
      <c r="AK3783">
        <f t="shared" ca="1" si="1456"/>
        <v>1</v>
      </c>
      <c r="AL3783">
        <f t="shared" ca="1" si="1457"/>
        <v>-1</v>
      </c>
      <c r="AN3783" t="str">
        <f t="shared" ca="1" si="1465"/>
        <v>Not Down</v>
      </c>
      <c r="AO3783" t="str">
        <f t="shared" ca="1" si="1428"/>
        <v>Not Up</v>
      </c>
      <c r="AQ3783">
        <f t="shared" ca="1" si="1463"/>
        <v>1</v>
      </c>
      <c r="AR3783">
        <f t="shared" ca="1" si="1464"/>
        <v>0</v>
      </c>
      <c r="AT3783">
        <f t="shared" ca="1" si="1444"/>
        <v>1</v>
      </c>
      <c r="AU3783">
        <f t="shared" ca="1" si="1445"/>
        <v>0</v>
      </c>
      <c r="AW3783" s="34">
        <f t="shared" ca="1" si="1466"/>
        <v>1.4246812507946651E-2</v>
      </c>
      <c r="AX3783" s="34">
        <f t="shared" ca="1" si="1467"/>
        <v>2.2261261999199568E-2</v>
      </c>
      <c r="AY3783" s="23">
        <f t="shared" ca="1" si="1458"/>
        <v>2.2261261999199568E-2</v>
      </c>
      <c r="BA3783" s="6">
        <f t="shared" ca="1" si="1451"/>
        <v>1.5</v>
      </c>
      <c r="BB3783">
        <f t="shared" ca="1" si="1452"/>
        <v>1.5</v>
      </c>
      <c r="BC3783" t="str">
        <f t="shared" ca="1" si="1440"/>
        <v>HYG UP Equity</v>
      </c>
      <c r="BD3783" t="str">
        <f t="shared" ca="1" si="1441"/>
        <v>HYG UP Equity</v>
      </c>
      <c r="BF3783">
        <f t="shared" ca="1" si="1459"/>
        <v>1</v>
      </c>
      <c r="BG3783">
        <f t="shared" ca="1" si="1460"/>
        <v>0</v>
      </c>
      <c r="BI3783">
        <f t="shared" ca="1" si="1429"/>
        <v>1</v>
      </c>
      <c r="BJ3783">
        <f t="shared" ca="1" si="1430"/>
        <v>0</v>
      </c>
      <c r="BL3783">
        <f t="shared" ca="1" si="1446"/>
        <v>11.881335490250201</v>
      </c>
      <c r="BM3783">
        <f t="shared" ca="1" si="1447"/>
        <v>0</v>
      </c>
      <c r="BN3783" s="9">
        <f t="shared" ca="1" si="1438"/>
        <v>1</v>
      </c>
      <c r="BO3783" s="9">
        <f t="shared" ca="1" si="1439"/>
        <v>0</v>
      </c>
      <c r="BP3783" s="9">
        <f t="shared" ca="1" si="1433"/>
        <v>1</v>
      </c>
      <c r="BQ3783" s="9">
        <f t="shared" ca="1" si="1434"/>
        <v>0</v>
      </c>
      <c r="BR3783">
        <f t="shared" ca="1" si="1435"/>
        <v>1461.007788495466</v>
      </c>
      <c r="BS3783">
        <f t="shared" ca="1" si="1436"/>
        <v>-5.0687246507452599E-4</v>
      </c>
      <c r="BT3783">
        <f t="shared" ca="1" si="1437"/>
        <v>5.4166666666666671E-5</v>
      </c>
      <c r="BU3783">
        <f t="shared" ca="1" si="1468"/>
        <v>0</v>
      </c>
      <c r="BV3783">
        <f t="shared" ca="1" si="1469"/>
        <v>0</v>
      </c>
      <c r="BW3783" s="35">
        <f ca="1">IFERROR(VLOOKUP($B3783,OFFSET(Input!$A$1,0,MATCH(Index!BW$6&amp;" Index",Input!$1:$1,0)-1,10000,2),2,0)/100,BW3782)</f>
        <v>1.1599999999999999E-2</v>
      </c>
      <c r="BX3783">
        <f t="shared" ref="BX3783:BX3846" ca="1" si="1475">BT3783*BB3782*CD3782</f>
        <v>9.2928863115602597E-2</v>
      </c>
      <c r="BY3783">
        <f t="shared" ref="BY3783:BY3846" ca="1" si="1476">0.5%*((B3783-B3782)/360)*CD3782</f>
        <v>4.7655827238770557E-2</v>
      </c>
      <c r="BZ3783">
        <f t="shared" ref="BZ3783:BZ3846" ca="1" si="1477">(1-BB3782)*((B3783-B3782)/360)*BW3782*CD3782</f>
        <v>-5.0515176873096791E-2</v>
      </c>
      <c r="CA3783">
        <f t="shared" ref="CA3783:CA3846" ca="1" si="1478">BS3783*CD3782*BB3782</f>
        <v>-0.86959535859652959</v>
      </c>
      <c r="CB3783">
        <f t="shared" ref="CB3783:CB3846" ca="1" si="1479">(BU3783+BV3783)*CD3782</f>
        <v>0</v>
      </c>
      <c r="CC3783">
        <f t="shared" ref="CC3783:CC3846" ca="1" si="1480">CA3783-BX3783-BY3783+BZ3783-CB3783</f>
        <v>-1.0606952258239994</v>
      </c>
      <c r="CD3783">
        <f t="shared" ref="CD3783:CD3846" ca="1" si="1481">CC3783+CD3782</f>
        <v>1142.6791585046694</v>
      </c>
      <c r="CE3783">
        <v>1142.6791585046601</v>
      </c>
      <c r="CF3783" t="b">
        <f t="shared" ca="1" si="1470"/>
        <v>1</v>
      </c>
    </row>
    <row r="3784" spans="2:84" x14ac:dyDescent="0.25">
      <c r="B3784" s="2">
        <v>43011</v>
      </c>
      <c r="C3784">
        <f t="shared" ca="1" si="1471"/>
        <v>0</v>
      </c>
      <c r="D3784">
        <f t="shared" ca="1" si="1472"/>
        <v>1</v>
      </c>
      <c r="E3784">
        <f ca="1">IF($B3784&lt;VLOOKUP(E$6&amp;" Equity",Param,4,0),"",IFERROR(VLOOKUP($B3784,OFFSET(Input!$A$1,0,MATCH(Index!E$6&amp;" Equity",Input!$1:$1,0)-1,10000,2),2,0),E3783))</f>
        <v>88.51</v>
      </c>
      <c r="F3784" s="33">
        <v>124.4</v>
      </c>
      <c r="H3784">
        <f ca="1">IFERROR(VLOOKUP($B3784,OFFSET(Input!$A$1,0,MATCH(Index!H$6,Input!$1:$1,0)-1,10000,2),2,0),0)</f>
        <v>0</v>
      </c>
      <c r="I3784">
        <f ca="1">IFERROR(VLOOKUP($B3784,OFFSET(Input!$A$1,0,MATCH(Index!I$6,Input!$1:$1,0)-1,10000,2),2,0),0)</f>
        <v>0</v>
      </c>
      <c r="K3784">
        <f t="shared" ca="1" si="1473"/>
        <v>123.1893202753857</v>
      </c>
      <c r="L3784" s="30">
        <f t="shared" ca="1" si="1474"/>
        <v>145.09318382788706</v>
      </c>
      <c r="N3784">
        <f t="shared" ca="1" si="1431"/>
        <v>1.8093412150802751E-3</v>
      </c>
      <c r="O3784">
        <f t="shared" ca="1" si="1432"/>
        <v>9.6509578023242198E-4</v>
      </c>
      <c r="Q3784">
        <f t="shared" ca="1" si="1443"/>
        <v>1.6145419721873413E-2</v>
      </c>
      <c r="R3784">
        <f t="shared" ca="1" si="1442"/>
        <v>8.6925334270465476E-2</v>
      </c>
      <c r="T3784">
        <f t="shared" ca="1" si="1453"/>
        <v>2.1499177253112452E-2</v>
      </c>
      <c r="U3784">
        <f t="shared" ca="1" si="1448"/>
        <v>9.3253322717567505E-2</v>
      </c>
      <c r="W3784">
        <f t="shared" ca="1" si="1449"/>
        <v>7.0148729890671183E-2</v>
      </c>
      <c r="X3784">
        <f t="shared" ca="1" si="1450"/>
        <v>-0.15056359921587517</v>
      </c>
      <c r="Z3784">
        <f t="shared" ca="1" si="1461"/>
        <v>122.79345007224401</v>
      </c>
      <c r="AA3784">
        <f t="shared" ca="1" si="1461"/>
        <v>122.51965089608215</v>
      </c>
      <c r="AB3784">
        <f t="shared" ca="1" si="1461"/>
        <v>122.43374301977883</v>
      </c>
      <c r="AC3784">
        <f t="shared" ca="1" si="1462"/>
        <v>122.51965089608215</v>
      </c>
      <c r="AE3784">
        <f ca="1">IFERROR(VLOOKUP($B3784,OFFSET(Input!$A$1,0,MATCH(Index!AE$6&amp;" Index",Input!$1:$1,0)-1,10000,2),2,0),AE3783)</f>
        <v>9.51</v>
      </c>
      <c r="AF3784">
        <f t="shared" ca="1" si="1454"/>
        <v>9.9166666666666643</v>
      </c>
      <c r="AG3784">
        <f t="shared" ca="1" si="1454"/>
        <v>10.267999999999999</v>
      </c>
      <c r="AH3784">
        <f t="shared" ca="1" si="1454"/>
        <v>10.449200000000001</v>
      </c>
      <c r="AI3784">
        <f t="shared" ca="1" si="1455"/>
        <v>10.449200000000001</v>
      </c>
      <c r="AK3784">
        <f t="shared" ca="1" si="1456"/>
        <v>1</v>
      </c>
      <c r="AL3784">
        <f t="shared" ca="1" si="1457"/>
        <v>-1</v>
      </c>
      <c r="AN3784" t="str">
        <f t="shared" ca="1" si="1465"/>
        <v>Not Down</v>
      </c>
      <c r="AO3784" t="str">
        <f t="shared" ca="1" si="1428"/>
        <v>Not Up</v>
      </c>
      <c r="AQ3784">
        <f t="shared" ca="1" si="1463"/>
        <v>1</v>
      </c>
      <c r="AR3784">
        <f t="shared" ca="1" si="1464"/>
        <v>0</v>
      </c>
      <c r="AT3784">
        <f t="shared" ca="1" si="1444"/>
        <v>1</v>
      </c>
      <c r="AU3784">
        <f t="shared" ca="1" si="1445"/>
        <v>0</v>
      </c>
      <c r="AW3784" s="34">
        <f t="shared" ca="1" si="1466"/>
        <v>1.4292954871521116E-2</v>
      </c>
      <c r="AX3784" s="34">
        <f t="shared" ca="1" si="1467"/>
        <v>2.203915399264194E-2</v>
      </c>
      <c r="AY3784" s="23">
        <f t="shared" ca="1" si="1458"/>
        <v>2.203915399264194E-2</v>
      </c>
      <c r="BA3784" s="6">
        <f t="shared" ca="1" si="1451"/>
        <v>1.5</v>
      </c>
      <c r="BB3784">
        <f t="shared" ca="1" si="1452"/>
        <v>1.5</v>
      </c>
      <c r="BC3784" t="str">
        <f t="shared" ca="1" si="1440"/>
        <v>HYG UP Equity</v>
      </c>
      <c r="BD3784" t="str">
        <f t="shared" ca="1" si="1441"/>
        <v>HYG UP Equity</v>
      </c>
      <c r="BF3784">
        <f t="shared" ca="1" si="1459"/>
        <v>1</v>
      </c>
      <c r="BG3784">
        <f t="shared" ca="1" si="1460"/>
        <v>0</v>
      </c>
      <c r="BI3784">
        <f t="shared" ca="1" si="1429"/>
        <v>1</v>
      </c>
      <c r="BJ3784">
        <f t="shared" ca="1" si="1430"/>
        <v>0</v>
      </c>
      <c r="BL3784">
        <f t="shared" ca="1" si="1446"/>
        <v>11.881335490250201</v>
      </c>
      <c r="BM3784">
        <f t="shared" ca="1" si="1447"/>
        <v>0</v>
      </c>
      <c r="BN3784" s="9">
        <f t="shared" ca="1" si="1438"/>
        <v>1</v>
      </c>
      <c r="BO3784" s="9">
        <f t="shared" ca="1" si="1439"/>
        <v>0</v>
      </c>
      <c r="BP3784" s="9">
        <f t="shared" ca="1" si="1433"/>
        <v>1</v>
      </c>
      <c r="BQ3784" s="9">
        <f t="shared" ca="1" si="1434"/>
        <v>0</v>
      </c>
      <c r="BR3784">
        <f t="shared" ca="1" si="1435"/>
        <v>1463.6536430077388</v>
      </c>
      <c r="BS3784">
        <f t="shared" ca="1" si="1436"/>
        <v>1.8109790605547182E-3</v>
      </c>
      <c r="BT3784">
        <f t="shared" ca="1" si="1437"/>
        <v>1.8055555555555558E-5</v>
      </c>
      <c r="BU3784">
        <f t="shared" ca="1" si="1468"/>
        <v>0</v>
      </c>
      <c r="BV3784">
        <f t="shared" ca="1" si="1469"/>
        <v>0</v>
      </c>
      <c r="BW3784" s="35">
        <f ca="1">IFERROR(VLOOKUP($B3784,OFFSET(Input!$A$1,0,MATCH(Index!BW$6&amp;" Index",Input!$1:$1,0)-1,10000,2),2,0)/100,BW3783)</f>
        <v>1.1599999999999999E-2</v>
      </c>
      <c r="BX3784">
        <f t="shared" ca="1" si="1475"/>
        <v>3.0947560542834804E-2</v>
      </c>
      <c r="BY3784">
        <f t="shared" ca="1" si="1476"/>
        <v>1.587054386812041E-2</v>
      </c>
      <c r="BZ3784">
        <f t="shared" ca="1" si="1477"/>
        <v>-1.8409830887019675E-2</v>
      </c>
      <c r="CA3784">
        <f t="shared" ca="1" si="1478"/>
        <v>3.1040520434763637</v>
      </c>
      <c r="CB3784">
        <f t="shared" ca="1" si="1479"/>
        <v>0</v>
      </c>
      <c r="CC3784">
        <f t="shared" ca="1" si="1480"/>
        <v>3.0388241081783889</v>
      </c>
      <c r="CD3784">
        <f t="shared" ca="1" si="1481"/>
        <v>1145.7179826128479</v>
      </c>
      <c r="CE3784">
        <v>1145.7179826128399</v>
      </c>
      <c r="CF3784" t="b">
        <f t="shared" ca="1" si="1470"/>
        <v>1</v>
      </c>
    </row>
    <row r="3785" spans="2:84" x14ac:dyDescent="0.25">
      <c r="B3785" s="2">
        <v>43012</v>
      </c>
      <c r="C3785">
        <f t="shared" ca="1" si="1471"/>
        <v>0</v>
      </c>
      <c r="D3785">
        <f t="shared" ca="1" si="1472"/>
        <v>2</v>
      </c>
      <c r="E3785">
        <f ca="1">IF($B3785&lt;VLOOKUP(E$6&amp;" Equity",Param,4,0),"",IFERROR(VLOOKUP($B3785,OFFSET(Input!$A$1,0,MATCH(Index!E$6&amp;" Equity",Input!$1:$1,0)-1,10000,2),2,0),E3784))</f>
        <v>88.42</v>
      </c>
      <c r="F3785" s="33">
        <v>124.41</v>
      </c>
      <c r="H3785">
        <f ca="1">IFERROR(VLOOKUP($B3785,OFFSET(Input!$A$1,0,MATCH(Index!H$6,Input!$1:$1,0)-1,10000,2),2,0),0)</f>
        <v>0</v>
      </c>
      <c r="I3785">
        <f ca="1">IFERROR(VLOOKUP($B3785,OFFSET(Input!$A$1,0,MATCH(Index!I$6,Input!$1:$1,0)-1,10000,2),2,0),0)</f>
        <v>0</v>
      </c>
      <c r="K3785">
        <f t="shared" ca="1" si="1473"/>
        <v>123.06405715455432</v>
      </c>
      <c r="L3785" s="30">
        <f t="shared" ca="1" si="1474"/>
        <v>145.10484726710149</v>
      </c>
      <c r="N3785">
        <f t="shared" ca="1" si="1431"/>
        <v>-1.0173515826884434E-3</v>
      </c>
      <c r="O3785">
        <f t="shared" ca="1" si="1432"/>
        <v>8.0382621320444276E-5</v>
      </c>
      <c r="Q3785">
        <f t="shared" ca="1" si="1443"/>
        <v>1.6924379186223679E-2</v>
      </c>
      <c r="R3785">
        <f t="shared" ca="1" si="1442"/>
        <v>8.6852126198114873E-2</v>
      </c>
      <c r="T3785">
        <f t="shared" ca="1" si="1453"/>
        <v>2.1665876403220295E-2</v>
      </c>
      <c r="U3785">
        <f t="shared" ca="1" si="1448"/>
        <v>9.0658846716859753E-2</v>
      </c>
      <c r="W3785">
        <f t="shared" ca="1" si="1449"/>
        <v>6.6960374092887229E-2</v>
      </c>
      <c r="X3785">
        <f t="shared" ca="1" si="1450"/>
        <v>-0.18109540161516305</v>
      </c>
      <c r="Z3785">
        <f t="shared" ca="1" si="1461"/>
        <v>122.83992542358931</v>
      </c>
      <c r="AA3785">
        <f t="shared" ca="1" si="1461"/>
        <v>122.5699172480804</v>
      </c>
      <c r="AB3785">
        <f t="shared" ca="1" si="1461"/>
        <v>122.49102884128088</v>
      </c>
      <c r="AC3785">
        <f t="shared" ca="1" si="1462"/>
        <v>122.5699172480804</v>
      </c>
      <c r="AE3785">
        <f ca="1">IFERROR(VLOOKUP($B3785,OFFSET(Input!$A$1,0,MATCH(Index!AE$6&amp;" Index",Input!$1:$1,0)-1,10000,2),2,0),AE3784)</f>
        <v>9.6300000000000008</v>
      </c>
      <c r="AF3785">
        <f t="shared" ca="1" si="1454"/>
        <v>9.8586666666666662</v>
      </c>
      <c r="AG3785">
        <f t="shared" ca="1" si="1454"/>
        <v>10.167999999999999</v>
      </c>
      <c r="AH3785">
        <f t="shared" ca="1" si="1454"/>
        <v>10.366400000000001</v>
      </c>
      <c r="AI3785">
        <f t="shared" ca="1" si="1455"/>
        <v>10.366400000000001</v>
      </c>
      <c r="AK3785">
        <f t="shared" ca="1" si="1456"/>
        <v>1</v>
      </c>
      <c r="AL3785">
        <f t="shared" ca="1" si="1457"/>
        <v>-1</v>
      </c>
      <c r="AN3785" t="str">
        <f t="shared" ca="1" si="1465"/>
        <v>Not Down</v>
      </c>
      <c r="AO3785" t="str">
        <f t="shared" ca="1" si="1428"/>
        <v>Not Up</v>
      </c>
      <c r="AQ3785">
        <f t="shared" ca="1" si="1463"/>
        <v>1</v>
      </c>
      <c r="AR3785">
        <f t="shared" ca="1" si="1464"/>
        <v>0</v>
      </c>
      <c r="AT3785">
        <f t="shared" ca="1" si="1444"/>
        <v>1</v>
      </c>
      <c r="AU3785">
        <f t="shared" ca="1" si="1445"/>
        <v>0</v>
      </c>
      <c r="AW3785" s="34">
        <f t="shared" ca="1" si="1466"/>
        <v>1.6145419721873413E-2</v>
      </c>
      <c r="AX3785" s="34">
        <f t="shared" ca="1" si="1467"/>
        <v>2.1499177253112452E-2</v>
      </c>
      <c r="AY3785" s="23">
        <f t="shared" ca="1" si="1458"/>
        <v>2.1499177253112452E-2</v>
      </c>
      <c r="BA3785" s="6">
        <f t="shared" ca="1" si="1451"/>
        <v>1.5</v>
      </c>
      <c r="BB3785">
        <f t="shared" ca="1" si="1452"/>
        <v>1.5</v>
      </c>
      <c r="BC3785" t="str">
        <f t="shared" ca="1" si="1440"/>
        <v>HYG UP Equity</v>
      </c>
      <c r="BD3785" t="str">
        <f t="shared" ca="1" si="1441"/>
        <v>HYG UP Equity</v>
      </c>
      <c r="BF3785">
        <f t="shared" ca="1" si="1459"/>
        <v>1</v>
      </c>
      <c r="BG3785">
        <f t="shared" ca="1" si="1460"/>
        <v>0</v>
      </c>
      <c r="BI3785">
        <f t="shared" ca="1" si="1429"/>
        <v>1</v>
      </c>
      <c r="BJ3785">
        <f t="shared" ca="1" si="1430"/>
        <v>0</v>
      </c>
      <c r="BL3785">
        <f t="shared" ca="1" si="1446"/>
        <v>11.881335490250201</v>
      </c>
      <c r="BM3785">
        <f t="shared" ca="1" si="1447"/>
        <v>0</v>
      </c>
      <c r="BN3785" s="9">
        <f t="shared" ca="1" si="1438"/>
        <v>0.99999999999999989</v>
      </c>
      <c r="BO3785" s="9">
        <f t="shared" ca="1" si="1439"/>
        <v>0</v>
      </c>
      <c r="BP3785" s="9">
        <f t="shared" ca="1" si="1433"/>
        <v>0.99999999999999989</v>
      </c>
      <c r="BQ3785" s="9">
        <f t="shared" ca="1" si="1434"/>
        <v>0</v>
      </c>
      <c r="BR3785">
        <f t="shared" ca="1" si="1435"/>
        <v>1462.1653498445855</v>
      </c>
      <c r="BS3785">
        <f t="shared" ca="1" si="1436"/>
        <v>-1.0168342560162857E-3</v>
      </c>
      <c r="BT3785">
        <f t="shared" ca="1" si="1437"/>
        <v>1.8055555555555555E-5</v>
      </c>
      <c r="BU3785">
        <f t="shared" ca="1" si="1468"/>
        <v>0</v>
      </c>
      <c r="BV3785">
        <f t="shared" ca="1" si="1469"/>
        <v>0</v>
      </c>
      <c r="BW3785" s="35">
        <f ca="1">IFERROR(VLOOKUP($B3785,OFFSET(Input!$A$1,0,MATCH(Index!BW$6&amp;" Index",Input!$1:$1,0)-1,10000,2),2,0)/100,BW3784)</f>
        <v>1.1599999999999999E-2</v>
      </c>
      <c r="BX3785">
        <f t="shared" ca="1" si="1475"/>
        <v>3.1029862029097962E-2</v>
      </c>
      <c r="BY3785">
        <f t="shared" ca="1" si="1476"/>
        <v>1.5912749758511778E-2</v>
      </c>
      <c r="BZ3785">
        <f t="shared" ca="1" si="1477"/>
        <v>-1.845878971987366E-2</v>
      </c>
      <c r="CA3785">
        <f t="shared" ca="1" si="1478"/>
        <v>-1.7475079386819226</v>
      </c>
      <c r="CB3785">
        <f t="shared" ca="1" si="1479"/>
        <v>0</v>
      </c>
      <c r="CC3785">
        <f t="shared" ca="1" si="1480"/>
        <v>-1.8129093401894059</v>
      </c>
      <c r="CD3785">
        <f t="shared" ca="1" si="1481"/>
        <v>1143.9050732726585</v>
      </c>
      <c r="CE3785">
        <v>1143.90507327265</v>
      </c>
      <c r="CF3785" t="b">
        <f t="shared" ca="1" si="1470"/>
        <v>1</v>
      </c>
    </row>
    <row r="3786" spans="2:84" x14ac:dyDescent="0.25">
      <c r="B3786" s="2">
        <v>43013</v>
      </c>
      <c r="C3786">
        <f t="shared" ca="1" si="1471"/>
        <v>0</v>
      </c>
      <c r="D3786">
        <f t="shared" ca="1" si="1472"/>
        <v>3</v>
      </c>
      <c r="E3786">
        <f ca="1">IF($B3786&lt;VLOOKUP(E$6&amp;" Equity",Param,4,0),"",IFERROR(VLOOKUP($B3786,OFFSET(Input!$A$1,0,MATCH(Index!E$6&amp;" Equity",Input!$1:$1,0)-1,10000,2),2,0),E3785))</f>
        <v>88.53</v>
      </c>
      <c r="F3786" s="33">
        <v>123.94</v>
      </c>
      <c r="H3786">
        <f ca="1">IFERROR(VLOOKUP($B3786,OFFSET(Input!$A$1,0,MATCH(Index!H$6,Input!$1:$1,0)-1,10000,2),2,0),0)</f>
        <v>0</v>
      </c>
      <c r="I3786">
        <f ca="1">IFERROR(VLOOKUP($B3786,OFFSET(Input!$A$1,0,MATCH(Index!I$6,Input!$1:$1,0)-1,10000,2),2,0),0)</f>
        <v>0</v>
      </c>
      <c r="K3786">
        <f t="shared" ca="1" si="1473"/>
        <v>123.21715652445933</v>
      </c>
      <c r="L3786" s="30">
        <f t="shared" ca="1" si="1474"/>
        <v>144.55666562402186</v>
      </c>
      <c r="N3786">
        <f t="shared" ca="1" si="1431"/>
        <v>1.2432892248605829E-3</v>
      </c>
      <c r="O3786">
        <f t="shared" ca="1" si="1432"/>
        <v>-3.7849853924381426E-3</v>
      </c>
      <c r="Q3786">
        <f t="shared" ca="1" si="1443"/>
        <v>1.6922295090065802E-2</v>
      </c>
      <c r="R3786">
        <f t="shared" ca="1" si="1442"/>
        <v>8.8862346780110651E-2</v>
      </c>
      <c r="T3786">
        <f t="shared" ca="1" si="1453"/>
        <v>2.2107112245192417E-2</v>
      </c>
      <c r="U3786">
        <f t="shared" ca="1" si="1448"/>
        <v>8.4217294777375384E-2</v>
      </c>
      <c r="W3786">
        <f t="shared" ca="1" si="1449"/>
        <v>-2.5003927965340983E-2</v>
      </c>
      <c r="X3786">
        <f t="shared" ca="1" si="1450"/>
        <v>-0.23073011284731951</v>
      </c>
      <c r="Z3786">
        <f t="shared" ca="1" si="1461"/>
        <v>122.91695765754469</v>
      </c>
      <c r="AA3786">
        <f t="shared" ca="1" si="1461"/>
        <v>122.62714552559123</v>
      </c>
      <c r="AB3786">
        <f t="shared" ca="1" si="1461"/>
        <v>122.5411877711297</v>
      </c>
      <c r="AC3786">
        <f t="shared" ca="1" si="1462"/>
        <v>122.62714552559123</v>
      </c>
      <c r="AE3786">
        <f ca="1">IFERROR(VLOOKUP($B3786,OFFSET(Input!$A$1,0,MATCH(Index!AE$6&amp;" Index",Input!$1:$1,0)-1,10000,2),2,0),AE3785)</f>
        <v>9.19</v>
      </c>
      <c r="AF3786">
        <f t="shared" ca="1" si="1454"/>
        <v>9.7753333333333341</v>
      </c>
      <c r="AG3786">
        <f t="shared" ca="1" si="1454"/>
        <v>10.049999999999999</v>
      </c>
      <c r="AH3786">
        <f t="shared" ca="1" si="1454"/>
        <v>10.2852</v>
      </c>
      <c r="AI3786">
        <f t="shared" ca="1" si="1455"/>
        <v>10.2852</v>
      </c>
      <c r="AK3786">
        <f t="shared" ca="1" si="1456"/>
        <v>1</v>
      </c>
      <c r="AL3786">
        <f t="shared" ca="1" si="1457"/>
        <v>-1</v>
      </c>
      <c r="AN3786" t="str">
        <f t="shared" ca="1" si="1465"/>
        <v>Not Down</v>
      </c>
      <c r="AO3786" t="str">
        <f t="shared" ref="AO3786:AO3849" ca="1" si="1482">IF($C3786=1,IF(SUM(AL3772:AL3786)=15,"Up","Not Up"),AO3785)</f>
        <v>Not Up</v>
      </c>
      <c r="AQ3786">
        <f t="shared" ca="1" si="1463"/>
        <v>1</v>
      </c>
      <c r="AR3786">
        <f t="shared" ca="1" si="1464"/>
        <v>0</v>
      </c>
      <c r="AT3786">
        <f t="shared" ca="1" si="1444"/>
        <v>1</v>
      </c>
      <c r="AU3786">
        <f t="shared" ca="1" si="1445"/>
        <v>0</v>
      </c>
      <c r="AW3786" s="34">
        <f t="shared" ca="1" si="1466"/>
        <v>1.6924379186223679E-2</v>
      </c>
      <c r="AX3786" s="34">
        <f t="shared" ca="1" si="1467"/>
        <v>2.1665876403220295E-2</v>
      </c>
      <c r="AY3786" s="23">
        <f t="shared" ca="1" si="1458"/>
        <v>2.1665876403220295E-2</v>
      </c>
      <c r="BA3786" s="6">
        <f t="shared" ca="1" si="1451"/>
        <v>1.5</v>
      </c>
      <c r="BB3786">
        <f t="shared" ca="1" si="1452"/>
        <v>1.5</v>
      </c>
      <c r="BC3786" t="str">
        <f t="shared" ca="1" si="1440"/>
        <v>HYG UP Equity</v>
      </c>
      <c r="BD3786" t="str">
        <f t="shared" ca="1" si="1441"/>
        <v>HYG UP Equity</v>
      </c>
      <c r="BF3786">
        <f t="shared" ca="1" si="1459"/>
        <v>1</v>
      </c>
      <c r="BG3786">
        <f t="shared" ca="1" si="1460"/>
        <v>0</v>
      </c>
      <c r="BI3786">
        <f t="shared" ref="BI3786:BI3791" ca="1" si="1483">IF($D3786=0,AQ3785,($D3786/5)*AQ3785+AT3785*(5-$D3786)/5)</f>
        <v>1</v>
      </c>
      <c r="BJ3786">
        <f t="shared" ref="BJ3786:BJ3791" ca="1" si="1484">IF($D3786=0,AR3785,($D3786/5)*AR3785+AU3785*(5-$D3786)/5)</f>
        <v>0</v>
      </c>
      <c r="BL3786">
        <f t="shared" ca="1" si="1446"/>
        <v>11.881335490250201</v>
      </c>
      <c r="BM3786">
        <f t="shared" ca="1" si="1447"/>
        <v>0</v>
      </c>
      <c r="BN3786" s="9">
        <f t="shared" ca="1" si="1438"/>
        <v>1</v>
      </c>
      <c r="BO3786" s="9">
        <f t="shared" ca="1" si="1439"/>
        <v>0</v>
      </c>
      <c r="BP3786" s="9">
        <f t="shared" ca="1" si="1433"/>
        <v>1</v>
      </c>
      <c r="BQ3786" s="9">
        <f t="shared" ca="1" si="1434"/>
        <v>0</v>
      </c>
      <c r="BR3786">
        <f t="shared" ca="1" si="1435"/>
        <v>1463.9843748217727</v>
      </c>
      <c r="BS3786">
        <f t="shared" ca="1" si="1436"/>
        <v>1.2440624293144076E-3</v>
      </c>
      <c r="BT3786">
        <f t="shared" ca="1" si="1437"/>
        <v>1.8055555555555558E-5</v>
      </c>
      <c r="BU3786">
        <f t="shared" ca="1" si="1468"/>
        <v>0</v>
      </c>
      <c r="BV3786">
        <f t="shared" ca="1" si="1469"/>
        <v>0</v>
      </c>
      <c r="BW3786" s="35">
        <f ca="1">IFERROR(VLOOKUP($B3786,OFFSET(Input!$A$1,0,MATCH(Index!BW$6&amp;" Index",Input!$1:$1,0)-1,10000,2),2,0)/100,BW3785)</f>
        <v>1.1599999999999999E-2</v>
      </c>
      <c r="BX3786">
        <f t="shared" ca="1" si="1475"/>
        <v>3.0980762401134506E-2</v>
      </c>
      <c r="BY3786">
        <f t="shared" ca="1" si="1476"/>
        <v>1.5887570462120255E-2</v>
      </c>
      <c r="BZ3786">
        <f t="shared" ca="1" si="1477"/>
        <v>-1.8429581736059499E-2</v>
      </c>
      <c r="CA3786">
        <f t="shared" ca="1" si="1478"/>
        <v>2.1346339865409885</v>
      </c>
      <c r="CB3786">
        <f t="shared" ca="1" si="1479"/>
        <v>0</v>
      </c>
      <c r="CC3786">
        <f t="shared" ca="1" si="1480"/>
        <v>2.0693360719416738</v>
      </c>
      <c r="CD3786">
        <f t="shared" ca="1" si="1481"/>
        <v>1145.9744093446002</v>
      </c>
      <c r="CE3786">
        <v>1145.97440934459</v>
      </c>
      <c r="CF3786" t="b">
        <f t="shared" ca="1" si="1470"/>
        <v>1</v>
      </c>
    </row>
    <row r="3787" spans="2:84" x14ac:dyDescent="0.25">
      <c r="B3787" s="2">
        <v>43014</v>
      </c>
      <c r="C3787">
        <f t="shared" ca="1" si="1471"/>
        <v>0</v>
      </c>
      <c r="D3787">
        <f t="shared" ca="1" si="1472"/>
        <v>4</v>
      </c>
      <c r="E3787">
        <f ca="1">IF($B3787&lt;VLOOKUP(E$6&amp;" Equity",Param,4,0),"",IFERROR(VLOOKUP($B3787,OFFSET(Input!$A$1,0,MATCH(Index!E$6&amp;" Equity",Input!$1:$1,0)-1,10000,2),2,0),E3786))</f>
        <v>88.4</v>
      </c>
      <c r="F3787" s="33">
        <v>123.59</v>
      </c>
      <c r="H3787">
        <f ca="1">IFERROR(VLOOKUP($B3787,OFFSET(Input!$A$1,0,MATCH(Index!H$6,Input!$1:$1,0)-1,10000,2),2,0),0)</f>
        <v>0</v>
      </c>
      <c r="I3787">
        <f ca="1">IFERROR(VLOOKUP($B3787,OFFSET(Input!$A$1,0,MATCH(Index!I$6,Input!$1:$1,0)-1,10000,2),2,0),0)</f>
        <v>0</v>
      </c>
      <c r="K3787">
        <f t="shared" ca="1" si="1473"/>
        <v>123.03622090548069</v>
      </c>
      <c r="L3787" s="30">
        <f t="shared" ca="1" si="1474"/>
        <v>144.14844525151577</v>
      </c>
      <c r="N3787">
        <f t="shared" ref="N3787:N3850" ca="1" si="1485">LN(K3787/K3786)</f>
        <v>-1.4695079793598834E-3</v>
      </c>
      <c r="O3787">
        <f t="shared" ref="O3787:O3850" ca="1" si="1486">LN(L3787/L3786)</f>
        <v>-2.827941932317171E-3</v>
      </c>
      <c r="Q3787">
        <f t="shared" ca="1" si="1443"/>
        <v>1.7738459928946185E-2</v>
      </c>
      <c r="R3787">
        <f t="shared" ca="1" si="1442"/>
        <v>8.8839170644785345E-2</v>
      </c>
      <c r="T3787">
        <f t="shared" ca="1" si="1453"/>
        <v>1.9701983330178991E-2</v>
      </c>
      <c r="U3787">
        <f t="shared" ca="1" si="1448"/>
        <v>8.4463512442546101E-2</v>
      </c>
      <c r="W3787">
        <f t="shared" ca="1" si="1449"/>
        <v>-3.9220168949109652E-3</v>
      </c>
      <c r="X3787">
        <f t="shared" ca="1" si="1450"/>
        <v>-0.27895339593372542</v>
      </c>
      <c r="Z3787">
        <f t="shared" ca="1" si="1461"/>
        <v>122.96342155591341</v>
      </c>
      <c r="AA3787">
        <f t="shared" ca="1" si="1461"/>
        <v>122.69473222566894</v>
      </c>
      <c r="AB3787">
        <f t="shared" ca="1" si="1461"/>
        <v>122.57085840976994</v>
      </c>
      <c r="AC3787">
        <f t="shared" ca="1" si="1462"/>
        <v>122.69473222566894</v>
      </c>
      <c r="AE3787">
        <f ca="1">IFERROR(VLOOKUP($B3787,OFFSET(Input!$A$1,0,MATCH(Index!AE$6&amp;" Index",Input!$1:$1,0)-1,10000,2),2,0),AE3786)</f>
        <v>9.65</v>
      </c>
      <c r="AF3787">
        <f t="shared" ca="1" si="1454"/>
        <v>9.7406666666666677</v>
      </c>
      <c r="AG3787">
        <f t="shared" ca="1" si="1454"/>
        <v>9.926499999999999</v>
      </c>
      <c r="AH3787">
        <f t="shared" ca="1" si="1454"/>
        <v>10.247599999999998</v>
      </c>
      <c r="AI3787">
        <f t="shared" ca="1" si="1455"/>
        <v>10.247599999999998</v>
      </c>
      <c r="AK3787">
        <f t="shared" ca="1" si="1456"/>
        <v>1</v>
      </c>
      <c r="AL3787">
        <f t="shared" ca="1" si="1457"/>
        <v>-1</v>
      </c>
      <c r="AN3787" t="str">
        <f t="shared" ca="1" si="1465"/>
        <v>Not Down</v>
      </c>
      <c r="AO3787" t="str">
        <f t="shared" ca="1" si="1482"/>
        <v>Not Up</v>
      </c>
      <c r="AQ3787">
        <f t="shared" ca="1" si="1463"/>
        <v>1</v>
      </c>
      <c r="AR3787">
        <f t="shared" ca="1" si="1464"/>
        <v>0</v>
      </c>
      <c r="AT3787">
        <f t="shared" ca="1" si="1444"/>
        <v>1</v>
      </c>
      <c r="AU3787">
        <f t="shared" ca="1" si="1445"/>
        <v>0</v>
      </c>
      <c r="AW3787" s="34">
        <f t="shared" ca="1" si="1466"/>
        <v>1.6922295090065802E-2</v>
      </c>
      <c r="AX3787" s="34">
        <f t="shared" ca="1" si="1467"/>
        <v>2.2107112245192417E-2</v>
      </c>
      <c r="AY3787" s="23">
        <f t="shared" ca="1" si="1458"/>
        <v>2.2107112245192417E-2</v>
      </c>
      <c r="BA3787" s="6">
        <f t="shared" ca="1" si="1451"/>
        <v>1.5</v>
      </c>
      <c r="BB3787">
        <f t="shared" ca="1" si="1452"/>
        <v>1.5</v>
      </c>
      <c r="BC3787" t="str">
        <f t="shared" ca="1" si="1440"/>
        <v>HYG UP Equity</v>
      </c>
      <c r="BD3787" t="str">
        <f t="shared" ca="1" si="1441"/>
        <v>HYG UP Equity</v>
      </c>
      <c r="BF3787">
        <f t="shared" ca="1" si="1459"/>
        <v>1</v>
      </c>
      <c r="BG3787">
        <f t="shared" ca="1" si="1460"/>
        <v>0</v>
      </c>
      <c r="BI3787">
        <f t="shared" ca="1" si="1483"/>
        <v>1</v>
      </c>
      <c r="BJ3787">
        <f t="shared" ca="1" si="1484"/>
        <v>0</v>
      </c>
      <c r="BL3787">
        <f t="shared" ca="1" si="1446"/>
        <v>11.881335490250201</v>
      </c>
      <c r="BM3787">
        <f t="shared" ca="1" si="1447"/>
        <v>0</v>
      </c>
      <c r="BN3787" s="9">
        <f t="shared" ca="1" si="1438"/>
        <v>1</v>
      </c>
      <c r="BO3787" s="9">
        <f t="shared" ca="1" si="1439"/>
        <v>0</v>
      </c>
      <c r="BP3787" s="9">
        <f t="shared" ref="BP3787:BP3850" ca="1" si="1487">(K3787/$BR3787)*BL3787</f>
        <v>1</v>
      </c>
      <c r="BQ3787" s="9">
        <f t="shared" ref="BQ3787:BQ3850" ca="1" si="1488">(L3787/$BR3787)*BM3787</f>
        <v>0</v>
      </c>
      <c r="BR3787">
        <f t="shared" ref="BR3787:BR3850" ca="1" si="1489">SUMPRODUCT(BL3786:BM3786,K3787:L3787)</f>
        <v>1461.8346180305514</v>
      </c>
      <c r="BS3787">
        <f t="shared" ca="1" si="1436"/>
        <v>-1.468428781204012E-3</v>
      </c>
      <c r="BT3787">
        <f t="shared" ca="1" si="1437"/>
        <v>1.8055555555555558E-5</v>
      </c>
      <c r="BU3787">
        <f t="shared" ca="1" si="1468"/>
        <v>0</v>
      </c>
      <c r="BV3787">
        <f t="shared" ca="1" si="1469"/>
        <v>0</v>
      </c>
      <c r="BW3787" s="35">
        <f ca="1">IFERROR(VLOOKUP($B3787,OFFSET(Input!$A$1,0,MATCH(Index!BW$6&amp;" Index",Input!$1:$1,0)-1,10000,2),2,0)/100,BW3786)</f>
        <v>1.1599999999999999E-2</v>
      </c>
      <c r="BX3787">
        <f t="shared" ca="1" si="1475"/>
        <v>3.1036806919749596E-2</v>
      </c>
      <c r="BY3787">
        <f t="shared" ca="1" si="1476"/>
        <v>1.5916311240897225E-2</v>
      </c>
      <c r="BZ3787">
        <f t="shared" ca="1" si="1477"/>
        <v>-1.8462921039440781E-2</v>
      </c>
      <c r="CA3787">
        <f t="shared" ca="1" si="1478"/>
        <v>-2.5241727078073182</v>
      </c>
      <c r="CB3787">
        <f t="shared" ca="1" si="1479"/>
        <v>0</v>
      </c>
      <c r="CC3787">
        <f t="shared" ca="1" si="1480"/>
        <v>-2.5895887470074057</v>
      </c>
      <c r="CD3787">
        <f t="shared" ca="1" si="1481"/>
        <v>1143.3848205975928</v>
      </c>
      <c r="CE3787">
        <v>1143.3848205975801</v>
      </c>
      <c r="CF3787" t="b">
        <f t="shared" ca="1" si="1470"/>
        <v>1</v>
      </c>
    </row>
    <row r="3788" spans="2:84" x14ac:dyDescent="0.25">
      <c r="B3788" s="2">
        <v>43017</v>
      </c>
      <c r="C3788">
        <f t="shared" ca="1" si="1471"/>
        <v>0</v>
      </c>
      <c r="D3788">
        <f t="shared" ca="1" si="1472"/>
        <v>5</v>
      </c>
      <c r="E3788">
        <f ca="1">IF($B3788&lt;VLOOKUP(E$6&amp;" Equity",Param,4,0),"",IFERROR(VLOOKUP($B3788,OFFSET(Input!$A$1,0,MATCH(Index!E$6&amp;" Equity",Input!$1:$1,0)-1,10000,2),2,0),E3787))</f>
        <v>88.41</v>
      </c>
      <c r="F3788" s="33">
        <v>123.98</v>
      </c>
      <c r="H3788">
        <f ca="1">IFERROR(VLOOKUP($B3788,OFFSET(Input!$A$1,0,MATCH(Index!H$6,Input!$1:$1,0)-1,10000,2),2,0),0)</f>
        <v>0</v>
      </c>
      <c r="I3788">
        <f ca="1">IFERROR(VLOOKUP($B3788,OFFSET(Input!$A$1,0,MATCH(Index!I$6,Input!$1:$1,0)-1,10000,2),2,0),0)</f>
        <v>0</v>
      </c>
      <c r="K3788">
        <f t="shared" ca="1" si="1473"/>
        <v>123.0501390300175</v>
      </c>
      <c r="L3788" s="30">
        <f t="shared" ca="1" si="1474"/>
        <v>144.60331938087973</v>
      </c>
      <c r="N3788">
        <f t="shared" ca="1" si="1485"/>
        <v>1.1311577411529453E-4</v>
      </c>
      <c r="O3788">
        <f t="shared" ca="1" si="1486"/>
        <v>3.1506266721292725E-3</v>
      </c>
      <c r="Q3788">
        <f t="shared" ca="1" si="1443"/>
        <v>1.7519233626534236E-2</v>
      </c>
      <c r="R3788">
        <f t="shared" ca="1" si="1442"/>
        <v>8.4623835831792463E-2</v>
      </c>
      <c r="T3788">
        <f t="shared" ca="1" si="1453"/>
        <v>1.6141994457728962E-2</v>
      </c>
      <c r="U3788">
        <f t="shared" ca="1" si="1448"/>
        <v>7.3768482926206497E-2</v>
      </c>
      <c r="W3788">
        <f t="shared" ca="1" si="1449"/>
        <v>-5.8069848146909971E-2</v>
      </c>
      <c r="X3788">
        <f t="shared" ca="1" si="1450"/>
        <v>1.8603553909817584E-2</v>
      </c>
      <c r="Z3788">
        <f t="shared" ca="1" si="1461"/>
        <v>123.00434683690878</v>
      </c>
      <c r="AA3788">
        <f t="shared" ca="1" si="1461"/>
        <v>122.74360962845765</v>
      </c>
      <c r="AB3788">
        <f t="shared" ca="1" si="1461"/>
        <v>122.59609947234672</v>
      </c>
      <c r="AC3788">
        <f t="shared" ca="1" si="1462"/>
        <v>122.74360962845765</v>
      </c>
      <c r="AE3788">
        <f ca="1">IFERROR(VLOOKUP($B3788,OFFSET(Input!$A$1,0,MATCH(Index!AE$6&amp;" Index",Input!$1:$1,0)-1,10000,2),2,0),AE3787)</f>
        <v>10.33</v>
      </c>
      <c r="AF3788">
        <f t="shared" ca="1" si="1454"/>
        <v>9.7526666666666681</v>
      </c>
      <c r="AG3788">
        <f t="shared" ca="1" si="1454"/>
        <v>9.9064999999999994</v>
      </c>
      <c r="AH3788">
        <f t="shared" ca="1" si="1454"/>
        <v>10.255599999999999</v>
      </c>
      <c r="AI3788">
        <f t="shared" ca="1" si="1455"/>
        <v>10.255599999999999</v>
      </c>
      <c r="AK3788">
        <f t="shared" ca="1" si="1456"/>
        <v>1</v>
      </c>
      <c r="AL3788">
        <f t="shared" ca="1" si="1457"/>
        <v>-1</v>
      </c>
      <c r="AN3788" t="str">
        <f t="shared" ca="1" si="1465"/>
        <v>Not Down</v>
      </c>
      <c r="AO3788" t="str">
        <f t="shared" ca="1" si="1482"/>
        <v>Not Up</v>
      </c>
      <c r="AQ3788">
        <f t="shared" ca="1" si="1463"/>
        <v>1</v>
      </c>
      <c r="AR3788">
        <f t="shared" ca="1" si="1464"/>
        <v>0</v>
      </c>
      <c r="AT3788">
        <f t="shared" ca="1" si="1444"/>
        <v>1</v>
      </c>
      <c r="AU3788">
        <f t="shared" ca="1" si="1445"/>
        <v>0</v>
      </c>
      <c r="AW3788" s="34">
        <f t="shared" ca="1" si="1466"/>
        <v>1.7738459928946185E-2</v>
      </c>
      <c r="AX3788" s="34">
        <f t="shared" ca="1" si="1467"/>
        <v>1.9701983330178991E-2</v>
      </c>
      <c r="AY3788" s="23">
        <f t="shared" ca="1" si="1458"/>
        <v>1.9701983330178991E-2</v>
      </c>
      <c r="BA3788" s="6">
        <f t="shared" ca="1" si="1451"/>
        <v>1.5</v>
      </c>
      <c r="BB3788">
        <f t="shared" ca="1" si="1452"/>
        <v>1.5</v>
      </c>
      <c r="BC3788" t="str">
        <f t="shared" ca="1" si="1440"/>
        <v>HYG UP Equity</v>
      </c>
      <c r="BD3788" t="str">
        <f t="shared" ca="1" si="1441"/>
        <v>HYG UP Equity</v>
      </c>
      <c r="BF3788">
        <f t="shared" ca="1" si="1459"/>
        <v>1</v>
      </c>
      <c r="BG3788">
        <f t="shared" ca="1" si="1460"/>
        <v>0</v>
      </c>
      <c r="BI3788">
        <f t="shared" ca="1" si="1483"/>
        <v>1</v>
      </c>
      <c r="BJ3788">
        <f t="shared" ca="1" si="1484"/>
        <v>0</v>
      </c>
      <c r="BL3788">
        <f t="shared" ca="1" si="1446"/>
        <v>11.881335490250201</v>
      </c>
      <c r="BM3788">
        <f t="shared" ca="1" si="1447"/>
        <v>0</v>
      </c>
      <c r="BN3788" s="9">
        <f t="shared" ca="1" si="1438"/>
        <v>1</v>
      </c>
      <c r="BO3788" s="9">
        <f t="shared" ca="1" si="1439"/>
        <v>0</v>
      </c>
      <c r="BP3788" s="9">
        <f t="shared" ca="1" si="1487"/>
        <v>1</v>
      </c>
      <c r="BQ3788" s="9">
        <f t="shared" ca="1" si="1488"/>
        <v>0</v>
      </c>
      <c r="BR3788">
        <f t="shared" ca="1" si="1489"/>
        <v>1461.9999839375685</v>
      </c>
      <c r="BS3788">
        <f t="shared" ref="BS3788:BS3851" ca="1" si="1490">BR3788/BR3787-1</f>
        <v>1.1312217194570096E-4</v>
      </c>
      <c r="BT3788">
        <f t="shared" ref="BT3788:BT3851" ca="1" si="1491">(($B3788-$B3787)/360)*0.65%*SUM(BN3788:BO3788)</f>
        <v>5.4166666666666671E-5</v>
      </c>
      <c r="BU3788">
        <f t="shared" ca="1" si="1468"/>
        <v>0</v>
      </c>
      <c r="BV3788">
        <f t="shared" ca="1" si="1469"/>
        <v>0</v>
      </c>
      <c r="BW3788" s="35">
        <f ca="1">IFERROR(VLOOKUP($B3788,OFFSET(Input!$A$1,0,MATCH(Index!BW$6&amp;" Index",Input!$1:$1,0)-1,10000,2),2,0)/100,BW3787)</f>
        <v>1.1599999999999999E-2</v>
      </c>
      <c r="BX3788">
        <f t="shared" ca="1" si="1475"/>
        <v>9.2900016673554422E-2</v>
      </c>
      <c r="BY3788">
        <f t="shared" ca="1" si="1476"/>
        <v>4.7641034191566366E-2</v>
      </c>
      <c r="BZ3788">
        <f t="shared" ca="1" si="1477"/>
        <v>-5.5263599662216979E-2</v>
      </c>
      <c r="CA3788">
        <f t="shared" ca="1" si="1478"/>
        <v>0.19401326141361797</v>
      </c>
      <c r="CB3788">
        <f t="shared" ca="1" si="1479"/>
        <v>0</v>
      </c>
      <c r="CC3788">
        <f t="shared" ca="1" si="1480"/>
        <v>-1.7913891137198018E-3</v>
      </c>
      <c r="CD3788">
        <f t="shared" ca="1" si="1481"/>
        <v>1143.383029208479</v>
      </c>
      <c r="CE3788">
        <v>1143.3830292084699</v>
      </c>
      <c r="CF3788" t="b">
        <f t="shared" ca="1" si="1470"/>
        <v>1</v>
      </c>
    </row>
    <row r="3789" spans="2:84" x14ac:dyDescent="0.25">
      <c r="B3789" s="2">
        <v>43018</v>
      </c>
      <c r="C3789">
        <f t="shared" ca="1" si="1471"/>
        <v>0</v>
      </c>
      <c r="D3789">
        <f t="shared" ca="1" si="1472"/>
        <v>0</v>
      </c>
      <c r="E3789">
        <f ca="1">IF($B3789&lt;VLOOKUP(E$6&amp;" Equity",Param,4,0),"",IFERROR(VLOOKUP($B3789,OFFSET(Input!$A$1,0,MATCH(Index!E$6&amp;" Equity",Input!$1:$1,0)-1,10000,2),2,0),E3788))</f>
        <v>88.48</v>
      </c>
      <c r="F3789" s="33">
        <v>124.18</v>
      </c>
      <c r="H3789">
        <f ca="1">IFERROR(VLOOKUP($B3789,OFFSET(Input!$A$1,0,MATCH(Index!H$6,Input!$1:$1,0)-1,10000,2),2,0),0)</f>
        <v>0</v>
      </c>
      <c r="I3789">
        <f ca="1">IFERROR(VLOOKUP($B3789,OFFSET(Input!$A$1,0,MATCH(Index!I$6,Input!$1:$1,0)-1,10000,2),2,0),0)</f>
        <v>0</v>
      </c>
      <c r="K3789">
        <f t="shared" ca="1" si="1473"/>
        <v>123.14756590177525</v>
      </c>
      <c r="L3789" s="30">
        <f t="shared" ca="1" si="1474"/>
        <v>144.83658816516893</v>
      </c>
      <c r="N3789">
        <f t="shared" ca="1" si="1485"/>
        <v>7.9145235631177338E-4</v>
      </c>
      <c r="O3789">
        <f t="shared" ca="1" si="1486"/>
        <v>1.6118636629733596E-3</v>
      </c>
      <c r="Q3789">
        <f t="shared" ca="1" si="1443"/>
        <v>1.6846607087261049E-2</v>
      </c>
      <c r="R3789">
        <f t="shared" ca="1" si="1442"/>
        <v>8.4521309225739596E-2</v>
      </c>
      <c r="T3789">
        <f t="shared" ca="1" si="1453"/>
        <v>1.5774184337571585E-2</v>
      </c>
      <c r="U3789">
        <f t="shared" ca="1" si="1448"/>
        <v>7.1585833009810515E-2</v>
      </c>
      <c r="W3789">
        <f t="shared" ca="1" si="1449"/>
        <v>1.9771316840168063E-3</v>
      </c>
      <c r="X3789">
        <f t="shared" ca="1" si="1450"/>
        <v>0.10725911016745318</v>
      </c>
      <c r="Z3789">
        <f t="shared" ca="1" si="1461"/>
        <v>123.03976785946034</v>
      </c>
      <c r="AA3789">
        <f t="shared" ca="1" si="1461"/>
        <v>122.78973490202445</v>
      </c>
      <c r="AB3789">
        <f t="shared" ca="1" si="1461"/>
        <v>122.63632629751719</v>
      </c>
      <c r="AC3789">
        <f t="shared" ca="1" si="1462"/>
        <v>122.78973490202445</v>
      </c>
      <c r="AE3789">
        <f ca="1">IFERROR(VLOOKUP($B3789,OFFSET(Input!$A$1,0,MATCH(Index!AE$6&amp;" Index",Input!$1:$1,0)-1,10000,2),2,0),AE3788)</f>
        <v>10.08</v>
      </c>
      <c r="AF3789">
        <f t="shared" ca="1" si="1454"/>
        <v>9.7460000000000022</v>
      </c>
      <c r="AG3789">
        <f t="shared" ca="1" si="1454"/>
        <v>9.8814999999999991</v>
      </c>
      <c r="AH3789">
        <f t="shared" ca="1" si="1454"/>
        <v>10.169600000000001</v>
      </c>
      <c r="AI3789">
        <f t="shared" ca="1" si="1455"/>
        <v>10.169600000000001</v>
      </c>
      <c r="AK3789">
        <f t="shared" ca="1" si="1456"/>
        <v>1</v>
      </c>
      <c r="AL3789">
        <f t="shared" ca="1" si="1457"/>
        <v>-1</v>
      </c>
      <c r="AN3789" t="str">
        <f t="shared" ca="1" si="1465"/>
        <v>Not Down</v>
      </c>
      <c r="AO3789" t="str">
        <f t="shared" ca="1" si="1482"/>
        <v>Not Up</v>
      </c>
      <c r="AQ3789">
        <f t="shared" ca="1" si="1463"/>
        <v>1</v>
      </c>
      <c r="AR3789">
        <f t="shared" ca="1" si="1464"/>
        <v>0</v>
      </c>
      <c r="AT3789">
        <f t="shared" ca="1" si="1444"/>
        <v>1</v>
      </c>
      <c r="AU3789">
        <f t="shared" ca="1" si="1445"/>
        <v>0</v>
      </c>
      <c r="AW3789" s="34">
        <f t="shared" ca="1" si="1466"/>
        <v>1.7519233626534236E-2</v>
      </c>
      <c r="AX3789" s="34">
        <f t="shared" ca="1" si="1467"/>
        <v>1.6141994457728962E-2</v>
      </c>
      <c r="AY3789" s="23">
        <f t="shared" ca="1" si="1458"/>
        <v>1.7519233626534236E-2</v>
      </c>
      <c r="BA3789" s="6">
        <f t="shared" ca="1" si="1451"/>
        <v>1.5</v>
      </c>
      <c r="BB3789">
        <f t="shared" ca="1" si="1452"/>
        <v>1.5</v>
      </c>
      <c r="BC3789" t="str">
        <f t="shared" ca="1" si="1440"/>
        <v>HYG UP Equity</v>
      </c>
      <c r="BD3789" t="str">
        <f t="shared" ca="1" si="1441"/>
        <v>HYG UP Equity</v>
      </c>
      <c r="BF3789">
        <f t="shared" ca="1" si="1459"/>
        <v>1</v>
      </c>
      <c r="BG3789">
        <f t="shared" ca="1" si="1460"/>
        <v>0</v>
      </c>
      <c r="BI3789">
        <f t="shared" ca="1" si="1483"/>
        <v>1</v>
      </c>
      <c r="BJ3789">
        <f t="shared" ca="1" si="1484"/>
        <v>0</v>
      </c>
      <c r="BL3789">
        <f t="shared" ca="1" si="1446"/>
        <v>11.881335490250201</v>
      </c>
      <c r="BM3789">
        <f t="shared" ca="1" si="1447"/>
        <v>0</v>
      </c>
      <c r="BN3789" s="9">
        <f t="shared" ca="1" si="1438"/>
        <v>1</v>
      </c>
      <c r="BO3789" s="9">
        <f t="shared" ca="1" si="1439"/>
        <v>0</v>
      </c>
      <c r="BP3789" s="9">
        <f t="shared" ca="1" si="1487"/>
        <v>1</v>
      </c>
      <c r="BQ3789" s="9">
        <f t="shared" ca="1" si="1488"/>
        <v>0</v>
      </c>
      <c r="BR3789">
        <f t="shared" ca="1" si="1489"/>
        <v>1463.1575452866878</v>
      </c>
      <c r="BS3789">
        <f t="shared" ca="1" si="1490"/>
        <v>7.9176563737148875E-4</v>
      </c>
      <c r="BT3789">
        <f t="shared" ca="1" si="1491"/>
        <v>1.8055555555555558E-5</v>
      </c>
      <c r="BU3789">
        <f t="shared" ca="1" si="1468"/>
        <v>0</v>
      </c>
      <c r="BV3789">
        <f t="shared" ca="1" si="1469"/>
        <v>0</v>
      </c>
      <c r="BW3789" s="35">
        <f ca="1">IFERROR(VLOOKUP($B3789,OFFSET(Input!$A$1,0,MATCH(Index!BW$6&amp;" Index",Input!$1:$1,0)-1,10000,2),2,0)/100,BW3788)</f>
        <v>1.1599999999999999E-2</v>
      </c>
      <c r="BX3789">
        <f t="shared" ca="1" si="1475"/>
        <v>3.0966623707729644E-2</v>
      </c>
      <c r="BY3789">
        <f t="shared" ca="1" si="1476"/>
        <v>1.5880319850117765E-2</v>
      </c>
      <c r="BZ3789">
        <f t="shared" ca="1" si="1477"/>
        <v>-1.8421171026136607E-2</v>
      </c>
      <c r="CA3789">
        <f t="shared" ca="1" si="1478"/>
        <v>1.3579370893214924</v>
      </c>
      <c r="CB3789">
        <f t="shared" ca="1" si="1479"/>
        <v>0</v>
      </c>
      <c r="CC3789">
        <f t="shared" ca="1" si="1480"/>
        <v>1.2926689747375082</v>
      </c>
      <c r="CD3789">
        <f t="shared" ca="1" si="1481"/>
        <v>1144.6756981832166</v>
      </c>
      <c r="CE3789">
        <v>1144.67569818321</v>
      </c>
      <c r="CF3789" t="b">
        <f t="shared" ca="1" si="1470"/>
        <v>1</v>
      </c>
    </row>
    <row r="3790" spans="2:84" x14ac:dyDescent="0.25">
      <c r="B3790" s="2">
        <v>43019</v>
      </c>
      <c r="C3790">
        <f t="shared" ca="1" si="1471"/>
        <v>0</v>
      </c>
      <c r="D3790">
        <f t="shared" ca="1" si="1472"/>
        <v>0</v>
      </c>
      <c r="E3790">
        <f ca="1">IF($B3790&lt;VLOOKUP(E$6&amp;" Equity",Param,4,0),"",IFERROR(VLOOKUP($B3790,OFFSET(Input!$A$1,0,MATCH(Index!E$6&amp;" Equity",Input!$1:$1,0)-1,10000,2),2,0),E3789))</f>
        <v>88.39</v>
      </c>
      <c r="F3790" s="33">
        <v>124.42</v>
      </c>
      <c r="H3790">
        <f ca="1">IFERROR(VLOOKUP($B3790,OFFSET(Input!$A$1,0,MATCH(Index!H$6,Input!$1:$1,0)-1,10000,2),2,0),0)</f>
        <v>0</v>
      </c>
      <c r="I3790">
        <f ca="1">IFERROR(VLOOKUP($B3790,OFFSET(Input!$A$1,0,MATCH(Index!I$6,Input!$1:$1,0)-1,10000,2),2,0),0)</f>
        <v>0</v>
      </c>
      <c r="K3790">
        <f t="shared" ca="1" si="1473"/>
        <v>123.02230278094387</v>
      </c>
      <c r="L3790" s="30">
        <f t="shared" ca="1" si="1474"/>
        <v>145.11651070631598</v>
      </c>
      <c r="N3790">
        <f t="shared" ca="1" si="1485"/>
        <v>-1.0176967011681175E-3</v>
      </c>
      <c r="O3790">
        <f t="shared" ca="1" si="1486"/>
        <v>1.9308131501269833E-3</v>
      </c>
      <c r="Q3790">
        <f t="shared" ca="1" si="1443"/>
        <v>1.745774336001665E-2</v>
      </c>
      <c r="R3790">
        <f t="shared" ca="1" si="1442"/>
        <v>3.7801787542203265E-2</v>
      </c>
      <c r="T3790">
        <f t="shared" ca="1" si="1453"/>
        <v>1.6137437934911163E-2</v>
      </c>
      <c r="U3790">
        <f t="shared" ca="1" si="1448"/>
        <v>7.0532130150451441E-2</v>
      </c>
      <c r="W3790">
        <f t="shared" ca="1" si="1449"/>
        <v>0.19094233762395049</v>
      </c>
      <c r="X3790">
        <f t="shared" ca="1" si="1450"/>
        <v>9.9537435828246784E-2</v>
      </c>
      <c r="Z3790">
        <f t="shared" ca="1" si="1461"/>
        <v>123.05711822606705</v>
      </c>
      <c r="AA3790">
        <f t="shared" ca="1" si="1461"/>
        <v>122.82751789060157</v>
      </c>
      <c r="AB3790">
        <f t="shared" ca="1" si="1461"/>
        <v>122.67486920417137</v>
      </c>
      <c r="AC3790">
        <f t="shared" ca="1" si="1462"/>
        <v>122.82751789060157</v>
      </c>
      <c r="AE3790">
        <f ca="1">IFERROR(VLOOKUP($B3790,OFFSET(Input!$A$1,0,MATCH(Index!AE$6&amp;" Index",Input!$1:$1,0)-1,10000,2),2,0),AE3789)</f>
        <v>9.85</v>
      </c>
      <c r="AF3790">
        <f t="shared" ca="1" si="1454"/>
        <v>9.7506666666666675</v>
      </c>
      <c r="AG3790">
        <f t="shared" ca="1" si="1454"/>
        <v>9.8490000000000002</v>
      </c>
      <c r="AH3790">
        <f t="shared" ca="1" si="1454"/>
        <v>10.0984</v>
      </c>
      <c r="AI3790">
        <f t="shared" ca="1" si="1455"/>
        <v>10.0984</v>
      </c>
      <c r="AK3790">
        <f t="shared" ca="1" si="1456"/>
        <v>1</v>
      </c>
      <c r="AL3790">
        <f t="shared" ca="1" si="1457"/>
        <v>-1</v>
      </c>
      <c r="AN3790" t="str">
        <f t="shared" ca="1" si="1465"/>
        <v>Not Down</v>
      </c>
      <c r="AO3790" t="str">
        <f t="shared" ca="1" si="1482"/>
        <v>Not Up</v>
      </c>
      <c r="AQ3790">
        <f t="shared" ca="1" si="1463"/>
        <v>1</v>
      </c>
      <c r="AR3790">
        <f t="shared" ca="1" si="1464"/>
        <v>0</v>
      </c>
      <c r="AT3790">
        <f t="shared" ca="1" si="1444"/>
        <v>1</v>
      </c>
      <c r="AU3790">
        <f t="shared" ca="1" si="1445"/>
        <v>0</v>
      </c>
      <c r="AW3790" s="34">
        <f t="shared" ca="1" si="1466"/>
        <v>1.6846607087261049E-2</v>
      </c>
      <c r="AX3790" s="34">
        <f t="shared" ca="1" si="1467"/>
        <v>1.5774184337571585E-2</v>
      </c>
      <c r="AY3790" s="23">
        <f t="shared" ca="1" si="1458"/>
        <v>1.6846607087261049E-2</v>
      </c>
      <c r="BA3790" s="6">
        <f t="shared" ca="1" si="1451"/>
        <v>1.5</v>
      </c>
      <c r="BB3790">
        <f t="shared" ca="1" si="1452"/>
        <v>1.5</v>
      </c>
      <c r="BC3790" t="str">
        <f t="shared" ca="1" si="1440"/>
        <v>HYG UP Equity</v>
      </c>
      <c r="BD3790" t="str">
        <f t="shared" ca="1" si="1441"/>
        <v>HYG UP Equity</v>
      </c>
      <c r="BF3790">
        <f t="shared" ca="1" si="1459"/>
        <v>1</v>
      </c>
      <c r="BG3790">
        <f t="shared" ca="1" si="1460"/>
        <v>0</v>
      </c>
      <c r="BI3790">
        <f t="shared" ca="1" si="1483"/>
        <v>1</v>
      </c>
      <c r="BJ3790">
        <f t="shared" ca="1" si="1484"/>
        <v>0</v>
      </c>
      <c r="BL3790">
        <f t="shared" ca="1" si="1446"/>
        <v>11.881335490250201</v>
      </c>
      <c r="BM3790">
        <f t="shared" ca="1" si="1447"/>
        <v>0</v>
      </c>
      <c r="BN3790" s="9">
        <f t="shared" ref="BN3790:BN3853" ca="1" si="1492">(K3790/$BR3790)*BL3789</f>
        <v>1</v>
      </c>
      <c r="BO3790" s="9">
        <f t="shared" ref="BO3790:BO3853" ca="1" si="1493">(L3790/$BR3790)*BM3789</f>
        <v>0</v>
      </c>
      <c r="BP3790" s="9">
        <f t="shared" ca="1" si="1487"/>
        <v>1</v>
      </c>
      <c r="BQ3790" s="9">
        <f t="shared" ca="1" si="1488"/>
        <v>0</v>
      </c>
      <c r="BR3790">
        <f t="shared" ca="1" si="1489"/>
        <v>1461.6692521235345</v>
      </c>
      <c r="BS3790">
        <f t="shared" ca="1" si="1490"/>
        <v>-1.0171790235080636E-3</v>
      </c>
      <c r="BT3790">
        <f t="shared" ca="1" si="1491"/>
        <v>1.8055555555555558E-5</v>
      </c>
      <c r="BU3790">
        <f t="shared" ca="1" si="1468"/>
        <v>0</v>
      </c>
      <c r="BV3790">
        <f t="shared" ca="1" si="1469"/>
        <v>0</v>
      </c>
      <c r="BW3790" s="35">
        <f ca="1">IFERROR(VLOOKUP($B3790,OFFSET(Input!$A$1,0,MATCH(Index!BW$6&amp;" Index",Input!$1:$1,0)-1,10000,2),2,0)/100,BW3789)</f>
        <v>1.1599999999999999E-2</v>
      </c>
      <c r="BX3790">
        <f t="shared" ca="1" si="1475"/>
        <v>3.1001633492462124E-2</v>
      </c>
      <c r="BY3790">
        <f t="shared" ca="1" si="1476"/>
        <v>1.589827358587801E-2</v>
      </c>
      <c r="BZ3790">
        <f t="shared" ca="1" si="1477"/>
        <v>-1.8441997359618489E-2</v>
      </c>
      <c r="CA3790">
        <f t="shared" ca="1" si="1478"/>
        <v>-1.7465101633671227</v>
      </c>
      <c r="CB3790">
        <f t="shared" ca="1" si="1479"/>
        <v>0</v>
      </c>
      <c r="CC3790">
        <f t="shared" ca="1" si="1480"/>
        <v>-1.8118520678050811</v>
      </c>
      <c r="CD3790">
        <f t="shared" ca="1" si="1481"/>
        <v>1142.8638461154114</v>
      </c>
      <c r="CE3790">
        <v>1142.8638461154001</v>
      </c>
      <c r="CF3790" t="b">
        <f t="shared" ca="1" si="1470"/>
        <v>1</v>
      </c>
    </row>
    <row r="3791" spans="2:84" x14ac:dyDescent="0.25">
      <c r="B3791" s="2">
        <v>43020</v>
      </c>
      <c r="C3791">
        <f t="shared" ca="1" si="1471"/>
        <v>0</v>
      </c>
      <c r="D3791">
        <f t="shared" ca="1" si="1472"/>
        <v>0</v>
      </c>
      <c r="E3791">
        <f ca="1">IF($B3791&lt;VLOOKUP(E$6&amp;" Equity",Param,4,0),"",IFERROR(VLOOKUP($B3791,OFFSET(Input!$A$1,0,MATCH(Index!E$6&amp;" Equity",Input!$1:$1,0)-1,10000,2),2,0),E3790))</f>
        <v>88.29</v>
      </c>
      <c r="F3791" s="33">
        <v>124.95</v>
      </c>
      <c r="H3791">
        <f ca="1">IFERROR(VLOOKUP($B3791,OFFSET(Input!$A$1,0,MATCH(Index!H$6,Input!$1:$1,0)-1,10000,2),2,0),0)</f>
        <v>0</v>
      </c>
      <c r="I3791">
        <f ca="1">IFERROR(VLOOKUP($B3791,OFFSET(Input!$A$1,0,MATCH(Index!I$6,Input!$1:$1,0)-1,10000,2),2,0),0)</f>
        <v>0</v>
      </c>
      <c r="K3791">
        <f t="shared" ca="1" si="1473"/>
        <v>122.8831215355757</v>
      </c>
      <c r="L3791" s="30">
        <f t="shared" ca="1" si="1474"/>
        <v>145.73467298468236</v>
      </c>
      <c r="N3791">
        <f t="shared" ca="1" si="1485"/>
        <v>-1.1319901593654024E-3</v>
      </c>
      <c r="O3791">
        <f t="shared" ca="1" si="1486"/>
        <v>4.2507181940876475E-3</v>
      </c>
      <c r="Q3791">
        <f t="shared" ca="1" si="1443"/>
        <v>1.835930626660191E-2</v>
      </c>
      <c r="R3791">
        <f t="shared" ca="1" si="1442"/>
        <v>4.0771597029222471E-2</v>
      </c>
      <c r="T3791">
        <f t="shared" ca="1" si="1453"/>
        <v>1.5914644829145928E-2</v>
      </c>
      <c r="U3791">
        <f t="shared" ca="1" si="1448"/>
        <v>7.0637832349729493E-2</v>
      </c>
      <c r="W3791">
        <f t="shared" ca="1" si="1449"/>
        <v>6.3492938242849873E-3</v>
      </c>
      <c r="X3791">
        <f t="shared" ca="1" si="1450"/>
        <v>-1.5761848445238199E-2</v>
      </c>
      <c r="Z3791">
        <f t="shared" ca="1" si="1461"/>
        <v>123.060550468137</v>
      </c>
      <c r="AA3791">
        <f t="shared" ca="1" si="1461"/>
        <v>122.85002530111778</v>
      </c>
      <c r="AB3791">
        <f t="shared" ca="1" si="1461"/>
        <v>122.7072904266247</v>
      </c>
      <c r="AC3791">
        <f t="shared" ca="1" si="1462"/>
        <v>122.85002530111778</v>
      </c>
      <c r="AE3791">
        <f ca="1">IFERROR(VLOOKUP($B3791,OFFSET(Input!$A$1,0,MATCH(Index!AE$6&amp;" Index",Input!$1:$1,0)-1,10000,2),2,0),AE3790)</f>
        <v>9.91</v>
      </c>
      <c r="AF3791">
        <f t="shared" ca="1" si="1454"/>
        <v>9.7666666666666675</v>
      </c>
      <c r="AG3791">
        <f t="shared" ca="1" si="1454"/>
        <v>9.8225000000000016</v>
      </c>
      <c r="AH3791">
        <f t="shared" ca="1" si="1454"/>
        <v>10.0328</v>
      </c>
      <c r="AI3791">
        <f t="shared" ca="1" si="1455"/>
        <v>10.0328</v>
      </c>
      <c r="AK3791">
        <f t="shared" ca="1" si="1456"/>
        <v>1</v>
      </c>
      <c r="AL3791">
        <f t="shared" ca="1" si="1457"/>
        <v>-1</v>
      </c>
      <c r="AN3791" t="str">
        <f t="shared" ca="1" si="1465"/>
        <v>Not Down</v>
      </c>
      <c r="AO3791" t="str">
        <f t="shared" ca="1" si="1482"/>
        <v>Not Up</v>
      </c>
      <c r="AQ3791">
        <f t="shared" ca="1" si="1463"/>
        <v>1</v>
      </c>
      <c r="AR3791">
        <f t="shared" ca="1" si="1464"/>
        <v>0</v>
      </c>
      <c r="AT3791">
        <f t="shared" ca="1" si="1444"/>
        <v>1</v>
      </c>
      <c r="AU3791">
        <f t="shared" ca="1" si="1445"/>
        <v>0</v>
      </c>
      <c r="AW3791" s="34">
        <f t="shared" ca="1" si="1466"/>
        <v>1.745774336001665E-2</v>
      </c>
      <c r="AX3791" s="34">
        <f t="shared" ca="1" si="1467"/>
        <v>1.6137437934911163E-2</v>
      </c>
      <c r="AY3791" s="23">
        <f t="shared" ca="1" si="1458"/>
        <v>1.745774336001665E-2</v>
      </c>
      <c r="BA3791" s="6">
        <f t="shared" ca="1" si="1451"/>
        <v>1.5</v>
      </c>
      <c r="BB3791">
        <f t="shared" ca="1" si="1452"/>
        <v>1.5</v>
      </c>
      <c r="BC3791" t="str">
        <f t="shared" ref="BC3791:BC3854" ca="1" si="1494">IF($D3791=1,BD3790,BC3790)</f>
        <v>HYG UP Equity</v>
      </c>
      <c r="BD3791" t="str">
        <f t="shared" ref="BD3791:BD3854" ca="1" si="1495">IF($D3791=1,IF(AO3791="Up","TLT UP Equity",IF(AN3791="Down","TLT UP equity","HYG UP Equity")),BD3790)</f>
        <v>HYG UP Equity</v>
      </c>
      <c r="BF3791">
        <f t="shared" ca="1" si="1459"/>
        <v>1</v>
      </c>
      <c r="BG3791">
        <f t="shared" ca="1" si="1460"/>
        <v>0</v>
      </c>
      <c r="BI3791">
        <f t="shared" ca="1" si="1483"/>
        <v>1</v>
      </c>
      <c r="BJ3791">
        <f t="shared" ca="1" si="1484"/>
        <v>0</v>
      </c>
      <c r="BL3791">
        <f t="shared" ca="1" si="1446"/>
        <v>11.8813354902502</v>
      </c>
      <c r="BM3791">
        <f t="shared" ca="1" si="1447"/>
        <v>0</v>
      </c>
      <c r="BN3791" s="9">
        <f t="shared" ca="1" si="1492"/>
        <v>1</v>
      </c>
      <c r="BO3791" s="9">
        <f t="shared" ca="1" si="1493"/>
        <v>0</v>
      </c>
      <c r="BP3791" s="9">
        <f t="shared" ca="1" si="1487"/>
        <v>0.99999999999999989</v>
      </c>
      <c r="BQ3791" s="9">
        <f t="shared" ca="1" si="1488"/>
        <v>0</v>
      </c>
      <c r="BR3791">
        <f t="shared" ca="1" si="1489"/>
        <v>1460.0155930533642</v>
      </c>
      <c r="BS3791">
        <f t="shared" ca="1" si="1490"/>
        <v>-1.1313497001923523E-3</v>
      </c>
      <c r="BT3791">
        <f t="shared" ca="1" si="1491"/>
        <v>1.8055555555555558E-5</v>
      </c>
      <c r="BU3791">
        <f t="shared" ca="1" si="1468"/>
        <v>4.4408920985006264E-20</v>
      </c>
      <c r="BV3791">
        <f t="shared" ca="1" si="1469"/>
        <v>0</v>
      </c>
      <c r="BW3791" s="35">
        <f ca="1">IFERROR(VLOOKUP($B3791,OFFSET(Input!$A$1,0,MATCH(Index!BW$6&amp;" Index",Input!$1:$1,0)-1,10000,2),2,0)/100,BW3790)</f>
        <v>1.1599999999999999E-2</v>
      </c>
      <c r="BX3791">
        <f t="shared" ca="1" si="1475"/>
        <v>3.0952562498959064E-2</v>
      </c>
      <c r="BY3791">
        <f t="shared" ca="1" si="1476"/>
        <v>1.587310897382516E-2</v>
      </c>
      <c r="BZ3791">
        <f t="shared" ca="1" si="1477"/>
        <v>-1.8412806409637186E-2</v>
      </c>
      <c r="CA3791">
        <f t="shared" ca="1" si="1478"/>
        <v>-1.9394680044950241</v>
      </c>
      <c r="CB3791">
        <f t="shared" ca="1" si="1479"/>
        <v>5.0753350238759667E-17</v>
      </c>
      <c r="CC3791">
        <f t="shared" ca="1" si="1480"/>
        <v>-2.0047064823774456</v>
      </c>
      <c r="CD3791">
        <f t="shared" ca="1" si="1481"/>
        <v>1140.8591396330339</v>
      </c>
      <c r="CE3791">
        <v>1140.8591396330301</v>
      </c>
      <c r="CF3791" t="b">
        <f t="shared" ca="1" si="1470"/>
        <v>1</v>
      </c>
    </row>
    <row r="3792" spans="2:84" x14ac:dyDescent="0.25">
      <c r="B3792" s="2">
        <v>43021</v>
      </c>
      <c r="C3792">
        <f t="shared" ca="1" si="1471"/>
        <v>0</v>
      </c>
      <c r="D3792">
        <f t="shared" ca="1" si="1472"/>
        <v>0</v>
      </c>
      <c r="E3792">
        <f ca="1">IF($B3792&lt;VLOOKUP(E$6&amp;" Equity",Param,4,0),"",IFERROR(VLOOKUP($B3792,OFFSET(Input!$A$1,0,MATCH(Index!E$6&amp;" Equity",Input!$1:$1,0)-1,10000,2),2,0),E3791))</f>
        <v>88.33</v>
      </c>
      <c r="F3792" s="33">
        <v>125.85</v>
      </c>
      <c r="H3792">
        <f ca="1">IFERROR(VLOOKUP($B3792,OFFSET(Input!$A$1,0,MATCH(Index!H$6,Input!$1:$1,0)-1,10000,2),2,0),0)</f>
        <v>0</v>
      </c>
      <c r="I3792">
        <f ca="1">IFERROR(VLOOKUP($B3792,OFFSET(Input!$A$1,0,MATCH(Index!I$6,Input!$1:$1,0)-1,10000,2),2,0),0)</f>
        <v>0</v>
      </c>
      <c r="K3792">
        <f t="shared" ca="1" si="1473"/>
        <v>122.93879403372296</v>
      </c>
      <c r="L3792" s="30">
        <f t="shared" ca="1" si="1474"/>
        <v>146.78438251398379</v>
      </c>
      <c r="N3792">
        <f t="shared" ca="1" si="1485"/>
        <v>4.5294984354967181E-4</v>
      </c>
      <c r="O3792">
        <f t="shared" ca="1" si="1486"/>
        <v>7.1770643003634298E-3</v>
      </c>
      <c r="Q3792">
        <f t="shared" ca="1" si="1443"/>
        <v>1.6973446296672016E-2</v>
      </c>
      <c r="R3792">
        <f t="shared" ca="1" si="1442"/>
        <v>5.3227488673368815E-2</v>
      </c>
      <c r="T3792">
        <f t="shared" ca="1" si="1453"/>
        <v>1.5669549224891475E-2</v>
      </c>
      <c r="U3792">
        <f t="shared" ca="1" si="1448"/>
        <v>7.5078455267219346E-2</v>
      </c>
      <c r="W3792">
        <f t="shared" ca="1" si="1449"/>
        <v>4.0800229415619308E-3</v>
      </c>
      <c r="X3792">
        <f t="shared" ca="1" si="1450"/>
        <v>1.5933585412711587E-2</v>
      </c>
      <c r="Z3792">
        <f t="shared" ca="1" si="1461"/>
        <v>123.05153084247118</v>
      </c>
      <c r="AA3792">
        <f t="shared" ca="1" si="1461"/>
        <v>122.86977199267969</v>
      </c>
      <c r="AB3792">
        <f t="shared" ca="1" si="1461"/>
        <v>122.75746271181656</v>
      </c>
      <c r="AC3792">
        <f t="shared" ca="1" si="1462"/>
        <v>122.86977199267969</v>
      </c>
      <c r="AE3792">
        <f ca="1">IFERROR(VLOOKUP($B3792,OFFSET(Input!$A$1,0,MATCH(Index!AE$6&amp;" Index",Input!$1:$1,0)-1,10000,2),2,0),AE3791)</f>
        <v>9.61</v>
      </c>
      <c r="AF3792">
        <f t="shared" ca="1" si="1454"/>
        <v>9.7679999999999989</v>
      </c>
      <c r="AG3792">
        <f t="shared" ca="1" si="1454"/>
        <v>9.7945000000000029</v>
      </c>
      <c r="AH3792">
        <f t="shared" ca="1" si="1454"/>
        <v>9.9323999999999995</v>
      </c>
      <c r="AI3792">
        <f t="shared" ca="1" si="1455"/>
        <v>9.9323999999999995</v>
      </c>
      <c r="AK3792">
        <f t="shared" ca="1" si="1456"/>
        <v>1</v>
      </c>
      <c r="AL3792">
        <f t="shared" ca="1" si="1457"/>
        <v>-1</v>
      </c>
      <c r="AN3792" t="str">
        <f t="shared" ca="1" si="1465"/>
        <v>Not Down</v>
      </c>
      <c r="AO3792" t="str">
        <f t="shared" ca="1" si="1482"/>
        <v>Not Up</v>
      </c>
      <c r="AQ3792">
        <f t="shared" ca="1" si="1463"/>
        <v>1</v>
      </c>
      <c r="AR3792">
        <f t="shared" ca="1" si="1464"/>
        <v>0</v>
      </c>
      <c r="AT3792">
        <f t="shared" ca="1" si="1444"/>
        <v>1</v>
      </c>
      <c r="AU3792">
        <f t="shared" ca="1" si="1445"/>
        <v>0</v>
      </c>
      <c r="AW3792" s="34">
        <f t="shared" ca="1" si="1466"/>
        <v>1.835930626660191E-2</v>
      </c>
      <c r="AX3792" s="34">
        <f t="shared" ca="1" si="1467"/>
        <v>1.5914644829145928E-2</v>
      </c>
      <c r="AY3792" s="23">
        <f t="shared" ca="1" si="1458"/>
        <v>1.835930626660191E-2</v>
      </c>
      <c r="BA3792" s="6">
        <f t="shared" ca="1" si="1451"/>
        <v>1.5</v>
      </c>
      <c r="BB3792">
        <f t="shared" ca="1" si="1452"/>
        <v>1.5</v>
      </c>
      <c r="BC3792" t="str">
        <f t="shared" ca="1" si="1494"/>
        <v>HYG UP Equity</v>
      </c>
      <c r="BD3792" t="str">
        <f t="shared" ca="1" si="1495"/>
        <v>HYG UP Equity</v>
      </c>
      <c r="BF3792">
        <f t="shared" ca="1" si="1459"/>
        <v>1</v>
      </c>
      <c r="BG3792">
        <f t="shared" ca="1" si="1460"/>
        <v>0</v>
      </c>
      <c r="BI3792">
        <f t="shared" ref="BI3792:BI3855" ca="1" si="1496">IF($D3792=0,AQ3791,($D3792/5)*AQ3791+AT3791*(5-$D3792)/5)</f>
        <v>1</v>
      </c>
      <c r="BJ3792">
        <f t="shared" ref="BJ3792:BJ3855" ca="1" si="1497">IF($D3792=0,AR3791,($D3792/5)*AR3791+AU3791*(5-$D3792)/5)</f>
        <v>0</v>
      </c>
      <c r="BL3792">
        <f t="shared" ca="1" si="1446"/>
        <v>11.8813354902502</v>
      </c>
      <c r="BM3792">
        <f t="shared" ca="1" si="1447"/>
        <v>0</v>
      </c>
      <c r="BN3792" s="9">
        <f t="shared" ca="1" si="1492"/>
        <v>1</v>
      </c>
      <c r="BO3792" s="9">
        <f t="shared" ca="1" si="1493"/>
        <v>0</v>
      </c>
      <c r="BP3792" s="9">
        <f t="shared" ca="1" si="1487"/>
        <v>1</v>
      </c>
      <c r="BQ3792" s="9">
        <f t="shared" ca="1" si="1488"/>
        <v>0</v>
      </c>
      <c r="BR3792">
        <f t="shared" ca="1" si="1489"/>
        <v>1460.6770566814321</v>
      </c>
      <c r="BS3792">
        <f t="shared" ca="1" si="1490"/>
        <v>4.5305244081994545E-4</v>
      </c>
      <c r="BT3792">
        <f t="shared" ca="1" si="1491"/>
        <v>1.8055555555555558E-5</v>
      </c>
      <c r="BU3792">
        <f t="shared" ca="1" si="1468"/>
        <v>0</v>
      </c>
      <c r="BV3792">
        <f t="shared" ca="1" si="1469"/>
        <v>0</v>
      </c>
      <c r="BW3792" s="35">
        <f ca="1">IFERROR(VLOOKUP($B3792,OFFSET(Input!$A$1,0,MATCH(Index!BW$6&amp;" Index",Input!$1:$1,0)-1,10000,2),2,0)/100,BW3791)</f>
        <v>1.1599999999999999E-2</v>
      </c>
      <c r="BX3792">
        <f t="shared" ca="1" si="1475"/>
        <v>3.0898268365061342E-2</v>
      </c>
      <c r="BY3792">
        <f t="shared" ca="1" si="1476"/>
        <v>1.5845265828236584E-2</v>
      </c>
      <c r="BZ3792">
        <f t="shared" ca="1" si="1477"/>
        <v>-1.8380508360754437E-2</v>
      </c>
      <c r="CA3792">
        <f t="shared" ca="1" si="1478"/>
        <v>0.77530352676373337</v>
      </c>
      <c r="CB3792">
        <f t="shared" ca="1" si="1479"/>
        <v>0</v>
      </c>
      <c r="CC3792">
        <f t="shared" ca="1" si="1480"/>
        <v>0.71017948420968102</v>
      </c>
      <c r="CD3792">
        <f t="shared" ca="1" si="1481"/>
        <v>1141.5693191172436</v>
      </c>
      <c r="CE3792">
        <v>1141.56931911723</v>
      </c>
      <c r="CF3792" t="b">
        <f t="shared" ca="1" si="1470"/>
        <v>1</v>
      </c>
    </row>
    <row r="3793" spans="2:84" x14ac:dyDescent="0.25">
      <c r="B3793" s="2">
        <v>43024</v>
      </c>
      <c r="C3793">
        <f t="shared" ca="1" si="1471"/>
        <v>0</v>
      </c>
      <c r="D3793">
        <f t="shared" ca="1" si="1472"/>
        <v>0</v>
      </c>
      <c r="E3793">
        <f ca="1">IF($B3793&lt;VLOOKUP(E$6&amp;" Equity",Param,4,0),"",IFERROR(VLOOKUP($B3793,OFFSET(Input!$A$1,0,MATCH(Index!E$6&amp;" Equity",Input!$1:$1,0)-1,10000,2),2,0),E3792))</f>
        <v>88.38</v>
      </c>
      <c r="F3793" s="33">
        <v>125.76</v>
      </c>
      <c r="H3793">
        <f ca="1">IFERROR(VLOOKUP($B3793,OFFSET(Input!$A$1,0,MATCH(Index!H$6,Input!$1:$1,0)-1,10000,2),2,0),0)</f>
        <v>0</v>
      </c>
      <c r="I3793">
        <f ca="1">IFERROR(VLOOKUP($B3793,OFFSET(Input!$A$1,0,MATCH(Index!I$6,Input!$1:$1,0)-1,10000,2),2,0),0)</f>
        <v>0</v>
      </c>
      <c r="K3793">
        <f t="shared" ca="1" si="1473"/>
        <v>123.00838465640706</v>
      </c>
      <c r="L3793" s="30">
        <f t="shared" ca="1" si="1474"/>
        <v>146.67941156105366</v>
      </c>
      <c r="N3793">
        <f t="shared" ca="1" si="1485"/>
        <v>5.6589894555307617E-4</v>
      </c>
      <c r="O3793">
        <f t="shared" ca="1" si="1486"/>
        <v>-7.1539290042834888E-4</v>
      </c>
      <c r="Q3793">
        <f t="shared" ca="1" si="1443"/>
        <v>1.7020291077997577E-2</v>
      </c>
      <c r="R3793">
        <f t="shared" ca="1" si="1442"/>
        <v>5.2555045785520636E-2</v>
      </c>
      <c r="T3793">
        <f t="shared" ca="1" si="1453"/>
        <v>1.5715897482153272E-2</v>
      </c>
      <c r="U3793">
        <f t="shared" ca="1" si="1448"/>
        <v>7.2274391845055547E-2</v>
      </c>
      <c r="W3793">
        <f t="shared" ca="1" si="1449"/>
        <v>-3.3366537075768726E-2</v>
      </c>
      <c r="X3793">
        <f t="shared" ca="1" si="1450"/>
        <v>-1.6958313950384513E-2</v>
      </c>
      <c r="Z3793">
        <f t="shared" ca="1" si="1461"/>
        <v>123.05570627983225</v>
      </c>
      <c r="AA3793">
        <f t="shared" ca="1" si="1461"/>
        <v>122.89577038730665</v>
      </c>
      <c r="AB3793">
        <f t="shared" ca="1" si="1461"/>
        <v>122.79489445910311</v>
      </c>
      <c r="AC3793">
        <f t="shared" ca="1" si="1462"/>
        <v>122.89577038730665</v>
      </c>
      <c r="AE3793">
        <f ca="1">IFERROR(VLOOKUP($B3793,OFFSET(Input!$A$1,0,MATCH(Index!AE$6&amp;" Index",Input!$1:$1,0)-1,10000,2),2,0),AE3792)</f>
        <v>9.91</v>
      </c>
      <c r="AF3793">
        <f t="shared" ca="1" si="1454"/>
        <v>9.7479999999999993</v>
      </c>
      <c r="AG3793">
        <f t="shared" ca="1" si="1454"/>
        <v>9.7825000000000006</v>
      </c>
      <c r="AH3793">
        <f t="shared" ca="1" si="1454"/>
        <v>9.8995999999999995</v>
      </c>
      <c r="AI3793">
        <f t="shared" ca="1" si="1455"/>
        <v>9.8995999999999995</v>
      </c>
      <c r="AK3793">
        <f t="shared" ca="1" si="1456"/>
        <v>1</v>
      </c>
      <c r="AL3793">
        <f t="shared" ca="1" si="1457"/>
        <v>-1</v>
      </c>
      <c r="AN3793" t="str">
        <f t="shared" ca="1" si="1465"/>
        <v>Not Down</v>
      </c>
      <c r="AO3793" t="str">
        <f t="shared" ca="1" si="1482"/>
        <v>Not Up</v>
      </c>
      <c r="AQ3793">
        <f t="shared" ca="1" si="1463"/>
        <v>1</v>
      </c>
      <c r="AR3793">
        <f t="shared" ca="1" si="1464"/>
        <v>0</v>
      </c>
      <c r="AT3793">
        <f t="shared" ca="1" si="1444"/>
        <v>1</v>
      </c>
      <c r="AU3793">
        <f t="shared" ca="1" si="1445"/>
        <v>0</v>
      </c>
      <c r="AW3793" s="34">
        <f t="shared" ca="1" si="1466"/>
        <v>1.6973446296672016E-2</v>
      </c>
      <c r="AX3793" s="34">
        <f t="shared" ca="1" si="1467"/>
        <v>1.5669549224891475E-2</v>
      </c>
      <c r="AY3793" s="23">
        <f t="shared" ca="1" si="1458"/>
        <v>1.6973446296672016E-2</v>
      </c>
      <c r="BA3793" s="6">
        <f t="shared" ca="1" si="1451"/>
        <v>1.5</v>
      </c>
      <c r="BB3793">
        <f t="shared" ca="1" si="1452"/>
        <v>1.5</v>
      </c>
      <c r="BC3793" t="str">
        <f t="shared" ca="1" si="1494"/>
        <v>HYG UP Equity</v>
      </c>
      <c r="BD3793" t="str">
        <f t="shared" ca="1" si="1495"/>
        <v>HYG UP Equity</v>
      </c>
      <c r="BF3793">
        <f t="shared" ca="1" si="1459"/>
        <v>1</v>
      </c>
      <c r="BG3793">
        <f t="shared" ca="1" si="1460"/>
        <v>0</v>
      </c>
      <c r="BI3793">
        <f t="shared" ca="1" si="1496"/>
        <v>1</v>
      </c>
      <c r="BJ3793">
        <f t="shared" ca="1" si="1497"/>
        <v>0</v>
      </c>
      <c r="BL3793">
        <f t="shared" ca="1" si="1446"/>
        <v>11.8813354902502</v>
      </c>
      <c r="BM3793">
        <f t="shared" ca="1" si="1447"/>
        <v>0</v>
      </c>
      <c r="BN3793" s="9">
        <f t="shared" ca="1" si="1492"/>
        <v>1</v>
      </c>
      <c r="BO3793" s="9">
        <f t="shared" ca="1" si="1493"/>
        <v>0</v>
      </c>
      <c r="BP3793" s="9">
        <f t="shared" ca="1" si="1487"/>
        <v>1</v>
      </c>
      <c r="BQ3793" s="9">
        <f t="shared" ca="1" si="1488"/>
        <v>0</v>
      </c>
      <c r="BR3793">
        <f t="shared" ca="1" si="1489"/>
        <v>1461.5038862165172</v>
      </c>
      <c r="BS3793">
        <f t="shared" ca="1" si="1490"/>
        <v>5.6605909656970432E-4</v>
      </c>
      <c r="BT3793">
        <f t="shared" ca="1" si="1491"/>
        <v>5.4166666666666671E-5</v>
      </c>
      <c r="BU3793">
        <f t="shared" ca="1" si="1468"/>
        <v>0</v>
      </c>
      <c r="BV3793">
        <f t="shared" ca="1" si="1469"/>
        <v>0</v>
      </c>
      <c r="BW3793" s="35">
        <f ca="1">IFERROR(VLOOKUP($B3793,OFFSET(Input!$A$1,0,MATCH(Index!BW$6&amp;" Index",Input!$1:$1,0)-1,10000,2),2,0)/100,BW3792)</f>
        <v>1.1599999999999999E-2</v>
      </c>
      <c r="BX3793">
        <f t="shared" ca="1" si="1475"/>
        <v>9.2752507178276059E-2</v>
      </c>
      <c r="BY3793">
        <f t="shared" ca="1" si="1476"/>
        <v>4.7565388296551818E-2</v>
      </c>
      <c r="BZ3793">
        <f t="shared" ca="1" si="1477"/>
        <v>-5.5175850424000097E-2</v>
      </c>
      <c r="CA3793">
        <f t="shared" ca="1" si="1478"/>
        <v>0.96929354617679908</v>
      </c>
      <c r="CB3793">
        <f t="shared" ca="1" si="1479"/>
        <v>0</v>
      </c>
      <c r="CC3793">
        <f t="shared" ca="1" si="1480"/>
        <v>0.77379980027797113</v>
      </c>
      <c r="CD3793">
        <f t="shared" ca="1" si="1481"/>
        <v>1142.3431189175217</v>
      </c>
      <c r="CE3793">
        <v>1142.3431189175101</v>
      </c>
      <c r="CF3793" t="b">
        <f t="shared" ca="1" si="1470"/>
        <v>1</v>
      </c>
    </row>
    <row r="3794" spans="2:84" x14ac:dyDescent="0.25">
      <c r="B3794" s="2">
        <v>43025</v>
      </c>
      <c r="C3794">
        <f t="shared" ca="1" si="1471"/>
        <v>0</v>
      </c>
      <c r="D3794">
        <f t="shared" ca="1" si="1472"/>
        <v>0</v>
      </c>
      <c r="E3794">
        <f ca="1">IF($B3794&lt;VLOOKUP(E$6&amp;" Equity",Param,4,0),"",IFERROR(VLOOKUP($B3794,OFFSET(Input!$A$1,0,MATCH(Index!E$6&amp;" Equity",Input!$1:$1,0)-1,10000,2),2,0),E3793))</f>
        <v>88.51</v>
      </c>
      <c r="F3794" s="33">
        <v>125.92</v>
      </c>
      <c r="H3794">
        <f ca="1">IFERROR(VLOOKUP($B3794,OFFSET(Input!$A$1,0,MATCH(Index!H$6,Input!$1:$1,0)-1,10000,2),2,0),0)</f>
        <v>0</v>
      </c>
      <c r="I3794">
        <f ca="1">IFERROR(VLOOKUP($B3794,OFFSET(Input!$A$1,0,MATCH(Index!I$6,Input!$1:$1,0)-1,10000,2),2,0),0)</f>
        <v>0</v>
      </c>
      <c r="K3794">
        <f t="shared" ca="1" si="1473"/>
        <v>123.18932027538574</v>
      </c>
      <c r="L3794" s="30">
        <f t="shared" ca="1" si="1474"/>
        <v>146.86602658848503</v>
      </c>
      <c r="N3794">
        <f t="shared" ca="1" si="1485"/>
        <v>1.4698402781918847E-3</v>
      </c>
      <c r="O3794">
        <f t="shared" ca="1" si="1486"/>
        <v>1.2714559881966659E-3</v>
      </c>
      <c r="Q3794">
        <f t="shared" ca="1" si="1443"/>
        <v>1.6175151362880693E-2</v>
      </c>
      <c r="R3794">
        <f t="shared" ca="1" si="1442"/>
        <v>5.2719063319008413E-2</v>
      </c>
      <c r="T3794">
        <f t="shared" ca="1" si="1453"/>
        <v>1.616029237989771E-2</v>
      </c>
      <c r="U3794">
        <f t="shared" ca="1" si="1448"/>
        <v>7.1886415181401903E-2</v>
      </c>
      <c r="W3794">
        <f t="shared" ca="1" si="1449"/>
        <v>-3.1376158701108964E-2</v>
      </c>
      <c r="X3794">
        <f t="shared" ca="1" si="1450"/>
        <v>3.0857341536376707E-2</v>
      </c>
      <c r="Z3794">
        <f t="shared" ca="1" si="1461"/>
        <v>123.05570627983225</v>
      </c>
      <c r="AA3794">
        <f t="shared" ca="1" si="1461"/>
        <v>122.92457817603812</v>
      </c>
      <c r="AB3794">
        <f t="shared" ca="1" si="1461"/>
        <v>122.83346485290097</v>
      </c>
      <c r="AC3794">
        <f t="shared" ca="1" si="1462"/>
        <v>122.92457817603812</v>
      </c>
      <c r="AE3794">
        <f ca="1">IFERROR(VLOOKUP($B3794,OFFSET(Input!$A$1,0,MATCH(Index!AE$6&amp;" Index",Input!$1:$1,0)-1,10000,2),2,0),AE3793)</f>
        <v>10.31</v>
      </c>
      <c r="AF3794">
        <f t="shared" ca="1" si="1454"/>
        <v>9.7573333333333316</v>
      </c>
      <c r="AG3794">
        <f t="shared" ca="1" si="1454"/>
        <v>9.7889999999999997</v>
      </c>
      <c r="AH3794">
        <f t="shared" ca="1" si="1454"/>
        <v>9.8887999999999998</v>
      </c>
      <c r="AI3794">
        <f t="shared" ca="1" si="1455"/>
        <v>9.8887999999999998</v>
      </c>
      <c r="AK3794">
        <f t="shared" ca="1" si="1456"/>
        <v>1</v>
      </c>
      <c r="AL3794">
        <f t="shared" ca="1" si="1457"/>
        <v>-1</v>
      </c>
      <c r="AN3794" t="str">
        <f t="shared" ca="1" si="1465"/>
        <v>Not Down</v>
      </c>
      <c r="AO3794" t="str">
        <f t="shared" ca="1" si="1482"/>
        <v>Not Up</v>
      </c>
      <c r="AQ3794">
        <f t="shared" ca="1" si="1463"/>
        <v>1</v>
      </c>
      <c r="AR3794">
        <f t="shared" ca="1" si="1464"/>
        <v>0</v>
      </c>
      <c r="AT3794">
        <f t="shared" ca="1" si="1444"/>
        <v>1</v>
      </c>
      <c r="AU3794">
        <f t="shared" ca="1" si="1445"/>
        <v>0</v>
      </c>
      <c r="AW3794" s="34">
        <f t="shared" ca="1" si="1466"/>
        <v>1.7020291077997577E-2</v>
      </c>
      <c r="AX3794" s="34">
        <f t="shared" ca="1" si="1467"/>
        <v>1.5715897482153272E-2</v>
      </c>
      <c r="AY3794" s="23">
        <f t="shared" ca="1" si="1458"/>
        <v>1.7020291077997577E-2</v>
      </c>
      <c r="BA3794" s="6">
        <f t="shared" ca="1" si="1451"/>
        <v>1.5</v>
      </c>
      <c r="BB3794">
        <f t="shared" ca="1" si="1452"/>
        <v>1.5</v>
      </c>
      <c r="BC3794" t="str">
        <f t="shared" ca="1" si="1494"/>
        <v>HYG UP Equity</v>
      </c>
      <c r="BD3794" t="str">
        <f t="shared" ca="1" si="1495"/>
        <v>HYG UP Equity</v>
      </c>
      <c r="BF3794">
        <f t="shared" ca="1" si="1459"/>
        <v>1</v>
      </c>
      <c r="BG3794">
        <f t="shared" ca="1" si="1460"/>
        <v>0</v>
      </c>
      <c r="BI3794">
        <f t="shared" ca="1" si="1496"/>
        <v>1</v>
      </c>
      <c r="BJ3794">
        <f t="shared" ca="1" si="1497"/>
        <v>0</v>
      </c>
      <c r="BL3794">
        <f t="shared" ca="1" si="1446"/>
        <v>11.8813354902502</v>
      </c>
      <c r="BM3794">
        <f t="shared" ca="1" si="1447"/>
        <v>0</v>
      </c>
      <c r="BN3794" s="9">
        <f t="shared" ca="1" si="1492"/>
        <v>1</v>
      </c>
      <c r="BO3794" s="9">
        <f t="shared" ca="1" si="1493"/>
        <v>0</v>
      </c>
      <c r="BP3794" s="9">
        <f t="shared" ca="1" si="1487"/>
        <v>1</v>
      </c>
      <c r="BQ3794" s="9">
        <f t="shared" ca="1" si="1488"/>
        <v>0</v>
      </c>
      <c r="BR3794">
        <f t="shared" ca="1" si="1489"/>
        <v>1463.653643007739</v>
      </c>
      <c r="BS3794">
        <f t="shared" ca="1" si="1490"/>
        <v>1.4709210228560643E-3</v>
      </c>
      <c r="BT3794">
        <f t="shared" ca="1" si="1491"/>
        <v>1.8055555555555558E-5</v>
      </c>
      <c r="BU3794">
        <f t="shared" ca="1" si="1468"/>
        <v>0</v>
      </c>
      <c r="BV3794">
        <f t="shared" ca="1" si="1469"/>
        <v>0</v>
      </c>
      <c r="BW3794" s="35">
        <f ca="1">IFERROR(VLOOKUP($B3794,OFFSET(Input!$A$1,0,MATCH(Index!BW$6&amp;" Index",Input!$1:$1,0)-1,10000,2),2,0)/100,BW3793)</f>
        <v>1.1599999999999999E-2</v>
      </c>
      <c r="BX3794">
        <f t="shared" ca="1" si="1475"/>
        <v>3.0938459470682887E-2</v>
      </c>
      <c r="BY3794">
        <f t="shared" ca="1" si="1476"/>
        <v>1.5865876651632246E-2</v>
      </c>
      <c r="BZ3794">
        <f t="shared" ca="1" si="1477"/>
        <v>-1.8404416915893406E-2</v>
      </c>
      <c r="CA3794">
        <f t="shared" ca="1" si="1478"/>
        <v>2.5204447633961218</v>
      </c>
      <c r="CB3794">
        <f t="shared" ca="1" si="1479"/>
        <v>0</v>
      </c>
      <c r="CC3794">
        <f t="shared" ca="1" si="1480"/>
        <v>2.4552360103579134</v>
      </c>
      <c r="CD3794">
        <f t="shared" ca="1" si="1481"/>
        <v>1144.7983549278797</v>
      </c>
      <c r="CE3794">
        <v>1144.7983549278699</v>
      </c>
      <c r="CF3794" t="b">
        <f t="shared" ca="1" si="1470"/>
        <v>1</v>
      </c>
    </row>
    <row r="3795" spans="2:84" x14ac:dyDescent="0.25">
      <c r="B3795" s="2">
        <v>43026</v>
      </c>
      <c r="C3795">
        <f t="shared" ca="1" si="1471"/>
        <v>0</v>
      </c>
      <c r="D3795">
        <f t="shared" ca="1" si="1472"/>
        <v>0</v>
      </c>
      <c r="E3795">
        <f ca="1">IF($B3795&lt;VLOOKUP(E$6&amp;" Equity",Param,4,0),"",IFERROR(VLOOKUP($B3795,OFFSET(Input!$A$1,0,MATCH(Index!E$6&amp;" Equity",Input!$1:$1,0)-1,10000,2),2,0),E3794))</f>
        <v>88.6</v>
      </c>
      <c r="F3795" s="33">
        <v>125.09</v>
      </c>
      <c r="H3795">
        <f ca="1">IFERROR(VLOOKUP($B3795,OFFSET(Input!$A$1,0,MATCH(Index!H$6,Input!$1:$1,0)-1,10000,2),2,0),0)</f>
        <v>0</v>
      </c>
      <c r="I3795">
        <f ca="1">IFERROR(VLOOKUP($B3795,OFFSET(Input!$A$1,0,MATCH(Index!I$6,Input!$1:$1,0)-1,10000,2),2,0),0)</f>
        <v>0</v>
      </c>
      <c r="K3795">
        <f t="shared" ca="1" si="1473"/>
        <v>123.3145833962171</v>
      </c>
      <c r="L3795" s="30">
        <f t="shared" ca="1" si="1474"/>
        <v>145.89796113368482</v>
      </c>
      <c r="N3795">
        <f t="shared" ca="1" si="1485"/>
        <v>1.0163176302495957E-3</v>
      </c>
      <c r="O3795">
        <f t="shared" ca="1" si="1486"/>
        <v>-6.6133064424430833E-3</v>
      </c>
      <c r="Q3795">
        <f t="shared" ca="1" si="1443"/>
        <v>1.6173513320784368E-2</v>
      </c>
      <c r="R3795">
        <f t="shared" ca="1" si="1442"/>
        <v>6.2299915953209828E-2</v>
      </c>
      <c r="T3795">
        <f t="shared" ca="1" si="1453"/>
        <v>1.6553204281598635E-2</v>
      </c>
      <c r="U3795">
        <f t="shared" ca="1" si="1448"/>
        <v>7.5579664437301797E-2</v>
      </c>
      <c r="W3795">
        <f t="shared" ca="1" si="1449"/>
        <v>-0.19260418802864071</v>
      </c>
      <c r="X3795">
        <f t="shared" ca="1" si="1450"/>
        <v>-3.8224138563034721E-2</v>
      </c>
      <c r="Z3795">
        <f t="shared" ca="1" si="1461"/>
        <v>123.08075890399853</v>
      </c>
      <c r="AA3795">
        <f t="shared" ca="1" si="1461"/>
        <v>122.96034216379391</v>
      </c>
      <c r="AB3795">
        <f t="shared" ca="1" si="1461"/>
        <v>122.87538246837362</v>
      </c>
      <c r="AC3795">
        <f t="shared" ca="1" si="1462"/>
        <v>122.96034216379391</v>
      </c>
      <c r="AE3795">
        <f ca="1">IFERROR(VLOOKUP($B3795,OFFSET(Input!$A$1,0,MATCH(Index!AE$6&amp;" Index",Input!$1:$1,0)-1,10000,2),2,0),AE3794)</f>
        <v>10.07</v>
      </c>
      <c r="AF3795">
        <f t="shared" ca="1" si="1454"/>
        <v>9.7706666666666653</v>
      </c>
      <c r="AG3795">
        <f t="shared" ca="1" si="1454"/>
        <v>9.8035000000000014</v>
      </c>
      <c r="AH3795">
        <f t="shared" ca="1" si="1454"/>
        <v>9.871599999999999</v>
      </c>
      <c r="AI3795">
        <f t="shared" ca="1" si="1455"/>
        <v>9.871599999999999</v>
      </c>
      <c r="AK3795">
        <f t="shared" ca="1" si="1456"/>
        <v>1</v>
      </c>
      <c r="AL3795">
        <f t="shared" ca="1" si="1457"/>
        <v>-1</v>
      </c>
      <c r="AN3795" t="str">
        <f t="shared" ca="1" si="1465"/>
        <v>Not Down</v>
      </c>
      <c r="AO3795" t="str">
        <f t="shared" ca="1" si="1482"/>
        <v>Not Up</v>
      </c>
      <c r="AQ3795">
        <f t="shared" ca="1" si="1463"/>
        <v>1</v>
      </c>
      <c r="AR3795">
        <f t="shared" ca="1" si="1464"/>
        <v>0</v>
      </c>
      <c r="AT3795">
        <f t="shared" ca="1" si="1444"/>
        <v>1</v>
      </c>
      <c r="AU3795">
        <f t="shared" ca="1" si="1445"/>
        <v>0</v>
      </c>
      <c r="AW3795" s="34">
        <f t="shared" ca="1" si="1466"/>
        <v>1.6175151362880693E-2</v>
      </c>
      <c r="AX3795" s="34">
        <f t="shared" ca="1" si="1467"/>
        <v>1.616029237989771E-2</v>
      </c>
      <c r="AY3795" s="23">
        <f t="shared" ca="1" si="1458"/>
        <v>1.6175151362880693E-2</v>
      </c>
      <c r="BA3795" s="6">
        <f t="shared" ca="1" si="1451"/>
        <v>1.5</v>
      </c>
      <c r="BB3795">
        <f t="shared" ca="1" si="1452"/>
        <v>1.5</v>
      </c>
      <c r="BC3795" t="str">
        <f t="shared" ca="1" si="1494"/>
        <v>HYG UP Equity</v>
      </c>
      <c r="BD3795" t="str">
        <f t="shared" ca="1" si="1495"/>
        <v>HYG UP Equity</v>
      </c>
      <c r="BF3795">
        <f t="shared" ca="1" si="1459"/>
        <v>1</v>
      </c>
      <c r="BG3795">
        <f t="shared" ca="1" si="1460"/>
        <v>0</v>
      </c>
      <c r="BI3795">
        <f t="shared" ca="1" si="1496"/>
        <v>1</v>
      </c>
      <c r="BJ3795">
        <f t="shared" ca="1" si="1497"/>
        <v>0</v>
      </c>
      <c r="BL3795">
        <f t="shared" ca="1" si="1446"/>
        <v>11.8813354902502</v>
      </c>
      <c r="BM3795">
        <f t="shared" ca="1" si="1447"/>
        <v>0</v>
      </c>
      <c r="BN3795" s="9">
        <f t="shared" ca="1" si="1492"/>
        <v>1</v>
      </c>
      <c r="BO3795" s="9">
        <f t="shared" ca="1" si="1493"/>
        <v>0</v>
      </c>
      <c r="BP3795" s="9">
        <f t="shared" ca="1" si="1487"/>
        <v>1</v>
      </c>
      <c r="BQ3795" s="9">
        <f t="shared" ca="1" si="1488"/>
        <v>0</v>
      </c>
      <c r="BR3795">
        <f t="shared" ca="1" si="1489"/>
        <v>1465.1419361708922</v>
      </c>
      <c r="BS3795">
        <f t="shared" ca="1" si="1490"/>
        <v>1.0168342560161747E-3</v>
      </c>
      <c r="BT3795">
        <f t="shared" ca="1" si="1491"/>
        <v>1.8055555555555558E-5</v>
      </c>
      <c r="BU3795">
        <f t="shared" ca="1" si="1468"/>
        <v>0</v>
      </c>
      <c r="BV3795">
        <f t="shared" ca="1" si="1469"/>
        <v>0</v>
      </c>
      <c r="BW3795" s="35">
        <f ca="1">IFERROR(VLOOKUP($B3795,OFFSET(Input!$A$1,0,MATCH(Index!BW$6&amp;" Index",Input!$1:$1,0)-1,10000,2),2,0)/100,BW3794)</f>
        <v>1.1599999999999999E-2</v>
      </c>
      <c r="BX3795">
        <f t="shared" ca="1" si="1475"/>
        <v>3.1004955445963416E-2</v>
      </c>
      <c r="BY3795">
        <f t="shared" ca="1" si="1476"/>
        <v>1.5899977151776108E-2</v>
      </c>
      <c r="BZ3795">
        <f t="shared" ca="1" si="1477"/>
        <v>-1.8443973496060286E-2</v>
      </c>
      <c r="CA3795">
        <f t="shared" ca="1" si="1478"/>
        <v>1.7461052752824471</v>
      </c>
      <c r="CB3795">
        <f t="shared" ca="1" si="1479"/>
        <v>0</v>
      </c>
      <c r="CC3795">
        <f t="shared" ca="1" si="1480"/>
        <v>1.6807563691886473</v>
      </c>
      <c r="CD3795">
        <f t="shared" ca="1" si="1481"/>
        <v>1146.4791112970684</v>
      </c>
      <c r="CE3795">
        <v>1146.4791112970599</v>
      </c>
      <c r="CF3795" t="b">
        <f t="shared" ca="1" si="1470"/>
        <v>1</v>
      </c>
    </row>
    <row r="3796" spans="2:84" x14ac:dyDescent="0.25">
      <c r="B3796" s="2">
        <v>43027</v>
      </c>
      <c r="C3796">
        <f t="shared" ca="1" si="1471"/>
        <v>0</v>
      </c>
      <c r="D3796">
        <f t="shared" ca="1" si="1472"/>
        <v>0</v>
      </c>
      <c r="E3796">
        <f ca="1">IF($B3796&lt;VLOOKUP(E$6&amp;" Equity",Param,4,0),"",IFERROR(VLOOKUP($B3796,OFFSET(Input!$A$1,0,MATCH(Index!E$6&amp;" Equity",Input!$1:$1,0)-1,10000,2),2,0),E3795))</f>
        <v>88.61</v>
      </c>
      <c r="F3796" s="33">
        <v>125.31</v>
      </c>
      <c r="H3796">
        <f ca="1">IFERROR(VLOOKUP($B3796,OFFSET(Input!$A$1,0,MATCH(Index!H$6,Input!$1:$1,0)-1,10000,2),2,0),0)</f>
        <v>0</v>
      </c>
      <c r="I3796">
        <f ca="1">IFERROR(VLOOKUP($B3796,OFFSET(Input!$A$1,0,MATCH(Index!I$6,Input!$1:$1,0)-1,10000,2),2,0),0)</f>
        <v>0</v>
      </c>
      <c r="K3796">
        <f t="shared" ca="1" si="1473"/>
        <v>123.32850152075392</v>
      </c>
      <c r="L3796" s="30">
        <f t="shared" ca="1" si="1474"/>
        <v>146.15455679640294</v>
      </c>
      <c r="N3796">
        <f t="shared" ca="1" si="1485"/>
        <v>1.1286044817574028E-4</v>
      </c>
      <c r="O3796">
        <f t="shared" ca="1" si="1486"/>
        <v>1.7571889505436477E-3</v>
      </c>
      <c r="Q3796">
        <f t="shared" ca="1" si="1443"/>
        <v>1.4931515717337973E-2</v>
      </c>
      <c r="R3796">
        <f t="shared" ref="R3796:R3859" ca="1" si="1498">SQRT(SUMPRODUCT(OFFSET(O3796,0,0,-R$5,1),OFFSET(O3796,0,0,-R$5,1))*252/R$5)</f>
        <v>5.9983929615922645E-2</v>
      </c>
      <c r="T3796">
        <f t="shared" ca="1" si="1453"/>
        <v>1.5957979708164441E-2</v>
      </c>
      <c r="U3796">
        <f t="shared" ca="1" si="1448"/>
        <v>7.5810911112572071E-2</v>
      </c>
      <c r="W3796">
        <f t="shared" ca="1" si="1449"/>
        <v>-7.8697031535422499E-2</v>
      </c>
      <c r="X3796">
        <f t="shared" ca="1" si="1450"/>
        <v>-4.4670952446218742E-2</v>
      </c>
      <c r="Z3796">
        <f t="shared" ca="1" si="1461"/>
        <v>123.09189340362798</v>
      </c>
      <c r="AA3796">
        <f t="shared" ca="1" si="1461"/>
        <v>123.00442553058633</v>
      </c>
      <c r="AB3796">
        <f t="shared" ca="1" si="1461"/>
        <v>122.9112035961937</v>
      </c>
      <c r="AC3796">
        <f t="shared" ca="1" si="1462"/>
        <v>123.00442553058633</v>
      </c>
      <c r="AE3796">
        <f ca="1">IFERROR(VLOOKUP($B3796,OFFSET(Input!$A$1,0,MATCH(Index!AE$6&amp;" Index",Input!$1:$1,0)-1,10000,2),2,0),AE3795)</f>
        <v>10.050000000000001</v>
      </c>
      <c r="AF3796">
        <f t="shared" ca="1" si="1454"/>
        <v>9.8040000000000003</v>
      </c>
      <c r="AG3796">
        <f t="shared" ca="1" si="1454"/>
        <v>9.8225000000000016</v>
      </c>
      <c r="AH3796">
        <f t="shared" ca="1" si="1454"/>
        <v>9.8560000000000016</v>
      </c>
      <c r="AI3796">
        <f t="shared" ca="1" si="1455"/>
        <v>9.8560000000000016</v>
      </c>
      <c r="AK3796">
        <f t="shared" ca="1" si="1456"/>
        <v>1</v>
      </c>
      <c r="AL3796">
        <f t="shared" ca="1" si="1457"/>
        <v>-1</v>
      </c>
      <c r="AN3796" t="str">
        <f t="shared" ca="1" si="1465"/>
        <v>Not Down</v>
      </c>
      <c r="AO3796" t="str">
        <f t="shared" ca="1" si="1482"/>
        <v>Not Up</v>
      </c>
      <c r="AQ3796">
        <f t="shared" ca="1" si="1463"/>
        <v>1</v>
      </c>
      <c r="AR3796">
        <f t="shared" ca="1" si="1464"/>
        <v>0</v>
      </c>
      <c r="AT3796">
        <f t="shared" ca="1" si="1444"/>
        <v>1</v>
      </c>
      <c r="AU3796">
        <f t="shared" ca="1" si="1445"/>
        <v>0</v>
      </c>
      <c r="AW3796" s="34">
        <f t="shared" ca="1" si="1466"/>
        <v>1.6173513320784368E-2</v>
      </c>
      <c r="AX3796" s="34">
        <f t="shared" ca="1" si="1467"/>
        <v>1.6553204281598635E-2</v>
      </c>
      <c r="AY3796" s="23">
        <f t="shared" ca="1" si="1458"/>
        <v>1.6553204281598635E-2</v>
      </c>
      <c r="BA3796" s="6">
        <f t="shared" ca="1" si="1451"/>
        <v>1.5</v>
      </c>
      <c r="BB3796">
        <f t="shared" ca="1" si="1452"/>
        <v>1.5</v>
      </c>
      <c r="BC3796" t="str">
        <f t="shared" ca="1" si="1494"/>
        <v>HYG UP Equity</v>
      </c>
      <c r="BD3796" t="str">
        <f t="shared" ca="1" si="1495"/>
        <v>HYG UP Equity</v>
      </c>
      <c r="BF3796">
        <f t="shared" ca="1" si="1459"/>
        <v>1</v>
      </c>
      <c r="BG3796">
        <f t="shared" ca="1" si="1460"/>
        <v>0</v>
      </c>
      <c r="BI3796">
        <f t="shared" ca="1" si="1496"/>
        <v>1</v>
      </c>
      <c r="BJ3796">
        <f t="shared" ca="1" si="1497"/>
        <v>0</v>
      </c>
      <c r="BL3796">
        <f t="shared" ca="1" si="1446"/>
        <v>11.8813354902502</v>
      </c>
      <c r="BM3796">
        <f t="shared" ca="1" si="1447"/>
        <v>0</v>
      </c>
      <c r="BN3796" s="9">
        <f t="shared" ca="1" si="1492"/>
        <v>0.99999999999999989</v>
      </c>
      <c r="BO3796" s="9">
        <f t="shared" ca="1" si="1493"/>
        <v>0</v>
      </c>
      <c r="BP3796" s="9">
        <f t="shared" ca="1" si="1487"/>
        <v>0.99999999999999989</v>
      </c>
      <c r="BQ3796" s="9">
        <f t="shared" ca="1" si="1488"/>
        <v>0</v>
      </c>
      <c r="BR3796">
        <f t="shared" ca="1" si="1489"/>
        <v>1465.3073020779093</v>
      </c>
      <c r="BS3796">
        <f t="shared" ca="1" si="1490"/>
        <v>1.1286681715572122E-4</v>
      </c>
      <c r="BT3796">
        <f t="shared" ca="1" si="1491"/>
        <v>1.8055555555555555E-5</v>
      </c>
      <c r="BU3796">
        <f t="shared" ca="1" si="1468"/>
        <v>0</v>
      </c>
      <c r="BV3796">
        <f t="shared" ca="1" si="1469"/>
        <v>0</v>
      </c>
      <c r="BW3796" s="35">
        <f ca="1">IFERROR(VLOOKUP($B3796,OFFSET(Input!$A$1,0,MATCH(Index!BW$6&amp;" Index",Input!$1:$1,0)-1,10000,2),2,0)/100,BW3795)</f>
        <v>1.1599999999999999E-2</v>
      </c>
      <c r="BX3796">
        <f t="shared" ca="1" si="1475"/>
        <v>3.1050475930962267E-2</v>
      </c>
      <c r="BY3796">
        <f t="shared" ca="1" si="1476"/>
        <v>1.592332099023706E-2</v>
      </c>
      <c r="BZ3796">
        <f t="shared" ca="1" si="1477"/>
        <v>-1.847105234867499E-2</v>
      </c>
      <c r="CA3796">
        <f t="shared" ca="1" si="1478"/>
        <v>0.19409917234142998</v>
      </c>
      <c r="CB3796">
        <f t="shared" ca="1" si="1479"/>
        <v>0</v>
      </c>
      <c r="CC3796">
        <f t="shared" ca="1" si="1480"/>
        <v>0.12865432307155567</v>
      </c>
      <c r="CD3796">
        <f t="shared" ca="1" si="1481"/>
        <v>1146.6077656201398</v>
      </c>
      <c r="CE3796">
        <v>1146.6077656201301</v>
      </c>
      <c r="CF3796" t="b">
        <f t="shared" ca="1" si="1470"/>
        <v>1</v>
      </c>
    </row>
    <row r="3797" spans="2:84" x14ac:dyDescent="0.25">
      <c r="B3797" s="2">
        <v>43028</v>
      </c>
      <c r="C3797">
        <f t="shared" ca="1" si="1471"/>
        <v>0</v>
      </c>
      <c r="D3797">
        <f t="shared" ca="1" si="1472"/>
        <v>0</v>
      </c>
      <c r="E3797">
        <f ca="1">IF($B3797&lt;VLOOKUP(E$6&amp;" Equity",Param,4,0),"",IFERROR(VLOOKUP($B3797,OFFSET(Input!$A$1,0,MATCH(Index!E$6&amp;" Equity",Input!$1:$1,0)-1,10000,2),2,0),E3796))</f>
        <v>88.69</v>
      </c>
      <c r="F3797" s="33">
        <v>123.98</v>
      </c>
      <c r="H3797">
        <f ca="1">IFERROR(VLOOKUP($B3797,OFFSET(Input!$A$1,0,MATCH(Index!H$6,Input!$1:$1,0)-1,10000,2),2,0),0)</f>
        <v>0</v>
      </c>
      <c r="I3797">
        <f ca="1">IFERROR(VLOOKUP($B3797,OFFSET(Input!$A$1,0,MATCH(Index!I$6,Input!$1:$1,0)-1,10000,2),2,0),0)</f>
        <v>0</v>
      </c>
      <c r="K3797">
        <f t="shared" ca="1" si="1473"/>
        <v>123.43984651704848</v>
      </c>
      <c r="L3797" s="30">
        <f t="shared" ca="1" si="1474"/>
        <v>144.60331938087973</v>
      </c>
      <c r="N3797">
        <f t="shared" ca="1" si="1485"/>
        <v>9.0242532914998341E-4</v>
      </c>
      <c r="O3797">
        <f t="shared" ca="1" si="1486"/>
        <v>-1.0670404903420218E-2</v>
      </c>
      <c r="Q3797">
        <f t="shared" ref="Q3797:Q3860" ca="1" si="1499">SQRT(SUMPRODUCT(OFFSET(N3797,0,0,-Q$5,1),OFFSET(N3797,0,0,-Q$5,1))*252/Q$5)</f>
        <v>1.3749694160380296E-2</v>
      </c>
      <c r="R3797">
        <f t="shared" ca="1" si="1498"/>
        <v>7.9156496890485539E-2</v>
      </c>
      <c r="T3797">
        <f t="shared" ca="1" si="1453"/>
        <v>1.5869893669379537E-2</v>
      </c>
      <c r="U3797">
        <f t="shared" ca="1" si="1448"/>
        <v>8.4137236824211009E-2</v>
      </c>
      <c r="W3797">
        <f t="shared" ca="1" si="1449"/>
        <v>-0.38393405272174963</v>
      </c>
      <c r="X3797">
        <f t="shared" ca="1" si="1450"/>
        <v>-0.1587890423795536</v>
      </c>
      <c r="Z3797">
        <f t="shared" ca="1" si="1461"/>
        <v>123.13225596478476</v>
      </c>
      <c r="AA3797">
        <f t="shared" ca="1" si="1461"/>
        <v>123.04783876034909</v>
      </c>
      <c r="AB3797">
        <f t="shared" ca="1" si="1461"/>
        <v>122.94704304877625</v>
      </c>
      <c r="AC3797">
        <f t="shared" ca="1" si="1462"/>
        <v>123.04783876034909</v>
      </c>
      <c r="AE3797">
        <f ca="1">IFERROR(VLOOKUP($B3797,OFFSET(Input!$A$1,0,MATCH(Index!AE$6&amp;" Index",Input!$1:$1,0)-1,10000,2),2,0),AE3796)</f>
        <v>9.9700000000000006</v>
      </c>
      <c r="AF3797">
        <f t="shared" ca="1" si="1454"/>
        <v>9.8346666666666671</v>
      </c>
      <c r="AG3797">
        <f t="shared" ca="1" si="1454"/>
        <v>9.8414999999999999</v>
      </c>
      <c r="AH3797">
        <f t="shared" ca="1" si="1454"/>
        <v>9.8480000000000025</v>
      </c>
      <c r="AI3797">
        <f t="shared" ca="1" si="1455"/>
        <v>9.8480000000000025</v>
      </c>
      <c r="AK3797">
        <f t="shared" ca="1" si="1456"/>
        <v>1</v>
      </c>
      <c r="AL3797">
        <f t="shared" ca="1" si="1457"/>
        <v>-1</v>
      </c>
      <c r="AN3797" t="str">
        <f t="shared" ca="1" si="1465"/>
        <v>Not Down</v>
      </c>
      <c r="AO3797" t="str">
        <f t="shared" ca="1" si="1482"/>
        <v>Not Up</v>
      </c>
      <c r="AQ3797">
        <f t="shared" ca="1" si="1463"/>
        <v>1</v>
      </c>
      <c r="AR3797">
        <f t="shared" ca="1" si="1464"/>
        <v>0</v>
      </c>
      <c r="AT3797">
        <f t="shared" ca="1" si="1444"/>
        <v>1</v>
      </c>
      <c r="AU3797">
        <f t="shared" ca="1" si="1445"/>
        <v>0</v>
      </c>
      <c r="AW3797" s="34">
        <f t="shared" ca="1" si="1466"/>
        <v>1.4931515717337973E-2</v>
      </c>
      <c r="AX3797" s="34">
        <f t="shared" ca="1" si="1467"/>
        <v>1.5957979708164441E-2</v>
      </c>
      <c r="AY3797" s="23">
        <f t="shared" ca="1" si="1458"/>
        <v>1.5957979708164441E-2</v>
      </c>
      <c r="BA3797" s="6">
        <f t="shared" ca="1" si="1451"/>
        <v>1.5</v>
      </c>
      <c r="BB3797">
        <f t="shared" ca="1" si="1452"/>
        <v>1.5</v>
      </c>
      <c r="BC3797" t="str">
        <f t="shared" ca="1" si="1494"/>
        <v>HYG UP Equity</v>
      </c>
      <c r="BD3797" t="str">
        <f t="shared" ca="1" si="1495"/>
        <v>HYG UP Equity</v>
      </c>
      <c r="BF3797">
        <f t="shared" ca="1" si="1459"/>
        <v>1</v>
      </c>
      <c r="BG3797">
        <f t="shared" ca="1" si="1460"/>
        <v>0</v>
      </c>
      <c r="BI3797">
        <f t="shared" ca="1" si="1496"/>
        <v>1</v>
      </c>
      <c r="BJ3797">
        <f t="shared" ca="1" si="1497"/>
        <v>0</v>
      </c>
      <c r="BL3797">
        <f t="shared" ca="1" si="1446"/>
        <v>11.8813354902502</v>
      </c>
      <c r="BM3797">
        <f t="shared" ca="1" si="1447"/>
        <v>0</v>
      </c>
      <c r="BN3797" s="9">
        <f t="shared" ca="1" si="1492"/>
        <v>0.99999999999999989</v>
      </c>
      <c r="BO3797" s="9">
        <f t="shared" ca="1" si="1493"/>
        <v>0</v>
      </c>
      <c r="BP3797" s="9">
        <f t="shared" ca="1" si="1487"/>
        <v>0.99999999999999989</v>
      </c>
      <c r="BQ3797" s="9">
        <f t="shared" ca="1" si="1488"/>
        <v>0</v>
      </c>
      <c r="BR3797">
        <f t="shared" ca="1" si="1489"/>
        <v>1466.6302293340457</v>
      </c>
      <c r="BS3797">
        <f t="shared" ca="1" si="1490"/>
        <v>9.0283263739987518E-4</v>
      </c>
      <c r="BT3797">
        <f t="shared" ca="1" si="1491"/>
        <v>1.8055555555555555E-5</v>
      </c>
      <c r="BU3797">
        <f t="shared" ca="1" si="1468"/>
        <v>0</v>
      </c>
      <c r="BV3797">
        <f t="shared" ca="1" si="1469"/>
        <v>0</v>
      </c>
      <c r="BW3797" s="35">
        <f ca="1">IFERROR(VLOOKUP($B3797,OFFSET(Input!$A$1,0,MATCH(Index!BW$6&amp;" Index",Input!$1:$1,0)-1,10000,2),2,0)/100,BW3796)</f>
        <v>1.1599999999999999E-2</v>
      </c>
      <c r="BX3797">
        <f t="shared" ca="1" si="1475"/>
        <v>3.1053960318878786E-2</v>
      </c>
      <c r="BY3797">
        <f t="shared" ca="1" si="1476"/>
        <v>1.5925107855835275E-2</v>
      </c>
      <c r="BZ3797">
        <f t="shared" ca="1" si="1477"/>
        <v>-1.8473125112768919E-2</v>
      </c>
      <c r="CA3797">
        <f t="shared" ca="1" si="1478"/>
        <v>1.5527923696470132</v>
      </c>
      <c r="CB3797">
        <f t="shared" ca="1" si="1479"/>
        <v>0</v>
      </c>
      <c r="CC3797">
        <f t="shared" ca="1" si="1480"/>
        <v>1.48734017635953</v>
      </c>
      <c r="CD3797">
        <f t="shared" ca="1" si="1481"/>
        <v>1148.0951057964994</v>
      </c>
      <c r="CE3797">
        <v>1148.0951057964901</v>
      </c>
      <c r="CF3797" t="b">
        <f t="shared" ca="1" si="1470"/>
        <v>1</v>
      </c>
    </row>
    <row r="3798" spans="2:84" x14ac:dyDescent="0.25">
      <c r="B3798" s="2">
        <v>43031</v>
      </c>
      <c r="C3798">
        <f t="shared" ca="1" si="1471"/>
        <v>0</v>
      </c>
      <c r="D3798">
        <f t="shared" ca="1" si="1472"/>
        <v>0</v>
      </c>
      <c r="E3798">
        <f ca="1">IF($B3798&lt;VLOOKUP(E$6&amp;" Equity",Param,4,0),"",IFERROR(VLOOKUP($B3798,OFFSET(Input!$A$1,0,MATCH(Index!E$6&amp;" Equity",Input!$1:$1,0)-1,10000,2),2,0),E3797))</f>
        <v>88.59</v>
      </c>
      <c r="F3798" s="33">
        <v>124.2</v>
      </c>
      <c r="H3798">
        <f ca="1">IFERROR(VLOOKUP($B3798,OFFSET(Input!$A$1,0,MATCH(Index!H$6,Input!$1:$1,0)-1,10000,2),2,0),0)</f>
        <v>0</v>
      </c>
      <c r="I3798">
        <f ca="1">IFERROR(VLOOKUP($B3798,OFFSET(Input!$A$1,0,MATCH(Index!I$6,Input!$1:$1,0)-1,10000,2),2,0),0)</f>
        <v>0</v>
      </c>
      <c r="K3798">
        <f t="shared" ca="1" si="1473"/>
        <v>123.3006652716803</v>
      </c>
      <c r="L3798" s="30">
        <f t="shared" ca="1" si="1474"/>
        <v>144.85991504359785</v>
      </c>
      <c r="N3798">
        <f t="shared" ca="1" si="1485"/>
        <v>-1.1281589644199441E-3</v>
      </c>
      <c r="O3798">
        <f t="shared" ca="1" si="1486"/>
        <v>1.7729072256050537E-3</v>
      </c>
      <c r="Q3798">
        <f t="shared" ca="1" si="1499"/>
        <v>1.4859500858518428E-2</v>
      </c>
      <c r="R3798">
        <f t="shared" ca="1" si="1498"/>
        <v>7.8069284231257682E-2</v>
      </c>
      <c r="T3798">
        <f t="shared" ca="1" si="1453"/>
        <v>1.6243895970877768E-2</v>
      </c>
      <c r="U3798">
        <f t="shared" ca="1" si="1448"/>
        <v>8.1412550418430762E-2</v>
      </c>
      <c r="W3798">
        <f t="shared" ca="1" si="1449"/>
        <v>-0.41139668874265367</v>
      </c>
      <c r="X3798">
        <f t="shared" ca="1" si="1450"/>
        <v>-0.21299004450298076</v>
      </c>
      <c r="Z3798">
        <f t="shared" ca="1" si="1461"/>
        <v>123.15730858895104</v>
      </c>
      <c r="AA3798">
        <f t="shared" ca="1" si="1461"/>
        <v>123.0808277129299</v>
      </c>
      <c r="AB3798">
        <f t="shared" ca="1" si="1461"/>
        <v>122.97953298908875</v>
      </c>
      <c r="AC3798">
        <f t="shared" ca="1" si="1462"/>
        <v>123.0808277129299</v>
      </c>
      <c r="AE3798">
        <f ca="1">IFERROR(VLOOKUP($B3798,OFFSET(Input!$A$1,0,MATCH(Index!AE$6&amp;" Index",Input!$1:$1,0)-1,10000,2),2,0),AE3797)</f>
        <v>11.07</v>
      </c>
      <c r="AF3798">
        <f t="shared" ca="1" si="1454"/>
        <v>9.9426666666666659</v>
      </c>
      <c r="AG3798">
        <f t="shared" ca="1" si="1454"/>
        <v>9.8844999999999992</v>
      </c>
      <c r="AH3798">
        <f t="shared" ca="1" si="1454"/>
        <v>9.8848000000000003</v>
      </c>
      <c r="AI3798">
        <f t="shared" ca="1" si="1455"/>
        <v>9.8848000000000003</v>
      </c>
      <c r="AK3798">
        <f t="shared" ca="1" si="1456"/>
        <v>1</v>
      </c>
      <c r="AL3798">
        <f t="shared" ca="1" si="1457"/>
        <v>1</v>
      </c>
      <c r="AN3798" t="str">
        <f t="shared" ca="1" si="1465"/>
        <v>Not Down</v>
      </c>
      <c r="AO3798" t="str">
        <f t="shared" ca="1" si="1482"/>
        <v>Not Up</v>
      </c>
      <c r="AQ3798">
        <f t="shared" ca="1" si="1463"/>
        <v>1</v>
      </c>
      <c r="AR3798">
        <f t="shared" ca="1" si="1464"/>
        <v>0</v>
      </c>
      <c r="AT3798">
        <f t="shared" ca="1" si="1444"/>
        <v>1</v>
      </c>
      <c r="AU3798">
        <f t="shared" ca="1" si="1445"/>
        <v>0</v>
      </c>
      <c r="AW3798" s="34">
        <f t="shared" ca="1" si="1466"/>
        <v>1.3749694160380296E-2</v>
      </c>
      <c r="AX3798" s="34">
        <f t="shared" ca="1" si="1467"/>
        <v>1.5869893669379537E-2</v>
      </c>
      <c r="AY3798" s="23">
        <f t="shared" ca="1" si="1458"/>
        <v>1.5869893669379537E-2</v>
      </c>
      <c r="BA3798" s="6">
        <f t="shared" ca="1" si="1451"/>
        <v>1.5</v>
      </c>
      <c r="BB3798">
        <f t="shared" ca="1" si="1452"/>
        <v>1.5</v>
      </c>
      <c r="BC3798" t="str">
        <f t="shared" ca="1" si="1494"/>
        <v>HYG UP Equity</v>
      </c>
      <c r="BD3798" t="str">
        <f t="shared" ca="1" si="1495"/>
        <v>HYG UP Equity</v>
      </c>
      <c r="BF3798">
        <f t="shared" ca="1" si="1459"/>
        <v>1</v>
      </c>
      <c r="BG3798">
        <f t="shared" ca="1" si="1460"/>
        <v>0</v>
      </c>
      <c r="BI3798">
        <f t="shared" ca="1" si="1496"/>
        <v>1</v>
      </c>
      <c r="BJ3798">
        <f t="shared" ca="1" si="1497"/>
        <v>0</v>
      </c>
      <c r="BL3798">
        <f t="shared" ca="1" si="1446"/>
        <v>11.8813354902502</v>
      </c>
      <c r="BM3798">
        <f t="shared" ca="1" si="1447"/>
        <v>0</v>
      </c>
      <c r="BN3798" s="9">
        <f t="shared" ca="1" si="1492"/>
        <v>1</v>
      </c>
      <c r="BO3798" s="9">
        <f t="shared" ca="1" si="1493"/>
        <v>0</v>
      </c>
      <c r="BP3798" s="9">
        <f t="shared" ca="1" si="1487"/>
        <v>1</v>
      </c>
      <c r="BQ3798" s="9">
        <f t="shared" ca="1" si="1488"/>
        <v>0</v>
      </c>
      <c r="BR3798">
        <f t="shared" ca="1" si="1489"/>
        <v>1464.9765702638754</v>
      </c>
      <c r="BS3798">
        <f t="shared" ca="1" si="1490"/>
        <v>-1.1275228323373021E-3</v>
      </c>
      <c r="BT3798">
        <f t="shared" ca="1" si="1491"/>
        <v>5.4166666666666671E-5</v>
      </c>
      <c r="BU3798">
        <f t="shared" ca="1" si="1468"/>
        <v>0</v>
      </c>
      <c r="BV3798">
        <f t="shared" ca="1" si="1469"/>
        <v>0</v>
      </c>
      <c r="BW3798" s="35">
        <f ca="1">IFERROR(VLOOKUP($B3798,OFFSET(Input!$A$1,0,MATCH(Index!BW$6&amp;" Index",Input!$1:$1,0)-1,10000,2),2,0)/100,BW3797)</f>
        <v>1.1599999999999999E-2</v>
      </c>
      <c r="BX3798">
        <f t="shared" ca="1" si="1475"/>
        <v>9.3282727345965585E-2</v>
      </c>
      <c r="BY3798">
        <f t="shared" ca="1" si="1476"/>
        <v>4.7837296074854138E-2</v>
      </c>
      <c r="BZ3798">
        <f t="shared" ca="1" si="1477"/>
        <v>-5.5491263446830801E-2</v>
      </c>
      <c r="CA3798">
        <f t="shared" ca="1" si="1478"/>
        <v>-1.9417551682203953</v>
      </c>
      <c r="CB3798">
        <f t="shared" ca="1" si="1479"/>
        <v>0</v>
      </c>
      <c r="CC3798">
        <f t="shared" ca="1" si="1480"/>
        <v>-2.1383664550880463</v>
      </c>
      <c r="CD3798">
        <f t="shared" ca="1" si="1481"/>
        <v>1145.9567393414113</v>
      </c>
      <c r="CE3798">
        <v>1145.9567393414</v>
      </c>
      <c r="CF3798" t="b">
        <f t="shared" ca="1" si="1470"/>
        <v>1</v>
      </c>
    </row>
    <row r="3799" spans="2:84" x14ac:dyDescent="0.25">
      <c r="B3799" s="2">
        <v>43032</v>
      </c>
      <c r="C3799">
        <f t="shared" ca="1" si="1471"/>
        <v>0</v>
      </c>
      <c r="D3799">
        <f t="shared" ca="1" si="1472"/>
        <v>0</v>
      </c>
      <c r="E3799">
        <f ca="1">IF($B3799&lt;VLOOKUP(E$6&amp;" Equity",Param,4,0),"",IFERROR(VLOOKUP($B3799,OFFSET(Input!$A$1,0,MATCH(Index!E$6&amp;" Equity",Input!$1:$1,0)-1,10000,2),2,0),E3798))</f>
        <v>88.59</v>
      </c>
      <c r="F3799" s="33">
        <v>123.43</v>
      </c>
      <c r="H3799">
        <f ca="1">IFERROR(VLOOKUP($B3799,OFFSET(Input!$A$1,0,MATCH(Index!H$6,Input!$1:$1,0)-1,10000,2),2,0),0)</f>
        <v>0</v>
      </c>
      <c r="I3799">
        <f ca="1">IFERROR(VLOOKUP($B3799,OFFSET(Input!$A$1,0,MATCH(Index!I$6,Input!$1:$1,0)-1,10000,2),2,0),0)</f>
        <v>0</v>
      </c>
      <c r="K3799">
        <f t="shared" ca="1" si="1473"/>
        <v>123.3006652716803</v>
      </c>
      <c r="L3799" s="30">
        <f t="shared" ca="1" si="1474"/>
        <v>143.96183022408439</v>
      </c>
      <c r="N3799">
        <f t="shared" ca="1" si="1485"/>
        <v>0</v>
      </c>
      <c r="O3799">
        <f t="shared" ca="1" si="1486"/>
        <v>-6.2189757435410845E-3</v>
      </c>
      <c r="Q3799">
        <f t="shared" ca="1" si="1499"/>
        <v>1.4318504307016887E-2</v>
      </c>
      <c r="R3799">
        <f t="shared" ca="1" si="1498"/>
        <v>8.368970977435343E-2</v>
      </c>
      <c r="T3799">
        <f t="shared" ca="1" si="1453"/>
        <v>1.563374132993468E-2</v>
      </c>
      <c r="U3799">
        <f t="shared" ca="1" si="1448"/>
        <v>8.4106537306408602E-2</v>
      </c>
      <c r="W3799">
        <f t="shared" ca="1" si="1449"/>
        <v>-0.42509580334611868</v>
      </c>
      <c r="X3799">
        <f t="shared" ca="1" si="1450"/>
        <v>-0.19263137991510507</v>
      </c>
      <c r="Z3799">
        <f t="shared" ca="1" si="1461"/>
        <v>123.17261852594156</v>
      </c>
      <c r="AA3799">
        <f t="shared" ca="1" si="1461"/>
        <v>123.10619319270094</v>
      </c>
      <c r="AB3799">
        <f t="shared" ca="1" si="1461"/>
        <v>123.00703301992571</v>
      </c>
      <c r="AC3799">
        <f t="shared" ca="1" si="1462"/>
        <v>123.10619319270094</v>
      </c>
      <c r="AE3799">
        <f ca="1">IFERROR(VLOOKUP($B3799,OFFSET(Input!$A$1,0,MATCH(Index!AE$6&amp;" Index",Input!$1:$1,0)-1,10000,2),2,0),AE3798)</f>
        <v>11.16</v>
      </c>
      <c r="AF3799">
        <f t="shared" ca="1" si="1454"/>
        <v>10.052666666666665</v>
      </c>
      <c r="AG3799">
        <f t="shared" ca="1" si="1454"/>
        <v>9.9339999999999993</v>
      </c>
      <c r="AH3799">
        <f t="shared" ca="1" si="1454"/>
        <v>9.9239999999999995</v>
      </c>
      <c r="AI3799">
        <f t="shared" ca="1" si="1455"/>
        <v>9.9339999999999993</v>
      </c>
      <c r="AK3799">
        <f t="shared" ca="1" si="1456"/>
        <v>1</v>
      </c>
      <c r="AL3799">
        <f t="shared" ca="1" si="1457"/>
        <v>1</v>
      </c>
      <c r="AN3799" t="str">
        <f t="shared" ca="1" si="1465"/>
        <v>Not Down</v>
      </c>
      <c r="AO3799" t="str">
        <f t="shared" ca="1" si="1482"/>
        <v>Not Up</v>
      </c>
      <c r="AQ3799">
        <f t="shared" ca="1" si="1463"/>
        <v>1</v>
      </c>
      <c r="AR3799">
        <f t="shared" ca="1" si="1464"/>
        <v>0</v>
      </c>
      <c r="AT3799">
        <f t="shared" ca="1" si="1444"/>
        <v>1</v>
      </c>
      <c r="AU3799">
        <f t="shared" ca="1" si="1445"/>
        <v>0</v>
      </c>
      <c r="AW3799" s="34">
        <f t="shared" ca="1" si="1466"/>
        <v>1.4859500858518428E-2</v>
      </c>
      <c r="AX3799" s="34">
        <f t="shared" ca="1" si="1467"/>
        <v>1.6243895970877768E-2</v>
      </c>
      <c r="AY3799" s="23">
        <f t="shared" ca="1" si="1458"/>
        <v>1.6243895970877768E-2</v>
      </c>
      <c r="BA3799" s="6">
        <f t="shared" ca="1" si="1451"/>
        <v>1.5</v>
      </c>
      <c r="BB3799">
        <f t="shared" ca="1" si="1452"/>
        <v>1.5</v>
      </c>
      <c r="BC3799" t="str">
        <f t="shared" ca="1" si="1494"/>
        <v>HYG UP Equity</v>
      </c>
      <c r="BD3799" t="str">
        <f t="shared" ca="1" si="1495"/>
        <v>HYG UP Equity</v>
      </c>
      <c r="BF3799">
        <f t="shared" ca="1" si="1459"/>
        <v>1</v>
      </c>
      <c r="BG3799">
        <f t="shared" ca="1" si="1460"/>
        <v>0</v>
      </c>
      <c r="BI3799">
        <f t="shared" ca="1" si="1496"/>
        <v>1</v>
      </c>
      <c r="BJ3799">
        <f t="shared" ca="1" si="1497"/>
        <v>0</v>
      </c>
      <c r="BL3799">
        <f t="shared" ca="1" si="1446"/>
        <v>11.8813354902502</v>
      </c>
      <c r="BM3799">
        <f t="shared" ca="1" si="1447"/>
        <v>0</v>
      </c>
      <c r="BN3799" s="9">
        <f t="shared" ca="1" si="1492"/>
        <v>1</v>
      </c>
      <c r="BO3799" s="9">
        <f t="shared" ca="1" si="1493"/>
        <v>0</v>
      </c>
      <c r="BP3799" s="9">
        <f t="shared" ca="1" si="1487"/>
        <v>1</v>
      </c>
      <c r="BQ3799" s="9">
        <f t="shared" ca="1" si="1488"/>
        <v>0</v>
      </c>
      <c r="BR3799">
        <f t="shared" ca="1" si="1489"/>
        <v>1464.9765702638754</v>
      </c>
      <c r="BS3799">
        <f t="shared" ca="1" si="1490"/>
        <v>0</v>
      </c>
      <c r="BT3799">
        <f t="shared" ca="1" si="1491"/>
        <v>1.8055555555555558E-5</v>
      </c>
      <c r="BU3799">
        <f t="shared" ca="1" si="1468"/>
        <v>0</v>
      </c>
      <c r="BV3799">
        <f t="shared" ca="1" si="1469"/>
        <v>0</v>
      </c>
      <c r="BW3799" s="35">
        <f ca="1">IFERROR(VLOOKUP($B3799,OFFSET(Input!$A$1,0,MATCH(Index!BW$6&amp;" Index",Input!$1:$1,0)-1,10000,2),2,0)/100,BW3798)</f>
        <v>1.1599999999999999E-2</v>
      </c>
      <c r="BX3799">
        <f t="shared" ca="1" si="1475"/>
        <v>3.1036328357163228E-2</v>
      </c>
      <c r="BY3799">
        <f t="shared" ca="1" si="1476"/>
        <v>1.5916065824186268E-2</v>
      </c>
      <c r="BZ3799">
        <f t="shared" ca="1" si="1477"/>
        <v>-1.8462636356056071E-2</v>
      </c>
      <c r="CA3799">
        <f t="shared" ca="1" si="1478"/>
        <v>0</v>
      </c>
      <c r="CB3799">
        <f t="shared" ca="1" si="1479"/>
        <v>0</v>
      </c>
      <c r="CC3799">
        <f t="shared" ca="1" si="1480"/>
        <v>-6.5415030537405577E-2</v>
      </c>
      <c r="CD3799">
        <f t="shared" ca="1" si="1481"/>
        <v>1145.8913243108739</v>
      </c>
      <c r="CE3799">
        <v>1145.89132431086</v>
      </c>
      <c r="CF3799" t="b">
        <f t="shared" ca="1" si="1470"/>
        <v>1</v>
      </c>
    </row>
    <row r="3800" spans="2:84" x14ac:dyDescent="0.25">
      <c r="B3800" s="2">
        <v>43033</v>
      </c>
      <c r="C3800">
        <f t="shared" ca="1" si="1471"/>
        <v>0</v>
      </c>
      <c r="D3800">
        <f t="shared" ca="1" si="1472"/>
        <v>0</v>
      </c>
      <c r="E3800">
        <f ca="1">IF($B3800&lt;VLOOKUP(E$6&amp;" Equity",Param,4,0),"",IFERROR(VLOOKUP($B3800,OFFSET(Input!$A$1,0,MATCH(Index!E$6&amp;" Equity",Input!$1:$1,0)-1,10000,2),2,0),E3799))</f>
        <v>88.34</v>
      </c>
      <c r="F3800" s="33">
        <v>122.84</v>
      </c>
      <c r="H3800">
        <f ca="1">IFERROR(VLOOKUP($B3800,OFFSET(Input!$A$1,0,MATCH(Index!H$6,Input!$1:$1,0)-1,10000,2),2,0),0)</f>
        <v>0</v>
      </c>
      <c r="I3800">
        <f ca="1">IFERROR(VLOOKUP($B3800,OFFSET(Input!$A$1,0,MATCH(Index!I$6,Input!$1:$1,0)-1,10000,2),2,0),0)</f>
        <v>0</v>
      </c>
      <c r="K3800">
        <f t="shared" ca="1" si="1473"/>
        <v>122.95271215825983</v>
      </c>
      <c r="L3800" s="30">
        <f t="shared" ca="1" si="1474"/>
        <v>143.27368731043123</v>
      </c>
      <c r="N3800">
        <f t="shared" ca="1" si="1485"/>
        <v>-2.8259782555606129E-3</v>
      </c>
      <c r="O3800">
        <f t="shared" ca="1" si="1486"/>
        <v>-4.7914981832156969E-3</v>
      </c>
      <c r="Q3800">
        <f t="shared" ca="1" si="1499"/>
        <v>1.9497969587330143E-2</v>
      </c>
      <c r="R3800">
        <f t="shared" ca="1" si="1498"/>
        <v>8.6536547138626477E-2</v>
      </c>
      <c r="T3800">
        <f t="shared" ca="1" si="1453"/>
        <v>1.850599391079356E-2</v>
      </c>
      <c r="U3800">
        <f t="shared" ca="1" si="1448"/>
        <v>6.6774056084910688E-2</v>
      </c>
      <c r="W3800">
        <f t="shared" ca="1" si="1449"/>
        <v>-7.0322803890786226E-2</v>
      </c>
      <c r="X3800">
        <f t="shared" ca="1" si="1450"/>
        <v>2.975824074050545E-3</v>
      </c>
      <c r="Z3800">
        <f t="shared" ca="1" si="1461"/>
        <v>123.16565946367314</v>
      </c>
      <c r="AA3800">
        <f t="shared" ca="1" si="1461"/>
        <v>123.11138884487009</v>
      </c>
      <c r="AB3800">
        <f t="shared" ca="1" si="1461"/>
        <v>123.02116936061203</v>
      </c>
      <c r="AC3800">
        <f t="shared" ca="1" si="1462"/>
        <v>123.11138884487009</v>
      </c>
      <c r="AE3800">
        <f ca="1">IFERROR(VLOOKUP($B3800,OFFSET(Input!$A$1,0,MATCH(Index!AE$6&amp;" Index",Input!$1:$1,0)-1,10000,2),2,0),AE3799)</f>
        <v>11.23</v>
      </c>
      <c r="AF3800">
        <f t="shared" ca="1" si="1454"/>
        <v>10.159333333333333</v>
      </c>
      <c r="AG3800">
        <f t="shared" ca="1" si="1454"/>
        <v>10.001999999999999</v>
      </c>
      <c r="AH3800">
        <f t="shared" ca="1" si="1454"/>
        <v>9.9820000000000011</v>
      </c>
      <c r="AI3800">
        <f t="shared" ca="1" si="1455"/>
        <v>10.001999999999999</v>
      </c>
      <c r="AK3800">
        <f t="shared" ca="1" si="1456"/>
        <v>1</v>
      </c>
      <c r="AL3800">
        <f t="shared" ca="1" si="1457"/>
        <v>1</v>
      </c>
      <c r="AN3800" t="str">
        <f t="shared" ca="1" si="1465"/>
        <v>Not Down</v>
      </c>
      <c r="AO3800" t="str">
        <f t="shared" ca="1" si="1482"/>
        <v>Not Up</v>
      </c>
      <c r="AQ3800">
        <f t="shared" ca="1" si="1463"/>
        <v>1</v>
      </c>
      <c r="AR3800">
        <f t="shared" ca="1" si="1464"/>
        <v>0</v>
      </c>
      <c r="AT3800">
        <f t="shared" ref="AT3800:AT3863" ca="1" si="1500">IF($C3800=1,AQ3799,AT3799)</f>
        <v>1</v>
      </c>
      <c r="AU3800">
        <f t="shared" ref="AU3800:AU3863" ca="1" si="1501">IF($C3800=1,AR3799,AU3799)</f>
        <v>0</v>
      </c>
      <c r="AW3800" s="34">
        <f t="shared" ca="1" si="1466"/>
        <v>1.4318504307016887E-2</v>
      </c>
      <c r="AX3800" s="34">
        <f t="shared" ca="1" si="1467"/>
        <v>1.563374132993468E-2</v>
      </c>
      <c r="AY3800" s="23">
        <f t="shared" ca="1" si="1458"/>
        <v>1.563374132993468E-2</v>
      </c>
      <c r="BA3800" s="6">
        <f t="shared" ca="1" si="1451"/>
        <v>1.5</v>
      </c>
      <c r="BB3800">
        <f t="shared" ca="1" si="1452"/>
        <v>1.5</v>
      </c>
      <c r="BC3800" t="str">
        <f t="shared" ca="1" si="1494"/>
        <v>HYG UP Equity</v>
      </c>
      <c r="BD3800" t="str">
        <f t="shared" ca="1" si="1495"/>
        <v>HYG UP Equity</v>
      </c>
      <c r="BF3800">
        <f t="shared" ca="1" si="1459"/>
        <v>1</v>
      </c>
      <c r="BG3800">
        <f t="shared" ca="1" si="1460"/>
        <v>0</v>
      </c>
      <c r="BI3800">
        <f t="shared" ca="1" si="1496"/>
        <v>1</v>
      </c>
      <c r="BJ3800">
        <f t="shared" ca="1" si="1497"/>
        <v>0</v>
      </c>
      <c r="BL3800">
        <f t="shared" ca="1" si="1446"/>
        <v>11.8813354902502</v>
      </c>
      <c r="BM3800">
        <f t="shared" ca="1" si="1447"/>
        <v>0</v>
      </c>
      <c r="BN3800" s="9">
        <f t="shared" ca="1" si="1492"/>
        <v>1</v>
      </c>
      <c r="BO3800" s="9">
        <f t="shared" ca="1" si="1493"/>
        <v>0</v>
      </c>
      <c r="BP3800" s="9">
        <f t="shared" ca="1" si="1487"/>
        <v>1</v>
      </c>
      <c r="BQ3800" s="9">
        <f t="shared" ca="1" si="1488"/>
        <v>0</v>
      </c>
      <c r="BR3800">
        <f t="shared" ca="1" si="1489"/>
        <v>1460.8424225884496</v>
      </c>
      <c r="BS3800">
        <f t="shared" ca="1" si="1490"/>
        <v>-2.821988937803388E-3</v>
      </c>
      <c r="BT3800">
        <f t="shared" ca="1" si="1491"/>
        <v>1.8055555555555558E-5</v>
      </c>
      <c r="BU3800">
        <f t="shared" ca="1" si="1468"/>
        <v>0</v>
      </c>
      <c r="BV3800">
        <f t="shared" ca="1" si="1469"/>
        <v>0</v>
      </c>
      <c r="BW3800" s="35">
        <f ca="1">IFERROR(VLOOKUP($B3800,OFFSET(Input!$A$1,0,MATCH(Index!BW$6&amp;" Index",Input!$1:$1,0)-1,10000,2),2,0)/100,BW3799)</f>
        <v>1.1599999999999999E-2</v>
      </c>
      <c r="BX3800">
        <f t="shared" ca="1" si="1475"/>
        <v>3.1034556700086174E-2</v>
      </c>
      <c r="BY3800">
        <f t="shared" ca="1" si="1476"/>
        <v>1.5915157282095471E-2</v>
      </c>
      <c r="BZ3800">
        <f t="shared" ca="1" si="1477"/>
        <v>-1.8461582447230746E-2</v>
      </c>
      <c r="CA3800">
        <f t="shared" ca="1" si="1478"/>
        <v>-4.850538961695241</v>
      </c>
      <c r="CB3800">
        <f t="shared" ca="1" si="1479"/>
        <v>0</v>
      </c>
      <c r="CC3800">
        <f t="shared" ca="1" si="1480"/>
        <v>-4.9159502581246537</v>
      </c>
      <c r="CD3800">
        <f t="shared" ca="1" si="1481"/>
        <v>1140.9753740527492</v>
      </c>
      <c r="CE3800">
        <v>1140.9753740527401</v>
      </c>
      <c r="CF3800" t="b">
        <f t="shared" ca="1" si="1470"/>
        <v>1</v>
      </c>
    </row>
    <row r="3801" spans="2:84" x14ac:dyDescent="0.25">
      <c r="B3801" s="2">
        <v>43034</v>
      </c>
      <c r="C3801">
        <f t="shared" ca="1" si="1471"/>
        <v>0</v>
      </c>
      <c r="D3801">
        <f t="shared" ca="1" si="1472"/>
        <v>0</v>
      </c>
      <c r="E3801">
        <f ca="1">IF($B3801&lt;VLOOKUP(E$6&amp;" Equity",Param,4,0),"",IFERROR(VLOOKUP($B3801,OFFSET(Input!$A$1,0,MATCH(Index!E$6&amp;" Equity",Input!$1:$1,0)-1,10000,2),2,0),E3800))</f>
        <v>88.23</v>
      </c>
      <c r="F3801" s="33">
        <v>122.43</v>
      </c>
      <c r="H3801">
        <f ca="1">IFERROR(VLOOKUP($B3801,OFFSET(Input!$A$1,0,MATCH(Index!H$6,Input!$1:$1,0)-1,10000,2),2,0),0)</f>
        <v>0</v>
      </c>
      <c r="I3801">
        <f ca="1">IFERROR(VLOOKUP($B3801,OFFSET(Input!$A$1,0,MATCH(Index!I$6,Input!$1:$1,0)-1,10000,2),2,0),0)</f>
        <v>0</v>
      </c>
      <c r="K3801">
        <f t="shared" ca="1" si="1473"/>
        <v>122.79961278835482</v>
      </c>
      <c r="L3801" s="30">
        <f t="shared" ca="1" si="1474"/>
        <v>142.79548630263835</v>
      </c>
      <c r="N3801">
        <f t="shared" ca="1" si="1485"/>
        <v>-1.2459649343670178E-3</v>
      </c>
      <c r="O3801">
        <f t="shared" ca="1" si="1486"/>
        <v>-3.3432574867976596E-3</v>
      </c>
      <c r="Q3801">
        <f t="shared" ca="1" si="1499"/>
        <v>1.9672333258337914E-2</v>
      </c>
      <c r="R3801">
        <f t="shared" ca="1" si="1498"/>
        <v>8.5527275650544604E-2</v>
      </c>
      <c r="T3801">
        <f t="shared" ca="1" si="1453"/>
        <v>1.9027149319038785E-2</v>
      </c>
      <c r="U3801">
        <f t="shared" ca="1" si="1448"/>
        <v>6.6997156672942246E-2</v>
      </c>
      <c r="W3801">
        <f t="shared" ca="1" si="1449"/>
        <v>6.3936518385953461E-2</v>
      </c>
      <c r="X3801">
        <f t="shared" ca="1" si="1450"/>
        <v>4.4058017339236956E-2</v>
      </c>
      <c r="Z3801">
        <f t="shared" ca="1" si="1461"/>
        <v>123.15730858895104</v>
      </c>
      <c r="AA3801">
        <f t="shared" ca="1" si="1461"/>
        <v>123.10892952854404</v>
      </c>
      <c r="AB3801">
        <f t="shared" ca="1" si="1461"/>
        <v>123.03528050475002</v>
      </c>
      <c r="AC3801">
        <f t="shared" ca="1" si="1462"/>
        <v>123.10892952854404</v>
      </c>
      <c r="AE3801">
        <f ca="1">IFERROR(VLOOKUP($B3801,OFFSET(Input!$A$1,0,MATCH(Index!AE$6&amp;" Index",Input!$1:$1,0)-1,10000,2),2,0),AE3800)</f>
        <v>11.3</v>
      </c>
      <c r="AF3801">
        <f t="shared" ca="1" si="1454"/>
        <v>10.3</v>
      </c>
      <c r="AG3801">
        <f t="shared" ca="1" si="1454"/>
        <v>10.089499999999999</v>
      </c>
      <c r="AH3801">
        <f t="shared" ca="1" si="1454"/>
        <v>10.0472</v>
      </c>
      <c r="AI3801">
        <f t="shared" ca="1" si="1455"/>
        <v>10.089499999999999</v>
      </c>
      <c r="AK3801">
        <f t="shared" ca="1" si="1456"/>
        <v>1</v>
      </c>
      <c r="AL3801">
        <f t="shared" ca="1" si="1457"/>
        <v>1</v>
      </c>
      <c r="AN3801" t="str">
        <f t="shared" ca="1" si="1465"/>
        <v>Not Down</v>
      </c>
      <c r="AO3801" t="str">
        <f t="shared" ca="1" si="1482"/>
        <v>Not Up</v>
      </c>
      <c r="AQ3801">
        <f t="shared" ca="1" si="1463"/>
        <v>1</v>
      </c>
      <c r="AR3801">
        <f t="shared" ca="1" si="1464"/>
        <v>0</v>
      </c>
      <c r="AT3801">
        <f t="shared" ca="1" si="1500"/>
        <v>1</v>
      </c>
      <c r="AU3801">
        <f t="shared" ca="1" si="1501"/>
        <v>0</v>
      </c>
      <c r="AW3801" s="34">
        <f t="shared" ca="1" si="1466"/>
        <v>1.9497969587330143E-2</v>
      </c>
      <c r="AX3801" s="34">
        <f t="shared" ca="1" si="1467"/>
        <v>1.850599391079356E-2</v>
      </c>
      <c r="AY3801" s="23">
        <f t="shared" ca="1" si="1458"/>
        <v>1.9497969587330143E-2</v>
      </c>
      <c r="BA3801" s="6">
        <f t="shared" ca="1" si="1451"/>
        <v>1.5</v>
      </c>
      <c r="BB3801">
        <f t="shared" ca="1" si="1452"/>
        <v>1.5</v>
      </c>
      <c r="BC3801" t="str">
        <f t="shared" ca="1" si="1494"/>
        <v>HYG UP Equity</v>
      </c>
      <c r="BD3801" t="str">
        <f t="shared" ca="1" si="1495"/>
        <v>HYG UP Equity</v>
      </c>
      <c r="BF3801">
        <f t="shared" ca="1" si="1459"/>
        <v>1</v>
      </c>
      <c r="BG3801">
        <f t="shared" ca="1" si="1460"/>
        <v>0</v>
      </c>
      <c r="BI3801">
        <f t="shared" ca="1" si="1496"/>
        <v>1</v>
      </c>
      <c r="BJ3801">
        <f t="shared" ca="1" si="1497"/>
        <v>0</v>
      </c>
      <c r="BL3801">
        <f t="shared" ref="BL3801:BL3864" ca="1" si="1502">($BR3801/K3801)*BI3801</f>
        <v>11.8813354902502</v>
      </c>
      <c r="BM3801">
        <f t="shared" ref="BM3801:BM3864" ca="1" si="1503">($BR3801/L3801)*BJ3801</f>
        <v>0</v>
      </c>
      <c r="BN3801" s="9">
        <f t="shared" ca="1" si="1492"/>
        <v>0.99999999999999989</v>
      </c>
      <c r="BO3801" s="9">
        <f t="shared" ca="1" si="1493"/>
        <v>0</v>
      </c>
      <c r="BP3801" s="9">
        <f t="shared" ca="1" si="1487"/>
        <v>0.99999999999999989</v>
      </c>
      <c r="BQ3801" s="9">
        <f t="shared" ca="1" si="1488"/>
        <v>0</v>
      </c>
      <c r="BR3801">
        <f t="shared" ca="1" si="1489"/>
        <v>1459.0233976112625</v>
      </c>
      <c r="BS3801">
        <f t="shared" ca="1" si="1490"/>
        <v>-1.245189042336281E-3</v>
      </c>
      <c r="BT3801">
        <f t="shared" ca="1" si="1491"/>
        <v>1.8055555555555555E-5</v>
      </c>
      <c r="BU3801">
        <f t="shared" ca="1" si="1468"/>
        <v>0</v>
      </c>
      <c r="BV3801">
        <f t="shared" ca="1" si="1469"/>
        <v>0</v>
      </c>
      <c r="BW3801" s="35">
        <f ca="1">IFERROR(VLOOKUP($B3801,OFFSET(Input!$A$1,0,MATCH(Index!BW$6&amp;" Index",Input!$1:$1,0)-1,10000,2),2,0)/100,BW3800)</f>
        <v>1.1599999999999999E-2</v>
      </c>
      <c r="BX3801">
        <f t="shared" ca="1" si="1475"/>
        <v>3.0901416380595289E-2</v>
      </c>
      <c r="BY3801">
        <f t="shared" ca="1" si="1476"/>
        <v>1.5846880195177073E-2</v>
      </c>
      <c r="BZ3801">
        <f t="shared" ca="1" si="1477"/>
        <v>-1.8382381026405405E-2</v>
      </c>
      <c r="CA3801">
        <f t="shared" ca="1" si="1478"/>
        <v>-2.1310950500190344</v>
      </c>
      <c r="CB3801">
        <f t="shared" ca="1" si="1479"/>
        <v>0</v>
      </c>
      <c r="CC3801">
        <f t="shared" ca="1" si="1480"/>
        <v>-2.1962257276212123</v>
      </c>
      <c r="CD3801">
        <f t="shared" ca="1" si="1481"/>
        <v>1138.7791483251281</v>
      </c>
      <c r="CE3801">
        <v>1138.7791483251201</v>
      </c>
      <c r="CF3801" t="b">
        <f t="shared" ca="1" si="1470"/>
        <v>1</v>
      </c>
    </row>
    <row r="3802" spans="2:84" x14ac:dyDescent="0.25">
      <c r="B3802" s="2">
        <v>43035</v>
      </c>
      <c r="C3802">
        <f t="shared" ca="1" si="1471"/>
        <v>0</v>
      </c>
      <c r="D3802">
        <f t="shared" ca="1" si="1472"/>
        <v>0</v>
      </c>
      <c r="E3802">
        <f ca="1">IF($B3802&lt;VLOOKUP(E$6&amp;" Equity",Param,4,0),"",IFERROR(VLOOKUP($B3802,OFFSET(Input!$A$1,0,MATCH(Index!E$6&amp;" Equity",Input!$1:$1,0)-1,10000,2),2,0),E3801))</f>
        <v>88.47</v>
      </c>
      <c r="F3802" s="33">
        <v>123.24</v>
      </c>
      <c r="H3802">
        <f ca="1">IFERROR(VLOOKUP($B3802,OFFSET(Input!$A$1,0,MATCH(Index!H$6,Input!$1:$1,0)-1,10000,2),2,0),0)</f>
        <v>0</v>
      </c>
      <c r="I3802">
        <f ca="1">IFERROR(VLOOKUP($B3802,OFFSET(Input!$A$1,0,MATCH(Index!I$6,Input!$1:$1,0)-1,10000,2),2,0),0)</f>
        <v>0</v>
      </c>
      <c r="K3802">
        <f t="shared" ca="1" si="1473"/>
        <v>123.13364777723848</v>
      </c>
      <c r="L3802" s="30">
        <f t="shared" ca="1" si="1474"/>
        <v>143.74022487900965</v>
      </c>
      <c r="N3802">
        <f t="shared" ca="1" si="1485"/>
        <v>2.7164702612812539E-3</v>
      </c>
      <c r="O3802">
        <f t="shared" ca="1" si="1486"/>
        <v>6.59423564264317E-3</v>
      </c>
      <c r="Q3802">
        <f t="shared" ca="1" si="1499"/>
        <v>2.382827486920493E-2</v>
      </c>
      <c r="R3802">
        <f t="shared" ca="1" si="1498"/>
        <v>8.433653960194791E-2</v>
      </c>
      <c r="T3802">
        <f t="shared" ca="1" si="1453"/>
        <v>2.0686765847135118E-2</v>
      </c>
      <c r="U3802">
        <f t="shared" ca="1" si="1448"/>
        <v>7.0518853729001199E-2</v>
      </c>
      <c r="W3802">
        <f t="shared" ca="1" si="1449"/>
        <v>0.23739212560343251</v>
      </c>
      <c r="X3802">
        <f t="shared" ca="1" si="1450"/>
        <v>0.16477435251681211</v>
      </c>
      <c r="Z3802">
        <f t="shared" ca="1" si="1461"/>
        <v>123.17679396330259</v>
      </c>
      <c r="AA3802">
        <f t="shared" ca="1" si="1461"/>
        <v>123.11416240288688</v>
      </c>
      <c r="AB3802">
        <f t="shared" ca="1" si="1461"/>
        <v>123.05776313896784</v>
      </c>
      <c r="AC3802">
        <f t="shared" ca="1" si="1462"/>
        <v>123.11416240288688</v>
      </c>
      <c r="AE3802">
        <f ca="1">IFERROR(VLOOKUP($B3802,OFFSET(Input!$A$1,0,MATCH(Index!AE$6&amp;" Index",Input!$1:$1,0)-1,10000,2),2,0),AE3801)</f>
        <v>9.8000000000000007</v>
      </c>
      <c r="AF3802">
        <f t="shared" ca="1" si="1454"/>
        <v>10.31</v>
      </c>
      <c r="AG3802">
        <f t="shared" ca="1" si="1454"/>
        <v>10.104000000000001</v>
      </c>
      <c r="AH3802">
        <f t="shared" ca="1" si="1454"/>
        <v>10.0556</v>
      </c>
      <c r="AI3802">
        <f t="shared" ca="1" si="1455"/>
        <v>10.104000000000001</v>
      </c>
      <c r="AK3802">
        <f t="shared" ca="1" si="1456"/>
        <v>1</v>
      </c>
      <c r="AL3802">
        <f t="shared" ca="1" si="1457"/>
        <v>1</v>
      </c>
      <c r="AN3802" t="str">
        <f t="shared" ca="1" si="1465"/>
        <v>Not Down</v>
      </c>
      <c r="AO3802" t="str">
        <f t="shared" ca="1" si="1482"/>
        <v>Not Up</v>
      </c>
      <c r="AQ3802">
        <f t="shared" ca="1" si="1463"/>
        <v>1</v>
      </c>
      <c r="AR3802">
        <f t="shared" ca="1" si="1464"/>
        <v>0</v>
      </c>
      <c r="AT3802">
        <f t="shared" ca="1" si="1500"/>
        <v>1</v>
      </c>
      <c r="AU3802">
        <f t="shared" ca="1" si="1501"/>
        <v>0</v>
      </c>
      <c r="AW3802" s="34">
        <f t="shared" ca="1" si="1466"/>
        <v>1.9672333258337914E-2</v>
      </c>
      <c r="AX3802" s="34">
        <f t="shared" ca="1" si="1467"/>
        <v>1.9027149319038785E-2</v>
      </c>
      <c r="AY3802" s="23">
        <f t="shared" ca="1" si="1458"/>
        <v>1.9672333258337914E-2</v>
      </c>
      <c r="BA3802" s="6">
        <f t="shared" ca="1" si="1451"/>
        <v>1.5</v>
      </c>
      <c r="BB3802">
        <f t="shared" ca="1" si="1452"/>
        <v>1.5</v>
      </c>
      <c r="BC3802" t="str">
        <f t="shared" ca="1" si="1494"/>
        <v>HYG UP Equity</v>
      </c>
      <c r="BD3802" t="str">
        <f t="shared" ca="1" si="1495"/>
        <v>HYG UP Equity</v>
      </c>
      <c r="BF3802">
        <f t="shared" ca="1" si="1459"/>
        <v>1</v>
      </c>
      <c r="BG3802">
        <f t="shared" ca="1" si="1460"/>
        <v>0</v>
      </c>
      <c r="BI3802">
        <f t="shared" ca="1" si="1496"/>
        <v>1</v>
      </c>
      <c r="BJ3802">
        <f t="shared" ca="1" si="1497"/>
        <v>0</v>
      </c>
      <c r="BL3802">
        <f t="shared" ca="1" si="1502"/>
        <v>11.8813354902502</v>
      </c>
      <c r="BM3802">
        <f t="shared" ca="1" si="1503"/>
        <v>0</v>
      </c>
      <c r="BN3802" s="9">
        <f t="shared" ca="1" si="1492"/>
        <v>1</v>
      </c>
      <c r="BO3802" s="9">
        <f t="shared" ca="1" si="1493"/>
        <v>0</v>
      </c>
      <c r="BP3802" s="9">
        <f t="shared" ca="1" si="1487"/>
        <v>1</v>
      </c>
      <c r="BQ3802" s="9">
        <f t="shared" ca="1" si="1488"/>
        <v>0</v>
      </c>
      <c r="BR3802">
        <f t="shared" ca="1" si="1489"/>
        <v>1462.9921793796711</v>
      </c>
      <c r="BS3802">
        <f t="shared" ca="1" si="1490"/>
        <v>2.7201632097926254E-3</v>
      </c>
      <c r="BT3802">
        <f t="shared" ca="1" si="1491"/>
        <v>1.8055555555555558E-5</v>
      </c>
      <c r="BU3802">
        <f t="shared" ca="1" si="1468"/>
        <v>0</v>
      </c>
      <c r="BV3802">
        <f t="shared" ca="1" si="1469"/>
        <v>0</v>
      </c>
      <c r="BW3802" s="35">
        <f ca="1">IFERROR(VLOOKUP($B3802,OFFSET(Input!$A$1,0,MATCH(Index!BW$6&amp;" Index",Input!$1:$1,0)-1,10000,2),2,0)/100,BW3801)</f>
        <v>1.1599999999999999E-2</v>
      </c>
      <c r="BX3802">
        <f t="shared" ca="1" si="1475"/>
        <v>3.0841935267138892E-2</v>
      </c>
      <c r="BY3802">
        <f t="shared" ca="1" si="1476"/>
        <v>1.5816377060071225E-2</v>
      </c>
      <c r="BZ3802">
        <f t="shared" ca="1" si="1477"/>
        <v>-1.834699738968262E-2</v>
      </c>
      <c r="CA3802">
        <f t="shared" ca="1" si="1478"/>
        <v>4.6464977150294891</v>
      </c>
      <c r="CB3802">
        <f t="shared" ca="1" si="1479"/>
        <v>0</v>
      </c>
      <c r="CC3802">
        <f t="shared" ca="1" si="1480"/>
        <v>4.5814924053125958</v>
      </c>
      <c r="CD3802">
        <f t="shared" ca="1" si="1481"/>
        <v>1143.3606407304408</v>
      </c>
      <c r="CE3802">
        <v>1143.3606407304301</v>
      </c>
      <c r="CF3802" t="b">
        <f t="shared" ca="1" si="1470"/>
        <v>1</v>
      </c>
    </row>
    <row r="3803" spans="2:84" x14ac:dyDescent="0.25">
      <c r="B3803" s="2">
        <v>43038</v>
      </c>
      <c r="C3803">
        <f t="shared" ca="1" si="1471"/>
        <v>0</v>
      </c>
      <c r="D3803">
        <f t="shared" ca="1" si="1472"/>
        <v>0</v>
      </c>
      <c r="E3803">
        <f ca="1">IF($B3803&lt;VLOOKUP(E$6&amp;" Equity",Param,4,0),"",IFERROR(VLOOKUP($B3803,OFFSET(Input!$A$1,0,MATCH(Index!E$6&amp;" Equity",Input!$1:$1,0)-1,10000,2),2,0),E3802))</f>
        <v>88.45</v>
      </c>
      <c r="F3803" s="33">
        <v>124.42</v>
      </c>
      <c r="H3803">
        <f ca="1">IFERROR(VLOOKUP($B3803,OFFSET(Input!$A$1,0,MATCH(Index!H$6,Input!$1:$1,0)-1,10000,2),2,0),0)</f>
        <v>0</v>
      </c>
      <c r="I3803">
        <f ca="1">IFERROR(VLOOKUP($B3803,OFFSET(Input!$A$1,0,MATCH(Index!I$6,Input!$1:$1,0)-1,10000,2),2,0),0)</f>
        <v>0</v>
      </c>
      <c r="K3803">
        <f t="shared" ca="1" si="1473"/>
        <v>123.10581152816485</v>
      </c>
      <c r="L3803" s="30">
        <f t="shared" ca="1" si="1474"/>
        <v>145.11651070631598</v>
      </c>
      <c r="N3803">
        <f t="shared" ca="1" si="1485"/>
        <v>-2.2609088950024624E-4</v>
      </c>
      <c r="O3803">
        <f t="shared" ca="1" si="1486"/>
        <v>9.5292653584065391E-3</v>
      </c>
      <c r="Q3803">
        <f t="shared" ca="1" si="1499"/>
        <v>2.3685538735282202E-2</v>
      </c>
      <c r="R3803">
        <f t="shared" ca="1" si="1498"/>
        <v>9.689214991942488E-2</v>
      </c>
      <c r="T3803">
        <f t="shared" ca="1" si="1453"/>
        <v>2.0623955168205702E-2</v>
      </c>
      <c r="U3803">
        <f t="shared" ca="1" si="1448"/>
        <v>7.7942676222742313E-2</v>
      </c>
      <c r="W3803">
        <f t="shared" ca="1" si="1449"/>
        <v>0.18866305850968937</v>
      </c>
      <c r="X3803">
        <f t="shared" ca="1" si="1450"/>
        <v>0.12538971313757019</v>
      </c>
      <c r="Z3803">
        <f t="shared" ca="1" si="1461"/>
        <v>123.18653665047836</v>
      </c>
      <c r="AA3803">
        <f t="shared" ca="1" si="1461"/>
        <v>123.12112146515531</v>
      </c>
      <c r="AB3803">
        <f t="shared" ca="1" si="1461"/>
        <v>123.07636015129187</v>
      </c>
      <c r="AC3803">
        <f t="shared" ca="1" si="1462"/>
        <v>123.12112146515531</v>
      </c>
      <c r="AE3803">
        <f ca="1">IFERROR(VLOOKUP($B3803,OFFSET(Input!$A$1,0,MATCH(Index!AE$6&amp;" Index",Input!$1:$1,0)-1,10000,2),2,0),AE3802)</f>
        <v>10.5</v>
      </c>
      <c r="AF3803">
        <f t="shared" ca="1" si="1454"/>
        <v>10.321333333333335</v>
      </c>
      <c r="AG3803">
        <f t="shared" ca="1" si="1454"/>
        <v>10.156499999999999</v>
      </c>
      <c r="AH3803">
        <f t="shared" ca="1" si="1454"/>
        <v>10.0672</v>
      </c>
      <c r="AI3803">
        <f t="shared" ca="1" si="1455"/>
        <v>10.156499999999999</v>
      </c>
      <c r="AK3803">
        <f t="shared" ca="1" si="1456"/>
        <v>1</v>
      </c>
      <c r="AL3803">
        <f t="shared" ca="1" si="1457"/>
        <v>1</v>
      </c>
      <c r="AN3803" t="str">
        <f t="shared" ca="1" si="1465"/>
        <v>Not Down</v>
      </c>
      <c r="AO3803" t="str">
        <f t="shared" ca="1" si="1482"/>
        <v>Not Up</v>
      </c>
      <c r="AQ3803">
        <f t="shared" ca="1" si="1463"/>
        <v>1</v>
      </c>
      <c r="AR3803">
        <f t="shared" ca="1" si="1464"/>
        <v>0</v>
      </c>
      <c r="AT3803">
        <f t="shared" ca="1" si="1500"/>
        <v>1</v>
      </c>
      <c r="AU3803">
        <f t="shared" ca="1" si="1501"/>
        <v>0</v>
      </c>
      <c r="AW3803" s="34">
        <f t="shared" ca="1" si="1466"/>
        <v>2.382827486920493E-2</v>
      </c>
      <c r="AX3803" s="34">
        <f t="shared" ca="1" si="1467"/>
        <v>2.0686765847135118E-2</v>
      </c>
      <c r="AY3803" s="23">
        <f t="shared" ca="1" si="1458"/>
        <v>2.382827486920493E-2</v>
      </c>
      <c r="BA3803" s="6">
        <f t="shared" ca="1" si="1451"/>
        <v>1.5</v>
      </c>
      <c r="BB3803">
        <f t="shared" ca="1" si="1452"/>
        <v>1.5</v>
      </c>
      <c r="BC3803" t="str">
        <f t="shared" ca="1" si="1494"/>
        <v>HYG UP Equity</v>
      </c>
      <c r="BD3803" t="str">
        <f t="shared" ca="1" si="1495"/>
        <v>HYG UP Equity</v>
      </c>
      <c r="BF3803">
        <f t="shared" ca="1" si="1459"/>
        <v>1</v>
      </c>
      <c r="BG3803">
        <f t="shared" ca="1" si="1460"/>
        <v>0</v>
      </c>
      <c r="BI3803">
        <f t="shared" ca="1" si="1496"/>
        <v>1</v>
      </c>
      <c r="BJ3803">
        <f t="shared" ca="1" si="1497"/>
        <v>0</v>
      </c>
      <c r="BL3803">
        <f t="shared" ca="1" si="1502"/>
        <v>11.8813354902502</v>
      </c>
      <c r="BM3803">
        <f t="shared" ca="1" si="1503"/>
        <v>0</v>
      </c>
      <c r="BN3803" s="9">
        <f t="shared" ca="1" si="1492"/>
        <v>1</v>
      </c>
      <c r="BO3803" s="9">
        <f t="shared" ca="1" si="1493"/>
        <v>0</v>
      </c>
      <c r="BP3803" s="9">
        <f t="shared" ca="1" si="1487"/>
        <v>1</v>
      </c>
      <c r="BQ3803" s="9">
        <f t="shared" ca="1" si="1488"/>
        <v>0</v>
      </c>
      <c r="BR3803">
        <f t="shared" ca="1" si="1489"/>
        <v>1462.6614475656372</v>
      </c>
      <c r="BS3803">
        <f t="shared" ca="1" si="1490"/>
        <v>-2.2606533288116459E-4</v>
      </c>
      <c r="BT3803">
        <f t="shared" ca="1" si="1491"/>
        <v>5.4166666666666671E-5</v>
      </c>
      <c r="BU3803">
        <f t="shared" ca="1" si="1468"/>
        <v>0</v>
      </c>
      <c r="BV3803">
        <f t="shared" ca="1" si="1469"/>
        <v>0</v>
      </c>
      <c r="BW3803" s="35">
        <f ca="1">IFERROR(VLOOKUP($B3803,OFFSET(Input!$A$1,0,MATCH(Index!BW$6&amp;" Index",Input!$1:$1,0)-1,10000,2),2,0)/100,BW3802)</f>
        <v>1.1599999999999999E-2</v>
      </c>
      <c r="BX3803">
        <f t="shared" ca="1" si="1475"/>
        <v>9.2898052059348327E-2</v>
      </c>
      <c r="BY3803">
        <f t="shared" ca="1" si="1476"/>
        <v>4.7640026697101698E-2</v>
      </c>
      <c r="BZ3803">
        <f t="shared" ca="1" si="1477"/>
        <v>-5.5262430968637963E-2</v>
      </c>
      <c r="CA3803">
        <f t="shared" ca="1" si="1478"/>
        <v>-0.38771130577492308</v>
      </c>
      <c r="CB3803">
        <f t="shared" ca="1" si="1479"/>
        <v>0</v>
      </c>
      <c r="CC3803">
        <f t="shared" ca="1" si="1480"/>
        <v>-0.58351181550001097</v>
      </c>
      <c r="CD3803">
        <f t="shared" ca="1" si="1481"/>
        <v>1142.7771289149407</v>
      </c>
      <c r="CE3803">
        <v>1142.77712891493</v>
      </c>
      <c r="CF3803" t="b">
        <f t="shared" ca="1" si="1470"/>
        <v>1</v>
      </c>
    </row>
    <row r="3804" spans="2:84" x14ac:dyDescent="0.25">
      <c r="B3804" s="2">
        <v>43039</v>
      </c>
      <c r="C3804">
        <f t="shared" ca="1" si="1471"/>
        <v>0</v>
      </c>
      <c r="D3804">
        <f t="shared" ca="1" si="1472"/>
        <v>0</v>
      </c>
      <c r="E3804">
        <f ca="1">IF($B3804&lt;VLOOKUP(E$6&amp;" Equity",Param,4,0),"",IFERROR(VLOOKUP($B3804,OFFSET(Input!$A$1,0,MATCH(Index!E$6&amp;" Equity",Input!$1:$1,0)-1,10000,2),2,0),E3803))</f>
        <v>88.47</v>
      </c>
      <c r="F3804" s="33">
        <v>124.46</v>
      </c>
      <c r="H3804">
        <f ca="1">IFERROR(VLOOKUP($B3804,OFFSET(Input!$A$1,0,MATCH(Index!H$6,Input!$1:$1,0)-1,10000,2),2,0),0)</f>
        <v>0</v>
      </c>
      <c r="I3804">
        <f ca="1">IFERROR(VLOOKUP($B3804,OFFSET(Input!$A$1,0,MATCH(Index!I$6,Input!$1:$1,0)-1,10000,2),2,0),0)</f>
        <v>0</v>
      </c>
      <c r="K3804">
        <f t="shared" ca="1" si="1473"/>
        <v>123.13364777723848</v>
      </c>
      <c r="L3804" s="30">
        <f t="shared" ca="1" si="1474"/>
        <v>145.16316446317381</v>
      </c>
      <c r="N3804">
        <f t="shared" ca="1" si="1485"/>
        <v>2.2609088950027384E-4</v>
      </c>
      <c r="O3804">
        <f t="shared" ca="1" si="1486"/>
        <v>3.2144005419806697E-4</v>
      </c>
      <c r="Q3804">
        <f t="shared" ca="1" si="1499"/>
        <v>2.253552858672131E-2</v>
      </c>
      <c r="R3804">
        <f t="shared" ca="1" si="1498"/>
        <v>9.6695160918978021E-2</v>
      </c>
      <c r="T3804">
        <f t="shared" ca="1" si="1453"/>
        <v>1.9614861333884501E-2</v>
      </c>
      <c r="U3804">
        <f t="shared" ca="1" si="1448"/>
        <v>7.7875714386388364E-2</v>
      </c>
      <c r="W3804">
        <f t="shared" ca="1" si="1449"/>
        <v>0.17792290196238983</v>
      </c>
      <c r="X3804">
        <f t="shared" ca="1" si="1450"/>
        <v>0.11814956284702875</v>
      </c>
      <c r="Z3804">
        <f t="shared" ca="1" si="1461"/>
        <v>123.18096940066366</v>
      </c>
      <c r="AA3804">
        <f t="shared" ca="1" si="1461"/>
        <v>123.11833784024796</v>
      </c>
      <c r="AB3804">
        <f t="shared" ca="1" si="1461"/>
        <v>123.089971835331</v>
      </c>
      <c r="AC3804">
        <f t="shared" ca="1" si="1462"/>
        <v>123.11833784024796</v>
      </c>
      <c r="AE3804">
        <f ca="1">IFERROR(VLOOKUP($B3804,OFFSET(Input!$A$1,0,MATCH(Index!AE$6&amp;" Index",Input!$1:$1,0)-1,10000,2),2,0),AE3803)</f>
        <v>10.18</v>
      </c>
      <c r="AF3804">
        <f t="shared" ca="1" si="1454"/>
        <v>10.328000000000001</v>
      </c>
      <c r="AG3804">
        <f t="shared" ca="1" si="1454"/>
        <v>10.190000000000001</v>
      </c>
      <c r="AH3804">
        <f t="shared" ca="1" si="1454"/>
        <v>10.067600000000001</v>
      </c>
      <c r="AI3804">
        <f t="shared" ca="1" si="1455"/>
        <v>10.190000000000001</v>
      </c>
      <c r="AK3804">
        <f t="shared" ca="1" si="1456"/>
        <v>1</v>
      </c>
      <c r="AL3804">
        <f t="shared" ca="1" si="1457"/>
        <v>1</v>
      </c>
      <c r="AN3804" t="str">
        <f t="shared" ca="1" si="1465"/>
        <v>Not Down</v>
      </c>
      <c r="AO3804" t="str">
        <f t="shared" ca="1" si="1482"/>
        <v>Not Up</v>
      </c>
      <c r="AQ3804">
        <f t="shared" ca="1" si="1463"/>
        <v>1</v>
      </c>
      <c r="AR3804">
        <f t="shared" ca="1" si="1464"/>
        <v>0</v>
      </c>
      <c r="AT3804">
        <f t="shared" ca="1" si="1500"/>
        <v>1</v>
      </c>
      <c r="AU3804">
        <f t="shared" ca="1" si="1501"/>
        <v>0</v>
      </c>
      <c r="AW3804" s="34">
        <f t="shared" ca="1" si="1466"/>
        <v>2.3685538735282202E-2</v>
      </c>
      <c r="AX3804" s="34">
        <f t="shared" ca="1" si="1467"/>
        <v>2.0623955168205702E-2</v>
      </c>
      <c r="AY3804" s="23">
        <f t="shared" ca="1" si="1458"/>
        <v>2.3685538735282202E-2</v>
      </c>
      <c r="BA3804" s="6">
        <f t="shared" ca="1" si="1451"/>
        <v>1.5</v>
      </c>
      <c r="BB3804">
        <f t="shared" ca="1" si="1452"/>
        <v>1.5</v>
      </c>
      <c r="BC3804" t="str">
        <f t="shared" ca="1" si="1494"/>
        <v>HYG UP Equity</v>
      </c>
      <c r="BD3804" t="str">
        <f t="shared" ca="1" si="1495"/>
        <v>HYG UP Equity</v>
      </c>
      <c r="BF3804">
        <f t="shared" ca="1" si="1459"/>
        <v>1</v>
      </c>
      <c r="BG3804">
        <f t="shared" ca="1" si="1460"/>
        <v>0</v>
      </c>
      <c r="BI3804">
        <f t="shared" ca="1" si="1496"/>
        <v>1</v>
      </c>
      <c r="BJ3804">
        <f t="shared" ca="1" si="1497"/>
        <v>0</v>
      </c>
      <c r="BL3804">
        <f t="shared" ca="1" si="1502"/>
        <v>11.8813354902502</v>
      </c>
      <c r="BM3804">
        <f t="shared" ca="1" si="1503"/>
        <v>0</v>
      </c>
      <c r="BN3804" s="9">
        <f t="shared" ca="1" si="1492"/>
        <v>1</v>
      </c>
      <c r="BO3804" s="9">
        <f t="shared" ca="1" si="1493"/>
        <v>0</v>
      </c>
      <c r="BP3804" s="9">
        <f t="shared" ca="1" si="1487"/>
        <v>1</v>
      </c>
      <c r="BQ3804" s="9">
        <f t="shared" ca="1" si="1488"/>
        <v>0</v>
      </c>
      <c r="BR3804">
        <f t="shared" ca="1" si="1489"/>
        <v>1462.9921793796711</v>
      </c>
      <c r="BS3804">
        <f t="shared" ca="1" si="1490"/>
        <v>2.2611644997172498E-4</v>
      </c>
      <c r="BT3804">
        <f t="shared" ca="1" si="1491"/>
        <v>1.8055555555555558E-5</v>
      </c>
      <c r="BU3804">
        <f t="shared" ca="1" si="1468"/>
        <v>0</v>
      </c>
      <c r="BV3804">
        <f t="shared" ca="1" si="1469"/>
        <v>0</v>
      </c>
      <c r="BW3804" s="35">
        <f ca="1">IFERROR(VLOOKUP($B3804,OFFSET(Input!$A$1,0,MATCH(Index!BW$6&amp;" Index",Input!$1:$1,0)-1,10000,2),2,0)/100,BW3803)</f>
        <v>1.0700000000000001E-2</v>
      </c>
      <c r="BX3804">
        <f t="shared" ca="1" si="1475"/>
        <v>3.0950213908112985E-2</v>
      </c>
      <c r="BY3804">
        <f t="shared" ca="1" si="1476"/>
        <v>1.5871904568263068E-2</v>
      </c>
      <c r="BZ3804">
        <f t="shared" ca="1" si="1477"/>
        <v>-1.8411409299185156E-2</v>
      </c>
      <c r="CA3804">
        <f t="shared" ca="1" si="1478"/>
        <v>0.38760106124869004</v>
      </c>
      <c r="CB3804">
        <f t="shared" ca="1" si="1479"/>
        <v>0</v>
      </c>
      <c r="CC3804">
        <f t="shared" ca="1" si="1480"/>
        <v>0.32236753347312885</v>
      </c>
      <c r="CD3804">
        <f t="shared" ca="1" si="1481"/>
        <v>1143.0994964484139</v>
      </c>
      <c r="CE3804">
        <v>1143.0994964484</v>
      </c>
      <c r="CF3804" t="b">
        <f t="shared" ca="1" si="1470"/>
        <v>1</v>
      </c>
    </row>
    <row r="3805" spans="2:84" x14ac:dyDescent="0.25">
      <c r="B3805" s="2">
        <v>43040</v>
      </c>
      <c r="C3805">
        <f t="shared" ca="1" si="1471"/>
        <v>1</v>
      </c>
      <c r="D3805">
        <f t="shared" ca="1" si="1472"/>
        <v>0</v>
      </c>
      <c r="E3805">
        <f ca="1">IF($B3805&lt;VLOOKUP(E$6&amp;" Equity",Param,4,0),"",IFERROR(VLOOKUP($B3805,OFFSET(Input!$A$1,0,MATCH(Index!E$6&amp;" Equity",Input!$1:$1,0)-1,10000,2),2,0),E3804))</f>
        <v>88.02</v>
      </c>
      <c r="F3805" s="33">
        <v>124.75</v>
      </c>
      <c r="H3805">
        <f ca="1">IFERROR(VLOOKUP($B3805,OFFSET(Input!$A$1,0,MATCH(Index!H$6,Input!$1:$1,0)-1,10000,2),2,0),0)</f>
        <v>0.36559700000000001</v>
      </c>
      <c r="I3805">
        <f ca="1">IFERROR(VLOOKUP($B3805,OFFSET(Input!$A$1,0,MATCH(Index!I$6,Input!$1:$1,0)-1,10000,2),2,0),0)</f>
        <v>0.263073</v>
      </c>
      <c r="K3805">
        <f t="shared" ca="1" si="1473"/>
        <v>123.01617463071035</v>
      </c>
      <c r="L3805" s="30">
        <f t="shared" ca="1" si="1474"/>
        <v>145.80823779483973</v>
      </c>
      <c r="N3805">
        <f t="shared" ca="1" si="1485"/>
        <v>-9.5448499046253536E-4</v>
      </c>
      <c r="O3805">
        <f t="shared" ca="1" si="1486"/>
        <v>4.4339366927040602E-3</v>
      </c>
      <c r="Q3805">
        <f t="shared" ca="1" si="1499"/>
        <v>2.2467291302775656E-2</v>
      </c>
      <c r="R3805">
        <f t="shared" ca="1" si="1498"/>
        <v>9.3505284620586604E-2</v>
      </c>
      <c r="T3805">
        <f t="shared" ca="1" si="1453"/>
        <v>1.9575005895546595E-2</v>
      </c>
      <c r="U3805">
        <f t="shared" ca="1" si="1448"/>
        <v>7.9449725549412445E-2</v>
      </c>
      <c r="W3805">
        <f t="shared" ca="1" si="1449"/>
        <v>0.21440905741344735</v>
      </c>
      <c r="X3805">
        <f t="shared" ca="1" si="1450"/>
        <v>8.2419758331270174E-2</v>
      </c>
      <c r="Z3805">
        <f t="shared" ca="1" si="1461"/>
        <v>123.15112852411298</v>
      </c>
      <c r="AA3805">
        <f t="shared" ca="1" si="1461"/>
        <v>123.11594371405575</v>
      </c>
      <c r="AB3805">
        <f t="shared" ca="1" si="1461"/>
        <v>123.09666685596434</v>
      </c>
      <c r="AC3805">
        <f t="shared" ca="1" si="1462"/>
        <v>123.11594371405575</v>
      </c>
      <c r="AE3805">
        <f ca="1">IFERROR(VLOOKUP($B3805,OFFSET(Input!$A$1,0,MATCH(Index!AE$6&amp;" Index",Input!$1:$1,0)-1,10000,2),2,0),AE3804)</f>
        <v>10.199999999999999</v>
      </c>
      <c r="AF3805">
        <f t="shared" ca="1" si="1454"/>
        <v>10.351333333333333</v>
      </c>
      <c r="AG3805">
        <f t="shared" ca="1" si="1454"/>
        <v>10.218500000000001</v>
      </c>
      <c r="AH3805">
        <f t="shared" ca="1" si="1454"/>
        <v>10.0808</v>
      </c>
      <c r="AI3805">
        <f t="shared" ca="1" si="1455"/>
        <v>10.218500000000001</v>
      </c>
      <c r="AK3805">
        <f t="shared" ca="1" si="1456"/>
        <v>1</v>
      </c>
      <c r="AL3805">
        <f t="shared" ca="1" si="1457"/>
        <v>1</v>
      </c>
      <c r="AN3805" t="str">
        <f t="shared" ca="1" si="1465"/>
        <v>Not Down</v>
      </c>
      <c r="AO3805" t="str">
        <f t="shared" ca="1" si="1482"/>
        <v>Not Up</v>
      </c>
      <c r="AQ3805">
        <f t="shared" ca="1" si="1463"/>
        <v>1</v>
      </c>
      <c r="AR3805">
        <f t="shared" ca="1" si="1464"/>
        <v>0</v>
      </c>
      <c r="AT3805">
        <f t="shared" ca="1" si="1500"/>
        <v>1</v>
      </c>
      <c r="AU3805">
        <f t="shared" ca="1" si="1501"/>
        <v>0</v>
      </c>
      <c r="AW3805" s="34">
        <f t="shared" ca="1" si="1466"/>
        <v>2.253552858672131E-2</v>
      </c>
      <c r="AX3805" s="34">
        <f t="shared" ca="1" si="1467"/>
        <v>1.9614861333884501E-2</v>
      </c>
      <c r="AY3805" s="23">
        <f t="shared" ca="1" si="1458"/>
        <v>2.253552858672131E-2</v>
      </c>
      <c r="BA3805" s="6">
        <f t="shared" ca="1" si="1451"/>
        <v>1.5</v>
      </c>
      <c r="BB3805">
        <f t="shared" ca="1" si="1452"/>
        <v>1.5</v>
      </c>
      <c r="BC3805" t="str">
        <f t="shared" ca="1" si="1494"/>
        <v>HYG UP Equity</v>
      </c>
      <c r="BD3805" t="str">
        <f t="shared" ca="1" si="1495"/>
        <v>HYG UP Equity</v>
      </c>
      <c r="BF3805">
        <f t="shared" ca="1" si="1459"/>
        <v>1</v>
      </c>
      <c r="BG3805">
        <f t="shared" ca="1" si="1460"/>
        <v>0</v>
      </c>
      <c r="BI3805">
        <f t="shared" ca="1" si="1496"/>
        <v>1</v>
      </c>
      <c r="BJ3805">
        <f t="shared" ca="1" si="1497"/>
        <v>0</v>
      </c>
      <c r="BL3805">
        <f t="shared" ca="1" si="1502"/>
        <v>11.8813354902502</v>
      </c>
      <c r="BM3805">
        <f t="shared" ca="1" si="1503"/>
        <v>0</v>
      </c>
      <c r="BN3805" s="9">
        <f t="shared" ca="1" si="1492"/>
        <v>0.99999999999999989</v>
      </c>
      <c r="BO3805" s="9">
        <f t="shared" ca="1" si="1493"/>
        <v>0</v>
      </c>
      <c r="BP3805" s="9">
        <f t="shared" ca="1" si="1487"/>
        <v>0.99999999999999989</v>
      </c>
      <c r="BQ3805" s="9">
        <f t="shared" ca="1" si="1488"/>
        <v>0</v>
      </c>
      <c r="BR3805">
        <f t="shared" ca="1" si="1489"/>
        <v>1461.5964415146752</v>
      </c>
      <c r="BS3805">
        <f t="shared" ca="1" si="1490"/>
        <v>-9.5402961455870461E-4</v>
      </c>
      <c r="BT3805">
        <f t="shared" ca="1" si="1491"/>
        <v>1.8055555555555555E-5</v>
      </c>
      <c r="BU3805">
        <f t="shared" ca="1" si="1468"/>
        <v>0</v>
      </c>
      <c r="BV3805">
        <f t="shared" ca="1" si="1469"/>
        <v>0</v>
      </c>
      <c r="BW3805" s="35">
        <f ca="1">IFERROR(VLOOKUP($B3805,OFFSET(Input!$A$1,0,MATCH(Index!BW$6&amp;" Index",Input!$1:$1,0)-1,10000,2),2,0)/100,BW3804)</f>
        <v>1.1599999999999999E-2</v>
      </c>
      <c r="BX3805">
        <f t="shared" ca="1" si="1475"/>
        <v>3.0958944695477875E-2</v>
      </c>
      <c r="BY3805">
        <f t="shared" ca="1" si="1476"/>
        <v>1.5876381895116861E-2</v>
      </c>
      <c r="BZ3805">
        <f t="shared" ca="1" si="1477"/>
        <v>-1.6987728627775041E-2</v>
      </c>
      <c r="CA3805">
        <f t="shared" ca="1" si="1478"/>
        <v>-1.6358261579983944</v>
      </c>
      <c r="CB3805">
        <f t="shared" ca="1" si="1479"/>
        <v>0</v>
      </c>
      <c r="CC3805">
        <f t="shared" ca="1" si="1480"/>
        <v>-1.6996492132167642</v>
      </c>
      <c r="CD3805">
        <f t="shared" ca="1" si="1481"/>
        <v>1141.3998472351971</v>
      </c>
      <c r="CE3805">
        <v>1141.39984723519</v>
      </c>
      <c r="CF3805" t="b">
        <f t="shared" ca="1" si="1470"/>
        <v>1</v>
      </c>
    </row>
    <row r="3806" spans="2:84" x14ac:dyDescent="0.25">
      <c r="B3806" s="2">
        <v>43041</v>
      </c>
      <c r="C3806">
        <f t="shared" ca="1" si="1471"/>
        <v>0</v>
      </c>
      <c r="D3806">
        <f t="shared" ca="1" si="1472"/>
        <v>1</v>
      </c>
      <c r="E3806">
        <f ca="1">IF($B3806&lt;VLOOKUP(E$6&amp;" Equity",Param,4,0),"",IFERROR(VLOOKUP($B3806,OFFSET(Input!$A$1,0,MATCH(Index!E$6&amp;" Equity",Input!$1:$1,0)-1,10000,2),2,0),E3805))</f>
        <v>87.97</v>
      </c>
      <c r="F3806" s="33">
        <v>125.3</v>
      </c>
      <c r="H3806">
        <f ca="1">IFERROR(VLOOKUP($B3806,OFFSET(Input!$A$1,0,MATCH(Index!H$6,Input!$1:$1,0)-1,10000,2),2,0),0)</f>
        <v>0</v>
      </c>
      <c r="I3806">
        <f ca="1">IFERROR(VLOOKUP($B3806,OFFSET(Input!$A$1,0,MATCH(Index!I$6,Input!$1:$1,0)-1,10000,2),2,0),0)</f>
        <v>0</v>
      </c>
      <c r="K3806">
        <f t="shared" ca="1" si="1473"/>
        <v>122.94629495868655</v>
      </c>
      <c r="L3806" s="30">
        <f t="shared" ca="1" si="1474"/>
        <v>146.45107972499733</v>
      </c>
      <c r="N3806">
        <f t="shared" ca="1" si="1485"/>
        <v>-5.6821411836212679E-4</v>
      </c>
      <c r="O3806">
        <f t="shared" ca="1" si="1486"/>
        <v>4.3991272703945974E-3</v>
      </c>
      <c r="Q3806">
        <f t="shared" ca="1" si="1499"/>
        <v>2.2640548790457307E-2</v>
      </c>
      <c r="R3806">
        <f t="shared" ca="1" si="1498"/>
        <v>9.5671868210325917E-2</v>
      </c>
      <c r="T3806">
        <f t="shared" ca="1" si="1453"/>
        <v>1.9177390478766768E-2</v>
      </c>
      <c r="U3806">
        <f t="shared" ref="U3806:U3869" ca="1" si="1504">SQRT(SUMPRODUCT(OFFSET(O3806,0,0,-U$5,1),OFFSET(O3806,0,0,-U$5,1))*252/U$5)</f>
        <v>7.9847286049752289E-2</v>
      </c>
      <c r="W3806">
        <f t="shared" ref="W3806:W3869" ca="1" si="1505">(SUMPRODUCT(OFFSET(N3806,0,0,-W$5,1),OFFSET(O3806,0,0,-W$5,1))*252/W$5)/(Q3806*R3806)</f>
        <v>0.1765618127020403</v>
      </c>
      <c r="X3806">
        <f t="shared" ref="X3806:X3869" ca="1" si="1506">(SUMPRODUCT(OFFSET(N3806,0,0,-X$5,1),OFFSET(O3806,0,0,-X$5,1))*252/X$5)/(T3806*U3806)</f>
        <v>0.10186333978171962</v>
      </c>
      <c r="Z3806">
        <f t="shared" ca="1" si="1461"/>
        <v>123.11290786790626</v>
      </c>
      <c r="AA3806">
        <f t="shared" ca="1" si="1461"/>
        <v>123.1024006357671</v>
      </c>
      <c r="AB3806">
        <f t="shared" ca="1" si="1461"/>
        <v>123.10056668971676</v>
      </c>
      <c r="AC3806">
        <f t="shared" ca="1" si="1462"/>
        <v>123.1024006357671</v>
      </c>
      <c r="AE3806">
        <f ca="1">IFERROR(VLOOKUP($B3806,OFFSET(Input!$A$1,0,MATCH(Index!AE$6&amp;" Index",Input!$1:$1,0)-1,10000,2),2,0),AE3805)</f>
        <v>9.93</v>
      </c>
      <c r="AF3806">
        <f t="shared" ca="1" si="1454"/>
        <v>10.352666666666666</v>
      </c>
      <c r="AG3806">
        <f t="shared" ca="1" si="1454"/>
        <v>10.255500000000001</v>
      </c>
      <c r="AH3806">
        <f t="shared" ca="1" si="1454"/>
        <v>10.096</v>
      </c>
      <c r="AI3806">
        <f t="shared" ca="1" si="1455"/>
        <v>10.255500000000001</v>
      </c>
      <c r="AK3806">
        <f t="shared" ca="1" si="1456"/>
        <v>1</v>
      </c>
      <c r="AL3806">
        <f t="shared" ca="1" si="1457"/>
        <v>1</v>
      </c>
      <c r="AN3806" t="str">
        <f t="shared" ca="1" si="1465"/>
        <v>Not Down</v>
      </c>
      <c r="AO3806" t="str">
        <f t="shared" ca="1" si="1482"/>
        <v>Not Up</v>
      </c>
      <c r="AQ3806">
        <f t="shared" ca="1" si="1463"/>
        <v>1</v>
      </c>
      <c r="AR3806">
        <f t="shared" ca="1" si="1464"/>
        <v>0</v>
      </c>
      <c r="AT3806">
        <f t="shared" ca="1" si="1500"/>
        <v>1</v>
      </c>
      <c r="AU3806">
        <f t="shared" ca="1" si="1501"/>
        <v>0</v>
      </c>
      <c r="AW3806" s="34">
        <f t="shared" ca="1" si="1466"/>
        <v>2.2467291302775656E-2</v>
      </c>
      <c r="AX3806" s="34">
        <f t="shared" ca="1" si="1467"/>
        <v>1.9575005895546595E-2</v>
      </c>
      <c r="AY3806" s="23">
        <f t="shared" ca="1" si="1458"/>
        <v>2.2467291302775656E-2</v>
      </c>
      <c r="BA3806" s="6">
        <f t="shared" ref="BA3806:BA3869" ca="1" si="1507">MAX(0,MIN(150%,VT/AY3806))</f>
        <v>1.5</v>
      </c>
      <c r="BB3806">
        <f t="shared" ref="BB3806:BB3869" ca="1" si="1508">IF($D3806&lt;&gt;0,BA3806,IF(AND(AY3806*BB3805&gt;4.5%,AY3806*BB3805&lt;5.5%),BB3805,BA3806))</f>
        <v>1.5</v>
      </c>
      <c r="BC3806" t="str">
        <f t="shared" ca="1" si="1494"/>
        <v>HYG UP Equity</v>
      </c>
      <c r="BD3806" t="str">
        <f t="shared" ca="1" si="1495"/>
        <v>HYG UP Equity</v>
      </c>
      <c r="BF3806">
        <f t="shared" ca="1" si="1459"/>
        <v>1</v>
      </c>
      <c r="BG3806">
        <f t="shared" ca="1" si="1460"/>
        <v>0</v>
      </c>
      <c r="BI3806">
        <f t="shared" ca="1" si="1496"/>
        <v>1</v>
      </c>
      <c r="BJ3806">
        <f t="shared" ca="1" si="1497"/>
        <v>0</v>
      </c>
      <c r="BL3806">
        <f t="shared" ca="1" si="1502"/>
        <v>11.8813354902502</v>
      </c>
      <c r="BM3806">
        <f t="shared" ca="1" si="1503"/>
        <v>0</v>
      </c>
      <c r="BN3806" s="9">
        <f t="shared" ca="1" si="1492"/>
        <v>0.99999999999999989</v>
      </c>
      <c r="BO3806" s="9">
        <f t="shared" ca="1" si="1493"/>
        <v>0</v>
      </c>
      <c r="BP3806" s="9">
        <f t="shared" ca="1" si="1487"/>
        <v>0.99999999999999989</v>
      </c>
      <c r="BQ3806" s="9">
        <f t="shared" ca="1" si="1488"/>
        <v>0</v>
      </c>
      <c r="BR3806">
        <f t="shared" ca="1" si="1489"/>
        <v>1460.7661776874118</v>
      </c>
      <c r="BS3806">
        <f t="shared" ca="1" si="1490"/>
        <v>-5.6805271529192236E-4</v>
      </c>
      <c r="BT3806">
        <f t="shared" ca="1" si="1491"/>
        <v>1.8055555555555555E-5</v>
      </c>
      <c r="BU3806">
        <f t="shared" ca="1" si="1468"/>
        <v>0</v>
      </c>
      <c r="BV3806">
        <f t="shared" ca="1" si="1469"/>
        <v>0</v>
      </c>
      <c r="BW3806" s="35">
        <f ca="1">IFERROR(VLOOKUP($B3806,OFFSET(Input!$A$1,0,MATCH(Index!BW$6&amp;" Index",Input!$1:$1,0)-1,10000,2),2,0)/100,BW3805)</f>
        <v>1.1599999999999999E-2</v>
      </c>
      <c r="BX3806">
        <f t="shared" ca="1" si="1475"/>
        <v>3.0912912529286584E-2</v>
      </c>
      <c r="BY3806">
        <f t="shared" ca="1" si="1476"/>
        <v>1.5852775656044406E-2</v>
      </c>
      <c r="BZ3806">
        <f t="shared" ca="1" si="1477"/>
        <v>-1.8389219761011509E-2</v>
      </c>
      <c r="CA3806">
        <f t="shared" ca="1" si="1478"/>
        <v>-0.97256292368360864</v>
      </c>
      <c r="CB3806">
        <f t="shared" ca="1" si="1479"/>
        <v>0</v>
      </c>
      <c r="CC3806">
        <f t="shared" ca="1" si="1480"/>
        <v>-1.0377178316299513</v>
      </c>
      <c r="CD3806">
        <f t="shared" ca="1" si="1481"/>
        <v>1140.362129403567</v>
      </c>
      <c r="CE3806">
        <v>1140.3621294035599</v>
      </c>
      <c r="CF3806" t="b">
        <f t="shared" ca="1" si="1470"/>
        <v>1</v>
      </c>
    </row>
    <row r="3807" spans="2:84" x14ac:dyDescent="0.25">
      <c r="B3807" s="2">
        <v>43042</v>
      </c>
      <c r="C3807">
        <f t="shared" ca="1" si="1471"/>
        <v>0</v>
      </c>
      <c r="D3807">
        <f t="shared" ca="1" si="1472"/>
        <v>2</v>
      </c>
      <c r="E3807">
        <f ca="1">IF($B3807&lt;VLOOKUP(E$6&amp;" Equity",Param,4,0),"",IFERROR(VLOOKUP($B3807,OFFSET(Input!$A$1,0,MATCH(Index!E$6&amp;" Equity",Input!$1:$1,0)-1,10000,2),2,0),E3806))</f>
        <v>87.98</v>
      </c>
      <c r="F3807" s="33">
        <v>125.64</v>
      </c>
      <c r="H3807">
        <f ca="1">IFERROR(VLOOKUP($B3807,OFFSET(Input!$A$1,0,MATCH(Index!H$6,Input!$1:$1,0)-1,10000,2),2,0),0)</f>
        <v>0</v>
      </c>
      <c r="I3807">
        <f ca="1">IFERROR(VLOOKUP($B3807,OFFSET(Input!$A$1,0,MATCH(Index!I$6,Input!$1:$1,0)-1,10000,2),2,0),0)</f>
        <v>0</v>
      </c>
      <c r="K3807">
        <f t="shared" ca="1" si="1473"/>
        <v>122.96027089309131</v>
      </c>
      <c r="L3807" s="30">
        <f t="shared" ca="1" si="1474"/>
        <v>146.84847291818568</v>
      </c>
      <c r="N3807">
        <f t="shared" ca="1" si="1485"/>
        <v>1.1366865599048103E-4</v>
      </c>
      <c r="O3807">
        <f t="shared" ca="1" si="1486"/>
        <v>2.709812768423248E-3</v>
      </c>
      <c r="Q3807">
        <f t="shared" ca="1" si="1499"/>
        <v>2.2190040256101187E-2</v>
      </c>
      <c r="R3807">
        <f t="shared" ca="1" si="1498"/>
        <v>8.0429733846791723E-2</v>
      </c>
      <c r="T3807">
        <f t="shared" ref="T3807:T3870" ca="1" si="1509">SQRT(SUMPRODUCT(OFFSET(N3807,0,0,-T$5,1),OFFSET(N3807,0,0,-T$5,1))*252/T$5)</f>
        <v>1.8458764531671491E-2</v>
      </c>
      <c r="U3807">
        <f t="shared" ca="1" si="1504"/>
        <v>7.9795654915036568E-2</v>
      </c>
      <c r="W3807">
        <f t="shared" ca="1" si="1505"/>
        <v>0.35459704083667226</v>
      </c>
      <c r="X3807">
        <f t="shared" ca="1" si="1506"/>
        <v>7.2983123343333359E-2</v>
      </c>
      <c r="Z3807">
        <f t="shared" ca="1" si="1461"/>
        <v>123.06495030551052</v>
      </c>
      <c r="AA3807">
        <f t="shared" ca="1" si="1461"/>
        <v>123.09860313514761</v>
      </c>
      <c r="AB3807">
        <f t="shared" ca="1" si="1461"/>
        <v>123.09781791382515</v>
      </c>
      <c r="AC3807">
        <f t="shared" ca="1" si="1462"/>
        <v>123.09860313514761</v>
      </c>
      <c r="AE3807">
        <f ca="1">IFERROR(VLOOKUP($B3807,OFFSET(Input!$A$1,0,MATCH(Index!AE$6&amp;" Index",Input!$1:$1,0)-1,10000,2),2,0),AE3806)</f>
        <v>9.14</v>
      </c>
      <c r="AF3807">
        <f t="shared" ref="AF3807:AH3870" ca="1" si="1510">AVERAGE(OFFSET($AE3807,0,0,-AF$5,1))</f>
        <v>10.321333333333333</v>
      </c>
      <c r="AG3807">
        <f t="shared" ca="1" si="1510"/>
        <v>10.23</v>
      </c>
      <c r="AH3807">
        <f t="shared" ca="1" si="1510"/>
        <v>10.081200000000001</v>
      </c>
      <c r="AI3807">
        <f t="shared" ref="AI3807:AI3870" ca="1" si="1511">MAX(AH3807,AG3807)</f>
        <v>10.23</v>
      </c>
      <c r="AK3807">
        <f t="shared" ref="AK3807:AK3870" ca="1" si="1512">IF(Z3807&gt;AC3807,1,-1)</f>
        <v>-1</v>
      </c>
      <c r="AL3807">
        <f t="shared" ref="AL3807:AL3870" ca="1" si="1513">IF(AF3807&gt;AI3807,1,-1)</f>
        <v>1</v>
      </c>
      <c r="AN3807" t="str">
        <f t="shared" ca="1" si="1465"/>
        <v>Not Down</v>
      </c>
      <c r="AO3807" t="str">
        <f t="shared" ca="1" si="1482"/>
        <v>Not Up</v>
      </c>
      <c r="AQ3807">
        <f t="shared" ca="1" si="1463"/>
        <v>1</v>
      </c>
      <c r="AR3807">
        <f t="shared" ca="1" si="1464"/>
        <v>0</v>
      </c>
      <c r="AT3807">
        <f t="shared" ca="1" si="1500"/>
        <v>1</v>
      </c>
      <c r="AU3807">
        <f t="shared" ca="1" si="1501"/>
        <v>0</v>
      </c>
      <c r="AW3807" s="34">
        <f t="shared" ca="1" si="1466"/>
        <v>2.2640548790457307E-2</v>
      </c>
      <c r="AX3807" s="34">
        <f t="shared" ca="1" si="1467"/>
        <v>1.9177390478766768E-2</v>
      </c>
      <c r="AY3807" s="23">
        <f t="shared" ref="AY3807:AY3839" ca="1" si="1514">MAX(AW3807,AX3807)</f>
        <v>2.2640548790457307E-2</v>
      </c>
      <c r="BA3807" s="6">
        <f t="shared" ca="1" si="1507"/>
        <v>1.5</v>
      </c>
      <c r="BB3807">
        <f t="shared" ca="1" si="1508"/>
        <v>1.5</v>
      </c>
      <c r="BC3807" t="str">
        <f t="shared" ca="1" si="1494"/>
        <v>HYG UP Equity</v>
      </c>
      <c r="BD3807" t="str">
        <f t="shared" ca="1" si="1495"/>
        <v>HYG UP Equity</v>
      </c>
      <c r="BF3807">
        <f t="shared" ca="1" si="1459"/>
        <v>1</v>
      </c>
      <c r="BG3807">
        <f t="shared" ca="1" si="1460"/>
        <v>0</v>
      </c>
      <c r="BI3807">
        <f t="shared" ca="1" si="1496"/>
        <v>1</v>
      </c>
      <c r="BJ3807">
        <f t="shared" ca="1" si="1497"/>
        <v>0</v>
      </c>
      <c r="BL3807">
        <f t="shared" ca="1" si="1502"/>
        <v>11.8813354902502</v>
      </c>
      <c r="BM3807">
        <f t="shared" ca="1" si="1503"/>
        <v>0</v>
      </c>
      <c r="BN3807" s="9">
        <f t="shared" ca="1" si="1492"/>
        <v>1</v>
      </c>
      <c r="BO3807" s="9">
        <f t="shared" ca="1" si="1493"/>
        <v>0</v>
      </c>
      <c r="BP3807" s="9">
        <f t="shared" ca="1" si="1487"/>
        <v>1</v>
      </c>
      <c r="BQ3807" s="9">
        <f t="shared" ca="1" si="1488"/>
        <v>0</v>
      </c>
      <c r="BR3807">
        <f t="shared" ca="1" si="1489"/>
        <v>1460.9322304528644</v>
      </c>
      <c r="BS3807">
        <f t="shared" ca="1" si="1490"/>
        <v>1.1367511651694251E-4</v>
      </c>
      <c r="BT3807">
        <f t="shared" ca="1" si="1491"/>
        <v>1.8055555555555558E-5</v>
      </c>
      <c r="BU3807">
        <f t="shared" ca="1" si="1468"/>
        <v>0</v>
      </c>
      <c r="BV3807">
        <f t="shared" ca="1" si="1469"/>
        <v>0</v>
      </c>
      <c r="BW3807" s="35">
        <f ca="1">IFERROR(VLOOKUP($B3807,OFFSET(Input!$A$1,0,MATCH(Index!BW$6&amp;" Index",Input!$1:$1,0)-1,10000,2),2,0)/100,BW3806)</f>
        <v>1.1599999999999999E-2</v>
      </c>
      <c r="BX3807">
        <f t="shared" ca="1" si="1475"/>
        <v>3.0884807671346614E-2</v>
      </c>
      <c r="BY3807">
        <f t="shared" ca="1" si="1476"/>
        <v>1.5838362908382874E-2</v>
      </c>
      <c r="BZ3807">
        <f t="shared" ca="1" si="1477"/>
        <v>-1.8372500973724136E-2</v>
      </c>
      <c r="CA3807">
        <f t="shared" ca="1" si="1478"/>
        <v>0.19444619689718873</v>
      </c>
      <c r="CB3807">
        <f t="shared" ca="1" si="1479"/>
        <v>0</v>
      </c>
      <c r="CC3807">
        <f t="shared" ca="1" si="1480"/>
        <v>0.12935052534373512</v>
      </c>
      <c r="CD3807">
        <f t="shared" ca="1" si="1481"/>
        <v>1140.4914799289106</v>
      </c>
      <c r="CE3807">
        <v>1140.4914799288999</v>
      </c>
      <c r="CF3807" t="b">
        <f t="shared" ca="1" si="1470"/>
        <v>1</v>
      </c>
    </row>
    <row r="3808" spans="2:84" x14ac:dyDescent="0.25">
      <c r="B3808" s="2">
        <v>43045</v>
      </c>
      <c r="C3808">
        <f t="shared" ca="1" si="1471"/>
        <v>0</v>
      </c>
      <c r="D3808">
        <f t="shared" ca="1" si="1472"/>
        <v>3</v>
      </c>
      <c r="E3808">
        <f ca="1">IF($B3808&lt;VLOOKUP(E$6&amp;" Equity",Param,4,0),"",IFERROR(VLOOKUP($B3808,OFFSET(Input!$A$1,0,MATCH(Index!E$6&amp;" Equity",Input!$1:$1,0)-1,10000,2),2,0),E3807))</f>
        <v>87.99</v>
      </c>
      <c r="F3808" s="33">
        <v>126.11</v>
      </c>
      <c r="H3808">
        <f ca="1">IFERROR(VLOOKUP($B3808,OFFSET(Input!$A$1,0,MATCH(Index!H$6,Input!$1:$1,0)-1,10000,2),2,0),0)</f>
        <v>0</v>
      </c>
      <c r="I3808">
        <f ca="1">IFERROR(VLOOKUP($B3808,OFFSET(Input!$A$1,0,MATCH(Index!I$6,Input!$1:$1,0)-1,10000,2),2,0),0)</f>
        <v>0</v>
      </c>
      <c r="K3808">
        <f t="shared" ca="1" si="1473"/>
        <v>122.97424682749605</v>
      </c>
      <c r="L3808" s="30">
        <f t="shared" ca="1" si="1474"/>
        <v>147.3978105675931</v>
      </c>
      <c r="N3808">
        <f t="shared" ca="1" si="1485"/>
        <v>1.1365573689546921E-4</v>
      </c>
      <c r="O3808">
        <f t="shared" ca="1" si="1486"/>
        <v>3.7338672973373575E-3</v>
      </c>
      <c r="Q3808">
        <f t="shared" ca="1" si="1499"/>
        <v>2.146276533909601E-2</v>
      </c>
      <c r="R3808">
        <f t="shared" ca="1" si="1498"/>
        <v>8.2103994566321351E-2</v>
      </c>
      <c r="T3808">
        <f t="shared" ca="1" si="1509"/>
        <v>1.8458806323343485E-2</v>
      </c>
      <c r="U3808">
        <f t="shared" ca="1" si="1504"/>
        <v>8.0112043614326264E-2</v>
      </c>
      <c r="W3808">
        <f t="shared" ca="1" si="1505"/>
        <v>0.3938082256168573</v>
      </c>
      <c r="X3808">
        <f t="shared" ca="1" si="1506"/>
        <v>7.3274037528038002E-2</v>
      </c>
      <c r="Z3808">
        <f t="shared" ca="1" si="1461"/>
        <v>123.03230846109209</v>
      </c>
      <c r="AA3808">
        <f t="shared" ca="1" si="1461"/>
        <v>123.09480852502156</v>
      </c>
      <c r="AB3808">
        <f t="shared" ca="1" si="1461"/>
        <v>123.09812257561315</v>
      </c>
      <c r="AC3808">
        <f t="shared" ca="1" si="1462"/>
        <v>123.09812257561315</v>
      </c>
      <c r="AE3808">
        <f ca="1">IFERROR(VLOOKUP($B3808,OFFSET(Input!$A$1,0,MATCH(Index!AE$6&amp;" Index",Input!$1:$1,0)-1,10000,2),2,0),AE3807)</f>
        <v>9.4</v>
      </c>
      <c r="AF3808">
        <f t="shared" ca="1" si="1510"/>
        <v>10.287333333333335</v>
      </c>
      <c r="AG3808">
        <f t="shared" ca="1" si="1510"/>
        <v>10.183500000000002</v>
      </c>
      <c r="AH3808">
        <f t="shared" ca="1" si="1510"/>
        <v>10.0792</v>
      </c>
      <c r="AI3808">
        <f t="shared" ca="1" si="1511"/>
        <v>10.183500000000002</v>
      </c>
      <c r="AK3808">
        <f t="shared" ca="1" si="1512"/>
        <v>-1</v>
      </c>
      <c r="AL3808">
        <f t="shared" ca="1" si="1513"/>
        <v>1</v>
      </c>
      <c r="AN3808" t="str">
        <f t="shared" ca="1" si="1465"/>
        <v>Not Down</v>
      </c>
      <c r="AO3808" t="str">
        <f t="shared" ca="1" si="1482"/>
        <v>Not Up</v>
      </c>
      <c r="AQ3808">
        <f t="shared" ca="1" si="1463"/>
        <v>1</v>
      </c>
      <c r="AR3808">
        <f t="shared" ca="1" si="1464"/>
        <v>0</v>
      </c>
      <c r="AT3808">
        <f t="shared" ca="1" si="1500"/>
        <v>1</v>
      </c>
      <c r="AU3808">
        <f t="shared" ca="1" si="1501"/>
        <v>0</v>
      </c>
      <c r="AW3808" s="34">
        <f t="shared" ca="1" si="1466"/>
        <v>2.2190040256101187E-2</v>
      </c>
      <c r="AX3808" s="34">
        <f t="shared" ca="1" si="1467"/>
        <v>1.8458764531671491E-2</v>
      </c>
      <c r="AY3808" s="23">
        <f t="shared" ca="1" si="1514"/>
        <v>2.2190040256101187E-2</v>
      </c>
      <c r="BA3808" s="6">
        <f t="shared" ca="1" si="1507"/>
        <v>1.5</v>
      </c>
      <c r="BB3808">
        <f t="shared" ca="1" si="1508"/>
        <v>1.5</v>
      </c>
      <c r="BC3808" t="str">
        <f t="shared" ca="1" si="1494"/>
        <v>HYG UP Equity</v>
      </c>
      <c r="BD3808" t="str">
        <f t="shared" ca="1" si="1495"/>
        <v>HYG UP Equity</v>
      </c>
      <c r="BF3808">
        <f t="shared" ca="1" si="1459"/>
        <v>1</v>
      </c>
      <c r="BG3808">
        <f t="shared" ca="1" si="1460"/>
        <v>0</v>
      </c>
      <c r="BI3808">
        <f t="shared" ca="1" si="1496"/>
        <v>1</v>
      </c>
      <c r="BJ3808">
        <f t="shared" ca="1" si="1497"/>
        <v>0</v>
      </c>
      <c r="BL3808">
        <f t="shared" ca="1" si="1502"/>
        <v>11.8813354902502</v>
      </c>
      <c r="BM3808">
        <f t="shared" ca="1" si="1503"/>
        <v>0</v>
      </c>
      <c r="BN3808" s="9">
        <f t="shared" ca="1" si="1492"/>
        <v>1</v>
      </c>
      <c r="BO3808" s="9">
        <f t="shared" ca="1" si="1493"/>
        <v>0</v>
      </c>
      <c r="BP3808" s="9">
        <f t="shared" ca="1" si="1487"/>
        <v>1</v>
      </c>
      <c r="BQ3808" s="9">
        <f t="shared" ca="1" si="1488"/>
        <v>0</v>
      </c>
      <c r="BR3808">
        <f t="shared" ca="1" si="1489"/>
        <v>1461.0982832183167</v>
      </c>
      <c r="BS3808">
        <f t="shared" ca="1" si="1490"/>
        <v>1.1366219595343452E-4</v>
      </c>
      <c r="BT3808">
        <f t="shared" ca="1" si="1491"/>
        <v>5.4166666666666671E-5</v>
      </c>
      <c r="BU3808">
        <f t="shared" ca="1" si="1468"/>
        <v>0</v>
      </c>
      <c r="BV3808">
        <f t="shared" ca="1" si="1469"/>
        <v>0</v>
      </c>
      <c r="BW3808" s="35">
        <f ca="1">IFERROR(VLOOKUP($B3808,OFFSET(Input!$A$1,0,MATCH(Index!BW$6&amp;" Index",Input!$1:$1,0)-1,10000,2),2,0)/100,BW3807)</f>
        <v>1.1599999999999999E-2</v>
      </c>
      <c r="BX3808">
        <f t="shared" ca="1" si="1475"/>
        <v>9.2664932744223993E-2</v>
      </c>
      <c r="BY3808">
        <f t="shared" ca="1" si="1476"/>
        <v>4.7520478330371277E-2</v>
      </c>
      <c r="BZ3808">
        <f t="shared" ca="1" si="1477"/>
        <v>-5.5123754863230671E-2</v>
      </c>
      <c r="CA3808">
        <f t="shared" ca="1" si="1478"/>
        <v>0.19444614911235356</v>
      </c>
      <c r="CB3808">
        <f t="shared" ca="1" si="1479"/>
        <v>0</v>
      </c>
      <c r="CC3808">
        <f t="shared" ca="1" si="1480"/>
        <v>-8.6301682547238606E-4</v>
      </c>
      <c r="CD3808">
        <f t="shared" ca="1" si="1481"/>
        <v>1140.4906169120852</v>
      </c>
      <c r="CE3808">
        <v>1140.49061691207</v>
      </c>
      <c r="CF3808" t="b">
        <f t="shared" ca="1" si="1470"/>
        <v>1</v>
      </c>
    </row>
    <row r="3809" spans="2:84" x14ac:dyDescent="0.25">
      <c r="B3809" s="2">
        <v>43046</v>
      </c>
      <c r="C3809">
        <f t="shared" ca="1" si="1471"/>
        <v>0</v>
      </c>
      <c r="D3809">
        <f t="shared" ca="1" si="1472"/>
        <v>4</v>
      </c>
      <c r="E3809">
        <f ca="1">IF($B3809&lt;VLOOKUP(E$6&amp;" Equity",Param,4,0),"",IFERROR(VLOOKUP($B3809,OFFSET(Input!$A$1,0,MATCH(Index!E$6&amp;" Equity",Input!$1:$1,0)-1,10000,2),2,0),E3808))</f>
        <v>87.74</v>
      </c>
      <c r="F3809" s="33">
        <v>126.64</v>
      </c>
      <c r="H3809">
        <f ca="1">IFERROR(VLOOKUP($B3809,OFFSET(Input!$A$1,0,MATCH(Index!H$6,Input!$1:$1,0)-1,10000,2),2,0),0)</f>
        <v>0</v>
      </c>
      <c r="I3809">
        <f ca="1">IFERROR(VLOOKUP($B3809,OFFSET(Input!$A$1,0,MATCH(Index!I$6,Input!$1:$1,0)-1,10000,2),2,0),0)</f>
        <v>0</v>
      </c>
      <c r="K3809">
        <f t="shared" ca="1" si="1473"/>
        <v>122.62484846737701</v>
      </c>
      <c r="L3809" s="30">
        <f t="shared" ca="1" si="1474"/>
        <v>148.01727642756316</v>
      </c>
      <c r="N3809">
        <f t="shared" ca="1" si="1485"/>
        <v>-2.8452759194014681E-3</v>
      </c>
      <c r="O3809">
        <f t="shared" ca="1" si="1486"/>
        <v>4.1938736049736552E-3</v>
      </c>
      <c r="Q3809">
        <f t="shared" ca="1" si="1499"/>
        <v>2.5780987014673296E-2</v>
      </c>
      <c r="R3809">
        <f t="shared" ca="1" si="1498"/>
        <v>7.88014683869738E-2</v>
      </c>
      <c r="T3809">
        <f t="shared" ca="1" si="1509"/>
        <v>2.0852803852729421E-2</v>
      </c>
      <c r="U3809">
        <f t="shared" ca="1" si="1504"/>
        <v>8.1282344153139258E-2</v>
      </c>
      <c r="W3809">
        <f t="shared" ca="1" si="1505"/>
        <v>0.19357142234315863</v>
      </c>
      <c r="X3809">
        <f t="shared" ca="1" si="1506"/>
        <v>-3.4260717139661681E-2</v>
      </c>
      <c r="Z3809">
        <f t="shared" ca="1" si="1461"/>
        <v>122.96472678066178</v>
      </c>
      <c r="AA3809">
        <f t="shared" ca="1" si="1461"/>
        <v>123.06867265330166</v>
      </c>
      <c r="AB3809">
        <f t="shared" ca="1" si="1461"/>
        <v>123.07554370329281</v>
      </c>
      <c r="AC3809">
        <f t="shared" ca="1" si="1462"/>
        <v>123.07554370329281</v>
      </c>
      <c r="AE3809">
        <f ca="1">IFERROR(VLOOKUP($B3809,OFFSET(Input!$A$1,0,MATCH(Index!AE$6&amp;" Index",Input!$1:$1,0)-1,10000,2),2,0),AE3808)</f>
        <v>9.89</v>
      </c>
      <c r="AF3809">
        <f t="shared" ca="1" si="1510"/>
        <v>10.259333333333336</v>
      </c>
      <c r="AG3809">
        <f t="shared" ca="1" si="1510"/>
        <v>10.174000000000001</v>
      </c>
      <c r="AH3809">
        <f t="shared" ca="1" si="1510"/>
        <v>10.0944</v>
      </c>
      <c r="AI3809">
        <f t="shared" ca="1" si="1511"/>
        <v>10.174000000000001</v>
      </c>
      <c r="AK3809">
        <f t="shared" ca="1" si="1512"/>
        <v>-1</v>
      </c>
      <c r="AL3809">
        <f t="shared" ca="1" si="1513"/>
        <v>1</v>
      </c>
      <c r="AN3809" t="str">
        <f t="shared" ca="1" si="1465"/>
        <v>Not Down</v>
      </c>
      <c r="AO3809" t="str">
        <f t="shared" ca="1" si="1482"/>
        <v>Not Up</v>
      </c>
      <c r="AQ3809">
        <f t="shared" ca="1" si="1463"/>
        <v>1</v>
      </c>
      <c r="AR3809">
        <f t="shared" ca="1" si="1464"/>
        <v>0</v>
      </c>
      <c r="AT3809">
        <f t="shared" ca="1" si="1500"/>
        <v>1</v>
      </c>
      <c r="AU3809">
        <f t="shared" ca="1" si="1501"/>
        <v>0</v>
      </c>
      <c r="AW3809" s="34">
        <f t="shared" ca="1" si="1466"/>
        <v>2.146276533909601E-2</v>
      </c>
      <c r="AX3809" s="34">
        <f t="shared" ca="1" si="1467"/>
        <v>1.8458806323343485E-2</v>
      </c>
      <c r="AY3809" s="23">
        <f t="shared" ca="1" si="1514"/>
        <v>2.146276533909601E-2</v>
      </c>
      <c r="BA3809" s="6">
        <f t="shared" ca="1" si="1507"/>
        <v>1.5</v>
      </c>
      <c r="BB3809">
        <f t="shared" ca="1" si="1508"/>
        <v>1.5</v>
      </c>
      <c r="BC3809" t="str">
        <f t="shared" ca="1" si="1494"/>
        <v>HYG UP Equity</v>
      </c>
      <c r="BD3809" t="str">
        <f t="shared" ca="1" si="1495"/>
        <v>HYG UP Equity</v>
      </c>
      <c r="BF3809">
        <f t="shared" ca="1" si="1459"/>
        <v>1</v>
      </c>
      <c r="BG3809">
        <f t="shared" ca="1" si="1460"/>
        <v>0</v>
      </c>
      <c r="BI3809">
        <f t="shared" ca="1" si="1496"/>
        <v>1</v>
      </c>
      <c r="BJ3809">
        <f t="shared" ca="1" si="1497"/>
        <v>0</v>
      </c>
      <c r="BL3809">
        <f t="shared" ca="1" si="1502"/>
        <v>11.8813354902502</v>
      </c>
      <c r="BM3809">
        <f t="shared" ca="1" si="1503"/>
        <v>0</v>
      </c>
      <c r="BN3809" s="9">
        <f t="shared" ca="1" si="1492"/>
        <v>1</v>
      </c>
      <c r="BO3809" s="9">
        <f t="shared" ca="1" si="1493"/>
        <v>0</v>
      </c>
      <c r="BP3809" s="9">
        <f t="shared" ca="1" si="1487"/>
        <v>1</v>
      </c>
      <c r="BQ3809" s="9">
        <f t="shared" ca="1" si="1488"/>
        <v>0</v>
      </c>
      <c r="BR3809">
        <f t="shared" ca="1" si="1489"/>
        <v>1456.9469640819991</v>
      </c>
      <c r="BS3809">
        <f t="shared" ca="1" si="1490"/>
        <v>-2.8412319581770928E-3</v>
      </c>
      <c r="BT3809">
        <f t="shared" ca="1" si="1491"/>
        <v>1.8055555555555558E-5</v>
      </c>
      <c r="BU3809">
        <f t="shared" ca="1" si="1468"/>
        <v>0</v>
      </c>
      <c r="BV3809">
        <f t="shared" ca="1" si="1469"/>
        <v>0</v>
      </c>
      <c r="BW3809" s="35">
        <f ca="1">IFERROR(VLOOKUP($B3809,OFFSET(Input!$A$1,0,MATCH(Index!BW$6&amp;" Index",Input!$1:$1,0)-1,10000,2),2,0)/100,BW3808)</f>
        <v>1.1599999999999999E-2</v>
      </c>
      <c r="BX3809">
        <f t="shared" ca="1" si="1475"/>
        <v>3.0888287541368981E-2</v>
      </c>
      <c r="BY3809">
        <f t="shared" ca="1" si="1476"/>
        <v>1.5840147457112295E-2</v>
      </c>
      <c r="BZ3809">
        <f t="shared" ca="1" si="1477"/>
        <v>-1.8374571050250262E-2</v>
      </c>
      <c r="CA3809">
        <f t="shared" ca="1" si="1478"/>
        <v>-4.8605975831575865</v>
      </c>
      <c r="CB3809">
        <f t="shared" ca="1" si="1479"/>
        <v>0</v>
      </c>
      <c r="CC3809">
        <f t="shared" ca="1" si="1480"/>
        <v>-4.9257005892063184</v>
      </c>
      <c r="CD3809">
        <f t="shared" ca="1" si="1481"/>
        <v>1135.5649163228788</v>
      </c>
      <c r="CE3809">
        <v>1135.56491632287</v>
      </c>
      <c r="CF3809" t="b">
        <f t="shared" ca="1" si="1470"/>
        <v>1</v>
      </c>
    </row>
    <row r="3810" spans="2:84" x14ac:dyDescent="0.25">
      <c r="B3810" s="2">
        <v>43047</v>
      </c>
      <c r="C3810">
        <f t="shared" ca="1" si="1471"/>
        <v>0</v>
      </c>
      <c r="D3810">
        <f t="shared" ca="1" si="1472"/>
        <v>5</v>
      </c>
      <c r="E3810">
        <f ca="1">IF($B3810&lt;VLOOKUP(E$6&amp;" Equity",Param,4,0),"",IFERROR(VLOOKUP($B3810,OFFSET(Input!$A$1,0,MATCH(Index!E$6&amp;" Equity",Input!$1:$1,0)-1,10000,2),2,0),E3809))</f>
        <v>87.35</v>
      </c>
      <c r="F3810" s="33">
        <v>126.36</v>
      </c>
      <c r="H3810">
        <f ca="1">IFERROR(VLOOKUP($B3810,OFFSET(Input!$A$1,0,MATCH(Index!H$6,Input!$1:$1,0)-1,10000,2),2,0),0)</f>
        <v>0</v>
      </c>
      <c r="I3810">
        <f ca="1">IFERROR(VLOOKUP($B3810,OFFSET(Input!$A$1,0,MATCH(Index!I$6,Input!$1:$1,0)-1,10000,2),2,0),0)</f>
        <v>0</v>
      </c>
      <c r="K3810">
        <f t="shared" ca="1" si="1473"/>
        <v>122.07978702559132</v>
      </c>
      <c r="L3810" s="30">
        <f t="shared" ca="1" si="1474"/>
        <v>147.69001144493748</v>
      </c>
      <c r="N3810">
        <f t="shared" ca="1" si="1485"/>
        <v>-4.4548591580022999E-3</v>
      </c>
      <c r="O3810">
        <f t="shared" ca="1" si="1486"/>
        <v>-2.2134396388721186E-3</v>
      </c>
      <c r="Q3810">
        <f t="shared" ca="1" si="1499"/>
        <v>3.1040644971915277E-2</v>
      </c>
      <c r="R3810">
        <f t="shared" ca="1" si="1498"/>
        <v>7.5858955284538038E-2</v>
      </c>
      <c r="T3810">
        <f t="shared" ca="1" si="1509"/>
        <v>2.5919996704291265E-2</v>
      </c>
      <c r="U3810">
        <f t="shared" ca="1" si="1504"/>
        <v>8.1373076283059578E-2</v>
      </c>
      <c r="W3810">
        <f t="shared" ca="1" si="1505"/>
        <v>0.12762375287404387</v>
      </c>
      <c r="X3810">
        <f t="shared" ca="1" si="1506"/>
        <v>4.3111882486966159E-2</v>
      </c>
      <c r="Z3810">
        <f t="shared" ca="1" si="1461"/>
        <v>122.87743426739492</v>
      </c>
      <c r="AA3810">
        <f t="shared" ca="1" si="1461"/>
        <v>123.02154686553403</v>
      </c>
      <c r="AB3810">
        <f t="shared" ca="1" si="1461"/>
        <v>123.03617289813428</v>
      </c>
      <c r="AC3810">
        <f t="shared" ca="1" si="1462"/>
        <v>123.03617289813428</v>
      </c>
      <c r="AE3810">
        <f ca="1">IFERROR(VLOOKUP($B3810,OFFSET(Input!$A$1,0,MATCH(Index!AE$6&amp;" Index",Input!$1:$1,0)-1,10000,2),2,0),AE3809)</f>
        <v>9.7799999999999994</v>
      </c>
      <c r="AF3810">
        <f t="shared" ca="1" si="1510"/>
        <v>10.24</v>
      </c>
      <c r="AG3810">
        <f t="shared" ca="1" si="1510"/>
        <v>10.170500000000001</v>
      </c>
      <c r="AH3810">
        <f t="shared" ca="1" si="1510"/>
        <v>10.1004</v>
      </c>
      <c r="AI3810">
        <f t="shared" ca="1" si="1511"/>
        <v>10.170500000000001</v>
      </c>
      <c r="AK3810">
        <f t="shared" ca="1" si="1512"/>
        <v>-1</v>
      </c>
      <c r="AL3810">
        <f t="shared" ca="1" si="1513"/>
        <v>1</v>
      </c>
      <c r="AN3810" t="str">
        <f t="shared" ca="1" si="1465"/>
        <v>Not Down</v>
      </c>
      <c r="AO3810" t="str">
        <f t="shared" ca="1" si="1482"/>
        <v>Not Up</v>
      </c>
      <c r="AQ3810">
        <f t="shared" ca="1" si="1463"/>
        <v>1</v>
      </c>
      <c r="AR3810">
        <f t="shared" ca="1" si="1464"/>
        <v>0</v>
      </c>
      <c r="AT3810">
        <f t="shared" ca="1" si="1500"/>
        <v>1</v>
      </c>
      <c r="AU3810">
        <f t="shared" ca="1" si="1501"/>
        <v>0</v>
      </c>
      <c r="AW3810" s="34">
        <f t="shared" ca="1" si="1466"/>
        <v>2.5780987014673296E-2</v>
      </c>
      <c r="AX3810" s="34">
        <f t="shared" ca="1" si="1467"/>
        <v>2.0852803852729421E-2</v>
      </c>
      <c r="AY3810" s="23">
        <f t="shared" ca="1" si="1514"/>
        <v>2.5780987014673296E-2</v>
      </c>
      <c r="BA3810" s="6">
        <f t="shared" ca="1" si="1507"/>
        <v>1.5</v>
      </c>
      <c r="BB3810">
        <f t="shared" ca="1" si="1508"/>
        <v>1.5</v>
      </c>
      <c r="BC3810" t="str">
        <f t="shared" ca="1" si="1494"/>
        <v>HYG UP Equity</v>
      </c>
      <c r="BD3810" t="str">
        <f t="shared" ca="1" si="1495"/>
        <v>HYG UP Equity</v>
      </c>
      <c r="BF3810">
        <f t="shared" ca="1" si="1459"/>
        <v>1</v>
      </c>
      <c r="BG3810">
        <f t="shared" ca="1" si="1460"/>
        <v>0</v>
      </c>
      <c r="BI3810">
        <f t="shared" ca="1" si="1496"/>
        <v>1</v>
      </c>
      <c r="BJ3810">
        <f t="shared" ca="1" si="1497"/>
        <v>0</v>
      </c>
      <c r="BL3810">
        <f t="shared" ca="1" si="1502"/>
        <v>11.8813354902502</v>
      </c>
      <c r="BM3810">
        <f t="shared" ca="1" si="1503"/>
        <v>0</v>
      </c>
      <c r="BN3810" s="9">
        <f t="shared" ca="1" si="1492"/>
        <v>1</v>
      </c>
      <c r="BO3810" s="9">
        <f t="shared" ca="1" si="1493"/>
        <v>0</v>
      </c>
      <c r="BP3810" s="9">
        <f t="shared" ca="1" si="1487"/>
        <v>1</v>
      </c>
      <c r="BQ3810" s="9">
        <f t="shared" ca="1" si="1488"/>
        <v>0</v>
      </c>
      <c r="BR3810">
        <f t="shared" ca="1" si="1489"/>
        <v>1450.4709062293439</v>
      </c>
      <c r="BS3810">
        <f t="shared" ca="1" si="1490"/>
        <v>-4.4449509915659435E-3</v>
      </c>
      <c r="BT3810">
        <f t="shared" ca="1" si="1491"/>
        <v>1.8055555555555558E-5</v>
      </c>
      <c r="BU3810">
        <f t="shared" ca="1" si="1468"/>
        <v>0</v>
      </c>
      <c r="BV3810">
        <f t="shared" ca="1" si="1469"/>
        <v>0</v>
      </c>
      <c r="BW3810" s="35">
        <f ca="1">IFERROR(VLOOKUP($B3810,OFFSET(Input!$A$1,0,MATCH(Index!BW$6&amp;" Index",Input!$1:$1,0)-1,10000,2),2,0)/100,BW3809)</f>
        <v>1.1599999999999999E-2</v>
      </c>
      <c r="BX3810">
        <f t="shared" ca="1" si="1475"/>
        <v>3.0754883150411309E-2</v>
      </c>
      <c r="BY3810">
        <f t="shared" ca="1" si="1476"/>
        <v>1.5771734948928872E-2</v>
      </c>
      <c r="BZ3810">
        <f t="shared" ca="1" si="1477"/>
        <v>-1.8295212540757493E-2</v>
      </c>
      <c r="CA3810">
        <f t="shared" ca="1" si="1478"/>
        <v>-7.5712956011953176</v>
      </c>
      <c r="CB3810">
        <f t="shared" ca="1" si="1479"/>
        <v>0</v>
      </c>
      <c r="CC3810">
        <f t="shared" ca="1" si="1480"/>
        <v>-7.6361174318354159</v>
      </c>
      <c r="CD3810">
        <f t="shared" ca="1" si="1481"/>
        <v>1127.9287988910435</v>
      </c>
      <c r="CE3810">
        <v>1127.9287988910301</v>
      </c>
      <c r="CF3810" t="b">
        <f t="shared" ca="1" si="1470"/>
        <v>1</v>
      </c>
    </row>
    <row r="3811" spans="2:84" x14ac:dyDescent="0.25">
      <c r="B3811" s="2">
        <v>43048</v>
      </c>
      <c r="C3811">
        <f t="shared" ca="1" si="1471"/>
        <v>0</v>
      </c>
      <c r="D3811">
        <f t="shared" ca="1" si="1472"/>
        <v>0</v>
      </c>
      <c r="E3811">
        <f ca="1">IF($B3811&lt;VLOOKUP(E$6&amp;" Equity",Param,4,0),"",IFERROR(VLOOKUP($B3811,OFFSET(Input!$A$1,0,MATCH(Index!E$6&amp;" Equity",Input!$1:$1,0)-1,10000,2),2,0),E3810))</f>
        <v>86.92</v>
      </c>
      <c r="F3811" s="33">
        <v>126</v>
      </c>
      <c r="H3811">
        <f ca="1">IFERROR(VLOOKUP($B3811,OFFSET(Input!$A$1,0,MATCH(Index!H$6,Input!$1:$1,0)-1,10000,2),2,0),0)</f>
        <v>0</v>
      </c>
      <c r="I3811">
        <f ca="1">IFERROR(VLOOKUP($B3811,OFFSET(Input!$A$1,0,MATCH(Index!I$6,Input!$1:$1,0)-1,10000,2),2,0),0)</f>
        <v>0</v>
      </c>
      <c r="K3811">
        <f t="shared" ca="1" si="1473"/>
        <v>121.47882184618658</v>
      </c>
      <c r="L3811" s="30">
        <f t="shared" ca="1" si="1474"/>
        <v>147.26924218156159</v>
      </c>
      <c r="N3811">
        <f t="shared" ca="1" si="1485"/>
        <v>-4.9348811918366415E-3</v>
      </c>
      <c r="O3811">
        <f t="shared" ca="1" si="1486"/>
        <v>-2.8530689824063991E-3</v>
      </c>
      <c r="Q3811">
        <f t="shared" ca="1" si="1499"/>
        <v>3.9218584357689837E-2</v>
      </c>
      <c r="R3811">
        <f t="shared" ca="1" si="1498"/>
        <v>7.5352766526147738E-2</v>
      </c>
      <c r="T3811">
        <f t="shared" ca="1" si="1509"/>
        <v>3.1024974253400613E-2</v>
      </c>
      <c r="U3811">
        <f t="shared" ca="1" si="1504"/>
        <v>8.0600726744082071E-2</v>
      </c>
      <c r="W3811">
        <f t="shared" ca="1" si="1505"/>
        <v>0.18622896567608249</v>
      </c>
      <c r="X3811">
        <f t="shared" ca="1" si="1506"/>
        <v>0.13155131067558398</v>
      </c>
      <c r="Z3811">
        <f t="shared" ca="1" si="1461"/>
        <v>122.74535517317808</v>
      </c>
      <c r="AA3811">
        <f t="shared" ca="1" si="1461"/>
        <v>122.95133188106459</v>
      </c>
      <c r="AB3811">
        <f t="shared" ca="1" si="1461"/>
        <v>122.96663951100338</v>
      </c>
      <c r="AC3811">
        <f t="shared" ca="1" si="1462"/>
        <v>122.96663951100338</v>
      </c>
      <c r="AE3811">
        <f ca="1">IFERROR(VLOOKUP($B3811,OFFSET(Input!$A$1,0,MATCH(Index!AE$6&amp;" Index",Input!$1:$1,0)-1,10000,2),2,0),AE3810)</f>
        <v>10.5</v>
      </c>
      <c r="AF3811">
        <f t="shared" ca="1" si="1510"/>
        <v>10.270000000000001</v>
      </c>
      <c r="AG3811">
        <f t="shared" ca="1" si="1510"/>
        <v>10.200000000000001</v>
      </c>
      <c r="AH3811">
        <f t="shared" ca="1" si="1510"/>
        <v>10.152800000000001</v>
      </c>
      <c r="AI3811">
        <f t="shared" ca="1" si="1511"/>
        <v>10.200000000000001</v>
      </c>
      <c r="AK3811">
        <f t="shared" ca="1" si="1512"/>
        <v>-1</v>
      </c>
      <c r="AL3811">
        <f t="shared" ca="1" si="1513"/>
        <v>1</v>
      </c>
      <c r="AN3811" t="str">
        <f t="shared" ca="1" si="1465"/>
        <v>Not Down</v>
      </c>
      <c r="AO3811" t="str">
        <f t="shared" ca="1" si="1482"/>
        <v>Not Up</v>
      </c>
      <c r="AQ3811">
        <f t="shared" ca="1" si="1463"/>
        <v>1</v>
      </c>
      <c r="AR3811">
        <f t="shared" ca="1" si="1464"/>
        <v>0</v>
      </c>
      <c r="AT3811">
        <f t="shared" ca="1" si="1500"/>
        <v>1</v>
      </c>
      <c r="AU3811">
        <f t="shared" ca="1" si="1501"/>
        <v>0</v>
      </c>
      <c r="AW3811" s="34">
        <f t="shared" ca="1" si="1466"/>
        <v>3.1040644971915277E-2</v>
      </c>
      <c r="AX3811" s="34">
        <f t="shared" ca="1" si="1467"/>
        <v>2.5919996704291265E-2</v>
      </c>
      <c r="AY3811" s="23">
        <f t="shared" ca="1" si="1514"/>
        <v>3.1040644971915277E-2</v>
      </c>
      <c r="BA3811" s="6">
        <f t="shared" ca="1" si="1507"/>
        <v>1.5</v>
      </c>
      <c r="BB3811">
        <f t="shared" ca="1" si="1508"/>
        <v>1.5</v>
      </c>
      <c r="BC3811" t="str">
        <f t="shared" ca="1" si="1494"/>
        <v>HYG UP Equity</v>
      </c>
      <c r="BD3811" t="str">
        <f t="shared" ca="1" si="1495"/>
        <v>HYG UP Equity</v>
      </c>
      <c r="BF3811">
        <f t="shared" ca="1" si="1459"/>
        <v>1</v>
      </c>
      <c r="BG3811">
        <f t="shared" ca="1" si="1460"/>
        <v>0</v>
      </c>
      <c r="BI3811">
        <f t="shared" ca="1" si="1496"/>
        <v>1</v>
      </c>
      <c r="BJ3811">
        <f t="shared" ca="1" si="1497"/>
        <v>0</v>
      </c>
      <c r="BL3811">
        <f t="shared" ca="1" si="1502"/>
        <v>11.8813354902502</v>
      </c>
      <c r="BM3811">
        <f t="shared" ca="1" si="1503"/>
        <v>0</v>
      </c>
      <c r="BN3811" s="9">
        <f t="shared" ca="1" si="1492"/>
        <v>1</v>
      </c>
      <c r="BO3811" s="9">
        <f t="shared" ca="1" si="1493"/>
        <v>0</v>
      </c>
      <c r="BP3811" s="9">
        <f t="shared" ca="1" si="1487"/>
        <v>1</v>
      </c>
      <c r="BQ3811" s="9">
        <f t="shared" ca="1" si="1488"/>
        <v>0</v>
      </c>
      <c r="BR3811">
        <f t="shared" ca="1" si="1489"/>
        <v>1443.3306373148778</v>
      </c>
      <c r="BS3811">
        <f t="shared" ca="1" si="1490"/>
        <v>-4.922724670864298E-3</v>
      </c>
      <c r="BT3811">
        <f t="shared" ca="1" si="1491"/>
        <v>1.8055555555555558E-5</v>
      </c>
      <c r="BU3811">
        <f t="shared" ca="1" si="1468"/>
        <v>0</v>
      </c>
      <c r="BV3811">
        <f t="shared" ca="1" si="1469"/>
        <v>0</v>
      </c>
      <c r="BW3811" s="35">
        <f ca="1">IFERROR(VLOOKUP($B3811,OFFSET(Input!$A$1,0,MATCH(Index!BW$6&amp;" Index",Input!$1:$1,0)-1,10000,2),2,0)/100,BW3810)</f>
        <v>1.1599999999999999E-2</v>
      </c>
      <c r="BX3811">
        <f t="shared" ca="1" si="1475"/>
        <v>3.0548071636632434E-2</v>
      </c>
      <c r="BY3811">
        <f t="shared" ca="1" si="1476"/>
        <v>1.5665677762375603E-2</v>
      </c>
      <c r="BZ3811">
        <f t="shared" ca="1" si="1477"/>
        <v>-1.8172186204355699E-2</v>
      </c>
      <c r="CA3811">
        <f t="shared" ca="1" si="1478"/>
        <v>-8.3287243879189123</v>
      </c>
      <c r="CB3811">
        <f t="shared" ca="1" si="1479"/>
        <v>0</v>
      </c>
      <c r="CC3811">
        <f t="shared" ca="1" si="1480"/>
        <v>-8.3931103235222757</v>
      </c>
      <c r="CD3811">
        <f t="shared" ca="1" si="1481"/>
        <v>1119.5356885675212</v>
      </c>
      <c r="CE3811">
        <v>1119.5356885675101</v>
      </c>
      <c r="CF3811" t="b">
        <f t="shared" ca="1" si="1470"/>
        <v>1</v>
      </c>
    </row>
    <row r="3812" spans="2:84" x14ac:dyDescent="0.25">
      <c r="B3812" s="2">
        <v>43049</v>
      </c>
      <c r="C3812">
        <f t="shared" ca="1" si="1471"/>
        <v>0</v>
      </c>
      <c r="D3812">
        <f t="shared" ca="1" si="1472"/>
        <v>0</v>
      </c>
      <c r="E3812">
        <f ca="1">IF($B3812&lt;VLOOKUP(E$6&amp;" Equity",Param,4,0),"",IFERROR(VLOOKUP($B3812,OFFSET(Input!$A$1,0,MATCH(Index!E$6&amp;" Equity",Input!$1:$1,0)-1,10000,2),2,0),E3811))</f>
        <v>87.11</v>
      </c>
      <c r="F3812" s="33">
        <v>124.1</v>
      </c>
      <c r="H3812">
        <f ca="1">IFERROR(VLOOKUP($B3812,OFFSET(Input!$A$1,0,MATCH(Index!H$6,Input!$1:$1,0)-1,10000,2),2,0),0)</f>
        <v>0</v>
      </c>
      <c r="I3812">
        <f ca="1">IFERROR(VLOOKUP($B3812,OFFSET(Input!$A$1,0,MATCH(Index!I$6,Input!$1:$1,0)-1,10000,2),2,0),0)</f>
        <v>0</v>
      </c>
      <c r="K3812">
        <f t="shared" ca="1" si="1473"/>
        <v>121.74436459987703</v>
      </c>
      <c r="L3812" s="30">
        <f t="shared" ca="1" si="1474"/>
        <v>145.04851551374438</v>
      </c>
      <c r="N3812">
        <f t="shared" ca="1" si="1485"/>
        <v>2.1835324425716765E-3</v>
      </c>
      <c r="O3812">
        <f t="shared" ca="1" si="1486"/>
        <v>-1.5194214740916643E-2</v>
      </c>
      <c r="Q3812">
        <f t="shared" ca="1" si="1499"/>
        <v>3.837043342020182E-2</v>
      </c>
      <c r="R3812">
        <f t="shared" ca="1" si="1498"/>
        <v>0.10198049281004767</v>
      </c>
      <c r="T3812">
        <f t="shared" ca="1" si="1509"/>
        <v>3.1938040360176487E-2</v>
      </c>
      <c r="U3812">
        <f t="shared" ca="1" si="1504"/>
        <v>9.3575298091459785E-2</v>
      </c>
      <c r="W3812">
        <f t="shared" ca="1" si="1505"/>
        <v>-0.18837585791769682</v>
      </c>
      <c r="X3812">
        <f t="shared" ca="1" si="1506"/>
        <v>-4.3508431274406824E-2</v>
      </c>
      <c r="Z3812">
        <f t="shared" ca="1" si="1461"/>
        <v>122.60642685544194</v>
      </c>
      <c r="AA3812">
        <f t="shared" ca="1" si="1461"/>
        <v>122.89161040937229</v>
      </c>
      <c r="AB3812">
        <f t="shared" ca="1" si="1461"/>
        <v>122.91496525877923</v>
      </c>
      <c r="AC3812">
        <f t="shared" ca="1" si="1462"/>
        <v>122.91496525877923</v>
      </c>
      <c r="AE3812">
        <f ca="1">IFERROR(VLOOKUP($B3812,OFFSET(Input!$A$1,0,MATCH(Index!AE$6&amp;" Index",Input!$1:$1,0)-1,10000,2),2,0),AE3811)</f>
        <v>11.29</v>
      </c>
      <c r="AF3812">
        <f t="shared" ca="1" si="1510"/>
        <v>10.358000000000001</v>
      </c>
      <c r="AG3812">
        <f t="shared" ca="1" si="1510"/>
        <v>10.284000000000001</v>
      </c>
      <c r="AH3812">
        <f t="shared" ca="1" si="1510"/>
        <v>10.218400000000001</v>
      </c>
      <c r="AI3812">
        <f t="shared" ca="1" si="1511"/>
        <v>10.284000000000001</v>
      </c>
      <c r="AK3812">
        <f t="shared" ca="1" si="1512"/>
        <v>-1</v>
      </c>
      <c r="AL3812">
        <f t="shared" ca="1" si="1513"/>
        <v>1</v>
      </c>
      <c r="AN3812" t="str">
        <f t="shared" ca="1" si="1465"/>
        <v>Not Down</v>
      </c>
      <c r="AO3812" t="str">
        <f t="shared" ca="1" si="1482"/>
        <v>Not Up</v>
      </c>
      <c r="AQ3812">
        <f t="shared" ca="1" si="1463"/>
        <v>1</v>
      </c>
      <c r="AR3812">
        <f t="shared" ca="1" si="1464"/>
        <v>0</v>
      </c>
      <c r="AT3812">
        <f t="shared" ca="1" si="1500"/>
        <v>1</v>
      </c>
      <c r="AU3812">
        <f t="shared" ca="1" si="1501"/>
        <v>0</v>
      </c>
      <c r="AW3812" s="34">
        <f t="shared" ca="1" si="1466"/>
        <v>3.9218584357689837E-2</v>
      </c>
      <c r="AX3812" s="34">
        <f t="shared" ca="1" si="1467"/>
        <v>3.1024974253400613E-2</v>
      </c>
      <c r="AY3812" s="23">
        <f t="shared" ca="1" si="1514"/>
        <v>3.9218584357689837E-2</v>
      </c>
      <c r="BA3812" s="6">
        <f t="shared" ca="1" si="1507"/>
        <v>1.2749057830333488</v>
      </c>
      <c r="BB3812">
        <f t="shared" ca="1" si="1508"/>
        <v>1.2749057830333488</v>
      </c>
      <c r="BC3812" t="str">
        <f t="shared" ca="1" si="1494"/>
        <v>HYG UP Equity</v>
      </c>
      <c r="BD3812" t="str">
        <f t="shared" ca="1" si="1495"/>
        <v>HYG UP Equity</v>
      </c>
      <c r="BF3812">
        <f t="shared" ca="1" si="1459"/>
        <v>1</v>
      </c>
      <c r="BG3812">
        <f t="shared" ca="1" si="1460"/>
        <v>0</v>
      </c>
      <c r="BI3812">
        <f t="shared" ca="1" si="1496"/>
        <v>1</v>
      </c>
      <c r="BJ3812">
        <f t="shared" ca="1" si="1497"/>
        <v>0</v>
      </c>
      <c r="BL3812">
        <f t="shared" ca="1" si="1502"/>
        <v>11.8813354902502</v>
      </c>
      <c r="BM3812">
        <f t="shared" ca="1" si="1503"/>
        <v>0</v>
      </c>
      <c r="BN3812" s="9">
        <f t="shared" ca="1" si="1492"/>
        <v>0.99999999999999989</v>
      </c>
      <c r="BO3812" s="9">
        <f t="shared" ca="1" si="1493"/>
        <v>0</v>
      </c>
      <c r="BP3812" s="9">
        <f t="shared" ca="1" si="1487"/>
        <v>0.99999999999999989</v>
      </c>
      <c r="BQ3812" s="9">
        <f t="shared" ca="1" si="1488"/>
        <v>0</v>
      </c>
      <c r="BR3812">
        <f t="shared" ca="1" si="1489"/>
        <v>1446.4856398584791</v>
      </c>
      <c r="BS3812">
        <f t="shared" ca="1" si="1490"/>
        <v>2.1859180855958726E-3</v>
      </c>
      <c r="BT3812">
        <f t="shared" ca="1" si="1491"/>
        <v>1.8055555555555555E-5</v>
      </c>
      <c r="BU3812">
        <f t="shared" ca="1" si="1468"/>
        <v>4.5018843393330246E-5</v>
      </c>
      <c r="BV3812">
        <f t="shared" ca="1" si="1469"/>
        <v>0</v>
      </c>
      <c r="BW3812" s="35">
        <f ca="1">IFERROR(VLOOKUP($B3812,OFFSET(Input!$A$1,0,MATCH(Index!BW$6&amp;" Index",Input!$1:$1,0)-1,10000,2),2,0)/100,BW3811)</f>
        <v>1.1599999999999999E-2</v>
      </c>
      <c r="BX3812">
        <f t="shared" ca="1" si="1475"/>
        <v>3.0320758232037032E-2</v>
      </c>
      <c r="BY3812">
        <f t="shared" ca="1" si="1476"/>
        <v>1.5549106785660018E-2</v>
      </c>
      <c r="BZ3812">
        <f t="shared" ca="1" si="1477"/>
        <v>-1.8036963871365618E-2</v>
      </c>
      <c r="CA3812">
        <f t="shared" ca="1" si="1478"/>
        <v>3.6708199636646595</v>
      </c>
      <c r="CB3812">
        <f t="shared" ca="1" si="1479"/>
        <v>5.0400201836865381E-2</v>
      </c>
      <c r="CC3812">
        <f t="shared" ca="1" si="1480"/>
        <v>3.5565129329387317</v>
      </c>
      <c r="CD3812">
        <f t="shared" ca="1" si="1481"/>
        <v>1123.0922015004599</v>
      </c>
      <c r="CE3812">
        <v>1123.0922015004501</v>
      </c>
      <c r="CF3812" t="b">
        <f t="shared" ca="1" si="1470"/>
        <v>1</v>
      </c>
    </row>
    <row r="3813" spans="2:84" x14ac:dyDescent="0.25">
      <c r="B3813" s="2">
        <v>43052</v>
      </c>
      <c r="C3813">
        <f t="shared" ca="1" si="1471"/>
        <v>0</v>
      </c>
      <c r="D3813">
        <f t="shared" ca="1" si="1472"/>
        <v>0</v>
      </c>
      <c r="E3813">
        <f ca="1">IF($B3813&lt;VLOOKUP(E$6&amp;" Equity",Param,4,0),"",IFERROR(VLOOKUP($B3813,OFFSET(Input!$A$1,0,MATCH(Index!E$6&amp;" Equity",Input!$1:$1,0)-1,10000,2),2,0),E3812))</f>
        <v>87.05</v>
      </c>
      <c r="F3813" s="33">
        <v>124.36</v>
      </c>
      <c r="H3813">
        <f ca="1">IFERROR(VLOOKUP($B3813,OFFSET(Input!$A$1,0,MATCH(Index!H$6,Input!$1:$1,0)-1,10000,2),2,0),0)</f>
        <v>0</v>
      </c>
      <c r="I3813">
        <f ca="1">IFERROR(VLOOKUP($B3813,OFFSET(Input!$A$1,0,MATCH(Index!I$6,Input!$1:$1,0)-1,10000,2),2,0),0)</f>
        <v>0</v>
      </c>
      <c r="K3813">
        <f t="shared" ca="1" si="1473"/>
        <v>121.66050899344846</v>
      </c>
      <c r="L3813" s="30">
        <f t="shared" ca="1" si="1474"/>
        <v>145.35240442618255</v>
      </c>
      <c r="N3813">
        <f t="shared" ca="1" si="1485"/>
        <v>-6.8902161660259575E-4</v>
      </c>
      <c r="O3813">
        <f t="shared" ca="1" si="1486"/>
        <v>2.0928929799916784E-3</v>
      </c>
      <c r="Q3813">
        <f t="shared" ca="1" si="1499"/>
        <v>3.8509294073502218E-2</v>
      </c>
      <c r="R3813">
        <f t="shared" ca="1" si="1498"/>
        <v>9.0675620445632613E-2</v>
      </c>
      <c r="T3813">
        <f t="shared" ca="1" si="1509"/>
        <v>3.196850383752755E-2</v>
      </c>
      <c r="U3813">
        <f t="shared" ca="1" si="1504"/>
        <v>9.3835379413120978E-2</v>
      </c>
      <c r="W3813">
        <f t="shared" ca="1" si="1505"/>
        <v>-0.20595596371198527</v>
      </c>
      <c r="X3813">
        <f t="shared" ca="1" si="1506"/>
        <v>-4.7703094410380363E-2</v>
      </c>
      <c r="Z3813">
        <f t="shared" ca="1" si="1461"/>
        <v>122.46189660197031</v>
      </c>
      <c r="AA3813">
        <f t="shared" ca="1" si="1461"/>
        <v>122.82421662622433</v>
      </c>
      <c r="AB3813">
        <f t="shared" ca="1" si="1461"/>
        <v>122.85938005731647</v>
      </c>
      <c r="AC3813">
        <f t="shared" ca="1" si="1462"/>
        <v>122.85938005731647</v>
      </c>
      <c r="AE3813">
        <f ca="1">IFERROR(VLOOKUP($B3813,OFFSET(Input!$A$1,0,MATCH(Index!AE$6&amp;" Index",Input!$1:$1,0)-1,10000,2),2,0),AE3812)</f>
        <v>11.5</v>
      </c>
      <c r="AF3813">
        <f t="shared" ca="1" si="1510"/>
        <v>10.386666666666665</v>
      </c>
      <c r="AG3813">
        <f t="shared" ca="1" si="1510"/>
        <v>10.363500000000002</v>
      </c>
      <c r="AH3813">
        <f t="shared" ca="1" si="1510"/>
        <v>10.265200000000002</v>
      </c>
      <c r="AI3813">
        <f t="shared" ca="1" si="1511"/>
        <v>10.363500000000002</v>
      </c>
      <c r="AK3813">
        <f t="shared" ca="1" si="1512"/>
        <v>-1</v>
      </c>
      <c r="AL3813">
        <f t="shared" ca="1" si="1513"/>
        <v>1</v>
      </c>
      <c r="AN3813" t="str">
        <f t="shared" ca="1" si="1465"/>
        <v>Not Down</v>
      </c>
      <c r="AO3813" t="str">
        <f t="shared" ca="1" si="1482"/>
        <v>Not Up</v>
      </c>
      <c r="AQ3813">
        <f t="shared" ca="1" si="1463"/>
        <v>1</v>
      </c>
      <c r="AR3813">
        <f t="shared" ca="1" si="1464"/>
        <v>0</v>
      </c>
      <c r="AT3813">
        <f t="shared" ca="1" si="1500"/>
        <v>1</v>
      </c>
      <c r="AU3813">
        <f t="shared" ca="1" si="1501"/>
        <v>0</v>
      </c>
      <c r="AW3813" s="34">
        <f t="shared" ca="1" si="1466"/>
        <v>3.837043342020182E-2</v>
      </c>
      <c r="AX3813" s="34">
        <f t="shared" ca="1" si="1467"/>
        <v>3.1938040360176487E-2</v>
      </c>
      <c r="AY3813" s="23">
        <f t="shared" ca="1" si="1514"/>
        <v>3.837043342020182E-2</v>
      </c>
      <c r="BA3813" s="6">
        <f t="shared" ca="1" si="1507"/>
        <v>1.3030866618690651</v>
      </c>
      <c r="BB3813">
        <f t="shared" ca="1" si="1508"/>
        <v>1.2749057830333488</v>
      </c>
      <c r="BC3813" t="str">
        <f t="shared" ca="1" si="1494"/>
        <v>HYG UP Equity</v>
      </c>
      <c r="BD3813" t="str">
        <f t="shared" ca="1" si="1495"/>
        <v>HYG UP Equity</v>
      </c>
      <c r="BF3813">
        <f t="shared" ca="1" si="1459"/>
        <v>1</v>
      </c>
      <c r="BG3813">
        <f t="shared" ca="1" si="1460"/>
        <v>0</v>
      </c>
      <c r="BI3813">
        <f t="shared" ca="1" si="1496"/>
        <v>1</v>
      </c>
      <c r="BJ3813">
        <f t="shared" ca="1" si="1497"/>
        <v>0</v>
      </c>
      <c r="BL3813">
        <f t="shared" ca="1" si="1502"/>
        <v>11.8813354902502</v>
      </c>
      <c r="BM3813">
        <f t="shared" ca="1" si="1503"/>
        <v>0</v>
      </c>
      <c r="BN3813" s="9">
        <f t="shared" ca="1" si="1492"/>
        <v>1</v>
      </c>
      <c r="BO3813" s="9">
        <f t="shared" ca="1" si="1493"/>
        <v>0</v>
      </c>
      <c r="BP3813" s="9">
        <f t="shared" ca="1" si="1487"/>
        <v>1</v>
      </c>
      <c r="BQ3813" s="9">
        <f t="shared" ca="1" si="1488"/>
        <v>0</v>
      </c>
      <c r="BR3813">
        <f t="shared" ca="1" si="1489"/>
        <v>1445.4893232657628</v>
      </c>
      <c r="BS3813">
        <f t="shared" ca="1" si="1490"/>
        <v>-6.8878429571817001E-4</v>
      </c>
      <c r="BT3813">
        <f t="shared" ca="1" si="1491"/>
        <v>5.4166666666666671E-5</v>
      </c>
      <c r="BU3813">
        <f t="shared" ca="1" si="1468"/>
        <v>0</v>
      </c>
      <c r="BV3813">
        <f t="shared" ca="1" si="1469"/>
        <v>0</v>
      </c>
      <c r="BW3813" s="35">
        <f ca="1">IFERROR(VLOOKUP($B3813,OFFSET(Input!$A$1,0,MATCH(Index!BW$6&amp;" Index",Input!$1:$1,0)-1,10000,2),2,0)/100,BW3812)</f>
        <v>1.1599999999999999E-2</v>
      </c>
      <c r="BX3813">
        <f t="shared" ca="1" si="1475"/>
        <v>7.7557823556015371E-2</v>
      </c>
      <c r="BY3813">
        <f t="shared" ca="1" si="1476"/>
        <v>4.6795508395852489E-2</v>
      </c>
      <c r="BZ3813">
        <f t="shared" ca="1" si="1477"/>
        <v>-2.9845305636972703E-2</v>
      </c>
      <c r="CA3813">
        <f t="shared" ca="1" si="1478"/>
        <v>-0.98622666231626088</v>
      </c>
      <c r="CB3813">
        <f t="shared" ca="1" si="1479"/>
        <v>0</v>
      </c>
      <c r="CC3813">
        <f t="shared" ca="1" si="1480"/>
        <v>-1.1404252999051014</v>
      </c>
      <c r="CD3813">
        <f t="shared" ca="1" si="1481"/>
        <v>1121.9517762005548</v>
      </c>
      <c r="CE3813">
        <v>1121.9517762005401</v>
      </c>
      <c r="CF3813" t="b">
        <f t="shared" ca="1" si="1470"/>
        <v>1</v>
      </c>
    </row>
    <row r="3814" spans="2:84" x14ac:dyDescent="0.25">
      <c r="B3814" s="2">
        <v>43053</v>
      </c>
      <c r="C3814">
        <f t="shared" ca="1" si="1471"/>
        <v>0</v>
      </c>
      <c r="D3814">
        <f t="shared" ca="1" si="1472"/>
        <v>0</v>
      </c>
      <c r="E3814">
        <f ca="1">IF($B3814&lt;VLOOKUP(E$6&amp;" Equity",Param,4,0),"",IFERROR(VLOOKUP($B3814,OFFSET(Input!$A$1,0,MATCH(Index!E$6&amp;" Equity",Input!$1:$1,0)-1,10000,2),2,0),E3813))</f>
        <v>86.68</v>
      </c>
      <c r="F3814" s="33">
        <v>125.2</v>
      </c>
      <c r="H3814">
        <f ca="1">IFERROR(VLOOKUP($B3814,OFFSET(Input!$A$1,0,MATCH(Index!H$6,Input!$1:$1,0)-1,10000,2),2,0),0)</f>
        <v>0</v>
      </c>
      <c r="I3814">
        <f ca="1">IFERROR(VLOOKUP($B3814,OFFSET(Input!$A$1,0,MATCH(Index!I$6,Input!$1:$1,0)-1,10000,2),2,0),0)</f>
        <v>0</v>
      </c>
      <c r="K3814">
        <f t="shared" ca="1" si="1473"/>
        <v>121.14339942047229</v>
      </c>
      <c r="L3814" s="30">
        <f t="shared" ca="1" si="1474"/>
        <v>146.33419937405961</v>
      </c>
      <c r="N3814">
        <f t="shared" ca="1" si="1485"/>
        <v>-4.2594895460396822E-3</v>
      </c>
      <c r="O3814">
        <f t="shared" ca="1" si="1486"/>
        <v>6.7318734754450464E-3</v>
      </c>
      <c r="Q3814">
        <f t="shared" ca="1" si="1499"/>
        <v>4.403280038133655E-2</v>
      </c>
      <c r="R3814">
        <f t="shared" ca="1" si="1498"/>
        <v>9.6754746767693842E-2</v>
      </c>
      <c r="T3814">
        <f t="shared" ca="1" si="1509"/>
        <v>3.4976689080768959E-2</v>
      </c>
      <c r="U3814">
        <f t="shared" ca="1" si="1504"/>
        <v>9.6724958431698538E-2</v>
      </c>
      <c r="W3814">
        <f t="shared" ca="1" si="1505"/>
        <v>-0.33884119274346991</v>
      </c>
      <c r="X3814">
        <f t="shared" ca="1" si="1506"/>
        <v>-0.15605207924269063</v>
      </c>
      <c r="Z3814">
        <f t="shared" ca="1" si="1461"/>
        <v>122.26287176629367</v>
      </c>
      <c r="AA3814">
        <f t="shared" ca="1" si="1461"/>
        <v>122.72192058347866</v>
      </c>
      <c r="AB3814">
        <f t="shared" ca="1" si="1461"/>
        <v>122.77921339806434</v>
      </c>
      <c r="AC3814">
        <f t="shared" ca="1" si="1462"/>
        <v>122.77921339806434</v>
      </c>
      <c r="AE3814">
        <f ca="1">IFERROR(VLOOKUP($B3814,OFFSET(Input!$A$1,0,MATCH(Index!AE$6&amp;" Index",Input!$1:$1,0)-1,10000,2),2,0),AE3813)</f>
        <v>11.59</v>
      </c>
      <c r="AF3814">
        <f t="shared" ca="1" si="1510"/>
        <v>10.415333333333333</v>
      </c>
      <c r="AG3814">
        <f t="shared" ca="1" si="1510"/>
        <v>10.427500000000002</v>
      </c>
      <c r="AH3814">
        <f t="shared" ca="1" si="1510"/>
        <v>10.3256</v>
      </c>
      <c r="AI3814">
        <f t="shared" ca="1" si="1511"/>
        <v>10.427500000000002</v>
      </c>
      <c r="AK3814">
        <f t="shared" ca="1" si="1512"/>
        <v>-1</v>
      </c>
      <c r="AL3814">
        <f t="shared" ca="1" si="1513"/>
        <v>-1</v>
      </c>
      <c r="AN3814" t="str">
        <f t="shared" ca="1" si="1465"/>
        <v>Not Down</v>
      </c>
      <c r="AO3814" t="str">
        <f t="shared" ca="1" si="1482"/>
        <v>Not Up</v>
      </c>
      <c r="AQ3814">
        <f t="shared" ca="1" si="1463"/>
        <v>1</v>
      </c>
      <c r="AR3814">
        <f t="shared" ca="1" si="1464"/>
        <v>0</v>
      </c>
      <c r="AT3814">
        <f t="shared" ca="1" si="1500"/>
        <v>1</v>
      </c>
      <c r="AU3814">
        <f t="shared" ca="1" si="1501"/>
        <v>0</v>
      </c>
      <c r="AW3814" s="34">
        <f t="shared" ca="1" si="1466"/>
        <v>3.8509294073502218E-2</v>
      </c>
      <c r="AX3814" s="34">
        <f t="shared" ca="1" si="1467"/>
        <v>3.196850383752755E-2</v>
      </c>
      <c r="AY3814" s="23">
        <f t="shared" ca="1" si="1514"/>
        <v>3.8509294073502218E-2</v>
      </c>
      <c r="BA3814" s="6">
        <f t="shared" ca="1" si="1507"/>
        <v>1.2983878620201559</v>
      </c>
      <c r="BB3814">
        <f t="shared" ca="1" si="1508"/>
        <v>1.2749057830333488</v>
      </c>
      <c r="BC3814" t="str">
        <f t="shared" ca="1" si="1494"/>
        <v>HYG UP Equity</v>
      </c>
      <c r="BD3814" t="str">
        <f t="shared" ca="1" si="1495"/>
        <v>HYG UP Equity</v>
      </c>
      <c r="BF3814">
        <f t="shared" ca="1" si="1459"/>
        <v>1</v>
      </c>
      <c r="BG3814">
        <f t="shared" ca="1" si="1460"/>
        <v>0</v>
      </c>
      <c r="BI3814">
        <f t="shared" ca="1" si="1496"/>
        <v>1</v>
      </c>
      <c r="BJ3814">
        <f t="shared" ca="1" si="1497"/>
        <v>0</v>
      </c>
      <c r="BL3814">
        <f t="shared" ca="1" si="1502"/>
        <v>11.8813354902502</v>
      </c>
      <c r="BM3814">
        <f t="shared" ca="1" si="1503"/>
        <v>0</v>
      </c>
      <c r="BN3814" s="9">
        <f t="shared" ca="1" si="1492"/>
        <v>0.99999999999999989</v>
      </c>
      <c r="BO3814" s="9">
        <f t="shared" ca="1" si="1493"/>
        <v>0</v>
      </c>
      <c r="BP3814" s="9">
        <f t="shared" ca="1" si="1487"/>
        <v>0.99999999999999989</v>
      </c>
      <c r="BQ3814" s="9">
        <f t="shared" ca="1" si="1488"/>
        <v>0</v>
      </c>
      <c r="BR3814">
        <f t="shared" ca="1" si="1489"/>
        <v>1439.345370944013</v>
      </c>
      <c r="BS3814">
        <f t="shared" ca="1" si="1490"/>
        <v>-4.2504307869040137E-3</v>
      </c>
      <c r="BT3814">
        <f t="shared" ca="1" si="1491"/>
        <v>1.8055555555555555E-5</v>
      </c>
      <c r="BU3814">
        <f t="shared" ca="1" si="1468"/>
        <v>0</v>
      </c>
      <c r="BV3814">
        <f t="shared" ca="1" si="1469"/>
        <v>0</v>
      </c>
      <c r="BW3814" s="35">
        <f ca="1">IFERROR(VLOOKUP($B3814,OFFSET(Input!$A$1,0,MATCH(Index!BW$6&amp;" Index",Input!$1:$1,0)-1,10000,2),2,0)/100,BW3813)</f>
        <v>1.1599999999999999E-2</v>
      </c>
      <c r="BX3814">
        <f t="shared" ca="1" si="1475"/>
        <v>2.5826356251269614E-2</v>
      </c>
      <c r="BY3814">
        <f t="shared" ca="1" si="1476"/>
        <v>1.558266355834104E-2</v>
      </c>
      <c r="BZ3814">
        <f t="shared" ca="1" si="1477"/>
        <v>-9.9383332392222554E-3</v>
      </c>
      <c r="CA3814">
        <f t="shared" ca="1" si="1478"/>
        <v>-6.0797431231724657</v>
      </c>
      <c r="CB3814">
        <f t="shared" ca="1" si="1479"/>
        <v>0</v>
      </c>
      <c r="CC3814">
        <f t="shared" ca="1" si="1480"/>
        <v>-6.1310904762212983</v>
      </c>
      <c r="CD3814">
        <f t="shared" ca="1" si="1481"/>
        <v>1115.8206857243335</v>
      </c>
      <c r="CE3814">
        <v>1115.8206857243199</v>
      </c>
      <c r="CF3814" t="b">
        <f t="shared" ca="1" si="1470"/>
        <v>1</v>
      </c>
    </row>
    <row r="3815" spans="2:84" x14ac:dyDescent="0.25">
      <c r="B3815" s="2">
        <v>43054</v>
      </c>
      <c r="C3815">
        <f t="shared" ca="1" si="1471"/>
        <v>0</v>
      </c>
      <c r="D3815">
        <f t="shared" ca="1" si="1472"/>
        <v>0</v>
      </c>
      <c r="E3815">
        <f ca="1">IF($B3815&lt;VLOOKUP(E$6&amp;" Equity",Param,4,0),"",IFERROR(VLOOKUP($B3815,OFFSET(Input!$A$1,0,MATCH(Index!E$6&amp;" Equity",Input!$1:$1,0)-1,10000,2),2,0),E3814))</f>
        <v>86.68</v>
      </c>
      <c r="F3815" s="33">
        <v>126.56</v>
      </c>
      <c r="H3815">
        <f ca="1">IFERROR(VLOOKUP($B3815,OFFSET(Input!$A$1,0,MATCH(Index!H$6,Input!$1:$1,0)-1,10000,2),2,0),0)</f>
        <v>0</v>
      </c>
      <c r="I3815">
        <f ca="1">IFERROR(VLOOKUP($B3815,OFFSET(Input!$A$1,0,MATCH(Index!I$6,Input!$1:$1,0)-1,10000,2),2,0),0)</f>
        <v>0</v>
      </c>
      <c r="K3815">
        <f t="shared" ca="1" si="1473"/>
        <v>121.14339942047229</v>
      </c>
      <c r="L3815" s="30">
        <f t="shared" ca="1" si="1474"/>
        <v>147.92377214681295</v>
      </c>
      <c r="N3815">
        <f t="shared" ca="1" si="1485"/>
        <v>0</v>
      </c>
      <c r="O3815">
        <f t="shared" ca="1" si="1486"/>
        <v>1.080404535334549E-2</v>
      </c>
      <c r="Q3815">
        <f t="shared" ca="1" si="1499"/>
        <v>4.3771329214198781E-2</v>
      </c>
      <c r="R3815">
        <f t="shared" ca="1" si="1498"/>
        <v>0.1086627101512611</v>
      </c>
      <c r="T3815">
        <f t="shared" ca="1" si="1509"/>
        <v>3.4790145441357029E-2</v>
      </c>
      <c r="U3815">
        <f t="shared" ca="1" si="1504"/>
        <v>0.10136770400229526</v>
      </c>
      <c r="W3815">
        <f t="shared" ca="1" si="1505"/>
        <v>-0.28108831032681658</v>
      </c>
      <c r="X3815">
        <f t="shared" ca="1" si="1506"/>
        <v>-0.12568924964956524</v>
      </c>
      <c r="Z3815">
        <f t="shared" ca="1" si="1461"/>
        <v>122.0755942452699</v>
      </c>
      <c r="AA3815">
        <f t="shared" ca="1" si="1461"/>
        <v>122.61336138469142</v>
      </c>
      <c r="AB3815">
        <f t="shared" ca="1" si="1461"/>
        <v>122.70405726364548</v>
      </c>
      <c r="AC3815">
        <f t="shared" ca="1" si="1462"/>
        <v>122.70405726364548</v>
      </c>
      <c r="AE3815">
        <f ca="1">IFERROR(VLOOKUP($B3815,OFFSET(Input!$A$1,0,MATCH(Index!AE$6&amp;" Index",Input!$1:$1,0)-1,10000,2),2,0),AE3814)</f>
        <v>13.13</v>
      </c>
      <c r="AF3815">
        <f t="shared" ca="1" si="1510"/>
        <v>10.542000000000002</v>
      </c>
      <c r="AG3815">
        <f t="shared" ca="1" si="1510"/>
        <v>10.580499999999999</v>
      </c>
      <c r="AH3815">
        <f t="shared" ca="1" si="1510"/>
        <v>10.456800000000001</v>
      </c>
      <c r="AI3815">
        <f t="shared" ca="1" si="1511"/>
        <v>10.580499999999999</v>
      </c>
      <c r="AK3815">
        <f t="shared" ca="1" si="1512"/>
        <v>-1</v>
      </c>
      <c r="AL3815">
        <f t="shared" ca="1" si="1513"/>
        <v>-1</v>
      </c>
      <c r="AN3815" t="str">
        <f t="shared" ca="1" si="1465"/>
        <v>Not Down</v>
      </c>
      <c r="AO3815" t="str">
        <f t="shared" ca="1" si="1482"/>
        <v>Not Up</v>
      </c>
      <c r="AQ3815">
        <f t="shared" ca="1" si="1463"/>
        <v>1</v>
      </c>
      <c r="AR3815">
        <f t="shared" ca="1" si="1464"/>
        <v>0</v>
      </c>
      <c r="AT3815">
        <f t="shared" ca="1" si="1500"/>
        <v>1</v>
      </c>
      <c r="AU3815">
        <f t="shared" ca="1" si="1501"/>
        <v>0</v>
      </c>
      <c r="AW3815" s="34">
        <f t="shared" ca="1" si="1466"/>
        <v>4.403280038133655E-2</v>
      </c>
      <c r="AX3815" s="34">
        <f t="shared" ca="1" si="1467"/>
        <v>3.4976689080768959E-2</v>
      </c>
      <c r="AY3815" s="23">
        <f t="shared" ca="1" si="1514"/>
        <v>4.403280038133655E-2</v>
      </c>
      <c r="BA3815" s="6">
        <f t="shared" ca="1" si="1507"/>
        <v>1.1355171501014201</v>
      </c>
      <c r="BB3815">
        <f t="shared" ca="1" si="1508"/>
        <v>1.1355171501014201</v>
      </c>
      <c r="BC3815" t="str">
        <f t="shared" ca="1" si="1494"/>
        <v>HYG UP Equity</v>
      </c>
      <c r="BD3815" t="str">
        <f t="shared" ca="1" si="1495"/>
        <v>HYG UP Equity</v>
      </c>
      <c r="BF3815">
        <f t="shared" ca="1" si="1459"/>
        <v>1</v>
      </c>
      <c r="BG3815">
        <f t="shared" ca="1" si="1460"/>
        <v>0</v>
      </c>
      <c r="BI3815">
        <f t="shared" ca="1" si="1496"/>
        <v>1</v>
      </c>
      <c r="BJ3815">
        <f t="shared" ca="1" si="1497"/>
        <v>0</v>
      </c>
      <c r="BL3815">
        <f t="shared" ca="1" si="1502"/>
        <v>11.8813354902502</v>
      </c>
      <c r="BM3815">
        <f t="shared" ca="1" si="1503"/>
        <v>0</v>
      </c>
      <c r="BN3815" s="9">
        <f t="shared" ca="1" si="1492"/>
        <v>0.99999999999999989</v>
      </c>
      <c r="BO3815" s="9">
        <f t="shared" ca="1" si="1493"/>
        <v>0</v>
      </c>
      <c r="BP3815" s="9">
        <f t="shared" ca="1" si="1487"/>
        <v>0.99999999999999989</v>
      </c>
      <c r="BQ3815" s="9">
        <f t="shared" ca="1" si="1488"/>
        <v>0</v>
      </c>
      <c r="BR3815">
        <f t="shared" ca="1" si="1489"/>
        <v>1439.345370944013</v>
      </c>
      <c r="BS3815">
        <f t="shared" ca="1" si="1490"/>
        <v>0</v>
      </c>
      <c r="BT3815">
        <f t="shared" ca="1" si="1491"/>
        <v>1.8055555555555555E-5</v>
      </c>
      <c r="BU3815">
        <f t="shared" ca="1" si="1468"/>
        <v>2.7877726586385744E-5</v>
      </c>
      <c r="BV3815">
        <f t="shared" ca="1" si="1469"/>
        <v>0</v>
      </c>
      <c r="BW3815" s="35">
        <f ca="1">IFERROR(VLOOKUP($B3815,OFFSET(Input!$A$1,0,MATCH(Index!BW$6&amp;" Index",Input!$1:$1,0)-1,10000,2),2,0)/100,BW3814)</f>
        <v>1.1599999999999999E-2</v>
      </c>
      <c r="BX3815">
        <f t="shared" ca="1" si="1475"/>
        <v>2.5685223869106204E-2</v>
      </c>
      <c r="BY3815">
        <f t="shared" ca="1" si="1476"/>
        <v>1.5497509523949078E-2</v>
      </c>
      <c r="BZ3815">
        <f t="shared" ca="1" si="1477"/>
        <v>-9.8840235785353624E-3</v>
      </c>
      <c r="CA3815">
        <f t="shared" ca="1" si="1478"/>
        <v>0</v>
      </c>
      <c r="CB3815">
        <f t="shared" ca="1" si="1479"/>
        <v>3.1106543996056425E-2</v>
      </c>
      <c r="CC3815">
        <f t="shared" ca="1" si="1480"/>
        <v>-8.2173300967647078E-2</v>
      </c>
      <c r="CD3815">
        <f t="shared" ca="1" si="1481"/>
        <v>1115.7385124233658</v>
      </c>
      <c r="CE3815">
        <v>1115.7385124233499</v>
      </c>
      <c r="CF3815" t="b">
        <f t="shared" ca="1" si="1470"/>
        <v>1</v>
      </c>
    </row>
    <row r="3816" spans="2:84" x14ac:dyDescent="0.25">
      <c r="B3816" s="2">
        <v>43055</v>
      </c>
      <c r="C3816">
        <f t="shared" ca="1" si="1471"/>
        <v>0</v>
      </c>
      <c r="D3816">
        <f t="shared" ca="1" si="1472"/>
        <v>0</v>
      </c>
      <c r="E3816">
        <f ca="1">IF($B3816&lt;VLOOKUP(E$6&amp;" Equity",Param,4,0),"",IFERROR(VLOOKUP($B3816,OFFSET(Input!$A$1,0,MATCH(Index!E$6&amp;" Equity",Input!$1:$1,0)-1,10000,2),2,0),E3815))</f>
        <v>87.53</v>
      </c>
      <c r="F3816" s="33">
        <v>125.46</v>
      </c>
      <c r="H3816">
        <f ca="1">IFERROR(VLOOKUP($B3816,OFFSET(Input!$A$1,0,MATCH(Index!H$6,Input!$1:$1,0)-1,10000,2),2,0),0)</f>
        <v>0</v>
      </c>
      <c r="I3816">
        <f ca="1">IFERROR(VLOOKUP($B3816,OFFSET(Input!$A$1,0,MATCH(Index!I$6,Input!$1:$1,0)-1,10000,2),2,0),0)</f>
        <v>0</v>
      </c>
      <c r="K3816">
        <f t="shared" ca="1" si="1473"/>
        <v>122.33135384487701</v>
      </c>
      <c r="L3816" s="30">
        <f t="shared" ca="1" si="1474"/>
        <v>146.63808828649772</v>
      </c>
      <c r="N3816">
        <f t="shared" ca="1" si="1485"/>
        <v>9.7584150761883728E-3</v>
      </c>
      <c r="O3816">
        <f t="shared" ca="1" si="1486"/>
        <v>-8.7295213507466406E-3</v>
      </c>
      <c r="Q3816">
        <f t="shared" ca="1" si="1499"/>
        <v>6.5631585068110371E-2</v>
      </c>
      <c r="R3816">
        <f t="shared" ca="1" si="1498"/>
        <v>0.11506633121235629</v>
      </c>
      <c r="T3816">
        <f t="shared" ca="1" si="1509"/>
        <v>4.9092257068124735E-2</v>
      </c>
      <c r="U3816">
        <f t="shared" ca="1" si="1504"/>
        <v>0.10581438216406515</v>
      </c>
      <c r="W3816">
        <f t="shared" ca="1" si="1505"/>
        <v>-0.45294669790713232</v>
      </c>
      <c r="X3816">
        <f t="shared" ca="1" si="1506"/>
        <v>-0.29243481435671809</v>
      </c>
      <c r="Z3816">
        <f t="shared" ca="1" si="1461"/>
        <v>122.01410013388893</v>
      </c>
      <c r="AA3816">
        <f t="shared" ca="1" si="1461"/>
        <v>122.56350400089757</v>
      </c>
      <c r="AB3816">
        <f t="shared" ca="1" si="1461"/>
        <v>122.68198655601753</v>
      </c>
      <c r="AC3816">
        <f t="shared" ca="1" si="1462"/>
        <v>122.68198655601753</v>
      </c>
      <c r="AE3816">
        <f ca="1">IFERROR(VLOOKUP($B3816,OFFSET(Input!$A$1,0,MATCH(Index!AE$6&amp;" Index",Input!$1:$1,0)-1,10000,2),2,0),AE3815)</f>
        <v>11.76</v>
      </c>
      <c r="AF3816">
        <f t="shared" ca="1" si="1510"/>
        <v>10.572666666666667</v>
      </c>
      <c r="AG3816">
        <f t="shared" ca="1" si="1510"/>
        <v>10.666</v>
      </c>
      <c r="AH3816">
        <f t="shared" ca="1" si="1510"/>
        <v>10.530800000000001</v>
      </c>
      <c r="AI3816">
        <f t="shared" ca="1" si="1511"/>
        <v>10.666</v>
      </c>
      <c r="AK3816">
        <f t="shared" ca="1" si="1512"/>
        <v>-1</v>
      </c>
      <c r="AL3816">
        <f t="shared" ca="1" si="1513"/>
        <v>-1</v>
      </c>
      <c r="AN3816" t="str">
        <f t="shared" ca="1" si="1465"/>
        <v>Not Down</v>
      </c>
      <c r="AO3816" t="str">
        <f t="shared" ca="1" si="1482"/>
        <v>Not Up</v>
      </c>
      <c r="AQ3816">
        <f t="shared" ca="1" si="1463"/>
        <v>1</v>
      </c>
      <c r="AR3816">
        <f t="shared" ca="1" si="1464"/>
        <v>0</v>
      </c>
      <c r="AT3816">
        <f t="shared" ca="1" si="1500"/>
        <v>1</v>
      </c>
      <c r="AU3816">
        <f t="shared" ca="1" si="1501"/>
        <v>0</v>
      </c>
      <c r="AW3816" s="34">
        <f t="shared" ca="1" si="1466"/>
        <v>4.3771329214198781E-2</v>
      </c>
      <c r="AX3816" s="34">
        <f t="shared" ca="1" si="1467"/>
        <v>3.4790145441357029E-2</v>
      </c>
      <c r="AY3816" s="23">
        <f t="shared" ca="1" si="1514"/>
        <v>4.3771329214198781E-2</v>
      </c>
      <c r="BA3816" s="6">
        <f t="shared" ca="1" si="1507"/>
        <v>1.1423002430499811</v>
      </c>
      <c r="BB3816">
        <f t="shared" ca="1" si="1508"/>
        <v>1.1355171501014201</v>
      </c>
      <c r="BC3816" t="str">
        <f t="shared" ca="1" si="1494"/>
        <v>HYG UP Equity</v>
      </c>
      <c r="BD3816" t="str">
        <f t="shared" ca="1" si="1495"/>
        <v>HYG UP Equity</v>
      </c>
      <c r="BF3816">
        <f t="shared" ca="1" si="1459"/>
        <v>1</v>
      </c>
      <c r="BG3816">
        <f t="shared" ca="1" si="1460"/>
        <v>0</v>
      </c>
      <c r="BI3816">
        <f t="shared" ca="1" si="1496"/>
        <v>1</v>
      </c>
      <c r="BJ3816">
        <f t="shared" ca="1" si="1497"/>
        <v>0</v>
      </c>
      <c r="BL3816">
        <f t="shared" ca="1" si="1502"/>
        <v>11.881335490250198</v>
      </c>
      <c r="BM3816">
        <f t="shared" ca="1" si="1503"/>
        <v>0</v>
      </c>
      <c r="BN3816" s="9">
        <f t="shared" ca="1" si="1492"/>
        <v>1</v>
      </c>
      <c r="BO3816" s="9">
        <f t="shared" ca="1" si="1493"/>
        <v>0</v>
      </c>
      <c r="BP3816" s="9">
        <f t="shared" ca="1" si="1487"/>
        <v>0.99999999999999989</v>
      </c>
      <c r="BQ3816" s="9">
        <f t="shared" ca="1" si="1488"/>
        <v>0</v>
      </c>
      <c r="BR3816">
        <f t="shared" ca="1" si="1489"/>
        <v>1453.4598560074924</v>
      </c>
      <c r="BS3816">
        <f t="shared" ca="1" si="1490"/>
        <v>9.8061836640515043E-3</v>
      </c>
      <c r="BT3816">
        <f t="shared" ca="1" si="1491"/>
        <v>1.8055555555555558E-5</v>
      </c>
      <c r="BU3816">
        <f t="shared" ca="1" si="1468"/>
        <v>4.4408920985006264E-20</v>
      </c>
      <c r="BV3816">
        <f t="shared" ca="1" si="1469"/>
        <v>0</v>
      </c>
      <c r="BW3816" s="35">
        <f ca="1">IFERROR(VLOOKUP($B3816,OFFSET(Input!$A$1,0,MATCH(Index!BW$6&amp;" Index",Input!$1:$1,0)-1,10000,2),2,0)/100,BW3815)</f>
        <v>1.1599999999999999E-2</v>
      </c>
      <c r="BX3816">
        <f t="shared" ca="1" si="1475"/>
        <v>2.2875309453485999E-2</v>
      </c>
      <c r="BY3816">
        <f t="shared" ca="1" si="1476"/>
        <v>1.5496368228102304E-2</v>
      </c>
      <c r="BZ3816">
        <f t="shared" ca="1" si="1477"/>
        <v>-4.872054889331511E-3</v>
      </c>
      <c r="CA3816">
        <f t="shared" ca="1" si="1478"/>
        <v>12.423848448345083</v>
      </c>
      <c r="CB3816">
        <f t="shared" ca="1" si="1479"/>
        <v>4.954874343813768E-17</v>
      </c>
      <c r="CC3816">
        <f t="shared" ca="1" si="1480"/>
        <v>12.380604715774163</v>
      </c>
      <c r="CD3816">
        <f t="shared" ca="1" si="1481"/>
        <v>1128.1191171391399</v>
      </c>
      <c r="CE3816">
        <v>1128.1191171391299</v>
      </c>
      <c r="CF3816" t="b">
        <f t="shared" ca="1" si="1470"/>
        <v>1</v>
      </c>
    </row>
    <row r="3817" spans="2:84" x14ac:dyDescent="0.25">
      <c r="B3817" s="2">
        <v>43056</v>
      </c>
      <c r="C3817">
        <f t="shared" ca="1" si="1471"/>
        <v>0</v>
      </c>
      <c r="D3817">
        <f t="shared" ca="1" si="1472"/>
        <v>0</v>
      </c>
      <c r="E3817">
        <f ca="1">IF($B3817&lt;VLOOKUP(E$6&amp;" Equity",Param,4,0),"",IFERROR(VLOOKUP($B3817,OFFSET(Input!$A$1,0,MATCH(Index!E$6&amp;" Equity",Input!$1:$1,0)-1,10000,2),2,0),E3816))</f>
        <v>87.47</v>
      </c>
      <c r="F3817" s="33">
        <v>126.39</v>
      </c>
      <c r="H3817">
        <f ca="1">IFERROR(VLOOKUP($B3817,OFFSET(Input!$A$1,0,MATCH(Index!H$6,Input!$1:$1,0)-1,10000,2),2,0),0)</f>
        <v>0</v>
      </c>
      <c r="I3817">
        <f ca="1">IFERROR(VLOOKUP($B3817,OFFSET(Input!$A$1,0,MATCH(Index!I$6,Input!$1:$1,0)-1,10000,2),2,0),0)</f>
        <v>0</v>
      </c>
      <c r="K3817">
        <f t="shared" ca="1" si="1473"/>
        <v>122.24749823844844</v>
      </c>
      <c r="L3817" s="30">
        <f t="shared" ca="1" si="1474"/>
        <v>147.72507555021878</v>
      </c>
      <c r="N3817">
        <f t="shared" ca="1" si="1485"/>
        <v>-6.8571431258316706E-4</v>
      </c>
      <c r="O3817">
        <f t="shared" ca="1" si="1486"/>
        <v>7.3853819904377898E-3</v>
      </c>
      <c r="Q3817">
        <f t="shared" ca="1" si="1499"/>
        <v>6.5719316065688038E-2</v>
      </c>
      <c r="R3817">
        <f t="shared" ca="1" si="1498"/>
        <v>0.12012377068121018</v>
      </c>
      <c r="T3817">
        <f t="shared" ca="1" si="1509"/>
        <v>4.9048070251077124E-2</v>
      </c>
      <c r="U3817">
        <f t="shared" ca="1" si="1504"/>
        <v>0.10222197016624587</v>
      </c>
      <c r="W3817">
        <f t="shared" ca="1" si="1505"/>
        <v>-0.45044652797326218</v>
      </c>
      <c r="X3817">
        <f t="shared" ca="1" si="1506"/>
        <v>-0.29151252045788234</v>
      </c>
      <c r="Z3817">
        <f t="shared" ca="1" si="1461"/>
        <v>121.94282286842466</v>
      </c>
      <c r="AA3817">
        <f t="shared" ca="1" si="1461"/>
        <v>122.50388658696757</v>
      </c>
      <c r="AB3817">
        <f t="shared" ca="1" si="1461"/>
        <v>122.65433472420655</v>
      </c>
      <c r="AC3817">
        <f t="shared" ca="1" si="1462"/>
        <v>122.65433472420655</v>
      </c>
      <c r="AE3817">
        <f ca="1">IFERROR(VLOOKUP($B3817,OFFSET(Input!$A$1,0,MATCH(Index!AE$6&amp;" Index",Input!$1:$1,0)-1,10000,2),2,0),AE3816)</f>
        <v>11.43</v>
      </c>
      <c r="AF3817">
        <f t="shared" ca="1" si="1510"/>
        <v>10.681333333333333</v>
      </c>
      <c r="AG3817">
        <f t="shared" ca="1" si="1510"/>
        <v>10.739000000000001</v>
      </c>
      <c r="AH3817">
        <f t="shared" ca="1" si="1510"/>
        <v>10.603599999999998</v>
      </c>
      <c r="AI3817">
        <f t="shared" ca="1" si="1511"/>
        <v>10.739000000000001</v>
      </c>
      <c r="AK3817">
        <f t="shared" ca="1" si="1512"/>
        <v>-1</v>
      </c>
      <c r="AL3817">
        <f t="shared" ca="1" si="1513"/>
        <v>-1</v>
      </c>
      <c r="AN3817" t="str">
        <f t="shared" ca="1" si="1465"/>
        <v>Not Down</v>
      </c>
      <c r="AO3817" t="str">
        <f t="shared" ca="1" si="1482"/>
        <v>Not Up</v>
      </c>
      <c r="AQ3817">
        <f t="shared" ca="1" si="1463"/>
        <v>1</v>
      </c>
      <c r="AR3817">
        <f t="shared" ca="1" si="1464"/>
        <v>0</v>
      </c>
      <c r="AT3817">
        <f t="shared" ca="1" si="1500"/>
        <v>1</v>
      </c>
      <c r="AU3817">
        <f t="shared" ca="1" si="1501"/>
        <v>0</v>
      </c>
      <c r="AW3817" s="34">
        <f t="shared" ca="1" si="1466"/>
        <v>6.5631585068110371E-2</v>
      </c>
      <c r="AX3817" s="34">
        <f t="shared" ca="1" si="1467"/>
        <v>4.9092257068124735E-2</v>
      </c>
      <c r="AY3817" s="23">
        <f t="shared" ca="1" si="1514"/>
        <v>6.5631585068110371E-2</v>
      </c>
      <c r="BA3817" s="6">
        <f t="shared" ca="1" si="1507"/>
        <v>0.76182831708409282</v>
      </c>
      <c r="BB3817">
        <f t="shared" ca="1" si="1508"/>
        <v>0.76182831708409282</v>
      </c>
      <c r="BC3817" t="str">
        <f t="shared" ca="1" si="1494"/>
        <v>HYG UP Equity</v>
      </c>
      <c r="BD3817" t="str">
        <f t="shared" ca="1" si="1495"/>
        <v>HYG UP Equity</v>
      </c>
      <c r="BF3817">
        <f t="shared" ref="BF3817:BF3880" ca="1" si="1515">BI3818</f>
        <v>1</v>
      </c>
      <c r="BG3817">
        <f t="shared" ref="BG3817:BG3880" ca="1" si="1516">BJ3818</f>
        <v>0</v>
      </c>
      <c r="BI3817">
        <f t="shared" ca="1" si="1496"/>
        <v>1</v>
      </c>
      <c r="BJ3817">
        <f t="shared" ca="1" si="1497"/>
        <v>0</v>
      </c>
      <c r="BL3817">
        <f t="shared" ca="1" si="1502"/>
        <v>11.881335490250198</v>
      </c>
      <c r="BM3817">
        <f t="shared" ca="1" si="1503"/>
        <v>0</v>
      </c>
      <c r="BN3817" s="9">
        <f t="shared" ca="1" si="1492"/>
        <v>0.99999999999999989</v>
      </c>
      <c r="BO3817" s="9">
        <f t="shared" ca="1" si="1493"/>
        <v>0</v>
      </c>
      <c r="BP3817" s="9">
        <f t="shared" ca="1" si="1487"/>
        <v>0.99999999999999989</v>
      </c>
      <c r="BQ3817" s="9">
        <f t="shared" ca="1" si="1488"/>
        <v>0</v>
      </c>
      <c r="BR3817">
        <f t="shared" ca="1" si="1489"/>
        <v>1452.4635394147761</v>
      </c>
      <c r="BS3817">
        <f t="shared" ca="1" si="1490"/>
        <v>-6.8547926425233108E-4</v>
      </c>
      <c r="BT3817">
        <f t="shared" ca="1" si="1491"/>
        <v>1.8055555555555555E-5</v>
      </c>
      <c r="BU3817">
        <f t="shared" ca="1" si="1468"/>
        <v>7.4737766603465426E-5</v>
      </c>
      <c r="BV3817">
        <f t="shared" ca="1" si="1469"/>
        <v>0</v>
      </c>
      <c r="BW3817" s="35">
        <f ca="1">IFERROR(VLOOKUP($B3817,OFFSET(Input!$A$1,0,MATCH(Index!BW$6&amp;" Index",Input!$1:$1,0)-1,10000,2),2,0)/100,BW3816)</f>
        <v>1.1599999999999999E-2</v>
      </c>
      <c r="BX3817">
        <f t="shared" ca="1" si="1475"/>
        <v>2.3129141476797167E-2</v>
      </c>
      <c r="BY3817">
        <f t="shared" ca="1" si="1476"/>
        <v>1.5668321071376945E-2</v>
      </c>
      <c r="BZ3817">
        <f t="shared" ca="1" si="1477"/>
        <v>-4.9261168268435141E-3</v>
      </c>
      <c r="CA3817">
        <f t="shared" ca="1" si="1478"/>
        <v>-0.87809798117370441</v>
      </c>
      <c r="CB3817">
        <f t="shared" ca="1" si="1479"/>
        <v>8.4313103277652512E-2</v>
      </c>
      <c r="CC3817">
        <f t="shared" ca="1" si="1480"/>
        <v>-1.0061346638263746</v>
      </c>
      <c r="CD3817">
        <f t="shared" ca="1" si="1481"/>
        <v>1127.1129824753136</v>
      </c>
      <c r="CE3817">
        <v>1127.1129824753</v>
      </c>
      <c r="CF3817" t="b">
        <f t="shared" ca="1" si="1470"/>
        <v>1</v>
      </c>
    </row>
    <row r="3818" spans="2:84" x14ac:dyDescent="0.25">
      <c r="B3818" s="2">
        <v>43059</v>
      </c>
      <c r="C3818">
        <f t="shared" ca="1" si="1471"/>
        <v>0</v>
      </c>
      <c r="D3818">
        <f t="shared" ca="1" si="1472"/>
        <v>0</v>
      </c>
      <c r="E3818">
        <f ca="1">IF($B3818&lt;VLOOKUP(E$6&amp;" Equity",Param,4,0),"",IFERROR(VLOOKUP($B3818,OFFSET(Input!$A$1,0,MATCH(Index!E$6&amp;" Equity",Input!$1:$1,0)-1,10000,2),2,0),E3817))</f>
        <v>87.49</v>
      </c>
      <c r="F3818" s="33">
        <v>126.34</v>
      </c>
      <c r="H3818">
        <f ca="1">IFERROR(VLOOKUP($B3818,OFFSET(Input!$A$1,0,MATCH(Index!H$6,Input!$1:$1,0)-1,10000,2),2,0),0)</f>
        <v>0</v>
      </c>
      <c r="I3818">
        <f ca="1">IFERROR(VLOOKUP($B3818,OFFSET(Input!$A$1,0,MATCH(Index!I$6,Input!$1:$1,0)-1,10000,2),2,0),0)</f>
        <v>0</v>
      </c>
      <c r="K3818">
        <f t="shared" ca="1" si="1473"/>
        <v>122.27545010725797</v>
      </c>
      <c r="L3818" s="30">
        <f t="shared" ca="1" si="1474"/>
        <v>147.66663537474992</v>
      </c>
      <c r="N3818">
        <f t="shared" ca="1" si="1485"/>
        <v>2.2862368640960142E-4</v>
      </c>
      <c r="O3818">
        <f t="shared" ca="1" si="1486"/>
        <v>-3.9567918848040074E-4</v>
      </c>
      <c r="Q3818">
        <f t="shared" ca="1" si="1499"/>
        <v>6.572686021301298E-2</v>
      </c>
      <c r="R3818">
        <f t="shared" ca="1" si="1498"/>
        <v>0.1186690067697921</v>
      </c>
      <c r="T3818">
        <f t="shared" ca="1" si="1509"/>
        <v>4.8891054649404173E-2</v>
      </c>
      <c r="U3818">
        <f t="shared" ca="1" si="1504"/>
        <v>0.10203773589088376</v>
      </c>
      <c r="W3818">
        <f t="shared" ca="1" si="1505"/>
        <v>-0.45757959284074701</v>
      </c>
      <c r="X3818">
        <f t="shared" ca="1" si="1506"/>
        <v>-0.2881535444958479</v>
      </c>
      <c r="Z3818">
        <f t="shared" ref="Z3818:AB3881" ca="1" si="1517">AVERAGE(OFFSET($K3818,0,0,-Z$5,1))</f>
        <v>121.87294319640084</v>
      </c>
      <c r="AA3818">
        <f t="shared" ca="1" si="1517"/>
        <v>122.45262582874645</v>
      </c>
      <c r="AB3818">
        <f t="shared" ca="1" si="1517"/>
        <v>122.62501734224057</v>
      </c>
      <c r="AC3818">
        <f t="shared" ref="AC3818:AC3881" ca="1" si="1518">MAX(AB3818,AA3818)</f>
        <v>122.62501734224057</v>
      </c>
      <c r="AE3818">
        <f ca="1">IFERROR(VLOOKUP($B3818,OFFSET(Input!$A$1,0,MATCH(Index!AE$6&amp;" Index",Input!$1:$1,0)-1,10000,2),2,0),AE3817)</f>
        <v>10.65</v>
      </c>
      <c r="AF3818">
        <f t="shared" ca="1" si="1510"/>
        <v>10.691333333333334</v>
      </c>
      <c r="AG3818">
        <f t="shared" ca="1" si="1510"/>
        <v>10.718</v>
      </c>
      <c r="AH3818">
        <f t="shared" ca="1" si="1510"/>
        <v>10.633200000000002</v>
      </c>
      <c r="AI3818">
        <f t="shared" ca="1" si="1511"/>
        <v>10.718</v>
      </c>
      <c r="AK3818">
        <f t="shared" ca="1" si="1512"/>
        <v>-1</v>
      </c>
      <c r="AL3818">
        <f t="shared" ca="1" si="1513"/>
        <v>-1</v>
      </c>
      <c r="AN3818" t="str">
        <f t="shared" ca="1" si="1465"/>
        <v>Not Down</v>
      </c>
      <c r="AO3818" t="str">
        <f t="shared" ca="1" si="1482"/>
        <v>Not Up</v>
      </c>
      <c r="AQ3818">
        <f t="shared" ca="1" si="1463"/>
        <v>1</v>
      </c>
      <c r="AR3818">
        <f t="shared" ca="1" si="1464"/>
        <v>0</v>
      </c>
      <c r="AT3818">
        <f t="shared" ca="1" si="1500"/>
        <v>1</v>
      </c>
      <c r="AU3818">
        <f t="shared" ca="1" si="1501"/>
        <v>0</v>
      </c>
      <c r="AW3818" s="34">
        <f t="shared" ca="1" si="1466"/>
        <v>6.5719316065688038E-2</v>
      </c>
      <c r="AX3818" s="34">
        <f t="shared" ca="1" si="1467"/>
        <v>4.9048070251077124E-2</v>
      </c>
      <c r="AY3818" s="23">
        <f t="shared" ca="1" si="1514"/>
        <v>6.5719316065688038E-2</v>
      </c>
      <c r="BA3818" s="6">
        <f t="shared" ca="1" si="1507"/>
        <v>0.76081132600381596</v>
      </c>
      <c r="BB3818">
        <f t="shared" ca="1" si="1508"/>
        <v>0.76182831708409282</v>
      </c>
      <c r="BC3818" t="str">
        <f t="shared" ca="1" si="1494"/>
        <v>HYG UP Equity</v>
      </c>
      <c r="BD3818" t="str">
        <f t="shared" ca="1" si="1495"/>
        <v>HYG UP Equity</v>
      </c>
      <c r="BF3818">
        <f t="shared" ca="1" si="1515"/>
        <v>1</v>
      </c>
      <c r="BG3818">
        <f t="shared" ca="1" si="1516"/>
        <v>0</v>
      </c>
      <c r="BI3818">
        <f t="shared" ca="1" si="1496"/>
        <v>1</v>
      </c>
      <c r="BJ3818">
        <f t="shared" ca="1" si="1497"/>
        <v>0</v>
      </c>
      <c r="BL3818">
        <f t="shared" ca="1" si="1502"/>
        <v>11.881335490250198</v>
      </c>
      <c r="BM3818">
        <f t="shared" ca="1" si="1503"/>
        <v>0</v>
      </c>
      <c r="BN3818" s="9">
        <f t="shared" ca="1" si="1492"/>
        <v>0.99999999999999989</v>
      </c>
      <c r="BO3818" s="9">
        <f t="shared" ca="1" si="1493"/>
        <v>0</v>
      </c>
      <c r="BP3818" s="9">
        <f t="shared" ca="1" si="1487"/>
        <v>0.99999999999999989</v>
      </c>
      <c r="BQ3818" s="9">
        <f t="shared" ca="1" si="1488"/>
        <v>0</v>
      </c>
      <c r="BR3818">
        <f t="shared" ca="1" si="1489"/>
        <v>1452.7956449456815</v>
      </c>
      <c r="BS3818">
        <f t="shared" ca="1" si="1490"/>
        <v>2.2864982279635626E-4</v>
      </c>
      <c r="BT3818">
        <f t="shared" ca="1" si="1491"/>
        <v>5.4166666666666664E-5</v>
      </c>
      <c r="BU3818">
        <f t="shared" ca="1" si="1468"/>
        <v>0</v>
      </c>
      <c r="BV3818">
        <f t="shared" ca="1" si="1469"/>
        <v>0</v>
      </c>
      <c r="BW3818" s="35">
        <f ca="1">IFERROR(VLOOKUP($B3818,OFFSET(Input!$A$1,0,MATCH(Index!BW$6&amp;" Index",Input!$1:$1,0)-1,10000,2),2,0)/100,BW3817)</f>
        <v>1.1599999999999999E-2</v>
      </c>
      <c r="BX3818">
        <f t="shared" ca="1" si="1475"/>
        <v>4.6511106774318377E-2</v>
      </c>
      <c r="BY3818">
        <f t="shared" ca="1" si="1476"/>
        <v>4.6963040936471398E-2</v>
      </c>
      <c r="BZ3818">
        <f t="shared" ca="1" si="1477"/>
        <v>2.5949818267676245E-2</v>
      </c>
      <c r="CA3818">
        <f t="shared" ca="1" si="1478"/>
        <v>0.19633396286788249</v>
      </c>
      <c r="CB3818">
        <f t="shared" ca="1" si="1479"/>
        <v>0</v>
      </c>
      <c r="CC3818">
        <f t="shared" ca="1" si="1480"/>
        <v>0.12880963342476895</v>
      </c>
      <c r="CD3818">
        <f t="shared" ca="1" si="1481"/>
        <v>1127.2417921087383</v>
      </c>
      <c r="CE3818">
        <v>1127.2417921087299</v>
      </c>
      <c r="CF3818" t="b">
        <f t="shared" ca="1" si="1470"/>
        <v>1</v>
      </c>
    </row>
    <row r="3819" spans="2:84" x14ac:dyDescent="0.25">
      <c r="B3819" s="2">
        <v>43060</v>
      </c>
      <c r="C3819">
        <f t="shared" ca="1" si="1471"/>
        <v>0</v>
      </c>
      <c r="D3819">
        <f t="shared" ca="1" si="1472"/>
        <v>0</v>
      </c>
      <c r="E3819">
        <f ca="1">IF($B3819&lt;VLOOKUP(E$6&amp;" Equity",Param,4,0),"",IFERROR(VLOOKUP($B3819,OFFSET(Input!$A$1,0,MATCH(Index!E$6&amp;" Equity",Input!$1:$1,0)-1,10000,2),2,0),E3818))</f>
        <v>87.67</v>
      </c>
      <c r="F3819" s="33">
        <v>126.74</v>
      </c>
      <c r="H3819">
        <f ca="1">IFERROR(VLOOKUP($B3819,OFFSET(Input!$A$1,0,MATCH(Index!H$6,Input!$1:$1,0)-1,10000,2),2,0),0)</f>
        <v>0</v>
      </c>
      <c r="I3819">
        <f ca="1">IFERROR(VLOOKUP($B3819,OFFSET(Input!$A$1,0,MATCH(Index!I$6,Input!$1:$1,0)-1,10000,2),2,0),0)</f>
        <v>0</v>
      </c>
      <c r="K3819">
        <f t="shared" ca="1" si="1473"/>
        <v>122.52701692654367</v>
      </c>
      <c r="L3819" s="30">
        <f t="shared" ca="1" si="1474"/>
        <v>148.13415677850088</v>
      </c>
      <c r="N3819">
        <f t="shared" ca="1" si="1485"/>
        <v>2.0552644823210353E-3</v>
      </c>
      <c r="O3819">
        <f t="shared" ca="1" si="1486"/>
        <v>3.1610584248164316E-3</v>
      </c>
      <c r="Q3819">
        <f t="shared" ca="1" si="1499"/>
        <v>6.4980449234650683E-2</v>
      </c>
      <c r="R3819">
        <f t="shared" ca="1" si="1498"/>
        <v>0.11785969105001204</v>
      </c>
      <c r="T3819">
        <f t="shared" ca="1" si="1509"/>
        <v>4.9432368313625075E-2</v>
      </c>
      <c r="U3819">
        <f t="shared" ca="1" si="1504"/>
        <v>0.10025113015409733</v>
      </c>
      <c r="W3819">
        <f t="shared" ca="1" si="1505"/>
        <v>-0.40537277034322911</v>
      </c>
      <c r="X3819">
        <f t="shared" ca="1" si="1506"/>
        <v>-0.27355864976773331</v>
      </c>
      <c r="Z3819">
        <f t="shared" ca="1" si="1517"/>
        <v>121.8631600423175</v>
      </c>
      <c r="AA3819">
        <f t="shared" ca="1" si="1517"/>
        <v>122.41394341148964</v>
      </c>
      <c r="AB3819">
        <f t="shared" ca="1" si="1517"/>
        <v>122.5985252082869</v>
      </c>
      <c r="AC3819">
        <f t="shared" ca="1" si="1518"/>
        <v>122.5985252082869</v>
      </c>
      <c r="AE3819">
        <f ca="1">IFERROR(VLOOKUP($B3819,OFFSET(Input!$A$1,0,MATCH(Index!AE$6&amp;" Index",Input!$1:$1,0)-1,10000,2),2,0),AE3818)</f>
        <v>9.73</v>
      </c>
      <c r="AF3819">
        <f t="shared" ca="1" si="1510"/>
        <v>10.661333333333333</v>
      </c>
      <c r="AG3819">
        <f t="shared" ca="1" si="1510"/>
        <v>10.6465</v>
      </c>
      <c r="AH3819">
        <f t="shared" ca="1" si="1510"/>
        <v>10.610000000000003</v>
      </c>
      <c r="AI3819">
        <f t="shared" ca="1" si="1511"/>
        <v>10.6465</v>
      </c>
      <c r="AK3819">
        <f t="shared" ca="1" si="1512"/>
        <v>-1</v>
      </c>
      <c r="AL3819">
        <f t="shared" ca="1" si="1513"/>
        <v>1</v>
      </c>
      <c r="AN3819" t="str">
        <f t="shared" ca="1" si="1465"/>
        <v>Not Down</v>
      </c>
      <c r="AO3819" t="str">
        <f t="shared" ca="1" si="1482"/>
        <v>Not Up</v>
      </c>
      <c r="AQ3819">
        <f t="shared" ca="1" si="1463"/>
        <v>1</v>
      </c>
      <c r="AR3819">
        <f t="shared" ca="1" si="1464"/>
        <v>0</v>
      </c>
      <c r="AT3819">
        <f t="shared" ca="1" si="1500"/>
        <v>1</v>
      </c>
      <c r="AU3819">
        <f t="shared" ca="1" si="1501"/>
        <v>0</v>
      </c>
      <c r="AW3819" s="34">
        <f t="shared" ca="1" si="1466"/>
        <v>6.572686021301298E-2</v>
      </c>
      <c r="AX3819" s="34">
        <f t="shared" ca="1" si="1467"/>
        <v>4.8891054649404173E-2</v>
      </c>
      <c r="AY3819" s="23">
        <f t="shared" ca="1" si="1514"/>
        <v>6.572686021301298E-2</v>
      </c>
      <c r="BA3819" s="6">
        <f t="shared" ca="1" si="1507"/>
        <v>0.7607239998678762</v>
      </c>
      <c r="BB3819">
        <f t="shared" ca="1" si="1508"/>
        <v>0.76182831708409282</v>
      </c>
      <c r="BC3819" t="str">
        <f t="shared" ca="1" si="1494"/>
        <v>HYG UP Equity</v>
      </c>
      <c r="BD3819" t="str">
        <f t="shared" ca="1" si="1495"/>
        <v>HYG UP Equity</v>
      </c>
      <c r="BF3819">
        <f t="shared" ca="1" si="1515"/>
        <v>1</v>
      </c>
      <c r="BG3819">
        <f t="shared" ca="1" si="1516"/>
        <v>0</v>
      </c>
      <c r="BI3819">
        <f t="shared" ca="1" si="1496"/>
        <v>1</v>
      </c>
      <c r="BJ3819">
        <f t="shared" ca="1" si="1497"/>
        <v>0</v>
      </c>
      <c r="BL3819">
        <f t="shared" ca="1" si="1502"/>
        <v>11.881335490250198</v>
      </c>
      <c r="BM3819">
        <f t="shared" ca="1" si="1503"/>
        <v>0</v>
      </c>
      <c r="BN3819" s="9">
        <f t="shared" ca="1" si="1492"/>
        <v>1</v>
      </c>
      <c r="BO3819" s="9">
        <f t="shared" ca="1" si="1493"/>
        <v>0</v>
      </c>
      <c r="BP3819" s="9">
        <f t="shared" ca="1" si="1487"/>
        <v>1</v>
      </c>
      <c r="BQ3819" s="9">
        <f t="shared" ca="1" si="1488"/>
        <v>0</v>
      </c>
      <c r="BR3819">
        <f t="shared" ca="1" si="1489"/>
        <v>1455.78459472383</v>
      </c>
      <c r="BS3819">
        <f t="shared" ca="1" si="1490"/>
        <v>2.0573779860555419E-3</v>
      </c>
      <c r="BT3819">
        <f t="shared" ca="1" si="1491"/>
        <v>1.8055555555555558E-5</v>
      </c>
      <c r="BU3819">
        <f t="shared" ca="1" si="1468"/>
        <v>0</v>
      </c>
      <c r="BV3819">
        <f t="shared" ca="1" si="1469"/>
        <v>0</v>
      </c>
      <c r="BW3819" s="35">
        <f ca="1">IFERROR(VLOOKUP($B3819,OFFSET(Input!$A$1,0,MATCH(Index!BW$6&amp;" Index",Input!$1:$1,0)-1,10000,2),2,0)/100,BW3818)</f>
        <v>1.1599999999999999E-2</v>
      </c>
      <c r="BX3819">
        <f t="shared" ca="1" si="1475"/>
        <v>1.5505474064691308E-2</v>
      </c>
      <c r="BY3819">
        <f t="shared" ca="1" si="1476"/>
        <v>1.5656136001510255E-2</v>
      </c>
      <c r="BZ3819">
        <f t="shared" ca="1" si="1477"/>
        <v>8.6509279619008447E-3</v>
      </c>
      <c r="CA3819">
        <f t="shared" ca="1" si="1478"/>
        <v>1.7668036248397498</v>
      </c>
      <c r="CB3819">
        <f t="shared" ca="1" si="1479"/>
        <v>0</v>
      </c>
      <c r="CC3819">
        <f t="shared" ca="1" si="1480"/>
        <v>1.7442929427354492</v>
      </c>
      <c r="CD3819">
        <f t="shared" ca="1" si="1481"/>
        <v>1128.9860850514738</v>
      </c>
      <c r="CE3819">
        <v>1128.9860850514599</v>
      </c>
      <c r="CF3819" t="b">
        <f t="shared" ca="1" si="1470"/>
        <v>1</v>
      </c>
    </row>
    <row r="3820" spans="2:84" x14ac:dyDescent="0.25">
      <c r="B3820" s="2">
        <v>43061</v>
      </c>
      <c r="C3820">
        <f t="shared" ca="1" si="1471"/>
        <v>0</v>
      </c>
      <c r="D3820">
        <f t="shared" ca="1" si="1472"/>
        <v>0</v>
      </c>
      <c r="E3820">
        <f ca="1">IF($B3820&lt;VLOOKUP(E$6&amp;" Equity",Param,4,0),"",IFERROR(VLOOKUP($B3820,OFFSET(Input!$A$1,0,MATCH(Index!E$6&amp;" Equity",Input!$1:$1,0)-1,10000,2),2,0),E3819))</f>
        <v>87.81</v>
      </c>
      <c r="F3820" s="33">
        <v>127.15</v>
      </c>
      <c r="H3820">
        <f ca="1">IFERROR(VLOOKUP($B3820,OFFSET(Input!$A$1,0,MATCH(Index!H$6,Input!$1:$1,0)-1,10000,2),2,0),0)</f>
        <v>0</v>
      </c>
      <c r="I3820">
        <f ca="1">IFERROR(VLOOKUP($B3820,OFFSET(Input!$A$1,0,MATCH(Index!I$6,Input!$1:$1,0)-1,10000,2),2,0),0)</f>
        <v>0</v>
      </c>
      <c r="K3820">
        <f t="shared" ca="1" si="1473"/>
        <v>122.72268000821033</v>
      </c>
      <c r="L3820" s="30">
        <f t="shared" ca="1" si="1474"/>
        <v>148.61336621734566</v>
      </c>
      <c r="N3820">
        <f t="shared" ca="1" si="1485"/>
        <v>1.5956237714099598E-3</v>
      </c>
      <c r="O3820">
        <f t="shared" ca="1" si="1486"/>
        <v>3.2297479727577895E-3</v>
      </c>
      <c r="Q3820">
        <f t="shared" ca="1" si="1499"/>
        <v>6.1534583441457985E-2</v>
      </c>
      <c r="R3820">
        <f t="shared" ca="1" si="1498"/>
        <v>0.11844961835778905</v>
      </c>
      <c r="T3820">
        <f t="shared" ca="1" si="1509"/>
        <v>4.8734108176852094E-2</v>
      </c>
      <c r="U3820">
        <f t="shared" ca="1" si="1504"/>
        <v>9.9460779169397773E-2</v>
      </c>
      <c r="W3820">
        <f t="shared" ca="1" si="1505"/>
        <v>-0.44221544907942684</v>
      </c>
      <c r="X3820">
        <f t="shared" ca="1" si="1506"/>
        <v>-0.30148546303675144</v>
      </c>
      <c r="Z3820">
        <f t="shared" ca="1" si="1517"/>
        <v>121.92744934057941</v>
      </c>
      <c r="AA3820">
        <f t="shared" ca="1" si="1517"/>
        <v>122.40244180398716</v>
      </c>
      <c r="AB3820">
        <f t="shared" ca="1" si="1517"/>
        <v>122.57484907276663</v>
      </c>
      <c r="AC3820">
        <f t="shared" ca="1" si="1518"/>
        <v>122.57484907276663</v>
      </c>
      <c r="AE3820">
        <f ca="1">IFERROR(VLOOKUP($B3820,OFFSET(Input!$A$1,0,MATCH(Index!AE$6&amp;" Index",Input!$1:$1,0)-1,10000,2),2,0),AE3819)</f>
        <v>9.8800000000000008</v>
      </c>
      <c r="AF3820">
        <f t="shared" ca="1" si="1510"/>
        <v>10.639999999999999</v>
      </c>
      <c r="AG3820">
        <f t="shared" ca="1" si="1510"/>
        <v>10.579000000000001</v>
      </c>
      <c r="AH3820">
        <f t="shared" ca="1" si="1510"/>
        <v>10.602399999999999</v>
      </c>
      <c r="AI3820">
        <f t="shared" ca="1" si="1511"/>
        <v>10.602399999999999</v>
      </c>
      <c r="AK3820">
        <f t="shared" ca="1" si="1512"/>
        <v>-1</v>
      </c>
      <c r="AL3820">
        <f t="shared" ca="1" si="1513"/>
        <v>1</v>
      </c>
      <c r="AN3820" t="str">
        <f t="shared" ca="1" si="1465"/>
        <v>Not Down</v>
      </c>
      <c r="AO3820" t="str">
        <f t="shared" ca="1" si="1482"/>
        <v>Not Up</v>
      </c>
      <c r="AQ3820">
        <f t="shared" ca="1" si="1463"/>
        <v>1</v>
      </c>
      <c r="AR3820">
        <f t="shared" ca="1" si="1464"/>
        <v>0</v>
      </c>
      <c r="AT3820">
        <f t="shared" ca="1" si="1500"/>
        <v>1</v>
      </c>
      <c r="AU3820">
        <f t="shared" ca="1" si="1501"/>
        <v>0</v>
      </c>
      <c r="AW3820" s="34">
        <f t="shared" ca="1" si="1466"/>
        <v>6.4980449234650683E-2</v>
      </c>
      <c r="AX3820" s="34">
        <f t="shared" ca="1" si="1467"/>
        <v>4.9432368313625075E-2</v>
      </c>
      <c r="AY3820" s="23">
        <f t="shared" ca="1" si="1514"/>
        <v>6.4980449234650683E-2</v>
      </c>
      <c r="BA3820" s="6">
        <f t="shared" ca="1" si="1507"/>
        <v>0.76946220884754379</v>
      </c>
      <c r="BB3820">
        <f t="shared" ca="1" si="1508"/>
        <v>0.76182831708409282</v>
      </c>
      <c r="BC3820" t="str">
        <f t="shared" ca="1" si="1494"/>
        <v>HYG UP Equity</v>
      </c>
      <c r="BD3820" t="str">
        <f t="shared" ca="1" si="1495"/>
        <v>HYG UP Equity</v>
      </c>
      <c r="BF3820">
        <f t="shared" ca="1" si="1515"/>
        <v>1</v>
      </c>
      <c r="BG3820">
        <f t="shared" ca="1" si="1516"/>
        <v>0</v>
      </c>
      <c r="BI3820">
        <f t="shared" ca="1" si="1496"/>
        <v>1</v>
      </c>
      <c r="BJ3820">
        <f t="shared" ca="1" si="1497"/>
        <v>0</v>
      </c>
      <c r="BL3820">
        <f t="shared" ca="1" si="1502"/>
        <v>11.881335490250198</v>
      </c>
      <c r="BM3820">
        <f t="shared" ca="1" si="1503"/>
        <v>0</v>
      </c>
      <c r="BN3820" s="9">
        <f t="shared" ca="1" si="1492"/>
        <v>1</v>
      </c>
      <c r="BO3820" s="9">
        <f t="shared" ca="1" si="1493"/>
        <v>0</v>
      </c>
      <c r="BP3820" s="9">
        <f t="shared" ca="1" si="1487"/>
        <v>1</v>
      </c>
      <c r="BQ3820" s="9">
        <f t="shared" ca="1" si="1488"/>
        <v>0</v>
      </c>
      <c r="BR3820">
        <f t="shared" ca="1" si="1489"/>
        <v>1458.1093334401678</v>
      </c>
      <c r="BS3820">
        <f t="shared" ca="1" si="1490"/>
        <v>1.596897456370483E-3</v>
      </c>
      <c r="BT3820">
        <f t="shared" ca="1" si="1491"/>
        <v>1.8055555555555558E-5</v>
      </c>
      <c r="BU3820">
        <f t="shared" ca="1" si="1468"/>
        <v>0</v>
      </c>
      <c r="BV3820">
        <f t="shared" ca="1" si="1469"/>
        <v>0</v>
      </c>
      <c r="BW3820" s="35">
        <f ca="1">IFERROR(VLOOKUP($B3820,OFFSET(Input!$A$1,0,MATCH(Index!BW$6&amp;" Index",Input!$1:$1,0)-1,10000,2),2,0)/100,BW3819)</f>
        <v>1.1599999999999999E-2</v>
      </c>
      <c r="BX3820">
        <f t="shared" ca="1" si="1475"/>
        <v>1.5529467221416108E-2</v>
      </c>
      <c r="BY3820">
        <f t="shared" ca="1" si="1476"/>
        <v>1.5680362292381581E-2</v>
      </c>
      <c r="BZ3820">
        <f t="shared" ca="1" si="1477"/>
        <v>8.6643144001057552E-3</v>
      </c>
      <c r="CA3820">
        <f t="shared" ca="1" si="1478"/>
        <v>1.3734812328739294</v>
      </c>
      <c r="CB3820">
        <f t="shared" ca="1" si="1479"/>
        <v>0</v>
      </c>
      <c r="CC3820">
        <f t="shared" ca="1" si="1480"/>
        <v>1.3509357177602375</v>
      </c>
      <c r="CD3820">
        <f t="shared" ca="1" si="1481"/>
        <v>1130.337020769234</v>
      </c>
      <c r="CE3820">
        <v>1130.3370207692201</v>
      </c>
      <c r="CF3820" t="b">
        <f t="shared" ca="1" si="1470"/>
        <v>1</v>
      </c>
    </row>
    <row r="3821" spans="2:84" x14ac:dyDescent="0.25">
      <c r="B3821" s="2">
        <v>43063</v>
      </c>
      <c r="C3821">
        <f t="shared" ca="1" si="1471"/>
        <v>0</v>
      </c>
      <c r="D3821">
        <f t="shared" ca="1" si="1472"/>
        <v>0</v>
      </c>
      <c r="E3821">
        <f ca="1">IF($B3821&lt;VLOOKUP(E$6&amp;" Equity",Param,4,0),"",IFERROR(VLOOKUP($B3821,OFFSET(Input!$A$1,0,MATCH(Index!E$6&amp;" Equity",Input!$1:$1,0)-1,10000,2),2,0),E3820))</f>
        <v>87.87</v>
      </c>
      <c r="F3821" s="33">
        <v>126.8</v>
      </c>
      <c r="H3821">
        <f ca="1">IFERROR(VLOOKUP($B3821,OFFSET(Input!$A$1,0,MATCH(Index!H$6,Input!$1:$1,0)-1,10000,2),2,0),0)</f>
        <v>0</v>
      </c>
      <c r="I3821">
        <f ca="1">IFERROR(VLOOKUP($B3821,OFFSET(Input!$A$1,0,MATCH(Index!I$6,Input!$1:$1,0)-1,10000,2),2,0),0)</f>
        <v>0</v>
      </c>
      <c r="K3821">
        <f t="shared" ca="1" si="1473"/>
        <v>122.8065356146389</v>
      </c>
      <c r="L3821" s="30">
        <f t="shared" ca="1" si="1474"/>
        <v>148.20428498906352</v>
      </c>
      <c r="N3821">
        <f t="shared" ca="1" si="1485"/>
        <v>6.8306013584763044E-4</v>
      </c>
      <c r="O3821">
        <f t="shared" ca="1" si="1486"/>
        <v>-2.7564498650032099E-3</v>
      </c>
      <c r="Q3821">
        <f t="shared" ca="1" si="1499"/>
        <v>5.6431955772940495E-2</v>
      </c>
      <c r="R3821">
        <f t="shared" ca="1" si="1498"/>
        <v>0.11839195083599022</v>
      </c>
      <c r="T3821">
        <f t="shared" ca="1" si="1509"/>
        <v>4.859353347607244E-2</v>
      </c>
      <c r="U3821">
        <f t="shared" ca="1" si="1504"/>
        <v>9.9233798289432767E-2</v>
      </c>
      <c r="W3821">
        <f t="shared" ca="1" si="1505"/>
        <v>-0.54264337268614227</v>
      </c>
      <c r="X3821">
        <f t="shared" ca="1" si="1506"/>
        <v>-0.31885343658786219</v>
      </c>
      <c r="Z3821">
        <f t="shared" ca="1" si="1517"/>
        <v>122.06022071742464</v>
      </c>
      <c r="AA3821">
        <f t="shared" ca="1" si="1517"/>
        <v>122.40278794530136</v>
      </c>
      <c r="AB3821">
        <f t="shared" ca="1" si="1517"/>
        <v>122.55397043652204</v>
      </c>
      <c r="AC3821">
        <f t="shared" ca="1" si="1518"/>
        <v>122.55397043652204</v>
      </c>
      <c r="AE3821">
        <f ca="1">IFERROR(VLOOKUP($B3821,OFFSET(Input!$A$1,0,MATCH(Index!AE$6&amp;" Index",Input!$1:$1,0)-1,10000,2),2,0),AE3820)</f>
        <v>9.67</v>
      </c>
      <c r="AF3821">
        <f t="shared" ca="1" si="1510"/>
        <v>10.622666666666666</v>
      </c>
      <c r="AG3821">
        <f t="shared" ca="1" si="1510"/>
        <v>10.497499999999999</v>
      </c>
      <c r="AH3821">
        <f t="shared" ca="1" si="1510"/>
        <v>10.587200000000001</v>
      </c>
      <c r="AI3821">
        <f t="shared" ca="1" si="1511"/>
        <v>10.587200000000001</v>
      </c>
      <c r="AK3821">
        <f t="shared" ca="1" si="1512"/>
        <v>-1</v>
      </c>
      <c r="AL3821">
        <f t="shared" ca="1" si="1513"/>
        <v>1</v>
      </c>
      <c r="AN3821" t="str">
        <f t="shared" ca="1" si="1465"/>
        <v>Not Down</v>
      </c>
      <c r="AO3821" t="str">
        <f t="shared" ca="1" si="1482"/>
        <v>Not Up</v>
      </c>
      <c r="AQ3821">
        <f t="shared" ca="1" si="1463"/>
        <v>1</v>
      </c>
      <c r="AR3821">
        <f t="shared" ca="1" si="1464"/>
        <v>0</v>
      </c>
      <c r="AT3821">
        <f t="shared" ca="1" si="1500"/>
        <v>1</v>
      </c>
      <c r="AU3821">
        <f t="shared" ca="1" si="1501"/>
        <v>0</v>
      </c>
      <c r="AW3821" s="34">
        <f t="shared" ca="1" si="1466"/>
        <v>6.1534583441457985E-2</v>
      </c>
      <c r="AX3821" s="34">
        <f t="shared" ca="1" si="1467"/>
        <v>4.8734108176852094E-2</v>
      </c>
      <c r="AY3821" s="23">
        <f t="shared" ca="1" si="1514"/>
        <v>6.1534583441457985E-2</v>
      </c>
      <c r="BA3821" s="6">
        <f t="shared" ca="1" si="1507"/>
        <v>0.81255120622646915</v>
      </c>
      <c r="BB3821">
        <f t="shared" ca="1" si="1508"/>
        <v>0.76182831708409282</v>
      </c>
      <c r="BC3821" t="str">
        <f t="shared" ca="1" si="1494"/>
        <v>HYG UP Equity</v>
      </c>
      <c r="BD3821" t="str">
        <f t="shared" ca="1" si="1495"/>
        <v>HYG UP Equity</v>
      </c>
      <c r="BF3821">
        <f t="shared" ca="1" si="1515"/>
        <v>1</v>
      </c>
      <c r="BG3821">
        <f t="shared" ca="1" si="1516"/>
        <v>0</v>
      </c>
      <c r="BI3821">
        <f t="shared" ca="1" si="1496"/>
        <v>1</v>
      </c>
      <c r="BJ3821">
        <f t="shared" ca="1" si="1497"/>
        <v>0</v>
      </c>
      <c r="BL3821">
        <f t="shared" ca="1" si="1502"/>
        <v>11.881335490250198</v>
      </c>
      <c r="BM3821">
        <f t="shared" ca="1" si="1503"/>
        <v>0</v>
      </c>
      <c r="BN3821" s="9">
        <f t="shared" ca="1" si="1492"/>
        <v>0.99999999999999989</v>
      </c>
      <c r="BO3821" s="9">
        <f t="shared" ca="1" si="1493"/>
        <v>0</v>
      </c>
      <c r="BP3821" s="9">
        <f t="shared" ca="1" si="1487"/>
        <v>0.99999999999999989</v>
      </c>
      <c r="BQ3821" s="9">
        <f t="shared" ca="1" si="1488"/>
        <v>0</v>
      </c>
      <c r="BR3821">
        <f t="shared" ca="1" si="1489"/>
        <v>1459.1056500328841</v>
      </c>
      <c r="BS3821">
        <f t="shared" ca="1" si="1490"/>
        <v>6.8329347454731959E-4</v>
      </c>
      <c r="BT3821">
        <f t="shared" ca="1" si="1491"/>
        <v>3.6111111111111109E-5</v>
      </c>
      <c r="BU3821">
        <f t="shared" ca="1" si="1468"/>
        <v>0</v>
      </c>
      <c r="BV3821">
        <f t="shared" ca="1" si="1469"/>
        <v>0</v>
      </c>
      <c r="BW3821" s="35">
        <f ca="1">IFERROR(VLOOKUP($B3821,OFFSET(Input!$A$1,0,MATCH(Index!BW$6&amp;" Index",Input!$1:$1,0)-1,10000,2),2,0)/100,BW3820)</f>
        <v>1.1599999999999999E-2</v>
      </c>
      <c r="BX3821">
        <f t="shared" ca="1" si="1475"/>
        <v>3.1096099315322628E-2</v>
      </c>
      <c r="BY3821">
        <f t="shared" ca="1" si="1476"/>
        <v>3.1398250576923165E-2</v>
      </c>
      <c r="BZ3821">
        <f t="shared" ca="1" si="1477"/>
        <v>1.7349364098809054E-2</v>
      </c>
      <c r="CA3821">
        <f t="shared" ca="1" si="1478"/>
        <v>0.58839955604405514</v>
      </c>
      <c r="CB3821">
        <f t="shared" ca="1" si="1479"/>
        <v>0</v>
      </c>
      <c r="CC3821">
        <f t="shared" ca="1" si="1480"/>
        <v>0.54325457025061841</v>
      </c>
      <c r="CD3821">
        <f t="shared" ca="1" si="1481"/>
        <v>1130.8802753394846</v>
      </c>
      <c r="CE3821">
        <v>1130.88027533947</v>
      </c>
      <c r="CF3821" t="b">
        <f t="shared" ca="1" si="1470"/>
        <v>1</v>
      </c>
    </row>
    <row r="3822" spans="2:84" x14ac:dyDescent="0.25">
      <c r="B3822" s="2">
        <v>43066</v>
      </c>
      <c r="C3822">
        <f t="shared" ca="1" si="1471"/>
        <v>0</v>
      </c>
      <c r="D3822">
        <f t="shared" ca="1" si="1472"/>
        <v>0</v>
      </c>
      <c r="E3822">
        <f ca="1">IF($B3822&lt;VLOOKUP(E$6&amp;" Equity",Param,4,0),"",IFERROR(VLOOKUP($B3822,OFFSET(Input!$A$1,0,MATCH(Index!E$6&amp;" Equity",Input!$1:$1,0)-1,10000,2),2,0),E3821))</f>
        <v>87.6</v>
      </c>
      <c r="F3822" s="33">
        <v>126.62</v>
      </c>
      <c r="H3822">
        <f ca="1">IFERROR(VLOOKUP($B3822,OFFSET(Input!$A$1,0,MATCH(Index!H$6,Input!$1:$1,0)-1,10000,2),2,0),0)</f>
        <v>0</v>
      </c>
      <c r="I3822">
        <f ca="1">IFERROR(VLOOKUP($B3822,OFFSET(Input!$A$1,0,MATCH(Index!I$6,Input!$1:$1,0)-1,10000,2),2,0),0)</f>
        <v>0</v>
      </c>
      <c r="K3822">
        <f t="shared" ca="1" si="1473"/>
        <v>122.42918538571033</v>
      </c>
      <c r="L3822" s="30">
        <f t="shared" ca="1" si="1474"/>
        <v>147.99390035737559</v>
      </c>
      <c r="N3822">
        <f t="shared" ca="1" si="1485"/>
        <v>-3.0774515654062484E-3</v>
      </c>
      <c r="O3822">
        <f t="shared" ca="1" si="1486"/>
        <v>-1.4205668871450053E-3</v>
      </c>
      <c r="Q3822">
        <f t="shared" ca="1" si="1499"/>
        <v>5.7472415700425383E-2</v>
      </c>
      <c r="R3822">
        <f t="shared" ca="1" si="1498"/>
        <v>9.0828029867894775E-2</v>
      </c>
      <c r="T3822">
        <f t="shared" ca="1" si="1509"/>
        <v>4.8863937250781593E-2</v>
      </c>
      <c r="U3822">
        <f t="shared" ca="1" si="1504"/>
        <v>9.6565397331195638E-2</v>
      </c>
      <c r="W3822">
        <f t="shared" ca="1" si="1505"/>
        <v>-0.51324997569540098</v>
      </c>
      <c r="X3822">
        <f t="shared" ca="1" si="1506"/>
        <v>-0.36201053835009334</v>
      </c>
      <c r="Z3822">
        <f t="shared" ca="1" si="1517"/>
        <v>122.12870279600796</v>
      </c>
      <c r="AA3822">
        <f t="shared" ca="1" si="1517"/>
        <v>122.36756482572495</v>
      </c>
      <c r="AB3822">
        <f t="shared" ca="1" si="1517"/>
        <v>122.51354399126851</v>
      </c>
      <c r="AC3822">
        <f t="shared" ca="1" si="1518"/>
        <v>122.51354399126851</v>
      </c>
      <c r="AE3822">
        <f ca="1">IFERROR(VLOOKUP($B3822,OFFSET(Input!$A$1,0,MATCH(Index!AE$6&amp;" Index",Input!$1:$1,0)-1,10000,2),2,0),AE3821)</f>
        <v>9.8699999999999992</v>
      </c>
      <c r="AF3822">
        <f t="shared" ca="1" si="1510"/>
        <v>10.671333333333333</v>
      </c>
      <c r="AG3822">
        <f t="shared" ca="1" si="1510"/>
        <v>10.500999999999999</v>
      </c>
      <c r="AH3822">
        <f t="shared" ca="1" si="1510"/>
        <v>10.5832</v>
      </c>
      <c r="AI3822">
        <f t="shared" ca="1" si="1511"/>
        <v>10.5832</v>
      </c>
      <c r="AK3822">
        <f t="shared" ca="1" si="1512"/>
        <v>-1</v>
      </c>
      <c r="AL3822">
        <f t="shared" ca="1" si="1513"/>
        <v>1</v>
      </c>
      <c r="AN3822" t="str">
        <f t="shared" ca="1" si="1465"/>
        <v>Not Down</v>
      </c>
      <c r="AO3822" t="str">
        <f t="shared" ca="1" si="1482"/>
        <v>Not Up</v>
      </c>
      <c r="AQ3822">
        <f t="shared" ca="1" si="1463"/>
        <v>1</v>
      </c>
      <c r="AR3822">
        <f t="shared" ca="1" si="1464"/>
        <v>0</v>
      </c>
      <c r="AT3822">
        <f t="shared" ca="1" si="1500"/>
        <v>1</v>
      </c>
      <c r="AU3822">
        <f t="shared" ca="1" si="1501"/>
        <v>0</v>
      </c>
      <c r="AW3822" s="34">
        <f t="shared" ca="1" si="1466"/>
        <v>5.6431955772940495E-2</v>
      </c>
      <c r="AX3822" s="34">
        <f t="shared" ca="1" si="1467"/>
        <v>4.859353347607244E-2</v>
      </c>
      <c r="AY3822" s="23">
        <f t="shared" ca="1" si="1514"/>
        <v>5.6431955772940495E-2</v>
      </c>
      <c r="BA3822" s="6">
        <f t="shared" ca="1" si="1507"/>
        <v>0.88602280950849732</v>
      </c>
      <c r="BB3822">
        <f t="shared" ca="1" si="1508"/>
        <v>0.88602280950849732</v>
      </c>
      <c r="BC3822" t="str">
        <f t="shared" ca="1" si="1494"/>
        <v>HYG UP Equity</v>
      </c>
      <c r="BD3822" t="str">
        <f t="shared" ca="1" si="1495"/>
        <v>HYG UP Equity</v>
      </c>
      <c r="BF3822">
        <f t="shared" ca="1" si="1515"/>
        <v>1</v>
      </c>
      <c r="BG3822">
        <f t="shared" ca="1" si="1516"/>
        <v>0</v>
      </c>
      <c r="BI3822">
        <f t="shared" ca="1" si="1496"/>
        <v>1</v>
      </c>
      <c r="BJ3822">
        <f t="shared" ca="1" si="1497"/>
        <v>0</v>
      </c>
      <c r="BL3822">
        <f t="shared" ca="1" si="1502"/>
        <v>11.881335490250198</v>
      </c>
      <c r="BM3822">
        <f t="shared" ca="1" si="1503"/>
        <v>0</v>
      </c>
      <c r="BN3822" s="9">
        <f t="shared" ca="1" si="1492"/>
        <v>0.99999999999999989</v>
      </c>
      <c r="BO3822" s="9">
        <f t="shared" ca="1" si="1493"/>
        <v>0</v>
      </c>
      <c r="BP3822" s="9">
        <f t="shared" ca="1" si="1487"/>
        <v>0.99999999999999989</v>
      </c>
      <c r="BQ3822" s="9">
        <f t="shared" ca="1" si="1488"/>
        <v>0</v>
      </c>
      <c r="BR3822">
        <f t="shared" ca="1" si="1489"/>
        <v>1454.6222253656611</v>
      </c>
      <c r="BS3822">
        <f t="shared" ca="1" si="1490"/>
        <v>-3.0727210652100601E-3</v>
      </c>
      <c r="BT3822">
        <f t="shared" ca="1" si="1491"/>
        <v>5.4166666666666664E-5</v>
      </c>
      <c r="BU3822">
        <f t="shared" ca="1" si="1468"/>
        <v>2.4838898484880902E-5</v>
      </c>
      <c r="BV3822">
        <f t="shared" ca="1" si="1469"/>
        <v>0</v>
      </c>
      <c r="BW3822" s="35">
        <f ca="1">IFERROR(VLOOKUP($B3822,OFFSET(Input!$A$1,0,MATCH(Index!BW$6&amp;" Index",Input!$1:$1,0)-1,10000,2),2,0)/100,BW3821)</f>
        <v>1.1599999999999999E-2</v>
      </c>
      <c r="BX3822">
        <f t="shared" ca="1" si="1475"/>
        <v>4.66665667533799E-2</v>
      </c>
      <c r="BY3822">
        <f t="shared" ca="1" si="1476"/>
        <v>4.7120011472478525E-2</v>
      </c>
      <c r="BZ3822">
        <f t="shared" ca="1" si="1477"/>
        <v>2.603655364088759E-2</v>
      </c>
      <c r="CA3822">
        <f t="shared" ca="1" si="1478"/>
        <v>-2.6472617114610806</v>
      </c>
      <c r="CB3822">
        <f t="shared" ca="1" si="1479"/>
        <v>2.8089820357711619E-2</v>
      </c>
      <c r="CC3822">
        <f t="shared" ca="1" si="1480"/>
        <v>-2.7431015564037629</v>
      </c>
      <c r="CD3822">
        <f t="shared" ca="1" si="1481"/>
        <v>1128.1371737830807</v>
      </c>
      <c r="CE3822">
        <v>1128.13717378307</v>
      </c>
      <c r="CF3822" t="b">
        <f t="shared" ca="1" si="1470"/>
        <v>1</v>
      </c>
    </row>
    <row r="3823" spans="2:84" x14ac:dyDescent="0.25">
      <c r="B3823" s="2">
        <v>43067</v>
      </c>
      <c r="C3823">
        <f t="shared" ca="1" si="1471"/>
        <v>0</v>
      </c>
      <c r="D3823">
        <f t="shared" ca="1" si="1472"/>
        <v>0</v>
      </c>
      <c r="E3823">
        <f ca="1">IF($B3823&lt;VLOOKUP(E$6&amp;" Equity",Param,4,0),"",IFERROR(VLOOKUP($B3823,OFFSET(Input!$A$1,0,MATCH(Index!E$6&amp;" Equity",Input!$1:$1,0)-1,10000,2),2,0),E3822))</f>
        <v>87.87</v>
      </c>
      <c r="F3823" s="33">
        <v>126.79</v>
      </c>
      <c r="H3823">
        <f ca="1">IFERROR(VLOOKUP($B3823,OFFSET(Input!$A$1,0,MATCH(Index!H$6,Input!$1:$1,0)-1,10000,2),2,0),0)</f>
        <v>0</v>
      </c>
      <c r="I3823">
        <f ca="1">IFERROR(VLOOKUP($B3823,OFFSET(Input!$A$1,0,MATCH(Index!I$6,Input!$1:$1,0)-1,10000,2),2,0),0)</f>
        <v>0</v>
      </c>
      <c r="K3823">
        <f t="shared" ca="1" si="1473"/>
        <v>122.80653561463892</v>
      </c>
      <c r="L3823" s="30">
        <f t="shared" ca="1" si="1474"/>
        <v>148.19259695396977</v>
      </c>
      <c r="N3823">
        <f t="shared" ca="1" si="1485"/>
        <v>3.0774515654062688E-3</v>
      </c>
      <c r="O3823">
        <f t="shared" ca="1" si="1486"/>
        <v>1.3416994238762499E-3</v>
      </c>
      <c r="Q3823">
        <f t="shared" ca="1" si="1499"/>
        <v>5.9411923817060952E-2</v>
      </c>
      <c r="R3823">
        <f t="shared" ca="1" si="1498"/>
        <v>9.0469408691032885E-2</v>
      </c>
      <c r="T3823">
        <f t="shared" ca="1" si="1509"/>
        <v>5.006367156773326E-2</v>
      </c>
      <c r="U3823">
        <f t="shared" ca="1" si="1504"/>
        <v>9.0572573255112837E-2</v>
      </c>
      <c r="W3823">
        <f t="shared" ca="1" si="1505"/>
        <v>-0.47234358255940861</v>
      </c>
      <c r="X3823">
        <f t="shared" ca="1" si="1506"/>
        <v>-0.35925370492146025</v>
      </c>
      <c r="Z3823">
        <f t="shared" ca="1" si="1517"/>
        <v>122.24330545812703</v>
      </c>
      <c r="AA3823">
        <f t="shared" ca="1" si="1517"/>
        <v>122.35260103004866</v>
      </c>
      <c r="AB3823">
        <f t="shared" ca="1" si="1517"/>
        <v>122.49377880498685</v>
      </c>
      <c r="AC3823">
        <f t="shared" ca="1" si="1518"/>
        <v>122.49377880498685</v>
      </c>
      <c r="AE3823">
        <f ca="1">IFERROR(VLOOKUP($B3823,OFFSET(Input!$A$1,0,MATCH(Index!AE$6&amp;" Index",Input!$1:$1,0)-1,10000,2),2,0),AE3822)</f>
        <v>10.029999999999999</v>
      </c>
      <c r="AF3823">
        <f t="shared" ca="1" si="1510"/>
        <v>10.713333333333335</v>
      </c>
      <c r="AG3823">
        <f t="shared" ca="1" si="1510"/>
        <v>10.477499999999999</v>
      </c>
      <c r="AH3823">
        <f t="shared" ca="1" si="1510"/>
        <v>10.541599999999999</v>
      </c>
      <c r="AI3823">
        <f t="shared" ca="1" si="1511"/>
        <v>10.541599999999999</v>
      </c>
      <c r="AK3823">
        <f t="shared" ca="1" si="1512"/>
        <v>-1</v>
      </c>
      <c r="AL3823">
        <f t="shared" ca="1" si="1513"/>
        <v>1</v>
      </c>
      <c r="AN3823" t="str">
        <f t="shared" ca="1" si="1465"/>
        <v>Not Down</v>
      </c>
      <c r="AO3823" t="str">
        <f t="shared" ca="1" si="1482"/>
        <v>Not Up</v>
      </c>
      <c r="AQ3823">
        <f t="shared" ca="1" si="1463"/>
        <v>1</v>
      </c>
      <c r="AR3823">
        <f t="shared" ca="1" si="1464"/>
        <v>0</v>
      </c>
      <c r="AT3823">
        <f t="shared" ca="1" si="1500"/>
        <v>1</v>
      </c>
      <c r="AU3823">
        <f t="shared" ca="1" si="1501"/>
        <v>0</v>
      </c>
      <c r="AW3823" s="34">
        <f t="shared" ca="1" si="1466"/>
        <v>5.7472415700425383E-2</v>
      </c>
      <c r="AX3823" s="34">
        <f t="shared" ca="1" si="1467"/>
        <v>4.8863937250781593E-2</v>
      </c>
      <c r="AY3823" s="23">
        <f t="shared" ca="1" si="1514"/>
        <v>5.7472415700425383E-2</v>
      </c>
      <c r="BA3823" s="6">
        <f t="shared" ca="1" si="1507"/>
        <v>0.86998257147610947</v>
      </c>
      <c r="BB3823">
        <f t="shared" ca="1" si="1508"/>
        <v>0.88602280950849732</v>
      </c>
      <c r="BC3823" t="str">
        <f t="shared" ca="1" si="1494"/>
        <v>HYG UP Equity</v>
      </c>
      <c r="BD3823" t="str">
        <f t="shared" ca="1" si="1495"/>
        <v>HYG UP Equity</v>
      </c>
      <c r="BF3823">
        <f t="shared" ca="1" si="1515"/>
        <v>1</v>
      </c>
      <c r="BG3823">
        <f t="shared" ca="1" si="1516"/>
        <v>0</v>
      </c>
      <c r="BI3823">
        <f t="shared" ca="1" si="1496"/>
        <v>1</v>
      </c>
      <c r="BJ3823">
        <f t="shared" ca="1" si="1497"/>
        <v>0</v>
      </c>
      <c r="BL3823">
        <f t="shared" ca="1" si="1502"/>
        <v>11.881335490250198</v>
      </c>
      <c r="BM3823">
        <f t="shared" ca="1" si="1503"/>
        <v>0</v>
      </c>
      <c r="BN3823" s="9">
        <f t="shared" ca="1" si="1492"/>
        <v>0.99999999999999989</v>
      </c>
      <c r="BO3823" s="9">
        <f t="shared" ca="1" si="1493"/>
        <v>0</v>
      </c>
      <c r="BP3823" s="9">
        <f t="shared" ca="1" si="1487"/>
        <v>0.99999999999999989</v>
      </c>
      <c r="BQ3823" s="9">
        <f t="shared" ca="1" si="1488"/>
        <v>0</v>
      </c>
      <c r="BR3823">
        <f t="shared" ca="1" si="1489"/>
        <v>1459.1056500328843</v>
      </c>
      <c r="BS3823">
        <f t="shared" ca="1" si="1490"/>
        <v>3.0821917808221411E-3</v>
      </c>
      <c r="BT3823">
        <f t="shared" ca="1" si="1491"/>
        <v>1.8055555555555555E-5</v>
      </c>
      <c r="BU3823">
        <f t="shared" ca="1" si="1468"/>
        <v>0</v>
      </c>
      <c r="BV3823">
        <f t="shared" ca="1" si="1469"/>
        <v>0</v>
      </c>
      <c r="BW3823" s="35">
        <f ca="1">IFERROR(VLOOKUP($B3823,OFFSET(Input!$A$1,0,MATCH(Index!BW$6&amp;" Index",Input!$1:$1,0)-1,10000,2),2,0)/100,BW3822)</f>
        <v>1.1599999999999999E-2</v>
      </c>
      <c r="BX3823">
        <f t="shared" ca="1" si="1475"/>
        <v>1.8047525676307491E-2</v>
      </c>
      <c r="BY3823">
        <f t="shared" ca="1" si="1476"/>
        <v>1.5668571858098345E-2</v>
      </c>
      <c r="BZ3823">
        <f t="shared" ca="1" si="1477"/>
        <v>4.1431947346086328E-3</v>
      </c>
      <c r="CA3823">
        <f t="shared" ca="1" si="1478"/>
        <v>3.0808210322044522</v>
      </c>
      <c r="CB3823">
        <f t="shared" ca="1" si="1479"/>
        <v>0</v>
      </c>
      <c r="CC3823">
        <f t="shared" ca="1" si="1480"/>
        <v>3.0512481294046547</v>
      </c>
      <c r="CD3823">
        <f t="shared" ca="1" si="1481"/>
        <v>1131.1884219124854</v>
      </c>
      <c r="CE3823">
        <v>1131.1884219124699</v>
      </c>
      <c r="CF3823" t="b">
        <f t="shared" ca="1" si="1470"/>
        <v>1</v>
      </c>
    </row>
    <row r="3824" spans="2:84" x14ac:dyDescent="0.25">
      <c r="B3824" s="2">
        <v>43068</v>
      </c>
      <c r="C3824">
        <f t="shared" ca="1" si="1471"/>
        <v>0</v>
      </c>
      <c r="D3824">
        <f t="shared" ca="1" si="1472"/>
        <v>0</v>
      </c>
      <c r="E3824">
        <f ca="1">IF($B3824&lt;VLOOKUP(E$6&amp;" Equity",Param,4,0),"",IFERROR(VLOOKUP($B3824,OFFSET(Input!$A$1,0,MATCH(Index!E$6&amp;" Equity",Input!$1:$1,0)-1,10000,2),2,0),E3823))</f>
        <v>87.76</v>
      </c>
      <c r="F3824" s="33">
        <v>125.54</v>
      </c>
      <c r="H3824">
        <f ca="1">IFERROR(VLOOKUP($B3824,OFFSET(Input!$A$1,0,MATCH(Index!H$6,Input!$1:$1,0)-1,10000,2),2,0),0)</f>
        <v>0</v>
      </c>
      <c r="I3824">
        <f ca="1">IFERROR(VLOOKUP($B3824,OFFSET(Input!$A$1,0,MATCH(Index!I$6,Input!$1:$1,0)-1,10000,2),2,0),0)</f>
        <v>0</v>
      </c>
      <c r="K3824">
        <f t="shared" ca="1" si="1473"/>
        <v>122.65280033618654</v>
      </c>
      <c r="L3824" s="30">
        <f t="shared" ca="1" si="1474"/>
        <v>146.73159256724793</v>
      </c>
      <c r="N3824">
        <f t="shared" ca="1" si="1485"/>
        <v>-1.2526335407769377E-3</v>
      </c>
      <c r="O3824">
        <f t="shared" ca="1" si="1486"/>
        <v>-9.9077416504709977E-3</v>
      </c>
      <c r="Q3824">
        <f t="shared" ca="1" si="1499"/>
        <v>5.5786269362896428E-2</v>
      </c>
      <c r="R3824">
        <f t="shared" ca="1" si="1498"/>
        <v>9.7552106880408704E-2</v>
      </c>
      <c r="T3824">
        <f t="shared" ca="1" si="1509"/>
        <v>5.0254329956991112E-2</v>
      </c>
      <c r="U3824">
        <f t="shared" ca="1" si="1504"/>
        <v>9.7154244834920217E-2</v>
      </c>
      <c r="W3824">
        <f t="shared" ca="1" si="1505"/>
        <v>-0.27627065992006183</v>
      </c>
      <c r="X3824">
        <f t="shared" ca="1" si="1506"/>
        <v>-0.30180483532288988</v>
      </c>
      <c r="Z3824">
        <f t="shared" ca="1" si="1517"/>
        <v>122.39424554969844</v>
      </c>
      <c r="AA3824">
        <f t="shared" ca="1" si="1517"/>
        <v>122.32855865799604</v>
      </c>
      <c r="AB3824">
        <f t="shared" ca="1" si="1517"/>
        <v>122.4678642075671</v>
      </c>
      <c r="AC3824">
        <f t="shared" ca="1" si="1518"/>
        <v>122.4678642075671</v>
      </c>
      <c r="AE3824">
        <f ca="1">IFERROR(VLOOKUP($B3824,OFFSET(Input!$A$1,0,MATCH(Index!AE$6&amp;" Index",Input!$1:$1,0)-1,10000,2),2,0),AE3823)</f>
        <v>10.7</v>
      </c>
      <c r="AF3824">
        <f t="shared" ca="1" si="1510"/>
        <v>10.767333333333333</v>
      </c>
      <c r="AG3824">
        <f t="shared" ca="1" si="1510"/>
        <v>10.503499999999999</v>
      </c>
      <c r="AH3824">
        <f t="shared" ca="1" si="1510"/>
        <v>10.523199999999999</v>
      </c>
      <c r="AI3824">
        <f t="shared" ca="1" si="1511"/>
        <v>10.523199999999999</v>
      </c>
      <c r="AK3824">
        <f t="shared" ca="1" si="1512"/>
        <v>-1</v>
      </c>
      <c r="AL3824">
        <f t="shared" ca="1" si="1513"/>
        <v>1</v>
      </c>
      <c r="AN3824" t="str">
        <f t="shared" ca="1" si="1465"/>
        <v>Not Down</v>
      </c>
      <c r="AO3824" t="str">
        <f t="shared" ca="1" si="1482"/>
        <v>Not Up</v>
      </c>
      <c r="AQ3824">
        <f t="shared" ca="1" si="1463"/>
        <v>1</v>
      </c>
      <c r="AR3824">
        <f t="shared" ca="1" si="1464"/>
        <v>0</v>
      </c>
      <c r="AT3824">
        <f t="shared" ca="1" si="1500"/>
        <v>1</v>
      </c>
      <c r="AU3824">
        <f t="shared" ca="1" si="1501"/>
        <v>0</v>
      </c>
      <c r="AW3824" s="34">
        <f t="shared" ca="1" si="1466"/>
        <v>5.9411923817060952E-2</v>
      </c>
      <c r="AX3824" s="34">
        <f t="shared" ca="1" si="1467"/>
        <v>5.006367156773326E-2</v>
      </c>
      <c r="AY3824" s="23">
        <f t="shared" ca="1" si="1514"/>
        <v>5.9411923817060952E-2</v>
      </c>
      <c r="BA3824" s="6">
        <f t="shared" ca="1" si="1507"/>
        <v>0.84158190456781357</v>
      </c>
      <c r="BB3824">
        <f t="shared" ca="1" si="1508"/>
        <v>0.88602280950849732</v>
      </c>
      <c r="BC3824" t="str">
        <f t="shared" ca="1" si="1494"/>
        <v>HYG UP Equity</v>
      </c>
      <c r="BD3824" t="str">
        <f t="shared" ca="1" si="1495"/>
        <v>HYG UP Equity</v>
      </c>
      <c r="BF3824">
        <f t="shared" ca="1" si="1515"/>
        <v>1</v>
      </c>
      <c r="BG3824">
        <f t="shared" ca="1" si="1516"/>
        <v>0</v>
      </c>
      <c r="BI3824">
        <f t="shared" ca="1" si="1496"/>
        <v>1</v>
      </c>
      <c r="BJ3824">
        <f t="shared" ca="1" si="1497"/>
        <v>0</v>
      </c>
      <c r="BL3824">
        <f t="shared" ca="1" si="1502"/>
        <v>11.881335490250198</v>
      </c>
      <c r="BM3824">
        <f t="shared" ca="1" si="1503"/>
        <v>0</v>
      </c>
      <c r="BN3824" s="9">
        <f t="shared" ca="1" si="1492"/>
        <v>1</v>
      </c>
      <c r="BO3824" s="9">
        <f t="shared" ca="1" si="1493"/>
        <v>0</v>
      </c>
      <c r="BP3824" s="9">
        <f t="shared" ca="1" si="1487"/>
        <v>1</v>
      </c>
      <c r="BQ3824" s="9">
        <f t="shared" ca="1" si="1488"/>
        <v>0</v>
      </c>
      <c r="BR3824">
        <f t="shared" ca="1" si="1489"/>
        <v>1457.2790696129046</v>
      </c>
      <c r="BS3824">
        <f t="shared" ca="1" si="1490"/>
        <v>-1.2518493228633742E-3</v>
      </c>
      <c r="BT3824">
        <f t="shared" ca="1" si="1491"/>
        <v>1.8055555555555558E-5</v>
      </c>
      <c r="BU3824">
        <f t="shared" ca="1" si="1468"/>
        <v>0</v>
      </c>
      <c r="BV3824">
        <f t="shared" ca="1" si="1469"/>
        <v>0</v>
      </c>
      <c r="BW3824" s="35">
        <f ca="1">IFERROR(VLOOKUP($B3824,OFFSET(Input!$A$1,0,MATCH(Index!BW$6&amp;" Index",Input!$1:$1,0)-1,10000,2),2,0)/100,BW3823)</f>
        <v>1.1599999999999999E-2</v>
      </c>
      <c r="BX3824">
        <f t="shared" ca="1" si="1475"/>
        <v>1.8096338427309708E-2</v>
      </c>
      <c r="BY3824">
        <f t="shared" ca="1" si="1476"/>
        <v>1.5710950304340075E-2</v>
      </c>
      <c r="BZ3824">
        <f t="shared" ca="1" si="1477"/>
        <v>4.1544007434854979E-3</v>
      </c>
      <c r="CA3824">
        <f t="shared" ca="1" si="1478"/>
        <v>-1.2546769295926588</v>
      </c>
      <c r="CB3824">
        <f t="shared" ca="1" si="1479"/>
        <v>0</v>
      </c>
      <c r="CC3824">
        <f t="shared" ca="1" si="1480"/>
        <v>-1.2843298175808229</v>
      </c>
      <c r="CD3824">
        <f t="shared" ca="1" si="1481"/>
        <v>1129.9040920949046</v>
      </c>
      <c r="CE3824">
        <v>1129.9040920948901</v>
      </c>
      <c r="CF3824" t="b">
        <f t="shared" ca="1" si="1470"/>
        <v>1</v>
      </c>
    </row>
    <row r="3825" spans="2:84" x14ac:dyDescent="0.25">
      <c r="B3825" s="2">
        <v>43069</v>
      </c>
      <c r="C3825">
        <f t="shared" ca="1" si="1471"/>
        <v>0</v>
      </c>
      <c r="D3825">
        <f t="shared" ca="1" si="1472"/>
        <v>0</v>
      </c>
      <c r="E3825">
        <f ca="1">IF($B3825&lt;VLOOKUP(E$6&amp;" Equity",Param,4,0),"",IFERROR(VLOOKUP($B3825,OFFSET(Input!$A$1,0,MATCH(Index!E$6&amp;" Equity",Input!$1:$1,0)-1,10000,2),2,0),E3824))</f>
        <v>87.78</v>
      </c>
      <c r="F3825" s="33">
        <v>125.12</v>
      </c>
      <c r="H3825">
        <f ca="1">IFERROR(VLOOKUP($B3825,OFFSET(Input!$A$1,0,MATCH(Index!H$6,Input!$1:$1,0)-1,10000,2),2,0),0)</f>
        <v>0</v>
      </c>
      <c r="I3825">
        <f ca="1">IFERROR(VLOOKUP($B3825,OFFSET(Input!$A$1,0,MATCH(Index!I$6,Input!$1:$1,0)-1,10000,2),2,0),0)</f>
        <v>0</v>
      </c>
      <c r="K3825">
        <f t="shared" ca="1" si="1473"/>
        <v>122.68075220499605</v>
      </c>
      <c r="L3825" s="30">
        <f t="shared" ca="1" si="1474"/>
        <v>146.2406950933094</v>
      </c>
      <c r="N3825">
        <f t="shared" ca="1" si="1485"/>
        <v>2.2786829311301199E-4</v>
      </c>
      <c r="O3825">
        <f t="shared" ca="1" si="1486"/>
        <v>-3.3511560923846989E-3</v>
      </c>
      <c r="Q3825">
        <f t="shared" ca="1" si="1499"/>
        <v>5.579799578118011E-2</v>
      </c>
      <c r="R3825">
        <f t="shared" ca="1" si="1498"/>
        <v>8.281235056438066E-2</v>
      </c>
      <c r="T3825">
        <f t="shared" ca="1" si="1509"/>
        <v>5.014651331037067E-2</v>
      </c>
      <c r="U3825">
        <f t="shared" ca="1" si="1504"/>
        <v>9.6606081546181291E-2</v>
      </c>
      <c r="W3825">
        <f t="shared" ca="1" si="1505"/>
        <v>-0.32954015745914395</v>
      </c>
      <c r="X3825">
        <f t="shared" ca="1" si="1506"/>
        <v>-0.29514864538656088</v>
      </c>
      <c r="Z3825">
        <f t="shared" ca="1" si="1517"/>
        <v>122.54798082815083</v>
      </c>
      <c r="AA3825">
        <f t="shared" ca="1" si="1517"/>
        <v>122.31178753671036</v>
      </c>
      <c r="AB3825">
        <f t="shared" ca="1" si="1517"/>
        <v>122.45698580943656</v>
      </c>
      <c r="AC3825">
        <f t="shared" ca="1" si="1518"/>
        <v>122.45698580943656</v>
      </c>
      <c r="AE3825">
        <f ca="1">IFERROR(VLOOKUP($B3825,OFFSET(Input!$A$1,0,MATCH(Index!AE$6&amp;" Index",Input!$1:$1,0)-1,10000,2),2,0),AE3824)</f>
        <v>11.28</v>
      </c>
      <c r="AF3825">
        <f t="shared" ca="1" si="1510"/>
        <v>10.867333333333333</v>
      </c>
      <c r="AG3825">
        <f t="shared" ca="1" si="1510"/>
        <v>10.557499999999999</v>
      </c>
      <c r="AH3825">
        <f t="shared" ca="1" si="1510"/>
        <v>10.5252</v>
      </c>
      <c r="AI3825">
        <f t="shared" ca="1" si="1511"/>
        <v>10.557499999999999</v>
      </c>
      <c r="AK3825">
        <f t="shared" ca="1" si="1512"/>
        <v>1</v>
      </c>
      <c r="AL3825">
        <f t="shared" ca="1" si="1513"/>
        <v>1</v>
      </c>
      <c r="AN3825" t="str">
        <f t="shared" ca="1" si="1465"/>
        <v>Not Down</v>
      </c>
      <c r="AO3825" t="str">
        <f t="shared" ca="1" si="1482"/>
        <v>Not Up</v>
      </c>
      <c r="AQ3825">
        <f t="shared" ref="AQ3825:AQ3888" ca="1" si="1519">IF($C3825=1,IF(AND(AN3825="Not Down",AO3825="Not Up"),1,0),AQ3824)</f>
        <v>1</v>
      </c>
      <c r="AR3825">
        <f t="shared" ref="AR3825:AR3888" ca="1" si="1520">IF($C3825=1,IF(AND(AN3825="Not Down",AO3825="Not Up"),0,1),AR3824)</f>
        <v>0</v>
      </c>
      <c r="AT3825">
        <f t="shared" ca="1" si="1500"/>
        <v>1</v>
      </c>
      <c r="AU3825">
        <f t="shared" ca="1" si="1501"/>
        <v>0</v>
      </c>
      <c r="AW3825" s="34">
        <f t="shared" ca="1" si="1466"/>
        <v>5.5786269362896428E-2</v>
      </c>
      <c r="AX3825" s="34">
        <f t="shared" ca="1" si="1467"/>
        <v>5.0254329956991112E-2</v>
      </c>
      <c r="AY3825" s="23">
        <f t="shared" ca="1" si="1514"/>
        <v>5.5786269362896428E-2</v>
      </c>
      <c r="BA3825" s="6">
        <f t="shared" ca="1" si="1507"/>
        <v>0.89627789366490807</v>
      </c>
      <c r="BB3825">
        <f t="shared" ca="1" si="1508"/>
        <v>0.88602280950849732</v>
      </c>
      <c r="BC3825" t="str">
        <f t="shared" ca="1" si="1494"/>
        <v>HYG UP Equity</v>
      </c>
      <c r="BD3825" t="str">
        <f t="shared" ca="1" si="1495"/>
        <v>HYG UP Equity</v>
      </c>
      <c r="BF3825">
        <f t="shared" ca="1" si="1515"/>
        <v>1</v>
      </c>
      <c r="BG3825">
        <f t="shared" ca="1" si="1516"/>
        <v>0</v>
      </c>
      <c r="BI3825">
        <f t="shared" ca="1" si="1496"/>
        <v>1</v>
      </c>
      <c r="BJ3825">
        <f t="shared" ca="1" si="1497"/>
        <v>0</v>
      </c>
      <c r="BL3825">
        <f t="shared" ca="1" si="1502"/>
        <v>11.881335490250198</v>
      </c>
      <c r="BM3825">
        <f t="shared" ca="1" si="1503"/>
        <v>0</v>
      </c>
      <c r="BN3825" s="9">
        <f t="shared" ca="1" si="1492"/>
        <v>1</v>
      </c>
      <c r="BO3825" s="9">
        <f t="shared" ca="1" si="1493"/>
        <v>0</v>
      </c>
      <c r="BP3825" s="9">
        <f t="shared" ca="1" si="1487"/>
        <v>1</v>
      </c>
      <c r="BQ3825" s="9">
        <f t="shared" ca="1" si="1488"/>
        <v>0</v>
      </c>
      <c r="BR3825">
        <f t="shared" ca="1" si="1489"/>
        <v>1457.6111751438098</v>
      </c>
      <c r="BS3825">
        <f t="shared" ca="1" si="1490"/>
        <v>2.2789425706459809E-4</v>
      </c>
      <c r="BT3825">
        <f t="shared" ca="1" si="1491"/>
        <v>1.8055555555555558E-5</v>
      </c>
      <c r="BU3825">
        <f t="shared" ca="1" si="1468"/>
        <v>0</v>
      </c>
      <c r="BV3825">
        <f t="shared" ca="1" si="1469"/>
        <v>0</v>
      </c>
      <c r="BW3825" s="35">
        <f ca="1">IFERROR(VLOOKUP($B3825,OFFSET(Input!$A$1,0,MATCH(Index!BW$6&amp;" Index",Input!$1:$1,0)-1,10000,2),2,0)/100,BW3824)</f>
        <v>1.0700000000000001E-2</v>
      </c>
      <c r="BX3825">
        <f t="shared" ca="1" si="1475"/>
        <v>1.8075792188874975E-2</v>
      </c>
      <c r="BY3825">
        <f t="shared" ca="1" si="1476"/>
        <v>1.5693112390207011E-2</v>
      </c>
      <c r="BZ3825">
        <f t="shared" ca="1" si="1477"/>
        <v>4.14968391590339E-3</v>
      </c>
      <c r="CA3825">
        <f t="shared" ca="1" si="1478"/>
        <v>0.22814968052701257</v>
      </c>
      <c r="CB3825">
        <f t="shared" ca="1" si="1479"/>
        <v>0</v>
      </c>
      <c r="CC3825">
        <f t="shared" ca="1" si="1480"/>
        <v>0.19853045986383397</v>
      </c>
      <c r="CD3825">
        <f t="shared" ca="1" si="1481"/>
        <v>1130.1026225547685</v>
      </c>
      <c r="CE3825">
        <v>1130.10262255476</v>
      </c>
      <c r="CF3825" t="b">
        <f t="shared" ca="1" si="1470"/>
        <v>1</v>
      </c>
    </row>
    <row r="3826" spans="2:84" x14ac:dyDescent="0.25">
      <c r="B3826" s="2">
        <v>43070</v>
      </c>
      <c r="C3826">
        <f t="shared" ca="1" si="1471"/>
        <v>1</v>
      </c>
      <c r="D3826">
        <f t="shared" ca="1" si="1472"/>
        <v>0</v>
      </c>
      <c r="E3826">
        <f ca="1">IF($B3826&lt;VLOOKUP(E$6&amp;" Equity",Param,4,0),"",IFERROR(VLOOKUP($B3826,OFFSET(Input!$A$1,0,MATCH(Index!E$6&amp;" Equity",Input!$1:$1,0)-1,10000,2),2,0),E3825))</f>
        <v>87.38</v>
      </c>
      <c r="F3826" s="33">
        <v>126.55</v>
      </c>
      <c r="H3826">
        <f ca="1">IFERROR(VLOOKUP($B3826,OFFSET(Input!$A$1,0,MATCH(Index!H$6,Input!$1:$1,0)-1,10000,2),2,0),0)</f>
        <v>0.37226799999999999</v>
      </c>
      <c r="I3826">
        <f ca="1">IFERROR(VLOOKUP($B3826,OFFSET(Input!$A$1,0,MATCH(Index!I$6,Input!$1:$1,0)-1,10000,2),2,0),0)</f>
        <v>0.25470399999999999</v>
      </c>
      <c r="K3826">
        <f t="shared" ca="1" si="1473"/>
        <v>122.64199414370478</v>
      </c>
      <c r="L3826" s="30">
        <f t="shared" ca="1" si="1474"/>
        <v>148.20978304077167</v>
      </c>
      <c r="N3826">
        <f t="shared" ca="1" si="1485"/>
        <v>-3.159760942726493E-4</v>
      </c>
      <c r="O3826">
        <f t="shared" ca="1" si="1486"/>
        <v>1.3374862309816639E-2</v>
      </c>
      <c r="Q3826">
        <f t="shared" ca="1" si="1499"/>
        <v>2.6762293824324351E-2</v>
      </c>
      <c r="R3826">
        <f t="shared" ca="1" si="1498"/>
        <v>9.7187868870512159E-2</v>
      </c>
      <c r="T3826">
        <f t="shared" ca="1" si="1509"/>
        <v>5.0118486256530523E-2</v>
      </c>
      <c r="U3826">
        <f t="shared" ca="1" si="1504"/>
        <v>0.10650291647242235</v>
      </c>
      <c r="W3826">
        <f t="shared" ca="1" si="1505"/>
        <v>0.19895225344886935</v>
      </c>
      <c r="X3826">
        <f t="shared" ca="1" si="1506"/>
        <v>-0.27194697679757363</v>
      </c>
      <c r="Z3826">
        <f t="shared" ca="1" si="1517"/>
        <v>122.5790448580336</v>
      </c>
      <c r="AA3826">
        <f t="shared" ca="1" si="1517"/>
        <v>122.29657249596126</v>
      </c>
      <c r="AB3826">
        <f t="shared" ca="1" si="1517"/>
        <v>122.45068106365055</v>
      </c>
      <c r="AC3826">
        <f t="shared" ca="1" si="1518"/>
        <v>122.45068106365055</v>
      </c>
      <c r="AE3826">
        <f ca="1">IFERROR(VLOOKUP($B3826,OFFSET(Input!$A$1,0,MATCH(Index!AE$6&amp;" Index",Input!$1:$1,0)-1,10000,2),2,0),AE3825)</f>
        <v>11.43</v>
      </c>
      <c r="AF3826">
        <f t="shared" ca="1" si="1510"/>
        <v>10.929333333333334</v>
      </c>
      <c r="AG3826">
        <f t="shared" ca="1" si="1510"/>
        <v>10.632499999999999</v>
      </c>
      <c r="AH3826">
        <f t="shared" ca="1" si="1510"/>
        <v>10.5304</v>
      </c>
      <c r="AI3826">
        <f t="shared" ca="1" si="1511"/>
        <v>10.632499999999999</v>
      </c>
      <c r="AK3826">
        <f t="shared" ca="1" si="1512"/>
        <v>1</v>
      </c>
      <c r="AL3826">
        <f t="shared" ca="1" si="1513"/>
        <v>1</v>
      </c>
      <c r="AN3826" t="str">
        <f t="shared" ref="AN3826:AN3889" ca="1" si="1521">IF($C3826=1,IF(SUM(AK3812:AK3826)=-15,"Down","Not Down"),AN3825)</f>
        <v>Not Down</v>
      </c>
      <c r="AO3826" t="str">
        <f t="shared" ca="1" si="1482"/>
        <v>Not Up</v>
      </c>
      <c r="AQ3826">
        <f t="shared" ca="1" si="1519"/>
        <v>1</v>
      </c>
      <c r="AR3826">
        <f t="shared" ca="1" si="1520"/>
        <v>0</v>
      </c>
      <c r="AT3826">
        <f t="shared" ca="1" si="1500"/>
        <v>1</v>
      </c>
      <c r="AU3826">
        <f t="shared" ca="1" si="1501"/>
        <v>0</v>
      </c>
      <c r="AW3826" s="34">
        <f t="shared" ca="1" si="1466"/>
        <v>5.579799578118011E-2</v>
      </c>
      <c r="AX3826" s="34">
        <f t="shared" ca="1" si="1467"/>
        <v>5.014651331037067E-2</v>
      </c>
      <c r="AY3826" s="23">
        <f t="shared" ca="1" si="1514"/>
        <v>5.579799578118011E-2</v>
      </c>
      <c r="BA3826" s="6">
        <f t="shared" ca="1" si="1507"/>
        <v>0.89608953332449814</v>
      </c>
      <c r="BB3826">
        <f t="shared" ca="1" si="1508"/>
        <v>0.88602280950849732</v>
      </c>
      <c r="BC3826" t="str">
        <f t="shared" ca="1" si="1494"/>
        <v>HYG UP Equity</v>
      </c>
      <c r="BD3826" t="str">
        <f t="shared" ca="1" si="1495"/>
        <v>HYG UP Equity</v>
      </c>
      <c r="BF3826">
        <f t="shared" ca="1" si="1515"/>
        <v>1</v>
      </c>
      <c r="BG3826">
        <f t="shared" ca="1" si="1516"/>
        <v>0</v>
      </c>
      <c r="BI3826">
        <f t="shared" ca="1" si="1496"/>
        <v>1</v>
      </c>
      <c r="BJ3826">
        <f t="shared" ca="1" si="1497"/>
        <v>0</v>
      </c>
      <c r="BL3826">
        <f t="shared" ca="1" si="1502"/>
        <v>11.881335490250198</v>
      </c>
      <c r="BM3826">
        <f t="shared" ca="1" si="1503"/>
        <v>0</v>
      </c>
      <c r="BN3826" s="9">
        <f t="shared" ca="1" si="1492"/>
        <v>1</v>
      </c>
      <c r="BO3826" s="9">
        <f t="shared" ca="1" si="1493"/>
        <v>0</v>
      </c>
      <c r="BP3826" s="9">
        <f t="shared" ca="1" si="1487"/>
        <v>1</v>
      </c>
      <c r="BQ3826" s="9">
        <f t="shared" ca="1" si="1488"/>
        <v>0</v>
      </c>
      <c r="BR3826">
        <f t="shared" ca="1" si="1489"/>
        <v>1457.1506776146564</v>
      </c>
      <c r="BS3826">
        <f t="shared" ca="1" si="1490"/>
        <v>-3.159261790840473E-4</v>
      </c>
      <c r="BT3826">
        <f t="shared" ca="1" si="1491"/>
        <v>1.8055555555555558E-5</v>
      </c>
      <c r="BU3826">
        <f t="shared" ca="1" si="1468"/>
        <v>0</v>
      </c>
      <c r="BV3826">
        <f t="shared" ca="1" si="1469"/>
        <v>0</v>
      </c>
      <c r="BW3826" s="35">
        <f ca="1">IFERROR(VLOOKUP($B3826,OFFSET(Input!$A$1,0,MATCH(Index!BW$6&amp;" Index",Input!$1:$1,0)-1,10000,2),2,0)/100,BW3825)</f>
        <v>1.1599999999999999E-2</v>
      </c>
      <c r="BX3826">
        <f t="shared" ca="1" si="1475"/>
        <v>1.8078968206521752E-2</v>
      </c>
      <c r="BY3826">
        <f t="shared" ca="1" si="1476"/>
        <v>1.5695869757705119E-2</v>
      </c>
      <c r="BZ3826">
        <f t="shared" ca="1" si="1477"/>
        <v>3.8283982338300731E-3</v>
      </c>
      <c r="CA3826">
        <f t="shared" ca="1" si="1478"/>
        <v>-0.31633584077178761</v>
      </c>
      <c r="CB3826">
        <f t="shared" ca="1" si="1479"/>
        <v>0</v>
      </c>
      <c r="CC3826">
        <f t="shared" ca="1" si="1480"/>
        <v>-0.3462822805021844</v>
      </c>
      <c r="CD3826">
        <f t="shared" ca="1" si="1481"/>
        <v>1129.7563402742662</v>
      </c>
      <c r="CE3826">
        <v>1129.7563402742501</v>
      </c>
      <c r="CF3826" t="b">
        <f t="shared" ca="1" si="1470"/>
        <v>1</v>
      </c>
    </row>
    <row r="3827" spans="2:84" x14ac:dyDescent="0.25">
      <c r="B3827" s="2">
        <v>43073</v>
      </c>
      <c r="C3827">
        <f t="shared" ca="1" si="1471"/>
        <v>0</v>
      </c>
      <c r="D3827">
        <f t="shared" ca="1" si="1472"/>
        <v>1</v>
      </c>
      <c r="E3827">
        <f ca="1">IF($B3827&lt;VLOOKUP(E$6&amp;" Equity",Param,4,0),"",IFERROR(VLOOKUP($B3827,OFFSET(Input!$A$1,0,MATCH(Index!E$6&amp;" Equity",Input!$1:$1,0)-1,10000,2),2,0),E3826))</f>
        <v>87.35</v>
      </c>
      <c r="F3827" s="33">
        <v>126.61</v>
      </c>
      <c r="H3827">
        <f ca="1">IFERROR(VLOOKUP($B3827,OFFSET(Input!$A$1,0,MATCH(Index!H$6,Input!$1:$1,0)-1,10000,2),2,0),0)</f>
        <v>0</v>
      </c>
      <c r="I3827">
        <f ca="1">IFERROR(VLOOKUP($B3827,OFFSET(Input!$A$1,0,MATCH(Index!I$6,Input!$1:$1,0)-1,10000,2),2,0),0)</f>
        <v>0</v>
      </c>
      <c r="K3827">
        <f t="shared" ca="1" si="1473"/>
        <v>122.59988771403768</v>
      </c>
      <c r="L3827" s="30">
        <f t="shared" ca="1" si="1474"/>
        <v>148.28005239661871</v>
      </c>
      <c r="N3827">
        <f t="shared" ca="1" si="1485"/>
        <v>-3.433869432242474E-4</v>
      </c>
      <c r="O3827">
        <f t="shared" ca="1" si="1486"/>
        <v>4.740085410287042E-4</v>
      </c>
      <c r="Q3827">
        <f t="shared" ca="1" si="1499"/>
        <v>2.6595914624086829E-2</v>
      </c>
      <c r="R3827">
        <f t="shared" ca="1" si="1498"/>
        <v>8.9870119855208028E-2</v>
      </c>
      <c r="T3827">
        <f t="shared" ca="1" si="1509"/>
        <v>5.0131682491382223E-2</v>
      </c>
      <c r="U3827">
        <f t="shared" ca="1" si="1504"/>
        <v>0.10608100377886096</v>
      </c>
      <c r="W3827">
        <f t="shared" ca="1" si="1505"/>
        <v>0.26817523091223494</v>
      </c>
      <c r="X3827">
        <f t="shared" ca="1" si="1506"/>
        <v>-0.27407215556146119</v>
      </c>
      <c r="Z3827">
        <f t="shared" ca="1" si="1517"/>
        <v>122.61428380559252</v>
      </c>
      <c r="AA3827">
        <f t="shared" ca="1" si="1517"/>
        <v>122.27855333700859</v>
      </c>
      <c r="AB3827">
        <f t="shared" ca="1" si="1517"/>
        <v>122.42933066112253</v>
      </c>
      <c r="AC3827">
        <f t="shared" ca="1" si="1518"/>
        <v>122.42933066112253</v>
      </c>
      <c r="AE3827">
        <f ca="1">IFERROR(VLOOKUP($B3827,OFFSET(Input!$A$1,0,MATCH(Index!AE$6&amp;" Index",Input!$1:$1,0)-1,10000,2),2,0),AE3826)</f>
        <v>11.68</v>
      </c>
      <c r="AF3827">
        <f t="shared" ca="1" si="1510"/>
        <v>10.955333333333334</v>
      </c>
      <c r="AG3827">
        <f t="shared" ca="1" si="1510"/>
        <v>10.759499999999999</v>
      </c>
      <c r="AH3827">
        <f t="shared" ca="1" si="1510"/>
        <v>10.605599999999999</v>
      </c>
      <c r="AI3827">
        <f t="shared" ca="1" si="1511"/>
        <v>10.759499999999999</v>
      </c>
      <c r="AK3827">
        <f t="shared" ca="1" si="1512"/>
        <v>1</v>
      </c>
      <c r="AL3827">
        <f t="shared" ca="1" si="1513"/>
        <v>1</v>
      </c>
      <c r="AN3827" t="str">
        <f t="shared" ca="1" si="1521"/>
        <v>Not Down</v>
      </c>
      <c r="AO3827" t="str">
        <f t="shared" ca="1" si="1482"/>
        <v>Not Up</v>
      </c>
      <c r="AQ3827">
        <f t="shared" ca="1" si="1519"/>
        <v>1</v>
      </c>
      <c r="AR3827">
        <f t="shared" ca="1" si="1520"/>
        <v>0</v>
      </c>
      <c r="AT3827">
        <f t="shared" ca="1" si="1500"/>
        <v>1</v>
      </c>
      <c r="AU3827">
        <f t="shared" ca="1" si="1501"/>
        <v>0</v>
      </c>
      <c r="AW3827" s="34">
        <f t="shared" ca="1" si="1466"/>
        <v>2.6762293824324351E-2</v>
      </c>
      <c r="AX3827" s="34">
        <f t="shared" ca="1" si="1467"/>
        <v>5.0118486256530523E-2</v>
      </c>
      <c r="AY3827" s="23">
        <f t="shared" ca="1" si="1514"/>
        <v>5.0118486256530523E-2</v>
      </c>
      <c r="BA3827" s="6">
        <f t="shared" ca="1" si="1507"/>
        <v>0.99763587719062286</v>
      </c>
      <c r="BB3827">
        <f t="shared" ca="1" si="1508"/>
        <v>0.99763587719062286</v>
      </c>
      <c r="BC3827" t="str">
        <f t="shared" ca="1" si="1494"/>
        <v>HYG UP Equity</v>
      </c>
      <c r="BD3827" t="str">
        <f t="shared" ca="1" si="1495"/>
        <v>HYG UP Equity</v>
      </c>
      <c r="BF3827">
        <f t="shared" ca="1" si="1515"/>
        <v>1</v>
      </c>
      <c r="BG3827">
        <f t="shared" ca="1" si="1516"/>
        <v>0</v>
      </c>
      <c r="BI3827">
        <f t="shared" ca="1" si="1496"/>
        <v>1</v>
      </c>
      <c r="BJ3827">
        <f t="shared" ca="1" si="1497"/>
        <v>0</v>
      </c>
      <c r="BL3827">
        <f t="shared" ca="1" si="1502"/>
        <v>11.881335490250198</v>
      </c>
      <c r="BM3827">
        <f t="shared" ca="1" si="1503"/>
        <v>0</v>
      </c>
      <c r="BN3827" s="9">
        <f t="shared" ca="1" si="1492"/>
        <v>0.99999999999999989</v>
      </c>
      <c r="BO3827" s="9">
        <f t="shared" ca="1" si="1493"/>
        <v>0</v>
      </c>
      <c r="BP3827" s="9">
        <f t="shared" ca="1" si="1487"/>
        <v>0.99999999999999989</v>
      </c>
      <c r="BQ3827" s="9">
        <f t="shared" ca="1" si="1488"/>
        <v>0</v>
      </c>
      <c r="BR3827">
        <f t="shared" ca="1" si="1489"/>
        <v>1456.6503969974851</v>
      </c>
      <c r="BS3827">
        <f t="shared" ca="1" si="1490"/>
        <v>-3.4332799267555725E-4</v>
      </c>
      <c r="BT3827">
        <f t="shared" ca="1" si="1491"/>
        <v>5.4166666666666664E-5</v>
      </c>
      <c r="BU3827">
        <f t="shared" ca="1" si="1468"/>
        <v>2.2322613536425109E-5</v>
      </c>
      <c r="BV3827">
        <f t="shared" ca="1" si="1469"/>
        <v>0</v>
      </c>
      <c r="BW3827" s="35">
        <f ca="1">IFERROR(VLOOKUP($B3827,OFFSET(Input!$A$1,0,MATCH(Index!BW$6&amp;" Index",Input!$1:$1,0)-1,10000,2),2,0)/100,BW3826)</f>
        <v>1.1599999999999999E-2</v>
      </c>
      <c r="BX3827">
        <f t="shared" ca="1" si="1475"/>
        <v>5.4220285527949844E-2</v>
      </c>
      <c r="BY3827">
        <f t="shared" ca="1" si="1476"/>
        <v>4.7073180844761094E-2</v>
      </c>
      <c r="BZ3827">
        <f t="shared" ca="1" si="1477"/>
        <v>1.2447423848427553E-2</v>
      </c>
      <c r="CA3827">
        <f t="shared" ca="1" si="1478"/>
        <v>-0.34366784847889081</v>
      </c>
      <c r="CB3827">
        <f t="shared" ca="1" si="1479"/>
        <v>2.5219114174268427E-2</v>
      </c>
      <c r="CC3827">
        <f t="shared" ca="1" si="1480"/>
        <v>-0.45773300517744259</v>
      </c>
      <c r="CD3827">
        <f t="shared" ca="1" si="1481"/>
        <v>1129.2986072690887</v>
      </c>
      <c r="CE3827">
        <v>1129.2986072690801</v>
      </c>
      <c r="CF3827" t="b">
        <f t="shared" ca="1" si="1470"/>
        <v>1</v>
      </c>
    </row>
    <row r="3828" spans="2:84" x14ac:dyDescent="0.25">
      <c r="B3828" s="2">
        <v>43074</v>
      </c>
      <c r="C3828">
        <f t="shared" ca="1" si="1471"/>
        <v>0</v>
      </c>
      <c r="D3828">
        <f t="shared" ca="1" si="1472"/>
        <v>2</v>
      </c>
      <c r="E3828">
        <f ca="1">IF($B3828&lt;VLOOKUP(E$6&amp;" Equity",Param,4,0),"",IFERROR(VLOOKUP($B3828,OFFSET(Input!$A$1,0,MATCH(Index!E$6&amp;" Equity",Input!$1:$1,0)-1,10000,2),2,0),E3827))</f>
        <v>87.3</v>
      </c>
      <c r="F3828" s="33">
        <v>127.24</v>
      </c>
      <c r="H3828">
        <f ca="1">IFERROR(VLOOKUP($B3828,OFFSET(Input!$A$1,0,MATCH(Index!H$6,Input!$1:$1,0)-1,10000,2),2,0),0)</f>
        <v>0</v>
      </c>
      <c r="I3828">
        <f ca="1">IFERROR(VLOOKUP($B3828,OFFSET(Input!$A$1,0,MATCH(Index!I$6,Input!$1:$1,0)-1,10000,2),2,0),0)</f>
        <v>0</v>
      </c>
      <c r="K3828">
        <f t="shared" ca="1" si="1473"/>
        <v>122.52971033125918</v>
      </c>
      <c r="L3828" s="30">
        <f t="shared" ca="1" si="1474"/>
        <v>149.01788063301294</v>
      </c>
      <c r="N3828">
        <f t="shared" ca="1" si="1485"/>
        <v>-5.7257373450908186E-4</v>
      </c>
      <c r="O3828">
        <f t="shared" ca="1" si="1486"/>
        <v>4.9635713487816042E-3</v>
      </c>
      <c r="Q3828">
        <f t="shared" ca="1" si="1499"/>
        <v>2.6726149860325222E-2</v>
      </c>
      <c r="R3828">
        <f t="shared" ca="1" si="1498"/>
        <v>9.3239189729150546E-2</v>
      </c>
      <c r="T3828">
        <f t="shared" ca="1" si="1509"/>
        <v>5.0171242957582345E-2</v>
      </c>
      <c r="U3828">
        <f t="shared" ca="1" si="1504"/>
        <v>0.10671429067626673</v>
      </c>
      <c r="W3828">
        <f t="shared" ca="1" si="1505"/>
        <v>0.22940000779318845</v>
      </c>
      <c r="X3828">
        <f t="shared" ca="1" si="1506"/>
        <v>-0.27991793781903351</v>
      </c>
      <c r="Z3828">
        <f t="shared" ca="1" si="1517"/>
        <v>122.63970982799265</v>
      </c>
      <c r="AA3828">
        <f t="shared" ca="1" si="1517"/>
        <v>122.25632651219675</v>
      </c>
      <c r="AB3828">
        <f t="shared" ca="1" si="1517"/>
        <v>122.40628661324631</v>
      </c>
      <c r="AC3828">
        <f t="shared" ca="1" si="1518"/>
        <v>122.40628661324631</v>
      </c>
      <c r="AE3828">
        <f ca="1">IFERROR(VLOOKUP($B3828,OFFSET(Input!$A$1,0,MATCH(Index!AE$6&amp;" Index",Input!$1:$1,0)-1,10000,2),2,0),AE3827)</f>
        <v>11.33</v>
      </c>
      <c r="AF3828">
        <f t="shared" ca="1" si="1510"/>
        <v>10.944000000000001</v>
      </c>
      <c r="AG3828">
        <f t="shared" ca="1" si="1510"/>
        <v>10.856000000000002</v>
      </c>
      <c r="AH3828">
        <f t="shared" ca="1" si="1510"/>
        <v>10.638799999999998</v>
      </c>
      <c r="AI3828">
        <f t="shared" ca="1" si="1511"/>
        <v>10.856000000000002</v>
      </c>
      <c r="AK3828">
        <f t="shared" ca="1" si="1512"/>
        <v>1</v>
      </c>
      <c r="AL3828">
        <f t="shared" ca="1" si="1513"/>
        <v>1</v>
      </c>
      <c r="AN3828" t="str">
        <f t="shared" ca="1" si="1521"/>
        <v>Not Down</v>
      </c>
      <c r="AO3828" t="str">
        <f t="shared" ca="1" si="1482"/>
        <v>Not Up</v>
      </c>
      <c r="AQ3828">
        <f t="shared" ca="1" si="1519"/>
        <v>1</v>
      </c>
      <c r="AR3828">
        <f t="shared" ca="1" si="1520"/>
        <v>0</v>
      </c>
      <c r="AT3828">
        <f t="shared" ca="1" si="1500"/>
        <v>1</v>
      </c>
      <c r="AU3828">
        <f t="shared" ca="1" si="1501"/>
        <v>0</v>
      </c>
      <c r="AW3828" s="34">
        <f t="shared" ca="1" si="1466"/>
        <v>2.6595914624086829E-2</v>
      </c>
      <c r="AX3828" s="34">
        <f t="shared" ca="1" si="1467"/>
        <v>5.0131682491382223E-2</v>
      </c>
      <c r="AY3828" s="23">
        <f t="shared" ca="1" si="1514"/>
        <v>5.0131682491382223E-2</v>
      </c>
      <c r="BA3828" s="6">
        <f t="shared" ca="1" si="1507"/>
        <v>0.99737326806446491</v>
      </c>
      <c r="BB3828">
        <f t="shared" ca="1" si="1508"/>
        <v>0.99737326806446491</v>
      </c>
      <c r="BC3828" t="str">
        <f t="shared" ca="1" si="1494"/>
        <v>HYG UP Equity</v>
      </c>
      <c r="BD3828" t="str">
        <f t="shared" ca="1" si="1495"/>
        <v>HYG UP Equity</v>
      </c>
      <c r="BF3828">
        <f t="shared" ca="1" si="1515"/>
        <v>1</v>
      </c>
      <c r="BG3828">
        <f t="shared" ca="1" si="1516"/>
        <v>0</v>
      </c>
      <c r="BI3828">
        <f t="shared" ca="1" si="1496"/>
        <v>1</v>
      </c>
      <c r="BJ3828">
        <f t="shared" ca="1" si="1497"/>
        <v>0</v>
      </c>
      <c r="BL3828">
        <f t="shared" ca="1" si="1502"/>
        <v>11.881335490250198</v>
      </c>
      <c r="BM3828">
        <f t="shared" ca="1" si="1503"/>
        <v>0</v>
      </c>
      <c r="BN3828" s="9">
        <f t="shared" ca="1" si="1492"/>
        <v>0.99999999999999989</v>
      </c>
      <c r="BO3828" s="9">
        <f t="shared" ca="1" si="1493"/>
        <v>0</v>
      </c>
      <c r="BP3828" s="9">
        <f t="shared" ca="1" si="1487"/>
        <v>0.99999999999999989</v>
      </c>
      <c r="BQ3828" s="9">
        <f t="shared" ca="1" si="1488"/>
        <v>0</v>
      </c>
      <c r="BR3828">
        <f t="shared" ca="1" si="1489"/>
        <v>1455.8165959688661</v>
      </c>
      <c r="BS3828">
        <f t="shared" ca="1" si="1490"/>
        <v>-5.7240984544937312E-4</v>
      </c>
      <c r="BT3828">
        <f t="shared" ca="1" si="1491"/>
        <v>1.8055555555555555E-5</v>
      </c>
      <c r="BU3828">
        <f t="shared" ca="1" si="1468"/>
        <v>5.2521825231588442E-8</v>
      </c>
      <c r="BV3828">
        <f t="shared" ca="1" si="1469"/>
        <v>0</v>
      </c>
      <c r="BW3828" s="35">
        <f ca="1">IFERROR(VLOOKUP($B3828,OFFSET(Input!$A$1,0,MATCH(Index!BW$6&amp;" Index",Input!$1:$1,0)-1,10000,2),2,0)/100,BW3827)</f>
        <v>1.1599999999999999E-2</v>
      </c>
      <c r="BX3828">
        <f t="shared" ca="1" si="1475"/>
        <v>2.034190900937444E-2</v>
      </c>
      <c r="BY3828">
        <f t="shared" ca="1" si="1476"/>
        <v>1.5684702878737345E-2</v>
      </c>
      <c r="BZ3828">
        <f t="shared" ca="1" si="1477"/>
        <v>8.6026908094709054E-5</v>
      </c>
      <c r="CA3828">
        <f t="shared" ca="1" si="1478"/>
        <v>-0.64489342110653003</v>
      </c>
      <c r="CB3828">
        <f t="shared" ca="1" si="1479"/>
        <v>5.931282408526331E-5</v>
      </c>
      <c r="CC3828">
        <f t="shared" ca="1" si="1480"/>
        <v>-0.68089331891063243</v>
      </c>
      <c r="CD3828">
        <f t="shared" ca="1" si="1481"/>
        <v>1128.6177139501781</v>
      </c>
      <c r="CE3828">
        <v>1128.6177139501699</v>
      </c>
      <c r="CF3828" t="b">
        <f t="shared" ca="1" si="1470"/>
        <v>1</v>
      </c>
    </row>
    <row r="3829" spans="2:84" x14ac:dyDescent="0.25">
      <c r="B3829" s="2">
        <v>43075</v>
      </c>
      <c r="C3829">
        <f t="shared" ca="1" si="1471"/>
        <v>0</v>
      </c>
      <c r="D3829">
        <f t="shared" ca="1" si="1472"/>
        <v>3</v>
      </c>
      <c r="E3829">
        <f ca="1">IF($B3829&lt;VLOOKUP(E$6&amp;" Equity",Param,4,0),"",IFERROR(VLOOKUP($B3829,OFFSET(Input!$A$1,0,MATCH(Index!E$6&amp;" Equity",Input!$1:$1,0)-1,10000,2),2,0),E3828))</f>
        <v>87.22</v>
      </c>
      <c r="F3829" s="33">
        <v>127.68</v>
      </c>
      <c r="H3829">
        <f ca="1">IFERROR(VLOOKUP($B3829,OFFSET(Input!$A$1,0,MATCH(Index!H$6,Input!$1:$1,0)-1,10000,2),2,0),0)</f>
        <v>0</v>
      </c>
      <c r="I3829">
        <f ca="1">IFERROR(VLOOKUP($B3829,OFFSET(Input!$A$1,0,MATCH(Index!I$6,Input!$1:$1,0)-1,10000,2),2,0),0)</f>
        <v>0</v>
      </c>
      <c r="K3829">
        <f t="shared" ca="1" si="1473"/>
        <v>122.41742651881358</v>
      </c>
      <c r="L3829" s="30">
        <f t="shared" ca="1" si="1474"/>
        <v>149.53318924255811</v>
      </c>
      <c r="N3829">
        <f t="shared" ca="1" si="1485"/>
        <v>-9.1680043093612777E-4</v>
      </c>
      <c r="O3829">
        <f t="shared" ca="1" si="1486"/>
        <v>3.4520668205553387E-3</v>
      </c>
      <c r="Q3829">
        <f t="shared" ca="1" si="1499"/>
        <v>2.5080283929632751E-2</v>
      </c>
      <c r="R3829">
        <f t="shared" ca="1" si="1498"/>
        <v>9.3498894488406287E-2</v>
      </c>
      <c r="T3829">
        <f t="shared" ca="1" si="1509"/>
        <v>4.9251799077434773E-2</v>
      </c>
      <c r="U3829">
        <f t="shared" ca="1" si="1504"/>
        <v>0.1063789218900023</v>
      </c>
      <c r="W3829">
        <f t="shared" ca="1" si="1505"/>
        <v>0.13994731641774852</v>
      </c>
      <c r="X3829">
        <f t="shared" ca="1" si="1506"/>
        <v>-0.26495679824858431</v>
      </c>
      <c r="Z3829">
        <f t="shared" ca="1" si="1517"/>
        <v>122.62875078721963</v>
      </c>
      <c r="AA3829">
        <f t="shared" ca="1" si="1517"/>
        <v>122.24595541476859</v>
      </c>
      <c r="AB3829">
        <f t="shared" ca="1" si="1517"/>
        <v>122.37763776290929</v>
      </c>
      <c r="AC3829">
        <f t="shared" ca="1" si="1518"/>
        <v>122.37763776290929</v>
      </c>
      <c r="AE3829">
        <f ca="1">IFERROR(VLOOKUP($B3829,OFFSET(Input!$A$1,0,MATCH(Index!AE$6&amp;" Index",Input!$1:$1,0)-1,10000,2),2,0),AE3828)</f>
        <v>11.02</v>
      </c>
      <c r="AF3829">
        <f t="shared" ca="1" si="1510"/>
        <v>10.906000000000002</v>
      </c>
      <c r="AG3829">
        <f t="shared" ca="1" si="1510"/>
        <v>10.912500000000001</v>
      </c>
      <c r="AH3829">
        <f t="shared" ca="1" si="1510"/>
        <v>10.6724</v>
      </c>
      <c r="AI3829">
        <f t="shared" ca="1" si="1511"/>
        <v>10.912500000000001</v>
      </c>
      <c r="AK3829">
        <f t="shared" ca="1" si="1512"/>
        <v>1</v>
      </c>
      <c r="AL3829">
        <f t="shared" ca="1" si="1513"/>
        <v>-1</v>
      </c>
      <c r="AN3829" t="str">
        <f t="shared" ca="1" si="1521"/>
        <v>Not Down</v>
      </c>
      <c r="AO3829" t="str">
        <f t="shared" ca="1" si="1482"/>
        <v>Not Up</v>
      </c>
      <c r="AQ3829">
        <f t="shared" ca="1" si="1519"/>
        <v>1</v>
      </c>
      <c r="AR3829">
        <f t="shared" ca="1" si="1520"/>
        <v>0</v>
      </c>
      <c r="AT3829">
        <f t="shared" ca="1" si="1500"/>
        <v>1</v>
      </c>
      <c r="AU3829">
        <f t="shared" ca="1" si="1501"/>
        <v>0</v>
      </c>
      <c r="AW3829" s="34">
        <f t="shared" ca="1" si="1466"/>
        <v>2.6726149860325222E-2</v>
      </c>
      <c r="AX3829" s="34">
        <f t="shared" ca="1" si="1467"/>
        <v>5.0171242957582345E-2</v>
      </c>
      <c r="AY3829" s="23">
        <f t="shared" ca="1" si="1514"/>
        <v>5.0171242957582345E-2</v>
      </c>
      <c r="BA3829" s="6">
        <f t="shared" ca="1" si="1507"/>
        <v>0.99658683047324303</v>
      </c>
      <c r="BB3829">
        <f t="shared" ca="1" si="1508"/>
        <v>0.99658683047324303</v>
      </c>
      <c r="BC3829" t="str">
        <f t="shared" ca="1" si="1494"/>
        <v>HYG UP Equity</v>
      </c>
      <c r="BD3829" t="str">
        <f t="shared" ca="1" si="1495"/>
        <v>HYG UP Equity</v>
      </c>
      <c r="BF3829">
        <f t="shared" ca="1" si="1515"/>
        <v>1</v>
      </c>
      <c r="BG3829">
        <f t="shared" ca="1" si="1516"/>
        <v>0</v>
      </c>
      <c r="BI3829">
        <f t="shared" ca="1" si="1496"/>
        <v>1</v>
      </c>
      <c r="BJ3829">
        <f t="shared" ca="1" si="1497"/>
        <v>0</v>
      </c>
      <c r="BL3829">
        <f t="shared" ca="1" si="1502"/>
        <v>11.881335490250198</v>
      </c>
      <c r="BM3829">
        <f t="shared" ca="1" si="1503"/>
        <v>0</v>
      </c>
      <c r="BN3829" s="9">
        <f t="shared" ca="1" si="1492"/>
        <v>1</v>
      </c>
      <c r="BO3829" s="9">
        <f t="shared" ca="1" si="1493"/>
        <v>0</v>
      </c>
      <c r="BP3829" s="9">
        <f t="shared" ca="1" si="1487"/>
        <v>1</v>
      </c>
      <c r="BQ3829" s="9">
        <f t="shared" ca="1" si="1488"/>
        <v>0</v>
      </c>
      <c r="BR3829">
        <f t="shared" ca="1" si="1489"/>
        <v>1454.4825143230755</v>
      </c>
      <c r="BS3829">
        <f t="shared" ca="1" si="1490"/>
        <v>-9.1638029782359354E-4</v>
      </c>
      <c r="BT3829">
        <f t="shared" ca="1" si="1491"/>
        <v>1.8055555555555558E-5</v>
      </c>
      <c r="BU3829">
        <f t="shared" ca="1" si="1468"/>
        <v>1.5728751824437559E-7</v>
      </c>
      <c r="BV3829">
        <f t="shared" ca="1" si="1469"/>
        <v>0</v>
      </c>
      <c r="BW3829" s="35">
        <f ca="1">IFERROR(VLOOKUP($B3829,OFFSET(Input!$A$1,0,MATCH(Index!BW$6&amp;" Index",Input!$1:$1,0)-1,10000,2),2,0)/100,BW3828)</f>
        <v>1.1599999999999999E-2</v>
      </c>
      <c r="BX3829">
        <f t="shared" ca="1" si="1475"/>
        <v>2.0324292765073821E-2</v>
      </c>
      <c r="BY3829">
        <f t="shared" ca="1" si="1476"/>
        <v>1.5675246027085806E-2</v>
      </c>
      <c r="BZ3829">
        <f t="shared" ca="1" si="1477"/>
        <v>9.5525232861180633E-5</v>
      </c>
      <c r="CA3829">
        <f t="shared" ca="1" si="1478"/>
        <v>-1.0315263576246787</v>
      </c>
      <c r="CB3829">
        <f t="shared" ca="1" si="1479"/>
        <v>1.7751747927386411E-4</v>
      </c>
      <c r="CC3829">
        <f t="shared" ca="1" si="1480"/>
        <v>-1.067607888663251</v>
      </c>
      <c r="CD3829">
        <f t="shared" ca="1" si="1481"/>
        <v>1127.5501060615147</v>
      </c>
      <c r="CE3829">
        <v>1127.5501060614999</v>
      </c>
      <c r="CF3829" t="b">
        <f t="shared" ca="1" si="1470"/>
        <v>1</v>
      </c>
    </row>
    <row r="3830" spans="2:84" x14ac:dyDescent="0.25">
      <c r="B3830" s="2">
        <v>43076</v>
      </c>
      <c r="C3830">
        <f t="shared" ca="1" si="1471"/>
        <v>0</v>
      </c>
      <c r="D3830">
        <f t="shared" ca="1" si="1472"/>
        <v>4</v>
      </c>
      <c r="E3830">
        <f ca="1">IF($B3830&lt;VLOOKUP(E$6&amp;" Equity",Param,4,0),"",IFERROR(VLOOKUP($B3830,OFFSET(Input!$A$1,0,MATCH(Index!E$6&amp;" Equity",Input!$1:$1,0)-1,10000,2),2,0),E3829))</f>
        <v>87.26</v>
      </c>
      <c r="F3830" s="33">
        <v>126.68</v>
      </c>
      <c r="H3830">
        <f ca="1">IFERROR(VLOOKUP($B3830,OFFSET(Input!$A$1,0,MATCH(Index!H$6,Input!$1:$1,0)-1,10000,2),2,0),0)</f>
        <v>0</v>
      </c>
      <c r="I3830">
        <f ca="1">IFERROR(VLOOKUP($B3830,OFFSET(Input!$A$1,0,MATCH(Index!I$6,Input!$1:$1,0)-1,10000,2),2,0),0)</f>
        <v>0</v>
      </c>
      <c r="K3830">
        <f t="shared" ca="1" si="1473"/>
        <v>122.4735684250364</v>
      </c>
      <c r="L3830" s="30">
        <f t="shared" ca="1" si="1474"/>
        <v>148.36203331177364</v>
      </c>
      <c r="N3830">
        <f t="shared" ca="1" si="1485"/>
        <v>4.5850528084331161E-4</v>
      </c>
      <c r="O3830">
        <f t="shared" ca="1" si="1486"/>
        <v>-7.8629120310597499E-3</v>
      </c>
      <c r="Q3830">
        <f t="shared" ca="1" si="1499"/>
        <v>2.3877997847021132E-2</v>
      </c>
      <c r="R3830">
        <f t="shared" ca="1" si="1498"/>
        <v>0.10018570224487394</v>
      </c>
      <c r="T3830">
        <f t="shared" ca="1" si="1509"/>
        <v>4.6672602994134046E-2</v>
      </c>
      <c r="U3830">
        <f t="shared" ca="1" si="1504"/>
        <v>0.10969842073476813</v>
      </c>
      <c r="W3830">
        <f t="shared" ca="1" si="1505"/>
        <v>4.4918486530500991E-2</v>
      </c>
      <c r="X3830">
        <f t="shared" ca="1" si="1506"/>
        <v>-0.30427692044457982</v>
      </c>
      <c r="Z3830">
        <f t="shared" ca="1" si="1517"/>
        <v>122.60383962890224</v>
      </c>
      <c r="AA3830">
        <f t="shared" ca="1" si="1517"/>
        <v>122.26564448474082</v>
      </c>
      <c r="AB3830">
        <f t="shared" ca="1" si="1517"/>
        <v>122.35593351468235</v>
      </c>
      <c r="AC3830">
        <f t="shared" ca="1" si="1518"/>
        <v>122.35593351468235</v>
      </c>
      <c r="AE3830">
        <f ca="1">IFERROR(VLOOKUP($B3830,OFFSET(Input!$A$1,0,MATCH(Index!AE$6&amp;" Index",Input!$1:$1,0)-1,10000,2),2,0),AE3829)</f>
        <v>10.16</v>
      </c>
      <c r="AF3830">
        <f t="shared" ca="1" si="1510"/>
        <v>10.708000000000002</v>
      </c>
      <c r="AG3830">
        <f t="shared" ca="1" si="1510"/>
        <v>10.931500000000002</v>
      </c>
      <c r="AH3830">
        <f t="shared" ca="1" si="1510"/>
        <v>10.670800000000002</v>
      </c>
      <c r="AI3830">
        <f t="shared" ca="1" si="1511"/>
        <v>10.931500000000002</v>
      </c>
      <c r="AK3830">
        <f t="shared" ca="1" si="1512"/>
        <v>1</v>
      </c>
      <c r="AL3830">
        <f t="shared" ca="1" si="1513"/>
        <v>-1</v>
      </c>
      <c r="AN3830" t="str">
        <f t="shared" ca="1" si="1521"/>
        <v>Not Down</v>
      </c>
      <c r="AO3830" t="str">
        <f t="shared" ca="1" si="1482"/>
        <v>Not Up</v>
      </c>
      <c r="AQ3830">
        <f t="shared" ca="1" si="1519"/>
        <v>1</v>
      </c>
      <c r="AR3830">
        <f t="shared" ca="1" si="1520"/>
        <v>0</v>
      </c>
      <c r="AT3830">
        <f t="shared" ca="1" si="1500"/>
        <v>1</v>
      </c>
      <c r="AU3830">
        <f t="shared" ca="1" si="1501"/>
        <v>0</v>
      </c>
      <c r="AW3830" s="34">
        <f t="shared" ca="1" si="1466"/>
        <v>2.5080283929632751E-2</v>
      </c>
      <c r="AX3830" s="34">
        <f t="shared" ca="1" si="1467"/>
        <v>4.9251799077434773E-2</v>
      </c>
      <c r="AY3830" s="23">
        <f t="shared" ca="1" si="1514"/>
        <v>4.9251799077434773E-2</v>
      </c>
      <c r="BA3830" s="6">
        <f t="shared" ca="1" si="1507"/>
        <v>1.0151913419728869</v>
      </c>
      <c r="BB3830">
        <f t="shared" ca="1" si="1508"/>
        <v>1.0151913419728869</v>
      </c>
      <c r="BC3830" t="str">
        <f t="shared" ca="1" si="1494"/>
        <v>HYG UP Equity</v>
      </c>
      <c r="BD3830" t="str">
        <f t="shared" ca="1" si="1495"/>
        <v>HYG UP Equity</v>
      </c>
      <c r="BF3830">
        <f t="shared" ca="1" si="1515"/>
        <v>1</v>
      </c>
      <c r="BG3830">
        <f t="shared" ca="1" si="1516"/>
        <v>0</v>
      </c>
      <c r="BI3830">
        <f t="shared" ca="1" si="1496"/>
        <v>1</v>
      </c>
      <c r="BJ3830">
        <f t="shared" ca="1" si="1497"/>
        <v>0</v>
      </c>
      <c r="BL3830">
        <f t="shared" ca="1" si="1502"/>
        <v>11.881335490250198</v>
      </c>
      <c r="BM3830">
        <f t="shared" ca="1" si="1503"/>
        <v>0</v>
      </c>
      <c r="BN3830" s="9">
        <f t="shared" ca="1" si="1492"/>
        <v>0.99999999999999989</v>
      </c>
      <c r="BO3830" s="9">
        <f t="shared" ca="1" si="1493"/>
        <v>0</v>
      </c>
      <c r="BP3830" s="9">
        <f t="shared" ca="1" si="1487"/>
        <v>0.99999999999999989</v>
      </c>
      <c r="BQ3830" s="9">
        <f t="shared" ca="1" si="1488"/>
        <v>0</v>
      </c>
      <c r="BR3830">
        <f t="shared" ca="1" si="1489"/>
        <v>1455.1495551459711</v>
      </c>
      <c r="BS3830">
        <f t="shared" ca="1" si="1490"/>
        <v>4.5861041045647255E-4</v>
      </c>
      <c r="BT3830">
        <f t="shared" ca="1" si="1491"/>
        <v>1.8055555555555555E-5</v>
      </c>
      <c r="BU3830">
        <f t="shared" ca="1" si="1468"/>
        <v>3.7209022999287413E-6</v>
      </c>
      <c r="BV3830">
        <f t="shared" ca="1" si="1469"/>
        <v>0</v>
      </c>
      <c r="BW3830" s="35">
        <f ca="1">IFERROR(VLOOKUP($B3830,OFFSET(Input!$A$1,0,MATCH(Index!BW$6&amp;" Index",Input!$1:$1,0)-1,10000,2),2,0)/100,BW3829)</f>
        <v>1.1599999999999999E-2</v>
      </c>
      <c r="BX3830">
        <f t="shared" ca="1" si="1475"/>
        <v>2.0289056421104141E-2</v>
      </c>
      <c r="BY3830">
        <f t="shared" ca="1" si="1476"/>
        <v>1.5660418139743261E-2</v>
      </c>
      <c r="BZ3830">
        <f t="shared" ca="1" si="1477"/>
        <v>1.2400785577235736E-4</v>
      </c>
      <c r="CA3830">
        <f t="shared" ca="1" si="1478"/>
        <v>0.51534124576931639</v>
      </c>
      <c r="CB3830">
        <f t="shared" ca="1" si="1479"/>
        <v>4.1955037829291865E-3</v>
      </c>
      <c r="CC3830">
        <f t="shared" ca="1" si="1480"/>
        <v>0.47532027528131215</v>
      </c>
      <c r="CD3830">
        <f t="shared" ca="1" si="1481"/>
        <v>1128.025426336796</v>
      </c>
      <c r="CE3830">
        <v>1128.0254263367799</v>
      </c>
      <c r="CF3830" t="b">
        <f t="shared" ca="1" si="1470"/>
        <v>1</v>
      </c>
    </row>
    <row r="3831" spans="2:84" x14ac:dyDescent="0.25">
      <c r="B3831" s="2">
        <v>43077</v>
      </c>
      <c r="C3831">
        <f t="shared" ca="1" si="1471"/>
        <v>0</v>
      </c>
      <c r="D3831">
        <f t="shared" ca="1" si="1472"/>
        <v>5</v>
      </c>
      <c r="E3831">
        <f ca="1">IF($B3831&lt;VLOOKUP(E$6&amp;" Equity",Param,4,0),"",IFERROR(VLOOKUP($B3831,OFFSET(Input!$A$1,0,MATCH(Index!E$6&amp;" Equity",Input!$1:$1,0)-1,10000,2),2,0),E3830))</f>
        <v>87.35</v>
      </c>
      <c r="F3831" s="33">
        <v>126.69</v>
      </c>
      <c r="H3831">
        <f ca="1">IFERROR(VLOOKUP($B3831,OFFSET(Input!$A$1,0,MATCH(Index!H$6,Input!$1:$1,0)-1,10000,2),2,0),0)</f>
        <v>0</v>
      </c>
      <c r="I3831">
        <f ca="1">IFERROR(VLOOKUP($B3831,OFFSET(Input!$A$1,0,MATCH(Index!I$6,Input!$1:$1,0)-1,10000,2),2,0),0)</f>
        <v>0</v>
      </c>
      <c r="K3831">
        <f t="shared" ca="1" si="1473"/>
        <v>122.59988771403768</v>
      </c>
      <c r="L3831" s="30">
        <f t="shared" ca="1" si="1474"/>
        <v>148.37374487108147</v>
      </c>
      <c r="N3831">
        <f t="shared" ca="1" si="1485"/>
        <v>1.0308688846018619E-3</v>
      </c>
      <c r="O3831">
        <f t="shared" ca="1" si="1486"/>
        <v>7.8935943522758501E-5</v>
      </c>
      <c r="Q3831">
        <f t="shared" ca="1" si="1499"/>
        <v>2.4190514520889373E-2</v>
      </c>
      <c r="R3831">
        <f t="shared" ca="1" si="1498"/>
        <v>9.9226316836442702E-2</v>
      </c>
      <c r="T3831">
        <f t="shared" ca="1" si="1509"/>
        <v>4.3415127692686066E-2</v>
      </c>
      <c r="U3831">
        <f t="shared" ca="1" si="1504"/>
        <v>0.10923029793898219</v>
      </c>
      <c r="W3831">
        <f t="shared" ca="1" si="1505"/>
        <v>6.538802554014593E-2</v>
      </c>
      <c r="X3831">
        <f t="shared" ca="1" si="1506"/>
        <v>-0.36570168068894271</v>
      </c>
      <c r="Z3831">
        <f t="shared" ca="1" si="1517"/>
        <v>122.58317483884211</v>
      </c>
      <c r="AA3831">
        <f t="shared" ca="1" si="1517"/>
        <v>122.32169777813337</v>
      </c>
      <c r="AB3831">
        <f t="shared" ca="1" si="1517"/>
        <v>122.34207722489639</v>
      </c>
      <c r="AC3831">
        <f t="shared" ca="1" si="1518"/>
        <v>122.34207722489639</v>
      </c>
      <c r="AE3831">
        <f ca="1">IFERROR(VLOOKUP($B3831,OFFSET(Input!$A$1,0,MATCH(Index!AE$6&amp;" Index",Input!$1:$1,0)-1,10000,2),2,0),AE3830)</f>
        <v>9.58</v>
      </c>
      <c r="AF3831">
        <f t="shared" ca="1" si="1510"/>
        <v>10.562666666666667</v>
      </c>
      <c r="AG3831">
        <f t="shared" ca="1" si="1510"/>
        <v>10.885500000000002</v>
      </c>
      <c r="AH3831">
        <f t="shared" ca="1" si="1510"/>
        <v>10.6568</v>
      </c>
      <c r="AI3831">
        <f t="shared" ca="1" si="1511"/>
        <v>10.885500000000002</v>
      </c>
      <c r="AK3831">
        <f t="shared" ca="1" si="1512"/>
        <v>1</v>
      </c>
      <c r="AL3831">
        <f t="shared" ca="1" si="1513"/>
        <v>-1</v>
      </c>
      <c r="AN3831" t="str">
        <f t="shared" ca="1" si="1521"/>
        <v>Not Down</v>
      </c>
      <c r="AO3831" t="str">
        <f t="shared" ca="1" si="1482"/>
        <v>Not Up</v>
      </c>
      <c r="AQ3831">
        <f t="shared" ca="1" si="1519"/>
        <v>1</v>
      </c>
      <c r="AR3831">
        <f t="shared" ca="1" si="1520"/>
        <v>0</v>
      </c>
      <c r="AT3831">
        <f t="shared" ca="1" si="1500"/>
        <v>1</v>
      </c>
      <c r="AU3831">
        <f t="shared" ca="1" si="1501"/>
        <v>0</v>
      </c>
      <c r="AW3831" s="34">
        <f t="shared" ca="1" si="1466"/>
        <v>2.3877997847021132E-2</v>
      </c>
      <c r="AX3831" s="34">
        <f t="shared" ca="1" si="1467"/>
        <v>4.6672602994134046E-2</v>
      </c>
      <c r="AY3831" s="23">
        <f t="shared" ca="1" si="1514"/>
        <v>4.6672602994134046E-2</v>
      </c>
      <c r="BA3831" s="6">
        <f t="shared" ca="1" si="1507"/>
        <v>1.0712922955311526</v>
      </c>
      <c r="BB3831">
        <f t="shared" ca="1" si="1508"/>
        <v>1.0712922955311526</v>
      </c>
      <c r="BC3831" t="str">
        <f t="shared" ca="1" si="1494"/>
        <v>HYG UP Equity</v>
      </c>
      <c r="BD3831" t="str">
        <f t="shared" ca="1" si="1495"/>
        <v>HYG UP Equity</v>
      </c>
      <c r="BF3831">
        <f t="shared" ca="1" si="1515"/>
        <v>1</v>
      </c>
      <c r="BG3831">
        <f t="shared" ca="1" si="1516"/>
        <v>0</v>
      </c>
      <c r="BI3831">
        <f t="shared" ca="1" si="1496"/>
        <v>1</v>
      </c>
      <c r="BJ3831">
        <f t="shared" ca="1" si="1497"/>
        <v>0</v>
      </c>
      <c r="BL3831">
        <f t="shared" ca="1" si="1502"/>
        <v>11.881335490250198</v>
      </c>
      <c r="BM3831">
        <f t="shared" ca="1" si="1503"/>
        <v>0</v>
      </c>
      <c r="BN3831" s="9">
        <f t="shared" ca="1" si="1492"/>
        <v>0.99999999999999989</v>
      </c>
      <c r="BO3831" s="9">
        <f t="shared" ca="1" si="1493"/>
        <v>0</v>
      </c>
      <c r="BP3831" s="9">
        <f t="shared" ca="1" si="1487"/>
        <v>0.99999999999999989</v>
      </c>
      <c r="BQ3831" s="9">
        <f t="shared" ca="1" si="1488"/>
        <v>0</v>
      </c>
      <c r="BR3831">
        <f t="shared" ca="1" si="1489"/>
        <v>1456.6503969974851</v>
      </c>
      <c r="BS3831">
        <f t="shared" ca="1" si="1490"/>
        <v>1.0314004125600018E-3</v>
      </c>
      <c r="BT3831">
        <f t="shared" ca="1" si="1491"/>
        <v>1.8055555555555555E-5</v>
      </c>
      <c r="BU3831">
        <f t="shared" ca="1" si="1468"/>
        <v>1.1220190711653144E-5</v>
      </c>
      <c r="BV3831">
        <f t="shared" ca="1" si="1469"/>
        <v>0</v>
      </c>
      <c r="BW3831" s="35">
        <f ca="1">IFERROR(VLOOKUP($B3831,OFFSET(Input!$A$1,0,MATCH(Index!BW$6&amp;" Index",Input!$1:$1,0)-1,10000,2),2,0)/100,BW3830)</f>
        <v>1.1599999999999999E-2</v>
      </c>
      <c r="BX3831">
        <f t="shared" ca="1" si="1475"/>
        <v>2.0676529725626482E-2</v>
      </c>
      <c r="BY3831">
        <f t="shared" ca="1" si="1476"/>
        <v>1.5667019810233281E-2</v>
      </c>
      <c r="BZ3831">
        <f t="shared" ca="1" si="1477"/>
        <v>-5.5216708906913206E-4</v>
      </c>
      <c r="CA3831">
        <f t="shared" ca="1" si="1478"/>
        <v>1.1811201944854317</v>
      </c>
      <c r="CB3831">
        <f t="shared" ca="1" si="1479"/>
        <v>1.2656660411092696E-2</v>
      </c>
      <c r="CC3831">
        <f t="shared" ca="1" si="1480"/>
        <v>1.1315678174494102</v>
      </c>
      <c r="CD3831">
        <f t="shared" ca="1" si="1481"/>
        <v>1129.1569941542455</v>
      </c>
      <c r="CE3831">
        <v>1129.15699415423</v>
      </c>
      <c r="CF3831" t="b">
        <f t="shared" ca="1" si="1470"/>
        <v>1</v>
      </c>
    </row>
    <row r="3832" spans="2:84" x14ac:dyDescent="0.25">
      <c r="B3832" s="2">
        <v>43080</v>
      </c>
      <c r="C3832">
        <f t="shared" ca="1" si="1471"/>
        <v>0</v>
      </c>
      <c r="D3832">
        <f t="shared" ca="1" si="1472"/>
        <v>0</v>
      </c>
      <c r="E3832">
        <f ca="1">IF($B3832&lt;VLOOKUP(E$6&amp;" Equity",Param,4,0),"",IFERROR(VLOOKUP($B3832,OFFSET(Input!$A$1,0,MATCH(Index!E$6&amp;" Equity",Input!$1:$1,0)-1,10000,2),2,0),E3831))</f>
        <v>87.37</v>
      </c>
      <c r="F3832" s="33">
        <v>126.43</v>
      </c>
      <c r="H3832">
        <f ca="1">IFERROR(VLOOKUP($B3832,OFFSET(Input!$A$1,0,MATCH(Index!H$6,Input!$1:$1,0)-1,10000,2),2,0),0)</f>
        <v>0</v>
      </c>
      <c r="I3832">
        <f ca="1">IFERROR(VLOOKUP($B3832,OFFSET(Input!$A$1,0,MATCH(Index!I$6,Input!$1:$1,0)-1,10000,2),2,0),0)</f>
        <v>0</v>
      </c>
      <c r="K3832">
        <f t="shared" ca="1" si="1473"/>
        <v>122.62795866714909</v>
      </c>
      <c r="L3832" s="30">
        <f t="shared" ca="1" si="1474"/>
        <v>148.06924432907752</v>
      </c>
      <c r="N3832">
        <f t="shared" ca="1" si="1485"/>
        <v>2.2893772993776322E-4</v>
      </c>
      <c r="O3832">
        <f t="shared" ca="1" si="1486"/>
        <v>-2.0543622901555429E-3</v>
      </c>
      <c r="Q3832">
        <f t="shared" ca="1" si="1499"/>
        <v>1.8650467616762461E-2</v>
      </c>
      <c r="R3832">
        <f t="shared" ca="1" si="1498"/>
        <v>9.9505589215947002E-2</v>
      </c>
      <c r="T3832">
        <f t="shared" ca="1" si="1509"/>
        <v>4.2725393554456627E-2</v>
      </c>
      <c r="U3832">
        <f t="shared" ca="1" si="1504"/>
        <v>9.5265663528093847E-2</v>
      </c>
      <c r="W3832">
        <f t="shared" ca="1" si="1505"/>
        <v>1.8823765568464455E-2</v>
      </c>
      <c r="X3832">
        <f t="shared" ca="1" si="1506"/>
        <v>-0.32482984747486199</v>
      </c>
      <c r="Z3832">
        <f t="shared" ca="1" si="1517"/>
        <v>122.603052166986</v>
      </c>
      <c r="AA3832">
        <f t="shared" ca="1" si="1517"/>
        <v>122.36587748149698</v>
      </c>
      <c r="AB3832">
        <f t="shared" ca="1" si="1517"/>
        <v>122.3287847358587</v>
      </c>
      <c r="AC3832">
        <f t="shared" ca="1" si="1518"/>
        <v>122.36587748149698</v>
      </c>
      <c r="AE3832">
        <f ca="1">IFERROR(VLOOKUP($B3832,OFFSET(Input!$A$1,0,MATCH(Index!AE$6&amp;" Index",Input!$1:$1,0)-1,10000,2),2,0),AE3831)</f>
        <v>9.34</v>
      </c>
      <c r="AF3832">
        <f t="shared" ca="1" si="1510"/>
        <v>10.423333333333336</v>
      </c>
      <c r="AG3832">
        <f t="shared" ca="1" si="1510"/>
        <v>10.788000000000002</v>
      </c>
      <c r="AH3832">
        <f t="shared" ca="1" si="1510"/>
        <v>10.6648</v>
      </c>
      <c r="AI3832">
        <f t="shared" ca="1" si="1511"/>
        <v>10.788000000000002</v>
      </c>
      <c r="AK3832">
        <f t="shared" ca="1" si="1512"/>
        <v>1</v>
      </c>
      <c r="AL3832">
        <f t="shared" ca="1" si="1513"/>
        <v>-1</v>
      </c>
      <c r="AN3832" t="str">
        <f t="shared" ca="1" si="1521"/>
        <v>Not Down</v>
      </c>
      <c r="AO3832" t="str">
        <f t="shared" ca="1" si="1482"/>
        <v>Not Up</v>
      </c>
      <c r="AQ3832">
        <f t="shared" ca="1" si="1519"/>
        <v>1</v>
      </c>
      <c r="AR3832">
        <f t="shared" ca="1" si="1520"/>
        <v>0</v>
      </c>
      <c r="AT3832">
        <f t="shared" ca="1" si="1500"/>
        <v>1</v>
      </c>
      <c r="AU3832">
        <f t="shared" ca="1" si="1501"/>
        <v>0</v>
      </c>
      <c r="AW3832" s="34">
        <f t="shared" ca="1" si="1466"/>
        <v>2.4190514520889373E-2</v>
      </c>
      <c r="AX3832" s="34">
        <f t="shared" ca="1" si="1467"/>
        <v>4.3415127692686066E-2</v>
      </c>
      <c r="AY3832" s="23">
        <f t="shared" ca="1" si="1514"/>
        <v>4.3415127692686066E-2</v>
      </c>
      <c r="BA3832" s="6">
        <f t="shared" ca="1" si="1507"/>
        <v>1.1516723008147056</v>
      </c>
      <c r="BB3832">
        <f t="shared" ca="1" si="1508"/>
        <v>1.0712922955311526</v>
      </c>
      <c r="BC3832" t="str">
        <f t="shared" ca="1" si="1494"/>
        <v>HYG UP Equity</v>
      </c>
      <c r="BD3832" t="str">
        <f t="shared" ca="1" si="1495"/>
        <v>HYG UP Equity</v>
      </c>
      <c r="BF3832">
        <f t="shared" ca="1" si="1515"/>
        <v>1</v>
      </c>
      <c r="BG3832">
        <f t="shared" ca="1" si="1516"/>
        <v>0</v>
      </c>
      <c r="BI3832">
        <f t="shared" ca="1" si="1496"/>
        <v>1</v>
      </c>
      <c r="BJ3832">
        <f t="shared" ca="1" si="1497"/>
        <v>0</v>
      </c>
      <c r="BL3832">
        <f t="shared" ca="1" si="1502"/>
        <v>11.881335490250198</v>
      </c>
      <c r="BM3832">
        <f t="shared" ca="1" si="1503"/>
        <v>0</v>
      </c>
      <c r="BN3832" s="9">
        <f t="shared" ca="1" si="1492"/>
        <v>1</v>
      </c>
      <c r="BO3832" s="9">
        <f t="shared" ca="1" si="1493"/>
        <v>0</v>
      </c>
      <c r="BP3832" s="9">
        <f t="shared" ca="1" si="1487"/>
        <v>1</v>
      </c>
      <c r="BQ3832" s="9">
        <f t="shared" ca="1" si="1488"/>
        <v>0</v>
      </c>
      <c r="BR3832">
        <f t="shared" ca="1" si="1489"/>
        <v>1456.9839174089327</v>
      </c>
      <c r="BS3832">
        <f t="shared" ca="1" si="1490"/>
        <v>2.2896393817961602E-4</v>
      </c>
      <c r="BT3832">
        <f t="shared" ca="1" si="1491"/>
        <v>5.4166666666666671E-5</v>
      </c>
      <c r="BU3832">
        <f t="shared" ca="1" si="1468"/>
        <v>0</v>
      </c>
      <c r="BV3832">
        <f t="shared" ca="1" si="1469"/>
        <v>0</v>
      </c>
      <c r="BW3832" s="35">
        <f ca="1">IFERROR(VLOOKUP($B3832,OFFSET(Input!$A$1,0,MATCH(Index!BW$6&amp;" Index",Input!$1:$1,0)-1,10000,2),2,0)/100,BW3831)</f>
        <v>1.1599999999999999E-2</v>
      </c>
      <c r="BX3832">
        <f t="shared" ca="1" si="1475"/>
        <v>6.5523097698638552E-2</v>
      </c>
      <c r="BY3832">
        <f t="shared" ca="1" si="1476"/>
        <v>4.7048208089760228E-2</v>
      </c>
      <c r="BZ3832">
        <f t="shared" ca="1" si="1477"/>
        <v>-7.7816854324035288E-3</v>
      </c>
      <c r="CA3832">
        <f t="shared" ca="1" si="1478"/>
        <v>0.2769678736764557</v>
      </c>
      <c r="CB3832">
        <f t="shared" ca="1" si="1479"/>
        <v>0</v>
      </c>
      <c r="CC3832">
        <f t="shared" ca="1" si="1480"/>
        <v>0.15661488245565336</v>
      </c>
      <c r="CD3832">
        <f t="shared" ca="1" si="1481"/>
        <v>1129.3136090367011</v>
      </c>
      <c r="CE3832">
        <v>1129.31360903669</v>
      </c>
      <c r="CF3832" t="b">
        <f t="shared" ca="1" si="1470"/>
        <v>1</v>
      </c>
    </row>
    <row r="3833" spans="2:84" x14ac:dyDescent="0.25">
      <c r="B3833" s="2">
        <v>43081</v>
      </c>
      <c r="C3833">
        <f t="shared" ca="1" si="1471"/>
        <v>0</v>
      </c>
      <c r="D3833">
        <f t="shared" ca="1" si="1472"/>
        <v>0</v>
      </c>
      <c r="E3833">
        <f ca="1">IF($B3833&lt;VLOOKUP(E$6&amp;" Equity",Param,4,0),"",IFERROR(VLOOKUP($B3833,OFFSET(Input!$A$1,0,MATCH(Index!E$6&amp;" Equity",Input!$1:$1,0)-1,10000,2),2,0),E3832))</f>
        <v>87.33</v>
      </c>
      <c r="F3833" s="33">
        <v>126.38</v>
      </c>
      <c r="H3833">
        <f ca="1">IFERROR(VLOOKUP($B3833,OFFSET(Input!$A$1,0,MATCH(Index!H$6,Input!$1:$1,0)-1,10000,2),2,0),0)</f>
        <v>0</v>
      </c>
      <c r="I3833">
        <f ca="1">IFERROR(VLOOKUP($B3833,OFFSET(Input!$A$1,0,MATCH(Index!I$6,Input!$1:$1,0)-1,10000,2),2,0),0)</f>
        <v>0</v>
      </c>
      <c r="K3833">
        <f t="shared" ca="1" si="1473"/>
        <v>122.57181676092627</v>
      </c>
      <c r="L3833" s="30">
        <f t="shared" ca="1" si="1474"/>
        <v>148.0106865325383</v>
      </c>
      <c r="N3833">
        <f t="shared" ca="1" si="1485"/>
        <v>-4.5792788436190712E-4</v>
      </c>
      <c r="O3833">
        <f t="shared" ca="1" si="1486"/>
        <v>-3.9555397849705436E-4</v>
      </c>
      <c r="Q3833">
        <f t="shared" ca="1" si="1499"/>
        <v>1.0698714199951465E-2</v>
      </c>
      <c r="R3833">
        <f t="shared" ca="1" si="1498"/>
        <v>9.9297236550071416E-2</v>
      </c>
      <c r="T3833">
        <f t="shared" ca="1" si="1509"/>
        <v>4.2686292748237681E-2</v>
      </c>
      <c r="U3833">
        <f t="shared" ca="1" si="1504"/>
        <v>9.4985933420127996E-2</v>
      </c>
      <c r="W3833">
        <f t="shared" ca="1" si="1505"/>
        <v>-6.0764130699813748E-2</v>
      </c>
      <c r="X3833">
        <f t="shared" ca="1" si="1506"/>
        <v>-0.32104070221323561</v>
      </c>
      <c r="Z3833">
        <f t="shared" ca="1" si="1517"/>
        <v>122.57958028161474</v>
      </c>
      <c r="AA3833">
        <f t="shared" ca="1" si="1517"/>
        <v>122.41144286987087</v>
      </c>
      <c r="AB3833">
        <f t="shared" ca="1" si="1517"/>
        <v>122.31268753319591</v>
      </c>
      <c r="AC3833">
        <f t="shared" ca="1" si="1518"/>
        <v>122.41144286987087</v>
      </c>
      <c r="AE3833">
        <f ca="1">IFERROR(VLOOKUP($B3833,OFFSET(Input!$A$1,0,MATCH(Index!AE$6&amp;" Index",Input!$1:$1,0)-1,10000,2),2,0),AE3832)</f>
        <v>9.92</v>
      </c>
      <c r="AF3833">
        <f t="shared" ca="1" si="1510"/>
        <v>10.374666666666666</v>
      </c>
      <c r="AG3833">
        <f t="shared" ca="1" si="1510"/>
        <v>10.709000000000001</v>
      </c>
      <c r="AH3833">
        <f t="shared" ca="1" si="1510"/>
        <v>10.685600000000001</v>
      </c>
      <c r="AI3833">
        <f t="shared" ca="1" si="1511"/>
        <v>10.709000000000001</v>
      </c>
      <c r="AK3833">
        <f t="shared" ca="1" si="1512"/>
        <v>1</v>
      </c>
      <c r="AL3833">
        <f t="shared" ca="1" si="1513"/>
        <v>-1</v>
      </c>
      <c r="AN3833" t="str">
        <f t="shared" ca="1" si="1521"/>
        <v>Not Down</v>
      </c>
      <c r="AO3833" t="str">
        <f t="shared" ca="1" si="1482"/>
        <v>Not Up</v>
      </c>
      <c r="AQ3833">
        <f t="shared" ca="1" si="1519"/>
        <v>1</v>
      </c>
      <c r="AR3833">
        <f t="shared" ca="1" si="1520"/>
        <v>0</v>
      </c>
      <c r="AT3833">
        <f t="shared" ca="1" si="1500"/>
        <v>1</v>
      </c>
      <c r="AU3833">
        <f t="shared" ca="1" si="1501"/>
        <v>0</v>
      </c>
      <c r="AW3833" s="34">
        <f t="shared" ca="1" si="1466"/>
        <v>1.8650467616762461E-2</v>
      </c>
      <c r="AX3833" s="34">
        <f t="shared" ca="1" si="1467"/>
        <v>4.2725393554456627E-2</v>
      </c>
      <c r="AY3833" s="23">
        <f t="shared" ca="1" si="1514"/>
        <v>4.2725393554456627E-2</v>
      </c>
      <c r="BA3833" s="6">
        <f t="shared" ca="1" si="1507"/>
        <v>1.1702642349279091</v>
      </c>
      <c r="BB3833">
        <f t="shared" ca="1" si="1508"/>
        <v>1.0712922955311526</v>
      </c>
      <c r="BC3833" t="str">
        <f t="shared" ca="1" si="1494"/>
        <v>HYG UP Equity</v>
      </c>
      <c r="BD3833" t="str">
        <f t="shared" ca="1" si="1495"/>
        <v>HYG UP Equity</v>
      </c>
      <c r="BF3833">
        <f t="shared" ca="1" si="1515"/>
        <v>1</v>
      </c>
      <c r="BG3833">
        <f t="shared" ca="1" si="1516"/>
        <v>0</v>
      </c>
      <c r="BI3833">
        <f t="shared" ca="1" si="1496"/>
        <v>1</v>
      </c>
      <c r="BJ3833">
        <f t="shared" ca="1" si="1497"/>
        <v>0</v>
      </c>
      <c r="BL3833">
        <f t="shared" ca="1" si="1502"/>
        <v>11.881335490250198</v>
      </c>
      <c r="BM3833">
        <f t="shared" ca="1" si="1503"/>
        <v>0</v>
      </c>
      <c r="BN3833" s="9">
        <f t="shared" ca="1" si="1492"/>
        <v>1</v>
      </c>
      <c r="BO3833" s="9">
        <f t="shared" ca="1" si="1493"/>
        <v>0</v>
      </c>
      <c r="BP3833" s="9">
        <f t="shared" ca="1" si="1487"/>
        <v>1</v>
      </c>
      <c r="BQ3833" s="9">
        <f t="shared" ca="1" si="1488"/>
        <v>0</v>
      </c>
      <c r="BR3833">
        <f t="shared" ca="1" si="1489"/>
        <v>1456.3168765860373</v>
      </c>
      <c r="BS3833">
        <f t="shared" ca="1" si="1490"/>
        <v>-4.5782305139074886E-4</v>
      </c>
      <c r="BT3833">
        <f t="shared" ca="1" si="1491"/>
        <v>1.8055555555555558E-5</v>
      </c>
      <c r="BU3833">
        <f t="shared" ca="1" si="1468"/>
        <v>0</v>
      </c>
      <c r="BV3833">
        <f t="shared" ca="1" si="1469"/>
        <v>0</v>
      </c>
      <c r="BW3833" s="35">
        <f ca="1">IFERROR(VLOOKUP($B3833,OFFSET(Input!$A$1,0,MATCH(Index!BW$6&amp;" Index",Input!$1:$1,0)-1,10000,2),2,0)/100,BW3832)</f>
        <v>1.1699999999999999E-2</v>
      </c>
      <c r="BX3833">
        <f t="shared" ca="1" si="1475"/>
        <v>2.1844061933046496E-2</v>
      </c>
      <c r="BY3833">
        <f t="shared" ca="1" si="1476"/>
        <v>1.5684911236620851E-2</v>
      </c>
      <c r="BZ3833">
        <f t="shared" ca="1" si="1477"/>
        <v>-2.5942549192456803E-3</v>
      </c>
      <c r="CA3833">
        <f t="shared" ca="1" si="1478"/>
        <v>-0.55388575877293922</v>
      </c>
      <c r="CB3833">
        <f t="shared" ca="1" si="1479"/>
        <v>0</v>
      </c>
      <c r="CC3833">
        <f t="shared" ca="1" si="1480"/>
        <v>-0.59400898686185222</v>
      </c>
      <c r="CD3833">
        <f t="shared" ca="1" si="1481"/>
        <v>1128.7196000498393</v>
      </c>
      <c r="CE3833">
        <v>1128.71960004983</v>
      </c>
      <c r="CF3833" t="b">
        <f t="shared" ca="1" si="1470"/>
        <v>1</v>
      </c>
    </row>
    <row r="3834" spans="2:84" x14ac:dyDescent="0.25">
      <c r="B3834" s="2">
        <v>43082</v>
      </c>
      <c r="C3834">
        <f t="shared" ca="1" si="1471"/>
        <v>0</v>
      </c>
      <c r="D3834">
        <f t="shared" ca="1" si="1472"/>
        <v>0</v>
      </c>
      <c r="E3834">
        <f ca="1">IF($B3834&lt;VLOOKUP(E$6&amp;" Equity",Param,4,0),"",IFERROR(VLOOKUP($B3834,OFFSET(Input!$A$1,0,MATCH(Index!E$6&amp;" Equity",Input!$1:$1,0)-1,10000,2),2,0),E3833))</f>
        <v>87.38</v>
      </c>
      <c r="F3834" s="33">
        <v>127.33</v>
      </c>
      <c r="H3834">
        <f ca="1">IFERROR(VLOOKUP($B3834,OFFSET(Input!$A$1,0,MATCH(Index!H$6,Input!$1:$1,0)-1,10000,2),2,0),0)</f>
        <v>0</v>
      </c>
      <c r="I3834">
        <f ca="1">IFERROR(VLOOKUP($B3834,OFFSET(Input!$A$1,0,MATCH(Index!I$6,Input!$1:$1,0)-1,10000,2),2,0),0)</f>
        <v>0</v>
      </c>
      <c r="K3834">
        <f t="shared" ca="1" si="1473"/>
        <v>122.64199414370478</v>
      </c>
      <c r="L3834" s="30">
        <f t="shared" ca="1" si="1474"/>
        <v>149.12328466678352</v>
      </c>
      <c r="N3834">
        <f t="shared" ca="1" si="1485"/>
        <v>5.7237709764832302E-4</v>
      </c>
      <c r="O3834">
        <f t="shared" ca="1" si="1486"/>
        <v>7.488900240035009E-3</v>
      </c>
      <c r="Q3834">
        <f t="shared" ca="1" si="1499"/>
        <v>9.1201595021114315E-3</v>
      </c>
      <c r="R3834">
        <f t="shared" ca="1" si="1498"/>
        <v>9.3805822301909106E-2</v>
      </c>
      <c r="T3834">
        <f t="shared" ca="1" si="1509"/>
        <v>3.9970521379971952E-2</v>
      </c>
      <c r="U3834">
        <f t="shared" ca="1" si="1504"/>
        <v>9.569729843246369E-2</v>
      </c>
      <c r="W3834">
        <f t="shared" ca="1" si="1505"/>
        <v>-0.31476047914869021</v>
      </c>
      <c r="X3834">
        <f t="shared" ca="1" si="1506"/>
        <v>-0.2317302021755763</v>
      </c>
      <c r="Z3834">
        <f t="shared" ca="1" si="1517"/>
        <v>122.57849966236657</v>
      </c>
      <c r="AA3834">
        <f t="shared" ca="1" si="1517"/>
        <v>122.48637260603248</v>
      </c>
      <c r="AB3834">
        <f t="shared" ca="1" si="1517"/>
        <v>122.31337336024903</v>
      </c>
      <c r="AC3834">
        <f t="shared" ca="1" si="1518"/>
        <v>122.48637260603248</v>
      </c>
      <c r="AE3834">
        <f ca="1">IFERROR(VLOOKUP($B3834,OFFSET(Input!$A$1,0,MATCH(Index!AE$6&amp;" Index",Input!$1:$1,0)-1,10000,2),2,0),AE3833)</f>
        <v>10.18</v>
      </c>
      <c r="AF3834">
        <f t="shared" ca="1" si="1510"/>
        <v>10.404666666666666</v>
      </c>
      <c r="AG3834">
        <f t="shared" ca="1" si="1510"/>
        <v>10.638500000000002</v>
      </c>
      <c r="AH3834">
        <f t="shared" ca="1" si="1510"/>
        <v>10.697200000000002</v>
      </c>
      <c r="AI3834">
        <f t="shared" ca="1" si="1511"/>
        <v>10.697200000000002</v>
      </c>
      <c r="AK3834">
        <f t="shared" ca="1" si="1512"/>
        <v>1</v>
      </c>
      <c r="AL3834">
        <f t="shared" ca="1" si="1513"/>
        <v>-1</v>
      </c>
      <c r="AN3834" t="str">
        <f t="shared" ca="1" si="1521"/>
        <v>Not Down</v>
      </c>
      <c r="AO3834" t="str">
        <f t="shared" ca="1" si="1482"/>
        <v>Not Up</v>
      </c>
      <c r="AQ3834">
        <f t="shared" ca="1" si="1519"/>
        <v>1</v>
      </c>
      <c r="AR3834">
        <f t="shared" ca="1" si="1520"/>
        <v>0</v>
      </c>
      <c r="AT3834">
        <f t="shared" ca="1" si="1500"/>
        <v>1</v>
      </c>
      <c r="AU3834">
        <f t="shared" ca="1" si="1501"/>
        <v>0</v>
      </c>
      <c r="AW3834" s="34">
        <f t="shared" ca="1" si="1466"/>
        <v>1.0698714199951465E-2</v>
      </c>
      <c r="AX3834" s="34">
        <f t="shared" ca="1" si="1467"/>
        <v>4.2686292748237681E-2</v>
      </c>
      <c r="AY3834" s="23">
        <f t="shared" ca="1" si="1514"/>
        <v>4.2686292748237681E-2</v>
      </c>
      <c r="BA3834" s="6">
        <f t="shared" ca="1" si="1507"/>
        <v>1.1713362014100948</v>
      </c>
      <c r="BB3834">
        <f t="shared" ca="1" si="1508"/>
        <v>1.0712922955311526</v>
      </c>
      <c r="BC3834" t="str">
        <f t="shared" ca="1" si="1494"/>
        <v>HYG UP Equity</v>
      </c>
      <c r="BD3834" t="str">
        <f t="shared" ca="1" si="1495"/>
        <v>HYG UP Equity</v>
      </c>
      <c r="BF3834">
        <f t="shared" ca="1" si="1515"/>
        <v>1</v>
      </c>
      <c r="BG3834">
        <f t="shared" ca="1" si="1516"/>
        <v>0</v>
      </c>
      <c r="BI3834">
        <f t="shared" ca="1" si="1496"/>
        <v>1</v>
      </c>
      <c r="BJ3834">
        <f t="shared" ca="1" si="1497"/>
        <v>0</v>
      </c>
      <c r="BL3834">
        <f t="shared" ca="1" si="1502"/>
        <v>11.881335490250198</v>
      </c>
      <c r="BM3834">
        <f t="shared" ca="1" si="1503"/>
        <v>0</v>
      </c>
      <c r="BN3834" s="9">
        <f t="shared" ca="1" si="1492"/>
        <v>1</v>
      </c>
      <c r="BO3834" s="9">
        <f t="shared" ca="1" si="1493"/>
        <v>0</v>
      </c>
      <c r="BP3834" s="9">
        <f t="shared" ca="1" si="1487"/>
        <v>1</v>
      </c>
      <c r="BQ3834" s="9">
        <f t="shared" ca="1" si="1488"/>
        <v>0</v>
      </c>
      <c r="BR3834">
        <f t="shared" ca="1" si="1489"/>
        <v>1457.1506776146564</v>
      </c>
      <c r="BS3834">
        <f t="shared" ca="1" si="1490"/>
        <v>5.7254093667702399E-4</v>
      </c>
      <c r="BT3834">
        <f t="shared" ca="1" si="1491"/>
        <v>1.8055555555555558E-5</v>
      </c>
      <c r="BU3834">
        <f t="shared" ca="1" si="1468"/>
        <v>0</v>
      </c>
      <c r="BV3834">
        <f t="shared" ca="1" si="1469"/>
        <v>0</v>
      </c>
      <c r="BW3834" s="35">
        <f ca="1">IFERROR(VLOOKUP($B3834,OFFSET(Input!$A$1,0,MATCH(Index!BW$6&amp;" Index",Input!$1:$1,0)-1,10000,2),2,0)/100,BW3833)</f>
        <v>1.1699999999999999E-2</v>
      </c>
      <c r="BX3834">
        <f t="shared" ca="1" si="1475"/>
        <v>2.1832572149346054E-2</v>
      </c>
      <c r="BY3834">
        <f t="shared" ca="1" si="1476"/>
        <v>1.5676661111803325E-2</v>
      </c>
      <c r="BZ3834">
        <f t="shared" ca="1" si="1477"/>
        <v>-2.6152428672031177E-3</v>
      </c>
      <c r="CA3834">
        <f t="shared" ca="1" si="1478"/>
        <v>0.69230998016060108</v>
      </c>
      <c r="CB3834">
        <f t="shared" ca="1" si="1479"/>
        <v>0</v>
      </c>
      <c r="CC3834">
        <f t="shared" ca="1" si="1480"/>
        <v>0.65218550403224851</v>
      </c>
      <c r="CD3834">
        <f t="shared" ca="1" si="1481"/>
        <v>1129.3717855538716</v>
      </c>
      <c r="CE3834">
        <v>1129.37178555386</v>
      </c>
      <c r="CF3834" t="b">
        <f t="shared" ca="1" si="1470"/>
        <v>1</v>
      </c>
    </row>
    <row r="3835" spans="2:84" x14ac:dyDescent="0.25">
      <c r="B3835" s="2">
        <v>43083</v>
      </c>
      <c r="C3835">
        <f t="shared" ca="1" si="1471"/>
        <v>0</v>
      </c>
      <c r="D3835">
        <f t="shared" ca="1" si="1472"/>
        <v>0</v>
      </c>
      <c r="E3835">
        <f ca="1">IF($B3835&lt;VLOOKUP(E$6&amp;" Equity",Param,4,0),"",IFERROR(VLOOKUP($B3835,OFFSET(Input!$A$1,0,MATCH(Index!E$6&amp;" Equity",Input!$1:$1,0)-1,10000,2),2,0),E3834))</f>
        <v>87.2</v>
      </c>
      <c r="F3835" s="33">
        <v>127.87</v>
      </c>
      <c r="H3835">
        <f ca="1">IFERROR(VLOOKUP($B3835,OFFSET(Input!$A$1,0,MATCH(Index!H$6,Input!$1:$1,0)-1,10000,2),2,0),0)</f>
        <v>0</v>
      </c>
      <c r="I3835">
        <f ca="1">IFERROR(VLOOKUP($B3835,OFFSET(Input!$A$1,0,MATCH(Index!I$6,Input!$1:$1,0)-1,10000,2),2,0),0)</f>
        <v>0</v>
      </c>
      <c r="K3835">
        <f t="shared" ca="1" si="1473"/>
        <v>122.3893555657022</v>
      </c>
      <c r="L3835" s="30">
        <f t="shared" ca="1" si="1474"/>
        <v>149.75570886940713</v>
      </c>
      <c r="N3835">
        <f t="shared" ca="1" si="1485"/>
        <v>-2.0620926083556456E-3</v>
      </c>
      <c r="O3835">
        <f t="shared" ca="1" si="1486"/>
        <v>4.2319812377326783E-3</v>
      </c>
      <c r="Q3835">
        <f t="shared" ca="1" si="1499"/>
        <v>1.3748633346553322E-2</v>
      </c>
      <c r="R3835">
        <f t="shared" ca="1" si="1498"/>
        <v>9.4698752010627926E-2</v>
      </c>
      <c r="T3835">
        <f t="shared" ca="1" si="1509"/>
        <v>4.0635214113466607E-2</v>
      </c>
      <c r="U3835">
        <f t="shared" ca="1" si="1504"/>
        <v>8.8954311414254361E-2</v>
      </c>
      <c r="W3835">
        <f t="shared" ca="1" si="1505"/>
        <v>-0.36095503172878335</v>
      </c>
      <c r="X3835">
        <f t="shared" ca="1" si="1506"/>
        <v>-0.27563768764234359</v>
      </c>
      <c r="Z3835">
        <f t="shared" ca="1" si="1517"/>
        <v>122.54935999843715</v>
      </c>
      <c r="AA3835">
        <f t="shared" ca="1" si="1517"/>
        <v>122.54867041329399</v>
      </c>
      <c r="AB3835">
        <f t="shared" ca="1" si="1517"/>
        <v>122.32575610185346</v>
      </c>
      <c r="AC3835">
        <f t="shared" ca="1" si="1518"/>
        <v>122.54867041329399</v>
      </c>
      <c r="AE3835">
        <f ca="1">IFERROR(VLOOKUP($B3835,OFFSET(Input!$A$1,0,MATCH(Index!AE$6&amp;" Index",Input!$1:$1,0)-1,10000,2),2,0),AE3834)</f>
        <v>10.49</v>
      </c>
      <c r="AF3835">
        <f t="shared" ca="1" si="1510"/>
        <v>10.445333333333334</v>
      </c>
      <c r="AG3835">
        <f t="shared" ca="1" si="1510"/>
        <v>10.506500000000003</v>
      </c>
      <c r="AH3835">
        <f t="shared" ca="1" si="1510"/>
        <v>10.725600000000002</v>
      </c>
      <c r="AI3835">
        <f t="shared" ca="1" si="1511"/>
        <v>10.725600000000002</v>
      </c>
      <c r="AK3835">
        <f t="shared" ca="1" si="1512"/>
        <v>1</v>
      </c>
      <c r="AL3835">
        <f t="shared" ca="1" si="1513"/>
        <v>-1</v>
      </c>
      <c r="AN3835" t="str">
        <f t="shared" ca="1" si="1521"/>
        <v>Not Down</v>
      </c>
      <c r="AO3835" t="str">
        <f t="shared" ca="1" si="1482"/>
        <v>Not Up</v>
      </c>
      <c r="AQ3835">
        <f t="shared" ca="1" si="1519"/>
        <v>1</v>
      </c>
      <c r="AR3835">
        <f t="shared" ca="1" si="1520"/>
        <v>0</v>
      </c>
      <c r="AT3835">
        <f t="shared" ca="1" si="1500"/>
        <v>1</v>
      </c>
      <c r="AU3835">
        <f t="shared" ca="1" si="1501"/>
        <v>0</v>
      </c>
      <c r="AW3835" s="34">
        <f t="shared" ca="1" si="1466"/>
        <v>9.1201595021114315E-3</v>
      </c>
      <c r="AX3835" s="34">
        <f t="shared" ca="1" si="1467"/>
        <v>3.9970521379971952E-2</v>
      </c>
      <c r="AY3835" s="23">
        <f t="shared" ca="1" si="1514"/>
        <v>3.9970521379971952E-2</v>
      </c>
      <c r="BA3835" s="6">
        <f t="shared" ca="1" si="1507"/>
        <v>1.2509218862742564</v>
      </c>
      <c r="BB3835">
        <f t="shared" ca="1" si="1508"/>
        <v>1.2509218862742564</v>
      </c>
      <c r="BC3835" t="str">
        <f t="shared" ca="1" si="1494"/>
        <v>HYG UP Equity</v>
      </c>
      <c r="BD3835" t="str">
        <f t="shared" ca="1" si="1495"/>
        <v>HYG UP Equity</v>
      </c>
      <c r="BF3835">
        <f t="shared" ca="1" si="1515"/>
        <v>1</v>
      </c>
      <c r="BG3835">
        <f t="shared" ca="1" si="1516"/>
        <v>0</v>
      </c>
      <c r="BI3835">
        <f t="shared" ca="1" si="1496"/>
        <v>1</v>
      </c>
      <c r="BJ3835">
        <f t="shared" ca="1" si="1497"/>
        <v>0</v>
      </c>
      <c r="BL3835">
        <f t="shared" ca="1" si="1502"/>
        <v>11.881335490250198</v>
      </c>
      <c r="BM3835">
        <f t="shared" ca="1" si="1503"/>
        <v>0</v>
      </c>
      <c r="BN3835" s="9">
        <f t="shared" ca="1" si="1492"/>
        <v>1</v>
      </c>
      <c r="BO3835" s="9">
        <f t="shared" ca="1" si="1493"/>
        <v>0</v>
      </c>
      <c r="BP3835" s="9">
        <f t="shared" ca="1" si="1487"/>
        <v>1</v>
      </c>
      <c r="BQ3835" s="9">
        <f t="shared" ca="1" si="1488"/>
        <v>0</v>
      </c>
      <c r="BR3835">
        <f t="shared" ca="1" si="1489"/>
        <v>1454.1489939116282</v>
      </c>
      <c r="BS3835">
        <f t="shared" ca="1" si="1490"/>
        <v>-2.0599679560537876E-3</v>
      </c>
      <c r="BT3835">
        <f t="shared" ca="1" si="1491"/>
        <v>1.8055555555555558E-5</v>
      </c>
      <c r="BU3835">
        <f t="shared" ca="1" si="1468"/>
        <v>3.5925918148620764E-5</v>
      </c>
      <c r="BV3835">
        <f t="shared" ca="1" si="1469"/>
        <v>0</v>
      </c>
      <c r="BW3835" s="35">
        <f ca="1">IFERROR(VLOOKUP($B3835,OFFSET(Input!$A$1,0,MATCH(Index!BW$6&amp;" Index",Input!$1:$1,0)-1,10000,2),2,0)/100,BW3834)</f>
        <v>1.41E-2</v>
      </c>
      <c r="BX3835">
        <f t="shared" ca="1" si="1475"/>
        <v>2.1845187228477236E-2</v>
      </c>
      <c r="BY3835">
        <f t="shared" ca="1" si="1476"/>
        <v>1.5685719243803773E-2</v>
      </c>
      <c r="BZ3835">
        <f t="shared" ca="1" si="1477"/>
        <v>-2.6167539807581924E-3</v>
      </c>
      <c r="CA3835">
        <f t="shared" ca="1" si="1478"/>
        <v>-2.4923290533041658</v>
      </c>
      <c r="CB3835">
        <f t="shared" ca="1" si="1479"/>
        <v>4.0573718327170077E-2</v>
      </c>
      <c r="CC3835">
        <f t="shared" ca="1" si="1480"/>
        <v>-2.5730504320843743</v>
      </c>
      <c r="CD3835">
        <f t="shared" ca="1" si="1481"/>
        <v>1126.7987351217873</v>
      </c>
      <c r="CE3835">
        <v>1126.7987351217801</v>
      </c>
      <c r="CF3835" t="b">
        <f t="shared" ca="1" si="1470"/>
        <v>1</v>
      </c>
    </row>
    <row r="3836" spans="2:84" x14ac:dyDescent="0.25">
      <c r="B3836" s="2">
        <v>43084</v>
      </c>
      <c r="C3836">
        <f t="shared" ca="1" si="1471"/>
        <v>0</v>
      </c>
      <c r="D3836">
        <f t="shared" ca="1" si="1472"/>
        <v>0</v>
      </c>
      <c r="E3836">
        <f ca="1">IF($B3836&lt;VLOOKUP(E$6&amp;" Equity",Param,4,0),"",IFERROR(VLOOKUP($B3836,OFFSET(Input!$A$1,0,MATCH(Index!E$6&amp;" Equity",Input!$1:$1,0)-1,10000,2),2,0),E3835))</f>
        <v>87.21</v>
      </c>
      <c r="F3836" s="33">
        <v>128.35</v>
      </c>
      <c r="H3836">
        <f ca="1">IFERROR(VLOOKUP($B3836,OFFSET(Input!$A$1,0,MATCH(Index!H$6,Input!$1:$1,0)-1,10000,2),2,0),0)</f>
        <v>0</v>
      </c>
      <c r="I3836">
        <f ca="1">IFERROR(VLOOKUP($B3836,OFFSET(Input!$A$1,0,MATCH(Index!I$6,Input!$1:$1,0)-1,10000,2),2,0),0)</f>
        <v>0</v>
      </c>
      <c r="K3836">
        <f t="shared" ca="1" si="1473"/>
        <v>122.40339104225789</v>
      </c>
      <c r="L3836" s="30">
        <f t="shared" ca="1" si="1474"/>
        <v>150.31786371618364</v>
      </c>
      <c r="N3836">
        <f t="shared" ca="1" si="1485"/>
        <v>1.1467232396018732E-4</v>
      </c>
      <c r="O3836">
        <f t="shared" ca="1" si="1486"/>
        <v>3.7467844940723893E-3</v>
      </c>
      <c r="Q3836">
        <f t="shared" ca="1" si="1499"/>
        <v>1.36689539435602E-2</v>
      </c>
      <c r="R3836">
        <f t="shared" ca="1" si="1498"/>
        <v>6.9380618538463543E-2</v>
      </c>
      <c r="T3836">
        <f t="shared" ca="1" si="1509"/>
        <v>2.1249243194177991E-2</v>
      </c>
      <c r="U3836">
        <f t="shared" ca="1" si="1504"/>
        <v>8.4436816864362121E-2</v>
      </c>
      <c r="W3836">
        <f t="shared" ca="1" si="1505"/>
        <v>-0.37183094472335815</v>
      </c>
      <c r="X3836">
        <f t="shared" ca="1" si="1506"/>
        <v>4.5936192821137499E-2</v>
      </c>
      <c r="Z3836">
        <f t="shared" ca="1" si="1517"/>
        <v>122.52549968829246</v>
      </c>
      <c r="AA3836">
        <f t="shared" ca="1" si="1517"/>
        <v>122.55227227316304</v>
      </c>
      <c r="AB3836">
        <f t="shared" ca="1" si="1517"/>
        <v>122.3627388696963</v>
      </c>
      <c r="AC3836">
        <f t="shared" ca="1" si="1518"/>
        <v>122.55227227316304</v>
      </c>
      <c r="AE3836">
        <f ca="1">IFERROR(VLOOKUP($B3836,OFFSET(Input!$A$1,0,MATCH(Index!AE$6&amp;" Index",Input!$1:$1,0)-1,10000,2),2,0),AE3835)</f>
        <v>9.42</v>
      </c>
      <c r="AF3836">
        <f t="shared" ca="1" si="1510"/>
        <v>10.428666666666665</v>
      </c>
      <c r="AG3836">
        <f t="shared" ca="1" si="1510"/>
        <v>10.3895</v>
      </c>
      <c r="AH3836">
        <f t="shared" ca="1" si="1510"/>
        <v>10.682400000000003</v>
      </c>
      <c r="AI3836">
        <f t="shared" ca="1" si="1511"/>
        <v>10.682400000000003</v>
      </c>
      <c r="AK3836">
        <f t="shared" ca="1" si="1512"/>
        <v>-1</v>
      </c>
      <c r="AL3836">
        <f t="shared" ca="1" si="1513"/>
        <v>-1</v>
      </c>
      <c r="AN3836" t="str">
        <f t="shared" ca="1" si="1521"/>
        <v>Not Down</v>
      </c>
      <c r="AO3836" t="str">
        <f t="shared" ca="1" si="1482"/>
        <v>Not Up</v>
      </c>
      <c r="AQ3836">
        <f t="shared" ca="1" si="1519"/>
        <v>1</v>
      </c>
      <c r="AR3836">
        <f t="shared" ca="1" si="1520"/>
        <v>0</v>
      </c>
      <c r="AT3836">
        <f t="shared" ca="1" si="1500"/>
        <v>1</v>
      </c>
      <c r="AU3836">
        <f t="shared" ca="1" si="1501"/>
        <v>0</v>
      </c>
      <c r="AW3836" s="34">
        <f t="shared" ca="1" si="1466"/>
        <v>1.3748633346553322E-2</v>
      </c>
      <c r="AX3836" s="34">
        <f t="shared" ca="1" si="1467"/>
        <v>4.0635214113466607E-2</v>
      </c>
      <c r="AY3836" s="23">
        <f t="shared" ca="1" si="1514"/>
        <v>4.0635214113466607E-2</v>
      </c>
      <c r="BA3836" s="6">
        <f t="shared" ca="1" si="1507"/>
        <v>1.2304598632207007</v>
      </c>
      <c r="BB3836">
        <f t="shared" ca="1" si="1508"/>
        <v>1.2509218862742564</v>
      </c>
      <c r="BC3836" t="str">
        <f t="shared" ca="1" si="1494"/>
        <v>HYG UP Equity</v>
      </c>
      <c r="BD3836" t="str">
        <f t="shared" ca="1" si="1495"/>
        <v>HYG UP Equity</v>
      </c>
      <c r="BF3836">
        <f t="shared" ca="1" si="1515"/>
        <v>1</v>
      </c>
      <c r="BG3836">
        <f t="shared" ca="1" si="1516"/>
        <v>0</v>
      </c>
      <c r="BI3836">
        <f t="shared" ca="1" si="1496"/>
        <v>1</v>
      </c>
      <c r="BJ3836">
        <f t="shared" ca="1" si="1497"/>
        <v>0</v>
      </c>
      <c r="BL3836">
        <f t="shared" ca="1" si="1502"/>
        <v>11.881335490250198</v>
      </c>
      <c r="BM3836">
        <f t="shared" ca="1" si="1503"/>
        <v>0</v>
      </c>
      <c r="BN3836" s="9">
        <f t="shared" ca="1" si="1492"/>
        <v>1</v>
      </c>
      <c r="BO3836" s="9">
        <f t="shared" ca="1" si="1493"/>
        <v>0</v>
      </c>
      <c r="BP3836" s="9">
        <f t="shared" ca="1" si="1487"/>
        <v>1</v>
      </c>
      <c r="BQ3836" s="9">
        <f t="shared" ca="1" si="1488"/>
        <v>0</v>
      </c>
      <c r="BR3836">
        <f t="shared" ca="1" si="1489"/>
        <v>1454.3157541173518</v>
      </c>
      <c r="BS3836">
        <f t="shared" ca="1" si="1490"/>
        <v>1.1467889908245432E-4</v>
      </c>
      <c r="BT3836">
        <f t="shared" ca="1" si="1491"/>
        <v>1.8055555555555558E-5</v>
      </c>
      <c r="BU3836">
        <f t="shared" ca="1" si="1468"/>
        <v>0</v>
      </c>
      <c r="BV3836">
        <f t="shared" ca="1" si="1469"/>
        <v>0</v>
      </c>
      <c r="BW3836" s="35">
        <f ca="1">IFERROR(VLOOKUP($B3836,OFFSET(Input!$A$1,0,MATCH(Index!BW$6&amp;" Index",Input!$1:$1,0)-1,10000,2),2,0)/100,BW3835)</f>
        <v>1.41E-2</v>
      </c>
      <c r="BX3836">
        <f t="shared" ca="1" si="1475"/>
        <v>2.5449977207597087E-2</v>
      </c>
      <c r="BY3836">
        <f t="shared" ca="1" si="1476"/>
        <v>1.5649982432247047E-2</v>
      </c>
      <c r="BZ3836">
        <f t="shared" ca="1" si="1477"/>
        <v>-1.1073923176004696E-2</v>
      </c>
      <c r="CA3836">
        <f t="shared" ca="1" si="1478"/>
        <v>0.16164417421887448</v>
      </c>
      <c r="CB3836">
        <f t="shared" ca="1" si="1479"/>
        <v>0</v>
      </c>
      <c r="CC3836">
        <f t="shared" ca="1" si="1480"/>
        <v>0.10947029140302564</v>
      </c>
      <c r="CD3836">
        <f t="shared" ca="1" si="1481"/>
        <v>1126.9082054131904</v>
      </c>
      <c r="CE3836">
        <v>1126.90820541318</v>
      </c>
      <c r="CF3836" t="b">
        <f t="shared" ca="1" si="1470"/>
        <v>1</v>
      </c>
    </row>
    <row r="3837" spans="2:84" x14ac:dyDescent="0.25">
      <c r="B3837" s="2">
        <v>43087</v>
      </c>
      <c r="C3837">
        <f t="shared" ca="1" si="1471"/>
        <v>0</v>
      </c>
      <c r="D3837">
        <f t="shared" ca="1" si="1472"/>
        <v>0</v>
      </c>
      <c r="E3837">
        <f ca="1">IF($B3837&lt;VLOOKUP(E$6&amp;" Equity",Param,4,0),"",IFERROR(VLOOKUP($B3837,OFFSET(Input!$A$1,0,MATCH(Index!E$6&amp;" Equity",Input!$1:$1,0)-1,10000,2),2,0),E3836))</f>
        <v>87.3</v>
      </c>
      <c r="F3837" s="33">
        <v>127.18</v>
      </c>
      <c r="H3837">
        <f ca="1">IFERROR(VLOOKUP($B3837,OFFSET(Input!$A$1,0,MATCH(Index!H$6,Input!$1:$1,0)-1,10000,2),2,0),0)</f>
        <v>0</v>
      </c>
      <c r="I3837">
        <f ca="1">IFERROR(VLOOKUP($B3837,OFFSET(Input!$A$1,0,MATCH(Index!I$6,Input!$1:$1,0)-1,10000,2),2,0),0)</f>
        <v>0</v>
      </c>
      <c r="K3837">
        <f t="shared" ca="1" si="1473"/>
        <v>122.52971033125918</v>
      </c>
      <c r="L3837" s="30">
        <f t="shared" ca="1" si="1474"/>
        <v>148.94761127716586</v>
      </c>
      <c r="N3837">
        <f t="shared" ca="1" si="1485"/>
        <v>1.0314596066622124E-3</v>
      </c>
      <c r="O3837">
        <f t="shared" ca="1" si="1486"/>
        <v>-9.157501477887544E-3</v>
      </c>
      <c r="Q3837">
        <f t="shared" ca="1" si="1499"/>
        <v>1.4514797930444003E-2</v>
      </c>
      <c r="R3837">
        <f t="shared" ca="1" si="1498"/>
        <v>8.3194206463776732E-2</v>
      </c>
      <c r="T3837">
        <f t="shared" ca="1" si="1509"/>
        <v>2.1424542394802005E-2</v>
      </c>
      <c r="U3837">
        <f t="shared" ca="1" si="1504"/>
        <v>8.659651965271746E-2</v>
      </c>
      <c r="W3837">
        <f t="shared" ca="1" si="1505"/>
        <v>-0.48574250490040766</v>
      </c>
      <c r="X3837">
        <f t="shared" ca="1" si="1506"/>
        <v>1.4668750350048439E-2</v>
      </c>
      <c r="Z3837">
        <f t="shared" ca="1" si="1517"/>
        <v>122.51848195001462</v>
      </c>
      <c r="AA3837">
        <f t="shared" ca="1" si="1517"/>
        <v>122.56638287780359</v>
      </c>
      <c r="AB3837">
        <f t="shared" ca="1" si="1517"/>
        <v>122.39415269895159</v>
      </c>
      <c r="AC3837">
        <f t="shared" ca="1" si="1518"/>
        <v>122.56638287780359</v>
      </c>
      <c r="AE3837">
        <f ca="1">IFERROR(VLOOKUP($B3837,OFFSET(Input!$A$1,0,MATCH(Index!AE$6&amp;" Index",Input!$1:$1,0)-1,10000,2),2,0),AE3836)</f>
        <v>9.5299999999999994</v>
      </c>
      <c r="AF3837">
        <f t="shared" ca="1" si="1510"/>
        <v>10.406000000000001</v>
      </c>
      <c r="AG3837">
        <f t="shared" ca="1" si="1510"/>
        <v>10.294500000000001</v>
      </c>
      <c r="AH3837">
        <f t="shared" ca="1" si="1510"/>
        <v>10.612</v>
      </c>
      <c r="AI3837">
        <f t="shared" ca="1" si="1511"/>
        <v>10.612</v>
      </c>
      <c r="AK3837">
        <f t="shared" ca="1" si="1512"/>
        <v>-1</v>
      </c>
      <c r="AL3837">
        <f t="shared" ca="1" si="1513"/>
        <v>-1</v>
      </c>
      <c r="AN3837" t="str">
        <f t="shared" ca="1" si="1521"/>
        <v>Not Down</v>
      </c>
      <c r="AO3837" t="str">
        <f t="shared" ca="1" si="1482"/>
        <v>Not Up</v>
      </c>
      <c r="AQ3837">
        <f t="shared" ca="1" si="1519"/>
        <v>1</v>
      </c>
      <c r="AR3837">
        <f t="shared" ca="1" si="1520"/>
        <v>0</v>
      </c>
      <c r="AT3837">
        <f t="shared" ca="1" si="1500"/>
        <v>1</v>
      </c>
      <c r="AU3837">
        <f t="shared" ca="1" si="1501"/>
        <v>0</v>
      </c>
      <c r="AW3837" s="34">
        <f t="shared" ca="1" si="1466"/>
        <v>1.36689539435602E-2</v>
      </c>
      <c r="AX3837" s="34">
        <f t="shared" ca="1" si="1467"/>
        <v>2.1249243194177991E-2</v>
      </c>
      <c r="AY3837" s="23">
        <f t="shared" ca="1" si="1514"/>
        <v>2.1249243194177991E-2</v>
      </c>
      <c r="BA3837" s="6">
        <f t="shared" ca="1" si="1507"/>
        <v>1.5</v>
      </c>
      <c r="BB3837">
        <f t="shared" ca="1" si="1508"/>
        <v>1.5</v>
      </c>
      <c r="BC3837" t="str">
        <f t="shared" ca="1" si="1494"/>
        <v>HYG UP Equity</v>
      </c>
      <c r="BD3837" t="str">
        <f t="shared" ca="1" si="1495"/>
        <v>HYG UP Equity</v>
      </c>
      <c r="BF3837">
        <f t="shared" ca="1" si="1515"/>
        <v>1</v>
      </c>
      <c r="BG3837">
        <f t="shared" ca="1" si="1516"/>
        <v>0</v>
      </c>
      <c r="BI3837">
        <f t="shared" ca="1" si="1496"/>
        <v>1</v>
      </c>
      <c r="BJ3837">
        <f t="shared" ca="1" si="1497"/>
        <v>0</v>
      </c>
      <c r="BL3837">
        <f t="shared" ca="1" si="1502"/>
        <v>11.881335490250198</v>
      </c>
      <c r="BM3837">
        <f t="shared" ca="1" si="1503"/>
        <v>0</v>
      </c>
      <c r="BN3837" s="9">
        <f t="shared" ca="1" si="1492"/>
        <v>0.99999999999999989</v>
      </c>
      <c r="BO3837" s="9">
        <f t="shared" ca="1" si="1493"/>
        <v>0</v>
      </c>
      <c r="BP3837" s="9">
        <f t="shared" ca="1" si="1487"/>
        <v>0.99999999999999989</v>
      </c>
      <c r="BQ3837" s="9">
        <f t="shared" ca="1" si="1488"/>
        <v>0</v>
      </c>
      <c r="BR3837">
        <f t="shared" ca="1" si="1489"/>
        <v>1455.8165959688661</v>
      </c>
      <c r="BS3837">
        <f t="shared" ca="1" si="1490"/>
        <v>1.0319917440659854E-3</v>
      </c>
      <c r="BT3837">
        <f t="shared" ca="1" si="1491"/>
        <v>5.4166666666666664E-5</v>
      </c>
      <c r="BU3837">
        <f t="shared" ca="1" si="1468"/>
        <v>4.9815622745148726E-5</v>
      </c>
      <c r="BV3837">
        <f t="shared" ca="1" si="1469"/>
        <v>0</v>
      </c>
      <c r="BW3837" s="35">
        <f ca="1">IFERROR(VLOOKUP($B3837,OFFSET(Input!$A$1,0,MATCH(Index!BW$6&amp;" Index",Input!$1:$1,0)-1,10000,2),2,0)/100,BW3836)</f>
        <v>1.4199999999999999E-2</v>
      </c>
      <c r="BX3837">
        <f t="shared" ca="1" si="1475"/>
        <v>7.6357349140226127E-2</v>
      </c>
      <c r="BY3837">
        <f t="shared" ca="1" si="1476"/>
        <v>4.6954508558882932E-2</v>
      </c>
      <c r="BZ3837">
        <f t="shared" ca="1" si="1477"/>
        <v>-3.3224997075825248E-2</v>
      </c>
      <c r="CA3837">
        <f t="shared" ca="1" si="1478"/>
        <v>1.4547720722118891</v>
      </c>
      <c r="CB3837">
        <f t="shared" ca="1" si="1479"/>
        <v>5.6137634029276059E-2</v>
      </c>
      <c r="CC3837">
        <f t="shared" ca="1" si="1480"/>
        <v>1.2420975834076788</v>
      </c>
      <c r="CD3837">
        <f t="shared" ca="1" si="1481"/>
        <v>1128.1503029965982</v>
      </c>
      <c r="CE3837">
        <v>1128.15030299659</v>
      </c>
      <c r="CF3837" t="b">
        <f t="shared" ca="1" si="1470"/>
        <v>1</v>
      </c>
    </row>
    <row r="3838" spans="2:84" x14ac:dyDescent="0.25">
      <c r="B3838" s="2">
        <v>43088</v>
      </c>
      <c r="C3838">
        <f t="shared" ca="1" si="1471"/>
        <v>0</v>
      </c>
      <c r="D3838">
        <f t="shared" ca="1" si="1472"/>
        <v>0</v>
      </c>
      <c r="E3838">
        <f ca="1">IF($B3838&lt;VLOOKUP(E$6&amp;" Equity",Param,4,0),"",IFERROR(VLOOKUP($B3838,OFFSET(Input!$A$1,0,MATCH(Index!E$6&amp;" Equity",Input!$1:$1,0)-1,10000,2),2,0),E3837))</f>
        <v>87.12</v>
      </c>
      <c r="F3838" s="33">
        <v>125.53</v>
      </c>
      <c r="H3838">
        <f ca="1">IFERROR(VLOOKUP($B3838,OFFSET(Input!$A$1,0,MATCH(Index!H$6,Input!$1:$1,0)-1,10000,2),2,0),0)</f>
        <v>0</v>
      </c>
      <c r="I3838">
        <f ca="1">IFERROR(VLOOKUP($B3838,OFFSET(Input!$A$1,0,MATCH(Index!I$6,Input!$1:$1,0)-1,10000,2),2,0),0)</f>
        <v>0</v>
      </c>
      <c r="K3838">
        <f t="shared" ca="1" si="1473"/>
        <v>122.27707175325661</v>
      </c>
      <c r="L3838" s="30">
        <f t="shared" ca="1" si="1474"/>
        <v>147.01520399137152</v>
      </c>
      <c r="N3838">
        <f t="shared" ca="1" si="1485"/>
        <v>-2.0639842208512601E-3</v>
      </c>
      <c r="O3838">
        <f t="shared" ca="1" si="1486"/>
        <v>-1.3058632009144698E-2</v>
      </c>
      <c r="Q3838">
        <f t="shared" ca="1" si="1499"/>
        <v>1.7600299757673132E-2</v>
      </c>
      <c r="R3838">
        <f t="shared" ca="1" si="1498"/>
        <v>0.10294525190807002</v>
      </c>
      <c r="T3838">
        <f t="shared" ca="1" si="1509"/>
        <v>2.2628053804033953E-2</v>
      </c>
      <c r="U3838">
        <f t="shared" ca="1" si="1504"/>
        <v>9.8212197286702968E-2</v>
      </c>
      <c r="W3838">
        <f t="shared" ca="1" si="1505"/>
        <v>9.0664773692341064E-2</v>
      </c>
      <c r="X3838">
        <f t="shared" ca="1" si="1506"/>
        <v>0.1655724251496444</v>
      </c>
      <c r="Z3838">
        <f t="shared" ca="1" si="1517"/>
        <v>122.49321809221438</v>
      </c>
      <c r="AA3838">
        <f t="shared" ca="1" si="1517"/>
        <v>122.5664639601035</v>
      </c>
      <c r="AB3838">
        <f t="shared" ca="1" si="1517"/>
        <v>122.41881520934392</v>
      </c>
      <c r="AC3838">
        <f t="shared" ca="1" si="1518"/>
        <v>122.5664639601035</v>
      </c>
      <c r="AE3838">
        <f ca="1">IFERROR(VLOOKUP($B3838,OFFSET(Input!$A$1,0,MATCH(Index!AE$6&amp;" Index",Input!$1:$1,0)-1,10000,2),2,0),AE3837)</f>
        <v>10.029999999999999</v>
      </c>
      <c r="AF3838">
        <f t="shared" ca="1" si="1510"/>
        <v>10.406000000000001</v>
      </c>
      <c r="AG3838">
        <f t="shared" ca="1" si="1510"/>
        <v>10.263500000000001</v>
      </c>
      <c r="AH3838">
        <f t="shared" ca="1" si="1510"/>
        <v>10.553200000000002</v>
      </c>
      <c r="AI3838">
        <f t="shared" ca="1" si="1511"/>
        <v>10.553200000000002</v>
      </c>
      <c r="AK3838">
        <f t="shared" ca="1" si="1512"/>
        <v>-1</v>
      </c>
      <c r="AL3838">
        <f t="shared" ca="1" si="1513"/>
        <v>-1</v>
      </c>
      <c r="AN3838" t="str">
        <f t="shared" ca="1" si="1521"/>
        <v>Not Down</v>
      </c>
      <c r="AO3838" t="str">
        <f t="shared" ca="1" si="1482"/>
        <v>Not Up</v>
      </c>
      <c r="AQ3838">
        <f t="shared" ca="1" si="1519"/>
        <v>1</v>
      </c>
      <c r="AR3838">
        <f t="shared" ca="1" si="1520"/>
        <v>0</v>
      </c>
      <c r="AT3838">
        <f t="shared" ca="1" si="1500"/>
        <v>1</v>
      </c>
      <c r="AU3838">
        <f t="shared" ca="1" si="1501"/>
        <v>0</v>
      </c>
      <c r="AW3838" s="34">
        <f t="shared" ca="1" si="1466"/>
        <v>1.4514797930444003E-2</v>
      </c>
      <c r="AX3838" s="34">
        <f t="shared" ca="1" si="1467"/>
        <v>2.1424542394802005E-2</v>
      </c>
      <c r="AY3838" s="23">
        <f t="shared" ca="1" si="1514"/>
        <v>2.1424542394802005E-2</v>
      </c>
      <c r="BA3838" s="6">
        <f t="shared" ca="1" si="1507"/>
        <v>1.5</v>
      </c>
      <c r="BB3838">
        <f t="shared" ca="1" si="1508"/>
        <v>1.5</v>
      </c>
      <c r="BC3838" t="str">
        <f t="shared" ca="1" si="1494"/>
        <v>HYG UP Equity</v>
      </c>
      <c r="BD3838" t="str">
        <f t="shared" ca="1" si="1495"/>
        <v>HYG UP Equity</v>
      </c>
      <c r="BF3838">
        <f t="shared" ca="1" si="1515"/>
        <v>1</v>
      </c>
      <c r="BG3838">
        <f t="shared" ca="1" si="1516"/>
        <v>0</v>
      </c>
      <c r="BI3838">
        <f t="shared" ca="1" si="1496"/>
        <v>1</v>
      </c>
      <c r="BJ3838">
        <f t="shared" ca="1" si="1497"/>
        <v>0</v>
      </c>
      <c r="BL3838">
        <f t="shared" ca="1" si="1502"/>
        <v>11.881335490250198</v>
      </c>
      <c r="BM3838">
        <f t="shared" ca="1" si="1503"/>
        <v>0</v>
      </c>
      <c r="BN3838" s="9">
        <f t="shared" ca="1" si="1492"/>
        <v>1</v>
      </c>
      <c r="BO3838" s="9">
        <f t="shared" ca="1" si="1493"/>
        <v>0</v>
      </c>
      <c r="BP3838" s="9">
        <f t="shared" ca="1" si="1487"/>
        <v>1</v>
      </c>
      <c r="BQ3838" s="9">
        <f t="shared" ca="1" si="1488"/>
        <v>0</v>
      </c>
      <c r="BR3838">
        <f t="shared" ca="1" si="1489"/>
        <v>1452.8149122658376</v>
      </c>
      <c r="BS3838">
        <f t="shared" ca="1" si="1490"/>
        <v>-2.0618556701029744E-3</v>
      </c>
      <c r="BT3838">
        <f t="shared" ca="1" si="1491"/>
        <v>1.8055555555555558E-5</v>
      </c>
      <c r="BU3838">
        <f t="shared" ca="1" si="1468"/>
        <v>0</v>
      </c>
      <c r="BV3838">
        <f t="shared" ca="1" si="1469"/>
        <v>0</v>
      </c>
      <c r="BW3838" s="35">
        <f ca="1">IFERROR(VLOOKUP($B3838,OFFSET(Input!$A$1,0,MATCH(Index!BW$6&amp;" Index",Input!$1:$1,0)-1,10000,2),2,0)/100,BW3837)</f>
        <v>1.4199999999999999E-2</v>
      </c>
      <c r="BX3838">
        <f t="shared" ca="1" si="1475"/>
        <v>3.0554070706157874E-2</v>
      </c>
      <c r="BY3838">
        <f t="shared" ca="1" si="1476"/>
        <v>1.5668754208286086E-2</v>
      </c>
      <c r="BZ3838">
        <f t="shared" ca="1" si="1477"/>
        <v>-2.2249630975766238E-2</v>
      </c>
      <c r="CA3838">
        <f t="shared" ca="1" si="1478"/>
        <v>-3.4891246484428868</v>
      </c>
      <c r="CB3838">
        <f t="shared" ca="1" si="1479"/>
        <v>0</v>
      </c>
      <c r="CC3838">
        <f t="shared" ca="1" si="1480"/>
        <v>-3.5575971043330972</v>
      </c>
      <c r="CD3838">
        <f t="shared" ca="1" si="1481"/>
        <v>1124.592705892265</v>
      </c>
      <c r="CE3838">
        <v>1124.59270589225</v>
      </c>
      <c r="CF3838" t="b">
        <f t="shared" ca="1" si="1470"/>
        <v>1</v>
      </c>
    </row>
    <row r="3839" spans="2:84" x14ac:dyDescent="0.25">
      <c r="B3839" s="2">
        <v>43089</v>
      </c>
      <c r="C3839">
        <f t="shared" ca="1" si="1471"/>
        <v>0</v>
      </c>
      <c r="D3839">
        <f t="shared" ca="1" si="1472"/>
        <v>0</v>
      </c>
      <c r="E3839">
        <f ca="1">IF($B3839&lt;VLOOKUP(E$6&amp;" Equity",Param,4,0),"",IFERROR(VLOOKUP($B3839,OFFSET(Input!$A$1,0,MATCH(Index!E$6&amp;" Equity",Input!$1:$1,0)-1,10000,2),2,0),E3838))</f>
        <v>87.19</v>
      </c>
      <c r="F3839" s="33">
        <v>124.14</v>
      </c>
      <c r="H3839">
        <f ca="1">IFERROR(VLOOKUP($B3839,OFFSET(Input!$A$1,0,MATCH(Index!H$6,Input!$1:$1,0)-1,10000,2),2,0),0)</f>
        <v>0</v>
      </c>
      <c r="I3839">
        <f ca="1">IFERROR(VLOOKUP($B3839,OFFSET(Input!$A$1,0,MATCH(Index!I$6,Input!$1:$1,0)-1,10000,2),2,0),0)</f>
        <v>0</v>
      </c>
      <c r="K3839">
        <f t="shared" ca="1" si="1473"/>
        <v>122.3753200891465</v>
      </c>
      <c r="L3839" s="30">
        <f t="shared" ca="1" si="1474"/>
        <v>145.38729724758116</v>
      </c>
      <c r="N3839">
        <f t="shared" ca="1" si="1485"/>
        <v>8.0316681501853217E-4</v>
      </c>
      <c r="O3839">
        <f t="shared" ca="1" si="1486"/>
        <v>-1.1134812844610226E-2</v>
      </c>
      <c r="Q3839">
        <f t="shared" ca="1" si="1499"/>
        <v>1.7459819870348718E-2</v>
      </c>
      <c r="R3839">
        <f t="shared" ca="1" si="1498"/>
        <v>0.11585258151003422</v>
      </c>
      <c r="T3839">
        <f t="shared" ca="1" si="1509"/>
        <v>2.1608631977707644E-2</v>
      </c>
      <c r="U3839">
        <f t="shared" ca="1" si="1504"/>
        <v>0.10527075546678016</v>
      </c>
      <c r="W3839">
        <f t="shared" ca="1" si="1505"/>
        <v>9.2252384575398343E-3</v>
      </c>
      <c r="X3839">
        <f t="shared" ca="1" si="1506"/>
        <v>7.6235391830520707E-2</v>
      </c>
      <c r="Z3839">
        <f t="shared" ca="1" si="1517"/>
        <v>122.48900744924765</v>
      </c>
      <c r="AA3839">
        <f t="shared" ca="1" si="1517"/>
        <v>122.55887911823365</v>
      </c>
      <c r="AB3839">
        <f t="shared" ca="1" si="1517"/>
        <v>122.46809203609088</v>
      </c>
      <c r="AC3839">
        <f t="shared" ca="1" si="1518"/>
        <v>122.55887911823365</v>
      </c>
      <c r="AE3839">
        <f ca="1">IFERROR(VLOOKUP($B3839,OFFSET(Input!$A$1,0,MATCH(Index!AE$6&amp;" Index",Input!$1:$1,0)-1,10000,2),2,0),AE3838)</f>
        <v>9.7200000000000006</v>
      </c>
      <c r="AF3839">
        <f t="shared" ca="1" si="1510"/>
        <v>10.340666666666666</v>
      </c>
      <c r="AG3839">
        <f t="shared" ca="1" si="1510"/>
        <v>10.263</v>
      </c>
      <c r="AH3839">
        <f t="shared" ca="1" si="1510"/>
        <v>10.478400000000001</v>
      </c>
      <c r="AI3839">
        <f t="shared" ca="1" si="1511"/>
        <v>10.478400000000001</v>
      </c>
      <c r="AK3839">
        <f t="shared" ca="1" si="1512"/>
        <v>-1</v>
      </c>
      <c r="AL3839">
        <f t="shared" ca="1" si="1513"/>
        <v>-1</v>
      </c>
      <c r="AN3839" t="str">
        <f t="shared" ca="1" si="1521"/>
        <v>Not Down</v>
      </c>
      <c r="AO3839" t="str">
        <f t="shared" ca="1" si="1482"/>
        <v>Not Up</v>
      </c>
      <c r="AQ3839">
        <f t="shared" ca="1" si="1519"/>
        <v>1</v>
      </c>
      <c r="AR3839">
        <f t="shared" ca="1" si="1520"/>
        <v>0</v>
      </c>
      <c r="AT3839">
        <f t="shared" ca="1" si="1500"/>
        <v>1</v>
      </c>
      <c r="AU3839">
        <f t="shared" ca="1" si="1501"/>
        <v>0</v>
      </c>
      <c r="AW3839" s="34">
        <f t="shared" ca="1" si="1466"/>
        <v>1.7600299757673132E-2</v>
      </c>
      <c r="AX3839" s="34">
        <f t="shared" ca="1" si="1467"/>
        <v>2.2628053804033953E-2</v>
      </c>
      <c r="AY3839" s="23">
        <f t="shared" ca="1" si="1514"/>
        <v>2.2628053804033953E-2</v>
      </c>
      <c r="BA3839" s="6">
        <f t="shared" ca="1" si="1507"/>
        <v>1.5</v>
      </c>
      <c r="BB3839">
        <f t="shared" ca="1" si="1508"/>
        <v>1.5</v>
      </c>
      <c r="BC3839" t="str">
        <f t="shared" ca="1" si="1494"/>
        <v>HYG UP Equity</v>
      </c>
      <c r="BD3839" t="str">
        <f t="shared" ca="1" si="1495"/>
        <v>HYG UP Equity</v>
      </c>
      <c r="BF3839">
        <f t="shared" ca="1" si="1515"/>
        <v>1</v>
      </c>
      <c r="BG3839">
        <f t="shared" ca="1" si="1516"/>
        <v>0</v>
      </c>
      <c r="BI3839">
        <f t="shared" ca="1" si="1496"/>
        <v>1</v>
      </c>
      <c r="BJ3839">
        <f t="shared" ca="1" si="1497"/>
        <v>0</v>
      </c>
      <c r="BL3839">
        <f t="shared" ca="1" si="1502"/>
        <v>11.881335490250198</v>
      </c>
      <c r="BM3839">
        <f t="shared" ca="1" si="1503"/>
        <v>0</v>
      </c>
      <c r="BN3839" s="9">
        <f t="shared" ca="1" si="1492"/>
        <v>1</v>
      </c>
      <c r="BO3839" s="9">
        <f t="shared" ca="1" si="1493"/>
        <v>0</v>
      </c>
      <c r="BP3839" s="9">
        <f t="shared" ca="1" si="1487"/>
        <v>1</v>
      </c>
      <c r="BQ3839" s="9">
        <f t="shared" ca="1" si="1488"/>
        <v>0</v>
      </c>
      <c r="BR3839">
        <f t="shared" ca="1" si="1489"/>
        <v>1453.9822337059043</v>
      </c>
      <c r="BS3839">
        <f t="shared" ca="1" si="1490"/>
        <v>8.0348943985297794E-4</v>
      </c>
      <c r="BT3839">
        <f t="shared" ca="1" si="1491"/>
        <v>1.8055555555555558E-5</v>
      </c>
      <c r="BU3839">
        <f t="shared" ca="1" si="1468"/>
        <v>0</v>
      </c>
      <c r="BV3839">
        <f t="shared" ca="1" si="1469"/>
        <v>0</v>
      </c>
      <c r="BW3839" s="35">
        <f ca="1">IFERROR(VLOOKUP($B3839,OFFSET(Input!$A$1,0,MATCH(Index!BW$6&amp;" Index",Input!$1:$1,0)-1,10000,2),2,0)/100,BW3838)</f>
        <v>1.4199999999999999E-2</v>
      </c>
      <c r="BX3839">
        <f t="shared" ca="1" si="1475"/>
        <v>3.0457719117915519E-2</v>
      </c>
      <c r="BY3839">
        <f t="shared" ca="1" si="1476"/>
        <v>1.561934313739257E-2</v>
      </c>
      <c r="BZ3839">
        <f t="shared" ca="1" si="1477"/>
        <v>-2.2179467255097448E-2</v>
      </c>
      <c r="CA3839">
        <f t="shared" ca="1" si="1478"/>
        <v>1.3553975449801812</v>
      </c>
      <c r="CB3839">
        <f t="shared" ca="1" si="1479"/>
        <v>0</v>
      </c>
      <c r="CC3839">
        <f t="shared" ca="1" si="1480"/>
        <v>1.2871410154697756</v>
      </c>
      <c r="CD3839">
        <f t="shared" ca="1" si="1481"/>
        <v>1125.8798469077349</v>
      </c>
      <c r="CE3839">
        <v>1125.8798469077201</v>
      </c>
      <c r="CF3839" t="b">
        <f t="shared" ca="1" si="1470"/>
        <v>1</v>
      </c>
    </row>
    <row r="3840" spans="2:84" s="12" customFormat="1" x14ac:dyDescent="0.25">
      <c r="B3840" s="20">
        <v>43090</v>
      </c>
      <c r="C3840" s="12">
        <f t="shared" ca="1" si="1471"/>
        <v>0</v>
      </c>
      <c r="D3840" s="12">
        <f t="shared" ca="1" si="1472"/>
        <v>0</v>
      </c>
      <c r="E3840" s="12">
        <f ca="1">IF($B3840&lt;VLOOKUP(E$6&amp;" Equity",Param,4,0),"",IFERROR(VLOOKUP($B3840,OFFSET(Input!$A$1,0,MATCH(Index!E$6&amp;" Equity",Input!$1:$1,0)-1,10000,2),2,0),E3839))</f>
        <v>86.92</v>
      </c>
      <c r="F3840" s="12">
        <v>124.6</v>
      </c>
      <c r="G3840" s="21"/>
      <c r="H3840" s="12">
        <f ca="1">IFERROR(VLOOKUP($B3840,OFFSET(Input!$A$1,0,MATCH(Index!H$6,Input!$1:$1,0)-1,10000,2),2,0),0)</f>
        <v>0.36076200000000003</v>
      </c>
      <c r="I3840" s="12">
        <f ca="1">IFERROR(VLOOKUP($B3840,OFFSET(Input!$A$1,0,MATCH(Index!I$6,Input!$1:$1,0)-1,10000,2),2,0),0)</f>
        <v>0.26155899999999999</v>
      </c>
      <c r="J3840" s="21"/>
      <c r="K3840" s="12">
        <f t="shared" ca="1" si="1473"/>
        <v>122.50270888146134</v>
      </c>
      <c r="L3840" s="32">
        <f t="shared" ca="1" si="1474"/>
        <v>146.23235534984204</v>
      </c>
      <c r="M3840" s="21"/>
      <c r="N3840" s="12">
        <f t="shared" ca="1" si="1485"/>
        <v>1.0404265694374281E-3</v>
      </c>
      <c r="O3840" s="12">
        <f t="shared" ca="1" si="1486"/>
        <v>5.7956345544444921E-3</v>
      </c>
      <c r="P3840" s="21"/>
      <c r="Q3840" s="12">
        <f t="shared" ca="1" si="1499"/>
        <v>1.8078337059075515E-2</v>
      </c>
      <c r="R3840" s="12">
        <f t="shared" ca="1" si="1498"/>
        <v>0.11273984787291223</v>
      </c>
      <c r="S3840" s="21"/>
      <c r="T3840" s="12">
        <f t="shared" ca="1" si="1509"/>
        <v>2.1177642125646202E-2</v>
      </c>
      <c r="U3840" s="12">
        <f t="shared" ca="1" si="1504"/>
        <v>0.10664766343597484</v>
      </c>
      <c r="V3840" s="21"/>
      <c r="W3840" s="12">
        <f t="shared" ca="1" si="1505"/>
        <v>0.12828575862498251</v>
      </c>
      <c r="X3840" s="12">
        <f t="shared" ca="1" si="1506"/>
        <v>8.1672237044361176E-2</v>
      </c>
      <c r="Y3840" s="21"/>
      <c r="Z3840" s="12">
        <f t="shared" ca="1" si="1517"/>
        <v>122.49192149489014</v>
      </c>
      <c r="AA3840" s="12">
        <f t="shared" ca="1" si="1517"/>
        <v>122.54788056189622</v>
      </c>
      <c r="AB3840" s="12">
        <f t="shared" ca="1" si="1517"/>
        <v>122.52246441453045</v>
      </c>
      <c r="AC3840" s="12">
        <f t="shared" ca="1" si="1518"/>
        <v>122.54788056189622</v>
      </c>
      <c r="AD3840" s="21"/>
      <c r="AE3840" s="12">
        <f ca="1">IFERROR(VLOOKUP($B3840,OFFSET(Input!$A$1,0,MATCH(Index!AE$6&amp;" Index",Input!$1:$1,0)-1,10000,2),2,0),AE3839)</f>
        <v>9.6199999999999992</v>
      </c>
      <c r="AF3840" s="12">
        <f t="shared" ca="1" si="1510"/>
        <v>10.229999999999999</v>
      </c>
      <c r="AG3840" s="12">
        <f t="shared" ca="1" si="1510"/>
        <v>10.25</v>
      </c>
      <c r="AH3840" s="12">
        <f t="shared" ca="1" si="1510"/>
        <v>10.338000000000001</v>
      </c>
      <c r="AI3840" s="12">
        <f t="shared" ca="1" si="1511"/>
        <v>10.338000000000001</v>
      </c>
      <c r="AJ3840" s="21"/>
      <c r="AK3840" s="12">
        <f t="shared" ca="1" si="1512"/>
        <v>-1</v>
      </c>
      <c r="AL3840" s="12">
        <f t="shared" ca="1" si="1513"/>
        <v>-1</v>
      </c>
      <c r="AM3840" s="21"/>
      <c r="AN3840" s="12" t="str">
        <f t="shared" ca="1" si="1521"/>
        <v>Not Down</v>
      </c>
      <c r="AO3840" s="12" t="str">
        <f t="shared" ca="1" si="1482"/>
        <v>Not Up</v>
      </c>
      <c r="AP3840" s="21"/>
      <c r="AQ3840" s="12">
        <f t="shared" ca="1" si="1519"/>
        <v>1</v>
      </c>
      <c r="AR3840" s="12">
        <f t="shared" ca="1" si="1520"/>
        <v>0</v>
      </c>
      <c r="AS3840" s="21"/>
      <c r="AT3840" s="12">
        <f t="shared" ca="1" si="1500"/>
        <v>1</v>
      </c>
      <c r="AU3840" s="12">
        <f t="shared" ca="1" si="1501"/>
        <v>0</v>
      </c>
      <c r="AV3840" s="21"/>
      <c r="AW3840" s="34">
        <f t="shared" ca="1" si="1466"/>
        <v>1.7459819870348718E-2</v>
      </c>
      <c r="AX3840" s="34">
        <f t="shared" ca="1" si="1467"/>
        <v>2.1608631977707644E-2</v>
      </c>
      <c r="AY3840" s="23">
        <f ca="1">MAX(AW3840,AX3840)</f>
        <v>2.1608631977707644E-2</v>
      </c>
      <c r="AZ3840" s="21"/>
      <c r="BA3840" s="24">
        <f t="shared" ca="1" si="1507"/>
        <v>1.5</v>
      </c>
      <c r="BB3840" s="12">
        <f t="shared" ca="1" si="1508"/>
        <v>1.5</v>
      </c>
      <c r="BC3840" s="12" t="str">
        <f t="shared" ca="1" si="1494"/>
        <v>HYG UP Equity</v>
      </c>
      <c r="BD3840" s="12" t="str">
        <f t="shared" ca="1" si="1495"/>
        <v>HYG UP Equity</v>
      </c>
      <c r="BE3840" s="21"/>
      <c r="BF3840" s="12">
        <f t="shared" ca="1" si="1515"/>
        <v>1</v>
      </c>
      <c r="BG3840" s="12">
        <f t="shared" ca="1" si="1516"/>
        <v>0</v>
      </c>
      <c r="BH3840" s="21"/>
      <c r="BI3840" s="12">
        <f t="shared" ca="1" si="1496"/>
        <v>1</v>
      </c>
      <c r="BJ3840" s="12">
        <f t="shared" ca="1" si="1497"/>
        <v>0</v>
      </c>
      <c r="BK3840" s="21"/>
      <c r="BL3840">
        <f t="shared" ca="1" si="1502"/>
        <v>11.881335490250198</v>
      </c>
      <c r="BM3840">
        <f t="shared" ca="1" si="1503"/>
        <v>0</v>
      </c>
      <c r="BN3840" s="9">
        <f t="shared" ca="1" si="1492"/>
        <v>0.99999999999999989</v>
      </c>
      <c r="BO3840" s="9">
        <f t="shared" ca="1" si="1493"/>
        <v>0</v>
      </c>
      <c r="BP3840" s="9">
        <f t="shared" ca="1" si="1487"/>
        <v>0.99999999999999989</v>
      </c>
      <c r="BQ3840" s="9">
        <f t="shared" ca="1" si="1488"/>
        <v>0</v>
      </c>
      <c r="BR3840">
        <f t="shared" ca="1" si="1489"/>
        <v>1455.4957826850948</v>
      </c>
      <c r="BS3840">
        <f t="shared" ca="1" si="1490"/>
        <v>1.0409680009175748E-3</v>
      </c>
      <c r="BT3840">
        <f t="shared" ca="1" si="1491"/>
        <v>1.8055555555555555E-5</v>
      </c>
      <c r="BU3840">
        <f t="shared" ca="1" si="1468"/>
        <v>0</v>
      </c>
      <c r="BV3840">
        <f t="shared" ca="1" si="1469"/>
        <v>0</v>
      </c>
      <c r="BW3840" s="35">
        <f ca="1">IFERROR(VLOOKUP($B3840,OFFSET(Input!$A$1,0,MATCH(Index!BW$6&amp;" Index",Input!$1:$1,0)-1,10000,2),2,0)/100,BW3839)</f>
        <v>1.4199999999999999E-2</v>
      </c>
      <c r="BX3840">
        <f t="shared" ca="1" si="1475"/>
        <v>3.0492579187084486E-2</v>
      </c>
      <c r="BY3840">
        <f t="shared" ca="1" si="1476"/>
        <v>1.5637220095940763E-2</v>
      </c>
      <c r="BZ3840">
        <f t="shared" ca="1" si="1477"/>
        <v>-2.2204852536235879E-2</v>
      </c>
      <c r="CA3840">
        <f t="shared" ca="1" si="1478"/>
        <v>1.7580073402633949</v>
      </c>
      <c r="CB3840">
        <f t="shared" ca="1" si="1479"/>
        <v>0</v>
      </c>
      <c r="CC3840">
        <f t="shared" ca="1" si="1480"/>
        <v>1.6896726884441338</v>
      </c>
      <c r="CD3840">
        <f t="shared" ca="1" si="1481"/>
        <v>1127.5695195961789</v>
      </c>
      <c r="CE3840" s="12">
        <v>1127.56951959617</v>
      </c>
      <c r="CF3840" t="b">
        <f t="shared" ca="1" si="1470"/>
        <v>1</v>
      </c>
    </row>
    <row r="3841" spans="2:84" x14ac:dyDescent="0.25">
      <c r="B3841" s="2">
        <v>43091</v>
      </c>
      <c r="C3841">
        <f t="shared" ca="1" si="1471"/>
        <v>0</v>
      </c>
      <c r="D3841">
        <f t="shared" ca="1" si="1472"/>
        <v>0</v>
      </c>
      <c r="E3841">
        <f ca="1">IF($B3841&lt;VLOOKUP(E$6&amp;" Equity",Param,4,0),"",IFERROR(VLOOKUP($B3841,OFFSET(Input!$A$1,0,MATCH(Index!E$6&amp;" Equity",Input!$1:$1,0)-1,10000,2),2,0),E3840))</f>
        <v>87</v>
      </c>
      <c r="F3841" s="33">
        <v>124.77</v>
      </c>
      <c r="H3841">
        <f ca="1">IFERROR(VLOOKUP($B3841,OFFSET(Input!$A$1,0,MATCH(Index!H$6,Input!$1:$1,0)-1,10000,2),2,0),0)</f>
        <v>0</v>
      </c>
      <c r="I3841">
        <f ca="1">IFERROR(VLOOKUP($B3841,OFFSET(Input!$A$1,0,MATCH(Index!I$6,Input!$1:$1,0)-1,10000,2),2,0),0)</f>
        <v>0</v>
      </c>
      <c r="K3841">
        <f t="shared" ca="1" si="1473"/>
        <v>122.61545872856807</v>
      </c>
      <c r="L3841" s="30">
        <f t="shared" ca="1" si="1474"/>
        <v>146.43186979935626</v>
      </c>
      <c r="N3841">
        <f t="shared" ca="1" si="1485"/>
        <v>9.1996326635479715E-4</v>
      </c>
      <c r="O3841">
        <f t="shared" ca="1" si="1486"/>
        <v>1.3634360695772428E-3</v>
      </c>
      <c r="Q3841">
        <f t="shared" ca="1" si="1499"/>
        <v>1.792690835106352E-2</v>
      </c>
      <c r="R3841">
        <f t="shared" ca="1" si="1498"/>
        <v>0.11294672204021695</v>
      </c>
      <c r="T3841">
        <f t="shared" ca="1" si="1509"/>
        <v>2.1290315119941165E-2</v>
      </c>
      <c r="U3841">
        <f t="shared" ca="1" si="1504"/>
        <v>0.10630809934467868</v>
      </c>
      <c r="W3841">
        <f t="shared" ca="1" si="1505"/>
        <v>0.14373054914482342</v>
      </c>
      <c r="X3841">
        <f t="shared" ca="1" si="1506"/>
        <v>9.8963952500110502E-2</v>
      </c>
      <c r="Z3841">
        <f t="shared" ca="1" si="1517"/>
        <v>122.49347859634318</v>
      </c>
      <c r="AA3841">
        <f t="shared" ca="1" si="1517"/>
        <v>122.53832671759267</v>
      </c>
      <c r="AB3841">
        <f t="shared" ca="1" si="1517"/>
        <v>122.53382860987811</v>
      </c>
      <c r="AC3841">
        <f t="shared" ca="1" si="1518"/>
        <v>122.53832671759267</v>
      </c>
      <c r="AE3841">
        <f ca="1">IFERROR(VLOOKUP($B3841,OFFSET(Input!$A$1,0,MATCH(Index!AE$6&amp;" Index",Input!$1:$1,0)-1,10000,2),2,0),AE3840)</f>
        <v>9.9</v>
      </c>
      <c r="AF3841">
        <f t="shared" ca="1" si="1510"/>
        <v>10.128000000000002</v>
      </c>
      <c r="AG3841">
        <f t="shared" ca="1" si="1510"/>
        <v>10.2615</v>
      </c>
      <c r="AH3841">
        <f t="shared" ca="1" si="1510"/>
        <v>10.263599999999999</v>
      </c>
      <c r="AI3841">
        <f t="shared" ca="1" si="1511"/>
        <v>10.263599999999999</v>
      </c>
      <c r="AK3841">
        <f t="shared" ca="1" si="1512"/>
        <v>-1</v>
      </c>
      <c r="AL3841">
        <f t="shared" ca="1" si="1513"/>
        <v>-1</v>
      </c>
      <c r="AN3841" t="str">
        <f t="shared" ca="1" si="1521"/>
        <v>Not Down</v>
      </c>
      <c r="AO3841" t="str">
        <f t="shared" ca="1" si="1482"/>
        <v>Not Up</v>
      </c>
      <c r="AQ3841">
        <f t="shared" ca="1" si="1519"/>
        <v>1</v>
      </c>
      <c r="AR3841">
        <f t="shared" ca="1" si="1520"/>
        <v>0</v>
      </c>
      <c r="AT3841">
        <f t="shared" ca="1" si="1500"/>
        <v>1</v>
      </c>
      <c r="AU3841">
        <f t="shared" ca="1" si="1501"/>
        <v>0</v>
      </c>
      <c r="AW3841" s="34">
        <f t="shared" ca="1" si="1466"/>
        <v>1.8078337059075515E-2</v>
      </c>
      <c r="AX3841" s="34">
        <f t="shared" ca="1" si="1467"/>
        <v>2.1177642125646202E-2</v>
      </c>
      <c r="AY3841" s="18">
        <f t="shared" ref="AY3841:AY3870" ca="1" si="1522">MAX(AW3841,AX3841)</f>
        <v>2.1177642125646202E-2</v>
      </c>
      <c r="BA3841" s="6">
        <f t="shared" ca="1" si="1507"/>
        <v>1.5</v>
      </c>
      <c r="BB3841">
        <f t="shared" ca="1" si="1508"/>
        <v>1.5</v>
      </c>
      <c r="BC3841" t="str">
        <f t="shared" ca="1" si="1494"/>
        <v>HYG UP Equity</v>
      </c>
      <c r="BD3841" t="str">
        <f t="shared" ca="1" si="1495"/>
        <v>HYG UP Equity</v>
      </c>
      <c r="BF3841">
        <f t="shared" ca="1" si="1515"/>
        <v>1</v>
      </c>
      <c r="BG3841">
        <f t="shared" ca="1" si="1516"/>
        <v>0</v>
      </c>
      <c r="BI3841">
        <f t="shared" ca="1" si="1496"/>
        <v>1</v>
      </c>
      <c r="BJ3841">
        <f t="shared" ca="1" si="1497"/>
        <v>0</v>
      </c>
      <c r="BL3841">
        <f t="shared" ca="1" si="1502"/>
        <v>11.881335490250198</v>
      </c>
      <c r="BM3841">
        <f t="shared" ca="1" si="1503"/>
        <v>0</v>
      </c>
      <c r="BN3841" s="9">
        <f t="shared" ca="1" si="1492"/>
        <v>1</v>
      </c>
      <c r="BO3841" s="9">
        <f t="shared" ca="1" si="1493"/>
        <v>0</v>
      </c>
      <c r="BP3841" s="9">
        <f t="shared" ca="1" si="1487"/>
        <v>1</v>
      </c>
      <c r="BQ3841" s="9">
        <f t="shared" ca="1" si="1488"/>
        <v>0</v>
      </c>
      <c r="BR3841">
        <f t="shared" ca="1" si="1489"/>
        <v>1456.8354014450442</v>
      </c>
      <c r="BS3841">
        <f t="shared" ca="1" si="1490"/>
        <v>9.203865623561569E-4</v>
      </c>
      <c r="BT3841">
        <f t="shared" ca="1" si="1491"/>
        <v>1.8055555555555558E-5</v>
      </c>
      <c r="BU3841">
        <f t="shared" ca="1" si="1468"/>
        <v>0</v>
      </c>
      <c r="BV3841">
        <f t="shared" ca="1" si="1469"/>
        <v>0</v>
      </c>
      <c r="BW3841" s="35">
        <f ca="1">IFERROR(VLOOKUP($B3841,OFFSET(Input!$A$1,0,MATCH(Index!BW$6&amp;" Index",Input!$1:$1,0)-1,10000,2),2,0)/100,BW3840)</f>
        <v>1.4199999999999999E-2</v>
      </c>
      <c r="BX3841">
        <f t="shared" ca="1" si="1475"/>
        <v>3.0538341155729853E-2</v>
      </c>
      <c r="BY3841">
        <f t="shared" ca="1" si="1476"/>
        <v>1.5660687772169151E-2</v>
      </c>
      <c r="BZ3841">
        <f t="shared" ca="1" si="1477"/>
        <v>-2.2238176636480193E-2</v>
      </c>
      <c r="CA3841">
        <f t="shared" ca="1" si="1478"/>
        <v>1.5566997509380656</v>
      </c>
      <c r="CB3841">
        <f t="shared" ca="1" si="1479"/>
        <v>0</v>
      </c>
      <c r="CC3841">
        <f t="shared" ca="1" si="1480"/>
        <v>1.4882625453736864</v>
      </c>
      <c r="CD3841">
        <f t="shared" ca="1" si="1481"/>
        <v>1129.0577821415527</v>
      </c>
      <c r="CE3841">
        <v>1129.05778214154</v>
      </c>
      <c r="CF3841" t="b">
        <f t="shared" ca="1" si="1470"/>
        <v>1</v>
      </c>
    </row>
    <row r="3842" spans="2:84" x14ac:dyDescent="0.25">
      <c r="B3842" s="2">
        <v>43095</v>
      </c>
      <c r="C3842">
        <f t="shared" ca="1" si="1471"/>
        <v>0</v>
      </c>
      <c r="D3842">
        <f t="shared" ca="1" si="1472"/>
        <v>0</v>
      </c>
      <c r="E3842">
        <f ca="1">IF($B3842&lt;VLOOKUP(E$6&amp;" Equity",Param,4,0),"",IFERROR(VLOOKUP($B3842,OFFSET(Input!$A$1,0,MATCH(Index!E$6&amp;" Equity",Input!$1:$1,0)-1,10000,2),2,0),E3841))</f>
        <v>87.13</v>
      </c>
      <c r="F3842" s="33">
        <v>125.14</v>
      </c>
      <c r="H3842">
        <f ca="1">IFERROR(VLOOKUP($B3842,OFFSET(Input!$A$1,0,MATCH(Index!H$6,Input!$1:$1,0)-1,10000,2),2,0),0)</f>
        <v>0</v>
      </c>
      <c r="I3842">
        <f ca="1">IFERROR(VLOOKUP($B3842,OFFSET(Input!$A$1,0,MATCH(Index!I$6,Input!$1:$1,0)-1,10000,2),2,0),0)</f>
        <v>0</v>
      </c>
      <c r="K3842">
        <f t="shared" ca="1" si="1473"/>
        <v>122.7986772301165</v>
      </c>
      <c r="L3842" s="30">
        <f t="shared" ca="1" si="1474"/>
        <v>146.86610713065195</v>
      </c>
      <c r="N3842">
        <f t="shared" ca="1" si="1485"/>
        <v>1.4931375886116035E-3</v>
      </c>
      <c r="O3842">
        <f t="shared" ca="1" si="1486"/>
        <v>2.961068147287469E-3</v>
      </c>
      <c r="Q3842">
        <f t="shared" ca="1" si="1499"/>
        <v>1.9396794499625284E-2</v>
      </c>
      <c r="R3842">
        <f t="shared" ca="1" si="1498"/>
        <v>0.11345289563295616</v>
      </c>
      <c r="T3842">
        <f t="shared" ca="1" si="1509"/>
        <v>1.9027290652962117E-2</v>
      </c>
      <c r="U3842">
        <f t="shared" ca="1" si="1504"/>
        <v>0.10670736106922342</v>
      </c>
      <c r="W3842">
        <f t="shared" ca="1" si="1505"/>
        <v>0.18826124737796759</v>
      </c>
      <c r="X3842">
        <f t="shared" ca="1" si="1506"/>
        <v>0.11062750996611435</v>
      </c>
      <c r="Z3842">
        <f t="shared" ca="1" si="1517"/>
        <v>122.51055045263993</v>
      </c>
      <c r="AA3842">
        <f t="shared" ca="1" si="1517"/>
        <v>122.556801309813</v>
      </c>
      <c r="AB3842">
        <f t="shared" ca="1" si="1517"/>
        <v>122.55587576954484</v>
      </c>
      <c r="AC3842">
        <f t="shared" ca="1" si="1518"/>
        <v>122.556801309813</v>
      </c>
      <c r="AE3842">
        <f ca="1">IFERROR(VLOOKUP($B3842,OFFSET(Input!$A$1,0,MATCH(Index!AE$6&amp;" Index",Input!$1:$1,0)-1,10000,2),2,0),AE3841)</f>
        <v>10.25</v>
      </c>
      <c r="AF3842">
        <f t="shared" ca="1" si="1510"/>
        <v>10.032666666666668</v>
      </c>
      <c r="AG3842">
        <f t="shared" ca="1" si="1510"/>
        <v>10.2805</v>
      </c>
      <c r="AH3842">
        <f t="shared" ca="1" si="1510"/>
        <v>10.2164</v>
      </c>
      <c r="AI3842">
        <f t="shared" ca="1" si="1511"/>
        <v>10.2805</v>
      </c>
      <c r="AK3842">
        <f t="shared" ca="1" si="1512"/>
        <v>-1</v>
      </c>
      <c r="AL3842">
        <f t="shared" ca="1" si="1513"/>
        <v>-1</v>
      </c>
      <c r="AN3842" t="str">
        <f t="shared" ca="1" si="1521"/>
        <v>Not Down</v>
      </c>
      <c r="AO3842" t="str">
        <f t="shared" ca="1" si="1482"/>
        <v>Not Up</v>
      </c>
      <c r="AQ3842">
        <f t="shared" ca="1" si="1519"/>
        <v>1</v>
      </c>
      <c r="AR3842">
        <f t="shared" ca="1" si="1520"/>
        <v>0</v>
      </c>
      <c r="AT3842">
        <f t="shared" ca="1" si="1500"/>
        <v>1</v>
      </c>
      <c r="AU3842">
        <f t="shared" ca="1" si="1501"/>
        <v>0</v>
      </c>
      <c r="AW3842" s="34">
        <f t="shared" ca="1" si="1466"/>
        <v>1.792690835106352E-2</v>
      </c>
      <c r="AX3842" s="34">
        <f t="shared" ca="1" si="1467"/>
        <v>2.1290315119941165E-2</v>
      </c>
      <c r="AY3842" s="18">
        <f t="shared" ca="1" si="1522"/>
        <v>2.1290315119941165E-2</v>
      </c>
      <c r="BA3842" s="6">
        <f t="shared" ca="1" si="1507"/>
        <v>1.5</v>
      </c>
      <c r="BB3842">
        <f t="shared" ca="1" si="1508"/>
        <v>1.5</v>
      </c>
      <c r="BC3842" t="str">
        <f t="shared" ca="1" si="1494"/>
        <v>HYG UP Equity</v>
      </c>
      <c r="BD3842" t="str">
        <f t="shared" ca="1" si="1495"/>
        <v>HYG UP Equity</v>
      </c>
      <c r="BF3842">
        <f t="shared" ca="1" si="1515"/>
        <v>1</v>
      </c>
      <c r="BG3842">
        <f t="shared" ca="1" si="1516"/>
        <v>0</v>
      </c>
      <c r="BI3842">
        <f t="shared" ca="1" si="1496"/>
        <v>1</v>
      </c>
      <c r="BJ3842">
        <f t="shared" ca="1" si="1497"/>
        <v>0</v>
      </c>
      <c r="BL3842">
        <f t="shared" ca="1" si="1502"/>
        <v>11.881335490250198</v>
      </c>
      <c r="BM3842">
        <f t="shared" ca="1" si="1503"/>
        <v>0</v>
      </c>
      <c r="BN3842" s="9">
        <f t="shared" ca="1" si="1492"/>
        <v>1</v>
      </c>
      <c r="BO3842" s="9">
        <f t="shared" ca="1" si="1493"/>
        <v>0</v>
      </c>
      <c r="BP3842" s="9">
        <f t="shared" ca="1" si="1487"/>
        <v>1</v>
      </c>
      <c r="BQ3842" s="9">
        <f t="shared" ca="1" si="1488"/>
        <v>0</v>
      </c>
      <c r="BR3842">
        <f t="shared" ca="1" si="1489"/>
        <v>1459.012281929962</v>
      </c>
      <c r="BS3842">
        <f t="shared" ca="1" si="1490"/>
        <v>1.4942528735630844E-3</v>
      </c>
      <c r="BT3842">
        <f t="shared" ca="1" si="1491"/>
        <v>7.2222222222222232E-5</v>
      </c>
      <c r="BU3842">
        <f t="shared" ca="1" si="1468"/>
        <v>0</v>
      </c>
      <c r="BV3842">
        <f t="shared" ca="1" si="1469"/>
        <v>0</v>
      </c>
      <c r="BW3842" s="35">
        <f ca="1">IFERROR(VLOOKUP($B3842,OFFSET(Input!$A$1,0,MATCH(Index!BW$6&amp;" Index",Input!$1:$1,0)-1,10000,2),2,0)/100,BW3841)</f>
        <v>1.4199999999999999E-2</v>
      </c>
      <c r="BX3842">
        <f t="shared" ca="1" si="1475"/>
        <v>0.1223145930653349</v>
      </c>
      <c r="BY3842">
        <f t="shared" ca="1" si="1476"/>
        <v>6.2725432341197374E-2</v>
      </c>
      <c r="BZ3842">
        <f t="shared" ca="1" si="1477"/>
        <v>-8.907011392450026E-2</v>
      </c>
      <c r="CA3842">
        <f t="shared" ca="1" si="1478"/>
        <v>2.5306467530756671</v>
      </c>
      <c r="CB3842">
        <f t="shared" ca="1" si="1479"/>
        <v>0</v>
      </c>
      <c r="CC3842">
        <f t="shared" ca="1" si="1480"/>
        <v>2.2565366137446343</v>
      </c>
      <c r="CD3842">
        <f t="shared" ca="1" si="1481"/>
        <v>1131.3143187552973</v>
      </c>
      <c r="CE3842">
        <v>1131.3143187552901</v>
      </c>
      <c r="CF3842" t="b">
        <f t="shared" ca="1" si="1470"/>
        <v>1</v>
      </c>
    </row>
    <row r="3843" spans="2:84" x14ac:dyDescent="0.25">
      <c r="B3843" s="2">
        <v>43096</v>
      </c>
      <c r="C3843">
        <f t="shared" ca="1" si="1471"/>
        <v>0</v>
      </c>
      <c r="D3843">
        <f t="shared" ca="1" si="1472"/>
        <v>0</v>
      </c>
      <c r="E3843">
        <f ca="1">IF($B3843&lt;VLOOKUP(E$6&amp;" Equity",Param,4,0),"",IFERROR(VLOOKUP($B3843,OFFSET(Input!$A$1,0,MATCH(Index!E$6&amp;" Equity",Input!$1:$1,0)-1,10000,2),2,0),E3842))</f>
        <v>87.17</v>
      </c>
      <c r="F3843" s="33">
        <v>126.77</v>
      </c>
      <c r="H3843">
        <f ca="1">IFERROR(VLOOKUP($B3843,OFFSET(Input!$A$1,0,MATCH(Index!H$6,Input!$1:$1,0)-1,10000,2),2,0),0)</f>
        <v>0</v>
      </c>
      <c r="I3843">
        <f ca="1">IFERROR(VLOOKUP($B3843,OFFSET(Input!$A$1,0,MATCH(Index!I$6,Input!$1:$1,0)-1,10000,2),2,0),0)</f>
        <v>0</v>
      </c>
      <c r="K3843">
        <f t="shared" ca="1" si="1473"/>
        <v>122.85505215366986</v>
      </c>
      <c r="L3843" s="30">
        <f t="shared" ca="1" si="1474"/>
        <v>148.77909861717075</v>
      </c>
      <c r="N3843">
        <f t="shared" ca="1" si="1485"/>
        <v>4.5897878028924302E-4</v>
      </c>
      <c r="O3843">
        <f t="shared" ca="1" si="1486"/>
        <v>1.294131038041787E-2</v>
      </c>
      <c r="Q3843">
        <f t="shared" ca="1" si="1499"/>
        <v>1.939742041902429E-2</v>
      </c>
      <c r="R3843">
        <f t="shared" ca="1" si="1498"/>
        <v>0.13072126844203696</v>
      </c>
      <c r="T3843">
        <f t="shared" ca="1" si="1509"/>
        <v>1.5664009774713234E-2</v>
      </c>
      <c r="U3843">
        <f t="shared" ca="1" si="1504"/>
        <v>0.11607754134537811</v>
      </c>
      <c r="W3843">
        <f t="shared" ca="1" si="1505"/>
        <v>0.22061750134602287</v>
      </c>
      <c r="X3843">
        <f t="shared" ca="1" si="1506"/>
        <v>0.13608134446080908</v>
      </c>
      <c r="Z3843">
        <f t="shared" ca="1" si="1517"/>
        <v>122.5388739919143</v>
      </c>
      <c r="AA3843">
        <f t="shared" ca="1" si="1517"/>
        <v>122.55922713676455</v>
      </c>
      <c r="AB3843">
        <f t="shared" ca="1" si="1517"/>
        <v>122.57905985140131</v>
      </c>
      <c r="AC3843">
        <f t="shared" ca="1" si="1518"/>
        <v>122.57905985140131</v>
      </c>
      <c r="AE3843">
        <f ca="1">IFERROR(VLOOKUP($B3843,OFFSET(Input!$A$1,0,MATCH(Index!AE$6&amp;" Index",Input!$1:$1,0)-1,10000,2),2,0),AE3842)</f>
        <v>10.47</v>
      </c>
      <c r="AF3843">
        <f t="shared" ca="1" si="1510"/>
        <v>9.9753333333333334</v>
      </c>
      <c r="AG3843">
        <f t="shared" ca="1" si="1510"/>
        <v>10.3025</v>
      </c>
      <c r="AH3843">
        <f t="shared" ca="1" si="1510"/>
        <v>10.209200000000001</v>
      </c>
      <c r="AI3843">
        <f t="shared" ca="1" si="1511"/>
        <v>10.3025</v>
      </c>
      <c r="AK3843">
        <f t="shared" ca="1" si="1512"/>
        <v>-1</v>
      </c>
      <c r="AL3843">
        <f t="shared" ca="1" si="1513"/>
        <v>-1</v>
      </c>
      <c r="AN3843" t="str">
        <f t="shared" ca="1" si="1521"/>
        <v>Not Down</v>
      </c>
      <c r="AO3843" t="str">
        <f t="shared" ca="1" si="1482"/>
        <v>Not Up</v>
      </c>
      <c r="AQ3843">
        <f t="shared" ca="1" si="1519"/>
        <v>1</v>
      </c>
      <c r="AR3843">
        <f t="shared" ca="1" si="1520"/>
        <v>0</v>
      </c>
      <c r="AT3843">
        <f t="shared" ca="1" si="1500"/>
        <v>1</v>
      </c>
      <c r="AU3843">
        <f t="shared" ca="1" si="1501"/>
        <v>0</v>
      </c>
      <c r="AW3843" s="34">
        <f t="shared" ca="1" si="1466"/>
        <v>1.9396794499625284E-2</v>
      </c>
      <c r="AX3843" s="34">
        <f t="shared" ca="1" si="1467"/>
        <v>1.9027290652962117E-2</v>
      </c>
      <c r="AY3843" s="18">
        <f t="shared" ca="1" si="1522"/>
        <v>1.9396794499625284E-2</v>
      </c>
      <c r="BA3843" s="6">
        <f t="shared" ca="1" si="1507"/>
        <v>1.5</v>
      </c>
      <c r="BB3843">
        <f t="shared" ca="1" si="1508"/>
        <v>1.5</v>
      </c>
      <c r="BC3843" t="str">
        <f t="shared" ca="1" si="1494"/>
        <v>HYG UP Equity</v>
      </c>
      <c r="BD3843" t="str">
        <f t="shared" ca="1" si="1495"/>
        <v>HYG UP Equity</v>
      </c>
      <c r="BF3843">
        <f t="shared" ca="1" si="1515"/>
        <v>1</v>
      </c>
      <c r="BG3843">
        <f t="shared" ca="1" si="1516"/>
        <v>0</v>
      </c>
      <c r="BI3843">
        <f t="shared" ca="1" si="1496"/>
        <v>1</v>
      </c>
      <c r="BJ3843">
        <f t="shared" ca="1" si="1497"/>
        <v>0</v>
      </c>
      <c r="BL3843">
        <f t="shared" ca="1" si="1502"/>
        <v>11.881335490250198</v>
      </c>
      <c r="BM3843">
        <f t="shared" ca="1" si="1503"/>
        <v>0</v>
      </c>
      <c r="BN3843" s="9">
        <f t="shared" ca="1" si="1492"/>
        <v>1</v>
      </c>
      <c r="BO3843" s="9">
        <f t="shared" ca="1" si="1493"/>
        <v>0</v>
      </c>
      <c r="BP3843" s="9">
        <f t="shared" ca="1" si="1487"/>
        <v>1</v>
      </c>
      <c r="BQ3843" s="9">
        <f t="shared" ca="1" si="1488"/>
        <v>0</v>
      </c>
      <c r="BR3843">
        <f t="shared" ca="1" si="1489"/>
        <v>1459.6820913099366</v>
      </c>
      <c r="BS3843">
        <f t="shared" ca="1" si="1490"/>
        <v>4.5908412716610947E-4</v>
      </c>
      <c r="BT3843">
        <f t="shared" ca="1" si="1491"/>
        <v>1.8055555555555558E-5</v>
      </c>
      <c r="BU3843">
        <f t="shared" ca="1" si="1468"/>
        <v>0</v>
      </c>
      <c r="BV3843">
        <f t="shared" ca="1" si="1469"/>
        <v>0</v>
      </c>
      <c r="BW3843" s="35">
        <f ca="1">IFERROR(VLOOKUP($B3843,OFFSET(Input!$A$1,0,MATCH(Index!BW$6&amp;" Index",Input!$1:$1,0)-1,10000,2),2,0)/100,BW3842)</f>
        <v>1.4199999999999999E-2</v>
      </c>
      <c r="BX3843">
        <f t="shared" ca="1" si="1475"/>
        <v>3.0639762799622643E-2</v>
      </c>
      <c r="BY3843">
        <f t="shared" ca="1" si="1476"/>
        <v>1.5712698871601354E-2</v>
      </c>
      <c r="BZ3843">
        <f t="shared" ca="1" si="1477"/>
        <v>-2.2312032397673917E-2</v>
      </c>
      <c r="CA3843">
        <f t="shared" ca="1" si="1478"/>
        <v>0.77905266986444621</v>
      </c>
      <c r="CB3843">
        <f t="shared" ca="1" si="1479"/>
        <v>0</v>
      </c>
      <c r="CC3843">
        <f t="shared" ca="1" si="1480"/>
        <v>0.71038817579554836</v>
      </c>
      <c r="CD3843">
        <f t="shared" ca="1" si="1481"/>
        <v>1132.0247069310929</v>
      </c>
      <c r="CE3843">
        <v>1132.0247069310799</v>
      </c>
      <c r="CF3843" t="b">
        <f t="shared" ca="1" si="1470"/>
        <v>1</v>
      </c>
    </row>
    <row r="3844" spans="2:84" x14ac:dyDescent="0.25">
      <c r="B3844" s="2">
        <v>43097</v>
      </c>
      <c r="C3844">
        <f t="shared" ca="1" si="1471"/>
        <v>0</v>
      </c>
      <c r="D3844">
        <f t="shared" ca="1" si="1472"/>
        <v>0</v>
      </c>
      <c r="E3844">
        <f ca="1">IF($B3844&lt;VLOOKUP(E$6&amp;" Equity",Param,4,0),"",IFERROR(VLOOKUP($B3844,OFFSET(Input!$A$1,0,MATCH(Index!E$6&amp;" Equity",Input!$1:$1,0)-1,10000,2),2,0),E3843))</f>
        <v>87.13</v>
      </c>
      <c r="F3844" s="33">
        <v>126.66</v>
      </c>
      <c r="H3844">
        <f ca="1">IFERROR(VLOOKUP($B3844,OFFSET(Input!$A$1,0,MATCH(Index!H$6,Input!$1:$1,0)-1,10000,2),2,0),0)</f>
        <v>0</v>
      </c>
      <c r="I3844">
        <f ca="1">IFERROR(VLOOKUP($B3844,OFFSET(Input!$A$1,0,MATCH(Index!I$6,Input!$1:$1,0)-1,10000,2),2,0),0)</f>
        <v>0</v>
      </c>
      <c r="K3844">
        <f t="shared" ca="1" si="1473"/>
        <v>122.7986772301165</v>
      </c>
      <c r="L3844" s="30">
        <f t="shared" ca="1" si="1474"/>
        <v>148.65000103219094</v>
      </c>
      <c r="N3844">
        <f t="shared" ca="1" si="1485"/>
        <v>-4.5897878028925023E-4</v>
      </c>
      <c r="O3844">
        <f t="shared" ca="1" si="1486"/>
        <v>-8.6808986235116937E-4</v>
      </c>
      <c r="Q3844">
        <f t="shared" ca="1" si="1499"/>
        <v>1.9321301135773346E-2</v>
      </c>
      <c r="R3844">
        <f t="shared" ca="1" si="1498"/>
        <v>0.12527462968947017</v>
      </c>
      <c r="T3844">
        <f t="shared" ca="1" si="1509"/>
        <v>1.5107779236591817E-2</v>
      </c>
      <c r="U3844">
        <f t="shared" ca="1" si="1504"/>
        <v>0.11066450456576227</v>
      </c>
      <c r="W3844">
        <f t="shared" ca="1" si="1505"/>
        <v>0.1906371767555898</v>
      </c>
      <c r="X3844">
        <f t="shared" ca="1" si="1506"/>
        <v>5.7463595039203834E-2</v>
      </c>
      <c r="Z3844">
        <f t="shared" ca="1" si="1517"/>
        <v>122.55454230055548</v>
      </c>
      <c r="AA3844">
        <f t="shared" ca="1" si="1517"/>
        <v>122.56652098146101</v>
      </c>
      <c r="AB3844">
        <f t="shared" ca="1" si="1517"/>
        <v>122.58992626354421</v>
      </c>
      <c r="AC3844">
        <f t="shared" ca="1" si="1518"/>
        <v>122.58992626354421</v>
      </c>
      <c r="AE3844">
        <f ca="1">IFERROR(VLOOKUP($B3844,OFFSET(Input!$A$1,0,MATCH(Index!AE$6&amp;" Index",Input!$1:$1,0)-1,10000,2),2,0),AE3843)</f>
        <v>10.18</v>
      </c>
      <c r="AF3844">
        <f t="shared" ca="1" si="1510"/>
        <v>9.9193333333333342</v>
      </c>
      <c r="AG3844">
        <f t="shared" ca="1" si="1510"/>
        <v>10.2765</v>
      </c>
      <c r="AH3844">
        <f t="shared" ca="1" si="1510"/>
        <v>10.2272</v>
      </c>
      <c r="AI3844">
        <f t="shared" ca="1" si="1511"/>
        <v>10.2765</v>
      </c>
      <c r="AK3844">
        <f t="shared" ca="1" si="1512"/>
        <v>-1</v>
      </c>
      <c r="AL3844">
        <f t="shared" ca="1" si="1513"/>
        <v>-1</v>
      </c>
      <c r="AN3844" t="str">
        <f t="shared" ca="1" si="1521"/>
        <v>Not Down</v>
      </c>
      <c r="AO3844" t="str">
        <f t="shared" ca="1" si="1482"/>
        <v>Not Up</v>
      </c>
      <c r="AQ3844">
        <f t="shared" ca="1" si="1519"/>
        <v>1</v>
      </c>
      <c r="AR3844">
        <f t="shared" ca="1" si="1520"/>
        <v>0</v>
      </c>
      <c r="AT3844">
        <f t="shared" ca="1" si="1500"/>
        <v>1</v>
      </c>
      <c r="AU3844">
        <f t="shared" ca="1" si="1501"/>
        <v>0</v>
      </c>
      <c r="AW3844" s="34">
        <f t="shared" ca="1" si="1466"/>
        <v>1.939742041902429E-2</v>
      </c>
      <c r="AX3844" s="34">
        <f t="shared" ca="1" si="1467"/>
        <v>1.5664009774713234E-2</v>
      </c>
      <c r="AY3844" s="18">
        <f t="shared" ca="1" si="1522"/>
        <v>1.939742041902429E-2</v>
      </c>
      <c r="BA3844" s="6">
        <f t="shared" ca="1" si="1507"/>
        <v>1.5</v>
      </c>
      <c r="BB3844">
        <f t="shared" ca="1" si="1508"/>
        <v>1.5</v>
      </c>
      <c r="BC3844" t="str">
        <f t="shared" ca="1" si="1494"/>
        <v>HYG UP Equity</v>
      </c>
      <c r="BD3844" t="str">
        <f t="shared" ca="1" si="1495"/>
        <v>HYG UP Equity</v>
      </c>
      <c r="BF3844">
        <f t="shared" ca="1" si="1515"/>
        <v>1</v>
      </c>
      <c r="BG3844">
        <f t="shared" ca="1" si="1516"/>
        <v>0</v>
      </c>
      <c r="BI3844">
        <f t="shared" ca="1" si="1496"/>
        <v>1</v>
      </c>
      <c r="BJ3844">
        <f t="shared" ca="1" si="1497"/>
        <v>0</v>
      </c>
      <c r="BL3844">
        <f t="shared" ca="1" si="1502"/>
        <v>11.881335490250198</v>
      </c>
      <c r="BM3844">
        <f t="shared" ca="1" si="1503"/>
        <v>0</v>
      </c>
      <c r="BN3844" s="9">
        <f t="shared" ca="1" si="1492"/>
        <v>1</v>
      </c>
      <c r="BO3844" s="9">
        <f t="shared" ca="1" si="1493"/>
        <v>0</v>
      </c>
      <c r="BP3844" s="9">
        <f t="shared" ca="1" si="1487"/>
        <v>1</v>
      </c>
      <c r="BQ3844" s="9">
        <f t="shared" ca="1" si="1488"/>
        <v>0</v>
      </c>
      <c r="BR3844">
        <f t="shared" ca="1" si="1489"/>
        <v>1459.012281929962</v>
      </c>
      <c r="BS3844">
        <f t="shared" ca="1" si="1490"/>
        <v>-4.5887346564177367E-4</v>
      </c>
      <c r="BT3844">
        <f t="shared" ca="1" si="1491"/>
        <v>1.8055555555555558E-5</v>
      </c>
      <c r="BU3844">
        <f t="shared" ca="1" si="1468"/>
        <v>0</v>
      </c>
      <c r="BV3844">
        <f t="shared" ca="1" si="1469"/>
        <v>0</v>
      </c>
      <c r="BW3844" s="35">
        <f ca="1">IFERROR(VLOOKUP($B3844,OFFSET(Input!$A$1,0,MATCH(Index!BW$6&amp;" Index",Input!$1:$1,0)-1,10000,2),2,0)/100,BW3843)</f>
        <v>1.4199999999999999E-2</v>
      </c>
      <c r="BX3844">
        <f t="shared" ca="1" si="1475"/>
        <v>3.065900247938377E-2</v>
      </c>
      <c r="BY3844">
        <f t="shared" ca="1" si="1476"/>
        <v>1.5722565374042957E-2</v>
      </c>
      <c r="BZ3844">
        <f t="shared" ca="1" si="1477"/>
        <v>-2.2326042831140997E-2</v>
      </c>
      <c r="CA3844">
        <f t="shared" ca="1" si="1478"/>
        <v>-0.77918415069237557</v>
      </c>
      <c r="CB3844">
        <f t="shared" ca="1" si="1479"/>
        <v>0</v>
      </c>
      <c r="CC3844">
        <f t="shared" ca="1" si="1480"/>
        <v>-0.84789176137694333</v>
      </c>
      <c r="CD3844">
        <f t="shared" ca="1" si="1481"/>
        <v>1131.1768151697158</v>
      </c>
      <c r="CE3844">
        <v>1131.1768151696999</v>
      </c>
      <c r="CF3844" t="b">
        <f t="shared" ca="1" si="1470"/>
        <v>1</v>
      </c>
    </row>
    <row r="3845" spans="2:84" x14ac:dyDescent="0.25">
      <c r="B3845" s="2">
        <v>43098</v>
      </c>
      <c r="C3845">
        <f t="shared" ca="1" si="1471"/>
        <v>0</v>
      </c>
      <c r="D3845">
        <f t="shared" ca="1" si="1472"/>
        <v>0</v>
      </c>
      <c r="E3845">
        <f ca="1">IF($B3845&lt;VLOOKUP(E$6&amp;" Equity",Param,4,0),"",IFERROR(VLOOKUP($B3845,OFFSET(Input!$A$1,0,MATCH(Index!E$6&amp;" Equity",Input!$1:$1,0)-1,10000,2),2,0),E3844))</f>
        <v>87.26</v>
      </c>
      <c r="F3845" s="33">
        <v>126.86</v>
      </c>
      <c r="H3845">
        <f ca="1">IFERROR(VLOOKUP($B3845,OFFSET(Input!$A$1,0,MATCH(Index!H$6,Input!$1:$1,0)-1,10000,2),2,0),0)</f>
        <v>0</v>
      </c>
      <c r="I3845">
        <f ca="1">IFERROR(VLOOKUP($B3845,OFFSET(Input!$A$1,0,MATCH(Index!I$6,Input!$1:$1,0)-1,10000,2),2,0),0)</f>
        <v>0</v>
      </c>
      <c r="K3845">
        <f t="shared" ca="1" si="1473"/>
        <v>122.98189573166496</v>
      </c>
      <c r="L3845" s="30">
        <f t="shared" ca="1" si="1474"/>
        <v>148.88472391397241</v>
      </c>
      <c r="N3845">
        <f t="shared" ca="1" si="1485"/>
        <v>1.4909114522682933E-3</v>
      </c>
      <c r="O3845">
        <f t="shared" ca="1" si="1486"/>
        <v>1.5777851174669534E-3</v>
      </c>
      <c r="Q3845">
        <f t="shared" ca="1" si="1499"/>
        <v>1.7949138464355172E-2</v>
      </c>
      <c r="R3845">
        <f t="shared" ca="1" si="1498"/>
        <v>0.1237139535742813</v>
      </c>
      <c r="T3845">
        <f t="shared" ca="1" si="1509"/>
        <v>1.5987440234611548E-2</v>
      </c>
      <c r="U3845">
        <f t="shared" ca="1" si="1504"/>
        <v>0.11016577495154707</v>
      </c>
      <c r="W3845">
        <f t="shared" ca="1" si="1505"/>
        <v>0.33353046661703495</v>
      </c>
      <c r="X3845">
        <f t="shared" ca="1" si="1506"/>
        <v>7.6839034235128112E-2</v>
      </c>
      <c r="Z3845">
        <f t="shared" ca="1" si="1517"/>
        <v>122.61379631715174</v>
      </c>
      <c r="AA3845">
        <f t="shared" ca="1" si="1517"/>
        <v>122.58157815779445</v>
      </c>
      <c r="AB3845">
        <f t="shared" ca="1" si="1517"/>
        <v>122.60029489248241</v>
      </c>
      <c r="AC3845">
        <f t="shared" ca="1" si="1518"/>
        <v>122.60029489248241</v>
      </c>
      <c r="AE3845">
        <f ca="1">IFERROR(VLOOKUP($B3845,OFFSET(Input!$A$1,0,MATCH(Index!AE$6&amp;" Index",Input!$1:$1,0)-1,10000,2),2,0),AE3844)</f>
        <v>11.04</v>
      </c>
      <c r="AF3845">
        <f t="shared" ca="1" si="1510"/>
        <v>9.9780000000000015</v>
      </c>
      <c r="AG3845">
        <f t="shared" ca="1" si="1510"/>
        <v>10.2645</v>
      </c>
      <c r="AH3845">
        <f t="shared" ca="1" si="1510"/>
        <v>10.273600000000002</v>
      </c>
      <c r="AI3845">
        <f t="shared" ca="1" si="1511"/>
        <v>10.273600000000002</v>
      </c>
      <c r="AK3845">
        <f t="shared" ca="1" si="1512"/>
        <v>1</v>
      </c>
      <c r="AL3845">
        <f t="shared" ca="1" si="1513"/>
        <v>-1</v>
      </c>
      <c r="AN3845" t="str">
        <f t="shared" ca="1" si="1521"/>
        <v>Not Down</v>
      </c>
      <c r="AO3845" t="str">
        <f t="shared" ca="1" si="1482"/>
        <v>Not Up</v>
      </c>
      <c r="AQ3845">
        <f t="shared" ca="1" si="1519"/>
        <v>1</v>
      </c>
      <c r="AR3845">
        <f t="shared" ca="1" si="1520"/>
        <v>0</v>
      </c>
      <c r="AT3845">
        <f t="shared" ca="1" si="1500"/>
        <v>1</v>
      </c>
      <c r="AU3845">
        <f t="shared" ca="1" si="1501"/>
        <v>0</v>
      </c>
      <c r="AW3845" s="34">
        <f t="shared" ref="AW3845:AW3908" ca="1" si="1523">SQRT(2*W3844*R3844*Q3844*BG3844*BF3844+(Q3844*BF3844)^2+(R3844*BG3844)^2)</f>
        <v>1.9321301135773346E-2</v>
      </c>
      <c r="AX3845" s="34">
        <f t="shared" ref="AX3845:AX3908" ca="1" si="1524">SQRT(2*X3844*U3844*T3844*BG3844*BF3844+(T3844*BF3844)^2+(U3844*BG3844)^2)</f>
        <v>1.5107779236591817E-2</v>
      </c>
      <c r="AY3845" s="18">
        <f t="shared" ca="1" si="1522"/>
        <v>1.9321301135773346E-2</v>
      </c>
      <c r="BA3845" s="6">
        <f t="shared" ca="1" si="1507"/>
        <v>1.5</v>
      </c>
      <c r="BB3845">
        <f t="shared" ca="1" si="1508"/>
        <v>1.5</v>
      </c>
      <c r="BC3845" t="str">
        <f t="shared" ca="1" si="1494"/>
        <v>HYG UP Equity</v>
      </c>
      <c r="BD3845" t="str">
        <f t="shared" ca="1" si="1495"/>
        <v>HYG UP Equity</v>
      </c>
      <c r="BF3845">
        <f t="shared" ca="1" si="1515"/>
        <v>1</v>
      </c>
      <c r="BG3845">
        <f t="shared" ca="1" si="1516"/>
        <v>0</v>
      </c>
      <c r="BI3845">
        <f t="shared" ca="1" si="1496"/>
        <v>1</v>
      </c>
      <c r="BJ3845">
        <f t="shared" ca="1" si="1497"/>
        <v>0</v>
      </c>
      <c r="BL3845">
        <f t="shared" ca="1" si="1502"/>
        <v>11.881335490250198</v>
      </c>
      <c r="BM3845">
        <f t="shared" ca="1" si="1503"/>
        <v>0</v>
      </c>
      <c r="BN3845" s="9">
        <f t="shared" ca="1" si="1492"/>
        <v>1</v>
      </c>
      <c r="BO3845" s="9">
        <f t="shared" ca="1" si="1493"/>
        <v>0</v>
      </c>
      <c r="BP3845" s="9">
        <f t="shared" ca="1" si="1487"/>
        <v>1</v>
      </c>
      <c r="BQ3845" s="9">
        <f t="shared" ca="1" si="1488"/>
        <v>0</v>
      </c>
      <c r="BR3845">
        <f t="shared" ca="1" si="1489"/>
        <v>1461.1891624148802</v>
      </c>
      <c r="BS3845">
        <f t="shared" ca="1" si="1490"/>
        <v>1.4920234132906884E-3</v>
      </c>
      <c r="BT3845">
        <f t="shared" ca="1" si="1491"/>
        <v>1.8055555555555558E-5</v>
      </c>
      <c r="BU3845">
        <f t="shared" ref="BU3845:BU3908" ca="1" si="1525">ABS($BB3844*BN3845-$BB3845*BP3845)*0.02%</f>
        <v>0</v>
      </c>
      <c r="BV3845">
        <f t="shared" ref="BV3845:BV3908" ca="1" si="1526">ABS($BB3844*BO3845-$BB3845*BQ3845)*0.02%</f>
        <v>0</v>
      </c>
      <c r="BW3845" s="35">
        <f ca="1">IFERROR(VLOOKUP($B3845,OFFSET(Input!$A$1,0,MATCH(Index!BW$6&amp;" Index",Input!$1:$1,0)-1,10000,2),2,0)/100,BW3844)</f>
        <v>1.3300000000000001E-2</v>
      </c>
      <c r="BX3845">
        <f t="shared" ca="1" si="1475"/>
        <v>3.0636038744179809E-2</v>
      </c>
      <c r="BY3845">
        <f t="shared" ca="1" si="1476"/>
        <v>1.5710789099579386E-2</v>
      </c>
      <c r="BZ3845">
        <f t="shared" ca="1" si="1477"/>
        <v>-2.2309320521402727E-2</v>
      </c>
      <c r="CA3845">
        <f t="shared" ca="1" si="1478"/>
        <v>2.5316134392072143</v>
      </c>
      <c r="CB3845">
        <f t="shared" ca="1" si="1479"/>
        <v>0</v>
      </c>
      <c r="CC3845">
        <f t="shared" ca="1" si="1480"/>
        <v>2.4629572908420525</v>
      </c>
      <c r="CD3845">
        <f t="shared" ca="1" si="1481"/>
        <v>1133.6397724605579</v>
      </c>
      <c r="CE3845">
        <v>1133.6397724605499</v>
      </c>
      <c r="CF3845" t="b">
        <f t="shared" ref="CF3845:CF3908" ca="1" si="1527">ROUND(CD3845,8)=ROUND(CE3845,8)</f>
        <v>1</v>
      </c>
    </row>
    <row r="3846" spans="2:84" x14ac:dyDescent="0.25">
      <c r="B3846" s="2">
        <v>43102</v>
      </c>
      <c r="C3846">
        <f t="shared" ca="1" si="1471"/>
        <v>1</v>
      </c>
      <c r="D3846">
        <f t="shared" ca="1" si="1472"/>
        <v>0</v>
      </c>
      <c r="E3846">
        <f ca="1">IF($B3846&lt;VLOOKUP(E$6&amp;" Equity",Param,4,0),"",IFERROR(VLOOKUP($B3846,OFFSET(Input!$A$1,0,MATCH(Index!E$6&amp;" Equity",Input!$1:$1,0)-1,10000,2),2,0),E3845))</f>
        <v>87.34</v>
      </c>
      <c r="F3846" s="33">
        <v>125.49</v>
      </c>
      <c r="H3846">
        <f ca="1">IFERROR(VLOOKUP($B3846,OFFSET(Input!$A$1,0,MATCH(Index!H$6,Input!$1:$1,0)-1,10000,2),2,0),0)</f>
        <v>0</v>
      </c>
      <c r="I3846">
        <f ca="1">IFERROR(VLOOKUP($B3846,OFFSET(Input!$A$1,0,MATCH(Index!I$6,Input!$1:$1,0)-1,10000,2),2,0),0)</f>
        <v>0</v>
      </c>
      <c r="K3846">
        <f t="shared" ca="1" si="1473"/>
        <v>123.09464557877169</v>
      </c>
      <c r="L3846" s="30">
        <f t="shared" ca="1" si="1474"/>
        <v>147.27687217376948</v>
      </c>
      <c r="N3846">
        <f t="shared" ca="1" si="1485"/>
        <v>9.1638036195135512E-4</v>
      </c>
      <c r="O3846">
        <f t="shared" ca="1" si="1486"/>
        <v>-1.0858042083534471E-2</v>
      </c>
      <c r="Q3846">
        <f t="shared" ca="1" si="1499"/>
        <v>1.852031244080303E-2</v>
      </c>
      <c r="R3846">
        <f t="shared" ca="1" si="1498"/>
        <v>0.13387449772760154</v>
      </c>
      <c r="T3846">
        <f t="shared" ca="1" si="1509"/>
        <v>1.6276398170604785E-2</v>
      </c>
      <c r="U3846">
        <f t="shared" ca="1" si="1504"/>
        <v>0.10662094393363197</v>
      </c>
      <c r="W3846">
        <f t="shared" ca="1" si="1505"/>
        <v>0.19321402074865462</v>
      </c>
      <c r="X3846">
        <f t="shared" ca="1" si="1506"/>
        <v>3.6425098639199321E-2</v>
      </c>
      <c r="Z3846">
        <f t="shared" ca="1" si="1517"/>
        <v>122.68292177080312</v>
      </c>
      <c r="AA3846">
        <f t="shared" ca="1" si="1517"/>
        <v>122.60421072954777</v>
      </c>
      <c r="AB3846">
        <f t="shared" ca="1" si="1517"/>
        <v>122.61181929104772</v>
      </c>
      <c r="AC3846">
        <f t="shared" ca="1" si="1518"/>
        <v>122.61181929104772</v>
      </c>
      <c r="AE3846">
        <f ca="1">IFERROR(VLOOKUP($B3846,OFFSET(Input!$A$1,0,MATCH(Index!AE$6&amp;" Index",Input!$1:$1,0)-1,10000,2),2,0),AE3845)</f>
        <v>9.77</v>
      </c>
      <c r="AF3846">
        <f t="shared" ca="1" si="1510"/>
        <v>9.9906666666666677</v>
      </c>
      <c r="AG3846">
        <f t="shared" ca="1" si="1510"/>
        <v>10.181500000000002</v>
      </c>
      <c r="AH3846">
        <f t="shared" ca="1" si="1510"/>
        <v>10.2776</v>
      </c>
      <c r="AI3846">
        <f t="shared" ca="1" si="1511"/>
        <v>10.2776</v>
      </c>
      <c r="AK3846">
        <f t="shared" ca="1" si="1512"/>
        <v>1</v>
      </c>
      <c r="AL3846">
        <f t="shared" ca="1" si="1513"/>
        <v>-1</v>
      </c>
      <c r="AN3846" t="str">
        <f t="shared" ca="1" si="1521"/>
        <v>Not Down</v>
      </c>
      <c r="AO3846" t="str">
        <f t="shared" ca="1" si="1482"/>
        <v>Not Up</v>
      </c>
      <c r="AQ3846">
        <f t="shared" ca="1" si="1519"/>
        <v>1</v>
      </c>
      <c r="AR3846">
        <f t="shared" ca="1" si="1520"/>
        <v>0</v>
      </c>
      <c r="AT3846">
        <f t="shared" ca="1" si="1500"/>
        <v>1</v>
      </c>
      <c r="AU3846">
        <f t="shared" ca="1" si="1501"/>
        <v>0</v>
      </c>
      <c r="AW3846" s="34">
        <f t="shared" ca="1" si="1523"/>
        <v>1.7949138464355172E-2</v>
      </c>
      <c r="AX3846" s="34">
        <f t="shared" ca="1" si="1524"/>
        <v>1.5987440234611548E-2</v>
      </c>
      <c r="AY3846" s="18">
        <f t="shared" ca="1" si="1522"/>
        <v>1.7949138464355172E-2</v>
      </c>
      <c r="BA3846" s="6">
        <f t="shared" ca="1" si="1507"/>
        <v>1.5</v>
      </c>
      <c r="BB3846">
        <f t="shared" ca="1" si="1508"/>
        <v>1.5</v>
      </c>
      <c r="BC3846" t="str">
        <f t="shared" ca="1" si="1494"/>
        <v>HYG UP Equity</v>
      </c>
      <c r="BD3846" t="str">
        <f t="shared" ca="1" si="1495"/>
        <v>HYG UP Equity</v>
      </c>
      <c r="BF3846">
        <f t="shared" ca="1" si="1515"/>
        <v>1</v>
      </c>
      <c r="BG3846">
        <f t="shared" ca="1" si="1516"/>
        <v>0</v>
      </c>
      <c r="BI3846">
        <f t="shared" ca="1" si="1496"/>
        <v>1</v>
      </c>
      <c r="BJ3846">
        <f t="shared" ca="1" si="1497"/>
        <v>0</v>
      </c>
      <c r="BL3846">
        <f t="shared" ca="1" si="1502"/>
        <v>11.881335490250198</v>
      </c>
      <c r="BM3846">
        <f t="shared" ca="1" si="1503"/>
        <v>0</v>
      </c>
      <c r="BN3846" s="9">
        <f t="shared" ca="1" si="1492"/>
        <v>1</v>
      </c>
      <c r="BO3846" s="9">
        <f t="shared" ca="1" si="1493"/>
        <v>0</v>
      </c>
      <c r="BP3846" s="9">
        <f t="shared" ca="1" si="1487"/>
        <v>1</v>
      </c>
      <c r="BQ3846" s="9">
        <f t="shared" ca="1" si="1488"/>
        <v>0</v>
      </c>
      <c r="BR3846">
        <f t="shared" ca="1" si="1489"/>
        <v>1462.5287811748296</v>
      </c>
      <c r="BS3846">
        <f t="shared" ca="1" si="1490"/>
        <v>9.1680036672014964E-4</v>
      </c>
      <c r="BT3846">
        <f t="shared" ca="1" si="1491"/>
        <v>7.2222222222222232E-5</v>
      </c>
      <c r="BU3846">
        <f t="shared" ca="1" si="1525"/>
        <v>0</v>
      </c>
      <c r="BV3846">
        <f t="shared" ca="1" si="1526"/>
        <v>0</v>
      </c>
      <c r="BW3846" s="35">
        <f ca="1">IFERROR(VLOOKUP($B3846,OFFSET(Input!$A$1,0,MATCH(Index!BW$6&amp;" Index",Input!$1:$1,0)-1,10000,2),2,0)/100,BW3845)</f>
        <v>1.4199999999999999E-2</v>
      </c>
      <c r="BX3846">
        <f t="shared" ca="1" si="1475"/>
        <v>0.1228109753498938</v>
      </c>
      <c r="BY3846">
        <f t="shared" ca="1" si="1476"/>
        <v>6.2979987358919881E-2</v>
      </c>
      <c r="BZ3846">
        <f t="shared" ca="1" si="1477"/>
        <v>-8.3763383187363455E-2</v>
      </c>
      <c r="CA3846">
        <f t="shared" ca="1" si="1478"/>
        <v>1.5589820386805797</v>
      </c>
      <c r="CB3846">
        <f t="shared" ca="1" si="1479"/>
        <v>0</v>
      </c>
      <c r="CC3846">
        <f t="shared" ca="1" si="1480"/>
        <v>1.2894276927844026</v>
      </c>
      <c r="CD3846">
        <f t="shared" ca="1" si="1481"/>
        <v>1134.9292001533422</v>
      </c>
      <c r="CE3846">
        <v>1134.9292001533299</v>
      </c>
      <c r="CF3846" t="b">
        <f t="shared" ca="1" si="1527"/>
        <v>1</v>
      </c>
    </row>
    <row r="3847" spans="2:84" x14ac:dyDescent="0.25">
      <c r="B3847" s="2">
        <v>43103</v>
      </c>
      <c r="C3847">
        <f t="shared" ref="C3847:C3910" ca="1" si="1528">IF(MONTH(B3847)&lt;&gt;MONTH(B3846),1,0)</f>
        <v>0</v>
      </c>
      <c r="D3847">
        <f t="shared" ref="D3847:D3910" ca="1" si="1529">IF(D3846=5,0,IF(D3846&lt;&gt;0,D3846+1,IF(C3846=1,1,0)))</f>
        <v>1</v>
      </c>
      <c r="E3847">
        <f ca="1">IF($B3847&lt;VLOOKUP(E$6&amp;" Equity",Param,4,0),"",IFERROR(VLOOKUP($B3847,OFFSET(Input!$A$1,0,MATCH(Index!E$6&amp;" Equity",Input!$1:$1,0)-1,10000,2),2,0),E3846))</f>
        <v>87.76</v>
      </c>
      <c r="F3847" s="33">
        <v>126.09</v>
      </c>
      <c r="H3847">
        <f ca="1">IFERROR(VLOOKUP($B3847,OFFSET(Input!$A$1,0,MATCH(Index!H$6,Input!$1:$1,0)-1,10000,2),2,0),0)</f>
        <v>0</v>
      </c>
      <c r="I3847">
        <f ca="1">IFERROR(VLOOKUP($B3847,OFFSET(Input!$A$1,0,MATCH(Index!I$6,Input!$1:$1,0)-1,10000,2),2,0),0)</f>
        <v>0</v>
      </c>
      <c r="K3847">
        <f t="shared" ref="K3847:K3910" ca="1" si="1530">IF($B3847&lt;=L_date,IF($B3847=L_date,1,K3848/((E3848+H3848)/E3847)),K3846*((E3847+H3847)/E3846))</f>
        <v>123.68658227608202</v>
      </c>
      <c r="L3847" s="30">
        <f t="shared" ref="L3847:L3910" ca="1" si="1531">IF($B3847&lt;=L_date,IF($B3847=L_date,1,L3848/((F3848+I3848)/F3847)),L3846*((F3847+I3847)/F3846))</f>
        <v>147.98104081911384</v>
      </c>
      <c r="N3847">
        <f t="shared" ca="1" si="1485"/>
        <v>4.7972679095598762E-3</v>
      </c>
      <c r="O3847">
        <f t="shared" ca="1" si="1486"/>
        <v>4.7698635629183656E-3</v>
      </c>
      <c r="Q3847">
        <f t="shared" ca="1" si="1499"/>
        <v>2.9935575974049295E-2</v>
      </c>
      <c r="R3847">
        <f t="shared" ca="1" si="1498"/>
        <v>0.12799395931886573</v>
      </c>
      <c r="T3847">
        <f t="shared" ca="1" si="1509"/>
        <v>2.3524647370998984E-2</v>
      </c>
      <c r="U3847">
        <f t="shared" ca="1" si="1504"/>
        <v>0.10794380392421087</v>
      </c>
      <c r="W3847">
        <f t="shared" ca="1" si="1505"/>
        <v>0.33764661122925854</v>
      </c>
      <c r="X3847">
        <f t="shared" ca="1" si="1506"/>
        <v>0.13924103771509094</v>
      </c>
      <c r="Z3847">
        <f t="shared" ca="1" si="1517"/>
        <v>122.7986089652854</v>
      </c>
      <c r="AA3847">
        <f t="shared" ca="1" si="1517"/>
        <v>122.65854545765001</v>
      </c>
      <c r="AB3847">
        <f t="shared" ca="1" si="1517"/>
        <v>122.66211516666259</v>
      </c>
      <c r="AC3847">
        <f t="shared" ca="1" si="1518"/>
        <v>122.66211516666259</v>
      </c>
      <c r="AE3847">
        <f ca="1">IFERROR(VLOOKUP($B3847,OFFSET(Input!$A$1,0,MATCH(Index!AE$6&amp;" Index",Input!$1:$1,0)-1,10000,2),2,0),AE3846)</f>
        <v>9.15</v>
      </c>
      <c r="AF3847">
        <f t="shared" ca="1" si="1510"/>
        <v>9.9780000000000015</v>
      </c>
      <c r="AG3847">
        <f t="shared" ca="1" si="1510"/>
        <v>10.055000000000001</v>
      </c>
      <c r="AH3847">
        <f t="shared" ca="1" si="1510"/>
        <v>10.248800000000001</v>
      </c>
      <c r="AI3847">
        <f t="shared" ca="1" si="1511"/>
        <v>10.248800000000001</v>
      </c>
      <c r="AK3847">
        <f t="shared" ca="1" si="1512"/>
        <v>1</v>
      </c>
      <c r="AL3847">
        <f t="shared" ca="1" si="1513"/>
        <v>-1</v>
      </c>
      <c r="AN3847" t="str">
        <f t="shared" ca="1" si="1521"/>
        <v>Not Down</v>
      </c>
      <c r="AO3847" t="str">
        <f t="shared" ca="1" si="1482"/>
        <v>Not Up</v>
      </c>
      <c r="AQ3847">
        <f t="shared" ca="1" si="1519"/>
        <v>1</v>
      </c>
      <c r="AR3847">
        <f t="shared" ca="1" si="1520"/>
        <v>0</v>
      </c>
      <c r="AT3847">
        <f t="shared" ca="1" si="1500"/>
        <v>1</v>
      </c>
      <c r="AU3847">
        <f t="shared" ca="1" si="1501"/>
        <v>0</v>
      </c>
      <c r="AW3847" s="34">
        <f t="shared" ca="1" si="1523"/>
        <v>1.852031244080303E-2</v>
      </c>
      <c r="AX3847" s="34">
        <f t="shared" ca="1" si="1524"/>
        <v>1.6276398170604785E-2</v>
      </c>
      <c r="AY3847" s="18">
        <f t="shared" ca="1" si="1522"/>
        <v>1.852031244080303E-2</v>
      </c>
      <c r="BA3847" s="6">
        <f t="shared" ca="1" si="1507"/>
        <v>1.5</v>
      </c>
      <c r="BB3847">
        <f t="shared" ca="1" si="1508"/>
        <v>1.5</v>
      </c>
      <c r="BC3847" t="str">
        <f t="shared" ca="1" si="1494"/>
        <v>HYG UP Equity</v>
      </c>
      <c r="BD3847" t="str">
        <f t="shared" ca="1" si="1495"/>
        <v>HYG UP Equity</v>
      </c>
      <c r="BF3847">
        <f t="shared" ca="1" si="1515"/>
        <v>1</v>
      </c>
      <c r="BG3847">
        <f t="shared" ca="1" si="1516"/>
        <v>0</v>
      </c>
      <c r="BI3847">
        <f t="shared" ca="1" si="1496"/>
        <v>1</v>
      </c>
      <c r="BJ3847">
        <f t="shared" ca="1" si="1497"/>
        <v>0</v>
      </c>
      <c r="BL3847">
        <f t="shared" ca="1" si="1502"/>
        <v>11.881335490250198</v>
      </c>
      <c r="BM3847">
        <f t="shared" ca="1" si="1503"/>
        <v>0</v>
      </c>
      <c r="BN3847" s="9">
        <f t="shared" ca="1" si="1492"/>
        <v>0.99999999999999989</v>
      </c>
      <c r="BO3847" s="9">
        <f t="shared" ca="1" si="1493"/>
        <v>0</v>
      </c>
      <c r="BP3847" s="9">
        <f t="shared" ca="1" si="1487"/>
        <v>0.99999999999999989</v>
      </c>
      <c r="BQ3847" s="9">
        <f t="shared" ca="1" si="1488"/>
        <v>0</v>
      </c>
      <c r="BR3847">
        <f t="shared" ca="1" si="1489"/>
        <v>1469.5617796645645</v>
      </c>
      <c r="BS3847">
        <f t="shared" ca="1" si="1490"/>
        <v>4.8087932218916496E-3</v>
      </c>
      <c r="BT3847">
        <f t="shared" ca="1" si="1491"/>
        <v>1.8055555555555555E-5</v>
      </c>
      <c r="BU3847">
        <f t="shared" ca="1" si="1525"/>
        <v>0</v>
      </c>
      <c r="BV3847">
        <f t="shared" ca="1" si="1526"/>
        <v>0</v>
      </c>
      <c r="BW3847" s="35">
        <f ca="1">IFERROR(VLOOKUP($B3847,OFFSET(Input!$A$1,0,MATCH(Index!BW$6&amp;" Index",Input!$1:$1,0)-1,10000,2),2,0)/100,BW3846)</f>
        <v>1.4199999999999999E-2</v>
      </c>
      <c r="BX3847">
        <f t="shared" ref="BX3847:BX3910" ca="1" si="1532">BT3847*BB3846*CD3846</f>
        <v>3.0737665837486348E-2</v>
      </c>
      <c r="BY3847">
        <f t="shared" ref="BY3847:BY3910" ca="1" si="1533">0.5%*((B3847-B3846)/360)*CD3846</f>
        <v>1.5762905557685308E-2</v>
      </c>
      <c r="BZ3847">
        <f t="shared" ref="BZ3847:BZ3910" ca="1" si="1534">(1-BB3846)*((B3847-B3846)/360)*BW3846*CD3846</f>
        <v>-2.2383325891913136E-2</v>
      </c>
      <c r="CA3847">
        <f t="shared" ref="CA3847:CA3910" ca="1" si="1535">BS3847*CD3846*BB3846</f>
        <v>8.186459767536455</v>
      </c>
      <c r="CB3847">
        <f t="shared" ref="CB3847:CB3910" ca="1" si="1536">(BU3847+BV3847)*CD3846</f>
        <v>0</v>
      </c>
      <c r="CC3847">
        <f t="shared" ref="CC3847:CC3910" ca="1" si="1537">CA3847-BX3847-BY3847+BZ3847-CB3847</f>
        <v>8.1175758702493699</v>
      </c>
      <c r="CD3847">
        <f t="shared" ref="CD3847:CD3910" ca="1" si="1538">CC3847+CD3846</f>
        <v>1143.0467760235915</v>
      </c>
      <c r="CE3847">
        <v>1143.0467760235799</v>
      </c>
      <c r="CF3847" t="b">
        <f t="shared" ca="1" si="1527"/>
        <v>1</v>
      </c>
    </row>
    <row r="3848" spans="2:84" x14ac:dyDescent="0.25">
      <c r="B3848" s="2">
        <v>43104</v>
      </c>
      <c r="C3848">
        <f t="shared" ca="1" si="1528"/>
        <v>0</v>
      </c>
      <c r="D3848">
        <f t="shared" ca="1" si="1529"/>
        <v>2</v>
      </c>
      <c r="E3848">
        <f ca="1">IF($B3848&lt;VLOOKUP(E$6&amp;" Equity",Param,4,0),"",IFERROR(VLOOKUP($B3848,OFFSET(Input!$A$1,0,MATCH(Index!E$6&amp;" Equity",Input!$1:$1,0)-1,10000,2),2,0),E3847))</f>
        <v>87.91</v>
      </c>
      <c r="F3848" s="33">
        <v>126.07</v>
      </c>
      <c r="H3848">
        <f ca="1">IFERROR(VLOOKUP($B3848,OFFSET(Input!$A$1,0,MATCH(Index!H$6,Input!$1:$1,0)-1,10000,2),2,0),0)</f>
        <v>0</v>
      </c>
      <c r="I3848">
        <f ca="1">IFERROR(VLOOKUP($B3848,OFFSET(Input!$A$1,0,MATCH(Index!I$6,Input!$1:$1,0)-1,10000,2),2,0),0)</f>
        <v>0</v>
      </c>
      <c r="K3848">
        <f t="shared" ca="1" si="1530"/>
        <v>123.89798823940713</v>
      </c>
      <c r="L3848" s="30">
        <f t="shared" ca="1" si="1531"/>
        <v>147.95756853093567</v>
      </c>
      <c r="N3848">
        <f t="shared" ca="1" si="1485"/>
        <v>1.7077478961123767E-3</v>
      </c>
      <c r="O3848">
        <f t="shared" ca="1" si="1486"/>
        <v>-1.5862944195719664E-4</v>
      </c>
      <c r="Q3848">
        <f t="shared" ca="1" si="1499"/>
        <v>2.936459234553512E-2</v>
      </c>
      <c r="R3848">
        <f t="shared" ca="1" si="1498"/>
        <v>0.10993536926089485</v>
      </c>
      <c r="T3848">
        <f t="shared" ca="1" si="1509"/>
        <v>2.4207951536420927E-2</v>
      </c>
      <c r="U3848">
        <f t="shared" ca="1" si="1504"/>
        <v>0.10649767674683167</v>
      </c>
      <c r="W3848">
        <f t="shared" ca="1" si="1505"/>
        <v>0.1882407375182012</v>
      </c>
      <c r="X3848">
        <f t="shared" ca="1" si="1506"/>
        <v>0.14971402911539905</v>
      </c>
      <c r="Z3848">
        <f t="shared" ca="1" si="1517"/>
        <v>122.96070061390044</v>
      </c>
      <c r="AA3848">
        <f t="shared" ca="1" si="1517"/>
        <v>122.7269593530574</v>
      </c>
      <c r="AB3848">
        <f t="shared" ca="1" si="1517"/>
        <v>122.7057732716533</v>
      </c>
      <c r="AC3848">
        <f t="shared" ca="1" si="1518"/>
        <v>122.7269593530574</v>
      </c>
      <c r="AE3848">
        <f ca="1">IFERROR(VLOOKUP($B3848,OFFSET(Input!$A$1,0,MATCH(Index!AE$6&amp;" Index",Input!$1:$1,0)-1,10000,2),2,0),AE3847)</f>
        <v>9.2200000000000006</v>
      </c>
      <c r="AF3848">
        <f t="shared" ca="1" si="1510"/>
        <v>9.9313333333333347</v>
      </c>
      <c r="AG3848">
        <f t="shared" ca="1" si="1510"/>
        <v>9.9495000000000005</v>
      </c>
      <c r="AH3848">
        <f t="shared" ca="1" si="1510"/>
        <v>10.2164</v>
      </c>
      <c r="AI3848">
        <f t="shared" ca="1" si="1511"/>
        <v>10.2164</v>
      </c>
      <c r="AK3848">
        <f t="shared" ca="1" si="1512"/>
        <v>1</v>
      </c>
      <c r="AL3848">
        <f t="shared" ca="1" si="1513"/>
        <v>-1</v>
      </c>
      <c r="AN3848" t="str">
        <f t="shared" ca="1" si="1521"/>
        <v>Not Down</v>
      </c>
      <c r="AO3848" t="str">
        <f t="shared" ca="1" si="1482"/>
        <v>Not Up</v>
      </c>
      <c r="AQ3848">
        <f t="shared" ca="1" si="1519"/>
        <v>1</v>
      </c>
      <c r="AR3848">
        <f t="shared" ca="1" si="1520"/>
        <v>0</v>
      </c>
      <c r="AT3848">
        <f t="shared" ca="1" si="1500"/>
        <v>1</v>
      </c>
      <c r="AU3848">
        <f t="shared" ca="1" si="1501"/>
        <v>0</v>
      </c>
      <c r="AW3848" s="34">
        <f t="shared" ca="1" si="1523"/>
        <v>2.9935575974049295E-2</v>
      </c>
      <c r="AX3848" s="34">
        <f t="shared" ca="1" si="1524"/>
        <v>2.3524647370998984E-2</v>
      </c>
      <c r="AY3848" s="18">
        <f t="shared" ca="1" si="1522"/>
        <v>2.9935575974049295E-2</v>
      </c>
      <c r="BA3848" s="6">
        <f t="shared" ca="1" si="1507"/>
        <v>1.5</v>
      </c>
      <c r="BB3848">
        <f t="shared" ca="1" si="1508"/>
        <v>1.5</v>
      </c>
      <c r="BC3848" t="str">
        <f t="shared" ca="1" si="1494"/>
        <v>HYG UP Equity</v>
      </c>
      <c r="BD3848" t="str">
        <f t="shared" ca="1" si="1495"/>
        <v>HYG UP Equity</v>
      </c>
      <c r="BF3848">
        <f t="shared" ca="1" si="1515"/>
        <v>1</v>
      </c>
      <c r="BG3848">
        <f t="shared" ca="1" si="1516"/>
        <v>0</v>
      </c>
      <c r="BI3848">
        <f t="shared" ca="1" si="1496"/>
        <v>1</v>
      </c>
      <c r="BJ3848">
        <f t="shared" ca="1" si="1497"/>
        <v>0</v>
      </c>
      <c r="BL3848">
        <f t="shared" ca="1" si="1502"/>
        <v>11.881335490250198</v>
      </c>
      <c r="BM3848">
        <f t="shared" ca="1" si="1503"/>
        <v>0</v>
      </c>
      <c r="BN3848" s="9">
        <f t="shared" ca="1" si="1492"/>
        <v>0.99999999999999989</v>
      </c>
      <c r="BO3848" s="9">
        <f t="shared" ca="1" si="1493"/>
        <v>0</v>
      </c>
      <c r="BP3848" s="9">
        <f t="shared" ca="1" si="1487"/>
        <v>0.99999999999999989</v>
      </c>
      <c r="BQ3848" s="9">
        <f t="shared" ca="1" si="1488"/>
        <v>0</v>
      </c>
      <c r="BR3848">
        <f t="shared" ca="1" si="1489"/>
        <v>1472.0735648394696</v>
      </c>
      <c r="BS3848">
        <f t="shared" ca="1" si="1490"/>
        <v>1.7092069279853739E-3</v>
      </c>
      <c r="BT3848">
        <f t="shared" ca="1" si="1491"/>
        <v>1.8055555555555555E-5</v>
      </c>
      <c r="BU3848">
        <f t="shared" ca="1" si="1525"/>
        <v>0</v>
      </c>
      <c r="BV3848">
        <f t="shared" ca="1" si="1526"/>
        <v>0</v>
      </c>
      <c r="BW3848" s="35">
        <f ca="1">IFERROR(VLOOKUP($B3848,OFFSET(Input!$A$1,0,MATCH(Index!BW$6&amp;" Index",Input!$1:$1,0)-1,10000,2),2,0)/100,BW3847)</f>
        <v>1.4199999999999999E-2</v>
      </c>
      <c r="BX3848">
        <f t="shared" ca="1" si="1532"/>
        <v>3.0957516850638935E-2</v>
      </c>
      <c r="BY3848">
        <f t="shared" ca="1" si="1533"/>
        <v>1.5875649666994326E-2</v>
      </c>
      <c r="BZ3848">
        <f t="shared" ca="1" si="1534"/>
        <v>-2.2543422527131943E-2</v>
      </c>
      <c r="CA3848">
        <f t="shared" ca="1" si="1535"/>
        <v>2.9305552028863029</v>
      </c>
      <c r="CB3848">
        <f t="shared" ca="1" si="1536"/>
        <v>0</v>
      </c>
      <c r="CC3848">
        <f t="shared" ca="1" si="1537"/>
        <v>2.8611786138415374</v>
      </c>
      <c r="CD3848">
        <f t="shared" ca="1" si="1538"/>
        <v>1145.907954637433</v>
      </c>
      <c r="CE3848">
        <v>1145.9079546374201</v>
      </c>
      <c r="CF3848" t="b">
        <f t="shared" ca="1" si="1527"/>
        <v>1</v>
      </c>
    </row>
    <row r="3849" spans="2:84" x14ac:dyDescent="0.25">
      <c r="B3849" s="2">
        <v>43105</v>
      </c>
      <c r="C3849">
        <f t="shared" ca="1" si="1528"/>
        <v>0</v>
      </c>
      <c r="D3849">
        <f t="shared" ca="1" si="1529"/>
        <v>3</v>
      </c>
      <c r="E3849">
        <f ca="1">IF($B3849&lt;VLOOKUP(E$6&amp;" Equity",Param,4,0),"",IFERROR(VLOOKUP($B3849,OFFSET(Input!$A$1,0,MATCH(Index!E$6&amp;" Equity",Input!$1:$1,0)-1,10000,2),2,0),E3848))</f>
        <v>87.97</v>
      </c>
      <c r="F3849" s="33">
        <v>125.71</v>
      </c>
      <c r="H3849">
        <f ca="1">IFERROR(VLOOKUP($B3849,OFFSET(Input!$A$1,0,MATCH(Index!H$6,Input!$1:$1,0)-1,10000,2),2,0),0)</f>
        <v>0</v>
      </c>
      <c r="I3849">
        <f ca="1">IFERROR(VLOOKUP($B3849,OFFSET(Input!$A$1,0,MATCH(Index!I$6,Input!$1:$1,0)-1,10000,2),2,0),0)</f>
        <v>0</v>
      </c>
      <c r="K3849">
        <f t="shared" ca="1" si="1530"/>
        <v>123.98255062473716</v>
      </c>
      <c r="L3849" s="30">
        <f t="shared" ca="1" si="1531"/>
        <v>147.53506734372905</v>
      </c>
      <c r="N3849">
        <f t="shared" ca="1" si="1485"/>
        <v>6.822834014958588E-4</v>
      </c>
      <c r="O3849">
        <f t="shared" ca="1" si="1486"/>
        <v>-2.8596413164384622E-3</v>
      </c>
      <c r="Q3849">
        <f t="shared" ca="1" si="1499"/>
        <v>2.9287441217032695E-2</v>
      </c>
      <c r="R3849">
        <f t="shared" ca="1" si="1498"/>
        <v>9.5746861030316641E-2</v>
      </c>
      <c r="T3849">
        <f t="shared" ca="1" si="1509"/>
        <v>2.4110158885272504E-2</v>
      </c>
      <c r="U3849">
        <f t="shared" ca="1" si="1504"/>
        <v>0.1062762486158076</v>
      </c>
      <c r="W3849">
        <f t="shared" ca="1" si="1505"/>
        <v>0.2795394839811608</v>
      </c>
      <c r="X3849">
        <f t="shared" ca="1" si="1506"/>
        <v>0.15660305496930438</v>
      </c>
      <c r="Z3849">
        <f t="shared" ca="1" si="1517"/>
        <v>123.12142366745952</v>
      </c>
      <c r="AA3849">
        <f t="shared" ca="1" si="1517"/>
        <v>122.80521555835358</v>
      </c>
      <c r="AB3849">
        <f t="shared" ca="1" si="1517"/>
        <v>122.7589632831953</v>
      </c>
      <c r="AC3849">
        <f t="shared" ca="1" si="1518"/>
        <v>122.80521555835358</v>
      </c>
      <c r="AE3849">
        <f ca="1">IFERROR(VLOOKUP($B3849,OFFSET(Input!$A$1,0,MATCH(Index!AE$6&amp;" Index",Input!$1:$1,0)-1,10000,2),2,0),AE3848)</f>
        <v>9.2200000000000006</v>
      </c>
      <c r="AF3849">
        <f t="shared" ca="1" si="1510"/>
        <v>9.8673333333333311</v>
      </c>
      <c r="AG3849">
        <f t="shared" ca="1" si="1510"/>
        <v>9.8595000000000006</v>
      </c>
      <c r="AH3849">
        <f t="shared" ca="1" si="1510"/>
        <v>10.1572</v>
      </c>
      <c r="AI3849">
        <f t="shared" ca="1" si="1511"/>
        <v>10.1572</v>
      </c>
      <c r="AK3849">
        <f t="shared" ca="1" si="1512"/>
        <v>1</v>
      </c>
      <c r="AL3849">
        <f t="shared" ca="1" si="1513"/>
        <v>-1</v>
      </c>
      <c r="AN3849" t="str">
        <f t="shared" ca="1" si="1521"/>
        <v>Not Down</v>
      </c>
      <c r="AO3849" t="str">
        <f t="shared" ca="1" si="1482"/>
        <v>Not Up</v>
      </c>
      <c r="AQ3849">
        <f t="shared" ca="1" si="1519"/>
        <v>1</v>
      </c>
      <c r="AR3849">
        <f t="shared" ca="1" si="1520"/>
        <v>0</v>
      </c>
      <c r="AT3849">
        <f t="shared" ca="1" si="1500"/>
        <v>1</v>
      </c>
      <c r="AU3849">
        <f t="shared" ca="1" si="1501"/>
        <v>0</v>
      </c>
      <c r="AW3849" s="34">
        <f t="shared" ca="1" si="1523"/>
        <v>2.936459234553512E-2</v>
      </c>
      <c r="AX3849" s="34">
        <f t="shared" ca="1" si="1524"/>
        <v>2.4207951536420927E-2</v>
      </c>
      <c r="AY3849" s="18">
        <f t="shared" ca="1" si="1522"/>
        <v>2.936459234553512E-2</v>
      </c>
      <c r="BA3849" s="6">
        <f t="shared" ca="1" si="1507"/>
        <v>1.5</v>
      </c>
      <c r="BB3849">
        <f t="shared" ca="1" si="1508"/>
        <v>1.5</v>
      </c>
      <c r="BC3849" t="str">
        <f t="shared" ca="1" si="1494"/>
        <v>HYG UP Equity</v>
      </c>
      <c r="BD3849" t="str">
        <f t="shared" ca="1" si="1495"/>
        <v>HYG UP Equity</v>
      </c>
      <c r="BF3849">
        <f t="shared" ca="1" si="1515"/>
        <v>1</v>
      </c>
      <c r="BG3849">
        <f t="shared" ca="1" si="1516"/>
        <v>0</v>
      </c>
      <c r="BI3849">
        <f t="shared" ca="1" si="1496"/>
        <v>1</v>
      </c>
      <c r="BJ3849">
        <f t="shared" ca="1" si="1497"/>
        <v>0</v>
      </c>
      <c r="BL3849">
        <f t="shared" ca="1" si="1502"/>
        <v>11.881335490250198</v>
      </c>
      <c r="BM3849">
        <f t="shared" ca="1" si="1503"/>
        <v>0</v>
      </c>
      <c r="BN3849" s="9">
        <f t="shared" ca="1" si="1492"/>
        <v>0.99999999999999989</v>
      </c>
      <c r="BO3849" s="9">
        <f t="shared" ca="1" si="1493"/>
        <v>0</v>
      </c>
      <c r="BP3849" s="9">
        <f t="shared" ca="1" si="1487"/>
        <v>0.99999999999999989</v>
      </c>
      <c r="BQ3849" s="9">
        <f t="shared" ca="1" si="1488"/>
        <v>0</v>
      </c>
      <c r="BR3849">
        <f t="shared" ca="1" si="1489"/>
        <v>1473.0782789094314</v>
      </c>
      <c r="BS3849">
        <f t="shared" ca="1" si="1490"/>
        <v>6.8251620975989802E-4</v>
      </c>
      <c r="BT3849">
        <f t="shared" ca="1" si="1491"/>
        <v>1.8055555555555555E-5</v>
      </c>
      <c r="BU3849">
        <f t="shared" ca="1" si="1525"/>
        <v>0</v>
      </c>
      <c r="BV3849">
        <f t="shared" ca="1" si="1526"/>
        <v>0</v>
      </c>
      <c r="BW3849" s="35">
        <f ca="1">IFERROR(VLOOKUP($B3849,OFFSET(Input!$A$1,0,MATCH(Index!BW$6&amp;" Index",Input!$1:$1,0)-1,10000,2),2,0)/100,BW3848)</f>
        <v>1.4199999999999999E-2</v>
      </c>
      <c r="BX3849">
        <f t="shared" ca="1" si="1532"/>
        <v>3.1035007104763809E-2</v>
      </c>
      <c r="BY3849">
        <f t="shared" ca="1" si="1533"/>
        <v>1.5915388258853237E-2</v>
      </c>
      <c r="BZ3849">
        <f t="shared" ca="1" si="1534"/>
        <v>-2.2599851327571592E-2</v>
      </c>
      <c r="CA3849">
        <f t="shared" ca="1" si="1535"/>
        <v>1.1731511308992868</v>
      </c>
      <c r="CB3849">
        <f t="shared" ca="1" si="1536"/>
        <v>0</v>
      </c>
      <c r="CC3849">
        <f t="shared" ca="1" si="1537"/>
        <v>1.1036008842080982</v>
      </c>
      <c r="CD3849">
        <f t="shared" ca="1" si="1538"/>
        <v>1147.0115555216412</v>
      </c>
      <c r="CE3849">
        <v>1147.01155552163</v>
      </c>
      <c r="CF3849" t="b">
        <f t="shared" ca="1" si="1527"/>
        <v>1</v>
      </c>
    </row>
    <row r="3850" spans="2:84" x14ac:dyDescent="0.25">
      <c r="B3850" s="2">
        <v>43108</v>
      </c>
      <c r="C3850">
        <f t="shared" ca="1" si="1528"/>
        <v>0</v>
      </c>
      <c r="D3850">
        <f t="shared" ca="1" si="1529"/>
        <v>4</v>
      </c>
      <c r="E3850">
        <f ca="1">IF($B3850&lt;VLOOKUP(E$6&amp;" Equity",Param,4,0),"",IFERROR(VLOOKUP($B3850,OFFSET(Input!$A$1,0,MATCH(Index!E$6&amp;" Equity",Input!$1:$1,0)-1,10000,2),2,0),E3849))</f>
        <v>87.9</v>
      </c>
      <c r="F3850" s="33">
        <v>125.63</v>
      </c>
      <c r="H3850">
        <f ca="1">IFERROR(VLOOKUP($B3850,OFFSET(Input!$A$1,0,MATCH(Index!H$6,Input!$1:$1,0)-1,10000,2),2,0),0)</f>
        <v>0</v>
      </c>
      <c r="I3850">
        <f ca="1">IFERROR(VLOOKUP($B3850,OFFSET(Input!$A$1,0,MATCH(Index!I$6,Input!$1:$1,0)-1,10000,2),2,0),0)</f>
        <v>0</v>
      </c>
      <c r="K3850">
        <f t="shared" ca="1" si="1530"/>
        <v>123.88389450851878</v>
      </c>
      <c r="L3850" s="30">
        <f t="shared" ca="1" si="1531"/>
        <v>147.44117819101649</v>
      </c>
      <c r="N3850">
        <f t="shared" ca="1" si="1485"/>
        <v>-7.9604257345182233E-4</v>
      </c>
      <c r="O3850">
        <f t="shared" ca="1" si="1486"/>
        <v>-6.3658791041313982E-4</v>
      </c>
      <c r="Q3850">
        <f t="shared" ca="1" si="1499"/>
        <v>2.9093716858052503E-2</v>
      </c>
      <c r="R3850">
        <f t="shared" ca="1" si="1498"/>
        <v>9.1275523427641309E-2</v>
      </c>
      <c r="T3850">
        <f t="shared" ca="1" si="1509"/>
        <v>2.4220555644308323E-2</v>
      </c>
      <c r="U3850">
        <f t="shared" ca="1" si="1504"/>
        <v>0.1025706938540373</v>
      </c>
      <c r="W3850">
        <f t="shared" ca="1" si="1505"/>
        <v>0.2427732198105248</v>
      </c>
      <c r="X3850">
        <f t="shared" ca="1" si="1506"/>
        <v>0.18237602312310705</v>
      </c>
      <c r="Z3850">
        <f t="shared" ca="1" si="1517"/>
        <v>123.25954223016527</v>
      </c>
      <c r="AA3850">
        <f t="shared" ca="1" si="1517"/>
        <v>122.87573186252766</v>
      </c>
      <c r="AB3850">
        <f t="shared" ca="1" si="1517"/>
        <v>122.80708897533623</v>
      </c>
      <c r="AC3850">
        <f t="shared" ca="1" si="1518"/>
        <v>122.87573186252766</v>
      </c>
      <c r="AE3850">
        <f ca="1">IFERROR(VLOOKUP($B3850,OFFSET(Input!$A$1,0,MATCH(Index!AE$6&amp;" Index",Input!$1:$1,0)-1,10000,2),2,0),AE3849)</f>
        <v>9.52</v>
      </c>
      <c r="AF3850">
        <f t="shared" ca="1" si="1510"/>
        <v>9.8026666666666689</v>
      </c>
      <c r="AG3850">
        <f t="shared" ca="1" si="1510"/>
        <v>9.8275000000000023</v>
      </c>
      <c r="AH3850">
        <f t="shared" ca="1" si="1510"/>
        <v>10.0868</v>
      </c>
      <c r="AI3850">
        <f t="shared" ca="1" si="1511"/>
        <v>10.0868</v>
      </c>
      <c r="AK3850">
        <f t="shared" ca="1" si="1512"/>
        <v>1</v>
      </c>
      <c r="AL3850">
        <f t="shared" ca="1" si="1513"/>
        <v>-1</v>
      </c>
      <c r="AN3850" t="str">
        <f t="shared" ca="1" si="1521"/>
        <v>Not Down</v>
      </c>
      <c r="AO3850" t="str">
        <f t="shared" ref="AO3850:AO3913" ca="1" si="1539">IF($C3850=1,IF(SUM(AL3836:AL3850)=15,"Up","Not Up"),AO3849)</f>
        <v>Not Up</v>
      </c>
      <c r="AQ3850">
        <f t="shared" ca="1" si="1519"/>
        <v>1</v>
      </c>
      <c r="AR3850">
        <f t="shared" ca="1" si="1520"/>
        <v>0</v>
      </c>
      <c r="AT3850">
        <f t="shared" ca="1" si="1500"/>
        <v>1</v>
      </c>
      <c r="AU3850">
        <f t="shared" ca="1" si="1501"/>
        <v>0</v>
      </c>
      <c r="AW3850" s="34">
        <f t="shared" ca="1" si="1523"/>
        <v>2.9287441217032695E-2</v>
      </c>
      <c r="AX3850" s="34">
        <f t="shared" ca="1" si="1524"/>
        <v>2.4110158885272504E-2</v>
      </c>
      <c r="AY3850" s="18">
        <f t="shared" ca="1" si="1522"/>
        <v>2.9287441217032695E-2</v>
      </c>
      <c r="BA3850" s="6">
        <f t="shared" ca="1" si="1507"/>
        <v>1.5</v>
      </c>
      <c r="BB3850">
        <f t="shared" ca="1" si="1508"/>
        <v>1.5</v>
      </c>
      <c r="BC3850" t="str">
        <f t="shared" ca="1" si="1494"/>
        <v>HYG UP Equity</v>
      </c>
      <c r="BD3850" t="str">
        <f t="shared" ca="1" si="1495"/>
        <v>HYG UP Equity</v>
      </c>
      <c r="BF3850">
        <f t="shared" ca="1" si="1515"/>
        <v>1</v>
      </c>
      <c r="BG3850">
        <f t="shared" ca="1" si="1516"/>
        <v>0</v>
      </c>
      <c r="BI3850">
        <f t="shared" ca="1" si="1496"/>
        <v>1</v>
      </c>
      <c r="BJ3850">
        <f t="shared" ca="1" si="1497"/>
        <v>0</v>
      </c>
      <c r="BL3850">
        <f t="shared" ca="1" si="1502"/>
        <v>11.881335490250198</v>
      </c>
      <c r="BM3850">
        <f t="shared" ca="1" si="1503"/>
        <v>0</v>
      </c>
      <c r="BN3850" s="9">
        <f t="shared" ca="1" si="1492"/>
        <v>0.99999999999999989</v>
      </c>
      <c r="BO3850" s="9">
        <f t="shared" ca="1" si="1493"/>
        <v>0</v>
      </c>
      <c r="BP3850" s="9">
        <f t="shared" ca="1" si="1487"/>
        <v>0.99999999999999989</v>
      </c>
      <c r="BQ3850" s="9">
        <f t="shared" ca="1" si="1488"/>
        <v>0</v>
      </c>
      <c r="BR3850">
        <f t="shared" ca="1" si="1489"/>
        <v>1471.9061124944758</v>
      </c>
      <c r="BS3850">
        <f t="shared" ca="1" si="1490"/>
        <v>-7.9572581561881961E-4</v>
      </c>
      <c r="BT3850">
        <f t="shared" ca="1" si="1491"/>
        <v>5.4166666666666664E-5</v>
      </c>
      <c r="BU3850">
        <f t="shared" ca="1" si="1525"/>
        <v>0</v>
      </c>
      <c r="BV3850">
        <f t="shared" ca="1" si="1526"/>
        <v>0</v>
      </c>
      <c r="BW3850" s="35">
        <f ca="1">IFERROR(VLOOKUP($B3850,OFFSET(Input!$A$1,0,MATCH(Index!BW$6&amp;" Index",Input!$1:$1,0)-1,10000,2),2,0)/100,BW3849)</f>
        <v>1.4199999999999999E-2</v>
      </c>
      <c r="BX3850">
        <f t="shared" ca="1" si="1532"/>
        <v>9.3194688886133345E-2</v>
      </c>
      <c r="BY3850">
        <f t="shared" ca="1" si="1533"/>
        <v>4.7792148146735047E-2</v>
      </c>
      <c r="BZ3850">
        <f t="shared" ca="1" si="1534"/>
        <v>-6.7864850368363761E-2</v>
      </c>
      <c r="CA3850">
        <f t="shared" ca="1" si="1535"/>
        <v>-1.3690600583125034</v>
      </c>
      <c r="CB3850">
        <f t="shared" ca="1" si="1536"/>
        <v>0</v>
      </c>
      <c r="CC3850">
        <f t="shared" ca="1" si="1537"/>
        <v>-1.5779117457137355</v>
      </c>
      <c r="CD3850">
        <f t="shared" ca="1" si="1538"/>
        <v>1145.4336437759275</v>
      </c>
      <c r="CE3850">
        <v>1145.43364377591</v>
      </c>
      <c r="CF3850" t="b">
        <f t="shared" ca="1" si="1527"/>
        <v>1</v>
      </c>
    </row>
    <row r="3851" spans="2:84" x14ac:dyDescent="0.25">
      <c r="B3851" s="2">
        <v>43109</v>
      </c>
      <c r="C3851">
        <f t="shared" ca="1" si="1528"/>
        <v>0</v>
      </c>
      <c r="D3851">
        <f t="shared" ca="1" si="1529"/>
        <v>5</v>
      </c>
      <c r="E3851">
        <f ca="1">IF($B3851&lt;VLOOKUP(E$6&amp;" Equity",Param,4,0),"",IFERROR(VLOOKUP($B3851,OFFSET(Input!$A$1,0,MATCH(Index!E$6&amp;" Equity",Input!$1:$1,0)-1,10000,2),2,0),E3850))</f>
        <v>87.63</v>
      </c>
      <c r="F3851" s="33">
        <v>123.95</v>
      </c>
      <c r="H3851">
        <f ca="1">IFERROR(VLOOKUP($B3851,OFFSET(Input!$A$1,0,MATCH(Index!H$6,Input!$1:$1,0)-1,10000,2),2,0),0)</f>
        <v>0</v>
      </c>
      <c r="I3851">
        <f ca="1">IFERROR(VLOOKUP($B3851,OFFSET(Input!$A$1,0,MATCH(Index!I$6,Input!$1:$1,0)-1,10000,2),2,0),0)</f>
        <v>0</v>
      </c>
      <c r="K3851">
        <f t="shared" ca="1" si="1530"/>
        <v>123.50336377453355</v>
      </c>
      <c r="L3851" s="30">
        <f t="shared" ca="1" si="1531"/>
        <v>145.46950598405235</v>
      </c>
      <c r="N3851">
        <f t="shared" ref="N3851:N3914" ca="1" si="1540">LN(K3851/K3850)</f>
        <v>-3.076399623372094E-3</v>
      </c>
      <c r="O3851">
        <f t="shared" ref="O3851:O3914" ca="1" si="1541">LN(L3851/L3850)</f>
        <v>-1.3462820535126799E-2</v>
      </c>
      <c r="Q3851">
        <f t="shared" ca="1" si="1499"/>
        <v>3.261311847775096E-2</v>
      </c>
      <c r="R3851">
        <f t="shared" ca="1" si="1498"/>
        <v>0.11336583861061994</v>
      </c>
      <c r="T3851">
        <f t="shared" ca="1" si="1509"/>
        <v>2.63152953609802E-2</v>
      </c>
      <c r="U3851">
        <f t="shared" ca="1" si="1504"/>
        <v>0.11315647436960724</v>
      </c>
      <c r="W3851">
        <f t="shared" ca="1" si="1505"/>
        <v>0.4481199629549642</v>
      </c>
      <c r="X3851">
        <f t="shared" ca="1" si="1506"/>
        <v>0.32706259963068479</v>
      </c>
      <c r="Z3851">
        <f t="shared" ca="1" si="1517"/>
        <v>123.34833273476181</v>
      </c>
      <c r="AA3851">
        <f t="shared" ca="1" si="1517"/>
        <v>122.92090566555248</v>
      </c>
      <c r="AB3851">
        <f t="shared" ca="1" si="1517"/>
        <v>122.84154376056937</v>
      </c>
      <c r="AC3851">
        <f t="shared" ca="1" si="1518"/>
        <v>122.92090566555248</v>
      </c>
      <c r="AE3851">
        <f ca="1">IFERROR(VLOOKUP($B3851,OFFSET(Input!$A$1,0,MATCH(Index!AE$6&amp;" Index",Input!$1:$1,0)-1,10000,2),2,0),AE3850)</f>
        <v>10.08</v>
      </c>
      <c r="AF3851">
        <f t="shared" ca="1" si="1510"/>
        <v>9.8466666666666676</v>
      </c>
      <c r="AG3851">
        <f t="shared" ca="1" si="1510"/>
        <v>9.8525000000000027</v>
      </c>
      <c r="AH3851">
        <f t="shared" ca="1" si="1510"/>
        <v>10.032800000000002</v>
      </c>
      <c r="AI3851">
        <f t="shared" ca="1" si="1511"/>
        <v>10.032800000000002</v>
      </c>
      <c r="AK3851">
        <f t="shared" ca="1" si="1512"/>
        <v>1</v>
      </c>
      <c r="AL3851">
        <f t="shared" ca="1" si="1513"/>
        <v>-1</v>
      </c>
      <c r="AN3851" t="str">
        <f t="shared" ca="1" si="1521"/>
        <v>Not Down</v>
      </c>
      <c r="AO3851" t="str">
        <f t="shared" ca="1" si="1539"/>
        <v>Not Up</v>
      </c>
      <c r="AQ3851">
        <f t="shared" ca="1" si="1519"/>
        <v>1</v>
      </c>
      <c r="AR3851">
        <f t="shared" ca="1" si="1520"/>
        <v>0</v>
      </c>
      <c r="AT3851">
        <f t="shared" ca="1" si="1500"/>
        <v>1</v>
      </c>
      <c r="AU3851">
        <f t="shared" ca="1" si="1501"/>
        <v>0</v>
      </c>
      <c r="AW3851" s="34">
        <f t="shared" ca="1" si="1523"/>
        <v>2.9093716858052503E-2</v>
      </c>
      <c r="AX3851" s="34">
        <f t="shared" ca="1" si="1524"/>
        <v>2.4220555644308323E-2</v>
      </c>
      <c r="AY3851" s="18">
        <f t="shared" ca="1" si="1522"/>
        <v>2.9093716858052503E-2</v>
      </c>
      <c r="BA3851" s="6">
        <f t="shared" ca="1" si="1507"/>
        <v>1.5</v>
      </c>
      <c r="BB3851">
        <f t="shared" ca="1" si="1508"/>
        <v>1.5</v>
      </c>
      <c r="BC3851" t="str">
        <f t="shared" ca="1" si="1494"/>
        <v>HYG UP Equity</v>
      </c>
      <c r="BD3851" t="str">
        <f t="shared" ca="1" si="1495"/>
        <v>HYG UP Equity</v>
      </c>
      <c r="BF3851">
        <f t="shared" ca="1" si="1515"/>
        <v>1</v>
      </c>
      <c r="BG3851">
        <f t="shared" ca="1" si="1516"/>
        <v>0</v>
      </c>
      <c r="BI3851">
        <f t="shared" ca="1" si="1496"/>
        <v>1</v>
      </c>
      <c r="BJ3851">
        <f t="shared" ca="1" si="1497"/>
        <v>0</v>
      </c>
      <c r="BL3851">
        <f t="shared" ca="1" si="1502"/>
        <v>11.881335490250196</v>
      </c>
      <c r="BM3851">
        <f t="shared" ca="1" si="1503"/>
        <v>0</v>
      </c>
      <c r="BN3851" s="9">
        <f t="shared" ca="1" si="1492"/>
        <v>1</v>
      </c>
      <c r="BO3851" s="9">
        <f t="shared" ca="1" si="1493"/>
        <v>0</v>
      </c>
      <c r="BP3851" s="9">
        <f t="shared" ref="BP3851:BP3914" ca="1" si="1542">(K3851/$BR3851)*BL3851</f>
        <v>0.99999999999999989</v>
      </c>
      <c r="BQ3851" s="9">
        <f t="shared" ref="BQ3851:BQ3914" ca="1" si="1543">(L3851/$BR3851)*BM3851</f>
        <v>0</v>
      </c>
      <c r="BR3851">
        <f t="shared" ref="BR3851:BR3914" ca="1" si="1544">SUMPRODUCT(BL3850:BM3850,K3851:L3851)</f>
        <v>1467.384899179646</v>
      </c>
      <c r="BS3851">
        <f t="shared" ca="1" si="1490"/>
        <v>-3.0716723549489844E-3</v>
      </c>
      <c r="BT3851">
        <f t="shared" ca="1" si="1491"/>
        <v>1.8055555555555558E-5</v>
      </c>
      <c r="BU3851">
        <f t="shared" ca="1" si="1525"/>
        <v>4.4408920985006264E-20</v>
      </c>
      <c r="BV3851">
        <f t="shared" ca="1" si="1526"/>
        <v>0</v>
      </c>
      <c r="BW3851" s="35">
        <f ca="1">IFERROR(VLOOKUP($B3851,OFFSET(Input!$A$1,0,MATCH(Index!BW$6&amp;" Index",Input!$1:$1,0)-1,10000,2),2,0)/100,BW3850)</f>
        <v>1.4199999999999999E-2</v>
      </c>
      <c r="BX3851">
        <f t="shared" ca="1" si="1532"/>
        <v>3.1022161185598043E-2</v>
      </c>
      <c r="BY3851">
        <f t="shared" ca="1" si="1533"/>
        <v>1.5908800607998996E-2</v>
      </c>
      <c r="BZ3851">
        <f t="shared" ca="1" si="1534"/>
        <v>-2.2590496863358567E-2</v>
      </c>
      <c r="CA3851">
        <f t="shared" ca="1" si="1535"/>
        <v>-5.2775952870224998</v>
      </c>
      <c r="CB3851">
        <f t="shared" ca="1" si="1536"/>
        <v>5.0867472180012977E-17</v>
      </c>
      <c r="CC3851">
        <f t="shared" ca="1" si="1537"/>
        <v>-5.3471167456794557</v>
      </c>
      <c r="CD3851">
        <f t="shared" ca="1" si="1538"/>
        <v>1140.0865270302481</v>
      </c>
      <c r="CE3851">
        <v>1140.0865270302399</v>
      </c>
      <c r="CF3851" t="b">
        <f t="shared" ca="1" si="1527"/>
        <v>1</v>
      </c>
    </row>
    <row r="3852" spans="2:84" x14ac:dyDescent="0.25">
      <c r="B3852" s="2">
        <v>43110</v>
      </c>
      <c r="C3852">
        <f t="shared" ca="1" si="1528"/>
        <v>0</v>
      </c>
      <c r="D3852">
        <f t="shared" ca="1" si="1529"/>
        <v>0</v>
      </c>
      <c r="E3852">
        <f ca="1">IF($B3852&lt;VLOOKUP(E$6&amp;" Equity",Param,4,0),"",IFERROR(VLOOKUP($B3852,OFFSET(Input!$A$1,0,MATCH(Index!E$6&amp;" Equity",Input!$1:$1,0)-1,10000,2),2,0),E3851))</f>
        <v>87.44</v>
      </c>
      <c r="F3852" s="33">
        <v>123.8</v>
      </c>
      <c r="H3852">
        <f ca="1">IFERROR(VLOOKUP($B3852,OFFSET(Input!$A$1,0,MATCH(Index!H$6,Input!$1:$1,0)-1,10000,2),2,0),0)</f>
        <v>0</v>
      </c>
      <c r="I3852">
        <f ca="1">IFERROR(VLOOKUP($B3852,OFFSET(Input!$A$1,0,MATCH(Index!I$6,Input!$1:$1,0)-1,10000,2),2,0),0)</f>
        <v>0</v>
      </c>
      <c r="K3852">
        <f t="shared" ca="1" si="1530"/>
        <v>123.23558288765508</v>
      </c>
      <c r="L3852" s="30">
        <f t="shared" ca="1" si="1531"/>
        <v>145.29346382271626</v>
      </c>
      <c r="N3852">
        <f t="shared" ca="1" si="1540"/>
        <v>-2.1705611994761076E-3</v>
      </c>
      <c r="O3852">
        <f t="shared" ca="1" si="1541"/>
        <v>-1.2108982307037954E-3</v>
      </c>
      <c r="Q3852">
        <f t="shared" ca="1" si="1499"/>
        <v>3.3558289193728386E-2</v>
      </c>
      <c r="R3852">
        <f t="shared" ca="1" si="1498"/>
        <v>0.11255137397066999</v>
      </c>
      <c r="T3852">
        <f t="shared" ca="1" si="1509"/>
        <v>2.7407977036536291E-2</v>
      </c>
      <c r="U3852">
        <f t="shared" ca="1" si="1504"/>
        <v>0.11300303383137121</v>
      </c>
      <c r="W3852">
        <f t="shared" ca="1" si="1505"/>
        <v>0.42668766130342956</v>
      </c>
      <c r="X3852">
        <f t="shared" ca="1" si="1506"/>
        <v>0.32705585703140871</v>
      </c>
      <c r="Z3852">
        <f t="shared" ca="1" si="1517"/>
        <v>123.39202330051566</v>
      </c>
      <c r="AA3852">
        <f t="shared" ca="1" si="1517"/>
        <v>122.9512868765778</v>
      </c>
      <c r="AB3852">
        <f t="shared" ca="1" si="1517"/>
        <v>122.86697156751408</v>
      </c>
      <c r="AC3852">
        <f t="shared" ca="1" si="1518"/>
        <v>122.9512868765778</v>
      </c>
      <c r="AE3852">
        <f ca="1">IFERROR(VLOOKUP($B3852,OFFSET(Input!$A$1,0,MATCH(Index!AE$6&amp;" Index",Input!$1:$1,0)-1,10000,2),2,0),AE3851)</f>
        <v>9.82</v>
      </c>
      <c r="AF3852">
        <f t="shared" ca="1" si="1510"/>
        <v>9.8659999999999979</v>
      </c>
      <c r="AG3852">
        <f t="shared" ca="1" si="1510"/>
        <v>9.8765000000000018</v>
      </c>
      <c r="AH3852">
        <f t="shared" ca="1" si="1510"/>
        <v>9.958400000000001</v>
      </c>
      <c r="AI3852">
        <f t="shared" ca="1" si="1511"/>
        <v>9.958400000000001</v>
      </c>
      <c r="AK3852">
        <f t="shared" ca="1" si="1512"/>
        <v>1</v>
      </c>
      <c r="AL3852">
        <f t="shared" ca="1" si="1513"/>
        <v>-1</v>
      </c>
      <c r="AN3852" t="str">
        <f t="shared" ca="1" si="1521"/>
        <v>Not Down</v>
      </c>
      <c r="AO3852" t="str">
        <f t="shared" ca="1" si="1539"/>
        <v>Not Up</v>
      </c>
      <c r="AQ3852">
        <f t="shared" ca="1" si="1519"/>
        <v>1</v>
      </c>
      <c r="AR3852">
        <f t="shared" ca="1" si="1520"/>
        <v>0</v>
      </c>
      <c r="AT3852">
        <f t="shared" ca="1" si="1500"/>
        <v>1</v>
      </c>
      <c r="AU3852">
        <f t="shared" ca="1" si="1501"/>
        <v>0</v>
      </c>
      <c r="AW3852" s="34">
        <f t="shared" ca="1" si="1523"/>
        <v>3.261311847775096E-2</v>
      </c>
      <c r="AX3852" s="34">
        <f t="shared" ca="1" si="1524"/>
        <v>2.63152953609802E-2</v>
      </c>
      <c r="AY3852" s="18">
        <f t="shared" ca="1" si="1522"/>
        <v>3.261311847775096E-2</v>
      </c>
      <c r="BA3852" s="6">
        <f t="shared" ca="1" si="1507"/>
        <v>1.5</v>
      </c>
      <c r="BB3852">
        <f t="shared" ca="1" si="1508"/>
        <v>1.5</v>
      </c>
      <c r="BC3852" t="str">
        <f t="shared" ca="1" si="1494"/>
        <v>HYG UP Equity</v>
      </c>
      <c r="BD3852" t="str">
        <f t="shared" ca="1" si="1495"/>
        <v>HYG UP Equity</v>
      </c>
      <c r="BF3852">
        <f t="shared" ca="1" si="1515"/>
        <v>1</v>
      </c>
      <c r="BG3852">
        <f t="shared" ca="1" si="1516"/>
        <v>0</v>
      </c>
      <c r="BI3852">
        <f t="shared" ca="1" si="1496"/>
        <v>1</v>
      </c>
      <c r="BJ3852">
        <f t="shared" ca="1" si="1497"/>
        <v>0</v>
      </c>
      <c r="BL3852">
        <f t="shared" ca="1" si="1502"/>
        <v>11.881335490250196</v>
      </c>
      <c r="BM3852">
        <f t="shared" ca="1" si="1503"/>
        <v>0</v>
      </c>
      <c r="BN3852" s="9">
        <f t="shared" ca="1" si="1492"/>
        <v>0.99999999999999989</v>
      </c>
      <c r="BO3852" s="9">
        <f t="shared" ca="1" si="1493"/>
        <v>0</v>
      </c>
      <c r="BP3852" s="9">
        <f t="shared" ca="1" si="1542"/>
        <v>0.99999999999999989</v>
      </c>
      <c r="BQ3852" s="9">
        <f t="shared" ca="1" si="1543"/>
        <v>0</v>
      </c>
      <c r="BR3852">
        <f t="shared" ca="1" si="1544"/>
        <v>1464.2033046247661</v>
      </c>
      <c r="BS3852">
        <f t="shared" ref="BS3852:BS3915" ca="1" si="1545">BR3852/BR3851-1</f>
        <v>-2.168207234965136E-3</v>
      </c>
      <c r="BT3852">
        <f t="shared" ref="BT3852:BT3915" ca="1" si="1546">(($B3852-$B3851)/360)*0.65%*SUM(BN3852:BO3852)</f>
        <v>1.8055555555555555E-5</v>
      </c>
      <c r="BU3852">
        <f t="shared" ca="1" si="1525"/>
        <v>0</v>
      </c>
      <c r="BV3852">
        <f t="shared" ca="1" si="1526"/>
        <v>0</v>
      </c>
      <c r="BW3852" s="35">
        <f ca="1">IFERROR(VLOOKUP($B3852,OFFSET(Input!$A$1,0,MATCH(Index!BW$6&amp;" Index",Input!$1:$1,0)-1,10000,2),2,0)/100,BW3851)</f>
        <v>1.4199999999999999E-2</v>
      </c>
      <c r="BX3852">
        <f t="shared" ca="1" si="1532"/>
        <v>3.0877343440402553E-2</v>
      </c>
      <c r="BY3852">
        <f t="shared" ca="1" si="1533"/>
        <v>1.5834535097642335E-2</v>
      </c>
      <c r="BZ3852">
        <f t="shared" ca="1" si="1534"/>
        <v>-2.2485039838652115E-2</v>
      </c>
      <c r="CA3852">
        <f t="shared" ca="1" si="1535"/>
        <v>-3.7079157845898885</v>
      </c>
      <c r="CB3852">
        <f t="shared" ca="1" si="1536"/>
        <v>0</v>
      </c>
      <c r="CC3852">
        <f t="shared" ca="1" si="1537"/>
        <v>-3.7771127029665856</v>
      </c>
      <c r="CD3852">
        <f t="shared" ca="1" si="1538"/>
        <v>1136.3094143272815</v>
      </c>
      <c r="CE3852">
        <v>1136.3094143272699</v>
      </c>
      <c r="CF3852" t="b">
        <f t="shared" ca="1" si="1527"/>
        <v>1</v>
      </c>
    </row>
    <row r="3853" spans="2:84" x14ac:dyDescent="0.25">
      <c r="B3853" s="2">
        <v>43111</v>
      </c>
      <c r="C3853">
        <f t="shared" ca="1" si="1528"/>
        <v>0</v>
      </c>
      <c r="D3853">
        <f t="shared" ca="1" si="1529"/>
        <v>0</v>
      </c>
      <c r="E3853">
        <f ca="1">IF($B3853&lt;VLOOKUP(E$6&amp;" Equity",Param,4,0),"",IFERROR(VLOOKUP($B3853,OFFSET(Input!$A$1,0,MATCH(Index!E$6&amp;" Equity",Input!$1:$1,0)-1,10000,2),2,0),E3852))</f>
        <v>87.73</v>
      </c>
      <c r="F3853" s="33">
        <v>124.31</v>
      </c>
      <c r="H3853">
        <f ca="1">IFERROR(VLOOKUP($B3853,OFFSET(Input!$A$1,0,MATCH(Index!H$6,Input!$1:$1,0)-1,10000,2),2,0),0)</f>
        <v>0</v>
      </c>
      <c r="I3853">
        <f ca="1">IFERROR(VLOOKUP($B3853,OFFSET(Input!$A$1,0,MATCH(Index!I$6,Input!$1:$1,0)-1,10000,2),2,0),0)</f>
        <v>0</v>
      </c>
      <c r="K3853">
        <f t="shared" ca="1" si="1530"/>
        <v>123.64430108341699</v>
      </c>
      <c r="L3853" s="30">
        <f t="shared" ca="1" si="1531"/>
        <v>145.89200717125897</v>
      </c>
      <c r="N3853">
        <f t="shared" ca="1" si="1540"/>
        <v>3.3110722720094449E-3</v>
      </c>
      <c r="O3853">
        <f t="shared" ca="1" si="1541"/>
        <v>4.1110855531284315E-3</v>
      </c>
      <c r="Q3853">
        <f t="shared" ca="1" si="1499"/>
        <v>3.7378104994323876E-2</v>
      </c>
      <c r="R3853">
        <f t="shared" ca="1" si="1498"/>
        <v>9.4198111638551046E-2</v>
      </c>
      <c r="T3853">
        <f t="shared" ca="1" si="1509"/>
        <v>2.9777362642442667E-2</v>
      </c>
      <c r="U3853">
        <f t="shared" ca="1" si="1504"/>
        <v>0.1139327307216061</v>
      </c>
      <c r="W3853">
        <f t="shared" ca="1" si="1505"/>
        <v>0.51263342942268009</v>
      </c>
      <c r="X3853">
        <f t="shared" ca="1" si="1506"/>
        <v>0.34845748529324383</v>
      </c>
      <c r="Z3853">
        <f t="shared" ca="1" si="1517"/>
        <v>123.4709481934904</v>
      </c>
      <c r="AA3853">
        <f t="shared" ca="1" si="1517"/>
        <v>123.00491109270236</v>
      </c>
      <c r="AB3853">
        <f t="shared" ca="1" si="1517"/>
        <v>122.91155519760038</v>
      </c>
      <c r="AC3853">
        <f t="shared" ca="1" si="1518"/>
        <v>123.00491109270236</v>
      </c>
      <c r="AE3853">
        <f ca="1">IFERROR(VLOOKUP($B3853,OFFSET(Input!$A$1,0,MATCH(Index!AE$6&amp;" Index",Input!$1:$1,0)-1,10000,2),2,0),AE3852)</f>
        <v>9.8800000000000008</v>
      </c>
      <c r="AF3853">
        <f t="shared" ca="1" si="1510"/>
        <v>9.8559999999999999</v>
      </c>
      <c r="AG3853">
        <f t="shared" ca="1" si="1510"/>
        <v>9.8745000000000012</v>
      </c>
      <c r="AH3853">
        <f t="shared" ca="1" si="1510"/>
        <v>9.9004000000000012</v>
      </c>
      <c r="AI3853">
        <f t="shared" ca="1" si="1511"/>
        <v>9.9004000000000012</v>
      </c>
      <c r="AK3853">
        <f t="shared" ca="1" si="1512"/>
        <v>1</v>
      </c>
      <c r="AL3853">
        <f t="shared" ca="1" si="1513"/>
        <v>-1</v>
      </c>
      <c r="AN3853" t="str">
        <f t="shared" ca="1" si="1521"/>
        <v>Not Down</v>
      </c>
      <c r="AO3853" t="str">
        <f t="shared" ca="1" si="1539"/>
        <v>Not Up</v>
      </c>
      <c r="AQ3853">
        <f t="shared" ca="1" si="1519"/>
        <v>1</v>
      </c>
      <c r="AR3853">
        <f t="shared" ca="1" si="1520"/>
        <v>0</v>
      </c>
      <c r="AT3853">
        <f t="shared" ca="1" si="1500"/>
        <v>1</v>
      </c>
      <c r="AU3853">
        <f t="shared" ca="1" si="1501"/>
        <v>0</v>
      </c>
      <c r="AW3853" s="34">
        <f t="shared" ca="1" si="1523"/>
        <v>3.3558289193728386E-2</v>
      </c>
      <c r="AX3853" s="34">
        <f t="shared" ca="1" si="1524"/>
        <v>2.7407977036536291E-2</v>
      </c>
      <c r="AY3853" s="18">
        <f t="shared" ca="1" si="1522"/>
        <v>3.3558289193728386E-2</v>
      </c>
      <c r="BA3853" s="6">
        <f t="shared" ca="1" si="1507"/>
        <v>1.4899448452617889</v>
      </c>
      <c r="BB3853">
        <f t="shared" ca="1" si="1508"/>
        <v>1.5</v>
      </c>
      <c r="BC3853" t="str">
        <f t="shared" ca="1" si="1494"/>
        <v>HYG UP Equity</v>
      </c>
      <c r="BD3853" t="str">
        <f t="shared" ca="1" si="1495"/>
        <v>HYG UP Equity</v>
      </c>
      <c r="BF3853">
        <f t="shared" ca="1" si="1515"/>
        <v>1</v>
      </c>
      <c r="BG3853">
        <f t="shared" ca="1" si="1516"/>
        <v>0</v>
      </c>
      <c r="BI3853">
        <f t="shared" ca="1" si="1496"/>
        <v>1</v>
      </c>
      <c r="BJ3853">
        <f t="shared" ca="1" si="1497"/>
        <v>0</v>
      </c>
      <c r="BL3853">
        <f t="shared" ca="1" si="1502"/>
        <v>11.881335490250196</v>
      </c>
      <c r="BM3853">
        <f t="shared" ca="1" si="1503"/>
        <v>0</v>
      </c>
      <c r="BN3853" s="9">
        <f t="shared" ca="1" si="1492"/>
        <v>1</v>
      </c>
      <c r="BO3853" s="9">
        <f t="shared" ca="1" si="1493"/>
        <v>0</v>
      </c>
      <c r="BP3853" s="9">
        <f t="shared" ca="1" si="1542"/>
        <v>1</v>
      </c>
      <c r="BQ3853" s="9">
        <f t="shared" ca="1" si="1543"/>
        <v>0</v>
      </c>
      <c r="BR3853">
        <f t="shared" ca="1" si="1544"/>
        <v>1469.059422629583</v>
      </c>
      <c r="BS3853">
        <f t="shared" ca="1" si="1545"/>
        <v>3.3165599268070167E-3</v>
      </c>
      <c r="BT3853">
        <f t="shared" ca="1" si="1546"/>
        <v>1.8055555555555558E-5</v>
      </c>
      <c r="BU3853">
        <f t="shared" ca="1" si="1525"/>
        <v>0</v>
      </c>
      <c r="BV3853">
        <f t="shared" ca="1" si="1526"/>
        <v>0</v>
      </c>
      <c r="BW3853" s="35">
        <f ca="1">IFERROR(VLOOKUP($B3853,OFFSET(Input!$A$1,0,MATCH(Index!BW$6&amp;" Index",Input!$1:$1,0)-1,10000,2),2,0)/100,BW3852)</f>
        <v>1.4199999999999999E-2</v>
      </c>
      <c r="BX3853">
        <f t="shared" ca="1" si="1532"/>
        <v>3.0775046638030545E-2</v>
      </c>
      <c r="BY3853">
        <f t="shared" ca="1" si="1533"/>
        <v>1.5782075198990022E-2</v>
      </c>
      <c r="BZ3853">
        <f t="shared" ca="1" si="1534"/>
        <v>-2.2410546782565828E-2</v>
      </c>
      <c r="CA3853">
        <f t="shared" ca="1" si="1535"/>
        <v>5.6529574020171189</v>
      </c>
      <c r="CB3853">
        <f t="shared" ca="1" si="1536"/>
        <v>0</v>
      </c>
      <c r="CC3853">
        <f t="shared" ca="1" si="1537"/>
        <v>5.5839897333975328</v>
      </c>
      <c r="CD3853">
        <f t="shared" ca="1" si="1538"/>
        <v>1141.8934040606791</v>
      </c>
      <c r="CE3853">
        <v>1141.89340406067</v>
      </c>
      <c r="CF3853" t="b">
        <f t="shared" ca="1" si="1527"/>
        <v>1</v>
      </c>
    </row>
    <row r="3854" spans="2:84" x14ac:dyDescent="0.25">
      <c r="B3854" s="2">
        <v>43112</v>
      </c>
      <c r="C3854">
        <f t="shared" ca="1" si="1528"/>
        <v>0</v>
      </c>
      <c r="D3854">
        <f t="shared" ca="1" si="1529"/>
        <v>0</v>
      </c>
      <c r="E3854">
        <f ca="1">IF($B3854&lt;VLOOKUP(E$6&amp;" Equity",Param,4,0),"",IFERROR(VLOOKUP($B3854,OFFSET(Input!$A$1,0,MATCH(Index!E$6&amp;" Equity",Input!$1:$1,0)-1,10000,2),2,0),E3853))</f>
        <v>87.58</v>
      </c>
      <c r="F3854" s="33">
        <v>124.52</v>
      </c>
      <c r="H3854">
        <f ca="1">IFERROR(VLOOKUP($B3854,OFFSET(Input!$A$1,0,MATCH(Index!H$6,Input!$1:$1,0)-1,10000,2),2,0),0)</f>
        <v>0</v>
      </c>
      <c r="I3854">
        <f ca="1">IFERROR(VLOOKUP($B3854,OFFSET(Input!$A$1,0,MATCH(Index!I$6,Input!$1:$1,0)-1,10000,2),2,0),0)</f>
        <v>0</v>
      </c>
      <c r="K3854">
        <f t="shared" ca="1" si="1530"/>
        <v>123.43289512009187</v>
      </c>
      <c r="L3854" s="30">
        <f t="shared" ca="1" si="1531"/>
        <v>146.1384661971295</v>
      </c>
      <c r="N3854">
        <f t="shared" ca="1" si="1540"/>
        <v>-1.7112547670402496E-3</v>
      </c>
      <c r="O3854">
        <f t="shared" ca="1" si="1541"/>
        <v>1.687899769783383E-3</v>
      </c>
      <c r="Q3854">
        <f t="shared" ca="1" si="1499"/>
        <v>3.8283280465003865E-2</v>
      </c>
      <c r="R3854">
        <f t="shared" ca="1" si="1498"/>
        <v>9.4477981360667401E-2</v>
      </c>
      <c r="T3854">
        <f t="shared" ca="1" si="1509"/>
        <v>3.0322617307394353E-2</v>
      </c>
      <c r="U3854">
        <f t="shared" ca="1" si="1504"/>
        <v>0.11095003786799829</v>
      </c>
      <c r="W3854">
        <f t="shared" ca="1" si="1505"/>
        <v>0.47612964098513894</v>
      </c>
      <c r="X3854">
        <f t="shared" ca="1" si="1506"/>
        <v>0.32451927955055915</v>
      </c>
      <c r="Z3854">
        <f t="shared" ca="1" si="1517"/>
        <v>123.53436998248795</v>
      </c>
      <c r="AA3854">
        <f t="shared" ca="1" si="1517"/>
        <v>123.04445614152169</v>
      </c>
      <c r="AB3854">
        <f t="shared" ca="1" si="1517"/>
        <v>122.95217394165152</v>
      </c>
      <c r="AC3854">
        <f t="shared" ca="1" si="1518"/>
        <v>123.04445614152169</v>
      </c>
      <c r="AE3854">
        <f ca="1">IFERROR(VLOOKUP($B3854,OFFSET(Input!$A$1,0,MATCH(Index!AE$6&amp;" Index",Input!$1:$1,0)-1,10000,2),2,0),AE3853)</f>
        <v>10.16</v>
      </c>
      <c r="AF3854">
        <f t="shared" ca="1" si="1510"/>
        <v>9.8853333333333335</v>
      </c>
      <c r="AG3854">
        <f t="shared" ca="1" si="1510"/>
        <v>9.8734999999999982</v>
      </c>
      <c r="AH3854">
        <f t="shared" ca="1" si="1510"/>
        <v>9.8660000000000014</v>
      </c>
      <c r="AI3854">
        <f t="shared" ca="1" si="1511"/>
        <v>9.8734999999999982</v>
      </c>
      <c r="AK3854">
        <f t="shared" ca="1" si="1512"/>
        <v>1</v>
      </c>
      <c r="AL3854">
        <f t="shared" ca="1" si="1513"/>
        <v>1</v>
      </c>
      <c r="AN3854" t="str">
        <f t="shared" ca="1" si="1521"/>
        <v>Not Down</v>
      </c>
      <c r="AO3854" t="str">
        <f t="shared" ca="1" si="1539"/>
        <v>Not Up</v>
      </c>
      <c r="AQ3854">
        <f t="shared" ca="1" si="1519"/>
        <v>1</v>
      </c>
      <c r="AR3854">
        <f t="shared" ca="1" si="1520"/>
        <v>0</v>
      </c>
      <c r="AT3854">
        <f t="shared" ca="1" si="1500"/>
        <v>1</v>
      </c>
      <c r="AU3854">
        <f t="shared" ca="1" si="1501"/>
        <v>0</v>
      </c>
      <c r="AW3854" s="34">
        <f t="shared" ca="1" si="1523"/>
        <v>3.7378104994323876E-2</v>
      </c>
      <c r="AX3854" s="34">
        <f t="shared" ca="1" si="1524"/>
        <v>2.9777362642442667E-2</v>
      </c>
      <c r="AY3854" s="18">
        <f t="shared" ca="1" si="1522"/>
        <v>3.7378104994323876E-2</v>
      </c>
      <c r="BA3854" s="6">
        <f t="shared" ca="1" si="1507"/>
        <v>1.3376815118795575</v>
      </c>
      <c r="BB3854">
        <f t="shared" ca="1" si="1508"/>
        <v>1.3376815118795575</v>
      </c>
      <c r="BC3854" t="str">
        <f t="shared" ca="1" si="1494"/>
        <v>HYG UP Equity</v>
      </c>
      <c r="BD3854" t="str">
        <f t="shared" ca="1" si="1495"/>
        <v>HYG UP Equity</v>
      </c>
      <c r="BF3854">
        <f t="shared" ca="1" si="1515"/>
        <v>1</v>
      </c>
      <c r="BG3854">
        <f t="shared" ca="1" si="1516"/>
        <v>0</v>
      </c>
      <c r="BI3854">
        <f t="shared" ca="1" si="1496"/>
        <v>1</v>
      </c>
      <c r="BJ3854">
        <f t="shared" ca="1" si="1497"/>
        <v>0</v>
      </c>
      <c r="BL3854">
        <f t="shared" ca="1" si="1502"/>
        <v>11.881335490250196</v>
      </c>
      <c r="BM3854">
        <f t="shared" ca="1" si="1503"/>
        <v>0</v>
      </c>
      <c r="BN3854" s="9">
        <f t="shared" ref="BN3854:BN3917" ca="1" si="1547">(K3854/$BR3854)*BL3853</f>
        <v>1</v>
      </c>
      <c r="BO3854" s="9">
        <f t="shared" ref="BO3854:BO3917" ca="1" si="1548">(L3854/$BR3854)*BM3853</f>
        <v>0</v>
      </c>
      <c r="BP3854" s="9">
        <f t="shared" ca="1" si="1542"/>
        <v>1</v>
      </c>
      <c r="BQ3854" s="9">
        <f t="shared" ca="1" si="1543"/>
        <v>0</v>
      </c>
      <c r="BR3854">
        <f t="shared" ca="1" si="1544"/>
        <v>1466.5476374546777</v>
      </c>
      <c r="BS3854">
        <f t="shared" ca="1" si="1545"/>
        <v>-1.7097914054485797E-3</v>
      </c>
      <c r="BT3854">
        <f t="shared" ca="1" si="1546"/>
        <v>1.8055555555555558E-5</v>
      </c>
      <c r="BU3854">
        <f t="shared" ca="1" si="1525"/>
        <v>3.2463697624088499E-5</v>
      </c>
      <c r="BV3854">
        <f t="shared" ca="1" si="1526"/>
        <v>0</v>
      </c>
      <c r="BW3854" s="35">
        <f ca="1">IFERROR(VLOOKUP($B3854,OFFSET(Input!$A$1,0,MATCH(Index!BW$6&amp;" Index",Input!$1:$1,0)-1,10000,2),2,0)/100,BW3853)</f>
        <v>1.4199999999999999E-2</v>
      </c>
      <c r="BX3854">
        <f t="shared" ca="1" si="1532"/>
        <v>3.0926279693310067E-2</v>
      </c>
      <c r="BY3854">
        <f t="shared" ca="1" si="1533"/>
        <v>1.5859630611953876E-2</v>
      </c>
      <c r="BZ3854">
        <f t="shared" ca="1" si="1534"/>
        <v>-2.2520675468974502E-2</v>
      </c>
      <c r="CA3854">
        <f t="shared" ca="1" si="1535"/>
        <v>-2.9285992923020574</v>
      </c>
      <c r="CB3854">
        <f t="shared" ca="1" si="1536"/>
        <v>3.7070082188367E-2</v>
      </c>
      <c r="CC3854">
        <f t="shared" ca="1" si="1537"/>
        <v>-3.0349759602646631</v>
      </c>
      <c r="CD3854">
        <f t="shared" ca="1" si="1538"/>
        <v>1138.8584281004144</v>
      </c>
      <c r="CE3854">
        <v>1138.8584281004</v>
      </c>
      <c r="CF3854" t="b">
        <f t="shared" ca="1" si="1527"/>
        <v>1</v>
      </c>
    </row>
    <row r="3855" spans="2:84" x14ac:dyDescent="0.25">
      <c r="B3855" s="2">
        <v>43116</v>
      </c>
      <c r="C3855">
        <f t="shared" ca="1" si="1528"/>
        <v>0</v>
      </c>
      <c r="D3855">
        <f t="shared" ca="1" si="1529"/>
        <v>0</v>
      </c>
      <c r="E3855">
        <f ca="1">IF($B3855&lt;VLOOKUP(E$6&amp;" Equity",Param,4,0),"",IFERROR(VLOOKUP($B3855,OFFSET(Input!$A$1,0,MATCH(Index!E$6&amp;" Equity",Input!$1:$1,0)-1,10000,2),2,0),E3854))</f>
        <v>87.53</v>
      </c>
      <c r="F3855" s="33">
        <v>125.04</v>
      </c>
      <c r="H3855">
        <f ca="1">IFERROR(VLOOKUP($B3855,OFFSET(Input!$A$1,0,MATCH(Index!H$6,Input!$1:$1,0)-1,10000,2),2,0),0)</f>
        <v>0</v>
      </c>
      <c r="I3855">
        <f ca="1">IFERROR(VLOOKUP($B3855,OFFSET(Input!$A$1,0,MATCH(Index!I$6,Input!$1:$1,0)-1,10000,2),2,0),0)</f>
        <v>0</v>
      </c>
      <c r="K3855">
        <f t="shared" ca="1" si="1530"/>
        <v>123.36242646565016</v>
      </c>
      <c r="L3855" s="30">
        <f t="shared" ca="1" si="1531"/>
        <v>146.74874568976128</v>
      </c>
      <c r="N3855">
        <f t="shared" ca="1" si="1540"/>
        <v>-5.7106962890566019E-4</v>
      </c>
      <c r="O3855">
        <f t="shared" ca="1" si="1541"/>
        <v>4.1673405398138198E-3</v>
      </c>
      <c r="Q3855">
        <f t="shared" ca="1" si="1499"/>
        <v>3.7653855220129845E-2</v>
      </c>
      <c r="R3855">
        <f t="shared" ca="1" si="1498"/>
        <v>9.6441679053680299E-2</v>
      </c>
      <c r="T3855">
        <f t="shared" ca="1" si="1509"/>
        <v>2.9495630053883358E-2</v>
      </c>
      <c r="U3855">
        <f t="shared" ca="1" si="1504"/>
        <v>0.11091920430582008</v>
      </c>
      <c r="W3855">
        <f t="shared" ca="1" si="1505"/>
        <v>0.44139307361708968</v>
      </c>
      <c r="X3855">
        <f t="shared" ca="1" si="1506"/>
        <v>0.35815449749720246</v>
      </c>
      <c r="Z3855">
        <f t="shared" ca="1" si="1517"/>
        <v>123.57242305588643</v>
      </c>
      <c r="AA3855">
        <f t="shared" ca="1" si="1517"/>
        <v>123.09310968651907</v>
      </c>
      <c r="AB3855">
        <f t="shared" ca="1" si="1517"/>
        <v>122.98772826327604</v>
      </c>
      <c r="AC3855">
        <f t="shared" ca="1" si="1518"/>
        <v>123.09310968651907</v>
      </c>
      <c r="AE3855">
        <f ca="1">IFERROR(VLOOKUP($B3855,OFFSET(Input!$A$1,0,MATCH(Index!AE$6&amp;" Index",Input!$1:$1,0)-1,10000,2),2,0),AE3854)</f>
        <v>11.66</v>
      </c>
      <c r="AF3855">
        <f t="shared" ca="1" si="1510"/>
        <v>10.021333333333333</v>
      </c>
      <c r="AG3855">
        <f t="shared" ca="1" si="1510"/>
        <v>9.9320000000000004</v>
      </c>
      <c r="AH3855">
        <f t="shared" ca="1" si="1510"/>
        <v>9.9260000000000019</v>
      </c>
      <c r="AI3855">
        <f t="shared" ca="1" si="1511"/>
        <v>9.9320000000000004</v>
      </c>
      <c r="AK3855">
        <f t="shared" ca="1" si="1512"/>
        <v>1</v>
      </c>
      <c r="AL3855">
        <f t="shared" ca="1" si="1513"/>
        <v>1</v>
      </c>
      <c r="AN3855" t="str">
        <f t="shared" ca="1" si="1521"/>
        <v>Not Down</v>
      </c>
      <c r="AO3855" t="str">
        <f t="shared" ca="1" si="1539"/>
        <v>Not Up</v>
      </c>
      <c r="AQ3855">
        <f t="shared" ca="1" si="1519"/>
        <v>1</v>
      </c>
      <c r="AR3855">
        <f t="shared" ca="1" si="1520"/>
        <v>0</v>
      </c>
      <c r="AT3855">
        <f t="shared" ca="1" si="1500"/>
        <v>1</v>
      </c>
      <c r="AU3855">
        <f t="shared" ca="1" si="1501"/>
        <v>0</v>
      </c>
      <c r="AW3855" s="34">
        <f t="shared" ca="1" si="1523"/>
        <v>3.8283280465003865E-2</v>
      </c>
      <c r="AX3855" s="34">
        <f t="shared" ca="1" si="1524"/>
        <v>3.0322617307394353E-2</v>
      </c>
      <c r="AY3855" s="18">
        <f t="shared" ca="1" si="1522"/>
        <v>3.8283280465003865E-2</v>
      </c>
      <c r="BA3855" s="6">
        <f t="shared" ca="1" si="1507"/>
        <v>1.3060531749808331</v>
      </c>
      <c r="BB3855">
        <f t="shared" ca="1" si="1508"/>
        <v>1.3376815118795575</v>
      </c>
      <c r="BC3855" t="str">
        <f t="shared" ref="BC3855:BC3918" ca="1" si="1549">IF($D3855=1,BD3854,BC3854)</f>
        <v>HYG UP Equity</v>
      </c>
      <c r="BD3855" t="str">
        <f t="shared" ref="BD3855:BD3918" ca="1" si="1550">IF($D3855=1,IF(AO3855="Up","TLT UP Equity",IF(AN3855="Down","TLT UP equity","HYG UP Equity")),BD3854)</f>
        <v>HYG UP Equity</v>
      </c>
      <c r="BF3855">
        <f t="shared" ca="1" si="1515"/>
        <v>1</v>
      </c>
      <c r="BG3855">
        <f t="shared" ca="1" si="1516"/>
        <v>0</v>
      </c>
      <c r="BI3855">
        <f t="shared" ca="1" si="1496"/>
        <v>1</v>
      </c>
      <c r="BJ3855">
        <f t="shared" ca="1" si="1497"/>
        <v>0</v>
      </c>
      <c r="BL3855">
        <f t="shared" ca="1" si="1502"/>
        <v>11.881335490250196</v>
      </c>
      <c r="BM3855">
        <f t="shared" ca="1" si="1503"/>
        <v>0</v>
      </c>
      <c r="BN3855" s="9">
        <f t="shared" ca="1" si="1547"/>
        <v>0.99999999999999989</v>
      </c>
      <c r="BO3855" s="9">
        <f t="shared" ca="1" si="1548"/>
        <v>0</v>
      </c>
      <c r="BP3855" s="9">
        <f t="shared" ca="1" si="1542"/>
        <v>0.99999999999999989</v>
      </c>
      <c r="BQ3855" s="9">
        <f t="shared" ca="1" si="1543"/>
        <v>0</v>
      </c>
      <c r="BR3855">
        <f t="shared" ca="1" si="1544"/>
        <v>1465.7103757297093</v>
      </c>
      <c r="BS3855">
        <f t="shared" ca="1" si="1545"/>
        <v>-5.7090659968028756E-4</v>
      </c>
      <c r="BT3855">
        <f t="shared" ca="1" si="1546"/>
        <v>7.2222222222222219E-5</v>
      </c>
      <c r="BU3855">
        <f t="shared" ca="1" si="1525"/>
        <v>0</v>
      </c>
      <c r="BV3855">
        <f t="shared" ca="1" si="1526"/>
        <v>0</v>
      </c>
      <c r="BW3855" s="35">
        <f ca="1">IFERROR(VLOOKUP($B3855,OFFSET(Input!$A$1,0,MATCH(Index!BW$6&amp;" Index",Input!$1:$1,0)-1,10000,2),2,0)/100,BW3854)</f>
        <v>1.4199999999999999E-2</v>
      </c>
      <c r="BX3855">
        <f t="shared" ca="1" si="1532"/>
        <v>0.11002549017186555</v>
      </c>
      <c r="BY3855">
        <f t="shared" ca="1" si="1533"/>
        <v>6.3269912672245243E-2</v>
      </c>
      <c r="BZ3855">
        <f t="shared" ca="1" si="1534"/>
        <v>-6.0676826540129826E-2</v>
      </c>
      <c r="CA3855">
        <f t="shared" ca="1" si="1535"/>
        <v>-0.86973616346090776</v>
      </c>
      <c r="CB3855">
        <f t="shared" ca="1" si="1536"/>
        <v>0</v>
      </c>
      <c r="CC3855">
        <f t="shared" ca="1" si="1537"/>
        <v>-1.1037083928451483</v>
      </c>
      <c r="CD3855">
        <f t="shared" ca="1" si="1538"/>
        <v>1137.7547197075692</v>
      </c>
      <c r="CE3855">
        <v>1137.7547197075601</v>
      </c>
      <c r="CF3855" t="b">
        <f t="shared" ca="1" si="1527"/>
        <v>1</v>
      </c>
    </row>
    <row r="3856" spans="2:84" x14ac:dyDescent="0.25">
      <c r="B3856" s="2">
        <v>43117</v>
      </c>
      <c r="C3856">
        <f t="shared" ca="1" si="1528"/>
        <v>0</v>
      </c>
      <c r="D3856">
        <f t="shared" ca="1" si="1529"/>
        <v>0</v>
      </c>
      <c r="E3856">
        <f ca="1">IF($B3856&lt;VLOOKUP(E$6&amp;" Equity",Param,4,0),"",IFERROR(VLOOKUP($B3856,OFFSET(Input!$A$1,0,MATCH(Index!E$6&amp;" Equity",Input!$1:$1,0)-1,10000,2),2,0),E3855))</f>
        <v>87.54</v>
      </c>
      <c r="F3856" s="33">
        <v>124.87</v>
      </c>
      <c r="H3856">
        <f ca="1">IFERROR(VLOOKUP($B3856,OFFSET(Input!$A$1,0,MATCH(Index!H$6,Input!$1:$1,0)-1,10000,2),2,0),0)</f>
        <v>0</v>
      </c>
      <c r="I3856">
        <f ca="1">IFERROR(VLOOKUP($B3856,OFFSET(Input!$A$1,0,MATCH(Index!I$6,Input!$1:$1,0)-1,10000,2),2,0),0)</f>
        <v>0</v>
      </c>
      <c r="K3856">
        <f t="shared" ca="1" si="1530"/>
        <v>123.37652019653849</v>
      </c>
      <c r="L3856" s="30">
        <f t="shared" ca="1" si="1531"/>
        <v>146.54923124024702</v>
      </c>
      <c r="N3856">
        <f t="shared" ca="1" si="1540"/>
        <v>1.1424001840262184E-4</v>
      </c>
      <c r="O3856">
        <f t="shared" ca="1" si="1541"/>
        <v>-1.3604899861675976E-3</v>
      </c>
      <c r="Q3856">
        <f t="shared" ca="1" si="1499"/>
        <v>3.7376194534117169E-2</v>
      </c>
      <c r="R3856">
        <f t="shared" ca="1" si="1498"/>
        <v>7.9853832767015187E-2</v>
      </c>
      <c r="T3856">
        <f t="shared" ca="1" si="1509"/>
        <v>2.9495608916897557E-2</v>
      </c>
      <c r="U3856">
        <f t="shared" ca="1" si="1504"/>
        <v>0.11022480607694447</v>
      </c>
      <c r="W3856">
        <f t="shared" ca="1" si="1505"/>
        <v>0.61974166520604856</v>
      </c>
      <c r="X3856">
        <f t="shared" ca="1" si="1506"/>
        <v>0.35814358091898735</v>
      </c>
      <c r="Z3856">
        <f t="shared" ca="1" si="1517"/>
        <v>123.60061051766311</v>
      </c>
      <c r="AA3856">
        <f t="shared" ca="1" si="1517"/>
        <v>123.14176614423309</v>
      </c>
      <c r="AB3856">
        <f t="shared" ca="1" si="1517"/>
        <v>123.01879356257608</v>
      </c>
      <c r="AC3856">
        <f t="shared" ca="1" si="1518"/>
        <v>123.14176614423309</v>
      </c>
      <c r="AE3856">
        <f ca="1">IFERROR(VLOOKUP($B3856,OFFSET(Input!$A$1,0,MATCH(Index!AE$6&amp;" Index",Input!$1:$1,0)-1,10000,2),2,0),AE3855)</f>
        <v>11.91</v>
      </c>
      <c r="AF3856">
        <f t="shared" ca="1" si="1510"/>
        <v>10.155333333333333</v>
      </c>
      <c r="AG3856">
        <f t="shared" ca="1" si="1510"/>
        <v>10.0565</v>
      </c>
      <c r="AH3856">
        <f t="shared" ca="1" si="1510"/>
        <v>10.019200000000001</v>
      </c>
      <c r="AI3856">
        <f t="shared" ca="1" si="1511"/>
        <v>10.0565</v>
      </c>
      <c r="AK3856">
        <f t="shared" ca="1" si="1512"/>
        <v>1</v>
      </c>
      <c r="AL3856">
        <f t="shared" ca="1" si="1513"/>
        <v>1</v>
      </c>
      <c r="AN3856" t="str">
        <f t="shared" ca="1" si="1521"/>
        <v>Not Down</v>
      </c>
      <c r="AO3856" t="str">
        <f t="shared" ca="1" si="1539"/>
        <v>Not Up</v>
      </c>
      <c r="AQ3856">
        <f t="shared" ca="1" si="1519"/>
        <v>1</v>
      </c>
      <c r="AR3856">
        <f t="shared" ca="1" si="1520"/>
        <v>0</v>
      </c>
      <c r="AT3856">
        <f t="shared" ca="1" si="1500"/>
        <v>1</v>
      </c>
      <c r="AU3856">
        <f t="shared" ca="1" si="1501"/>
        <v>0</v>
      </c>
      <c r="AW3856" s="34">
        <f t="shared" ca="1" si="1523"/>
        <v>3.7653855220129845E-2</v>
      </c>
      <c r="AX3856" s="34">
        <f t="shared" ca="1" si="1524"/>
        <v>2.9495630053883358E-2</v>
      </c>
      <c r="AY3856" s="18">
        <f t="shared" ca="1" si="1522"/>
        <v>3.7653855220129845E-2</v>
      </c>
      <c r="BA3856" s="6">
        <f t="shared" ca="1" si="1507"/>
        <v>1.3278852778206327</v>
      </c>
      <c r="BB3856">
        <f t="shared" ca="1" si="1508"/>
        <v>1.3376815118795575</v>
      </c>
      <c r="BC3856" t="str">
        <f t="shared" ca="1" si="1549"/>
        <v>HYG UP Equity</v>
      </c>
      <c r="BD3856" t="str">
        <f t="shared" ca="1" si="1550"/>
        <v>HYG UP Equity</v>
      </c>
      <c r="BF3856">
        <f t="shared" ca="1" si="1515"/>
        <v>1</v>
      </c>
      <c r="BG3856">
        <f t="shared" ca="1" si="1516"/>
        <v>0</v>
      </c>
      <c r="BI3856">
        <f t="shared" ref="BI3856:BI3919" ca="1" si="1551">IF($D3856=0,AQ3855,($D3856/5)*AQ3855+AT3855*(5-$D3856)/5)</f>
        <v>1</v>
      </c>
      <c r="BJ3856">
        <f t="shared" ref="BJ3856:BJ3919" ca="1" si="1552">IF($D3856=0,AR3855,($D3856/5)*AR3855+AU3855*(5-$D3856)/5)</f>
        <v>0</v>
      </c>
      <c r="BL3856">
        <f t="shared" ca="1" si="1502"/>
        <v>11.881335490250196</v>
      </c>
      <c r="BM3856">
        <f t="shared" ca="1" si="1503"/>
        <v>0</v>
      </c>
      <c r="BN3856" s="9">
        <f t="shared" ca="1" si="1547"/>
        <v>1</v>
      </c>
      <c r="BO3856" s="9">
        <f t="shared" ca="1" si="1548"/>
        <v>0</v>
      </c>
      <c r="BP3856" s="9">
        <f t="shared" ca="1" si="1542"/>
        <v>1</v>
      </c>
      <c r="BQ3856" s="9">
        <f t="shared" ca="1" si="1543"/>
        <v>0</v>
      </c>
      <c r="BR3856">
        <f t="shared" ca="1" si="1544"/>
        <v>1465.8778280747028</v>
      </c>
      <c r="BS3856">
        <f t="shared" ca="1" si="1545"/>
        <v>1.1424654404201817E-4</v>
      </c>
      <c r="BT3856">
        <f t="shared" ca="1" si="1546"/>
        <v>1.8055555555555558E-5</v>
      </c>
      <c r="BU3856">
        <f t="shared" ca="1" si="1525"/>
        <v>0</v>
      </c>
      <c r="BV3856">
        <f t="shared" ca="1" si="1526"/>
        <v>0</v>
      </c>
      <c r="BW3856" s="35">
        <f ca="1">IFERROR(VLOOKUP($B3856,OFFSET(Input!$A$1,0,MATCH(Index!BW$6&amp;" Index",Input!$1:$1,0)-1,10000,2),2,0)/100,BW3855)</f>
        <v>1.4199999999999999E-2</v>
      </c>
      <c r="BX3856">
        <f t="shared" ca="1" si="1532"/>
        <v>2.7479715134562231E-2</v>
      </c>
      <c r="BY3856">
        <f t="shared" ca="1" si="1533"/>
        <v>1.5802148884827349E-2</v>
      </c>
      <c r="BZ3856">
        <f t="shared" ca="1" si="1534"/>
        <v>-1.5154505614903191E-2</v>
      </c>
      <c r="CA3856">
        <f t="shared" ca="1" si="1535"/>
        <v>0.17387792226735935</v>
      </c>
      <c r="CB3856">
        <f t="shared" ca="1" si="1536"/>
        <v>0</v>
      </c>
      <c r="CC3856">
        <f t="shared" ca="1" si="1537"/>
        <v>0.11544155263306657</v>
      </c>
      <c r="CD3856">
        <f t="shared" ca="1" si="1538"/>
        <v>1137.8701612602022</v>
      </c>
      <c r="CE3856">
        <v>1137.8701612601899</v>
      </c>
      <c r="CF3856" t="b">
        <f t="shared" ca="1" si="1527"/>
        <v>1</v>
      </c>
    </row>
    <row r="3857" spans="2:84" x14ac:dyDescent="0.25">
      <c r="B3857" s="2">
        <v>43118</v>
      </c>
      <c r="C3857">
        <f t="shared" ca="1" si="1528"/>
        <v>0</v>
      </c>
      <c r="D3857">
        <f t="shared" ca="1" si="1529"/>
        <v>0</v>
      </c>
      <c r="E3857">
        <f ca="1">IF($B3857&lt;VLOOKUP(E$6&amp;" Equity",Param,4,0),"",IFERROR(VLOOKUP($B3857,OFFSET(Input!$A$1,0,MATCH(Index!E$6&amp;" Equity",Input!$1:$1,0)-1,10000,2),2,0),E3856))</f>
        <v>87.45</v>
      </c>
      <c r="F3857" s="33">
        <v>123.71</v>
      </c>
      <c r="H3857">
        <f ca="1">IFERROR(VLOOKUP($B3857,OFFSET(Input!$A$1,0,MATCH(Index!H$6,Input!$1:$1,0)-1,10000,2),2,0),0)</f>
        <v>0</v>
      </c>
      <c r="I3857">
        <f ca="1">IFERROR(VLOOKUP($B3857,OFFSET(Input!$A$1,0,MATCH(Index!I$6,Input!$1:$1,0)-1,10000,2),2,0),0)</f>
        <v>0</v>
      </c>
      <c r="K3857">
        <f t="shared" ca="1" si="1530"/>
        <v>123.24967661854342</v>
      </c>
      <c r="L3857" s="30">
        <f t="shared" ca="1" si="1531"/>
        <v>145.1878385259146</v>
      </c>
      <c r="N3857">
        <f t="shared" ca="1" si="1540"/>
        <v>-1.0286302981382539E-3</v>
      </c>
      <c r="O3857">
        <f t="shared" ca="1" si="1541"/>
        <v>-9.33307925231373E-3</v>
      </c>
      <c r="Q3857">
        <f t="shared" ca="1" si="1499"/>
        <v>2.9046450736447581E-2</v>
      </c>
      <c r="R3857">
        <f t="shared" ca="1" si="1498"/>
        <v>8.9433633547980534E-2</v>
      </c>
      <c r="T3857">
        <f t="shared" ca="1" si="1509"/>
        <v>2.9494363947057359E-2</v>
      </c>
      <c r="U3857">
        <f t="shared" ca="1" si="1504"/>
        <v>0.11041020883893375</v>
      </c>
      <c r="W3857">
        <f t="shared" ca="1" si="1505"/>
        <v>0.58319926375008069</v>
      </c>
      <c r="X3857">
        <f t="shared" ca="1" si="1506"/>
        <v>0.43124978117767176</v>
      </c>
      <c r="Z3857">
        <f t="shared" ca="1" si="1517"/>
        <v>123.55691995190925</v>
      </c>
      <c r="AA3857">
        <f t="shared" ca="1" si="1517"/>
        <v>123.17776445859731</v>
      </c>
      <c r="AB3857">
        <f t="shared" ca="1" si="1517"/>
        <v>123.04366228063186</v>
      </c>
      <c r="AC3857">
        <f t="shared" ca="1" si="1518"/>
        <v>123.17776445859731</v>
      </c>
      <c r="AE3857">
        <f ca="1">IFERROR(VLOOKUP($B3857,OFFSET(Input!$A$1,0,MATCH(Index!AE$6&amp;" Index",Input!$1:$1,0)-1,10000,2),2,0),AE3856)</f>
        <v>12.22</v>
      </c>
      <c r="AF3857">
        <f t="shared" ca="1" si="1510"/>
        <v>10.286666666666665</v>
      </c>
      <c r="AG3857">
        <f t="shared" ca="1" si="1510"/>
        <v>10.190999999999999</v>
      </c>
      <c r="AH3857">
        <f t="shared" ca="1" si="1510"/>
        <v>10.134400000000001</v>
      </c>
      <c r="AI3857">
        <f t="shared" ca="1" si="1511"/>
        <v>10.190999999999999</v>
      </c>
      <c r="AK3857">
        <f t="shared" ca="1" si="1512"/>
        <v>1</v>
      </c>
      <c r="AL3857">
        <f t="shared" ca="1" si="1513"/>
        <v>1</v>
      </c>
      <c r="AN3857" t="str">
        <f t="shared" ca="1" si="1521"/>
        <v>Not Down</v>
      </c>
      <c r="AO3857" t="str">
        <f t="shared" ca="1" si="1539"/>
        <v>Not Up</v>
      </c>
      <c r="AQ3857">
        <f t="shared" ca="1" si="1519"/>
        <v>1</v>
      </c>
      <c r="AR3857">
        <f t="shared" ca="1" si="1520"/>
        <v>0</v>
      </c>
      <c r="AT3857">
        <f t="shared" ca="1" si="1500"/>
        <v>1</v>
      </c>
      <c r="AU3857">
        <f t="shared" ca="1" si="1501"/>
        <v>0</v>
      </c>
      <c r="AW3857" s="34">
        <f t="shared" ca="1" si="1523"/>
        <v>3.7376194534117169E-2</v>
      </c>
      <c r="AX3857" s="34">
        <f t="shared" ca="1" si="1524"/>
        <v>2.9495608916897557E-2</v>
      </c>
      <c r="AY3857" s="18">
        <f t="shared" ca="1" si="1522"/>
        <v>3.7376194534117169E-2</v>
      </c>
      <c r="BA3857" s="6">
        <f t="shared" ca="1" si="1507"/>
        <v>1.337749886611912</v>
      </c>
      <c r="BB3857">
        <f t="shared" ca="1" si="1508"/>
        <v>1.3376815118795575</v>
      </c>
      <c r="BC3857" t="str">
        <f t="shared" ca="1" si="1549"/>
        <v>HYG UP Equity</v>
      </c>
      <c r="BD3857" t="str">
        <f t="shared" ca="1" si="1550"/>
        <v>HYG UP Equity</v>
      </c>
      <c r="BF3857">
        <f t="shared" ca="1" si="1515"/>
        <v>1</v>
      </c>
      <c r="BG3857">
        <f t="shared" ca="1" si="1516"/>
        <v>0</v>
      </c>
      <c r="BI3857">
        <f t="shared" ca="1" si="1551"/>
        <v>1</v>
      </c>
      <c r="BJ3857">
        <f t="shared" ca="1" si="1552"/>
        <v>0</v>
      </c>
      <c r="BL3857">
        <f t="shared" ca="1" si="1502"/>
        <v>11.881335490250196</v>
      </c>
      <c r="BM3857">
        <f t="shared" ca="1" si="1503"/>
        <v>0</v>
      </c>
      <c r="BN3857" s="9">
        <f t="shared" ca="1" si="1547"/>
        <v>1</v>
      </c>
      <c r="BO3857" s="9">
        <f t="shared" ca="1" si="1548"/>
        <v>0</v>
      </c>
      <c r="BP3857" s="9">
        <f t="shared" ca="1" si="1542"/>
        <v>1</v>
      </c>
      <c r="BQ3857" s="9">
        <f t="shared" ca="1" si="1543"/>
        <v>0</v>
      </c>
      <c r="BR3857">
        <f t="shared" ca="1" si="1544"/>
        <v>1464.3707569697597</v>
      </c>
      <c r="BS3857">
        <f t="shared" ca="1" si="1545"/>
        <v>-1.0281014393420662E-3</v>
      </c>
      <c r="BT3857">
        <f t="shared" ca="1" si="1546"/>
        <v>1.8055555555555558E-5</v>
      </c>
      <c r="BU3857">
        <f t="shared" ca="1" si="1525"/>
        <v>0</v>
      </c>
      <c r="BV3857">
        <f t="shared" ca="1" si="1526"/>
        <v>0</v>
      </c>
      <c r="BW3857" s="35">
        <f ca="1">IFERROR(VLOOKUP($B3857,OFFSET(Input!$A$1,0,MATCH(Index!BW$6&amp;" Index",Input!$1:$1,0)-1,10000,2),2,0)/100,BW3856)</f>
        <v>1.4199999999999999E-2</v>
      </c>
      <c r="BX3857">
        <f t="shared" ca="1" si="1532"/>
        <v>2.7482503346226924E-2</v>
      </c>
      <c r="BY3857">
        <f t="shared" ca="1" si="1533"/>
        <v>1.5803752239725032E-2</v>
      </c>
      <c r="BZ3857">
        <f t="shared" ca="1" si="1534"/>
        <v>-1.5156043257092027E-2</v>
      </c>
      <c r="CA3857">
        <f t="shared" ca="1" si="1535"/>
        <v>-1.5648812998326855</v>
      </c>
      <c r="CB3857">
        <f t="shared" ca="1" si="1536"/>
        <v>0</v>
      </c>
      <c r="CC3857">
        <f t="shared" ca="1" si="1537"/>
        <v>-1.6233235986757295</v>
      </c>
      <c r="CD3857">
        <f t="shared" ca="1" si="1538"/>
        <v>1136.2468376615263</v>
      </c>
      <c r="CE3857">
        <v>1136.24683766151</v>
      </c>
      <c r="CF3857" t="b">
        <f t="shared" ca="1" si="1527"/>
        <v>1</v>
      </c>
    </row>
    <row r="3858" spans="2:84" x14ac:dyDescent="0.25">
      <c r="B3858" s="2">
        <v>43119</v>
      </c>
      <c r="C3858">
        <f t="shared" ca="1" si="1528"/>
        <v>0</v>
      </c>
      <c r="D3858">
        <f t="shared" ca="1" si="1529"/>
        <v>0</v>
      </c>
      <c r="E3858">
        <f ca="1">IF($B3858&lt;VLOOKUP(E$6&amp;" Equity",Param,4,0),"",IFERROR(VLOOKUP($B3858,OFFSET(Input!$A$1,0,MATCH(Index!E$6&amp;" Equity",Input!$1:$1,0)-1,10000,2),2,0),E3857))</f>
        <v>87.54</v>
      </c>
      <c r="F3858" s="33">
        <v>123.06</v>
      </c>
      <c r="H3858">
        <f ca="1">IFERROR(VLOOKUP($B3858,OFFSET(Input!$A$1,0,MATCH(Index!H$6,Input!$1:$1,0)-1,10000,2),2,0),0)</f>
        <v>0</v>
      </c>
      <c r="I3858">
        <f ca="1">IFERROR(VLOOKUP($B3858,OFFSET(Input!$A$1,0,MATCH(Index!I$6,Input!$1:$1,0)-1,10000,2),2,0),0)</f>
        <v>0</v>
      </c>
      <c r="K3858">
        <f t="shared" ca="1" si="1530"/>
        <v>123.37652019653849</v>
      </c>
      <c r="L3858" s="30">
        <f t="shared" ca="1" si="1531"/>
        <v>144.42498916012491</v>
      </c>
      <c r="N3858">
        <f t="shared" ca="1" si="1540"/>
        <v>1.0286302981382426E-3</v>
      </c>
      <c r="O3858">
        <f t="shared" ca="1" si="1541"/>
        <v>-5.2680755623958995E-3</v>
      </c>
      <c r="Q3858">
        <f t="shared" ca="1" si="1499"/>
        <v>2.8228825182902734E-2</v>
      </c>
      <c r="R3858">
        <f t="shared" ca="1" si="1498"/>
        <v>9.3258279641767736E-2</v>
      </c>
      <c r="T3858">
        <f t="shared" ca="1" si="1509"/>
        <v>2.8802307675135537E-2</v>
      </c>
      <c r="U3858">
        <f t="shared" ca="1" si="1504"/>
        <v>0.10193844254321198</v>
      </c>
      <c r="W3858">
        <f t="shared" ca="1" si="1505"/>
        <v>0.5262019438616643</v>
      </c>
      <c r="X3858">
        <f t="shared" ca="1" si="1506"/>
        <v>0.33939068607769513</v>
      </c>
      <c r="Z3858">
        <f t="shared" ca="1" si="1517"/>
        <v>123.5047731476224</v>
      </c>
      <c r="AA3858">
        <f t="shared" ca="1" si="1517"/>
        <v>123.23273688076142</v>
      </c>
      <c r="AB3858">
        <f t="shared" ca="1" si="1517"/>
        <v>123.07585041805638</v>
      </c>
      <c r="AC3858">
        <f t="shared" ca="1" si="1518"/>
        <v>123.23273688076142</v>
      </c>
      <c r="AE3858">
        <f ca="1">IFERROR(VLOOKUP($B3858,OFFSET(Input!$A$1,0,MATCH(Index!AE$6&amp;" Index",Input!$1:$1,0)-1,10000,2),2,0),AE3857)</f>
        <v>11.27</v>
      </c>
      <c r="AF3858">
        <f t="shared" ca="1" si="1510"/>
        <v>10.34</v>
      </c>
      <c r="AG3858">
        <f t="shared" ca="1" si="1510"/>
        <v>10.253</v>
      </c>
      <c r="AH3858">
        <f t="shared" ca="1" si="1510"/>
        <v>10.188400000000001</v>
      </c>
      <c r="AI3858">
        <f t="shared" ca="1" si="1511"/>
        <v>10.253</v>
      </c>
      <c r="AK3858">
        <f t="shared" ca="1" si="1512"/>
        <v>1</v>
      </c>
      <c r="AL3858">
        <f t="shared" ca="1" si="1513"/>
        <v>1</v>
      </c>
      <c r="AN3858" t="str">
        <f t="shared" ca="1" si="1521"/>
        <v>Not Down</v>
      </c>
      <c r="AO3858" t="str">
        <f t="shared" ca="1" si="1539"/>
        <v>Not Up</v>
      </c>
      <c r="AQ3858">
        <f t="shared" ca="1" si="1519"/>
        <v>1</v>
      </c>
      <c r="AR3858">
        <f t="shared" ca="1" si="1520"/>
        <v>0</v>
      </c>
      <c r="AT3858">
        <f t="shared" ca="1" si="1500"/>
        <v>1</v>
      </c>
      <c r="AU3858">
        <f t="shared" ca="1" si="1501"/>
        <v>0</v>
      </c>
      <c r="AW3858" s="34">
        <f t="shared" ca="1" si="1523"/>
        <v>2.9046450736447581E-2</v>
      </c>
      <c r="AX3858" s="34">
        <f t="shared" ca="1" si="1524"/>
        <v>2.9494363947057359E-2</v>
      </c>
      <c r="AY3858" s="18">
        <f t="shared" ca="1" si="1522"/>
        <v>2.9494363947057359E-2</v>
      </c>
      <c r="BA3858" s="6">
        <f t="shared" ca="1" si="1507"/>
        <v>1.5</v>
      </c>
      <c r="BB3858">
        <f t="shared" ca="1" si="1508"/>
        <v>1.5</v>
      </c>
      <c r="BC3858" t="str">
        <f t="shared" ca="1" si="1549"/>
        <v>HYG UP Equity</v>
      </c>
      <c r="BD3858" t="str">
        <f t="shared" ca="1" si="1550"/>
        <v>HYG UP Equity</v>
      </c>
      <c r="BF3858">
        <f t="shared" ca="1" si="1515"/>
        <v>1</v>
      </c>
      <c r="BG3858">
        <f t="shared" ca="1" si="1516"/>
        <v>0</v>
      </c>
      <c r="BI3858">
        <f t="shared" ca="1" si="1551"/>
        <v>1</v>
      </c>
      <c r="BJ3858">
        <f t="shared" ca="1" si="1552"/>
        <v>0</v>
      </c>
      <c r="BL3858">
        <f t="shared" ca="1" si="1502"/>
        <v>11.881335490250196</v>
      </c>
      <c r="BM3858">
        <f t="shared" ca="1" si="1503"/>
        <v>0</v>
      </c>
      <c r="BN3858" s="9">
        <f t="shared" ca="1" si="1547"/>
        <v>1</v>
      </c>
      <c r="BO3858" s="9">
        <f t="shared" ca="1" si="1548"/>
        <v>0</v>
      </c>
      <c r="BP3858" s="9">
        <f t="shared" ca="1" si="1542"/>
        <v>1</v>
      </c>
      <c r="BQ3858" s="9">
        <f t="shared" ca="1" si="1543"/>
        <v>0</v>
      </c>
      <c r="BR3858">
        <f t="shared" ca="1" si="1544"/>
        <v>1465.8778280747028</v>
      </c>
      <c r="BS3858">
        <f t="shared" ca="1" si="1545"/>
        <v>1.0291595197255976E-3</v>
      </c>
      <c r="BT3858">
        <f t="shared" ca="1" si="1546"/>
        <v>1.8055555555555558E-5</v>
      </c>
      <c r="BU3858">
        <f t="shared" ca="1" si="1525"/>
        <v>3.2463697624088499E-5</v>
      </c>
      <c r="BV3858">
        <f t="shared" ca="1" si="1526"/>
        <v>0</v>
      </c>
      <c r="BW3858" s="35">
        <f ca="1">IFERROR(VLOOKUP($B3858,OFFSET(Input!$A$1,0,MATCH(Index!BW$6&amp;" Index",Input!$1:$1,0)-1,10000,2),2,0)/100,BW3857)</f>
        <v>1.4199999999999999E-2</v>
      </c>
      <c r="BX3858">
        <f t="shared" ca="1" si="1532"/>
        <v>2.7443295888512059E-2</v>
      </c>
      <c r="BY3858">
        <f t="shared" ca="1" si="1533"/>
        <v>1.5781206078632311E-2</v>
      </c>
      <c r="BZ3858">
        <f t="shared" ca="1" si="1534"/>
        <v>-1.5134421139279798E-2</v>
      </c>
      <c r="CA3858">
        <f t="shared" ca="1" si="1535"/>
        <v>1.5642570027493956</v>
      </c>
      <c r="CB3858">
        <f t="shared" ca="1" si="1536"/>
        <v>3.6886773764170565E-2</v>
      </c>
      <c r="CC3858">
        <f t="shared" ca="1" si="1537"/>
        <v>1.469011305878801</v>
      </c>
      <c r="CD3858">
        <f t="shared" ca="1" si="1538"/>
        <v>1137.7158489674052</v>
      </c>
      <c r="CE3858">
        <v>1137.71584896739</v>
      </c>
      <c r="CF3858" t="b">
        <f t="shared" ca="1" si="1527"/>
        <v>1</v>
      </c>
    </row>
    <row r="3859" spans="2:84" x14ac:dyDescent="0.25">
      <c r="B3859" s="2">
        <v>43122</v>
      </c>
      <c r="C3859">
        <f t="shared" ca="1" si="1528"/>
        <v>0</v>
      </c>
      <c r="D3859">
        <f t="shared" ca="1" si="1529"/>
        <v>0</v>
      </c>
      <c r="E3859">
        <f ca="1">IF($B3859&lt;VLOOKUP(E$6&amp;" Equity",Param,4,0),"",IFERROR(VLOOKUP($B3859,OFFSET(Input!$A$1,0,MATCH(Index!E$6&amp;" Equity",Input!$1:$1,0)-1,10000,2),2,0),E3858))</f>
        <v>87.62</v>
      </c>
      <c r="F3859" s="33">
        <v>123.18</v>
      </c>
      <c r="H3859">
        <f ca="1">IFERROR(VLOOKUP($B3859,OFFSET(Input!$A$1,0,MATCH(Index!H$6,Input!$1:$1,0)-1,10000,2),2,0),0)</f>
        <v>0</v>
      </c>
      <c r="I3859">
        <f ca="1">IFERROR(VLOOKUP($B3859,OFFSET(Input!$A$1,0,MATCH(Index!I$6,Input!$1:$1,0)-1,10000,2),2,0),0)</f>
        <v>0</v>
      </c>
      <c r="K3859">
        <f t="shared" ca="1" si="1530"/>
        <v>123.48927004364523</v>
      </c>
      <c r="L3859" s="30">
        <f t="shared" ca="1" si="1531"/>
        <v>144.56582288919378</v>
      </c>
      <c r="N3859">
        <f t="shared" ca="1" si="1540"/>
        <v>9.1345062300316859E-4</v>
      </c>
      <c r="O3859">
        <f t="shared" ca="1" si="1541"/>
        <v>9.7465894655291135E-4</v>
      </c>
      <c r="Q3859">
        <f t="shared" ca="1" si="1499"/>
        <v>2.8392998829019942E-2</v>
      </c>
      <c r="R3859">
        <f t="shared" ca="1" si="1498"/>
        <v>9.2276603178423164E-2</v>
      </c>
      <c r="T3859">
        <f t="shared" ca="1" si="1509"/>
        <v>2.8843687312355482E-2</v>
      </c>
      <c r="U3859">
        <f t="shared" ca="1" si="1504"/>
        <v>9.4027742957349947E-2</v>
      </c>
      <c r="W3859">
        <f t="shared" ca="1" si="1505"/>
        <v>0.55605421766285146</v>
      </c>
      <c r="X3859">
        <f t="shared" ca="1" si="1506"/>
        <v>0.41310071181923624</v>
      </c>
      <c r="Z3859">
        <f t="shared" ca="1" si="1517"/>
        <v>123.45544508951323</v>
      </c>
      <c r="AA3859">
        <f t="shared" ca="1" si="1517"/>
        <v>123.28843437848636</v>
      </c>
      <c r="AB3859">
        <f t="shared" ca="1" si="1517"/>
        <v>123.10974145405399</v>
      </c>
      <c r="AC3859">
        <f t="shared" ca="1" si="1518"/>
        <v>123.28843437848636</v>
      </c>
      <c r="AE3859">
        <f ca="1">IFERROR(VLOOKUP($B3859,OFFSET(Input!$A$1,0,MATCH(Index!AE$6&amp;" Index",Input!$1:$1,0)-1,10000,2),2,0),AE3858)</f>
        <v>11.03</v>
      </c>
      <c r="AF3859">
        <f t="shared" ca="1" si="1510"/>
        <v>10.396666666666667</v>
      </c>
      <c r="AG3859">
        <f t="shared" ca="1" si="1510"/>
        <v>10.3185</v>
      </c>
      <c r="AH3859">
        <f t="shared" ca="1" si="1510"/>
        <v>10.222399999999999</v>
      </c>
      <c r="AI3859">
        <f t="shared" ca="1" si="1511"/>
        <v>10.3185</v>
      </c>
      <c r="AK3859">
        <f t="shared" ca="1" si="1512"/>
        <v>1</v>
      </c>
      <c r="AL3859">
        <f t="shared" ca="1" si="1513"/>
        <v>1</v>
      </c>
      <c r="AN3859" t="str">
        <f t="shared" ca="1" si="1521"/>
        <v>Not Down</v>
      </c>
      <c r="AO3859" t="str">
        <f t="shared" ca="1" si="1539"/>
        <v>Not Up</v>
      </c>
      <c r="AQ3859">
        <f t="shared" ca="1" si="1519"/>
        <v>1</v>
      </c>
      <c r="AR3859">
        <f t="shared" ca="1" si="1520"/>
        <v>0</v>
      </c>
      <c r="AT3859">
        <f t="shared" ca="1" si="1500"/>
        <v>1</v>
      </c>
      <c r="AU3859">
        <f t="shared" ca="1" si="1501"/>
        <v>0</v>
      </c>
      <c r="AW3859" s="34">
        <f t="shared" ca="1" si="1523"/>
        <v>2.8228825182902734E-2</v>
      </c>
      <c r="AX3859" s="34">
        <f t="shared" ca="1" si="1524"/>
        <v>2.8802307675135537E-2</v>
      </c>
      <c r="AY3859" s="18">
        <f t="shared" ca="1" si="1522"/>
        <v>2.8802307675135537E-2</v>
      </c>
      <c r="BA3859" s="6">
        <f t="shared" ca="1" si="1507"/>
        <v>1.5</v>
      </c>
      <c r="BB3859">
        <f t="shared" ca="1" si="1508"/>
        <v>1.5</v>
      </c>
      <c r="BC3859" t="str">
        <f t="shared" ca="1" si="1549"/>
        <v>HYG UP Equity</v>
      </c>
      <c r="BD3859" t="str">
        <f t="shared" ca="1" si="1550"/>
        <v>HYG UP Equity</v>
      </c>
      <c r="BF3859">
        <f t="shared" ca="1" si="1515"/>
        <v>1</v>
      </c>
      <c r="BG3859">
        <f t="shared" ca="1" si="1516"/>
        <v>0</v>
      </c>
      <c r="BI3859">
        <f t="shared" ca="1" si="1551"/>
        <v>1</v>
      </c>
      <c r="BJ3859">
        <f t="shared" ca="1" si="1552"/>
        <v>0</v>
      </c>
      <c r="BL3859">
        <f t="shared" ca="1" si="1502"/>
        <v>11.881335490250196</v>
      </c>
      <c r="BM3859">
        <f t="shared" ca="1" si="1503"/>
        <v>0</v>
      </c>
      <c r="BN3859" s="9">
        <f t="shared" ca="1" si="1547"/>
        <v>1</v>
      </c>
      <c r="BO3859" s="9">
        <f t="shared" ca="1" si="1548"/>
        <v>0</v>
      </c>
      <c r="BP3859" s="9">
        <f t="shared" ca="1" si="1542"/>
        <v>1</v>
      </c>
      <c r="BQ3859" s="9">
        <f t="shared" ca="1" si="1543"/>
        <v>0</v>
      </c>
      <c r="BR3859">
        <f t="shared" ca="1" si="1544"/>
        <v>1467.2174468346525</v>
      </c>
      <c r="BS3859">
        <f t="shared" ca="1" si="1545"/>
        <v>9.1386794608183664E-4</v>
      </c>
      <c r="BT3859">
        <f t="shared" ca="1" si="1546"/>
        <v>5.4166666666666671E-5</v>
      </c>
      <c r="BU3859">
        <f t="shared" ca="1" si="1525"/>
        <v>0</v>
      </c>
      <c r="BV3859">
        <f t="shared" ca="1" si="1526"/>
        <v>0</v>
      </c>
      <c r="BW3859" s="35">
        <f ca="1">IFERROR(VLOOKUP($B3859,OFFSET(Input!$A$1,0,MATCH(Index!BW$6&amp;" Index",Input!$1:$1,0)-1,10000,2),2,0)/100,BW3858)</f>
        <v>1.4199999999999999E-2</v>
      </c>
      <c r="BX3859">
        <f t="shared" ca="1" si="1532"/>
        <v>9.2439412728601691E-2</v>
      </c>
      <c r="BY3859">
        <f t="shared" ca="1" si="1533"/>
        <v>4.7404827040308552E-2</v>
      </c>
      <c r="BZ3859">
        <f t="shared" ca="1" si="1534"/>
        <v>-6.7314854397238139E-2</v>
      </c>
      <c r="CA3859">
        <f t="shared" ca="1" si="1535"/>
        <v>1.5595830691808934</v>
      </c>
      <c r="CB3859">
        <f t="shared" ca="1" si="1536"/>
        <v>0</v>
      </c>
      <c r="CC3859">
        <f t="shared" ca="1" si="1537"/>
        <v>1.3524239750147451</v>
      </c>
      <c r="CD3859">
        <f t="shared" ca="1" si="1538"/>
        <v>1139.06827294242</v>
      </c>
      <c r="CE3859">
        <v>1139.06827294241</v>
      </c>
      <c r="CF3859" t="b">
        <f t="shared" ca="1" si="1527"/>
        <v>1</v>
      </c>
    </row>
    <row r="3860" spans="2:84" x14ac:dyDescent="0.25">
      <c r="B3860" s="2">
        <v>43123</v>
      </c>
      <c r="C3860">
        <f t="shared" ca="1" si="1528"/>
        <v>0</v>
      </c>
      <c r="D3860">
        <f t="shared" ca="1" si="1529"/>
        <v>0</v>
      </c>
      <c r="E3860">
        <f ca="1">IF($B3860&lt;VLOOKUP(E$6&amp;" Equity",Param,4,0),"",IFERROR(VLOOKUP($B3860,OFFSET(Input!$A$1,0,MATCH(Index!E$6&amp;" Equity",Input!$1:$1,0)-1,10000,2),2,0),E3859))</f>
        <v>87.88</v>
      </c>
      <c r="F3860" s="33">
        <v>123.71</v>
      </c>
      <c r="H3860">
        <f ca="1">IFERROR(VLOOKUP($B3860,OFFSET(Input!$A$1,0,MATCH(Index!H$6,Input!$1:$1,0)-1,10000,2),2,0),0)</f>
        <v>0</v>
      </c>
      <c r="I3860">
        <f ca="1">IFERROR(VLOOKUP($B3860,OFFSET(Input!$A$1,0,MATCH(Index!I$6,Input!$1:$1,0)-1,10000,2),2,0),0)</f>
        <v>0</v>
      </c>
      <c r="K3860">
        <f t="shared" ca="1" si="1530"/>
        <v>123.8557070467421</v>
      </c>
      <c r="L3860" s="30">
        <f t="shared" ca="1" si="1531"/>
        <v>145.1878385259146</v>
      </c>
      <c r="N3860">
        <f t="shared" ca="1" si="1540"/>
        <v>2.9629651306570487E-3</v>
      </c>
      <c r="O3860">
        <f t="shared" ca="1" si="1541"/>
        <v>4.29341661584293E-3</v>
      </c>
      <c r="Q3860">
        <f t="shared" ca="1" si="1499"/>
        <v>3.1802962800509954E-2</v>
      </c>
      <c r="R3860">
        <f t="shared" ref="R3860:R3923" ca="1" si="1553">SQRT(SUMPRODUCT(OFFSET(O3860,0,0,-R$5,1),OFFSET(O3860,0,0,-R$5,1))*252/R$5)</f>
        <v>9.4706291672200307E-2</v>
      </c>
      <c r="T3860">
        <f t="shared" ca="1" si="1509"/>
        <v>3.0478457995009759E-2</v>
      </c>
      <c r="U3860">
        <f t="shared" ca="1" si="1504"/>
        <v>9.3006727873014061E-2</v>
      </c>
      <c r="W3860">
        <f t="shared" ca="1" si="1505"/>
        <v>0.58589219789402458</v>
      </c>
      <c r="X3860">
        <f t="shared" ca="1" si="1506"/>
        <v>0.42497727493705817</v>
      </c>
      <c r="Z3860">
        <f t="shared" ca="1" si="1517"/>
        <v>123.45262634333555</v>
      </c>
      <c r="AA3860">
        <f t="shared" ca="1" si="1517"/>
        <v>123.35608428675042</v>
      </c>
      <c r="AB3860">
        <f t="shared" ca="1" si="1517"/>
        <v>123.16839551329558</v>
      </c>
      <c r="AC3860">
        <f t="shared" ca="1" si="1518"/>
        <v>123.35608428675042</v>
      </c>
      <c r="AE3860">
        <f ca="1">IFERROR(VLOOKUP($B3860,OFFSET(Input!$A$1,0,MATCH(Index!AE$6&amp;" Index",Input!$1:$1,0)-1,10000,2),2,0),AE3859)</f>
        <v>11.1</v>
      </c>
      <c r="AF3860">
        <f t="shared" ca="1" si="1510"/>
        <v>10.400666666666666</v>
      </c>
      <c r="AG3860">
        <f t="shared" ca="1" si="1510"/>
        <v>10.3925</v>
      </c>
      <c r="AH3860">
        <f t="shared" ca="1" si="1510"/>
        <v>10.2468</v>
      </c>
      <c r="AI3860">
        <f t="shared" ca="1" si="1511"/>
        <v>10.3925</v>
      </c>
      <c r="AK3860">
        <f t="shared" ca="1" si="1512"/>
        <v>1</v>
      </c>
      <c r="AL3860">
        <f t="shared" ca="1" si="1513"/>
        <v>1</v>
      </c>
      <c r="AN3860" t="str">
        <f t="shared" ca="1" si="1521"/>
        <v>Not Down</v>
      </c>
      <c r="AO3860" t="str">
        <f t="shared" ca="1" si="1539"/>
        <v>Not Up</v>
      </c>
      <c r="AQ3860">
        <f t="shared" ca="1" si="1519"/>
        <v>1</v>
      </c>
      <c r="AR3860">
        <f t="shared" ca="1" si="1520"/>
        <v>0</v>
      </c>
      <c r="AT3860">
        <f t="shared" ca="1" si="1500"/>
        <v>1</v>
      </c>
      <c r="AU3860">
        <f t="shared" ca="1" si="1501"/>
        <v>0</v>
      </c>
      <c r="AW3860" s="34">
        <f t="shared" ca="1" si="1523"/>
        <v>2.8392998829019942E-2</v>
      </c>
      <c r="AX3860" s="34">
        <f t="shared" ca="1" si="1524"/>
        <v>2.8843687312355482E-2</v>
      </c>
      <c r="AY3860" s="18">
        <f t="shared" ca="1" si="1522"/>
        <v>2.8843687312355482E-2</v>
      </c>
      <c r="BA3860" s="6">
        <f t="shared" ca="1" si="1507"/>
        <v>1.5</v>
      </c>
      <c r="BB3860">
        <f t="shared" ca="1" si="1508"/>
        <v>1.5</v>
      </c>
      <c r="BC3860" t="str">
        <f t="shared" ca="1" si="1549"/>
        <v>HYG UP Equity</v>
      </c>
      <c r="BD3860" t="str">
        <f t="shared" ca="1" si="1550"/>
        <v>HYG UP Equity</v>
      </c>
      <c r="BF3860">
        <f t="shared" ca="1" si="1515"/>
        <v>1</v>
      </c>
      <c r="BG3860">
        <f t="shared" ca="1" si="1516"/>
        <v>0</v>
      </c>
      <c r="BI3860">
        <f t="shared" ca="1" si="1551"/>
        <v>1</v>
      </c>
      <c r="BJ3860">
        <f t="shared" ca="1" si="1552"/>
        <v>0</v>
      </c>
      <c r="BL3860">
        <f t="shared" ca="1" si="1502"/>
        <v>11.881335490250196</v>
      </c>
      <c r="BM3860">
        <f t="shared" ca="1" si="1503"/>
        <v>0</v>
      </c>
      <c r="BN3860" s="9">
        <f t="shared" ca="1" si="1547"/>
        <v>0.99999999999999989</v>
      </c>
      <c r="BO3860" s="9">
        <f t="shared" ca="1" si="1548"/>
        <v>0</v>
      </c>
      <c r="BP3860" s="9">
        <f t="shared" ca="1" si="1542"/>
        <v>0.99999999999999989</v>
      </c>
      <c r="BQ3860" s="9">
        <f t="shared" ca="1" si="1543"/>
        <v>0</v>
      </c>
      <c r="BR3860">
        <f t="shared" ca="1" si="1544"/>
        <v>1471.5712078044883</v>
      </c>
      <c r="BS3860">
        <f t="shared" ca="1" si="1545"/>
        <v>2.9673590504450953E-3</v>
      </c>
      <c r="BT3860">
        <f t="shared" ca="1" si="1546"/>
        <v>1.8055555555555555E-5</v>
      </c>
      <c r="BU3860">
        <f t="shared" ca="1" si="1525"/>
        <v>0</v>
      </c>
      <c r="BV3860">
        <f t="shared" ca="1" si="1526"/>
        <v>0</v>
      </c>
      <c r="BW3860" s="35">
        <f ca="1">IFERROR(VLOOKUP($B3860,OFFSET(Input!$A$1,0,MATCH(Index!BW$6&amp;" Index",Input!$1:$1,0)-1,10000,2),2,0)/100,BW3859)</f>
        <v>1.4199999999999999E-2</v>
      </c>
      <c r="BX3860">
        <f t="shared" ca="1" si="1532"/>
        <v>3.0849765725523871E-2</v>
      </c>
      <c r="BY3860">
        <f t="shared" ca="1" si="1533"/>
        <v>1.5820392679755834E-2</v>
      </c>
      <c r="BZ3860">
        <f t="shared" ca="1" si="1534"/>
        <v>-2.2464957605253282E-2</v>
      </c>
      <c r="CA3860">
        <f t="shared" ca="1" si="1535"/>
        <v>5.0700368231858306</v>
      </c>
      <c r="CB3860">
        <f t="shared" ca="1" si="1536"/>
        <v>0</v>
      </c>
      <c r="CC3860">
        <f t="shared" ca="1" si="1537"/>
        <v>5.0009017071752977</v>
      </c>
      <c r="CD3860">
        <f t="shared" ca="1" si="1538"/>
        <v>1144.0691746495952</v>
      </c>
      <c r="CE3860">
        <v>1144.06917464958</v>
      </c>
      <c r="CF3860" t="b">
        <f t="shared" ca="1" si="1527"/>
        <v>1</v>
      </c>
    </row>
    <row r="3861" spans="2:84" x14ac:dyDescent="0.25">
      <c r="B3861" s="2">
        <v>43124</v>
      </c>
      <c r="C3861">
        <f t="shared" ca="1" si="1528"/>
        <v>0</v>
      </c>
      <c r="D3861">
        <f t="shared" ca="1" si="1529"/>
        <v>0</v>
      </c>
      <c r="E3861">
        <f ca="1">IF($B3861&lt;VLOOKUP(E$6&amp;" Equity",Param,4,0),"",IFERROR(VLOOKUP($B3861,OFFSET(Input!$A$1,0,MATCH(Index!E$6&amp;" Equity",Input!$1:$1,0)-1,10000,2),2,0),E3860))</f>
        <v>87.75</v>
      </c>
      <c r="F3861" s="33">
        <v>123.04</v>
      </c>
      <c r="H3861">
        <f ca="1">IFERROR(VLOOKUP($B3861,OFFSET(Input!$A$1,0,MATCH(Index!H$6,Input!$1:$1,0)-1,10000,2),2,0),0)</f>
        <v>0</v>
      </c>
      <c r="I3861">
        <f ca="1">IFERROR(VLOOKUP($B3861,OFFSET(Input!$A$1,0,MATCH(Index!I$6,Input!$1:$1,0)-1,10000,2),2,0),0)</f>
        <v>0</v>
      </c>
      <c r="K3861">
        <f t="shared" ca="1" si="1530"/>
        <v>123.67248854519367</v>
      </c>
      <c r="L3861" s="30">
        <f t="shared" ca="1" si="1531"/>
        <v>144.40151687194677</v>
      </c>
      <c r="N3861">
        <f t="shared" ca="1" si="1540"/>
        <v>-1.4803851704342195E-3</v>
      </c>
      <c r="O3861">
        <f t="shared" ca="1" si="1541"/>
        <v>-5.4306111174062931E-3</v>
      </c>
      <c r="Q3861">
        <f t="shared" ref="Q3861:Q3924" ca="1" si="1554">SQRT(SUMPRODUCT(OFFSET(N3861,0,0,-Q$5,1),OFFSET(N3861,0,0,-Q$5,1))*252/Q$5)</f>
        <v>2.8777709155987232E-2</v>
      </c>
      <c r="R3861">
        <f t="shared" ca="1" si="1553"/>
        <v>7.1728867905857807E-2</v>
      </c>
      <c r="T3861">
        <f t="shared" ca="1" si="1509"/>
        <v>3.0755260046944916E-2</v>
      </c>
      <c r="U3861">
        <f t="shared" ca="1" si="1504"/>
        <v>9.4860012267933877E-2</v>
      </c>
      <c r="W3861">
        <f t="shared" ca="1" si="1505"/>
        <v>0.44741782552311377</v>
      </c>
      <c r="X3861">
        <f t="shared" ca="1" si="1506"/>
        <v>0.44222809453220402</v>
      </c>
      <c r="Z3861">
        <f t="shared" ca="1" si="1517"/>
        <v>123.46953882040154</v>
      </c>
      <c r="AA3861">
        <f t="shared" ca="1" si="1517"/>
        <v>123.40893577758168</v>
      </c>
      <c r="AB3861">
        <f t="shared" ca="1" si="1517"/>
        <v>123.219159413413</v>
      </c>
      <c r="AC3861">
        <f t="shared" ca="1" si="1518"/>
        <v>123.40893577758168</v>
      </c>
      <c r="AE3861">
        <f ca="1">IFERROR(VLOOKUP($B3861,OFFSET(Input!$A$1,0,MATCH(Index!AE$6&amp;" Index",Input!$1:$1,0)-1,10000,2),2,0),AE3860)</f>
        <v>11.47</v>
      </c>
      <c r="AF3861">
        <f t="shared" ca="1" si="1510"/>
        <v>10.513999999999999</v>
      </c>
      <c r="AG3861">
        <f t="shared" ca="1" si="1510"/>
        <v>10.471</v>
      </c>
      <c r="AH3861">
        <f t="shared" ca="1" si="1510"/>
        <v>10.328800000000001</v>
      </c>
      <c r="AI3861">
        <f t="shared" ca="1" si="1511"/>
        <v>10.471</v>
      </c>
      <c r="AK3861">
        <f t="shared" ca="1" si="1512"/>
        <v>1</v>
      </c>
      <c r="AL3861">
        <f t="shared" ca="1" si="1513"/>
        <v>1</v>
      </c>
      <c r="AN3861" t="str">
        <f t="shared" ca="1" si="1521"/>
        <v>Not Down</v>
      </c>
      <c r="AO3861" t="str">
        <f t="shared" ca="1" si="1539"/>
        <v>Not Up</v>
      </c>
      <c r="AQ3861">
        <f t="shared" ca="1" si="1519"/>
        <v>1</v>
      </c>
      <c r="AR3861">
        <f t="shared" ca="1" si="1520"/>
        <v>0</v>
      </c>
      <c r="AT3861">
        <f t="shared" ca="1" si="1500"/>
        <v>1</v>
      </c>
      <c r="AU3861">
        <f t="shared" ca="1" si="1501"/>
        <v>0</v>
      </c>
      <c r="AW3861" s="34">
        <f t="shared" ca="1" si="1523"/>
        <v>3.1802962800509954E-2</v>
      </c>
      <c r="AX3861" s="34">
        <f t="shared" ca="1" si="1524"/>
        <v>3.0478457995009759E-2</v>
      </c>
      <c r="AY3861" s="18">
        <f t="shared" ca="1" si="1522"/>
        <v>3.1802962800509954E-2</v>
      </c>
      <c r="BA3861" s="6">
        <f t="shared" ca="1" si="1507"/>
        <v>1.5</v>
      </c>
      <c r="BB3861">
        <f t="shared" ca="1" si="1508"/>
        <v>1.5</v>
      </c>
      <c r="BC3861" t="str">
        <f t="shared" ca="1" si="1549"/>
        <v>HYG UP Equity</v>
      </c>
      <c r="BD3861" t="str">
        <f t="shared" ca="1" si="1550"/>
        <v>HYG UP Equity</v>
      </c>
      <c r="BF3861">
        <f t="shared" ca="1" si="1515"/>
        <v>1</v>
      </c>
      <c r="BG3861">
        <f t="shared" ca="1" si="1516"/>
        <v>0</v>
      </c>
      <c r="BI3861">
        <f t="shared" ca="1" si="1551"/>
        <v>1</v>
      </c>
      <c r="BJ3861">
        <f t="shared" ca="1" si="1552"/>
        <v>0</v>
      </c>
      <c r="BL3861">
        <f t="shared" ca="1" si="1502"/>
        <v>11.881335490250196</v>
      </c>
      <c r="BM3861">
        <f t="shared" ca="1" si="1503"/>
        <v>0</v>
      </c>
      <c r="BN3861" s="9">
        <f t="shared" ca="1" si="1547"/>
        <v>0.99999999999999989</v>
      </c>
      <c r="BO3861" s="9">
        <f t="shared" ca="1" si="1548"/>
        <v>0</v>
      </c>
      <c r="BP3861" s="9">
        <f t="shared" ca="1" si="1542"/>
        <v>0.99999999999999989</v>
      </c>
      <c r="BQ3861" s="9">
        <f t="shared" ca="1" si="1543"/>
        <v>0</v>
      </c>
      <c r="BR3861">
        <f t="shared" ca="1" si="1544"/>
        <v>1469.3943273195705</v>
      </c>
      <c r="BS3861">
        <f t="shared" ca="1" si="1545"/>
        <v>-1.4792899408283544E-3</v>
      </c>
      <c r="BT3861">
        <f t="shared" ca="1" si="1546"/>
        <v>1.8055555555555555E-5</v>
      </c>
      <c r="BU3861">
        <f t="shared" ca="1" si="1525"/>
        <v>0</v>
      </c>
      <c r="BV3861">
        <f t="shared" ca="1" si="1526"/>
        <v>0</v>
      </c>
      <c r="BW3861" s="35">
        <f ca="1">IFERROR(VLOOKUP($B3861,OFFSET(Input!$A$1,0,MATCH(Index!BW$6&amp;" Index",Input!$1:$1,0)-1,10000,2),2,0)/100,BW3860)</f>
        <v>1.4199999999999999E-2</v>
      </c>
      <c r="BX3861">
        <f t="shared" ca="1" si="1532"/>
        <v>3.0985206813426536E-2</v>
      </c>
      <c r="BY3861">
        <f t="shared" ca="1" si="1533"/>
        <v>1.5889849647911045E-2</v>
      </c>
      <c r="BZ3861">
        <f t="shared" ca="1" si="1534"/>
        <v>-2.2563586500033681E-2</v>
      </c>
      <c r="CA3861">
        <f t="shared" ca="1" si="1535"/>
        <v>-2.5386150325064158</v>
      </c>
      <c r="CB3861">
        <f t="shared" ca="1" si="1536"/>
        <v>0</v>
      </c>
      <c r="CC3861">
        <f t="shared" ca="1" si="1537"/>
        <v>-2.6080536754677874</v>
      </c>
      <c r="CD3861">
        <f t="shared" ca="1" si="1538"/>
        <v>1141.4611209741274</v>
      </c>
      <c r="CE3861">
        <v>1141.4611209741099</v>
      </c>
      <c r="CF3861" t="b">
        <f t="shared" ca="1" si="1527"/>
        <v>1</v>
      </c>
    </row>
    <row r="3862" spans="2:84" x14ac:dyDescent="0.25">
      <c r="B3862" s="2">
        <v>43125</v>
      </c>
      <c r="C3862">
        <f t="shared" ca="1" si="1528"/>
        <v>0</v>
      </c>
      <c r="D3862">
        <f t="shared" ca="1" si="1529"/>
        <v>0</v>
      </c>
      <c r="E3862">
        <f ca="1">IF($B3862&lt;VLOOKUP(E$6&amp;" Equity",Param,4,0),"",IFERROR(VLOOKUP($B3862,OFFSET(Input!$A$1,0,MATCH(Index!E$6&amp;" Equity",Input!$1:$1,0)-1,10000,2),2,0),E3861))</f>
        <v>87.69</v>
      </c>
      <c r="F3862" s="33">
        <v>124.05</v>
      </c>
      <c r="H3862">
        <f ca="1">IFERROR(VLOOKUP($B3862,OFFSET(Input!$A$1,0,MATCH(Index!H$6,Input!$1:$1,0)-1,10000,2),2,0),0)</f>
        <v>0</v>
      </c>
      <c r="I3862">
        <f ca="1">IFERROR(VLOOKUP($B3862,OFFSET(Input!$A$1,0,MATCH(Index!I$6,Input!$1:$1,0)-1,10000,2),2,0),0)</f>
        <v>0</v>
      </c>
      <c r="K3862">
        <f t="shared" ca="1" si="1530"/>
        <v>123.58792615986361</v>
      </c>
      <c r="L3862" s="30">
        <f t="shared" ca="1" si="1531"/>
        <v>145.58686742494305</v>
      </c>
      <c r="N3862">
        <f t="shared" ca="1" si="1540"/>
        <v>-6.8399455471099377E-4</v>
      </c>
      <c r="O3862">
        <f t="shared" ca="1" si="1541"/>
        <v>8.1752043804760085E-3</v>
      </c>
      <c r="Q3862">
        <f t="shared" ca="1" si="1554"/>
        <v>2.6855551801214406E-2</v>
      </c>
      <c r="R3862">
        <f t="shared" ca="1" si="1553"/>
        <v>8.2415388932645939E-2</v>
      </c>
      <c r="T3862">
        <f t="shared" ca="1" si="1509"/>
        <v>3.0392264115705642E-2</v>
      </c>
      <c r="U3862">
        <f t="shared" ca="1" si="1504"/>
        <v>9.8641036378387947E-2</v>
      </c>
      <c r="W3862">
        <f t="shared" ca="1" si="1505"/>
        <v>0.32368224642298055</v>
      </c>
      <c r="X3862">
        <f t="shared" ca="1" si="1506"/>
        <v>0.38827232145871171</v>
      </c>
      <c r="Z3862">
        <f t="shared" ca="1" si="1517"/>
        <v>123.5047731476224</v>
      </c>
      <c r="AA3862">
        <f t="shared" ca="1" si="1517"/>
        <v>123.44839822406902</v>
      </c>
      <c r="AB3862">
        <f t="shared" ca="1" si="1517"/>
        <v>123.26148804655718</v>
      </c>
      <c r="AC3862">
        <f t="shared" ca="1" si="1518"/>
        <v>123.44839822406902</v>
      </c>
      <c r="AE3862">
        <f ca="1">IFERROR(VLOOKUP($B3862,OFFSET(Input!$A$1,0,MATCH(Index!AE$6&amp;" Index",Input!$1:$1,0)-1,10000,2),2,0),AE3861)</f>
        <v>11.58</v>
      </c>
      <c r="AF3862">
        <f t="shared" ca="1" si="1510"/>
        <v>10.676</v>
      </c>
      <c r="AG3862">
        <f t="shared" ca="1" si="1510"/>
        <v>10.5375</v>
      </c>
      <c r="AH3862">
        <f t="shared" ca="1" si="1510"/>
        <v>10.4108</v>
      </c>
      <c r="AI3862">
        <f t="shared" ca="1" si="1511"/>
        <v>10.5375</v>
      </c>
      <c r="AK3862">
        <f t="shared" ca="1" si="1512"/>
        <v>1</v>
      </c>
      <c r="AL3862">
        <f t="shared" ca="1" si="1513"/>
        <v>1</v>
      </c>
      <c r="AN3862" t="str">
        <f t="shared" ca="1" si="1521"/>
        <v>Not Down</v>
      </c>
      <c r="AO3862" t="str">
        <f t="shared" ca="1" si="1539"/>
        <v>Not Up</v>
      </c>
      <c r="AQ3862">
        <f t="shared" ca="1" si="1519"/>
        <v>1</v>
      </c>
      <c r="AR3862">
        <f t="shared" ca="1" si="1520"/>
        <v>0</v>
      </c>
      <c r="AT3862">
        <f t="shared" ca="1" si="1500"/>
        <v>1</v>
      </c>
      <c r="AU3862">
        <f t="shared" ca="1" si="1501"/>
        <v>0</v>
      </c>
      <c r="AW3862" s="34">
        <f t="shared" ca="1" si="1523"/>
        <v>2.8777709155987232E-2</v>
      </c>
      <c r="AX3862" s="34">
        <f t="shared" ca="1" si="1524"/>
        <v>3.0755260046944916E-2</v>
      </c>
      <c r="AY3862" s="18">
        <f t="shared" ca="1" si="1522"/>
        <v>3.0755260046944916E-2</v>
      </c>
      <c r="BA3862" s="6">
        <f t="shared" ca="1" si="1507"/>
        <v>1.5</v>
      </c>
      <c r="BB3862">
        <f t="shared" ca="1" si="1508"/>
        <v>1.5</v>
      </c>
      <c r="BC3862" t="str">
        <f t="shared" ca="1" si="1549"/>
        <v>HYG UP Equity</v>
      </c>
      <c r="BD3862" t="str">
        <f t="shared" ca="1" si="1550"/>
        <v>HYG UP Equity</v>
      </c>
      <c r="BF3862">
        <f t="shared" ca="1" si="1515"/>
        <v>1</v>
      </c>
      <c r="BG3862">
        <f t="shared" ca="1" si="1516"/>
        <v>0</v>
      </c>
      <c r="BI3862">
        <f t="shared" ca="1" si="1551"/>
        <v>1</v>
      </c>
      <c r="BJ3862">
        <f t="shared" ca="1" si="1552"/>
        <v>0</v>
      </c>
      <c r="BL3862">
        <f t="shared" ca="1" si="1502"/>
        <v>11.881335490250196</v>
      </c>
      <c r="BM3862">
        <f t="shared" ca="1" si="1503"/>
        <v>0</v>
      </c>
      <c r="BN3862" s="9">
        <f t="shared" ca="1" si="1547"/>
        <v>1</v>
      </c>
      <c r="BO3862" s="9">
        <f t="shared" ca="1" si="1548"/>
        <v>0</v>
      </c>
      <c r="BP3862" s="9">
        <f t="shared" ca="1" si="1542"/>
        <v>1</v>
      </c>
      <c r="BQ3862" s="9">
        <f t="shared" ca="1" si="1543"/>
        <v>0</v>
      </c>
      <c r="BR3862">
        <f t="shared" ca="1" si="1544"/>
        <v>1468.3896132496081</v>
      </c>
      <c r="BS3862">
        <f t="shared" ca="1" si="1545"/>
        <v>-6.8376068376085897E-4</v>
      </c>
      <c r="BT3862">
        <f t="shared" ca="1" si="1546"/>
        <v>1.8055555555555558E-5</v>
      </c>
      <c r="BU3862">
        <f t="shared" ca="1" si="1525"/>
        <v>0</v>
      </c>
      <c r="BV3862">
        <f t="shared" ca="1" si="1526"/>
        <v>0</v>
      </c>
      <c r="BW3862" s="35">
        <f ca="1">IFERROR(VLOOKUP($B3862,OFFSET(Input!$A$1,0,MATCH(Index!BW$6&amp;" Index",Input!$1:$1,0)-1,10000,2),2,0)/100,BW3861)</f>
        <v>1.4199999999999999E-2</v>
      </c>
      <c r="BX3862">
        <f t="shared" ca="1" si="1532"/>
        <v>3.0914572026382623E-2</v>
      </c>
      <c r="BY3862">
        <f t="shared" ca="1" si="1533"/>
        <v>1.5853626680196214E-2</v>
      </c>
      <c r="BZ3862">
        <f t="shared" ca="1" si="1534"/>
        <v>-2.2512149885878623E-2</v>
      </c>
      <c r="CA3862">
        <f t="shared" ca="1" si="1535"/>
        <v>-1.1707293548455588</v>
      </c>
      <c r="CB3862">
        <f t="shared" ca="1" si="1536"/>
        <v>0</v>
      </c>
      <c r="CC3862">
        <f t="shared" ca="1" si="1537"/>
        <v>-1.2400097034380164</v>
      </c>
      <c r="CD3862">
        <f t="shared" ca="1" si="1538"/>
        <v>1140.2211112706893</v>
      </c>
      <c r="CE3862">
        <v>1140.22111127068</v>
      </c>
      <c r="CF3862" t="b">
        <f t="shared" ca="1" si="1527"/>
        <v>1</v>
      </c>
    </row>
    <row r="3863" spans="2:84" x14ac:dyDescent="0.25">
      <c r="B3863" s="2">
        <v>43126</v>
      </c>
      <c r="C3863">
        <f t="shared" ca="1" si="1528"/>
        <v>0</v>
      </c>
      <c r="D3863">
        <f t="shared" ca="1" si="1529"/>
        <v>0</v>
      </c>
      <c r="E3863">
        <f ca="1">IF($B3863&lt;VLOOKUP(E$6&amp;" Equity",Param,4,0),"",IFERROR(VLOOKUP($B3863,OFFSET(Input!$A$1,0,MATCH(Index!E$6&amp;" Equity",Input!$1:$1,0)-1,10000,2),2,0),E3862))</f>
        <v>87.76</v>
      </c>
      <c r="F3863" s="33">
        <v>123.59</v>
      </c>
      <c r="H3863">
        <f ca="1">IFERROR(VLOOKUP($B3863,OFFSET(Input!$A$1,0,MATCH(Index!H$6,Input!$1:$1,0)-1,10000,2),2,0),0)</f>
        <v>0</v>
      </c>
      <c r="I3863">
        <f ca="1">IFERROR(VLOOKUP($B3863,OFFSET(Input!$A$1,0,MATCH(Index!I$6,Input!$1:$1,0)-1,10000,2),2,0),0)</f>
        <v>0</v>
      </c>
      <c r="K3863">
        <f t="shared" ca="1" si="1530"/>
        <v>123.68658227608202</v>
      </c>
      <c r="L3863" s="30">
        <f t="shared" ca="1" si="1531"/>
        <v>145.04700479684573</v>
      </c>
      <c r="N3863">
        <f t="shared" ca="1" si="1540"/>
        <v>7.9794817571064844E-4</v>
      </c>
      <c r="O3863">
        <f t="shared" ca="1" si="1541"/>
        <v>-3.715074536165844E-3</v>
      </c>
      <c r="Q3863">
        <f t="shared" ca="1" si="1554"/>
        <v>2.1470757075708682E-2</v>
      </c>
      <c r="R3863">
        <f t="shared" ca="1" si="1553"/>
        <v>8.1940193698814792E-2</v>
      </c>
      <c r="T3863">
        <f t="shared" ca="1" si="1509"/>
        <v>3.0480453920264983E-2</v>
      </c>
      <c r="U3863">
        <f t="shared" ca="1" si="1504"/>
        <v>8.8282160088174702E-2</v>
      </c>
      <c r="W3863">
        <f t="shared" ca="1" si="1505"/>
        <v>0.16977068935034359</v>
      </c>
      <c r="X3863">
        <f t="shared" ca="1" si="1506"/>
        <v>0.39088243846355958</v>
      </c>
      <c r="Z3863">
        <f t="shared" ca="1" si="1517"/>
        <v>123.50900126688889</v>
      </c>
      <c r="AA3863">
        <f t="shared" ca="1" si="1517"/>
        <v>123.48997473018963</v>
      </c>
      <c r="AB3863">
        <f t="shared" ca="1" si="1517"/>
        <v>123.31786846747019</v>
      </c>
      <c r="AC3863">
        <f t="shared" ca="1" si="1518"/>
        <v>123.48997473018963</v>
      </c>
      <c r="AE3863">
        <f ca="1">IFERROR(VLOOKUP($B3863,OFFSET(Input!$A$1,0,MATCH(Index!AE$6&amp;" Index",Input!$1:$1,0)-1,10000,2),2,0),AE3862)</f>
        <v>11.08</v>
      </c>
      <c r="AF3863">
        <f t="shared" ca="1" si="1510"/>
        <v>10.800000000000002</v>
      </c>
      <c r="AG3863">
        <f t="shared" ca="1" si="1510"/>
        <v>10.568000000000001</v>
      </c>
      <c r="AH3863">
        <f t="shared" ca="1" si="1510"/>
        <v>10.4528</v>
      </c>
      <c r="AI3863">
        <f t="shared" ca="1" si="1511"/>
        <v>10.568000000000001</v>
      </c>
      <c r="AK3863">
        <f t="shared" ca="1" si="1512"/>
        <v>1</v>
      </c>
      <c r="AL3863">
        <f t="shared" ca="1" si="1513"/>
        <v>1</v>
      </c>
      <c r="AN3863" t="str">
        <f t="shared" ca="1" si="1521"/>
        <v>Not Down</v>
      </c>
      <c r="AO3863" t="str">
        <f t="shared" ca="1" si="1539"/>
        <v>Not Up</v>
      </c>
      <c r="AQ3863">
        <f t="shared" ca="1" si="1519"/>
        <v>1</v>
      </c>
      <c r="AR3863">
        <f t="shared" ca="1" si="1520"/>
        <v>0</v>
      </c>
      <c r="AT3863">
        <f t="shared" ca="1" si="1500"/>
        <v>1</v>
      </c>
      <c r="AU3863">
        <f t="shared" ca="1" si="1501"/>
        <v>0</v>
      </c>
      <c r="AW3863" s="34">
        <f t="shared" ca="1" si="1523"/>
        <v>2.6855551801214406E-2</v>
      </c>
      <c r="AX3863" s="34">
        <f t="shared" ca="1" si="1524"/>
        <v>3.0392264115705642E-2</v>
      </c>
      <c r="AY3863" s="18">
        <f t="shared" ca="1" si="1522"/>
        <v>3.0392264115705642E-2</v>
      </c>
      <c r="BA3863" s="6">
        <f t="shared" ca="1" si="1507"/>
        <v>1.5</v>
      </c>
      <c r="BB3863">
        <f t="shared" ca="1" si="1508"/>
        <v>1.5</v>
      </c>
      <c r="BC3863" t="str">
        <f t="shared" ca="1" si="1549"/>
        <v>HYG UP Equity</v>
      </c>
      <c r="BD3863" t="str">
        <f t="shared" ca="1" si="1550"/>
        <v>HYG UP Equity</v>
      </c>
      <c r="BF3863">
        <f t="shared" ca="1" si="1515"/>
        <v>1</v>
      </c>
      <c r="BG3863">
        <f t="shared" ca="1" si="1516"/>
        <v>0</v>
      </c>
      <c r="BI3863">
        <f t="shared" ca="1" si="1551"/>
        <v>1</v>
      </c>
      <c r="BJ3863">
        <f t="shared" ca="1" si="1552"/>
        <v>0</v>
      </c>
      <c r="BL3863">
        <f t="shared" ca="1" si="1502"/>
        <v>11.881335490250196</v>
      </c>
      <c r="BM3863">
        <f t="shared" ca="1" si="1503"/>
        <v>0</v>
      </c>
      <c r="BN3863" s="9">
        <f t="shared" ca="1" si="1547"/>
        <v>0.99999999999999989</v>
      </c>
      <c r="BO3863" s="9">
        <f t="shared" ca="1" si="1548"/>
        <v>0</v>
      </c>
      <c r="BP3863" s="9">
        <f t="shared" ca="1" si="1542"/>
        <v>0.99999999999999989</v>
      </c>
      <c r="BQ3863" s="9">
        <f t="shared" ca="1" si="1543"/>
        <v>0</v>
      </c>
      <c r="BR3863">
        <f t="shared" ca="1" si="1544"/>
        <v>1469.5617796645643</v>
      </c>
      <c r="BS3863">
        <f t="shared" ca="1" si="1545"/>
        <v>7.982666210517575E-4</v>
      </c>
      <c r="BT3863">
        <f t="shared" ca="1" si="1546"/>
        <v>1.8055555555555555E-5</v>
      </c>
      <c r="BU3863">
        <f t="shared" ca="1" si="1525"/>
        <v>0</v>
      </c>
      <c r="BV3863">
        <f t="shared" ca="1" si="1526"/>
        <v>0</v>
      </c>
      <c r="BW3863" s="35">
        <f ca="1">IFERROR(VLOOKUP($B3863,OFFSET(Input!$A$1,0,MATCH(Index!BW$6&amp;" Index",Input!$1:$1,0)-1,10000,2),2,0)/100,BW3862)</f>
        <v>1.4199999999999999E-2</v>
      </c>
      <c r="BX3863">
        <f t="shared" ca="1" si="1532"/>
        <v>3.0880988430247835E-2</v>
      </c>
      <c r="BY3863">
        <f t="shared" ca="1" si="1533"/>
        <v>1.5836404323204021E-2</v>
      </c>
      <c r="BZ3863">
        <f t="shared" ca="1" si="1534"/>
        <v>-2.2487694138949705E-2</v>
      </c>
      <c r="CA3863">
        <f t="shared" ca="1" si="1535"/>
        <v>1.3653006806188999</v>
      </c>
      <c r="CB3863">
        <f t="shared" ca="1" si="1536"/>
        <v>0</v>
      </c>
      <c r="CC3863">
        <f t="shared" ca="1" si="1537"/>
        <v>1.2960955937264982</v>
      </c>
      <c r="CD3863">
        <f t="shared" ca="1" si="1538"/>
        <v>1141.5172068644158</v>
      </c>
      <c r="CE3863">
        <v>1141.5172068643999</v>
      </c>
      <c r="CF3863" t="b">
        <f t="shared" ca="1" si="1527"/>
        <v>1</v>
      </c>
    </row>
    <row r="3864" spans="2:84" x14ac:dyDescent="0.25">
      <c r="B3864" s="2">
        <v>43129</v>
      </c>
      <c r="C3864">
        <f t="shared" ca="1" si="1528"/>
        <v>0</v>
      </c>
      <c r="D3864">
        <f t="shared" ca="1" si="1529"/>
        <v>0</v>
      </c>
      <c r="E3864">
        <f ca="1">IF($B3864&lt;VLOOKUP(E$6&amp;" Equity",Param,4,0),"",IFERROR(VLOOKUP($B3864,OFFSET(Input!$A$1,0,MATCH(Index!E$6&amp;" Equity",Input!$1:$1,0)-1,10000,2),2,0),E3863))</f>
        <v>87.45</v>
      </c>
      <c r="F3864" s="33">
        <v>122.73</v>
      </c>
      <c r="H3864">
        <f ca="1">IFERROR(VLOOKUP($B3864,OFFSET(Input!$A$1,0,MATCH(Index!H$6,Input!$1:$1,0)-1,10000,2),2,0),0)</f>
        <v>0</v>
      </c>
      <c r="I3864">
        <f ca="1">IFERROR(VLOOKUP($B3864,OFFSET(Input!$A$1,0,MATCH(Index!I$6,Input!$1:$1,0)-1,10000,2),2,0),0)</f>
        <v>0</v>
      </c>
      <c r="K3864">
        <f t="shared" ca="1" si="1530"/>
        <v>123.24967661854343</v>
      </c>
      <c r="L3864" s="30">
        <f t="shared" ca="1" si="1531"/>
        <v>144.0376964051855</v>
      </c>
      <c r="N3864">
        <f t="shared" ca="1" si="1540"/>
        <v>-3.5386145023638084E-3</v>
      </c>
      <c r="O3864">
        <f t="shared" ca="1" si="1541"/>
        <v>-6.9828149922271619E-3</v>
      </c>
      <c r="Q3864">
        <f t="shared" ca="1" si="1554"/>
        <v>2.6509377252462111E-2</v>
      </c>
      <c r="R3864">
        <f t="shared" ca="1" si="1553"/>
        <v>8.8719473470522767E-2</v>
      </c>
      <c r="T3864">
        <f t="shared" ca="1" si="1509"/>
        <v>3.2926863238665033E-2</v>
      </c>
      <c r="U3864">
        <f t="shared" ca="1" si="1504"/>
        <v>9.1643968527321568E-2</v>
      </c>
      <c r="W3864">
        <f t="shared" ca="1" si="1505"/>
        <v>0.42270036308668785</v>
      </c>
      <c r="X3864">
        <f t="shared" ca="1" si="1506"/>
        <v>0.45007965742647721</v>
      </c>
      <c r="Z3864">
        <f t="shared" ca="1" si="1517"/>
        <v>123.49067941673407</v>
      </c>
      <c r="AA3864">
        <f t="shared" ca="1" si="1517"/>
        <v>123.51252469961098</v>
      </c>
      <c r="AB3864">
        <f t="shared" ca="1" si="1517"/>
        <v>123.35284272864608</v>
      </c>
      <c r="AC3864">
        <f t="shared" ca="1" si="1518"/>
        <v>123.51252469961098</v>
      </c>
      <c r="AE3864">
        <f ca="1">IFERROR(VLOOKUP($B3864,OFFSET(Input!$A$1,0,MATCH(Index!AE$6&amp;" Index",Input!$1:$1,0)-1,10000,2),2,0),AE3863)</f>
        <v>13.84</v>
      </c>
      <c r="AF3864">
        <f t="shared" ca="1" si="1510"/>
        <v>11.108000000000002</v>
      </c>
      <c r="AG3864">
        <f t="shared" ca="1" si="1510"/>
        <v>10.751000000000001</v>
      </c>
      <c r="AH3864">
        <f t="shared" ca="1" si="1510"/>
        <v>10.617599999999999</v>
      </c>
      <c r="AI3864">
        <f t="shared" ca="1" si="1511"/>
        <v>10.751000000000001</v>
      </c>
      <c r="AK3864">
        <f t="shared" ca="1" si="1512"/>
        <v>-1</v>
      </c>
      <c r="AL3864">
        <f t="shared" ca="1" si="1513"/>
        <v>1</v>
      </c>
      <c r="AN3864" t="str">
        <f t="shared" ca="1" si="1521"/>
        <v>Not Down</v>
      </c>
      <c r="AO3864" t="str">
        <f t="shared" ca="1" si="1539"/>
        <v>Not Up</v>
      </c>
      <c r="AQ3864">
        <f t="shared" ca="1" si="1519"/>
        <v>1</v>
      </c>
      <c r="AR3864">
        <f t="shared" ca="1" si="1520"/>
        <v>0</v>
      </c>
      <c r="AT3864">
        <f t="shared" ref="AT3864:AT3927" ca="1" si="1555">IF($C3864=1,AQ3863,AT3863)</f>
        <v>1</v>
      </c>
      <c r="AU3864">
        <f t="shared" ref="AU3864:AU3927" ca="1" si="1556">IF($C3864=1,AR3863,AU3863)</f>
        <v>0</v>
      </c>
      <c r="AW3864" s="34">
        <f t="shared" ca="1" si="1523"/>
        <v>2.1470757075708682E-2</v>
      </c>
      <c r="AX3864" s="34">
        <f t="shared" ca="1" si="1524"/>
        <v>3.0480453920264983E-2</v>
      </c>
      <c r="AY3864" s="18">
        <f t="shared" ca="1" si="1522"/>
        <v>3.0480453920264983E-2</v>
      </c>
      <c r="BA3864" s="6">
        <f t="shared" ca="1" si="1507"/>
        <v>1.5</v>
      </c>
      <c r="BB3864">
        <f t="shared" ca="1" si="1508"/>
        <v>1.5</v>
      </c>
      <c r="BC3864" t="str">
        <f t="shared" ca="1" si="1549"/>
        <v>HYG UP Equity</v>
      </c>
      <c r="BD3864" t="str">
        <f t="shared" ca="1" si="1550"/>
        <v>HYG UP Equity</v>
      </c>
      <c r="BF3864">
        <f t="shared" ca="1" si="1515"/>
        <v>1</v>
      </c>
      <c r="BG3864">
        <f t="shared" ca="1" si="1516"/>
        <v>0</v>
      </c>
      <c r="BI3864">
        <f t="shared" ca="1" si="1551"/>
        <v>1</v>
      </c>
      <c r="BJ3864">
        <f t="shared" ca="1" si="1552"/>
        <v>0</v>
      </c>
      <c r="BL3864">
        <f t="shared" ca="1" si="1502"/>
        <v>11.881335490250196</v>
      </c>
      <c r="BM3864">
        <f t="shared" ca="1" si="1503"/>
        <v>0</v>
      </c>
      <c r="BN3864" s="9">
        <f t="shared" ca="1" si="1547"/>
        <v>0.99999999999999989</v>
      </c>
      <c r="BO3864" s="9">
        <f t="shared" ca="1" si="1548"/>
        <v>0</v>
      </c>
      <c r="BP3864" s="9">
        <f t="shared" ca="1" si="1542"/>
        <v>0.99999999999999989</v>
      </c>
      <c r="BQ3864" s="9">
        <f t="shared" ca="1" si="1543"/>
        <v>0</v>
      </c>
      <c r="BR3864">
        <f t="shared" ca="1" si="1544"/>
        <v>1464.3707569697599</v>
      </c>
      <c r="BS3864">
        <f t="shared" ca="1" si="1545"/>
        <v>-3.5323609845032689E-3</v>
      </c>
      <c r="BT3864">
        <f t="shared" ca="1" si="1546"/>
        <v>5.4166666666666664E-5</v>
      </c>
      <c r="BU3864">
        <f t="shared" ca="1" si="1525"/>
        <v>0</v>
      </c>
      <c r="BV3864">
        <f t="shared" ca="1" si="1526"/>
        <v>0</v>
      </c>
      <c r="BW3864" s="35">
        <f ca="1">IFERROR(VLOOKUP($B3864,OFFSET(Input!$A$1,0,MATCH(Index!BW$6&amp;" Index",Input!$1:$1,0)-1,10000,2),2,0)/100,BW3863)</f>
        <v>1.4199999999999999E-2</v>
      </c>
      <c r="BX3864">
        <f t="shared" ca="1" si="1532"/>
        <v>9.2748273057733782E-2</v>
      </c>
      <c r="BY3864">
        <f t="shared" ca="1" si="1533"/>
        <v>4.7563216952683993E-2</v>
      </c>
      <c r="BZ3864">
        <f t="shared" ca="1" si="1534"/>
        <v>-6.7539768072811271E-2</v>
      </c>
      <c r="CA3864">
        <f t="shared" ca="1" si="1535"/>
        <v>-6.0483762670005143</v>
      </c>
      <c r="CB3864">
        <f t="shared" ca="1" si="1536"/>
        <v>0</v>
      </c>
      <c r="CC3864">
        <f t="shared" ca="1" si="1537"/>
        <v>-6.2562275250837436</v>
      </c>
      <c r="CD3864">
        <f t="shared" ca="1" si="1538"/>
        <v>1135.2609793393322</v>
      </c>
      <c r="CE3864">
        <v>1135.2609793393201</v>
      </c>
      <c r="CF3864" t="b">
        <f t="shared" ca="1" si="1527"/>
        <v>1</v>
      </c>
    </row>
    <row r="3865" spans="2:84" x14ac:dyDescent="0.25">
      <c r="B3865" s="2">
        <v>43130</v>
      </c>
      <c r="C3865">
        <f t="shared" ca="1" si="1528"/>
        <v>0</v>
      </c>
      <c r="D3865">
        <f t="shared" ca="1" si="1529"/>
        <v>0</v>
      </c>
      <c r="E3865">
        <f ca="1">IF($B3865&lt;VLOOKUP(E$6&amp;" Equity",Param,4,0),"",IFERROR(VLOOKUP($B3865,OFFSET(Input!$A$1,0,MATCH(Index!E$6&amp;" Equity",Input!$1:$1,0)-1,10000,2),2,0),E3864))</f>
        <v>87.15</v>
      </c>
      <c r="F3865" s="33">
        <v>122.01</v>
      </c>
      <c r="H3865">
        <f ca="1">IFERROR(VLOOKUP($B3865,OFFSET(Input!$A$1,0,MATCH(Index!H$6,Input!$1:$1,0)-1,10000,2),2,0),0)</f>
        <v>0</v>
      </c>
      <c r="I3865">
        <f ca="1">IFERROR(VLOOKUP($B3865,OFFSET(Input!$A$1,0,MATCH(Index!I$6,Input!$1:$1,0)-1,10000,2),2,0),0)</f>
        <v>0</v>
      </c>
      <c r="K3865">
        <f t="shared" ca="1" si="1530"/>
        <v>122.82686469189321</v>
      </c>
      <c r="L3865" s="30">
        <f t="shared" ca="1" si="1531"/>
        <v>143.19269403077229</v>
      </c>
      <c r="N3865">
        <f t="shared" ca="1" si="1540"/>
        <v>-3.4364294985810982E-3</v>
      </c>
      <c r="O3865">
        <f t="shared" ca="1" si="1541"/>
        <v>-5.8838120221739948E-3</v>
      </c>
      <c r="Q3865">
        <f t="shared" ca="1" si="1554"/>
        <v>3.1497886392429328E-2</v>
      </c>
      <c r="R3865">
        <f t="shared" ca="1" si="1553"/>
        <v>9.1136756551195533E-2</v>
      </c>
      <c r="T3865">
        <f t="shared" ca="1" si="1509"/>
        <v>3.4712603331707094E-2</v>
      </c>
      <c r="U3865">
        <f t="shared" ca="1" si="1504"/>
        <v>9.3826717552531275E-2</v>
      </c>
      <c r="W3865">
        <f t="shared" ca="1" si="1505"/>
        <v>0.54470784959069452</v>
      </c>
      <c r="X3865">
        <f t="shared" ca="1" si="1506"/>
        <v>0.48611474069796257</v>
      </c>
      <c r="Z3865">
        <f t="shared" ca="1" si="1517"/>
        <v>123.43712323935839</v>
      </c>
      <c r="AA3865">
        <f t="shared" ca="1" si="1517"/>
        <v>123.50477314762239</v>
      </c>
      <c r="AB3865">
        <f t="shared" ca="1" si="1517"/>
        <v>123.36580896106335</v>
      </c>
      <c r="AC3865">
        <f t="shared" ca="1" si="1518"/>
        <v>123.50477314762239</v>
      </c>
      <c r="AE3865">
        <f ca="1">IFERROR(VLOOKUP($B3865,OFFSET(Input!$A$1,0,MATCH(Index!AE$6&amp;" Index",Input!$1:$1,0)-1,10000,2),2,0),AE3864)</f>
        <v>14.79</v>
      </c>
      <c r="AF3865">
        <f t="shared" ca="1" si="1510"/>
        <v>11.459333333333332</v>
      </c>
      <c r="AG3865">
        <f t="shared" ca="1" si="1510"/>
        <v>10.938500000000001</v>
      </c>
      <c r="AH3865">
        <f t="shared" ca="1" si="1510"/>
        <v>10.824400000000001</v>
      </c>
      <c r="AI3865">
        <f t="shared" ca="1" si="1511"/>
        <v>10.938500000000001</v>
      </c>
      <c r="AK3865">
        <f t="shared" ca="1" si="1512"/>
        <v>-1</v>
      </c>
      <c r="AL3865">
        <f t="shared" ca="1" si="1513"/>
        <v>1</v>
      </c>
      <c r="AN3865" t="str">
        <f t="shared" ca="1" si="1521"/>
        <v>Not Down</v>
      </c>
      <c r="AO3865" t="str">
        <f t="shared" ca="1" si="1539"/>
        <v>Not Up</v>
      </c>
      <c r="AQ3865">
        <f t="shared" ca="1" si="1519"/>
        <v>1</v>
      </c>
      <c r="AR3865">
        <f t="shared" ca="1" si="1520"/>
        <v>0</v>
      </c>
      <c r="AT3865">
        <f t="shared" ca="1" si="1555"/>
        <v>1</v>
      </c>
      <c r="AU3865">
        <f t="shared" ca="1" si="1556"/>
        <v>0</v>
      </c>
      <c r="AW3865" s="34">
        <f t="shared" ca="1" si="1523"/>
        <v>2.6509377252462111E-2</v>
      </c>
      <c r="AX3865" s="34">
        <f t="shared" ca="1" si="1524"/>
        <v>3.2926863238665033E-2</v>
      </c>
      <c r="AY3865" s="18">
        <f t="shared" ca="1" si="1522"/>
        <v>3.2926863238665033E-2</v>
      </c>
      <c r="BA3865" s="6">
        <f t="shared" ca="1" si="1507"/>
        <v>1.5</v>
      </c>
      <c r="BB3865">
        <f t="shared" ca="1" si="1508"/>
        <v>1.5</v>
      </c>
      <c r="BC3865" t="str">
        <f t="shared" ca="1" si="1549"/>
        <v>HYG UP Equity</v>
      </c>
      <c r="BD3865" t="str">
        <f t="shared" ca="1" si="1550"/>
        <v>HYG UP Equity</v>
      </c>
      <c r="BF3865">
        <f t="shared" ca="1" si="1515"/>
        <v>1</v>
      </c>
      <c r="BG3865">
        <f t="shared" ca="1" si="1516"/>
        <v>0</v>
      </c>
      <c r="BI3865">
        <f t="shared" ca="1" si="1551"/>
        <v>1</v>
      </c>
      <c r="BJ3865">
        <f t="shared" ca="1" si="1552"/>
        <v>0</v>
      </c>
      <c r="BL3865">
        <f t="shared" ref="BL3865:BL3928" ca="1" si="1557">($BR3865/K3865)*BI3865</f>
        <v>11.881335490250196</v>
      </c>
      <c r="BM3865">
        <f t="shared" ref="BM3865:BM3928" ca="1" si="1558">($BR3865/L3865)*BJ3865</f>
        <v>0</v>
      </c>
      <c r="BN3865" s="9">
        <f t="shared" ca="1" si="1547"/>
        <v>0.99999999999999989</v>
      </c>
      <c r="BO3865" s="9">
        <f t="shared" ca="1" si="1548"/>
        <v>0</v>
      </c>
      <c r="BP3865" s="9">
        <f t="shared" ca="1" si="1542"/>
        <v>0.99999999999999989</v>
      </c>
      <c r="BQ3865" s="9">
        <f t="shared" ca="1" si="1543"/>
        <v>0</v>
      </c>
      <c r="BR3865">
        <f t="shared" ca="1" si="1544"/>
        <v>1459.3471866199495</v>
      </c>
      <c r="BS3865">
        <f t="shared" ca="1" si="1545"/>
        <v>-3.4305317324184736E-3</v>
      </c>
      <c r="BT3865">
        <f t="shared" ca="1" si="1546"/>
        <v>1.8055555555555555E-5</v>
      </c>
      <c r="BU3865">
        <f t="shared" ca="1" si="1525"/>
        <v>0</v>
      </c>
      <c r="BV3865">
        <f t="shared" ca="1" si="1526"/>
        <v>0</v>
      </c>
      <c r="BW3865" s="35">
        <f ca="1">IFERROR(VLOOKUP($B3865,OFFSET(Input!$A$1,0,MATCH(Index!BW$6&amp;" Index",Input!$1:$1,0)-1,10000,2),2,0)/100,BW3864)</f>
        <v>1.4199999999999999E-2</v>
      </c>
      <c r="BX3865">
        <f t="shared" ca="1" si="1532"/>
        <v>3.0746651523773576E-2</v>
      </c>
      <c r="BY3865">
        <f t="shared" ca="1" si="1533"/>
        <v>1.5767513601935169E-2</v>
      </c>
      <c r="BZ3865">
        <f t="shared" ca="1" si="1534"/>
        <v>-2.2389869314747936E-2</v>
      </c>
      <c r="CA3865">
        <f t="shared" ca="1" si="1535"/>
        <v>-5.8418232213000785</v>
      </c>
      <c r="CB3865">
        <f t="shared" ca="1" si="1536"/>
        <v>0</v>
      </c>
      <c r="CC3865">
        <f t="shared" ca="1" si="1537"/>
        <v>-5.910727255740535</v>
      </c>
      <c r="CD3865">
        <f t="shared" ca="1" si="1538"/>
        <v>1129.3502520835916</v>
      </c>
      <c r="CE3865">
        <v>1129.35025208358</v>
      </c>
      <c r="CF3865" t="b">
        <f t="shared" ca="1" si="1527"/>
        <v>1</v>
      </c>
    </row>
    <row r="3866" spans="2:84" x14ac:dyDescent="0.25">
      <c r="B3866" s="2">
        <v>43131</v>
      </c>
      <c r="C3866">
        <f t="shared" ca="1" si="1528"/>
        <v>0</v>
      </c>
      <c r="D3866">
        <f t="shared" ca="1" si="1529"/>
        <v>0</v>
      </c>
      <c r="E3866">
        <f ca="1">IF($B3866&lt;VLOOKUP(E$6&amp;" Equity",Param,4,0),"",IFERROR(VLOOKUP($B3866,OFFSET(Input!$A$1,0,MATCH(Index!E$6&amp;" Equity",Input!$1:$1,0)-1,10000,2),2,0),E3865))</f>
        <v>87.3</v>
      </c>
      <c r="F3866" s="33">
        <v>122.73</v>
      </c>
      <c r="H3866">
        <f ca="1">IFERROR(VLOOKUP($B3866,OFFSET(Input!$A$1,0,MATCH(Index!H$6,Input!$1:$1,0)-1,10000,2),2,0),0)</f>
        <v>0</v>
      </c>
      <c r="I3866">
        <f ca="1">IFERROR(VLOOKUP($B3866,OFFSET(Input!$A$1,0,MATCH(Index!I$6,Input!$1:$1,0)-1,10000,2),2,0),0)</f>
        <v>0</v>
      </c>
      <c r="K3866">
        <f t="shared" ca="1" si="1530"/>
        <v>123.03827065521831</v>
      </c>
      <c r="L3866" s="30">
        <f t="shared" ca="1" si="1531"/>
        <v>144.0376964051855</v>
      </c>
      <c r="N3866">
        <f t="shared" ca="1" si="1540"/>
        <v>1.7196908795264574E-3</v>
      </c>
      <c r="O3866">
        <f t="shared" ca="1" si="1541"/>
        <v>5.8838120221739428E-3</v>
      </c>
      <c r="Q3866">
        <f t="shared" ca="1" si="1554"/>
        <v>3.265444614231415E-2</v>
      </c>
      <c r="R3866">
        <f t="shared" ca="1" si="1553"/>
        <v>9.5559770979210965E-2</v>
      </c>
      <c r="T3866">
        <f t="shared" ca="1" si="1509"/>
        <v>3.5094819921987527E-2</v>
      </c>
      <c r="U3866">
        <f t="shared" ca="1" si="1504"/>
        <v>8.805766416724238E-2</v>
      </c>
      <c r="W3866">
        <f t="shared" ca="1" si="1505"/>
        <v>0.58406466342706964</v>
      </c>
      <c r="X3866">
        <f t="shared" ca="1" si="1506"/>
        <v>0.59414390099982706</v>
      </c>
      <c r="Z3866">
        <f t="shared" ca="1" si="1517"/>
        <v>123.40329828522636</v>
      </c>
      <c r="AA3866">
        <f t="shared" ca="1" si="1517"/>
        <v>123.50195440144473</v>
      </c>
      <c r="AB3866">
        <f t="shared" ca="1" si="1517"/>
        <v>123.38272143812935</v>
      </c>
      <c r="AC3866">
        <f t="shared" ca="1" si="1518"/>
        <v>123.50195440144473</v>
      </c>
      <c r="AE3866">
        <f ca="1">IFERROR(VLOOKUP($B3866,OFFSET(Input!$A$1,0,MATCH(Index!AE$6&amp;" Index",Input!$1:$1,0)-1,10000,2),2,0),AE3865)</f>
        <v>13.54</v>
      </c>
      <c r="AF3866">
        <f t="shared" ca="1" si="1510"/>
        <v>11.69</v>
      </c>
      <c r="AG3866">
        <f t="shared" ca="1" si="1510"/>
        <v>11.126999999999999</v>
      </c>
      <c r="AH3866">
        <f t="shared" ca="1" si="1510"/>
        <v>10.970000000000002</v>
      </c>
      <c r="AI3866">
        <f t="shared" ca="1" si="1511"/>
        <v>11.126999999999999</v>
      </c>
      <c r="AK3866">
        <f t="shared" ca="1" si="1512"/>
        <v>-1</v>
      </c>
      <c r="AL3866">
        <f t="shared" ca="1" si="1513"/>
        <v>1</v>
      </c>
      <c r="AN3866" t="str">
        <f t="shared" ca="1" si="1521"/>
        <v>Not Down</v>
      </c>
      <c r="AO3866" t="str">
        <f t="shared" ca="1" si="1539"/>
        <v>Not Up</v>
      </c>
      <c r="AQ3866">
        <f t="shared" ca="1" si="1519"/>
        <v>1</v>
      </c>
      <c r="AR3866">
        <f t="shared" ca="1" si="1520"/>
        <v>0</v>
      </c>
      <c r="AT3866">
        <f t="shared" ca="1" si="1555"/>
        <v>1</v>
      </c>
      <c r="AU3866">
        <f t="shared" ca="1" si="1556"/>
        <v>0</v>
      </c>
      <c r="AW3866" s="34">
        <f t="shared" ca="1" si="1523"/>
        <v>3.1497886392429328E-2</v>
      </c>
      <c r="AX3866" s="34">
        <f t="shared" ca="1" si="1524"/>
        <v>3.4712603331707094E-2</v>
      </c>
      <c r="AY3866" s="18">
        <f t="shared" ca="1" si="1522"/>
        <v>3.4712603331707094E-2</v>
      </c>
      <c r="BA3866" s="6">
        <f t="shared" ca="1" si="1507"/>
        <v>1.44039902516701</v>
      </c>
      <c r="BB3866">
        <f t="shared" ca="1" si="1508"/>
        <v>1.5</v>
      </c>
      <c r="BC3866" t="str">
        <f t="shared" ca="1" si="1549"/>
        <v>HYG UP Equity</v>
      </c>
      <c r="BD3866" t="str">
        <f t="shared" ca="1" si="1550"/>
        <v>HYG UP Equity</v>
      </c>
      <c r="BF3866">
        <f t="shared" ca="1" si="1515"/>
        <v>1</v>
      </c>
      <c r="BG3866">
        <f t="shared" ca="1" si="1516"/>
        <v>0</v>
      </c>
      <c r="BI3866">
        <f t="shared" ca="1" si="1551"/>
        <v>1</v>
      </c>
      <c r="BJ3866">
        <f t="shared" ca="1" si="1552"/>
        <v>0</v>
      </c>
      <c r="BL3866">
        <f t="shared" ca="1" si="1557"/>
        <v>11.881335490250196</v>
      </c>
      <c r="BM3866">
        <f t="shared" ca="1" si="1558"/>
        <v>0</v>
      </c>
      <c r="BN3866" s="9">
        <f t="shared" ca="1" si="1547"/>
        <v>0.99999999999999989</v>
      </c>
      <c r="BO3866" s="9">
        <f t="shared" ca="1" si="1548"/>
        <v>0</v>
      </c>
      <c r="BP3866" s="9">
        <f t="shared" ca="1" si="1542"/>
        <v>0.99999999999999989</v>
      </c>
      <c r="BQ3866" s="9">
        <f t="shared" ca="1" si="1543"/>
        <v>0</v>
      </c>
      <c r="BR3866">
        <f t="shared" ca="1" si="1544"/>
        <v>1461.8589717948546</v>
      </c>
      <c r="BS3866">
        <f t="shared" ca="1" si="1545"/>
        <v>1.7211703958690538E-3</v>
      </c>
      <c r="BT3866">
        <f t="shared" ca="1" si="1546"/>
        <v>1.8055555555555555E-5</v>
      </c>
      <c r="BU3866">
        <f t="shared" ca="1" si="1525"/>
        <v>0</v>
      </c>
      <c r="BV3866">
        <f t="shared" ca="1" si="1526"/>
        <v>0</v>
      </c>
      <c r="BW3866" s="35">
        <f ca="1">IFERROR(VLOOKUP($B3866,OFFSET(Input!$A$1,0,MATCH(Index!BW$6&amp;" Index",Input!$1:$1,0)-1,10000,2),2,0)/100,BW3865)</f>
        <v>1.34E-2</v>
      </c>
      <c r="BX3866">
        <f t="shared" ca="1" si="1532"/>
        <v>3.0586569327263939E-2</v>
      </c>
      <c r="BY3866">
        <f t="shared" ca="1" si="1533"/>
        <v>1.5685420167827663E-2</v>
      </c>
      <c r="BZ3866">
        <f t="shared" ca="1" si="1534"/>
        <v>-2.2273296638315277E-2</v>
      </c>
      <c r="CA3866">
        <f t="shared" ca="1" si="1535"/>
        <v>2.9157063306802966</v>
      </c>
      <c r="CB3866">
        <f t="shared" ca="1" si="1536"/>
        <v>0</v>
      </c>
      <c r="CC3866">
        <f t="shared" ca="1" si="1537"/>
        <v>2.8471610445468896</v>
      </c>
      <c r="CD3866">
        <f t="shared" ca="1" si="1538"/>
        <v>1132.1974131281386</v>
      </c>
      <c r="CE3866">
        <v>1132.1974131281199</v>
      </c>
      <c r="CF3866" t="b">
        <f t="shared" ca="1" si="1527"/>
        <v>1</v>
      </c>
    </row>
    <row r="3867" spans="2:84" x14ac:dyDescent="0.25">
      <c r="B3867" s="2">
        <v>43132</v>
      </c>
      <c r="C3867">
        <f t="shared" ca="1" si="1528"/>
        <v>1</v>
      </c>
      <c r="D3867">
        <f t="shared" ca="1" si="1529"/>
        <v>0</v>
      </c>
      <c r="E3867">
        <f ca="1">IF($B3867&lt;VLOOKUP(E$6&amp;" Equity",Param,4,0),"",IFERROR(VLOOKUP($B3867,OFFSET(Input!$A$1,0,MATCH(Index!E$6&amp;" Equity",Input!$1:$1,0)-1,10000,2),2,0),E3866))</f>
        <v>86.77</v>
      </c>
      <c r="F3867" s="33">
        <v>120.7</v>
      </c>
      <c r="H3867">
        <f ca="1">IFERROR(VLOOKUP($B3867,OFFSET(Input!$A$1,0,MATCH(Index!H$6,Input!$1:$1,0)-1,10000,2),2,0),0)</f>
        <v>0.36627999999999999</v>
      </c>
      <c r="I3867">
        <f ca="1">IFERROR(VLOOKUP($B3867,OFFSET(Input!$A$1,0,MATCH(Index!I$6,Input!$1:$1,0)-1,10000,2),2,0),0)</f>
        <v>0.25455100000000003</v>
      </c>
      <c r="K3867">
        <f t="shared" ca="1" si="1530"/>
        <v>122.8075280931144</v>
      </c>
      <c r="L3867" s="30">
        <f t="shared" ca="1" si="1531"/>
        <v>141.95400387650554</v>
      </c>
      <c r="N3867">
        <f t="shared" ca="1" si="1540"/>
        <v>-1.8771329917610052E-3</v>
      </c>
      <c r="O3867">
        <f t="shared" ca="1" si="1541"/>
        <v>-1.4571957142618946E-2</v>
      </c>
      <c r="Q3867">
        <f t="shared" ca="1" si="1554"/>
        <v>3.3592330403229523E-2</v>
      </c>
      <c r="R3867">
        <f t="shared" ca="1" si="1553"/>
        <v>0.11084947500478017</v>
      </c>
      <c r="T3867">
        <f t="shared" ca="1" si="1509"/>
        <v>3.1401759204737353E-2</v>
      </c>
      <c r="U3867">
        <f t="shared" ca="1" si="1504"/>
        <v>0.1007124146230986</v>
      </c>
      <c r="W3867">
        <f t="shared" ca="1" si="1505"/>
        <v>0.60959022825036557</v>
      </c>
      <c r="X3867">
        <f t="shared" ca="1" si="1506"/>
        <v>0.59839749233326822</v>
      </c>
      <c r="Z3867">
        <f t="shared" ca="1" si="1517"/>
        <v>123.35908343268345</v>
      </c>
      <c r="AA3867">
        <f t="shared" ca="1" si="1517"/>
        <v>123.45800169229634</v>
      </c>
      <c r="AB3867">
        <f t="shared" ca="1" si="1517"/>
        <v>123.38307547264927</v>
      </c>
      <c r="AC3867">
        <f t="shared" ca="1" si="1518"/>
        <v>123.45800169229634</v>
      </c>
      <c r="AE3867">
        <f ca="1">IFERROR(VLOOKUP($B3867,OFFSET(Input!$A$1,0,MATCH(Index!AE$6&amp;" Index",Input!$1:$1,0)-1,10000,2),2,0),AE3866)</f>
        <v>13.47</v>
      </c>
      <c r="AF3867">
        <f t="shared" ca="1" si="1510"/>
        <v>11.933333333333332</v>
      </c>
      <c r="AG3867">
        <f t="shared" ca="1" si="1510"/>
        <v>11.343</v>
      </c>
      <c r="AH3867">
        <f t="shared" ca="1" si="1510"/>
        <v>11.098800000000001</v>
      </c>
      <c r="AI3867">
        <f t="shared" ca="1" si="1511"/>
        <v>11.343</v>
      </c>
      <c r="AK3867">
        <f t="shared" ca="1" si="1512"/>
        <v>-1</v>
      </c>
      <c r="AL3867">
        <f t="shared" ca="1" si="1513"/>
        <v>1</v>
      </c>
      <c r="AN3867" t="str">
        <f t="shared" ca="1" si="1521"/>
        <v>Not Down</v>
      </c>
      <c r="AO3867" t="str">
        <f t="shared" ca="1" si="1539"/>
        <v>Not Up</v>
      </c>
      <c r="AQ3867">
        <f t="shared" ca="1" si="1519"/>
        <v>1</v>
      </c>
      <c r="AR3867">
        <f t="shared" ca="1" si="1520"/>
        <v>0</v>
      </c>
      <c r="AT3867">
        <f t="shared" ca="1" si="1555"/>
        <v>1</v>
      </c>
      <c r="AU3867">
        <f t="shared" ca="1" si="1556"/>
        <v>0</v>
      </c>
      <c r="AW3867" s="34">
        <f t="shared" ca="1" si="1523"/>
        <v>3.265444614231415E-2</v>
      </c>
      <c r="AX3867" s="34">
        <f t="shared" ca="1" si="1524"/>
        <v>3.5094819921987527E-2</v>
      </c>
      <c r="AY3867" s="18">
        <f t="shared" ca="1" si="1522"/>
        <v>3.5094819921987527E-2</v>
      </c>
      <c r="BA3867" s="6">
        <f t="shared" ca="1" si="1507"/>
        <v>1.4247116842640961</v>
      </c>
      <c r="BB3867">
        <f t="shared" ca="1" si="1508"/>
        <v>1.5</v>
      </c>
      <c r="BC3867" t="str">
        <f t="shared" ca="1" si="1549"/>
        <v>HYG UP Equity</v>
      </c>
      <c r="BD3867" t="str">
        <f t="shared" ca="1" si="1550"/>
        <v>HYG UP Equity</v>
      </c>
      <c r="BF3867">
        <f t="shared" ca="1" si="1515"/>
        <v>1</v>
      </c>
      <c r="BG3867">
        <f t="shared" ca="1" si="1516"/>
        <v>0</v>
      </c>
      <c r="BI3867">
        <f t="shared" ca="1" si="1551"/>
        <v>1</v>
      </c>
      <c r="BJ3867">
        <f t="shared" ca="1" si="1552"/>
        <v>0</v>
      </c>
      <c r="BL3867">
        <f t="shared" ca="1" si="1557"/>
        <v>11.881335490250196</v>
      </c>
      <c r="BM3867">
        <f t="shared" ca="1" si="1558"/>
        <v>0</v>
      </c>
      <c r="BN3867" s="9">
        <f t="shared" ca="1" si="1547"/>
        <v>0.99999999999999989</v>
      </c>
      <c r="BO3867" s="9">
        <f t="shared" ca="1" si="1548"/>
        <v>0</v>
      </c>
      <c r="BP3867" s="9">
        <f t="shared" ca="1" si="1542"/>
        <v>0.99999999999999989</v>
      </c>
      <c r="BQ3867" s="9">
        <f t="shared" ca="1" si="1543"/>
        <v>0</v>
      </c>
      <c r="BR3867">
        <f t="shared" ca="1" si="1544"/>
        <v>1459.1174420026182</v>
      </c>
      <c r="BS3867">
        <f t="shared" ca="1" si="1545"/>
        <v>-1.8753722794958572E-3</v>
      </c>
      <c r="BT3867">
        <f t="shared" ca="1" si="1546"/>
        <v>1.8055555555555555E-5</v>
      </c>
      <c r="BU3867">
        <f t="shared" ca="1" si="1525"/>
        <v>0</v>
      </c>
      <c r="BV3867">
        <f t="shared" ca="1" si="1526"/>
        <v>0</v>
      </c>
      <c r="BW3867" s="35">
        <f ca="1">IFERROR(VLOOKUP($B3867,OFFSET(Input!$A$1,0,MATCH(Index!BW$6&amp;" Index",Input!$1:$1,0)-1,10000,2),2,0)/100,BW3866)</f>
        <v>1.4199999999999999E-2</v>
      </c>
      <c r="BX3867">
        <f t="shared" ca="1" si="1532"/>
        <v>3.0663679938887085E-2</v>
      </c>
      <c r="BY3867">
        <f t="shared" ca="1" si="1533"/>
        <v>1.5724964071224149E-2</v>
      </c>
      <c r="BZ3867">
        <f t="shared" ca="1" si="1534"/>
        <v>-2.1071451855440355E-2</v>
      </c>
      <c r="CA3867">
        <f t="shared" ca="1" si="1535"/>
        <v>-3.1849374652461453</v>
      </c>
      <c r="CB3867">
        <f t="shared" ca="1" si="1536"/>
        <v>0</v>
      </c>
      <c r="CC3867">
        <f t="shared" ca="1" si="1537"/>
        <v>-3.2523975611116969</v>
      </c>
      <c r="CD3867">
        <f t="shared" ca="1" si="1538"/>
        <v>1128.945015567027</v>
      </c>
      <c r="CE3867">
        <v>1128.9450155670099</v>
      </c>
      <c r="CF3867" t="b">
        <f t="shared" ca="1" si="1527"/>
        <v>1</v>
      </c>
    </row>
    <row r="3868" spans="2:84" x14ac:dyDescent="0.25">
      <c r="B3868" s="2">
        <v>43133</v>
      </c>
      <c r="C3868">
        <f t="shared" ca="1" si="1528"/>
        <v>0</v>
      </c>
      <c r="D3868">
        <f t="shared" ca="1" si="1529"/>
        <v>1</v>
      </c>
      <c r="E3868">
        <f ca="1">IF($B3868&lt;VLOOKUP(E$6&amp;" Equity",Param,4,0),"",IFERROR(VLOOKUP($B3868,OFFSET(Input!$A$1,0,MATCH(Index!E$6&amp;" Equity",Input!$1:$1,0)-1,10000,2),2,0),E3867))</f>
        <v>86.22</v>
      </c>
      <c r="F3868" s="33">
        <v>119.58</v>
      </c>
      <c r="H3868">
        <f ca="1">IFERROR(VLOOKUP($B3868,OFFSET(Input!$A$1,0,MATCH(Index!H$6,Input!$1:$1,0)-1,10000,2),2,0),0)</f>
        <v>0</v>
      </c>
      <c r="I3868">
        <f ca="1">IFERROR(VLOOKUP($B3868,OFFSET(Input!$A$1,0,MATCH(Index!I$6,Input!$1:$1,0)-1,10000,2),2,0),0)</f>
        <v>0</v>
      </c>
      <c r="K3868">
        <f t="shared" ca="1" si="1530"/>
        <v>122.02910075127721</v>
      </c>
      <c r="L3868" s="30">
        <f t="shared" ca="1" si="1531"/>
        <v>140.63678362512454</v>
      </c>
      <c r="N3868">
        <f t="shared" ca="1" si="1540"/>
        <v>-6.3587704864097785E-3</v>
      </c>
      <c r="O3868">
        <f t="shared" ca="1" si="1541"/>
        <v>-9.3225246507275591E-3</v>
      </c>
      <c r="Q3868">
        <f t="shared" ca="1" si="1554"/>
        <v>4.6051241932179826E-2</v>
      </c>
      <c r="R3868">
        <f t="shared" ca="1" si="1553"/>
        <v>0.11738125327874804</v>
      </c>
      <c r="T3868">
        <f t="shared" ca="1" si="1509"/>
        <v>3.8194132106274134E-2</v>
      </c>
      <c r="U3868">
        <f t="shared" ca="1" si="1504"/>
        <v>0.10600817266378981</v>
      </c>
      <c r="W3868">
        <f t="shared" ca="1" si="1505"/>
        <v>0.72154206894420825</v>
      </c>
      <c r="X3868">
        <f t="shared" ca="1" si="1506"/>
        <v>0.65272181561189757</v>
      </c>
      <c r="Z3868">
        <f t="shared" ca="1" si="1517"/>
        <v>123.22434148815731</v>
      </c>
      <c r="AA3868">
        <f t="shared" ca="1" si="1517"/>
        <v>123.36455731788985</v>
      </c>
      <c r="AB3868">
        <f t="shared" ca="1" si="1517"/>
        <v>123.35003741655356</v>
      </c>
      <c r="AC3868">
        <f t="shared" ca="1" si="1518"/>
        <v>123.36455731788985</v>
      </c>
      <c r="AE3868">
        <f ca="1">IFERROR(VLOOKUP($B3868,OFFSET(Input!$A$1,0,MATCH(Index!AE$6&amp;" Index",Input!$1:$1,0)-1,10000,2),2,0),AE3867)</f>
        <v>17.309999999999999</v>
      </c>
      <c r="AF3868">
        <f t="shared" ca="1" si="1510"/>
        <v>12.428666666666665</v>
      </c>
      <c r="AG3868">
        <f t="shared" ca="1" si="1510"/>
        <v>11.7475</v>
      </c>
      <c r="AH3868">
        <f t="shared" ca="1" si="1510"/>
        <v>11.372400000000001</v>
      </c>
      <c r="AI3868">
        <f t="shared" ca="1" si="1511"/>
        <v>11.7475</v>
      </c>
      <c r="AK3868">
        <f t="shared" ca="1" si="1512"/>
        <v>-1</v>
      </c>
      <c r="AL3868">
        <f t="shared" ca="1" si="1513"/>
        <v>1</v>
      </c>
      <c r="AN3868" t="str">
        <f t="shared" ca="1" si="1521"/>
        <v>Not Down</v>
      </c>
      <c r="AO3868" t="str">
        <f t="shared" ca="1" si="1539"/>
        <v>Not Up</v>
      </c>
      <c r="AQ3868">
        <f t="shared" ca="1" si="1519"/>
        <v>1</v>
      </c>
      <c r="AR3868">
        <f t="shared" ca="1" si="1520"/>
        <v>0</v>
      </c>
      <c r="AT3868">
        <f t="shared" ca="1" si="1555"/>
        <v>1</v>
      </c>
      <c r="AU3868">
        <f t="shared" ca="1" si="1556"/>
        <v>0</v>
      </c>
      <c r="AW3868" s="34">
        <f t="shared" ca="1" si="1523"/>
        <v>3.3592330403229523E-2</v>
      </c>
      <c r="AX3868" s="34">
        <f t="shared" ca="1" si="1524"/>
        <v>3.1401759204737353E-2</v>
      </c>
      <c r="AY3868" s="18">
        <f t="shared" ca="1" si="1522"/>
        <v>3.3592330403229523E-2</v>
      </c>
      <c r="BA3868" s="6">
        <f t="shared" ca="1" si="1507"/>
        <v>1.488434990958325</v>
      </c>
      <c r="BB3868">
        <f t="shared" ca="1" si="1508"/>
        <v>1.488434990958325</v>
      </c>
      <c r="BC3868" t="str">
        <f t="shared" ca="1" si="1549"/>
        <v>HYG UP Equity</v>
      </c>
      <c r="BD3868" t="str">
        <f t="shared" ca="1" si="1550"/>
        <v>HYG UP Equity</v>
      </c>
      <c r="BF3868">
        <f t="shared" ca="1" si="1515"/>
        <v>1</v>
      </c>
      <c r="BG3868">
        <f t="shared" ca="1" si="1516"/>
        <v>0</v>
      </c>
      <c r="BI3868">
        <f t="shared" ca="1" si="1551"/>
        <v>1</v>
      </c>
      <c r="BJ3868">
        <f t="shared" ca="1" si="1552"/>
        <v>0</v>
      </c>
      <c r="BL3868">
        <f t="shared" ca="1" si="1557"/>
        <v>11.881335490250196</v>
      </c>
      <c r="BM3868">
        <f t="shared" ca="1" si="1558"/>
        <v>0</v>
      </c>
      <c r="BN3868" s="9">
        <f t="shared" ca="1" si="1547"/>
        <v>1</v>
      </c>
      <c r="BO3868" s="9">
        <f t="shared" ca="1" si="1548"/>
        <v>0</v>
      </c>
      <c r="BP3868" s="9">
        <f t="shared" ca="1" si="1542"/>
        <v>1</v>
      </c>
      <c r="BQ3868" s="9">
        <f t="shared" ca="1" si="1543"/>
        <v>0</v>
      </c>
      <c r="BR3868">
        <f t="shared" ca="1" si="1544"/>
        <v>1449.8686855994667</v>
      </c>
      <c r="BS3868">
        <f t="shared" ca="1" si="1545"/>
        <v>-6.3385962890400993E-3</v>
      </c>
      <c r="BT3868">
        <f t="shared" ca="1" si="1546"/>
        <v>1.8055555555555558E-5</v>
      </c>
      <c r="BU3868">
        <f t="shared" ca="1" si="1525"/>
        <v>2.3130018083350023E-6</v>
      </c>
      <c r="BV3868">
        <f t="shared" ca="1" si="1526"/>
        <v>0</v>
      </c>
      <c r="BW3868" s="35">
        <f ca="1">IFERROR(VLOOKUP($B3868,OFFSET(Input!$A$1,0,MATCH(Index!BW$6&amp;" Index",Input!$1:$1,0)-1,10000,2),2,0)/100,BW3867)</f>
        <v>1.4199999999999999E-2</v>
      </c>
      <c r="BX3868">
        <f t="shared" ca="1" si="1532"/>
        <v>3.0575594171606987E-2</v>
      </c>
      <c r="BY3868">
        <f t="shared" ca="1" si="1533"/>
        <v>1.5679791882875375E-2</v>
      </c>
      <c r="BZ3868">
        <f t="shared" ca="1" si="1534"/>
        <v>-2.226530447368303E-2</v>
      </c>
      <c r="CA3868">
        <f t="shared" ca="1" si="1535"/>
        <v>-10.733890029305211</v>
      </c>
      <c r="CB3868">
        <f t="shared" ca="1" si="1536"/>
        <v>2.6112518625173208E-3</v>
      </c>
      <c r="CC3868">
        <f t="shared" ca="1" si="1537"/>
        <v>-10.805021971695894</v>
      </c>
      <c r="CD3868">
        <f t="shared" ca="1" si="1538"/>
        <v>1118.1399935953311</v>
      </c>
      <c r="CE3868">
        <v>1118.13999359532</v>
      </c>
      <c r="CF3868" t="b">
        <f t="shared" ca="1" si="1527"/>
        <v>1</v>
      </c>
    </row>
    <row r="3869" spans="2:84" x14ac:dyDescent="0.25">
      <c r="B3869" s="2">
        <v>43136</v>
      </c>
      <c r="C3869">
        <f t="shared" ca="1" si="1528"/>
        <v>0</v>
      </c>
      <c r="D3869">
        <f t="shared" ca="1" si="1529"/>
        <v>2</v>
      </c>
      <c r="E3869">
        <f ca="1">IF($B3869&lt;VLOOKUP(E$6&amp;" Equity",Param,4,0),"",IFERROR(VLOOKUP($B3869,OFFSET(Input!$A$1,0,MATCH(Index!E$6&amp;" Equity",Input!$1:$1,0)-1,10000,2),2,0),E3868))</f>
        <v>85.74</v>
      </c>
      <c r="F3869" s="33">
        <v>120.71</v>
      </c>
      <c r="H3869">
        <f ca="1">IFERROR(VLOOKUP($B3869,OFFSET(Input!$A$1,0,MATCH(Index!H$6,Input!$1:$1,0)-1,10000,2),2,0),0)</f>
        <v>0</v>
      </c>
      <c r="I3869">
        <f ca="1">IFERROR(VLOOKUP($B3869,OFFSET(Input!$A$1,0,MATCH(Index!I$6,Input!$1:$1,0)-1,10000,2),2,0),0)</f>
        <v>0</v>
      </c>
      <c r="K3869">
        <f t="shared" ca="1" si="1530"/>
        <v>121.3497459802193</v>
      </c>
      <c r="L3869" s="30">
        <f t="shared" ca="1" si="1531"/>
        <v>141.96576477160716</v>
      </c>
      <c r="N3869">
        <f t="shared" ca="1" si="1540"/>
        <v>-5.5827081491575123E-3</v>
      </c>
      <c r="O3869">
        <f t="shared" ca="1" si="1541"/>
        <v>9.4053712602774203E-3</v>
      </c>
      <c r="Q3869">
        <f t="shared" ca="1" si="1554"/>
        <v>5.3713027163751245E-2</v>
      </c>
      <c r="R3869">
        <f t="shared" ca="1" si="1553"/>
        <v>0.12642640959477108</v>
      </c>
      <c r="T3869">
        <f t="shared" ca="1" si="1509"/>
        <v>4.2960747605218688E-2</v>
      </c>
      <c r="U3869">
        <f t="shared" ca="1" si="1504"/>
        <v>0.11067657506711392</v>
      </c>
      <c r="W3869">
        <f t="shared" ca="1" si="1505"/>
        <v>0.37620471324302157</v>
      </c>
      <c r="X3869">
        <f t="shared" ca="1" si="1506"/>
        <v>0.42184962502974749</v>
      </c>
      <c r="Z3869">
        <f t="shared" ca="1" si="1517"/>
        <v>123.01038908181472</v>
      </c>
      <c r="AA3869">
        <f t="shared" ca="1" si="1517"/>
        <v>123.23291708566396</v>
      </c>
      <c r="AB3869">
        <f t="shared" ca="1" si="1517"/>
        <v>123.29208016655768</v>
      </c>
      <c r="AC3869">
        <f t="shared" ca="1" si="1518"/>
        <v>123.29208016655768</v>
      </c>
      <c r="AE3869">
        <f ca="1">IFERROR(VLOOKUP($B3869,OFFSET(Input!$A$1,0,MATCH(Index!AE$6&amp;" Index",Input!$1:$1,0)-1,10000,2),2,0),AE3868)</f>
        <v>37.32</v>
      </c>
      <c r="AF3869">
        <f t="shared" ca="1" si="1510"/>
        <v>14.239333333333331</v>
      </c>
      <c r="AG3869">
        <f t="shared" ca="1" si="1510"/>
        <v>13.1525</v>
      </c>
      <c r="AH3869">
        <f t="shared" ca="1" si="1510"/>
        <v>12.458</v>
      </c>
      <c r="AI3869">
        <f t="shared" ca="1" si="1511"/>
        <v>13.1525</v>
      </c>
      <c r="AK3869">
        <f t="shared" ca="1" si="1512"/>
        <v>-1</v>
      </c>
      <c r="AL3869">
        <f t="shared" ca="1" si="1513"/>
        <v>1</v>
      </c>
      <c r="AN3869" t="str">
        <f t="shared" ca="1" si="1521"/>
        <v>Not Down</v>
      </c>
      <c r="AO3869" t="str">
        <f t="shared" ca="1" si="1539"/>
        <v>Not Up</v>
      </c>
      <c r="AQ3869">
        <f t="shared" ca="1" si="1519"/>
        <v>1</v>
      </c>
      <c r="AR3869">
        <f t="shared" ca="1" si="1520"/>
        <v>0</v>
      </c>
      <c r="AT3869">
        <f t="shared" ca="1" si="1555"/>
        <v>1</v>
      </c>
      <c r="AU3869">
        <f t="shared" ca="1" si="1556"/>
        <v>0</v>
      </c>
      <c r="AW3869" s="34">
        <f t="shared" ca="1" si="1523"/>
        <v>4.6051241932179826E-2</v>
      </c>
      <c r="AX3869" s="34">
        <f t="shared" ca="1" si="1524"/>
        <v>3.8194132106274134E-2</v>
      </c>
      <c r="AY3869" s="18">
        <f t="shared" ca="1" si="1522"/>
        <v>4.6051241932179826E-2</v>
      </c>
      <c r="BA3869" s="6">
        <f t="shared" ca="1" si="1507"/>
        <v>1.0857470483344522</v>
      </c>
      <c r="BB3869">
        <f t="shared" ca="1" si="1508"/>
        <v>1.0857470483344522</v>
      </c>
      <c r="BC3869" t="str">
        <f t="shared" ca="1" si="1549"/>
        <v>HYG UP Equity</v>
      </c>
      <c r="BD3869" t="str">
        <f t="shared" ca="1" si="1550"/>
        <v>HYG UP Equity</v>
      </c>
      <c r="BF3869">
        <f t="shared" ca="1" si="1515"/>
        <v>1</v>
      </c>
      <c r="BG3869">
        <f t="shared" ca="1" si="1516"/>
        <v>0</v>
      </c>
      <c r="BI3869">
        <f t="shared" ca="1" si="1551"/>
        <v>1</v>
      </c>
      <c r="BJ3869">
        <f t="shared" ca="1" si="1552"/>
        <v>0</v>
      </c>
      <c r="BL3869">
        <f t="shared" ca="1" si="1557"/>
        <v>11.881335490250196</v>
      </c>
      <c r="BM3869">
        <f t="shared" ca="1" si="1558"/>
        <v>0</v>
      </c>
      <c r="BN3869" s="9">
        <f t="shared" ca="1" si="1547"/>
        <v>1</v>
      </c>
      <c r="BO3869" s="9">
        <f t="shared" ca="1" si="1548"/>
        <v>0</v>
      </c>
      <c r="BP3869" s="9">
        <f t="shared" ca="1" si="1542"/>
        <v>1</v>
      </c>
      <c r="BQ3869" s="9">
        <f t="shared" ca="1" si="1543"/>
        <v>0</v>
      </c>
      <c r="BR3869">
        <f t="shared" ca="1" si="1544"/>
        <v>1441.7970436476255</v>
      </c>
      <c r="BS3869">
        <f t="shared" ca="1" si="1545"/>
        <v>-5.5671537926236248E-3</v>
      </c>
      <c r="BT3869">
        <f t="shared" ca="1" si="1546"/>
        <v>5.4166666666666671E-5</v>
      </c>
      <c r="BU3869">
        <f t="shared" ca="1" si="1525"/>
        <v>8.053758852477456E-5</v>
      </c>
      <c r="BV3869">
        <f t="shared" ca="1" si="1526"/>
        <v>0</v>
      </c>
      <c r="BW3869" s="35">
        <f ca="1">IFERROR(VLOOKUP($B3869,OFFSET(Input!$A$1,0,MATCH(Index!BW$6&amp;" Index",Input!$1:$1,0)-1,10000,2),2,0)/100,BW3868)</f>
        <v>1.4199999999999999E-2</v>
      </c>
      <c r="BX3869">
        <f t="shared" ca="1" si="1532"/>
        <v>9.0148429109765463E-2</v>
      </c>
      <c r="BY3869">
        <f t="shared" ca="1" si="1533"/>
        <v>4.6589166399805461E-2</v>
      </c>
      <c r="BZ3869">
        <f t="shared" ca="1" si="1534"/>
        <v>-6.4626412556655452E-2</v>
      </c>
      <c r="CA3869">
        <f t="shared" ca="1" si="1535"/>
        <v>-9.26529542801525</v>
      </c>
      <c r="CB3869">
        <f t="shared" ca="1" si="1536"/>
        <v>9.005229871727484E-2</v>
      </c>
      <c r="CC3869">
        <f t="shared" ca="1" si="1537"/>
        <v>-9.5567117347987516</v>
      </c>
      <c r="CD3869">
        <f t="shared" ca="1" si="1538"/>
        <v>1108.5832818605325</v>
      </c>
      <c r="CE3869">
        <v>1108.5832818605199</v>
      </c>
      <c r="CF3869" t="b">
        <f t="shared" ca="1" si="1527"/>
        <v>1</v>
      </c>
    </row>
    <row r="3870" spans="2:84" x14ac:dyDescent="0.25">
      <c r="B3870" s="2">
        <v>43137</v>
      </c>
      <c r="C3870">
        <f t="shared" ca="1" si="1528"/>
        <v>0</v>
      </c>
      <c r="D3870">
        <f t="shared" ca="1" si="1529"/>
        <v>3</v>
      </c>
      <c r="E3870">
        <f ca="1">IF($B3870&lt;VLOOKUP(E$6&amp;" Equity",Param,4,0),"",IFERROR(VLOOKUP($B3870,OFFSET(Input!$A$1,0,MATCH(Index!E$6&amp;" Equity",Input!$1:$1,0)-1,10000,2),2,0),E3869))</f>
        <v>86.26</v>
      </c>
      <c r="F3870" s="33">
        <v>119.96</v>
      </c>
      <c r="H3870">
        <f ca="1">IFERROR(VLOOKUP($B3870,OFFSET(Input!$A$1,0,MATCH(Index!H$6,Input!$1:$1,0)-1,10000,2),2,0),0)</f>
        <v>0</v>
      </c>
      <c r="I3870">
        <f ca="1">IFERROR(VLOOKUP($B3870,OFFSET(Input!$A$1,0,MATCH(Index!I$6,Input!$1:$1,0)-1,10000,2),2,0),0)</f>
        <v>0</v>
      </c>
      <c r="K3870">
        <f t="shared" ca="1" si="1530"/>
        <v>122.08571364886539</v>
      </c>
      <c r="L3870" s="30">
        <f t="shared" ca="1" si="1531"/>
        <v>141.08369763898597</v>
      </c>
      <c r="N3870">
        <f t="shared" ca="1" si="1540"/>
        <v>6.0465300498662305E-3</v>
      </c>
      <c r="O3870">
        <f t="shared" ca="1" si="1541"/>
        <v>-6.2326208322272224E-3</v>
      </c>
      <c r="Q3870">
        <f t="shared" ca="1" si="1554"/>
        <v>5.9876369643714317E-2</v>
      </c>
      <c r="R3870">
        <f t="shared" ca="1" si="1553"/>
        <v>0.12844462960860983</v>
      </c>
      <c r="T3870">
        <f t="shared" ca="1" si="1509"/>
        <v>4.7940630391148029E-2</v>
      </c>
      <c r="U3870">
        <f t="shared" ref="U3870:U3933" ca="1" si="1559">SQRT(SUMPRODUCT(OFFSET(O3870,0,0,-U$5,1),OFFSET(O3870,0,0,-U$5,1))*252/U$5)</f>
        <v>0.11284348576145822</v>
      </c>
      <c r="W3870">
        <f t="shared" ref="W3870:W3933" ca="1" si="1560">(SUMPRODUCT(OFFSET(N3870,0,0,-W$5,1),OFFSET(O3870,0,0,-W$5,1))*252/W$5)/(Q3870*R3870)</f>
        <v>0.16701187623514951</v>
      </c>
      <c r="X3870">
        <f t="shared" ref="X3870:X3933" ca="1" si="1561">(SUMPRODUCT(OFFSET(N3870,0,0,-X$5,1),OFFSET(O3870,0,0,-X$5,1))*252/X$5)/(T3870*U3870)</f>
        <v>0.2818157802269291</v>
      </c>
      <c r="Z3870">
        <f t="shared" ca="1" si="1517"/>
        <v>122.83338974202704</v>
      </c>
      <c r="AA3870">
        <f t="shared" ca="1" si="1517"/>
        <v>123.1430080426813</v>
      </c>
      <c r="AB3870">
        <f t="shared" ca="1" si="1517"/>
        <v>123.25623288324569</v>
      </c>
      <c r="AC3870">
        <f t="shared" ca="1" si="1518"/>
        <v>123.25623288324569</v>
      </c>
      <c r="AE3870">
        <f ca="1">IFERROR(VLOOKUP($B3870,OFFSET(Input!$A$1,0,MATCH(Index!AE$6&amp;" Index",Input!$1:$1,0)-1,10000,2),2,0),AE3869)</f>
        <v>29.98</v>
      </c>
      <c r="AF3870">
        <f t="shared" ca="1" si="1510"/>
        <v>15.460666666666667</v>
      </c>
      <c r="AG3870">
        <f t="shared" ca="1" si="1510"/>
        <v>14.1755</v>
      </c>
      <c r="AH3870">
        <f t="shared" ca="1" si="1510"/>
        <v>13.2156</v>
      </c>
      <c r="AI3870">
        <f t="shared" ca="1" si="1511"/>
        <v>14.1755</v>
      </c>
      <c r="AK3870">
        <f t="shared" ca="1" si="1512"/>
        <v>-1</v>
      </c>
      <c r="AL3870">
        <f t="shared" ca="1" si="1513"/>
        <v>1</v>
      </c>
      <c r="AN3870" t="str">
        <f t="shared" ca="1" si="1521"/>
        <v>Not Down</v>
      </c>
      <c r="AO3870" t="str">
        <f t="shared" ca="1" si="1539"/>
        <v>Not Up</v>
      </c>
      <c r="AQ3870">
        <f t="shared" ca="1" si="1519"/>
        <v>1</v>
      </c>
      <c r="AR3870">
        <f t="shared" ca="1" si="1520"/>
        <v>0</v>
      </c>
      <c r="AT3870">
        <f t="shared" ca="1" si="1555"/>
        <v>1</v>
      </c>
      <c r="AU3870">
        <f t="shared" ca="1" si="1556"/>
        <v>0</v>
      </c>
      <c r="AW3870" s="34">
        <f t="shared" ca="1" si="1523"/>
        <v>5.3713027163751245E-2</v>
      </c>
      <c r="AX3870" s="34">
        <f t="shared" ca="1" si="1524"/>
        <v>4.2960747605218688E-2</v>
      </c>
      <c r="AY3870" s="18">
        <f t="shared" ca="1" si="1522"/>
        <v>5.3713027163751245E-2</v>
      </c>
      <c r="BA3870" s="6">
        <f t="shared" ref="BA3870:BA3933" ca="1" si="1562">MAX(0,MIN(150%,VT/AY3870))</f>
        <v>0.93087287461137525</v>
      </c>
      <c r="BB3870">
        <f t="shared" ref="BB3870:BB3933" ca="1" si="1563">IF($D3870&lt;&gt;0,BA3870,IF(AND(AY3870*BB3869&gt;4.5%,AY3870*BB3869&lt;5.5%),BB3869,BA3870))</f>
        <v>0.93087287461137525</v>
      </c>
      <c r="BC3870" t="str">
        <f t="shared" ca="1" si="1549"/>
        <v>HYG UP Equity</v>
      </c>
      <c r="BD3870" t="str">
        <f t="shared" ca="1" si="1550"/>
        <v>HYG UP Equity</v>
      </c>
      <c r="BF3870">
        <f t="shared" ca="1" si="1515"/>
        <v>1</v>
      </c>
      <c r="BG3870">
        <f t="shared" ca="1" si="1516"/>
        <v>0</v>
      </c>
      <c r="BI3870">
        <f t="shared" ca="1" si="1551"/>
        <v>1</v>
      </c>
      <c r="BJ3870">
        <f t="shared" ca="1" si="1552"/>
        <v>0</v>
      </c>
      <c r="BL3870">
        <f t="shared" ca="1" si="1557"/>
        <v>11.881335490250196</v>
      </c>
      <c r="BM3870">
        <f t="shared" ca="1" si="1558"/>
        <v>0</v>
      </c>
      <c r="BN3870" s="9">
        <f t="shared" ca="1" si="1547"/>
        <v>0.99999999999999989</v>
      </c>
      <c r="BO3870" s="9">
        <f t="shared" ca="1" si="1548"/>
        <v>0</v>
      </c>
      <c r="BP3870" s="9">
        <f t="shared" ca="1" si="1542"/>
        <v>0.99999999999999989</v>
      </c>
      <c r="BQ3870" s="9">
        <f t="shared" ca="1" si="1543"/>
        <v>0</v>
      </c>
      <c r="BR3870">
        <f t="shared" ca="1" si="1544"/>
        <v>1450.5413224287872</v>
      </c>
      <c r="BS3870">
        <f t="shared" ca="1" si="1545"/>
        <v>6.0648472125033326E-3</v>
      </c>
      <c r="BT3870">
        <f t="shared" ca="1" si="1546"/>
        <v>1.8055555555555555E-5</v>
      </c>
      <c r="BU3870">
        <f t="shared" ca="1" si="1525"/>
        <v>3.0974834744615375E-5</v>
      </c>
      <c r="BV3870">
        <f t="shared" ca="1" si="1526"/>
        <v>0</v>
      </c>
      <c r="BW3870" s="35">
        <f ca="1">IFERROR(VLOOKUP($B3870,OFFSET(Input!$A$1,0,MATCH(Index!BW$6&amp;" Index",Input!$1:$1,0)-1,10000,2),2,0)/100,BW3869)</f>
        <v>1.4199999999999999E-2</v>
      </c>
      <c r="BX3870">
        <f t="shared" ca="1" si="1532"/>
        <v>2.1732407415929043E-2</v>
      </c>
      <c r="BY3870">
        <f t="shared" ca="1" si="1533"/>
        <v>1.539699002584073E-2</v>
      </c>
      <c r="BZ3870">
        <f t="shared" ca="1" si="1534"/>
        <v>-3.7494999121803966E-3</v>
      </c>
      <c r="CA3870">
        <f t="shared" ca="1" si="1535"/>
        <v>7.2998989220760375</v>
      </c>
      <c r="CB3870">
        <f t="shared" ca="1" si="1536"/>
        <v>3.433818395627336E-2</v>
      </c>
      <c r="CC3870">
        <f t="shared" ca="1" si="1537"/>
        <v>7.2246818407658147</v>
      </c>
      <c r="CD3870">
        <f t="shared" ca="1" si="1538"/>
        <v>1115.8079637012984</v>
      </c>
      <c r="CE3870">
        <v>1115.80796370128</v>
      </c>
      <c r="CF3870" t="b">
        <f t="shared" ca="1" si="1527"/>
        <v>1</v>
      </c>
    </row>
    <row r="3871" spans="2:84" x14ac:dyDescent="0.25">
      <c r="B3871" s="2">
        <v>43138</v>
      </c>
      <c r="C3871">
        <f t="shared" ca="1" si="1528"/>
        <v>0</v>
      </c>
      <c r="D3871">
        <f t="shared" ca="1" si="1529"/>
        <v>4</v>
      </c>
      <c r="E3871">
        <f ca="1">IF($B3871&lt;VLOOKUP(E$6&amp;" Equity",Param,4,0),"",IFERROR(VLOOKUP($B3871,OFFSET(Input!$A$1,0,MATCH(Index!E$6&amp;" Equity",Input!$1:$1,0)-1,10000,2),2,0),E3870))</f>
        <v>85.94</v>
      </c>
      <c r="F3871" s="33">
        <v>118.82</v>
      </c>
      <c r="H3871">
        <f ca="1">IFERROR(VLOOKUP($B3871,OFFSET(Input!$A$1,0,MATCH(Index!H$6,Input!$1:$1,0)-1,10000,2),2,0),0)</f>
        <v>0</v>
      </c>
      <c r="I3871">
        <f ca="1">IFERROR(VLOOKUP($B3871,OFFSET(Input!$A$1,0,MATCH(Index!I$6,Input!$1:$1,0)-1,10000,2),2,0),0)</f>
        <v>0</v>
      </c>
      <c r="K3871">
        <f t="shared" ca="1" si="1530"/>
        <v>121.63281046816012</v>
      </c>
      <c r="L3871" s="30">
        <f t="shared" ca="1" si="1531"/>
        <v>139.74295559740173</v>
      </c>
      <c r="N3871">
        <f t="shared" ca="1" si="1540"/>
        <v>-3.716612872848097E-3</v>
      </c>
      <c r="O3871">
        <f t="shared" ca="1" si="1541"/>
        <v>-9.5486109532129729E-3</v>
      </c>
      <c r="Q3871">
        <f t="shared" ca="1" si="1554"/>
        <v>6.2273957243409013E-2</v>
      </c>
      <c r="R3871">
        <f t="shared" ca="1" si="1553"/>
        <v>0.13435948277952503</v>
      </c>
      <c r="T3871">
        <f t="shared" ref="T3871:T3934" ca="1" si="1564">SQRT(SUMPRODUCT(OFFSET(N3871,0,0,-T$5,1),OFFSET(N3871,0,0,-T$5,1))*252/T$5)</f>
        <v>4.8508773922974625E-2</v>
      </c>
      <c r="U3871">
        <f t="shared" ca="1" si="1559"/>
        <v>0.10769749556938982</v>
      </c>
      <c r="W3871">
        <f t="shared" ca="1" si="1560"/>
        <v>0.23618369340694273</v>
      </c>
      <c r="X3871">
        <f t="shared" ca="1" si="1561"/>
        <v>0.27752455314639662</v>
      </c>
      <c r="Z3871">
        <f t="shared" ca="1" si="1517"/>
        <v>122.62942193432369</v>
      </c>
      <c r="AA3871">
        <f t="shared" ca="1" si="1517"/>
        <v>123.04948037736263</v>
      </c>
      <c r="AB3871">
        <f t="shared" ca="1" si="1517"/>
        <v>123.19775947882124</v>
      </c>
      <c r="AC3871">
        <f t="shared" ca="1" si="1518"/>
        <v>123.19775947882124</v>
      </c>
      <c r="AE3871">
        <f ca="1">IFERROR(VLOOKUP($B3871,OFFSET(Input!$A$1,0,MATCH(Index!AE$6&amp;" Index",Input!$1:$1,0)-1,10000,2),2,0),AE3870)</f>
        <v>27.73</v>
      </c>
      <c r="AF3871">
        <f t="shared" ref="AF3871:AH3902" ca="1" si="1565">AVERAGE(OFFSET($AE3871,0,0,-AF$5,1))</f>
        <v>16.515333333333331</v>
      </c>
      <c r="AG3871">
        <f t="shared" ca="1" si="1565"/>
        <v>15.058000000000002</v>
      </c>
      <c r="AH3871">
        <f t="shared" ca="1" si="1565"/>
        <v>13.934000000000001</v>
      </c>
      <c r="AI3871">
        <f t="shared" ref="AI3871:AI3934" ca="1" si="1566">MAX(AH3871,AG3871)</f>
        <v>15.058000000000002</v>
      </c>
      <c r="AK3871">
        <f t="shared" ref="AK3871:AK3934" ca="1" si="1567">IF(Z3871&gt;AC3871,1,-1)</f>
        <v>-1</v>
      </c>
      <c r="AL3871">
        <f t="shared" ref="AL3871:AL3934" ca="1" si="1568">IF(AF3871&gt;AI3871,1,-1)</f>
        <v>1</v>
      </c>
      <c r="AN3871" t="str">
        <f t="shared" ca="1" si="1521"/>
        <v>Not Down</v>
      </c>
      <c r="AO3871" t="str">
        <f t="shared" ca="1" si="1539"/>
        <v>Not Up</v>
      </c>
      <c r="AQ3871">
        <f t="shared" ca="1" si="1519"/>
        <v>1</v>
      </c>
      <c r="AR3871">
        <f t="shared" ca="1" si="1520"/>
        <v>0</v>
      </c>
      <c r="AT3871">
        <f t="shared" ca="1" si="1555"/>
        <v>1</v>
      </c>
      <c r="AU3871">
        <f t="shared" ca="1" si="1556"/>
        <v>0</v>
      </c>
      <c r="AW3871" s="34">
        <f t="shared" ca="1" si="1523"/>
        <v>5.9876369643714317E-2</v>
      </c>
      <c r="AX3871" s="34">
        <f t="shared" ca="1" si="1524"/>
        <v>4.7940630391148029E-2</v>
      </c>
      <c r="AY3871" s="18">
        <f t="shared" ref="AY3871:AY3934" ca="1" si="1569">MAX(AW3871,AX3871)</f>
        <v>5.9876369643714317E-2</v>
      </c>
      <c r="BA3871" s="6">
        <f t="shared" ca="1" si="1562"/>
        <v>0.8350539669909478</v>
      </c>
      <c r="BB3871">
        <f t="shared" ca="1" si="1563"/>
        <v>0.8350539669909478</v>
      </c>
      <c r="BC3871" t="str">
        <f t="shared" ca="1" si="1549"/>
        <v>HYG UP Equity</v>
      </c>
      <c r="BD3871" t="str">
        <f t="shared" ca="1" si="1550"/>
        <v>HYG UP Equity</v>
      </c>
      <c r="BF3871">
        <f t="shared" ca="1" si="1515"/>
        <v>1</v>
      </c>
      <c r="BG3871">
        <f t="shared" ca="1" si="1516"/>
        <v>0</v>
      </c>
      <c r="BI3871">
        <f t="shared" ca="1" si="1551"/>
        <v>1</v>
      </c>
      <c r="BJ3871">
        <f t="shared" ca="1" si="1552"/>
        <v>0</v>
      </c>
      <c r="BL3871">
        <f t="shared" ca="1" si="1557"/>
        <v>11.881335490250196</v>
      </c>
      <c r="BM3871">
        <f t="shared" ca="1" si="1558"/>
        <v>0</v>
      </c>
      <c r="BN3871" s="9">
        <f t="shared" ca="1" si="1547"/>
        <v>1</v>
      </c>
      <c r="BO3871" s="9">
        <f t="shared" ca="1" si="1548"/>
        <v>0</v>
      </c>
      <c r="BP3871" s="9">
        <f t="shared" ca="1" si="1542"/>
        <v>1</v>
      </c>
      <c r="BQ3871" s="9">
        <f t="shared" ca="1" si="1543"/>
        <v>0</v>
      </c>
      <c r="BR3871">
        <f t="shared" ca="1" si="1544"/>
        <v>1445.1602277942263</v>
      </c>
      <c r="BS3871">
        <f t="shared" ca="1" si="1545"/>
        <v>-3.7097148156736148E-3</v>
      </c>
      <c r="BT3871">
        <f t="shared" ca="1" si="1546"/>
        <v>1.8055555555555558E-5</v>
      </c>
      <c r="BU3871">
        <f t="shared" ca="1" si="1525"/>
        <v>1.9163781524085487E-5</v>
      </c>
      <c r="BV3871">
        <f t="shared" ca="1" si="1526"/>
        <v>0</v>
      </c>
      <c r="BW3871" s="35">
        <f ca="1">IFERROR(VLOOKUP($B3871,OFFSET(Input!$A$1,0,MATCH(Index!BW$6&amp;" Index",Input!$1:$1,0)-1,10000,2),2,0)/100,BW3870)</f>
        <v>1.4199999999999999E-2</v>
      </c>
      <c r="BX3871">
        <f t="shared" ca="1" si="1532"/>
        <v>1.8753860787366121E-2</v>
      </c>
      <c r="BY3871">
        <f t="shared" ca="1" si="1533"/>
        <v>1.5497332829184701E-2</v>
      </c>
      <c r="BZ3871">
        <f t="shared" ca="1" si="1534"/>
        <v>3.0424524378693365E-3</v>
      </c>
      <c r="CA3871">
        <f t="shared" ca="1" si="1535"/>
        <v>-3.853189396466171</v>
      </c>
      <c r="CB3871">
        <f t="shared" ca="1" si="1536"/>
        <v>2.138310003920639E-2</v>
      </c>
      <c r="CC3871">
        <f t="shared" ca="1" si="1537"/>
        <v>-3.9057812376840588</v>
      </c>
      <c r="CD3871">
        <f t="shared" ca="1" si="1538"/>
        <v>1111.9021824636143</v>
      </c>
      <c r="CE3871">
        <v>1111.9021824636</v>
      </c>
      <c r="CF3871" t="b">
        <f t="shared" ca="1" si="1527"/>
        <v>1</v>
      </c>
    </row>
    <row r="3872" spans="2:84" x14ac:dyDescent="0.25">
      <c r="B3872" s="2">
        <v>43139</v>
      </c>
      <c r="C3872">
        <f t="shared" ca="1" si="1528"/>
        <v>0</v>
      </c>
      <c r="D3872">
        <f t="shared" ca="1" si="1529"/>
        <v>5</v>
      </c>
      <c r="E3872">
        <f ca="1">IF($B3872&lt;VLOOKUP(E$6&amp;" Equity",Param,4,0),"",IFERROR(VLOOKUP($B3872,OFFSET(Input!$A$1,0,MATCH(Index!E$6&amp;" Equity",Input!$1:$1,0)-1,10000,2),2,0),E3871))</f>
        <v>85.19</v>
      </c>
      <c r="F3872" s="33">
        <v>118.69</v>
      </c>
      <c r="H3872">
        <f ca="1">IFERROR(VLOOKUP($B3872,OFFSET(Input!$A$1,0,MATCH(Index!H$6,Input!$1:$1,0)-1,10000,2),2,0),0)</f>
        <v>0</v>
      </c>
      <c r="I3872">
        <f ca="1">IFERROR(VLOOKUP($B3872,OFFSET(Input!$A$1,0,MATCH(Index!I$6,Input!$1:$1,0)-1,10000,2),2,0),0)</f>
        <v>0</v>
      </c>
      <c r="K3872">
        <f t="shared" ca="1" si="1530"/>
        <v>120.57131863838212</v>
      </c>
      <c r="L3872" s="30">
        <f t="shared" ca="1" si="1531"/>
        <v>139.59006396108072</v>
      </c>
      <c r="N3872">
        <f t="shared" ca="1" si="1540"/>
        <v>-8.7653222920999804E-3</v>
      </c>
      <c r="O3872">
        <f t="shared" ca="1" si="1541"/>
        <v>-1.0946908591816357E-3</v>
      </c>
      <c r="Q3872">
        <f t="shared" ca="1" si="1554"/>
        <v>7.6173446911364073E-2</v>
      </c>
      <c r="R3872">
        <f t="shared" ca="1" si="1553"/>
        <v>0.12805644468135896</v>
      </c>
      <c r="T3872">
        <f t="shared" ca="1" si="1564"/>
        <v>5.7112234577654686E-2</v>
      </c>
      <c r="U3872">
        <f t="shared" ca="1" si="1559"/>
        <v>0.10768182148661222</v>
      </c>
      <c r="W3872">
        <f t="shared" ca="1" si="1560"/>
        <v>0.24182550275652615</v>
      </c>
      <c r="X3872">
        <f t="shared" ca="1" si="1561"/>
        <v>0.25002615697120295</v>
      </c>
      <c r="Z3872">
        <f t="shared" ca="1" si="1517"/>
        <v>122.32776118217552</v>
      </c>
      <c r="AA3872">
        <f t="shared" ca="1" si="1517"/>
        <v>122.91626716489898</v>
      </c>
      <c r="AB3872">
        <f t="shared" ca="1" si="1517"/>
        <v>123.07314893331323</v>
      </c>
      <c r="AC3872">
        <f t="shared" ca="1" si="1518"/>
        <v>123.07314893331323</v>
      </c>
      <c r="AE3872">
        <f ca="1">IFERROR(VLOOKUP($B3872,OFFSET(Input!$A$1,0,MATCH(Index!AE$6&amp;" Index",Input!$1:$1,0)-1,10000,2),2,0),AE3871)</f>
        <v>33.46</v>
      </c>
      <c r="AF3872">
        <f t="shared" ca="1" si="1565"/>
        <v>17.931333333333331</v>
      </c>
      <c r="AG3872">
        <f t="shared" ca="1" si="1565"/>
        <v>16.239999999999998</v>
      </c>
      <c r="AH3872">
        <f t="shared" ca="1" si="1565"/>
        <v>14.906400000000001</v>
      </c>
      <c r="AI3872">
        <f t="shared" ca="1" si="1566"/>
        <v>16.239999999999998</v>
      </c>
      <c r="AK3872">
        <f t="shared" ca="1" si="1567"/>
        <v>-1</v>
      </c>
      <c r="AL3872">
        <f t="shared" ca="1" si="1568"/>
        <v>1</v>
      </c>
      <c r="AN3872" t="str">
        <f t="shared" ca="1" si="1521"/>
        <v>Not Down</v>
      </c>
      <c r="AO3872" t="str">
        <f t="shared" ca="1" si="1539"/>
        <v>Not Up</v>
      </c>
      <c r="AQ3872">
        <f t="shared" ca="1" si="1519"/>
        <v>1</v>
      </c>
      <c r="AR3872">
        <f t="shared" ca="1" si="1520"/>
        <v>0</v>
      </c>
      <c r="AT3872">
        <f t="shared" ca="1" si="1555"/>
        <v>1</v>
      </c>
      <c r="AU3872">
        <f t="shared" ca="1" si="1556"/>
        <v>0</v>
      </c>
      <c r="AW3872" s="34">
        <f t="shared" ca="1" si="1523"/>
        <v>6.2273957243409013E-2</v>
      </c>
      <c r="AX3872" s="34">
        <f t="shared" ca="1" si="1524"/>
        <v>4.8508773922974625E-2</v>
      </c>
      <c r="AY3872" s="18">
        <f t="shared" ca="1" si="1569"/>
        <v>6.2273957243409013E-2</v>
      </c>
      <c r="BA3872" s="6">
        <f t="shared" ca="1" si="1562"/>
        <v>0.80290384959102512</v>
      </c>
      <c r="BB3872">
        <f t="shared" ca="1" si="1563"/>
        <v>0.80290384959102512</v>
      </c>
      <c r="BC3872" t="str">
        <f t="shared" ca="1" si="1549"/>
        <v>HYG UP Equity</v>
      </c>
      <c r="BD3872" t="str">
        <f t="shared" ca="1" si="1550"/>
        <v>HYG UP Equity</v>
      </c>
      <c r="BF3872">
        <f t="shared" ca="1" si="1515"/>
        <v>1</v>
      </c>
      <c r="BG3872">
        <f t="shared" ca="1" si="1516"/>
        <v>0</v>
      </c>
      <c r="BI3872">
        <f t="shared" ca="1" si="1551"/>
        <v>1</v>
      </c>
      <c r="BJ3872">
        <f t="shared" ca="1" si="1552"/>
        <v>0</v>
      </c>
      <c r="BL3872">
        <f t="shared" ca="1" si="1557"/>
        <v>11.881335490250196</v>
      </c>
      <c r="BM3872">
        <f t="shared" ca="1" si="1558"/>
        <v>0</v>
      </c>
      <c r="BN3872" s="9">
        <f t="shared" ca="1" si="1547"/>
        <v>0.99999999999999989</v>
      </c>
      <c r="BO3872" s="9">
        <f t="shared" ca="1" si="1548"/>
        <v>0</v>
      </c>
      <c r="BP3872" s="9">
        <f t="shared" ca="1" si="1542"/>
        <v>0.99999999999999989</v>
      </c>
      <c r="BQ3872" s="9">
        <f t="shared" ca="1" si="1543"/>
        <v>0</v>
      </c>
      <c r="BR3872">
        <f t="shared" ca="1" si="1544"/>
        <v>1432.5482872444745</v>
      </c>
      <c r="BS3872">
        <f t="shared" ca="1" si="1545"/>
        <v>-8.7270188503607571E-3</v>
      </c>
      <c r="BT3872">
        <f t="shared" ca="1" si="1546"/>
        <v>1.8055555555555555E-5</v>
      </c>
      <c r="BU3872">
        <f t="shared" ca="1" si="1525"/>
        <v>6.4300234799845373E-6</v>
      </c>
      <c r="BV3872">
        <f t="shared" ca="1" si="1526"/>
        <v>0</v>
      </c>
      <c r="BW3872" s="35">
        <f ca="1">IFERROR(VLOOKUP($B3872,OFFSET(Input!$A$1,0,MATCH(Index!BW$6&amp;" Index",Input!$1:$1,0)-1,10000,2),2,0)/100,BW3871)</f>
        <v>1.4199999999999999E-2</v>
      </c>
      <c r="BX3872">
        <f t="shared" ca="1" si="1532"/>
        <v>1.6764553151163524E-2</v>
      </c>
      <c r="BY3872">
        <f t="shared" ca="1" si="1533"/>
        <v>1.5443085867550199E-2</v>
      </c>
      <c r="BZ3872">
        <f t="shared" ca="1" si="1534"/>
        <v>7.2342631336083972E-3</v>
      </c>
      <c r="CA3872">
        <f t="shared" ca="1" si="1535"/>
        <v>-8.103022414232063</v>
      </c>
      <c r="CB3872">
        <f t="shared" ca="1" si="1536"/>
        <v>7.1495571406870913E-3</v>
      </c>
      <c r="CC3872">
        <f t="shared" ca="1" si="1537"/>
        <v>-8.1351453472578577</v>
      </c>
      <c r="CD3872">
        <f t="shared" ca="1" si="1538"/>
        <v>1103.7670371163565</v>
      </c>
      <c r="CE3872">
        <v>1103.7670371163399</v>
      </c>
      <c r="CF3872" t="b">
        <f t="shared" ca="1" si="1527"/>
        <v>1</v>
      </c>
    </row>
    <row r="3873" spans="2:84" x14ac:dyDescent="0.25">
      <c r="B3873" s="2">
        <v>43140</v>
      </c>
      <c r="C3873">
        <f t="shared" ca="1" si="1528"/>
        <v>0</v>
      </c>
      <c r="D3873">
        <f t="shared" ca="1" si="1529"/>
        <v>0</v>
      </c>
      <c r="E3873">
        <f ca="1">IF($B3873&lt;VLOOKUP(E$6&amp;" Equity",Param,4,0),"",IFERROR(VLOOKUP($B3873,OFFSET(Input!$A$1,0,MATCH(Index!E$6&amp;" Equity",Input!$1:$1,0)-1,10000,2),2,0),E3872))</f>
        <v>84.95</v>
      </c>
      <c r="F3873" s="33">
        <v>117.94</v>
      </c>
      <c r="H3873">
        <f ca="1">IFERROR(VLOOKUP($B3873,OFFSET(Input!$A$1,0,MATCH(Index!H$6,Input!$1:$1,0)-1,10000,2),2,0),0)</f>
        <v>0</v>
      </c>
      <c r="I3873">
        <f ca="1">IFERROR(VLOOKUP($B3873,OFFSET(Input!$A$1,0,MATCH(Index!I$6,Input!$1:$1,0)-1,10000,2),2,0),0)</f>
        <v>0</v>
      </c>
      <c r="K3873">
        <f t="shared" ca="1" si="1530"/>
        <v>120.23164125285317</v>
      </c>
      <c r="L3873" s="30">
        <f t="shared" ca="1" si="1531"/>
        <v>138.70799682845953</v>
      </c>
      <c r="N3873">
        <f t="shared" ca="1" si="1540"/>
        <v>-2.8212079368080483E-3</v>
      </c>
      <c r="O3873">
        <f t="shared" ca="1" si="1541"/>
        <v>-6.3390314960556039E-3</v>
      </c>
      <c r="Q3873">
        <f t="shared" ca="1" si="1554"/>
        <v>7.7375195225824395E-2</v>
      </c>
      <c r="R3873">
        <f t="shared" ca="1" si="1553"/>
        <v>0.13062644399277512</v>
      </c>
      <c r="T3873">
        <f t="shared" ca="1" si="1564"/>
        <v>5.6779900693989117E-2</v>
      </c>
      <c r="U3873">
        <f t="shared" ca="1" si="1559"/>
        <v>0.1090354603181848</v>
      </c>
      <c r="W3873">
        <f t="shared" ca="1" si="1560"/>
        <v>0.28536562685018935</v>
      </c>
      <c r="X3873">
        <f t="shared" ca="1" si="1561"/>
        <v>0.25706103764512617</v>
      </c>
      <c r="Z3873">
        <f t="shared" ca="1" si="1517"/>
        <v>121.98226707985266</v>
      </c>
      <c r="AA3873">
        <f t="shared" ca="1" si="1517"/>
        <v>122.74563417337079</v>
      </c>
      <c r="AB3873">
        <f t="shared" ca="1" si="1517"/>
        <v>122.92649505385108</v>
      </c>
      <c r="AC3873">
        <f t="shared" ca="1" si="1518"/>
        <v>122.92649505385108</v>
      </c>
      <c r="AE3873">
        <f ca="1">IFERROR(VLOOKUP($B3873,OFFSET(Input!$A$1,0,MATCH(Index!AE$6&amp;" Index",Input!$1:$1,0)-1,10000,2),2,0),AE3872)</f>
        <v>29.06</v>
      </c>
      <c r="AF3873">
        <f t="shared" ca="1" si="1565"/>
        <v>19.117333333333328</v>
      </c>
      <c r="AG3873">
        <f t="shared" ca="1" si="1565"/>
        <v>17.198999999999998</v>
      </c>
      <c r="AH3873">
        <f t="shared" ca="1" si="1565"/>
        <v>15.700000000000003</v>
      </c>
      <c r="AI3873">
        <f t="shared" ca="1" si="1566"/>
        <v>17.198999999999998</v>
      </c>
      <c r="AK3873">
        <f t="shared" ca="1" si="1567"/>
        <v>-1</v>
      </c>
      <c r="AL3873">
        <f t="shared" ca="1" si="1568"/>
        <v>1</v>
      </c>
      <c r="AN3873" t="str">
        <f t="shared" ca="1" si="1521"/>
        <v>Not Down</v>
      </c>
      <c r="AO3873" t="str">
        <f t="shared" ca="1" si="1539"/>
        <v>Not Up</v>
      </c>
      <c r="AQ3873">
        <f t="shared" ca="1" si="1519"/>
        <v>1</v>
      </c>
      <c r="AR3873">
        <f t="shared" ca="1" si="1520"/>
        <v>0</v>
      </c>
      <c r="AT3873">
        <f t="shared" ca="1" si="1555"/>
        <v>1</v>
      </c>
      <c r="AU3873">
        <f t="shared" ca="1" si="1556"/>
        <v>0</v>
      </c>
      <c r="AW3873" s="34">
        <f t="shared" ca="1" si="1523"/>
        <v>7.6173446911364073E-2</v>
      </c>
      <c r="AX3873" s="34">
        <f t="shared" ca="1" si="1524"/>
        <v>5.7112234577654686E-2</v>
      </c>
      <c r="AY3873" s="18">
        <f t="shared" ca="1" si="1569"/>
        <v>7.6173446911364073E-2</v>
      </c>
      <c r="BA3873" s="6">
        <f t="shared" ca="1" si="1562"/>
        <v>0.65639671076169537</v>
      </c>
      <c r="BB3873">
        <f t="shared" ca="1" si="1563"/>
        <v>0.65639671076169537</v>
      </c>
      <c r="BC3873" t="str">
        <f t="shared" ca="1" si="1549"/>
        <v>HYG UP Equity</v>
      </c>
      <c r="BD3873" t="str">
        <f t="shared" ca="1" si="1550"/>
        <v>HYG UP Equity</v>
      </c>
      <c r="BF3873">
        <f t="shared" ca="1" si="1515"/>
        <v>1</v>
      </c>
      <c r="BG3873">
        <f t="shared" ca="1" si="1516"/>
        <v>0</v>
      </c>
      <c r="BI3873">
        <f t="shared" ca="1" si="1551"/>
        <v>1</v>
      </c>
      <c r="BJ3873">
        <f t="shared" ca="1" si="1552"/>
        <v>0</v>
      </c>
      <c r="BL3873">
        <f t="shared" ca="1" si="1557"/>
        <v>11.881335490250196</v>
      </c>
      <c r="BM3873">
        <f t="shared" ca="1" si="1558"/>
        <v>0</v>
      </c>
      <c r="BN3873" s="9">
        <f t="shared" ca="1" si="1547"/>
        <v>0.99999999999999989</v>
      </c>
      <c r="BO3873" s="9">
        <f t="shared" ca="1" si="1548"/>
        <v>0</v>
      </c>
      <c r="BP3873" s="9">
        <f t="shared" ca="1" si="1542"/>
        <v>0.99999999999999989</v>
      </c>
      <c r="BQ3873" s="9">
        <f t="shared" ca="1" si="1543"/>
        <v>0</v>
      </c>
      <c r="BR3873">
        <f t="shared" ca="1" si="1544"/>
        <v>1428.5124662685539</v>
      </c>
      <c r="BS3873">
        <f t="shared" ca="1" si="1545"/>
        <v>-2.817232069491804E-3</v>
      </c>
      <c r="BT3873">
        <f t="shared" ca="1" si="1546"/>
        <v>1.8055555555555555E-5</v>
      </c>
      <c r="BU3873">
        <f t="shared" ca="1" si="1525"/>
        <v>2.9301427765865952E-5</v>
      </c>
      <c r="BV3873">
        <f t="shared" ca="1" si="1526"/>
        <v>0</v>
      </c>
      <c r="BW3873" s="35">
        <f ca="1">IFERROR(VLOOKUP($B3873,OFFSET(Input!$A$1,0,MATCH(Index!BW$6&amp;" Index",Input!$1:$1,0)-1,10000,2),2,0)/100,BW3872)</f>
        <v>1.4199999999999999E-2</v>
      </c>
      <c r="BX3873">
        <f t="shared" ca="1" si="1532"/>
        <v>1.6001172834696157E-2</v>
      </c>
      <c r="BY3873">
        <f t="shared" ca="1" si="1533"/>
        <v>1.5330097737727174E-2</v>
      </c>
      <c r="BZ3873">
        <f t="shared" ca="1" si="1534"/>
        <v>8.5810692285781844E-3</v>
      </c>
      <c r="CA3873">
        <f t="shared" ca="1" si="1535"/>
        <v>-2.4966840328275928</v>
      </c>
      <c r="CB3873">
        <f t="shared" ca="1" si="1536"/>
        <v>3.2341950108408804E-2</v>
      </c>
      <c r="CC3873">
        <f t="shared" ca="1" si="1537"/>
        <v>-2.5517761842798468</v>
      </c>
      <c r="CD3873">
        <f t="shared" ca="1" si="1538"/>
        <v>1101.2152609320767</v>
      </c>
      <c r="CE3873">
        <v>1101.2152609320599</v>
      </c>
      <c r="CF3873" t="b">
        <f t="shared" ca="1" si="1527"/>
        <v>1</v>
      </c>
    </row>
    <row r="3874" spans="2:84" x14ac:dyDescent="0.25">
      <c r="B3874" s="2">
        <v>43143</v>
      </c>
      <c r="C3874">
        <f t="shared" ca="1" si="1528"/>
        <v>0</v>
      </c>
      <c r="D3874">
        <f t="shared" ca="1" si="1529"/>
        <v>0</v>
      </c>
      <c r="E3874">
        <f ca="1">IF($B3874&lt;VLOOKUP(E$6&amp;" Equity",Param,4,0),"",IFERROR(VLOOKUP($B3874,OFFSET(Input!$A$1,0,MATCH(Index!E$6&amp;" Equity",Input!$1:$1,0)-1,10000,2),2,0),E3873))</f>
        <v>85.53</v>
      </c>
      <c r="F3874" s="33">
        <v>118.46</v>
      </c>
      <c r="H3874">
        <f ca="1">IFERROR(VLOOKUP($B3874,OFFSET(Input!$A$1,0,MATCH(Index!H$6,Input!$1:$1,0)-1,10000,2),2,0),0)</f>
        <v>0</v>
      </c>
      <c r="I3874">
        <f ca="1">IFERROR(VLOOKUP($B3874,OFFSET(Input!$A$1,0,MATCH(Index!I$6,Input!$1:$1,0)-1,10000,2),2,0),0)</f>
        <v>0</v>
      </c>
      <c r="K3874">
        <f t="shared" ca="1" si="1530"/>
        <v>121.05252826788147</v>
      </c>
      <c r="L3874" s="30">
        <f t="shared" ca="1" si="1531"/>
        <v>139.31956337374356</v>
      </c>
      <c r="N3874">
        <f t="shared" ca="1" si="1540"/>
        <v>6.8043434747493085E-3</v>
      </c>
      <c r="O3874">
        <f t="shared" ca="1" si="1541"/>
        <v>4.3993302764609547E-3</v>
      </c>
      <c r="Q3874">
        <f t="shared" ca="1" si="1554"/>
        <v>8.2692857816683563E-2</v>
      </c>
      <c r="R3874">
        <f t="shared" ca="1" si="1553"/>
        <v>0.12775854880270673</v>
      </c>
      <c r="T3874">
        <f t="shared" ca="1" si="1564"/>
        <v>6.1403810208339675E-2</v>
      </c>
      <c r="U3874">
        <f t="shared" ca="1" si="1559"/>
        <v>0.10998498025880714</v>
      </c>
      <c r="W3874">
        <f t="shared" ca="1" si="1560"/>
        <v>0.28547207235291699</v>
      </c>
      <c r="X3874">
        <f t="shared" ca="1" si="1561"/>
        <v>0.2968891964179583</v>
      </c>
      <c r="Z3874">
        <f t="shared" ca="1" si="1517"/>
        <v>121.76255224478646</v>
      </c>
      <c r="AA3874">
        <f t="shared" ca="1" si="1517"/>
        <v>122.62661583076026</v>
      </c>
      <c r="AB3874">
        <f t="shared" ca="1" si="1517"/>
        <v>122.80929415957685</v>
      </c>
      <c r="AC3874">
        <f t="shared" ca="1" si="1518"/>
        <v>122.80929415957685</v>
      </c>
      <c r="AE3874">
        <f ca="1">IFERROR(VLOOKUP($B3874,OFFSET(Input!$A$1,0,MATCH(Index!AE$6&amp;" Index",Input!$1:$1,0)-1,10000,2),2,0),AE3873)</f>
        <v>25.61</v>
      </c>
      <c r="AF3874">
        <f t="shared" ca="1" si="1565"/>
        <v>20.089333333333332</v>
      </c>
      <c r="AG3874">
        <f t="shared" ca="1" si="1565"/>
        <v>17.971499999999999</v>
      </c>
      <c r="AH3874">
        <f t="shared" ca="1" si="1565"/>
        <v>16.355600000000003</v>
      </c>
      <c r="AI3874">
        <f t="shared" ca="1" si="1566"/>
        <v>17.971499999999999</v>
      </c>
      <c r="AK3874">
        <f t="shared" ca="1" si="1567"/>
        <v>-1</v>
      </c>
      <c r="AL3874">
        <f t="shared" ca="1" si="1568"/>
        <v>1</v>
      </c>
      <c r="AN3874" t="str">
        <f t="shared" ca="1" si="1521"/>
        <v>Not Down</v>
      </c>
      <c r="AO3874" t="str">
        <f t="shared" ca="1" si="1539"/>
        <v>Not Up</v>
      </c>
      <c r="AQ3874">
        <f t="shared" ca="1" si="1519"/>
        <v>1</v>
      </c>
      <c r="AR3874">
        <f t="shared" ca="1" si="1520"/>
        <v>0</v>
      </c>
      <c r="AT3874">
        <f t="shared" ca="1" si="1555"/>
        <v>1</v>
      </c>
      <c r="AU3874">
        <f t="shared" ca="1" si="1556"/>
        <v>0</v>
      </c>
      <c r="AW3874" s="34">
        <f t="shared" ca="1" si="1523"/>
        <v>7.7375195225824395E-2</v>
      </c>
      <c r="AX3874" s="34">
        <f t="shared" ca="1" si="1524"/>
        <v>5.6779900693989117E-2</v>
      </c>
      <c r="AY3874" s="18">
        <f t="shared" ca="1" si="1569"/>
        <v>7.7375195225824395E-2</v>
      </c>
      <c r="BA3874" s="6">
        <f t="shared" ca="1" si="1562"/>
        <v>0.64620192367944074</v>
      </c>
      <c r="BB3874">
        <f t="shared" ca="1" si="1563"/>
        <v>0.65639671076169537</v>
      </c>
      <c r="BC3874" t="str">
        <f t="shared" ca="1" si="1549"/>
        <v>HYG UP Equity</v>
      </c>
      <c r="BD3874" t="str">
        <f t="shared" ca="1" si="1550"/>
        <v>HYG UP Equity</v>
      </c>
      <c r="BF3874">
        <f t="shared" ca="1" si="1515"/>
        <v>1</v>
      </c>
      <c r="BG3874">
        <f t="shared" ca="1" si="1516"/>
        <v>0</v>
      </c>
      <c r="BI3874">
        <f t="shared" ca="1" si="1551"/>
        <v>1</v>
      </c>
      <c r="BJ3874">
        <f t="shared" ca="1" si="1552"/>
        <v>0</v>
      </c>
      <c r="BL3874">
        <f t="shared" ca="1" si="1557"/>
        <v>11.881335490250196</v>
      </c>
      <c r="BM3874">
        <f t="shared" ca="1" si="1558"/>
        <v>0</v>
      </c>
      <c r="BN3874" s="9">
        <f t="shared" ca="1" si="1547"/>
        <v>1</v>
      </c>
      <c r="BO3874" s="9">
        <f t="shared" ca="1" si="1548"/>
        <v>0</v>
      </c>
      <c r="BP3874" s="9">
        <f t="shared" ca="1" si="1542"/>
        <v>1</v>
      </c>
      <c r="BQ3874" s="9">
        <f t="shared" ca="1" si="1543"/>
        <v>0</v>
      </c>
      <c r="BR3874">
        <f t="shared" ca="1" si="1544"/>
        <v>1438.2657002936951</v>
      </c>
      <c r="BS3874">
        <f t="shared" ca="1" si="1545"/>
        <v>6.8275456150674874E-3</v>
      </c>
      <c r="BT3874">
        <f t="shared" ca="1" si="1546"/>
        <v>5.4166666666666671E-5</v>
      </c>
      <c r="BU3874">
        <f t="shared" ca="1" si="1525"/>
        <v>0</v>
      </c>
      <c r="BV3874">
        <f t="shared" ca="1" si="1526"/>
        <v>0</v>
      </c>
      <c r="BW3874" s="35">
        <f ca="1">IFERROR(VLOOKUP($B3874,OFFSET(Input!$A$1,0,MATCH(Index!BW$6&amp;" Index",Input!$1:$1,0)-1,10000,2),2,0)/100,BW3873)</f>
        <v>1.4199999999999999E-2</v>
      </c>
      <c r="BX3874">
        <f t="shared" ca="1" si="1532"/>
        <v>3.9153512402138192E-2</v>
      </c>
      <c r="BY3874">
        <f t="shared" ca="1" si="1533"/>
        <v>4.5883969205503194E-2</v>
      </c>
      <c r="BZ3874">
        <f t="shared" ca="1" si="1534"/>
        <v>4.4775106988188734E-2</v>
      </c>
      <c r="CA3874">
        <f t="shared" ca="1" si="1535"/>
        <v>4.9351826199823208</v>
      </c>
      <c r="CB3874">
        <f t="shared" ca="1" si="1536"/>
        <v>0</v>
      </c>
      <c r="CC3874">
        <f t="shared" ca="1" si="1537"/>
        <v>4.8949202453628677</v>
      </c>
      <c r="CD3874">
        <f t="shared" ca="1" si="1538"/>
        <v>1106.1101811774395</v>
      </c>
      <c r="CE3874">
        <v>1106.1101811774299</v>
      </c>
      <c r="CF3874" t="b">
        <f t="shared" ca="1" si="1527"/>
        <v>1</v>
      </c>
    </row>
    <row r="3875" spans="2:84" x14ac:dyDescent="0.25">
      <c r="B3875" s="2">
        <v>43144</v>
      </c>
      <c r="C3875">
        <f t="shared" ca="1" si="1528"/>
        <v>0</v>
      </c>
      <c r="D3875">
        <f t="shared" ca="1" si="1529"/>
        <v>0</v>
      </c>
      <c r="E3875">
        <f ca="1">IF($B3875&lt;VLOOKUP(E$6&amp;" Equity",Param,4,0),"",IFERROR(VLOOKUP($B3875,OFFSET(Input!$A$1,0,MATCH(Index!E$6&amp;" Equity",Input!$1:$1,0)-1,10000,2),2,0),E3874))</f>
        <v>85.26</v>
      </c>
      <c r="F3875" s="33">
        <v>118.99</v>
      </c>
      <c r="H3875">
        <f ca="1">IFERROR(VLOOKUP($B3875,OFFSET(Input!$A$1,0,MATCH(Index!H$6,Input!$1:$1,0)-1,10000,2),2,0),0)</f>
        <v>0</v>
      </c>
      <c r="I3875">
        <f ca="1">IFERROR(VLOOKUP($B3875,OFFSET(Input!$A$1,0,MATCH(Index!I$6,Input!$1:$1,0)-1,10000,2),2,0),0)</f>
        <v>0</v>
      </c>
      <c r="K3875">
        <f t="shared" ca="1" si="1530"/>
        <v>120.67039120916139</v>
      </c>
      <c r="L3875" s="30">
        <f t="shared" ca="1" si="1531"/>
        <v>139.94289081412921</v>
      </c>
      <c r="N3875">
        <f t="shared" ca="1" si="1540"/>
        <v>-3.1617802556260263E-3</v>
      </c>
      <c r="O3875">
        <f t="shared" ca="1" si="1541"/>
        <v>4.4641051182430337E-3</v>
      </c>
      <c r="Q3875">
        <f t="shared" ca="1" si="1554"/>
        <v>8.2416269403444722E-2</v>
      </c>
      <c r="R3875">
        <f t="shared" ca="1" si="1553"/>
        <v>0.12630135927674571</v>
      </c>
      <c r="T3875">
        <f t="shared" ca="1" si="1564"/>
        <v>6.2388133124703947E-2</v>
      </c>
      <c r="U3875">
        <f t="shared" ca="1" si="1559"/>
        <v>0.11013160706587705</v>
      </c>
      <c r="W3875">
        <f t="shared" ca="1" si="1560"/>
        <v>0.20661549852349012</v>
      </c>
      <c r="X3875">
        <f t="shared" ca="1" si="1561"/>
        <v>0.27029673899293349</v>
      </c>
      <c r="Z3875">
        <f t="shared" ca="1" si="1517"/>
        <v>121.54690489651327</v>
      </c>
      <c r="AA3875">
        <f t="shared" ca="1" si="1517"/>
        <v>122.49201406793584</v>
      </c>
      <c r="AB3875">
        <f t="shared" ca="1" si="1517"/>
        <v>122.68075402760257</v>
      </c>
      <c r="AC3875">
        <f t="shared" ca="1" si="1518"/>
        <v>122.68075402760257</v>
      </c>
      <c r="AE3875">
        <f ca="1">IFERROR(VLOOKUP($B3875,OFFSET(Input!$A$1,0,MATCH(Index!AE$6&amp;" Index",Input!$1:$1,0)-1,10000,2),2,0),AE3874)</f>
        <v>24.97</v>
      </c>
      <c r="AF3875">
        <f t="shared" ca="1" si="1565"/>
        <v>21.014000000000003</v>
      </c>
      <c r="AG3875">
        <f t="shared" ca="1" si="1565"/>
        <v>18.637</v>
      </c>
      <c r="AH3875">
        <f t="shared" ca="1" si="1565"/>
        <v>16.973600000000001</v>
      </c>
      <c r="AI3875">
        <f t="shared" ca="1" si="1566"/>
        <v>18.637</v>
      </c>
      <c r="AK3875">
        <f t="shared" ca="1" si="1567"/>
        <v>-1</v>
      </c>
      <c r="AL3875">
        <f t="shared" ca="1" si="1568"/>
        <v>1</v>
      </c>
      <c r="AN3875" t="str">
        <f t="shared" ca="1" si="1521"/>
        <v>Not Down</v>
      </c>
      <c r="AO3875" t="str">
        <f t="shared" ca="1" si="1539"/>
        <v>Not Up</v>
      </c>
      <c r="AQ3875">
        <f t="shared" ca="1" si="1519"/>
        <v>1</v>
      </c>
      <c r="AR3875">
        <f t="shared" ca="1" si="1520"/>
        <v>0</v>
      </c>
      <c r="AT3875">
        <f t="shared" ca="1" si="1555"/>
        <v>1</v>
      </c>
      <c r="AU3875">
        <f t="shared" ca="1" si="1556"/>
        <v>0</v>
      </c>
      <c r="AW3875" s="34">
        <f t="shared" ca="1" si="1523"/>
        <v>8.2692857816683563E-2</v>
      </c>
      <c r="AX3875" s="34">
        <f t="shared" ca="1" si="1524"/>
        <v>6.1403810208339675E-2</v>
      </c>
      <c r="AY3875" s="18">
        <f t="shared" ca="1" si="1569"/>
        <v>8.2692857816683563E-2</v>
      </c>
      <c r="BA3875" s="6">
        <f t="shared" ca="1" si="1562"/>
        <v>0.60464714027469901</v>
      </c>
      <c r="BB3875">
        <f t="shared" ca="1" si="1563"/>
        <v>0.65639671076169537</v>
      </c>
      <c r="BC3875" t="str">
        <f t="shared" ca="1" si="1549"/>
        <v>HYG UP Equity</v>
      </c>
      <c r="BD3875" t="str">
        <f t="shared" ca="1" si="1550"/>
        <v>HYG UP Equity</v>
      </c>
      <c r="BF3875">
        <f t="shared" ca="1" si="1515"/>
        <v>1</v>
      </c>
      <c r="BG3875">
        <f t="shared" ca="1" si="1516"/>
        <v>0</v>
      </c>
      <c r="BI3875">
        <f t="shared" ca="1" si="1551"/>
        <v>1</v>
      </c>
      <c r="BJ3875">
        <f t="shared" ca="1" si="1552"/>
        <v>0</v>
      </c>
      <c r="BL3875">
        <f t="shared" ca="1" si="1557"/>
        <v>11.881335490250196</v>
      </c>
      <c r="BM3875">
        <f t="shared" ca="1" si="1558"/>
        <v>0</v>
      </c>
      <c r="BN3875" s="9">
        <f t="shared" ca="1" si="1547"/>
        <v>1</v>
      </c>
      <c r="BO3875" s="9">
        <f t="shared" ca="1" si="1548"/>
        <v>0</v>
      </c>
      <c r="BP3875" s="9">
        <f t="shared" ca="1" si="1542"/>
        <v>1</v>
      </c>
      <c r="BQ3875" s="9">
        <f t="shared" ca="1" si="1543"/>
        <v>0</v>
      </c>
      <c r="BR3875">
        <f t="shared" ca="1" si="1544"/>
        <v>1433.7254016957845</v>
      </c>
      <c r="BS3875">
        <f t="shared" ca="1" si="1545"/>
        <v>-3.1567870922483143E-3</v>
      </c>
      <c r="BT3875">
        <f t="shared" ca="1" si="1546"/>
        <v>1.8055555555555558E-5</v>
      </c>
      <c r="BU3875">
        <f t="shared" ca="1" si="1525"/>
        <v>0</v>
      </c>
      <c r="BV3875">
        <f t="shared" ca="1" si="1526"/>
        <v>0</v>
      </c>
      <c r="BW3875" s="35">
        <f ca="1">IFERROR(VLOOKUP($B3875,OFFSET(Input!$A$1,0,MATCH(Index!BW$6&amp;" Index",Input!$1:$1,0)-1,10000,2),2,0)/100,BW3874)</f>
        <v>1.4199999999999999E-2</v>
      </c>
      <c r="BX3875">
        <f t="shared" ca="1" si="1532"/>
        <v>1.3109183473116147E-2</v>
      </c>
      <c r="BY3875">
        <f t="shared" ca="1" si="1533"/>
        <v>1.5362641405242216E-2</v>
      </c>
      <c r="BZ3875">
        <f t="shared" ca="1" si="1534"/>
        <v>1.4991377695772619E-2</v>
      </c>
      <c r="CA3875">
        <f t="shared" ca="1" si="1535"/>
        <v>-2.2919760652346568</v>
      </c>
      <c r="CB3875">
        <f t="shared" ca="1" si="1536"/>
        <v>0</v>
      </c>
      <c r="CC3875">
        <f t="shared" ca="1" si="1537"/>
        <v>-2.3054565124172428</v>
      </c>
      <c r="CD3875">
        <f t="shared" ca="1" si="1538"/>
        <v>1103.8047246650221</v>
      </c>
      <c r="CE3875">
        <v>1103.8047246650101</v>
      </c>
      <c r="CF3875" t="b">
        <f t="shared" ca="1" si="1527"/>
        <v>1</v>
      </c>
    </row>
    <row r="3876" spans="2:84" x14ac:dyDescent="0.25">
      <c r="B3876" s="2">
        <v>43145</v>
      </c>
      <c r="C3876">
        <f t="shared" ca="1" si="1528"/>
        <v>0</v>
      </c>
      <c r="D3876">
        <f t="shared" ca="1" si="1529"/>
        <v>0</v>
      </c>
      <c r="E3876">
        <f ca="1">IF($B3876&lt;VLOOKUP(E$6&amp;" Equity",Param,4,0),"",IFERROR(VLOOKUP($B3876,OFFSET(Input!$A$1,0,MATCH(Index!E$6&amp;" Equity",Input!$1:$1,0)-1,10000,2),2,0),E3875))</f>
        <v>85.41</v>
      </c>
      <c r="F3876" s="33">
        <v>117.67</v>
      </c>
      <c r="H3876">
        <f ca="1">IFERROR(VLOOKUP($B3876,OFFSET(Input!$A$1,0,MATCH(Index!H$6,Input!$1:$1,0)-1,10000,2),2,0),0)</f>
        <v>0</v>
      </c>
      <c r="I3876">
        <f ca="1">IFERROR(VLOOKUP($B3876,OFFSET(Input!$A$1,0,MATCH(Index!I$6,Input!$1:$1,0)-1,10000,2),2,0),0)</f>
        <v>0</v>
      </c>
      <c r="K3876">
        <f t="shared" ca="1" si="1530"/>
        <v>120.882689575117</v>
      </c>
      <c r="L3876" s="30">
        <f t="shared" ca="1" si="1531"/>
        <v>138.39045266071591</v>
      </c>
      <c r="N3876">
        <f t="shared" ca="1" si="1540"/>
        <v>1.7577786209916155E-3</v>
      </c>
      <c r="O3876">
        <f t="shared" ca="1" si="1541"/>
        <v>-1.115535949122452E-2</v>
      </c>
      <c r="Q3876">
        <f t="shared" ca="1" si="1554"/>
        <v>8.2436516036009516E-2</v>
      </c>
      <c r="R3876">
        <f t="shared" ca="1" si="1553"/>
        <v>0.13496506196827826</v>
      </c>
      <c r="T3876">
        <f t="shared" ca="1" si="1564"/>
        <v>6.2698054311982235E-2</v>
      </c>
      <c r="U3876">
        <f t="shared" ca="1" si="1559"/>
        <v>0.11693425028985401</v>
      </c>
      <c r="W3876">
        <f t="shared" ca="1" si="1560"/>
        <v>0.12597461816183467</v>
      </c>
      <c r="X3876">
        <f t="shared" ca="1" si="1561"/>
        <v>0.21988155582337612</v>
      </c>
      <c r="Z3876">
        <f t="shared" ca="1" si="1517"/>
        <v>121.33134678850315</v>
      </c>
      <c r="AA3876">
        <f t="shared" ca="1" si="1517"/>
        <v>122.36732253686475</v>
      </c>
      <c r="AB3876">
        <f t="shared" ca="1" si="1517"/>
        <v>122.57592705962593</v>
      </c>
      <c r="AC3876">
        <f t="shared" ca="1" si="1518"/>
        <v>122.57592705962593</v>
      </c>
      <c r="AE3876">
        <f ca="1">IFERROR(VLOOKUP($B3876,OFFSET(Input!$A$1,0,MATCH(Index!AE$6&amp;" Index",Input!$1:$1,0)-1,10000,2),2,0),AE3875)</f>
        <v>19.260000000000002</v>
      </c>
      <c r="AF3876">
        <f t="shared" ca="1" si="1565"/>
        <v>21.533333333333335</v>
      </c>
      <c r="AG3876">
        <f t="shared" ca="1" si="1565"/>
        <v>19.004499999999997</v>
      </c>
      <c r="AH3876">
        <f t="shared" ca="1" si="1565"/>
        <v>17.340799999999998</v>
      </c>
      <c r="AI3876">
        <f t="shared" ca="1" si="1566"/>
        <v>19.004499999999997</v>
      </c>
      <c r="AK3876">
        <f t="shared" ca="1" si="1567"/>
        <v>-1</v>
      </c>
      <c r="AL3876">
        <f t="shared" ca="1" si="1568"/>
        <v>1</v>
      </c>
      <c r="AN3876" t="str">
        <f t="shared" ca="1" si="1521"/>
        <v>Not Down</v>
      </c>
      <c r="AO3876" t="str">
        <f t="shared" ca="1" si="1539"/>
        <v>Not Up</v>
      </c>
      <c r="AQ3876">
        <f t="shared" ca="1" si="1519"/>
        <v>1</v>
      </c>
      <c r="AR3876">
        <f t="shared" ca="1" si="1520"/>
        <v>0</v>
      </c>
      <c r="AT3876">
        <f t="shared" ca="1" si="1555"/>
        <v>1</v>
      </c>
      <c r="AU3876">
        <f t="shared" ca="1" si="1556"/>
        <v>0</v>
      </c>
      <c r="AW3876" s="34">
        <f t="shared" ca="1" si="1523"/>
        <v>8.2416269403444722E-2</v>
      </c>
      <c r="AX3876" s="34">
        <f t="shared" ca="1" si="1524"/>
        <v>6.2388133124703947E-2</v>
      </c>
      <c r="AY3876" s="18">
        <f t="shared" ca="1" si="1569"/>
        <v>8.2416269403444722E-2</v>
      </c>
      <c r="BA3876" s="6">
        <f t="shared" ca="1" si="1562"/>
        <v>0.6066763317718209</v>
      </c>
      <c r="BB3876">
        <f t="shared" ca="1" si="1563"/>
        <v>0.65639671076169537</v>
      </c>
      <c r="BC3876" t="str">
        <f t="shared" ca="1" si="1549"/>
        <v>HYG UP Equity</v>
      </c>
      <c r="BD3876" t="str">
        <f t="shared" ca="1" si="1550"/>
        <v>HYG UP Equity</v>
      </c>
      <c r="BF3876">
        <f t="shared" ca="1" si="1515"/>
        <v>1</v>
      </c>
      <c r="BG3876">
        <f t="shared" ca="1" si="1516"/>
        <v>0</v>
      </c>
      <c r="BI3876">
        <f t="shared" ca="1" si="1551"/>
        <v>1</v>
      </c>
      <c r="BJ3876">
        <f t="shared" ca="1" si="1552"/>
        <v>0</v>
      </c>
      <c r="BL3876">
        <f t="shared" ca="1" si="1557"/>
        <v>11.881335490250196</v>
      </c>
      <c r="BM3876">
        <f t="shared" ca="1" si="1558"/>
        <v>0</v>
      </c>
      <c r="BN3876" s="9">
        <f t="shared" ca="1" si="1547"/>
        <v>0.99999999999999989</v>
      </c>
      <c r="BO3876" s="9">
        <f t="shared" ca="1" si="1548"/>
        <v>0</v>
      </c>
      <c r="BP3876" s="9">
        <f t="shared" ca="1" si="1542"/>
        <v>0.99999999999999989</v>
      </c>
      <c r="BQ3876" s="9">
        <f t="shared" ca="1" si="1543"/>
        <v>0</v>
      </c>
      <c r="BR3876">
        <f t="shared" ca="1" si="1544"/>
        <v>1436.247789805735</v>
      </c>
      <c r="BS3876">
        <f t="shared" ca="1" si="1545"/>
        <v>1.7593244194229474E-3</v>
      </c>
      <c r="BT3876">
        <f t="shared" ca="1" si="1546"/>
        <v>1.8055555555555555E-5</v>
      </c>
      <c r="BU3876">
        <f t="shared" ca="1" si="1525"/>
        <v>0</v>
      </c>
      <c r="BV3876">
        <f t="shared" ca="1" si="1526"/>
        <v>0</v>
      </c>
      <c r="BW3876" s="35">
        <f ca="1">IFERROR(VLOOKUP($B3876,OFFSET(Input!$A$1,0,MATCH(Index!BW$6&amp;" Index",Input!$1:$1,0)-1,10000,2),2,0)/100,BW3875)</f>
        <v>1.4199999999999999E-2</v>
      </c>
      <c r="BX3876">
        <f t="shared" ca="1" si="1532"/>
        <v>1.3081860107935292E-2</v>
      </c>
      <c r="BY3876">
        <f t="shared" ca="1" si="1533"/>
        <v>1.5330621175903086E-2</v>
      </c>
      <c r="BZ3876">
        <f t="shared" ca="1" si="1534"/>
        <v>1.4960131288383045E-2</v>
      </c>
      <c r="CA3876">
        <f t="shared" ca="1" si="1535"/>
        <v>1.2746899904879341</v>
      </c>
      <c r="CB3876">
        <f t="shared" ca="1" si="1536"/>
        <v>0</v>
      </c>
      <c r="CC3876">
        <f t="shared" ca="1" si="1537"/>
        <v>1.261237640492479</v>
      </c>
      <c r="CD3876">
        <f t="shared" ca="1" si="1538"/>
        <v>1105.0659623055146</v>
      </c>
      <c r="CE3876">
        <v>1105.0659623055001</v>
      </c>
      <c r="CF3876" t="b">
        <f t="shared" ca="1" si="1527"/>
        <v>1</v>
      </c>
    </row>
    <row r="3877" spans="2:84" x14ac:dyDescent="0.25">
      <c r="B3877" s="2">
        <v>43146</v>
      </c>
      <c r="C3877">
        <f t="shared" ca="1" si="1528"/>
        <v>0</v>
      </c>
      <c r="D3877">
        <f t="shared" ca="1" si="1529"/>
        <v>0</v>
      </c>
      <c r="E3877">
        <f ca="1">IF($B3877&lt;VLOOKUP(E$6&amp;" Equity",Param,4,0),"",IFERROR(VLOOKUP($B3877,OFFSET(Input!$A$1,0,MATCH(Index!E$6&amp;" Equity",Input!$1:$1,0)-1,10000,2),2,0),E3876))</f>
        <v>86.1</v>
      </c>
      <c r="F3877" s="33">
        <v>118.07</v>
      </c>
      <c r="H3877">
        <f ca="1">IFERROR(VLOOKUP($B3877,OFFSET(Input!$A$1,0,MATCH(Index!H$6,Input!$1:$1,0)-1,10000,2),2,0),0)</f>
        <v>0</v>
      </c>
      <c r="I3877">
        <f ca="1">IFERROR(VLOOKUP($B3877,OFFSET(Input!$A$1,0,MATCH(Index!I$6,Input!$1:$1,0)-1,10000,2),2,0),0)</f>
        <v>0</v>
      </c>
      <c r="K3877">
        <f t="shared" ca="1" si="1530"/>
        <v>121.85926205851273</v>
      </c>
      <c r="L3877" s="30">
        <f t="shared" ca="1" si="1531"/>
        <v>138.86088846478054</v>
      </c>
      <c r="N3877">
        <f t="shared" ca="1" si="1540"/>
        <v>8.0462214756291377E-3</v>
      </c>
      <c r="O3877">
        <f t="shared" ca="1" si="1541"/>
        <v>3.3935724431808029E-3</v>
      </c>
      <c r="Q3877">
        <f t="shared" ca="1" si="1554"/>
        <v>9.1315245609161141E-2</v>
      </c>
      <c r="R3877">
        <f t="shared" ca="1" si="1553"/>
        <v>0.11469421435239519</v>
      </c>
      <c r="T3877">
        <f t="shared" ca="1" si="1564"/>
        <v>6.8800140779584032E-2</v>
      </c>
      <c r="U3877">
        <f t="shared" ca="1" si="1559"/>
        <v>0.11278822836348781</v>
      </c>
      <c r="W3877">
        <f t="shared" ca="1" si="1560"/>
        <v>0.13370995905286007</v>
      </c>
      <c r="X3877">
        <f t="shared" ca="1" si="1561"/>
        <v>0.23649405859714512</v>
      </c>
      <c r="Z3877">
        <f t="shared" ca="1" si="1517"/>
        <v>121.23652018504299</v>
      </c>
      <c r="AA3877">
        <f t="shared" ca="1" si="1517"/>
        <v>122.29780180886323</v>
      </c>
      <c r="AB3877">
        <f t="shared" ca="1" si="1517"/>
        <v>122.52087422646022</v>
      </c>
      <c r="AC3877">
        <f t="shared" ca="1" si="1518"/>
        <v>122.52087422646022</v>
      </c>
      <c r="AE3877">
        <f ca="1">IFERROR(VLOOKUP($B3877,OFFSET(Input!$A$1,0,MATCH(Index!AE$6&amp;" Index",Input!$1:$1,0)-1,10000,2),2,0),AE3876)</f>
        <v>19.13</v>
      </c>
      <c r="AF3877">
        <f t="shared" ca="1" si="1565"/>
        <v>22.036666666666665</v>
      </c>
      <c r="AG3877">
        <f t="shared" ca="1" si="1565"/>
        <v>19.350000000000001</v>
      </c>
      <c r="AH3877">
        <f t="shared" ca="1" si="1565"/>
        <v>17.713199999999997</v>
      </c>
      <c r="AI3877">
        <f t="shared" ca="1" si="1566"/>
        <v>19.350000000000001</v>
      </c>
      <c r="AK3877">
        <f t="shared" ca="1" si="1567"/>
        <v>-1</v>
      </c>
      <c r="AL3877">
        <f t="shared" ca="1" si="1568"/>
        <v>1</v>
      </c>
      <c r="AN3877" t="str">
        <f t="shared" ca="1" si="1521"/>
        <v>Not Down</v>
      </c>
      <c r="AO3877" t="str">
        <f t="shared" ca="1" si="1539"/>
        <v>Not Up</v>
      </c>
      <c r="AQ3877">
        <f t="shared" ca="1" si="1519"/>
        <v>1</v>
      </c>
      <c r="AR3877">
        <f t="shared" ca="1" si="1520"/>
        <v>0</v>
      </c>
      <c r="AT3877">
        <f t="shared" ca="1" si="1555"/>
        <v>1</v>
      </c>
      <c r="AU3877">
        <f t="shared" ca="1" si="1556"/>
        <v>0</v>
      </c>
      <c r="AW3877" s="34">
        <f t="shared" ca="1" si="1523"/>
        <v>8.2436516036009516E-2</v>
      </c>
      <c r="AX3877" s="34">
        <f t="shared" ca="1" si="1524"/>
        <v>6.2698054311982235E-2</v>
      </c>
      <c r="AY3877" s="18">
        <f t="shared" ca="1" si="1569"/>
        <v>8.2436516036009516E-2</v>
      </c>
      <c r="BA3877" s="6">
        <f t="shared" ca="1" si="1562"/>
        <v>0.60652733041458529</v>
      </c>
      <c r="BB3877">
        <f t="shared" ca="1" si="1563"/>
        <v>0.65639671076169537</v>
      </c>
      <c r="BC3877" t="str">
        <f t="shared" ca="1" si="1549"/>
        <v>HYG UP Equity</v>
      </c>
      <c r="BD3877" t="str">
        <f t="shared" ca="1" si="1550"/>
        <v>HYG UP Equity</v>
      </c>
      <c r="BF3877">
        <f t="shared" ca="1" si="1515"/>
        <v>1</v>
      </c>
      <c r="BG3877">
        <f t="shared" ca="1" si="1516"/>
        <v>0</v>
      </c>
      <c r="BI3877">
        <f t="shared" ca="1" si="1551"/>
        <v>1</v>
      </c>
      <c r="BJ3877">
        <f t="shared" ca="1" si="1552"/>
        <v>0</v>
      </c>
      <c r="BL3877">
        <f t="shared" ca="1" si="1557"/>
        <v>11.881335490250196</v>
      </c>
      <c r="BM3877">
        <f t="shared" ca="1" si="1558"/>
        <v>0</v>
      </c>
      <c r="BN3877" s="9">
        <f t="shared" ca="1" si="1547"/>
        <v>0.99999999999999989</v>
      </c>
      <c r="BO3877" s="9">
        <f t="shared" ca="1" si="1548"/>
        <v>0</v>
      </c>
      <c r="BP3877" s="9">
        <f t="shared" ca="1" si="1542"/>
        <v>0.99999999999999989</v>
      </c>
      <c r="BQ3877" s="9">
        <f t="shared" ca="1" si="1543"/>
        <v>0</v>
      </c>
      <c r="BR3877">
        <f t="shared" ca="1" si="1544"/>
        <v>1447.8507751115064</v>
      </c>
      <c r="BS3877">
        <f t="shared" ca="1" si="1545"/>
        <v>8.0786793115559252E-3</v>
      </c>
      <c r="BT3877">
        <f t="shared" ca="1" si="1546"/>
        <v>1.8055555555555555E-5</v>
      </c>
      <c r="BU3877">
        <f t="shared" ca="1" si="1525"/>
        <v>0</v>
      </c>
      <c r="BV3877">
        <f t="shared" ca="1" si="1526"/>
        <v>0</v>
      </c>
      <c r="BW3877" s="35">
        <f ca="1">IFERROR(VLOOKUP($B3877,OFFSET(Input!$A$1,0,MATCH(Index!BW$6&amp;" Index",Input!$1:$1,0)-1,10000,2),2,0)/100,BW3876)</f>
        <v>1.4199999999999999E-2</v>
      </c>
      <c r="BX3877">
        <f t="shared" ca="1" si="1532"/>
        <v>1.3096807801134189E-2</v>
      </c>
      <c r="BY3877">
        <f t="shared" ca="1" si="1533"/>
        <v>1.5348138365354371E-2</v>
      </c>
      <c r="BZ3877">
        <f t="shared" ca="1" si="1534"/>
        <v>1.4977225145897872E-2</v>
      </c>
      <c r="CA3877">
        <f t="shared" ca="1" si="1535"/>
        <v>5.8599642589170662</v>
      </c>
      <c r="CB3877">
        <f t="shared" ca="1" si="1536"/>
        <v>0</v>
      </c>
      <c r="CC3877">
        <f t="shared" ca="1" si="1537"/>
        <v>5.8464965378964751</v>
      </c>
      <c r="CD3877">
        <f t="shared" ca="1" si="1538"/>
        <v>1110.9124588434111</v>
      </c>
      <c r="CE3877">
        <v>1110.9124588433999</v>
      </c>
      <c r="CF3877" t="b">
        <f t="shared" ca="1" si="1527"/>
        <v>1</v>
      </c>
    </row>
    <row r="3878" spans="2:84" x14ac:dyDescent="0.25">
      <c r="B3878" s="2">
        <v>43147</v>
      </c>
      <c r="C3878">
        <f t="shared" ca="1" si="1528"/>
        <v>0</v>
      </c>
      <c r="D3878">
        <f t="shared" ca="1" si="1529"/>
        <v>0</v>
      </c>
      <c r="E3878">
        <f ca="1">IF($B3878&lt;VLOOKUP(E$6&amp;" Equity",Param,4,0),"",IFERROR(VLOOKUP($B3878,OFFSET(Input!$A$1,0,MATCH(Index!E$6&amp;" Equity",Input!$1:$1,0)-1,10000,2),2,0),E3877))</f>
        <v>86.45</v>
      </c>
      <c r="F3878" s="33">
        <v>118.71</v>
      </c>
      <c r="H3878">
        <f ca="1">IFERROR(VLOOKUP($B3878,OFFSET(Input!$A$1,0,MATCH(Index!H$6,Input!$1:$1,0)-1,10000,2),2,0),0)</f>
        <v>0</v>
      </c>
      <c r="I3878">
        <f ca="1">IFERROR(VLOOKUP($B3878,OFFSET(Input!$A$1,0,MATCH(Index!I$6,Input!$1:$1,0)-1,10000,2),2,0),0)</f>
        <v>0</v>
      </c>
      <c r="K3878">
        <f t="shared" ca="1" si="1530"/>
        <v>122.35462491240914</v>
      </c>
      <c r="L3878" s="30">
        <f t="shared" ca="1" si="1531"/>
        <v>139.61358575128398</v>
      </c>
      <c r="N3878">
        <f t="shared" ca="1" si="1540"/>
        <v>4.056800695614469E-3</v>
      </c>
      <c r="O3878">
        <f t="shared" ca="1" si="1541"/>
        <v>5.4058751464242487E-3</v>
      </c>
      <c r="Q3878">
        <f t="shared" ca="1" si="1554"/>
        <v>8.7944701712189544E-2</v>
      </c>
      <c r="R3878">
        <f t="shared" ca="1" si="1553"/>
        <v>0.10817151249678837</v>
      </c>
      <c r="T3878">
        <f t="shared" ca="1" si="1564"/>
        <v>7.0196109018741737E-2</v>
      </c>
      <c r="U3878">
        <f t="shared" ca="1" si="1559"/>
        <v>0.11287035646513312</v>
      </c>
      <c r="W3878">
        <f t="shared" ca="1" si="1560"/>
        <v>4.8268940859648182E-2</v>
      </c>
      <c r="X3878">
        <f t="shared" ca="1" si="1561"/>
        <v>0.27511601736875013</v>
      </c>
      <c r="Z3878">
        <f t="shared" ca="1" si="1517"/>
        <v>121.26907260115618</v>
      </c>
      <c r="AA3878">
        <f t="shared" ca="1" si="1517"/>
        <v>122.24670704465674</v>
      </c>
      <c r="AB3878">
        <f t="shared" ca="1" si="1517"/>
        <v>122.46928717961991</v>
      </c>
      <c r="AC3878">
        <f t="shared" ca="1" si="1518"/>
        <v>122.46928717961991</v>
      </c>
      <c r="AE3878">
        <f ca="1">IFERROR(VLOOKUP($B3878,OFFSET(Input!$A$1,0,MATCH(Index!AE$6&amp;" Index",Input!$1:$1,0)-1,10000,2),2,0),AE3877)</f>
        <v>19.46</v>
      </c>
      <c r="AF3878">
        <f t="shared" ca="1" si="1565"/>
        <v>22.595333333333333</v>
      </c>
      <c r="AG3878">
        <f t="shared" ca="1" si="1565"/>
        <v>19.759499999999996</v>
      </c>
      <c r="AH3878">
        <f t="shared" ca="1" si="1565"/>
        <v>18.096399999999996</v>
      </c>
      <c r="AI3878">
        <f t="shared" ca="1" si="1566"/>
        <v>19.759499999999996</v>
      </c>
      <c r="AK3878">
        <f t="shared" ca="1" si="1567"/>
        <v>-1</v>
      </c>
      <c r="AL3878">
        <f t="shared" ca="1" si="1568"/>
        <v>1</v>
      </c>
      <c r="AN3878" t="str">
        <f t="shared" ca="1" si="1521"/>
        <v>Not Down</v>
      </c>
      <c r="AO3878" t="str">
        <f t="shared" ca="1" si="1539"/>
        <v>Not Up</v>
      </c>
      <c r="AQ3878">
        <f t="shared" ca="1" si="1519"/>
        <v>1</v>
      </c>
      <c r="AR3878">
        <f t="shared" ca="1" si="1520"/>
        <v>0</v>
      </c>
      <c r="AT3878">
        <f t="shared" ca="1" si="1555"/>
        <v>1</v>
      </c>
      <c r="AU3878">
        <f t="shared" ca="1" si="1556"/>
        <v>0</v>
      </c>
      <c r="AW3878" s="34">
        <f t="shared" ca="1" si="1523"/>
        <v>9.1315245609161141E-2</v>
      </c>
      <c r="AX3878" s="34">
        <f t="shared" ca="1" si="1524"/>
        <v>6.8800140779584032E-2</v>
      </c>
      <c r="AY3878" s="18">
        <f t="shared" ca="1" si="1569"/>
        <v>9.1315245609161141E-2</v>
      </c>
      <c r="BA3878" s="6">
        <f t="shared" ca="1" si="1562"/>
        <v>0.54755369343258697</v>
      </c>
      <c r="BB3878">
        <f t="shared" ca="1" si="1563"/>
        <v>0.54755369343258697</v>
      </c>
      <c r="BC3878" t="str">
        <f t="shared" ca="1" si="1549"/>
        <v>HYG UP Equity</v>
      </c>
      <c r="BD3878" t="str">
        <f t="shared" ca="1" si="1550"/>
        <v>HYG UP Equity</v>
      </c>
      <c r="BF3878">
        <f t="shared" ca="1" si="1515"/>
        <v>1</v>
      </c>
      <c r="BG3878">
        <f t="shared" ca="1" si="1516"/>
        <v>0</v>
      </c>
      <c r="BI3878">
        <f t="shared" ca="1" si="1551"/>
        <v>1</v>
      </c>
      <c r="BJ3878">
        <f t="shared" ca="1" si="1552"/>
        <v>0</v>
      </c>
      <c r="BL3878">
        <f t="shared" ca="1" si="1557"/>
        <v>11.881335490250196</v>
      </c>
      <c r="BM3878">
        <f t="shared" ca="1" si="1558"/>
        <v>0</v>
      </c>
      <c r="BN3878" s="9">
        <f t="shared" ca="1" si="1547"/>
        <v>0.99999999999999989</v>
      </c>
      <c r="BO3878" s="9">
        <f t="shared" ca="1" si="1548"/>
        <v>0</v>
      </c>
      <c r="BP3878" s="9">
        <f t="shared" ca="1" si="1542"/>
        <v>0.99999999999999989</v>
      </c>
      <c r="BQ3878" s="9">
        <f t="shared" ca="1" si="1543"/>
        <v>0</v>
      </c>
      <c r="BR3878">
        <f t="shared" ca="1" si="1544"/>
        <v>1453.7363473680575</v>
      </c>
      <c r="BS3878">
        <f t="shared" ca="1" si="1545"/>
        <v>4.0650406504065817E-3</v>
      </c>
      <c r="BT3878">
        <f t="shared" ca="1" si="1546"/>
        <v>1.8055555555555555E-5</v>
      </c>
      <c r="BU3878">
        <f t="shared" ca="1" si="1525"/>
        <v>2.1768603465821678E-5</v>
      </c>
      <c r="BV3878">
        <f t="shared" ca="1" si="1526"/>
        <v>0</v>
      </c>
      <c r="BW3878" s="35">
        <f ca="1">IFERROR(VLOOKUP($B3878,OFFSET(Input!$A$1,0,MATCH(Index!BW$6&amp;" Index",Input!$1:$1,0)-1,10000,2),2,0)/100,BW3877)</f>
        <v>1.4199999999999999E-2</v>
      </c>
      <c r="BX3878">
        <f t="shared" ca="1" si="1532"/>
        <v>1.3166098182051429E-2</v>
      </c>
      <c r="BY3878">
        <f t="shared" ca="1" si="1533"/>
        <v>1.5429339706158488E-2</v>
      </c>
      <c r="BZ3878">
        <f t="shared" ca="1" si="1534"/>
        <v>1.50564641216239E-2</v>
      </c>
      <c r="CA3878">
        <f t="shared" ca="1" si="1535"/>
        <v>2.9642247314187649</v>
      </c>
      <c r="CB3878">
        <f t="shared" ca="1" si="1536"/>
        <v>2.4183012801803159E-2</v>
      </c>
      <c r="CC3878">
        <f t="shared" ca="1" si="1537"/>
        <v>2.9265027448503758</v>
      </c>
      <c r="CD3878">
        <f t="shared" ca="1" si="1538"/>
        <v>1113.8389615882613</v>
      </c>
      <c r="CE3878">
        <v>1113.83896158825</v>
      </c>
      <c r="CF3878" t="b">
        <f t="shared" ca="1" si="1527"/>
        <v>1</v>
      </c>
    </row>
    <row r="3879" spans="2:84" x14ac:dyDescent="0.25">
      <c r="B3879" s="2">
        <v>43151</v>
      </c>
      <c r="C3879">
        <f t="shared" ca="1" si="1528"/>
        <v>0</v>
      </c>
      <c r="D3879">
        <f t="shared" ca="1" si="1529"/>
        <v>0</v>
      </c>
      <c r="E3879">
        <f ca="1">IF($B3879&lt;VLOOKUP(E$6&amp;" Equity",Param,4,0),"",IFERROR(VLOOKUP($B3879,OFFSET(Input!$A$1,0,MATCH(Index!E$6&amp;" Equity",Input!$1:$1,0)-1,10000,2),2,0),E3878))</f>
        <v>86.15</v>
      </c>
      <c r="F3879" s="33">
        <v>118.19</v>
      </c>
      <c r="H3879">
        <f ca="1">IFERROR(VLOOKUP($B3879,OFFSET(Input!$A$1,0,MATCH(Index!H$6,Input!$1:$1,0)-1,10000,2),2,0),0)</f>
        <v>0</v>
      </c>
      <c r="I3879">
        <f ca="1">IFERROR(VLOOKUP($B3879,OFFSET(Input!$A$1,0,MATCH(Index!I$6,Input!$1:$1,0)-1,10000,2),2,0),0)</f>
        <v>0</v>
      </c>
      <c r="K3879">
        <f t="shared" ca="1" si="1530"/>
        <v>121.93002818049794</v>
      </c>
      <c r="L3879" s="30">
        <f t="shared" ca="1" si="1531"/>
        <v>139.00201920599994</v>
      </c>
      <c r="N3879">
        <f t="shared" ca="1" si="1540"/>
        <v>-3.4762491553608967E-3</v>
      </c>
      <c r="O3879">
        <f t="shared" ca="1" si="1541"/>
        <v>-4.3900450412933736E-3</v>
      </c>
      <c r="Q3879">
        <f t="shared" ca="1" si="1554"/>
        <v>8.5166871743743364E-2</v>
      </c>
      <c r="R3879">
        <f t="shared" ca="1" si="1553"/>
        <v>9.9787401941579437E-2</v>
      </c>
      <c r="T3879">
        <f t="shared" ca="1" si="1564"/>
        <v>7.1198614205998101E-2</v>
      </c>
      <c r="U3879">
        <f t="shared" ca="1" si="1559"/>
        <v>0.11388845997131394</v>
      </c>
      <c r="W3879">
        <f t="shared" ca="1" si="1560"/>
        <v>0.25497784181488892</v>
      </c>
      <c r="X3879">
        <f t="shared" ca="1" si="1561"/>
        <v>0.29114776981437368</v>
      </c>
      <c r="Z3879">
        <f t="shared" ca="1" si="1517"/>
        <v>121.32710082118403</v>
      </c>
      <c r="AA3879">
        <f t="shared" ca="1" si="1517"/>
        <v>122.16874495149939</v>
      </c>
      <c r="AB3879">
        <f t="shared" ca="1" si="1517"/>
        <v>122.40917250203616</v>
      </c>
      <c r="AC3879">
        <f t="shared" ca="1" si="1518"/>
        <v>122.40917250203616</v>
      </c>
      <c r="AE3879">
        <f ca="1">IFERROR(VLOOKUP($B3879,OFFSET(Input!$A$1,0,MATCH(Index!AE$6&amp;" Index",Input!$1:$1,0)-1,10000,2),2,0),AE3878)</f>
        <v>20.6</v>
      </c>
      <c r="AF3879">
        <f t="shared" ca="1" si="1565"/>
        <v>23.045999999999999</v>
      </c>
      <c r="AG3879">
        <f t="shared" ca="1" si="1565"/>
        <v>20.237999999999996</v>
      </c>
      <c r="AH3879">
        <f t="shared" ca="1" si="1565"/>
        <v>18.513999999999999</v>
      </c>
      <c r="AI3879">
        <f t="shared" ca="1" si="1566"/>
        <v>20.237999999999996</v>
      </c>
      <c r="AK3879">
        <f t="shared" ca="1" si="1567"/>
        <v>-1</v>
      </c>
      <c r="AL3879">
        <f t="shared" ca="1" si="1568"/>
        <v>1</v>
      </c>
      <c r="AN3879" t="str">
        <f t="shared" ca="1" si="1521"/>
        <v>Not Down</v>
      </c>
      <c r="AO3879" t="str">
        <f t="shared" ca="1" si="1539"/>
        <v>Not Up</v>
      </c>
      <c r="AQ3879">
        <f t="shared" ca="1" si="1519"/>
        <v>1</v>
      </c>
      <c r="AR3879">
        <f t="shared" ca="1" si="1520"/>
        <v>0</v>
      </c>
      <c r="AT3879">
        <f t="shared" ca="1" si="1555"/>
        <v>1</v>
      </c>
      <c r="AU3879">
        <f t="shared" ca="1" si="1556"/>
        <v>0</v>
      </c>
      <c r="AW3879" s="34">
        <f t="shared" ca="1" si="1523"/>
        <v>8.7944701712189544E-2</v>
      </c>
      <c r="AX3879" s="34">
        <f t="shared" ca="1" si="1524"/>
        <v>7.0196109018741737E-2</v>
      </c>
      <c r="AY3879" s="18">
        <f t="shared" ca="1" si="1569"/>
        <v>8.7944701712189544E-2</v>
      </c>
      <c r="BA3879" s="6">
        <f t="shared" ca="1" si="1562"/>
        <v>0.56853908224774585</v>
      </c>
      <c r="BB3879">
        <f t="shared" ca="1" si="1563"/>
        <v>0.54755369343258697</v>
      </c>
      <c r="BC3879" t="str">
        <f t="shared" ca="1" si="1549"/>
        <v>HYG UP Equity</v>
      </c>
      <c r="BD3879" t="str">
        <f t="shared" ca="1" si="1550"/>
        <v>HYG UP Equity</v>
      </c>
      <c r="BF3879">
        <f t="shared" ca="1" si="1515"/>
        <v>1</v>
      </c>
      <c r="BG3879">
        <f t="shared" ca="1" si="1516"/>
        <v>0</v>
      </c>
      <c r="BI3879">
        <f t="shared" ca="1" si="1551"/>
        <v>1</v>
      </c>
      <c r="BJ3879">
        <f t="shared" ca="1" si="1552"/>
        <v>0</v>
      </c>
      <c r="BL3879">
        <f t="shared" ca="1" si="1557"/>
        <v>11.881335490250196</v>
      </c>
      <c r="BM3879">
        <f t="shared" ca="1" si="1558"/>
        <v>0</v>
      </c>
      <c r="BN3879" s="9">
        <f t="shared" ca="1" si="1547"/>
        <v>0.99999999999999989</v>
      </c>
      <c r="BO3879" s="9">
        <f t="shared" ca="1" si="1548"/>
        <v>0</v>
      </c>
      <c r="BP3879" s="9">
        <f t="shared" ca="1" si="1542"/>
        <v>0.99999999999999989</v>
      </c>
      <c r="BQ3879" s="9">
        <f t="shared" ca="1" si="1543"/>
        <v>0</v>
      </c>
      <c r="BR3879">
        <f t="shared" ca="1" si="1544"/>
        <v>1448.6915711481568</v>
      </c>
      <c r="BS3879">
        <f t="shared" ca="1" si="1545"/>
        <v>-3.4702139965298029E-3</v>
      </c>
      <c r="BT3879">
        <f t="shared" ca="1" si="1546"/>
        <v>7.2222222222222219E-5</v>
      </c>
      <c r="BU3879">
        <f t="shared" ca="1" si="1525"/>
        <v>0</v>
      </c>
      <c r="BV3879">
        <f t="shared" ca="1" si="1526"/>
        <v>0</v>
      </c>
      <c r="BW3879" s="35">
        <f ca="1">IFERROR(VLOOKUP($B3879,OFFSET(Input!$A$1,0,MATCH(Index!BW$6&amp;" Index",Input!$1:$1,0)-1,10000,2),2,0)/100,BW3878)</f>
        <v>1.4199999999999999E-2</v>
      </c>
      <c r="BX3879">
        <f t="shared" ca="1" si="1532"/>
        <v>4.4047368249933383E-2</v>
      </c>
      <c r="BY3879">
        <f t="shared" ca="1" si="1533"/>
        <v>6.1879942310458964E-2</v>
      </c>
      <c r="BZ3879">
        <f t="shared" ca="1" si="1534"/>
        <v>7.9512477831079759E-2</v>
      </c>
      <c r="CA3879">
        <f t="shared" ca="1" si="1535"/>
        <v>-2.1164371450784483</v>
      </c>
      <c r="CB3879">
        <f t="shared" ca="1" si="1536"/>
        <v>0</v>
      </c>
      <c r="CC3879">
        <f t="shared" ca="1" si="1537"/>
        <v>-2.1428519778077608</v>
      </c>
      <c r="CD3879">
        <f t="shared" ca="1" si="1538"/>
        <v>1111.6961096104535</v>
      </c>
      <c r="CE3879">
        <v>1111.6961096104401</v>
      </c>
      <c r="CF3879" t="b">
        <f t="shared" ca="1" si="1527"/>
        <v>1</v>
      </c>
    </row>
    <row r="3880" spans="2:84" x14ac:dyDescent="0.25">
      <c r="B3880" s="2">
        <v>43152</v>
      </c>
      <c r="C3880">
        <f t="shared" ca="1" si="1528"/>
        <v>0</v>
      </c>
      <c r="D3880">
        <f t="shared" ca="1" si="1529"/>
        <v>0</v>
      </c>
      <c r="E3880">
        <f ca="1">IF($B3880&lt;VLOOKUP(E$6&amp;" Equity",Param,4,0),"",IFERROR(VLOOKUP($B3880,OFFSET(Input!$A$1,0,MATCH(Index!E$6&amp;" Equity",Input!$1:$1,0)-1,10000,2),2,0),E3879))</f>
        <v>85.76</v>
      </c>
      <c r="F3880" s="33">
        <v>116.74</v>
      </c>
      <c r="H3880">
        <f ca="1">IFERROR(VLOOKUP($B3880,OFFSET(Input!$A$1,0,MATCH(Index!H$6,Input!$1:$1,0)-1,10000,2),2,0),0)</f>
        <v>0</v>
      </c>
      <c r="I3880">
        <f ca="1">IFERROR(VLOOKUP($B3880,OFFSET(Input!$A$1,0,MATCH(Index!I$6,Input!$1:$1,0)-1,10000,2),2,0),0)</f>
        <v>0</v>
      </c>
      <c r="K3880">
        <f t="shared" ca="1" si="1530"/>
        <v>121.37805242901338</v>
      </c>
      <c r="L3880" s="30">
        <f t="shared" ca="1" si="1531"/>
        <v>137.29668941626562</v>
      </c>
      <c r="N3880">
        <f t="shared" ca="1" si="1540"/>
        <v>-4.5372656514468092E-3</v>
      </c>
      <c r="O3880">
        <f t="shared" ca="1" si="1541"/>
        <v>-1.2344259248504233E-2</v>
      </c>
      <c r="Q3880">
        <f t="shared" ca="1" si="1554"/>
        <v>8.2769907829484735E-2</v>
      </c>
      <c r="R3880">
        <f t="shared" ca="1" si="1553"/>
        <v>0.1132193091744547</v>
      </c>
      <c r="T3880">
        <f t="shared" ca="1" si="1564"/>
        <v>7.2235854268542121E-2</v>
      </c>
      <c r="U3880">
        <f t="shared" ca="1" si="1559"/>
        <v>0.12107153844986387</v>
      </c>
      <c r="W3880">
        <f t="shared" ca="1" si="1560"/>
        <v>0.48319157657030104</v>
      </c>
      <c r="X3880">
        <f t="shared" ca="1" si="1561"/>
        <v>0.33230686145748084</v>
      </c>
      <c r="Z3880">
        <f t="shared" ca="1" si="1517"/>
        <v>121.25633469919885</v>
      </c>
      <c r="AA3880">
        <f t="shared" ca="1" si="1517"/>
        <v>122.04486222061294</v>
      </c>
      <c r="AB3880">
        <f t="shared" ca="1" si="1517"/>
        <v>122.32979754057069</v>
      </c>
      <c r="AC3880">
        <f t="shared" ca="1" si="1518"/>
        <v>122.32979754057069</v>
      </c>
      <c r="AE3880">
        <f ca="1">IFERROR(VLOOKUP($B3880,OFFSET(Input!$A$1,0,MATCH(Index!AE$6&amp;" Index",Input!$1:$1,0)-1,10000,2),2,0),AE3879)</f>
        <v>20.02</v>
      </c>
      <c r="AF3880">
        <f t="shared" ca="1" si="1565"/>
        <v>23.394666666666669</v>
      </c>
      <c r="AG3880">
        <f t="shared" ca="1" si="1565"/>
        <v>20.684000000000001</v>
      </c>
      <c r="AH3880">
        <f t="shared" ca="1" si="1565"/>
        <v>18.848399999999998</v>
      </c>
      <c r="AI3880">
        <f t="shared" ca="1" si="1566"/>
        <v>20.684000000000001</v>
      </c>
      <c r="AK3880">
        <f t="shared" ca="1" si="1567"/>
        <v>-1</v>
      </c>
      <c r="AL3880">
        <f t="shared" ca="1" si="1568"/>
        <v>1</v>
      </c>
      <c r="AN3880" t="str">
        <f t="shared" ca="1" si="1521"/>
        <v>Not Down</v>
      </c>
      <c r="AO3880" t="str">
        <f t="shared" ca="1" si="1539"/>
        <v>Not Up</v>
      </c>
      <c r="AQ3880">
        <f t="shared" ca="1" si="1519"/>
        <v>1</v>
      </c>
      <c r="AR3880">
        <f t="shared" ca="1" si="1520"/>
        <v>0</v>
      </c>
      <c r="AT3880">
        <f t="shared" ca="1" si="1555"/>
        <v>1</v>
      </c>
      <c r="AU3880">
        <f t="shared" ca="1" si="1556"/>
        <v>0</v>
      </c>
      <c r="AW3880" s="34">
        <f t="shared" ca="1" si="1523"/>
        <v>8.5166871743743364E-2</v>
      </c>
      <c r="AX3880" s="34">
        <f t="shared" ca="1" si="1524"/>
        <v>7.1198614205998101E-2</v>
      </c>
      <c r="AY3880" s="18">
        <f t="shared" ca="1" si="1569"/>
        <v>8.5166871743743364E-2</v>
      </c>
      <c r="BA3880" s="6">
        <f t="shared" ca="1" si="1562"/>
        <v>0.58708273506210074</v>
      </c>
      <c r="BB3880">
        <f t="shared" ca="1" si="1563"/>
        <v>0.54755369343258697</v>
      </c>
      <c r="BC3880" t="str">
        <f t="shared" ca="1" si="1549"/>
        <v>HYG UP Equity</v>
      </c>
      <c r="BD3880" t="str">
        <f t="shared" ca="1" si="1550"/>
        <v>HYG UP Equity</v>
      </c>
      <c r="BF3880">
        <f t="shared" ca="1" si="1515"/>
        <v>1</v>
      </c>
      <c r="BG3880">
        <f t="shared" ca="1" si="1516"/>
        <v>0</v>
      </c>
      <c r="BI3880">
        <f t="shared" ca="1" si="1551"/>
        <v>1</v>
      </c>
      <c r="BJ3880">
        <f t="shared" ca="1" si="1552"/>
        <v>0</v>
      </c>
      <c r="BL3880">
        <f t="shared" ca="1" si="1557"/>
        <v>11.881335490250196</v>
      </c>
      <c r="BM3880">
        <f t="shared" ca="1" si="1558"/>
        <v>0</v>
      </c>
      <c r="BN3880" s="9">
        <f t="shared" ca="1" si="1547"/>
        <v>1</v>
      </c>
      <c r="BO3880" s="9">
        <f t="shared" ca="1" si="1548"/>
        <v>0</v>
      </c>
      <c r="BP3880" s="9">
        <f t="shared" ca="1" si="1542"/>
        <v>1</v>
      </c>
      <c r="BQ3880" s="9">
        <f t="shared" ca="1" si="1543"/>
        <v>0</v>
      </c>
      <c r="BR3880">
        <f t="shared" ca="1" si="1544"/>
        <v>1442.1333620622856</v>
      </c>
      <c r="BS3880">
        <f t="shared" ca="1" si="1545"/>
        <v>-4.5269878119560403E-3</v>
      </c>
      <c r="BT3880">
        <f t="shared" ca="1" si="1546"/>
        <v>1.8055555555555558E-5</v>
      </c>
      <c r="BU3880">
        <f t="shared" ca="1" si="1525"/>
        <v>0</v>
      </c>
      <c r="BV3880">
        <f t="shared" ca="1" si="1526"/>
        <v>0</v>
      </c>
      <c r="BW3880" s="35">
        <f ca="1">IFERROR(VLOOKUP($B3880,OFFSET(Input!$A$1,0,MATCH(Index!BW$6&amp;" Index",Input!$1:$1,0)-1,10000,2),2,0)/100,BW3879)</f>
        <v>1.4199999999999999E-2</v>
      </c>
      <c r="BX3880">
        <f t="shared" ca="1" si="1532"/>
        <v>1.0990657000408258E-2</v>
      </c>
      <c r="BY3880">
        <f t="shared" ca="1" si="1533"/>
        <v>1.5440223744589632E-2</v>
      </c>
      <c r="BZ3880">
        <f t="shared" ca="1" si="1534"/>
        <v>1.9839877064511902E-2</v>
      </c>
      <c r="CA3880">
        <f t="shared" ca="1" si="1535"/>
        <v>-2.7556377389300772</v>
      </c>
      <c r="CB3880">
        <f t="shared" ca="1" si="1536"/>
        <v>0</v>
      </c>
      <c r="CC3880">
        <f t="shared" ca="1" si="1537"/>
        <v>-2.7622287426105632</v>
      </c>
      <c r="CD3880">
        <f t="shared" ca="1" si="1538"/>
        <v>1108.9338808678428</v>
      </c>
      <c r="CE3880">
        <v>1108.9338808678301</v>
      </c>
      <c r="CF3880" t="b">
        <f t="shared" ca="1" si="1527"/>
        <v>1</v>
      </c>
    </row>
    <row r="3881" spans="2:84" x14ac:dyDescent="0.25">
      <c r="B3881" s="2">
        <v>43153</v>
      </c>
      <c r="C3881">
        <f t="shared" ca="1" si="1528"/>
        <v>0</v>
      </c>
      <c r="D3881">
        <f t="shared" ca="1" si="1529"/>
        <v>0</v>
      </c>
      <c r="E3881">
        <f ca="1">IF($B3881&lt;VLOOKUP(E$6&amp;" Equity",Param,4,0),"",IFERROR(VLOOKUP($B3881,OFFSET(Input!$A$1,0,MATCH(Index!E$6&amp;" Equity",Input!$1:$1,0)-1,10000,2),2,0),E3880))</f>
        <v>85.82</v>
      </c>
      <c r="F3881" s="33">
        <v>117.09</v>
      </c>
      <c r="H3881">
        <f ca="1">IFERROR(VLOOKUP($B3881,OFFSET(Input!$A$1,0,MATCH(Index!H$6,Input!$1:$1,0)-1,10000,2),2,0),0)</f>
        <v>0</v>
      </c>
      <c r="I3881">
        <f ca="1">IFERROR(VLOOKUP($B3881,OFFSET(Input!$A$1,0,MATCH(Index!I$6,Input!$1:$1,0)-1,10000,2),2,0),0)</f>
        <v>0</v>
      </c>
      <c r="K3881">
        <f t="shared" ca="1" si="1530"/>
        <v>121.46297177539562</v>
      </c>
      <c r="L3881" s="30">
        <f t="shared" ca="1" si="1531"/>
        <v>137.70832074482217</v>
      </c>
      <c r="N3881">
        <f t="shared" ca="1" si="1540"/>
        <v>6.9938224088674536E-4</v>
      </c>
      <c r="O3881">
        <f t="shared" ca="1" si="1541"/>
        <v>2.9936300849883338E-3</v>
      </c>
      <c r="Q3881">
        <f t="shared" ca="1" si="1554"/>
        <v>8.0716113222590438E-2</v>
      </c>
      <c r="R3881">
        <f t="shared" ca="1" si="1553"/>
        <v>0.10366684806956833</v>
      </c>
      <c r="T3881">
        <f t="shared" ca="1" si="1564"/>
        <v>7.2087227317035749E-2</v>
      </c>
      <c r="U3881">
        <f t="shared" ca="1" si="1559"/>
        <v>0.11999851249382311</v>
      </c>
      <c r="W3881">
        <f t="shared" ca="1" si="1560"/>
        <v>0.44057068537614141</v>
      </c>
      <c r="X3881">
        <f t="shared" ca="1" si="1561"/>
        <v>0.3273091782185712</v>
      </c>
      <c r="Z3881">
        <f t="shared" ca="1" si="1517"/>
        <v>121.23935082992239</v>
      </c>
      <c r="AA3881">
        <f t="shared" ca="1" si="1517"/>
        <v>121.93438638212304</v>
      </c>
      <c r="AB3881">
        <f t="shared" ca="1" si="1517"/>
        <v>122.25325560372495</v>
      </c>
      <c r="AC3881">
        <f t="shared" ca="1" si="1518"/>
        <v>122.25325560372495</v>
      </c>
      <c r="AE3881">
        <f ca="1">IFERROR(VLOOKUP($B3881,OFFSET(Input!$A$1,0,MATCH(Index!AE$6&amp;" Index",Input!$1:$1,0)-1,10000,2),2,0),AE3880)</f>
        <v>18.72</v>
      </c>
      <c r="AF3881">
        <f t="shared" ca="1" si="1565"/>
        <v>23.740000000000002</v>
      </c>
      <c r="AG3881">
        <f t="shared" ca="1" si="1565"/>
        <v>21.046499999999998</v>
      </c>
      <c r="AH3881">
        <f t="shared" ca="1" si="1565"/>
        <v>19.120799999999996</v>
      </c>
      <c r="AI3881">
        <f t="shared" ca="1" si="1566"/>
        <v>21.046499999999998</v>
      </c>
      <c r="AK3881">
        <f t="shared" ca="1" si="1567"/>
        <v>-1</v>
      </c>
      <c r="AL3881">
        <f t="shared" ca="1" si="1568"/>
        <v>1</v>
      </c>
      <c r="AN3881" t="str">
        <f t="shared" ca="1" si="1521"/>
        <v>Not Down</v>
      </c>
      <c r="AO3881" t="str">
        <f t="shared" ca="1" si="1539"/>
        <v>Not Up</v>
      </c>
      <c r="AQ3881">
        <f t="shared" ca="1" si="1519"/>
        <v>1</v>
      </c>
      <c r="AR3881">
        <f t="shared" ca="1" si="1520"/>
        <v>0</v>
      </c>
      <c r="AT3881">
        <f t="shared" ca="1" si="1555"/>
        <v>1</v>
      </c>
      <c r="AU3881">
        <f t="shared" ca="1" si="1556"/>
        <v>0</v>
      </c>
      <c r="AW3881" s="34">
        <f t="shared" ca="1" si="1523"/>
        <v>8.2769907829484735E-2</v>
      </c>
      <c r="AX3881" s="34">
        <f t="shared" ca="1" si="1524"/>
        <v>7.2235854268542121E-2</v>
      </c>
      <c r="AY3881" s="18">
        <f t="shared" ca="1" si="1569"/>
        <v>8.2769907829484735E-2</v>
      </c>
      <c r="BA3881" s="6">
        <f t="shared" ca="1" si="1562"/>
        <v>0.60408427786346697</v>
      </c>
      <c r="BB3881">
        <f t="shared" ca="1" si="1563"/>
        <v>0.54755369343258697</v>
      </c>
      <c r="BC3881" t="str">
        <f t="shared" ca="1" si="1549"/>
        <v>HYG UP Equity</v>
      </c>
      <c r="BD3881" t="str">
        <f t="shared" ca="1" si="1550"/>
        <v>HYG UP Equity</v>
      </c>
      <c r="BF3881">
        <f t="shared" ref="BF3881:BF3944" ca="1" si="1570">BI3882</f>
        <v>1</v>
      </c>
      <c r="BG3881">
        <f t="shared" ref="BG3881:BG3944" ca="1" si="1571">BJ3882</f>
        <v>0</v>
      </c>
      <c r="BI3881">
        <f t="shared" ca="1" si="1551"/>
        <v>1</v>
      </c>
      <c r="BJ3881">
        <f t="shared" ca="1" si="1552"/>
        <v>0</v>
      </c>
      <c r="BL3881">
        <f t="shared" ca="1" si="1557"/>
        <v>11.881335490250196</v>
      </c>
      <c r="BM3881">
        <f t="shared" ca="1" si="1558"/>
        <v>0</v>
      </c>
      <c r="BN3881" s="9">
        <f t="shared" ca="1" si="1547"/>
        <v>0.99999999999999989</v>
      </c>
      <c r="BO3881" s="9">
        <f t="shared" ca="1" si="1548"/>
        <v>0</v>
      </c>
      <c r="BP3881" s="9">
        <f t="shared" ca="1" si="1542"/>
        <v>0.99999999999999989</v>
      </c>
      <c r="BQ3881" s="9">
        <f t="shared" ca="1" si="1543"/>
        <v>0</v>
      </c>
      <c r="BR3881">
        <f t="shared" ca="1" si="1544"/>
        <v>1443.1423173062658</v>
      </c>
      <c r="BS3881">
        <f t="shared" ca="1" si="1545"/>
        <v>6.9962686567159871E-4</v>
      </c>
      <c r="BT3881">
        <f t="shared" ca="1" si="1546"/>
        <v>1.8055555555555555E-5</v>
      </c>
      <c r="BU3881">
        <f t="shared" ca="1" si="1525"/>
        <v>0</v>
      </c>
      <c r="BV3881">
        <f t="shared" ca="1" si="1526"/>
        <v>0</v>
      </c>
      <c r="BW3881" s="35">
        <f ca="1">IFERROR(VLOOKUP($B3881,OFFSET(Input!$A$1,0,MATCH(Index!BW$6&amp;" Index",Input!$1:$1,0)-1,10000,2),2,0)/100,BW3880)</f>
        <v>1.4199999999999999E-2</v>
      </c>
      <c r="BX3881">
        <f t="shared" ca="1" si="1532"/>
        <v>1.0963348540475495E-2</v>
      </c>
      <c r="BY3881">
        <f t="shared" ca="1" si="1533"/>
        <v>1.5401859456497817E-2</v>
      </c>
      <c r="BZ3881">
        <f t="shared" ca="1" si="1534"/>
        <v>1.9790580968030411E-2</v>
      </c>
      <c r="CA3881">
        <f t="shared" ca="1" si="1535"/>
        <v>0.42481402209072927</v>
      </c>
      <c r="CB3881">
        <f t="shared" ca="1" si="1536"/>
        <v>0</v>
      </c>
      <c r="CC3881">
        <f t="shared" ca="1" si="1537"/>
        <v>0.41823939506178642</v>
      </c>
      <c r="CD3881">
        <f t="shared" ca="1" si="1538"/>
        <v>1109.3521202629047</v>
      </c>
      <c r="CE3881">
        <v>1109.3521202628899</v>
      </c>
      <c r="CF3881" t="b">
        <f t="shared" ca="1" si="1527"/>
        <v>1</v>
      </c>
    </row>
    <row r="3882" spans="2:84" x14ac:dyDescent="0.25">
      <c r="B3882" s="2">
        <v>43154</v>
      </c>
      <c r="C3882">
        <f t="shared" ca="1" si="1528"/>
        <v>0</v>
      </c>
      <c r="D3882">
        <f t="shared" ca="1" si="1529"/>
        <v>0</v>
      </c>
      <c r="E3882">
        <f ca="1">IF($B3882&lt;VLOOKUP(E$6&amp;" Equity",Param,4,0),"",IFERROR(VLOOKUP($B3882,OFFSET(Input!$A$1,0,MATCH(Index!E$6&amp;" Equity",Input!$1:$1,0)-1,10000,2),2,0),E3881))</f>
        <v>86.39</v>
      </c>
      <c r="F3882" s="33">
        <v>118.13</v>
      </c>
      <c r="H3882">
        <f ca="1">IFERROR(VLOOKUP($B3882,OFFSET(Input!$A$1,0,MATCH(Index!H$6,Input!$1:$1,0)-1,10000,2),2,0),0)</f>
        <v>0</v>
      </c>
      <c r="I3882">
        <f ca="1">IFERROR(VLOOKUP($B3882,OFFSET(Input!$A$1,0,MATCH(Index!I$6,Input!$1:$1,0)-1,10000,2),2,0),0)</f>
        <v>0</v>
      </c>
      <c r="K3882">
        <f t="shared" ca="1" si="1530"/>
        <v>122.2697055660269</v>
      </c>
      <c r="L3882" s="30">
        <f t="shared" ca="1" si="1531"/>
        <v>138.93145383539022</v>
      </c>
      <c r="N3882">
        <f t="shared" ca="1" si="1540"/>
        <v>6.6198488074142633E-3</v>
      </c>
      <c r="O3882">
        <f t="shared" ca="1" si="1541"/>
        <v>8.8428430997951439E-3</v>
      </c>
      <c r="Q3882">
        <f t="shared" ca="1" si="1554"/>
        <v>7.5387514365097261E-2</v>
      </c>
      <c r="R3882">
        <f t="shared" ca="1" si="1553"/>
        <v>0.11263726312433871</v>
      </c>
      <c r="T3882">
        <f t="shared" ca="1" si="1564"/>
        <v>7.5781499511774458E-2</v>
      </c>
      <c r="U3882">
        <f t="shared" ca="1" si="1559"/>
        <v>0.12059354474550339</v>
      </c>
      <c r="W3882">
        <f t="shared" ca="1" si="1560"/>
        <v>0.57939213121189437</v>
      </c>
      <c r="X3882">
        <f t="shared" ca="1" si="1561"/>
        <v>0.39823579789340713</v>
      </c>
      <c r="Z3882">
        <f t="shared" ref="Z3882:AB3913" ca="1" si="1572">AVERAGE(OFFSET($K3882,0,0,-Z$5,1))</f>
        <v>121.40918952268687</v>
      </c>
      <c r="AA3882">
        <f t="shared" ca="1" si="1572"/>
        <v>121.86847535243119</v>
      </c>
      <c r="AB3882">
        <f t="shared" ca="1" si="1572"/>
        <v>122.21405676162431</v>
      </c>
      <c r="AC3882">
        <f t="shared" ref="AC3882:AC3945" ca="1" si="1573">MAX(AB3882,AA3882)</f>
        <v>122.21405676162431</v>
      </c>
      <c r="AE3882">
        <f ca="1">IFERROR(VLOOKUP($B3882,OFFSET(Input!$A$1,0,MATCH(Index!AE$6&amp;" Index",Input!$1:$1,0)-1,10000,2),2,0),AE3881)</f>
        <v>16.489999999999998</v>
      </c>
      <c r="AF3882">
        <f t="shared" ca="1" si="1565"/>
        <v>23.941333333333333</v>
      </c>
      <c r="AG3882">
        <f t="shared" ca="1" si="1565"/>
        <v>21.291999999999994</v>
      </c>
      <c r="AH3882">
        <f t="shared" ca="1" si="1565"/>
        <v>19.291599999999999</v>
      </c>
      <c r="AI3882">
        <f t="shared" ca="1" si="1566"/>
        <v>21.291999999999994</v>
      </c>
      <c r="AK3882">
        <f t="shared" ca="1" si="1567"/>
        <v>-1</v>
      </c>
      <c r="AL3882">
        <f t="shared" ca="1" si="1568"/>
        <v>1</v>
      </c>
      <c r="AN3882" t="str">
        <f t="shared" ca="1" si="1521"/>
        <v>Not Down</v>
      </c>
      <c r="AO3882" t="str">
        <f t="shared" ca="1" si="1539"/>
        <v>Not Up</v>
      </c>
      <c r="AQ3882">
        <f t="shared" ca="1" si="1519"/>
        <v>1</v>
      </c>
      <c r="AR3882">
        <f t="shared" ca="1" si="1520"/>
        <v>0</v>
      </c>
      <c r="AT3882">
        <f t="shared" ca="1" si="1555"/>
        <v>1</v>
      </c>
      <c r="AU3882">
        <f t="shared" ca="1" si="1556"/>
        <v>0</v>
      </c>
      <c r="AW3882" s="34">
        <f t="shared" ca="1" si="1523"/>
        <v>8.0716113222590438E-2</v>
      </c>
      <c r="AX3882" s="34">
        <f t="shared" ca="1" si="1524"/>
        <v>7.2087227317035749E-2</v>
      </c>
      <c r="AY3882" s="18">
        <f t="shared" ca="1" si="1569"/>
        <v>8.0716113222590438E-2</v>
      </c>
      <c r="BA3882" s="6">
        <f t="shared" ca="1" si="1562"/>
        <v>0.61945500103697071</v>
      </c>
      <c r="BB3882">
        <f t="shared" ca="1" si="1563"/>
        <v>0.61945500103697071</v>
      </c>
      <c r="BC3882" t="str">
        <f t="shared" ca="1" si="1549"/>
        <v>HYG UP Equity</v>
      </c>
      <c r="BD3882" t="str">
        <f t="shared" ca="1" si="1550"/>
        <v>HYG UP Equity</v>
      </c>
      <c r="BF3882">
        <f t="shared" ca="1" si="1570"/>
        <v>1</v>
      </c>
      <c r="BG3882">
        <f t="shared" ca="1" si="1571"/>
        <v>0</v>
      </c>
      <c r="BI3882">
        <f t="shared" ca="1" si="1551"/>
        <v>1</v>
      </c>
      <c r="BJ3882">
        <f t="shared" ca="1" si="1552"/>
        <v>0</v>
      </c>
      <c r="BL3882">
        <f t="shared" ca="1" si="1557"/>
        <v>11.881335490250196</v>
      </c>
      <c r="BM3882">
        <f t="shared" ca="1" si="1558"/>
        <v>0</v>
      </c>
      <c r="BN3882" s="9">
        <f t="shared" ca="1" si="1547"/>
        <v>0.99999999999999989</v>
      </c>
      <c r="BO3882" s="9">
        <f t="shared" ca="1" si="1548"/>
        <v>0</v>
      </c>
      <c r="BP3882" s="9">
        <f t="shared" ca="1" si="1542"/>
        <v>0.99999999999999989</v>
      </c>
      <c r="BQ3882" s="9">
        <f t="shared" ca="1" si="1543"/>
        <v>0</v>
      </c>
      <c r="BR3882">
        <f t="shared" ca="1" si="1544"/>
        <v>1452.7273921240774</v>
      </c>
      <c r="BS3882">
        <f t="shared" ca="1" si="1545"/>
        <v>6.6418084362620533E-3</v>
      </c>
      <c r="BT3882">
        <f t="shared" ca="1" si="1546"/>
        <v>1.8055555555555555E-5</v>
      </c>
      <c r="BU3882">
        <f t="shared" ca="1" si="1525"/>
        <v>1.4380261520876748E-5</v>
      </c>
      <c r="BV3882">
        <f t="shared" ca="1" si="1526"/>
        <v>0</v>
      </c>
      <c r="BW3882" s="35">
        <f ca="1">IFERROR(VLOOKUP($B3882,OFFSET(Input!$A$1,0,MATCH(Index!BW$6&amp;" Index",Input!$1:$1,0)-1,10000,2),2,0)/100,BW3881)</f>
        <v>1.4199999999999999E-2</v>
      </c>
      <c r="BX3882">
        <f t="shared" ca="1" si="1532"/>
        <v>1.0967483416630449E-2</v>
      </c>
      <c r="BY3882">
        <f t="shared" ca="1" si="1533"/>
        <v>1.5407668336984788E-2</v>
      </c>
      <c r="BZ3882">
        <f t="shared" ca="1" si="1534"/>
        <v>1.9798045074551813E-2</v>
      </c>
      <c r="CA3882">
        <f t="shared" ca="1" si="1535"/>
        <v>4.0344327072631536</v>
      </c>
      <c r="CB3882">
        <f t="shared" ca="1" si="1536"/>
        <v>1.5952773608119683E-2</v>
      </c>
      <c r="CC3882">
        <f t="shared" ca="1" si="1537"/>
        <v>4.0119028269759713</v>
      </c>
      <c r="CD3882">
        <f t="shared" ca="1" si="1538"/>
        <v>1113.3640230898807</v>
      </c>
      <c r="CE3882">
        <v>1113.36402308987</v>
      </c>
      <c r="CF3882" t="b">
        <f t="shared" ca="1" si="1527"/>
        <v>1</v>
      </c>
    </row>
    <row r="3883" spans="2:84" x14ac:dyDescent="0.25">
      <c r="B3883" s="2">
        <v>43157</v>
      </c>
      <c r="C3883">
        <f t="shared" ca="1" si="1528"/>
        <v>0</v>
      </c>
      <c r="D3883">
        <f t="shared" ca="1" si="1529"/>
        <v>0</v>
      </c>
      <c r="E3883">
        <f ca="1">IF($B3883&lt;VLOOKUP(E$6&amp;" Equity",Param,4,0),"",IFERROR(VLOOKUP($B3883,OFFSET(Input!$A$1,0,MATCH(Index!E$6&amp;" Equity",Input!$1:$1,0)-1,10000,2),2,0),E3882))</f>
        <v>86.54</v>
      </c>
      <c r="F3883" s="33">
        <v>118.17</v>
      </c>
      <c r="H3883">
        <f ca="1">IFERROR(VLOOKUP($B3883,OFFSET(Input!$A$1,0,MATCH(Index!H$6,Input!$1:$1,0)-1,10000,2),2,0),0)</f>
        <v>0</v>
      </c>
      <c r="I3883">
        <f ca="1">IFERROR(VLOOKUP($B3883,OFFSET(Input!$A$1,0,MATCH(Index!I$6,Input!$1:$1,0)-1,10000,2),2,0),0)</f>
        <v>0</v>
      </c>
      <c r="K3883">
        <f t="shared" ca="1" si="1530"/>
        <v>122.48200393198249</v>
      </c>
      <c r="L3883" s="30">
        <f t="shared" ca="1" si="1531"/>
        <v>138.97849741579668</v>
      </c>
      <c r="N3883">
        <f t="shared" ca="1" si="1540"/>
        <v>1.7348064259459239E-3</v>
      </c>
      <c r="O3883">
        <f t="shared" ca="1" si="1541"/>
        <v>3.385526904956852E-4</v>
      </c>
      <c r="Q3883">
        <f t="shared" ca="1" si="1554"/>
        <v>7.4555656175706544E-2</v>
      </c>
      <c r="R3883">
        <f t="shared" ca="1" si="1553"/>
        <v>0.10806211983887412</v>
      </c>
      <c r="T3883">
        <f t="shared" ca="1" si="1564"/>
        <v>7.597850585535558E-2</v>
      </c>
      <c r="U3883">
        <f t="shared" ca="1" si="1559"/>
        <v>0.11987637301459533</v>
      </c>
      <c r="W3883">
        <f t="shared" ca="1" si="1560"/>
        <v>0.55656015748671128</v>
      </c>
      <c r="X3883">
        <f t="shared" ca="1" si="1561"/>
        <v>0.40449299670092287</v>
      </c>
      <c r="Z3883">
        <f t="shared" ca="1" si="1572"/>
        <v>121.63422579059981</v>
      </c>
      <c r="AA3883">
        <f t="shared" ca="1" si="1572"/>
        <v>121.80824643522621</v>
      </c>
      <c r="AB3883">
        <f t="shared" ca="1" si="1572"/>
        <v>122.17827611104205</v>
      </c>
      <c r="AC3883">
        <f t="shared" ca="1" si="1573"/>
        <v>122.17827611104205</v>
      </c>
      <c r="AE3883">
        <f ca="1">IFERROR(VLOOKUP($B3883,OFFSET(Input!$A$1,0,MATCH(Index!AE$6&amp;" Index",Input!$1:$1,0)-1,10000,2),2,0),AE3882)</f>
        <v>15.8</v>
      </c>
      <c r="AF3883">
        <f t="shared" ca="1" si="1565"/>
        <v>23.840666666666671</v>
      </c>
      <c r="AG3883">
        <f t="shared" ca="1" si="1565"/>
        <v>21.527999999999999</v>
      </c>
      <c r="AH3883">
        <f t="shared" ca="1" si="1565"/>
        <v>19.472799999999996</v>
      </c>
      <c r="AI3883">
        <f t="shared" ca="1" si="1566"/>
        <v>21.527999999999999</v>
      </c>
      <c r="AK3883">
        <f t="shared" ca="1" si="1567"/>
        <v>-1</v>
      </c>
      <c r="AL3883">
        <f t="shared" ca="1" si="1568"/>
        <v>1</v>
      </c>
      <c r="AN3883" t="str">
        <f t="shared" ca="1" si="1521"/>
        <v>Not Down</v>
      </c>
      <c r="AO3883" t="str">
        <f t="shared" ca="1" si="1539"/>
        <v>Not Up</v>
      </c>
      <c r="AQ3883">
        <f t="shared" ca="1" si="1519"/>
        <v>1</v>
      </c>
      <c r="AR3883">
        <f t="shared" ca="1" si="1520"/>
        <v>0</v>
      </c>
      <c r="AT3883">
        <f t="shared" ca="1" si="1555"/>
        <v>1</v>
      </c>
      <c r="AU3883">
        <f t="shared" ca="1" si="1556"/>
        <v>0</v>
      </c>
      <c r="AW3883" s="34">
        <f t="shared" ca="1" si="1523"/>
        <v>7.5387514365097261E-2</v>
      </c>
      <c r="AX3883" s="34">
        <f t="shared" ca="1" si="1524"/>
        <v>7.5781499511774458E-2</v>
      </c>
      <c r="AY3883" s="18">
        <f t="shared" ca="1" si="1569"/>
        <v>7.5781499511774458E-2</v>
      </c>
      <c r="BA3883" s="6">
        <f t="shared" ca="1" si="1562"/>
        <v>0.6597916420515183</v>
      </c>
      <c r="BB3883">
        <f t="shared" ca="1" si="1563"/>
        <v>0.61945500103697071</v>
      </c>
      <c r="BC3883" t="str">
        <f t="shared" ca="1" si="1549"/>
        <v>HYG UP Equity</v>
      </c>
      <c r="BD3883" t="str">
        <f t="shared" ca="1" si="1550"/>
        <v>HYG UP Equity</v>
      </c>
      <c r="BF3883">
        <f t="shared" ca="1" si="1570"/>
        <v>1</v>
      </c>
      <c r="BG3883">
        <f t="shared" ca="1" si="1571"/>
        <v>0</v>
      </c>
      <c r="BI3883">
        <f t="shared" ca="1" si="1551"/>
        <v>1</v>
      </c>
      <c r="BJ3883">
        <f t="shared" ca="1" si="1552"/>
        <v>0</v>
      </c>
      <c r="BL3883">
        <f t="shared" ca="1" si="1557"/>
        <v>11.881335490250196</v>
      </c>
      <c r="BM3883">
        <f t="shared" ca="1" si="1558"/>
        <v>0</v>
      </c>
      <c r="BN3883" s="9">
        <f t="shared" ca="1" si="1547"/>
        <v>0.99999999999999989</v>
      </c>
      <c r="BO3883" s="9">
        <f t="shared" ca="1" si="1548"/>
        <v>0</v>
      </c>
      <c r="BP3883" s="9">
        <f t="shared" ca="1" si="1542"/>
        <v>0.99999999999999989</v>
      </c>
      <c r="BQ3883" s="9">
        <f t="shared" ca="1" si="1543"/>
        <v>0</v>
      </c>
      <c r="BR3883">
        <f t="shared" ca="1" si="1544"/>
        <v>1455.2497802340276</v>
      </c>
      <c r="BS3883">
        <f t="shared" ca="1" si="1545"/>
        <v>1.7363120731566095E-3</v>
      </c>
      <c r="BT3883">
        <f t="shared" ca="1" si="1546"/>
        <v>5.4166666666666664E-5</v>
      </c>
      <c r="BU3883">
        <f t="shared" ca="1" si="1525"/>
        <v>0</v>
      </c>
      <c r="BV3883">
        <f t="shared" ca="1" si="1526"/>
        <v>0</v>
      </c>
      <c r="BW3883" s="35">
        <f ca="1">IFERROR(VLOOKUP($B3883,OFFSET(Input!$A$1,0,MATCH(Index!BW$6&amp;" Index",Input!$1:$1,0)-1,10000,2),2,0)/100,BW3882)</f>
        <v>1.4199999999999999E-2</v>
      </c>
      <c r="BX3883">
        <f t="shared" ca="1" si="1532"/>
        <v>3.7357607737540342E-2</v>
      </c>
      <c r="BY3883">
        <f t="shared" ca="1" si="1533"/>
        <v>4.6390167628745024E-2</v>
      </c>
      <c r="BZ3883">
        <f t="shared" ca="1" si="1534"/>
        <v>5.0136071469778505E-2</v>
      </c>
      <c r="CA3883">
        <f t="shared" ca="1" si="1535"/>
        <v>1.1974978216419705</v>
      </c>
      <c r="CB3883">
        <f t="shared" ca="1" si="1536"/>
        <v>0</v>
      </c>
      <c r="CC3883">
        <f t="shared" ca="1" si="1537"/>
        <v>1.1638861177454636</v>
      </c>
      <c r="CD3883">
        <f t="shared" ca="1" si="1538"/>
        <v>1114.5279092076262</v>
      </c>
      <c r="CE3883">
        <v>1114.52790920761</v>
      </c>
      <c r="CF3883" t="b">
        <f t="shared" ca="1" si="1527"/>
        <v>1</v>
      </c>
    </row>
    <row r="3884" spans="2:84" x14ac:dyDescent="0.25">
      <c r="B3884" s="2">
        <v>43158</v>
      </c>
      <c r="C3884">
        <f t="shared" ca="1" si="1528"/>
        <v>0</v>
      </c>
      <c r="D3884">
        <f t="shared" ca="1" si="1529"/>
        <v>0</v>
      </c>
      <c r="E3884">
        <f ca="1">IF($B3884&lt;VLOOKUP(E$6&amp;" Equity",Param,4,0),"",IFERROR(VLOOKUP($B3884,OFFSET(Input!$A$1,0,MATCH(Index!E$6&amp;" Equity",Input!$1:$1,0)-1,10000,2),2,0),E3883))</f>
        <v>86.31</v>
      </c>
      <c r="F3884" s="33">
        <v>118</v>
      </c>
      <c r="H3884">
        <f ca="1">IFERROR(VLOOKUP($B3884,OFFSET(Input!$A$1,0,MATCH(Index!H$6,Input!$1:$1,0)-1,10000,2),2,0),0)</f>
        <v>0</v>
      </c>
      <c r="I3884">
        <f ca="1">IFERROR(VLOOKUP($B3884,OFFSET(Input!$A$1,0,MATCH(Index!I$6,Input!$1:$1,0)-1,10000,2),2,0),0)</f>
        <v>0</v>
      </c>
      <c r="K3884">
        <f t="shared" ca="1" si="1530"/>
        <v>122.15647977085057</v>
      </c>
      <c r="L3884" s="30">
        <f t="shared" ca="1" si="1531"/>
        <v>138.7785621990692</v>
      </c>
      <c r="N3884">
        <f t="shared" ca="1" si="1540"/>
        <v>-2.6612685651725841E-3</v>
      </c>
      <c r="O3884">
        <f t="shared" ca="1" si="1541"/>
        <v>-1.439641185259539E-3</v>
      </c>
      <c r="Q3884">
        <f t="shared" ca="1" si="1554"/>
        <v>6.7603875822183426E-2</v>
      </c>
      <c r="R3884">
        <f t="shared" ca="1" si="1553"/>
        <v>0.10602795354323363</v>
      </c>
      <c r="T3884">
        <f t="shared" ca="1" si="1564"/>
        <v>7.5526130445268527E-2</v>
      </c>
      <c r="U3884">
        <f t="shared" ca="1" si="1559"/>
        <v>0.11739713310967118</v>
      </c>
      <c r="W3884">
        <f t="shared" ca="1" si="1560"/>
        <v>0.53379693363678504</v>
      </c>
      <c r="X3884">
        <f t="shared" ca="1" si="1561"/>
        <v>0.38583974705888557</v>
      </c>
      <c r="Z3884">
        <f t="shared" ca="1" si="1572"/>
        <v>121.74462094089672</v>
      </c>
      <c r="AA3884">
        <f t="shared" ca="1" si="1572"/>
        <v>121.75358659284159</v>
      </c>
      <c r="AB3884">
        <f t="shared" ca="1" si="1572"/>
        <v>122.12496450013026</v>
      </c>
      <c r="AC3884">
        <f t="shared" ca="1" si="1573"/>
        <v>122.12496450013026</v>
      </c>
      <c r="AE3884">
        <f ca="1">IFERROR(VLOOKUP($B3884,OFFSET(Input!$A$1,0,MATCH(Index!AE$6&amp;" Index",Input!$1:$1,0)-1,10000,2),2,0),AE3883)</f>
        <v>18.59</v>
      </c>
      <c r="AF3884">
        <f t="shared" ca="1" si="1565"/>
        <v>22.591999999999999</v>
      </c>
      <c r="AG3884">
        <f t="shared" ca="1" si="1565"/>
        <v>21.765499999999996</v>
      </c>
      <c r="AH3884">
        <f t="shared" ca="1" si="1565"/>
        <v>19.775199999999995</v>
      </c>
      <c r="AI3884">
        <f t="shared" ca="1" si="1566"/>
        <v>21.765499999999996</v>
      </c>
      <c r="AK3884">
        <f t="shared" ca="1" si="1567"/>
        <v>-1</v>
      </c>
      <c r="AL3884">
        <f t="shared" ca="1" si="1568"/>
        <v>1</v>
      </c>
      <c r="AN3884" t="str">
        <f t="shared" ca="1" si="1521"/>
        <v>Not Down</v>
      </c>
      <c r="AO3884" t="str">
        <f t="shared" ca="1" si="1539"/>
        <v>Not Up</v>
      </c>
      <c r="AQ3884">
        <f t="shared" ca="1" si="1519"/>
        <v>1</v>
      </c>
      <c r="AR3884">
        <f t="shared" ca="1" si="1520"/>
        <v>0</v>
      </c>
      <c r="AT3884">
        <f t="shared" ca="1" si="1555"/>
        <v>1</v>
      </c>
      <c r="AU3884">
        <f t="shared" ca="1" si="1556"/>
        <v>0</v>
      </c>
      <c r="AW3884" s="34">
        <f t="shared" ca="1" si="1523"/>
        <v>7.4555656175706544E-2</v>
      </c>
      <c r="AX3884" s="34">
        <f t="shared" ca="1" si="1524"/>
        <v>7.597850585535558E-2</v>
      </c>
      <c r="AY3884" s="18">
        <f t="shared" ca="1" si="1569"/>
        <v>7.597850585535558E-2</v>
      </c>
      <c r="BA3884" s="6">
        <f t="shared" ca="1" si="1562"/>
        <v>0.65808085375076641</v>
      </c>
      <c r="BB3884">
        <f t="shared" ca="1" si="1563"/>
        <v>0.61945500103697071</v>
      </c>
      <c r="BC3884" t="str">
        <f t="shared" ca="1" si="1549"/>
        <v>HYG UP Equity</v>
      </c>
      <c r="BD3884" t="str">
        <f t="shared" ca="1" si="1550"/>
        <v>HYG UP Equity</v>
      </c>
      <c r="BF3884">
        <f t="shared" ca="1" si="1570"/>
        <v>1</v>
      </c>
      <c r="BG3884">
        <f t="shared" ca="1" si="1571"/>
        <v>0</v>
      </c>
      <c r="BI3884">
        <f t="shared" ca="1" si="1551"/>
        <v>1</v>
      </c>
      <c r="BJ3884">
        <f t="shared" ca="1" si="1552"/>
        <v>0</v>
      </c>
      <c r="BL3884">
        <f t="shared" ca="1" si="1557"/>
        <v>11.881335490250196</v>
      </c>
      <c r="BM3884">
        <f t="shared" ca="1" si="1558"/>
        <v>0</v>
      </c>
      <c r="BN3884" s="9">
        <f t="shared" ca="1" si="1547"/>
        <v>1</v>
      </c>
      <c r="BO3884" s="9">
        <f t="shared" ca="1" si="1548"/>
        <v>0</v>
      </c>
      <c r="BP3884" s="9">
        <f t="shared" ca="1" si="1542"/>
        <v>1</v>
      </c>
      <c r="BQ3884" s="9">
        <f t="shared" ca="1" si="1543"/>
        <v>0</v>
      </c>
      <c r="BR3884">
        <f t="shared" ca="1" si="1544"/>
        <v>1451.3821184654369</v>
      </c>
      <c r="BS3884">
        <f t="shared" ca="1" si="1545"/>
        <v>-2.657730529235236E-3</v>
      </c>
      <c r="BT3884">
        <f t="shared" ca="1" si="1546"/>
        <v>1.8055555555555558E-5</v>
      </c>
      <c r="BU3884">
        <f t="shared" ca="1" si="1525"/>
        <v>0</v>
      </c>
      <c r="BV3884">
        <f t="shared" ca="1" si="1526"/>
        <v>0</v>
      </c>
      <c r="BW3884" s="35">
        <f ca="1">IFERROR(VLOOKUP($B3884,OFFSET(Input!$A$1,0,MATCH(Index!BW$6&amp;" Index",Input!$1:$1,0)-1,10000,2),2,0)/100,BW3883)</f>
        <v>1.4199999999999999E-2</v>
      </c>
      <c r="BX3884">
        <f t="shared" ca="1" si="1532"/>
        <v>1.2465553518057304E-2</v>
      </c>
      <c r="BY3884">
        <f t="shared" ca="1" si="1533"/>
        <v>1.5479554294550365E-2</v>
      </c>
      <c r="BZ3884">
        <f t="shared" ca="1" si="1534"/>
        <v>1.6729494203228619E-2</v>
      </c>
      <c r="CA3884">
        <f t="shared" ca="1" si="1535"/>
        <v>-1.8348968574695959</v>
      </c>
      <c r="CB3884">
        <f t="shared" ca="1" si="1536"/>
        <v>0</v>
      </c>
      <c r="CC3884">
        <f t="shared" ca="1" si="1537"/>
        <v>-1.8461124710789749</v>
      </c>
      <c r="CD3884">
        <f t="shared" ca="1" si="1538"/>
        <v>1112.6817967365473</v>
      </c>
      <c r="CE3884">
        <v>1112.68179673653</v>
      </c>
      <c r="CF3884" t="b">
        <f t="shared" ca="1" si="1527"/>
        <v>1</v>
      </c>
    </row>
    <row r="3885" spans="2:84" x14ac:dyDescent="0.25">
      <c r="B3885" s="2">
        <v>43159</v>
      </c>
      <c r="C3885">
        <f t="shared" ca="1" si="1528"/>
        <v>0</v>
      </c>
      <c r="D3885">
        <f t="shared" ca="1" si="1529"/>
        <v>0</v>
      </c>
      <c r="E3885">
        <f ca="1">IF($B3885&lt;VLOOKUP(E$6&amp;" Equity",Param,4,0),"",IFERROR(VLOOKUP($B3885,OFFSET(Input!$A$1,0,MATCH(Index!E$6&amp;" Equity",Input!$1:$1,0)-1,10000,2),2,0),E3884))</f>
        <v>86.18</v>
      </c>
      <c r="F3885" s="33">
        <v>118.75</v>
      </c>
      <c r="H3885">
        <f ca="1">IFERROR(VLOOKUP($B3885,OFFSET(Input!$A$1,0,MATCH(Index!H$6,Input!$1:$1,0)-1,10000,2),2,0),0)</f>
        <v>0</v>
      </c>
      <c r="I3885">
        <f ca="1">IFERROR(VLOOKUP($B3885,OFFSET(Input!$A$1,0,MATCH(Index!I$6,Input!$1:$1,0)-1,10000,2),2,0),0)</f>
        <v>0</v>
      </c>
      <c r="K3885">
        <f t="shared" ca="1" si="1530"/>
        <v>121.97248785368906</v>
      </c>
      <c r="L3885" s="30">
        <f t="shared" ca="1" si="1531"/>
        <v>139.66062933169042</v>
      </c>
      <c r="N3885">
        <f t="shared" ca="1" si="1540"/>
        <v>-1.5073340438742147E-3</v>
      </c>
      <c r="O3885">
        <f t="shared" ca="1" si="1541"/>
        <v>6.3358184490859238E-3</v>
      </c>
      <c r="Q3885">
        <f t="shared" ca="1" si="1554"/>
        <v>6.6148462603919045E-2</v>
      </c>
      <c r="R3885">
        <f t="shared" ca="1" si="1553"/>
        <v>0.10840354619464747</v>
      </c>
      <c r="T3885">
        <f t="shared" ca="1" si="1564"/>
        <v>7.4726369399440426E-2</v>
      </c>
      <c r="U3885">
        <f t="shared" ca="1" si="1559"/>
        <v>0.11769316501549412</v>
      </c>
      <c r="W3885">
        <f t="shared" ca="1" si="1560"/>
        <v>0.54962681418517301</v>
      </c>
      <c r="X3885">
        <f t="shared" ca="1" si="1561"/>
        <v>0.34633852747135824</v>
      </c>
      <c r="Z3885">
        <f t="shared" ca="1" si="1572"/>
        <v>121.87483060534949</v>
      </c>
      <c r="AA3885">
        <f t="shared" ca="1" si="1572"/>
        <v>121.71086775093138</v>
      </c>
      <c r="AB3885">
        <f t="shared" ca="1" si="1572"/>
        <v>122.04963573240813</v>
      </c>
      <c r="AC3885">
        <f t="shared" ca="1" si="1573"/>
        <v>122.04963573240813</v>
      </c>
      <c r="AE3885">
        <f ca="1">IFERROR(VLOOKUP($B3885,OFFSET(Input!$A$1,0,MATCH(Index!AE$6&amp;" Index",Input!$1:$1,0)-1,10000,2),2,0),AE3884)</f>
        <v>19.850000000000001</v>
      </c>
      <c r="AF3885">
        <f t="shared" ca="1" si="1565"/>
        <v>21.916666666666668</v>
      </c>
      <c r="AG3885">
        <f t="shared" ca="1" si="1565"/>
        <v>22.0185</v>
      </c>
      <c r="AH3885">
        <f t="shared" ca="1" si="1565"/>
        <v>20.1252</v>
      </c>
      <c r="AI3885">
        <f t="shared" ca="1" si="1566"/>
        <v>22.0185</v>
      </c>
      <c r="AK3885">
        <f t="shared" ca="1" si="1567"/>
        <v>-1</v>
      </c>
      <c r="AL3885">
        <f t="shared" ca="1" si="1568"/>
        <v>-1</v>
      </c>
      <c r="AN3885" t="str">
        <f t="shared" ca="1" si="1521"/>
        <v>Not Down</v>
      </c>
      <c r="AO3885" t="str">
        <f t="shared" ca="1" si="1539"/>
        <v>Not Up</v>
      </c>
      <c r="AQ3885">
        <f t="shared" ca="1" si="1519"/>
        <v>1</v>
      </c>
      <c r="AR3885">
        <f t="shared" ca="1" si="1520"/>
        <v>0</v>
      </c>
      <c r="AT3885">
        <f t="shared" ca="1" si="1555"/>
        <v>1</v>
      </c>
      <c r="AU3885">
        <f t="shared" ca="1" si="1556"/>
        <v>0</v>
      </c>
      <c r="AW3885" s="34">
        <f t="shared" ca="1" si="1523"/>
        <v>6.7603875822183426E-2</v>
      </c>
      <c r="AX3885" s="34">
        <f t="shared" ca="1" si="1524"/>
        <v>7.5526130445268527E-2</v>
      </c>
      <c r="AY3885" s="18">
        <f t="shared" ca="1" si="1569"/>
        <v>7.5526130445268527E-2</v>
      </c>
      <c r="BA3885" s="6">
        <f t="shared" ca="1" si="1562"/>
        <v>0.66202253054965488</v>
      </c>
      <c r="BB3885">
        <f t="shared" ca="1" si="1563"/>
        <v>0.61945500103697071</v>
      </c>
      <c r="BC3885" t="str">
        <f t="shared" ca="1" si="1549"/>
        <v>HYG UP Equity</v>
      </c>
      <c r="BD3885" t="str">
        <f t="shared" ca="1" si="1550"/>
        <v>HYG UP Equity</v>
      </c>
      <c r="BF3885">
        <f t="shared" ca="1" si="1570"/>
        <v>1</v>
      </c>
      <c r="BG3885">
        <f t="shared" ca="1" si="1571"/>
        <v>0</v>
      </c>
      <c r="BI3885">
        <f t="shared" ca="1" si="1551"/>
        <v>1</v>
      </c>
      <c r="BJ3885">
        <f t="shared" ca="1" si="1552"/>
        <v>0</v>
      </c>
      <c r="BL3885">
        <f t="shared" ca="1" si="1557"/>
        <v>11.881335490250196</v>
      </c>
      <c r="BM3885">
        <f t="shared" ca="1" si="1558"/>
        <v>0</v>
      </c>
      <c r="BN3885" s="9">
        <f t="shared" ca="1" si="1547"/>
        <v>1</v>
      </c>
      <c r="BO3885" s="9">
        <f t="shared" ca="1" si="1548"/>
        <v>0</v>
      </c>
      <c r="BP3885" s="9">
        <f t="shared" ca="1" si="1542"/>
        <v>1</v>
      </c>
      <c r="BQ3885" s="9">
        <f t="shared" ca="1" si="1543"/>
        <v>0</v>
      </c>
      <c r="BR3885">
        <f t="shared" ca="1" si="1544"/>
        <v>1449.1960487701467</v>
      </c>
      <c r="BS3885">
        <f t="shared" ca="1" si="1545"/>
        <v>-1.5061985864904814E-3</v>
      </c>
      <c r="BT3885">
        <f t="shared" ca="1" si="1546"/>
        <v>1.8055555555555558E-5</v>
      </c>
      <c r="BU3885">
        <f t="shared" ca="1" si="1525"/>
        <v>0</v>
      </c>
      <c r="BV3885">
        <f t="shared" ca="1" si="1526"/>
        <v>0</v>
      </c>
      <c r="BW3885" s="35">
        <f ca="1">IFERROR(VLOOKUP($B3885,OFFSET(Input!$A$1,0,MATCH(Index!BW$6&amp;" Index",Input!$1:$1,0)-1,10000,2),2,0)/100,BW3884)</f>
        <v>1.3500000000000002E-2</v>
      </c>
      <c r="BX3885">
        <f t="shared" ca="1" si="1532"/>
        <v>1.2444905480786575E-2</v>
      </c>
      <c r="BY3885">
        <f t="shared" ca="1" si="1533"/>
        <v>1.5453913843563158E-2</v>
      </c>
      <c r="BZ3885">
        <f t="shared" ca="1" si="1534"/>
        <v>1.67017833423087E-2</v>
      </c>
      <c r="CA3885">
        <f t="shared" ca="1" si="1535"/>
        <v>-1.0381568701385564</v>
      </c>
      <c r="CB3885">
        <f t="shared" ca="1" si="1536"/>
        <v>0</v>
      </c>
      <c r="CC3885">
        <f t="shared" ca="1" si="1537"/>
        <v>-1.0493539061205974</v>
      </c>
      <c r="CD3885">
        <f t="shared" ca="1" si="1538"/>
        <v>1111.6324428304267</v>
      </c>
      <c r="CE3885">
        <v>1111.6324428304099</v>
      </c>
      <c r="CF3885" t="b">
        <f t="shared" ca="1" si="1527"/>
        <v>1</v>
      </c>
    </row>
    <row r="3886" spans="2:84" x14ac:dyDescent="0.25">
      <c r="B3886" s="2">
        <v>43160</v>
      </c>
      <c r="C3886">
        <f t="shared" ca="1" si="1528"/>
        <v>1</v>
      </c>
      <c r="D3886">
        <f t="shared" ca="1" si="1529"/>
        <v>0</v>
      </c>
      <c r="E3886">
        <f ca="1">IF($B3886&lt;VLOOKUP(E$6&amp;" Equity",Param,4,0),"",IFERROR(VLOOKUP($B3886,OFFSET(Input!$A$1,0,MATCH(Index!E$6&amp;" Equity",Input!$1:$1,0)-1,10000,2),2,0),E3885))</f>
        <v>85.27</v>
      </c>
      <c r="F3886" s="33">
        <v>119.32</v>
      </c>
      <c r="H3886">
        <f ca="1">IFERROR(VLOOKUP($B3886,OFFSET(Input!$A$1,0,MATCH(Index!H$6,Input!$1:$1,0)-1,10000,2),2,0),0)</f>
        <v>0.34128199999999997</v>
      </c>
      <c r="I3886">
        <f ca="1">IFERROR(VLOOKUP($B3886,OFFSET(Input!$A$1,0,MATCH(Index!I$6,Input!$1:$1,0)-1,10000,2),2,0),0)</f>
        <v>0.238982</v>
      </c>
      <c r="K3886">
        <f t="shared" ca="1" si="1530"/>
        <v>121.16756850642548</v>
      </c>
      <c r="L3886" s="30">
        <f t="shared" ca="1" si="1531"/>
        <v>140.61206457579993</v>
      </c>
      <c r="N3886">
        <f t="shared" ca="1" si="1540"/>
        <v>-6.6210586593087456E-3</v>
      </c>
      <c r="O3886">
        <f t="shared" ca="1" si="1541"/>
        <v>6.789379911374965E-3</v>
      </c>
      <c r="Q3886">
        <f t="shared" ca="1" si="1554"/>
        <v>7.3501596129062388E-2</v>
      </c>
      <c r="R3886">
        <f t="shared" ca="1" si="1553"/>
        <v>9.8878715654476396E-2</v>
      </c>
      <c r="T3886">
        <f t="shared" ca="1" si="1564"/>
        <v>7.8096939151528377E-2</v>
      </c>
      <c r="U3886">
        <f t="shared" ca="1" si="1559"/>
        <v>0.11830589241787576</v>
      </c>
      <c r="W3886">
        <f t="shared" ca="1" si="1560"/>
        <v>0.45441198850148079</v>
      </c>
      <c r="X3886">
        <f t="shared" ca="1" si="1561"/>
        <v>0.25457206067809351</v>
      </c>
      <c r="Z3886">
        <f t="shared" ca="1" si="1572"/>
        <v>121.90331849848035</v>
      </c>
      <c r="AA3886">
        <f t="shared" ca="1" si="1572"/>
        <v>121.61733264349175</v>
      </c>
      <c r="AB3886">
        <f t="shared" ca="1" si="1572"/>
        <v>121.94943893085741</v>
      </c>
      <c r="AC3886">
        <f t="shared" ca="1" si="1573"/>
        <v>121.94943893085741</v>
      </c>
      <c r="AE3886">
        <f ca="1">IFERROR(VLOOKUP($B3886,OFFSET(Input!$A$1,0,MATCH(Index!AE$6&amp;" Index",Input!$1:$1,0)-1,10000,2),2,0),AE3885)</f>
        <v>22.47</v>
      </c>
      <c r="AF3886">
        <f t="shared" ca="1" si="1565"/>
        <v>21.565999999999999</v>
      </c>
      <c r="AG3886">
        <f t="shared" ca="1" si="1565"/>
        <v>22.465000000000003</v>
      </c>
      <c r="AH3886">
        <f t="shared" ca="1" si="1565"/>
        <v>20.565200000000001</v>
      </c>
      <c r="AI3886">
        <f t="shared" ca="1" si="1566"/>
        <v>22.465000000000003</v>
      </c>
      <c r="AK3886">
        <f t="shared" ca="1" si="1567"/>
        <v>-1</v>
      </c>
      <c r="AL3886">
        <f t="shared" ca="1" si="1568"/>
        <v>-1</v>
      </c>
      <c r="AN3886" t="str">
        <f t="shared" ca="1" si="1521"/>
        <v>Down</v>
      </c>
      <c r="AO3886" t="str">
        <f t="shared" ca="1" si="1539"/>
        <v>Not Up</v>
      </c>
      <c r="AQ3886">
        <f t="shared" ca="1" si="1519"/>
        <v>0</v>
      </c>
      <c r="AR3886">
        <f t="shared" ca="1" si="1520"/>
        <v>1</v>
      </c>
      <c r="AT3886">
        <f t="shared" ca="1" si="1555"/>
        <v>1</v>
      </c>
      <c r="AU3886">
        <f t="shared" ca="1" si="1556"/>
        <v>0</v>
      </c>
      <c r="AW3886" s="34">
        <f t="shared" ca="1" si="1523"/>
        <v>6.6148462603919045E-2</v>
      </c>
      <c r="AX3886" s="34">
        <f t="shared" ca="1" si="1524"/>
        <v>7.4726369399440426E-2</v>
      </c>
      <c r="AY3886" s="18">
        <f t="shared" ca="1" si="1569"/>
        <v>7.4726369399440426E-2</v>
      </c>
      <c r="BA3886" s="6">
        <f t="shared" ca="1" si="1562"/>
        <v>0.66910784508653542</v>
      </c>
      <c r="BB3886">
        <f t="shared" ca="1" si="1563"/>
        <v>0.61945500103697071</v>
      </c>
      <c r="BC3886" t="str">
        <f t="shared" ca="1" si="1549"/>
        <v>HYG UP Equity</v>
      </c>
      <c r="BD3886" t="str">
        <f t="shared" ca="1" si="1550"/>
        <v>HYG UP Equity</v>
      </c>
      <c r="BF3886">
        <f t="shared" ca="1" si="1570"/>
        <v>0.8</v>
      </c>
      <c r="BG3886">
        <f t="shared" ca="1" si="1571"/>
        <v>0.2</v>
      </c>
      <c r="BI3886">
        <f t="shared" ca="1" si="1551"/>
        <v>1</v>
      </c>
      <c r="BJ3886">
        <f t="shared" ca="1" si="1552"/>
        <v>0</v>
      </c>
      <c r="BL3886">
        <f t="shared" ca="1" si="1557"/>
        <v>11.881335490250198</v>
      </c>
      <c r="BM3886">
        <f t="shared" ca="1" si="1558"/>
        <v>0</v>
      </c>
      <c r="BN3886" s="9">
        <f t="shared" ca="1" si="1547"/>
        <v>0.99999999999999989</v>
      </c>
      <c r="BO3886" s="9">
        <f t="shared" ca="1" si="1548"/>
        <v>0</v>
      </c>
      <c r="BP3886" s="9">
        <f t="shared" ca="1" si="1542"/>
        <v>1</v>
      </c>
      <c r="BQ3886" s="9">
        <f t="shared" ca="1" si="1543"/>
        <v>0</v>
      </c>
      <c r="BR3886">
        <f t="shared" ca="1" si="1544"/>
        <v>1439.6325319627151</v>
      </c>
      <c r="BS3886">
        <f t="shared" ca="1" si="1545"/>
        <v>-6.5991877465768622E-3</v>
      </c>
      <c r="BT3886">
        <f t="shared" ca="1" si="1546"/>
        <v>1.8055555555555555E-5</v>
      </c>
      <c r="BU3886">
        <f t="shared" ca="1" si="1525"/>
        <v>2.2204460492503132E-20</v>
      </c>
      <c r="BV3886">
        <f t="shared" ca="1" si="1526"/>
        <v>0</v>
      </c>
      <c r="BW3886" s="35">
        <f ca="1">IFERROR(VLOOKUP($B3886,OFFSET(Input!$A$1,0,MATCH(Index!BW$6&amp;" Index",Input!$1:$1,0)-1,10000,2),2,0)/100,BW3885)</f>
        <v>1.4199999999999999E-2</v>
      </c>
      <c r="BX3886">
        <f t="shared" ca="1" si="1532"/>
        <v>1.243316887269622E-2</v>
      </c>
      <c r="BY3886">
        <f t="shared" ca="1" si="1533"/>
        <v>1.5439339483755928E-2</v>
      </c>
      <c r="BZ3886">
        <f t="shared" ca="1" si="1534"/>
        <v>1.5863481255156547E-2</v>
      </c>
      <c r="CA3886">
        <f t="shared" ca="1" si="1535"/>
        <v>-4.5442420989683683</v>
      </c>
      <c r="CB3886">
        <f t="shared" ca="1" si="1536"/>
        <v>2.4683198659012957E-17</v>
      </c>
      <c r="CC3886">
        <f t="shared" ca="1" si="1537"/>
        <v>-4.5562511260696636</v>
      </c>
      <c r="CD3886">
        <f t="shared" ca="1" si="1538"/>
        <v>1107.0761917043571</v>
      </c>
      <c r="CE3886">
        <v>1107.0761917043401</v>
      </c>
      <c r="CF3886" t="b">
        <f t="shared" ca="1" si="1527"/>
        <v>1</v>
      </c>
    </row>
    <row r="3887" spans="2:84" x14ac:dyDescent="0.25">
      <c r="B3887" s="2">
        <v>43161</v>
      </c>
      <c r="C3887">
        <f t="shared" ca="1" si="1528"/>
        <v>0</v>
      </c>
      <c r="D3887">
        <f t="shared" ca="1" si="1529"/>
        <v>1</v>
      </c>
      <c r="E3887">
        <f ca="1">IF($B3887&lt;VLOOKUP(E$6&amp;" Equity",Param,4,0),"",IFERROR(VLOOKUP($B3887,OFFSET(Input!$A$1,0,MATCH(Index!E$6&amp;" Equity",Input!$1:$1,0)-1,10000,2),2,0),E3886))</f>
        <v>85.75</v>
      </c>
      <c r="F3887" s="33">
        <v>118.35</v>
      </c>
      <c r="H3887">
        <f ca="1">IFERROR(VLOOKUP($B3887,OFFSET(Input!$A$1,0,MATCH(Index!H$6,Input!$1:$1,0)-1,10000,2),2,0),0)</f>
        <v>0</v>
      </c>
      <c r="I3887">
        <f ca="1">IFERROR(VLOOKUP($B3887,OFFSET(Input!$A$1,0,MATCH(Index!I$6,Input!$1:$1,0)-1,10000,2),2,0),0)</f>
        <v>0</v>
      </c>
      <c r="K3887">
        <f t="shared" ca="1" si="1530"/>
        <v>121.84964230592219</v>
      </c>
      <c r="L3887" s="30">
        <f t="shared" ca="1" si="1531"/>
        <v>139.468972867465</v>
      </c>
      <c r="N3887">
        <f t="shared" ca="1" si="1540"/>
        <v>5.6133932920910366E-3</v>
      </c>
      <c r="O3887">
        <f t="shared" ca="1" si="1541"/>
        <v>-8.1626236865547878E-3</v>
      </c>
      <c r="Q3887">
        <f t="shared" ca="1" si="1554"/>
        <v>6.7565160695313903E-2</v>
      </c>
      <c r="R3887">
        <f t="shared" ca="1" si="1553"/>
        <v>0.10566846793539103</v>
      </c>
      <c r="T3887">
        <f t="shared" ca="1" si="1564"/>
        <v>8.0322864180895015E-2</v>
      </c>
      <c r="U3887">
        <f t="shared" ca="1" si="1559"/>
        <v>0.11027372289381986</v>
      </c>
      <c r="W3887">
        <f t="shared" ca="1" si="1560"/>
        <v>0.2044662655652206</v>
      </c>
      <c r="X3887">
        <f t="shared" ca="1" si="1561"/>
        <v>0.16145506640238322</v>
      </c>
      <c r="Z3887">
        <f t="shared" ca="1" si="1572"/>
        <v>121.90235652322126</v>
      </c>
      <c r="AA3887">
        <f t="shared" ca="1" si="1572"/>
        <v>121.56943835413215</v>
      </c>
      <c r="AB3887">
        <f t="shared" ca="1" si="1572"/>
        <v>121.87990757669975</v>
      </c>
      <c r="AC3887">
        <f t="shared" ca="1" si="1573"/>
        <v>121.87990757669975</v>
      </c>
      <c r="AE3887">
        <f ca="1">IFERROR(VLOOKUP($B3887,OFFSET(Input!$A$1,0,MATCH(Index!AE$6&amp;" Index",Input!$1:$1,0)-1,10000,2),2,0),AE3886)</f>
        <v>19.59</v>
      </c>
      <c r="AF3887">
        <f t="shared" ca="1" si="1565"/>
        <v>20.641333333333339</v>
      </c>
      <c r="AG3887">
        <f t="shared" ca="1" si="1565"/>
        <v>22.771000000000001</v>
      </c>
      <c r="AH3887">
        <f t="shared" ca="1" si="1565"/>
        <v>20.8856</v>
      </c>
      <c r="AI3887">
        <f t="shared" ca="1" si="1566"/>
        <v>22.771000000000001</v>
      </c>
      <c r="AK3887">
        <f t="shared" ca="1" si="1567"/>
        <v>1</v>
      </c>
      <c r="AL3887">
        <f t="shared" ca="1" si="1568"/>
        <v>-1</v>
      </c>
      <c r="AN3887" t="str">
        <f t="shared" ca="1" si="1521"/>
        <v>Down</v>
      </c>
      <c r="AO3887" t="str">
        <f t="shared" ca="1" si="1539"/>
        <v>Not Up</v>
      </c>
      <c r="AQ3887">
        <f t="shared" ca="1" si="1519"/>
        <v>0</v>
      </c>
      <c r="AR3887">
        <f t="shared" ca="1" si="1520"/>
        <v>1</v>
      </c>
      <c r="AT3887">
        <f t="shared" ca="1" si="1555"/>
        <v>1</v>
      </c>
      <c r="AU3887">
        <f t="shared" ca="1" si="1556"/>
        <v>0</v>
      </c>
      <c r="AW3887" s="34">
        <f t="shared" ca="1" si="1523"/>
        <v>7.0039175459110078E-2</v>
      </c>
      <c r="AX3887" s="34">
        <f t="shared" ca="1" si="1524"/>
        <v>7.2221601469351915E-2</v>
      </c>
      <c r="AY3887" s="18">
        <f t="shared" ca="1" si="1569"/>
        <v>7.2221601469351915E-2</v>
      </c>
      <c r="BA3887" s="6">
        <f t="shared" ca="1" si="1562"/>
        <v>0.69231364277096641</v>
      </c>
      <c r="BB3887">
        <f t="shared" ca="1" si="1563"/>
        <v>0.69231364277096641</v>
      </c>
      <c r="BC3887" t="str">
        <f t="shared" ca="1" si="1549"/>
        <v>HYG UP Equity</v>
      </c>
      <c r="BD3887" t="str">
        <f t="shared" ca="1" si="1550"/>
        <v>TLT UP equity</v>
      </c>
      <c r="BF3887">
        <f t="shared" ca="1" si="1570"/>
        <v>0.6</v>
      </c>
      <c r="BG3887">
        <f t="shared" ca="1" si="1571"/>
        <v>0.4</v>
      </c>
      <c r="BI3887">
        <f t="shared" ca="1" si="1551"/>
        <v>0.8</v>
      </c>
      <c r="BJ3887">
        <f t="shared" ca="1" si="1552"/>
        <v>0.2</v>
      </c>
      <c r="BL3887">
        <f t="shared" ca="1" si="1557"/>
        <v>9.5050683922001582</v>
      </c>
      <c r="BM3887">
        <f t="shared" ca="1" si="1558"/>
        <v>2.0760696086568369</v>
      </c>
      <c r="BN3887" s="9">
        <f t="shared" ca="1" si="1547"/>
        <v>1</v>
      </c>
      <c r="BO3887" s="9">
        <f t="shared" ca="1" si="1548"/>
        <v>0</v>
      </c>
      <c r="BP3887" s="9">
        <f t="shared" ca="1" si="1542"/>
        <v>0.8</v>
      </c>
      <c r="BQ3887" s="9">
        <f t="shared" ca="1" si="1543"/>
        <v>0.2</v>
      </c>
      <c r="BR3887">
        <f t="shared" ca="1" si="1544"/>
        <v>1447.7364796036452</v>
      </c>
      <c r="BS3887">
        <f t="shared" ca="1" si="1545"/>
        <v>5.6291779054766788E-3</v>
      </c>
      <c r="BT3887">
        <f t="shared" ca="1" si="1546"/>
        <v>1.8055555555555558E-5</v>
      </c>
      <c r="BU3887">
        <f t="shared" ca="1" si="1525"/>
        <v>1.3120817364039517E-5</v>
      </c>
      <c r="BV3887">
        <f t="shared" ca="1" si="1526"/>
        <v>2.7692545710838658E-5</v>
      </c>
      <c r="BW3887" s="35">
        <f ca="1">IFERROR(VLOOKUP($B3887,OFFSET(Input!$A$1,0,MATCH(Index!BW$6&amp;" Index",Input!$1:$1,0)-1,10000,2),2,0)/100,BW3886)</f>
        <v>1.4199999999999999E-2</v>
      </c>
      <c r="BX3887">
        <f t="shared" ca="1" si="1532"/>
        <v>1.2382209007281899E-2</v>
      </c>
      <c r="BY3887">
        <f t="shared" ca="1" si="1533"/>
        <v>1.5376058218116072E-2</v>
      </c>
      <c r="BZ3887">
        <f t="shared" ca="1" si="1534"/>
        <v>1.6617641046618423E-2</v>
      </c>
      <c r="CA3887">
        <f t="shared" ca="1" si="1535"/>
        <v>3.8603994848188936</v>
      </c>
      <c r="CB3887">
        <f t="shared" ca="1" si="1536"/>
        <v>4.5183502563583361E-2</v>
      </c>
      <c r="CC3887">
        <f t="shared" ca="1" si="1537"/>
        <v>3.804075356076531</v>
      </c>
      <c r="CD3887">
        <f t="shared" ca="1" si="1538"/>
        <v>1110.8802670604337</v>
      </c>
      <c r="CE3887">
        <v>1110.88026706042</v>
      </c>
      <c r="CF3887" t="b">
        <f t="shared" ca="1" si="1527"/>
        <v>1</v>
      </c>
    </row>
    <row r="3888" spans="2:84" x14ac:dyDescent="0.25">
      <c r="B3888" s="2">
        <v>43164</v>
      </c>
      <c r="C3888">
        <f t="shared" ca="1" si="1528"/>
        <v>0</v>
      </c>
      <c r="D3888">
        <f t="shared" ca="1" si="1529"/>
        <v>2</v>
      </c>
      <c r="E3888">
        <f ca="1">IF($B3888&lt;VLOOKUP(E$6&amp;" Equity",Param,4,0),"",IFERROR(VLOOKUP($B3888,OFFSET(Input!$A$1,0,MATCH(Index!E$6&amp;" Equity",Input!$1:$1,0)-1,10000,2),2,0),E3887))</f>
        <v>85.75</v>
      </c>
      <c r="F3888" s="33">
        <v>118.03</v>
      </c>
      <c r="H3888">
        <f ca="1">IFERROR(VLOOKUP($B3888,OFFSET(Input!$A$1,0,MATCH(Index!H$6,Input!$1:$1,0)-1,10000,2),2,0),0)</f>
        <v>0</v>
      </c>
      <c r="I3888">
        <f ca="1">IFERROR(VLOOKUP($B3888,OFFSET(Input!$A$1,0,MATCH(Index!I$6,Input!$1:$1,0)-1,10000,2),2,0),0)</f>
        <v>0</v>
      </c>
      <c r="K3888">
        <f t="shared" ca="1" si="1530"/>
        <v>121.84964230592219</v>
      </c>
      <c r="L3888" s="30">
        <f t="shared" ca="1" si="1531"/>
        <v>139.09187044822048</v>
      </c>
      <c r="N3888">
        <f t="shared" ca="1" si="1540"/>
        <v>0</v>
      </c>
      <c r="O3888">
        <f t="shared" ca="1" si="1541"/>
        <v>-2.7075065190152767E-3</v>
      </c>
      <c r="Q3888">
        <f t="shared" ca="1" si="1554"/>
        <v>6.4422966528314668E-2</v>
      </c>
      <c r="R3888">
        <f t="shared" ca="1" si="1553"/>
        <v>0.10302487162427183</v>
      </c>
      <c r="T3888">
        <f t="shared" ca="1" si="1564"/>
        <v>7.7086280152678099E-2</v>
      </c>
      <c r="U3888">
        <f t="shared" ca="1" si="1559"/>
        <v>0.10562954200658198</v>
      </c>
      <c r="W3888">
        <f t="shared" ca="1" si="1560"/>
        <v>0.13667550592582761</v>
      </c>
      <c r="X3888">
        <f t="shared" ca="1" si="1561"/>
        <v>8.3899984119764071E-2</v>
      </c>
      <c r="Z3888">
        <f t="shared" ca="1" si="1572"/>
        <v>121.85185826257255</v>
      </c>
      <c r="AA3888">
        <f t="shared" ca="1" si="1572"/>
        <v>121.5604654318644</v>
      </c>
      <c r="AB3888">
        <f t="shared" ca="1" si="1572"/>
        <v>121.80642997789337</v>
      </c>
      <c r="AC3888">
        <f t="shared" ca="1" si="1573"/>
        <v>121.80642997789337</v>
      </c>
      <c r="AE3888">
        <f ca="1">IFERROR(VLOOKUP($B3888,OFFSET(Input!$A$1,0,MATCH(Index!AE$6&amp;" Index",Input!$1:$1,0)-1,10000,2),2,0),AE3887)</f>
        <v>18.73</v>
      </c>
      <c r="AF3888">
        <f t="shared" ca="1" si="1565"/>
        <v>19.952666666666669</v>
      </c>
      <c r="AG3888">
        <f t="shared" ca="1" si="1565"/>
        <v>22.842000000000006</v>
      </c>
      <c r="AH3888">
        <f t="shared" ca="1" si="1565"/>
        <v>21.191599999999998</v>
      </c>
      <c r="AI3888">
        <f t="shared" ca="1" si="1566"/>
        <v>22.842000000000006</v>
      </c>
      <c r="AK3888">
        <f t="shared" ca="1" si="1567"/>
        <v>1</v>
      </c>
      <c r="AL3888">
        <f t="shared" ca="1" si="1568"/>
        <v>-1</v>
      </c>
      <c r="AN3888" t="str">
        <f t="shared" ca="1" si="1521"/>
        <v>Down</v>
      </c>
      <c r="AO3888" t="str">
        <f t="shared" ca="1" si="1539"/>
        <v>Not Up</v>
      </c>
      <c r="AQ3888">
        <f t="shared" ca="1" si="1519"/>
        <v>0</v>
      </c>
      <c r="AR3888">
        <f t="shared" ca="1" si="1520"/>
        <v>1</v>
      </c>
      <c r="AT3888">
        <f t="shared" ca="1" si="1555"/>
        <v>1</v>
      </c>
      <c r="AU3888">
        <f t="shared" ca="1" si="1556"/>
        <v>0</v>
      </c>
      <c r="AW3888" s="34">
        <f t="shared" ca="1" si="1523"/>
        <v>6.4270123377179023E-2</v>
      </c>
      <c r="AX3888" s="34">
        <f t="shared" ca="1" si="1524"/>
        <v>7.03898003684022E-2</v>
      </c>
      <c r="AY3888" s="18">
        <f t="shared" ca="1" si="1569"/>
        <v>7.03898003684022E-2</v>
      </c>
      <c r="BA3888" s="6">
        <f t="shared" ca="1" si="1562"/>
        <v>0.71033018616777999</v>
      </c>
      <c r="BB3888">
        <f t="shared" ca="1" si="1563"/>
        <v>0.71033018616777999</v>
      </c>
      <c r="BC3888" t="str">
        <f t="shared" ca="1" si="1549"/>
        <v>HYG UP Equity</v>
      </c>
      <c r="BD3888" t="str">
        <f t="shared" ca="1" si="1550"/>
        <v>TLT UP equity</v>
      </c>
      <c r="BF3888">
        <f t="shared" ca="1" si="1570"/>
        <v>0.4</v>
      </c>
      <c r="BG3888">
        <f t="shared" ca="1" si="1571"/>
        <v>0.6</v>
      </c>
      <c r="BI3888">
        <f t="shared" ca="1" si="1551"/>
        <v>0.6</v>
      </c>
      <c r="BJ3888">
        <f t="shared" ca="1" si="1552"/>
        <v>0.4</v>
      </c>
      <c r="BL3888">
        <f t="shared" ca="1" si="1557"/>
        <v>7.1249462600747009</v>
      </c>
      <c r="BM3888">
        <f t="shared" ca="1" si="1558"/>
        <v>4.1611449585627822</v>
      </c>
      <c r="BN3888" s="9">
        <f t="shared" ca="1" si="1547"/>
        <v>0.80043284919601654</v>
      </c>
      <c r="BO3888" s="9">
        <f t="shared" ca="1" si="1548"/>
        <v>0.19956715080398357</v>
      </c>
      <c r="BP3888" s="9">
        <f t="shared" ca="1" si="1542"/>
        <v>0.6</v>
      </c>
      <c r="BQ3888" s="9">
        <f t="shared" ca="1" si="1543"/>
        <v>0.4</v>
      </c>
      <c r="BR3888">
        <f t="shared" ca="1" si="1544"/>
        <v>1446.9535887317006</v>
      </c>
      <c r="BS3888">
        <f t="shared" ca="1" si="1545"/>
        <v>-5.4076890578791392E-4</v>
      </c>
      <c r="BT3888">
        <f t="shared" ca="1" si="1546"/>
        <v>5.4166666666666671E-5</v>
      </c>
      <c r="BU3888">
        <f t="shared" ca="1" si="1525"/>
        <v>2.5590493983953979E-5</v>
      </c>
      <c r="BV3888">
        <f t="shared" ca="1" si="1526"/>
        <v>2.9193802663316672E-5</v>
      </c>
      <c r="BW3888" s="35">
        <f ca="1">IFERROR(VLOOKUP($B3888,OFFSET(Input!$A$1,0,MATCH(Index!BW$6&amp;" Index",Input!$1:$1,0)-1,10000,2),2,0)/100,BW3887)</f>
        <v>1.4199999999999999E-2</v>
      </c>
      <c r="BX3888">
        <f t="shared" ca="1" si="1532"/>
        <v>4.1658368070095445E-2</v>
      </c>
      <c r="BY3888">
        <f t="shared" ca="1" si="1533"/>
        <v>4.6286677794184737E-2</v>
      </c>
      <c r="BZ3888">
        <f t="shared" ca="1" si="1534"/>
        <v>4.0446653151583828E-2</v>
      </c>
      <c r="CA3888">
        <f t="shared" ca="1" si="1535"/>
        <v>-0.41589323295093572</v>
      </c>
      <c r="CB3888">
        <f t="shared" ca="1" si="1536"/>
        <v>6.0858794090238047E-2</v>
      </c>
      <c r="CC3888">
        <f t="shared" ca="1" si="1537"/>
        <v>-0.52425041975387021</v>
      </c>
      <c r="CD3888">
        <f t="shared" ca="1" si="1538"/>
        <v>1110.3560166406799</v>
      </c>
      <c r="CE3888">
        <v>1110.3560166406701</v>
      </c>
      <c r="CF3888" t="b">
        <f t="shared" ca="1" si="1527"/>
        <v>1</v>
      </c>
    </row>
    <row r="3889" spans="2:84" x14ac:dyDescent="0.25">
      <c r="B3889" s="2">
        <v>43165</v>
      </c>
      <c r="C3889">
        <f t="shared" ca="1" si="1528"/>
        <v>0</v>
      </c>
      <c r="D3889">
        <f t="shared" ca="1" si="1529"/>
        <v>3</v>
      </c>
      <c r="E3889">
        <f ca="1">IF($B3889&lt;VLOOKUP(E$6&amp;" Equity",Param,4,0),"",IFERROR(VLOOKUP($B3889,OFFSET(Input!$A$1,0,MATCH(Index!E$6&amp;" Equity",Input!$1:$1,0)-1,10000,2),2,0),E3888))</f>
        <v>85.87</v>
      </c>
      <c r="F3889" s="33">
        <v>118.14</v>
      </c>
      <c r="H3889">
        <f ca="1">IFERROR(VLOOKUP($B3889,OFFSET(Input!$A$1,0,MATCH(Index!H$6,Input!$1:$1,0)-1,10000,2),2,0),0)</f>
        <v>0</v>
      </c>
      <c r="I3889">
        <f ca="1">IFERROR(VLOOKUP($B3889,OFFSET(Input!$A$1,0,MATCH(Index!I$6,Input!$1:$1,0)-1,10000,2),2,0),0)</f>
        <v>0</v>
      </c>
      <c r="K3889">
        <f t="shared" ca="1" si="1530"/>
        <v>122.02016075579637</v>
      </c>
      <c r="L3889" s="30">
        <f t="shared" ca="1" si="1531"/>
        <v>139.22149940483578</v>
      </c>
      <c r="N3889">
        <f t="shared" ca="1" si="1540"/>
        <v>1.3984386383440663E-3</v>
      </c>
      <c r="O3889">
        <f t="shared" ca="1" si="1541"/>
        <v>9.3153243811148535E-4</v>
      </c>
      <c r="Q3889">
        <f t="shared" ca="1" si="1554"/>
        <v>6.241054351367261E-2</v>
      </c>
      <c r="R3889">
        <f t="shared" ca="1" si="1553"/>
        <v>0.10074881962141372</v>
      </c>
      <c r="T3889">
        <f t="shared" ca="1" si="1564"/>
        <v>7.4660806265025206E-2</v>
      </c>
      <c r="U3889">
        <f t="shared" ca="1" si="1559"/>
        <v>0.10026926309033714</v>
      </c>
      <c r="W3889">
        <f t="shared" ca="1" si="1560"/>
        <v>8.8328613699283812E-2</v>
      </c>
      <c r="X3889">
        <f t="shared" ca="1" si="1561"/>
        <v>0.18182437453647488</v>
      </c>
      <c r="Z3889">
        <f t="shared" ca="1" si="1572"/>
        <v>121.86087152010241</v>
      </c>
      <c r="AA3889">
        <f t="shared" ca="1" si="1572"/>
        <v>121.59398617064326</v>
      </c>
      <c r="AB3889">
        <f t="shared" ca="1" si="1572"/>
        <v>121.75724934338351</v>
      </c>
      <c r="AC3889">
        <f t="shared" ca="1" si="1573"/>
        <v>121.75724934338351</v>
      </c>
      <c r="AE3889">
        <f ca="1">IFERROR(VLOOKUP($B3889,OFFSET(Input!$A$1,0,MATCH(Index!AE$6&amp;" Index",Input!$1:$1,0)-1,10000,2),2,0),AE3888)</f>
        <v>18.36</v>
      </c>
      <c r="AF3889">
        <f t="shared" ca="1" si="1565"/>
        <v>19.469333333333335</v>
      </c>
      <c r="AG3889">
        <f t="shared" ca="1" si="1565"/>
        <v>21.894000000000002</v>
      </c>
      <c r="AH3889">
        <f t="shared" ca="1" si="1565"/>
        <v>21.372399999999999</v>
      </c>
      <c r="AI3889">
        <f t="shared" ca="1" si="1566"/>
        <v>21.894000000000002</v>
      </c>
      <c r="AK3889">
        <f t="shared" ca="1" si="1567"/>
        <v>1</v>
      </c>
      <c r="AL3889">
        <f t="shared" ca="1" si="1568"/>
        <v>-1</v>
      </c>
      <c r="AN3889" t="str">
        <f t="shared" ca="1" si="1521"/>
        <v>Down</v>
      </c>
      <c r="AO3889" t="str">
        <f t="shared" ca="1" si="1539"/>
        <v>Not Up</v>
      </c>
      <c r="AQ3889">
        <f t="shared" ref="AQ3889:AQ3952" ca="1" si="1574">IF($C3889=1,IF(AND(AN3889="Not Down",AO3889="Not Up"),1,0),AQ3888)</f>
        <v>0</v>
      </c>
      <c r="AR3889">
        <f t="shared" ref="AR3889:AR3952" ca="1" si="1575">IF($C3889=1,IF(AND(AN3889="Not Down",AO3889="Not Up"),0,1),AR3888)</f>
        <v>1</v>
      </c>
      <c r="AT3889">
        <f t="shared" ca="1" si="1555"/>
        <v>1</v>
      </c>
      <c r="AU3889">
        <f t="shared" ca="1" si="1556"/>
        <v>0</v>
      </c>
      <c r="AW3889" s="34">
        <f t="shared" ca="1" si="1523"/>
        <v>7.0146718047246745E-2</v>
      </c>
      <c r="AX3889" s="34">
        <f t="shared" ca="1" si="1524"/>
        <v>7.2769646465875845E-2</v>
      </c>
      <c r="AY3889" s="18">
        <f t="shared" ca="1" si="1569"/>
        <v>7.2769646465875845E-2</v>
      </c>
      <c r="BA3889" s="6">
        <f t="shared" ca="1" si="1562"/>
        <v>0.68709966900068287</v>
      </c>
      <c r="BB3889">
        <f t="shared" ca="1" si="1563"/>
        <v>0.68709966900068287</v>
      </c>
      <c r="BC3889" t="str">
        <f t="shared" ca="1" si="1549"/>
        <v>HYG UP Equity</v>
      </c>
      <c r="BD3889" t="str">
        <f t="shared" ca="1" si="1550"/>
        <v>TLT UP equity</v>
      </c>
      <c r="BF3889">
        <f t="shared" ca="1" si="1570"/>
        <v>0.2</v>
      </c>
      <c r="BG3889">
        <f t="shared" ca="1" si="1571"/>
        <v>0.8</v>
      </c>
      <c r="BI3889">
        <f t="shared" ca="1" si="1551"/>
        <v>0.4</v>
      </c>
      <c r="BJ3889">
        <f t="shared" ca="1" si="1552"/>
        <v>0.6</v>
      </c>
      <c r="BL3889">
        <f t="shared" ca="1" si="1557"/>
        <v>4.7490772653612998</v>
      </c>
      <c r="BM3889">
        <f t="shared" ca="1" si="1558"/>
        <v>6.2434664240617508</v>
      </c>
      <c r="BN3889" s="9">
        <f t="shared" ca="1" si="1547"/>
        <v>0.60011205225423092</v>
      </c>
      <c r="BO3889" s="9">
        <f t="shared" ca="1" si="1548"/>
        <v>0.39988794774576908</v>
      </c>
      <c r="BP3889" s="9">
        <f t="shared" ca="1" si="1542"/>
        <v>0.4</v>
      </c>
      <c r="BQ3889" s="9">
        <f t="shared" ca="1" si="1543"/>
        <v>0.6</v>
      </c>
      <c r="BR3889">
        <f t="shared" ca="1" si="1544"/>
        <v>1448.7079284027088</v>
      </c>
      <c r="BS3889">
        <f t="shared" ca="1" si="1545"/>
        <v>1.21243672545579E-3</v>
      </c>
      <c r="BT3889">
        <f t="shared" ca="1" si="1546"/>
        <v>1.8055555555555558E-5</v>
      </c>
      <c r="BU3889">
        <f t="shared" ca="1" si="1525"/>
        <v>3.0287567639800639E-5</v>
      </c>
      <c r="BV3889">
        <f t="shared" ca="1" si="1526"/>
        <v>2.5641464206381217E-5</v>
      </c>
      <c r="BW3889" s="35">
        <f ca="1">IFERROR(VLOOKUP($B3889,OFFSET(Input!$A$1,0,MATCH(Index!BW$6&amp;" Index",Input!$1:$1,0)-1,10000,2),2,0)/100,BW3888)</f>
        <v>1.4199999999999999E-2</v>
      </c>
      <c r="BX3889">
        <f t="shared" ca="1" si="1532"/>
        <v>1.4240766872454937E-2</v>
      </c>
      <c r="BY3889">
        <f t="shared" ca="1" si="1533"/>
        <v>1.5421611342231665E-2</v>
      </c>
      <c r="BZ3889">
        <f t="shared" ca="1" si="1534"/>
        <v>1.268677781365176E-2</v>
      </c>
      <c r="CA3889">
        <f t="shared" ca="1" si="1535"/>
        <v>0.95627236180533526</v>
      </c>
      <c r="CB3889">
        <f t="shared" ca="1" si="1536"/>
        <v>6.2101137015296216E-2</v>
      </c>
      <c r="CC3889">
        <f t="shared" ca="1" si="1537"/>
        <v>0.87719562438900434</v>
      </c>
      <c r="CD3889">
        <f t="shared" ca="1" si="1538"/>
        <v>1111.2332122650689</v>
      </c>
      <c r="CE3889">
        <v>1111.23321226506</v>
      </c>
      <c r="CF3889" t="b">
        <f t="shared" ca="1" si="1527"/>
        <v>1</v>
      </c>
    </row>
    <row r="3890" spans="2:84" x14ac:dyDescent="0.25">
      <c r="B3890" s="2">
        <v>43166</v>
      </c>
      <c r="C3890">
        <f t="shared" ca="1" si="1528"/>
        <v>0</v>
      </c>
      <c r="D3890">
        <f t="shared" ca="1" si="1529"/>
        <v>4</v>
      </c>
      <c r="E3890">
        <f ca="1">IF($B3890&lt;VLOOKUP(E$6&amp;" Equity",Param,4,0),"",IFERROR(VLOOKUP($B3890,OFFSET(Input!$A$1,0,MATCH(Index!E$6&amp;" Equity",Input!$1:$1,0)-1,10000,2),2,0),E3889))</f>
        <v>85.66</v>
      </c>
      <c r="F3890" s="33">
        <v>118.01</v>
      </c>
      <c r="H3890">
        <f ca="1">IFERROR(VLOOKUP($B3890,OFFSET(Input!$A$1,0,MATCH(Index!H$6,Input!$1:$1,0)-1,10000,2),2,0),0)</f>
        <v>0</v>
      </c>
      <c r="I3890">
        <f ca="1">IFERROR(VLOOKUP($B3890,OFFSET(Input!$A$1,0,MATCH(Index!I$6,Input!$1:$1,0)-1,10000,2),2,0),0)</f>
        <v>0</v>
      </c>
      <c r="K3890">
        <f t="shared" ca="1" si="1530"/>
        <v>121.72175346851655</v>
      </c>
      <c r="L3890" s="30">
        <f t="shared" ca="1" si="1531"/>
        <v>139.06830154701771</v>
      </c>
      <c r="N3890">
        <f t="shared" ca="1" si="1540"/>
        <v>-2.4485524971685001E-3</v>
      </c>
      <c r="O3890">
        <f t="shared" ca="1" si="1541"/>
        <v>-1.1009952414317689E-3</v>
      </c>
      <c r="Q3890">
        <f t="shared" ca="1" si="1554"/>
        <v>5.9391694799102314E-2</v>
      </c>
      <c r="R3890">
        <f t="shared" ca="1" si="1553"/>
        <v>7.9629625762764708E-2</v>
      </c>
      <c r="T3890">
        <f t="shared" ca="1" si="1564"/>
        <v>7.2035515730822369E-2</v>
      </c>
      <c r="U3890">
        <f t="shared" ca="1" si="1559"/>
        <v>9.7876169901204055E-2</v>
      </c>
      <c r="W3890">
        <f t="shared" ca="1" si="1560"/>
        <v>-0.16664159284448629</v>
      </c>
      <c r="X3890">
        <f t="shared" ca="1" si="1561"/>
        <v>0.26522410392485357</v>
      </c>
      <c r="Z3890">
        <f t="shared" ca="1" si="1572"/>
        <v>121.89524162405273</v>
      </c>
      <c r="AA3890">
        <f t="shared" ca="1" si="1572"/>
        <v>121.57578816162581</v>
      </c>
      <c r="AB3890">
        <f t="shared" ca="1" si="1572"/>
        <v>121.71304489444843</v>
      </c>
      <c r="AC3890">
        <f t="shared" ca="1" si="1573"/>
        <v>121.71304489444843</v>
      </c>
      <c r="AE3890">
        <f ca="1">IFERROR(VLOOKUP($B3890,OFFSET(Input!$A$1,0,MATCH(Index!AE$6&amp;" Index",Input!$1:$1,0)-1,10000,2),2,0),AE3889)</f>
        <v>17.760000000000002</v>
      </c>
      <c r="AF3890">
        <f t="shared" ca="1" si="1565"/>
        <v>18.988666666666667</v>
      </c>
      <c r="AG3890">
        <f t="shared" ca="1" si="1565"/>
        <v>21.283000000000001</v>
      </c>
      <c r="AH3890">
        <f t="shared" ca="1" si="1565"/>
        <v>21.491199999999999</v>
      </c>
      <c r="AI3890">
        <f t="shared" ca="1" si="1566"/>
        <v>21.491199999999999</v>
      </c>
      <c r="AK3890">
        <f t="shared" ca="1" si="1567"/>
        <v>1</v>
      </c>
      <c r="AL3890">
        <f t="shared" ca="1" si="1568"/>
        <v>-1</v>
      </c>
      <c r="AN3890" t="str">
        <f t="shared" ref="AN3890:AN3953" ca="1" si="1576">IF($C3890=1,IF(SUM(AK3876:AK3890)=-15,"Down","Not Down"),AN3889)</f>
        <v>Down</v>
      </c>
      <c r="AO3890" t="str">
        <f t="shared" ca="1" si="1539"/>
        <v>Not Up</v>
      </c>
      <c r="AQ3890">
        <f t="shared" ca="1" si="1574"/>
        <v>0</v>
      </c>
      <c r="AR3890">
        <f t="shared" ca="1" si="1575"/>
        <v>1</v>
      </c>
      <c r="AT3890">
        <f t="shared" ca="1" si="1555"/>
        <v>1</v>
      </c>
      <c r="AU3890">
        <f t="shared" ca="1" si="1556"/>
        <v>0</v>
      </c>
      <c r="AW3890" s="34">
        <f t="shared" ca="1" si="1523"/>
        <v>8.2642217690275743E-2</v>
      </c>
      <c r="AX3890" s="34">
        <f t="shared" ca="1" si="1524"/>
        <v>8.4220283482885738E-2</v>
      </c>
      <c r="AY3890" s="18">
        <f t="shared" ca="1" si="1569"/>
        <v>8.4220283482885738E-2</v>
      </c>
      <c r="BA3890" s="6">
        <f t="shared" ca="1" si="1562"/>
        <v>0.59368121231936266</v>
      </c>
      <c r="BB3890">
        <f t="shared" ca="1" si="1563"/>
        <v>0.59368121231936266</v>
      </c>
      <c r="BC3890" t="str">
        <f t="shared" ca="1" si="1549"/>
        <v>HYG UP Equity</v>
      </c>
      <c r="BD3890" t="str">
        <f t="shared" ca="1" si="1550"/>
        <v>TLT UP equity</v>
      </c>
      <c r="BF3890">
        <f t="shared" ca="1" si="1570"/>
        <v>0</v>
      </c>
      <c r="BG3890">
        <f t="shared" ca="1" si="1571"/>
        <v>1</v>
      </c>
      <c r="BI3890">
        <f t="shared" ca="1" si="1551"/>
        <v>0.2</v>
      </c>
      <c r="BJ3890">
        <f t="shared" ca="1" si="1552"/>
        <v>0.8</v>
      </c>
      <c r="BL3890">
        <f t="shared" ca="1" si="1557"/>
        <v>2.3764598229049345</v>
      </c>
      <c r="BM3890">
        <f t="shared" ca="1" si="1558"/>
        <v>8.3201377588888015</v>
      </c>
      <c r="BN3890" s="9">
        <f t="shared" ca="1" si="1547"/>
        <v>0.39967662988353214</v>
      </c>
      <c r="BO3890" s="9">
        <f t="shared" ca="1" si="1548"/>
        <v>0.60032337011646786</v>
      </c>
      <c r="BP3890" s="9">
        <f t="shared" ca="1" si="1542"/>
        <v>0.19999999999999998</v>
      </c>
      <c r="BQ3890" s="9">
        <f t="shared" ca="1" si="1543"/>
        <v>0.80000000000000016</v>
      </c>
      <c r="BR3890">
        <f t="shared" ca="1" si="1544"/>
        <v>1446.3342834573448</v>
      </c>
      <c r="BS3890">
        <f t="shared" ca="1" si="1545"/>
        <v>-1.6384565162014253E-3</v>
      </c>
      <c r="BT3890">
        <f t="shared" ca="1" si="1546"/>
        <v>1.8055555555555558E-5</v>
      </c>
      <c r="BU3890">
        <f t="shared" ca="1" si="1525"/>
        <v>3.117628752728217E-5</v>
      </c>
      <c r="BV3890">
        <f t="shared" ca="1" si="1526"/>
        <v>1.2492596191018146E-5</v>
      </c>
      <c r="BW3890" s="35">
        <f ca="1">IFERROR(VLOOKUP($B3890,OFFSET(Input!$A$1,0,MATCH(Index!BW$6&amp;" Index",Input!$1:$1,0)-1,10000,2),2,0)/100,BW3889)</f>
        <v>1.4199999999999999E-2</v>
      </c>
      <c r="BX3890">
        <f t="shared" ca="1" si="1532"/>
        <v>1.3785921722623096E-2</v>
      </c>
      <c r="BY3890">
        <f t="shared" ca="1" si="1533"/>
        <v>1.5433794614792624E-2</v>
      </c>
      <c r="BZ3890">
        <f t="shared" ca="1" si="1534"/>
        <v>1.3715040019665217E-2</v>
      </c>
      <c r="CA3890">
        <f t="shared" ca="1" si="1535"/>
        <v>-1.251007381565977</v>
      </c>
      <c r="CB3890">
        <f t="shared" ca="1" si="1536"/>
        <v>4.8526313930316624E-2</v>
      </c>
      <c r="CC3890">
        <f t="shared" ca="1" si="1537"/>
        <v>-1.3150383718140441</v>
      </c>
      <c r="CD3890">
        <f t="shared" ca="1" si="1538"/>
        <v>1109.9181738932548</v>
      </c>
      <c r="CE3890">
        <v>1109.91817389324</v>
      </c>
      <c r="CF3890" t="b">
        <f t="shared" ca="1" si="1527"/>
        <v>1</v>
      </c>
    </row>
    <row r="3891" spans="2:84" x14ac:dyDescent="0.25">
      <c r="B3891" s="2">
        <v>43167</v>
      </c>
      <c r="C3891">
        <f t="shared" ca="1" si="1528"/>
        <v>0</v>
      </c>
      <c r="D3891">
        <f t="shared" ca="1" si="1529"/>
        <v>5</v>
      </c>
      <c r="E3891">
        <f ca="1">IF($B3891&lt;VLOOKUP(E$6&amp;" Equity",Param,4,0),"",IFERROR(VLOOKUP($B3891,OFFSET(Input!$A$1,0,MATCH(Index!E$6&amp;" Equity",Input!$1:$1,0)-1,10000,2),2,0),E3890))</f>
        <v>85.76</v>
      </c>
      <c r="F3891" s="33">
        <v>118.69</v>
      </c>
      <c r="H3891">
        <f ca="1">IFERROR(VLOOKUP($B3891,OFFSET(Input!$A$1,0,MATCH(Index!H$6,Input!$1:$1,0)-1,10000,2),2,0),0)</f>
        <v>0</v>
      </c>
      <c r="I3891">
        <f ca="1">IFERROR(VLOOKUP($B3891,OFFSET(Input!$A$1,0,MATCH(Index!I$6,Input!$1:$1,0)-1,10000,2),2,0),0)</f>
        <v>0</v>
      </c>
      <c r="K3891">
        <f t="shared" ca="1" si="1530"/>
        <v>121.86385217674504</v>
      </c>
      <c r="L3891" s="30">
        <f t="shared" ca="1" si="1531"/>
        <v>139.86964418791229</v>
      </c>
      <c r="N3891">
        <f t="shared" ca="1" si="1540"/>
        <v>1.1667251352670089E-3</v>
      </c>
      <c r="O3891">
        <f t="shared" ca="1" si="1541"/>
        <v>5.7456854307563711E-3</v>
      </c>
      <c r="Q3891">
        <f t="shared" ca="1" si="1554"/>
        <v>5.9576426832045719E-2</v>
      </c>
      <c r="R3891">
        <f t="shared" ca="1" si="1553"/>
        <v>8.3348452383359362E-2</v>
      </c>
      <c r="T3891">
        <f t="shared" ca="1" si="1564"/>
        <v>7.0938147592942313E-2</v>
      </c>
      <c r="U3891">
        <f t="shared" ca="1" si="1559"/>
        <v>9.4057907438396912E-2</v>
      </c>
      <c r="W3891">
        <f t="shared" ca="1" si="1560"/>
        <v>-0.1353176857620044</v>
      </c>
      <c r="X3891">
        <f t="shared" ca="1" si="1561"/>
        <v>0.22590273316823578</v>
      </c>
      <c r="Z3891">
        <f t="shared" ca="1" si="1572"/>
        <v>121.93532966418768</v>
      </c>
      <c r="AA3891">
        <f t="shared" ca="1" si="1572"/>
        <v>121.58734024705504</v>
      </c>
      <c r="AB3891">
        <f t="shared" ca="1" si="1572"/>
        <v>121.66606815530952</v>
      </c>
      <c r="AC3891">
        <f t="shared" ca="1" si="1573"/>
        <v>121.66606815530952</v>
      </c>
      <c r="AE3891">
        <f ca="1">IFERROR(VLOOKUP($B3891,OFFSET(Input!$A$1,0,MATCH(Index!AE$6&amp;" Index",Input!$1:$1,0)-1,10000,2),2,0),AE3890)</f>
        <v>16.54</v>
      </c>
      <c r="AF3891">
        <f t="shared" ca="1" si="1565"/>
        <v>18.807333333333336</v>
      </c>
      <c r="AG3891">
        <f t="shared" ca="1" si="1565"/>
        <v>20.723500000000001</v>
      </c>
      <c r="AH3891">
        <f t="shared" ca="1" si="1565"/>
        <v>21.611200000000004</v>
      </c>
      <c r="AI3891">
        <f t="shared" ca="1" si="1566"/>
        <v>21.611200000000004</v>
      </c>
      <c r="AK3891">
        <f t="shared" ca="1" si="1567"/>
        <v>1</v>
      </c>
      <c r="AL3891">
        <f t="shared" ca="1" si="1568"/>
        <v>-1</v>
      </c>
      <c r="AN3891" t="str">
        <f t="shared" ca="1" si="1576"/>
        <v>Down</v>
      </c>
      <c r="AO3891" t="str">
        <f t="shared" ca="1" si="1539"/>
        <v>Not Up</v>
      </c>
      <c r="AQ3891">
        <f t="shared" ca="1" si="1574"/>
        <v>0</v>
      </c>
      <c r="AR3891">
        <f t="shared" ca="1" si="1575"/>
        <v>1</v>
      </c>
      <c r="AT3891">
        <f t="shared" ca="1" si="1555"/>
        <v>1</v>
      </c>
      <c r="AU3891">
        <f t="shared" ca="1" si="1556"/>
        <v>0</v>
      </c>
      <c r="AW3891" s="34">
        <f t="shared" ca="1" si="1523"/>
        <v>7.9629625762764708E-2</v>
      </c>
      <c r="AX3891" s="34">
        <f t="shared" ca="1" si="1524"/>
        <v>9.7876169901204055E-2</v>
      </c>
      <c r="AY3891" s="18">
        <f t="shared" ca="1" si="1569"/>
        <v>9.7876169901204055E-2</v>
      </c>
      <c r="BA3891" s="6">
        <f t="shared" ca="1" si="1562"/>
        <v>0.51084957707754475</v>
      </c>
      <c r="BB3891">
        <f t="shared" ca="1" si="1563"/>
        <v>0.51084957707754475</v>
      </c>
      <c r="BC3891" t="str">
        <f t="shared" ca="1" si="1549"/>
        <v>HYG UP Equity</v>
      </c>
      <c r="BD3891" t="str">
        <f t="shared" ca="1" si="1550"/>
        <v>TLT UP equity</v>
      </c>
      <c r="BF3891">
        <f t="shared" ca="1" si="1570"/>
        <v>0</v>
      </c>
      <c r="BG3891">
        <f t="shared" ca="1" si="1571"/>
        <v>1</v>
      </c>
      <c r="BI3891">
        <f t="shared" ca="1" si="1551"/>
        <v>0</v>
      </c>
      <c r="BJ3891">
        <f t="shared" ca="1" si="1552"/>
        <v>1</v>
      </c>
      <c r="BL3891">
        <f t="shared" ca="1" si="1557"/>
        <v>0</v>
      </c>
      <c r="BM3891">
        <f t="shared" ca="1" si="1558"/>
        <v>10.390669576167054</v>
      </c>
      <c r="BN3891" s="9">
        <f t="shared" ca="1" si="1547"/>
        <v>0.19926837265881356</v>
      </c>
      <c r="BO3891" s="9">
        <f t="shared" ca="1" si="1548"/>
        <v>0.80073162734118641</v>
      </c>
      <c r="BP3891" s="9">
        <f t="shared" ca="1" si="1542"/>
        <v>0</v>
      </c>
      <c r="BQ3891" s="9">
        <f t="shared" ca="1" si="1543"/>
        <v>1</v>
      </c>
      <c r="BR3891">
        <f t="shared" ca="1" si="1544"/>
        <v>1453.3392564926512</v>
      </c>
      <c r="BS3891">
        <f t="shared" ca="1" si="1545"/>
        <v>4.8432600370653667E-3</v>
      </c>
      <c r="BT3891">
        <f t="shared" ca="1" si="1546"/>
        <v>1.8055555555555558E-5</v>
      </c>
      <c r="BU3891">
        <f t="shared" ca="1" si="1525"/>
        <v>2.3660377811398195E-5</v>
      </c>
      <c r="BV3891">
        <f t="shared" ca="1" si="1526"/>
        <v>7.0940507630346206E-6</v>
      </c>
      <c r="BW3891" s="35">
        <f ca="1">IFERROR(VLOOKUP($B3891,OFFSET(Input!$A$1,0,MATCH(Index!BW$6&amp;" Index",Input!$1:$1,0)-1,10000,2),2,0)/100,BW3890)</f>
        <v>1.4199999999999999E-2</v>
      </c>
      <c r="BX3891">
        <f t="shared" ca="1" si="1532"/>
        <v>1.1897483849554347E-2</v>
      </c>
      <c r="BY3891">
        <f t="shared" ca="1" si="1533"/>
        <v>1.5415530192961872E-2</v>
      </c>
      <c r="BZ3891">
        <f t="shared" ca="1" si="1534"/>
        <v>1.7788679492062223E-2</v>
      </c>
      <c r="CA3891">
        <f t="shared" ca="1" si="1535"/>
        <v>3.1914059854251979</v>
      </c>
      <c r="CB3891">
        <f t="shared" ca="1" si="1536"/>
        <v>3.4134899202465006E-2</v>
      </c>
      <c r="CC3891">
        <f t="shared" ca="1" si="1537"/>
        <v>3.1477467516722788</v>
      </c>
      <c r="CD3891">
        <f t="shared" ca="1" si="1538"/>
        <v>1113.065920644927</v>
      </c>
      <c r="CE3891">
        <v>1113.06592064491</v>
      </c>
      <c r="CF3891" t="b">
        <f t="shared" ca="1" si="1527"/>
        <v>1</v>
      </c>
    </row>
    <row r="3892" spans="2:84" x14ac:dyDescent="0.25">
      <c r="B3892" s="2">
        <v>43168</v>
      </c>
      <c r="C3892">
        <f t="shared" ca="1" si="1528"/>
        <v>0</v>
      </c>
      <c r="D3892">
        <f t="shared" ca="1" si="1529"/>
        <v>0</v>
      </c>
      <c r="E3892">
        <f ca="1">IF($B3892&lt;VLOOKUP(E$6&amp;" Equity",Param,4,0),"",IFERROR(VLOOKUP($B3892,OFFSET(Input!$A$1,0,MATCH(Index!E$6&amp;" Equity",Input!$1:$1,0)-1,10000,2),2,0),E3891))</f>
        <v>86.07</v>
      </c>
      <c r="F3892" s="33">
        <v>117.91</v>
      </c>
      <c r="H3892">
        <f ca="1">IFERROR(VLOOKUP($B3892,OFFSET(Input!$A$1,0,MATCH(Index!H$6,Input!$1:$1,0)-1,10000,2),2,0),0)</f>
        <v>0</v>
      </c>
      <c r="I3892">
        <f ca="1">IFERROR(VLOOKUP($B3892,OFFSET(Input!$A$1,0,MATCH(Index!I$6,Input!$1:$1,0)-1,10000,2),2,0),0)</f>
        <v>0</v>
      </c>
      <c r="K3892">
        <f t="shared" ca="1" si="1530"/>
        <v>122.3043581722533</v>
      </c>
      <c r="L3892" s="30">
        <f t="shared" ca="1" si="1531"/>
        <v>138.95045704100377</v>
      </c>
      <c r="N3892">
        <f t="shared" ca="1" si="1540"/>
        <v>3.6082213388910697E-3</v>
      </c>
      <c r="O3892">
        <f t="shared" ca="1" si="1541"/>
        <v>-6.5934304798318452E-3</v>
      </c>
      <c r="Q3892">
        <f t="shared" ca="1" si="1554"/>
        <v>5.2660341639688385E-2</v>
      </c>
      <c r="R3892">
        <f t="shared" ca="1" si="1553"/>
        <v>7.7922758486218921E-2</v>
      </c>
      <c r="T3892">
        <f t="shared" ca="1" si="1564"/>
        <v>6.5024568063757421E-2</v>
      </c>
      <c r="U3892">
        <f t="shared" ca="1" si="1559"/>
        <v>9.6848100999046741E-2</v>
      </c>
      <c r="W3892">
        <f t="shared" ca="1" si="1560"/>
        <v>-0.66934603826305838</v>
      </c>
      <c r="X3892">
        <f t="shared" ca="1" si="1561"/>
        <v>0.17254884350563912</v>
      </c>
      <c r="Z3892">
        <f t="shared" ca="1" si="1572"/>
        <v>121.93879492481035</v>
      </c>
      <c r="AA3892">
        <f t="shared" ca="1" si="1572"/>
        <v>121.67399222374858</v>
      </c>
      <c r="AB3892">
        <f t="shared" ca="1" si="1572"/>
        <v>121.64594135847507</v>
      </c>
      <c r="AC3892">
        <f t="shared" ca="1" si="1573"/>
        <v>121.67399222374858</v>
      </c>
      <c r="AE3892">
        <f ca="1">IFERROR(VLOOKUP($B3892,OFFSET(Input!$A$1,0,MATCH(Index!AE$6&amp;" Index",Input!$1:$1,0)-1,10000,2),2,0),AE3891)</f>
        <v>14.64</v>
      </c>
      <c r="AF3892">
        <f t="shared" ca="1" si="1565"/>
        <v>18.507999999999996</v>
      </c>
      <c r="AG3892">
        <f t="shared" ca="1" si="1565"/>
        <v>19.782500000000006</v>
      </c>
      <c r="AH3892">
        <f t="shared" ca="1" si="1565"/>
        <v>21.658000000000001</v>
      </c>
      <c r="AI3892">
        <f t="shared" ca="1" si="1566"/>
        <v>21.658000000000001</v>
      </c>
      <c r="AK3892">
        <f t="shared" ca="1" si="1567"/>
        <v>1</v>
      </c>
      <c r="AL3892">
        <f t="shared" ca="1" si="1568"/>
        <v>-1</v>
      </c>
      <c r="AN3892" t="str">
        <f t="shared" ca="1" si="1576"/>
        <v>Down</v>
      </c>
      <c r="AO3892" t="str">
        <f t="shared" ca="1" si="1539"/>
        <v>Not Up</v>
      </c>
      <c r="AQ3892">
        <f t="shared" ca="1" si="1574"/>
        <v>0</v>
      </c>
      <c r="AR3892">
        <f t="shared" ca="1" si="1575"/>
        <v>1</v>
      </c>
      <c r="AT3892">
        <f t="shared" ca="1" si="1555"/>
        <v>1</v>
      </c>
      <c r="AU3892">
        <f t="shared" ca="1" si="1556"/>
        <v>0</v>
      </c>
      <c r="AW3892" s="34">
        <f t="shared" ca="1" si="1523"/>
        <v>8.3348452383359362E-2</v>
      </c>
      <c r="AX3892" s="34">
        <f t="shared" ca="1" si="1524"/>
        <v>9.4057907438396912E-2</v>
      </c>
      <c r="AY3892" s="18">
        <f t="shared" ca="1" si="1569"/>
        <v>9.4057907438396912E-2</v>
      </c>
      <c r="BA3892" s="6">
        <f t="shared" ca="1" si="1562"/>
        <v>0.53158741632379425</v>
      </c>
      <c r="BB3892">
        <f t="shared" ca="1" si="1563"/>
        <v>0.51084957707754475</v>
      </c>
      <c r="BC3892" t="str">
        <f t="shared" ca="1" si="1549"/>
        <v>HYG UP Equity</v>
      </c>
      <c r="BD3892" t="str">
        <f t="shared" ca="1" si="1550"/>
        <v>TLT UP equity</v>
      </c>
      <c r="BF3892">
        <f t="shared" ca="1" si="1570"/>
        <v>0</v>
      </c>
      <c r="BG3892">
        <f t="shared" ca="1" si="1571"/>
        <v>1</v>
      </c>
      <c r="BI3892">
        <f t="shared" ca="1" si="1551"/>
        <v>0</v>
      </c>
      <c r="BJ3892">
        <f t="shared" ca="1" si="1552"/>
        <v>1</v>
      </c>
      <c r="BL3892">
        <f t="shared" ca="1" si="1557"/>
        <v>0</v>
      </c>
      <c r="BM3892">
        <f t="shared" ca="1" si="1558"/>
        <v>10.390669576167054</v>
      </c>
      <c r="BN3892" s="9">
        <f t="shared" ca="1" si="1547"/>
        <v>0</v>
      </c>
      <c r="BO3892" s="9">
        <f t="shared" ca="1" si="1548"/>
        <v>0.99999999999999989</v>
      </c>
      <c r="BP3892" s="9">
        <f t="shared" ca="1" si="1542"/>
        <v>0</v>
      </c>
      <c r="BQ3892" s="9">
        <f t="shared" ca="1" si="1543"/>
        <v>0.99999999999999989</v>
      </c>
      <c r="BR3892">
        <f t="shared" ca="1" si="1544"/>
        <v>1443.7882865704653</v>
      </c>
      <c r="BS3892">
        <f t="shared" ca="1" si="1545"/>
        <v>-6.5717415115004174E-3</v>
      </c>
      <c r="BT3892">
        <f t="shared" ca="1" si="1546"/>
        <v>1.8055555555555555E-5</v>
      </c>
      <c r="BU3892">
        <f t="shared" ca="1" si="1525"/>
        <v>0</v>
      </c>
      <c r="BV3892">
        <f t="shared" ca="1" si="1526"/>
        <v>0</v>
      </c>
      <c r="BW3892" s="35">
        <f ca="1">IFERROR(VLOOKUP($B3892,OFFSET(Input!$A$1,0,MATCH(Index!BW$6&amp;" Index",Input!$1:$1,0)-1,10000,2),2,0)/100,BW3891)</f>
        <v>1.4199999999999999E-2</v>
      </c>
      <c r="BX3892">
        <f t="shared" ca="1" si="1532"/>
        <v>1.0266555989821605E-2</v>
      </c>
      <c r="BY3892">
        <f t="shared" ca="1" si="1533"/>
        <v>1.5459248897846209E-2</v>
      </c>
      <c r="BZ3892">
        <f t="shared" ca="1" si="1534"/>
        <v>2.147579070750372E-2</v>
      </c>
      <c r="CA3892">
        <f t="shared" ca="1" si="1535"/>
        <v>-3.7367530437297547</v>
      </c>
      <c r="CB3892">
        <f t="shared" ca="1" si="1536"/>
        <v>0</v>
      </c>
      <c r="CC3892">
        <f t="shared" ca="1" si="1537"/>
        <v>-3.7410030579099187</v>
      </c>
      <c r="CD3892">
        <f t="shared" ca="1" si="1538"/>
        <v>1109.3249175870171</v>
      </c>
      <c r="CE3892">
        <v>1109.3249175870001</v>
      </c>
      <c r="CF3892" t="b">
        <f t="shared" ca="1" si="1527"/>
        <v>1</v>
      </c>
    </row>
    <row r="3893" spans="2:84" x14ac:dyDescent="0.25">
      <c r="B3893" s="2">
        <v>43171</v>
      </c>
      <c r="C3893">
        <f t="shared" ca="1" si="1528"/>
        <v>0</v>
      </c>
      <c r="D3893">
        <f t="shared" ca="1" si="1529"/>
        <v>0</v>
      </c>
      <c r="E3893">
        <f ca="1">IF($B3893&lt;VLOOKUP(E$6&amp;" Equity",Param,4,0),"",IFERROR(VLOOKUP($B3893,OFFSET(Input!$A$1,0,MATCH(Index!E$6&amp;" Equity",Input!$1:$1,0)-1,10000,2),2,0),E3892))</f>
        <v>85.93</v>
      </c>
      <c r="F3893" s="33">
        <v>118.59</v>
      </c>
      <c r="H3893">
        <f ca="1">IFERROR(VLOOKUP($B3893,OFFSET(Input!$A$1,0,MATCH(Index!H$6,Input!$1:$1,0)-1,10000,2),2,0),0)</f>
        <v>0</v>
      </c>
      <c r="I3893">
        <f ca="1">IFERROR(VLOOKUP($B3893,OFFSET(Input!$A$1,0,MATCH(Index!I$6,Input!$1:$1,0)-1,10000,2),2,0),0)</f>
        <v>0</v>
      </c>
      <c r="K3893">
        <f t="shared" ca="1" si="1530"/>
        <v>122.10541998073344</v>
      </c>
      <c r="L3893" s="30">
        <f t="shared" ca="1" si="1531"/>
        <v>139.75179968189838</v>
      </c>
      <c r="N3893">
        <f t="shared" ca="1" si="1540"/>
        <v>-1.627907336251291E-3</v>
      </c>
      <c r="O3893">
        <f t="shared" ca="1" si="1541"/>
        <v>5.7505443881218695E-3</v>
      </c>
      <c r="Q3893">
        <f t="shared" ca="1" si="1554"/>
        <v>5.2574260921087801E-2</v>
      </c>
      <c r="R3893">
        <f t="shared" ca="1" si="1553"/>
        <v>8.3080687825490815E-2</v>
      </c>
      <c r="T3893">
        <f t="shared" ca="1" si="1564"/>
        <v>6.4508134290137339E-2</v>
      </c>
      <c r="U3893">
        <f t="shared" ca="1" si="1559"/>
        <v>9.6384185512011888E-2</v>
      </c>
      <c r="W3893">
        <f t="shared" ca="1" si="1560"/>
        <v>-0.68621612136042076</v>
      </c>
      <c r="X3893">
        <f t="shared" ca="1" si="1561"/>
        <v>0.11955475941939728</v>
      </c>
      <c r="Z3893">
        <f t="shared" ca="1" si="1572"/>
        <v>121.90113652968542</v>
      </c>
      <c r="AA3893">
        <f t="shared" ca="1" si="1572"/>
        <v>121.76768116014262</v>
      </c>
      <c r="AB3893">
        <f t="shared" ca="1" si="1572"/>
        <v>121.64899412765331</v>
      </c>
      <c r="AC3893">
        <f t="shared" ca="1" si="1573"/>
        <v>121.76768116014262</v>
      </c>
      <c r="AE3893">
        <f ca="1">IFERROR(VLOOKUP($B3893,OFFSET(Input!$A$1,0,MATCH(Index!AE$6&amp;" Index",Input!$1:$1,0)-1,10000,2),2,0),AE3892)</f>
        <v>15.78</v>
      </c>
      <c r="AF3893">
        <f t="shared" ca="1" si="1565"/>
        <v>18.262666666666664</v>
      </c>
      <c r="AG3893">
        <f t="shared" ca="1" si="1565"/>
        <v>19.118500000000001</v>
      </c>
      <c r="AH3893">
        <f t="shared" ca="1" si="1565"/>
        <v>21.596800000000002</v>
      </c>
      <c r="AI3893">
        <f t="shared" ca="1" si="1566"/>
        <v>21.596800000000002</v>
      </c>
      <c r="AK3893">
        <f t="shared" ca="1" si="1567"/>
        <v>1</v>
      </c>
      <c r="AL3893">
        <f t="shared" ca="1" si="1568"/>
        <v>-1</v>
      </c>
      <c r="AN3893" t="str">
        <f t="shared" ca="1" si="1576"/>
        <v>Down</v>
      </c>
      <c r="AO3893" t="str">
        <f t="shared" ca="1" si="1539"/>
        <v>Not Up</v>
      </c>
      <c r="AQ3893">
        <f t="shared" ca="1" si="1574"/>
        <v>0</v>
      </c>
      <c r="AR3893">
        <f t="shared" ca="1" si="1575"/>
        <v>1</v>
      </c>
      <c r="AT3893">
        <f t="shared" ca="1" si="1555"/>
        <v>1</v>
      </c>
      <c r="AU3893">
        <f t="shared" ca="1" si="1556"/>
        <v>0</v>
      </c>
      <c r="AW3893" s="34">
        <f t="shared" ca="1" si="1523"/>
        <v>7.7922758486218921E-2</v>
      </c>
      <c r="AX3893" s="34">
        <f t="shared" ca="1" si="1524"/>
        <v>9.6848100999046741E-2</v>
      </c>
      <c r="AY3893" s="18">
        <f t="shared" ca="1" si="1569"/>
        <v>9.6848100999046741E-2</v>
      </c>
      <c r="BA3893" s="6">
        <f t="shared" ca="1" si="1562"/>
        <v>0.51627238411718723</v>
      </c>
      <c r="BB3893">
        <f t="shared" ca="1" si="1563"/>
        <v>0.51084957707754475</v>
      </c>
      <c r="BC3893" t="str">
        <f t="shared" ca="1" si="1549"/>
        <v>HYG UP Equity</v>
      </c>
      <c r="BD3893" t="str">
        <f t="shared" ca="1" si="1550"/>
        <v>TLT UP equity</v>
      </c>
      <c r="BF3893">
        <f t="shared" ca="1" si="1570"/>
        <v>0</v>
      </c>
      <c r="BG3893">
        <f t="shared" ca="1" si="1571"/>
        <v>1</v>
      </c>
      <c r="BI3893">
        <f t="shared" ca="1" si="1551"/>
        <v>0</v>
      </c>
      <c r="BJ3893">
        <f t="shared" ca="1" si="1552"/>
        <v>1</v>
      </c>
      <c r="BL3893">
        <f t="shared" ca="1" si="1557"/>
        <v>0</v>
      </c>
      <c r="BM3893">
        <f t="shared" ca="1" si="1558"/>
        <v>10.390669576167054</v>
      </c>
      <c r="BN3893" s="9">
        <f t="shared" ca="1" si="1547"/>
        <v>0</v>
      </c>
      <c r="BO3893" s="9">
        <f t="shared" ca="1" si="1548"/>
        <v>1</v>
      </c>
      <c r="BP3893" s="9">
        <f t="shared" ca="1" si="1542"/>
        <v>0</v>
      </c>
      <c r="BQ3893" s="9">
        <f t="shared" ca="1" si="1543"/>
        <v>1</v>
      </c>
      <c r="BR3893">
        <f t="shared" ca="1" si="1544"/>
        <v>1452.114773169294</v>
      </c>
      <c r="BS3893">
        <f t="shared" ca="1" si="1545"/>
        <v>5.7671105080143725E-3</v>
      </c>
      <c r="BT3893">
        <f t="shared" ca="1" si="1546"/>
        <v>5.4166666666666671E-5</v>
      </c>
      <c r="BU3893">
        <f t="shared" ca="1" si="1525"/>
        <v>0</v>
      </c>
      <c r="BV3893">
        <f t="shared" ca="1" si="1526"/>
        <v>0</v>
      </c>
      <c r="BW3893" s="35">
        <f ca="1">IFERROR(VLOOKUP($B3893,OFFSET(Input!$A$1,0,MATCH(Index!BW$6&amp;" Index",Input!$1:$1,0)-1,10000,2),2,0)/100,BW3892)</f>
        <v>1.4199999999999999E-2</v>
      </c>
      <c r="BX3893">
        <f t="shared" ca="1" si="1532"/>
        <v>3.0696150603674286E-2</v>
      </c>
      <c r="BY3893">
        <f t="shared" ca="1" si="1533"/>
        <v>4.6221871566125713E-2</v>
      </c>
      <c r="BZ3893">
        <f t="shared" ca="1" si="1534"/>
        <v>6.421083239053936E-2</v>
      </c>
      <c r="CA3893">
        <f t="shared" ca="1" si="1535"/>
        <v>3.2682109421915388</v>
      </c>
      <c r="CB3893">
        <f t="shared" ca="1" si="1536"/>
        <v>0</v>
      </c>
      <c r="CC3893">
        <f t="shared" ca="1" si="1537"/>
        <v>3.2555037524122783</v>
      </c>
      <c r="CD3893">
        <f t="shared" ca="1" si="1538"/>
        <v>1112.5804213394294</v>
      </c>
      <c r="CE3893">
        <v>1112.5804213394199</v>
      </c>
      <c r="CF3893" t="b">
        <f t="shared" ca="1" si="1527"/>
        <v>1</v>
      </c>
    </row>
    <row r="3894" spans="2:84" x14ac:dyDescent="0.25">
      <c r="B3894" s="2">
        <v>43172</v>
      </c>
      <c r="C3894">
        <f t="shared" ca="1" si="1528"/>
        <v>0</v>
      </c>
      <c r="D3894">
        <f t="shared" ca="1" si="1529"/>
        <v>0</v>
      </c>
      <c r="E3894">
        <f ca="1">IF($B3894&lt;VLOOKUP(E$6&amp;" Equity",Param,4,0),"",IFERROR(VLOOKUP($B3894,OFFSET(Input!$A$1,0,MATCH(Index!E$6&amp;" Equity",Input!$1:$1,0)-1,10000,2),2,0),E3893))</f>
        <v>85.66</v>
      </c>
      <c r="F3894" s="33">
        <v>119.19</v>
      </c>
      <c r="H3894">
        <f ca="1">IFERROR(VLOOKUP($B3894,OFFSET(Input!$A$1,0,MATCH(Index!H$6,Input!$1:$1,0)-1,10000,2),2,0),0)</f>
        <v>0</v>
      </c>
      <c r="I3894">
        <f ca="1">IFERROR(VLOOKUP($B3894,OFFSET(Input!$A$1,0,MATCH(Index!I$6,Input!$1:$1,0)-1,10000,2),2,0),0)</f>
        <v>0</v>
      </c>
      <c r="K3894">
        <f t="shared" ca="1" si="1530"/>
        <v>121.72175346851654</v>
      </c>
      <c r="L3894" s="30">
        <f t="shared" ca="1" si="1531"/>
        <v>140.45886671798183</v>
      </c>
      <c r="N3894">
        <f t="shared" ca="1" si="1540"/>
        <v>-3.1470391379068334E-3</v>
      </c>
      <c r="O3894">
        <f t="shared" ca="1" si="1541"/>
        <v>5.0466925179133235E-3</v>
      </c>
      <c r="Q3894">
        <f t="shared" ca="1" si="1554"/>
        <v>5.3246172034983594E-2</v>
      </c>
      <c r="R3894">
        <f t="shared" ca="1" si="1553"/>
        <v>8.6556302271896646E-2</v>
      </c>
      <c r="T3894">
        <f t="shared" ca="1" si="1564"/>
        <v>6.0849974784548039E-2</v>
      </c>
      <c r="U3894">
        <f t="shared" ca="1" si="1559"/>
        <v>9.6783057390098112E-2</v>
      </c>
      <c r="W3894">
        <f t="shared" ca="1" si="1560"/>
        <v>-0.75813911304797743</v>
      </c>
      <c r="X3894">
        <f t="shared" ca="1" si="1561"/>
        <v>2.8195292857983827E-2</v>
      </c>
      <c r="Z3894">
        <f t="shared" ca="1" si="1572"/>
        <v>121.85766389945199</v>
      </c>
      <c r="AA3894">
        <f t="shared" ca="1" si="1572"/>
        <v>121.80114242017434</v>
      </c>
      <c r="AB3894">
        <f t="shared" ca="1" si="1572"/>
        <v>121.66387442718521</v>
      </c>
      <c r="AC3894">
        <f t="shared" ca="1" si="1573"/>
        <v>121.80114242017434</v>
      </c>
      <c r="AE3894">
        <f ca="1">IFERROR(VLOOKUP($B3894,OFFSET(Input!$A$1,0,MATCH(Index!AE$6&amp;" Index",Input!$1:$1,0)-1,10000,2),2,0),AE3893)</f>
        <v>16.350000000000001</v>
      </c>
      <c r="AF3894">
        <f t="shared" ca="1" si="1565"/>
        <v>17.979333333333333</v>
      </c>
      <c r="AG3894">
        <f t="shared" ca="1" si="1565"/>
        <v>18.6555</v>
      </c>
      <c r="AH3894">
        <f t="shared" ca="1" si="1565"/>
        <v>20.758000000000003</v>
      </c>
      <c r="AI3894">
        <f t="shared" ca="1" si="1566"/>
        <v>20.758000000000003</v>
      </c>
      <c r="AK3894">
        <f t="shared" ca="1" si="1567"/>
        <v>1</v>
      </c>
      <c r="AL3894">
        <f t="shared" ca="1" si="1568"/>
        <v>-1</v>
      </c>
      <c r="AN3894" t="str">
        <f t="shared" ca="1" si="1576"/>
        <v>Down</v>
      </c>
      <c r="AO3894" t="str">
        <f t="shared" ca="1" si="1539"/>
        <v>Not Up</v>
      </c>
      <c r="AQ3894">
        <f t="shared" ca="1" si="1574"/>
        <v>0</v>
      </c>
      <c r="AR3894">
        <f t="shared" ca="1" si="1575"/>
        <v>1</v>
      </c>
      <c r="AT3894">
        <f t="shared" ca="1" si="1555"/>
        <v>1</v>
      </c>
      <c r="AU3894">
        <f t="shared" ca="1" si="1556"/>
        <v>0</v>
      </c>
      <c r="AW3894" s="34">
        <f t="shared" ca="1" si="1523"/>
        <v>8.3080687825490815E-2</v>
      </c>
      <c r="AX3894" s="34">
        <f t="shared" ca="1" si="1524"/>
        <v>9.6384185512011888E-2</v>
      </c>
      <c r="AY3894" s="18">
        <f t="shared" ca="1" si="1569"/>
        <v>9.6384185512011888E-2</v>
      </c>
      <c r="BA3894" s="6">
        <f t="shared" ca="1" si="1562"/>
        <v>0.51875730167132805</v>
      </c>
      <c r="BB3894">
        <f t="shared" ca="1" si="1563"/>
        <v>0.51084957707754475</v>
      </c>
      <c r="BC3894" t="str">
        <f t="shared" ca="1" si="1549"/>
        <v>HYG UP Equity</v>
      </c>
      <c r="BD3894" t="str">
        <f t="shared" ca="1" si="1550"/>
        <v>TLT UP equity</v>
      </c>
      <c r="BF3894">
        <f t="shared" ca="1" si="1570"/>
        <v>0</v>
      </c>
      <c r="BG3894">
        <f t="shared" ca="1" si="1571"/>
        <v>1</v>
      </c>
      <c r="BI3894">
        <f t="shared" ca="1" si="1551"/>
        <v>0</v>
      </c>
      <c r="BJ3894">
        <f t="shared" ca="1" si="1552"/>
        <v>1</v>
      </c>
      <c r="BL3894">
        <f t="shared" ca="1" si="1557"/>
        <v>0</v>
      </c>
      <c r="BM3894">
        <f t="shared" ca="1" si="1558"/>
        <v>10.390669576167054</v>
      </c>
      <c r="BN3894" s="9">
        <f t="shared" ca="1" si="1547"/>
        <v>0</v>
      </c>
      <c r="BO3894" s="9">
        <f t="shared" ca="1" si="1548"/>
        <v>1</v>
      </c>
      <c r="BP3894" s="9">
        <f t="shared" ca="1" si="1542"/>
        <v>0</v>
      </c>
      <c r="BQ3894" s="9">
        <f t="shared" ca="1" si="1543"/>
        <v>1</v>
      </c>
      <c r="BR3894">
        <f t="shared" ca="1" si="1544"/>
        <v>1459.461673109437</v>
      </c>
      <c r="BS3894">
        <f t="shared" ca="1" si="1545"/>
        <v>5.0594485201111983E-3</v>
      </c>
      <c r="BT3894">
        <f t="shared" ca="1" si="1546"/>
        <v>1.8055555555555558E-5</v>
      </c>
      <c r="BU3894">
        <f t="shared" ca="1" si="1525"/>
        <v>0</v>
      </c>
      <c r="BV3894">
        <f t="shared" ca="1" si="1526"/>
        <v>0</v>
      </c>
      <c r="BW3894" s="35">
        <f ca="1">IFERROR(VLOOKUP($B3894,OFFSET(Input!$A$1,0,MATCH(Index!BW$6&amp;" Index",Input!$1:$1,0)-1,10000,2),2,0)/100,BW3893)</f>
        <v>1.4199999999999999E-2</v>
      </c>
      <c r="BX3894">
        <f t="shared" ca="1" si="1532"/>
        <v>1.0262077903025075E-2</v>
      </c>
      <c r="BY3894">
        <f t="shared" ca="1" si="1533"/>
        <v>1.5452505851936521E-2</v>
      </c>
      <c r="BZ3894">
        <f t="shared" ca="1" si="1534"/>
        <v>2.1466423354429554E-2</v>
      </c>
      <c r="CA3894">
        <f t="shared" ca="1" si="1535"/>
        <v>2.8755944230002117</v>
      </c>
      <c r="CB3894">
        <f t="shared" ca="1" si="1536"/>
        <v>0</v>
      </c>
      <c r="CC3894">
        <f t="shared" ca="1" si="1537"/>
        <v>2.8713462625996797</v>
      </c>
      <c r="CD3894">
        <f t="shared" ca="1" si="1538"/>
        <v>1115.4517676020291</v>
      </c>
      <c r="CE3894">
        <v>1115.45176760202</v>
      </c>
      <c r="CF3894" t="b">
        <f t="shared" ca="1" si="1527"/>
        <v>1</v>
      </c>
    </row>
    <row r="3895" spans="2:84" x14ac:dyDescent="0.25">
      <c r="B3895" s="2">
        <v>43173</v>
      </c>
      <c r="C3895">
        <f t="shared" ca="1" si="1528"/>
        <v>0</v>
      </c>
      <c r="D3895">
        <f t="shared" ca="1" si="1529"/>
        <v>0</v>
      </c>
      <c r="E3895">
        <f ca="1">IF($B3895&lt;VLOOKUP(E$6&amp;" Equity",Param,4,0),"",IFERROR(VLOOKUP($B3895,OFFSET(Input!$A$1,0,MATCH(Index!E$6&amp;" Equity",Input!$1:$1,0)-1,10000,2),2,0),E3894))</f>
        <v>85.56</v>
      </c>
      <c r="F3895" s="33">
        <v>120.24</v>
      </c>
      <c r="H3895">
        <f ca="1">IFERROR(VLOOKUP($B3895,OFFSET(Input!$A$1,0,MATCH(Index!H$6,Input!$1:$1,0)-1,10000,2),2,0),0)</f>
        <v>0</v>
      </c>
      <c r="I3895">
        <f ca="1">IFERROR(VLOOKUP($B3895,OFFSET(Input!$A$1,0,MATCH(Index!I$6,Input!$1:$1,0)-1,10000,2),2,0),0)</f>
        <v>0</v>
      </c>
      <c r="K3895">
        <f t="shared" ca="1" si="1530"/>
        <v>121.57965476028807</v>
      </c>
      <c r="L3895" s="30">
        <f t="shared" ca="1" si="1531"/>
        <v>141.69623403112789</v>
      </c>
      <c r="N3895">
        <f t="shared" ca="1" si="1540"/>
        <v>-1.1680879730200007E-3</v>
      </c>
      <c r="O3895">
        <f t="shared" ca="1" si="1541"/>
        <v>8.7708869501016643E-3</v>
      </c>
      <c r="Q3895">
        <f t="shared" ca="1" si="1554"/>
        <v>5.3030959362620832E-2</v>
      </c>
      <c r="R3895">
        <f t="shared" ca="1" si="1553"/>
        <v>9.1755093576707941E-2</v>
      </c>
      <c r="T3895">
        <f t="shared" ca="1" si="1564"/>
        <v>5.9949569455426531E-2</v>
      </c>
      <c r="U3895">
        <f t="shared" ca="1" si="1559"/>
        <v>0.10042491230975882</v>
      </c>
      <c r="W3895">
        <f t="shared" ca="1" si="1560"/>
        <v>-0.7216849949840286</v>
      </c>
      <c r="X3895">
        <f t="shared" ca="1" si="1561"/>
        <v>3.5678989208729819E-2</v>
      </c>
      <c r="Z3895">
        <f t="shared" ca="1" si="1572"/>
        <v>121.81838059011193</v>
      </c>
      <c r="AA3895">
        <f t="shared" ca="1" si="1572"/>
        <v>121.84660559773067</v>
      </c>
      <c r="AB3895">
        <f t="shared" ca="1" si="1572"/>
        <v>121.64363207164212</v>
      </c>
      <c r="AC3895">
        <f t="shared" ca="1" si="1573"/>
        <v>121.84660559773067</v>
      </c>
      <c r="AE3895">
        <f ca="1">IFERROR(VLOOKUP($B3895,OFFSET(Input!$A$1,0,MATCH(Index!AE$6&amp;" Index",Input!$1:$1,0)-1,10000,2),2,0),AE3894)</f>
        <v>17.23</v>
      </c>
      <c r="AF3895">
        <f t="shared" ca="1" si="1565"/>
        <v>17.793333333333333</v>
      </c>
      <c r="AG3895">
        <f t="shared" ca="1" si="1565"/>
        <v>18.2685</v>
      </c>
      <c r="AH3895">
        <f t="shared" ca="1" si="1565"/>
        <v>20.248000000000001</v>
      </c>
      <c r="AI3895">
        <f t="shared" ca="1" si="1566"/>
        <v>20.248000000000001</v>
      </c>
      <c r="AK3895">
        <f t="shared" ca="1" si="1567"/>
        <v>-1</v>
      </c>
      <c r="AL3895">
        <f t="shared" ca="1" si="1568"/>
        <v>-1</v>
      </c>
      <c r="AN3895" t="str">
        <f t="shared" ca="1" si="1576"/>
        <v>Down</v>
      </c>
      <c r="AO3895" t="str">
        <f t="shared" ca="1" si="1539"/>
        <v>Not Up</v>
      </c>
      <c r="AQ3895">
        <f t="shared" ca="1" si="1574"/>
        <v>0</v>
      </c>
      <c r="AR3895">
        <f t="shared" ca="1" si="1575"/>
        <v>1</v>
      </c>
      <c r="AT3895">
        <f t="shared" ca="1" si="1555"/>
        <v>1</v>
      </c>
      <c r="AU3895">
        <f t="shared" ca="1" si="1556"/>
        <v>0</v>
      </c>
      <c r="AW3895" s="34">
        <f t="shared" ca="1" si="1523"/>
        <v>8.6556302271896646E-2</v>
      </c>
      <c r="AX3895" s="34">
        <f t="shared" ca="1" si="1524"/>
        <v>9.6783057390098112E-2</v>
      </c>
      <c r="AY3895" s="18">
        <f t="shared" ca="1" si="1569"/>
        <v>9.6783057390098112E-2</v>
      </c>
      <c r="BA3895" s="6">
        <f t="shared" ca="1" si="1562"/>
        <v>0.51661934793470898</v>
      </c>
      <c r="BB3895">
        <f t="shared" ca="1" si="1563"/>
        <v>0.51084957707754475</v>
      </c>
      <c r="BC3895" t="str">
        <f t="shared" ca="1" si="1549"/>
        <v>HYG UP Equity</v>
      </c>
      <c r="BD3895" t="str">
        <f t="shared" ca="1" si="1550"/>
        <v>TLT UP equity</v>
      </c>
      <c r="BF3895">
        <f t="shared" ca="1" si="1570"/>
        <v>0</v>
      </c>
      <c r="BG3895">
        <f t="shared" ca="1" si="1571"/>
        <v>1</v>
      </c>
      <c r="BI3895">
        <f t="shared" ca="1" si="1551"/>
        <v>0</v>
      </c>
      <c r="BJ3895">
        <f t="shared" ca="1" si="1552"/>
        <v>1</v>
      </c>
      <c r="BL3895">
        <f t="shared" ca="1" si="1557"/>
        <v>0</v>
      </c>
      <c r="BM3895">
        <f t="shared" ca="1" si="1558"/>
        <v>10.390669576167054</v>
      </c>
      <c r="BN3895" s="9">
        <f t="shared" ca="1" si="1547"/>
        <v>0</v>
      </c>
      <c r="BO3895" s="9">
        <f t="shared" ca="1" si="1548"/>
        <v>0.99999999999999989</v>
      </c>
      <c r="BP3895" s="9">
        <f t="shared" ca="1" si="1542"/>
        <v>0</v>
      </c>
      <c r="BQ3895" s="9">
        <f t="shared" ca="1" si="1543"/>
        <v>0.99999999999999989</v>
      </c>
      <c r="BR3895">
        <f t="shared" ca="1" si="1544"/>
        <v>1472.3187480046874</v>
      </c>
      <c r="BS3895">
        <f t="shared" ca="1" si="1545"/>
        <v>8.8094638811979653E-3</v>
      </c>
      <c r="BT3895">
        <f t="shared" ca="1" si="1546"/>
        <v>1.8055555555555555E-5</v>
      </c>
      <c r="BU3895">
        <f t="shared" ca="1" si="1525"/>
        <v>0</v>
      </c>
      <c r="BV3895">
        <f t="shared" ca="1" si="1526"/>
        <v>0</v>
      </c>
      <c r="BW3895" s="35">
        <f ca="1">IFERROR(VLOOKUP($B3895,OFFSET(Input!$A$1,0,MATCH(Index!BW$6&amp;" Index",Input!$1:$1,0)-1,10000,2),2,0)/100,BW3894)</f>
        <v>1.4199999999999999E-2</v>
      </c>
      <c r="BX3895">
        <f t="shared" ca="1" si="1532"/>
        <v>1.0288562261789794E-2</v>
      </c>
      <c r="BY3895">
        <f t="shared" ca="1" si="1533"/>
        <v>1.5492385661139293E-2</v>
      </c>
      <c r="BZ3895">
        <f t="shared" ca="1" si="1534"/>
        <v>2.1521823874956349E-2</v>
      </c>
      <c r="CA3895">
        <f t="shared" ca="1" si="1535"/>
        <v>5.0198797459214939</v>
      </c>
      <c r="CB3895">
        <f t="shared" ca="1" si="1536"/>
        <v>0</v>
      </c>
      <c r="CC3895">
        <f t="shared" ca="1" si="1537"/>
        <v>5.0156206218735209</v>
      </c>
      <c r="CD3895">
        <f t="shared" ca="1" si="1538"/>
        <v>1120.4673882239026</v>
      </c>
      <c r="CE3895">
        <v>1120.4673882238901</v>
      </c>
      <c r="CF3895" t="b">
        <f t="shared" ca="1" si="1527"/>
        <v>1</v>
      </c>
    </row>
    <row r="3896" spans="2:84" x14ac:dyDescent="0.25">
      <c r="B3896" s="2">
        <v>43174</v>
      </c>
      <c r="C3896">
        <f t="shared" ca="1" si="1528"/>
        <v>0</v>
      </c>
      <c r="D3896">
        <f t="shared" ca="1" si="1529"/>
        <v>0</v>
      </c>
      <c r="E3896">
        <f ca="1">IF($B3896&lt;VLOOKUP(E$6&amp;" Equity",Param,4,0),"",IFERROR(VLOOKUP($B3896,OFFSET(Input!$A$1,0,MATCH(Index!E$6&amp;" Equity",Input!$1:$1,0)-1,10000,2),2,0),E3895))</f>
        <v>85.62</v>
      </c>
      <c r="F3896" s="33">
        <v>120.24</v>
      </c>
      <c r="H3896">
        <f ca="1">IFERROR(VLOOKUP($B3896,OFFSET(Input!$A$1,0,MATCH(Index!H$6,Input!$1:$1,0)-1,10000,2),2,0),0)</f>
        <v>0</v>
      </c>
      <c r="I3896">
        <f ca="1">IFERROR(VLOOKUP($B3896,OFFSET(Input!$A$1,0,MATCH(Index!I$6,Input!$1:$1,0)-1,10000,2),2,0),0)</f>
        <v>0</v>
      </c>
      <c r="K3896">
        <f t="shared" ca="1" si="1530"/>
        <v>121.66491398522517</v>
      </c>
      <c r="L3896" s="30">
        <f t="shared" ca="1" si="1531"/>
        <v>141.69623403112789</v>
      </c>
      <c r="N3896">
        <f t="shared" ca="1" si="1540"/>
        <v>7.0101650259529551E-4</v>
      </c>
      <c r="O3896">
        <f t="shared" ca="1" si="1541"/>
        <v>0</v>
      </c>
      <c r="Q3896">
        <f t="shared" ca="1" si="1554"/>
        <v>4.1472140183090547E-2</v>
      </c>
      <c r="R3896">
        <f t="shared" ca="1" si="1553"/>
        <v>8.5190293295830874E-2</v>
      </c>
      <c r="T3896">
        <f t="shared" ca="1" si="1564"/>
        <v>5.9675887278220305E-2</v>
      </c>
      <c r="U3896">
        <f t="shared" ca="1" si="1559"/>
        <v>9.2288640908045894E-2</v>
      </c>
      <c r="W3896">
        <f t="shared" ca="1" si="1560"/>
        <v>-0.67330595887301881</v>
      </c>
      <c r="X3896">
        <f t="shared" ca="1" si="1561"/>
        <v>8.3863772172572487E-2</v>
      </c>
      <c r="Z3896">
        <f t="shared" ca="1" si="1572"/>
        <v>121.86811513799189</v>
      </c>
      <c r="AA3896">
        <f t="shared" ca="1" si="1572"/>
        <v>121.88571681823609</v>
      </c>
      <c r="AB3896">
        <f t="shared" ca="1" si="1572"/>
        <v>121.6449162123247</v>
      </c>
      <c r="AC3896">
        <f t="shared" ca="1" si="1573"/>
        <v>121.88571681823609</v>
      </c>
      <c r="AE3896">
        <f ca="1">IFERROR(VLOOKUP($B3896,OFFSET(Input!$A$1,0,MATCH(Index!AE$6&amp;" Index",Input!$1:$1,0)-1,10000,2),2,0),AE3895)</f>
        <v>16.59</v>
      </c>
      <c r="AF3896">
        <f t="shared" ca="1" si="1565"/>
        <v>17.651333333333334</v>
      </c>
      <c r="AG3896">
        <f t="shared" ca="1" si="1565"/>
        <v>18.134999999999998</v>
      </c>
      <c r="AH3896">
        <f t="shared" ca="1" si="1565"/>
        <v>19.802399999999999</v>
      </c>
      <c r="AI3896">
        <f t="shared" ca="1" si="1566"/>
        <v>19.802399999999999</v>
      </c>
      <c r="AK3896">
        <f t="shared" ca="1" si="1567"/>
        <v>-1</v>
      </c>
      <c r="AL3896">
        <f t="shared" ca="1" si="1568"/>
        <v>-1</v>
      </c>
      <c r="AN3896" t="str">
        <f t="shared" ca="1" si="1576"/>
        <v>Down</v>
      </c>
      <c r="AO3896" t="str">
        <f t="shared" ca="1" si="1539"/>
        <v>Not Up</v>
      </c>
      <c r="AQ3896">
        <f t="shared" ca="1" si="1574"/>
        <v>0</v>
      </c>
      <c r="AR3896">
        <f t="shared" ca="1" si="1575"/>
        <v>1</v>
      </c>
      <c r="AT3896">
        <f t="shared" ca="1" si="1555"/>
        <v>1</v>
      </c>
      <c r="AU3896">
        <f t="shared" ca="1" si="1556"/>
        <v>0</v>
      </c>
      <c r="AW3896" s="34">
        <f t="shared" ca="1" si="1523"/>
        <v>9.1755093576707941E-2</v>
      </c>
      <c r="AX3896" s="34">
        <f t="shared" ca="1" si="1524"/>
        <v>0.10042491230975882</v>
      </c>
      <c r="AY3896" s="18">
        <f t="shared" ca="1" si="1569"/>
        <v>0.10042491230975882</v>
      </c>
      <c r="BA3896" s="6">
        <f t="shared" ca="1" si="1562"/>
        <v>0.49788442777799902</v>
      </c>
      <c r="BB3896">
        <f t="shared" ca="1" si="1563"/>
        <v>0.51084957707754475</v>
      </c>
      <c r="BC3896" t="str">
        <f t="shared" ca="1" si="1549"/>
        <v>HYG UP Equity</v>
      </c>
      <c r="BD3896" t="str">
        <f t="shared" ca="1" si="1550"/>
        <v>TLT UP equity</v>
      </c>
      <c r="BF3896">
        <f t="shared" ca="1" si="1570"/>
        <v>0</v>
      </c>
      <c r="BG3896">
        <f t="shared" ca="1" si="1571"/>
        <v>1</v>
      </c>
      <c r="BI3896">
        <f t="shared" ca="1" si="1551"/>
        <v>0</v>
      </c>
      <c r="BJ3896">
        <f t="shared" ca="1" si="1552"/>
        <v>1</v>
      </c>
      <c r="BL3896">
        <f t="shared" ca="1" si="1557"/>
        <v>0</v>
      </c>
      <c r="BM3896">
        <f t="shared" ca="1" si="1558"/>
        <v>10.390669576167054</v>
      </c>
      <c r="BN3896" s="9">
        <f t="shared" ca="1" si="1547"/>
        <v>0</v>
      </c>
      <c r="BO3896" s="9">
        <f t="shared" ca="1" si="1548"/>
        <v>0.99999999999999989</v>
      </c>
      <c r="BP3896" s="9">
        <f t="shared" ca="1" si="1542"/>
        <v>0</v>
      </c>
      <c r="BQ3896" s="9">
        <f t="shared" ca="1" si="1543"/>
        <v>0.99999999999999989</v>
      </c>
      <c r="BR3896">
        <f t="shared" ca="1" si="1544"/>
        <v>1472.3187480046874</v>
      </c>
      <c r="BS3896">
        <f t="shared" ca="1" si="1545"/>
        <v>0</v>
      </c>
      <c r="BT3896">
        <f t="shared" ca="1" si="1546"/>
        <v>1.8055555555555555E-5</v>
      </c>
      <c r="BU3896">
        <f t="shared" ca="1" si="1525"/>
        <v>0</v>
      </c>
      <c r="BV3896">
        <f t="shared" ca="1" si="1526"/>
        <v>0</v>
      </c>
      <c r="BW3896" s="35">
        <f ca="1">IFERROR(VLOOKUP($B3896,OFFSET(Input!$A$1,0,MATCH(Index!BW$6&amp;" Index",Input!$1:$1,0)-1,10000,2),2,0)/100,BW3895)</f>
        <v>1.43E-2</v>
      </c>
      <c r="BX3896">
        <f t="shared" ca="1" si="1532"/>
        <v>1.0334824705894032E-2</v>
      </c>
      <c r="BY3896">
        <f t="shared" ca="1" si="1533"/>
        <v>1.5562047058665315E-2</v>
      </c>
      <c r="BZ3896">
        <f t="shared" ca="1" si="1534"/>
        <v>2.161859659681022E-2</v>
      </c>
      <c r="CA3896">
        <f t="shared" ca="1" si="1535"/>
        <v>0</v>
      </c>
      <c r="CB3896">
        <f t="shared" ca="1" si="1536"/>
        <v>0</v>
      </c>
      <c r="CC3896">
        <f t="shared" ca="1" si="1537"/>
        <v>-4.2782751677491286E-3</v>
      </c>
      <c r="CD3896">
        <f t="shared" ca="1" si="1538"/>
        <v>1120.4631099487349</v>
      </c>
      <c r="CE3896">
        <v>1120.4631099487201</v>
      </c>
      <c r="CF3896" t="b">
        <f t="shared" ca="1" si="1527"/>
        <v>1</v>
      </c>
    </row>
    <row r="3897" spans="2:84" x14ac:dyDescent="0.25">
      <c r="B3897" s="2">
        <v>43175</v>
      </c>
      <c r="C3897">
        <f t="shared" ca="1" si="1528"/>
        <v>0</v>
      </c>
      <c r="D3897">
        <f t="shared" ca="1" si="1529"/>
        <v>0</v>
      </c>
      <c r="E3897">
        <f ca="1">IF($B3897&lt;VLOOKUP(E$6&amp;" Equity",Param,4,0),"",IFERROR(VLOOKUP($B3897,OFFSET(Input!$A$1,0,MATCH(Index!E$6&amp;" Equity",Input!$1:$1,0)-1,10000,2),2,0),E3896))</f>
        <v>85.8</v>
      </c>
      <c r="F3897" s="33">
        <v>119.81</v>
      </c>
      <c r="H3897">
        <f ca="1">IFERROR(VLOOKUP($B3897,OFFSET(Input!$A$1,0,MATCH(Index!H$6,Input!$1:$1,0)-1,10000,2),2,0),0)</f>
        <v>0</v>
      </c>
      <c r="I3897">
        <f ca="1">IFERROR(VLOOKUP($B3897,OFFSET(Input!$A$1,0,MATCH(Index!I$6,Input!$1:$1,0)-1,10000,2),2,0),0)</f>
        <v>0</v>
      </c>
      <c r="K3897">
        <f t="shared" ca="1" si="1530"/>
        <v>121.92069166003641</v>
      </c>
      <c r="L3897" s="30">
        <f t="shared" ca="1" si="1531"/>
        <v>141.18950265526809</v>
      </c>
      <c r="N3897">
        <f t="shared" ca="1" si="1540"/>
        <v>2.1001057771163714E-3</v>
      </c>
      <c r="O3897">
        <f t="shared" ca="1" si="1541"/>
        <v>-3.5825907929112649E-3</v>
      </c>
      <c r="Q3897">
        <f t="shared" ca="1" si="1554"/>
        <v>3.2202871983026807E-2</v>
      </c>
      <c r="R3897">
        <f t="shared" ca="1" si="1553"/>
        <v>7.6823112808754368E-2</v>
      </c>
      <c r="T3897">
        <f t="shared" ca="1" si="1564"/>
        <v>5.2924833035819789E-2</v>
      </c>
      <c r="U3897">
        <f t="shared" ca="1" si="1559"/>
        <v>9.2378611641005318E-2</v>
      </c>
      <c r="W3897">
        <f t="shared" ca="1" si="1560"/>
        <v>-0.57145704441492062</v>
      </c>
      <c r="X3897">
        <f t="shared" ca="1" si="1561"/>
        <v>4.7090806227259941E-3</v>
      </c>
      <c r="Z3897">
        <f t="shared" ca="1" si="1572"/>
        <v>121.87522007340333</v>
      </c>
      <c r="AA3897">
        <f t="shared" ca="1" si="1572"/>
        <v>121.88878829831228</v>
      </c>
      <c r="AB3897">
        <f t="shared" ca="1" si="1572"/>
        <v>121.69889113319087</v>
      </c>
      <c r="AC3897">
        <f t="shared" ca="1" si="1573"/>
        <v>121.88878829831228</v>
      </c>
      <c r="AE3897">
        <f ca="1">IFERROR(VLOOKUP($B3897,OFFSET(Input!$A$1,0,MATCH(Index!AE$6&amp;" Index",Input!$1:$1,0)-1,10000,2),2,0),AE3896)</f>
        <v>15.8</v>
      </c>
      <c r="AF3897">
        <f t="shared" ca="1" si="1565"/>
        <v>17.605333333333331</v>
      </c>
      <c r="AG3897">
        <f t="shared" ca="1" si="1565"/>
        <v>17.968499999999999</v>
      </c>
      <c r="AH3897">
        <f t="shared" ca="1" si="1565"/>
        <v>19.096000000000004</v>
      </c>
      <c r="AI3897">
        <f t="shared" ca="1" si="1566"/>
        <v>19.096000000000004</v>
      </c>
      <c r="AK3897">
        <f t="shared" ca="1" si="1567"/>
        <v>-1</v>
      </c>
      <c r="AL3897">
        <f t="shared" ca="1" si="1568"/>
        <v>-1</v>
      </c>
      <c r="AN3897" t="str">
        <f t="shared" ca="1" si="1576"/>
        <v>Down</v>
      </c>
      <c r="AO3897" t="str">
        <f t="shared" ca="1" si="1539"/>
        <v>Not Up</v>
      </c>
      <c r="AQ3897">
        <f t="shared" ca="1" si="1574"/>
        <v>0</v>
      </c>
      <c r="AR3897">
        <f t="shared" ca="1" si="1575"/>
        <v>1</v>
      </c>
      <c r="AT3897">
        <f t="shared" ca="1" si="1555"/>
        <v>1</v>
      </c>
      <c r="AU3897">
        <f t="shared" ca="1" si="1556"/>
        <v>0</v>
      </c>
      <c r="AW3897" s="34">
        <f t="shared" ca="1" si="1523"/>
        <v>8.5190293295830874E-2</v>
      </c>
      <c r="AX3897" s="34">
        <f t="shared" ca="1" si="1524"/>
        <v>9.2288640908045894E-2</v>
      </c>
      <c r="AY3897" s="18">
        <f t="shared" ca="1" si="1569"/>
        <v>9.2288640908045894E-2</v>
      </c>
      <c r="BA3897" s="6">
        <f t="shared" ca="1" si="1562"/>
        <v>0.54177848441628651</v>
      </c>
      <c r="BB3897">
        <f t="shared" ca="1" si="1563"/>
        <v>0.51084957707754475</v>
      </c>
      <c r="BC3897" t="str">
        <f t="shared" ca="1" si="1549"/>
        <v>HYG UP Equity</v>
      </c>
      <c r="BD3897" t="str">
        <f t="shared" ca="1" si="1550"/>
        <v>TLT UP equity</v>
      </c>
      <c r="BF3897">
        <f t="shared" ca="1" si="1570"/>
        <v>0</v>
      </c>
      <c r="BG3897">
        <f t="shared" ca="1" si="1571"/>
        <v>1</v>
      </c>
      <c r="BI3897">
        <f t="shared" ca="1" si="1551"/>
        <v>0</v>
      </c>
      <c r="BJ3897">
        <f t="shared" ca="1" si="1552"/>
        <v>1</v>
      </c>
      <c r="BL3897">
        <f t="shared" ca="1" si="1557"/>
        <v>0</v>
      </c>
      <c r="BM3897">
        <f t="shared" ca="1" si="1558"/>
        <v>10.390669576167054</v>
      </c>
      <c r="BN3897" s="9">
        <f t="shared" ca="1" si="1547"/>
        <v>0</v>
      </c>
      <c r="BO3897" s="9">
        <f t="shared" ca="1" si="1548"/>
        <v>1</v>
      </c>
      <c r="BP3897" s="9">
        <f t="shared" ca="1" si="1542"/>
        <v>0</v>
      </c>
      <c r="BQ3897" s="9">
        <f t="shared" ca="1" si="1543"/>
        <v>1</v>
      </c>
      <c r="BR3897">
        <f t="shared" ca="1" si="1544"/>
        <v>1467.0534697142516</v>
      </c>
      <c r="BS3897">
        <f t="shared" ca="1" si="1545"/>
        <v>-3.5761809713904524E-3</v>
      </c>
      <c r="BT3897">
        <f t="shared" ca="1" si="1546"/>
        <v>1.8055555555555558E-5</v>
      </c>
      <c r="BU3897">
        <f t="shared" ca="1" si="1525"/>
        <v>0</v>
      </c>
      <c r="BV3897">
        <f t="shared" ca="1" si="1526"/>
        <v>0</v>
      </c>
      <c r="BW3897" s="35">
        <f ca="1">IFERROR(VLOOKUP($B3897,OFFSET(Input!$A$1,0,MATCH(Index!BW$6&amp;" Index",Input!$1:$1,0)-1,10000,2),2,0)/100,BW3896)</f>
        <v>1.43E-2</v>
      </c>
      <c r="BX3897">
        <f t="shared" ca="1" si="1532"/>
        <v>1.0334785244483226E-2</v>
      </c>
      <c r="BY3897">
        <f t="shared" ca="1" si="1533"/>
        <v>1.5561987638176874E-2</v>
      </c>
      <c r="BZ3897">
        <f t="shared" ca="1" si="1534"/>
        <v>2.177075710732276E-2</v>
      </c>
      <c r="CA3897">
        <f t="shared" ca="1" si="1535"/>
        <v>-2.0469634523849209</v>
      </c>
      <c r="CB3897">
        <f t="shared" ca="1" si="1536"/>
        <v>0</v>
      </c>
      <c r="CC3897">
        <f t="shared" ca="1" si="1537"/>
        <v>-2.0510894681602583</v>
      </c>
      <c r="CD3897">
        <f t="shared" ca="1" si="1538"/>
        <v>1118.4120204805747</v>
      </c>
      <c r="CE3897">
        <v>1118.4120204805599</v>
      </c>
      <c r="CF3897" t="b">
        <f t="shared" ca="1" si="1527"/>
        <v>1</v>
      </c>
    </row>
    <row r="3898" spans="2:84" x14ac:dyDescent="0.25">
      <c r="B3898" s="2">
        <v>43178</v>
      </c>
      <c r="C3898">
        <f t="shared" ca="1" si="1528"/>
        <v>0</v>
      </c>
      <c r="D3898">
        <f t="shared" ca="1" si="1529"/>
        <v>0</v>
      </c>
      <c r="E3898">
        <f ca="1">IF($B3898&lt;VLOOKUP(E$6&amp;" Equity",Param,4,0),"",IFERROR(VLOOKUP($B3898,OFFSET(Input!$A$1,0,MATCH(Index!E$6&amp;" Equity",Input!$1:$1,0)-1,10000,2),2,0),E3897))</f>
        <v>85.45</v>
      </c>
      <c r="F3898" s="33">
        <v>119.43</v>
      </c>
      <c r="H3898">
        <f ca="1">IFERROR(VLOOKUP($B3898,OFFSET(Input!$A$1,0,MATCH(Index!H$6,Input!$1:$1,0)-1,10000,2),2,0),0)</f>
        <v>0</v>
      </c>
      <c r="I3898">
        <f ca="1">IFERROR(VLOOKUP($B3898,OFFSET(Input!$A$1,0,MATCH(Index!I$6,Input!$1:$1,0)-1,10000,2),2,0),0)</f>
        <v>0</v>
      </c>
      <c r="K3898">
        <f t="shared" ca="1" si="1530"/>
        <v>121.42334618123674</v>
      </c>
      <c r="L3898" s="30">
        <f t="shared" ca="1" si="1531"/>
        <v>140.74169353241524</v>
      </c>
      <c r="N3898">
        <f t="shared" ca="1" si="1540"/>
        <v>-4.0875969323166455E-3</v>
      </c>
      <c r="O3898">
        <f t="shared" ca="1" si="1541"/>
        <v>-3.1767289714719964E-3</v>
      </c>
      <c r="Q3898">
        <f t="shared" ca="1" si="1554"/>
        <v>3.818478585403539E-2</v>
      </c>
      <c r="R3898">
        <f t="shared" ca="1" si="1553"/>
        <v>7.7274628759380765E-2</v>
      </c>
      <c r="T3898">
        <f t="shared" ca="1" si="1564"/>
        <v>5.2954681034951448E-2</v>
      </c>
      <c r="U3898">
        <f t="shared" ca="1" si="1559"/>
        <v>9.1064516753502314E-2</v>
      </c>
      <c r="W3898">
        <f t="shared" ca="1" si="1560"/>
        <v>-0.36822092595699035</v>
      </c>
      <c r="X3898">
        <f t="shared" ca="1" si="1561"/>
        <v>-1.8598705160826599E-2</v>
      </c>
      <c r="Z3898">
        <f t="shared" ca="1" si="1572"/>
        <v>121.83259046093477</v>
      </c>
      <c r="AA3898">
        <f t="shared" ca="1" si="1572"/>
        <v>121.84222436175364</v>
      </c>
      <c r="AB3898">
        <f t="shared" ca="1" si="1572"/>
        <v>121.74655933032622</v>
      </c>
      <c r="AC3898">
        <f t="shared" ca="1" si="1573"/>
        <v>121.84222436175364</v>
      </c>
      <c r="AE3898">
        <f ca="1">IFERROR(VLOOKUP($B3898,OFFSET(Input!$A$1,0,MATCH(Index!AE$6&amp;" Index",Input!$1:$1,0)-1,10000,2),2,0),AE3897)</f>
        <v>19.02</v>
      </c>
      <c r="AF3898">
        <f t="shared" ca="1" si="1565"/>
        <v>17.819999999999997</v>
      </c>
      <c r="AG3898">
        <f t="shared" ca="1" si="1565"/>
        <v>17.946499999999997</v>
      </c>
      <c r="AH3898">
        <f t="shared" ca="1" si="1565"/>
        <v>18.694400000000002</v>
      </c>
      <c r="AI3898">
        <f t="shared" ca="1" si="1566"/>
        <v>18.694400000000002</v>
      </c>
      <c r="AK3898">
        <f t="shared" ca="1" si="1567"/>
        <v>-1</v>
      </c>
      <c r="AL3898">
        <f t="shared" ca="1" si="1568"/>
        <v>-1</v>
      </c>
      <c r="AN3898" t="str">
        <f t="shared" ca="1" si="1576"/>
        <v>Down</v>
      </c>
      <c r="AO3898" t="str">
        <f t="shared" ca="1" si="1539"/>
        <v>Not Up</v>
      </c>
      <c r="AQ3898">
        <f t="shared" ca="1" si="1574"/>
        <v>0</v>
      </c>
      <c r="AR3898">
        <f t="shared" ca="1" si="1575"/>
        <v>1</v>
      </c>
      <c r="AT3898">
        <f t="shared" ca="1" si="1555"/>
        <v>1</v>
      </c>
      <c r="AU3898">
        <f t="shared" ca="1" si="1556"/>
        <v>0</v>
      </c>
      <c r="AW3898" s="34">
        <f t="shared" ca="1" si="1523"/>
        <v>7.6823112808754368E-2</v>
      </c>
      <c r="AX3898" s="34">
        <f t="shared" ca="1" si="1524"/>
        <v>9.2378611641005318E-2</v>
      </c>
      <c r="AY3898" s="18">
        <f t="shared" ca="1" si="1569"/>
        <v>9.2378611641005318E-2</v>
      </c>
      <c r="BA3898" s="6">
        <f t="shared" ca="1" si="1562"/>
        <v>0.54125082756500142</v>
      </c>
      <c r="BB3898">
        <f t="shared" ca="1" si="1563"/>
        <v>0.51084957707754475</v>
      </c>
      <c r="BC3898" t="str">
        <f t="shared" ca="1" si="1549"/>
        <v>HYG UP Equity</v>
      </c>
      <c r="BD3898" t="str">
        <f t="shared" ca="1" si="1550"/>
        <v>TLT UP equity</v>
      </c>
      <c r="BF3898">
        <f t="shared" ca="1" si="1570"/>
        <v>0</v>
      </c>
      <c r="BG3898">
        <f t="shared" ca="1" si="1571"/>
        <v>1</v>
      </c>
      <c r="BI3898">
        <f t="shared" ca="1" si="1551"/>
        <v>0</v>
      </c>
      <c r="BJ3898">
        <f t="shared" ca="1" si="1552"/>
        <v>1</v>
      </c>
      <c r="BL3898">
        <f t="shared" ca="1" si="1557"/>
        <v>0</v>
      </c>
      <c r="BM3898">
        <f t="shared" ca="1" si="1558"/>
        <v>10.390669576167054</v>
      </c>
      <c r="BN3898" s="9">
        <f t="shared" ca="1" si="1547"/>
        <v>0</v>
      </c>
      <c r="BO3898" s="9">
        <f t="shared" ca="1" si="1548"/>
        <v>1</v>
      </c>
      <c r="BP3898" s="9">
        <f t="shared" ca="1" si="1542"/>
        <v>0</v>
      </c>
      <c r="BQ3898" s="9">
        <f t="shared" ca="1" si="1543"/>
        <v>1</v>
      </c>
      <c r="BR3898">
        <f t="shared" ca="1" si="1544"/>
        <v>1462.4004330854946</v>
      </c>
      <c r="BS3898">
        <f t="shared" ca="1" si="1545"/>
        <v>-3.1716885068022727E-3</v>
      </c>
      <c r="BT3898">
        <f t="shared" ca="1" si="1546"/>
        <v>5.4166666666666671E-5</v>
      </c>
      <c r="BU3898">
        <f t="shared" ca="1" si="1525"/>
        <v>0</v>
      </c>
      <c r="BV3898">
        <f t="shared" ca="1" si="1526"/>
        <v>0</v>
      </c>
      <c r="BW3898" s="35">
        <f ca="1">IFERROR(VLOOKUP($B3898,OFFSET(Input!$A$1,0,MATCH(Index!BW$6&amp;" Index",Input!$1:$1,0)-1,10000,2),2,0)/100,BW3897)</f>
        <v>1.43E-2</v>
      </c>
      <c r="BX3898">
        <f t="shared" ca="1" si="1532"/>
        <v>3.0947599998301129E-2</v>
      </c>
      <c r="BY3898">
        <f t="shared" ca="1" si="1533"/>
        <v>4.6600500853357277E-2</v>
      </c>
      <c r="BZ3898">
        <f t="shared" ca="1" si="1534"/>
        <v>6.5192712444339343E-2</v>
      </c>
      <c r="CA3898">
        <f t="shared" ca="1" si="1535"/>
        <v>-1.8121134872810902</v>
      </c>
      <c r="CB3898">
        <f t="shared" ca="1" si="1536"/>
        <v>0</v>
      </c>
      <c r="CC3898">
        <f t="shared" ca="1" si="1537"/>
        <v>-1.8244688756884091</v>
      </c>
      <c r="CD3898">
        <f t="shared" ca="1" si="1538"/>
        <v>1116.5875516048864</v>
      </c>
      <c r="CE3898">
        <v>1116.58755160487</v>
      </c>
      <c r="CF3898" t="b">
        <f t="shared" ca="1" si="1527"/>
        <v>1</v>
      </c>
    </row>
    <row r="3899" spans="2:84" x14ac:dyDescent="0.25">
      <c r="B3899" s="2">
        <v>43179</v>
      </c>
      <c r="C3899">
        <f t="shared" ca="1" si="1528"/>
        <v>0</v>
      </c>
      <c r="D3899">
        <f t="shared" ca="1" si="1529"/>
        <v>0</v>
      </c>
      <c r="E3899">
        <f ca="1">IF($B3899&lt;VLOOKUP(E$6&amp;" Equity",Param,4,0),"",IFERROR(VLOOKUP($B3899,OFFSET(Input!$A$1,0,MATCH(Index!E$6&amp;" Equity",Input!$1:$1,0)-1,10000,2),2,0),E3898))</f>
        <v>85.62</v>
      </c>
      <c r="F3899" s="33">
        <v>118.95</v>
      </c>
      <c r="H3899">
        <f ca="1">IFERROR(VLOOKUP($B3899,OFFSET(Input!$A$1,0,MATCH(Index!H$6,Input!$1:$1,0)-1,10000,2),2,0),0)</f>
        <v>0</v>
      </c>
      <c r="I3899">
        <f ca="1">IFERROR(VLOOKUP($B3899,OFFSET(Input!$A$1,0,MATCH(Index!I$6,Input!$1:$1,0)-1,10000,2),2,0),0)</f>
        <v>0</v>
      </c>
      <c r="K3899">
        <f t="shared" ca="1" si="1530"/>
        <v>121.66491398522516</v>
      </c>
      <c r="L3899" s="30">
        <f t="shared" ca="1" si="1531"/>
        <v>140.17603990354846</v>
      </c>
      <c r="N3899">
        <f t="shared" ca="1" si="1540"/>
        <v>1.9874911552002026E-3</v>
      </c>
      <c r="O3899">
        <f t="shared" ca="1" si="1541"/>
        <v>-4.0271889313688294E-3</v>
      </c>
      <c r="Q3899">
        <f t="shared" ca="1" si="1554"/>
        <v>3.8837340672110053E-2</v>
      </c>
      <c r="R3899">
        <f t="shared" ca="1" si="1553"/>
        <v>7.9738327043169133E-2</v>
      </c>
      <c r="T3899">
        <f t="shared" ca="1" si="1564"/>
        <v>5.1977951922683313E-2</v>
      </c>
      <c r="U3899">
        <f t="shared" ca="1" si="1559"/>
        <v>9.0852973134486786E-2</v>
      </c>
      <c r="W3899">
        <f t="shared" ca="1" si="1560"/>
        <v>-0.42658010052890483</v>
      </c>
      <c r="X3899">
        <f t="shared" ca="1" si="1561"/>
        <v>-8.1066825785709118E-2</v>
      </c>
      <c r="Z3899">
        <f t="shared" ca="1" si="1572"/>
        <v>121.79706578387766</v>
      </c>
      <c r="AA3899">
        <f t="shared" ca="1" si="1572"/>
        <v>121.82896865199002</v>
      </c>
      <c r="AB3899">
        <f t="shared" ca="1" si="1572"/>
        <v>121.77105475901995</v>
      </c>
      <c r="AC3899">
        <f t="shared" ca="1" si="1573"/>
        <v>121.82896865199002</v>
      </c>
      <c r="AE3899">
        <f ca="1">IFERROR(VLOOKUP($B3899,OFFSET(Input!$A$1,0,MATCH(Index!AE$6&amp;" Index",Input!$1:$1,0)-1,10000,2),2,0),AE3898)</f>
        <v>18.2</v>
      </c>
      <c r="AF3899">
        <f t="shared" ca="1" si="1565"/>
        <v>17.794</v>
      </c>
      <c r="AG3899">
        <f t="shared" ca="1" si="1565"/>
        <v>17.826499999999999</v>
      </c>
      <c r="AH3899">
        <f t="shared" ca="1" si="1565"/>
        <v>18.398</v>
      </c>
      <c r="AI3899">
        <f t="shared" ca="1" si="1566"/>
        <v>18.398</v>
      </c>
      <c r="AK3899">
        <f t="shared" ca="1" si="1567"/>
        <v>-1</v>
      </c>
      <c r="AL3899">
        <f t="shared" ca="1" si="1568"/>
        <v>-1</v>
      </c>
      <c r="AN3899" t="str">
        <f t="shared" ca="1" si="1576"/>
        <v>Down</v>
      </c>
      <c r="AO3899" t="str">
        <f t="shared" ca="1" si="1539"/>
        <v>Not Up</v>
      </c>
      <c r="AQ3899">
        <f t="shared" ca="1" si="1574"/>
        <v>0</v>
      </c>
      <c r="AR3899">
        <f t="shared" ca="1" si="1575"/>
        <v>1</v>
      </c>
      <c r="AT3899">
        <f t="shared" ca="1" si="1555"/>
        <v>1</v>
      </c>
      <c r="AU3899">
        <f t="shared" ca="1" si="1556"/>
        <v>0</v>
      </c>
      <c r="AW3899" s="34">
        <f t="shared" ca="1" si="1523"/>
        <v>7.7274628759380765E-2</v>
      </c>
      <c r="AX3899" s="34">
        <f t="shared" ca="1" si="1524"/>
        <v>9.1064516753502314E-2</v>
      </c>
      <c r="AY3899" s="18">
        <f t="shared" ca="1" si="1569"/>
        <v>9.1064516753502314E-2</v>
      </c>
      <c r="BA3899" s="6">
        <f t="shared" ca="1" si="1562"/>
        <v>0.54906127855861064</v>
      </c>
      <c r="BB3899">
        <f t="shared" ca="1" si="1563"/>
        <v>0.51084957707754475</v>
      </c>
      <c r="BC3899" t="str">
        <f t="shared" ca="1" si="1549"/>
        <v>HYG UP Equity</v>
      </c>
      <c r="BD3899" t="str">
        <f t="shared" ca="1" si="1550"/>
        <v>TLT UP equity</v>
      </c>
      <c r="BF3899">
        <f t="shared" ca="1" si="1570"/>
        <v>0</v>
      </c>
      <c r="BG3899">
        <f t="shared" ca="1" si="1571"/>
        <v>1</v>
      </c>
      <c r="BI3899">
        <f t="shared" ca="1" si="1551"/>
        <v>0</v>
      </c>
      <c r="BJ3899">
        <f t="shared" ca="1" si="1552"/>
        <v>1</v>
      </c>
      <c r="BL3899">
        <f t="shared" ca="1" si="1557"/>
        <v>0</v>
      </c>
      <c r="BM3899">
        <f t="shared" ca="1" si="1558"/>
        <v>10.390669576167054</v>
      </c>
      <c r="BN3899" s="9">
        <f t="shared" ca="1" si="1547"/>
        <v>0</v>
      </c>
      <c r="BO3899" s="9">
        <f t="shared" ca="1" si="1548"/>
        <v>1</v>
      </c>
      <c r="BP3899" s="9">
        <f t="shared" ca="1" si="1542"/>
        <v>0</v>
      </c>
      <c r="BQ3899" s="9">
        <f t="shared" ca="1" si="1543"/>
        <v>1</v>
      </c>
      <c r="BR3899">
        <f t="shared" ca="1" si="1544"/>
        <v>1456.5229131333799</v>
      </c>
      <c r="BS3899">
        <f t="shared" ca="1" si="1545"/>
        <v>-4.0190906807335836E-3</v>
      </c>
      <c r="BT3899">
        <f t="shared" ca="1" si="1546"/>
        <v>1.8055555555555558E-5</v>
      </c>
      <c r="BU3899">
        <f t="shared" ca="1" si="1525"/>
        <v>0</v>
      </c>
      <c r="BV3899">
        <f t="shared" ca="1" si="1526"/>
        <v>0</v>
      </c>
      <c r="BW3899" s="35">
        <f ca="1">IFERROR(VLOOKUP($B3899,OFFSET(Input!$A$1,0,MATCH(Index!BW$6&amp;" Index",Input!$1:$1,0)-1,10000,2),2,0)/100,BW3898)</f>
        <v>1.44E-2</v>
      </c>
      <c r="BX3899">
        <f t="shared" ca="1" si="1532"/>
        <v>1.0299038361939301E-2</v>
      </c>
      <c r="BY3899">
        <f t="shared" ca="1" si="1533"/>
        <v>1.5508160438956756E-2</v>
      </c>
      <c r="BZ3899">
        <f t="shared" ca="1" si="1534"/>
        <v>2.169545445914986E-2</v>
      </c>
      <c r="CA3899">
        <f t="shared" ca="1" si="1535"/>
        <v>-2.2925225963624074</v>
      </c>
      <c r="CB3899">
        <f t="shared" ca="1" si="1536"/>
        <v>0</v>
      </c>
      <c r="CC3899">
        <f t="shared" ca="1" si="1537"/>
        <v>-2.2966343407041538</v>
      </c>
      <c r="CD3899">
        <f t="shared" ca="1" si="1538"/>
        <v>1114.2909172641821</v>
      </c>
      <c r="CE3899">
        <v>1114.29091726417</v>
      </c>
      <c r="CF3899" t="b">
        <f t="shared" ca="1" si="1527"/>
        <v>1</v>
      </c>
    </row>
    <row r="3900" spans="2:84" x14ac:dyDescent="0.25">
      <c r="B3900" s="2">
        <v>43180</v>
      </c>
      <c r="C3900">
        <f t="shared" ca="1" si="1528"/>
        <v>0</v>
      </c>
      <c r="D3900">
        <f t="shared" ca="1" si="1529"/>
        <v>0</v>
      </c>
      <c r="E3900">
        <f ca="1">IF($B3900&lt;VLOOKUP(E$6&amp;" Equity",Param,4,0),"",IFERROR(VLOOKUP($B3900,OFFSET(Input!$A$1,0,MATCH(Index!E$6&amp;" Equity",Input!$1:$1,0)-1,10000,2),2,0),E3899))</f>
        <v>85.65</v>
      </c>
      <c r="F3900" s="33">
        <v>119.08</v>
      </c>
      <c r="H3900">
        <f ca="1">IFERROR(VLOOKUP($B3900,OFFSET(Input!$A$1,0,MATCH(Index!H$6,Input!$1:$1,0)-1,10000,2),2,0),0)</f>
        <v>0</v>
      </c>
      <c r="I3900">
        <f ca="1">IFERROR(VLOOKUP($B3900,OFFSET(Input!$A$1,0,MATCH(Index!I$6,Input!$1:$1,0)-1,10000,2),2,0),0)</f>
        <v>0</v>
      </c>
      <c r="K3900">
        <f t="shared" ca="1" si="1530"/>
        <v>121.7075435976937</v>
      </c>
      <c r="L3900" s="30">
        <f t="shared" ca="1" si="1531"/>
        <v>140.32923776136653</v>
      </c>
      <c r="N3900">
        <f t="shared" ca="1" si="1540"/>
        <v>3.5032405332887262E-4</v>
      </c>
      <c r="O3900">
        <f t="shared" ca="1" si="1541"/>
        <v>1.092299398608865E-3</v>
      </c>
      <c r="Q3900">
        <f t="shared" ca="1" si="1554"/>
        <v>3.6882888095666949E-2</v>
      </c>
      <c r="R3900">
        <f t="shared" ca="1" si="1553"/>
        <v>7.9735313202482339E-2</v>
      </c>
      <c r="T3900">
        <f t="shared" ca="1" si="1564"/>
        <v>4.9435416683725891E-2</v>
      </c>
      <c r="U3900">
        <f t="shared" ca="1" si="1559"/>
        <v>7.9682487005037411E-2</v>
      </c>
      <c r="W3900">
        <f t="shared" ca="1" si="1560"/>
        <v>-0.46902333745720837</v>
      </c>
      <c r="X3900">
        <f t="shared" ca="1" si="1561"/>
        <v>-0.27511616628360508</v>
      </c>
      <c r="Z3900">
        <f t="shared" ca="1" si="1572"/>
        <v>121.79564479679536</v>
      </c>
      <c r="AA3900">
        <f t="shared" ca="1" si="1572"/>
        <v>121.84544321042404</v>
      </c>
      <c r="AB3900">
        <f t="shared" ca="1" si="1572"/>
        <v>121.81254085456123</v>
      </c>
      <c r="AC3900">
        <f t="shared" ca="1" si="1573"/>
        <v>121.84544321042404</v>
      </c>
      <c r="AE3900">
        <f ca="1">IFERROR(VLOOKUP($B3900,OFFSET(Input!$A$1,0,MATCH(Index!AE$6&amp;" Index",Input!$1:$1,0)-1,10000,2),2,0),AE3899)</f>
        <v>17.86</v>
      </c>
      <c r="AF3900">
        <f t="shared" ca="1" si="1565"/>
        <v>17.661333333333335</v>
      </c>
      <c r="AG3900">
        <f t="shared" ca="1" si="1565"/>
        <v>17.718499999999999</v>
      </c>
      <c r="AH3900">
        <f t="shared" ca="1" si="1565"/>
        <v>18.113599999999998</v>
      </c>
      <c r="AI3900">
        <f t="shared" ca="1" si="1566"/>
        <v>18.113599999999998</v>
      </c>
      <c r="AK3900">
        <f t="shared" ca="1" si="1567"/>
        <v>-1</v>
      </c>
      <c r="AL3900">
        <f t="shared" ca="1" si="1568"/>
        <v>-1</v>
      </c>
      <c r="AN3900" t="str">
        <f t="shared" ca="1" si="1576"/>
        <v>Down</v>
      </c>
      <c r="AO3900" t="str">
        <f t="shared" ca="1" si="1539"/>
        <v>Not Up</v>
      </c>
      <c r="AQ3900">
        <f t="shared" ca="1" si="1574"/>
        <v>0</v>
      </c>
      <c r="AR3900">
        <f t="shared" ca="1" si="1575"/>
        <v>1</v>
      </c>
      <c r="AT3900">
        <f t="shared" ca="1" si="1555"/>
        <v>1</v>
      </c>
      <c r="AU3900">
        <f t="shared" ca="1" si="1556"/>
        <v>0</v>
      </c>
      <c r="AW3900" s="34">
        <f t="shared" ca="1" si="1523"/>
        <v>7.9738327043169133E-2</v>
      </c>
      <c r="AX3900" s="34">
        <f t="shared" ca="1" si="1524"/>
        <v>9.0852973134486786E-2</v>
      </c>
      <c r="AY3900" s="18">
        <f t="shared" ca="1" si="1569"/>
        <v>9.0852973134486786E-2</v>
      </c>
      <c r="BA3900" s="6">
        <f t="shared" ca="1" si="1562"/>
        <v>0.55033972224537531</v>
      </c>
      <c r="BB3900">
        <f t="shared" ca="1" si="1563"/>
        <v>0.51084957707754475</v>
      </c>
      <c r="BC3900" t="str">
        <f t="shared" ca="1" si="1549"/>
        <v>HYG UP Equity</v>
      </c>
      <c r="BD3900" t="str">
        <f t="shared" ca="1" si="1550"/>
        <v>TLT UP equity</v>
      </c>
      <c r="BF3900">
        <f t="shared" ca="1" si="1570"/>
        <v>0</v>
      </c>
      <c r="BG3900">
        <f t="shared" ca="1" si="1571"/>
        <v>1</v>
      </c>
      <c r="BI3900">
        <f t="shared" ca="1" si="1551"/>
        <v>0</v>
      </c>
      <c r="BJ3900">
        <f t="shared" ca="1" si="1552"/>
        <v>1</v>
      </c>
      <c r="BL3900">
        <f t="shared" ca="1" si="1557"/>
        <v>0</v>
      </c>
      <c r="BM3900">
        <f t="shared" ca="1" si="1558"/>
        <v>10.390669576167054</v>
      </c>
      <c r="BN3900" s="9">
        <f t="shared" ca="1" si="1547"/>
        <v>0</v>
      </c>
      <c r="BO3900" s="9">
        <f t="shared" ca="1" si="1548"/>
        <v>1</v>
      </c>
      <c r="BP3900" s="9">
        <f t="shared" ca="1" si="1542"/>
        <v>0</v>
      </c>
      <c r="BQ3900" s="9">
        <f t="shared" ca="1" si="1543"/>
        <v>1</v>
      </c>
      <c r="BR3900">
        <f t="shared" ca="1" si="1544"/>
        <v>1458.114741453744</v>
      </c>
      <c r="BS3900">
        <f t="shared" ca="1" si="1545"/>
        <v>1.0928961748633004E-3</v>
      </c>
      <c r="BT3900">
        <f t="shared" ca="1" si="1546"/>
        <v>1.8055555555555558E-5</v>
      </c>
      <c r="BU3900">
        <f t="shared" ca="1" si="1525"/>
        <v>0</v>
      </c>
      <c r="BV3900">
        <f t="shared" ca="1" si="1526"/>
        <v>0</v>
      </c>
      <c r="BW3900" s="35">
        <f ca="1">IFERROR(VLOOKUP($B3900,OFFSET(Input!$A$1,0,MATCH(Index!BW$6&amp;" Index",Input!$1:$1,0)-1,10000,2),2,0)/100,BW3899)</f>
        <v>1.44E-2</v>
      </c>
      <c r="BX3900">
        <f t="shared" ca="1" si="1532"/>
        <v>1.0277854957965054E-2</v>
      </c>
      <c r="BY3900">
        <f t="shared" ca="1" si="1533"/>
        <v>1.5476262739780308E-2</v>
      </c>
      <c r="BZ3900">
        <f t="shared" ca="1" si="1534"/>
        <v>2.180223493753701E-2</v>
      </c>
      <c r="CA3900">
        <f t="shared" ca="1" si="1535"/>
        <v>0.62211480199531288</v>
      </c>
      <c r="CB3900">
        <f t="shared" ca="1" si="1536"/>
        <v>0</v>
      </c>
      <c r="CC3900">
        <f t="shared" ca="1" si="1537"/>
        <v>0.61816291923510447</v>
      </c>
      <c r="CD3900">
        <f t="shared" ca="1" si="1538"/>
        <v>1114.9090801834172</v>
      </c>
      <c r="CE3900">
        <v>1114.9090801834</v>
      </c>
      <c r="CF3900" t="b">
        <f t="shared" ca="1" si="1527"/>
        <v>1</v>
      </c>
    </row>
    <row r="3901" spans="2:84" x14ac:dyDescent="0.25">
      <c r="B3901" s="2">
        <v>43181</v>
      </c>
      <c r="C3901">
        <f t="shared" ca="1" si="1528"/>
        <v>0</v>
      </c>
      <c r="D3901">
        <f t="shared" ca="1" si="1529"/>
        <v>0</v>
      </c>
      <c r="E3901">
        <f ca="1">IF($B3901&lt;VLOOKUP(E$6&amp;" Equity",Param,4,0),"",IFERROR(VLOOKUP($B3901,OFFSET(Input!$A$1,0,MATCH(Index!E$6&amp;" Equity",Input!$1:$1,0)-1,10000,2),2,0),E3900))</f>
        <v>85.14</v>
      </c>
      <c r="F3901" s="33">
        <v>120.26</v>
      </c>
      <c r="H3901">
        <f ca="1">IFERROR(VLOOKUP($B3901,OFFSET(Input!$A$1,0,MATCH(Index!H$6,Input!$1:$1,0)-1,10000,2),2,0),0)</f>
        <v>0</v>
      </c>
      <c r="I3901">
        <f ca="1">IFERROR(VLOOKUP($B3901,OFFSET(Input!$A$1,0,MATCH(Index!I$6,Input!$1:$1,0)-1,10000,2),2,0),0)</f>
        <v>0</v>
      </c>
      <c r="K3901">
        <f t="shared" ca="1" si="1530"/>
        <v>120.98284018572845</v>
      </c>
      <c r="L3901" s="30">
        <f t="shared" ca="1" si="1531"/>
        <v>141.71980293233071</v>
      </c>
      <c r="N3901">
        <f t="shared" ca="1" si="1540"/>
        <v>-5.9722643701226631E-3</v>
      </c>
      <c r="O3901">
        <f t="shared" ca="1" si="1541"/>
        <v>9.8605294638470769E-3</v>
      </c>
      <c r="Q3901">
        <f t="shared" ca="1" si="1554"/>
        <v>4.716859259342901E-2</v>
      </c>
      <c r="R3901">
        <f t="shared" ca="1" si="1553"/>
        <v>8.9308410049112108E-2</v>
      </c>
      <c r="T3901">
        <f t="shared" ca="1" si="1564"/>
        <v>5.3731865598167082E-2</v>
      </c>
      <c r="U3901">
        <f t="shared" ca="1" si="1559"/>
        <v>8.6379848981696733E-2</v>
      </c>
      <c r="W3901">
        <f t="shared" ca="1" si="1560"/>
        <v>-0.71982204381920101</v>
      </c>
      <c r="X3901">
        <f t="shared" ca="1" si="1561"/>
        <v>-0.39904568194272599</v>
      </c>
      <c r="Z3901">
        <f t="shared" ca="1" si="1572"/>
        <v>121.70754359769371</v>
      </c>
      <c r="AA3901">
        <f t="shared" ca="1" si="1572"/>
        <v>121.82143663094068</v>
      </c>
      <c r="AB3901">
        <f t="shared" ca="1" si="1572"/>
        <v>121.8165468789857</v>
      </c>
      <c r="AC3901">
        <f t="shared" ca="1" si="1573"/>
        <v>121.82143663094068</v>
      </c>
      <c r="AE3901">
        <f ca="1">IFERROR(VLOOKUP($B3901,OFFSET(Input!$A$1,0,MATCH(Index!AE$6&amp;" Index",Input!$1:$1,0)-1,10000,2),2,0),AE3900)</f>
        <v>23.34</v>
      </c>
      <c r="AF3901">
        <f t="shared" ca="1" si="1565"/>
        <v>17.719333333333331</v>
      </c>
      <c r="AG3901">
        <f t="shared" ca="1" si="1565"/>
        <v>17.949499999999997</v>
      </c>
      <c r="AH3901">
        <f t="shared" ca="1" si="1565"/>
        <v>18.276799999999998</v>
      </c>
      <c r="AI3901">
        <f t="shared" ca="1" si="1566"/>
        <v>18.276799999999998</v>
      </c>
      <c r="AK3901">
        <f t="shared" ca="1" si="1567"/>
        <v>-1</v>
      </c>
      <c r="AL3901">
        <f t="shared" ca="1" si="1568"/>
        <v>-1</v>
      </c>
      <c r="AN3901" t="str">
        <f t="shared" ca="1" si="1576"/>
        <v>Down</v>
      </c>
      <c r="AO3901" t="str">
        <f t="shared" ca="1" si="1539"/>
        <v>Not Up</v>
      </c>
      <c r="AQ3901">
        <f t="shared" ca="1" si="1574"/>
        <v>0</v>
      </c>
      <c r="AR3901">
        <f t="shared" ca="1" si="1575"/>
        <v>1</v>
      </c>
      <c r="AT3901">
        <f t="shared" ca="1" si="1555"/>
        <v>1</v>
      </c>
      <c r="AU3901">
        <f t="shared" ca="1" si="1556"/>
        <v>0</v>
      </c>
      <c r="AW3901" s="34">
        <f t="shared" ca="1" si="1523"/>
        <v>7.9735313202482339E-2</v>
      </c>
      <c r="AX3901" s="34">
        <f t="shared" ca="1" si="1524"/>
        <v>7.9682487005037411E-2</v>
      </c>
      <c r="AY3901" s="18">
        <f t="shared" ca="1" si="1569"/>
        <v>7.9735313202482339E-2</v>
      </c>
      <c r="BA3901" s="6">
        <f t="shared" ca="1" si="1562"/>
        <v>0.62707473002618608</v>
      </c>
      <c r="BB3901">
        <f t="shared" ca="1" si="1563"/>
        <v>0.62707473002618608</v>
      </c>
      <c r="BC3901" t="str">
        <f t="shared" ca="1" si="1549"/>
        <v>HYG UP Equity</v>
      </c>
      <c r="BD3901" t="str">
        <f t="shared" ca="1" si="1550"/>
        <v>TLT UP equity</v>
      </c>
      <c r="BF3901">
        <f t="shared" ca="1" si="1570"/>
        <v>0</v>
      </c>
      <c r="BG3901">
        <f t="shared" ca="1" si="1571"/>
        <v>1</v>
      </c>
      <c r="BI3901">
        <f t="shared" ca="1" si="1551"/>
        <v>0</v>
      </c>
      <c r="BJ3901">
        <f t="shared" ca="1" si="1552"/>
        <v>1</v>
      </c>
      <c r="BL3901">
        <f t="shared" ca="1" si="1557"/>
        <v>0</v>
      </c>
      <c r="BM3901">
        <f t="shared" ca="1" si="1558"/>
        <v>10.390669576167054</v>
      </c>
      <c r="BN3901" s="9">
        <f t="shared" ca="1" si="1547"/>
        <v>0</v>
      </c>
      <c r="BO3901" s="9">
        <f t="shared" ca="1" si="1548"/>
        <v>0.99999999999999989</v>
      </c>
      <c r="BP3901" s="9">
        <f t="shared" ca="1" si="1542"/>
        <v>0</v>
      </c>
      <c r="BQ3901" s="9">
        <f t="shared" ca="1" si="1543"/>
        <v>0.99999999999999989</v>
      </c>
      <c r="BR3901">
        <f t="shared" ca="1" si="1544"/>
        <v>1472.5636446693593</v>
      </c>
      <c r="BS3901">
        <f t="shared" ca="1" si="1545"/>
        <v>9.9093046691303144E-3</v>
      </c>
      <c r="BT3901">
        <f t="shared" ca="1" si="1546"/>
        <v>1.8055555555555555E-5</v>
      </c>
      <c r="BU3901">
        <f t="shared" ca="1" si="1525"/>
        <v>0</v>
      </c>
      <c r="BV3901">
        <f t="shared" ca="1" si="1526"/>
        <v>2.3245030589728269E-5</v>
      </c>
      <c r="BW3901" s="35">
        <f ca="1">IFERROR(VLOOKUP($B3901,OFFSET(Input!$A$1,0,MATCH(Index!BW$6&amp;" Index",Input!$1:$1,0)-1,10000,2),2,0)/100,BW3900)</f>
        <v>1.6800000000000002E-2</v>
      </c>
      <c r="BX3901">
        <f t="shared" ca="1" si="1532"/>
        <v>1.0283556690543014E-2</v>
      </c>
      <c r="BY3901">
        <f t="shared" ca="1" si="1533"/>
        <v>1.5484848335880796E-2</v>
      </c>
      <c r="BZ3901">
        <f t="shared" ca="1" si="1534"/>
        <v>2.1814329923672163E-2</v>
      </c>
      <c r="CA3901">
        <f t="shared" ca="1" si="1535"/>
        <v>5.6438527197524779</v>
      </c>
      <c r="CB3901">
        <f t="shared" ca="1" si="1536"/>
        <v>2.591609567362934E-2</v>
      </c>
      <c r="CC3901">
        <f t="shared" ca="1" si="1537"/>
        <v>5.6139825489760975</v>
      </c>
      <c r="CD3901">
        <f t="shared" ca="1" si="1538"/>
        <v>1120.5230627323933</v>
      </c>
      <c r="CE3901">
        <v>1120.5230627323799</v>
      </c>
      <c r="CF3901" t="b">
        <f t="shared" ca="1" si="1527"/>
        <v>1</v>
      </c>
    </row>
    <row r="3902" spans="2:84" x14ac:dyDescent="0.25">
      <c r="B3902" s="2">
        <v>43182</v>
      </c>
      <c r="C3902">
        <f t="shared" ca="1" si="1528"/>
        <v>0</v>
      </c>
      <c r="D3902">
        <f t="shared" ca="1" si="1529"/>
        <v>0</v>
      </c>
      <c r="E3902">
        <f ca="1">IF($B3902&lt;VLOOKUP(E$6&amp;" Equity",Param,4,0),"",IFERROR(VLOOKUP($B3902,OFFSET(Input!$A$1,0,MATCH(Index!E$6&amp;" Equity",Input!$1:$1,0)-1,10000,2),2,0),E3901))</f>
        <v>84.92</v>
      </c>
      <c r="F3902" s="33">
        <v>120.17</v>
      </c>
      <c r="H3902">
        <f ca="1">IFERROR(VLOOKUP($B3902,OFFSET(Input!$A$1,0,MATCH(Index!H$6,Input!$1:$1,0)-1,10000,2),2,0),0)</f>
        <v>0</v>
      </c>
      <c r="I3902">
        <f ca="1">IFERROR(VLOOKUP($B3902,OFFSET(Input!$A$1,0,MATCH(Index!I$6,Input!$1:$1,0)-1,10000,2),2,0),0)</f>
        <v>0</v>
      </c>
      <c r="K3902">
        <f t="shared" ca="1" si="1530"/>
        <v>120.67022302762579</v>
      </c>
      <c r="L3902" s="30">
        <f t="shared" ca="1" si="1531"/>
        <v>141.61374287691817</v>
      </c>
      <c r="N3902">
        <f t="shared" ca="1" si="1540"/>
        <v>-2.5873235649509123E-3</v>
      </c>
      <c r="O3902">
        <f t="shared" ca="1" si="1541"/>
        <v>-7.4865868821439154E-4</v>
      </c>
      <c r="Q3902">
        <f t="shared" ca="1" si="1554"/>
        <v>4.5447614608775527E-2</v>
      </c>
      <c r="R3902">
        <f t="shared" ca="1" si="1553"/>
        <v>8.3033659722095504E-2</v>
      </c>
      <c r="T3902">
        <f t="shared" ca="1" si="1564"/>
        <v>4.9186366277844132E-2</v>
      </c>
      <c r="U3902">
        <f t="shared" ca="1" si="1559"/>
        <v>8.0518770907616152E-2</v>
      </c>
      <c r="W3902">
        <f t="shared" ca="1" si="1560"/>
        <v>-0.63173127937903606</v>
      </c>
      <c r="X3902">
        <f t="shared" ca="1" si="1561"/>
        <v>-0.64773004437854587</v>
      </c>
      <c r="Z3902">
        <f t="shared" ca="1" si="1572"/>
        <v>121.54413008323095</v>
      </c>
      <c r="AA3902">
        <f t="shared" ca="1" si="1572"/>
        <v>121.74146250402063</v>
      </c>
      <c r="AB3902">
        <f t="shared" ca="1" si="1572"/>
        <v>121.76898531775024</v>
      </c>
      <c r="AC3902">
        <f t="shared" ca="1" si="1573"/>
        <v>121.76898531775024</v>
      </c>
      <c r="AE3902">
        <f ca="1">IFERROR(VLOOKUP($B3902,OFFSET(Input!$A$1,0,MATCH(Index!AE$6&amp;" Index",Input!$1:$1,0)-1,10000,2),2,0),AE3901)</f>
        <v>24.87</v>
      </c>
      <c r="AF3902">
        <f t="shared" ca="1" si="1565"/>
        <v>18.071333333333332</v>
      </c>
      <c r="AG3902">
        <f t="shared" ca="1" si="1565"/>
        <v>18.368499999999997</v>
      </c>
      <c r="AH3902">
        <f t="shared" ca="1" si="1565"/>
        <v>18.506399999999996</v>
      </c>
      <c r="AI3902">
        <f t="shared" ca="1" si="1566"/>
        <v>18.506399999999996</v>
      </c>
      <c r="AK3902">
        <f t="shared" ca="1" si="1567"/>
        <v>-1</v>
      </c>
      <c r="AL3902">
        <f t="shared" ca="1" si="1568"/>
        <v>-1</v>
      </c>
      <c r="AN3902" t="str">
        <f t="shared" ca="1" si="1576"/>
        <v>Down</v>
      </c>
      <c r="AO3902" t="str">
        <f t="shared" ca="1" si="1539"/>
        <v>Not Up</v>
      </c>
      <c r="AQ3902">
        <f t="shared" ca="1" si="1574"/>
        <v>0</v>
      </c>
      <c r="AR3902">
        <f t="shared" ca="1" si="1575"/>
        <v>1</v>
      </c>
      <c r="AT3902">
        <f t="shared" ca="1" si="1555"/>
        <v>1</v>
      </c>
      <c r="AU3902">
        <f t="shared" ca="1" si="1556"/>
        <v>0</v>
      </c>
      <c r="AW3902" s="34">
        <f t="shared" ca="1" si="1523"/>
        <v>8.9308410049112108E-2</v>
      </c>
      <c r="AX3902" s="34">
        <f t="shared" ca="1" si="1524"/>
        <v>8.6379848981696733E-2</v>
      </c>
      <c r="AY3902" s="18">
        <f t="shared" ca="1" si="1569"/>
        <v>8.9308410049112108E-2</v>
      </c>
      <c r="BA3902" s="6">
        <f t="shared" ca="1" si="1562"/>
        <v>0.55985768834653094</v>
      </c>
      <c r="BB3902">
        <f t="shared" ca="1" si="1563"/>
        <v>0.55985768834653094</v>
      </c>
      <c r="BC3902" t="str">
        <f t="shared" ca="1" si="1549"/>
        <v>HYG UP Equity</v>
      </c>
      <c r="BD3902" t="str">
        <f t="shared" ca="1" si="1550"/>
        <v>TLT UP equity</v>
      </c>
      <c r="BF3902">
        <f t="shared" ca="1" si="1570"/>
        <v>0</v>
      </c>
      <c r="BG3902">
        <f t="shared" ca="1" si="1571"/>
        <v>1</v>
      </c>
      <c r="BI3902">
        <f t="shared" ca="1" si="1551"/>
        <v>0</v>
      </c>
      <c r="BJ3902">
        <f t="shared" ca="1" si="1552"/>
        <v>1</v>
      </c>
      <c r="BL3902">
        <f t="shared" ca="1" si="1557"/>
        <v>0</v>
      </c>
      <c r="BM3902">
        <f t="shared" ca="1" si="1558"/>
        <v>10.390669576167054</v>
      </c>
      <c r="BN3902" s="9">
        <f t="shared" ca="1" si="1547"/>
        <v>0</v>
      </c>
      <c r="BO3902" s="9">
        <f t="shared" ca="1" si="1548"/>
        <v>1</v>
      </c>
      <c r="BP3902" s="9">
        <f t="shared" ca="1" si="1542"/>
        <v>0</v>
      </c>
      <c r="BQ3902" s="9">
        <f t="shared" ca="1" si="1543"/>
        <v>1</v>
      </c>
      <c r="BR3902">
        <f t="shared" ca="1" si="1544"/>
        <v>1471.4616096783375</v>
      </c>
      <c r="BS3902">
        <f t="shared" ca="1" si="1545"/>
        <v>-7.4837851322162585E-4</v>
      </c>
      <c r="BT3902">
        <f t="shared" ca="1" si="1546"/>
        <v>1.8055555555555558E-5</v>
      </c>
      <c r="BU3902">
        <f t="shared" ca="1" si="1525"/>
        <v>0</v>
      </c>
      <c r="BV3902">
        <f t="shared" ca="1" si="1526"/>
        <v>1.344340833593103E-5</v>
      </c>
      <c r="BW3902" s="35">
        <f ca="1">IFERROR(VLOOKUP($B3902,OFFSET(Input!$A$1,0,MATCH(Index!BW$6&amp;" Index",Input!$1:$1,0)-1,10000,2),2,0)/100,BW3901)</f>
        <v>1.6800000000000002E-2</v>
      </c>
      <c r="BX3902">
        <f t="shared" ca="1" si="1532"/>
        <v>1.2686766752310277E-2</v>
      </c>
      <c r="BY3902">
        <f t="shared" ca="1" si="1533"/>
        <v>1.5562820315727685E-2</v>
      </c>
      <c r="BZ3902">
        <f t="shared" ca="1" si="1534"/>
        <v>1.9500663731796923E-2</v>
      </c>
      <c r="CA3902">
        <f t="shared" ca="1" si="1535"/>
        <v>-0.52584943235170267</v>
      </c>
      <c r="CB3902">
        <f t="shared" ca="1" si="1536"/>
        <v>1.5063649082139625E-2</v>
      </c>
      <c r="CC3902">
        <f t="shared" ca="1" si="1537"/>
        <v>-0.54966200477008331</v>
      </c>
      <c r="CD3902">
        <f t="shared" ca="1" si="1538"/>
        <v>1119.9734007276234</v>
      </c>
      <c r="CE3902">
        <v>1119.9734007276099</v>
      </c>
      <c r="CF3902" t="b">
        <f t="shared" ca="1" si="1527"/>
        <v>1</v>
      </c>
    </row>
    <row r="3903" spans="2:84" x14ac:dyDescent="0.25">
      <c r="B3903" s="2">
        <v>43185</v>
      </c>
      <c r="C3903">
        <f t="shared" ca="1" si="1528"/>
        <v>0</v>
      </c>
      <c r="D3903">
        <f t="shared" ca="1" si="1529"/>
        <v>0</v>
      </c>
      <c r="E3903">
        <f ca="1">IF($B3903&lt;VLOOKUP(E$6&amp;" Equity",Param,4,0),"",IFERROR(VLOOKUP($B3903,OFFSET(Input!$A$1,0,MATCH(Index!E$6&amp;" Equity",Input!$1:$1,0)-1,10000,2),2,0),E3902))</f>
        <v>85.47</v>
      </c>
      <c r="F3903" s="33">
        <v>119.71</v>
      </c>
      <c r="H3903">
        <f ca="1">IFERROR(VLOOKUP($B3903,OFFSET(Input!$A$1,0,MATCH(Index!H$6,Input!$1:$1,0)-1,10000,2),2,0),0)</f>
        <v>0</v>
      </c>
      <c r="I3903">
        <f ca="1">IFERROR(VLOOKUP($B3903,OFFSET(Input!$A$1,0,MATCH(Index!I$6,Input!$1:$1,0)-1,10000,2),2,0),0)</f>
        <v>0</v>
      </c>
      <c r="K3903">
        <f t="shared" ca="1" si="1530"/>
        <v>121.45176592288244</v>
      </c>
      <c r="L3903" s="30">
        <f t="shared" ca="1" si="1531"/>
        <v>141.07165814925415</v>
      </c>
      <c r="N3903">
        <f t="shared" ca="1" si="1540"/>
        <v>6.4558003428712932E-3</v>
      </c>
      <c r="O3903">
        <f t="shared" ca="1" si="1541"/>
        <v>-3.8352556599300851E-3</v>
      </c>
      <c r="Q3903">
        <f t="shared" ca="1" si="1554"/>
        <v>5.5217506490894838E-2</v>
      </c>
      <c r="R3903">
        <f t="shared" ca="1" si="1553"/>
        <v>8.0199297766999453E-2</v>
      </c>
      <c r="T3903">
        <f t="shared" ca="1" si="1564"/>
        <v>5.3912085539657213E-2</v>
      </c>
      <c r="U3903">
        <f t="shared" ca="1" si="1559"/>
        <v>8.1652703727055173E-2</v>
      </c>
      <c r="W3903">
        <f t="shared" ca="1" si="1560"/>
        <v>-0.62595665944922219</v>
      </c>
      <c r="X3903">
        <f t="shared" ca="1" si="1561"/>
        <v>-0.65529629426208691</v>
      </c>
      <c r="Z3903">
        <f t="shared" ca="1" si="1572"/>
        <v>121.47876467744587</v>
      </c>
      <c r="AA3903">
        <f t="shared" ca="1" si="1572"/>
        <v>121.68995060356562</v>
      </c>
      <c r="AB3903">
        <f t="shared" ca="1" si="1572"/>
        <v>121.73287095816913</v>
      </c>
      <c r="AC3903">
        <f t="shared" ca="1" si="1573"/>
        <v>121.73287095816913</v>
      </c>
      <c r="AE3903">
        <f ca="1">IFERROR(VLOOKUP($B3903,OFFSET(Input!$A$1,0,MATCH(Index!AE$6&amp;" Index",Input!$1:$1,0)-1,10000,2),2,0),AE3902)</f>
        <v>21.03</v>
      </c>
      <c r="AF3903">
        <f t="shared" ref="AF3903:AH3934" ca="1" si="1577">AVERAGE(OFFSET($AE3903,0,0,-AF$5,1))</f>
        <v>18.224666666666668</v>
      </c>
      <c r="AG3903">
        <f t="shared" ca="1" si="1577"/>
        <v>18.629999999999995</v>
      </c>
      <c r="AH3903">
        <f t="shared" ca="1" si="1577"/>
        <v>18.569199999999995</v>
      </c>
      <c r="AI3903">
        <f t="shared" ca="1" si="1566"/>
        <v>18.629999999999995</v>
      </c>
      <c r="AK3903">
        <f t="shared" ca="1" si="1567"/>
        <v>-1</v>
      </c>
      <c r="AL3903">
        <f t="shared" ca="1" si="1568"/>
        <v>-1</v>
      </c>
      <c r="AN3903" t="str">
        <f t="shared" ca="1" si="1576"/>
        <v>Down</v>
      </c>
      <c r="AO3903" t="str">
        <f t="shared" ca="1" si="1539"/>
        <v>Not Up</v>
      </c>
      <c r="AQ3903">
        <f t="shared" ca="1" si="1574"/>
        <v>0</v>
      </c>
      <c r="AR3903">
        <f t="shared" ca="1" si="1575"/>
        <v>1</v>
      </c>
      <c r="AT3903">
        <f t="shared" ca="1" si="1555"/>
        <v>1</v>
      </c>
      <c r="AU3903">
        <f t="shared" ca="1" si="1556"/>
        <v>0</v>
      </c>
      <c r="AW3903" s="34">
        <f t="shared" ca="1" si="1523"/>
        <v>8.3033659722095504E-2</v>
      </c>
      <c r="AX3903" s="34">
        <f t="shared" ca="1" si="1524"/>
        <v>8.0518770907616152E-2</v>
      </c>
      <c r="AY3903" s="18">
        <f t="shared" ca="1" si="1569"/>
        <v>8.3033659722095504E-2</v>
      </c>
      <c r="BA3903" s="6">
        <f t="shared" ca="1" si="1562"/>
        <v>0.60216543709315573</v>
      </c>
      <c r="BB3903">
        <f t="shared" ca="1" si="1563"/>
        <v>0.55985768834653094</v>
      </c>
      <c r="BC3903" t="str">
        <f t="shared" ca="1" si="1549"/>
        <v>HYG UP Equity</v>
      </c>
      <c r="BD3903" t="str">
        <f t="shared" ca="1" si="1550"/>
        <v>TLT UP equity</v>
      </c>
      <c r="BF3903">
        <f t="shared" ca="1" si="1570"/>
        <v>0</v>
      </c>
      <c r="BG3903">
        <f t="shared" ca="1" si="1571"/>
        <v>1</v>
      </c>
      <c r="BI3903">
        <f t="shared" ca="1" si="1551"/>
        <v>0</v>
      </c>
      <c r="BJ3903">
        <f t="shared" ca="1" si="1552"/>
        <v>1</v>
      </c>
      <c r="BL3903">
        <f t="shared" ca="1" si="1557"/>
        <v>0</v>
      </c>
      <c r="BM3903">
        <f t="shared" ca="1" si="1558"/>
        <v>10.390669576167054</v>
      </c>
      <c r="BN3903" s="9">
        <f t="shared" ca="1" si="1547"/>
        <v>0</v>
      </c>
      <c r="BO3903" s="9">
        <f t="shared" ca="1" si="1548"/>
        <v>1</v>
      </c>
      <c r="BP3903" s="9">
        <f t="shared" ca="1" si="1542"/>
        <v>0</v>
      </c>
      <c r="BQ3903" s="9">
        <f t="shared" ca="1" si="1543"/>
        <v>1</v>
      </c>
      <c r="BR3903">
        <f t="shared" ca="1" si="1544"/>
        <v>1465.8289863908942</v>
      </c>
      <c r="BS3903">
        <f t="shared" ca="1" si="1545"/>
        <v>-3.8279104601814939E-3</v>
      </c>
      <c r="BT3903">
        <f t="shared" ca="1" si="1546"/>
        <v>5.4166666666666671E-5</v>
      </c>
      <c r="BU3903">
        <f t="shared" ca="1" si="1525"/>
        <v>0</v>
      </c>
      <c r="BV3903">
        <f t="shared" ca="1" si="1526"/>
        <v>0</v>
      </c>
      <c r="BW3903" s="35">
        <f ca="1">IFERROR(VLOOKUP($B3903,OFFSET(Input!$A$1,0,MATCH(Index!BW$6&amp;" Index",Input!$1:$1,0)-1,10000,2),2,0)/100,BW3902)</f>
        <v>1.6800000000000002E-2</v>
      </c>
      <c r="BX3903">
        <f t="shared" ca="1" si="1532"/>
        <v>3.3963893120135889E-2</v>
      </c>
      <c r="BY3903">
        <f t="shared" ca="1" si="1533"/>
        <v>4.6665558363650973E-2</v>
      </c>
      <c r="BZ3903">
        <f t="shared" ca="1" si="1534"/>
        <v>6.901267542213145E-2</v>
      </c>
      <c r="CA3903">
        <f t="shared" ca="1" si="1535"/>
        <v>-2.4001983091025432</v>
      </c>
      <c r="CB3903">
        <f t="shared" ca="1" si="1536"/>
        <v>0</v>
      </c>
      <c r="CC3903">
        <f t="shared" ca="1" si="1537"/>
        <v>-2.4118150851641986</v>
      </c>
      <c r="CD3903">
        <f t="shared" ca="1" si="1538"/>
        <v>1117.5615856424592</v>
      </c>
      <c r="CE3903">
        <v>1117.5615856424499</v>
      </c>
      <c r="CF3903" t="b">
        <f t="shared" ca="1" si="1527"/>
        <v>1</v>
      </c>
    </row>
    <row r="3904" spans="2:84" x14ac:dyDescent="0.25">
      <c r="B3904" s="2">
        <v>43186</v>
      </c>
      <c r="C3904">
        <f t="shared" ca="1" si="1528"/>
        <v>0</v>
      </c>
      <c r="D3904">
        <f t="shared" ca="1" si="1529"/>
        <v>0</v>
      </c>
      <c r="E3904">
        <f ca="1">IF($B3904&lt;VLOOKUP(E$6&amp;" Equity",Param,4,0),"",IFERROR(VLOOKUP($B3904,OFFSET(Input!$A$1,0,MATCH(Index!E$6&amp;" Equity",Input!$1:$1,0)-1,10000,2),2,0),E3903))</f>
        <v>85.39</v>
      </c>
      <c r="F3904" s="33">
        <v>120.99</v>
      </c>
      <c r="H3904">
        <f ca="1">IFERROR(VLOOKUP($B3904,OFFSET(Input!$A$1,0,MATCH(Index!H$6,Input!$1:$1,0)-1,10000,2),2,0),0)</f>
        <v>0</v>
      </c>
      <c r="I3904">
        <f ca="1">IFERROR(VLOOKUP($B3904,OFFSET(Input!$A$1,0,MATCH(Index!I$6,Input!$1:$1,0)-1,10000,2),2,0),0)</f>
        <v>0</v>
      </c>
      <c r="K3904">
        <f t="shared" ca="1" si="1530"/>
        <v>121.33808695629966</v>
      </c>
      <c r="L3904" s="30">
        <f t="shared" ca="1" si="1531"/>
        <v>142.58006782623221</v>
      </c>
      <c r="N3904">
        <f t="shared" ca="1" si="1540"/>
        <v>-9.3643925841178021E-4</v>
      </c>
      <c r="O3904">
        <f t="shared" ca="1" si="1541"/>
        <v>1.0635746290107934E-2</v>
      </c>
      <c r="Q3904">
        <f t="shared" ca="1" si="1554"/>
        <v>5.3117739169050528E-2</v>
      </c>
      <c r="R3904">
        <f t="shared" ca="1" si="1553"/>
        <v>9.2955404391056456E-2</v>
      </c>
      <c r="T3904">
        <f t="shared" ca="1" si="1564"/>
        <v>5.3181994372204368E-2</v>
      </c>
      <c r="U3904">
        <f t="shared" ca="1" si="1559"/>
        <v>8.9812862855185666E-2</v>
      </c>
      <c r="W3904">
        <f t="shared" ca="1" si="1560"/>
        <v>-0.53118016687623315</v>
      </c>
      <c r="X3904">
        <f t="shared" ca="1" si="1561"/>
        <v>-0.64031651107754251</v>
      </c>
      <c r="Z3904">
        <f t="shared" ca="1" si="1572"/>
        <v>121.44039802622414</v>
      </c>
      <c r="AA3904">
        <f t="shared" ca="1" si="1572"/>
        <v>121.64903096283808</v>
      </c>
      <c r="AB3904">
        <f t="shared" ca="1" si="1572"/>
        <v>121.70919330920123</v>
      </c>
      <c r="AC3904">
        <f t="shared" ca="1" si="1573"/>
        <v>121.70919330920123</v>
      </c>
      <c r="AE3904">
        <f ca="1">IFERROR(VLOOKUP($B3904,OFFSET(Input!$A$1,0,MATCH(Index!AE$6&amp;" Index",Input!$1:$1,0)-1,10000,2),2,0),AE3903)</f>
        <v>22.5</v>
      </c>
      <c r="AF3904">
        <f t="shared" ca="1" si="1577"/>
        <v>18.500666666666667</v>
      </c>
      <c r="AG3904">
        <f t="shared" ca="1" si="1577"/>
        <v>18.825499999999998</v>
      </c>
      <c r="AH3904">
        <f t="shared" ca="1" si="1577"/>
        <v>18.645199999999999</v>
      </c>
      <c r="AI3904">
        <f t="shared" ca="1" si="1566"/>
        <v>18.825499999999998</v>
      </c>
      <c r="AK3904">
        <f t="shared" ca="1" si="1567"/>
        <v>-1</v>
      </c>
      <c r="AL3904">
        <f t="shared" ca="1" si="1568"/>
        <v>-1</v>
      </c>
      <c r="AN3904" t="str">
        <f t="shared" ca="1" si="1576"/>
        <v>Down</v>
      </c>
      <c r="AO3904" t="str">
        <f t="shared" ca="1" si="1539"/>
        <v>Not Up</v>
      </c>
      <c r="AQ3904">
        <f t="shared" ca="1" si="1574"/>
        <v>0</v>
      </c>
      <c r="AR3904">
        <f t="shared" ca="1" si="1575"/>
        <v>1</v>
      </c>
      <c r="AT3904">
        <f t="shared" ca="1" si="1555"/>
        <v>1</v>
      </c>
      <c r="AU3904">
        <f t="shared" ca="1" si="1556"/>
        <v>0</v>
      </c>
      <c r="AW3904" s="34">
        <f t="shared" ca="1" si="1523"/>
        <v>8.0199297766999453E-2</v>
      </c>
      <c r="AX3904" s="34">
        <f t="shared" ca="1" si="1524"/>
        <v>8.1652703727055173E-2</v>
      </c>
      <c r="AY3904" s="18">
        <f t="shared" ca="1" si="1569"/>
        <v>8.1652703727055173E-2</v>
      </c>
      <c r="BA3904" s="6">
        <f t="shared" ca="1" si="1562"/>
        <v>0.61234959429068825</v>
      </c>
      <c r="BB3904">
        <f t="shared" ca="1" si="1563"/>
        <v>0.55985768834653094</v>
      </c>
      <c r="BC3904" t="str">
        <f t="shared" ca="1" si="1549"/>
        <v>HYG UP Equity</v>
      </c>
      <c r="BD3904" t="str">
        <f t="shared" ca="1" si="1550"/>
        <v>TLT UP equity</v>
      </c>
      <c r="BF3904">
        <f t="shared" ca="1" si="1570"/>
        <v>0</v>
      </c>
      <c r="BG3904">
        <f t="shared" ca="1" si="1571"/>
        <v>1</v>
      </c>
      <c r="BI3904">
        <f t="shared" ca="1" si="1551"/>
        <v>0</v>
      </c>
      <c r="BJ3904">
        <f t="shared" ca="1" si="1552"/>
        <v>1</v>
      </c>
      <c r="BL3904">
        <f t="shared" ca="1" si="1557"/>
        <v>0</v>
      </c>
      <c r="BM3904">
        <f t="shared" ca="1" si="1558"/>
        <v>10.390669576167054</v>
      </c>
      <c r="BN3904" s="9">
        <f t="shared" ca="1" si="1547"/>
        <v>0</v>
      </c>
      <c r="BO3904" s="9">
        <f t="shared" ca="1" si="1548"/>
        <v>0.99999999999999989</v>
      </c>
      <c r="BP3904" s="9">
        <f t="shared" ca="1" si="1542"/>
        <v>0</v>
      </c>
      <c r="BQ3904" s="9">
        <f t="shared" ca="1" si="1543"/>
        <v>0.99999999999999989</v>
      </c>
      <c r="BR3904">
        <f t="shared" ca="1" si="1544"/>
        <v>1481.5023729298662</v>
      </c>
      <c r="BS3904">
        <f t="shared" ca="1" si="1545"/>
        <v>1.0692506891654796E-2</v>
      </c>
      <c r="BT3904">
        <f t="shared" ca="1" si="1546"/>
        <v>1.8055555555555555E-5</v>
      </c>
      <c r="BU3904">
        <f t="shared" ca="1" si="1525"/>
        <v>0</v>
      </c>
      <c r="BV3904">
        <f t="shared" ca="1" si="1526"/>
        <v>0</v>
      </c>
      <c r="BW3904" s="35">
        <f ca="1">IFERROR(VLOOKUP($B3904,OFFSET(Input!$A$1,0,MATCH(Index!BW$6&amp;" Index",Input!$1:$1,0)-1,10000,2),2,0)/100,BW3903)</f>
        <v>1.6800000000000002E-2</v>
      </c>
      <c r="BX3904">
        <f t="shared" ca="1" si="1532"/>
        <v>1.1296917773603778E-2</v>
      </c>
      <c r="BY3904">
        <f t="shared" ca="1" si="1533"/>
        <v>1.5521688689478601E-2</v>
      </c>
      <c r="BZ3904">
        <f t="shared" ca="1" si="1534"/>
        <v>2.2954686520256791E-2</v>
      </c>
      <c r="CA3904">
        <f t="shared" ca="1" si="1535"/>
        <v>6.6900390174673463</v>
      </c>
      <c r="CB3904">
        <f t="shared" ca="1" si="1536"/>
        <v>0</v>
      </c>
      <c r="CC3904">
        <f t="shared" ca="1" si="1537"/>
        <v>6.6861750975245213</v>
      </c>
      <c r="CD3904">
        <f t="shared" ca="1" si="1538"/>
        <v>1124.2477607399837</v>
      </c>
      <c r="CE3904">
        <v>1124.2477607399701</v>
      </c>
      <c r="CF3904" t="b">
        <f t="shared" ca="1" si="1527"/>
        <v>1</v>
      </c>
    </row>
    <row r="3905" spans="2:84" x14ac:dyDescent="0.25">
      <c r="B3905" s="2">
        <v>43187</v>
      </c>
      <c r="C3905">
        <f t="shared" ca="1" si="1528"/>
        <v>0</v>
      </c>
      <c r="D3905">
        <f t="shared" ca="1" si="1529"/>
        <v>0</v>
      </c>
      <c r="E3905">
        <f ca="1">IF($B3905&lt;VLOOKUP(E$6&amp;" Equity",Param,4,0),"",IFERROR(VLOOKUP($B3905,OFFSET(Input!$A$1,0,MATCH(Index!E$6&amp;" Equity",Input!$1:$1,0)-1,10000,2),2,0),E3904))</f>
        <v>85.35</v>
      </c>
      <c r="F3905" s="33">
        <v>121.31</v>
      </c>
      <c r="H3905">
        <f ca="1">IFERROR(VLOOKUP($B3905,OFFSET(Input!$A$1,0,MATCH(Index!H$6,Input!$1:$1,0)-1,10000,2),2,0),0)</f>
        <v>0</v>
      </c>
      <c r="I3905">
        <f ca="1">IFERROR(VLOOKUP($B3905,OFFSET(Input!$A$1,0,MATCH(Index!I$6,Input!$1:$1,0)-1,10000,2),2,0),0)</f>
        <v>0</v>
      </c>
      <c r="K3905">
        <f t="shared" ca="1" si="1530"/>
        <v>121.28124747300826</v>
      </c>
      <c r="L3905" s="30">
        <f t="shared" ca="1" si="1531"/>
        <v>142.95717024547676</v>
      </c>
      <c r="N3905">
        <f t="shared" ca="1" si="1540"/>
        <v>-4.685486790651889E-4</v>
      </c>
      <c r="O3905">
        <f t="shared" ca="1" si="1541"/>
        <v>2.6413552294416967E-3</v>
      </c>
      <c r="Q3905">
        <f t="shared" ca="1" si="1554"/>
        <v>5.2845462860118528E-2</v>
      </c>
      <c r="R3905">
        <f t="shared" ca="1" si="1553"/>
        <v>8.2933252404159621E-2</v>
      </c>
      <c r="T3905">
        <f t="shared" ca="1" si="1564"/>
        <v>5.2938292359218153E-2</v>
      </c>
      <c r="U3905">
        <f t="shared" ca="1" si="1559"/>
        <v>8.7455478820947757E-2</v>
      </c>
      <c r="W3905">
        <f t="shared" ca="1" si="1560"/>
        <v>-0.54664565319312286</v>
      </c>
      <c r="X3905">
        <f t="shared" ca="1" si="1561"/>
        <v>-0.63798056986744778</v>
      </c>
      <c r="Z3905">
        <f t="shared" ca="1" si="1572"/>
        <v>121.41055729749618</v>
      </c>
      <c r="AA3905">
        <f t="shared" ca="1" si="1572"/>
        <v>121.61446894380406</v>
      </c>
      <c r="AB3905">
        <f t="shared" ca="1" si="1572"/>
        <v>121.70532111096101</v>
      </c>
      <c r="AC3905">
        <f t="shared" ca="1" si="1573"/>
        <v>121.70532111096101</v>
      </c>
      <c r="AE3905">
        <f ca="1">IFERROR(VLOOKUP($B3905,OFFSET(Input!$A$1,0,MATCH(Index!AE$6&amp;" Index",Input!$1:$1,0)-1,10000,2),2,0),AE3904)</f>
        <v>22.87</v>
      </c>
      <c r="AF3905">
        <f t="shared" ca="1" si="1577"/>
        <v>18.841333333333335</v>
      </c>
      <c r="AG3905">
        <f t="shared" ca="1" si="1577"/>
        <v>18.976499999999998</v>
      </c>
      <c r="AH3905">
        <f t="shared" ca="1" si="1577"/>
        <v>18.759199999999996</v>
      </c>
      <c r="AI3905">
        <f t="shared" ca="1" si="1566"/>
        <v>18.976499999999998</v>
      </c>
      <c r="AK3905">
        <f t="shared" ca="1" si="1567"/>
        <v>-1</v>
      </c>
      <c r="AL3905">
        <f t="shared" ca="1" si="1568"/>
        <v>-1</v>
      </c>
      <c r="AN3905" t="str">
        <f t="shared" ca="1" si="1576"/>
        <v>Down</v>
      </c>
      <c r="AO3905" t="str">
        <f t="shared" ca="1" si="1539"/>
        <v>Not Up</v>
      </c>
      <c r="AQ3905">
        <f t="shared" ca="1" si="1574"/>
        <v>0</v>
      </c>
      <c r="AR3905">
        <f t="shared" ca="1" si="1575"/>
        <v>1</v>
      </c>
      <c r="AT3905">
        <f t="shared" ca="1" si="1555"/>
        <v>1</v>
      </c>
      <c r="AU3905">
        <f t="shared" ca="1" si="1556"/>
        <v>0</v>
      </c>
      <c r="AW3905" s="34">
        <f t="shared" ca="1" si="1523"/>
        <v>9.2955404391056456E-2</v>
      </c>
      <c r="AX3905" s="34">
        <f t="shared" ca="1" si="1524"/>
        <v>8.9812862855185666E-2</v>
      </c>
      <c r="AY3905" s="18">
        <f t="shared" ca="1" si="1569"/>
        <v>9.2955404391056456E-2</v>
      </c>
      <c r="BA3905" s="6">
        <f t="shared" ca="1" si="1562"/>
        <v>0.53789234017694909</v>
      </c>
      <c r="BB3905">
        <f t="shared" ca="1" si="1563"/>
        <v>0.55985768834653094</v>
      </c>
      <c r="BC3905" t="str">
        <f t="shared" ca="1" si="1549"/>
        <v>HYG UP Equity</v>
      </c>
      <c r="BD3905" t="str">
        <f t="shared" ca="1" si="1550"/>
        <v>TLT UP equity</v>
      </c>
      <c r="BF3905">
        <f t="shared" ca="1" si="1570"/>
        <v>0</v>
      </c>
      <c r="BG3905">
        <f t="shared" ca="1" si="1571"/>
        <v>1</v>
      </c>
      <c r="BI3905">
        <f t="shared" ca="1" si="1551"/>
        <v>0</v>
      </c>
      <c r="BJ3905">
        <f t="shared" ca="1" si="1552"/>
        <v>1</v>
      </c>
      <c r="BL3905">
        <f t="shared" ca="1" si="1557"/>
        <v>0</v>
      </c>
      <c r="BM3905">
        <f t="shared" ca="1" si="1558"/>
        <v>10.390669576167054</v>
      </c>
      <c r="BN3905" s="9">
        <f t="shared" ca="1" si="1547"/>
        <v>0</v>
      </c>
      <c r="BO3905" s="9">
        <f t="shared" ca="1" si="1548"/>
        <v>1</v>
      </c>
      <c r="BP3905" s="9">
        <f t="shared" ca="1" si="1542"/>
        <v>0</v>
      </c>
      <c r="BQ3905" s="9">
        <f t="shared" ca="1" si="1543"/>
        <v>1</v>
      </c>
      <c r="BR3905">
        <f t="shared" ca="1" si="1544"/>
        <v>1485.4207195646095</v>
      </c>
      <c r="BS3905">
        <f t="shared" ca="1" si="1545"/>
        <v>2.6448466815440774E-3</v>
      </c>
      <c r="BT3905">
        <f t="shared" ca="1" si="1546"/>
        <v>1.8055555555555558E-5</v>
      </c>
      <c r="BU3905">
        <f t="shared" ca="1" si="1525"/>
        <v>0</v>
      </c>
      <c r="BV3905">
        <f t="shared" ca="1" si="1526"/>
        <v>0</v>
      </c>
      <c r="BW3905" s="35">
        <f ca="1">IFERROR(VLOOKUP($B3905,OFFSET(Input!$A$1,0,MATCH(Index!BW$6&amp;" Index",Input!$1:$1,0)-1,10000,2),2,0)/100,BW3904)</f>
        <v>1.6800000000000002E-2</v>
      </c>
      <c r="BX3905">
        <f t="shared" ca="1" si="1532"/>
        <v>1.1364505252689535E-2</v>
      </c>
      <c r="BY3905">
        <f t="shared" ca="1" si="1533"/>
        <v>1.5614552232499775E-2</v>
      </c>
      <c r="BZ3905">
        <f t="shared" ca="1" si="1534"/>
        <v>2.3092020386555525E-2</v>
      </c>
      <c r="CA3905">
        <f t="shared" ca="1" si="1535"/>
        <v>1.6647160987365868</v>
      </c>
      <c r="CB3905">
        <f t="shared" ca="1" si="1536"/>
        <v>0</v>
      </c>
      <c r="CC3905">
        <f t="shared" ca="1" si="1537"/>
        <v>1.6608290616379529</v>
      </c>
      <c r="CD3905">
        <f t="shared" ca="1" si="1538"/>
        <v>1125.9085898016217</v>
      </c>
      <c r="CE3905">
        <v>1125.9085898016101</v>
      </c>
      <c r="CF3905" t="b">
        <f t="shared" ca="1" si="1527"/>
        <v>1</v>
      </c>
    </row>
    <row r="3906" spans="2:84" x14ac:dyDescent="0.25">
      <c r="B3906" s="2">
        <v>43188</v>
      </c>
      <c r="C3906">
        <f t="shared" ca="1" si="1528"/>
        <v>0</v>
      </c>
      <c r="D3906">
        <f t="shared" ca="1" si="1529"/>
        <v>0</v>
      </c>
      <c r="E3906">
        <f ca="1">IF($B3906&lt;VLOOKUP(E$6&amp;" Equity",Param,4,0),"",IFERROR(VLOOKUP($B3906,OFFSET(Input!$A$1,0,MATCH(Index!E$6&amp;" Equity",Input!$1:$1,0)-1,10000,2),2,0),E3905))</f>
        <v>85.64</v>
      </c>
      <c r="F3906" s="33">
        <v>121.9</v>
      </c>
      <c r="H3906">
        <f ca="1">IFERROR(VLOOKUP($B3906,OFFSET(Input!$A$1,0,MATCH(Index!H$6,Input!$1:$1,0)-1,10000,2),2,0),0)</f>
        <v>0</v>
      </c>
      <c r="I3906">
        <f ca="1">IFERROR(VLOOKUP($B3906,OFFSET(Input!$A$1,0,MATCH(Index!I$6,Input!$1:$1,0)-1,10000,2),2,0),0)</f>
        <v>0</v>
      </c>
      <c r="K3906">
        <f t="shared" ca="1" si="1530"/>
        <v>121.69333372687086</v>
      </c>
      <c r="L3906" s="30">
        <f t="shared" ca="1" si="1531"/>
        <v>143.65245283095885</v>
      </c>
      <c r="N3906">
        <f t="shared" ca="1" si="1540"/>
        <v>3.3920144810324262E-3</v>
      </c>
      <c r="O3906">
        <f t="shared" ca="1" si="1541"/>
        <v>4.8517837043978492E-3</v>
      </c>
      <c r="Q3906">
        <f t="shared" ca="1" si="1554"/>
        <v>5.5409423973600908E-2</v>
      </c>
      <c r="R3906">
        <f t="shared" ca="1" si="1553"/>
        <v>8.6435683853437612E-2</v>
      </c>
      <c r="T3906">
        <f t="shared" ca="1" si="1564"/>
        <v>4.8939466059879387E-2</v>
      </c>
      <c r="U3906">
        <f t="shared" ca="1" si="1559"/>
        <v>8.5815247814829215E-2</v>
      </c>
      <c r="W3906">
        <f t="shared" ca="1" si="1560"/>
        <v>-0.41363219761330783</v>
      </c>
      <c r="X3906">
        <f t="shared" ca="1" si="1561"/>
        <v>-0.51905868621557816</v>
      </c>
      <c r="Z3906">
        <f t="shared" ca="1" si="1572"/>
        <v>121.41339927166075</v>
      </c>
      <c r="AA3906">
        <f t="shared" ca="1" si="1572"/>
        <v>121.64075720482633</v>
      </c>
      <c r="AB3906">
        <f t="shared" ca="1" si="1572"/>
        <v>121.71453558902003</v>
      </c>
      <c r="AC3906">
        <f t="shared" ca="1" si="1573"/>
        <v>121.71453558902003</v>
      </c>
      <c r="AE3906">
        <f ca="1">IFERROR(VLOOKUP($B3906,OFFSET(Input!$A$1,0,MATCH(Index!AE$6&amp;" Index",Input!$1:$1,0)-1,10000,2),2,0),AE3905)</f>
        <v>19.97</v>
      </c>
      <c r="AF3906">
        <f t="shared" ca="1" si="1577"/>
        <v>19.069999999999997</v>
      </c>
      <c r="AG3906">
        <f t="shared" ca="1" si="1577"/>
        <v>18.851499999999998</v>
      </c>
      <c r="AH3906">
        <f t="shared" ca="1" si="1577"/>
        <v>18.809200000000001</v>
      </c>
      <c r="AI3906">
        <f t="shared" ca="1" si="1566"/>
        <v>18.851499999999998</v>
      </c>
      <c r="AK3906">
        <f t="shared" ca="1" si="1567"/>
        <v>-1</v>
      </c>
      <c r="AL3906">
        <f t="shared" ca="1" si="1568"/>
        <v>1</v>
      </c>
      <c r="AN3906" t="str">
        <f t="shared" ca="1" si="1576"/>
        <v>Down</v>
      </c>
      <c r="AO3906" t="str">
        <f t="shared" ca="1" si="1539"/>
        <v>Not Up</v>
      </c>
      <c r="AQ3906">
        <f t="shared" ca="1" si="1574"/>
        <v>0</v>
      </c>
      <c r="AR3906">
        <f t="shared" ca="1" si="1575"/>
        <v>1</v>
      </c>
      <c r="AT3906">
        <f t="shared" ca="1" si="1555"/>
        <v>1</v>
      </c>
      <c r="AU3906">
        <f t="shared" ca="1" si="1556"/>
        <v>0</v>
      </c>
      <c r="AW3906" s="34">
        <f t="shared" ca="1" si="1523"/>
        <v>8.2933252404159621E-2</v>
      </c>
      <c r="AX3906" s="34">
        <f t="shared" ca="1" si="1524"/>
        <v>8.7455478820947757E-2</v>
      </c>
      <c r="AY3906" s="18">
        <f t="shared" ca="1" si="1569"/>
        <v>8.7455478820947757E-2</v>
      </c>
      <c r="BA3906" s="6">
        <f t="shared" ca="1" si="1562"/>
        <v>0.57171946999875967</v>
      </c>
      <c r="BB3906">
        <f t="shared" ca="1" si="1563"/>
        <v>0.55985768834653094</v>
      </c>
      <c r="BC3906" t="str">
        <f t="shared" ca="1" si="1549"/>
        <v>HYG UP Equity</v>
      </c>
      <c r="BD3906" t="str">
        <f t="shared" ca="1" si="1550"/>
        <v>TLT UP equity</v>
      </c>
      <c r="BF3906">
        <f t="shared" ca="1" si="1570"/>
        <v>0</v>
      </c>
      <c r="BG3906">
        <f t="shared" ca="1" si="1571"/>
        <v>1</v>
      </c>
      <c r="BI3906">
        <f t="shared" ca="1" si="1551"/>
        <v>0</v>
      </c>
      <c r="BJ3906">
        <f t="shared" ca="1" si="1552"/>
        <v>1</v>
      </c>
      <c r="BL3906">
        <f t="shared" ca="1" si="1557"/>
        <v>0</v>
      </c>
      <c r="BM3906">
        <f t="shared" ca="1" si="1558"/>
        <v>10.390669576167054</v>
      </c>
      <c r="BN3906" s="9">
        <f t="shared" ca="1" si="1547"/>
        <v>0</v>
      </c>
      <c r="BO3906" s="9">
        <f t="shared" ca="1" si="1548"/>
        <v>1</v>
      </c>
      <c r="BP3906" s="9">
        <f t="shared" ca="1" si="1542"/>
        <v>0</v>
      </c>
      <c r="BQ3906" s="9">
        <f t="shared" ca="1" si="1543"/>
        <v>1</v>
      </c>
      <c r="BR3906">
        <f t="shared" ca="1" si="1544"/>
        <v>1492.6451711724169</v>
      </c>
      <c r="BS3906">
        <f t="shared" ca="1" si="1545"/>
        <v>4.8635726650729794E-3</v>
      </c>
      <c r="BT3906">
        <f t="shared" ca="1" si="1546"/>
        <v>1.8055555555555558E-5</v>
      </c>
      <c r="BU3906">
        <f t="shared" ca="1" si="1525"/>
        <v>0</v>
      </c>
      <c r="BV3906">
        <f t="shared" ca="1" si="1526"/>
        <v>0</v>
      </c>
      <c r="BW3906" s="35">
        <f ca="1">IFERROR(VLOOKUP($B3906,OFFSET(Input!$A$1,0,MATCH(Index!BW$6&amp;" Index",Input!$1:$1,0)-1,10000,2),2,0)/100,BW3905)</f>
        <v>1.6800000000000002E-2</v>
      </c>
      <c r="BX3906">
        <f t="shared" ca="1" si="1532"/>
        <v>1.1381293812341528E-2</v>
      </c>
      <c r="BY3906">
        <f t="shared" ca="1" si="1533"/>
        <v>1.5637619302800301E-2</v>
      </c>
      <c r="BZ3906">
        <f t="shared" ca="1" si="1534"/>
        <v>2.312613377320322E-2</v>
      </c>
      <c r="CA3906">
        <f t="shared" ca="1" si="1535"/>
        <v>3.0657461249834861</v>
      </c>
      <c r="CB3906">
        <f t="shared" ca="1" si="1536"/>
        <v>0</v>
      </c>
      <c r="CC3906">
        <f t="shared" ca="1" si="1537"/>
        <v>3.0618533456415471</v>
      </c>
      <c r="CD3906">
        <f t="shared" ca="1" si="1538"/>
        <v>1128.9704431472633</v>
      </c>
      <c r="CE3906">
        <v>1128.9704431472501</v>
      </c>
      <c r="CF3906" t="b">
        <f t="shared" ca="1" si="1527"/>
        <v>1</v>
      </c>
    </row>
    <row r="3907" spans="2:84" x14ac:dyDescent="0.25">
      <c r="B3907" s="2">
        <v>43192</v>
      </c>
      <c r="C3907">
        <f t="shared" ca="1" si="1528"/>
        <v>1</v>
      </c>
      <c r="D3907">
        <f t="shared" ca="1" si="1529"/>
        <v>0</v>
      </c>
      <c r="E3907">
        <f ca="1">IF($B3907&lt;VLOOKUP(E$6&amp;" Equity",Param,4,0),"",IFERROR(VLOOKUP($B3907,OFFSET(Input!$A$1,0,MATCH(Index!E$6&amp;" Equity",Input!$1:$1,0)-1,10000,2),2,0),E3906))</f>
        <v>84.96</v>
      </c>
      <c r="F3907" s="33">
        <v>121.88</v>
      </c>
      <c r="H3907">
        <f ca="1">IFERROR(VLOOKUP($B3907,OFFSET(Input!$A$1,0,MATCH(Index!H$6,Input!$1:$1,0)-1,10000,2),2,0),0)</f>
        <v>0.349414</v>
      </c>
      <c r="I3907">
        <f ca="1">IFERROR(VLOOKUP($B3907,OFFSET(Input!$A$1,0,MATCH(Index!I$6,Input!$1:$1,0)-1,10000,2),2,0),0)</f>
        <v>0.260434</v>
      </c>
      <c r="K3907">
        <f t="shared" ca="1" si="1530"/>
        <v>121.22357529128664</v>
      </c>
      <c r="L3907" s="30">
        <f t="shared" ca="1" si="1531"/>
        <v>143.93579109054835</v>
      </c>
      <c r="N3907">
        <f t="shared" ca="1" si="1540"/>
        <v>-3.8676518902311355E-3</v>
      </c>
      <c r="O3907">
        <f t="shared" ca="1" si="1541"/>
        <v>1.9704446009423415E-3</v>
      </c>
      <c r="Q3907">
        <f t="shared" ca="1" si="1554"/>
        <v>5.7758298920443624E-2</v>
      </c>
      <c r="R3907">
        <f t="shared" ca="1" si="1553"/>
        <v>8.5120675283017214E-2</v>
      </c>
      <c r="T3907">
        <f t="shared" ca="1" si="1564"/>
        <v>4.6760271909702E-2</v>
      </c>
      <c r="U3907">
        <f t="shared" ca="1" si="1559"/>
        <v>8.1078110554771363E-2</v>
      </c>
      <c r="W3907">
        <f t="shared" ca="1" si="1560"/>
        <v>-0.40343920456339138</v>
      </c>
      <c r="X3907">
        <f t="shared" ca="1" si="1561"/>
        <v>-0.44803619406153727</v>
      </c>
      <c r="Z3907">
        <f t="shared" ca="1" si="1572"/>
        <v>121.34368763478578</v>
      </c>
      <c r="AA3907">
        <f t="shared" ca="1" si="1572"/>
        <v>121.60945385409454</v>
      </c>
      <c r="AB3907">
        <f t="shared" ca="1" si="1572"/>
        <v>121.67269037803042</v>
      </c>
      <c r="AC3907">
        <f t="shared" ca="1" si="1573"/>
        <v>121.67269037803042</v>
      </c>
      <c r="AE3907">
        <f ca="1">IFERROR(VLOOKUP($B3907,OFFSET(Input!$A$1,0,MATCH(Index!AE$6&amp;" Index",Input!$1:$1,0)-1,10000,2),2,0),AE3906)</f>
        <v>23.62</v>
      </c>
      <c r="AF3907">
        <f t="shared" ca="1" si="1577"/>
        <v>19.668666666666663</v>
      </c>
      <c r="AG3907">
        <f t="shared" ca="1" si="1577"/>
        <v>19.053000000000004</v>
      </c>
      <c r="AH3907">
        <f t="shared" ca="1" si="1577"/>
        <v>19.0944</v>
      </c>
      <c r="AI3907">
        <f t="shared" ca="1" si="1566"/>
        <v>19.0944</v>
      </c>
      <c r="AK3907">
        <f t="shared" ca="1" si="1567"/>
        <v>-1</v>
      </c>
      <c r="AL3907">
        <f t="shared" ca="1" si="1568"/>
        <v>1</v>
      </c>
      <c r="AN3907" t="str">
        <f t="shared" ca="1" si="1576"/>
        <v>Not Down</v>
      </c>
      <c r="AO3907" t="str">
        <f t="shared" ca="1" si="1539"/>
        <v>Not Up</v>
      </c>
      <c r="AQ3907">
        <f t="shared" ca="1" si="1574"/>
        <v>1</v>
      </c>
      <c r="AR3907">
        <f t="shared" ca="1" si="1575"/>
        <v>0</v>
      </c>
      <c r="AT3907">
        <f t="shared" ca="1" si="1555"/>
        <v>0</v>
      </c>
      <c r="AU3907">
        <f t="shared" ca="1" si="1556"/>
        <v>1</v>
      </c>
      <c r="AW3907" s="34">
        <f t="shared" ca="1" si="1523"/>
        <v>8.6435683853437612E-2</v>
      </c>
      <c r="AX3907" s="34">
        <f t="shared" ca="1" si="1524"/>
        <v>8.5815247814829215E-2</v>
      </c>
      <c r="AY3907" s="18">
        <f t="shared" ca="1" si="1569"/>
        <v>8.6435683853437612E-2</v>
      </c>
      <c r="BA3907" s="6">
        <f t="shared" ca="1" si="1562"/>
        <v>0.57846479336915047</v>
      </c>
      <c r="BB3907">
        <f t="shared" ca="1" si="1563"/>
        <v>0.55985768834653094</v>
      </c>
      <c r="BC3907" t="str">
        <f t="shared" ca="1" si="1549"/>
        <v>HYG UP Equity</v>
      </c>
      <c r="BD3907" t="str">
        <f t="shared" ca="1" si="1550"/>
        <v>TLT UP equity</v>
      </c>
      <c r="BF3907">
        <f t="shared" ca="1" si="1570"/>
        <v>0.2</v>
      </c>
      <c r="BG3907">
        <f t="shared" ca="1" si="1571"/>
        <v>0.8</v>
      </c>
      <c r="BI3907">
        <f t="shared" ca="1" si="1551"/>
        <v>0</v>
      </c>
      <c r="BJ3907">
        <f t="shared" ca="1" si="1552"/>
        <v>1</v>
      </c>
      <c r="BL3907">
        <f t="shared" ca="1" si="1557"/>
        <v>0</v>
      </c>
      <c r="BM3907">
        <f t="shared" ca="1" si="1558"/>
        <v>10.390669576167054</v>
      </c>
      <c r="BN3907" s="9">
        <f t="shared" ca="1" si="1547"/>
        <v>0</v>
      </c>
      <c r="BO3907" s="9">
        <f t="shared" ca="1" si="1548"/>
        <v>1</v>
      </c>
      <c r="BP3907" s="9">
        <f t="shared" ca="1" si="1542"/>
        <v>0</v>
      </c>
      <c r="BQ3907" s="9">
        <f t="shared" ca="1" si="1543"/>
        <v>1</v>
      </c>
      <c r="BR3907">
        <f t="shared" ca="1" si="1544"/>
        <v>1495.5892454060977</v>
      </c>
      <c r="BS3907">
        <f t="shared" ca="1" si="1545"/>
        <v>1.9723872026251588E-3</v>
      </c>
      <c r="BT3907">
        <f t="shared" ca="1" si="1546"/>
        <v>7.2222222222222232E-5</v>
      </c>
      <c r="BU3907">
        <f t="shared" ca="1" si="1525"/>
        <v>0</v>
      </c>
      <c r="BV3907">
        <f t="shared" ca="1" si="1526"/>
        <v>0</v>
      </c>
      <c r="BW3907" s="35">
        <f ca="1">IFERROR(VLOOKUP($B3907,OFFSET(Input!$A$1,0,MATCH(Index!BW$6&amp;" Index",Input!$1:$1,0)-1,10000,2),2,0)/100,BW3906)</f>
        <v>1.6800000000000002E-2</v>
      </c>
      <c r="BX3907">
        <f t="shared" ca="1" si="1532"/>
        <v>4.5648978736976729E-2</v>
      </c>
      <c r="BY3907">
        <f t="shared" ca="1" si="1533"/>
        <v>6.2720580174847967E-2</v>
      </c>
      <c r="BZ3907">
        <f t="shared" ca="1" si="1534"/>
        <v>9.2756096651918529E-2</v>
      </c>
      <c r="CA3907">
        <f t="shared" ca="1" si="1535"/>
        <v>1.246672543482289</v>
      </c>
      <c r="CB3907">
        <f t="shared" ca="1" si="1536"/>
        <v>0</v>
      </c>
      <c r="CC3907">
        <f t="shared" ca="1" si="1537"/>
        <v>1.2310590812223827</v>
      </c>
      <c r="CD3907">
        <f t="shared" ca="1" si="1538"/>
        <v>1130.2015022284857</v>
      </c>
      <c r="CE3907">
        <v>1130.20150222847</v>
      </c>
      <c r="CF3907" t="b">
        <f t="shared" ca="1" si="1527"/>
        <v>1</v>
      </c>
    </row>
    <row r="3908" spans="2:84" x14ac:dyDescent="0.25">
      <c r="B3908" s="2">
        <v>43193</v>
      </c>
      <c r="C3908">
        <f t="shared" ca="1" si="1528"/>
        <v>0</v>
      </c>
      <c r="D3908">
        <f t="shared" ca="1" si="1529"/>
        <v>1</v>
      </c>
      <c r="E3908">
        <f ca="1">IF($B3908&lt;VLOOKUP(E$6&amp;" Equity",Param,4,0),"",IFERROR(VLOOKUP($B3908,OFFSET(Input!$A$1,0,MATCH(Index!E$6&amp;" Equity",Input!$1:$1,0)-1,10000,2),2,0),E3907))</f>
        <v>85.2</v>
      </c>
      <c r="F3908" s="33">
        <v>120.94</v>
      </c>
      <c r="H3908">
        <f ca="1">IFERROR(VLOOKUP($B3908,OFFSET(Input!$A$1,0,MATCH(Index!H$6,Input!$1:$1,0)-1,10000,2),2,0),0)</f>
        <v>0</v>
      </c>
      <c r="I3908">
        <f ca="1">IFERROR(VLOOKUP($B3908,OFFSET(Input!$A$1,0,MATCH(Index!I$6,Input!$1:$1,0)-1,10000,2),2,0),0)</f>
        <v>0</v>
      </c>
      <c r="K3908">
        <f t="shared" ca="1" si="1530"/>
        <v>121.56601476951063</v>
      </c>
      <c r="L3908" s="30">
        <f t="shared" ca="1" si="1531"/>
        <v>142.82568571128093</v>
      </c>
      <c r="N3908">
        <f t="shared" ca="1" si="1540"/>
        <v>2.8208763416414846E-3</v>
      </c>
      <c r="O3908">
        <f t="shared" ca="1" si="1541"/>
        <v>-7.7423992724413139E-3</v>
      </c>
      <c r="Q3908">
        <f t="shared" ca="1" si="1554"/>
        <v>5.5816603618079212E-2</v>
      </c>
      <c r="R3908">
        <f t="shared" ca="1" si="1553"/>
        <v>9.2205360348174739E-2</v>
      </c>
      <c r="T3908">
        <f t="shared" ca="1" si="1564"/>
        <v>4.7820346664240711E-2</v>
      </c>
      <c r="U3908">
        <f t="shared" ca="1" si="1559"/>
        <v>8.5068198308289308E-2</v>
      </c>
      <c r="W3908">
        <f t="shared" ca="1" si="1560"/>
        <v>-0.55591805425823282</v>
      </c>
      <c r="X3908">
        <f t="shared" ca="1" si="1561"/>
        <v>-0.4852023579639767</v>
      </c>
      <c r="Z3908">
        <f t="shared" ca="1" si="1572"/>
        <v>121.35795449361316</v>
      </c>
      <c r="AA3908">
        <f t="shared" ca="1" si="1572"/>
        <v>121.59527247727397</v>
      </c>
      <c r="AB3908">
        <f t="shared" ca="1" si="1572"/>
        <v>121.63605081153155</v>
      </c>
      <c r="AC3908">
        <f t="shared" ca="1" si="1573"/>
        <v>121.63605081153155</v>
      </c>
      <c r="AE3908">
        <f ca="1">IFERROR(VLOOKUP($B3908,OFFSET(Input!$A$1,0,MATCH(Index!AE$6&amp;" Index",Input!$1:$1,0)-1,10000,2),2,0),AE3907)</f>
        <v>21.1</v>
      </c>
      <c r="AF3908">
        <f t="shared" ca="1" si="1577"/>
        <v>20.023333333333333</v>
      </c>
      <c r="AG3908">
        <f t="shared" ca="1" si="1577"/>
        <v>19.171500000000002</v>
      </c>
      <c r="AH3908">
        <f t="shared" ca="1" si="1577"/>
        <v>19.3064</v>
      </c>
      <c r="AI3908">
        <f t="shared" ca="1" si="1566"/>
        <v>19.3064</v>
      </c>
      <c r="AK3908">
        <f t="shared" ca="1" si="1567"/>
        <v>-1</v>
      </c>
      <c r="AL3908">
        <f t="shared" ca="1" si="1568"/>
        <v>1</v>
      </c>
      <c r="AN3908" t="str">
        <f t="shared" ca="1" si="1576"/>
        <v>Not Down</v>
      </c>
      <c r="AO3908" t="str">
        <f t="shared" ca="1" si="1539"/>
        <v>Not Up</v>
      </c>
      <c r="AQ3908">
        <f t="shared" ca="1" si="1574"/>
        <v>1</v>
      </c>
      <c r="AR3908">
        <f t="shared" ca="1" si="1575"/>
        <v>0</v>
      </c>
      <c r="AT3908">
        <f t="shared" ca="1" si="1555"/>
        <v>0</v>
      </c>
      <c r="AU3908">
        <f t="shared" ca="1" si="1556"/>
        <v>1</v>
      </c>
      <c r="AW3908" s="34">
        <f t="shared" ca="1" si="1523"/>
        <v>6.4310702319107391E-2</v>
      </c>
      <c r="AX3908" s="34">
        <f t="shared" ca="1" si="1524"/>
        <v>6.1245800187124583E-2</v>
      </c>
      <c r="AY3908" s="18">
        <f t="shared" ca="1" si="1569"/>
        <v>6.4310702319107391E-2</v>
      </c>
      <c r="BA3908" s="6">
        <f t="shared" ca="1" si="1562"/>
        <v>0.77747557089179031</v>
      </c>
      <c r="BB3908">
        <f t="shared" ca="1" si="1563"/>
        <v>0.77747557089179031</v>
      </c>
      <c r="BC3908" t="str">
        <f t="shared" ca="1" si="1549"/>
        <v>TLT UP equity</v>
      </c>
      <c r="BD3908" t="str">
        <f t="shared" ca="1" si="1550"/>
        <v>HYG UP Equity</v>
      </c>
      <c r="BF3908">
        <f t="shared" ca="1" si="1570"/>
        <v>0.4</v>
      </c>
      <c r="BG3908">
        <f t="shared" ca="1" si="1571"/>
        <v>0.6</v>
      </c>
      <c r="BI3908">
        <f t="shared" ca="1" si="1551"/>
        <v>0.2</v>
      </c>
      <c r="BJ3908">
        <f t="shared" ca="1" si="1552"/>
        <v>0.8</v>
      </c>
      <c r="BL3908">
        <f t="shared" ca="1" si="1557"/>
        <v>2.4415615006038891</v>
      </c>
      <c r="BM3908">
        <f t="shared" ca="1" si="1558"/>
        <v>8.3125356609336443</v>
      </c>
      <c r="BN3908" s="9">
        <f t="shared" ca="1" si="1547"/>
        <v>0</v>
      </c>
      <c r="BO3908" s="9">
        <f t="shared" ca="1" si="1548"/>
        <v>1</v>
      </c>
      <c r="BP3908" s="9">
        <f t="shared" ca="1" si="1542"/>
        <v>0.20000000000000004</v>
      </c>
      <c r="BQ3908" s="9">
        <f t="shared" ca="1" si="1543"/>
        <v>0.8</v>
      </c>
      <c r="BR3908">
        <f t="shared" ca="1" si="1544"/>
        <v>1484.0545072154043</v>
      </c>
      <c r="BS3908">
        <f t="shared" ca="1" si="1545"/>
        <v>-7.7125041023956564E-3</v>
      </c>
      <c r="BT3908">
        <f t="shared" ca="1" si="1546"/>
        <v>1.8055555555555558E-5</v>
      </c>
      <c r="BU3908">
        <f t="shared" ca="1" si="1525"/>
        <v>3.1099022835671622E-5</v>
      </c>
      <c r="BV3908">
        <f t="shared" ca="1" si="1526"/>
        <v>1.2424553673380267E-5</v>
      </c>
      <c r="BW3908" s="35">
        <f ca="1">IFERROR(VLOOKUP($B3908,OFFSET(Input!$A$1,0,MATCH(Index!BW$6&amp;" Index",Input!$1:$1,0)-1,10000,2),2,0)/100,BW3907)</f>
        <v>1.6899999999999998E-2</v>
      </c>
      <c r="BX3908">
        <f t="shared" ca="1" si="1532"/>
        <v>1.1424688896172801E-2</v>
      </c>
      <c r="BY3908">
        <f t="shared" ca="1" si="1533"/>
        <v>1.5697243086506746E-2</v>
      </c>
      <c r="BZ3908">
        <f t="shared" ca="1" si="1534"/>
        <v>2.321431008516989E-2</v>
      </c>
      <c r="CA3908">
        <f t="shared" ca="1" si="1535"/>
        <v>-4.8801023989104086</v>
      </c>
      <c r="CB3908">
        <f t="shared" ca="1" si="1536"/>
        <v>4.9190411552886878E-2</v>
      </c>
      <c r="CC3908">
        <f t="shared" ca="1" si="1537"/>
        <v>-4.9332004323608052</v>
      </c>
      <c r="CD3908">
        <f t="shared" ca="1" si="1538"/>
        <v>1125.2683017961249</v>
      </c>
      <c r="CE3908">
        <v>1125.2683017961101</v>
      </c>
      <c r="CF3908" t="b">
        <f t="shared" ca="1" si="1527"/>
        <v>1</v>
      </c>
    </row>
    <row r="3909" spans="2:84" x14ac:dyDescent="0.25">
      <c r="B3909" s="2">
        <v>43194</v>
      </c>
      <c r="C3909">
        <f t="shared" ca="1" si="1528"/>
        <v>0</v>
      </c>
      <c r="D3909">
        <f t="shared" ca="1" si="1529"/>
        <v>2</v>
      </c>
      <c r="E3909">
        <f ca="1">IF($B3909&lt;VLOOKUP(E$6&amp;" Equity",Param,4,0),"",IFERROR(VLOOKUP($B3909,OFFSET(Input!$A$1,0,MATCH(Index!E$6&amp;" Equity",Input!$1:$1,0)-1,10000,2),2,0),E3908))</f>
        <v>85.39</v>
      </c>
      <c r="F3909" s="33">
        <v>120.69</v>
      </c>
      <c r="H3909">
        <f ca="1">IFERROR(VLOOKUP($B3909,OFFSET(Input!$A$1,0,MATCH(Index!H$6,Input!$1:$1,0)-1,10000,2),2,0),0)</f>
        <v>0</v>
      </c>
      <c r="I3909">
        <f ca="1">IFERROR(VLOOKUP($B3909,OFFSET(Input!$A$1,0,MATCH(Index!I$6,Input!$1:$1,0)-1,10000,2),2,0),0)</f>
        <v>0</v>
      </c>
      <c r="K3909">
        <f t="shared" ca="1" si="1530"/>
        <v>121.83711268977126</v>
      </c>
      <c r="L3909" s="30">
        <f t="shared" ca="1" si="1531"/>
        <v>142.53044491892257</v>
      </c>
      <c r="N3909">
        <f t="shared" ca="1" si="1540"/>
        <v>2.2275640842446382E-3</v>
      </c>
      <c r="O3909">
        <f t="shared" ca="1" si="1541"/>
        <v>-2.0692802152602781E-3</v>
      </c>
      <c r="Q3909">
        <f t="shared" ca="1" si="1554"/>
        <v>5.6044568336500705E-2</v>
      </c>
      <c r="R3909">
        <f t="shared" ca="1" si="1553"/>
        <v>9.0559554763310429E-2</v>
      </c>
      <c r="T3909">
        <f t="shared" ca="1" si="1564"/>
        <v>4.8214793738572764E-2</v>
      </c>
      <c r="U3909">
        <f t="shared" ca="1" si="1559"/>
        <v>8.5320670879255323E-2</v>
      </c>
      <c r="W3909">
        <f t="shared" ca="1" si="1560"/>
        <v>-0.54686438285919081</v>
      </c>
      <c r="X3909">
        <f t="shared" ca="1" si="1561"/>
        <v>-0.49791732274264794</v>
      </c>
      <c r="Z3909">
        <f t="shared" ca="1" si="1572"/>
        <v>121.37517436406776</v>
      </c>
      <c r="AA3909">
        <f t="shared" ca="1" si="1572"/>
        <v>121.58612007397274</v>
      </c>
      <c r="AB3909">
        <f t="shared" ca="1" si="1572"/>
        <v>121.62327612828838</v>
      </c>
      <c r="AC3909">
        <f t="shared" ca="1" si="1573"/>
        <v>121.62327612828838</v>
      </c>
      <c r="AE3909">
        <f ca="1">IFERROR(VLOOKUP($B3909,OFFSET(Input!$A$1,0,MATCH(Index!AE$6&amp;" Index",Input!$1:$1,0)-1,10000,2),2,0),AE3908)</f>
        <v>20.059999999999999</v>
      </c>
      <c r="AF3909">
        <f t="shared" ca="1" si="1577"/>
        <v>20.270666666666667</v>
      </c>
      <c r="AG3909">
        <f t="shared" ca="1" si="1577"/>
        <v>19.256500000000003</v>
      </c>
      <c r="AH3909">
        <f t="shared" ca="1" si="1577"/>
        <v>19.365200000000002</v>
      </c>
      <c r="AI3909">
        <f t="shared" ca="1" si="1566"/>
        <v>19.365200000000002</v>
      </c>
      <c r="AK3909">
        <f t="shared" ca="1" si="1567"/>
        <v>-1</v>
      </c>
      <c r="AL3909">
        <f t="shared" ca="1" si="1568"/>
        <v>1</v>
      </c>
      <c r="AN3909" t="str">
        <f t="shared" ca="1" si="1576"/>
        <v>Not Down</v>
      </c>
      <c r="AO3909" t="str">
        <f t="shared" ca="1" si="1539"/>
        <v>Not Up</v>
      </c>
      <c r="AQ3909">
        <f t="shared" ca="1" si="1574"/>
        <v>1</v>
      </c>
      <c r="AR3909">
        <f t="shared" ca="1" si="1575"/>
        <v>0</v>
      </c>
      <c r="AT3909">
        <f t="shared" ca="1" si="1555"/>
        <v>0</v>
      </c>
      <c r="AU3909">
        <f t="shared" ca="1" si="1556"/>
        <v>1</v>
      </c>
      <c r="AW3909" s="34">
        <f t="shared" ref="AW3909:AW3972" ca="1" si="1578">SQRT(2*W3908*R3908*Q3908*BG3908*BF3908+(Q3908*BF3908)^2+(R3908*BG3908)^2)</f>
        <v>4.675272883168393E-2</v>
      </c>
      <c r="AX3909" s="34">
        <f t="shared" ref="AX3909:AX3972" ca="1" si="1579">SQRT(2*X3908*U3908*T3908*BG3908*BF3908+(T3908*BF3908)^2+(U3908*BG3908)^2)</f>
        <v>4.4984861071253664E-2</v>
      </c>
      <c r="AY3909" s="18">
        <f t="shared" ca="1" si="1569"/>
        <v>4.675272883168393E-2</v>
      </c>
      <c r="BA3909" s="6">
        <f t="shared" ca="1" si="1562"/>
        <v>1.0694562916318036</v>
      </c>
      <c r="BB3909">
        <f t="shared" ca="1" si="1563"/>
        <v>1.0694562916318036</v>
      </c>
      <c r="BC3909" t="str">
        <f t="shared" ca="1" si="1549"/>
        <v>TLT UP equity</v>
      </c>
      <c r="BD3909" t="str">
        <f t="shared" ca="1" si="1550"/>
        <v>HYG UP Equity</v>
      </c>
      <c r="BF3909">
        <f t="shared" ca="1" si="1570"/>
        <v>0.6</v>
      </c>
      <c r="BG3909">
        <f t="shared" ca="1" si="1571"/>
        <v>0.4</v>
      </c>
      <c r="BI3909">
        <f t="shared" ca="1" si="1551"/>
        <v>0.4</v>
      </c>
      <c r="BJ3909">
        <f t="shared" ca="1" si="1552"/>
        <v>0.6</v>
      </c>
      <c r="BL3909">
        <f t="shared" ca="1" si="1557"/>
        <v>4.8663733968141152</v>
      </c>
      <c r="BM3909">
        <f t="shared" ca="1" si="1558"/>
        <v>6.2397709234200729</v>
      </c>
      <c r="BN3909" s="9">
        <f t="shared" ca="1" si="1547"/>
        <v>0.20068838138909068</v>
      </c>
      <c r="BO3909" s="9">
        <f t="shared" ca="1" si="1548"/>
        <v>0.79931161861090927</v>
      </c>
      <c r="BP3909" s="9">
        <f t="shared" ca="1" si="1542"/>
        <v>0.40000000000000008</v>
      </c>
      <c r="BQ3909" s="9">
        <f t="shared" ca="1" si="1543"/>
        <v>0.6</v>
      </c>
      <c r="BR3909">
        <f t="shared" ca="1" si="1544"/>
        <v>1482.2622098453655</v>
      </c>
      <c r="BS3909">
        <f t="shared" ca="1" si="1545"/>
        <v>-1.2077031950812334E-3</v>
      </c>
      <c r="BT3909">
        <f t="shared" ca="1" si="1546"/>
        <v>1.8055555555555558E-5</v>
      </c>
      <c r="BU3909">
        <f t="shared" ref="BU3909:BU3972" ca="1" si="1580">ABS($BB3908*BN3909-$BB3909*BP3909)*0.02%</f>
        <v>5.4350440552177773E-5</v>
      </c>
      <c r="BV3909">
        <f t="shared" ref="BV3909:BV3972" ca="1" si="1581">ABS($BB3908*BO3909-$BB3909*BQ3909)*0.02%</f>
        <v>4.0457035958248793E-6</v>
      </c>
      <c r="BW3909" s="35">
        <f ca="1">IFERROR(VLOOKUP($B3909,OFFSET(Input!$A$1,0,MATCH(Index!BW$6&amp;" Index",Input!$1:$1,0)-1,10000,2),2,0)/100,BW3908)</f>
        <v>1.6899999999999998E-2</v>
      </c>
      <c r="BX3909">
        <f ca="1">BT3909*BB3908*CD3908</f>
        <v>1.5796238888180433E-2</v>
      </c>
      <c r="BY3909">
        <f t="shared" ca="1" si="1533"/>
        <v>1.5628726413835069E-2</v>
      </c>
      <c r="BZ3909">
        <f t="shared" ca="1" si="1534"/>
        <v>1.1754874169493414E-2</v>
      </c>
      <c r="CA3909">
        <f t="shared" ca="1" si="1535"/>
        <v>-1.056581622028907</v>
      </c>
      <c r="CB3909">
        <f t="shared" ca="1" si="1536"/>
        <v>6.5711329956864656E-2</v>
      </c>
      <c r="CC3909">
        <f t="shared" ca="1" si="1537"/>
        <v>-1.1419630431182937</v>
      </c>
      <c r="CD3909">
        <f t="shared" ca="1" si="1538"/>
        <v>1124.1263387530066</v>
      </c>
      <c r="CE3909">
        <v>1124.12633875299</v>
      </c>
      <c r="CF3909" t="b">
        <f t="shared" ref="CF3909:CF3972" ca="1" si="1582">ROUND(CD3909,8)=ROUND(CE3909,8)</f>
        <v>1</v>
      </c>
    </row>
    <row r="3910" spans="2:84" x14ac:dyDescent="0.25">
      <c r="B3910" s="2">
        <v>43195</v>
      </c>
      <c r="C3910">
        <f t="shared" ca="1" si="1528"/>
        <v>0</v>
      </c>
      <c r="D3910">
        <f t="shared" ca="1" si="1529"/>
        <v>3</v>
      </c>
      <c r="E3910">
        <f ca="1">IF($B3910&lt;VLOOKUP(E$6&amp;" Equity",Param,4,0),"",IFERROR(VLOOKUP($B3910,OFFSET(Input!$A$1,0,MATCH(Index!E$6&amp;" Equity",Input!$1:$1,0)-1,10000,2),2,0),E3909))</f>
        <v>85.46</v>
      </c>
      <c r="F3910" s="33">
        <v>119.79</v>
      </c>
      <c r="H3910">
        <f ca="1">IFERROR(VLOOKUP($B3910,OFFSET(Input!$A$1,0,MATCH(Index!H$6,Input!$1:$1,0)-1,10000,2),2,0),0)</f>
        <v>0</v>
      </c>
      <c r="I3910">
        <f ca="1">IFERROR(VLOOKUP($B3910,OFFSET(Input!$A$1,0,MATCH(Index!I$6,Input!$1:$1,0)-1,10000,2),2,0),0)</f>
        <v>0</v>
      </c>
      <c r="K3910">
        <f t="shared" ca="1" si="1530"/>
        <v>121.9369908709199</v>
      </c>
      <c r="L3910" s="30">
        <f t="shared" ca="1" si="1531"/>
        <v>141.46757806643248</v>
      </c>
      <c r="N3910">
        <f t="shared" ca="1" si="1540"/>
        <v>8.1943229636399111E-4</v>
      </c>
      <c r="O3910">
        <f t="shared" ca="1" si="1541"/>
        <v>-7.485064886566856E-3</v>
      </c>
      <c r="Q3910">
        <f t="shared" ca="1" si="1554"/>
        <v>5.6167801694062089E-2</v>
      </c>
      <c r="R3910">
        <f t="shared" ca="1" si="1553"/>
        <v>9.7891912506104767E-2</v>
      </c>
      <c r="T3910">
        <f t="shared" ca="1" si="1564"/>
        <v>4.7514047298777735E-2</v>
      </c>
      <c r="U3910">
        <f t="shared" ca="1" si="1559"/>
        <v>8.9276387431394266E-2</v>
      </c>
      <c r="W3910">
        <f t="shared" ca="1" si="1560"/>
        <v>-0.53465756704518352</v>
      </c>
      <c r="X3910">
        <f t="shared" ca="1" si="1561"/>
        <v>-0.50909979715141673</v>
      </c>
      <c r="Z3910">
        <f t="shared" ca="1" si="1572"/>
        <v>121.39811909139038</v>
      </c>
      <c r="AA3910">
        <f t="shared" ca="1" si="1572"/>
        <v>121.59688194409289</v>
      </c>
      <c r="AB3910">
        <f t="shared" ca="1" si="1572"/>
        <v>121.62185624897764</v>
      </c>
      <c r="AC3910">
        <f t="shared" ca="1" si="1573"/>
        <v>121.62185624897764</v>
      </c>
      <c r="AE3910">
        <f ca="1">IFERROR(VLOOKUP($B3910,OFFSET(Input!$A$1,0,MATCH(Index!AE$6&amp;" Index",Input!$1:$1,0)-1,10000,2),2,0),AE3909)</f>
        <v>18.940000000000001</v>
      </c>
      <c r="AF3910">
        <f t="shared" ca="1" si="1577"/>
        <v>20.384666666666668</v>
      </c>
      <c r="AG3910">
        <f t="shared" ca="1" si="1577"/>
        <v>19.315500000000004</v>
      </c>
      <c r="AH3910">
        <f t="shared" ca="1" si="1577"/>
        <v>19.328800000000001</v>
      </c>
      <c r="AI3910">
        <f t="shared" ca="1" si="1566"/>
        <v>19.328800000000001</v>
      </c>
      <c r="AK3910">
        <f t="shared" ca="1" si="1567"/>
        <v>-1</v>
      </c>
      <c r="AL3910">
        <f t="shared" ca="1" si="1568"/>
        <v>1</v>
      </c>
      <c r="AN3910" t="str">
        <f t="shared" ca="1" si="1576"/>
        <v>Not Down</v>
      </c>
      <c r="AO3910" t="str">
        <f t="shared" ca="1" si="1539"/>
        <v>Not Up</v>
      </c>
      <c r="AQ3910">
        <f t="shared" ca="1" si="1574"/>
        <v>1</v>
      </c>
      <c r="AR3910">
        <f t="shared" ca="1" si="1575"/>
        <v>0</v>
      </c>
      <c r="AT3910">
        <f t="shared" ca="1" si="1555"/>
        <v>0</v>
      </c>
      <c r="AU3910">
        <f t="shared" ca="1" si="1556"/>
        <v>1</v>
      </c>
      <c r="AW3910" s="34">
        <f t="shared" ca="1" si="1578"/>
        <v>3.332662480325585E-2</v>
      </c>
      <c r="AX3910" s="34">
        <f t="shared" ca="1" si="1579"/>
        <v>3.191298408027804E-2</v>
      </c>
      <c r="AY3910" s="18">
        <f t="shared" ca="1" si="1569"/>
        <v>3.332662480325585E-2</v>
      </c>
      <c r="BA3910" s="6">
        <f t="shared" ca="1" si="1562"/>
        <v>1.5</v>
      </c>
      <c r="BB3910">
        <f t="shared" ca="1" si="1563"/>
        <v>1.5</v>
      </c>
      <c r="BC3910" t="str">
        <f t="shared" ca="1" si="1549"/>
        <v>TLT UP equity</v>
      </c>
      <c r="BD3910" t="str">
        <f t="shared" ca="1" si="1550"/>
        <v>HYG UP Equity</v>
      </c>
      <c r="BF3910">
        <f t="shared" ca="1" si="1570"/>
        <v>0.8</v>
      </c>
      <c r="BG3910">
        <f t="shared" ca="1" si="1571"/>
        <v>0.2</v>
      </c>
      <c r="BI3910">
        <f t="shared" ca="1" si="1551"/>
        <v>0.6</v>
      </c>
      <c r="BJ3910">
        <f t="shared" ca="1" si="1552"/>
        <v>0.4</v>
      </c>
      <c r="BL3910">
        <f t="shared" ca="1" si="1557"/>
        <v>7.2633391958145781</v>
      </c>
      <c r="BM3910">
        <f t="shared" ca="1" si="1558"/>
        <v>4.1737229939547502</v>
      </c>
      <c r="BN3910" s="9">
        <f t="shared" ca="1" si="1547"/>
        <v>0.40199472437842176</v>
      </c>
      <c r="BO3910" s="9">
        <f t="shared" ca="1" si="1548"/>
        <v>0.59800527562157824</v>
      </c>
      <c r="BP3910" s="9">
        <f t="shared" ca="1" si="1542"/>
        <v>0.6</v>
      </c>
      <c r="BQ3910" s="9">
        <f t="shared" ca="1" si="1543"/>
        <v>0.39999999999999997</v>
      </c>
      <c r="BR3910">
        <f t="shared" ca="1" si="1544"/>
        <v>1476.1162086873949</v>
      </c>
      <c r="BS3910">
        <f t="shared" ca="1" si="1545"/>
        <v>-4.1463656815563521E-3</v>
      </c>
      <c r="BT3910">
        <f t="shared" ca="1" si="1546"/>
        <v>1.8055555555555558E-5</v>
      </c>
      <c r="BU3910">
        <f t="shared" ca="1" si="1580"/>
        <v>9.4016842562140801E-5</v>
      </c>
      <c r="BV3910">
        <f t="shared" ca="1" si="1581"/>
        <v>7.9081008885015354E-6</v>
      </c>
      <c r="BW3910" s="35">
        <f ca="1">IFERROR(VLOOKUP($B3910,OFFSET(Input!$A$1,0,MATCH(Index!BW$6&amp;" Index",Input!$1:$1,0)-1,10000,2),2,0)/100,BW3909)</f>
        <v>1.6899999999999998E-2</v>
      </c>
      <c r="BX3910">
        <f t="shared" ca="1" si="1532"/>
        <v>2.1706460850541048E-2</v>
      </c>
      <c r="BY3910">
        <f t="shared" ca="1" si="1533"/>
        <v>1.5612865816013982E-2</v>
      </c>
      <c r="BZ3910">
        <f t="shared" ca="1" si="1534"/>
        <v>-3.6653117532794584E-3</v>
      </c>
      <c r="CA3910">
        <f t="shared" ca="1" si="1535"/>
        <v>-4.9847773479911943</v>
      </c>
      <c r="CB3910">
        <f t="shared" ca="1" si="1536"/>
        <v>0.11457651350877782</v>
      </c>
      <c r="CC3910">
        <f t="shared" ca="1" si="1537"/>
        <v>-5.1403384999198076</v>
      </c>
      <c r="CD3910">
        <f t="shared" ca="1" si="1538"/>
        <v>1118.9860002530868</v>
      </c>
      <c r="CE3910">
        <v>1118.98600025307</v>
      </c>
      <c r="CF3910" t="b">
        <f t="shared" ca="1" si="1582"/>
        <v>1</v>
      </c>
    </row>
    <row r="3911" spans="2:84" x14ac:dyDescent="0.25">
      <c r="B3911" s="2">
        <v>43196</v>
      </c>
      <c r="C3911">
        <f t="shared" ref="C3911:C3974" ca="1" si="1583">IF(MONTH(B3911)&lt;&gt;MONTH(B3910),1,0)</f>
        <v>0</v>
      </c>
      <c r="D3911">
        <f t="shared" ref="D3911:D3974" ca="1" si="1584">IF(D3910=5,0,IF(D3910&lt;&gt;0,D3910+1,IF(C3910=1,1,0)))</f>
        <v>4</v>
      </c>
      <c r="E3911">
        <f ca="1">IF($B3911&lt;VLOOKUP(E$6&amp;" Equity",Param,4,0),"",IFERROR(VLOOKUP($B3911,OFFSET(Input!$A$1,0,MATCH(Index!E$6&amp;" Equity",Input!$1:$1,0)-1,10000,2),2,0),E3910))</f>
        <v>85.27</v>
      </c>
      <c r="F3911" s="33">
        <v>121.1</v>
      </c>
      <c r="H3911">
        <f ca="1">IFERROR(VLOOKUP($B3911,OFFSET(Input!$A$1,0,MATCH(Index!H$6,Input!$1:$1,0)-1,10000,2),2,0),0)</f>
        <v>0</v>
      </c>
      <c r="I3911">
        <f ca="1">IFERROR(VLOOKUP($B3911,OFFSET(Input!$A$1,0,MATCH(Index!I$6,Input!$1:$1,0)-1,10000,2),2,0),0)</f>
        <v>0</v>
      </c>
      <c r="K3911">
        <f t="shared" ref="K3911:K3974" ca="1" si="1585">IF($B3911&lt;=L_date,IF($B3911=L_date,1,K3912/((E3912+H3912)/E3911)),K3910*((E3911+H3911)/E3910))</f>
        <v>121.66589295065926</v>
      </c>
      <c r="L3911" s="30">
        <f t="shared" ref="L3911:L3974" ca="1" si="1586">IF($B3911&lt;=L_date,IF($B3911=L_date,1,L3912/((F3912+I3912)/F3911)),L3910*((F3911+I3911)/F3910))</f>
        <v>143.01463981839029</v>
      </c>
      <c r="N3911">
        <f t="shared" ca="1" si="1540"/>
        <v>-2.2257374619207024E-3</v>
      </c>
      <c r="O3911">
        <f t="shared" ca="1" si="1541"/>
        <v>1.0876440815806868E-2</v>
      </c>
      <c r="Q3911">
        <f t="shared" ca="1" si="1554"/>
        <v>4.8793731962425764E-2</v>
      </c>
      <c r="R3911">
        <f t="shared" ca="1" si="1553"/>
        <v>0.10056695782718186</v>
      </c>
      <c r="T3911">
        <f t="shared" ca="1" si="1564"/>
        <v>4.7988042292147828E-2</v>
      </c>
      <c r="U3911">
        <f t="shared" ca="1" si="1559"/>
        <v>9.5104429739404153E-2</v>
      </c>
      <c r="W3911">
        <f t="shared" ca="1" si="1560"/>
        <v>-0.4209813260865447</v>
      </c>
      <c r="X3911">
        <f t="shared" ca="1" si="1561"/>
        <v>-0.55852300674543831</v>
      </c>
      <c r="Z3911">
        <f t="shared" ca="1" si="1572"/>
        <v>121.46642436788349</v>
      </c>
      <c r="AA3911">
        <f t="shared" ca="1" si="1572"/>
        <v>121.58698398278861</v>
      </c>
      <c r="AB3911">
        <f t="shared" ca="1" si="1572"/>
        <v>121.64178922674699</v>
      </c>
      <c r="AC3911">
        <f t="shared" ca="1" si="1573"/>
        <v>121.64178922674699</v>
      </c>
      <c r="AE3911">
        <f ca="1">IFERROR(VLOOKUP($B3911,OFFSET(Input!$A$1,0,MATCH(Index!AE$6&amp;" Index",Input!$1:$1,0)-1,10000,2),2,0),AE3910)</f>
        <v>21.49</v>
      </c>
      <c r="AF3911">
        <f t="shared" ca="1" si="1577"/>
        <v>20.711333333333336</v>
      </c>
      <c r="AG3911">
        <f t="shared" ca="1" si="1577"/>
        <v>19.562999999999999</v>
      </c>
      <c r="AH3911">
        <f t="shared" ca="1" si="1577"/>
        <v>19.2896</v>
      </c>
      <c r="AI3911">
        <f t="shared" ca="1" si="1566"/>
        <v>19.562999999999999</v>
      </c>
      <c r="AK3911">
        <f t="shared" ca="1" si="1567"/>
        <v>-1</v>
      </c>
      <c r="AL3911">
        <f t="shared" ca="1" si="1568"/>
        <v>1</v>
      </c>
      <c r="AN3911" t="str">
        <f t="shared" ca="1" si="1576"/>
        <v>Not Down</v>
      </c>
      <c r="AO3911" t="str">
        <f t="shared" ca="1" si="1539"/>
        <v>Not Up</v>
      </c>
      <c r="AQ3911">
        <f t="shared" ca="1" si="1574"/>
        <v>1</v>
      </c>
      <c r="AR3911">
        <f t="shared" ca="1" si="1575"/>
        <v>0</v>
      </c>
      <c r="AT3911">
        <f t="shared" ca="1" si="1555"/>
        <v>0</v>
      </c>
      <c r="AU3911">
        <f t="shared" ca="1" si="1556"/>
        <v>1</v>
      </c>
      <c r="AW3911" s="34">
        <f t="shared" ca="1" si="1578"/>
        <v>3.8231924658967652E-2</v>
      </c>
      <c r="AX3911" s="34">
        <f t="shared" ca="1" si="1579"/>
        <v>3.2750753433707862E-2</v>
      </c>
      <c r="AY3911" s="18">
        <f t="shared" ca="1" si="1569"/>
        <v>3.8231924658967652E-2</v>
      </c>
      <c r="BA3911" s="6">
        <f t="shared" ca="1" si="1562"/>
        <v>1.3078075573229619</v>
      </c>
      <c r="BB3911">
        <f t="shared" ca="1" si="1563"/>
        <v>1.3078075573229619</v>
      </c>
      <c r="BC3911" t="str">
        <f t="shared" ca="1" si="1549"/>
        <v>TLT UP equity</v>
      </c>
      <c r="BD3911" t="str">
        <f t="shared" ca="1" si="1550"/>
        <v>HYG UP Equity</v>
      </c>
      <c r="BF3911">
        <f t="shared" ca="1" si="1570"/>
        <v>1</v>
      </c>
      <c r="BG3911">
        <f t="shared" ca="1" si="1571"/>
        <v>0</v>
      </c>
      <c r="BI3911">
        <f t="shared" ca="1" si="1551"/>
        <v>0.8</v>
      </c>
      <c r="BJ3911">
        <f t="shared" ca="1" si="1552"/>
        <v>0.2</v>
      </c>
      <c r="BL3911">
        <f t="shared" ca="1" si="1557"/>
        <v>9.7355411863531867</v>
      </c>
      <c r="BM3911">
        <f t="shared" ca="1" si="1558"/>
        <v>2.0705630439298353</v>
      </c>
      <c r="BN3911" s="9">
        <f t="shared" ca="1" si="1547"/>
        <v>0.59685139689992617</v>
      </c>
      <c r="BO3911" s="9">
        <f t="shared" ca="1" si="1548"/>
        <v>0.40314860310007394</v>
      </c>
      <c r="BP3911" s="9">
        <f t="shared" ca="1" si="1542"/>
        <v>0.80000000000000016</v>
      </c>
      <c r="BQ3911" s="9">
        <f t="shared" ca="1" si="1543"/>
        <v>0.20000000000000004</v>
      </c>
      <c r="BR3911">
        <f t="shared" ca="1" si="1544"/>
        <v>1480.604139744476</v>
      </c>
      <c r="BS3911">
        <f t="shared" ca="1" si="1545"/>
        <v>3.0403643227194799E-3</v>
      </c>
      <c r="BT3911">
        <f t="shared" ca="1" si="1546"/>
        <v>1.8055555555555558E-5</v>
      </c>
      <c r="BU3911">
        <f t="shared" ca="1" si="1580"/>
        <v>3.0193790101696119E-5</v>
      </c>
      <c r="BV3911">
        <f t="shared" ca="1" si="1581"/>
        <v>6.8632278637103695E-5</v>
      </c>
      <c r="BW3911" s="35">
        <f ca="1">IFERROR(VLOOKUP($B3911,OFFSET(Input!$A$1,0,MATCH(Index!BW$6&amp;" Index",Input!$1:$1,0)-1,10000,2),2,0)/100,BW3910)</f>
        <v>1.6899999999999998E-2</v>
      </c>
      <c r="BX3911">
        <f t="shared" ref="BX3911:BX3974" ca="1" si="1587">BT3911*BB3910*CD3910</f>
        <v>3.0305870840187772E-2</v>
      </c>
      <c r="BY3911">
        <f t="shared" ref="BY3911:BY3974" ca="1" si="1588">0.5%*((B3911-B3910)/360)*CD3910</f>
        <v>1.5541472225737317E-2</v>
      </c>
      <c r="BZ3911">
        <f t="shared" ref="BZ3911:BZ3974" ca="1" si="1589">(1-BB3910)*((B3911-B3910)/360)*BW3910*CD3910</f>
        <v>-2.6265088061496061E-2</v>
      </c>
      <c r="CA3911">
        <f t="shared" ref="CA3911:CA3974" ca="1" si="1590">BS3911*CD3910*BB3910</f>
        <v>5.1031876691880838</v>
      </c>
      <c r="CB3911">
        <f t="shared" ref="CB3911:CB3974" ca="1" si="1591">(BU3911+BV3911)*CD3910</f>
        <v>0.11058498737876622</v>
      </c>
      <c r="CC3911">
        <f t="shared" ref="CC3911:CC3974" ca="1" si="1592">CA3911-BX3911-BY3911+BZ3911-CB3911</f>
        <v>4.9204902506818957</v>
      </c>
      <c r="CD3911">
        <f t="shared" ref="CD3911:CD3974" ca="1" si="1593">CC3911+CD3910</f>
        <v>1123.9064905037687</v>
      </c>
      <c r="CE3911">
        <v>1123.9064905037501</v>
      </c>
      <c r="CF3911" t="b">
        <f t="shared" ca="1" si="1582"/>
        <v>1</v>
      </c>
    </row>
    <row r="3912" spans="2:84" x14ac:dyDescent="0.25">
      <c r="B3912" s="2">
        <v>43199</v>
      </c>
      <c r="C3912">
        <f t="shared" ca="1" si="1583"/>
        <v>0</v>
      </c>
      <c r="D3912">
        <f t="shared" ca="1" si="1584"/>
        <v>5</v>
      </c>
      <c r="E3912">
        <f ca="1">IF($B3912&lt;VLOOKUP(E$6&amp;" Equity",Param,4,0),"",IFERROR(VLOOKUP($B3912,OFFSET(Input!$A$1,0,MATCH(Index!E$6&amp;" Equity",Input!$1:$1,0)-1,10000,2),2,0),E3911))</f>
        <v>85.59</v>
      </c>
      <c r="F3912" s="33">
        <v>121.3</v>
      </c>
      <c r="H3912">
        <f ca="1">IFERROR(VLOOKUP($B3912,OFFSET(Input!$A$1,0,MATCH(Index!H$6,Input!$1:$1,0)-1,10000,2),2,0),0)</f>
        <v>0</v>
      </c>
      <c r="I3912">
        <f ca="1">IFERROR(VLOOKUP($B3912,OFFSET(Input!$A$1,0,MATCH(Index!I$6,Input!$1:$1,0)-1,10000,2),2,0),0)</f>
        <v>0</v>
      </c>
      <c r="K3912">
        <f t="shared" ca="1" si="1585"/>
        <v>122.12247892162456</v>
      </c>
      <c r="L3912" s="30">
        <f t="shared" ca="1" si="1586"/>
        <v>143.250832452277</v>
      </c>
      <c r="N3912">
        <f t="shared" ca="1" si="1540"/>
        <v>3.7457611395601484E-3</v>
      </c>
      <c r="O3912">
        <f t="shared" ca="1" si="1541"/>
        <v>1.6501653909579254E-3</v>
      </c>
      <c r="Q3912">
        <f t="shared" ca="1" si="1554"/>
        <v>5.0652814903026311E-2</v>
      </c>
      <c r="R3912">
        <f t="shared" ca="1" si="1553"/>
        <v>0.10083753972337535</v>
      </c>
      <c r="T3912">
        <f t="shared" ca="1" si="1564"/>
        <v>4.8120646978339933E-2</v>
      </c>
      <c r="U3912">
        <f t="shared" ca="1" si="1559"/>
        <v>9.2365572764715867E-2</v>
      </c>
      <c r="W3912">
        <f t="shared" ca="1" si="1560"/>
        <v>-0.38350287108417264</v>
      </c>
      <c r="X3912">
        <f t="shared" ca="1" si="1561"/>
        <v>-0.48853478401592315</v>
      </c>
      <c r="Z3912">
        <f t="shared" ca="1" si="1572"/>
        <v>121.61164995728333</v>
      </c>
      <c r="AA3912">
        <f t="shared" ca="1" si="1572"/>
        <v>121.57789002025716</v>
      </c>
      <c r="AB3912">
        <f t="shared" ca="1" si="1572"/>
        <v>121.65270269137507</v>
      </c>
      <c r="AC3912">
        <f t="shared" ca="1" si="1573"/>
        <v>121.65270269137507</v>
      </c>
      <c r="AE3912">
        <f ca="1">IFERROR(VLOOKUP($B3912,OFFSET(Input!$A$1,0,MATCH(Index!AE$6&amp;" Index",Input!$1:$1,0)-1,10000,2),2,0),AE3911)</f>
        <v>21.77</v>
      </c>
      <c r="AF3912">
        <f t="shared" ca="1" si="1577"/>
        <v>21.109333333333332</v>
      </c>
      <c r="AG3912">
        <f t="shared" ca="1" si="1577"/>
        <v>19.919499999999999</v>
      </c>
      <c r="AH3912">
        <f t="shared" ca="1" si="1577"/>
        <v>19.376800000000003</v>
      </c>
      <c r="AI3912">
        <f t="shared" ca="1" si="1566"/>
        <v>19.919499999999999</v>
      </c>
      <c r="AK3912">
        <f t="shared" ca="1" si="1567"/>
        <v>-1</v>
      </c>
      <c r="AL3912">
        <f t="shared" ca="1" si="1568"/>
        <v>1</v>
      </c>
      <c r="AN3912" t="str">
        <f t="shared" ca="1" si="1576"/>
        <v>Not Down</v>
      </c>
      <c r="AO3912" t="str">
        <f t="shared" ca="1" si="1539"/>
        <v>Not Up</v>
      </c>
      <c r="AQ3912">
        <f t="shared" ca="1" si="1574"/>
        <v>1</v>
      </c>
      <c r="AR3912">
        <f t="shared" ca="1" si="1575"/>
        <v>0</v>
      </c>
      <c r="AT3912">
        <f t="shared" ca="1" si="1555"/>
        <v>0</v>
      </c>
      <c r="AU3912">
        <f t="shared" ca="1" si="1556"/>
        <v>1</v>
      </c>
      <c r="AW3912" s="34">
        <f t="shared" ca="1" si="1578"/>
        <v>4.8793731962425764E-2</v>
      </c>
      <c r="AX3912" s="34">
        <f t="shared" ca="1" si="1579"/>
        <v>4.7988042292147828E-2</v>
      </c>
      <c r="AY3912" s="18">
        <f t="shared" ca="1" si="1569"/>
        <v>4.8793731962425764E-2</v>
      </c>
      <c r="BA3912" s="6">
        <f t="shared" ca="1" si="1562"/>
        <v>1.024721782676987</v>
      </c>
      <c r="BB3912">
        <f t="shared" ca="1" si="1563"/>
        <v>1.024721782676987</v>
      </c>
      <c r="BC3912" t="str">
        <f t="shared" ca="1" si="1549"/>
        <v>TLT UP equity</v>
      </c>
      <c r="BD3912" t="str">
        <f t="shared" ca="1" si="1550"/>
        <v>HYG UP Equity</v>
      </c>
      <c r="BF3912">
        <f t="shared" ca="1" si="1570"/>
        <v>1</v>
      </c>
      <c r="BG3912">
        <f t="shared" ca="1" si="1571"/>
        <v>0</v>
      </c>
      <c r="BI3912">
        <f t="shared" ca="1" si="1551"/>
        <v>1</v>
      </c>
      <c r="BJ3912">
        <f t="shared" ca="1" si="1552"/>
        <v>0</v>
      </c>
      <c r="BL3912">
        <f t="shared" ca="1" si="1557"/>
        <v>12.164331383760061</v>
      </c>
      <c r="BM3912">
        <f t="shared" ca="1" si="1558"/>
        <v>0</v>
      </c>
      <c r="BN3912" s="9">
        <f t="shared" ca="1" si="1547"/>
        <v>0.80033508453662972</v>
      </c>
      <c r="BO3912" s="9">
        <f t="shared" ca="1" si="1548"/>
        <v>0.19966491546337031</v>
      </c>
      <c r="BP3912" s="9">
        <f t="shared" ca="1" si="1542"/>
        <v>0.99999999999999989</v>
      </c>
      <c r="BQ3912" s="9">
        <f t="shared" ca="1" si="1543"/>
        <v>0</v>
      </c>
      <c r="BR3912">
        <f t="shared" ca="1" si="1544"/>
        <v>1485.5383030088942</v>
      </c>
      <c r="BS3912">
        <f t="shared" ca="1" si="1545"/>
        <v>3.3325337488721019E-3</v>
      </c>
      <c r="BT3912">
        <f t="shared" ca="1" si="1546"/>
        <v>5.4166666666666671E-5</v>
      </c>
      <c r="BU3912">
        <f t="shared" ca="1" si="1580"/>
        <v>4.3924978541458158E-6</v>
      </c>
      <c r="BV3912">
        <f t="shared" ca="1" si="1581"/>
        <v>5.222465707504921E-5</v>
      </c>
      <c r="BW3912" s="35">
        <f ca="1">IFERROR(VLOOKUP($B3912,OFFSET(Input!$A$1,0,MATCH(Index!BW$6&amp;" Index",Input!$1:$1,0)-1,10000,2),2,0)/100,BW3911)</f>
        <v>1.6899999999999998E-2</v>
      </c>
      <c r="BX3912">
        <f t="shared" ca="1" si="1587"/>
        <v>7.9617059275279317E-2</v>
      </c>
      <c r="BY3912">
        <f t="shared" ca="1" si="1588"/>
        <v>4.6829437104323697E-2</v>
      </c>
      <c r="BZ3912">
        <f t="shared" ca="1" si="1589"/>
        <v>-4.872085670311211E-2</v>
      </c>
      <c r="CA3912">
        <f t="shared" ca="1" si="1590"/>
        <v>4.8983360680766568</v>
      </c>
      <c r="CB3912">
        <f t="shared" ca="1" si="1591"/>
        <v>6.363238789877973E-2</v>
      </c>
      <c r="CC3912">
        <f t="shared" ca="1" si="1592"/>
        <v>4.6595363270951609</v>
      </c>
      <c r="CD3912">
        <f t="shared" ca="1" si="1593"/>
        <v>1128.5660268308638</v>
      </c>
      <c r="CE3912">
        <v>1128.56602683085</v>
      </c>
      <c r="CF3912" t="b">
        <f t="shared" ca="1" si="1582"/>
        <v>1</v>
      </c>
    </row>
    <row r="3913" spans="2:84" x14ac:dyDescent="0.25">
      <c r="B3913" s="2">
        <v>43200</v>
      </c>
      <c r="C3913">
        <f t="shared" ca="1" si="1583"/>
        <v>0</v>
      </c>
      <c r="D3913">
        <f t="shared" ca="1" si="1584"/>
        <v>0</v>
      </c>
      <c r="E3913">
        <f ca="1">IF($B3913&lt;VLOOKUP(E$6&amp;" Equity",Param,4,0),"",IFERROR(VLOOKUP($B3913,OFFSET(Input!$A$1,0,MATCH(Index!E$6&amp;" Equity",Input!$1:$1,0)-1,10000,2),2,0),E3912))</f>
        <v>85.9</v>
      </c>
      <c r="F3913" s="33">
        <v>121.08</v>
      </c>
      <c r="H3913">
        <f ca="1">IFERROR(VLOOKUP($B3913,OFFSET(Input!$A$1,0,MATCH(Index!H$6,Input!$1:$1,0)-1,10000,2),2,0),0)</f>
        <v>0</v>
      </c>
      <c r="I3913">
        <f ca="1">IFERROR(VLOOKUP($B3913,OFFSET(Input!$A$1,0,MATCH(Index!I$6,Input!$1:$1,0)-1,10000,2),2,0),0)</f>
        <v>0</v>
      </c>
      <c r="K3913">
        <f t="shared" ca="1" si="1585"/>
        <v>122.56479658099721</v>
      </c>
      <c r="L3913" s="30">
        <f t="shared" ca="1" si="1586"/>
        <v>142.99102055500163</v>
      </c>
      <c r="N3913">
        <f t="shared" ca="1" si="1540"/>
        <v>3.6153750966914674E-3</v>
      </c>
      <c r="O3913">
        <f t="shared" ca="1" si="1541"/>
        <v>-1.8153317964865788E-3</v>
      </c>
      <c r="Q3913">
        <f t="shared" ca="1" si="1554"/>
        <v>4.2951435936110317E-2</v>
      </c>
      <c r="R3913">
        <f t="shared" ca="1" si="1553"/>
        <v>9.9401120491832987E-2</v>
      </c>
      <c r="T3913">
        <f t="shared" ca="1" si="1564"/>
        <v>4.9466144341588844E-2</v>
      </c>
      <c r="U3913">
        <f t="shared" ca="1" si="1559"/>
        <v>9.0311987347615544E-2</v>
      </c>
      <c r="W3913">
        <f t="shared" ca="1" si="1560"/>
        <v>-0.35139820553848505</v>
      </c>
      <c r="X3913">
        <f t="shared" ca="1" si="1561"/>
        <v>-0.47816069304917797</v>
      </c>
      <c r="Z3913">
        <f t="shared" ca="1" si="1572"/>
        <v>121.72295302309483</v>
      </c>
      <c r="AA3913">
        <f t="shared" ca="1" si="1572"/>
        <v>121.60085885027033</v>
      </c>
      <c r="AB3913">
        <f t="shared" ca="1" si="1572"/>
        <v>121.68130886237806</v>
      </c>
      <c r="AC3913">
        <f t="shared" ca="1" si="1573"/>
        <v>121.68130886237806</v>
      </c>
      <c r="AE3913">
        <f ca="1">IFERROR(VLOOKUP($B3913,OFFSET(Input!$A$1,0,MATCH(Index!AE$6&amp;" Index",Input!$1:$1,0)-1,10000,2),2,0),AE3912)</f>
        <v>20.47</v>
      </c>
      <c r="AF3913">
        <f t="shared" ca="1" si="1577"/>
        <v>21.206000000000003</v>
      </c>
      <c r="AG3913">
        <f t="shared" ca="1" si="1577"/>
        <v>20.154000000000003</v>
      </c>
      <c r="AH3913">
        <f t="shared" ca="1" si="1577"/>
        <v>19.446400000000004</v>
      </c>
      <c r="AI3913">
        <f t="shared" ca="1" si="1566"/>
        <v>20.154000000000003</v>
      </c>
      <c r="AK3913">
        <f t="shared" ca="1" si="1567"/>
        <v>1</v>
      </c>
      <c r="AL3913">
        <f t="shared" ca="1" si="1568"/>
        <v>1</v>
      </c>
      <c r="AN3913" t="str">
        <f t="shared" ca="1" si="1576"/>
        <v>Not Down</v>
      </c>
      <c r="AO3913" t="str">
        <f t="shared" ca="1" si="1539"/>
        <v>Not Up</v>
      </c>
      <c r="AQ3913">
        <f t="shared" ca="1" si="1574"/>
        <v>1</v>
      </c>
      <c r="AR3913">
        <f t="shared" ca="1" si="1575"/>
        <v>0</v>
      </c>
      <c r="AT3913">
        <f t="shared" ca="1" si="1555"/>
        <v>0</v>
      </c>
      <c r="AU3913">
        <f t="shared" ca="1" si="1556"/>
        <v>1</v>
      </c>
      <c r="AW3913" s="34">
        <f t="shared" ca="1" si="1578"/>
        <v>5.0652814903026311E-2</v>
      </c>
      <c r="AX3913" s="34">
        <f t="shared" ca="1" si="1579"/>
        <v>4.8120646978339933E-2</v>
      </c>
      <c r="AY3913" s="18">
        <f t="shared" ca="1" si="1569"/>
        <v>5.0652814903026311E-2</v>
      </c>
      <c r="BA3913" s="6">
        <f t="shared" ca="1" si="1562"/>
        <v>0.98711197187607225</v>
      </c>
      <c r="BB3913">
        <f t="shared" ca="1" si="1563"/>
        <v>1.024721782676987</v>
      </c>
      <c r="BC3913" t="str">
        <f t="shared" ca="1" si="1549"/>
        <v>TLT UP equity</v>
      </c>
      <c r="BD3913" t="str">
        <f t="shared" ca="1" si="1550"/>
        <v>HYG UP Equity</v>
      </c>
      <c r="BF3913">
        <f t="shared" ca="1" si="1570"/>
        <v>1</v>
      </c>
      <c r="BG3913">
        <f t="shared" ca="1" si="1571"/>
        <v>0</v>
      </c>
      <c r="BI3913">
        <f t="shared" ca="1" si="1551"/>
        <v>1</v>
      </c>
      <c r="BJ3913">
        <f t="shared" ca="1" si="1552"/>
        <v>0</v>
      </c>
      <c r="BL3913">
        <f t="shared" ca="1" si="1557"/>
        <v>12.164331383760061</v>
      </c>
      <c r="BM3913">
        <f t="shared" ca="1" si="1558"/>
        <v>0</v>
      </c>
      <c r="BN3913" s="9">
        <f t="shared" ca="1" si="1547"/>
        <v>1</v>
      </c>
      <c r="BO3913" s="9">
        <f t="shared" ca="1" si="1548"/>
        <v>0</v>
      </c>
      <c r="BP3913" s="9">
        <f t="shared" ca="1" si="1542"/>
        <v>1</v>
      </c>
      <c r="BQ3913" s="9">
        <f t="shared" ca="1" si="1543"/>
        <v>0</v>
      </c>
      <c r="BR3913">
        <f t="shared" ca="1" si="1544"/>
        <v>1490.9188015943921</v>
      </c>
      <c r="BS3913">
        <f t="shared" ca="1" si="1545"/>
        <v>3.621918448416972E-3</v>
      </c>
      <c r="BT3913">
        <f t="shared" ca="1" si="1546"/>
        <v>1.8055555555555558E-5</v>
      </c>
      <c r="BU3913">
        <f t="shared" ca="1" si="1580"/>
        <v>0</v>
      </c>
      <c r="BV3913">
        <f t="shared" ca="1" si="1581"/>
        <v>0</v>
      </c>
      <c r="BW3913" s="35">
        <f ca="1">IFERROR(VLOOKUP($B3913,OFFSET(Input!$A$1,0,MATCH(Index!BW$6&amp;" Index",Input!$1:$1,0)-1,10000,2),2,0)/100,BW3912)</f>
        <v>1.6899999999999998E-2</v>
      </c>
      <c r="BX3913">
        <f t="shared" ca="1" si="1587"/>
        <v>2.0880639557606242E-2</v>
      </c>
      <c r="BY3913">
        <f t="shared" ca="1" si="1588"/>
        <v>1.5674528150428666E-2</v>
      </c>
      <c r="BZ3913">
        <f t="shared" ca="1" si="1589"/>
        <v>-1.3097577013273377E-3</v>
      </c>
      <c r="CA3913">
        <f t="shared" ca="1" si="1590"/>
        <v>4.1886262317289429</v>
      </c>
      <c r="CB3913">
        <f t="shared" ca="1" si="1591"/>
        <v>0</v>
      </c>
      <c r="CC3913">
        <f t="shared" ca="1" si="1592"/>
        <v>4.1507613063195805</v>
      </c>
      <c r="CD3913">
        <f t="shared" ca="1" si="1593"/>
        <v>1132.7167881371834</v>
      </c>
      <c r="CE3913">
        <v>1132.7167881371699</v>
      </c>
      <c r="CF3913" t="b">
        <f t="shared" ca="1" si="1582"/>
        <v>1</v>
      </c>
    </row>
    <row r="3914" spans="2:84" x14ac:dyDescent="0.25">
      <c r="B3914" s="2">
        <v>43201</v>
      </c>
      <c r="C3914">
        <f t="shared" ca="1" si="1583"/>
        <v>0</v>
      </c>
      <c r="D3914">
        <f t="shared" ca="1" si="1584"/>
        <v>0</v>
      </c>
      <c r="E3914">
        <f ca="1">IF($B3914&lt;VLOOKUP(E$6&amp;" Equity",Param,4,0),"",IFERROR(VLOOKUP($B3914,OFFSET(Input!$A$1,0,MATCH(Index!E$6&amp;" Equity",Input!$1:$1,0)-1,10000,2),2,0),E3913))</f>
        <v>85.93</v>
      </c>
      <c r="F3914" s="33">
        <v>121.51</v>
      </c>
      <c r="H3914">
        <f ca="1">IFERROR(VLOOKUP($B3914,OFFSET(Input!$A$1,0,MATCH(Index!H$6,Input!$1:$1,0)-1,10000,2),2,0),0)</f>
        <v>0</v>
      </c>
      <c r="I3914">
        <f ca="1">IFERROR(VLOOKUP($B3914,OFFSET(Input!$A$1,0,MATCH(Index!I$6,Input!$1:$1,0)-1,10000,2),2,0),0)</f>
        <v>0</v>
      </c>
      <c r="K3914">
        <f t="shared" ca="1" si="1585"/>
        <v>122.60760151577522</v>
      </c>
      <c r="L3914" s="30">
        <f t="shared" ca="1" si="1586"/>
        <v>143.49883471785802</v>
      </c>
      <c r="N3914">
        <f t="shared" ca="1" si="1540"/>
        <v>3.491823349220343E-4</v>
      </c>
      <c r="O3914">
        <f t="shared" ca="1" si="1541"/>
        <v>3.5450797670025748E-3</v>
      </c>
      <c r="Q3914">
        <f t="shared" ca="1" si="1554"/>
        <v>4.2729382120452249E-2</v>
      </c>
      <c r="R3914">
        <f t="shared" ca="1" si="1553"/>
        <v>8.5712803818828204E-2</v>
      </c>
      <c r="T3914">
        <f t="shared" ca="1" si="1564"/>
        <v>4.8204223418840134E-2</v>
      </c>
      <c r="U3914">
        <f t="shared" ca="1" si="1559"/>
        <v>8.9407471566949503E-2</v>
      </c>
      <c r="W3914">
        <f t="shared" ca="1" si="1560"/>
        <v>-0.33258757245634224</v>
      </c>
      <c r="X3914">
        <f t="shared" ca="1" si="1561"/>
        <v>-0.44559101597484185</v>
      </c>
      <c r="Z3914">
        <f t="shared" ref="Z3914:AB3945" ca="1" si="1594">AVERAGE(OFFSET($K3914,0,0,-Z$5,1))</f>
        <v>121.84990447904238</v>
      </c>
      <c r="AA3914">
        <f t="shared" ca="1" si="1594"/>
        <v>121.64515125263324</v>
      </c>
      <c r="AB3914">
        <f t="shared" ca="1" si="1594"/>
        <v>121.70480649277722</v>
      </c>
      <c r="AC3914">
        <f t="shared" ca="1" si="1573"/>
        <v>121.70480649277722</v>
      </c>
      <c r="AE3914">
        <f ca="1">IFERROR(VLOOKUP($B3914,OFFSET(Input!$A$1,0,MATCH(Index!AE$6&amp;" Index",Input!$1:$1,0)-1,10000,2),2,0),AE3913)</f>
        <v>20.239999999999998</v>
      </c>
      <c r="AF3914">
        <f t="shared" ca="1" si="1577"/>
        <v>21.341999999999999</v>
      </c>
      <c r="AG3914">
        <f t="shared" ca="1" si="1577"/>
        <v>20.348500000000001</v>
      </c>
      <c r="AH3914">
        <f t="shared" ca="1" si="1577"/>
        <v>19.521600000000003</v>
      </c>
      <c r="AI3914">
        <f t="shared" ca="1" si="1566"/>
        <v>20.348500000000001</v>
      </c>
      <c r="AK3914">
        <f t="shared" ca="1" si="1567"/>
        <v>1</v>
      </c>
      <c r="AL3914">
        <f t="shared" ca="1" si="1568"/>
        <v>1</v>
      </c>
      <c r="AN3914" t="str">
        <f t="shared" ca="1" si="1576"/>
        <v>Not Down</v>
      </c>
      <c r="AO3914" t="str">
        <f t="shared" ref="AO3914:AO3977" ca="1" si="1595">IF($C3914=1,IF(SUM(AL3900:AL3914)=15,"Up","Not Up"),AO3913)</f>
        <v>Not Up</v>
      </c>
      <c r="AQ3914">
        <f t="shared" ca="1" si="1574"/>
        <v>1</v>
      </c>
      <c r="AR3914">
        <f t="shared" ca="1" si="1575"/>
        <v>0</v>
      </c>
      <c r="AT3914">
        <f t="shared" ca="1" si="1555"/>
        <v>0</v>
      </c>
      <c r="AU3914">
        <f t="shared" ca="1" si="1556"/>
        <v>1</v>
      </c>
      <c r="AW3914" s="34">
        <f t="shared" ca="1" si="1578"/>
        <v>4.2951435936110317E-2</v>
      </c>
      <c r="AX3914" s="34">
        <f t="shared" ca="1" si="1579"/>
        <v>4.9466144341588844E-2</v>
      </c>
      <c r="AY3914" s="18">
        <f t="shared" ca="1" si="1569"/>
        <v>4.9466144341588844E-2</v>
      </c>
      <c r="BA3914" s="6">
        <f t="shared" ca="1" si="1562"/>
        <v>1.0107923442491216</v>
      </c>
      <c r="BB3914">
        <f t="shared" ca="1" si="1563"/>
        <v>1.024721782676987</v>
      </c>
      <c r="BC3914" t="str">
        <f t="shared" ca="1" si="1549"/>
        <v>TLT UP equity</v>
      </c>
      <c r="BD3914" t="str">
        <f t="shared" ca="1" si="1550"/>
        <v>HYG UP Equity</v>
      </c>
      <c r="BF3914">
        <f t="shared" ca="1" si="1570"/>
        <v>1</v>
      </c>
      <c r="BG3914">
        <f t="shared" ca="1" si="1571"/>
        <v>0</v>
      </c>
      <c r="BI3914">
        <f t="shared" ca="1" si="1551"/>
        <v>1</v>
      </c>
      <c r="BJ3914">
        <f t="shared" ca="1" si="1552"/>
        <v>0</v>
      </c>
      <c r="BL3914">
        <f t="shared" ca="1" si="1557"/>
        <v>12.164331383760061</v>
      </c>
      <c r="BM3914">
        <f t="shared" ca="1" si="1558"/>
        <v>0</v>
      </c>
      <c r="BN3914" s="9">
        <f t="shared" ca="1" si="1547"/>
        <v>1</v>
      </c>
      <c r="BO3914" s="9">
        <f t="shared" ca="1" si="1548"/>
        <v>0</v>
      </c>
      <c r="BP3914" s="9">
        <f t="shared" ca="1" si="1542"/>
        <v>1</v>
      </c>
      <c r="BQ3914" s="9">
        <f t="shared" ca="1" si="1543"/>
        <v>0</v>
      </c>
      <c r="BR3914">
        <f t="shared" ca="1" si="1544"/>
        <v>1491.439495005892</v>
      </c>
      <c r="BS3914">
        <f t="shared" ca="1" si="1545"/>
        <v>3.4924330617003285E-4</v>
      </c>
      <c r="BT3914">
        <f t="shared" ca="1" si="1546"/>
        <v>1.8055555555555558E-5</v>
      </c>
      <c r="BU3914">
        <f t="shared" ca="1" si="1580"/>
        <v>0</v>
      </c>
      <c r="BV3914">
        <f t="shared" ca="1" si="1581"/>
        <v>0</v>
      </c>
      <c r="BW3914" s="35">
        <f ca="1">IFERROR(VLOOKUP($B3914,OFFSET(Input!$A$1,0,MATCH(Index!BW$6&amp;" Index",Input!$1:$1,0)-1,10000,2),2,0)/100,BW3913)</f>
        <v>1.6899999999999998E-2</v>
      </c>
      <c r="BX3914">
        <f t="shared" ca="1" si="1587"/>
        <v>2.0957436615701545E-2</v>
      </c>
      <c r="BY3914">
        <f t="shared" ca="1" si="1588"/>
        <v>1.5732177613016436E-2</v>
      </c>
      <c r="BZ3914">
        <f t="shared" ca="1" si="1589"/>
        <v>-1.3145748688284627E-3</v>
      </c>
      <c r="CA3914">
        <f t="shared" ca="1" si="1590"/>
        <v>0.40537353890860683</v>
      </c>
      <c r="CB3914">
        <f t="shared" ca="1" si="1591"/>
        <v>0</v>
      </c>
      <c r="CC3914">
        <f t="shared" ca="1" si="1592"/>
        <v>0.3673693498110604</v>
      </c>
      <c r="CD3914">
        <f t="shared" ca="1" si="1593"/>
        <v>1133.0841574869944</v>
      </c>
      <c r="CE3914">
        <v>1133.0841574869801</v>
      </c>
      <c r="CF3914" t="b">
        <f t="shared" ca="1" si="1582"/>
        <v>1</v>
      </c>
    </row>
    <row r="3915" spans="2:84" x14ac:dyDescent="0.25">
      <c r="B3915" s="2">
        <v>43202</v>
      </c>
      <c r="C3915">
        <f t="shared" ca="1" si="1583"/>
        <v>0</v>
      </c>
      <c r="D3915">
        <f t="shared" ca="1" si="1584"/>
        <v>0</v>
      </c>
      <c r="E3915">
        <f ca="1">IF($B3915&lt;VLOOKUP(E$6&amp;" Equity",Param,4,0),"",IFERROR(VLOOKUP($B3915,OFFSET(Input!$A$1,0,MATCH(Index!E$6&amp;" Equity",Input!$1:$1,0)-1,10000,2),2,0),E3914))</f>
        <v>86.24</v>
      </c>
      <c r="F3915" s="33">
        <v>120.62</v>
      </c>
      <c r="H3915">
        <f ca="1">IFERROR(VLOOKUP($B3915,OFFSET(Input!$A$1,0,MATCH(Index!H$6,Input!$1:$1,0)-1,10000,2),2,0),0)</f>
        <v>0</v>
      </c>
      <c r="I3915">
        <f ca="1">IFERROR(VLOOKUP($B3915,OFFSET(Input!$A$1,0,MATCH(Index!I$6,Input!$1:$1,0)-1,10000,2),2,0),0)</f>
        <v>0</v>
      </c>
      <c r="K3915">
        <f t="shared" ca="1" si="1585"/>
        <v>123.04991917514783</v>
      </c>
      <c r="L3915" s="30">
        <f t="shared" ca="1" si="1586"/>
        <v>142.44777749706225</v>
      </c>
      <c r="N3915">
        <f t="shared" ref="N3915:N3978" ca="1" si="1596">LN(K3915/K3914)</f>
        <v>3.6010958355553032E-3</v>
      </c>
      <c r="O3915">
        <f t="shared" ref="O3915:O3978" ca="1" si="1597">LN(L3915/L3914)</f>
        <v>-7.3514558976797229E-3</v>
      </c>
      <c r="Q3915">
        <f t="shared" ca="1" si="1554"/>
        <v>4.6336363699270411E-2</v>
      </c>
      <c r="R3915">
        <f t="shared" ca="1" si="1553"/>
        <v>9.2373030842038475E-2</v>
      </c>
      <c r="T3915">
        <f t="shared" ca="1" si="1564"/>
        <v>4.9697593230312635E-2</v>
      </c>
      <c r="U3915">
        <f t="shared" ca="1" si="1559"/>
        <v>8.7780126399078048E-2</v>
      </c>
      <c r="W3915">
        <f t="shared" ca="1" si="1560"/>
        <v>-0.43316045988861129</v>
      </c>
      <c r="X3915">
        <f t="shared" ca="1" si="1561"/>
        <v>-0.48708526889907755</v>
      </c>
      <c r="Z3915">
        <f t="shared" ca="1" si="1594"/>
        <v>122.02677164925633</v>
      </c>
      <c r="AA3915">
        <f t="shared" ca="1" si="1594"/>
        <v>121.71866447337625</v>
      </c>
      <c r="AB3915">
        <f t="shared" ca="1" si="1594"/>
        <v>121.75793312104246</v>
      </c>
      <c r="AC3915">
        <f t="shared" ca="1" si="1573"/>
        <v>121.75793312104246</v>
      </c>
      <c r="AE3915">
        <f ca="1">IFERROR(VLOOKUP($B3915,OFFSET(Input!$A$1,0,MATCH(Index!AE$6&amp;" Index",Input!$1:$1,0)-1,10000,2),2,0),AE3914)</f>
        <v>18.489999999999998</v>
      </c>
      <c r="AF3915">
        <f t="shared" ca="1" si="1577"/>
        <v>21.384</v>
      </c>
      <c r="AG3915">
        <f t="shared" ca="1" si="1577"/>
        <v>20.4115</v>
      </c>
      <c r="AH3915">
        <f t="shared" ca="1" si="1577"/>
        <v>19.550800000000002</v>
      </c>
      <c r="AI3915">
        <f t="shared" ca="1" si="1566"/>
        <v>20.4115</v>
      </c>
      <c r="AK3915">
        <f t="shared" ca="1" si="1567"/>
        <v>1</v>
      </c>
      <c r="AL3915">
        <f t="shared" ca="1" si="1568"/>
        <v>1</v>
      </c>
      <c r="AN3915" t="str">
        <f t="shared" ca="1" si="1576"/>
        <v>Not Down</v>
      </c>
      <c r="AO3915" t="str">
        <f t="shared" ca="1" si="1595"/>
        <v>Not Up</v>
      </c>
      <c r="AQ3915">
        <f t="shared" ca="1" si="1574"/>
        <v>1</v>
      </c>
      <c r="AR3915">
        <f t="shared" ca="1" si="1575"/>
        <v>0</v>
      </c>
      <c r="AT3915">
        <f t="shared" ca="1" si="1555"/>
        <v>0</v>
      </c>
      <c r="AU3915">
        <f t="shared" ca="1" si="1556"/>
        <v>1</v>
      </c>
      <c r="AW3915" s="34">
        <f t="shared" ca="1" si="1578"/>
        <v>4.2729382120452249E-2</v>
      </c>
      <c r="AX3915" s="34">
        <f t="shared" ca="1" si="1579"/>
        <v>4.8204223418840134E-2</v>
      </c>
      <c r="AY3915" s="18">
        <f t="shared" ca="1" si="1569"/>
        <v>4.8204223418840134E-2</v>
      </c>
      <c r="BA3915" s="6">
        <f t="shared" ca="1" si="1562"/>
        <v>1.0372535112858599</v>
      </c>
      <c r="BB3915">
        <f t="shared" ca="1" si="1563"/>
        <v>1.024721782676987</v>
      </c>
      <c r="BC3915" t="str">
        <f t="shared" ca="1" si="1549"/>
        <v>TLT UP equity</v>
      </c>
      <c r="BD3915" t="str">
        <f t="shared" ca="1" si="1550"/>
        <v>HYG UP Equity</v>
      </c>
      <c r="BF3915">
        <f t="shared" ca="1" si="1570"/>
        <v>1</v>
      </c>
      <c r="BG3915">
        <f t="shared" ca="1" si="1571"/>
        <v>0</v>
      </c>
      <c r="BI3915">
        <f t="shared" ca="1" si="1551"/>
        <v>1</v>
      </c>
      <c r="BJ3915">
        <f t="shared" ca="1" si="1552"/>
        <v>0</v>
      </c>
      <c r="BL3915">
        <f t="shared" ca="1" si="1557"/>
        <v>12.164331383760061</v>
      </c>
      <c r="BM3915">
        <f t="shared" ca="1" si="1558"/>
        <v>0</v>
      </c>
      <c r="BN3915" s="9">
        <f t="shared" ca="1" si="1547"/>
        <v>1</v>
      </c>
      <c r="BO3915" s="9">
        <f t="shared" ca="1" si="1548"/>
        <v>0</v>
      </c>
      <c r="BP3915" s="9">
        <f t="shared" ref="BP3915:BP3978" ca="1" si="1598">(K3915/$BR3915)*BL3915</f>
        <v>1</v>
      </c>
      <c r="BQ3915" s="9">
        <f t="shared" ref="BQ3915:BQ3978" ca="1" si="1599">(L3915/$BR3915)*BM3915</f>
        <v>0</v>
      </c>
      <c r="BR3915">
        <f t="shared" ref="BR3915:BR3922" ca="1" si="1600">SUMPRODUCT(BL3914:BM3914,K3915:L3915)</f>
        <v>1496.8199935913897</v>
      </c>
      <c r="BS3915">
        <f t="shared" ca="1" si="1545"/>
        <v>3.6075875712788807E-3</v>
      </c>
      <c r="BT3915">
        <f t="shared" ca="1" si="1546"/>
        <v>1.8055555555555558E-5</v>
      </c>
      <c r="BU3915">
        <f t="shared" ca="1" si="1580"/>
        <v>0</v>
      </c>
      <c r="BV3915">
        <f t="shared" ca="1" si="1581"/>
        <v>0</v>
      </c>
      <c r="BW3915" s="35">
        <f ca="1">IFERROR(VLOOKUP($B3915,OFFSET(Input!$A$1,0,MATCH(Index!BW$6&amp;" Index",Input!$1:$1,0)-1,10000,2),2,0)/100,BW3914)</f>
        <v>1.6899999999999998E-2</v>
      </c>
      <c r="BX3915">
        <f t="shared" ca="1" si="1587"/>
        <v>2.0964233654417533E-2</v>
      </c>
      <c r="BY3915">
        <f t="shared" ca="1" si="1588"/>
        <v>1.5737279965097144E-2</v>
      </c>
      <c r="BZ3915">
        <f t="shared" ca="1" si="1589"/>
        <v>-1.3150012194572316E-3</v>
      </c>
      <c r="CA3915">
        <f t="shared" ca="1" si="1590"/>
        <v>4.1887555628158033</v>
      </c>
      <c r="CB3915">
        <f t="shared" ca="1" si="1591"/>
        <v>0</v>
      </c>
      <c r="CC3915">
        <f t="shared" ca="1" si="1592"/>
        <v>4.1507390479768311</v>
      </c>
      <c r="CD3915">
        <f t="shared" ca="1" si="1593"/>
        <v>1137.2348965349713</v>
      </c>
      <c r="CE3915">
        <v>1137.2348965349599</v>
      </c>
      <c r="CF3915" t="b">
        <f t="shared" ca="1" si="1582"/>
        <v>1</v>
      </c>
    </row>
    <row r="3916" spans="2:84" x14ac:dyDescent="0.25">
      <c r="B3916" s="2">
        <v>43203</v>
      </c>
      <c r="C3916">
        <f t="shared" ca="1" si="1583"/>
        <v>0</v>
      </c>
      <c r="D3916">
        <f t="shared" ca="1" si="1584"/>
        <v>0</v>
      </c>
      <c r="E3916">
        <f ca="1">IF($B3916&lt;VLOOKUP(E$6&amp;" Equity",Param,4,0),"",IFERROR(VLOOKUP($B3916,OFFSET(Input!$A$1,0,MATCH(Index!E$6&amp;" Equity",Input!$1:$1,0)-1,10000,2),2,0),E3915))</f>
        <v>86.29</v>
      </c>
      <c r="F3916" s="33">
        <v>120.9</v>
      </c>
      <c r="H3916">
        <f ca="1">IFERROR(VLOOKUP($B3916,OFFSET(Input!$A$1,0,MATCH(Index!H$6,Input!$1:$1,0)-1,10000,2),2,0),0)</f>
        <v>0</v>
      </c>
      <c r="I3916">
        <f ca="1">IFERROR(VLOOKUP($B3916,OFFSET(Input!$A$1,0,MATCH(Index!I$6,Input!$1:$1,0)-1,10000,2),2,0),0)</f>
        <v>0</v>
      </c>
      <c r="K3916">
        <f t="shared" ca="1" si="1585"/>
        <v>123.12126073311119</v>
      </c>
      <c r="L3916" s="30">
        <f t="shared" ca="1" si="1586"/>
        <v>142.77844718450362</v>
      </c>
      <c r="N3916">
        <f t="shared" ca="1" si="1596"/>
        <v>5.7960935952932734E-4</v>
      </c>
      <c r="O3916">
        <f t="shared" ca="1" si="1597"/>
        <v>2.3186495979062921E-3</v>
      </c>
      <c r="Q3916">
        <f t="shared" ca="1" si="1554"/>
        <v>4.3192351835459213E-2</v>
      </c>
      <c r="R3916">
        <f t="shared" ca="1" si="1553"/>
        <v>8.9861295139805203E-2</v>
      </c>
      <c r="T3916">
        <f t="shared" ca="1" si="1564"/>
        <v>4.9677879997864029E-2</v>
      </c>
      <c r="U3916">
        <f t="shared" ca="1" si="1559"/>
        <v>8.8165128615044247E-2</v>
      </c>
      <c r="W3916">
        <f t="shared" ca="1" si="1560"/>
        <v>-0.57580515912193575</v>
      </c>
      <c r="X3916">
        <f t="shared" ca="1" si="1561"/>
        <v>-0.48128451965794367</v>
      </c>
      <c r="Z3916">
        <f t="shared" ca="1" si="1594"/>
        <v>122.16956434988037</v>
      </c>
      <c r="AA3916">
        <f t="shared" ca="1" si="1594"/>
        <v>121.79148181077058</v>
      </c>
      <c r="AB3916">
        <f t="shared" ca="1" si="1594"/>
        <v>121.80822946329712</v>
      </c>
      <c r="AC3916">
        <f t="shared" ca="1" si="1573"/>
        <v>121.80822946329712</v>
      </c>
      <c r="AE3916">
        <f ca="1">IFERROR(VLOOKUP($B3916,OFFSET(Input!$A$1,0,MATCH(Index!AE$6&amp;" Index",Input!$1:$1,0)-1,10000,2),2,0),AE3915)</f>
        <v>17.41</v>
      </c>
      <c r="AF3916">
        <f t="shared" ca="1" si="1577"/>
        <v>20.988666666666674</v>
      </c>
      <c r="AG3916">
        <f t="shared" ca="1" si="1577"/>
        <v>20.452500000000001</v>
      </c>
      <c r="AH3916">
        <f t="shared" ca="1" si="1577"/>
        <v>19.585600000000003</v>
      </c>
      <c r="AI3916">
        <f t="shared" ca="1" si="1566"/>
        <v>20.452500000000001</v>
      </c>
      <c r="AK3916">
        <f t="shared" ca="1" si="1567"/>
        <v>1</v>
      </c>
      <c r="AL3916">
        <f t="shared" ca="1" si="1568"/>
        <v>1</v>
      </c>
      <c r="AN3916" t="str">
        <f t="shared" ca="1" si="1576"/>
        <v>Not Down</v>
      </c>
      <c r="AO3916" t="str">
        <f t="shared" ca="1" si="1595"/>
        <v>Not Up</v>
      </c>
      <c r="AQ3916">
        <f t="shared" ca="1" si="1574"/>
        <v>1</v>
      </c>
      <c r="AR3916">
        <f t="shared" ca="1" si="1575"/>
        <v>0</v>
      </c>
      <c r="AT3916">
        <f t="shared" ca="1" si="1555"/>
        <v>0</v>
      </c>
      <c r="AU3916">
        <f t="shared" ca="1" si="1556"/>
        <v>1</v>
      </c>
      <c r="AW3916" s="34">
        <f t="shared" ca="1" si="1578"/>
        <v>4.6336363699270411E-2</v>
      </c>
      <c r="AX3916" s="34">
        <f t="shared" ca="1" si="1579"/>
        <v>4.9697593230312635E-2</v>
      </c>
      <c r="AY3916" s="18">
        <f t="shared" ca="1" si="1569"/>
        <v>4.9697593230312635E-2</v>
      </c>
      <c r="BA3916" s="6">
        <f t="shared" ca="1" si="1562"/>
        <v>1.0060849379221632</v>
      </c>
      <c r="BB3916">
        <f t="shared" ca="1" si="1563"/>
        <v>1.024721782676987</v>
      </c>
      <c r="BC3916" t="str">
        <f t="shared" ca="1" si="1549"/>
        <v>TLT UP equity</v>
      </c>
      <c r="BD3916" t="str">
        <f t="shared" ca="1" si="1550"/>
        <v>HYG UP Equity</v>
      </c>
      <c r="BF3916">
        <f t="shared" ca="1" si="1570"/>
        <v>1</v>
      </c>
      <c r="BG3916">
        <f t="shared" ca="1" si="1571"/>
        <v>0</v>
      </c>
      <c r="BI3916">
        <f t="shared" ca="1" si="1551"/>
        <v>1</v>
      </c>
      <c r="BJ3916">
        <f t="shared" ca="1" si="1552"/>
        <v>0</v>
      </c>
      <c r="BL3916">
        <f t="shared" ca="1" si="1557"/>
        <v>12.164331383760059</v>
      </c>
      <c r="BM3916">
        <f t="shared" ca="1" si="1558"/>
        <v>0</v>
      </c>
      <c r="BN3916" s="9">
        <f t="shared" ca="1" si="1547"/>
        <v>1</v>
      </c>
      <c r="BO3916" s="9">
        <f t="shared" ca="1" si="1548"/>
        <v>0</v>
      </c>
      <c r="BP3916" s="9">
        <f t="shared" ca="1" si="1598"/>
        <v>0.99999999999999989</v>
      </c>
      <c r="BQ3916" s="9">
        <f t="shared" ca="1" si="1599"/>
        <v>0</v>
      </c>
      <c r="BR3916">
        <f t="shared" ca="1" si="1600"/>
        <v>1497.6878159438895</v>
      </c>
      <c r="BS3916">
        <f t="shared" ref="BS3916:BS3979" ca="1" si="1601">BR3916/BR3915-1</f>
        <v>5.7977736549186254E-4</v>
      </c>
      <c r="BT3916">
        <f t="shared" ref="BT3916:BT3979" ca="1" si="1602">(($B3916-$B3915)/360)*0.65%*SUM(BN3916:BO3916)</f>
        <v>1.8055555555555558E-5</v>
      </c>
      <c r="BU3916">
        <f t="shared" ca="1" si="1580"/>
        <v>4.4408920985006264E-20</v>
      </c>
      <c r="BV3916">
        <f t="shared" ca="1" si="1581"/>
        <v>0</v>
      </c>
      <c r="BW3916" s="35">
        <f ca="1">IFERROR(VLOOKUP($B3916,OFFSET(Input!$A$1,0,MATCH(Index!BW$6&amp;" Index",Input!$1:$1,0)-1,10000,2),2,0)/100,BW3915)</f>
        <v>1.6899999999999998E-2</v>
      </c>
      <c r="BX3916">
        <f t="shared" ca="1" si="1587"/>
        <v>2.1041030300690738E-2</v>
      </c>
      <c r="BY3916">
        <f t="shared" ca="1" si="1588"/>
        <v>1.579492911854127E-2</v>
      </c>
      <c r="BZ3916">
        <f t="shared" ca="1" si="1589"/>
        <v>-1.3198183611264295E-3</v>
      </c>
      <c r="CA3916">
        <f t="shared" ca="1" si="1590"/>
        <v>0.67564318790597144</v>
      </c>
      <c r="CB3916">
        <f t="shared" ca="1" si="1591"/>
        <v>5.0503374661613317E-17</v>
      </c>
      <c r="CC3916">
        <f t="shared" ca="1" si="1592"/>
        <v>0.63748741012561305</v>
      </c>
      <c r="CD3916">
        <f t="shared" ca="1" si="1593"/>
        <v>1137.872383945097</v>
      </c>
      <c r="CE3916">
        <v>1137.8723839450799</v>
      </c>
      <c r="CF3916" t="b">
        <f t="shared" ca="1" si="1582"/>
        <v>1</v>
      </c>
    </row>
    <row r="3917" spans="2:84" x14ac:dyDescent="0.25">
      <c r="B3917" s="2">
        <v>43206</v>
      </c>
      <c r="C3917">
        <f t="shared" ca="1" si="1583"/>
        <v>0</v>
      </c>
      <c r="D3917">
        <f t="shared" ca="1" si="1584"/>
        <v>0</v>
      </c>
      <c r="E3917">
        <f ca="1">IF($B3917&lt;VLOOKUP(E$6&amp;" Equity",Param,4,0),"",IFERROR(VLOOKUP($B3917,OFFSET(Input!$A$1,0,MATCH(Index!E$6&amp;" Equity",Input!$1:$1,0)-1,10000,2),2,0),E3916))</f>
        <v>86.42</v>
      </c>
      <c r="F3917" s="33">
        <v>120.94</v>
      </c>
      <c r="H3917">
        <f ca="1">IFERROR(VLOOKUP($B3917,OFFSET(Input!$A$1,0,MATCH(Index!H$6,Input!$1:$1,0)-1,10000,2),2,0),0)</f>
        <v>0</v>
      </c>
      <c r="I3917">
        <f ca="1">IFERROR(VLOOKUP($B3917,OFFSET(Input!$A$1,0,MATCH(Index!I$6,Input!$1:$1,0)-1,10000,2),2,0),0)</f>
        <v>0</v>
      </c>
      <c r="K3917">
        <f t="shared" ca="1" si="1585"/>
        <v>123.30674878381583</v>
      </c>
      <c r="L3917" s="30">
        <f t="shared" ca="1" si="1586"/>
        <v>142.82568571128093</v>
      </c>
      <c r="N3917">
        <f t="shared" ca="1" si="1596"/>
        <v>1.5054139835709436E-3</v>
      </c>
      <c r="O3917">
        <f t="shared" ca="1" si="1597"/>
        <v>3.3079722431971788E-4</v>
      </c>
      <c r="Q3917">
        <f t="shared" ca="1" si="1554"/>
        <v>3.9315763607613463E-2</v>
      </c>
      <c r="R3917">
        <f t="shared" ca="1" si="1553"/>
        <v>8.933066153977981E-2</v>
      </c>
      <c r="T3917">
        <f t="shared" ca="1" si="1564"/>
        <v>4.9405214108599223E-2</v>
      </c>
      <c r="U3917">
        <f t="shared" ca="1" si="1559"/>
        <v>8.7251064325232011E-2</v>
      </c>
      <c r="W3917">
        <f t="shared" ca="1" si="1560"/>
        <v>-0.57808272141344419</v>
      </c>
      <c r="X3917">
        <f t="shared" ca="1" si="1561"/>
        <v>-0.46556295669109798</v>
      </c>
      <c r="Z3917">
        <f t="shared" ca="1" si="1594"/>
        <v>122.37788169913328</v>
      </c>
      <c r="AA3917">
        <f t="shared" ca="1" si="1594"/>
        <v>121.86078466695953</v>
      </c>
      <c r="AB3917">
        <f t="shared" ca="1" si="1594"/>
        <v>121.8483250877596</v>
      </c>
      <c r="AC3917">
        <f t="shared" ca="1" si="1573"/>
        <v>121.86078466695953</v>
      </c>
      <c r="AE3917">
        <f ca="1">IFERROR(VLOOKUP($B3917,OFFSET(Input!$A$1,0,MATCH(Index!AE$6&amp;" Index",Input!$1:$1,0)-1,10000,2),2,0),AE3916)</f>
        <v>16.559999999999999</v>
      </c>
      <c r="AF3917">
        <f t="shared" ca="1" si="1577"/>
        <v>20.434666666666669</v>
      </c>
      <c r="AG3917">
        <f t="shared" ca="1" si="1577"/>
        <v>20.490500000000004</v>
      </c>
      <c r="AH3917">
        <f t="shared" ca="1" si="1577"/>
        <v>19.662400000000002</v>
      </c>
      <c r="AI3917">
        <f t="shared" ca="1" si="1566"/>
        <v>20.490500000000004</v>
      </c>
      <c r="AK3917">
        <f t="shared" ca="1" si="1567"/>
        <v>1</v>
      </c>
      <c r="AL3917">
        <f t="shared" ca="1" si="1568"/>
        <v>-1</v>
      </c>
      <c r="AN3917" t="str">
        <f t="shared" ca="1" si="1576"/>
        <v>Not Down</v>
      </c>
      <c r="AO3917" t="str">
        <f t="shared" ca="1" si="1595"/>
        <v>Not Up</v>
      </c>
      <c r="AQ3917">
        <f t="shared" ca="1" si="1574"/>
        <v>1</v>
      </c>
      <c r="AR3917">
        <f t="shared" ca="1" si="1575"/>
        <v>0</v>
      </c>
      <c r="AT3917">
        <f t="shared" ca="1" si="1555"/>
        <v>0</v>
      </c>
      <c r="AU3917">
        <f t="shared" ca="1" si="1556"/>
        <v>1</v>
      </c>
      <c r="AW3917" s="34">
        <f t="shared" ca="1" si="1578"/>
        <v>4.3192351835459213E-2</v>
      </c>
      <c r="AX3917" s="34">
        <f t="shared" ca="1" si="1579"/>
        <v>4.9677879997864029E-2</v>
      </c>
      <c r="AY3917" s="18">
        <f t="shared" ca="1" si="1569"/>
        <v>4.9677879997864029E-2</v>
      </c>
      <c r="BA3917" s="6">
        <f t="shared" ca="1" si="1562"/>
        <v>1.0064841736835353</v>
      </c>
      <c r="BB3917">
        <f t="shared" ca="1" si="1563"/>
        <v>1.024721782676987</v>
      </c>
      <c r="BC3917" t="str">
        <f t="shared" ca="1" si="1549"/>
        <v>TLT UP equity</v>
      </c>
      <c r="BD3917" t="str">
        <f t="shared" ca="1" si="1550"/>
        <v>HYG UP Equity</v>
      </c>
      <c r="BF3917">
        <f t="shared" ca="1" si="1570"/>
        <v>1</v>
      </c>
      <c r="BG3917">
        <f t="shared" ca="1" si="1571"/>
        <v>0</v>
      </c>
      <c r="BI3917">
        <f t="shared" ca="1" si="1551"/>
        <v>1</v>
      </c>
      <c r="BJ3917">
        <f t="shared" ca="1" si="1552"/>
        <v>0</v>
      </c>
      <c r="BL3917">
        <f t="shared" ca="1" si="1557"/>
        <v>12.164331383760059</v>
      </c>
      <c r="BM3917">
        <f t="shared" ca="1" si="1558"/>
        <v>0</v>
      </c>
      <c r="BN3917" s="9">
        <f t="shared" ca="1" si="1547"/>
        <v>0.99999999999999989</v>
      </c>
      <c r="BO3917" s="9">
        <f t="shared" ca="1" si="1548"/>
        <v>0</v>
      </c>
      <c r="BP3917" s="9">
        <f t="shared" ca="1" si="1598"/>
        <v>0.99999999999999989</v>
      </c>
      <c r="BQ3917" s="9">
        <f t="shared" ca="1" si="1599"/>
        <v>0</v>
      </c>
      <c r="BR3917">
        <f t="shared" ca="1" si="1600"/>
        <v>1499.9441540603884</v>
      </c>
      <c r="BS3917">
        <f t="shared" ca="1" si="1601"/>
        <v>1.5065476880287143E-3</v>
      </c>
      <c r="BT3917">
        <f t="shared" ca="1" si="1602"/>
        <v>5.4166666666666664E-5</v>
      </c>
      <c r="BU3917">
        <f t="shared" ca="1" si="1580"/>
        <v>0</v>
      </c>
      <c r="BV3917">
        <f t="shared" ca="1" si="1581"/>
        <v>0</v>
      </c>
      <c r="BW3917" s="35">
        <f ca="1">IFERROR(VLOOKUP($B3917,OFFSET(Input!$A$1,0,MATCH(Index!BW$6&amp;" Index",Input!$1:$1,0)-1,10000,2),2,0)/100,BW3916)</f>
        <v>1.6899999999999998E-2</v>
      </c>
      <c r="BX3917">
        <f t="shared" ca="1" si="1587"/>
        <v>6.3158475127319688E-2</v>
      </c>
      <c r="BY3917">
        <f t="shared" ca="1" si="1588"/>
        <v>4.741134933104571E-2</v>
      </c>
      <c r="BZ3917">
        <f t="shared" ca="1" si="1589"/>
        <v>-3.9616745920967068E-3</v>
      </c>
      <c r="CA3917">
        <f t="shared" ca="1" si="1590"/>
        <v>1.756638547984293</v>
      </c>
      <c r="CB3917">
        <f t="shared" ca="1" si="1591"/>
        <v>0</v>
      </c>
      <c r="CC3917">
        <f t="shared" ca="1" si="1592"/>
        <v>1.6421070489338307</v>
      </c>
      <c r="CD3917">
        <f t="shared" ca="1" si="1593"/>
        <v>1139.5144909940309</v>
      </c>
      <c r="CE3917">
        <v>1139.51449099402</v>
      </c>
      <c r="CF3917" t="b">
        <f t="shared" ca="1" si="1582"/>
        <v>1</v>
      </c>
    </row>
    <row r="3918" spans="2:84" x14ac:dyDescent="0.25">
      <c r="B3918" s="2">
        <v>43207</v>
      </c>
      <c r="C3918">
        <f t="shared" ca="1" si="1583"/>
        <v>0</v>
      </c>
      <c r="D3918">
        <f t="shared" ca="1" si="1584"/>
        <v>0</v>
      </c>
      <c r="E3918">
        <f ca="1">IF($B3918&lt;VLOOKUP(E$6&amp;" Equity",Param,4,0),"",IFERROR(VLOOKUP($B3918,OFFSET(Input!$A$1,0,MATCH(Index!E$6&amp;" Equity",Input!$1:$1,0)-1,10000,2),2,0),E3917))</f>
        <v>86.46</v>
      </c>
      <c r="F3918" s="33">
        <v>121.27</v>
      </c>
      <c r="H3918">
        <f ca="1">IFERROR(VLOOKUP($B3918,OFFSET(Input!$A$1,0,MATCH(Index!H$6,Input!$1:$1,0)-1,10000,2),2,0),0)</f>
        <v>0</v>
      </c>
      <c r="I3918">
        <f ca="1">IFERROR(VLOOKUP($B3918,OFFSET(Input!$A$1,0,MATCH(Index!I$6,Input!$1:$1,0)-1,10000,2),2,0),0)</f>
        <v>0</v>
      </c>
      <c r="K3918">
        <f t="shared" ca="1" si="1585"/>
        <v>123.36382203018648</v>
      </c>
      <c r="L3918" s="30">
        <f t="shared" ca="1" si="1586"/>
        <v>143.21540355719395</v>
      </c>
      <c r="N3918">
        <f t="shared" ca="1" si="1596"/>
        <v>4.627487356985036E-4</v>
      </c>
      <c r="O3918">
        <f t="shared" ca="1" si="1597"/>
        <v>2.7249098236335383E-3</v>
      </c>
      <c r="Q3918">
        <f t="shared" ca="1" si="1554"/>
        <v>3.6750516365082579E-2</v>
      </c>
      <c r="R3918">
        <f t="shared" ca="1" si="1553"/>
        <v>8.158721005691498E-2</v>
      </c>
      <c r="T3918">
        <f t="shared" ca="1" si="1564"/>
        <v>4.7255125079497862E-2</v>
      </c>
      <c r="U3918">
        <f t="shared" ca="1" si="1559"/>
        <v>8.7058317585994971E-2</v>
      </c>
      <c r="W3918">
        <f t="shared" ca="1" si="1560"/>
        <v>-0.4829732149213718</v>
      </c>
      <c r="X3918">
        <f t="shared" ca="1" si="1561"/>
        <v>-0.5237319330276391</v>
      </c>
      <c r="Z3918">
        <f t="shared" ca="1" si="1594"/>
        <v>122.55766242520087</v>
      </c>
      <c r="AA3918">
        <f t="shared" ca="1" si="1594"/>
        <v>121.95780845940703</v>
      </c>
      <c r="AB3918">
        <f t="shared" ca="1" si="1594"/>
        <v>121.89866116973772</v>
      </c>
      <c r="AC3918">
        <f t="shared" ca="1" si="1573"/>
        <v>121.95780845940703</v>
      </c>
      <c r="AE3918">
        <f ca="1">IFERROR(VLOOKUP($B3918,OFFSET(Input!$A$1,0,MATCH(Index!AE$6&amp;" Index",Input!$1:$1,0)-1,10000,2),2,0),AE3917)</f>
        <v>15.25</v>
      </c>
      <c r="AF3918">
        <f t="shared" ca="1" si="1577"/>
        <v>20.049333333333337</v>
      </c>
      <c r="AG3918">
        <f t="shared" ca="1" si="1577"/>
        <v>20.302000000000003</v>
      </c>
      <c r="AH3918">
        <f t="shared" ca="1" si="1577"/>
        <v>19.641200000000005</v>
      </c>
      <c r="AI3918">
        <f t="shared" ca="1" si="1566"/>
        <v>20.302000000000003</v>
      </c>
      <c r="AK3918">
        <f t="shared" ca="1" si="1567"/>
        <v>1</v>
      </c>
      <c r="AL3918">
        <f t="shared" ca="1" si="1568"/>
        <v>-1</v>
      </c>
      <c r="AN3918" t="str">
        <f t="shared" ca="1" si="1576"/>
        <v>Not Down</v>
      </c>
      <c r="AO3918" t="str">
        <f t="shared" ca="1" si="1595"/>
        <v>Not Up</v>
      </c>
      <c r="AQ3918">
        <f t="shared" ca="1" si="1574"/>
        <v>1</v>
      </c>
      <c r="AR3918">
        <f t="shared" ca="1" si="1575"/>
        <v>0</v>
      </c>
      <c r="AT3918">
        <f t="shared" ca="1" si="1555"/>
        <v>0</v>
      </c>
      <c r="AU3918">
        <f t="shared" ca="1" si="1556"/>
        <v>1</v>
      </c>
      <c r="AW3918" s="34">
        <f t="shared" ca="1" si="1578"/>
        <v>3.9315763607613463E-2</v>
      </c>
      <c r="AX3918" s="34">
        <f t="shared" ca="1" si="1579"/>
        <v>4.9405214108599223E-2</v>
      </c>
      <c r="AY3918" s="18">
        <f t="shared" ca="1" si="1569"/>
        <v>4.9405214108599223E-2</v>
      </c>
      <c r="BA3918" s="6">
        <f t="shared" ca="1" si="1562"/>
        <v>1.012038929536736</v>
      </c>
      <c r="BB3918">
        <f t="shared" ca="1" si="1563"/>
        <v>1.024721782676987</v>
      </c>
      <c r="BC3918" t="str">
        <f t="shared" ca="1" si="1549"/>
        <v>TLT UP equity</v>
      </c>
      <c r="BD3918" t="str">
        <f t="shared" ca="1" si="1550"/>
        <v>HYG UP Equity</v>
      </c>
      <c r="BF3918">
        <f t="shared" ca="1" si="1570"/>
        <v>1</v>
      </c>
      <c r="BG3918">
        <f t="shared" ca="1" si="1571"/>
        <v>0</v>
      </c>
      <c r="BI3918">
        <f t="shared" ca="1" si="1551"/>
        <v>1</v>
      </c>
      <c r="BJ3918">
        <f t="shared" ca="1" si="1552"/>
        <v>0</v>
      </c>
      <c r="BL3918">
        <f t="shared" ca="1" si="1557"/>
        <v>12.164331383760059</v>
      </c>
      <c r="BM3918">
        <f t="shared" ca="1" si="1558"/>
        <v>0</v>
      </c>
      <c r="BN3918" s="9">
        <f t="shared" ref="BN3918:BN3981" ca="1" si="1603">(K3918/$BR3918)*BL3917</f>
        <v>0.99999999999999989</v>
      </c>
      <c r="BO3918" s="9">
        <f t="shared" ref="BO3918:BO3981" ca="1" si="1604">(L3918/$BR3918)*BM3917</f>
        <v>0</v>
      </c>
      <c r="BP3918" s="9">
        <f t="shared" ca="1" si="1598"/>
        <v>0.99999999999999989</v>
      </c>
      <c r="BQ3918" s="9">
        <f t="shared" ca="1" si="1599"/>
        <v>0</v>
      </c>
      <c r="BR3918">
        <f t="shared" ca="1" si="1600"/>
        <v>1500.6384119423881</v>
      </c>
      <c r="BS3918">
        <f t="shared" ca="1" si="1601"/>
        <v>4.6285582041183382E-4</v>
      </c>
      <c r="BT3918">
        <f t="shared" ca="1" si="1602"/>
        <v>1.8055555555555555E-5</v>
      </c>
      <c r="BU3918">
        <f t="shared" ca="1" si="1580"/>
        <v>0</v>
      </c>
      <c r="BV3918">
        <f t="shared" ca="1" si="1581"/>
        <v>0</v>
      </c>
      <c r="BW3918" s="35">
        <f ca="1">IFERROR(VLOOKUP($B3918,OFFSET(Input!$A$1,0,MATCH(Index!BW$6&amp;" Index",Input!$1:$1,0)-1,10000,2),2,0)/100,BW3917)</f>
        <v>1.6899999999999998E-2</v>
      </c>
      <c r="BX3918">
        <f t="shared" ca="1" si="1587"/>
        <v>2.1083207177457798E-2</v>
      </c>
      <c r="BY3918">
        <f t="shared" ca="1" si="1588"/>
        <v>1.5826590152694876E-2</v>
      </c>
      <c r="BZ3918">
        <f t="shared" ca="1" si="1589"/>
        <v>-1.3224639452816078E-3</v>
      </c>
      <c r="CA3918">
        <f t="shared" ca="1" si="1590"/>
        <v>0.54046994704808637</v>
      </c>
      <c r="CB3918">
        <f t="shared" ca="1" si="1591"/>
        <v>0</v>
      </c>
      <c r="CC3918">
        <f t="shared" ca="1" si="1592"/>
        <v>0.50223768577265215</v>
      </c>
      <c r="CD3918">
        <f t="shared" ca="1" si="1593"/>
        <v>1140.0167286798035</v>
      </c>
      <c r="CE3918">
        <v>1140.01672867979</v>
      </c>
      <c r="CF3918" t="b">
        <f t="shared" ca="1" si="1582"/>
        <v>1</v>
      </c>
    </row>
    <row r="3919" spans="2:84" x14ac:dyDescent="0.25">
      <c r="B3919" s="2">
        <v>43208</v>
      </c>
      <c r="C3919">
        <f t="shared" ca="1" si="1583"/>
        <v>0</v>
      </c>
      <c r="D3919">
        <f t="shared" ca="1" si="1584"/>
        <v>0</v>
      </c>
      <c r="E3919">
        <f ca="1">IF($B3919&lt;VLOOKUP(E$6&amp;" Equity",Param,4,0),"",IFERROR(VLOOKUP($B3919,OFFSET(Input!$A$1,0,MATCH(Index!E$6&amp;" Equity",Input!$1:$1,0)-1,10000,2),2,0),E3918))</f>
        <v>86.37</v>
      </c>
      <c r="F3919" s="33">
        <v>120.3</v>
      </c>
      <c r="H3919">
        <f ca="1">IFERROR(VLOOKUP($B3919,OFFSET(Input!$A$1,0,MATCH(Index!H$6,Input!$1:$1,0)-1,10000,2),2,0),0)</f>
        <v>0</v>
      </c>
      <c r="I3919">
        <f ca="1">IFERROR(VLOOKUP($B3919,OFFSET(Input!$A$1,0,MATCH(Index!I$6,Input!$1:$1,0)-1,10000,2),2,0),0)</f>
        <v>0</v>
      </c>
      <c r="K3919">
        <f t="shared" ca="1" si="1585"/>
        <v>123.2354072258525</v>
      </c>
      <c r="L3919" s="30">
        <f t="shared" ca="1" si="1586"/>
        <v>142.06986928284351</v>
      </c>
      <c r="N3919">
        <f t="shared" ca="1" si="1596"/>
        <v>-1.0414859472915425E-3</v>
      </c>
      <c r="O3919">
        <f t="shared" ca="1" si="1597"/>
        <v>-8.0308416880672702E-3</v>
      </c>
      <c r="Q3919">
        <f t="shared" ca="1" si="1554"/>
        <v>3.5396204091268431E-2</v>
      </c>
      <c r="R3919">
        <f t="shared" ca="1" si="1553"/>
        <v>9.040922400193116E-2</v>
      </c>
      <c r="T3919">
        <f t="shared" ca="1" si="1564"/>
        <v>4.6871552695080552E-2</v>
      </c>
      <c r="U3919">
        <f t="shared" ca="1" si="1559"/>
        <v>9.0484420602555612E-2</v>
      </c>
      <c r="W3919">
        <f t="shared" ca="1" si="1560"/>
        <v>-0.35035997525834311</v>
      </c>
      <c r="X3919">
        <f t="shared" ca="1" si="1561"/>
        <v>-0.45939735528650255</v>
      </c>
      <c r="Z3919">
        <f t="shared" ca="1" si="1594"/>
        <v>122.69749187880898</v>
      </c>
      <c r="AA3919">
        <f t="shared" ca="1" si="1594"/>
        <v>122.03633312143839</v>
      </c>
      <c r="AB3919">
        <f t="shared" ca="1" si="1594"/>
        <v>121.95920732003114</v>
      </c>
      <c r="AC3919">
        <f t="shared" ca="1" si="1573"/>
        <v>122.03633312143839</v>
      </c>
      <c r="AE3919">
        <f ca="1">IFERROR(VLOOKUP($B3919,OFFSET(Input!$A$1,0,MATCH(Index!AE$6&amp;" Index",Input!$1:$1,0)-1,10000,2),2,0),AE3918)</f>
        <v>15.6</v>
      </c>
      <c r="AF3919">
        <f t="shared" ca="1" si="1577"/>
        <v>19.589333333333336</v>
      </c>
      <c r="AG3919">
        <f t="shared" ca="1" si="1577"/>
        <v>20.172000000000004</v>
      </c>
      <c r="AH3919">
        <f t="shared" ca="1" si="1577"/>
        <v>19.611200000000004</v>
      </c>
      <c r="AI3919">
        <f t="shared" ca="1" si="1566"/>
        <v>20.172000000000004</v>
      </c>
      <c r="AK3919">
        <f t="shared" ca="1" si="1567"/>
        <v>1</v>
      </c>
      <c r="AL3919">
        <f t="shared" ca="1" si="1568"/>
        <v>-1</v>
      </c>
      <c r="AN3919" t="str">
        <f t="shared" ca="1" si="1576"/>
        <v>Not Down</v>
      </c>
      <c r="AO3919" t="str">
        <f t="shared" ca="1" si="1595"/>
        <v>Not Up</v>
      </c>
      <c r="AQ3919">
        <f t="shared" ca="1" si="1574"/>
        <v>1</v>
      </c>
      <c r="AR3919">
        <f t="shared" ca="1" si="1575"/>
        <v>0</v>
      </c>
      <c r="AT3919">
        <f t="shared" ca="1" si="1555"/>
        <v>0</v>
      </c>
      <c r="AU3919">
        <f t="shared" ca="1" si="1556"/>
        <v>1</v>
      </c>
      <c r="AW3919" s="34">
        <f t="shared" ca="1" si="1578"/>
        <v>3.6750516365082579E-2</v>
      </c>
      <c r="AX3919" s="34">
        <f t="shared" ca="1" si="1579"/>
        <v>4.7255125079497862E-2</v>
      </c>
      <c r="AY3919" s="18">
        <f t="shared" ca="1" si="1569"/>
        <v>4.7255125079497862E-2</v>
      </c>
      <c r="BA3919" s="6">
        <f t="shared" ca="1" si="1562"/>
        <v>1.0580862904475314</v>
      </c>
      <c r="BB3919">
        <f t="shared" ca="1" si="1563"/>
        <v>1.024721782676987</v>
      </c>
      <c r="BC3919" t="str">
        <f t="shared" ref="BC3919:BC3924" ca="1" si="1605">IF($D3919=1,BD3918,BC3918)</f>
        <v>TLT UP equity</v>
      </c>
      <c r="BD3919" t="str">
        <f t="shared" ref="BD3919:BD3924" ca="1" si="1606">IF($D3919=1,IF(AO3919="Up","TLT UP Equity",IF(AN3919="Down","TLT UP equity","HYG UP Equity")),BD3918)</f>
        <v>HYG UP Equity</v>
      </c>
      <c r="BF3919">
        <f t="shared" ca="1" si="1570"/>
        <v>1</v>
      </c>
      <c r="BG3919">
        <f t="shared" ca="1" si="1571"/>
        <v>0</v>
      </c>
      <c r="BI3919">
        <f t="shared" ca="1" si="1551"/>
        <v>1</v>
      </c>
      <c r="BJ3919">
        <f t="shared" ca="1" si="1552"/>
        <v>0</v>
      </c>
      <c r="BL3919">
        <f t="shared" ca="1" si="1557"/>
        <v>12.164331383760061</v>
      </c>
      <c r="BM3919">
        <f t="shared" ca="1" si="1558"/>
        <v>0</v>
      </c>
      <c r="BN3919" s="9">
        <f t="shared" ca="1" si="1603"/>
        <v>0.99999999999999989</v>
      </c>
      <c r="BO3919" s="9">
        <f t="shared" ca="1" si="1604"/>
        <v>0</v>
      </c>
      <c r="BP3919" s="9">
        <f t="shared" ca="1" si="1598"/>
        <v>1</v>
      </c>
      <c r="BQ3919" s="9">
        <f t="shared" ca="1" si="1599"/>
        <v>0</v>
      </c>
      <c r="BR3919">
        <f t="shared" ca="1" si="1600"/>
        <v>1499.0763317078888</v>
      </c>
      <c r="BS3919">
        <f t="shared" ca="1" si="1601"/>
        <v>-1.0409437890352979E-3</v>
      </c>
      <c r="BT3919">
        <f t="shared" ca="1" si="1602"/>
        <v>1.8055555555555555E-5</v>
      </c>
      <c r="BU3919">
        <f t="shared" ca="1" si="1580"/>
        <v>4.4408920985006264E-20</v>
      </c>
      <c r="BV3919">
        <f t="shared" ca="1" si="1581"/>
        <v>0</v>
      </c>
      <c r="BW3919" s="35">
        <f ca="1">IFERROR(VLOOKUP($B3919,OFFSET(Input!$A$1,0,MATCH(Index!BW$6&amp;" Index",Input!$1:$1,0)-1,10000,2),2,0)/100,BW3918)</f>
        <v>1.6899999999999998E-2</v>
      </c>
      <c r="BX3919">
        <f t="shared" ca="1" si="1587"/>
        <v>2.1092499539481412E-2</v>
      </c>
      <c r="BY3919">
        <f t="shared" ca="1" si="1588"/>
        <v>1.5833565676108382E-2</v>
      </c>
      <c r="BZ3919">
        <f t="shared" ca="1" si="1589"/>
        <v>-1.3230468174053457E-3</v>
      </c>
      <c r="CA3919">
        <f t="shared" ca="1" si="1590"/>
        <v>-1.2160305078010925</v>
      </c>
      <c r="CB3919">
        <f t="shared" ca="1" si="1591"/>
        <v>5.0626912825526716E-17</v>
      </c>
      <c r="CC3919">
        <f t="shared" ca="1" si="1592"/>
        <v>-1.2542796198340875</v>
      </c>
      <c r="CD3919">
        <f t="shared" ca="1" si="1593"/>
        <v>1138.7624490599694</v>
      </c>
      <c r="CE3919">
        <v>1138.7624490599501</v>
      </c>
      <c r="CF3919" t="b">
        <f t="shared" ca="1" si="1582"/>
        <v>1</v>
      </c>
    </row>
    <row r="3920" spans="2:84" x14ac:dyDescent="0.25">
      <c r="B3920" s="2">
        <v>43209</v>
      </c>
      <c r="C3920">
        <f t="shared" ca="1" si="1583"/>
        <v>0</v>
      </c>
      <c r="D3920">
        <f t="shared" ca="1" si="1584"/>
        <v>0</v>
      </c>
      <c r="E3920">
        <f ca="1">IF($B3920&lt;VLOOKUP(E$6&amp;" Equity",Param,4,0),"",IFERROR(VLOOKUP($B3920,OFFSET(Input!$A$1,0,MATCH(Index!E$6&amp;" Equity",Input!$1:$1,0)-1,10000,2),2,0),E3919))</f>
        <v>86.1</v>
      </c>
      <c r="F3920" s="33">
        <v>119.32</v>
      </c>
      <c r="H3920">
        <f ca="1">IFERROR(VLOOKUP($B3920,OFFSET(Input!$A$1,0,MATCH(Index!H$6,Input!$1:$1,0)-1,10000,2),2,0),0)</f>
        <v>0</v>
      </c>
      <c r="I3920">
        <f ca="1">IFERROR(VLOOKUP($B3920,OFFSET(Input!$A$1,0,MATCH(Index!I$6,Input!$1:$1,0)-1,10000,2),2,0),0)</f>
        <v>0</v>
      </c>
      <c r="K3920">
        <f t="shared" ca="1" si="1585"/>
        <v>122.85016281285051</v>
      </c>
      <c r="L3920" s="30">
        <f t="shared" ca="1" si="1586"/>
        <v>140.91252537679873</v>
      </c>
      <c r="N3920">
        <f t="shared" ca="1" si="1596"/>
        <v>-3.1309818585091818E-3</v>
      </c>
      <c r="O3920">
        <f t="shared" ca="1" si="1597"/>
        <v>-8.1796633340854435E-3</v>
      </c>
      <c r="Q3920">
        <f t="shared" ca="1" si="1554"/>
        <v>3.8509830335155426E-2</v>
      </c>
      <c r="R3920">
        <f t="shared" ca="1" si="1553"/>
        <v>9.1913118331300128E-2</v>
      </c>
      <c r="T3920">
        <f t="shared" ca="1" si="1564"/>
        <v>4.815510865726471E-2</v>
      </c>
      <c r="U3920">
        <f t="shared" ca="1" si="1559"/>
        <v>9.4949586243138651E-2</v>
      </c>
      <c r="W3920">
        <f t="shared" ca="1" si="1560"/>
        <v>-9.076169327898663E-2</v>
      </c>
      <c r="X3920">
        <f t="shared" ca="1" si="1561"/>
        <v>-0.35660366712605757</v>
      </c>
      <c r="Z3920">
        <f t="shared" ca="1" si="1594"/>
        <v>122.78880907300206</v>
      </c>
      <c r="AA3920">
        <f t="shared" ca="1" si="1594"/>
        <v>122.09346408219623</v>
      </c>
      <c r="AB3920">
        <f t="shared" ca="1" si="1594"/>
        <v>122.01002764213366</v>
      </c>
      <c r="AC3920">
        <f t="shared" ca="1" si="1573"/>
        <v>122.09346408219623</v>
      </c>
      <c r="AE3920">
        <f ca="1">IFERROR(VLOOKUP($B3920,OFFSET(Input!$A$1,0,MATCH(Index!AE$6&amp;" Index",Input!$1:$1,0)-1,10000,2),2,0),AE3919)</f>
        <v>15.96</v>
      </c>
      <c r="AF3920">
        <f t="shared" ca="1" si="1577"/>
        <v>19.128666666666668</v>
      </c>
      <c r="AG3920">
        <f t="shared" ca="1" si="1577"/>
        <v>20.077000000000002</v>
      </c>
      <c r="AH3920">
        <f t="shared" ca="1" si="1577"/>
        <v>19.560400000000001</v>
      </c>
      <c r="AI3920">
        <f t="shared" ca="1" si="1566"/>
        <v>20.077000000000002</v>
      </c>
      <c r="AK3920">
        <f t="shared" ca="1" si="1567"/>
        <v>1</v>
      </c>
      <c r="AL3920">
        <f t="shared" ca="1" si="1568"/>
        <v>-1</v>
      </c>
      <c r="AN3920" t="str">
        <f t="shared" ca="1" si="1576"/>
        <v>Not Down</v>
      </c>
      <c r="AO3920" t="str">
        <f t="shared" ca="1" si="1595"/>
        <v>Not Up</v>
      </c>
      <c r="AQ3920">
        <f t="shared" ca="1" si="1574"/>
        <v>1</v>
      </c>
      <c r="AR3920">
        <f t="shared" ca="1" si="1575"/>
        <v>0</v>
      </c>
      <c r="AT3920">
        <f t="shared" ca="1" si="1555"/>
        <v>0</v>
      </c>
      <c r="AU3920">
        <f t="shared" ca="1" si="1556"/>
        <v>1</v>
      </c>
      <c r="AW3920" s="34">
        <f t="shared" ca="1" si="1578"/>
        <v>3.5396204091268431E-2</v>
      </c>
      <c r="AX3920" s="34">
        <f t="shared" ca="1" si="1579"/>
        <v>4.6871552695080552E-2</v>
      </c>
      <c r="AY3920" s="18">
        <f t="shared" ca="1" si="1569"/>
        <v>4.6871552695080552E-2</v>
      </c>
      <c r="BA3920" s="6">
        <f t="shared" ca="1" si="1562"/>
        <v>1.0667451177747691</v>
      </c>
      <c r="BB3920">
        <f t="shared" ca="1" si="1563"/>
        <v>1.024721782676987</v>
      </c>
      <c r="BC3920" t="str">
        <f t="shared" ca="1" si="1605"/>
        <v>TLT UP equity</v>
      </c>
      <c r="BD3920" t="str">
        <f t="shared" ca="1" si="1606"/>
        <v>HYG UP Equity</v>
      </c>
      <c r="BF3920">
        <f t="shared" ca="1" si="1570"/>
        <v>1</v>
      </c>
      <c r="BG3920">
        <f t="shared" ca="1" si="1571"/>
        <v>0</v>
      </c>
      <c r="BI3920">
        <f t="shared" ref="BI3920:BI3983" ca="1" si="1607">IF($D3920=0,AQ3919,($D3920/5)*AQ3919+AT3919*(5-$D3920)/5)</f>
        <v>1</v>
      </c>
      <c r="BJ3920">
        <f t="shared" ref="BJ3920:BJ3983" ca="1" si="1608">IF($D3920=0,AR3919,($D3920/5)*AR3919+AU3919*(5-$D3920)/5)</f>
        <v>0</v>
      </c>
      <c r="BL3920">
        <f t="shared" ca="1" si="1557"/>
        <v>12.164331383760061</v>
      </c>
      <c r="BM3920">
        <f t="shared" ca="1" si="1558"/>
        <v>0</v>
      </c>
      <c r="BN3920" s="9">
        <f t="shared" ca="1" si="1603"/>
        <v>1</v>
      </c>
      <c r="BO3920" s="9">
        <f t="shared" ca="1" si="1604"/>
        <v>0</v>
      </c>
      <c r="BP3920" s="9">
        <f t="shared" ca="1" si="1598"/>
        <v>1</v>
      </c>
      <c r="BQ3920" s="9">
        <f t="shared" ca="1" si="1599"/>
        <v>0</v>
      </c>
      <c r="BR3920">
        <f t="shared" ca="1" si="1600"/>
        <v>1494.3900910043906</v>
      </c>
      <c r="BS3920">
        <f t="shared" ca="1" si="1601"/>
        <v>-3.1260854463356358E-3</v>
      </c>
      <c r="BT3920">
        <f t="shared" ca="1" si="1602"/>
        <v>1.8055555555555558E-5</v>
      </c>
      <c r="BU3920">
        <f t="shared" ca="1" si="1580"/>
        <v>0</v>
      </c>
      <c r="BV3920">
        <f t="shared" ca="1" si="1581"/>
        <v>0</v>
      </c>
      <c r="BW3920" s="35">
        <f ca="1">IFERROR(VLOOKUP($B3920,OFFSET(Input!$A$1,0,MATCH(Index!BW$6&amp;" Index",Input!$1:$1,0)-1,10000,2),2,0)/100,BW3919)</f>
        <v>1.6899999999999998E-2</v>
      </c>
      <c r="BX3920">
        <f t="shared" ca="1" si="1587"/>
        <v>2.1069292956947872E-2</v>
      </c>
      <c r="BY3920">
        <f t="shared" ca="1" si="1588"/>
        <v>1.581614512583291E-2</v>
      </c>
      <c r="BZ3920">
        <f t="shared" ca="1" si="1589"/>
        <v>-1.3215911627492256E-3</v>
      </c>
      <c r="CA3920">
        <f t="shared" ca="1" si="1590"/>
        <v>-3.6478750196656602</v>
      </c>
      <c r="CB3920">
        <f t="shared" ca="1" si="1591"/>
        <v>0</v>
      </c>
      <c r="CC3920">
        <f t="shared" ca="1" si="1592"/>
        <v>-3.6860820489111901</v>
      </c>
      <c r="CD3920">
        <f t="shared" ca="1" si="1593"/>
        <v>1135.0763670110582</v>
      </c>
      <c r="CE3920">
        <v>1135.07636701104</v>
      </c>
      <c r="CF3920" t="b">
        <f t="shared" ca="1" si="1582"/>
        <v>1</v>
      </c>
    </row>
    <row r="3921" spans="2:84" x14ac:dyDescent="0.25">
      <c r="B3921" s="2">
        <v>43210</v>
      </c>
      <c r="C3921">
        <f t="shared" ca="1" si="1583"/>
        <v>0</v>
      </c>
      <c r="D3921">
        <f t="shared" ca="1" si="1584"/>
        <v>0</v>
      </c>
      <c r="E3921">
        <f ca="1">IF($B3921&lt;VLOOKUP(E$6&amp;" Equity",Param,4,0),"",IFERROR(VLOOKUP($B3921,OFFSET(Input!$A$1,0,MATCH(Index!E$6&amp;" Equity",Input!$1:$1,0)-1,10000,2),2,0),E3920))</f>
        <v>85.89</v>
      </c>
      <c r="F3921" s="33">
        <v>118.46</v>
      </c>
      <c r="H3921">
        <f ca="1">IFERROR(VLOOKUP($B3921,OFFSET(Input!$A$1,0,MATCH(Index!H$6,Input!$1:$1,0)-1,10000,2),2,0),0)</f>
        <v>0</v>
      </c>
      <c r="I3921">
        <f ca="1">IFERROR(VLOOKUP($B3921,OFFSET(Input!$A$1,0,MATCH(Index!I$6,Input!$1:$1,0)-1,10000,2),2,0),0)</f>
        <v>0</v>
      </c>
      <c r="K3921">
        <f t="shared" ca="1" si="1585"/>
        <v>122.55052826940455</v>
      </c>
      <c r="L3921" s="30">
        <f t="shared" ca="1" si="1586"/>
        <v>139.89689705108597</v>
      </c>
      <c r="N3921">
        <f t="shared" ca="1" si="1596"/>
        <v>-2.4420036555516333E-3</v>
      </c>
      <c r="O3921">
        <f t="shared" ca="1" si="1597"/>
        <v>-7.233608797728633E-3</v>
      </c>
      <c r="Q3921">
        <f t="shared" ca="1" si="1554"/>
        <v>3.8838715123850086E-2</v>
      </c>
      <c r="R3921">
        <f t="shared" ca="1" si="1553"/>
        <v>8.2374329940449492E-2</v>
      </c>
      <c r="T3921">
        <f t="shared" ca="1" si="1564"/>
        <v>4.4098038909302029E-2</v>
      </c>
      <c r="U3921">
        <f t="shared" ca="1" si="1559"/>
        <v>9.1921823414660916E-2</v>
      </c>
      <c r="W3921">
        <f t="shared" ca="1" si="1560"/>
        <v>0.22940336899869207</v>
      </c>
      <c r="X3921">
        <f t="shared" ca="1" si="1561"/>
        <v>-0.16427952455557165</v>
      </c>
      <c r="Z3921">
        <f t="shared" ca="1" si="1594"/>
        <v>122.87727260487661</v>
      </c>
      <c r="AA3921">
        <f t="shared" ca="1" si="1594"/>
        <v>122.17184848638006</v>
      </c>
      <c r="AB3921">
        <f t="shared" ca="1" si="1594"/>
        <v>122.04545221350085</v>
      </c>
      <c r="AC3921">
        <f t="shared" ca="1" si="1573"/>
        <v>122.17184848638006</v>
      </c>
      <c r="AE3921">
        <f ca="1">IFERROR(VLOOKUP($B3921,OFFSET(Input!$A$1,0,MATCH(Index!AE$6&amp;" Index",Input!$1:$1,0)-1,10000,2),2,0),AE3920)</f>
        <v>16.88</v>
      </c>
      <c r="AF3921">
        <f t="shared" ca="1" si="1577"/>
        <v>18.922666666666665</v>
      </c>
      <c r="AG3921">
        <f t="shared" ca="1" si="1577"/>
        <v>19.754000000000005</v>
      </c>
      <c r="AH3921">
        <f t="shared" ca="1" si="1577"/>
        <v>19.571999999999999</v>
      </c>
      <c r="AI3921">
        <f t="shared" ca="1" si="1566"/>
        <v>19.754000000000005</v>
      </c>
      <c r="AK3921">
        <f t="shared" ca="1" si="1567"/>
        <v>1</v>
      </c>
      <c r="AL3921">
        <f t="shared" ca="1" si="1568"/>
        <v>-1</v>
      </c>
      <c r="AN3921" t="str">
        <f t="shared" ca="1" si="1576"/>
        <v>Not Down</v>
      </c>
      <c r="AO3921" t="str">
        <f t="shared" ca="1" si="1595"/>
        <v>Not Up</v>
      </c>
      <c r="AQ3921">
        <f t="shared" ca="1" si="1574"/>
        <v>1</v>
      </c>
      <c r="AR3921">
        <f t="shared" ca="1" si="1575"/>
        <v>0</v>
      </c>
      <c r="AT3921">
        <f t="shared" ca="1" si="1555"/>
        <v>0</v>
      </c>
      <c r="AU3921">
        <f t="shared" ca="1" si="1556"/>
        <v>1</v>
      </c>
      <c r="AW3921" s="34">
        <f t="shared" ca="1" si="1578"/>
        <v>3.8509830335155426E-2</v>
      </c>
      <c r="AX3921" s="34">
        <f t="shared" ca="1" si="1579"/>
        <v>4.815510865726471E-2</v>
      </c>
      <c r="AY3921" s="18">
        <f t="shared" ca="1" si="1569"/>
        <v>4.815510865726471E-2</v>
      </c>
      <c r="BA3921" s="6">
        <f t="shared" ca="1" si="1562"/>
        <v>1.0383114355709584</v>
      </c>
      <c r="BB3921">
        <f t="shared" ca="1" si="1563"/>
        <v>1.024721782676987</v>
      </c>
      <c r="BC3921" t="str">
        <f t="shared" ca="1" si="1605"/>
        <v>TLT UP equity</v>
      </c>
      <c r="BD3921" t="str">
        <f t="shared" ca="1" si="1606"/>
        <v>HYG UP Equity</v>
      </c>
      <c r="BF3921">
        <f t="shared" ca="1" si="1570"/>
        <v>1</v>
      </c>
      <c r="BG3921">
        <f t="shared" ca="1" si="1571"/>
        <v>0</v>
      </c>
      <c r="BI3921">
        <f t="shared" ca="1" si="1607"/>
        <v>1</v>
      </c>
      <c r="BJ3921">
        <f t="shared" ca="1" si="1608"/>
        <v>0</v>
      </c>
      <c r="BL3921">
        <f t="shared" ca="1" si="1557"/>
        <v>12.164331383760061</v>
      </c>
      <c r="BM3921">
        <f t="shared" ca="1" si="1558"/>
        <v>0</v>
      </c>
      <c r="BN3921" s="9">
        <f t="shared" ca="1" si="1603"/>
        <v>0.99999999999999989</v>
      </c>
      <c r="BO3921" s="9">
        <f t="shared" ca="1" si="1604"/>
        <v>0</v>
      </c>
      <c r="BP3921" s="9">
        <f t="shared" ca="1" si="1598"/>
        <v>0.99999999999999989</v>
      </c>
      <c r="BQ3921" s="9">
        <f t="shared" ca="1" si="1599"/>
        <v>0</v>
      </c>
      <c r="BR3921">
        <f t="shared" ca="1" si="1600"/>
        <v>1490.7452371238924</v>
      </c>
      <c r="BS3921">
        <f t="shared" ca="1" si="1601"/>
        <v>-2.4390243902436826E-3</v>
      </c>
      <c r="BT3921">
        <f t="shared" ca="1" si="1602"/>
        <v>1.8055555555555555E-5</v>
      </c>
      <c r="BU3921">
        <f t="shared" ca="1" si="1580"/>
        <v>0</v>
      </c>
      <c r="BV3921">
        <f t="shared" ca="1" si="1581"/>
        <v>0</v>
      </c>
      <c r="BW3921" s="35">
        <f ca="1">IFERROR(VLOOKUP($B3921,OFFSET(Input!$A$1,0,MATCH(Index!BW$6&amp;" Index",Input!$1:$1,0)-1,10000,2),2,0)/100,BW3920)</f>
        <v>1.7000000000000001E-2</v>
      </c>
      <c r="BX3921">
        <f t="shared" ca="1" si="1587"/>
        <v>2.1001093357798838E-2</v>
      </c>
      <c r="BY3921">
        <f t="shared" ca="1" si="1588"/>
        <v>1.5764949541820252E-2</v>
      </c>
      <c r="BZ3921">
        <f t="shared" ca="1" si="1589"/>
        <v>-1.3173132789245253E-3</v>
      </c>
      <c r="CA3921">
        <f t="shared" ca="1" si="1590"/>
        <v>-2.8369206787267918</v>
      </c>
      <c r="CB3921">
        <f t="shared" ca="1" si="1591"/>
        <v>0</v>
      </c>
      <c r="CC3921">
        <f t="shared" ca="1" si="1592"/>
        <v>-2.8750040349053352</v>
      </c>
      <c r="CD3921">
        <f t="shared" ca="1" si="1593"/>
        <v>1132.201362976153</v>
      </c>
      <c r="CE3921">
        <v>1132.20136297614</v>
      </c>
      <c r="CF3921" t="b">
        <f t="shared" ca="1" si="1582"/>
        <v>1</v>
      </c>
    </row>
    <row r="3922" spans="2:84" x14ac:dyDescent="0.25">
      <c r="B3922" s="2">
        <v>43213</v>
      </c>
      <c r="C3922">
        <f t="shared" ca="1" si="1583"/>
        <v>0</v>
      </c>
      <c r="D3922">
        <f t="shared" ca="1" si="1584"/>
        <v>0</v>
      </c>
      <c r="E3922">
        <f ca="1">IF($B3922&lt;VLOOKUP(E$6&amp;" Equity",Param,4,0),"",IFERROR(VLOOKUP($B3922,OFFSET(Input!$A$1,0,MATCH(Index!E$6&amp;" Equity",Input!$1:$1,0)-1,10000,2),2,0),E3921))</f>
        <v>85.66</v>
      </c>
      <c r="F3922" s="33">
        <v>118.49</v>
      </c>
      <c r="H3922">
        <f ca="1">IFERROR(VLOOKUP($B3922,OFFSET(Input!$A$1,0,MATCH(Index!H$6,Input!$1:$1,0)-1,10000,2),2,0),0)</f>
        <v>0</v>
      </c>
      <c r="I3922">
        <f ca="1">IFERROR(VLOOKUP($B3922,OFFSET(Input!$A$1,0,MATCH(Index!I$6,Input!$1:$1,0)-1,10000,2),2,0),0)</f>
        <v>0</v>
      </c>
      <c r="K3922">
        <f t="shared" ca="1" si="1585"/>
        <v>122.22235710277323</v>
      </c>
      <c r="L3922" s="30">
        <f t="shared" ca="1" si="1586"/>
        <v>139.93232594616899</v>
      </c>
      <c r="N3922">
        <f t="shared" ca="1" si="1596"/>
        <v>-2.6814355909085224E-3</v>
      </c>
      <c r="O3922">
        <f t="shared" ca="1" si="1597"/>
        <v>2.5321797982947632E-4</v>
      </c>
      <c r="Q3922">
        <f t="shared" ca="1" si="1554"/>
        <v>3.6552180842914034E-2</v>
      </c>
      <c r="R3922">
        <f t="shared" ca="1" si="1553"/>
        <v>8.1966610799998507E-2</v>
      </c>
      <c r="T3922">
        <f t="shared" ca="1" si="1564"/>
        <v>4.4168821480617612E-2</v>
      </c>
      <c r="U3922">
        <f t="shared" ca="1" si="1559"/>
        <v>9.1887797621614961E-2</v>
      </c>
      <c r="W3922">
        <f t="shared" ca="1" si="1560"/>
        <v>0.18726549686155797</v>
      </c>
      <c r="X3922">
        <f t="shared" ca="1" si="1561"/>
        <v>-0.17219849450557798</v>
      </c>
      <c r="Z3922">
        <f t="shared" ca="1" si="1594"/>
        <v>122.88726042299145</v>
      </c>
      <c r="AA3922">
        <f t="shared" ca="1" si="1594"/>
        <v>122.24945519013741</v>
      </c>
      <c r="AB3922">
        <f t="shared" ca="1" si="1594"/>
        <v>122.05751883121033</v>
      </c>
      <c r="AC3922">
        <f t="shared" ca="1" si="1573"/>
        <v>122.24945519013741</v>
      </c>
      <c r="AE3922">
        <f ca="1">IFERROR(VLOOKUP($B3922,OFFSET(Input!$A$1,0,MATCH(Index!AE$6&amp;" Index",Input!$1:$1,0)-1,10000,2),2,0),AE3921)</f>
        <v>16.34</v>
      </c>
      <c r="AF3922">
        <f t="shared" ca="1" si="1577"/>
        <v>18.437333333333335</v>
      </c>
      <c r="AG3922">
        <f t="shared" ca="1" si="1577"/>
        <v>19.327500000000001</v>
      </c>
      <c r="AH3922">
        <f t="shared" ca="1" si="1577"/>
        <v>19.593600000000002</v>
      </c>
      <c r="AI3922">
        <f t="shared" ca="1" si="1566"/>
        <v>19.593600000000002</v>
      </c>
      <c r="AK3922">
        <f t="shared" ca="1" si="1567"/>
        <v>1</v>
      </c>
      <c r="AL3922">
        <f t="shared" ca="1" si="1568"/>
        <v>-1</v>
      </c>
      <c r="AN3922" t="str">
        <f t="shared" ca="1" si="1576"/>
        <v>Not Down</v>
      </c>
      <c r="AO3922" t="str">
        <f t="shared" ca="1" si="1595"/>
        <v>Not Up</v>
      </c>
      <c r="AQ3922">
        <f t="shared" ca="1" si="1574"/>
        <v>1</v>
      </c>
      <c r="AR3922">
        <f t="shared" ca="1" si="1575"/>
        <v>0</v>
      </c>
      <c r="AT3922">
        <f t="shared" ca="1" si="1555"/>
        <v>0</v>
      </c>
      <c r="AU3922">
        <f t="shared" ca="1" si="1556"/>
        <v>1</v>
      </c>
      <c r="AW3922" s="34">
        <f t="shared" ca="1" si="1578"/>
        <v>3.8838715123850086E-2</v>
      </c>
      <c r="AX3922" s="34">
        <f t="shared" ca="1" si="1579"/>
        <v>4.4098038909302029E-2</v>
      </c>
      <c r="AY3922" s="18">
        <f t="shared" ca="1" si="1569"/>
        <v>4.4098038909302029E-2</v>
      </c>
      <c r="BA3922" s="6">
        <f t="shared" ca="1" si="1562"/>
        <v>1.1338372688825629</v>
      </c>
      <c r="BB3922">
        <f t="shared" ca="1" si="1563"/>
        <v>1.024721782676987</v>
      </c>
      <c r="BC3922" t="str">
        <f t="shared" ca="1" si="1605"/>
        <v>TLT UP equity</v>
      </c>
      <c r="BD3922" t="str">
        <f t="shared" ca="1" si="1606"/>
        <v>HYG UP Equity</v>
      </c>
      <c r="BF3922">
        <f t="shared" ca="1" si="1570"/>
        <v>1</v>
      </c>
      <c r="BG3922">
        <f t="shared" ca="1" si="1571"/>
        <v>0</v>
      </c>
      <c r="BI3922">
        <f t="shared" ca="1" si="1607"/>
        <v>1</v>
      </c>
      <c r="BJ3922">
        <f t="shared" ca="1" si="1608"/>
        <v>0</v>
      </c>
      <c r="BL3922">
        <f t="shared" ca="1" si="1557"/>
        <v>12.164331383760061</v>
      </c>
      <c r="BM3922">
        <f t="shared" ca="1" si="1558"/>
        <v>0</v>
      </c>
      <c r="BN3922" s="9">
        <f t="shared" ca="1" si="1603"/>
        <v>1</v>
      </c>
      <c r="BO3922" s="9">
        <f t="shared" ca="1" si="1604"/>
        <v>0</v>
      </c>
      <c r="BP3922" s="9">
        <f t="shared" ca="1" si="1598"/>
        <v>1</v>
      </c>
      <c r="BQ3922" s="9">
        <f t="shared" ca="1" si="1599"/>
        <v>0</v>
      </c>
      <c r="BR3922">
        <f t="shared" ca="1" si="1600"/>
        <v>1486.7532543023938</v>
      </c>
      <c r="BS3922">
        <f t="shared" ca="1" si="1601"/>
        <v>-2.6778437536385535E-3</v>
      </c>
      <c r="BT3922">
        <f t="shared" ca="1" si="1602"/>
        <v>5.4166666666666671E-5</v>
      </c>
      <c r="BU3922">
        <f t="shared" ca="1" si="1580"/>
        <v>0</v>
      </c>
      <c r="BV3922">
        <f t="shared" ca="1" si="1581"/>
        <v>0</v>
      </c>
      <c r="BW3922" s="35">
        <f ca="1">IFERROR(VLOOKUP($B3922,OFFSET(Input!$A$1,0,MATCH(Index!BW$6&amp;" Index",Input!$1:$1,0)-1,10000,2),2,0)/100,BW3921)</f>
        <v>1.7000000000000001E-2</v>
      </c>
      <c r="BX3922">
        <f t="shared" ca="1" si="1587"/>
        <v>6.2843700780154554E-2</v>
      </c>
      <c r="BY3922">
        <f t="shared" ca="1" si="1588"/>
        <v>4.7175056790673041E-2</v>
      </c>
      <c r="BZ3922">
        <f t="shared" ca="1" si="1589"/>
        <v>-3.9652551059620299E-3</v>
      </c>
      <c r="CA3922">
        <f t="shared" ca="1" si="1590"/>
        <v>-3.1068112908861631</v>
      </c>
      <c r="CB3922">
        <f t="shared" ca="1" si="1591"/>
        <v>0</v>
      </c>
      <c r="CC3922">
        <f t="shared" ca="1" si="1592"/>
        <v>-3.2207953035629528</v>
      </c>
      <c r="CD3922">
        <f t="shared" ca="1" si="1593"/>
        <v>1128.98056767259</v>
      </c>
      <c r="CE3922">
        <v>1128.98056767257</v>
      </c>
      <c r="CF3922" t="b">
        <f t="shared" ca="1" si="1582"/>
        <v>1</v>
      </c>
    </row>
    <row r="3923" spans="2:84" x14ac:dyDescent="0.25">
      <c r="B3923" s="2">
        <v>43214</v>
      </c>
      <c r="C3923">
        <f t="shared" ca="1" si="1583"/>
        <v>0</v>
      </c>
      <c r="D3923">
        <f t="shared" ca="1" si="1584"/>
        <v>0</v>
      </c>
      <c r="E3923">
        <f ca="1">IF($B3923&lt;VLOOKUP(E$6&amp;" Equity",Param,4,0),"",IFERROR(VLOOKUP($B3923,OFFSET(Input!$A$1,0,MATCH(Index!E$6&amp;" Equity",Input!$1:$1,0)-1,10000,2),2,0),E3922))</f>
        <v>85.49</v>
      </c>
      <c r="F3923" s="33">
        <v>117.95</v>
      </c>
      <c r="H3923">
        <f ca="1">IFERROR(VLOOKUP($B3923,OFFSET(Input!$A$1,0,MATCH(Index!H$6,Input!$1:$1,0)-1,10000,2),2,0),0)</f>
        <v>0</v>
      </c>
      <c r="I3923">
        <f ca="1">IFERROR(VLOOKUP($B3923,OFFSET(Input!$A$1,0,MATCH(Index!I$6,Input!$1:$1,0)-1,10000,2),2,0),0)</f>
        <v>0</v>
      </c>
      <c r="K3923">
        <f t="shared" ca="1" si="1585"/>
        <v>121.9797958056979</v>
      </c>
      <c r="L3923" s="30">
        <f t="shared" ca="1" si="1586"/>
        <v>139.29460583467494</v>
      </c>
      <c r="N3923">
        <f t="shared" ca="1" si="1596"/>
        <v>-1.9865621490826476E-3</v>
      </c>
      <c r="O3923">
        <f t="shared" ca="1" si="1597"/>
        <v>-4.5677629749644507E-3</v>
      </c>
      <c r="Q3923">
        <f t="shared" ca="1" si="1554"/>
        <v>3.3258447420908652E-2</v>
      </c>
      <c r="R3923">
        <f t="shared" ca="1" si="1553"/>
        <v>8.462425667888776E-2</v>
      </c>
      <c r="T3923">
        <f t="shared" ca="1" si="1564"/>
        <v>3.8411913346142586E-2</v>
      </c>
      <c r="U3923">
        <f t="shared" ca="1" si="1559"/>
        <v>9.2308849991444966E-2</v>
      </c>
      <c r="W3923">
        <f t="shared" ca="1" si="1560"/>
        <v>0.33935931074700909</v>
      </c>
      <c r="X3923">
        <f t="shared" ca="1" si="1561"/>
        <v>-7.687348081293327E-2</v>
      </c>
      <c r="Z3923">
        <f t="shared" ca="1" si="1594"/>
        <v>122.82876034546152</v>
      </c>
      <c r="AA3923">
        <f t="shared" ca="1" si="1594"/>
        <v>122.27585668427818</v>
      </c>
      <c r="AB3923">
        <f t="shared" ca="1" si="1594"/>
        <v>122.07977681618878</v>
      </c>
      <c r="AC3923">
        <f t="shared" ca="1" si="1573"/>
        <v>122.27585668427818</v>
      </c>
      <c r="AE3923">
        <f ca="1">IFERROR(VLOOKUP($B3923,OFFSET(Input!$A$1,0,MATCH(Index!AE$6&amp;" Index",Input!$1:$1,0)-1,10000,2),2,0),AE3922)</f>
        <v>18.02</v>
      </c>
      <c r="AF3923">
        <f t="shared" ca="1" si="1577"/>
        <v>18.231999999999996</v>
      </c>
      <c r="AG3923">
        <f t="shared" ca="1" si="1577"/>
        <v>19.177</v>
      </c>
      <c r="AH3923">
        <f t="shared" ca="1" si="1577"/>
        <v>19.553600000000003</v>
      </c>
      <c r="AI3923">
        <f t="shared" ca="1" si="1566"/>
        <v>19.553600000000003</v>
      </c>
      <c r="AK3923">
        <f t="shared" ca="1" si="1567"/>
        <v>1</v>
      </c>
      <c r="AL3923">
        <f t="shared" ca="1" si="1568"/>
        <v>-1</v>
      </c>
      <c r="AN3923" t="str">
        <f t="shared" ca="1" si="1576"/>
        <v>Not Down</v>
      </c>
      <c r="AO3923" t="str">
        <f t="shared" ca="1" si="1595"/>
        <v>Not Up</v>
      </c>
      <c r="AQ3923">
        <f t="shared" ca="1" si="1574"/>
        <v>1</v>
      </c>
      <c r="AR3923">
        <f t="shared" ca="1" si="1575"/>
        <v>0</v>
      </c>
      <c r="AT3923">
        <f t="shared" ca="1" si="1555"/>
        <v>0</v>
      </c>
      <c r="AU3923">
        <f t="shared" ca="1" si="1556"/>
        <v>1</v>
      </c>
      <c r="AW3923" s="34">
        <f t="shared" ca="1" si="1578"/>
        <v>3.6552180842914034E-2</v>
      </c>
      <c r="AX3923" s="34">
        <f t="shared" ca="1" si="1579"/>
        <v>4.4168821480617612E-2</v>
      </c>
      <c r="AY3923" s="18">
        <f t="shared" ca="1" si="1569"/>
        <v>4.4168821480617612E-2</v>
      </c>
      <c r="BA3923" s="6">
        <f t="shared" ca="1" si="1562"/>
        <v>1.1320202424223897</v>
      </c>
      <c r="BB3923">
        <f t="shared" ca="1" si="1563"/>
        <v>1.024721782676987</v>
      </c>
      <c r="BC3923" t="str">
        <f t="shared" ca="1" si="1605"/>
        <v>TLT UP equity</v>
      </c>
      <c r="BD3923" t="str">
        <f t="shared" ca="1" si="1606"/>
        <v>HYG UP Equity</v>
      </c>
      <c r="BF3923">
        <f t="shared" ca="1" si="1570"/>
        <v>1</v>
      </c>
      <c r="BG3923">
        <f t="shared" ca="1" si="1571"/>
        <v>0</v>
      </c>
      <c r="BI3923">
        <f t="shared" ca="1" si="1607"/>
        <v>1</v>
      </c>
      <c r="BJ3923">
        <f t="shared" ca="1" si="1608"/>
        <v>0</v>
      </c>
      <c r="BL3923">
        <f t="shared" ca="1" si="1557"/>
        <v>12.164331383760061</v>
      </c>
      <c r="BM3923">
        <f t="shared" ca="1" si="1558"/>
        <v>0</v>
      </c>
      <c r="BN3923" s="9">
        <f t="shared" ca="1" si="1603"/>
        <v>1</v>
      </c>
      <c r="BO3923" s="9">
        <f t="shared" ca="1" si="1604"/>
        <v>0</v>
      </c>
      <c r="BP3923" s="9">
        <f t="shared" ca="1" si="1598"/>
        <v>1</v>
      </c>
      <c r="BQ3923" s="9">
        <f t="shared" ca="1" si="1599"/>
        <v>0</v>
      </c>
      <c r="BR3923">
        <f ca="1">SUMPRODUCT(BL3922:BM3922,K3923:L3923)</f>
        <v>1483.8026583038948</v>
      </c>
      <c r="BS3923">
        <f t="shared" ca="1" si="1601"/>
        <v>-1.9845902404858062E-3</v>
      </c>
      <c r="BT3923">
        <f t="shared" ca="1" si="1602"/>
        <v>1.8055555555555558E-5</v>
      </c>
      <c r="BU3923">
        <f t="shared" ca="1" si="1580"/>
        <v>0</v>
      </c>
      <c r="BV3923">
        <f t="shared" ca="1" si="1581"/>
        <v>0</v>
      </c>
      <c r="BW3923" s="35">
        <f ca="1">IFERROR(VLOOKUP($B3923,OFFSET(Input!$A$1,0,MATCH(Index!BW$6&amp;" Index",Input!$1:$1,0)-1,10000,2),2,0)/100,BW3922)</f>
        <v>1.7000000000000001E-2</v>
      </c>
      <c r="BX3923">
        <f t="shared" ca="1" si="1587"/>
        <v>2.0888309359542685E-2</v>
      </c>
      <c r="BY3923">
        <f t="shared" ca="1" si="1588"/>
        <v>1.5680285662119306E-2</v>
      </c>
      <c r="BZ3923">
        <f t="shared" ca="1" si="1589"/>
        <v>-1.3179916891367612E-3</v>
      </c>
      <c r="CA3923">
        <f t="shared" ca="1" si="1590"/>
        <v>-2.295954548041665</v>
      </c>
      <c r="CB3923">
        <f t="shared" ca="1" si="1591"/>
        <v>0</v>
      </c>
      <c r="CC3923">
        <f t="shared" ca="1" si="1592"/>
        <v>-2.3338411347524639</v>
      </c>
      <c r="CD3923">
        <f t="shared" ca="1" si="1593"/>
        <v>1126.6467265378376</v>
      </c>
      <c r="CE3923">
        <v>1126.6467265378201</v>
      </c>
      <c r="CF3923" t="b">
        <f t="shared" ca="1" si="1582"/>
        <v>1</v>
      </c>
    </row>
    <row r="3924" spans="2:84" x14ac:dyDescent="0.25">
      <c r="B3924" s="2">
        <v>43215</v>
      </c>
      <c r="C3924">
        <f t="shared" ca="1" si="1583"/>
        <v>0</v>
      </c>
      <c r="D3924">
        <f t="shared" ca="1" si="1584"/>
        <v>0</v>
      </c>
      <c r="E3924">
        <f ca="1">IF($B3924&lt;VLOOKUP(E$6&amp;" Equity",Param,4,0),"",IFERROR(VLOOKUP($B3924,OFFSET(Input!$A$1,0,MATCH(Index!E$6&amp;" Equity",Input!$1:$1,0)-1,10000,2),2,0),E3923))</f>
        <v>85.5</v>
      </c>
      <c r="F3924" s="33">
        <v>117.16</v>
      </c>
      <c r="H3924">
        <f ca="1">IFERROR(VLOOKUP($B3924,OFFSET(Input!$A$1,0,MATCH(Index!H$6,Input!$1:$1,0)-1,10000,2),2,0),0)</f>
        <v>0</v>
      </c>
      <c r="I3924">
        <f ca="1">IFERROR(VLOOKUP($B3924,OFFSET(Input!$A$1,0,MATCH(Index!I$6,Input!$1:$1,0)-1,10000,2),2,0),0)</f>
        <v>0</v>
      </c>
      <c r="K3924">
        <f t="shared" ca="1" si="1585"/>
        <v>121.99406411729059</v>
      </c>
      <c r="L3924" s="30">
        <f t="shared" ca="1" si="1586"/>
        <v>138.36164493082251</v>
      </c>
      <c r="N3924">
        <f t="shared" ca="1" si="1596"/>
        <v>1.169659045723703E-4</v>
      </c>
      <c r="O3924">
        <f t="shared" ca="1" si="1597"/>
        <v>-6.7202838941513611E-3</v>
      </c>
      <c r="Q3924">
        <f t="shared" ca="1" si="1554"/>
        <v>3.3217412502911457E-2</v>
      </c>
      <c r="R3924">
        <f t="shared" ref="R3924:R3987" ca="1" si="1609">SQRT(SUMPRODUCT(OFFSET(O3924,0,0,-R$5,1),OFFSET(O3924,0,0,-R$5,1))*252/R$5)</f>
        <v>8.9345673482583765E-2</v>
      </c>
      <c r="T3924">
        <f t="shared" ca="1" si="1564"/>
        <v>3.8270070484545768E-2</v>
      </c>
      <c r="U3924">
        <f t="shared" ca="1" si="1559"/>
        <v>8.7548084241008406E-2</v>
      </c>
      <c r="W3924">
        <f t="shared" ca="1" si="1560"/>
        <v>0.30463792292540737</v>
      </c>
      <c r="X3924">
        <f t="shared" ca="1" si="1561"/>
        <v>-4.6855028652332917E-2</v>
      </c>
      <c r="Z3924">
        <f t="shared" ca="1" si="1594"/>
        <v>122.76740660561309</v>
      </c>
      <c r="AA3924">
        <f t="shared" ca="1" si="1594"/>
        <v>122.30865554232773</v>
      </c>
      <c r="AB3924">
        <f t="shared" ca="1" si="1594"/>
        <v>122.09294282147137</v>
      </c>
      <c r="AC3924">
        <f t="shared" ca="1" si="1573"/>
        <v>122.30865554232773</v>
      </c>
      <c r="AE3924">
        <f ca="1">IFERROR(VLOOKUP($B3924,OFFSET(Input!$A$1,0,MATCH(Index!AE$6&amp;" Index",Input!$1:$1,0)-1,10000,2),2,0),AE3923)</f>
        <v>17.84</v>
      </c>
      <c r="AF3924">
        <f t="shared" ca="1" si="1577"/>
        <v>18.084</v>
      </c>
      <c r="AG3924">
        <f t="shared" ca="1" si="1577"/>
        <v>18.943999999999996</v>
      </c>
      <c r="AH3924">
        <f t="shared" ca="1" si="1577"/>
        <v>19.539199999999997</v>
      </c>
      <c r="AI3924">
        <f t="shared" ca="1" si="1566"/>
        <v>19.539199999999997</v>
      </c>
      <c r="AK3924">
        <f t="shared" ca="1" si="1567"/>
        <v>1</v>
      </c>
      <c r="AL3924">
        <f t="shared" ca="1" si="1568"/>
        <v>-1</v>
      </c>
      <c r="AN3924" t="str">
        <f t="shared" ca="1" si="1576"/>
        <v>Not Down</v>
      </c>
      <c r="AO3924" t="str">
        <f t="shared" ca="1" si="1595"/>
        <v>Not Up</v>
      </c>
      <c r="AQ3924">
        <f t="shared" ca="1" si="1574"/>
        <v>1</v>
      </c>
      <c r="AR3924">
        <f t="shared" ca="1" si="1575"/>
        <v>0</v>
      </c>
      <c r="AT3924">
        <f t="shared" ca="1" si="1555"/>
        <v>0</v>
      </c>
      <c r="AU3924">
        <f t="shared" ca="1" si="1556"/>
        <v>1</v>
      </c>
      <c r="AW3924" s="34">
        <f t="shared" ca="1" si="1578"/>
        <v>3.3258447420908652E-2</v>
      </c>
      <c r="AX3924" s="34">
        <f t="shared" ca="1" si="1579"/>
        <v>3.8411913346142586E-2</v>
      </c>
      <c r="AY3924" s="18">
        <f t="shared" ca="1" si="1569"/>
        <v>3.8411913346142586E-2</v>
      </c>
      <c r="BA3924" s="6">
        <f t="shared" ca="1" si="1562"/>
        <v>1.3016794958749724</v>
      </c>
      <c r="BB3924">
        <f t="shared" ca="1" si="1563"/>
        <v>1.3016794958749724</v>
      </c>
      <c r="BC3924" t="str">
        <f t="shared" ca="1" si="1605"/>
        <v>TLT UP equity</v>
      </c>
      <c r="BD3924" t="str">
        <f t="shared" ca="1" si="1606"/>
        <v>HYG UP Equity</v>
      </c>
      <c r="BF3924">
        <f t="shared" ca="1" si="1570"/>
        <v>1</v>
      </c>
      <c r="BG3924">
        <f t="shared" ca="1" si="1571"/>
        <v>0</v>
      </c>
      <c r="BI3924">
        <f t="shared" ca="1" si="1607"/>
        <v>1</v>
      </c>
      <c r="BJ3924">
        <f t="shared" ca="1" si="1608"/>
        <v>0</v>
      </c>
      <c r="BL3924">
        <f t="shared" ca="1" si="1557"/>
        <v>12.164331383760061</v>
      </c>
      <c r="BM3924">
        <f t="shared" ca="1" si="1558"/>
        <v>0</v>
      </c>
      <c r="BN3924" s="9">
        <f t="shared" ca="1" si="1603"/>
        <v>1</v>
      </c>
      <c r="BO3924" s="9">
        <f t="shared" ca="1" si="1604"/>
        <v>0</v>
      </c>
      <c r="BP3924" s="9">
        <f t="shared" ca="1" si="1598"/>
        <v>1</v>
      </c>
      <c r="BQ3924" s="9">
        <f t="shared" ca="1" si="1599"/>
        <v>0</v>
      </c>
      <c r="BR3924">
        <f t="shared" ref="BR3924:BR3987" ca="1" si="1610">SUMPRODUCT(BL3923:BM3923,K3924:L3924)</f>
        <v>1483.976222774395</v>
      </c>
      <c r="BS3924">
        <f t="shared" ca="1" si="1601"/>
        <v>1.1697274535049651E-4</v>
      </c>
      <c r="BT3924">
        <f t="shared" ca="1" si="1602"/>
        <v>1.8055555555555558E-5</v>
      </c>
      <c r="BU3924">
        <f t="shared" ca="1" si="1580"/>
        <v>5.5391542639597094E-5</v>
      </c>
      <c r="BV3924">
        <f t="shared" ca="1" si="1581"/>
        <v>0</v>
      </c>
      <c r="BW3924" s="35">
        <f ca="1">IFERROR(VLOOKUP($B3924,OFFSET(Input!$A$1,0,MATCH(Index!BW$6&amp;" Index",Input!$1:$1,0)-1,10000,2),2,0)/100,BW3923)</f>
        <v>1.7000000000000001E-2</v>
      </c>
      <c r="BX3924">
        <f t="shared" ca="1" si="1587"/>
        <v>2.0845128815063313E-2</v>
      </c>
      <c r="BY3924">
        <f t="shared" ca="1" si="1588"/>
        <v>1.5647871201914413E-2</v>
      </c>
      <c r="BZ3924">
        <f t="shared" ca="1" si="1589"/>
        <v>-1.3152671221181187E-3</v>
      </c>
      <c r="CA3924">
        <f t="shared" ca="1" si="1590"/>
        <v>0.13504496924396481</v>
      </c>
      <c r="CB3924">
        <f t="shared" ca="1" si="1591"/>
        <v>6.2406700192783118E-2</v>
      </c>
      <c r="CC3924">
        <f t="shared" ca="1" si="1592"/>
        <v>3.4830001912085851E-2</v>
      </c>
      <c r="CD3924">
        <f t="shared" ca="1" si="1593"/>
        <v>1126.6815565397496</v>
      </c>
      <c r="CE3924">
        <v>1126.6815565397301</v>
      </c>
      <c r="CF3924" t="b">
        <f t="shared" ca="1" si="1582"/>
        <v>1</v>
      </c>
    </row>
    <row r="3925" spans="2:84" x14ac:dyDescent="0.25">
      <c r="B3925" s="2">
        <v>43216</v>
      </c>
      <c r="C3925">
        <f t="shared" ca="1" si="1583"/>
        <v>0</v>
      </c>
      <c r="D3925">
        <f t="shared" ca="1" si="1584"/>
        <v>0</v>
      </c>
      <c r="E3925">
        <f ca="1">IF($B3925&lt;VLOOKUP(E$6&amp;" Equity",Param,4,0),"",IFERROR(VLOOKUP($B3925,OFFSET(Input!$A$1,0,MATCH(Index!E$6&amp;" Equity",Input!$1:$1,0)-1,10000,2),2,0),E3924))</f>
        <v>85.8</v>
      </c>
      <c r="F3925" s="33">
        <v>117.98</v>
      </c>
      <c r="H3925">
        <f ca="1">IFERROR(VLOOKUP($B3925,OFFSET(Input!$A$1,0,MATCH(Index!H$6,Input!$1:$1,0)-1,10000,2),2,0),0)</f>
        <v>0</v>
      </c>
      <c r="I3925">
        <f ca="1">IFERROR(VLOOKUP($B3925,OFFSET(Input!$A$1,0,MATCH(Index!I$6,Input!$1:$1,0)-1,10000,2),2,0),0)</f>
        <v>0</v>
      </c>
      <c r="K3925">
        <f t="shared" ca="1" si="1585"/>
        <v>122.42211346507057</v>
      </c>
      <c r="L3925" s="30">
        <f t="shared" ca="1" si="1586"/>
        <v>139.33003472975793</v>
      </c>
      <c r="N3925">
        <f t="shared" ca="1" si="1596"/>
        <v>3.5026305512020745E-3</v>
      </c>
      <c r="O3925">
        <f t="shared" ca="1" si="1597"/>
        <v>6.9745966153964764E-3</v>
      </c>
      <c r="Q3925">
        <f t="shared" ref="Q3925:Q3988" ca="1" si="1611">SQRT(SUMPRODUCT(OFFSET(N3925,0,0,-Q$5,1),OFFSET(N3925,0,0,-Q$5,1))*252/Q$5)</f>
        <v>3.2951021810178519E-2</v>
      </c>
      <c r="R3925">
        <f t="shared" ca="1" si="1609"/>
        <v>8.8581019085253912E-2</v>
      </c>
      <c r="T3925">
        <f t="shared" ca="1" si="1564"/>
        <v>4.0204654203250673E-2</v>
      </c>
      <c r="U3925">
        <f t="shared" ca="1" si="1559"/>
        <v>9.0496888811511939E-2</v>
      </c>
      <c r="W3925">
        <f t="shared" ca="1" si="1560"/>
        <v>0.7492246021905542</v>
      </c>
      <c r="X3925">
        <f t="shared" ca="1" si="1561"/>
        <v>4.5739455145681708E-2</v>
      </c>
      <c r="Z3925">
        <f t="shared" ca="1" si="1594"/>
        <v>122.70462603460535</v>
      </c>
      <c r="AA3925">
        <f t="shared" ca="1" si="1594"/>
        <v>122.36569884193086</v>
      </c>
      <c r="AB3925">
        <f t="shared" ca="1" si="1594"/>
        <v>122.12152561616648</v>
      </c>
      <c r="AC3925">
        <f t="shared" ca="1" si="1573"/>
        <v>122.36569884193086</v>
      </c>
      <c r="AE3925">
        <f ca="1">IFERROR(VLOOKUP($B3925,OFFSET(Input!$A$1,0,MATCH(Index!AE$6&amp;" Index",Input!$1:$1,0)-1,10000,2),2,0),AE3924)</f>
        <v>16.239999999999998</v>
      </c>
      <c r="AF3925">
        <f t="shared" ca="1" si="1577"/>
        <v>17.904</v>
      </c>
      <c r="AG3925">
        <f t="shared" ca="1" si="1577"/>
        <v>18.612499999999997</v>
      </c>
      <c r="AH3925">
        <f t="shared" ca="1" si="1577"/>
        <v>19.474399999999999</v>
      </c>
      <c r="AI3925">
        <f t="shared" ca="1" si="1566"/>
        <v>19.474399999999999</v>
      </c>
      <c r="AK3925">
        <f t="shared" ca="1" si="1567"/>
        <v>1</v>
      </c>
      <c r="AL3925">
        <f t="shared" ca="1" si="1568"/>
        <v>-1</v>
      </c>
      <c r="AN3925" t="str">
        <f t="shared" ca="1" si="1576"/>
        <v>Not Down</v>
      </c>
      <c r="AO3925" t="str">
        <f t="shared" ca="1" si="1595"/>
        <v>Not Up</v>
      </c>
      <c r="AQ3925">
        <f t="shared" ca="1" si="1574"/>
        <v>1</v>
      </c>
      <c r="AR3925">
        <f t="shared" ca="1" si="1575"/>
        <v>0</v>
      </c>
      <c r="AT3925">
        <f t="shared" ca="1" si="1555"/>
        <v>0</v>
      </c>
      <c r="AU3925">
        <f t="shared" ca="1" si="1556"/>
        <v>1</v>
      </c>
      <c r="AW3925" s="34">
        <f t="shared" ca="1" si="1578"/>
        <v>3.3217412502911457E-2</v>
      </c>
      <c r="AX3925" s="34">
        <f t="shared" ca="1" si="1579"/>
        <v>3.8270070484545768E-2</v>
      </c>
      <c r="AY3925" s="18">
        <f t="shared" ca="1" si="1569"/>
        <v>3.8270070484545768E-2</v>
      </c>
      <c r="BA3925" s="6">
        <f t="shared" ca="1" si="1562"/>
        <v>1.3065039956012368</v>
      </c>
      <c r="BB3925">
        <f t="shared" ca="1" si="1563"/>
        <v>1.3016794958749724</v>
      </c>
      <c r="BC3925" t="str">
        <f t="shared" ref="BC3925:BC3946" ca="1" si="1612">IF($D3925=1,BD3924,BC3924)</f>
        <v>TLT UP equity</v>
      </c>
      <c r="BD3925" t="str">
        <f t="shared" ref="BD3925:BD3946" ca="1" si="1613">IF($D3925=1,IF(AO3925="Up","TLT UP Equity",IF(AN3925="Down","TLT UP equity","HYG UP Equity")),BD3924)</f>
        <v>HYG UP Equity</v>
      </c>
      <c r="BF3925">
        <f t="shared" ca="1" si="1570"/>
        <v>1</v>
      </c>
      <c r="BG3925">
        <f t="shared" ca="1" si="1571"/>
        <v>0</v>
      </c>
      <c r="BI3925">
        <f t="shared" ca="1" si="1607"/>
        <v>1</v>
      </c>
      <c r="BJ3925">
        <f t="shared" ca="1" si="1608"/>
        <v>0</v>
      </c>
      <c r="BL3925">
        <f t="shared" ca="1" si="1557"/>
        <v>12.164331383760061</v>
      </c>
      <c r="BM3925">
        <f t="shared" ca="1" si="1558"/>
        <v>0</v>
      </c>
      <c r="BN3925" s="9">
        <f t="shared" ca="1" si="1603"/>
        <v>0.99999999999999989</v>
      </c>
      <c r="BO3925" s="9">
        <f t="shared" ca="1" si="1604"/>
        <v>0</v>
      </c>
      <c r="BP3925" s="9">
        <f t="shared" ca="1" si="1598"/>
        <v>0.99999999999999989</v>
      </c>
      <c r="BQ3925" s="9">
        <f t="shared" ca="1" si="1599"/>
        <v>0</v>
      </c>
      <c r="BR3925">
        <f t="shared" ca="1" si="1610"/>
        <v>1489.1831568893931</v>
      </c>
      <c r="BS3925">
        <f t="shared" ca="1" si="1601"/>
        <v>3.5087719298247944E-3</v>
      </c>
      <c r="BT3925">
        <f t="shared" ca="1" si="1602"/>
        <v>1.8055555555555555E-5</v>
      </c>
      <c r="BU3925">
        <f t="shared" ca="1" si="1580"/>
        <v>0</v>
      </c>
      <c r="BV3925">
        <f t="shared" ca="1" si="1581"/>
        <v>0</v>
      </c>
      <c r="BW3925" s="35">
        <f ca="1">IFERROR(VLOOKUP($B3925,OFFSET(Input!$A$1,0,MATCH(Index!BW$6&amp;" Index",Input!$1:$1,0)-1,10000,2),2,0)/100,BW3924)</f>
        <v>1.7000000000000001E-2</v>
      </c>
      <c r="BX3925">
        <f t="shared" ca="1" si="1587"/>
        <v>2.647988562064969E-2</v>
      </c>
      <c r="BY3925">
        <f t="shared" ca="1" si="1588"/>
        <v>1.5648354951940967E-2</v>
      </c>
      <c r="BZ3925">
        <f t="shared" ca="1" si="1589"/>
        <v>-1.6050678632792213E-2</v>
      </c>
      <c r="CA3925">
        <f t="shared" ca="1" si="1590"/>
        <v>5.1458887036083789</v>
      </c>
      <c r="CB3925">
        <f t="shared" ca="1" si="1591"/>
        <v>0</v>
      </c>
      <c r="CC3925">
        <f t="shared" ca="1" si="1592"/>
        <v>5.0877097844029953</v>
      </c>
      <c r="CD3925">
        <f t="shared" ca="1" si="1593"/>
        <v>1131.7692663241526</v>
      </c>
      <c r="CE3925">
        <v>1131.7692663241401</v>
      </c>
      <c r="CF3925" t="b">
        <f t="shared" ca="1" si="1582"/>
        <v>1</v>
      </c>
    </row>
    <row r="3926" spans="2:84" x14ac:dyDescent="0.25">
      <c r="B3926" s="2">
        <v>43217</v>
      </c>
      <c r="C3926">
        <f t="shared" ca="1" si="1583"/>
        <v>0</v>
      </c>
      <c r="D3926">
        <f t="shared" ca="1" si="1584"/>
        <v>0</v>
      </c>
      <c r="E3926">
        <f ca="1">IF($B3926&lt;VLOOKUP(E$6&amp;" Equity",Param,4,0),"",IFERROR(VLOOKUP($B3926,OFFSET(Input!$A$1,0,MATCH(Index!E$6&amp;" Equity",Input!$1:$1,0)-1,10000,2),2,0),E3925))</f>
        <v>85.76</v>
      </c>
      <c r="F3926" s="33">
        <v>118.89</v>
      </c>
      <c r="H3926">
        <f ca="1">IFERROR(VLOOKUP($B3926,OFFSET(Input!$A$1,0,MATCH(Index!H$6,Input!$1:$1,0)-1,10000,2),2,0),0)</f>
        <v>0</v>
      </c>
      <c r="I3926">
        <f ca="1">IFERROR(VLOOKUP($B3926,OFFSET(Input!$A$1,0,MATCH(Index!I$6,Input!$1:$1,0)-1,10000,2),2,0),0)</f>
        <v>0</v>
      </c>
      <c r="K3926">
        <f t="shared" ca="1" si="1585"/>
        <v>122.36504021869992</v>
      </c>
      <c r="L3926" s="30">
        <f t="shared" ca="1" si="1586"/>
        <v>140.40471121394236</v>
      </c>
      <c r="N3926">
        <f t="shared" ca="1" si="1596"/>
        <v>-4.663091714246569E-4</v>
      </c>
      <c r="O3926">
        <f t="shared" ca="1" si="1597"/>
        <v>7.6835772955241828E-3</v>
      </c>
      <c r="Q3926">
        <f t="shared" ca="1" si="1611"/>
        <v>3.2905676844947579E-2</v>
      </c>
      <c r="R3926">
        <f t="shared" ca="1" si="1609"/>
        <v>9.5910686523777933E-2</v>
      </c>
      <c r="T3926">
        <f t="shared" ca="1" si="1564"/>
        <v>3.839507016338306E-2</v>
      </c>
      <c r="U3926">
        <f t="shared" ca="1" si="1559"/>
        <v>9.2935225166955862E-2</v>
      </c>
      <c r="W3926">
        <f t="shared" ca="1" si="1560"/>
        <v>0.6535813992402536</v>
      </c>
      <c r="X3926">
        <f t="shared" ca="1" si="1561"/>
        <v>-2.412630816509314E-2</v>
      </c>
      <c r="Z3926">
        <f t="shared" ca="1" si="1594"/>
        <v>122.62900398316421</v>
      </c>
      <c r="AA3926">
        <f t="shared" ca="1" si="1594"/>
        <v>122.39928416652231</v>
      </c>
      <c r="AB3926">
        <f t="shared" ca="1" si="1594"/>
        <v>122.17681361748534</v>
      </c>
      <c r="AC3926">
        <f t="shared" ca="1" si="1573"/>
        <v>122.39928416652231</v>
      </c>
      <c r="AE3926">
        <f ca="1">IFERROR(VLOOKUP($B3926,OFFSET(Input!$A$1,0,MATCH(Index!AE$6&amp;" Index",Input!$1:$1,0)-1,10000,2),2,0),AE3925)</f>
        <v>15.41</v>
      </c>
      <c r="AF3926">
        <f t="shared" ca="1" si="1577"/>
        <v>17.498666666666669</v>
      </c>
      <c r="AG3926">
        <f t="shared" ca="1" si="1577"/>
        <v>18.384499999999996</v>
      </c>
      <c r="AH3926">
        <f t="shared" ca="1" si="1577"/>
        <v>19.157200000000003</v>
      </c>
      <c r="AI3926">
        <f t="shared" ca="1" si="1566"/>
        <v>19.157200000000003</v>
      </c>
      <c r="AK3926">
        <f t="shared" ca="1" si="1567"/>
        <v>1</v>
      </c>
      <c r="AL3926">
        <f t="shared" ca="1" si="1568"/>
        <v>-1</v>
      </c>
      <c r="AN3926" t="str">
        <f t="shared" ca="1" si="1576"/>
        <v>Not Down</v>
      </c>
      <c r="AO3926" t="str">
        <f t="shared" ca="1" si="1595"/>
        <v>Not Up</v>
      </c>
      <c r="AQ3926">
        <f t="shared" ca="1" si="1574"/>
        <v>1</v>
      </c>
      <c r="AR3926">
        <f t="shared" ca="1" si="1575"/>
        <v>0</v>
      </c>
      <c r="AT3926">
        <f t="shared" ca="1" si="1555"/>
        <v>0</v>
      </c>
      <c r="AU3926">
        <f t="shared" ca="1" si="1556"/>
        <v>1</v>
      </c>
      <c r="AW3926" s="34">
        <f t="shared" ca="1" si="1578"/>
        <v>3.2951021810178519E-2</v>
      </c>
      <c r="AX3926" s="34">
        <f t="shared" ca="1" si="1579"/>
        <v>4.0204654203250673E-2</v>
      </c>
      <c r="AY3926" s="18">
        <f t="shared" ca="1" si="1569"/>
        <v>4.0204654203250673E-2</v>
      </c>
      <c r="BA3926" s="6">
        <f t="shared" ca="1" si="1562"/>
        <v>1.2436371109481485</v>
      </c>
      <c r="BB3926">
        <f t="shared" ca="1" si="1563"/>
        <v>1.3016794958749724</v>
      </c>
      <c r="BC3926" t="str">
        <f t="shared" ca="1" si="1612"/>
        <v>TLT UP equity</v>
      </c>
      <c r="BD3926" t="str">
        <f t="shared" ca="1" si="1613"/>
        <v>HYG UP Equity</v>
      </c>
      <c r="BF3926">
        <f t="shared" ca="1" si="1570"/>
        <v>1</v>
      </c>
      <c r="BG3926">
        <f t="shared" ca="1" si="1571"/>
        <v>0</v>
      </c>
      <c r="BI3926">
        <f t="shared" ca="1" si="1607"/>
        <v>1</v>
      </c>
      <c r="BJ3926">
        <f t="shared" ca="1" si="1608"/>
        <v>0</v>
      </c>
      <c r="BL3926">
        <f t="shared" ca="1" si="1557"/>
        <v>12.164331383760061</v>
      </c>
      <c r="BM3926">
        <f t="shared" ca="1" si="1558"/>
        <v>0</v>
      </c>
      <c r="BN3926" s="9">
        <f t="shared" ca="1" si="1603"/>
        <v>0.99999999999999989</v>
      </c>
      <c r="BO3926" s="9">
        <f t="shared" ca="1" si="1604"/>
        <v>0</v>
      </c>
      <c r="BP3926" s="9">
        <f t="shared" ca="1" si="1598"/>
        <v>0.99999999999999989</v>
      </c>
      <c r="BQ3926" s="9">
        <f t="shared" ca="1" si="1599"/>
        <v>0</v>
      </c>
      <c r="BR3926">
        <f t="shared" ca="1" si="1610"/>
        <v>1488.4888990073935</v>
      </c>
      <c r="BS3926">
        <f t="shared" ca="1" si="1601"/>
        <v>-4.662004662003838E-4</v>
      </c>
      <c r="BT3926">
        <f t="shared" ca="1" si="1602"/>
        <v>1.8055555555555555E-5</v>
      </c>
      <c r="BU3926">
        <f t="shared" ca="1" si="1580"/>
        <v>0</v>
      </c>
      <c r="BV3926">
        <f t="shared" ca="1" si="1581"/>
        <v>0</v>
      </c>
      <c r="BW3926" s="35">
        <f ca="1">IFERROR(VLOOKUP($B3926,OFFSET(Input!$A$1,0,MATCH(Index!BW$6&amp;" Index",Input!$1:$1,0)-1,10000,2),2,0)/100,BW3925)</f>
        <v>1.7000000000000001E-2</v>
      </c>
      <c r="BX3926">
        <f t="shared" ca="1" si="1587"/>
        <v>2.6599459756198516E-2</v>
      </c>
      <c r="BY3926">
        <f t="shared" ca="1" si="1588"/>
        <v>1.5719017587835452E-2</v>
      </c>
      <c r="BZ3926">
        <f t="shared" ca="1" si="1589"/>
        <v>-1.6123158025263287E-2</v>
      </c>
      <c r="CA3926">
        <f t="shared" ca="1" si="1590"/>
        <v>-0.68680692216100225</v>
      </c>
      <c r="CB3926">
        <f t="shared" ca="1" si="1591"/>
        <v>0</v>
      </c>
      <c r="CC3926">
        <f t="shared" ca="1" si="1592"/>
        <v>-0.7452485575302995</v>
      </c>
      <c r="CD3926">
        <f t="shared" ca="1" si="1593"/>
        <v>1131.0240177666224</v>
      </c>
      <c r="CE3926">
        <v>1131.0240177666101</v>
      </c>
      <c r="CF3926" t="b">
        <f t="shared" ca="1" si="1582"/>
        <v>1</v>
      </c>
    </row>
    <row r="3927" spans="2:84" x14ac:dyDescent="0.25">
      <c r="B3927" s="2">
        <v>43220</v>
      </c>
      <c r="C3927">
        <f t="shared" ca="1" si="1583"/>
        <v>0</v>
      </c>
      <c r="D3927">
        <f t="shared" ca="1" si="1584"/>
        <v>0</v>
      </c>
      <c r="E3927">
        <f ca="1">IF($B3927&lt;VLOOKUP(E$6&amp;" Equity",Param,4,0),"",IFERROR(VLOOKUP($B3927,OFFSET(Input!$A$1,0,MATCH(Index!E$6&amp;" Equity",Input!$1:$1,0)-1,10000,2),2,0),E3926))</f>
        <v>85.7</v>
      </c>
      <c r="F3927" s="33">
        <v>119.1</v>
      </c>
      <c r="H3927">
        <f ca="1">IFERROR(VLOOKUP($B3927,OFFSET(Input!$A$1,0,MATCH(Index!H$6,Input!$1:$1,0)-1,10000,2),2,0),0)</f>
        <v>0</v>
      </c>
      <c r="I3927">
        <f ca="1">IFERROR(VLOOKUP($B3927,OFFSET(Input!$A$1,0,MATCH(Index!I$6,Input!$1:$1,0)-1,10000,2),2,0),0)</f>
        <v>0</v>
      </c>
      <c r="K3927">
        <f t="shared" ca="1" si="1585"/>
        <v>122.27943034914392</v>
      </c>
      <c r="L3927" s="30">
        <f t="shared" ca="1" si="1586"/>
        <v>140.65271347952338</v>
      </c>
      <c r="N3927">
        <f t="shared" ca="1" si="1596"/>
        <v>-6.9987171875782021E-4</v>
      </c>
      <c r="O3927">
        <f t="shared" ca="1" si="1597"/>
        <v>1.7647804908010635E-3</v>
      </c>
      <c r="Q3927">
        <f t="shared" ca="1" si="1611"/>
        <v>3.2218271329727308E-2</v>
      </c>
      <c r="R3927">
        <f t="shared" ca="1" si="1609"/>
        <v>9.630465398185685E-2</v>
      </c>
      <c r="T3927">
        <f t="shared" ca="1" si="1564"/>
        <v>3.594263676697685E-2</v>
      </c>
      <c r="U3927">
        <f t="shared" ca="1" si="1559"/>
        <v>9.2883134824627539E-2</v>
      </c>
      <c r="W3927">
        <f t="shared" ca="1" si="1560"/>
        <v>0.65071948888958975</v>
      </c>
      <c r="X3927">
        <f t="shared" ca="1" si="1561"/>
        <v>-1.6854445311550465E-3</v>
      </c>
      <c r="Z3927">
        <f t="shared" ca="1" si="1594"/>
        <v>122.52627213969701</v>
      </c>
      <c r="AA3927">
        <f t="shared" ca="1" si="1594"/>
        <v>122.45207691941513</v>
      </c>
      <c r="AB3927">
        <f t="shared" ca="1" si="1594"/>
        <v>122.24118191034606</v>
      </c>
      <c r="AC3927">
        <f t="shared" ca="1" si="1573"/>
        <v>122.45207691941513</v>
      </c>
      <c r="AE3927">
        <f ca="1">IFERROR(VLOOKUP($B3927,OFFSET(Input!$A$1,0,MATCH(Index!AE$6&amp;" Index",Input!$1:$1,0)-1,10000,2),2,0),AE3926)</f>
        <v>15.93</v>
      </c>
      <c r="AF3927">
        <f t="shared" ca="1" si="1577"/>
        <v>17.109333333333332</v>
      </c>
      <c r="AG3927">
        <f t="shared" ca="1" si="1577"/>
        <v>18</v>
      </c>
      <c r="AH3927">
        <f t="shared" ca="1" si="1577"/>
        <v>18.799600000000002</v>
      </c>
      <c r="AI3927">
        <f t="shared" ca="1" si="1566"/>
        <v>18.799600000000002</v>
      </c>
      <c r="AK3927">
        <f t="shared" ca="1" si="1567"/>
        <v>1</v>
      </c>
      <c r="AL3927">
        <f t="shared" ca="1" si="1568"/>
        <v>-1</v>
      </c>
      <c r="AN3927" t="str">
        <f t="shared" ca="1" si="1576"/>
        <v>Not Down</v>
      </c>
      <c r="AO3927" t="str">
        <f t="shared" ca="1" si="1595"/>
        <v>Not Up</v>
      </c>
      <c r="AQ3927">
        <f t="shared" ca="1" si="1574"/>
        <v>1</v>
      </c>
      <c r="AR3927">
        <f t="shared" ca="1" si="1575"/>
        <v>0</v>
      </c>
      <c r="AT3927">
        <f t="shared" ca="1" si="1555"/>
        <v>0</v>
      </c>
      <c r="AU3927">
        <f t="shared" ca="1" si="1556"/>
        <v>1</v>
      </c>
      <c r="AW3927" s="34">
        <f t="shared" ca="1" si="1578"/>
        <v>3.2905676844947579E-2</v>
      </c>
      <c r="AX3927" s="34">
        <f t="shared" ca="1" si="1579"/>
        <v>3.839507016338306E-2</v>
      </c>
      <c r="AY3927" s="18">
        <f t="shared" ca="1" si="1569"/>
        <v>3.839507016338306E-2</v>
      </c>
      <c r="BA3927" s="6">
        <f t="shared" ca="1" si="1562"/>
        <v>1.3022505177678887</v>
      </c>
      <c r="BB3927">
        <f t="shared" ca="1" si="1563"/>
        <v>1.3016794958749724</v>
      </c>
      <c r="BC3927" t="str">
        <f t="shared" ca="1" si="1612"/>
        <v>TLT UP equity</v>
      </c>
      <c r="BD3927" t="str">
        <f t="shared" ca="1" si="1613"/>
        <v>HYG UP Equity</v>
      </c>
      <c r="BF3927">
        <f t="shared" ca="1" si="1570"/>
        <v>1</v>
      </c>
      <c r="BG3927">
        <f t="shared" ca="1" si="1571"/>
        <v>0</v>
      </c>
      <c r="BI3927">
        <f t="shared" ca="1" si="1607"/>
        <v>1</v>
      </c>
      <c r="BJ3927">
        <f t="shared" ca="1" si="1608"/>
        <v>0</v>
      </c>
      <c r="BL3927">
        <f t="shared" ca="1" si="1557"/>
        <v>12.164331383760061</v>
      </c>
      <c r="BM3927">
        <f t="shared" ca="1" si="1558"/>
        <v>0</v>
      </c>
      <c r="BN3927" s="9">
        <f t="shared" ca="1" si="1603"/>
        <v>0.99999999999999989</v>
      </c>
      <c r="BO3927" s="9">
        <f t="shared" ca="1" si="1604"/>
        <v>0</v>
      </c>
      <c r="BP3927" s="9">
        <f t="shared" ca="1" si="1598"/>
        <v>0.99999999999999989</v>
      </c>
      <c r="BQ3927" s="9">
        <f t="shared" ca="1" si="1599"/>
        <v>0</v>
      </c>
      <c r="BR3927">
        <f t="shared" ca="1" si="1610"/>
        <v>1487.4475121843939</v>
      </c>
      <c r="BS3927">
        <f t="shared" ca="1" si="1601"/>
        <v>-6.9962686567159871E-4</v>
      </c>
      <c r="BT3927">
        <f t="shared" ca="1" si="1602"/>
        <v>5.4166666666666664E-5</v>
      </c>
      <c r="BU3927">
        <f t="shared" ca="1" si="1580"/>
        <v>0</v>
      </c>
      <c r="BV3927">
        <f t="shared" ca="1" si="1581"/>
        <v>0</v>
      </c>
      <c r="BW3927" s="35">
        <f ca="1">IFERROR(VLOOKUP($B3927,OFFSET(Input!$A$1,0,MATCH(Index!BW$6&amp;" Index",Input!$1:$1,0)-1,10000,2),2,0)/100,BW3926)</f>
        <v>1.6899999999999998E-2</v>
      </c>
      <c r="BX3927">
        <f t="shared" ca="1" si="1587"/>
        <v>7.9745833552067741E-2</v>
      </c>
      <c r="BY3927">
        <f t="shared" ca="1" si="1588"/>
        <v>4.7126000740275932E-2</v>
      </c>
      <c r="BZ3927">
        <f t="shared" ca="1" si="1589"/>
        <v>-4.8337623696162083E-2</v>
      </c>
      <c r="CA3927">
        <f t="shared" ca="1" si="1590"/>
        <v>-1.0300122014474244</v>
      </c>
      <c r="CB3927">
        <f t="shared" ca="1" si="1591"/>
        <v>0</v>
      </c>
      <c r="CC3927">
        <f t="shared" ca="1" si="1592"/>
        <v>-1.2052216594359302</v>
      </c>
      <c r="CD3927">
        <f t="shared" ca="1" si="1593"/>
        <v>1129.8187961071865</v>
      </c>
      <c r="CE3927">
        <v>1129.8187961071701</v>
      </c>
      <c r="CF3927" t="b">
        <f t="shared" ca="1" si="1582"/>
        <v>1</v>
      </c>
    </row>
    <row r="3928" spans="2:84" x14ac:dyDescent="0.25">
      <c r="B3928" s="2">
        <v>43221</v>
      </c>
      <c r="C3928">
        <f t="shared" ca="1" si="1583"/>
        <v>1</v>
      </c>
      <c r="D3928">
        <f t="shared" ca="1" si="1584"/>
        <v>0</v>
      </c>
      <c r="E3928">
        <f ca="1">IF($B3928&lt;VLOOKUP(E$6&amp;" Equity",Param,4,0),"",IFERROR(VLOOKUP($B3928,OFFSET(Input!$A$1,0,MATCH(Index!E$6&amp;" Equity",Input!$1:$1,0)-1,10000,2),2,0),E3927))</f>
        <v>85.4</v>
      </c>
      <c r="F3928" s="33">
        <v>118.41</v>
      </c>
      <c r="H3928">
        <f ca="1">IFERROR(VLOOKUP($B3928,OFFSET(Input!$A$1,0,MATCH(Index!H$6,Input!$1:$1,0)-1,10000,2),2,0),0)</f>
        <v>0.36270599999999997</v>
      </c>
      <c r="I3928">
        <f ca="1">IFERROR(VLOOKUP($B3928,OFFSET(Input!$A$1,0,MATCH(Index!I$6,Input!$1:$1,0)-1,10000,2),2,0),0)</f>
        <v>0.26208300000000001</v>
      </c>
      <c r="K3928">
        <f t="shared" ca="1" si="1585"/>
        <v>122.36890122381691</v>
      </c>
      <c r="L3928" s="30">
        <f t="shared" ca="1" si="1586"/>
        <v>140.14735926294892</v>
      </c>
      <c r="N3928">
        <f t="shared" ca="1" si="1596"/>
        <v>7.3142439260877074E-4</v>
      </c>
      <c r="O3928">
        <f t="shared" ca="1" si="1597"/>
        <v>-3.5993919605286136E-3</v>
      </c>
      <c r="Q3928">
        <f t="shared" ca="1" si="1611"/>
        <v>3.2343504877620867E-2</v>
      </c>
      <c r="R3928">
        <f t="shared" ca="1" si="1609"/>
        <v>9.7025536328419648E-2</v>
      </c>
      <c r="T3928">
        <f t="shared" ca="1" si="1564"/>
        <v>3.46172121990556E-2</v>
      </c>
      <c r="U3928">
        <f t="shared" ca="1" si="1559"/>
        <v>8.9639353926410717E-2</v>
      </c>
      <c r="W3928">
        <f t="shared" ca="1" si="1560"/>
        <v>0.6121171876953283</v>
      </c>
      <c r="X3928">
        <f t="shared" ca="1" si="1561"/>
        <v>7.6179471948354352E-2</v>
      </c>
      <c r="Z3928">
        <f t="shared" ca="1" si="1594"/>
        <v>122.42678005906005</v>
      </c>
      <c r="AA3928">
        <f t="shared" ca="1" si="1594"/>
        <v>122.4922212421305</v>
      </c>
      <c r="AB3928">
        <f t="shared" ca="1" si="1594"/>
        <v>122.27786732238344</v>
      </c>
      <c r="AC3928">
        <f t="shared" ca="1" si="1573"/>
        <v>122.4922212421305</v>
      </c>
      <c r="AE3928">
        <f ca="1">IFERROR(VLOOKUP($B3928,OFFSET(Input!$A$1,0,MATCH(Index!AE$6&amp;" Index",Input!$1:$1,0)-1,10000,2),2,0),AE3927)</f>
        <v>15.49</v>
      </c>
      <c r="AF3928">
        <f t="shared" ca="1" si="1577"/>
        <v>16.777333333333335</v>
      </c>
      <c r="AG3928">
        <f t="shared" ca="1" si="1577"/>
        <v>17.7195</v>
      </c>
      <c r="AH3928">
        <f t="shared" ca="1" si="1577"/>
        <v>18.578000000000003</v>
      </c>
      <c r="AI3928">
        <f t="shared" ca="1" si="1566"/>
        <v>18.578000000000003</v>
      </c>
      <c r="AK3928">
        <f t="shared" ca="1" si="1567"/>
        <v>-1</v>
      </c>
      <c r="AL3928">
        <f t="shared" ca="1" si="1568"/>
        <v>-1</v>
      </c>
      <c r="AN3928" t="str">
        <f t="shared" ca="1" si="1576"/>
        <v>Not Down</v>
      </c>
      <c r="AO3928" t="str">
        <f t="shared" ca="1" si="1595"/>
        <v>Not Up</v>
      </c>
      <c r="AQ3928">
        <f t="shared" ca="1" si="1574"/>
        <v>1</v>
      </c>
      <c r="AR3928">
        <f t="shared" ca="1" si="1575"/>
        <v>0</v>
      </c>
      <c r="AT3928">
        <f t="shared" ref="AT3928:AT3991" ca="1" si="1614">IF($C3928=1,AQ3927,AT3927)</f>
        <v>1</v>
      </c>
      <c r="AU3928">
        <f t="shared" ref="AU3928:AU3991" ca="1" si="1615">IF($C3928=1,AR3927,AU3927)</f>
        <v>0</v>
      </c>
      <c r="AW3928" s="34">
        <f t="shared" ca="1" si="1578"/>
        <v>3.2218271329727308E-2</v>
      </c>
      <c r="AX3928" s="34">
        <f t="shared" ca="1" si="1579"/>
        <v>3.594263676697685E-2</v>
      </c>
      <c r="AY3928" s="18">
        <f t="shared" ca="1" si="1569"/>
        <v>3.594263676697685E-2</v>
      </c>
      <c r="BA3928" s="6">
        <f t="shared" ca="1" si="1562"/>
        <v>1.3911055085958159</v>
      </c>
      <c r="BB3928">
        <f t="shared" ca="1" si="1563"/>
        <v>1.3016794958749724</v>
      </c>
      <c r="BC3928" t="str">
        <f t="shared" ca="1" si="1612"/>
        <v>TLT UP equity</v>
      </c>
      <c r="BD3928" t="str">
        <f t="shared" ca="1" si="1613"/>
        <v>HYG UP Equity</v>
      </c>
      <c r="BF3928">
        <f t="shared" ca="1" si="1570"/>
        <v>1</v>
      </c>
      <c r="BG3928">
        <f t="shared" ca="1" si="1571"/>
        <v>0</v>
      </c>
      <c r="BI3928">
        <f t="shared" ca="1" si="1607"/>
        <v>1</v>
      </c>
      <c r="BJ3928">
        <f t="shared" ca="1" si="1608"/>
        <v>0</v>
      </c>
      <c r="BL3928">
        <f t="shared" ca="1" si="1557"/>
        <v>12.164331383760061</v>
      </c>
      <c r="BM3928">
        <f t="shared" ca="1" si="1558"/>
        <v>0</v>
      </c>
      <c r="BN3928" s="9">
        <f t="shared" ca="1" si="1603"/>
        <v>1</v>
      </c>
      <c r="BO3928" s="9">
        <f t="shared" ca="1" si="1604"/>
        <v>0</v>
      </c>
      <c r="BP3928" s="9">
        <f t="shared" ca="1" si="1598"/>
        <v>1</v>
      </c>
      <c r="BQ3928" s="9">
        <f t="shared" ca="1" si="1599"/>
        <v>0</v>
      </c>
      <c r="BR3928">
        <f t="shared" ca="1" si="1610"/>
        <v>1488.5358655531109</v>
      </c>
      <c r="BS3928">
        <f t="shared" ca="1" si="1601"/>
        <v>7.3169194865818632E-4</v>
      </c>
      <c r="BT3928">
        <f t="shared" ca="1" si="1602"/>
        <v>1.8055555555555558E-5</v>
      </c>
      <c r="BU3928">
        <f t="shared" ca="1" si="1580"/>
        <v>0</v>
      </c>
      <c r="BV3928">
        <f t="shared" ca="1" si="1581"/>
        <v>0</v>
      </c>
      <c r="BW3928" s="35">
        <f ca="1">IFERROR(VLOOKUP($B3928,OFFSET(Input!$A$1,0,MATCH(Index!BW$6&amp;" Index",Input!$1:$1,0)-1,10000,2),2,0)/100,BW3927)</f>
        <v>1.7000000000000001E-2</v>
      </c>
      <c r="BX3928">
        <f t="shared" ca="1" si="1587"/>
        <v>2.6553618739318503E-2</v>
      </c>
      <c r="BY3928">
        <f t="shared" ca="1" si="1588"/>
        <v>1.5691927723710922E-2</v>
      </c>
      <c r="BZ3928">
        <f t="shared" ca="1" si="1589"/>
        <v>-1.6000693016085178E-2</v>
      </c>
      <c r="CA3928">
        <f t="shared" ca="1" si="1590"/>
        <v>1.0760715160226855</v>
      </c>
      <c r="CB3928">
        <f t="shared" ca="1" si="1591"/>
        <v>0</v>
      </c>
      <c r="CC3928">
        <f t="shared" ca="1" si="1592"/>
        <v>1.0178252765435709</v>
      </c>
      <c r="CD3928">
        <f t="shared" ca="1" si="1593"/>
        <v>1130.8366213837301</v>
      </c>
      <c r="CE3928">
        <v>1130.8366213837101</v>
      </c>
      <c r="CF3928" t="b">
        <f t="shared" ca="1" si="1582"/>
        <v>1</v>
      </c>
    </row>
    <row r="3929" spans="2:84" x14ac:dyDescent="0.25">
      <c r="B3929" s="2">
        <v>43222</v>
      </c>
      <c r="C3929">
        <f t="shared" ca="1" si="1583"/>
        <v>0</v>
      </c>
      <c r="D3929">
        <f t="shared" ca="1" si="1584"/>
        <v>1</v>
      </c>
      <c r="E3929">
        <f ca="1">IF($B3929&lt;VLOOKUP(E$6&amp;" Equity",Param,4,0),"",IFERROR(VLOOKUP($B3929,OFFSET(Input!$A$1,0,MATCH(Index!E$6&amp;" Equity",Input!$1:$1,0)-1,10000,2),2,0),E3928))</f>
        <v>85.37</v>
      </c>
      <c r="F3929" s="33">
        <v>118.28</v>
      </c>
      <c r="H3929">
        <f ca="1">IFERROR(VLOOKUP($B3929,OFFSET(Input!$A$1,0,MATCH(Index!H$6,Input!$1:$1,0)-1,10000,2),2,0),0)</f>
        <v>0</v>
      </c>
      <c r="I3929">
        <f ca="1">IFERROR(VLOOKUP($B3929,OFFSET(Input!$A$1,0,MATCH(Index!I$6,Input!$1:$1,0)-1,10000,2),2,0),0)</f>
        <v>0</v>
      </c>
      <c r="K3929">
        <f t="shared" ca="1" si="1585"/>
        <v>122.32591449036592</v>
      </c>
      <c r="L3929" s="30">
        <f t="shared" ca="1" si="1586"/>
        <v>139.99349424560089</v>
      </c>
      <c r="N3929">
        <f t="shared" ca="1" si="1596"/>
        <v>-3.5134977230916013E-4</v>
      </c>
      <c r="O3929">
        <f t="shared" ca="1" si="1597"/>
        <v>-1.0984833585887979E-3</v>
      </c>
      <c r="Q3929">
        <f t="shared" ca="1" si="1611"/>
        <v>3.1966840641638364E-2</v>
      </c>
      <c r="R3929">
        <f t="shared" ca="1" si="1609"/>
        <v>8.8425693868179348E-2</v>
      </c>
      <c r="T3929">
        <f t="shared" ca="1" si="1564"/>
        <v>3.3725140212300303E-2</v>
      </c>
      <c r="U3929">
        <f t="shared" ca="1" si="1559"/>
        <v>8.9422958798902247E-2</v>
      </c>
      <c r="W3929">
        <f t="shared" ca="1" si="1560"/>
        <v>0.60843812894800198</v>
      </c>
      <c r="X3929">
        <f t="shared" ca="1" si="1561"/>
        <v>9.9254511065592063E-2</v>
      </c>
      <c r="Z3929">
        <f t="shared" ca="1" si="1594"/>
        <v>122.33583078551139</v>
      </c>
      <c r="AA3929">
        <f t="shared" ca="1" si="1594"/>
        <v>122.5166613321602</v>
      </c>
      <c r="AB3929">
        <f t="shared" ca="1" si="1594"/>
        <v>122.31738042374609</v>
      </c>
      <c r="AC3929">
        <f t="shared" ca="1" si="1573"/>
        <v>122.5166613321602</v>
      </c>
      <c r="AE3929">
        <f ca="1">IFERROR(VLOOKUP($B3929,OFFSET(Input!$A$1,0,MATCH(Index!AE$6&amp;" Index",Input!$1:$1,0)-1,10000,2),2,0),AE3928)</f>
        <v>15.97</v>
      </c>
      <c r="AF3929">
        <f t="shared" ca="1" si="1577"/>
        <v>16.492666666666668</v>
      </c>
      <c r="AG3929">
        <f t="shared" ca="1" si="1577"/>
        <v>17.515000000000004</v>
      </c>
      <c r="AH3929">
        <f t="shared" ca="1" si="1577"/>
        <v>18.316800000000001</v>
      </c>
      <c r="AI3929">
        <f t="shared" ca="1" si="1566"/>
        <v>18.316800000000001</v>
      </c>
      <c r="AK3929">
        <f t="shared" ca="1" si="1567"/>
        <v>-1</v>
      </c>
      <c r="AL3929">
        <f t="shared" ca="1" si="1568"/>
        <v>-1</v>
      </c>
      <c r="AN3929" t="str">
        <f t="shared" ca="1" si="1576"/>
        <v>Not Down</v>
      </c>
      <c r="AO3929" t="str">
        <f t="shared" ca="1" si="1595"/>
        <v>Not Up</v>
      </c>
      <c r="AQ3929">
        <f t="shared" ca="1" si="1574"/>
        <v>1</v>
      </c>
      <c r="AR3929">
        <f t="shared" ca="1" si="1575"/>
        <v>0</v>
      </c>
      <c r="AT3929">
        <f t="shared" ca="1" si="1614"/>
        <v>1</v>
      </c>
      <c r="AU3929">
        <f t="shared" ca="1" si="1615"/>
        <v>0</v>
      </c>
      <c r="AW3929" s="34">
        <f t="shared" ca="1" si="1578"/>
        <v>3.2343504877620867E-2</v>
      </c>
      <c r="AX3929" s="34">
        <f t="shared" ca="1" si="1579"/>
        <v>3.46172121990556E-2</v>
      </c>
      <c r="AY3929" s="18">
        <f t="shared" ca="1" si="1569"/>
        <v>3.46172121990556E-2</v>
      </c>
      <c r="BA3929" s="6">
        <f t="shared" ca="1" si="1562"/>
        <v>1.444368186337202</v>
      </c>
      <c r="BB3929">
        <f t="shared" ca="1" si="1563"/>
        <v>1.444368186337202</v>
      </c>
      <c r="BC3929" t="str">
        <f t="shared" ca="1" si="1612"/>
        <v>HYG UP Equity</v>
      </c>
      <c r="BD3929" t="str">
        <f t="shared" ca="1" si="1613"/>
        <v>HYG UP Equity</v>
      </c>
      <c r="BF3929">
        <f t="shared" ca="1" si="1570"/>
        <v>1</v>
      </c>
      <c r="BG3929">
        <f t="shared" ca="1" si="1571"/>
        <v>0</v>
      </c>
      <c r="BI3929">
        <f t="shared" ca="1" si="1607"/>
        <v>1</v>
      </c>
      <c r="BJ3929">
        <f t="shared" ca="1" si="1608"/>
        <v>0</v>
      </c>
      <c r="BL3929">
        <f t="shared" ref="BL3929:BL3992" ca="1" si="1616">($BR3929/K3929)*BI3929</f>
        <v>12.164331383760061</v>
      </c>
      <c r="BM3929">
        <f t="shared" ref="BM3929:BM3992" ca="1" si="1617">($BR3929/L3929)*BJ3929</f>
        <v>0</v>
      </c>
      <c r="BN3929" s="9">
        <f t="shared" ca="1" si="1603"/>
        <v>0.99999999999999989</v>
      </c>
      <c r="BO3929" s="9">
        <f t="shared" ca="1" si="1604"/>
        <v>0</v>
      </c>
      <c r="BP3929" s="9">
        <f t="shared" ca="1" si="1598"/>
        <v>0.99999999999999989</v>
      </c>
      <c r="BQ3929" s="9">
        <f t="shared" ca="1" si="1599"/>
        <v>0</v>
      </c>
      <c r="BR3929">
        <f t="shared" ca="1" si="1610"/>
        <v>1488.0129606823077</v>
      </c>
      <c r="BS3929">
        <f t="shared" ca="1" si="1601"/>
        <v>-3.5128805620598946E-4</v>
      </c>
      <c r="BT3929">
        <f t="shared" ca="1" si="1602"/>
        <v>1.8055555555555555E-5</v>
      </c>
      <c r="BU3929">
        <f t="shared" ca="1" si="1580"/>
        <v>2.8537738092445908E-5</v>
      </c>
      <c r="BV3929">
        <f t="shared" ca="1" si="1581"/>
        <v>0</v>
      </c>
      <c r="BW3929" s="35">
        <f ca="1">IFERROR(VLOOKUP($B3929,OFFSET(Input!$A$1,0,MATCH(Index!BW$6&amp;" Index",Input!$1:$1,0)-1,10000,2),2,0)/100,BW3928)</f>
        <v>1.7000000000000001E-2</v>
      </c>
      <c r="BX3929">
        <f t="shared" ca="1" si="1587"/>
        <v>2.6577540225161803E-2</v>
      </c>
      <c r="BY3929">
        <f t="shared" ca="1" si="1588"/>
        <v>1.5706064185885139E-2</v>
      </c>
      <c r="BZ3929">
        <f t="shared" ca="1" si="1589"/>
        <v>-1.6109871587644483E-2</v>
      </c>
      <c r="CA3929">
        <f t="shared" ca="1" si="1590"/>
        <v>-0.51709139692247552</v>
      </c>
      <c r="CB3929">
        <f t="shared" ca="1" si="1591"/>
        <v>3.2271519326395305E-2</v>
      </c>
      <c r="CC3929">
        <f t="shared" ca="1" si="1592"/>
        <v>-0.60775639224756217</v>
      </c>
      <c r="CD3929">
        <f t="shared" ca="1" si="1593"/>
        <v>1130.2288649914824</v>
      </c>
      <c r="CE3929">
        <v>1130.2288649914699</v>
      </c>
      <c r="CF3929" t="b">
        <f t="shared" ca="1" si="1582"/>
        <v>1</v>
      </c>
    </row>
    <row r="3930" spans="2:84" x14ac:dyDescent="0.25">
      <c r="B3930" s="2">
        <v>43223</v>
      </c>
      <c r="C3930">
        <f t="shared" ca="1" si="1583"/>
        <v>0</v>
      </c>
      <c r="D3930">
        <f t="shared" ca="1" si="1584"/>
        <v>2</v>
      </c>
      <c r="E3930">
        <f ca="1">IF($B3930&lt;VLOOKUP(E$6&amp;" Equity",Param,4,0),"",IFERROR(VLOOKUP($B3930,OFFSET(Input!$A$1,0,MATCH(Index!E$6&amp;" Equity",Input!$1:$1,0)-1,10000,2),2,0),E3929))</f>
        <v>85.36</v>
      </c>
      <c r="F3930" s="33">
        <v>118.81</v>
      </c>
      <c r="H3930">
        <f ca="1">IFERROR(VLOOKUP($B3930,OFFSET(Input!$A$1,0,MATCH(Index!H$6,Input!$1:$1,0)-1,10000,2),2,0),0)</f>
        <v>0</v>
      </c>
      <c r="I3930">
        <f ca="1">IFERROR(VLOOKUP($B3930,OFFSET(Input!$A$1,0,MATCH(Index!I$6,Input!$1:$1,0)-1,10000,2),2,0),0)</f>
        <v>0</v>
      </c>
      <c r="K3930">
        <f t="shared" ca="1" si="1585"/>
        <v>122.31158557921559</v>
      </c>
      <c r="L3930" s="30">
        <f t="shared" ca="1" si="1586"/>
        <v>140.62079008555835</v>
      </c>
      <c r="N3930">
        <f t="shared" ca="1" si="1596"/>
        <v>-1.1714402871711089E-4</v>
      </c>
      <c r="O3930">
        <f t="shared" ca="1" si="1597"/>
        <v>4.470883485919553E-3</v>
      </c>
      <c r="Q3930">
        <f t="shared" ca="1" si="1611"/>
        <v>2.784219673089202E-2</v>
      </c>
      <c r="R3930">
        <f t="shared" ca="1" si="1609"/>
        <v>8.1466357409597415E-2</v>
      </c>
      <c r="T3930">
        <f t="shared" ca="1" si="1564"/>
        <v>3.3602045705910168E-2</v>
      </c>
      <c r="U3930">
        <f t="shared" ca="1" si="1559"/>
        <v>8.6846959391137721E-2</v>
      </c>
      <c r="W3930">
        <f t="shared" ca="1" si="1560"/>
        <v>0.46789754924162402</v>
      </c>
      <c r="X3930">
        <f t="shared" ca="1" si="1561"/>
        <v>0.12679408322111144</v>
      </c>
      <c r="Z3930">
        <f t="shared" ca="1" si="1594"/>
        <v>122.2819730621479</v>
      </c>
      <c r="AA3930">
        <f t="shared" ca="1" si="1594"/>
        <v>122.53539106757501</v>
      </c>
      <c r="AB3930">
        <f t="shared" ca="1" si="1594"/>
        <v>122.35859394799439</v>
      </c>
      <c r="AC3930">
        <f t="shared" ca="1" si="1573"/>
        <v>122.53539106757501</v>
      </c>
      <c r="AE3930">
        <f ca="1">IFERROR(VLOOKUP($B3930,OFFSET(Input!$A$1,0,MATCH(Index!AE$6&amp;" Index",Input!$1:$1,0)-1,10000,2),2,0),AE3929)</f>
        <v>15.9</v>
      </c>
      <c r="AF3930">
        <f t="shared" ca="1" si="1577"/>
        <v>16.320000000000004</v>
      </c>
      <c r="AG3930">
        <f t="shared" ca="1" si="1577"/>
        <v>17.363000000000003</v>
      </c>
      <c r="AH3930">
        <f t="shared" ca="1" si="1577"/>
        <v>18.038</v>
      </c>
      <c r="AI3930">
        <f t="shared" ca="1" si="1566"/>
        <v>18.038</v>
      </c>
      <c r="AK3930">
        <f t="shared" ca="1" si="1567"/>
        <v>-1</v>
      </c>
      <c r="AL3930">
        <f t="shared" ca="1" si="1568"/>
        <v>-1</v>
      </c>
      <c r="AN3930" t="str">
        <f t="shared" ca="1" si="1576"/>
        <v>Not Down</v>
      </c>
      <c r="AO3930" t="str">
        <f t="shared" ca="1" si="1595"/>
        <v>Not Up</v>
      </c>
      <c r="AQ3930">
        <f t="shared" ca="1" si="1574"/>
        <v>1</v>
      </c>
      <c r="AR3930">
        <f t="shared" ca="1" si="1575"/>
        <v>0</v>
      </c>
      <c r="AT3930">
        <f t="shared" ca="1" si="1614"/>
        <v>1</v>
      </c>
      <c r="AU3930">
        <f t="shared" ca="1" si="1615"/>
        <v>0</v>
      </c>
      <c r="AW3930" s="34">
        <f t="shared" ca="1" si="1578"/>
        <v>3.1966840641638364E-2</v>
      </c>
      <c r="AX3930" s="34">
        <f t="shared" ca="1" si="1579"/>
        <v>3.3725140212300303E-2</v>
      </c>
      <c r="AY3930" s="18">
        <f t="shared" ca="1" si="1569"/>
        <v>3.3725140212300303E-2</v>
      </c>
      <c r="BA3930" s="6">
        <f t="shared" ca="1" si="1562"/>
        <v>1.4825735248318967</v>
      </c>
      <c r="BB3930">
        <f t="shared" ca="1" si="1563"/>
        <v>1.4825735248318967</v>
      </c>
      <c r="BC3930" t="str">
        <f t="shared" ca="1" si="1612"/>
        <v>HYG UP Equity</v>
      </c>
      <c r="BD3930" t="str">
        <f t="shared" ca="1" si="1613"/>
        <v>HYG UP Equity</v>
      </c>
      <c r="BF3930">
        <f t="shared" ca="1" si="1570"/>
        <v>1</v>
      </c>
      <c r="BG3930">
        <f t="shared" ca="1" si="1571"/>
        <v>0</v>
      </c>
      <c r="BI3930">
        <f t="shared" ca="1" si="1607"/>
        <v>1</v>
      </c>
      <c r="BJ3930">
        <f t="shared" ca="1" si="1608"/>
        <v>0</v>
      </c>
      <c r="BL3930">
        <f t="shared" ca="1" si="1616"/>
        <v>12.164331383760061</v>
      </c>
      <c r="BM3930">
        <f t="shared" ca="1" si="1617"/>
        <v>0</v>
      </c>
      <c r="BN3930" s="9">
        <f t="shared" ca="1" si="1603"/>
        <v>0.99999999999999989</v>
      </c>
      <c r="BO3930" s="9">
        <f t="shared" ca="1" si="1604"/>
        <v>0</v>
      </c>
      <c r="BP3930" s="9">
        <f t="shared" ca="1" si="1598"/>
        <v>0.99999999999999989</v>
      </c>
      <c r="BQ3930" s="9">
        <f t="shared" ca="1" si="1599"/>
        <v>0</v>
      </c>
      <c r="BR3930">
        <f t="shared" ca="1" si="1610"/>
        <v>1487.8386590587068</v>
      </c>
      <c r="BS3930">
        <f t="shared" ca="1" si="1601"/>
        <v>-1.1713716762318249E-4</v>
      </c>
      <c r="BT3930">
        <f t="shared" ca="1" si="1602"/>
        <v>1.8055555555555555E-5</v>
      </c>
      <c r="BU3930">
        <f t="shared" ca="1" si="1580"/>
        <v>7.6410676989389537E-6</v>
      </c>
      <c r="BV3930">
        <f t="shared" ca="1" si="1581"/>
        <v>0</v>
      </c>
      <c r="BW3930" s="35">
        <f ca="1">IFERROR(VLOOKUP($B3930,OFFSET(Input!$A$1,0,MATCH(Index!BW$6&amp;" Index",Input!$1:$1,0)-1,10000,2),2,0)/100,BW3929)</f>
        <v>1.7000000000000001E-2</v>
      </c>
      <c r="BX3930">
        <f t="shared" ca="1" si="1587"/>
        <v>2.9475091675497393E-2</v>
      </c>
      <c r="BY3930">
        <f t="shared" ca="1" si="1588"/>
        <v>1.56976231248817E-2</v>
      </c>
      <c r="BZ3930">
        <f t="shared" ca="1" si="1589"/>
        <v>-2.3716782680549255E-2</v>
      </c>
      <c r="CA3930">
        <f t="shared" ca="1" si="1590"/>
        <v>-0.19122251562284726</v>
      </c>
      <c r="CB3930">
        <f t="shared" ca="1" si="1591"/>
        <v>8.6361552726948523E-3</v>
      </c>
      <c r="CC3930">
        <f t="shared" ca="1" si="1592"/>
        <v>-0.26874816837647048</v>
      </c>
      <c r="CD3930">
        <f t="shared" ca="1" si="1593"/>
        <v>1129.9601168231059</v>
      </c>
      <c r="CE3930">
        <v>1129.9601168230899</v>
      </c>
      <c r="CF3930" t="b">
        <f t="shared" ca="1" si="1582"/>
        <v>1</v>
      </c>
    </row>
    <row r="3931" spans="2:84" x14ac:dyDescent="0.25">
      <c r="B3931" s="2">
        <v>43224</v>
      </c>
      <c r="C3931">
        <f t="shared" ca="1" si="1583"/>
        <v>0</v>
      </c>
      <c r="D3931">
        <f t="shared" ca="1" si="1584"/>
        <v>3</v>
      </c>
      <c r="E3931">
        <f ca="1">IF($B3931&lt;VLOOKUP(E$6&amp;" Equity",Param,4,0),"",IFERROR(VLOOKUP($B3931,OFFSET(Input!$A$1,0,MATCH(Index!E$6&amp;" Equity",Input!$1:$1,0)-1,10000,2),2,0),E3930))</f>
        <v>85.42</v>
      </c>
      <c r="F3931" s="33">
        <v>118.99</v>
      </c>
      <c r="H3931">
        <f ca="1">IFERROR(VLOOKUP($B3931,OFFSET(Input!$A$1,0,MATCH(Index!H$6,Input!$1:$1,0)-1,10000,2),2,0),0)</f>
        <v>0</v>
      </c>
      <c r="I3931">
        <f ca="1">IFERROR(VLOOKUP($B3931,OFFSET(Input!$A$1,0,MATCH(Index!I$6,Input!$1:$1,0)-1,10000,2),2,0),0)</f>
        <v>0</v>
      </c>
      <c r="K3931">
        <f t="shared" ca="1" si="1585"/>
        <v>122.39755904611756</v>
      </c>
      <c r="L3931" s="30">
        <f t="shared" ca="1" si="1586"/>
        <v>140.83383395573259</v>
      </c>
      <c r="N3931">
        <f t="shared" ca="1" si="1596"/>
        <v>7.0265841982252916E-4</v>
      </c>
      <c r="O3931">
        <f t="shared" ca="1" si="1597"/>
        <v>1.513877496866092E-3</v>
      </c>
      <c r="Q3931">
        <f t="shared" ca="1" si="1611"/>
        <v>2.524584447453555E-2</v>
      </c>
      <c r="R3931">
        <f t="shared" ca="1" si="1609"/>
        <v>7.3320726648603035E-2</v>
      </c>
      <c r="T3931">
        <f t="shared" ca="1" si="1564"/>
        <v>3.2755140479808806E-2</v>
      </c>
      <c r="U3931">
        <f t="shared" ca="1" si="1559"/>
        <v>7.7979033045483453E-2</v>
      </c>
      <c r="W3931">
        <f t="shared" ca="1" si="1560"/>
        <v>0.34734305463306825</v>
      </c>
      <c r="X3931">
        <f t="shared" ca="1" si="1561"/>
        <v>0.26953111076758574</v>
      </c>
      <c r="Z3931">
        <f t="shared" ca="1" si="1594"/>
        <v>122.2666761398192</v>
      </c>
      <c r="AA3931">
        <f t="shared" ca="1" si="1594"/>
        <v>122.57197437234792</v>
      </c>
      <c r="AB3931">
        <f t="shared" ca="1" si="1594"/>
        <v>122.38676296076426</v>
      </c>
      <c r="AC3931">
        <f t="shared" ca="1" si="1573"/>
        <v>122.57197437234792</v>
      </c>
      <c r="AE3931">
        <f ca="1">IFERROR(VLOOKUP($B3931,OFFSET(Input!$A$1,0,MATCH(Index!AE$6&amp;" Index",Input!$1:$1,0)-1,10000,2),2,0),AE3930)</f>
        <v>14.77</v>
      </c>
      <c r="AF3931">
        <f t="shared" ca="1" si="1577"/>
        <v>16.144000000000002</v>
      </c>
      <c r="AG3931">
        <f t="shared" ca="1" si="1577"/>
        <v>17.027000000000001</v>
      </c>
      <c r="AH3931">
        <f t="shared" ca="1" si="1577"/>
        <v>17.829999999999998</v>
      </c>
      <c r="AI3931">
        <f t="shared" ca="1" si="1566"/>
        <v>17.829999999999998</v>
      </c>
      <c r="AK3931">
        <f t="shared" ca="1" si="1567"/>
        <v>-1</v>
      </c>
      <c r="AL3931">
        <f t="shared" ca="1" si="1568"/>
        <v>-1</v>
      </c>
      <c r="AN3931" t="str">
        <f t="shared" ca="1" si="1576"/>
        <v>Not Down</v>
      </c>
      <c r="AO3931" t="str">
        <f t="shared" ca="1" si="1595"/>
        <v>Not Up</v>
      </c>
      <c r="AQ3931">
        <f t="shared" ca="1" si="1574"/>
        <v>1</v>
      </c>
      <c r="AR3931">
        <f t="shared" ca="1" si="1575"/>
        <v>0</v>
      </c>
      <c r="AT3931">
        <f t="shared" ca="1" si="1614"/>
        <v>1</v>
      </c>
      <c r="AU3931">
        <f t="shared" ca="1" si="1615"/>
        <v>0</v>
      </c>
      <c r="AW3931" s="34">
        <f t="shared" ca="1" si="1578"/>
        <v>2.784219673089202E-2</v>
      </c>
      <c r="AX3931" s="34">
        <f t="shared" ca="1" si="1579"/>
        <v>3.3602045705910168E-2</v>
      </c>
      <c r="AY3931" s="18">
        <f t="shared" ca="1" si="1569"/>
        <v>3.3602045705910168E-2</v>
      </c>
      <c r="BA3931" s="6">
        <f t="shared" ca="1" si="1562"/>
        <v>1.4880046422651478</v>
      </c>
      <c r="BB3931">
        <f t="shared" ca="1" si="1563"/>
        <v>1.4880046422651478</v>
      </c>
      <c r="BC3931" t="str">
        <f t="shared" ca="1" si="1612"/>
        <v>HYG UP Equity</v>
      </c>
      <c r="BD3931" t="str">
        <f t="shared" ca="1" si="1613"/>
        <v>HYG UP Equity</v>
      </c>
      <c r="BF3931">
        <f t="shared" ca="1" si="1570"/>
        <v>1</v>
      </c>
      <c r="BG3931">
        <f t="shared" ca="1" si="1571"/>
        <v>0</v>
      </c>
      <c r="BI3931">
        <f t="shared" ca="1" si="1607"/>
        <v>1</v>
      </c>
      <c r="BJ3931">
        <f t="shared" ca="1" si="1608"/>
        <v>0</v>
      </c>
      <c r="BL3931">
        <f t="shared" ca="1" si="1616"/>
        <v>12.164331383760061</v>
      </c>
      <c r="BM3931">
        <f t="shared" ca="1" si="1617"/>
        <v>0</v>
      </c>
      <c r="BN3931" s="9">
        <f t="shared" ca="1" si="1603"/>
        <v>0.99999999999999989</v>
      </c>
      <c r="BO3931" s="9">
        <f t="shared" ca="1" si="1604"/>
        <v>0</v>
      </c>
      <c r="BP3931" s="9">
        <f t="shared" ca="1" si="1598"/>
        <v>0.99999999999999989</v>
      </c>
      <c r="BQ3931" s="9">
        <f t="shared" ca="1" si="1599"/>
        <v>0</v>
      </c>
      <c r="BR3931">
        <f t="shared" ca="1" si="1610"/>
        <v>1488.884468800313</v>
      </c>
      <c r="BS3931">
        <f t="shared" ca="1" si="1601"/>
        <v>7.029053420806175E-4</v>
      </c>
      <c r="BT3931">
        <f t="shared" ca="1" si="1602"/>
        <v>1.8055555555555555E-5</v>
      </c>
      <c r="BU3931">
        <f t="shared" ca="1" si="1580"/>
        <v>1.0862234866502174E-6</v>
      </c>
      <c r="BV3931">
        <f t="shared" ca="1" si="1581"/>
        <v>0</v>
      </c>
      <c r="BW3931" s="35">
        <f ca="1">IFERROR(VLOOKUP($B3931,OFFSET(Input!$A$1,0,MATCH(Index!BW$6&amp;" Index",Input!$1:$1,0)-1,10000,2),2,0)/100,BW3930)</f>
        <v>1.7000000000000001E-2</v>
      </c>
      <c r="BX3931">
        <f t="shared" ca="1" si="1587"/>
        <v>3.0247550546017528E-2</v>
      </c>
      <c r="BY3931">
        <f t="shared" ca="1" si="1588"/>
        <v>1.5693890511432027E-2</v>
      </c>
      <c r="BZ3931">
        <f t="shared" ca="1" si="1589"/>
        <v>-2.5749750612253881E-2</v>
      </c>
      <c r="CA3931">
        <f t="shared" ca="1" si="1590"/>
        <v>1.1775414386021106</v>
      </c>
      <c r="CB3931">
        <f t="shared" ca="1" si="1591"/>
        <v>1.2273892178712811E-3</v>
      </c>
      <c r="CC3931">
        <f t="shared" ca="1" si="1592"/>
        <v>1.1046228577145356</v>
      </c>
      <c r="CD3931">
        <f t="shared" ca="1" si="1593"/>
        <v>1131.0647396808204</v>
      </c>
      <c r="CE3931">
        <v>1131.0647396807999</v>
      </c>
      <c r="CF3931" t="b">
        <f t="shared" ca="1" si="1582"/>
        <v>1</v>
      </c>
    </row>
    <row r="3932" spans="2:84" x14ac:dyDescent="0.25">
      <c r="B3932" s="2">
        <v>43227</v>
      </c>
      <c r="C3932">
        <f t="shared" ca="1" si="1583"/>
        <v>0</v>
      </c>
      <c r="D3932">
        <f t="shared" ca="1" si="1584"/>
        <v>4</v>
      </c>
      <c r="E3932">
        <f ca="1">IF($B3932&lt;VLOOKUP(E$6&amp;" Equity",Param,4,0),"",IFERROR(VLOOKUP($B3932,OFFSET(Input!$A$1,0,MATCH(Index!E$6&amp;" Equity",Input!$1:$1,0)-1,10000,2),2,0),E3931))</f>
        <v>85.5</v>
      </c>
      <c r="F3932" s="33">
        <v>118.8</v>
      </c>
      <c r="H3932">
        <f ca="1">IFERROR(VLOOKUP($B3932,OFFSET(Input!$A$1,0,MATCH(Index!H$6,Input!$1:$1,0)-1,10000,2),2,0),0)</f>
        <v>0</v>
      </c>
      <c r="I3932">
        <f ca="1">IFERROR(VLOOKUP($B3932,OFFSET(Input!$A$1,0,MATCH(Index!I$6,Input!$1:$1,0)-1,10000,2),2,0),0)</f>
        <v>0</v>
      </c>
      <c r="K3932">
        <f t="shared" ca="1" si="1585"/>
        <v>122.51219033532021</v>
      </c>
      <c r="L3932" s="30">
        <f t="shared" ca="1" si="1586"/>
        <v>140.60895431499313</v>
      </c>
      <c r="N3932">
        <f t="shared" ca="1" si="1596"/>
        <v>9.3611052939416336E-4</v>
      </c>
      <c r="O3932">
        <f t="shared" ca="1" si="1597"/>
        <v>-1.5980490385175191E-3</v>
      </c>
      <c r="Q3932">
        <f t="shared" ca="1" si="1611"/>
        <v>2.1868814710169812E-2</v>
      </c>
      <c r="R3932">
        <f t="shared" ca="1" si="1609"/>
        <v>7.3747324827148492E-2</v>
      </c>
      <c r="T3932">
        <f t="shared" ca="1" si="1564"/>
        <v>3.0118988870817286E-2</v>
      </c>
      <c r="U3932">
        <f t="shared" ca="1" si="1559"/>
        <v>7.7965355143164022E-2</v>
      </c>
      <c r="W3932">
        <f t="shared" ca="1" si="1560"/>
        <v>0.3858957045597069</v>
      </c>
      <c r="X3932">
        <f t="shared" ca="1" si="1561"/>
        <v>0.25198004359169918</v>
      </c>
      <c r="Z3932">
        <f t="shared" ca="1" si="1594"/>
        <v>122.29565946307392</v>
      </c>
      <c r="AA3932">
        <f t="shared" ca="1" si="1594"/>
        <v>122.59145994303272</v>
      </c>
      <c r="AB3932">
        <f t="shared" ca="1" si="1594"/>
        <v>122.43830756252557</v>
      </c>
      <c r="AC3932">
        <f t="shared" ca="1" si="1573"/>
        <v>122.59145994303272</v>
      </c>
      <c r="AE3932">
        <f ca="1">IFERROR(VLOOKUP($B3932,OFFSET(Input!$A$1,0,MATCH(Index!AE$6&amp;" Index",Input!$1:$1,0)-1,10000,2),2,0),AE3931)</f>
        <v>14.75</v>
      </c>
      <c r="AF3932">
        <f t="shared" ca="1" si="1577"/>
        <v>16.023333333333333</v>
      </c>
      <c r="AG3932">
        <f t="shared" ca="1" si="1577"/>
        <v>16.675999999999998</v>
      </c>
      <c r="AH3932">
        <f t="shared" ca="1" si="1577"/>
        <v>17.475200000000001</v>
      </c>
      <c r="AI3932">
        <f t="shared" ca="1" si="1566"/>
        <v>17.475200000000001</v>
      </c>
      <c r="AK3932">
        <f t="shared" ca="1" si="1567"/>
        <v>-1</v>
      </c>
      <c r="AL3932">
        <f t="shared" ca="1" si="1568"/>
        <v>-1</v>
      </c>
      <c r="AN3932" t="str">
        <f t="shared" ca="1" si="1576"/>
        <v>Not Down</v>
      </c>
      <c r="AO3932" t="str">
        <f t="shared" ca="1" si="1595"/>
        <v>Not Up</v>
      </c>
      <c r="AQ3932">
        <f t="shared" ca="1" si="1574"/>
        <v>1</v>
      </c>
      <c r="AR3932">
        <f t="shared" ca="1" si="1575"/>
        <v>0</v>
      </c>
      <c r="AT3932">
        <f t="shared" ca="1" si="1614"/>
        <v>1</v>
      </c>
      <c r="AU3932">
        <f t="shared" ca="1" si="1615"/>
        <v>0</v>
      </c>
      <c r="AW3932" s="34">
        <f t="shared" ca="1" si="1578"/>
        <v>2.524584447453555E-2</v>
      </c>
      <c r="AX3932" s="34">
        <f t="shared" ca="1" si="1579"/>
        <v>3.2755140479808806E-2</v>
      </c>
      <c r="AY3932" s="18">
        <f t="shared" ca="1" si="1569"/>
        <v>3.2755140479808806E-2</v>
      </c>
      <c r="BA3932" s="6">
        <f t="shared" ca="1" si="1562"/>
        <v>1.5</v>
      </c>
      <c r="BB3932">
        <f t="shared" ca="1" si="1563"/>
        <v>1.5</v>
      </c>
      <c r="BC3932" t="str">
        <f t="shared" ca="1" si="1612"/>
        <v>HYG UP Equity</v>
      </c>
      <c r="BD3932" t="str">
        <f t="shared" ca="1" si="1613"/>
        <v>HYG UP Equity</v>
      </c>
      <c r="BF3932">
        <f t="shared" ca="1" si="1570"/>
        <v>1</v>
      </c>
      <c r="BG3932">
        <f t="shared" ca="1" si="1571"/>
        <v>0</v>
      </c>
      <c r="BI3932">
        <f t="shared" ca="1" si="1607"/>
        <v>1</v>
      </c>
      <c r="BJ3932">
        <f t="shared" ca="1" si="1608"/>
        <v>0</v>
      </c>
      <c r="BL3932">
        <f t="shared" ca="1" si="1616"/>
        <v>12.164331383760061</v>
      </c>
      <c r="BM3932">
        <f t="shared" ca="1" si="1617"/>
        <v>0</v>
      </c>
      <c r="BN3932" s="9">
        <f t="shared" ca="1" si="1603"/>
        <v>1</v>
      </c>
      <c r="BO3932" s="9">
        <f t="shared" ca="1" si="1604"/>
        <v>0</v>
      </c>
      <c r="BP3932" s="9">
        <f t="shared" ca="1" si="1598"/>
        <v>1</v>
      </c>
      <c r="BQ3932" s="9">
        <f t="shared" ca="1" si="1599"/>
        <v>0</v>
      </c>
      <c r="BR3932">
        <f t="shared" ca="1" si="1610"/>
        <v>1490.2788817891217</v>
      </c>
      <c r="BS3932">
        <f t="shared" ca="1" si="1601"/>
        <v>9.3654881760718567E-4</v>
      </c>
      <c r="BT3932">
        <f t="shared" ca="1" si="1602"/>
        <v>5.4166666666666671E-5</v>
      </c>
      <c r="BU3932">
        <f t="shared" ca="1" si="1580"/>
        <v>2.3990715469704329E-6</v>
      </c>
      <c r="BV3932">
        <f t="shared" ca="1" si="1581"/>
        <v>0</v>
      </c>
      <c r="BW3932" s="35">
        <f ca="1">IFERROR(VLOOKUP($B3932,OFFSET(Input!$A$1,0,MATCH(Index!BW$6&amp;" Index",Input!$1:$1,0)-1,10000,2),2,0)/100,BW3931)</f>
        <v>1.7000000000000001E-2</v>
      </c>
      <c r="BX3932">
        <f t="shared" ca="1" si="1587"/>
        <v>9.1164102431321933E-2</v>
      </c>
      <c r="BY3932">
        <f t="shared" ca="1" si="1588"/>
        <v>4.7127697486700849E-2</v>
      </c>
      <c r="BZ3932">
        <f t="shared" ca="1" si="1589"/>
        <v>-7.8195019519443687E-2</v>
      </c>
      <c r="CA3932">
        <f t="shared" ca="1" si="1590"/>
        <v>1.5762393662819982</v>
      </c>
      <c r="CB3932">
        <f t="shared" ca="1" si="1591"/>
        <v>2.7135052347497758E-3</v>
      </c>
      <c r="CC3932">
        <f t="shared" ca="1" si="1592"/>
        <v>1.3570390416097822</v>
      </c>
      <c r="CD3932">
        <f t="shared" ca="1" si="1593"/>
        <v>1132.4217787224302</v>
      </c>
      <c r="CE3932">
        <v>1132.42177872241</v>
      </c>
      <c r="CF3932" t="b">
        <f t="shared" ca="1" si="1582"/>
        <v>1</v>
      </c>
    </row>
    <row r="3933" spans="2:84" x14ac:dyDescent="0.25">
      <c r="B3933" s="2">
        <v>43228</v>
      </c>
      <c r="C3933">
        <f t="shared" ca="1" si="1583"/>
        <v>0</v>
      </c>
      <c r="D3933">
        <f t="shared" ca="1" si="1584"/>
        <v>5</v>
      </c>
      <c r="E3933">
        <f ca="1">IF($B3933&lt;VLOOKUP(E$6&amp;" Equity",Param,4,0),"",IFERROR(VLOOKUP($B3933,OFFSET(Input!$A$1,0,MATCH(Index!E$6&amp;" Equity",Input!$1:$1,0)-1,10000,2),2,0),E3932))</f>
        <v>85.37</v>
      </c>
      <c r="F3933" s="33">
        <v>118.69</v>
      </c>
      <c r="H3933">
        <f ca="1">IFERROR(VLOOKUP($B3933,OFFSET(Input!$A$1,0,MATCH(Index!H$6,Input!$1:$1,0)-1,10000,2),2,0),0)</f>
        <v>0</v>
      </c>
      <c r="I3933">
        <f ca="1">IFERROR(VLOOKUP($B3933,OFFSET(Input!$A$1,0,MATCH(Index!I$6,Input!$1:$1,0)-1,10000,2),2,0),0)</f>
        <v>0</v>
      </c>
      <c r="K3933">
        <f t="shared" ca="1" si="1585"/>
        <v>122.32591449036593</v>
      </c>
      <c r="L3933" s="30">
        <f t="shared" ca="1" si="1586"/>
        <v>140.47876083877554</v>
      </c>
      <c r="N3933">
        <f t="shared" ca="1" si="1596"/>
        <v>-1.5216249204994482E-3</v>
      </c>
      <c r="O3933">
        <f t="shared" ca="1" si="1597"/>
        <v>-9.2635486013067719E-4</v>
      </c>
      <c r="Q3933">
        <f t="shared" ca="1" si="1611"/>
        <v>2.090793318661532E-2</v>
      </c>
      <c r="R3933">
        <f t="shared" ca="1" si="1609"/>
        <v>7.024605698822553E-2</v>
      </c>
      <c r="T3933">
        <f t="shared" ca="1" si="1564"/>
        <v>2.7778282839165166E-2</v>
      </c>
      <c r="U3933">
        <f t="shared" ca="1" si="1559"/>
        <v>7.7768159746927634E-2</v>
      </c>
      <c r="W3933">
        <f t="shared" ca="1" si="1560"/>
        <v>0.29223960625659212</v>
      </c>
      <c r="X3933">
        <f t="shared" ca="1" si="1561"/>
        <v>0.32040715870439718</v>
      </c>
      <c r="Z3933">
        <f t="shared" ca="1" si="1594"/>
        <v>122.33027133154071</v>
      </c>
      <c r="AA3933">
        <f t="shared" ca="1" si="1594"/>
        <v>122.57951583850112</v>
      </c>
      <c r="AB3933">
        <f t="shared" ca="1" si="1594"/>
        <v>122.46870355135981</v>
      </c>
      <c r="AC3933">
        <f t="shared" ca="1" si="1573"/>
        <v>122.57951583850112</v>
      </c>
      <c r="AE3933">
        <f ca="1">IFERROR(VLOOKUP($B3933,OFFSET(Input!$A$1,0,MATCH(Index!AE$6&amp;" Index",Input!$1:$1,0)-1,10000,2),2,0),AE3932)</f>
        <v>14.71</v>
      </c>
      <c r="AF3933">
        <f t="shared" ca="1" si="1577"/>
        <v>15.987333333333336</v>
      </c>
      <c r="AG3933">
        <f t="shared" ca="1" si="1577"/>
        <v>16.387999999999998</v>
      </c>
      <c r="AH3933">
        <f t="shared" ca="1" si="1577"/>
        <v>17.2196</v>
      </c>
      <c r="AI3933">
        <f t="shared" ca="1" si="1566"/>
        <v>17.2196</v>
      </c>
      <c r="AK3933">
        <f t="shared" ca="1" si="1567"/>
        <v>-1</v>
      </c>
      <c r="AL3933">
        <f t="shared" ca="1" si="1568"/>
        <v>-1</v>
      </c>
      <c r="AN3933" t="str">
        <f t="shared" ca="1" si="1576"/>
        <v>Not Down</v>
      </c>
      <c r="AO3933" t="str">
        <f t="shared" ca="1" si="1595"/>
        <v>Not Up</v>
      </c>
      <c r="AQ3933">
        <f t="shared" ca="1" si="1574"/>
        <v>1</v>
      </c>
      <c r="AR3933">
        <f t="shared" ca="1" si="1575"/>
        <v>0</v>
      </c>
      <c r="AT3933">
        <f t="shared" ca="1" si="1614"/>
        <v>1</v>
      </c>
      <c r="AU3933">
        <f t="shared" ca="1" si="1615"/>
        <v>0</v>
      </c>
      <c r="AW3933" s="34">
        <f t="shared" ca="1" si="1578"/>
        <v>2.1868814710169812E-2</v>
      </c>
      <c r="AX3933" s="34">
        <f t="shared" ca="1" si="1579"/>
        <v>3.0118988870817286E-2</v>
      </c>
      <c r="AY3933" s="18">
        <f t="shared" ca="1" si="1569"/>
        <v>3.0118988870817286E-2</v>
      </c>
      <c r="BA3933" s="6">
        <f t="shared" ca="1" si="1562"/>
        <v>1.5</v>
      </c>
      <c r="BB3933">
        <f t="shared" ca="1" si="1563"/>
        <v>1.5</v>
      </c>
      <c r="BC3933" t="str">
        <f t="shared" ca="1" si="1612"/>
        <v>HYG UP Equity</v>
      </c>
      <c r="BD3933" t="str">
        <f t="shared" ca="1" si="1613"/>
        <v>HYG UP Equity</v>
      </c>
      <c r="BF3933">
        <f t="shared" ca="1" si="1570"/>
        <v>1</v>
      </c>
      <c r="BG3933">
        <f t="shared" ca="1" si="1571"/>
        <v>0</v>
      </c>
      <c r="BI3933">
        <f t="shared" ca="1" si="1607"/>
        <v>1</v>
      </c>
      <c r="BJ3933">
        <f t="shared" ca="1" si="1608"/>
        <v>0</v>
      </c>
      <c r="BL3933">
        <f t="shared" ca="1" si="1616"/>
        <v>12.164331383760061</v>
      </c>
      <c r="BM3933">
        <f t="shared" ca="1" si="1617"/>
        <v>0</v>
      </c>
      <c r="BN3933" s="9">
        <f t="shared" ca="1" si="1603"/>
        <v>0.99999999999999989</v>
      </c>
      <c r="BO3933" s="9">
        <f t="shared" ca="1" si="1604"/>
        <v>0</v>
      </c>
      <c r="BP3933" s="9">
        <f t="shared" ca="1" si="1598"/>
        <v>0.99999999999999989</v>
      </c>
      <c r="BQ3933" s="9">
        <f t="shared" ca="1" si="1599"/>
        <v>0</v>
      </c>
      <c r="BR3933">
        <f t="shared" ca="1" si="1610"/>
        <v>1488.0129606823079</v>
      </c>
      <c r="BS3933">
        <f t="shared" ca="1" si="1601"/>
        <v>-1.5204678362572555E-3</v>
      </c>
      <c r="BT3933">
        <f t="shared" ca="1" si="1602"/>
        <v>1.8055555555555555E-5</v>
      </c>
      <c r="BU3933">
        <f t="shared" ca="1" si="1580"/>
        <v>0</v>
      </c>
      <c r="BV3933">
        <f t="shared" ca="1" si="1581"/>
        <v>0</v>
      </c>
      <c r="BW3933" s="35">
        <f ca="1">IFERROR(VLOOKUP($B3933,OFFSET(Input!$A$1,0,MATCH(Index!BW$6&amp;" Index",Input!$1:$1,0)-1,10000,2),2,0)/100,BW3932)</f>
        <v>1.7000000000000001E-2</v>
      </c>
      <c r="BX3933">
        <f t="shared" ca="1" si="1587"/>
        <v>3.0669756507065816E-2</v>
      </c>
      <c r="BY3933">
        <f t="shared" ca="1" si="1588"/>
        <v>1.5728080260033753E-2</v>
      </c>
      <c r="BZ3933">
        <f t="shared" ca="1" si="1589"/>
        <v>-2.6737736442057382E-2</v>
      </c>
      <c r="CA3933">
        <f t="shared" ca="1" si="1590"/>
        <v>-2.582716337437029</v>
      </c>
      <c r="CB3933">
        <f t="shared" ca="1" si="1591"/>
        <v>0</v>
      </c>
      <c r="CC3933">
        <f t="shared" ca="1" si="1592"/>
        <v>-2.6558519106461862</v>
      </c>
      <c r="CD3933">
        <f t="shared" ca="1" si="1593"/>
        <v>1129.7659268117841</v>
      </c>
      <c r="CE3933">
        <v>1129.76592681177</v>
      </c>
      <c r="CF3933" t="b">
        <f t="shared" ca="1" si="1582"/>
        <v>1</v>
      </c>
    </row>
    <row r="3934" spans="2:84" x14ac:dyDescent="0.25">
      <c r="B3934" s="2">
        <v>43229</v>
      </c>
      <c r="C3934">
        <f t="shared" ca="1" si="1583"/>
        <v>0</v>
      </c>
      <c r="D3934">
        <f t="shared" ca="1" si="1584"/>
        <v>0</v>
      </c>
      <c r="E3934">
        <f ca="1">IF($B3934&lt;VLOOKUP(E$6&amp;" Equity",Param,4,0),"",IFERROR(VLOOKUP($B3934,OFFSET(Input!$A$1,0,MATCH(Index!E$6&amp;" Equity",Input!$1:$1,0)-1,10000,2),2,0),E3933))</f>
        <v>85.51</v>
      </c>
      <c r="F3934" s="33">
        <v>117.98</v>
      </c>
      <c r="H3934">
        <f ca="1">IFERROR(VLOOKUP($B3934,OFFSET(Input!$A$1,0,MATCH(Index!H$6,Input!$1:$1,0)-1,10000,2),2,0),0)</f>
        <v>0</v>
      </c>
      <c r="I3934">
        <f ca="1">IFERROR(VLOOKUP($B3934,OFFSET(Input!$A$1,0,MATCH(Index!I$6,Input!$1:$1,0)-1,10000,2),2,0),0)</f>
        <v>0</v>
      </c>
      <c r="K3934">
        <f t="shared" ca="1" si="1585"/>
        <v>122.52651924647056</v>
      </c>
      <c r="L3934" s="30">
        <f t="shared" ca="1" si="1586"/>
        <v>139.63842112864384</v>
      </c>
      <c r="N3934">
        <f t="shared" ca="1" si="1596"/>
        <v>1.6385771456489809E-3</v>
      </c>
      <c r="O3934">
        <f t="shared" ca="1" si="1597"/>
        <v>-5.9999334934847303E-3</v>
      </c>
      <c r="Q3934">
        <f t="shared" ca="1" si="1611"/>
        <v>2.2460126266989698E-2</v>
      </c>
      <c r="R3934">
        <f t="shared" ca="1" si="1609"/>
        <v>6.8582800885943124E-2</v>
      </c>
      <c r="T3934">
        <f t="shared" ca="1" si="1564"/>
        <v>2.8353604403300287E-2</v>
      </c>
      <c r="U3934">
        <f t="shared" ref="U3934:U3997" ca="1" si="1618">SQRT(SUMPRODUCT(OFFSET(O3934,0,0,-U$5,1),OFFSET(O3934,0,0,-U$5,1))*252/U$5)</f>
        <v>7.9643737818542254E-2</v>
      </c>
      <c r="W3934">
        <f t="shared" ref="W3934:W3997" ca="1" si="1619">(SUMPRODUCT(OFFSET(N3934,0,0,-W$5,1),OFFSET(O3934,0,0,-W$5,1))*252/W$5)/(Q3934*R3934)</f>
        <v>0.13066300301521774</v>
      </c>
      <c r="X3934">
        <f t="shared" ref="X3934:X3997" ca="1" si="1620">(SUMPRODUCT(OFFSET(N3934,0,0,-X$5,1),OFFSET(O3934,0,0,-X$5,1))*252/X$5)/(T3934*U3934)</f>
        <v>0.24475046794949223</v>
      </c>
      <c r="Z3934">
        <f t="shared" ca="1" si="1594"/>
        <v>122.3835168444587</v>
      </c>
      <c r="AA3934">
        <f t="shared" ca="1" si="1594"/>
        <v>122.57546172503589</v>
      </c>
      <c r="AB3934">
        <f t="shared" ca="1" si="1594"/>
        <v>122.49627981362775</v>
      </c>
      <c r="AC3934">
        <f t="shared" ca="1" si="1573"/>
        <v>122.57546172503589</v>
      </c>
      <c r="AE3934">
        <f ca="1">IFERROR(VLOOKUP($B3934,OFFSET(Input!$A$1,0,MATCH(Index!AE$6&amp;" Index",Input!$1:$1,0)-1,10000,2),2,0),AE3933)</f>
        <v>13.42</v>
      </c>
      <c r="AF3934">
        <f t="shared" ca="1" si="1577"/>
        <v>15.842000000000002</v>
      </c>
      <c r="AG3934">
        <f t="shared" ca="1" si="1577"/>
        <v>16.047000000000001</v>
      </c>
      <c r="AH3934">
        <f t="shared" ca="1" si="1577"/>
        <v>16.954000000000001</v>
      </c>
      <c r="AI3934">
        <f t="shared" ca="1" si="1566"/>
        <v>16.954000000000001</v>
      </c>
      <c r="AK3934">
        <f t="shared" ca="1" si="1567"/>
        <v>-1</v>
      </c>
      <c r="AL3934">
        <f t="shared" ca="1" si="1568"/>
        <v>-1</v>
      </c>
      <c r="AN3934" t="str">
        <f t="shared" ca="1" si="1576"/>
        <v>Not Down</v>
      </c>
      <c r="AO3934" t="str">
        <f t="shared" ca="1" si="1595"/>
        <v>Not Up</v>
      </c>
      <c r="AQ3934">
        <f t="shared" ca="1" si="1574"/>
        <v>1</v>
      </c>
      <c r="AR3934">
        <f t="shared" ca="1" si="1575"/>
        <v>0</v>
      </c>
      <c r="AT3934">
        <f t="shared" ca="1" si="1614"/>
        <v>1</v>
      </c>
      <c r="AU3934">
        <f t="shared" ca="1" si="1615"/>
        <v>0</v>
      </c>
      <c r="AW3934" s="34">
        <f t="shared" ca="1" si="1578"/>
        <v>2.090793318661532E-2</v>
      </c>
      <c r="AX3934" s="34">
        <f t="shared" ca="1" si="1579"/>
        <v>2.7778282839165166E-2</v>
      </c>
      <c r="AY3934" s="18">
        <f t="shared" ca="1" si="1569"/>
        <v>2.7778282839165166E-2</v>
      </c>
      <c r="BA3934" s="6">
        <f t="shared" ref="BA3934:BA3997" ca="1" si="1621">MAX(0,MIN(150%,VT/AY3934))</f>
        <v>1.5</v>
      </c>
      <c r="BB3934">
        <f t="shared" ref="BB3934:BB3997" ca="1" si="1622">IF($D3934&lt;&gt;0,BA3934,IF(AND(AY3934*BB3933&gt;4.5%,AY3934*BB3933&lt;5.5%),BB3933,BA3934))</f>
        <v>1.5</v>
      </c>
      <c r="BC3934" t="str">
        <f t="shared" ca="1" si="1612"/>
        <v>HYG UP Equity</v>
      </c>
      <c r="BD3934" t="str">
        <f t="shared" ca="1" si="1613"/>
        <v>HYG UP Equity</v>
      </c>
      <c r="BF3934">
        <f t="shared" ca="1" si="1570"/>
        <v>1</v>
      </c>
      <c r="BG3934">
        <f t="shared" ca="1" si="1571"/>
        <v>0</v>
      </c>
      <c r="BI3934">
        <f t="shared" ca="1" si="1607"/>
        <v>1</v>
      </c>
      <c r="BJ3934">
        <f t="shared" ca="1" si="1608"/>
        <v>0</v>
      </c>
      <c r="BL3934">
        <f t="shared" ca="1" si="1616"/>
        <v>12.164331383760061</v>
      </c>
      <c r="BM3934">
        <f t="shared" ca="1" si="1617"/>
        <v>0</v>
      </c>
      <c r="BN3934" s="9">
        <f t="shared" ca="1" si="1603"/>
        <v>1</v>
      </c>
      <c r="BO3934" s="9">
        <f t="shared" ca="1" si="1604"/>
        <v>0</v>
      </c>
      <c r="BP3934" s="9">
        <f t="shared" ca="1" si="1598"/>
        <v>1</v>
      </c>
      <c r="BQ3934" s="9">
        <f t="shared" ca="1" si="1599"/>
        <v>0</v>
      </c>
      <c r="BR3934">
        <f t="shared" ca="1" si="1610"/>
        <v>1490.4531834127229</v>
      </c>
      <c r="BS3934">
        <f t="shared" ca="1" si="1601"/>
        <v>1.6399203467261092E-3</v>
      </c>
      <c r="BT3934">
        <f t="shared" ca="1" si="1602"/>
        <v>1.8055555555555558E-5</v>
      </c>
      <c r="BU3934">
        <f t="shared" ca="1" si="1580"/>
        <v>0</v>
      </c>
      <c r="BV3934">
        <f t="shared" ca="1" si="1581"/>
        <v>0</v>
      </c>
      <c r="BW3934" s="35">
        <f ca="1">IFERROR(VLOOKUP($B3934,OFFSET(Input!$A$1,0,MATCH(Index!BW$6&amp;" Index",Input!$1:$1,0)-1,10000,2),2,0)/100,BW3933)</f>
        <v>1.7000000000000001E-2</v>
      </c>
      <c r="BX3934">
        <f t="shared" ca="1" si="1587"/>
        <v>3.0597827184485824E-2</v>
      </c>
      <c r="BY3934">
        <f t="shared" ca="1" si="1588"/>
        <v>1.5691193427941445E-2</v>
      </c>
      <c r="BZ3934">
        <f t="shared" ca="1" si="1589"/>
        <v>-2.667502882750046E-2</v>
      </c>
      <c r="CA3934">
        <f t="shared" ca="1" si="1590"/>
        <v>2.7790891956247874</v>
      </c>
      <c r="CB3934">
        <f t="shared" ca="1" si="1591"/>
        <v>0</v>
      </c>
      <c r="CC3934">
        <f t="shared" ca="1" si="1592"/>
        <v>2.7061251461848594</v>
      </c>
      <c r="CD3934">
        <f t="shared" ca="1" si="1593"/>
        <v>1132.4720519579689</v>
      </c>
      <c r="CE3934">
        <v>1132.47205195795</v>
      </c>
      <c r="CF3934" t="b">
        <f t="shared" ca="1" si="1582"/>
        <v>1</v>
      </c>
    </row>
    <row r="3935" spans="2:84" x14ac:dyDescent="0.25">
      <c r="B3935" s="2">
        <v>43230</v>
      </c>
      <c r="C3935">
        <f t="shared" ca="1" si="1583"/>
        <v>0</v>
      </c>
      <c r="D3935">
        <f t="shared" ca="1" si="1584"/>
        <v>0</v>
      </c>
      <c r="E3935">
        <f ca="1">IF($B3935&lt;VLOOKUP(E$6&amp;" Equity",Param,4,0),"",IFERROR(VLOOKUP($B3935,OFFSET(Input!$A$1,0,MATCH(Index!E$6&amp;" Equity",Input!$1:$1,0)-1,10000,2),2,0),E3934))</f>
        <v>85.76</v>
      </c>
      <c r="F3935" s="33">
        <v>118.93</v>
      </c>
      <c r="H3935">
        <f ca="1">IFERROR(VLOOKUP($B3935,OFFSET(Input!$A$1,0,MATCH(Index!H$6,Input!$1:$1,0)-1,10000,2),2,0),0)</f>
        <v>0</v>
      </c>
      <c r="I3935">
        <f ca="1">IFERROR(VLOOKUP($B3935,OFFSET(Input!$A$1,0,MATCH(Index!I$6,Input!$1:$1,0)-1,10000,2),2,0),0)</f>
        <v>0</v>
      </c>
      <c r="K3935">
        <f t="shared" ca="1" si="1585"/>
        <v>122.88474202522879</v>
      </c>
      <c r="L3935" s="30">
        <f t="shared" ca="1" si="1586"/>
        <v>140.76281933234119</v>
      </c>
      <c r="N3935">
        <f t="shared" ca="1" si="1596"/>
        <v>2.9193691546278524E-3</v>
      </c>
      <c r="O3935">
        <f t="shared" ca="1" si="1597"/>
        <v>8.019966164224842E-3</v>
      </c>
      <c r="Q3935">
        <f t="shared" ca="1" si="1611"/>
        <v>2.0250074520730438E-2</v>
      </c>
      <c r="R3935">
        <f t="shared" ca="1" si="1609"/>
        <v>7.1404530895607513E-2</v>
      </c>
      <c r="T3935">
        <f t="shared" ref="T3935:T3998" ca="1" si="1623">SQRT(SUMPRODUCT(OFFSET(N3935,0,0,-T$5,1),OFFSET(N3935,0,0,-T$5,1))*252/T$5)</f>
        <v>2.7348083629662213E-2</v>
      </c>
      <c r="U3935">
        <f t="shared" ca="1" si="1618"/>
        <v>8.0452482791408902E-2</v>
      </c>
      <c r="W3935">
        <f t="shared" ca="1" si="1619"/>
        <v>0.12148604495835118</v>
      </c>
      <c r="X3935">
        <f t="shared" ca="1" si="1620"/>
        <v>0.53688361467605272</v>
      </c>
      <c r="Z3935">
        <f t="shared" ca="1" si="1594"/>
        <v>122.42977970047453</v>
      </c>
      <c r="AA3935">
        <f t="shared" ca="1" si="1594"/>
        <v>122.56720286753992</v>
      </c>
      <c r="AB3935">
        <f t="shared" ca="1" si="1594"/>
        <v>122.53418985980012</v>
      </c>
      <c r="AC3935">
        <f t="shared" ca="1" si="1573"/>
        <v>122.56720286753992</v>
      </c>
      <c r="AE3935">
        <f ca="1">IFERROR(VLOOKUP($B3935,OFFSET(Input!$A$1,0,MATCH(Index!AE$6&amp;" Index",Input!$1:$1,0)-1,10000,2),2,0),AE3934)</f>
        <v>13.23</v>
      </c>
      <c r="AF3935">
        <f t="shared" ref="AF3935:AH3966" ca="1" si="1624">AVERAGE(OFFSET($AE3935,0,0,-AF$5,1))</f>
        <v>15.66</v>
      </c>
      <c r="AG3935">
        <f t="shared" ca="1" si="1624"/>
        <v>15.784000000000002</v>
      </c>
      <c r="AH3935">
        <f t="shared" ca="1" si="1624"/>
        <v>16.7256</v>
      </c>
      <c r="AI3935">
        <f t="shared" ref="AI3935:AI3998" ca="1" si="1625">MAX(AH3935,AG3935)</f>
        <v>16.7256</v>
      </c>
      <c r="AK3935">
        <f t="shared" ref="AK3935:AK3998" ca="1" si="1626">IF(Z3935&gt;AC3935,1,-1)</f>
        <v>-1</v>
      </c>
      <c r="AL3935">
        <f t="shared" ref="AL3935:AL3998" ca="1" si="1627">IF(AF3935&gt;AI3935,1,-1)</f>
        <v>-1</v>
      </c>
      <c r="AN3935" t="str">
        <f t="shared" ca="1" si="1576"/>
        <v>Not Down</v>
      </c>
      <c r="AO3935" t="str">
        <f t="shared" ca="1" si="1595"/>
        <v>Not Up</v>
      </c>
      <c r="AQ3935">
        <f t="shared" ca="1" si="1574"/>
        <v>1</v>
      </c>
      <c r="AR3935">
        <f t="shared" ca="1" si="1575"/>
        <v>0</v>
      </c>
      <c r="AT3935">
        <f t="shared" ca="1" si="1614"/>
        <v>1</v>
      </c>
      <c r="AU3935">
        <f t="shared" ca="1" si="1615"/>
        <v>0</v>
      </c>
      <c r="AW3935" s="34">
        <f t="shared" ca="1" si="1578"/>
        <v>2.2460126266989698E-2</v>
      </c>
      <c r="AX3935" s="34">
        <f t="shared" ca="1" si="1579"/>
        <v>2.8353604403300287E-2</v>
      </c>
      <c r="AY3935" s="18">
        <f t="shared" ref="AY3935:AY3998" ca="1" si="1628">MAX(AW3935,AX3935)</f>
        <v>2.8353604403300287E-2</v>
      </c>
      <c r="BA3935" s="6">
        <f t="shared" ca="1" si="1621"/>
        <v>1.5</v>
      </c>
      <c r="BB3935">
        <f t="shared" ca="1" si="1622"/>
        <v>1.5</v>
      </c>
      <c r="BC3935" t="str">
        <f t="shared" ca="1" si="1612"/>
        <v>HYG UP Equity</v>
      </c>
      <c r="BD3935" t="str">
        <f t="shared" ca="1" si="1613"/>
        <v>HYG UP Equity</v>
      </c>
      <c r="BF3935">
        <f t="shared" ca="1" si="1570"/>
        <v>1</v>
      </c>
      <c r="BG3935">
        <f t="shared" ca="1" si="1571"/>
        <v>0</v>
      </c>
      <c r="BI3935">
        <f t="shared" ca="1" si="1607"/>
        <v>1</v>
      </c>
      <c r="BJ3935">
        <f t="shared" ca="1" si="1608"/>
        <v>0</v>
      </c>
      <c r="BL3935">
        <f t="shared" ca="1" si="1616"/>
        <v>12.164331383760061</v>
      </c>
      <c r="BM3935">
        <f t="shared" ca="1" si="1617"/>
        <v>0</v>
      </c>
      <c r="BN3935" s="9">
        <f t="shared" ca="1" si="1603"/>
        <v>1</v>
      </c>
      <c r="BO3935" s="9">
        <f t="shared" ca="1" si="1604"/>
        <v>0</v>
      </c>
      <c r="BP3935" s="9">
        <f t="shared" ca="1" si="1598"/>
        <v>1</v>
      </c>
      <c r="BQ3935" s="9">
        <f t="shared" ca="1" si="1599"/>
        <v>0</v>
      </c>
      <c r="BR3935">
        <f t="shared" ca="1" si="1610"/>
        <v>1494.8107240027493</v>
      </c>
      <c r="BS3935">
        <f t="shared" ca="1" si="1601"/>
        <v>2.9236346626124732E-3</v>
      </c>
      <c r="BT3935">
        <f t="shared" ca="1" si="1602"/>
        <v>1.8055555555555558E-5</v>
      </c>
      <c r="BU3935">
        <f t="shared" ca="1" si="1580"/>
        <v>0</v>
      </c>
      <c r="BV3935">
        <f t="shared" ca="1" si="1581"/>
        <v>0</v>
      </c>
      <c r="BW3935" s="35">
        <f ca="1">IFERROR(VLOOKUP($B3935,OFFSET(Input!$A$1,0,MATCH(Index!BW$6&amp;" Index",Input!$1:$1,0)-1,10000,2),2,0)/100,BW3934)</f>
        <v>1.7000000000000001E-2</v>
      </c>
      <c r="BX3935">
        <f t="shared" ca="1" si="1587"/>
        <v>3.0671118073861664E-2</v>
      </c>
      <c r="BY3935">
        <f t="shared" ca="1" si="1588"/>
        <v>1.5728778499416236E-2</v>
      </c>
      <c r="BZ3935">
        <f t="shared" ca="1" si="1589"/>
        <v>-2.6738923449007603E-2</v>
      </c>
      <c r="CA3935">
        <f t="shared" ca="1" si="1590"/>
        <v>4.966401818316287</v>
      </c>
      <c r="CB3935">
        <f t="shared" ca="1" si="1591"/>
        <v>0</v>
      </c>
      <c r="CC3935">
        <f t="shared" ca="1" si="1592"/>
        <v>4.8932629982940012</v>
      </c>
      <c r="CD3935">
        <f t="shared" ca="1" si="1593"/>
        <v>1137.3653149562629</v>
      </c>
      <c r="CE3935">
        <v>1137.3653149562499</v>
      </c>
      <c r="CF3935" t="b">
        <f t="shared" ca="1" si="1582"/>
        <v>1</v>
      </c>
    </row>
    <row r="3936" spans="2:84" x14ac:dyDescent="0.25">
      <c r="B3936" s="2">
        <v>43231</v>
      </c>
      <c r="C3936">
        <f t="shared" ca="1" si="1583"/>
        <v>0</v>
      </c>
      <c r="D3936">
        <f t="shared" ca="1" si="1584"/>
        <v>0</v>
      </c>
      <c r="E3936">
        <f ca="1">IF($B3936&lt;VLOOKUP(E$6&amp;" Equity",Param,4,0),"",IFERROR(VLOOKUP($B3936,OFFSET(Input!$A$1,0,MATCH(Index!E$6&amp;" Equity",Input!$1:$1,0)-1,10000,2),2,0),E3935))</f>
        <v>85.73</v>
      </c>
      <c r="F3936" s="33">
        <v>119.23</v>
      </c>
      <c r="H3936">
        <f ca="1">IFERROR(VLOOKUP($B3936,OFFSET(Input!$A$1,0,MATCH(Index!H$6,Input!$1:$1,0)-1,10000,2),2,0),0)</f>
        <v>0</v>
      </c>
      <c r="I3936">
        <f ca="1">IFERROR(VLOOKUP($B3936,OFFSET(Input!$A$1,0,MATCH(Index!I$6,Input!$1:$1,0)-1,10000,2),2,0),0)</f>
        <v>0</v>
      </c>
      <c r="K3936">
        <f t="shared" ca="1" si="1585"/>
        <v>122.8417552917778</v>
      </c>
      <c r="L3936" s="30">
        <f t="shared" ca="1" si="1586"/>
        <v>141.11789244929827</v>
      </c>
      <c r="N3936">
        <f t="shared" ca="1" si="1596"/>
        <v>-3.4987463182726452E-4</v>
      </c>
      <c r="O3936">
        <f t="shared" ca="1" si="1597"/>
        <v>2.5193160788866986E-3</v>
      </c>
      <c r="Q3936">
        <f t="shared" ca="1" si="1611"/>
        <v>2.0190857140401499E-2</v>
      </c>
      <c r="R3936">
        <f t="shared" ca="1" si="1609"/>
        <v>6.1406911559999791E-2</v>
      </c>
      <c r="T3936">
        <f t="shared" ca="1" si="1623"/>
        <v>2.7298848699974707E-2</v>
      </c>
      <c r="U3936">
        <f t="shared" ca="1" si="1618"/>
        <v>8.0528468807000278E-2</v>
      </c>
      <c r="W3936">
        <f t="shared" ca="1" si="1619"/>
        <v>0.19658670251035248</v>
      </c>
      <c r="X3936">
        <f t="shared" ca="1" si="1620"/>
        <v>0.52458952452231233</v>
      </c>
      <c r="Z3936">
        <f t="shared" ca="1" si="1594"/>
        <v>122.47745120778234</v>
      </c>
      <c r="AA3936">
        <f t="shared" ca="1" si="1594"/>
        <v>122.55322759547323</v>
      </c>
      <c r="AB3936">
        <f t="shared" ca="1" si="1594"/>
        <v>122.58122435344485</v>
      </c>
      <c r="AC3936">
        <f t="shared" ca="1" si="1573"/>
        <v>122.58122435344485</v>
      </c>
      <c r="AE3936">
        <f ca="1">IFERROR(VLOOKUP($B3936,OFFSET(Input!$A$1,0,MATCH(Index!AE$6&amp;" Index",Input!$1:$1,0)-1,10000,2),2,0),AE3935)</f>
        <v>12.65</v>
      </c>
      <c r="AF3936">
        <f t="shared" ca="1" si="1624"/>
        <v>15.378000000000002</v>
      </c>
      <c r="AG3936">
        <f t="shared" ca="1" si="1624"/>
        <v>15.546000000000001</v>
      </c>
      <c r="AH3936">
        <f t="shared" ca="1" si="1624"/>
        <v>16.372</v>
      </c>
      <c r="AI3936">
        <f t="shared" ca="1" si="1625"/>
        <v>16.372</v>
      </c>
      <c r="AK3936">
        <f t="shared" ca="1" si="1626"/>
        <v>-1</v>
      </c>
      <c r="AL3936">
        <f t="shared" ca="1" si="1627"/>
        <v>-1</v>
      </c>
      <c r="AN3936" t="str">
        <f t="shared" ca="1" si="1576"/>
        <v>Not Down</v>
      </c>
      <c r="AO3936" t="str">
        <f t="shared" ca="1" si="1595"/>
        <v>Not Up</v>
      </c>
      <c r="AQ3936">
        <f t="shared" ca="1" si="1574"/>
        <v>1</v>
      </c>
      <c r="AR3936">
        <f t="shared" ca="1" si="1575"/>
        <v>0</v>
      </c>
      <c r="AT3936">
        <f t="shared" ca="1" si="1614"/>
        <v>1</v>
      </c>
      <c r="AU3936">
        <f t="shared" ca="1" si="1615"/>
        <v>0</v>
      </c>
      <c r="AW3936" s="34">
        <f t="shared" ca="1" si="1578"/>
        <v>2.0250074520730438E-2</v>
      </c>
      <c r="AX3936" s="34">
        <f t="shared" ca="1" si="1579"/>
        <v>2.7348083629662213E-2</v>
      </c>
      <c r="AY3936" s="18">
        <f t="shared" ca="1" si="1628"/>
        <v>2.7348083629662213E-2</v>
      </c>
      <c r="BA3936" s="6">
        <f t="shared" ca="1" si="1621"/>
        <v>1.5</v>
      </c>
      <c r="BB3936">
        <f t="shared" ca="1" si="1622"/>
        <v>1.5</v>
      </c>
      <c r="BC3936" t="str">
        <f t="shared" ca="1" si="1612"/>
        <v>HYG UP Equity</v>
      </c>
      <c r="BD3936" t="str">
        <f t="shared" ca="1" si="1613"/>
        <v>HYG UP Equity</v>
      </c>
      <c r="BF3936">
        <f t="shared" ca="1" si="1570"/>
        <v>1</v>
      </c>
      <c r="BG3936">
        <f t="shared" ca="1" si="1571"/>
        <v>0</v>
      </c>
      <c r="BI3936">
        <f t="shared" ca="1" si="1607"/>
        <v>1</v>
      </c>
      <c r="BJ3936">
        <f t="shared" ca="1" si="1608"/>
        <v>0</v>
      </c>
      <c r="BL3936">
        <f t="shared" ca="1" si="1616"/>
        <v>12.164331383760061</v>
      </c>
      <c r="BM3936">
        <f t="shared" ca="1" si="1617"/>
        <v>0</v>
      </c>
      <c r="BN3936" s="9">
        <f t="shared" ca="1" si="1603"/>
        <v>1</v>
      </c>
      <c r="BO3936" s="9">
        <f t="shared" ca="1" si="1604"/>
        <v>0</v>
      </c>
      <c r="BP3936" s="9">
        <f t="shared" ca="1" si="1598"/>
        <v>1</v>
      </c>
      <c r="BQ3936" s="9">
        <f t="shared" ca="1" si="1599"/>
        <v>0</v>
      </c>
      <c r="BR3936">
        <f t="shared" ca="1" si="1610"/>
        <v>1494.2878191319462</v>
      </c>
      <c r="BS3936">
        <f t="shared" ca="1" si="1601"/>
        <v>-3.4981343283579935E-4</v>
      </c>
      <c r="BT3936">
        <f t="shared" ca="1" si="1602"/>
        <v>1.8055555555555558E-5</v>
      </c>
      <c r="BU3936">
        <f t="shared" ca="1" si="1580"/>
        <v>0</v>
      </c>
      <c r="BV3936">
        <f t="shared" ca="1" si="1581"/>
        <v>0</v>
      </c>
      <c r="BW3936" s="35">
        <f ca="1">IFERROR(VLOOKUP($B3936,OFFSET(Input!$A$1,0,MATCH(Index!BW$6&amp;" Index",Input!$1:$1,0)-1,10000,2),2,0)/100,BW3935)</f>
        <v>1.7000000000000001E-2</v>
      </c>
      <c r="BX3936">
        <f t="shared" ca="1" si="1587"/>
        <v>3.0803643946732125E-2</v>
      </c>
      <c r="BY3936">
        <f t="shared" ca="1" si="1588"/>
        <v>1.5796740485503651E-2</v>
      </c>
      <c r="BZ3936">
        <f t="shared" ca="1" si="1589"/>
        <v>-2.6854458825356208E-2</v>
      </c>
      <c r="CA3936">
        <f t="shared" ca="1" si="1590"/>
        <v>-0.59679849781983063</v>
      </c>
      <c r="CB3936">
        <f t="shared" ca="1" si="1591"/>
        <v>0</v>
      </c>
      <c r="CC3936">
        <f t="shared" ca="1" si="1592"/>
        <v>-0.67025334107742252</v>
      </c>
      <c r="CD3936">
        <f t="shared" ca="1" si="1593"/>
        <v>1136.6950616151855</v>
      </c>
      <c r="CE3936">
        <v>1136.6950616151701</v>
      </c>
      <c r="CF3936" t="b">
        <f t="shared" ca="1" si="1582"/>
        <v>1</v>
      </c>
    </row>
    <row r="3937" spans="2:84" x14ac:dyDescent="0.25">
      <c r="B3937" s="2">
        <v>43234</v>
      </c>
      <c r="C3937">
        <f t="shared" ca="1" si="1583"/>
        <v>0</v>
      </c>
      <c r="D3937">
        <f t="shared" ca="1" si="1584"/>
        <v>0</v>
      </c>
      <c r="E3937">
        <f ca="1">IF($B3937&lt;VLOOKUP(E$6&amp;" Equity",Param,4,0),"",IFERROR(VLOOKUP($B3937,OFFSET(Input!$A$1,0,MATCH(Index!E$6&amp;" Equity",Input!$1:$1,0)-1,10000,2),2,0),E3936))</f>
        <v>85.75</v>
      </c>
      <c r="F3937" s="33">
        <v>118.6</v>
      </c>
      <c r="H3937">
        <f ca="1">IFERROR(VLOOKUP($B3937,OFFSET(Input!$A$1,0,MATCH(Index!H$6,Input!$1:$1,0)-1,10000,2),2,0),0)</f>
        <v>0</v>
      </c>
      <c r="I3937">
        <f ca="1">IFERROR(VLOOKUP($B3937,OFFSET(Input!$A$1,0,MATCH(Index!I$6,Input!$1:$1,0)-1,10000,2),2,0),0)</f>
        <v>0</v>
      </c>
      <c r="K3937">
        <f t="shared" ca="1" si="1585"/>
        <v>122.87041311407845</v>
      </c>
      <c r="L3937" s="30">
        <f t="shared" ca="1" si="1586"/>
        <v>140.37223890368844</v>
      </c>
      <c r="N3937">
        <f t="shared" ca="1" si="1596"/>
        <v>2.3326335538461867E-4</v>
      </c>
      <c r="O3937">
        <f t="shared" ca="1" si="1597"/>
        <v>-5.2979142544156699E-3</v>
      </c>
      <c r="Q3937">
        <f t="shared" ca="1" si="1611"/>
        <v>1.9917289338520903E-2</v>
      </c>
      <c r="R3937">
        <f t="shared" ca="1" si="1609"/>
        <v>6.6329749042579975E-2</v>
      </c>
      <c r="T3937">
        <f t="shared" ca="1" si="1623"/>
        <v>2.6783534326805036E-2</v>
      </c>
      <c r="U3937">
        <f t="shared" ca="1" si="1618"/>
        <v>8.2686824786711979E-2</v>
      </c>
      <c r="W3937">
        <f t="shared" ca="1" si="1619"/>
        <v>0.18448310990056063</v>
      </c>
      <c r="X3937">
        <f t="shared" ca="1" si="1620"/>
        <v>0.51086165204274547</v>
      </c>
      <c r="Z3937">
        <f t="shared" ca="1" si="1594"/>
        <v>122.53654948427577</v>
      </c>
      <c r="AA3937">
        <f t="shared" ca="1" si="1594"/>
        <v>122.53141081198638</v>
      </c>
      <c r="AB3937">
        <f t="shared" ca="1" si="1594"/>
        <v>122.61114172114301</v>
      </c>
      <c r="AC3937">
        <f t="shared" ca="1" si="1573"/>
        <v>122.61114172114301</v>
      </c>
      <c r="AE3937">
        <f ca="1">IFERROR(VLOOKUP($B3937,OFFSET(Input!$A$1,0,MATCH(Index!AE$6&amp;" Index",Input!$1:$1,0)-1,10000,2),2,0),AE3936)</f>
        <v>12.93</v>
      </c>
      <c r="AF3937">
        <f t="shared" ca="1" si="1624"/>
        <v>15.150666666666666</v>
      </c>
      <c r="AG3937">
        <f t="shared" ca="1" si="1624"/>
        <v>15.364500000000001</v>
      </c>
      <c r="AH3937">
        <f t="shared" ca="1" si="1624"/>
        <v>16.0184</v>
      </c>
      <c r="AI3937">
        <f t="shared" ca="1" si="1625"/>
        <v>16.0184</v>
      </c>
      <c r="AK3937">
        <f t="shared" ca="1" si="1626"/>
        <v>-1</v>
      </c>
      <c r="AL3937">
        <f t="shared" ca="1" si="1627"/>
        <v>-1</v>
      </c>
      <c r="AN3937" t="str">
        <f t="shared" ca="1" si="1576"/>
        <v>Not Down</v>
      </c>
      <c r="AO3937" t="str">
        <f t="shared" ca="1" si="1595"/>
        <v>Not Up</v>
      </c>
      <c r="AQ3937">
        <f t="shared" ca="1" si="1574"/>
        <v>1</v>
      </c>
      <c r="AR3937">
        <f t="shared" ca="1" si="1575"/>
        <v>0</v>
      </c>
      <c r="AT3937">
        <f t="shared" ca="1" si="1614"/>
        <v>1</v>
      </c>
      <c r="AU3937">
        <f t="shared" ca="1" si="1615"/>
        <v>0</v>
      </c>
      <c r="AW3937" s="34">
        <f t="shared" ca="1" si="1578"/>
        <v>2.0190857140401499E-2</v>
      </c>
      <c r="AX3937" s="34">
        <f t="shared" ca="1" si="1579"/>
        <v>2.7298848699974707E-2</v>
      </c>
      <c r="AY3937" s="18">
        <f t="shared" ca="1" si="1628"/>
        <v>2.7298848699974707E-2</v>
      </c>
      <c r="BA3937" s="6">
        <f t="shared" ca="1" si="1621"/>
        <v>1.5</v>
      </c>
      <c r="BB3937">
        <f t="shared" ca="1" si="1622"/>
        <v>1.5</v>
      </c>
      <c r="BC3937" t="str">
        <f t="shared" ca="1" si="1612"/>
        <v>HYG UP Equity</v>
      </c>
      <c r="BD3937" t="str">
        <f t="shared" ca="1" si="1613"/>
        <v>HYG UP Equity</v>
      </c>
      <c r="BF3937">
        <f t="shared" ca="1" si="1570"/>
        <v>1</v>
      </c>
      <c r="BG3937">
        <f t="shared" ca="1" si="1571"/>
        <v>0</v>
      </c>
      <c r="BI3937">
        <f t="shared" ca="1" si="1607"/>
        <v>1</v>
      </c>
      <c r="BJ3937">
        <f t="shared" ca="1" si="1608"/>
        <v>0</v>
      </c>
      <c r="BL3937">
        <f t="shared" ca="1" si="1616"/>
        <v>12.164331383760061</v>
      </c>
      <c r="BM3937">
        <f t="shared" ca="1" si="1617"/>
        <v>0</v>
      </c>
      <c r="BN3937" s="9">
        <f t="shared" ca="1" si="1603"/>
        <v>1</v>
      </c>
      <c r="BO3937" s="9">
        <f t="shared" ca="1" si="1604"/>
        <v>0</v>
      </c>
      <c r="BP3937" s="9">
        <f t="shared" ca="1" si="1598"/>
        <v>1</v>
      </c>
      <c r="BQ3937" s="9">
        <f t="shared" ca="1" si="1599"/>
        <v>0</v>
      </c>
      <c r="BR3937">
        <f t="shared" ca="1" si="1610"/>
        <v>1494.6364223791481</v>
      </c>
      <c r="BS3937">
        <f t="shared" ca="1" si="1601"/>
        <v>2.3329056339660426E-4</v>
      </c>
      <c r="BT3937">
        <f t="shared" ca="1" si="1602"/>
        <v>5.4166666666666671E-5</v>
      </c>
      <c r="BU3937">
        <f t="shared" ca="1" si="1580"/>
        <v>0</v>
      </c>
      <c r="BV3937">
        <f t="shared" ca="1" si="1581"/>
        <v>0</v>
      </c>
      <c r="BW3937" s="35">
        <f ca="1">IFERROR(VLOOKUP($B3937,OFFSET(Input!$A$1,0,MATCH(Index!BW$6&amp;" Index",Input!$1:$1,0)-1,10000,2),2,0)/100,BW3936)</f>
        <v>1.7000000000000001E-2</v>
      </c>
      <c r="BX3937">
        <f t="shared" ca="1" si="1587"/>
        <v>9.2356473756233834E-2</v>
      </c>
      <c r="BY3937">
        <f t="shared" ca="1" si="1588"/>
        <v>4.7362294233966061E-2</v>
      </c>
      <c r="BZ3937">
        <f t="shared" ca="1" si="1589"/>
        <v>-8.051590019774231E-2</v>
      </c>
      <c r="CA3937">
        <f t="shared" ca="1" si="1590"/>
        <v>0.39777034700151664</v>
      </c>
      <c r="CB3937">
        <f t="shared" ca="1" si="1591"/>
        <v>0</v>
      </c>
      <c r="CC3937">
        <f t="shared" ca="1" si="1592"/>
        <v>0.17753567881357446</v>
      </c>
      <c r="CD3937">
        <f t="shared" ca="1" si="1593"/>
        <v>1136.8725972939992</v>
      </c>
      <c r="CE3937">
        <v>1136.8725972939801</v>
      </c>
      <c r="CF3937" t="b">
        <f t="shared" ca="1" si="1582"/>
        <v>1</v>
      </c>
    </row>
    <row r="3938" spans="2:84" x14ac:dyDescent="0.25">
      <c r="B3938" s="2">
        <v>43235</v>
      </c>
      <c r="C3938">
        <f t="shared" ca="1" si="1583"/>
        <v>0</v>
      </c>
      <c r="D3938">
        <f t="shared" ca="1" si="1584"/>
        <v>0</v>
      </c>
      <c r="E3938">
        <f ca="1">IF($B3938&lt;VLOOKUP(E$6&amp;" Equity",Param,4,0),"",IFERROR(VLOOKUP($B3938,OFFSET(Input!$A$1,0,MATCH(Index!E$6&amp;" Equity",Input!$1:$1,0)-1,10000,2),2,0),E3937))</f>
        <v>85.33</v>
      </c>
      <c r="F3938" s="33">
        <v>117.25</v>
      </c>
      <c r="H3938">
        <f ca="1">IFERROR(VLOOKUP($B3938,OFFSET(Input!$A$1,0,MATCH(Index!H$6,Input!$1:$1,0)-1,10000,2),2,0),0)</f>
        <v>0</v>
      </c>
      <c r="I3938">
        <f ca="1">IFERROR(VLOOKUP($B3938,OFFSET(Input!$A$1,0,MATCH(Index!I$6,Input!$1:$1,0)-1,10000,2),2,0),0)</f>
        <v>0</v>
      </c>
      <c r="K3938">
        <f t="shared" ca="1" si="1585"/>
        <v>122.26859884576459</v>
      </c>
      <c r="L3938" s="30">
        <f t="shared" ca="1" si="1586"/>
        <v>138.77440987738171</v>
      </c>
      <c r="N3938">
        <f t="shared" ca="1" si="1596"/>
        <v>-4.9099934975558937E-3</v>
      </c>
      <c r="O3938">
        <f t="shared" ca="1" si="1597"/>
        <v>-1.1448079237236185E-2</v>
      </c>
      <c r="Q3938">
        <f t="shared" ca="1" si="1611"/>
        <v>3.1476012900200641E-2</v>
      </c>
      <c r="R3938">
        <f t="shared" ca="1" si="1609"/>
        <v>8.5882644233930924E-2</v>
      </c>
      <c r="T3938">
        <f t="shared" ca="1" si="1623"/>
        <v>3.1912706684503293E-2</v>
      </c>
      <c r="U3938">
        <f t="shared" ca="1" si="1618"/>
        <v>9.1623641273498369E-2</v>
      </c>
      <c r="W3938">
        <f t="shared" ca="1" si="1619"/>
        <v>0.63869862950468359</v>
      </c>
      <c r="X3938">
        <f t="shared" ca="1" si="1620"/>
        <v>0.62372139070422972</v>
      </c>
      <c r="Z3938">
        <f t="shared" ca="1" si="1594"/>
        <v>122.52651924647053</v>
      </c>
      <c r="AA3938">
        <f t="shared" ca="1" si="1594"/>
        <v>122.47664965276529</v>
      </c>
      <c r="AB3938">
        <f t="shared" ca="1" si="1594"/>
        <v>122.5992938117337</v>
      </c>
      <c r="AC3938">
        <f t="shared" ca="1" si="1573"/>
        <v>122.5992938117337</v>
      </c>
      <c r="AE3938">
        <f ca="1">IFERROR(VLOOKUP($B3938,OFFSET(Input!$A$1,0,MATCH(Index!AE$6&amp;" Index",Input!$1:$1,0)-1,10000,2),2,0),AE3937)</f>
        <v>14.63</v>
      </c>
      <c r="AF3938">
        <f t="shared" ca="1" si="1624"/>
        <v>14.924666666666665</v>
      </c>
      <c r="AG3938">
        <f t="shared" ca="1" si="1624"/>
        <v>15.333500000000001</v>
      </c>
      <c r="AH3938">
        <f t="shared" ca="1" si="1624"/>
        <v>15.784800000000001</v>
      </c>
      <c r="AI3938">
        <f t="shared" ca="1" si="1625"/>
        <v>15.784800000000001</v>
      </c>
      <c r="AK3938">
        <f t="shared" ca="1" si="1626"/>
        <v>-1</v>
      </c>
      <c r="AL3938">
        <f t="shared" ca="1" si="1627"/>
        <v>-1</v>
      </c>
      <c r="AN3938" t="str">
        <f t="shared" ca="1" si="1576"/>
        <v>Not Down</v>
      </c>
      <c r="AO3938" t="str">
        <f t="shared" ca="1" si="1595"/>
        <v>Not Up</v>
      </c>
      <c r="AQ3938">
        <f t="shared" ca="1" si="1574"/>
        <v>1</v>
      </c>
      <c r="AR3938">
        <f t="shared" ca="1" si="1575"/>
        <v>0</v>
      </c>
      <c r="AT3938">
        <f t="shared" ca="1" si="1614"/>
        <v>1</v>
      </c>
      <c r="AU3938">
        <f t="shared" ca="1" si="1615"/>
        <v>0</v>
      </c>
      <c r="AW3938" s="34">
        <f t="shared" ca="1" si="1578"/>
        <v>1.9917289338520903E-2</v>
      </c>
      <c r="AX3938" s="34">
        <f t="shared" ca="1" si="1579"/>
        <v>2.6783534326805036E-2</v>
      </c>
      <c r="AY3938" s="18">
        <f t="shared" ca="1" si="1628"/>
        <v>2.6783534326805036E-2</v>
      </c>
      <c r="BA3938" s="6">
        <f t="shared" ca="1" si="1621"/>
        <v>1.5</v>
      </c>
      <c r="BB3938">
        <f t="shared" ca="1" si="1622"/>
        <v>1.5</v>
      </c>
      <c r="BC3938" t="str">
        <f t="shared" ca="1" si="1612"/>
        <v>HYG UP Equity</v>
      </c>
      <c r="BD3938" t="str">
        <f t="shared" ca="1" si="1613"/>
        <v>HYG UP Equity</v>
      </c>
      <c r="BF3938">
        <f t="shared" ca="1" si="1570"/>
        <v>1</v>
      </c>
      <c r="BG3938">
        <f t="shared" ca="1" si="1571"/>
        <v>0</v>
      </c>
      <c r="BI3938">
        <f t="shared" ca="1" si="1607"/>
        <v>1</v>
      </c>
      <c r="BJ3938">
        <f t="shared" ca="1" si="1608"/>
        <v>0</v>
      </c>
      <c r="BL3938">
        <f t="shared" ca="1" si="1616"/>
        <v>12.164331383760061</v>
      </c>
      <c r="BM3938">
        <f t="shared" ca="1" si="1617"/>
        <v>0</v>
      </c>
      <c r="BN3938" s="9">
        <f t="shared" ca="1" si="1603"/>
        <v>0.99999999999999989</v>
      </c>
      <c r="BO3938" s="9">
        <f t="shared" ca="1" si="1604"/>
        <v>0</v>
      </c>
      <c r="BP3938" s="9">
        <f t="shared" ca="1" si="1598"/>
        <v>0.99999999999999989</v>
      </c>
      <c r="BQ3938" s="9">
        <f t="shared" ca="1" si="1599"/>
        <v>0</v>
      </c>
      <c r="BR3938">
        <f t="shared" ca="1" si="1610"/>
        <v>1487.3157541879034</v>
      </c>
      <c r="BS3938">
        <f t="shared" ca="1" si="1601"/>
        <v>-4.8979591836734171E-3</v>
      </c>
      <c r="BT3938">
        <f t="shared" ca="1" si="1602"/>
        <v>1.8055555555555555E-5</v>
      </c>
      <c r="BU3938">
        <f t="shared" ca="1" si="1580"/>
        <v>0</v>
      </c>
      <c r="BV3938">
        <f t="shared" ca="1" si="1581"/>
        <v>0</v>
      </c>
      <c r="BW3938" s="35">
        <f ca="1">IFERROR(VLOOKUP($B3938,OFFSET(Input!$A$1,0,MATCH(Index!BW$6&amp;" Index",Input!$1:$1,0)-1,10000,2),2,0)/100,BW3937)</f>
        <v>1.7000000000000001E-2</v>
      </c>
      <c r="BX3938">
        <f t="shared" ca="1" si="1587"/>
        <v>3.0790299510045811E-2</v>
      </c>
      <c r="BY3938">
        <f t="shared" ca="1" si="1588"/>
        <v>1.5789897184638878E-2</v>
      </c>
      <c r="BZ3938">
        <f t="shared" ca="1" si="1589"/>
        <v>-2.6842825213886097E-2</v>
      </c>
      <c r="CA3938">
        <f t="shared" ca="1" si="1590"/>
        <v>-8.3525333678741909</v>
      </c>
      <c r="CB3938">
        <f t="shared" ca="1" si="1591"/>
        <v>0</v>
      </c>
      <c r="CC3938">
        <f t="shared" ca="1" si="1592"/>
        <v>-8.4259563897827636</v>
      </c>
      <c r="CD3938">
        <f t="shared" ca="1" si="1593"/>
        <v>1128.4466409042163</v>
      </c>
      <c r="CE3938">
        <v>1128.4466409042</v>
      </c>
      <c r="CF3938" t="b">
        <f t="shared" ca="1" si="1582"/>
        <v>1</v>
      </c>
    </row>
    <row r="3939" spans="2:84" x14ac:dyDescent="0.25">
      <c r="B3939" s="2">
        <v>43236</v>
      </c>
      <c r="C3939">
        <f t="shared" ca="1" si="1583"/>
        <v>0</v>
      </c>
      <c r="D3939">
        <f t="shared" ca="1" si="1584"/>
        <v>0</v>
      </c>
      <c r="E3939">
        <f ca="1">IF($B3939&lt;VLOOKUP(E$6&amp;" Equity",Param,4,0),"",IFERROR(VLOOKUP($B3939,OFFSET(Input!$A$1,0,MATCH(Index!E$6&amp;" Equity",Input!$1:$1,0)-1,10000,2),2,0),E3938))</f>
        <v>85.44</v>
      </c>
      <c r="F3939" s="33">
        <v>116.8</v>
      </c>
      <c r="H3939">
        <f ca="1">IFERROR(VLOOKUP($B3939,OFFSET(Input!$A$1,0,MATCH(Index!H$6,Input!$1:$1,0)-1,10000,2),2,0),0)</f>
        <v>0</v>
      </c>
      <c r="I3939">
        <f ca="1">IFERROR(VLOOKUP($B3939,OFFSET(Input!$A$1,0,MATCH(Index!I$6,Input!$1:$1,0)-1,10000,2),2,0),0)</f>
        <v>0</v>
      </c>
      <c r="K3939">
        <f t="shared" ca="1" si="1585"/>
        <v>122.42621686841821</v>
      </c>
      <c r="L3939" s="30">
        <f t="shared" ca="1" si="1586"/>
        <v>138.24180020194612</v>
      </c>
      <c r="N3939">
        <f t="shared" ca="1" si="1596"/>
        <v>1.288282663391197E-3</v>
      </c>
      <c r="O3939">
        <f t="shared" ca="1" si="1597"/>
        <v>-3.8453369322621828E-3</v>
      </c>
      <c r="Q3939">
        <f t="shared" ca="1" si="1611"/>
        <v>3.208507865289676E-2</v>
      </c>
      <c r="R3939">
        <f t="shared" ca="1" si="1609"/>
        <v>8.785239513830416E-2</v>
      </c>
      <c r="T3939">
        <f t="shared" ca="1" si="1623"/>
        <v>3.2026014213217935E-2</v>
      </c>
      <c r="U3939">
        <f t="shared" ca="1" si="1618"/>
        <v>8.8139510628337664E-2</v>
      </c>
      <c r="W3939">
        <f t="shared" ca="1" si="1619"/>
        <v>0.56478700952033867</v>
      </c>
      <c r="X3939">
        <f t="shared" ca="1" si="1620"/>
        <v>0.58663563813778519</v>
      </c>
      <c r="Z3939">
        <f t="shared" ca="1" si="1594"/>
        <v>122.53654948427575</v>
      </c>
      <c r="AA3939">
        <f t="shared" ca="1" si="1594"/>
        <v>122.43619013489358</v>
      </c>
      <c r="AB3939">
        <f t="shared" ca="1" si="1594"/>
        <v>122.59203842583942</v>
      </c>
      <c r="AC3939">
        <f t="shared" ca="1" si="1573"/>
        <v>122.59203842583942</v>
      </c>
      <c r="AE3939">
        <f ca="1">IFERROR(VLOOKUP($B3939,OFFSET(Input!$A$1,0,MATCH(Index!AE$6&amp;" Index",Input!$1:$1,0)-1,10000,2),2,0),AE3938)</f>
        <v>13.42</v>
      </c>
      <c r="AF3939">
        <f t="shared" ca="1" si="1624"/>
        <v>14.629999999999999</v>
      </c>
      <c r="AG3939">
        <f t="shared" ca="1" si="1624"/>
        <v>15.224500000000001</v>
      </c>
      <c r="AH3939">
        <f t="shared" ca="1" si="1624"/>
        <v>15.512</v>
      </c>
      <c r="AI3939">
        <f t="shared" ca="1" si="1625"/>
        <v>15.512</v>
      </c>
      <c r="AK3939">
        <f t="shared" ca="1" si="1626"/>
        <v>-1</v>
      </c>
      <c r="AL3939">
        <f t="shared" ca="1" si="1627"/>
        <v>-1</v>
      </c>
      <c r="AN3939" t="str">
        <f t="shared" ca="1" si="1576"/>
        <v>Not Down</v>
      </c>
      <c r="AO3939" t="str">
        <f t="shared" ca="1" si="1595"/>
        <v>Not Up</v>
      </c>
      <c r="AQ3939">
        <f t="shared" ca="1" si="1574"/>
        <v>1</v>
      </c>
      <c r="AR3939">
        <f t="shared" ca="1" si="1575"/>
        <v>0</v>
      </c>
      <c r="AT3939">
        <f t="shared" ca="1" si="1614"/>
        <v>1</v>
      </c>
      <c r="AU3939">
        <f t="shared" ca="1" si="1615"/>
        <v>0</v>
      </c>
      <c r="AW3939" s="34">
        <f t="shared" ca="1" si="1578"/>
        <v>3.1476012900200641E-2</v>
      </c>
      <c r="AX3939" s="34">
        <f t="shared" ca="1" si="1579"/>
        <v>3.1912706684503293E-2</v>
      </c>
      <c r="AY3939" s="18">
        <f t="shared" ca="1" si="1628"/>
        <v>3.1912706684503293E-2</v>
      </c>
      <c r="BA3939" s="6">
        <f t="shared" ca="1" si="1621"/>
        <v>1.5</v>
      </c>
      <c r="BB3939">
        <f t="shared" ca="1" si="1622"/>
        <v>1.5</v>
      </c>
      <c r="BC3939" t="str">
        <f t="shared" ca="1" si="1612"/>
        <v>HYG UP Equity</v>
      </c>
      <c r="BD3939" t="str">
        <f t="shared" ca="1" si="1613"/>
        <v>HYG UP Equity</v>
      </c>
      <c r="BF3939">
        <f t="shared" ca="1" si="1570"/>
        <v>1</v>
      </c>
      <c r="BG3939">
        <f t="shared" ca="1" si="1571"/>
        <v>0</v>
      </c>
      <c r="BI3939">
        <f t="shared" ca="1" si="1607"/>
        <v>1</v>
      </c>
      <c r="BJ3939">
        <f t="shared" ca="1" si="1608"/>
        <v>0</v>
      </c>
      <c r="BL3939">
        <f t="shared" ca="1" si="1616"/>
        <v>12.164331383760061</v>
      </c>
      <c r="BM3939">
        <f t="shared" ca="1" si="1617"/>
        <v>0</v>
      </c>
      <c r="BN3939" s="9">
        <f t="shared" ca="1" si="1603"/>
        <v>1</v>
      </c>
      <c r="BO3939" s="9">
        <f t="shared" ca="1" si="1604"/>
        <v>0</v>
      </c>
      <c r="BP3939" s="9">
        <f t="shared" ca="1" si="1598"/>
        <v>1</v>
      </c>
      <c r="BQ3939" s="9">
        <f t="shared" ca="1" si="1599"/>
        <v>0</v>
      </c>
      <c r="BR3939">
        <f t="shared" ca="1" si="1610"/>
        <v>1489.233072047515</v>
      </c>
      <c r="BS3939">
        <f t="shared" ca="1" si="1601"/>
        <v>1.2891128559708864E-3</v>
      </c>
      <c r="BT3939">
        <f t="shared" ca="1" si="1602"/>
        <v>1.8055555555555558E-5</v>
      </c>
      <c r="BU3939">
        <f t="shared" ca="1" si="1580"/>
        <v>0</v>
      </c>
      <c r="BV3939">
        <f t="shared" ca="1" si="1581"/>
        <v>0</v>
      </c>
      <c r="BW3939" s="35">
        <f ca="1">IFERROR(VLOOKUP($B3939,OFFSET(Input!$A$1,0,MATCH(Index!BW$6&amp;" Index",Input!$1:$1,0)-1,10000,2),2,0)/100,BW3938)</f>
        <v>1.7000000000000001E-2</v>
      </c>
      <c r="BX3939">
        <f t="shared" ca="1" si="1587"/>
        <v>3.0562096524489199E-2</v>
      </c>
      <c r="BY3939">
        <f t="shared" ca="1" si="1588"/>
        <v>1.567287001255856E-2</v>
      </c>
      <c r="BZ3939">
        <f t="shared" ca="1" si="1589"/>
        <v>-2.6643879021349556E-2</v>
      </c>
      <c r="CA3939">
        <f t="shared" ca="1" si="1590"/>
        <v>2.1820426081001818</v>
      </c>
      <c r="CB3939">
        <f t="shared" ca="1" si="1591"/>
        <v>0</v>
      </c>
      <c r="CC3939">
        <f t="shared" ca="1" si="1592"/>
        <v>2.1091637625417849</v>
      </c>
      <c r="CD3939">
        <f t="shared" ca="1" si="1593"/>
        <v>1130.5558046667581</v>
      </c>
      <c r="CE3939">
        <v>1130.55580466674</v>
      </c>
      <c r="CF3939" t="b">
        <f t="shared" ca="1" si="1582"/>
        <v>1</v>
      </c>
    </row>
    <row r="3940" spans="2:84" x14ac:dyDescent="0.25">
      <c r="B3940" s="2">
        <v>43237</v>
      </c>
      <c r="C3940">
        <f t="shared" ca="1" si="1583"/>
        <v>0</v>
      </c>
      <c r="D3940">
        <f t="shared" ca="1" si="1584"/>
        <v>0</v>
      </c>
      <c r="E3940">
        <f ca="1">IF($B3940&lt;VLOOKUP(E$6&amp;" Equity",Param,4,0),"",IFERROR(VLOOKUP($B3940,OFFSET(Input!$A$1,0,MATCH(Index!E$6&amp;" Equity",Input!$1:$1,0)-1,10000,2),2,0),E3939))</f>
        <v>85.49</v>
      </c>
      <c r="F3940" s="33">
        <v>116.21</v>
      </c>
      <c r="H3940">
        <f ca="1">IFERROR(VLOOKUP($B3940,OFFSET(Input!$A$1,0,MATCH(Index!H$6,Input!$1:$1,0)-1,10000,2),2,0),0)</f>
        <v>0</v>
      </c>
      <c r="I3940">
        <f ca="1">IFERROR(VLOOKUP($B3940,OFFSET(Input!$A$1,0,MATCH(Index!I$6,Input!$1:$1,0)-1,10000,2),2,0),0)</f>
        <v>0</v>
      </c>
      <c r="K3940">
        <f t="shared" ca="1" si="1585"/>
        <v>122.49786142416986</v>
      </c>
      <c r="L3940" s="30">
        <f t="shared" ca="1" si="1586"/>
        <v>137.54348973859726</v>
      </c>
      <c r="N3940">
        <f t="shared" ca="1" si="1596"/>
        <v>5.8503482625758417E-4</v>
      </c>
      <c r="O3940">
        <f t="shared" ca="1" si="1597"/>
        <v>-5.0641711593442237E-3</v>
      </c>
      <c r="Q3940">
        <f t="shared" ca="1" si="1611"/>
        <v>3.2213841068385797E-2</v>
      </c>
      <c r="R3940">
        <f t="shared" ca="1" si="1609"/>
        <v>8.8660027618288395E-2</v>
      </c>
      <c r="T3940">
        <f t="shared" ca="1" si="1623"/>
        <v>3.0107469797219042E-2</v>
      </c>
      <c r="U3940">
        <f t="shared" ca="1" si="1618"/>
        <v>8.5139203328619212E-2</v>
      </c>
      <c r="W3940">
        <f t="shared" ca="1" si="1619"/>
        <v>0.53588542894467683</v>
      </c>
      <c r="X3940">
        <f t="shared" ca="1" si="1620"/>
        <v>0.50555762410424554</v>
      </c>
      <c r="Z3940">
        <f t="shared" ca="1" si="1594"/>
        <v>122.55517706877117</v>
      </c>
      <c r="AA3940">
        <f t="shared" ca="1" si="1594"/>
        <v>122.41857506545955</v>
      </c>
      <c r="AB3940">
        <f t="shared" ca="1" si="1594"/>
        <v>122.56995611580028</v>
      </c>
      <c r="AC3940">
        <f t="shared" ca="1" si="1573"/>
        <v>122.56995611580028</v>
      </c>
      <c r="AE3940">
        <f ca="1">IFERROR(VLOOKUP($B3940,OFFSET(Input!$A$1,0,MATCH(Index!AE$6&amp;" Index",Input!$1:$1,0)-1,10000,2),2,0),AE3939)</f>
        <v>13.43</v>
      </c>
      <c r="AF3940">
        <f t="shared" ca="1" si="1624"/>
        <v>14.442666666666666</v>
      </c>
      <c r="AG3940">
        <f t="shared" ca="1" si="1624"/>
        <v>15.098000000000003</v>
      </c>
      <c r="AH3940">
        <f t="shared" ca="1" si="1624"/>
        <v>15.309600000000003</v>
      </c>
      <c r="AI3940">
        <f t="shared" ca="1" si="1625"/>
        <v>15.309600000000003</v>
      </c>
      <c r="AK3940">
        <f t="shared" ca="1" si="1626"/>
        <v>-1</v>
      </c>
      <c r="AL3940">
        <f t="shared" ca="1" si="1627"/>
        <v>-1</v>
      </c>
      <c r="AN3940" t="str">
        <f t="shared" ca="1" si="1576"/>
        <v>Not Down</v>
      </c>
      <c r="AO3940" t="str">
        <f t="shared" ca="1" si="1595"/>
        <v>Not Up</v>
      </c>
      <c r="AQ3940">
        <f t="shared" ca="1" si="1574"/>
        <v>1</v>
      </c>
      <c r="AR3940">
        <f t="shared" ca="1" si="1575"/>
        <v>0</v>
      </c>
      <c r="AT3940">
        <f t="shared" ca="1" si="1614"/>
        <v>1</v>
      </c>
      <c r="AU3940">
        <f t="shared" ca="1" si="1615"/>
        <v>0</v>
      </c>
      <c r="AW3940" s="34">
        <f t="shared" ca="1" si="1578"/>
        <v>3.208507865289676E-2</v>
      </c>
      <c r="AX3940" s="34">
        <f t="shared" ca="1" si="1579"/>
        <v>3.2026014213217935E-2</v>
      </c>
      <c r="AY3940" s="18">
        <f t="shared" ca="1" si="1628"/>
        <v>3.208507865289676E-2</v>
      </c>
      <c r="BA3940" s="6">
        <f t="shared" ca="1" si="1621"/>
        <v>1.5</v>
      </c>
      <c r="BB3940">
        <f t="shared" ca="1" si="1622"/>
        <v>1.5</v>
      </c>
      <c r="BC3940" t="str">
        <f t="shared" ca="1" si="1612"/>
        <v>HYG UP Equity</v>
      </c>
      <c r="BD3940" t="str">
        <f t="shared" ca="1" si="1613"/>
        <v>HYG UP Equity</v>
      </c>
      <c r="BF3940">
        <f t="shared" ca="1" si="1570"/>
        <v>1</v>
      </c>
      <c r="BG3940">
        <f t="shared" ca="1" si="1571"/>
        <v>0</v>
      </c>
      <c r="BI3940">
        <f t="shared" ca="1" si="1607"/>
        <v>1</v>
      </c>
      <c r="BJ3940">
        <f t="shared" ca="1" si="1608"/>
        <v>0</v>
      </c>
      <c r="BL3940">
        <f t="shared" ca="1" si="1616"/>
        <v>12.164331383760061</v>
      </c>
      <c r="BM3940">
        <f t="shared" ca="1" si="1617"/>
        <v>0</v>
      </c>
      <c r="BN3940" s="9">
        <f t="shared" ca="1" si="1603"/>
        <v>1</v>
      </c>
      <c r="BO3940" s="9">
        <f t="shared" ca="1" si="1604"/>
        <v>0</v>
      </c>
      <c r="BP3940" s="9">
        <f t="shared" ca="1" si="1598"/>
        <v>1</v>
      </c>
      <c r="BQ3940" s="9">
        <f t="shared" ca="1" si="1599"/>
        <v>0</v>
      </c>
      <c r="BR3940">
        <f t="shared" ca="1" si="1610"/>
        <v>1490.1045801655202</v>
      </c>
      <c r="BS3940">
        <f t="shared" ca="1" si="1601"/>
        <v>5.8520599250933003E-4</v>
      </c>
      <c r="BT3940">
        <f t="shared" ca="1" si="1602"/>
        <v>1.8055555555555558E-5</v>
      </c>
      <c r="BU3940">
        <f t="shared" ca="1" si="1580"/>
        <v>0</v>
      </c>
      <c r="BV3940">
        <f t="shared" ca="1" si="1581"/>
        <v>0</v>
      </c>
      <c r="BW3940" s="35">
        <f ca="1">IFERROR(VLOOKUP($B3940,OFFSET(Input!$A$1,0,MATCH(Index!BW$6&amp;" Index",Input!$1:$1,0)-1,10000,2),2,0)/100,BW3939)</f>
        <v>1.7000000000000001E-2</v>
      </c>
      <c r="BX3940">
        <f t="shared" ca="1" si="1587"/>
        <v>3.0619219709724706E-2</v>
      </c>
      <c r="BY3940">
        <f t="shared" ca="1" si="1588"/>
        <v>1.5702163953704974E-2</v>
      </c>
      <c r="BZ3940">
        <f t="shared" ca="1" si="1589"/>
        <v>-2.669367872129846E-2</v>
      </c>
      <c r="CA3940">
        <f t="shared" ca="1" si="1590"/>
        <v>0.99241204763579161</v>
      </c>
      <c r="CB3940">
        <f t="shared" ca="1" si="1591"/>
        <v>0</v>
      </c>
      <c r="CC3940">
        <f t="shared" ca="1" si="1592"/>
        <v>0.9193969852510635</v>
      </c>
      <c r="CD3940">
        <f t="shared" ca="1" si="1593"/>
        <v>1131.4752016520092</v>
      </c>
      <c r="CE3940">
        <v>1131.4752016519899</v>
      </c>
      <c r="CF3940" t="b">
        <f t="shared" ca="1" si="1582"/>
        <v>1</v>
      </c>
    </row>
    <row r="3941" spans="2:84" x14ac:dyDescent="0.25">
      <c r="B3941" s="2">
        <v>43238</v>
      </c>
      <c r="C3941">
        <f t="shared" ca="1" si="1583"/>
        <v>0</v>
      </c>
      <c r="D3941">
        <f t="shared" ca="1" si="1584"/>
        <v>0</v>
      </c>
      <c r="E3941">
        <f ca="1">IF($B3941&lt;VLOOKUP(E$6&amp;" Equity",Param,4,0),"",IFERROR(VLOOKUP($B3941,OFFSET(Input!$A$1,0,MATCH(Index!E$6&amp;" Equity",Input!$1:$1,0)-1,10000,2),2,0),E3940))</f>
        <v>85.4</v>
      </c>
      <c r="F3941" s="33">
        <v>117.21</v>
      </c>
      <c r="H3941">
        <f ca="1">IFERROR(VLOOKUP($B3941,OFFSET(Input!$A$1,0,MATCH(Index!H$6,Input!$1:$1,0)-1,10000,2),2,0),0)</f>
        <v>0</v>
      </c>
      <c r="I3941">
        <f ca="1">IFERROR(VLOOKUP($B3941,OFFSET(Input!$A$1,0,MATCH(Index!I$6,Input!$1:$1,0)-1,10000,2),2,0),0)</f>
        <v>0</v>
      </c>
      <c r="K3941">
        <f t="shared" ca="1" si="1585"/>
        <v>122.36890122381689</v>
      </c>
      <c r="L3941" s="30">
        <f t="shared" ca="1" si="1586"/>
        <v>138.72706679512078</v>
      </c>
      <c r="N3941">
        <f t="shared" ca="1" si="1596"/>
        <v>-1.0533092436180607E-3</v>
      </c>
      <c r="O3941">
        <f t="shared" ca="1" si="1597"/>
        <v>8.5682985003066089E-3</v>
      </c>
      <c r="Q3941">
        <f t="shared" ca="1" si="1611"/>
        <v>3.245378237392927E-2</v>
      </c>
      <c r="R3941">
        <f t="shared" ca="1" si="1609"/>
        <v>9.8249290750465984E-2</v>
      </c>
      <c r="T3941">
        <f t="shared" ca="1" si="1623"/>
        <v>2.9074049026638852E-2</v>
      </c>
      <c r="U3941">
        <f t="shared" ca="1" si="1618"/>
        <v>8.6685789173453237E-2</v>
      </c>
      <c r="W3941">
        <f t="shared" ca="1" si="1619"/>
        <v>0.40027263257562212</v>
      </c>
      <c r="X3941">
        <f t="shared" ca="1" si="1620"/>
        <v>0.3807553987645832</v>
      </c>
      <c r="Z3941">
        <f t="shared" ca="1" si="1594"/>
        <v>122.55231128654114</v>
      </c>
      <c r="AA3941">
        <f t="shared" ca="1" si="1594"/>
        <v>122.40949371318018</v>
      </c>
      <c r="AB3941">
        <f t="shared" ca="1" si="1594"/>
        <v>122.53986173542852</v>
      </c>
      <c r="AC3941">
        <f t="shared" ca="1" si="1573"/>
        <v>122.53986173542852</v>
      </c>
      <c r="AE3941">
        <f ca="1">IFERROR(VLOOKUP($B3941,OFFSET(Input!$A$1,0,MATCH(Index!AE$6&amp;" Index",Input!$1:$1,0)-1,10000,2),2,0),AE3940)</f>
        <v>13.42</v>
      </c>
      <c r="AF3941">
        <f t="shared" ca="1" si="1624"/>
        <v>14.31</v>
      </c>
      <c r="AG3941">
        <f t="shared" ca="1" si="1624"/>
        <v>14.925000000000002</v>
      </c>
      <c r="AH3941">
        <f t="shared" ca="1" si="1624"/>
        <v>15.150000000000002</v>
      </c>
      <c r="AI3941">
        <f t="shared" ca="1" si="1625"/>
        <v>15.150000000000002</v>
      </c>
      <c r="AK3941">
        <f t="shared" ca="1" si="1626"/>
        <v>1</v>
      </c>
      <c r="AL3941">
        <f t="shared" ca="1" si="1627"/>
        <v>-1</v>
      </c>
      <c r="AN3941" t="str">
        <f t="shared" ca="1" si="1576"/>
        <v>Not Down</v>
      </c>
      <c r="AO3941" t="str">
        <f t="shared" ca="1" si="1595"/>
        <v>Not Up</v>
      </c>
      <c r="AQ3941">
        <f t="shared" ca="1" si="1574"/>
        <v>1</v>
      </c>
      <c r="AR3941">
        <f t="shared" ca="1" si="1575"/>
        <v>0</v>
      </c>
      <c r="AT3941">
        <f t="shared" ca="1" si="1614"/>
        <v>1</v>
      </c>
      <c r="AU3941">
        <f t="shared" ca="1" si="1615"/>
        <v>0</v>
      </c>
      <c r="AW3941" s="34">
        <f t="shared" ca="1" si="1578"/>
        <v>3.2213841068385797E-2</v>
      </c>
      <c r="AX3941" s="34">
        <f t="shared" ca="1" si="1579"/>
        <v>3.0107469797219042E-2</v>
      </c>
      <c r="AY3941" s="18">
        <f t="shared" ca="1" si="1628"/>
        <v>3.2213841068385797E-2</v>
      </c>
      <c r="BA3941" s="6">
        <f t="shared" ca="1" si="1621"/>
        <v>1.5</v>
      </c>
      <c r="BB3941">
        <f t="shared" ca="1" si="1622"/>
        <v>1.5</v>
      </c>
      <c r="BC3941" t="str">
        <f t="shared" ca="1" si="1612"/>
        <v>HYG UP Equity</v>
      </c>
      <c r="BD3941" t="str">
        <f t="shared" ca="1" si="1613"/>
        <v>HYG UP Equity</v>
      </c>
      <c r="BF3941">
        <f t="shared" ca="1" si="1570"/>
        <v>1</v>
      </c>
      <c r="BG3941">
        <f t="shared" ca="1" si="1571"/>
        <v>0</v>
      </c>
      <c r="BI3941">
        <f t="shared" ca="1" si="1607"/>
        <v>1</v>
      </c>
      <c r="BJ3941">
        <f t="shared" ca="1" si="1608"/>
        <v>0</v>
      </c>
      <c r="BL3941">
        <f t="shared" ca="1" si="1616"/>
        <v>12.164331383760061</v>
      </c>
      <c r="BM3941">
        <f t="shared" ca="1" si="1617"/>
        <v>0</v>
      </c>
      <c r="BN3941" s="9">
        <f t="shared" ca="1" si="1603"/>
        <v>1</v>
      </c>
      <c r="BO3941" s="9">
        <f t="shared" ca="1" si="1604"/>
        <v>0</v>
      </c>
      <c r="BP3941" s="9">
        <f t="shared" ca="1" si="1598"/>
        <v>1</v>
      </c>
      <c r="BQ3941" s="9">
        <f t="shared" ca="1" si="1599"/>
        <v>0</v>
      </c>
      <c r="BR3941">
        <f t="shared" ca="1" si="1610"/>
        <v>1488.5358655531106</v>
      </c>
      <c r="BS3941">
        <f t="shared" ca="1" si="1601"/>
        <v>-1.0527547081530253E-3</v>
      </c>
      <c r="BT3941">
        <f t="shared" ca="1" si="1602"/>
        <v>1.8055555555555558E-5</v>
      </c>
      <c r="BU3941">
        <f t="shared" ca="1" si="1580"/>
        <v>0</v>
      </c>
      <c r="BV3941">
        <f t="shared" ca="1" si="1581"/>
        <v>0</v>
      </c>
      <c r="BW3941" s="35">
        <f ca="1">IFERROR(VLOOKUP($B3941,OFFSET(Input!$A$1,0,MATCH(Index!BW$6&amp;" Index",Input!$1:$1,0)-1,10000,2),2,0)/100,BW3940)</f>
        <v>1.7000000000000001E-2</v>
      </c>
      <c r="BX3941">
        <f t="shared" ca="1" si="1587"/>
        <v>3.0644120044741922E-2</v>
      </c>
      <c r="BY3941">
        <f t="shared" ca="1" si="1588"/>
        <v>1.5714933356277907E-2</v>
      </c>
      <c r="BZ3941">
        <f t="shared" ca="1" si="1589"/>
        <v>-2.6715386705672445E-2</v>
      </c>
      <c r="CA3941">
        <f t="shared" ca="1" si="1590"/>
        <v>-1.7867487685463197</v>
      </c>
      <c r="CB3941">
        <f t="shared" ca="1" si="1591"/>
        <v>0</v>
      </c>
      <c r="CC3941">
        <f t="shared" ca="1" si="1592"/>
        <v>-1.8598232086530118</v>
      </c>
      <c r="CD3941">
        <f t="shared" ca="1" si="1593"/>
        <v>1129.6153784433561</v>
      </c>
      <c r="CE3941">
        <v>1129.61537844334</v>
      </c>
      <c r="CF3941" t="b">
        <f t="shared" ca="1" si="1582"/>
        <v>1</v>
      </c>
    </row>
    <row r="3942" spans="2:84" x14ac:dyDescent="0.25">
      <c r="B3942" s="2">
        <v>43241</v>
      </c>
      <c r="C3942">
        <f t="shared" ca="1" si="1583"/>
        <v>0</v>
      </c>
      <c r="D3942">
        <f t="shared" ca="1" si="1584"/>
        <v>0</v>
      </c>
      <c r="E3942">
        <f ca="1">IF($B3942&lt;VLOOKUP(E$6&amp;" Equity",Param,4,0),"",IFERROR(VLOOKUP($B3942,OFFSET(Input!$A$1,0,MATCH(Index!E$6&amp;" Equity",Input!$1:$1,0)-1,10000,2),2,0),E3941))</f>
        <v>85.52</v>
      </c>
      <c r="F3942" s="33">
        <v>117.27</v>
      </c>
      <c r="H3942">
        <f ca="1">IFERROR(VLOOKUP($B3942,OFFSET(Input!$A$1,0,MATCH(Index!H$6,Input!$1:$1,0)-1,10000,2),2,0),0)</f>
        <v>0</v>
      </c>
      <c r="I3942">
        <f ca="1">IFERROR(VLOOKUP($B3942,OFFSET(Input!$A$1,0,MATCH(Index!I$6,Input!$1:$1,0)-1,10000,2),2,0),0)</f>
        <v>0</v>
      </c>
      <c r="K3942">
        <f t="shared" ca="1" si="1585"/>
        <v>122.54084815762083</v>
      </c>
      <c r="L3942" s="30">
        <f t="shared" ca="1" si="1586"/>
        <v>138.79808141851217</v>
      </c>
      <c r="N3942">
        <f t="shared" ca="1" si="1596"/>
        <v>1.4041659222654307E-3</v>
      </c>
      <c r="O3942">
        <f t="shared" ca="1" si="1597"/>
        <v>5.1177073788417882E-4</v>
      </c>
      <c r="Q3942">
        <f t="shared" ca="1" si="1611"/>
        <v>3.2876306689276803E-2</v>
      </c>
      <c r="R3942">
        <f t="shared" ca="1" si="1609"/>
        <v>9.795493084397297E-2</v>
      </c>
      <c r="T3942">
        <f t="shared" ca="1" si="1623"/>
        <v>2.792039217449431E-2</v>
      </c>
      <c r="U3942">
        <f t="shared" ca="1" si="1618"/>
        <v>8.6700162617519005E-2</v>
      </c>
      <c r="W3942">
        <f t="shared" ca="1" si="1619"/>
        <v>0.41364495333152668</v>
      </c>
      <c r="X3942">
        <f t="shared" ca="1" si="1620"/>
        <v>0.40369693504049409</v>
      </c>
      <c r="Z3942">
        <f t="shared" ca="1" si="1594"/>
        <v>122.55517706877117</v>
      </c>
      <c r="AA3942">
        <f t="shared" ca="1" si="1594"/>
        <v>122.42541826592257</v>
      </c>
      <c r="AB3942">
        <f t="shared" ca="1" si="1594"/>
        <v>122.50922571038072</v>
      </c>
      <c r="AC3942">
        <f t="shared" ca="1" si="1573"/>
        <v>122.50922571038072</v>
      </c>
      <c r="AE3942">
        <f ca="1">IFERROR(VLOOKUP($B3942,OFFSET(Input!$A$1,0,MATCH(Index!AE$6&amp;" Index",Input!$1:$1,0)-1,10000,2),2,0),AE3941)</f>
        <v>13.08</v>
      </c>
      <c r="AF3942">
        <f t="shared" ca="1" si="1624"/>
        <v>14.120000000000001</v>
      </c>
      <c r="AG3942">
        <f t="shared" ca="1" si="1624"/>
        <v>14.761999999999997</v>
      </c>
      <c r="AH3942">
        <f t="shared" ca="1" si="1624"/>
        <v>15.010800000000001</v>
      </c>
      <c r="AI3942">
        <f t="shared" ca="1" si="1625"/>
        <v>15.010800000000001</v>
      </c>
      <c r="AK3942">
        <f t="shared" ca="1" si="1626"/>
        <v>1</v>
      </c>
      <c r="AL3942">
        <f t="shared" ca="1" si="1627"/>
        <v>-1</v>
      </c>
      <c r="AN3942" t="str">
        <f t="shared" ca="1" si="1576"/>
        <v>Not Down</v>
      </c>
      <c r="AO3942" t="str">
        <f t="shared" ca="1" si="1595"/>
        <v>Not Up</v>
      </c>
      <c r="AQ3942">
        <f t="shared" ca="1" si="1574"/>
        <v>1</v>
      </c>
      <c r="AR3942">
        <f t="shared" ca="1" si="1575"/>
        <v>0</v>
      </c>
      <c r="AT3942">
        <f t="shared" ca="1" si="1614"/>
        <v>1</v>
      </c>
      <c r="AU3942">
        <f t="shared" ca="1" si="1615"/>
        <v>0</v>
      </c>
      <c r="AW3942" s="34">
        <f t="shared" ca="1" si="1578"/>
        <v>3.245378237392927E-2</v>
      </c>
      <c r="AX3942" s="34">
        <f t="shared" ca="1" si="1579"/>
        <v>2.9074049026638852E-2</v>
      </c>
      <c r="AY3942" s="18">
        <f t="shared" ca="1" si="1628"/>
        <v>3.245378237392927E-2</v>
      </c>
      <c r="BA3942" s="6">
        <f t="shared" ca="1" si="1621"/>
        <v>1.5</v>
      </c>
      <c r="BB3942">
        <f t="shared" ca="1" si="1622"/>
        <v>1.5</v>
      </c>
      <c r="BC3942" t="str">
        <f t="shared" ca="1" si="1612"/>
        <v>HYG UP Equity</v>
      </c>
      <c r="BD3942" t="str">
        <f t="shared" ca="1" si="1613"/>
        <v>HYG UP Equity</v>
      </c>
      <c r="BF3942">
        <f t="shared" ca="1" si="1570"/>
        <v>1</v>
      </c>
      <c r="BG3942">
        <f t="shared" ca="1" si="1571"/>
        <v>0</v>
      </c>
      <c r="BI3942">
        <f t="shared" ca="1" si="1607"/>
        <v>1</v>
      </c>
      <c r="BJ3942">
        <f t="shared" ca="1" si="1608"/>
        <v>0</v>
      </c>
      <c r="BL3942">
        <f t="shared" ca="1" si="1616"/>
        <v>12.164331383760061</v>
      </c>
      <c r="BM3942">
        <f t="shared" ca="1" si="1617"/>
        <v>0</v>
      </c>
      <c r="BN3942" s="9">
        <f t="shared" ca="1" si="1603"/>
        <v>0.99999999999999989</v>
      </c>
      <c r="BO3942" s="9">
        <f t="shared" ca="1" si="1604"/>
        <v>0</v>
      </c>
      <c r="BP3942" s="9">
        <f t="shared" ca="1" si="1598"/>
        <v>0.99999999999999989</v>
      </c>
      <c r="BQ3942" s="9">
        <f t="shared" ca="1" si="1599"/>
        <v>0</v>
      </c>
      <c r="BR3942">
        <f t="shared" ca="1" si="1610"/>
        <v>1490.6274850363234</v>
      </c>
      <c r="BS3942">
        <f t="shared" ca="1" si="1601"/>
        <v>1.4051522248244019E-3</v>
      </c>
      <c r="BT3942">
        <f t="shared" ca="1" si="1602"/>
        <v>5.4166666666666664E-5</v>
      </c>
      <c r="BU3942">
        <f t="shared" ca="1" si="1580"/>
        <v>0</v>
      </c>
      <c r="BV3942">
        <f t="shared" ca="1" si="1581"/>
        <v>0</v>
      </c>
      <c r="BW3942" s="35">
        <f ca="1">IFERROR(VLOOKUP($B3942,OFFSET(Input!$A$1,0,MATCH(Index!BW$6&amp;" Index",Input!$1:$1,0)-1,10000,2),2,0)/100,BW3941)</f>
        <v>1.7000000000000001E-2</v>
      </c>
      <c r="BX3942">
        <f t="shared" ca="1" si="1587"/>
        <v>9.1781249498522677E-2</v>
      </c>
      <c r="BY3942">
        <f t="shared" ca="1" si="1588"/>
        <v>4.7067307435139837E-2</v>
      </c>
      <c r="BZ3942">
        <f t="shared" ca="1" si="1589"/>
        <v>-8.0014422639737737E-2</v>
      </c>
      <c r="CA3942">
        <f t="shared" ca="1" si="1590"/>
        <v>2.3809223433233111</v>
      </c>
      <c r="CB3942">
        <f t="shared" ca="1" si="1591"/>
        <v>0</v>
      </c>
      <c r="CC3942">
        <f t="shared" ca="1" si="1592"/>
        <v>2.1620593637499108</v>
      </c>
      <c r="CD3942">
        <f t="shared" ca="1" si="1593"/>
        <v>1131.777437807106</v>
      </c>
      <c r="CE3942">
        <v>1131.7774378070901</v>
      </c>
      <c r="CF3942" t="b">
        <f t="shared" ca="1" si="1582"/>
        <v>1</v>
      </c>
    </row>
    <row r="3943" spans="2:84" x14ac:dyDescent="0.25">
      <c r="B3943" s="2">
        <v>43242</v>
      </c>
      <c r="C3943">
        <f t="shared" ca="1" si="1583"/>
        <v>0</v>
      </c>
      <c r="D3943">
        <f t="shared" ca="1" si="1584"/>
        <v>0</v>
      </c>
      <c r="E3943">
        <f ca="1">IF($B3943&lt;VLOOKUP(E$6&amp;" Equity",Param,4,0),"",IFERROR(VLOOKUP($B3943,OFFSET(Input!$A$1,0,MATCH(Index!E$6&amp;" Equity",Input!$1:$1,0)-1,10000,2),2,0),E3942))</f>
        <v>85.58</v>
      </c>
      <c r="F3943" s="33">
        <v>117.09</v>
      </c>
      <c r="H3943">
        <f ca="1">IFERROR(VLOOKUP($B3943,OFFSET(Input!$A$1,0,MATCH(Index!H$6,Input!$1:$1,0)-1,10000,2),2,0),0)</f>
        <v>0</v>
      </c>
      <c r="I3943">
        <f ca="1">IFERROR(VLOOKUP($B3943,OFFSET(Input!$A$1,0,MATCH(Index!I$6,Input!$1:$1,0)-1,10000,2),2,0),0)</f>
        <v>0</v>
      </c>
      <c r="K3943">
        <f t="shared" ca="1" si="1585"/>
        <v>122.62682162452282</v>
      </c>
      <c r="L3943" s="30">
        <f t="shared" ca="1" si="1586"/>
        <v>138.58503754833794</v>
      </c>
      <c r="N3943">
        <f t="shared" ca="1" si="1596"/>
        <v>7.0134427188111442E-4</v>
      </c>
      <c r="O3943">
        <f t="shared" ca="1" si="1597"/>
        <v>-1.536098612339895E-3</v>
      </c>
      <c r="Q3943">
        <f t="shared" ca="1" si="1611"/>
        <v>3.2169867648633201E-2</v>
      </c>
      <c r="R3943">
        <f t="shared" ca="1" si="1609"/>
        <v>9.8147875220353772E-2</v>
      </c>
      <c r="T3943">
        <f t="shared" ca="1" si="1623"/>
        <v>2.7129707468626963E-2</v>
      </c>
      <c r="U3943">
        <f t="shared" ca="1" si="1618"/>
        <v>8.5344929353369209E-2</v>
      </c>
      <c r="W3943">
        <f t="shared" ca="1" si="1619"/>
        <v>0.40204889513264797</v>
      </c>
      <c r="X3943">
        <f t="shared" ca="1" si="1620"/>
        <v>0.36681688233152088</v>
      </c>
      <c r="Z3943">
        <f t="shared" ca="1" si="1594"/>
        <v>122.58526778218689</v>
      </c>
      <c r="AA3943">
        <f t="shared" ca="1" si="1594"/>
        <v>122.45776955686384</v>
      </c>
      <c r="AB3943">
        <f t="shared" ca="1" si="1594"/>
        <v>122.47974569415419</v>
      </c>
      <c r="AC3943">
        <f t="shared" ca="1" si="1573"/>
        <v>122.47974569415419</v>
      </c>
      <c r="AE3943">
        <f ca="1">IFERROR(VLOOKUP($B3943,OFFSET(Input!$A$1,0,MATCH(Index!AE$6&amp;" Index",Input!$1:$1,0)-1,10000,2),2,0),AE3942)</f>
        <v>13.22</v>
      </c>
      <c r="AF3943">
        <f t="shared" ca="1" si="1624"/>
        <v>13.968666666666667</v>
      </c>
      <c r="AG3943">
        <f t="shared" ca="1" si="1624"/>
        <v>14.522</v>
      </c>
      <c r="AH3943">
        <f t="shared" ca="1" si="1624"/>
        <v>14.929600000000002</v>
      </c>
      <c r="AI3943">
        <f t="shared" ca="1" si="1625"/>
        <v>14.929600000000002</v>
      </c>
      <c r="AK3943">
        <f t="shared" ca="1" si="1626"/>
        <v>1</v>
      </c>
      <c r="AL3943">
        <f t="shared" ca="1" si="1627"/>
        <v>-1</v>
      </c>
      <c r="AN3943" t="str">
        <f t="shared" ca="1" si="1576"/>
        <v>Not Down</v>
      </c>
      <c r="AO3943" t="str">
        <f t="shared" ca="1" si="1595"/>
        <v>Not Up</v>
      </c>
      <c r="AQ3943">
        <f t="shared" ca="1" si="1574"/>
        <v>1</v>
      </c>
      <c r="AR3943">
        <f t="shared" ca="1" si="1575"/>
        <v>0</v>
      </c>
      <c r="AT3943">
        <f t="shared" ca="1" si="1614"/>
        <v>1</v>
      </c>
      <c r="AU3943">
        <f t="shared" ca="1" si="1615"/>
        <v>0</v>
      </c>
      <c r="AW3943" s="34">
        <f t="shared" ca="1" si="1578"/>
        <v>3.2876306689276803E-2</v>
      </c>
      <c r="AX3943" s="34">
        <f t="shared" ca="1" si="1579"/>
        <v>2.792039217449431E-2</v>
      </c>
      <c r="AY3943" s="18">
        <f t="shared" ca="1" si="1628"/>
        <v>3.2876306689276803E-2</v>
      </c>
      <c r="BA3943" s="6">
        <f t="shared" ca="1" si="1621"/>
        <v>1.5</v>
      </c>
      <c r="BB3943">
        <f t="shared" ca="1" si="1622"/>
        <v>1.5</v>
      </c>
      <c r="BC3943" t="str">
        <f t="shared" ca="1" si="1612"/>
        <v>HYG UP Equity</v>
      </c>
      <c r="BD3943" t="str">
        <f t="shared" ca="1" si="1613"/>
        <v>HYG UP Equity</v>
      </c>
      <c r="BF3943">
        <f t="shared" ca="1" si="1570"/>
        <v>1</v>
      </c>
      <c r="BG3943">
        <f t="shared" ca="1" si="1571"/>
        <v>0</v>
      </c>
      <c r="BI3943">
        <f t="shared" ca="1" si="1607"/>
        <v>1</v>
      </c>
      <c r="BJ3943">
        <f t="shared" ca="1" si="1608"/>
        <v>0</v>
      </c>
      <c r="BL3943">
        <f t="shared" ca="1" si="1616"/>
        <v>12.164331383760061</v>
      </c>
      <c r="BM3943">
        <f t="shared" ca="1" si="1617"/>
        <v>0</v>
      </c>
      <c r="BN3943" s="9">
        <f t="shared" ca="1" si="1603"/>
        <v>0.99999999999999989</v>
      </c>
      <c r="BO3943" s="9">
        <f t="shared" ca="1" si="1604"/>
        <v>0</v>
      </c>
      <c r="BP3943" s="9">
        <f t="shared" ca="1" si="1598"/>
        <v>0.99999999999999989</v>
      </c>
      <c r="BQ3943" s="9">
        <f t="shared" ca="1" si="1599"/>
        <v>0</v>
      </c>
      <c r="BR3943">
        <f t="shared" ca="1" si="1610"/>
        <v>1491.6732947779299</v>
      </c>
      <c r="BS3943">
        <f t="shared" ca="1" si="1601"/>
        <v>7.0159027128169349E-4</v>
      </c>
      <c r="BT3943">
        <f t="shared" ca="1" si="1602"/>
        <v>1.8055555555555555E-5</v>
      </c>
      <c r="BU3943">
        <f t="shared" ca="1" si="1580"/>
        <v>0</v>
      </c>
      <c r="BV3943">
        <f t="shared" ca="1" si="1581"/>
        <v>0</v>
      </c>
      <c r="BW3943" s="35">
        <f ca="1">IFERROR(VLOOKUP($B3943,OFFSET(Input!$A$1,0,MATCH(Index!BW$6&amp;" Index",Input!$1:$1,0)-1,10000,2),2,0)/100,BW3942)</f>
        <v>1.7000000000000001E-2</v>
      </c>
      <c r="BX3943">
        <f t="shared" ca="1" si="1587"/>
        <v>3.0652305607275786E-2</v>
      </c>
      <c r="BY3943">
        <f t="shared" ca="1" si="1588"/>
        <v>1.5719131080654251E-2</v>
      </c>
      <c r="BZ3943">
        <f t="shared" ca="1" si="1589"/>
        <v>-2.6722522837112229E-2</v>
      </c>
      <c r="CA3943">
        <f t="shared" ca="1" si="1590"/>
        <v>1.1910660594323814</v>
      </c>
      <c r="CB3943">
        <f t="shared" ca="1" si="1591"/>
        <v>0</v>
      </c>
      <c r="CC3943">
        <f t="shared" ca="1" si="1592"/>
        <v>1.1179720999073393</v>
      </c>
      <c r="CD3943">
        <f t="shared" ca="1" si="1593"/>
        <v>1132.8954099070133</v>
      </c>
      <c r="CE3943">
        <v>1132.8954099069999</v>
      </c>
      <c r="CF3943" t="b">
        <f t="shared" ca="1" si="1582"/>
        <v>1</v>
      </c>
    </row>
    <row r="3944" spans="2:84" x14ac:dyDescent="0.25">
      <c r="B3944" s="2">
        <v>43243</v>
      </c>
      <c r="C3944">
        <f t="shared" ca="1" si="1583"/>
        <v>0</v>
      </c>
      <c r="D3944">
        <f t="shared" ca="1" si="1584"/>
        <v>0</v>
      </c>
      <c r="E3944">
        <f ca="1">IF($B3944&lt;VLOOKUP(E$6&amp;" Equity",Param,4,0),"",IFERROR(VLOOKUP($B3944,OFFSET(Input!$A$1,0,MATCH(Index!E$6&amp;" Equity",Input!$1:$1,0)-1,10000,2),2,0),E3943))</f>
        <v>85.65</v>
      </c>
      <c r="F3944" s="33">
        <v>117.94</v>
      </c>
      <c r="H3944">
        <f ca="1">IFERROR(VLOOKUP($B3944,OFFSET(Input!$A$1,0,MATCH(Index!H$6,Input!$1:$1,0)-1,10000,2),2,0),0)</f>
        <v>0</v>
      </c>
      <c r="I3944">
        <f ca="1">IFERROR(VLOOKUP($B3944,OFFSET(Input!$A$1,0,MATCH(Index!I$6,Input!$1:$1,0)-1,10000,2),2,0),0)</f>
        <v>0</v>
      </c>
      <c r="K3944">
        <f t="shared" ca="1" si="1585"/>
        <v>122.72712400257514</v>
      </c>
      <c r="L3944" s="30">
        <f t="shared" ca="1" si="1586"/>
        <v>139.5910780463829</v>
      </c>
      <c r="N3944">
        <f t="shared" ca="1" si="1596"/>
        <v>8.1761378145818984E-4</v>
      </c>
      <c r="O3944">
        <f t="shared" ca="1" si="1597"/>
        <v>7.2331507117247475E-3</v>
      </c>
      <c r="Q3944">
        <f t="shared" ca="1" si="1611"/>
        <v>3.1370145470047385E-2</v>
      </c>
      <c r="R3944">
        <f t="shared" ca="1" si="1609"/>
        <v>0.1002210105019686</v>
      </c>
      <c r="T3944">
        <f t="shared" ca="1" si="1623"/>
        <v>2.7281342514079609E-2</v>
      </c>
      <c r="U3944">
        <f t="shared" ca="1" si="1618"/>
        <v>8.5871565501615912E-2</v>
      </c>
      <c r="W3944">
        <f t="shared" ca="1" si="1619"/>
        <v>0.52997442014661988</v>
      </c>
      <c r="X3944">
        <f t="shared" ca="1" si="1620"/>
        <v>0.39857621862641612</v>
      </c>
      <c r="Z3944">
        <f t="shared" ca="1" si="1594"/>
        <v>122.60532825779735</v>
      </c>
      <c r="AA3944">
        <f t="shared" ca="1" si="1594"/>
        <v>122.49442255112805</v>
      </c>
      <c r="AB3944">
        <f t="shared" ca="1" si="1594"/>
        <v>122.45941436522311</v>
      </c>
      <c r="AC3944">
        <f t="shared" ca="1" si="1573"/>
        <v>122.49442255112805</v>
      </c>
      <c r="AE3944">
        <f ca="1">IFERROR(VLOOKUP($B3944,OFFSET(Input!$A$1,0,MATCH(Index!AE$6&amp;" Index",Input!$1:$1,0)-1,10000,2),2,0),AE3943)</f>
        <v>12.58</v>
      </c>
      <c r="AF3944">
        <f t="shared" ca="1" si="1624"/>
        <v>13.742666666666668</v>
      </c>
      <c r="AG3944">
        <f t="shared" ca="1" si="1624"/>
        <v>14.259</v>
      </c>
      <c r="AH3944">
        <f t="shared" ca="1" si="1624"/>
        <v>14.808800000000002</v>
      </c>
      <c r="AI3944">
        <f t="shared" ca="1" si="1625"/>
        <v>14.808800000000002</v>
      </c>
      <c r="AK3944">
        <f t="shared" ca="1" si="1626"/>
        <v>1</v>
      </c>
      <c r="AL3944">
        <f t="shared" ca="1" si="1627"/>
        <v>-1</v>
      </c>
      <c r="AN3944" t="str">
        <f t="shared" ca="1" si="1576"/>
        <v>Not Down</v>
      </c>
      <c r="AO3944" t="str">
        <f t="shared" ca="1" si="1595"/>
        <v>Not Up</v>
      </c>
      <c r="AQ3944">
        <f t="shared" ca="1" si="1574"/>
        <v>1</v>
      </c>
      <c r="AR3944">
        <f t="shared" ca="1" si="1575"/>
        <v>0</v>
      </c>
      <c r="AT3944">
        <f t="shared" ca="1" si="1614"/>
        <v>1</v>
      </c>
      <c r="AU3944">
        <f t="shared" ca="1" si="1615"/>
        <v>0</v>
      </c>
      <c r="AW3944" s="34">
        <f t="shared" ca="1" si="1578"/>
        <v>3.2169867648633201E-2</v>
      </c>
      <c r="AX3944" s="34">
        <f t="shared" ca="1" si="1579"/>
        <v>2.7129707468626963E-2</v>
      </c>
      <c r="AY3944" s="18">
        <f t="shared" ca="1" si="1628"/>
        <v>3.2169867648633201E-2</v>
      </c>
      <c r="BA3944" s="6">
        <f t="shared" ca="1" si="1621"/>
        <v>1.5</v>
      </c>
      <c r="BB3944">
        <f t="shared" ca="1" si="1622"/>
        <v>1.5</v>
      </c>
      <c r="BC3944" t="str">
        <f t="shared" ca="1" si="1612"/>
        <v>HYG UP Equity</v>
      </c>
      <c r="BD3944" t="str">
        <f t="shared" ca="1" si="1613"/>
        <v>HYG UP Equity</v>
      </c>
      <c r="BF3944">
        <f t="shared" ca="1" si="1570"/>
        <v>1</v>
      </c>
      <c r="BG3944">
        <f t="shared" ca="1" si="1571"/>
        <v>0</v>
      </c>
      <c r="BI3944">
        <f t="shared" ca="1" si="1607"/>
        <v>1</v>
      </c>
      <c r="BJ3944">
        <f t="shared" ca="1" si="1608"/>
        <v>0</v>
      </c>
      <c r="BL3944">
        <f t="shared" ca="1" si="1616"/>
        <v>12.164331383760061</v>
      </c>
      <c r="BM3944">
        <f t="shared" ca="1" si="1617"/>
        <v>0</v>
      </c>
      <c r="BN3944" s="9">
        <f t="shared" ca="1" si="1603"/>
        <v>1</v>
      </c>
      <c r="BO3944" s="9">
        <f t="shared" ca="1" si="1604"/>
        <v>0</v>
      </c>
      <c r="BP3944" s="9">
        <f t="shared" ca="1" si="1598"/>
        <v>1</v>
      </c>
      <c r="BQ3944" s="9">
        <f t="shared" ca="1" si="1599"/>
        <v>0</v>
      </c>
      <c r="BR3944">
        <f t="shared" ca="1" si="1610"/>
        <v>1492.8934061431373</v>
      </c>
      <c r="BS3944">
        <f t="shared" ca="1" si="1601"/>
        <v>8.1794811871938045E-4</v>
      </c>
      <c r="BT3944">
        <f t="shared" ca="1" si="1602"/>
        <v>1.8055555555555558E-5</v>
      </c>
      <c r="BU3944">
        <f t="shared" ca="1" si="1580"/>
        <v>0</v>
      </c>
      <c r="BV3944">
        <f t="shared" ca="1" si="1581"/>
        <v>0</v>
      </c>
      <c r="BW3944" s="35">
        <f ca="1">IFERROR(VLOOKUP($B3944,OFFSET(Input!$A$1,0,MATCH(Index!BW$6&amp;" Index",Input!$1:$1,0)-1,10000,2),2,0)/100,BW3943)</f>
        <v>1.7000000000000001E-2</v>
      </c>
      <c r="BX3944">
        <f t="shared" ca="1" si="1587"/>
        <v>3.0682584018314953E-2</v>
      </c>
      <c r="BY3944">
        <f t="shared" ca="1" si="1588"/>
        <v>1.5734658470930741E-2</v>
      </c>
      <c r="BZ3944">
        <f t="shared" ca="1" si="1589"/>
        <v>-2.6748919400582261E-2</v>
      </c>
      <c r="CA3944">
        <f t="shared" ca="1" si="1590"/>
        <v>1.3899745038588944</v>
      </c>
      <c r="CB3944">
        <f t="shared" ca="1" si="1591"/>
        <v>0</v>
      </c>
      <c r="CC3944">
        <f t="shared" ca="1" si="1592"/>
        <v>1.3168083419690664</v>
      </c>
      <c r="CD3944">
        <f t="shared" ca="1" si="1593"/>
        <v>1134.2122182489825</v>
      </c>
      <c r="CE3944">
        <v>1134.21221824897</v>
      </c>
      <c r="CF3944" t="b">
        <f t="shared" ca="1" si="1582"/>
        <v>1</v>
      </c>
    </row>
    <row r="3945" spans="2:84" x14ac:dyDescent="0.25">
      <c r="B3945" s="2">
        <v>43244</v>
      </c>
      <c r="C3945">
        <f t="shared" ca="1" si="1583"/>
        <v>0</v>
      </c>
      <c r="D3945">
        <f t="shared" ca="1" si="1584"/>
        <v>0</v>
      </c>
      <c r="E3945">
        <f ca="1">IF($B3945&lt;VLOOKUP(E$6&amp;" Equity",Param,4,0),"",IFERROR(VLOOKUP($B3945,OFFSET(Input!$A$1,0,MATCH(Index!E$6&amp;" Equity",Input!$1:$1,0)-1,10000,2),2,0),E3944))</f>
        <v>85.7</v>
      </c>
      <c r="F3945" s="33">
        <v>118.88</v>
      </c>
      <c r="H3945">
        <f ca="1">IFERROR(VLOOKUP($B3945,OFFSET(Input!$A$1,0,MATCH(Index!H$6,Input!$1:$1,0)-1,10000,2),2,0),0)</f>
        <v>0</v>
      </c>
      <c r="I3945">
        <f ca="1">IFERROR(VLOOKUP($B3945,OFFSET(Input!$A$1,0,MATCH(Index!I$6,Input!$1:$1,0)-1,10000,2),2,0),0)</f>
        <v>0</v>
      </c>
      <c r="K3945">
        <f t="shared" ca="1" si="1585"/>
        <v>122.79876855832677</v>
      </c>
      <c r="L3945" s="30">
        <f t="shared" ca="1" si="1586"/>
        <v>140.703640479515</v>
      </c>
      <c r="N3945">
        <f t="shared" ca="1" si="1596"/>
        <v>5.8360083360507276E-4</v>
      </c>
      <c r="O3945">
        <f t="shared" ca="1" si="1597"/>
        <v>7.9385603970909494E-3</v>
      </c>
      <c r="Q3945">
        <f t="shared" ca="1" si="1611"/>
        <v>2.7890794957227967E-2</v>
      </c>
      <c r="R3945">
        <f t="shared" ca="1" si="1609"/>
        <v>0.10005754954220111</v>
      </c>
      <c r="T3945">
        <f t="shared" ca="1" si="1623"/>
        <v>2.4371725025542086E-2</v>
      </c>
      <c r="U3945">
        <f t="shared" ca="1" si="1618"/>
        <v>8.6919848863225124E-2</v>
      </c>
      <c r="W3945">
        <f t="shared" ca="1" si="1619"/>
        <v>0.42747521738576966</v>
      </c>
      <c r="X3945">
        <f t="shared" ca="1" si="1620"/>
        <v>0.32303141933982693</v>
      </c>
      <c r="Z3945">
        <f t="shared" ca="1" si="1594"/>
        <v>122.59673091110714</v>
      </c>
      <c r="AA3945">
        <f t="shared" ca="1" si="1594"/>
        <v>122.51325530579086</v>
      </c>
      <c r="AB3945">
        <f t="shared" ca="1" si="1594"/>
        <v>122.45735859504215</v>
      </c>
      <c r="AC3945">
        <f t="shared" ca="1" si="1573"/>
        <v>122.51325530579086</v>
      </c>
      <c r="AE3945">
        <f ca="1">IFERROR(VLOOKUP($B3945,OFFSET(Input!$A$1,0,MATCH(Index!AE$6&amp;" Index",Input!$1:$1,0)-1,10000,2),2,0),AE3944)</f>
        <v>12.53</v>
      </c>
      <c r="AF3945">
        <f t="shared" ca="1" si="1624"/>
        <v>13.518000000000001</v>
      </c>
      <c r="AG3945">
        <f t="shared" ca="1" si="1624"/>
        <v>14.073499999999999</v>
      </c>
      <c r="AH3945">
        <f t="shared" ca="1" si="1624"/>
        <v>14.671600000000002</v>
      </c>
      <c r="AI3945">
        <f t="shared" ca="1" si="1625"/>
        <v>14.671600000000002</v>
      </c>
      <c r="AK3945">
        <f t="shared" ca="1" si="1626"/>
        <v>1</v>
      </c>
      <c r="AL3945">
        <f t="shared" ca="1" si="1627"/>
        <v>-1</v>
      </c>
      <c r="AN3945" t="str">
        <f t="shared" ca="1" si="1576"/>
        <v>Not Down</v>
      </c>
      <c r="AO3945" t="str">
        <f t="shared" ca="1" si="1595"/>
        <v>Not Up</v>
      </c>
      <c r="AQ3945">
        <f t="shared" ca="1" si="1574"/>
        <v>1</v>
      </c>
      <c r="AR3945">
        <f t="shared" ca="1" si="1575"/>
        <v>0</v>
      </c>
      <c r="AT3945">
        <f t="shared" ca="1" si="1614"/>
        <v>1</v>
      </c>
      <c r="AU3945">
        <f t="shared" ca="1" si="1615"/>
        <v>0</v>
      </c>
      <c r="AW3945" s="34">
        <f t="shared" ca="1" si="1578"/>
        <v>3.1370145470047385E-2</v>
      </c>
      <c r="AX3945" s="34">
        <f t="shared" ca="1" si="1579"/>
        <v>2.7281342514079609E-2</v>
      </c>
      <c r="AY3945" s="18">
        <f t="shared" ca="1" si="1628"/>
        <v>3.1370145470047385E-2</v>
      </c>
      <c r="BA3945" s="6">
        <f t="shared" ca="1" si="1621"/>
        <v>1.5</v>
      </c>
      <c r="BB3945">
        <f t="shared" ca="1" si="1622"/>
        <v>1.5</v>
      </c>
      <c r="BC3945" t="str">
        <f t="shared" ca="1" si="1612"/>
        <v>HYG UP Equity</v>
      </c>
      <c r="BD3945" t="str">
        <f t="shared" ca="1" si="1613"/>
        <v>HYG UP Equity</v>
      </c>
      <c r="BF3945">
        <f t="shared" ref="BF3945:BF4008" ca="1" si="1629">BI3946</f>
        <v>1</v>
      </c>
      <c r="BG3945">
        <f t="shared" ref="BG3945:BG4008" ca="1" si="1630">BJ3946</f>
        <v>0</v>
      </c>
      <c r="BI3945">
        <f t="shared" ca="1" si="1607"/>
        <v>1</v>
      </c>
      <c r="BJ3945">
        <f t="shared" ca="1" si="1608"/>
        <v>0</v>
      </c>
      <c r="BL3945">
        <f t="shared" ca="1" si="1616"/>
        <v>12.164331383760061</v>
      </c>
      <c r="BM3945">
        <f t="shared" ca="1" si="1617"/>
        <v>0</v>
      </c>
      <c r="BN3945" s="9">
        <f t="shared" ca="1" si="1603"/>
        <v>0.99999999999999989</v>
      </c>
      <c r="BO3945" s="9">
        <f t="shared" ca="1" si="1604"/>
        <v>0</v>
      </c>
      <c r="BP3945" s="9">
        <f t="shared" ca="1" si="1598"/>
        <v>0.99999999999999989</v>
      </c>
      <c r="BQ3945" s="9">
        <f t="shared" ca="1" si="1599"/>
        <v>0</v>
      </c>
      <c r="BR3945">
        <f t="shared" ca="1" si="1610"/>
        <v>1493.7649142611426</v>
      </c>
      <c r="BS3945">
        <f t="shared" ca="1" si="1601"/>
        <v>5.8377116170449384E-4</v>
      </c>
      <c r="BT3945">
        <f t="shared" ca="1" si="1602"/>
        <v>1.8055555555555555E-5</v>
      </c>
      <c r="BU3945">
        <f t="shared" ca="1" si="1580"/>
        <v>0</v>
      </c>
      <c r="BV3945">
        <f t="shared" ca="1" si="1581"/>
        <v>0</v>
      </c>
      <c r="BW3945" s="35">
        <f ca="1">IFERROR(VLOOKUP($B3945,OFFSET(Input!$A$1,0,MATCH(Index!BW$6&amp;" Index",Input!$1:$1,0)-1,10000,2),2,0)/100,BW3944)</f>
        <v>1.7000000000000001E-2</v>
      </c>
      <c r="BX3945">
        <f t="shared" ca="1" si="1587"/>
        <v>3.0718247577576609E-2</v>
      </c>
      <c r="BY3945">
        <f t="shared" ca="1" si="1588"/>
        <v>1.5752947475680314E-2</v>
      </c>
      <c r="BZ3945">
        <f t="shared" ca="1" si="1589"/>
        <v>-2.6780010708656533E-2</v>
      </c>
      <c r="CA3945">
        <f t="shared" ca="1" si="1590"/>
        <v>0.99318057639995916</v>
      </c>
      <c r="CB3945">
        <f t="shared" ca="1" si="1591"/>
        <v>0</v>
      </c>
      <c r="CC3945">
        <f t="shared" ca="1" si="1592"/>
        <v>0.9199293706380457</v>
      </c>
      <c r="CD3945">
        <f t="shared" ca="1" si="1593"/>
        <v>1135.1321476196206</v>
      </c>
      <c r="CE3945">
        <v>1135.1321476195999</v>
      </c>
      <c r="CF3945" t="b">
        <f t="shared" ca="1" si="1582"/>
        <v>1</v>
      </c>
    </row>
    <row r="3946" spans="2:84" x14ac:dyDescent="0.25">
      <c r="B3946" s="2">
        <v>43245</v>
      </c>
      <c r="C3946">
        <f t="shared" ca="1" si="1583"/>
        <v>0</v>
      </c>
      <c r="D3946">
        <f t="shared" ca="1" si="1584"/>
        <v>0</v>
      </c>
      <c r="E3946">
        <f ca="1">IF($B3946&lt;VLOOKUP(E$6&amp;" Equity",Param,4,0),"",IFERROR(VLOOKUP($B3946,OFFSET(Input!$A$1,0,MATCH(Index!E$6&amp;" Equity",Input!$1:$1,0)-1,10000,2),2,0),E3945))</f>
        <v>85.56</v>
      </c>
      <c r="F3946" s="33">
        <v>119.62</v>
      </c>
      <c r="H3946">
        <f ca="1">IFERROR(VLOOKUP($B3946,OFFSET(Input!$A$1,0,MATCH(Index!H$6,Input!$1:$1,0)-1,10000,2),2,0),0)</f>
        <v>0</v>
      </c>
      <c r="I3946">
        <f ca="1">IFERROR(VLOOKUP($B3946,OFFSET(Input!$A$1,0,MATCH(Index!I$6,Input!$1:$1,0)-1,10000,2),2,0),0)</f>
        <v>0</v>
      </c>
      <c r="K3946">
        <f t="shared" ca="1" si="1585"/>
        <v>122.59816380222215</v>
      </c>
      <c r="L3946" s="30">
        <f t="shared" ca="1" si="1586"/>
        <v>141.57948750134241</v>
      </c>
      <c r="N3946">
        <f t="shared" ca="1" si="1596"/>
        <v>-1.6349413895292452E-3</v>
      </c>
      <c r="O3946">
        <f t="shared" ca="1" si="1597"/>
        <v>6.20547064696196E-3</v>
      </c>
      <c r="Q3946">
        <f t="shared" ca="1" si="1611"/>
        <v>2.9020201494716777E-2</v>
      </c>
      <c r="R3946">
        <f t="shared" ca="1" si="1609"/>
        <v>0.10402868937943636</v>
      </c>
      <c r="T3946">
        <f t="shared" ca="1" si="1623"/>
        <v>2.4998428019158164E-2</v>
      </c>
      <c r="U3946">
        <f t="shared" ca="1" si="1618"/>
        <v>8.5418900137325851E-2</v>
      </c>
      <c r="W3946">
        <f t="shared" ca="1" si="1619"/>
        <v>0.31782491037445626</v>
      </c>
      <c r="X3946">
        <f t="shared" ca="1" si="1620"/>
        <v>0.28174269856321299</v>
      </c>
      <c r="Z3946">
        <f t="shared" ref="Z3946:AB3977" ca="1" si="1631">AVERAGE(OFFSET($K3946,0,0,-Z$5,1))</f>
        <v>122.57237176215158</v>
      </c>
      <c r="AA3946">
        <f t="shared" ca="1" si="1631"/>
        <v>122.52491148496695</v>
      </c>
      <c r="AB3946">
        <f t="shared" ca="1" si="1631"/>
        <v>122.45926401635487</v>
      </c>
      <c r="AC3946">
        <f t="shared" ref="AC3946:AC4009" ca="1" si="1632">MAX(AB3946,AA3946)</f>
        <v>122.52491148496695</v>
      </c>
      <c r="AE3946">
        <f ca="1">IFERROR(VLOOKUP($B3946,OFFSET(Input!$A$1,0,MATCH(Index!AE$6&amp;" Index",Input!$1:$1,0)-1,10000,2),2,0),AE3945)</f>
        <v>13.22</v>
      </c>
      <c r="AF3946">
        <f t="shared" ca="1" si="1624"/>
        <v>13.414666666666667</v>
      </c>
      <c r="AG3946">
        <f t="shared" ca="1" si="1624"/>
        <v>13.964000000000002</v>
      </c>
      <c r="AH3946">
        <f t="shared" ca="1" si="1624"/>
        <v>14.525200000000002</v>
      </c>
      <c r="AI3946">
        <f t="shared" ca="1" si="1625"/>
        <v>14.525200000000002</v>
      </c>
      <c r="AK3946">
        <f t="shared" ca="1" si="1626"/>
        <v>1</v>
      </c>
      <c r="AL3946">
        <f t="shared" ca="1" si="1627"/>
        <v>-1</v>
      </c>
      <c r="AN3946" t="str">
        <f t="shared" ca="1" si="1576"/>
        <v>Not Down</v>
      </c>
      <c r="AO3946" t="str">
        <f t="shared" ca="1" si="1595"/>
        <v>Not Up</v>
      </c>
      <c r="AQ3946">
        <f t="shared" ca="1" si="1574"/>
        <v>1</v>
      </c>
      <c r="AR3946">
        <f t="shared" ca="1" si="1575"/>
        <v>0</v>
      </c>
      <c r="AT3946">
        <f t="shared" ca="1" si="1614"/>
        <v>1</v>
      </c>
      <c r="AU3946">
        <f t="shared" ca="1" si="1615"/>
        <v>0</v>
      </c>
      <c r="AW3946" s="34">
        <f t="shared" ca="1" si="1578"/>
        <v>2.7890794957227967E-2</v>
      </c>
      <c r="AX3946" s="34">
        <f t="shared" ca="1" si="1579"/>
        <v>2.4371725025542086E-2</v>
      </c>
      <c r="AY3946" s="18">
        <f t="shared" ca="1" si="1628"/>
        <v>2.7890794957227967E-2</v>
      </c>
      <c r="BA3946" s="6">
        <f t="shared" ca="1" si="1621"/>
        <v>1.5</v>
      </c>
      <c r="BB3946">
        <f t="shared" ca="1" si="1622"/>
        <v>1.5</v>
      </c>
      <c r="BC3946" t="str">
        <f t="shared" ca="1" si="1612"/>
        <v>HYG UP Equity</v>
      </c>
      <c r="BD3946" t="str">
        <f t="shared" ca="1" si="1613"/>
        <v>HYG UP Equity</v>
      </c>
      <c r="BF3946">
        <f t="shared" ca="1" si="1629"/>
        <v>1</v>
      </c>
      <c r="BG3946">
        <f t="shared" ca="1" si="1630"/>
        <v>0</v>
      </c>
      <c r="BI3946">
        <f t="shared" ca="1" si="1607"/>
        <v>1</v>
      </c>
      <c r="BJ3946">
        <f t="shared" ca="1" si="1608"/>
        <v>0</v>
      </c>
      <c r="BL3946">
        <f t="shared" ca="1" si="1616"/>
        <v>12.164331383760061</v>
      </c>
      <c r="BM3946">
        <f t="shared" ca="1" si="1617"/>
        <v>0</v>
      </c>
      <c r="BN3946" s="9">
        <f t="shared" ca="1" si="1603"/>
        <v>1</v>
      </c>
      <c r="BO3946" s="9">
        <f t="shared" ca="1" si="1604"/>
        <v>0</v>
      </c>
      <c r="BP3946" s="9">
        <f t="shared" ca="1" si="1598"/>
        <v>1</v>
      </c>
      <c r="BQ3946" s="9">
        <f t="shared" ca="1" si="1599"/>
        <v>0</v>
      </c>
      <c r="BR3946">
        <f t="shared" ca="1" si="1610"/>
        <v>1491.3246915307275</v>
      </c>
      <c r="BS3946">
        <f t="shared" ca="1" si="1601"/>
        <v>-1.6336056009336186E-3</v>
      </c>
      <c r="BT3946">
        <f t="shared" ca="1" si="1602"/>
        <v>1.8055555555555558E-5</v>
      </c>
      <c r="BU3946">
        <f t="shared" ca="1" si="1580"/>
        <v>0</v>
      </c>
      <c r="BV3946">
        <f t="shared" ca="1" si="1581"/>
        <v>0</v>
      </c>
      <c r="BW3946" s="35">
        <f ca="1">IFERROR(VLOOKUP($B3946,OFFSET(Input!$A$1,0,MATCH(Index!BW$6&amp;" Index",Input!$1:$1,0)-1,10000,2),2,0)/100,BW3945)</f>
        <v>1.7000000000000001E-2</v>
      </c>
      <c r="BX3946">
        <f t="shared" ca="1" si="1587"/>
        <v>3.0743162331364732E-2</v>
      </c>
      <c r="BY3946">
        <f t="shared" ca="1" si="1588"/>
        <v>1.576572427249473E-2</v>
      </c>
      <c r="BZ3946">
        <f t="shared" ca="1" si="1589"/>
        <v>-2.6801731263241046E-2</v>
      </c>
      <c r="CA3946">
        <f t="shared" ca="1" si="1590"/>
        <v>-2.7815373512268291</v>
      </c>
      <c r="CB3946">
        <f t="shared" ca="1" si="1591"/>
        <v>0</v>
      </c>
      <c r="CC3946">
        <f t="shared" ca="1" si="1592"/>
        <v>-2.8548479690939295</v>
      </c>
      <c r="CD3946">
        <f t="shared" ca="1" si="1593"/>
        <v>1132.2772996505266</v>
      </c>
      <c r="CE3946">
        <v>1132.27729965051</v>
      </c>
      <c r="CF3946" t="b">
        <f t="shared" ca="1" si="1582"/>
        <v>1</v>
      </c>
    </row>
    <row r="3947" spans="2:84" x14ac:dyDescent="0.25">
      <c r="B3947" s="2">
        <v>43249</v>
      </c>
      <c r="C3947">
        <f t="shared" ca="1" si="1583"/>
        <v>0</v>
      </c>
      <c r="D3947">
        <f t="shared" ca="1" si="1584"/>
        <v>0</v>
      </c>
      <c r="E3947">
        <f ca="1">IF($B3947&lt;VLOOKUP(E$6&amp;" Equity",Param,4,0),"",IFERROR(VLOOKUP($B3947,OFFSET(Input!$A$1,0,MATCH(Index!E$6&amp;" Equity",Input!$1:$1,0)-1,10000,2),2,0),E3946))</f>
        <v>85.2</v>
      </c>
      <c r="F3947" s="33">
        <v>122.24</v>
      </c>
      <c r="H3947">
        <f ca="1">IFERROR(VLOOKUP($B3947,OFFSET(Input!$A$1,0,MATCH(Index!H$6,Input!$1:$1,0)-1,10000,2),2,0),0)</f>
        <v>0</v>
      </c>
      <c r="I3947">
        <f ca="1">IFERROR(VLOOKUP($B3947,OFFSET(Input!$A$1,0,MATCH(Index!I$6,Input!$1:$1,0)-1,10000,2),2,0),0)</f>
        <v>0</v>
      </c>
      <c r="K3947">
        <f t="shared" ca="1" si="1585"/>
        <v>122.08232300081028</v>
      </c>
      <c r="L3947" s="30">
        <f t="shared" ca="1" si="1586"/>
        <v>144.68045938943402</v>
      </c>
      <c r="N3947">
        <f t="shared" ca="1" si="1596"/>
        <v>-4.2164503789348037E-3</v>
      </c>
      <c r="O3947">
        <f t="shared" ca="1" si="1597"/>
        <v>2.1666273801799391E-2</v>
      </c>
      <c r="Q3947">
        <f t="shared" ca="1" si="1611"/>
        <v>3.5900110770321125E-2</v>
      </c>
      <c r="R3947">
        <f t="shared" ca="1" si="1609"/>
        <v>0.1481358438872567</v>
      </c>
      <c r="T3947">
        <f t="shared" ca="1" si="1623"/>
        <v>2.9030297689790274E-2</v>
      </c>
      <c r="U3947">
        <f t="shared" ca="1" si="1618"/>
        <v>0.11476903731460267</v>
      </c>
      <c r="W3947">
        <f t="shared" ca="1" si="1619"/>
        <v>-0.24661197949502212</v>
      </c>
      <c r="X3947">
        <f t="shared" ca="1" si="1620"/>
        <v>-0.16024219037011053</v>
      </c>
      <c r="Z3947">
        <f t="shared" ca="1" si="1631"/>
        <v>122.49356275082475</v>
      </c>
      <c r="AA3947">
        <f t="shared" ca="1" si="1631"/>
        <v>122.51505611755026</v>
      </c>
      <c r="AB3947">
        <f t="shared" ca="1" si="1631"/>
        <v>122.45366265227636</v>
      </c>
      <c r="AC3947">
        <f t="shared" ca="1" si="1632"/>
        <v>122.51505611755026</v>
      </c>
      <c r="AE3947">
        <f ca="1">IFERROR(VLOOKUP($B3947,OFFSET(Input!$A$1,0,MATCH(Index!AE$6&amp;" Index",Input!$1:$1,0)-1,10000,2),2,0),AE3946)</f>
        <v>17.02</v>
      </c>
      <c r="AF3947">
        <f t="shared" ca="1" si="1624"/>
        <v>13.566000000000001</v>
      </c>
      <c r="AG3947">
        <f t="shared" ca="1" si="1624"/>
        <v>14.0185</v>
      </c>
      <c r="AH3947">
        <f t="shared" ca="1" si="1624"/>
        <v>14.552399999999999</v>
      </c>
      <c r="AI3947">
        <f t="shared" ca="1" si="1625"/>
        <v>14.552399999999999</v>
      </c>
      <c r="AK3947">
        <f t="shared" ca="1" si="1626"/>
        <v>-1</v>
      </c>
      <c r="AL3947">
        <f t="shared" ca="1" si="1627"/>
        <v>-1</v>
      </c>
      <c r="AN3947" t="str">
        <f t="shared" ca="1" si="1576"/>
        <v>Not Down</v>
      </c>
      <c r="AO3947" t="str">
        <f t="shared" ca="1" si="1595"/>
        <v>Not Up</v>
      </c>
      <c r="AQ3947">
        <f t="shared" ca="1" si="1574"/>
        <v>1</v>
      </c>
      <c r="AR3947">
        <f t="shared" ca="1" si="1575"/>
        <v>0</v>
      </c>
      <c r="AT3947">
        <f t="shared" ca="1" si="1614"/>
        <v>1</v>
      </c>
      <c r="AU3947">
        <f t="shared" ca="1" si="1615"/>
        <v>0</v>
      </c>
      <c r="AW3947" s="34">
        <f t="shared" ca="1" si="1578"/>
        <v>2.9020201494716777E-2</v>
      </c>
      <c r="AX3947" s="34">
        <f t="shared" ca="1" si="1579"/>
        <v>2.4998428019158164E-2</v>
      </c>
      <c r="AY3947" s="18">
        <f t="shared" ca="1" si="1628"/>
        <v>2.9020201494716777E-2</v>
      </c>
      <c r="BA3947" s="6">
        <f t="shared" ca="1" si="1621"/>
        <v>1.5</v>
      </c>
      <c r="BB3947">
        <f t="shared" ca="1" si="1622"/>
        <v>1.5</v>
      </c>
      <c r="BC3947" t="str">
        <f t="shared" ref="BC3947:BC4010" ca="1" si="1633">IF($D3947=1,BD3946,BC3946)</f>
        <v>HYG UP Equity</v>
      </c>
      <c r="BD3947" t="str">
        <f t="shared" ref="BD3947:BD4010" ca="1" si="1634">IF($D3947=1,IF(AO3947="Up","TLT UP Equity",IF(AN3947="Down","TLT UP equity","HYG UP Equity")),BD3946)</f>
        <v>HYG UP Equity</v>
      </c>
      <c r="BF3947">
        <f t="shared" ca="1" si="1629"/>
        <v>1</v>
      </c>
      <c r="BG3947">
        <f t="shared" ca="1" si="1630"/>
        <v>0</v>
      </c>
      <c r="BI3947">
        <f t="shared" ca="1" si="1607"/>
        <v>1</v>
      </c>
      <c r="BJ3947">
        <f t="shared" ca="1" si="1608"/>
        <v>0</v>
      </c>
      <c r="BL3947">
        <f t="shared" ca="1" si="1616"/>
        <v>12.164331383760061</v>
      </c>
      <c r="BM3947">
        <f t="shared" ca="1" si="1617"/>
        <v>0</v>
      </c>
      <c r="BN3947" s="9">
        <f t="shared" ca="1" si="1603"/>
        <v>0.99999999999999989</v>
      </c>
      <c r="BO3947" s="9">
        <f t="shared" ca="1" si="1604"/>
        <v>0</v>
      </c>
      <c r="BP3947" s="9">
        <f t="shared" ca="1" si="1598"/>
        <v>0.99999999999999989</v>
      </c>
      <c r="BQ3947" s="9">
        <f t="shared" ca="1" si="1599"/>
        <v>0</v>
      </c>
      <c r="BR3947">
        <f t="shared" ca="1" si="1610"/>
        <v>1485.0498330810892</v>
      </c>
      <c r="BS3947">
        <f t="shared" ca="1" si="1601"/>
        <v>-4.2075736325384305E-3</v>
      </c>
      <c r="BT3947">
        <f t="shared" ca="1" si="1602"/>
        <v>7.2222222222222219E-5</v>
      </c>
      <c r="BU3947">
        <f t="shared" ca="1" si="1580"/>
        <v>0</v>
      </c>
      <c r="BV3947">
        <f t="shared" ca="1" si="1581"/>
        <v>0</v>
      </c>
      <c r="BW3947" s="35">
        <f ca="1">IFERROR(VLOOKUP($B3947,OFFSET(Input!$A$1,0,MATCH(Index!BW$6&amp;" Index",Input!$1:$1,0)-1,10000,2),2,0)/100,BW3946)</f>
        <v>1.7000000000000001E-2</v>
      </c>
      <c r="BX3947">
        <f t="shared" ca="1" si="1587"/>
        <v>0.12266337412880704</v>
      </c>
      <c r="BY3947">
        <f t="shared" ca="1" si="1588"/>
        <v>6.2904294425029261E-2</v>
      </c>
      <c r="BZ3947">
        <f t="shared" ca="1" si="1589"/>
        <v>-0.10693730052254975</v>
      </c>
      <c r="CA3947">
        <f t="shared" ca="1" si="1590"/>
        <v>-7.1462101660970561</v>
      </c>
      <c r="CB3947">
        <f t="shared" ca="1" si="1591"/>
        <v>0</v>
      </c>
      <c r="CC3947">
        <f t="shared" ca="1" si="1592"/>
        <v>-7.4387151351734415</v>
      </c>
      <c r="CD3947">
        <f t="shared" ca="1" si="1593"/>
        <v>1124.8385845153532</v>
      </c>
      <c r="CE3947">
        <v>1124.83858451534</v>
      </c>
      <c r="CF3947" t="b">
        <f t="shared" ca="1" si="1582"/>
        <v>1</v>
      </c>
    </row>
    <row r="3948" spans="2:84" x14ac:dyDescent="0.25">
      <c r="B3948" s="2">
        <v>43250</v>
      </c>
      <c r="C3948">
        <f t="shared" ca="1" si="1583"/>
        <v>0</v>
      </c>
      <c r="D3948">
        <f t="shared" ca="1" si="1584"/>
        <v>0</v>
      </c>
      <c r="E3948">
        <f ca="1">IF($B3948&lt;VLOOKUP(E$6&amp;" Equity",Param,4,0),"",IFERROR(VLOOKUP($B3948,OFFSET(Input!$A$1,0,MATCH(Index!E$6&amp;" Equity",Input!$1:$1,0)-1,10000,2),2,0),E3947))</f>
        <v>85.46</v>
      </c>
      <c r="F3948" s="33">
        <v>121.42</v>
      </c>
      <c r="H3948">
        <f ca="1">IFERROR(VLOOKUP($B3948,OFFSET(Input!$A$1,0,MATCH(Index!H$6,Input!$1:$1,0)-1,10000,2),2,0),0)</f>
        <v>0</v>
      </c>
      <c r="I3948">
        <f ca="1">IFERROR(VLOOKUP($B3948,OFFSET(Input!$A$1,0,MATCH(Index!I$6,Input!$1:$1,0)-1,10000,2),2,0),0)</f>
        <v>0</v>
      </c>
      <c r="K3948">
        <f t="shared" ca="1" si="1585"/>
        <v>122.45487469071882</v>
      </c>
      <c r="L3948" s="30">
        <f t="shared" ca="1" si="1586"/>
        <v>143.70992620308476</v>
      </c>
      <c r="N3948">
        <f t="shared" ca="1" si="1596"/>
        <v>3.0469963806086554E-3</v>
      </c>
      <c r="O3948">
        <f t="shared" ca="1" si="1597"/>
        <v>-6.7307157159221748E-3</v>
      </c>
      <c r="Q3948">
        <f t="shared" ca="1" si="1611"/>
        <v>3.0253213935313283E-2</v>
      </c>
      <c r="R3948">
        <f t="shared" ca="1" si="1609"/>
        <v>0.14065268373912415</v>
      </c>
      <c r="T3948">
        <f t="shared" ca="1" si="1623"/>
        <v>3.0870668453318522E-2</v>
      </c>
      <c r="U3948">
        <f t="shared" ca="1" si="1618"/>
        <v>0.11653112464837458</v>
      </c>
      <c r="W3948">
        <f t="shared" ca="1" si="1619"/>
        <v>-0.76255263331988743</v>
      </c>
      <c r="X3948">
        <f t="shared" ca="1" si="1620"/>
        <v>-0.21102124107105549</v>
      </c>
      <c r="Z3948">
        <f t="shared" ca="1" si="1631"/>
        <v>122.51219033532016</v>
      </c>
      <c r="AA3948">
        <f t="shared" ca="1" si="1631"/>
        <v>122.51935479089536</v>
      </c>
      <c r="AB3948">
        <f t="shared" ca="1" si="1631"/>
        <v>122.4726658076772</v>
      </c>
      <c r="AC3948">
        <f t="shared" ca="1" si="1632"/>
        <v>122.51935479089536</v>
      </c>
      <c r="AE3948">
        <f ca="1">IFERROR(VLOOKUP($B3948,OFFSET(Input!$A$1,0,MATCH(Index!AE$6&amp;" Index",Input!$1:$1,0)-1,10000,2),2,0),AE3947)</f>
        <v>14.94</v>
      </c>
      <c r="AF3948">
        <f t="shared" ca="1" si="1624"/>
        <v>13.581333333333335</v>
      </c>
      <c r="AG3948">
        <f t="shared" ca="1" si="1624"/>
        <v>13.991</v>
      </c>
      <c r="AH3948">
        <f t="shared" ca="1" si="1624"/>
        <v>14.429199999999998</v>
      </c>
      <c r="AI3948">
        <f t="shared" ca="1" si="1625"/>
        <v>14.429199999999998</v>
      </c>
      <c r="AK3948">
        <f t="shared" ca="1" si="1626"/>
        <v>-1</v>
      </c>
      <c r="AL3948">
        <f t="shared" ca="1" si="1627"/>
        <v>-1</v>
      </c>
      <c r="AN3948" t="str">
        <f t="shared" ca="1" si="1576"/>
        <v>Not Down</v>
      </c>
      <c r="AO3948" t="str">
        <f t="shared" ca="1" si="1595"/>
        <v>Not Up</v>
      </c>
      <c r="AQ3948">
        <f t="shared" ca="1" si="1574"/>
        <v>1</v>
      </c>
      <c r="AR3948">
        <f t="shared" ca="1" si="1575"/>
        <v>0</v>
      </c>
      <c r="AT3948">
        <f t="shared" ca="1" si="1614"/>
        <v>1</v>
      </c>
      <c r="AU3948">
        <f t="shared" ca="1" si="1615"/>
        <v>0</v>
      </c>
      <c r="AW3948" s="34">
        <f t="shared" ca="1" si="1578"/>
        <v>3.5900110770321125E-2</v>
      </c>
      <c r="AX3948" s="34">
        <f t="shared" ca="1" si="1579"/>
        <v>2.9030297689790274E-2</v>
      </c>
      <c r="AY3948" s="18">
        <f t="shared" ca="1" si="1628"/>
        <v>3.5900110770321125E-2</v>
      </c>
      <c r="BA3948" s="6">
        <f t="shared" ca="1" si="1621"/>
        <v>1.3927533627928346</v>
      </c>
      <c r="BB3948">
        <f t="shared" ca="1" si="1622"/>
        <v>1.5</v>
      </c>
      <c r="BC3948" t="str">
        <f t="shared" ca="1" si="1633"/>
        <v>HYG UP Equity</v>
      </c>
      <c r="BD3948" t="str">
        <f t="shared" ca="1" si="1634"/>
        <v>HYG UP Equity</v>
      </c>
      <c r="BF3948">
        <f t="shared" ca="1" si="1629"/>
        <v>1</v>
      </c>
      <c r="BG3948">
        <f t="shared" ca="1" si="1630"/>
        <v>0</v>
      </c>
      <c r="BI3948">
        <f t="shared" ca="1" si="1607"/>
        <v>1</v>
      </c>
      <c r="BJ3948">
        <f t="shared" ca="1" si="1608"/>
        <v>0</v>
      </c>
      <c r="BL3948">
        <f t="shared" ca="1" si="1616"/>
        <v>12.164331383760061</v>
      </c>
      <c r="BM3948">
        <f t="shared" ca="1" si="1617"/>
        <v>0</v>
      </c>
      <c r="BN3948" s="9">
        <f t="shared" ca="1" si="1603"/>
        <v>0.99999999999999989</v>
      </c>
      <c r="BO3948" s="9">
        <f t="shared" ca="1" si="1604"/>
        <v>0</v>
      </c>
      <c r="BP3948" s="9">
        <f t="shared" ca="1" si="1598"/>
        <v>0.99999999999999989</v>
      </c>
      <c r="BQ3948" s="9">
        <f t="shared" ca="1" si="1599"/>
        <v>0</v>
      </c>
      <c r="BR3948">
        <f t="shared" ca="1" si="1610"/>
        <v>1489.5816752947167</v>
      </c>
      <c r="BS3948">
        <f t="shared" ca="1" si="1601"/>
        <v>3.0516431924880738E-3</v>
      </c>
      <c r="BT3948">
        <f t="shared" ca="1" si="1602"/>
        <v>1.8055555555555555E-5</v>
      </c>
      <c r="BU3948">
        <f t="shared" ca="1" si="1580"/>
        <v>0</v>
      </c>
      <c r="BV3948">
        <f t="shared" ca="1" si="1581"/>
        <v>0</v>
      </c>
      <c r="BW3948" s="35">
        <f ca="1">IFERROR(VLOOKUP($B3948,OFFSET(Input!$A$1,0,MATCH(Index!BW$6&amp;" Index",Input!$1:$1,0)-1,10000,2),2,0)/100,BW3947)</f>
        <v>1.7000000000000001E-2</v>
      </c>
      <c r="BX3948">
        <f t="shared" ca="1" si="1587"/>
        <v>3.0464378330624146E-2</v>
      </c>
      <c r="BY3948">
        <f t="shared" ca="1" si="1588"/>
        <v>1.5622758118268795E-2</v>
      </c>
      <c r="BZ3948">
        <f t="shared" ca="1" si="1589"/>
        <v>-2.6558688801056954E-2</v>
      </c>
      <c r="CA3948">
        <f t="shared" ca="1" si="1590"/>
        <v>5.148909013626298</v>
      </c>
      <c r="CB3948">
        <f t="shared" ca="1" si="1591"/>
        <v>0</v>
      </c>
      <c r="CC3948">
        <f t="shared" ca="1" si="1592"/>
        <v>5.0762631883763483</v>
      </c>
      <c r="CD3948">
        <f t="shared" ca="1" si="1593"/>
        <v>1129.9148477037295</v>
      </c>
      <c r="CE3948">
        <v>1129.9148477037099</v>
      </c>
      <c r="CF3948" t="b">
        <f t="shared" ca="1" si="1582"/>
        <v>1</v>
      </c>
    </row>
    <row r="3949" spans="2:84" x14ac:dyDescent="0.25">
      <c r="B3949" s="2">
        <v>43251</v>
      </c>
      <c r="C3949">
        <f t="shared" ca="1" si="1583"/>
        <v>0</v>
      </c>
      <c r="D3949">
        <f t="shared" ca="1" si="1584"/>
        <v>0</v>
      </c>
      <c r="E3949">
        <f ca="1">IF($B3949&lt;VLOOKUP(E$6&amp;" Equity",Param,4,0),"",IFERROR(VLOOKUP($B3949,OFFSET(Input!$A$1,0,MATCH(Index!E$6&amp;" Equity",Input!$1:$1,0)-1,10000,2),2,0),E3948))</f>
        <v>85.38</v>
      </c>
      <c r="F3949" s="33">
        <v>121.22</v>
      </c>
      <c r="H3949">
        <f ca="1">IFERROR(VLOOKUP($B3949,OFFSET(Input!$A$1,0,MATCH(Index!H$6,Input!$1:$1,0)-1,10000,2),2,0),0)</f>
        <v>0</v>
      </c>
      <c r="I3949">
        <f ca="1">IFERROR(VLOOKUP($B3949,OFFSET(Input!$A$1,0,MATCH(Index!I$6,Input!$1:$1,0)-1,10000,2),2,0),0)</f>
        <v>0</v>
      </c>
      <c r="K3949">
        <f t="shared" ca="1" si="1585"/>
        <v>122.34024340151619</v>
      </c>
      <c r="L3949" s="30">
        <f t="shared" ca="1" si="1586"/>
        <v>143.47321079178005</v>
      </c>
      <c r="N3949">
        <f t="shared" ca="1" si="1596"/>
        <v>-9.3654888606285475E-4</v>
      </c>
      <c r="O3949">
        <f t="shared" ca="1" si="1597"/>
        <v>-1.6485331791491315E-3</v>
      </c>
      <c r="Q3949">
        <f t="shared" ca="1" si="1611"/>
        <v>2.9925519771837772E-2</v>
      </c>
      <c r="R3949">
        <f t="shared" ca="1" si="1609"/>
        <v>0.13956733066919888</v>
      </c>
      <c r="T3949">
        <f t="shared" ca="1" si="1623"/>
        <v>3.1024095520878807E-2</v>
      </c>
      <c r="U3949">
        <f t="shared" ca="1" si="1618"/>
        <v>0.11661278472290729</v>
      </c>
      <c r="W3949">
        <f t="shared" ca="1" si="1619"/>
        <v>-0.73769272831114452</v>
      </c>
      <c r="X3949">
        <f t="shared" ca="1" si="1620"/>
        <v>-0.20579763043454663</v>
      </c>
      <c r="Z3949">
        <f t="shared" ca="1" si="1631"/>
        <v>122.50359298862995</v>
      </c>
      <c r="AA3949">
        <f t="shared" ca="1" si="1631"/>
        <v>122.52007123645288</v>
      </c>
      <c r="AB3949">
        <f t="shared" ca="1" si="1631"/>
        <v>122.48651297904622</v>
      </c>
      <c r="AC3949">
        <f t="shared" ca="1" si="1632"/>
        <v>122.52007123645288</v>
      </c>
      <c r="AE3949">
        <f ca="1">IFERROR(VLOOKUP($B3949,OFFSET(Input!$A$1,0,MATCH(Index!AE$6&amp;" Index",Input!$1:$1,0)-1,10000,2),2,0),AE3948)</f>
        <v>15.43</v>
      </c>
      <c r="AF3949">
        <f t="shared" ca="1" si="1624"/>
        <v>13.715333333333335</v>
      </c>
      <c r="AG3949">
        <f t="shared" ca="1" si="1624"/>
        <v>13.964000000000002</v>
      </c>
      <c r="AH3949">
        <f t="shared" ca="1" si="1624"/>
        <v>14.332799999999999</v>
      </c>
      <c r="AI3949">
        <f t="shared" ca="1" si="1625"/>
        <v>14.332799999999999</v>
      </c>
      <c r="AK3949">
        <f t="shared" ca="1" si="1626"/>
        <v>-1</v>
      </c>
      <c r="AL3949">
        <f t="shared" ca="1" si="1627"/>
        <v>-1</v>
      </c>
      <c r="AN3949" t="str">
        <f t="shared" ca="1" si="1576"/>
        <v>Not Down</v>
      </c>
      <c r="AO3949" t="str">
        <f t="shared" ca="1" si="1595"/>
        <v>Not Up</v>
      </c>
      <c r="AQ3949">
        <f t="shared" ca="1" si="1574"/>
        <v>1</v>
      </c>
      <c r="AR3949">
        <f t="shared" ca="1" si="1575"/>
        <v>0</v>
      </c>
      <c r="AT3949">
        <f t="shared" ca="1" si="1614"/>
        <v>1</v>
      </c>
      <c r="AU3949">
        <f t="shared" ca="1" si="1615"/>
        <v>0</v>
      </c>
      <c r="AW3949" s="34">
        <f t="shared" ca="1" si="1578"/>
        <v>3.0253213935313283E-2</v>
      </c>
      <c r="AX3949" s="34">
        <f t="shared" ca="1" si="1579"/>
        <v>3.0870668453318522E-2</v>
      </c>
      <c r="AY3949" s="18">
        <f t="shared" ca="1" si="1628"/>
        <v>3.0870668453318522E-2</v>
      </c>
      <c r="BA3949" s="6">
        <f t="shared" ca="1" si="1621"/>
        <v>1.5</v>
      </c>
      <c r="BB3949">
        <f t="shared" ca="1" si="1622"/>
        <v>1.5</v>
      </c>
      <c r="BC3949" t="str">
        <f t="shared" ca="1" si="1633"/>
        <v>HYG UP Equity</v>
      </c>
      <c r="BD3949" t="str">
        <f t="shared" ca="1" si="1634"/>
        <v>HYG UP Equity</v>
      </c>
      <c r="BF3949">
        <f t="shared" ca="1" si="1629"/>
        <v>1</v>
      </c>
      <c r="BG3949">
        <f t="shared" ca="1" si="1630"/>
        <v>0</v>
      </c>
      <c r="BI3949">
        <f t="shared" ca="1" si="1607"/>
        <v>1</v>
      </c>
      <c r="BJ3949">
        <f t="shared" ca="1" si="1608"/>
        <v>0</v>
      </c>
      <c r="BL3949">
        <f t="shared" ca="1" si="1616"/>
        <v>12.164331383760061</v>
      </c>
      <c r="BM3949">
        <f t="shared" ca="1" si="1617"/>
        <v>0</v>
      </c>
      <c r="BN3949" s="9">
        <f t="shared" ca="1" si="1603"/>
        <v>1</v>
      </c>
      <c r="BO3949" s="9">
        <f t="shared" ca="1" si="1604"/>
        <v>0</v>
      </c>
      <c r="BP3949" s="9">
        <f t="shared" ca="1" si="1598"/>
        <v>1</v>
      </c>
      <c r="BQ3949" s="9">
        <f t="shared" ca="1" si="1599"/>
        <v>0</v>
      </c>
      <c r="BR3949">
        <f t="shared" ca="1" si="1610"/>
        <v>1488.187262305908</v>
      </c>
      <c r="BS3949">
        <f t="shared" ca="1" si="1601"/>
        <v>-9.3611046103447837E-4</v>
      </c>
      <c r="BT3949">
        <f t="shared" ca="1" si="1602"/>
        <v>1.8055555555555558E-5</v>
      </c>
      <c r="BU3949">
        <f t="shared" ca="1" si="1580"/>
        <v>0</v>
      </c>
      <c r="BV3949">
        <f t="shared" ca="1" si="1581"/>
        <v>0</v>
      </c>
      <c r="BW3949" s="35">
        <f ca="1">IFERROR(VLOOKUP($B3949,OFFSET(Input!$A$1,0,MATCH(Index!BW$6&amp;" Index",Input!$1:$1,0)-1,10000,2),2,0)/100,BW3948)</f>
        <v>1.7000000000000001E-2</v>
      </c>
      <c r="BX3949">
        <f t="shared" ca="1" si="1587"/>
        <v>3.0601860458642681E-2</v>
      </c>
      <c r="BY3949">
        <f t="shared" ca="1" si="1588"/>
        <v>1.5693261773662912E-2</v>
      </c>
      <c r="BZ3949">
        <f t="shared" ca="1" si="1589"/>
        <v>-2.667854501522695E-2</v>
      </c>
      <c r="CA3949">
        <f t="shared" ca="1" si="1590"/>
        <v>-1.586587663520461</v>
      </c>
      <c r="CB3949">
        <f t="shared" ca="1" si="1591"/>
        <v>0</v>
      </c>
      <c r="CC3949">
        <f t="shared" ca="1" si="1592"/>
        <v>-1.6595613307679935</v>
      </c>
      <c r="CD3949">
        <f t="shared" ca="1" si="1593"/>
        <v>1128.2552863729616</v>
      </c>
      <c r="CE3949">
        <v>1128.25528637295</v>
      </c>
      <c r="CF3949" t="b">
        <f t="shared" ca="1" si="1582"/>
        <v>1</v>
      </c>
    </row>
    <row r="3950" spans="2:84" x14ac:dyDescent="0.25">
      <c r="B3950" s="2">
        <v>43252</v>
      </c>
      <c r="C3950">
        <f t="shared" ca="1" si="1583"/>
        <v>1</v>
      </c>
      <c r="D3950">
        <f t="shared" ca="1" si="1584"/>
        <v>0</v>
      </c>
      <c r="E3950">
        <f ca="1">IF($B3950&lt;VLOOKUP(E$6&amp;" Equity",Param,4,0),"",IFERROR(VLOOKUP($B3950,OFFSET(Input!$A$1,0,MATCH(Index!E$6&amp;" Equity",Input!$1:$1,0)-1,10000,2),2,0),E3949))</f>
        <v>85.19</v>
      </c>
      <c r="F3950" s="33">
        <v>120.3</v>
      </c>
      <c r="H3950">
        <f ca="1">IFERROR(VLOOKUP($B3950,OFFSET(Input!$A$1,0,MATCH(Index!H$6,Input!$1:$1,0)-1,10000,2),2,0),0)</f>
        <v>0.38437100000000002</v>
      </c>
      <c r="I3950">
        <f ca="1">IFERROR(VLOOKUP($B3950,OFFSET(Input!$A$1,0,MATCH(Index!I$6,Input!$1:$1,0)-1,10000,2),2,0),0)</f>
        <v>0.28068900000000002</v>
      </c>
      <c r="K3950">
        <f t="shared" ca="1" si="1585"/>
        <v>122.61875588043627</v>
      </c>
      <c r="L3950" s="30">
        <f t="shared" ca="1" si="1586"/>
        <v>142.71653696019695</v>
      </c>
      <c r="N3950">
        <f t="shared" ca="1" si="1596"/>
        <v>2.2739527818852407E-3</v>
      </c>
      <c r="O3950">
        <f t="shared" ca="1" si="1597"/>
        <v>-5.2879294294402865E-3</v>
      </c>
      <c r="Q3950">
        <f t="shared" ca="1" si="1611"/>
        <v>3.1893844866582796E-2</v>
      </c>
      <c r="R3950">
        <f t="shared" ca="1" si="1609"/>
        <v>0.13977629365074609</v>
      </c>
      <c r="T3950">
        <f t="shared" ca="1" si="1623"/>
        <v>3.2054242283610992E-2</v>
      </c>
      <c r="U3950">
        <f t="shared" ca="1" si="1618"/>
        <v>0.11704275450452979</v>
      </c>
      <c r="W3950">
        <f t="shared" ca="1" si="1619"/>
        <v>-0.74235537798314244</v>
      </c>
      <c r="X3950">
        <f t="shared" ca="1" si="1620"/>
        <v>-0.2370769478798572</v>
      </c>
      <c r="Z3950">
        <f t="shared" ca="1" si="1631"/>
        <v>122.51568243425663</v>
      </c>
      <c r="AA3950">
        <f t="shared" ca="1" si="1631"/>
        <v>122.5354297515139</v>
      </c>
      <c r="AB3950">
        <f t="shared" ca="1" si="1631"/>
        <v>122.49437867566084</v>
      </c>
      <c r="AC3950">
        <f t="shared" ca="1" si="1632"/>
        <v>122.5354297515139</v>
      </c>
      <c r="AE3950">
        <f ca="1">IFERROR(VLOOKUP($B3950,OFFSET(Input!$A$1,0,MATCH(Index!AE$6&amp;" Index",Input!$1:$1,0)-1,10000,2),2,0),AE3949)</f>
        <v>13.46</v>
      </c>
      <c r="AF3950">
        <f t="shared" ca="1" si="1624"/>
        <v>13.730666666666668</v>
      </c>
      <c r="AG3950">
        <f t="shared" ca="1" si="1624"/>
        <v>13.841999999999999</v>
      </c>
      <c r="AH3950">
        <f t="shared" ca="1" si="1624"/>
        <v>14.221599999999999</v>
      </c>
      <c r="AI3950">
        <f t="shared" ca="1" si="1625"/>
        <v>14.221599999999999</v>
      </c>
      <c r="AK3950">
        <f t="shared" ca="1" si="1626"/>
        <v>-1</v>
      </c>
      <c r="AL3950">
        <f t="shared" ca="1" si="1627"/>
        <v>-1</v>
      </c>
      <c r="AN3950" t="str">
        <f t="shared" ca="1" si="1576"/>
        <v>Not Down</v>
      </c>
      <c r="AO3950" t="str">
        <f t="shared" ca="1" si="1595"/>
        <v>Not Up</v>
      </c>
      <c r="AQ3950">
        <f t="shared" ca="1" si="1574"/>
        <v>1</v>
      </c>
      <c r="AR3950">
        <f t="shared" ca="1" si="1575"/>
        <v>0</v>
      </c>
      <c r="AT3950">
        <f t="shared" ca="1" si="1614"/>
        <v>1</v>
      </c>
      <c r="AU3950">
        <f t="shared" ca="1" si="1615"/>
        <v>0</v>
      </c>
      <c r="AW3950" s="34">
        <f t="shared" ca="1" si="1578"/>
        <v>2.9925519771837772E-2</v>
      </c>
      <c r="AX3950" s="34">
        <f t="shared" ca="1" si="1579"/>
        <v>3.1024095520878807E-2</v>
      </c>
      <c r="AY3950" s="18">
        <f t="shared" ca="1" si="1628"/>
        <v>3.1024095520878807E-2</v>
      </c>
      <c r="BA3950" s="6">
        <f t="shared" ca="1" si="1621"/>
        <v>1.5</v>
      </c>
      <c r="BB3950">
        <f t="shared" ca="1" si="1622"/>
        <v>1.5</v>
      </c>
      <c r="BC3950" t="str">
        <f t="shared" ca="1" si="1633"/>
        <v>HYG UP Equity</v>
      </c>
      <c r="BD3950" t="str">
        <f t="shared" ca="1" si="1634"/>
        <v>HYG UP Equity</v>
      </c>
      <c r="BF3950">
        <f t="shared" ca="1" si="1629"/>
        <v>1</v>
      </c>
      <c r="BG3950">
        <f t="shared" ca="1" si="1630"/>
        <v>0</v>
      </c>
      <c r="BI3950">
        <f t="shared" ca="1" si="1607"/>
        <v>1</v>
      </c>
      <c r="BJ3950">
        <f t="shared" ca="1" si="1608"/>
        <v>0</v>
      </c>
      <c r="BL3950">
        <f t="shared" ca="1" si="1616"/>
        <v>12.164331383760063</v>
      </c>
      <c r="BM3950">
        <f t="shared" ca="1" si="1617"/>
        <v>0</v>
      </c>
      <c r="BN3950" s="9">
        <f t="shared" ca="1" si="1603"/>
        <v>0.99999999999999989</v>
      </c>
      <c r="BO3950" s="9">
        <f t="shared" ca="1" si="1604"/>
        <v>0</v>
      </c>
      <c r="BP3950" s="9">
        <f t="shared" ca="1" si="1598"/>
        <v>1</v>
      </c>
      <c r="BQ3950" s="9">
        <f t="shared" ca="1" si="1599"/>
        <v>0</v>
      </c>
      <c r="BR3950">
        <f t="shared" ca="1" si="1610"/>
        <v>1491.5751803940045</v>
      </c>
      <c r="BS3950">
        <f t="shared" ca="1" si="1601"/>
        <v>2.2765401733428892E-3</v>
      </c>
      <c r="BT3950">
        <f t="shared" ca="1" si="1602"/>
        <v>1.8055555555555555E-5</v>
      </c>
      <c r="BU3950">
        <f t="shared" ca="1" si="1580"/>
        <v>4.4408920985006264E-20</v>
      </c>
      <c r="BV3950">
        <f t="shared" ca="1" si="1581"/>
        <v>0</v>
      </c>
      <c r="BW3950" s="35">
        <f ca="1">IFERROR(VLOOKUP($B3950,OFFSET(Input!$A$1,0,MATCH(Index!BW$6&amp;" Index",Input!$1:$1,0)-1,10000,2),2,0)/100,BW3949)</f>
        <v>1.7000000000000001E-2</v>
      </c>
      <c r="BX3950">
        <f t="shared" ca="1" si="1587"/>
        <v>3.0556914005934376E-2</v>
      </c>
      <c r="BY3950">
        <f t="shared" ca="1" si="1588"/>
        <v>1.5670212310735579E-2</v>
      </c>
      <c r="BZ3950">
        <f t="shared" ca="1" si="1589"/>
        <v>-2.6639360928250484E-2</v>
      </c>
      <c r="CA3950">
        <f t="shared" ca="1" si="1590"/>
        <v>3.8527777278217998</v>
      </c>
      <c r="CB3950">
        <f t="shared" ca="1" si="1591"/>
        <v>5.0104599863452467E-17</v>
      </c>
      <c r="CC3950">
        <f t="shared" ca="1" si="1592"/>
        <v>3.7799112405768791</v>
      </c>
      <c r="CD3950">
        <f t="shared" ca="1" si="1593"/>
        <v>1132.0351976135385</v>
      </c>
      <c r="CE3950">
        <v>1132.03519761352</v>
      </c>
      <c r="CF3950" t="b">
        <f t="shared" ca="1" si="1582"/>
        <v>1</v>
      </c>
    </row>
    <row r="3951" spans="2:84" x14ac:dyDescent="0.25">
      <c r="B3951" s="2">
        <v>43255</v>
      </c>
      <c r="C3951">
        <f t="shared" ca="1" si="1583"/>
        <v>0</v>
      </c>
      <c r="D3951">
        <f t="shared" ca="1" si="1584"/>
        <v>1</v>
      </c>
      <c r="E3951">
        <f ca="1">IF($B3951&lt;VLOOKUP(E$6&amp;" Equity",Param,4,0),"",IFERROR(VLOOKUP($B3951,OFFSET(Input!$A$1,0,MATCH(Index!E$6&amp;" Equity",Input!$1:$1,0)-1,10000,2),2,0),E3950))</f>
        <v>85.37</v>
      </c>
      <c r="F3951" s="33">
        <v>119.43</v>
      </c>
      <c r="H3951">
        <f ca="1">IFERROR(VLOOKUP($B3951,OFFSET(Input!$A$1,0,MATCH(Index!H$6,Input!$1:$1,0)-1,10000,2),2,0),0)</f>
        <v>0</v>
      </c>
      <c r="I3951">
        <f ca="1">IFERROR(VLOOKUP($B3951,OFFSET(Input!$A$1,0,MATCH(Index!I$6,Input!$1:$1,0)-1,10000,2),2,0),0)</f>
        <v>0</v>
      </c>
      <c r="K3951">
        <f t="shared" ca="1" si="1585"/>
        <v>122.87783999897694</v>
      </c>
      <c r="L3951" s="30">
        <f t="shared" ca="1" si="1586"/>
        <v>141.68442235375164</v>
      </c>
      <c r="N3951">
        <f t="shared" ca="1" si="1596"/>
        <v>2.1106949674660636E-3</v>
      </c>
      <c r="O3951">
        <f t="shared" ca="1" si="1597"/>
        <v>-7.2581973002975621E-3</v>
      </c>
      <c r="Q3951">
        <f t="shared" ca="1" si="1611"/>
        <v>3.3189241886869482E-2</v>
      </c>
      <c r="R3951">
        <f t="shared" ca="1" si="1609"/>
        <v>0.1378945525610196</v>
      </c>
      <c r="T3951">
        <f t="shared" ca="1" si="1623"/>
        <v>3.2823572074040741E-2</v>
      </c>
      <c r="U3951">
        <f t="shared" ca="1" si="1618"/>
        <v>0.11972433077485418</v>
      </c>
      <c r="W3951">
        <f t="shared" ca="1" si="1619"/>
        <v>-0.75777634456995902</v>
      </c>
      <c r="X3951">
        <f t="shared" ca="1" si="1620"/>
        <v>-0.27886513084169068</v>
      </c>
      <c r="Z3951">
        <f t="shared" ca="1" si="1631"/>
        <v>122.56657631177264</v>
      </c>
      <c r="AA3951">
        <f t="shared" ca="1" si="1631"/>
        <v>122.55944379915688</v>
      </c>
      <c r="AB3951">
        <f t="shared" ca="1" si="1631"/>
        <v>122.51489066687191</v>
      </c>
      <c r="AC3951">
        <f t="shared" ca="1" si="1632"/>
        <v>122.55944379915688</v>
      </c>
      <c r="AE3951">
        <f ca="1">IFERROR(VLOOKUP($B3951,OFFSET(Input!$A$1,0,MATCH(Index!AE$6&amp;" Index",Input!$1:$1,0)-1,10000,2),2,0),AE3950)</f>
        <v>12.74</v>
      </c>
      <c r="AF3951">
        <f t="shared" ca="1" si="1624"/>
        <v>13.73666666666667</v>
      </c>
      <c r="AG3951">
        <f t="shared" ca="1" si="1624"/>
        <v>13.740500000000001</v>
      </c>
      <c r="AH3951">
        <f t="shared" ca="1" si="1624"/>
        <v>14.114800000000001</v>
      </c>
      <c r="AI3951">
        <f t="shared" ca="1" si="1625"/>
        <v>14.114800000000001</v>
      </c>
      <c r="AK3951">
        <f t="shared" ca="1" si="1626"/>
        <v>1</v>
      </c>
      <c r="AL3951">
        <f t="shared" ca="1" si="1627"/>
        <v>-1</v>
      </c>
      <c r="AN3951" t="str">
        <f t="shared" ca="1" si="1576"/>
        <v>Not Down</v>
      </c>
      <c r="AO3951" t="str">
        <f t="shared" ca="1" si="1595"/>
        <v>Not Up</v>
      </c>
      <c r="AQ3951">
        <f t="shared" ca="1" si="1574"/>
        <v>1</v>
      </c>
      <c r="AR3951">
        <f t="shared" ca="1" si="1575"/>
        <v>0</v>
      </c>
      <c r="AT3951">
        <f t="shared" ca="1" si="1614"/>
        <v>1</v>
      </c>
      <c r="AU3951">
        <f t="shared" ca="1" si="1615"/>
        <v>0</v>
      </c>
      <c r="AW3951" s="34">
        <f t="shared" ca="1" si="1578"/>
        <v>3.1893844866582796E-2</v>
      </c>
      <c r="AX3951" s="34">
        <f t="shared" ca="1" si="1579"/>
        <v>3.2054242283610992E-2</v>
      </c>
      <c r="AY3951" s="18">
        <f t="shared" ca="1" si="1628"/>
        <v>3.2054242283610992E-2</v>
      </c>
      <c r="BA3951" s="6">
        <f t="shared" ca="1" si="1621"/>
        <v>1.5</v>
      </c>
      <c r="BB3951">
        <f t="shared" ca="1" si="1622"/>
        <v>1.5</v>
      </c>
      <c r="BC3951" t="str">
        <f t="shared" ca="1" si="1633"/>
        <v>HYG UP Equity</v>
      </c>
      <c r="BD3951" t="str">
        <f t="shared" ca="1" si="1634"/>
        <v>HYG UP Equity</v>
      </c>
      <c r="BF3951">
        <f t="shared" ca="1" si="1629"/>
        <v>1</v>
      </c>
      <c r="BG3951">
        <f t="shared" ca="1" si="1630"/>
        <v>0</v>
      </c>
      <c r="BI3951">
        <f t="shared" ca="1" si="1607"/>
        <v>1</v>
      </c>
      <c r="BJ3951">
        <f t="shared" ca="1" si="1608"/>
        <v>0</v>
      </c>
      <c r="BL3951">
        <f t="shared" ca="1" si="1616"/>
        <v>12.164331383760063</v>
      </c>
      <c r="BM3951">
        <f t="shared" ca="1" si="1617"/>
        <v>0</v>
      </c>
      <c r="BN3951" s="9">
        <f t="shared" ca="1" si="1603"/>
        <v>0.99999999999999989</v>
      </c>
      <c r="BO3951" s="9">
        <f t="shared" ca="1" si="1604"/>
        <v>0</v>
      </c>
      <c r="BP3951" s="9">
        <f t="shared" ca="1" si="1598"/>
        <v>0.99999999999999989</v>
      </c>
      <c r="BQ3951" s="9">
        <f t="shared" ca="1" si="1599"/>
        <v>0</v>
      </c>
      <c r="BR3951">
        <f t="shared" ca="1" si="1610"/>
        <v>1494.7267654682028</v>
      </c>
      <c r="BS3951">
        <f t="shared" ca="1" si="1601"/>
        <v>2.1129240521189363E-3</v>
      </c>
      <c r="BT3951">
        <f t="shared" ca="1" si="1602"/>
        <v>5.4166666666666664E-5</v>
      </c>
      <c r="BU3951">
        <f t="shared" ca="1" si="1580"/>
        <v>0</v>
      </c>
      <c r="BV3951">
        <f t="shared" ca="1" si="1581"/>
        <v>0</v>
      </c>
      <c r="BW3951" s="35">
        <f ca="1">IFERROR(VLOOKUP($B3951,OFFSET(Input!$A$1,0,MATCH(Index!BW$6&amp;" Index",Input!$1:$1,0)-1,10000,2),2,0)/100,BW3950)</f>
        <v>1.7000000000000001E-2</v>
      </c>
      <c r="BX3951">
        <f t="shared" ca="1" si="1587"/>
        <v>9.1977859806100001E-2</v>
      </c>
      <c r="BY3951">
        <f t="shared" ca="1" si="1588"/>
        <v>4.7168133233897437E-2</v>
      </c>
      <c r="BZ3951">
        <f t="shared" ca="1" si="1589"/>
        <v>-8.0185826497625651E-2</v>
      </c>
      <c r="CA3951">
        <f t="shared" ca="1" si="1590"/>
        <v>3.5878565953242876</v>
      </c>
      <c r="CB3951">
        <f t="shared" ca="1" si="1591"/>
        <v>0</v>
      </c>
      <c r="CC3951">
        <f t="shared" ca="1" si="1592"/>
        <v>3.3685247757866645</v>
      </c>
      <c r="CD3951">
        <f t="shared" ca="1" si="1593"/>
        <v>1135.4037223893251</v>
      </c>
      <c r="CE3951">
        <v>1135.4037223893099</v>
      </c>
      <c r="CF3951" t="b">
        <f t="shared" ca="1" si="1582"/>
        <v>1</v>
      </c>
    </row>
    <row r="3952" spans="2:84" x14ac:dyDescent="0.25">
      <c r="B3952" s="2">
        <v>43256</v>
      </c>
      <c r="C3952">
        <f t="shared" ca="1" si="1583"/>
        <v>0</v>
      </c>
      <c r="D3952">
        <f t="shared" ca="1" si="1584"/>
        <v>2</v>
      </c>
      <c r="E3952">
        <f ca="1">IF($B3952&lt;VLOOKUP(E$6&amp;" Equity",Param,4,0),"",IFERROR(VLOOKUP($B3952,OFFSET(Input!$A$1,0,MATCH(Index!E$6&amp;" Equity",Input!$1:$1,0)-1,10000,2),2,0),E3951))</f>
        <v>85.47</v>
      </c>
      <c r="F3952" s="33">
        <v>119.71</v>
      </c>
      <c r="H3952">
        <f ca="1">IFERROR(VLOOKUP($B3952,OFFSET(Input!$A$1,0,MATCH(Index!H$6,Input!$1:$1,0)-1,10000,2),2,0),0)</f>
        <v>0</v>
      </c>
      <c r="I3952">
        <f ca="1">IFERROR(VLOOKUP($B3952,OFFSET(Input!$A$1,0,MATCH(Index!I$6,Input!$1:$1,0)-1,10000,2),2,0),0)</f>
        <v>0</v>
      </c>
      <c r="K3952">
        <f t="shared" ca="1" si="1585"/>
        <v>123.0217756203884</v>
      </c>
      <c r="L3952" s="30">
        <f t="shared" ca="1" si="1586"/>
        <v>142.01659716961908</v>
      </c>
      <c r="N3952">
        <f t="shared" ca="1" si="1596"/>
        <v>1.1706861557114309E-3</v>
      </c>
      <c r="O3952">
        <f t="shared" ca="1" si="1597"/>
        <v>2.3417255829428847E-3</v>
      </c>
      <c r="Q3952">
        <f t="shared" ca="1" si="1611"/>
        <v>3.2960220650062232E-2</v>
      </c>
      <c r="R3952">
        <f t="shared" ca="1" si="1609"/>
        <v>0.13837086476324664</v>
      </c>
      <c r="T3952">
        <f t="shared" ca="1" si="1623"/>
        <v>3.2918290408435365E-2</v>
      </c>
      <c r="U3952">
        <f t="shared" ca="1" si="1618"/>
        <v>0.11987840650420788</v>
      </c>
      <c r="W3952">
        <f t="shared" ca="1" si="1619"/>
        <v>-0.7492381663977965</v>
      </c>
      <c r="X3952">
        <f t="shared" ca="1" si="1620"/>
        <v>-0.26417560938825918</v>
      </c>
      <c r="Z3952">
        <f t="shared" ca="1" si="1631"/>
        <v>122.61466905804939</v>
      </c>
      <c r="AA3952">
        <f t="shared" ca="1" si="1631"/>
        <v>122.58492306341027</v>
      </c>
      <c r="AB3952">
        <f t="shared" ca="1" si="1631"/>
        <v>122.54458447772167</v>
      </c>
      <c r="AC3952">
        <f t="shared" ca="1" si="1632"/>
        <v>122.58492306341027</v>
      </c>
      <c r="AE3952">
        <f ca="1">IFERROR(VLOOKUP($B3952,OFFSET(Input!$A$1,0,MATCH(Index!AE$6&amp;" Index",Input!$1:$1,0)-1,10000,2),2,0),AE3951)</f>
        <v>12.4</v>
      </c>
      <c r="AF3952">
        <f t="shared" ca="1" si="1624"/>
        <v>13.701333333333336</v>
      </c>
      <c r="AG3952">
        <f t="shared" ca="1" si="1624"/>
        <v>13.622999999999999</v>
      </c>
      <c r="AH3952">
        <f t="shared" ca="1" si="1624"/>
        <v>13.973599999999999</v>
      </c>
      <c r="AI3952">
        <f t="shared" ca="1" si="1625"/>
        <v>13.973599999999999</v>
      </c>
      <c r="AK3952">
        <f t="shared" ca="1" si="1626"/>
        <v>1</v>
      </c>
      <c r="AL3952">
        <f t="shared" ca="1" si="1627"/>
        <v>-1</v>
      </c>
      <c r="AN3952" t="str">
        <f t="shared" ca="1" si="1576"/>
        <v>Not Down</v>
      </c>
      <c r="AO3952" t="str">
        <f t="shared" ca="1" si="1595"/>
        <v>Not Up</v>
      </c>
      <c r="AQ3952">
        <f t="shared" ca="1" si="1574"/>
        <v>1</v>
      </c>
      <c r="AR3952">
        <f t="shared" ca="1" si="1575"/>
        <v>0</v>
      </c>
      <c r="AT3952">
        <f t="shared" ca="1" si="1614"/>
        <v>1</v>
      </c>
      <c r="AU3952">
        <f t="shared" ca="1" si="1615"/>
        <v>0</v>
      </c>
      <c r="AW3952" s="34">
        <f t="shared" ca="1" si="1578"/>
        <v>3.3189241886869482E-2</v>
      </c>
      <c r="AX3952" s="34">
        <f t="shared" ca="1" si="1579"/>
        <v>3.2823572074040741E-2</v>
      </c>
      <c r="AY3952" s="18">
        <f t="shared" ca="1" si="1628"/>
        <v>3.3189241886869482E-2</v>
      </c>
      <c r="BA3952" s="6">
        <f t="shared" ca="1" si="1621"/>
        <v>1.5</v>
      </c>
      <c r="BB3952">
        <f t="shared" ca="1" si="1622"/>
        <v>1.5</v>
      </c>
      <c r="BC3952" t="str">
        <f t="shared" ca="1" si="1633"/>
        <v>HYG UP Equity</v>
      </c>
      <c r="BD3952" t="str">
        <f t="shared" ca="1" si="1634"/>
        <v>HYG UP Equity</v>
      </c>
      <c r="BF3952">
        <f t="shared" ca="1" si="1629"/>
        <v>1</v>
      </c>
      <c r="BG3952">
        <f t="shared" ca="1" si="1630"/>
        <v>0</v>
      </c>
      <c r="BI3952">
        <f t="shared" ca="1" si="1607"/>
        <v>1</v>
      </c>
      <c r="BJ3952">
        <f t="shared" ca="1" si="1608"/>
        <v>0</v>
      </c>
      <c r="BL3952">
        <f t="shared" ca="1" si="1616"/>
        <v>12.164331383760063</v>
      </c>
      <c r="BM3952">
        <f t="shared" ca="1" si="1617"/>
        <v>0</v>
      </c>
      <c r="BN3952" s="9">
        <f t="shared" ca="1" si="1603"/>
        <v>1</v>
      </c>
      <c r="BO3952" s="9">
        <f t="shared" ca="1" si="1604"/>
        <v>0</v>
      </c>
      <c r="BP3952" s="9">
        <f t="shared" ca="1" si="1598"/>
        <v>1</v>
      </c>
      <c r="BQ3952" s="9">
        <f t="shared" ca="1" si="1599"/>
        <v>0</v>
      </c>
      <c r="BR3952">
        <f t="shared" ca="1" si="1610"/>
        <v>1496.4776460649791</v>
      </c>
      <c r="BS3952">
        <f t="shared" ca="1" si="1601"/>
        <v>1.1713716762327131E-3</v>
      </c>
      <c r="BT3952">
        <f t="shared" ca="1" si="1602"/>
        <v>1.8055555555555558E-5</v>
      </c>
      <c r="BU3952">
        <f t="shared" ca="1" si="1580"/>
        <v>0</v>
      </c>
      <c r="BV3952">
        <f t="shared" ca="1" si="1581"/>
        <v>0</v>
      </c>
      <c r="BW3952" s="35">
        <f ca="1">IFERROR(VLOOKUP($B3952,OFFSET(Input!$A$1,0,MATCH(Index!BW$6&amp;" Index",Input!$1:$1,0)-1,10000,2),2,0)/100,BW3951)</f>
        <v>1.7000000000000001E-2</v>
      </c>
      <c r="BX3952">
        <f t="shared" ca="1" si="1587"/>
        <v>3.0750517481377561E-2</v>
      </c>
      <c r="BY3952">
        <f t="shared" ca="1" si="1588"/>
        <v>1.5769496144296184E-2</v>
      </c>
      <c r="BZ3952">
        <f t="shared" ca="1" si="1589"/>
        <v>-2.6808143445303512E-2</v>
      </c>
      <c r="CA3952">
        <f t="shared" ca="1" si="1590"/>
        <v>1.9949696422440688</v>
      </c>
      <c r="CB3952">
        <f t="shared" ca="1" si="1591"/>
        <v>0</v>
      </c>
      <c r="CC3952">
        <f t="shared" ca="1" si="1592"/>
        <v>1.9216414851730914</v>
      </c>
      <c r="CD3952">
        <f t="shared" ca="1" si="1593"/>
        <v>1137.3253638744982</v>
      </c>
      <c r="CE3952">
        <v>1137.32536387448</v>
      </c>
      <c r="CF3952" t="b">
        <f t="shared" ca="1" si="1582"/>
        <v>1</v>
      </c>
    </row>
    <row r="3953" spans="2:84" x14ac:dyDescent="0.25">
      <c r="B3953" s="2">
        <v>43257</v>
      </c>
      <c r="C3953">
        <f t="shared" ca="1" si="1583"/>
        <v>0</v>
      </c>
      <c r="D3953">
        <f t="shared" ca="1" si="1584"/>
        <v>3</v>
      </c>
      <c r="E3953">
        <f ca="1">IF($B3953&lt;VLOOKUP(E$6&amp;" Equity",Param,4,0),"",IFERROR(VLOOKUP($B3953,OFFSET(Input!$A$1,0,MATCH(Index!E$6&amp;" Equity",Input!$1:$1,0)-1,10000,2),2,0),E3952))</f>
        <v>85.68</v>
      </c>
      <c r="F3953" s="33">
        <v>118.74</v>
      </c>
      <c r="H3953">
        <f ca="1">IFERROR(VLOOKUP($B3953,OFFSET(Input!$A$1,0,MATCH(Index!H$6,Input!$1:$1,0)-1,10000,2),2,0),0)</f>
        <v>0</v>
      </c>
      <c r="I3953">
        <f ca="1">IFERROR(VLOOKUP($B3953,OFFSET(Input!$A$1,0,MATCH(Index!I$6,Input!$1:$1,0)-1,10000,2),2,0),0)</f>
        <v>0</v>
      </c>
      <c r="K3953">
        <f t="shared" ca="1" si="1585"/>
        <v>123.32404042535251</v>
      </c>
      <c r="L3953" s="30">
        <f t="shared" ca="1" si="1586"/>
        <v>140.86584870036396</v>
      </c>
      <c r="N3953">
        <f t="shared" ca="1" si="1596"/>
        <v>2.453988961566787E-3</v>
      </c>
      <c r="O3953">
        <f t="shared" ca="1" si="1597"/>
        <v>-8.1359224207490817E-3</v>
      </c>
      <c r="Q3953">
        <f t="shared" ca="1" si="1611"/>
        <v>3.501052172994179E-2</v>
      </c>
      <c r="R3953">
        <f t="shared" ca="1" si="1609"/>
        <v>0.14406631740107398</v>
      </c>
      <c r="T3953">
        <f t="shared" ca="1" si="1623"/>
        <v>3.3620209817409707E-2</v>
      </c>
      <c r="U3953">
        <f t="shared" ca="1" si="1618"/>
        <v>0.12326416596030074</v>
      </c>
      <c r="W3953">
        <f t="shared" ca="1" si="1619"/>
        <v>-0.77184434720756967</v>
      </c>
      <c r="X3953">
        <f t="shared" ca="1" si="1620"/>
        <v>-0.31654444636301271</v>
      </c>
      <c r="Z3953">
        <f t="shared" ca="1" si="1631"/>
        <v>122.68439093813234</v>
      </c>
      <c r="AA3953">
        <f t="shared" ca="1" si="1631"/>
        <v>122.6348293601596</v>
      </c>
      <c r="AB3953">
        <f t="shared" ca="1" si="1631"/>
        <v>122.5827900457831</v>
      </c>
      <c r="AC3953">
        <f t="shared" ca="1" si="1632"/>
        <v>122.6348293601596</v>
      </c>
      <c r="AE3953">
        <f ca="1">IFERROR(VLOOKUP($B3953,OFFSET(Input!$A$1,0,MATCH(Index!AE$6&amp;" Index",Input!$1:$1,0)-1,10000,2),2,0),AE3952)</f>
        <v>11.64</v>
      </c>
      <c r="AF3953">
        <f t="shared" ca="1" si="1624"/>
        <v>13.502000000000002</v>
      </c>
      <c r="AG3953">
        <f t="shared" ca="1" si="1624"/>
        <v>13.469500000000002</v>
      </c>
      <c r="AH3953">
        <f t="shared" ca="1" si="1624"/>
        <v>13.819599999999998</v>
      </c>
      <c r="AI3953">
        <f t="shared" ca="1" si="1625"/>
        <v>13.819599999999998</v>
      </c>
      <c r="AK3953">
        <f t="shared" ca="1" si="1626"/>
        <v>1</v>
      </c>
      <c r="AL3953">
        <f t="shared" ca="1" si="1627"/>
        <v>-1</v>
      </c>
      <c r="AN3953" t="str">
        <f t="shared" ca="1" si="1576"/>
        <v>Not Down</v>
      </c>
      <c r="AO3953" t="str">
        <f t="shared" ca="1" si="1595"/>
        <v>Not Up</v>
      </c>
      <c r="AQ3953">
        <f t="shared" ref="AQ3953:AQ4016" ca="1" si="1635">IF($C3953=1,IF(AND(AN3953="Not Down",AO3953="Not Up"),1,0),AQ3952)</f>
        <v>1</v>
      </c>
      <c r="AR3953">
        <f t="shared" ref="AR3953:AR4016" ca="1" si="1636">IF($C3953=1,IF(AND(AN3953="Not Down",AO3953="Not Up"),0,1),AR3952)</f>
        <v>0</v>
      </c>
      <c r="AT3953">
        <f t="shared" ca="1" si="1614"/>
        <v>1</v>
      </c>
      <c r="AU3953">
        <f t="shared" ca="1" si="1615"/>
        <v>0</v>
      </c>
      <c r="AW3953" s="34">
        <f t="shared" ca="1" si="1578"/>
        <v>3.2960220650062232E-2</v>
      </c>
      <c r="AX3953" s="34">
        <f t="shared" ca="1" si="1579"/>
        <v>3.2918290408435365E-2</v>
      </c>
      <c r="AY3953" s="18">
        <f t="shared" ca="1" si="1628"/>
        <v>3.2960220650062232E-2</v>
      </c>
      <c r="BA3953" s="6">
        <f t="shared" ca="1" si="1621"/>
        <v>1.5</v>
      </c>
      <c r="BB3953">
        <f t="shared" ca="1" si="1622"/>
        <v>1.5</v>
      </c>
      <c r="BC3953" t="str">
        <f t="shared" ca="1" si="1633"/>
        <v>HYG UP Equity</v>
      </c>
      <c r="BD3953" t="str">
        <f t="shared" ca="1" si="1634"/>
        <v>HYG UP Equity</v>
      </c>
      <c r="BF3953">
        <f t="shared" ca="1" si="1629"/>
        <v>1</v>
      </c>
      <c r="BG3953">
        <f t="shared" ca="1" si="1630"/>
        <v>0</v>
      </c>
      <c r="BI3953">
        <f t="shared" ca="1" si="1607"/>
        <v>1</v>
      </c>
      <c r="BJ3953">
        <f t="shared" ca="1" si="1608"/>
        <v>0</v>
      </c>
      <c r="BL3953">
        <f t="shared" ca="1" si="1616"/>
        <v>12.164331383760063</v>
      </c>
      <c r="BM3953">
        <f t="shared" ca="1" si="1617"/>
        <v>0</v>
      </c>
      <c r="BN3953" s="9">
        <f t="shared" ca="1" si="1603"/>
        <v>1</v>
      </c>
      <c r="BO3953" s="9">
        <f t="shared" ca="1" si="1604"/>
        <v>0</v>
      </c>
      <c r="BP3953" s="9">
        <f t="shared" ca="1" si="1598"/>
        <v>1</v>
      </c>
      <c r="BQ3953" s="9">
        <f t="shared" ca="1" si="1599"/>
        <v>0</v>
      </c>
      <c r="BR3953">
        <f t="shared" ca="1" si="1610"/>
        <v>1500.1544953182101</v>
      </c>
      <c r="BS3953">
        <f t="shared" ca="1" si="1601"/>
        <v>2.4570024570025328E-3</v>
      </c>
      <c r="BT3953">
        <f t="shared" ca="1" si="1602"/>
        <v>1.8055555555555558E-5</v>
      </c>
      <c r="BU3953">
        <f t="shared" ca="1" si="1580"/>
        <v>0</v>
      </c>
      <c r="BV3953">
        <f t="shared" ca="1" si="1581"/>
        <v>0</v>
      </c>
      <c r="BW3953" s="35">
        <f ca="1">IFERROR(VLOOKUP($B3953,OFFSET(Input!$A$1,0,MATCH(Index!BW$6&amp;" Index",Input!$1:$1,0)-1,10000,2),2,0)/100,BW3952)</f>
        <v>1.7000000000000001E-2</v>
      </c>
      <c r="BX3953">
        <f t="shared" ca="1" si="1587"/>
        <v>3.0802561938267664E-2</v>
      </c>
      <c r="BY3953">
        <f t="shared" ca="1" si="1588"/>
        <v>1.5796185609368033E-2</v>
      </c>
      <c r="BZ3953">
        <f t="shared" ca="1" si="1589"/>
        <v>-2.6853515535925656E-2</v>
      </c>
      <c r="CA3953">
        <f t="shared" ca="1" si="1590"/>
        <v>4.1916168201764119</v>
      </c>
      <c r="CB3953">
        <f t="shared" ca="1" si="1591"/>
        <v>0</v>
      </c>
      <c r="CC3953">
        <f t="shared" ca="1" si="1592"/>
        <v>4.1181645570928502</v>
      </c>
      <c r="CD3953">
        <f t="shared" ca="1" si="1593"/>
        <v>1141.4435284315909</v>
      </c>
      <c r="CE3953">
        <v>1141.44352843157</v>
      </c>
      <c r="CF3953" t="b">
        <f t="shared" ca="1" si="1582"/>
        <v>1</v>
      </c>
    </row>
    <row r="3954" spans="2:84" x14ac:dyDescent="0.25">
      <c r="B3954" s="2">
        <v>43258</v>
      </c>
      <c r="C3954">
        <f t="shared" ca="1" si="1583"/>
        <v>0</v>
      </c>
      <c r="D3954">
        <f t="shared" ca="1" si="1584"/>
        <v>4</v>
      </c>
      <c r="E3954">
        <f ca="1">IF($B3954&lt;VLOOKUP(E$6&amp;" Equity",Param,4,0),"",IFERROR(VLOOKUP($B3954,OFFSET(Input!$A$1,0,MATCH(Index!E$6&amp;" Equity",Input!$1:$1,0)-1,10000,2),2,0),E3953))</f>
        <v>85.71</v>
      </c>
      <c r="F3954" s="33">
        <v>119.89</v>
      </c>
      <c r="H3954">
        <f ca="1">IFERROR(VLOOKUP($B3954,OFFSET(Input!$A$1,0,MATCH(Index!H$6,Input!$1:$1,0)-1,10000,2),2,0),0)</f>
        <v>0</v>
      </c>
      <c r="I3954">
        <f ca="1">IFERROR(VLOOKUP($B3954,OFFSET(Input!$A$1,0,MATCH(Index!I$6,Input!$1:$1,0)-1,10000,2),2,0),0)</f>
        <v>0</v>
      </c>
      <c r="K3954">
        <f t="shared" ca="1" si="1585"/>
        <v>123.36722111177592</v>
      </c>
      <c r="L3954" s="30">
        <f t="shared" ca="1" si="1586"/>
        <v>142.23013812267672</v>
      </c>
      <c r="N3954">
        <f t="shared" ca="1" si="1596"/>
        <v>3.5007877129784393E-4</v>
      </c>
      <c r="O3954">
        <f t="shared" ca="1" si="1597"/>
        <v>9.6384268770328997E-3</v>
      </c>
      <c r="Q3954">
        <f t="shared" ca="1" si="1611"/>
        <v>3.481348898968472E-2</v>
      </c>
      <c r="R3954">
        <f t="shared" ca="1" si="1609"/>
        <v>0.14757282966837329</v>
      </c>
      <c r="T3954">
        <f t="shared" ca="1" si="1623"/>
        <v>3.3136573770132252E-2</v>
      </c>
      <c r="U3954">
        <f t="shared" ca="1" si="1618"/>
        <v>0.12613879459223959</v>
      </c>
      <c r="W3954">
        <f t="shared" ca="1" si="1619"/>
        <v>-0.77022647766243801</v>
      </c>
      <c r="X3954">
        <f t="shared" ca="1" si="1620"/>
        <v>-0.27403726298025805</v>
      </c>
      <c r="Z3954">
        <f t="shared" ca="1" si="1631"/>
        <v>122.74840064905243</v>
      </c>
      <c r="AA3954">
        <f t="shared" ca="1" si="1631"/>
        <v>122.67686445342488</v>
      </c>
      <c r="AB3954">
        <f t="shared" ca="1" si="1631"/>
        <v>122.62444231063949</v>
      </c>
      <c r="AC3954">
        <f t="shared" ca="1" si="1632"/>
        <v>122.67686445342488</v>
      </c>
      <c r="AE3954">
        <f ca="1">IFERROR(VLOOKUP($B3954,OFFSET(Input!$A$1,0,MATCH(Index!AE$6&amp;" Index",Input!$1:$1,0)-1,10000,2),2,0),AE3953)</f>
        <v>12.13</v>
      </c>
      <c r="AF3954">
        <f t="shared" ca="1" si="1624"/>
        <v>13.416</v>
      </c>
      <c r="AG3954">
        <f t="shared" ca="1" si="1624"/>
        <v>13.405000000000001</v>
      </c>
      <c r="AH3954">
        <f t="shared" ca="1" si="1624"/>
        <v>13.665999999999999</v>
      </c>
      <c r="AI3954">
        <f t="shared" ca="1" si="1625"/>
        <v>13.665999999999999</v>
      </c>
      <c r="AK3954">
        <f t="shared" ca="1" si="1626"/>
        <v>1</v>
      </c>
      <c r="AL3954">
        <f t="shared" ca="1" si="1627"/>
        <v>-1</v>
      </c>
      <c r="AN3954" t="str">
        <f t="shared" ref="AN3954:AN4017" ca="1" si="1637">IF($C3954=1,IF(SUM(AK3940:AK3954)=-15,"Down","Not Down"),AN3953)</f>
        <v>Not Down</v>
      </c>
      <c r="AO3954" t="str">
        <f t="shared" ca="1" si="1595"/>
        <v>Not Up</v>
      </c>
      <c r="AQ3954">
        <f t="shared" ca="1" si="1635"/>
        <v>1</v>
      </c>
      <c r="AR3954">
        <f t="shared" ca="1" si="1636"/>
        <v>0</v>
      </c>
      <c r="AT3954">
        <f t="shared" ca="1" si="1614"/>
        <v>1</v>
      </c>
      <c r="AU3954">
        <f t="shared" ca="1" si="1615"/>
        <v>0</v>
      </c>
      <c r="AW3954" s="34">
        <f t="shared" ca="1" si="1578"/>
        <v>3.501052172994179E-2</v>
      </c>
      <c r="AX3954" s="34">
        <f t="shared" ca="1" si="1579"/>
        <v>3.3620209817409707E-2</v>
      </c>
      <c r="AY3954" s="18">
        <f t="shared" ca="1" si="1628"/>
        <v>3.501052172994179E-2</v>
      </c>
      <c r="BA3954" s="6">
        <f t="shared" ca="1" si="1621"/>
        <v>1.428142099271799</v>
      </c>
      <c r="BB3954">
        <f t="shared" ca="1" si="1622"/>
        <v>1.428142099271799</v>
      </c>
      <c r="BC3954" t="str">
        <f t="shared" ca="1" si="1633"/>
        <v>HYG UP Equity</v>
      </c>
      <c r="BD3954" t="str">
        <f t="shared" ca="1" si="1634"/>
        <v>HYG UP Equity</v>
      </c>
      <c r="BF3954">
        <f t="shared" ca="1" si="1629"/>
        <v>1</v>
      </c>
      <c r="BG3954">
        <f t="shared" ca="1" si="1630"/>
        <v>0</v>
      </c>
      <c r="BI3954">
        <f t="shared" ca="1" si="1607"/>
        <v>1</v>
      </c>
      <c r="BJ3954">
        <f t="shared" ca="1" si="1608"/>
        <v>0</v>
      </c>
      <c r="BL3954">
        <f t="shared" ca="1" si="1616"/>
        <v>12.164331383760063</v>
      </c>
      <c r="BM3954">
        <f t="shared" ca="1" si="1617"/>
        <v>0</v>
      </c>
      <c r="BN3954" s="9">
        <f t="shared" ca="1" si="1603"/>
        <v>1</v>
      </c>
      <c r="BO3954" s="9">
        <f t="shared" ca="1" si="1604"/>
        <v>0</v>
      </c>
      <c r="BP3954" s="9">
        <f t="shared" ca="1" si="1598"/>
        <v>1</v>
      </c>
      <c r="BQ3954" s="9">
        <f t="shared" ca="1" si="1599"/>
        <v>0</v>
      </c>
      <c r="BR3954">
        <f t="shared" ca="1" si="1610"/>
        <v>1500.6797594972427</v>
      </c>
      <c r="BS3954">
        <f t="shared" ca="1" si="1601"/>
        <v>3.5014005602218568E-4</v>
      </c>
      <c r="BT3954">
        <f t="shared" ca="1" si="1602"/>
        <v>1.8055555555555558E-5</v>
      </c>
      <c r="BU3954">
        <f t="shared" ca="1" si="1580"/>
        <v>1.4371580145640195E-5</v>
      </c>
      <c r="BV3954">
        <f t="shared" ca="1" si="1581"/>
        <v>0</v>
      </c>
      <c r="BW3954" s="35">
        <f ca="1">IFERROR(VLOOKUP($B3954,OFFSET(Input!$A$1,0,MATCH(Index!BW$6&amp;" Index",Input!$1:$1,0)-1,10000,2),2,0)/100,BW3953)</f>
        <v>1.7000000000000001E-2</v>
      </c>
      <c r="BX3954">
        <f t="shared" ca="1" si="1587"/>
        <v>3.0914095561688927E-2</v>
      </c>
      <c r="BY3954">
        <f t="shared" ca="1" si="1588"/>
        <v>1.5853382339327652E-2</v>
      </c>
      <c r="BZ3954">
        <f t="shared" ca="1" si="1589"/>
        <v>-2.6950749976857011E-2</v>
      </c>
      <c r="CA3954">
        <f t="shared" ca="1" si="1590"/>
        <v>0.59949765148679779</v>
      </c>
      <c r="CB3954">
        <f t="shared" ca="1" si="1591"/>
        <v>1.6404347150576943E-2</v>
      </c>
      <c r="CC3954">
        <f t="shared" ca="1" si="1592"/>
        <v>0.50937507645834734</v>
      </c>
      <c r="CD3954">
        <f t="shared" ca="1" si="1593"/>
        <v>1141.9529035080493</v>
      </c>
      <c r="CE3954">
        <v>1141.95290350803</v>
      </c>
      <c r="CF3954" t="b">
        <f t="shared" ca="1" si="1582"/>
        <v>1</v>
      </c>
    </row>
    <row r="3955" spans="2:84" x14ac:dyDescent="0.25">
      <c r="B3955" s="2">
        <v>43259</v>
      </c>
      <c r="C3955">
        <f t="shared" ca="1" si="1583"/>
        <v>0</v>
      </c>
      <c r="D3955">
        <f t="shared" ca="1" si="1584"/>
        <v>5</v>
      </c>
      <c r="E3955">
        <f ca="1">IF($B3955&lt;VLOOKUP(E$6&amp;" Equity",Param,4,0),"",IFERROR(VLOOKUP($B3955,OFFSET(Input!$A$1,0,MATCH(Index!E$6&amp;" Equity",Input!$1:$1,0)-1,10000,2),2,0),E3954))</f>
        <v>85.66</v>
      </c>
      <c r="F3955" s="33">
        <v>119.53</v>
      </c>
      <c r="H3955">
        <f ca="1">IFERROR(VLOOKUP($B3955,OFFSET(Input!$A$1,0,MATCH(Index!H$6,Input!$1:$1,0)-1,10000,2),2,0),0)</f>
        <v>0</v>
      </c>
      <c r="I3955">
        <f ca="1">IFERROR(VLOOKUP($B3955,OFFSET(Input!$A$1,0,MATCH(Index!I$6,Input!$1:$1,0)-1,10000,2),2,0),0)</f>
        <v>0</v>
      </c>
      <c r="K3955">
        <f t="shared" ca="1" si="1585"/>
        <v>123.29525330107018</v>
      </c>
      <c r="L3955" s="30">
        <f t="shared" ca="1" si="1586"/>
        <v>141.80305621656143</v>
      </c>
      <c r="N3955">
        <f t="shared" ca="1" si="1596"/>
        <v>-5.8353272356647615E-4</v>
      </c>
      <c r="O3955">
        <f t="shared" ca="1" si="1597"/>
        <v>-3.0072698296725203E-3</v>
      </c>
      <c r="Q3955">
        <f t="shared" ca="1" si="1611"/>
        <v>3.4813460218691368E-2</v>
      </c>
      <c r="R3955">
        <f t="shared" ca="1" si="1609"/>
        <v>0.14288988035797254</v>
      </c>
      <c r="T3955">
        <f t="shared" ca="1" si="1623"/>
        <v>3.1542617644581591E-2</v>
      </c>
      <c r="U3955">
        <f t="shared" ca="1" si="1618"/>
        <v>0.12334713439943736</v>
      </c>
      <c r="W3955">
        <f t="shared" ca="1" si="1619"/>
        <v>-0.81004993026551819</v>
      </c>
      <c r="X3955">
        <f t="shared" ca="1" si="1620"/>
        <v>-0.36454158829646283</v>
      </c>
      <c r="Z3955">
        <f t="shared" ca="1" si="1631"/>
        <v>122.79804912332679</v>
      </c>
      <c r="AA3955">
        <f t="shared" ca="1" si="1631"/>
        <v>122.69739001721696</v>
      </c>
      <c r="AB3955">
        <f t="shared" ca="1" si="1631"/>
        <v>122.66378901951367</v>
      </c>
      <c r="AC3955">
        <f t="shared" ca="1" si="1632"/>
        <v>122.69739001721696</v>
      </c>
      <c r="AE3955">
        <f ca="1">IFERROR(VLOOKUP($B3955,OFFSET(Input!$A$1,0,MATCH(Index!AE$6&amp;" Index",Input!$1:$1,0)-1,10000,2),2,0),AE3954)</f>
        <v>12.18</v>
      </c>
      <c r="AF3955">
        <f t="shared" ca="1" si="1624"/>
        <v>13.332666666666666</v>
      </c>
      <c r="AG3955">
        <f t="shared" ca="1" si="1624"/>
        <v>13.352500000000001</v>
      </c>
      <c r="AH3955">
        <f t="shared" ca="1" si="1624"/>
        <v>13.517199999999997</v>
      </c>
      <c r="AI3955">
        <f t="shared" ca="1" si="1625"/>
        <v>13.517199999999997</v>
      </c>
      <c r="AK3955">
        <f t="shared" ca="1" si="1626"/>
        <v>1</v>
      </c>
      <c r="AL3955">
        <f t="shared" ca="1" si="1627"/>
        <v>-1</v>
      </c>
      <c r="AN3955" t="str">
        <f t="shared" ca="1" si="1637"/>
        <v>Not Down</v>
      </c>
      <c r="AO3955" t="str">
        <f t="shared" ca="1" si="1595"/>
        <v>Not Up</v>
      </c>
      <c r="AQ3955">
        <f t="shared" ca="1" si="1635"/>
        <v>1</v>
      </c>
      <c r="AR3955">
        <f t="shared" ca="1" si="1636"/>
        <v>0</v>
      </c>
      <c r="AT3955">
        <f t="shared" ca="1" si="1614"/>
        <v>1</v>
      </c>
      <c r="AU3955">
        <f t="shared" ca="1" si="1615"/>
        <v>0</v>
      </c>
      <c r="AW3955" s="34">
        <f t="shared" ca="1" si="1578"/>
        <v>3.481348898968472E-2</v>
      </c>
      <c r="AX3955" s="34">
        <f t="shared" ca="1" si="1579"/>
        <v>3.3136573770132252E-2</v>
      </c>
      <c r="AY3955" s="18">
        <f t="shared" ca="1" si="1628"/>
        <v>3.481348898968472E-2</v>
      </c>
      <c r="BA3955" s="6">
        <f t="shared" ca="1" si="1621"/>
        <v>1.4362249073861877</v>
      </c>
      <c r="BB3955">
        <f t="shared" ca="1" si="1622"/>
        <v>1.4362249073861877</v>
      </c>
      <c r="BC3955" t="str">
        <f t="shared" ca="1" si="1633"/>
        <v>HYG UP Equity</v>
      </c>
      <c r="BD3955" t="str">
        <f t="shared" ca="1" si="1634"/>
        <v>HYG UP Equity</v>
      </c>
      <c r="BF3955">
        <f t="shared" ca="1" si="1629"/>
        <v>1</v>
      </c>
      <c r="BG3955">
        <f t="shared" ca="1" si="1630"/>
        <v>0</v>
      </c>
      <c r="BI3955">
        <f t="shared" ca="1" si="1607"/>
        <v>1</v>
      </c>
      <c r="BJ3955">
        <f t="shared" ca="1" si="1608"/>
        <v>0</v>
      </c>
      <c r="BL3955">
        <f t="shared" ca="1" si="1616"/>
        <v>12.164331383760063</v>
      </c>
      <c r="BM3955">
        <f t="shared" ca="1" si="1617"/>
        <v>0</v>
      </c>
      <c r="BN3955" s="9">
        <f t="shared" ca="1" si="1603"/>
        <v>0.99999999999999989</v>
      </c>
      <c r="BO3955" s="9">
        <f t="shared" ca="1" si="1604"/>
        <v>0</v>
      </c>
      <c r="BP3955" s="9">
        <f t="shared" ca="1" si="1598"/>
        <v>0.99999999999999989</v>
      </c>
      <c r="BQ3955" s="9">
        <f t="shared" ca="1" si="1599"/>
        <v>0</v>
      </c>
      <c r="BR3955">
        <f t="shared" ca="1" si="1610"/>
        <v>1499.8043191988545</v>
      </c>
      <c r="BS3955">
        <f t="shared" ca="1" si="1601"/>
        <v>-5.8336250145829549E-4</v>
      </c>
      <c r="BT3955">
        <f t="shared" ca="1" si="1602"/>
        <v>1.8055555555555555E-5</v>
      </c>
      <c r="BU3955">
        <f t="shared" ca="1" si="1580"/>
        <v>1.6165616228777324E-6</v>
      </c>
      <c r="BV3955">
        <f t="shared" ca="1" si="1581"/>
        <v>0</v>
      </c>
      <c r="BW3955" s="35">
        <f ca="1">IFERROR(VLOOKUP($B3955,OFFSET(Input!$A$1,0,MATCH(Index!BW$6&amp;" Index",Input!$1:$1,0)-1,10000,2),2,0)/100,BW3954)</f>
        <v>1.7000000000000001E-2</v>
      </c>
      <c r="BX3955">
        <f t="shared" ca="1" si="1587"/>
        <v>2.9446282249321738E-2</v>
      </c>
      <c r="BY3955">
        <f t="shared" ca="1" si="1588"/>
        <v>1.5860456993167352E-2</v>
      </c>
      <c r="BZ3955">
        <f t="shared" ca="1" si="1589"/>
        <v>-2.308779979838017E-2</v>
      </c>
      <c r="CA3955">
        <f t="shared" ca="1" si="1590"/>
        <v>-0.95138899596616611</v>
      </c>
      <c r="CB3955">
        <f t="shared" ca="1" si="1591"/>
        <v>1.8460372389449108E-3</v>
      </c>
      <c r="CC3955">
        <f t="shared" ca="1" si="1592"/>
        <v>-1.0216295722459803</v>
      </c>
      <c r="CD3955">
        <f t="shared" ca="1" si="1593"/>
        <v>1140.9312739358033</v>
      </c>
      <c r="CE3955">
        <v>1140.9312739357899</v>
      </c>
      <c r="CF3955" t="b">
        <f t="shared" ca="1" si="1582"/>
        <v>1</v>
      </c>
    </row>
    <row r="3956" spans="2:84" x14ac:dyDescent="0.25">
      <c r="B3956" s="2">
        <v>43262</v>
      </c>
      <c r="C3956">
        <f t="shared" ca="1" si="1583"/>
        <v>0</v>
      </c>
      <c r="D3956">
        <f t="shared" ca="1" si="1584"/>
        <v>0</v>
      </c>
      <c r="E3956">
        <f ca="1">IF($B3956&lt;VLOOKUP(E$6&amp;" Equity",Param,4,0),"",IFERROR(VLOOKUP($B3956,OFFSET(Input!$A$1,0,MATCH(Index!E$6&amp;" Equity",Input!$1:$1,0)-1,10000,2),2,0),E3955))</f>
        <v>85.82</v>
      </c>
      <c r="F3956" s="33">
        <v>119.31</v>
      </c>
      <c r="H3956">
        <f ca="1">IFERROR(VLOOKUP($B3956,OFFSET(Input!$A$1,0,MATCH(Index!H$6,Input!$1:$1,0)-1,10000,2),2,0),0)</f>
        <v>0</v>
      </c>
      <c r="I3956">
        <f ca="1">IFERROR(VLOOKUP($B3956,OFFSET(Input!$A$1,0,MATCH(Index!I$6,Input!$1:$1,0)-1,10000,2),2,0),0)</f>
        <v>0</v>
      </c>
      <c r="K3956">
        <f t="shared" ca="1" si="1585"/>
        <v>123.52555029532854</v>
      </c>
      <c r="L3956" s="30">
        <f t="shared" ca="1" si="1586"/>
        <v>141.54206171837987</v>
      </c>
      <c r="N3956">
        <f t="shared" ca="1" si="1596"/>
        <v>1.8661073761537513E-3</v>
      </c>
      <c r="O3956">
        <f t="shared" ca="1" si="1597"/>
        <v>-1.8422380021805101E-3</v>
      </c>
      <c r="Q3956">
        <f t="shared" ca="1" si="1611"/>
        <v>3.5105155773480404E-2</v>
      </c>
      <c r="R3956">
        <f t="shared" ca="1" si="1609"/>
        <v>0.13975923753497033</v>
      </c>
      <c r="T3956">
        <f t="shared" ca="1" si="1623"/>
        <v>3.2206707815874994E-2</v>
      </c>
      <c r="U3956">
        <f t="shared" ca="1" si="1618"/>
        <v>0.12319621075820375</v>
      </c>
      <c r="W3956">
        <f t="shared" ca="1" si="1619"/>
        <v>-0.78686061922189443</v>
      </c>
      <c r="X3956">
        <f t="shared" ca="1" si="1620"/>
        <v>-0.36558028348941191</v>
      </c>
      <c r="Z3956">
        <f t="shared" ca="1" si="1631"/>
        <v>122.89078777263742</v>
      </c>
      <c r="AA3956">
        <f t="shared" ca="1" si="1631"/>
        <v>122.73157976739449</v>
      </c>
      <c r="AB3956">
        <f t="shared" ca="1" si="1631"/>
        <v>122.70890866948213</v>
      </c>
      <c r="AC3956">
        <f t="shared" ca="1" si="1632"/>
        <v>122.73157976739449</v>
      </c>
      <c r="AE3956">
        <f ca="1">IFERROR(VLOOKUP($B3956,OFFSET(Input!$A$1,0,MATCH(Index!AE$6&amp;" Index",Input!$1:$1,0)-1,10000,2),2,0),AE3955)</f>
        <v>12.35</v>
      </c>
      <c r="AF3956">
        <f t="shared" ca="1" si="1624"/>
        <v>13.261333333333337</v>
      </c>
      <c r="AG3956">
        <f t="shared" ca="1" si="1624"/>
        <v>13.337500000000002</v>
      </c>
      <c r="AH3956">
        <f t="shared" ca="1" si="1624"/>
        <v>13.420399999999999</v>
      </c>
      <c r="AI3956">
        <f t="shared" ca="1" si="1625"/>
        <v>13.420399999999999</v>
      </c>
      <c r="AK3956">
        <f t="shared" ca="1" si="1626"/>
        <v>1</v>
      </c>
      <c r="AL3956">
        <f t="shared" ca="1" si="1627"/>
        <v>-1</v>
      </c>
      <c r="AN3956" t="str">
        <f t="shared" ca="1" si="1637"/>
        <v>Not Down</v>
      </c>
      <c r="AO3956" t="str">
        <f t="shared" ca="1" si="1595"/>
        <v>Not Up</v>
      </c>
      <c r="AQ3956">
        <f t="shared" ca="1" si="1635"/>
        <v>1</v>
      </c>
      <c r="AR3956">
        <f t="shared" ca="1" si="1636"/>
        <v>0</v>
      </c>
      <c r="AT3956">
        <f t="shared" ca="1" si="1614"/>
        <v>1</v>
      </c>
      <c r="AU3956">
        <f t="shared" ca="1" si="1615"/>
        <v>0</v>
      </c>
      <c r="AW3956" s="34">
        <f t="shared" ca="1" si="1578"/>
        <v>3.4813460218691368E-2</v>
      </c>
      <c r="AX3956" s="34">
        <f t="shared" ca="1" si="1579"/>
        <v>3.1542617644581591E-2</v>
      </c>
      <c r="AY3956" s="18">
        <f t="shared" ca="1" si="1628"/>
        <v>3.4813460218691368E-2</v>
      </c>
      <c r="BA3956" s="6">
        <f t="shared" ca="1" si="1621"/>
        <v>1.4362260943298872</v>
      </c>
      <c r="BB3956">
        <f t="shared" ca="1" si="1622"/>
        <v>1.4362249073861877</v>
      </c>
      <c r="BC3956" t="str">
        <f t="shared" ca="1" si="1633"/>
        <v>HYG UP Equity</v>
      </c>
      <c r="BD3956" t="str">
        <f t="shared" ca="1" si="1634"/>
        <v>HYG UP Equity</v>
      </c>
      <c r="BF3956">
        <f t="shared" ca="1" si="1629"/>
        <v>1</v>
      </c>
      <c r="BG3956">
        <f t="shared" ca="1" si="1630"/>
        <v>0</v>
      </c>
      <c r="BI3956">
        <f t="shared" ca="1" si="1607"/>
        <v>1</v>
      </c>
      <c r="BJ3956">
        <f t="shared" ca="1" si="1608"/>
        <v>0</v>
      </c>
      <c r="BL3956">
        <f t="shared" ca="1" si="1616"/>
        <v>12.164331383760063</v>
      </c>
      <c r="BM3956">
        <f t="shared" ca="1" si="1617"/>
        <v>0</v>
      </c>
      <c r="BN3956" s="9">
        <f t="shared" ca="1" si="1603"/>
        <v>0.99999999999999989</v>
      </c>
      <c r="BO3956" s="9">
        <f t="shared" ca="1" si="1604"/>
        <v>0</v>
      </c>
      <c r="BP3956" s="9">
        <f t="shared" ca="1" si="1598"/>
        <v>0.99999999999999989</v>
      </c>
      <c r="BQ3956" s="9">
        <f t="shared" ca="1" si="1599"/>
        <v>0</v>
      </c>
      <c r="BR3956">
        <f t="shared" ca="1" si="1610"/>
        <v>1502.6057281536971</v>
      </c>
      <c r="BS3956">
        <f t="shared" ca="1" si="1601"/>
        <v>1.8678496381041576E-3</v>
      </c>
      <c r="BT3956">
        <f t="shared" ca="1" si="1602"/>
        <v>5.4166666666666664E-5</v>
      </c>
      <c r="BU3956">
        <f t="shared" ca="1" si="1580"/>
        <v>0</v>
      </c>
      <c r="BV3956">
        <f t="shared" ca="1" si="1581"/>
        <v>0</v>
      </c>
      <c r="BW3956" s="35">
        <f ca="1">IFERROR(VLOOKUP($B3956,OFFSET(Input!$A$1,0,MATCH(Index!BW$6&amp;" Index",Input!$1:$1,0)-1,10000,2),2,0)/100,BW3955)</f>
        <v>1.7000000000000001E-2</v>
      </c>
      <c r="BX3956">
        <f t="shared" ca="1" si="1587"/>
        <v>8.875933696729961E-2</v>
      </c>
      <c r="BY3956">
        <f t="shared" ca="1" si="1588"/>
        <v>4.753880308065847E-2</v>
      </c>
      <c r="BZ3956">
        <f t="shared" ca="1" si="1589"/>
        <v>-7.0507873901775556E-2</v>
      </c>
      <c r="CA3956">
        <f t="shared" ca="1" si="1590"/>
        <v>3.0607217618351177</v>
      </c>
      <c r="CB3956">
        <f t="shared" ca="1" si="1591"/>
        <v>0</v>
      </c>
      <c r="CC3956">
        <f t="shared" ca="1" si="1592"/>
        <v>2.8539157478853845</v>
      </c>
      <c r="CD3956">
        <f t="shared" ca="1" si="1593"/>
        <v>1143.7851896836887</v>
      </c>
      <c r="CE3956">
        <v>1143.7851896836701</v>
      </c>
      <c r="CF3956" t="b">
        <f t="shared" ca="1" si="1582"/>
        <v>1</v>
      </c>
    </row>
    <row r="3957" spans="2:84" x14ac:dyDescent="0.25">
      <c r="B3957" s="2">
        <v>43263</v>
      </c>
      <c r="C3957">
        <f t="shared" ca="1" si="1583"/>
        <v>0</v>
      </c>
      <c r="D3957">
        <f t="shared" ca="1" si="1584"/>
        <v>0</v>
      </c>
      <c r="E3957">
        <f ca="1">IF($B3957&lt;VLOOKUP(E$6&amp;" Equity",Param,4,0),"",IFERROR(VLOOKUP($B3957,OFFSET(Input!$A$1,0,MATCH(Index!E$6&amp;" Equity",Input!$1:$1,0)-1,10000,2),2,0),E3956))</f>
        <v>85.89</v>
      </c>
      <c r="F3957" s="33">
        <v>119.34</v>
      </c>
      <c r="H3957">
        <f ca="1">IFERROR(VLOOKUP($B3957,OFFSET(Input!$A$1,0,MATCH(Index!H$6,Input!$1:$1,0)-1,10000,2),2,0),0)</f>
        <v>0</v>
      </c>
      <c r="I3957">
        <f ca="1">IFERROR(VLOOKUP($B3957,OFFSET(Input!$A$1,0,MATCH(Index!I$6,Input!$1:$1,0)-1,10000,2),2,0),0)</f>
        <v>0</v>
      </c>
      <c r="K3957">
        <f t="shared" ca="1" si="1585"/>
        <v>123.62630523031659</v>
      </c>
      <c r="L3957" s="30">
        <f t="shared" ca="1" si="1586"/>
        <v>141.57765187722282</v>
      </c>
      <c r="N3957">
        <f t="shared" ca="1" si="1596"/>
        <v>8.1532821475479233E-4</v>
      </c>
      <c r="O3957">
        <f t="shared" ca="1" si="1597"/>
        <v>2.5141420622696285E-4</v>
      </c>
      <c r="Q3957">
        <f t="shared" ca="1" si="1611"/>
        <v>2.8303831553946376E-2</v>
      </c>
      <c r="R3957">
        <f t="shared" ca="1" si="1609"/>
        <v>8.7776228845284909E-2</v>
      </c>
      <c r="T3957">
        <f t="shared" ca="1" si="1623"/>
        <v>3.2325878440929469E-2</v>
      </c>
      <c r="U3957">
        <f t="shared" ca="1" si="1618"/>
        <v>0.12175568691952239</v>
      </c>
      <c r="W3957">
        <f t="shared" ca="1" si="1619"/>
        <v>-0.62519822120034196</v>
      </c>
      <c r="X3957">
        <f t="shared" ca="1" si="1620"/>
        <v>-0.36392942579899762</v>
      </c>
      <c r="Z3957">
        <f t="shared" ca="1" si="1631"/>
        <v>123.04518599558803</v>
      </c>
      <c r="AA3957">
        <f t="shared" ca="1" si="1631"/>
        <v>122.76937437320639</v>
      </c>
      <c r="AB3957">
        <f t="shared" ca="1" si="1631"/>
        <v>122.75347326528197</v>
      </c>
      <c r="AC3957">
        <f t="shared" ca="1" si="1632"/>
        <v>122.76937437320639</v>
      </c>
      <c r="AE3957">
        <f ca="1">IFERROR(VLOOKUP($B3957,OFFSET(Input!$A$1,0,MATCH(Index!AE$6&amp;" Index",Input!$1:$1,0)-1,10000,2),2,0),AE3956)</f>
        <v>12.34</v>
      </c>
      <c r="AF3957">
        <f t="shared" ca="1" si="1624"/>
        <v>13.212</v>
      </c>
      <c r="AG3957">
        <f t="shared" ca="1" si="1624"/>
        <v>13.308000000000002</v>
      </c>
      <c r="AH3957">
        <f t="shared" ca="1" si="1624"/>
        <v>13.323999999999998</v>
      </c>
      <c r="AI3957">
        <f t="shared" ca="1" si="1625"/>
        <v>13.323999999999998</v>
      </c>
      <c r="AK3957">
        <f t="shared" ca="1" si="1626"/>
        <v>1</v>
      </c>
      <c r="AL3957">
        <f t="shared" ca="1" si="1627"/>
        <v>-1</v>
      </c>
      <c r="AN3957" t="str">
        <f t="shared" ca="1" si="1637"/>
        <v>Not Down</v>
      </c>
      <c r="AO3957" t="str">
        <f t="shared" ca="1" si="1595"/>
        <v>Not Up</v>
      </c>
      <c r="AQ3957">
        <f t="shared" ca="1" si="1635"/>
        <v>1</v>
      </c>
      <c r="AR3957">
        <f t="shared" ca="1" si="1636"/>
        <v>0</v>
      </c>
      <c r="AT3957">
        <f t="shared" ca="1" si="1614"/>
        <v>1</v>
      </c>
      <c r="AU3957">
        <f t="shared" ca="1" si="1615"/>
        <v>0</v>
      </c>
      <c r="AW3957" s="34">
        <f t="shared" ca="1" si="1578"/>
        <v>3.5105155773480404E-2</v>
      </c>
      <c r="AX3957" s="34">
        <f t="shared" ca="1" si="1579"/>
        <v>3.2206707815874994E-2</v>
      </c>
      <c r="AY3957" s="18">
        <f t="shared" ca="1" si="1628"/>
        <v>3.5105155773480404E-2</v>
      </c>
      <c r="BA3957" s="6">
        <f t="shared" ca="1" si="1621"/>
        <v>1.4242922128769375</v>
      </c>
      <c r="BB3957">
        <f t="shared" ca="1" si="1622"/>
        <v>1.4362249073861877</v>
      </c>
      <c r="BC3957" t="str">
        <f t="shared" ca="1" si="1633"/>
        <v>HYG UP Equity</v>
      </c>
      <c r="BD3957" t="str">
        <f t="shared" ca="1" si="1634"/>
        <v>HYG UP Equity</v>
      </c>
      <c r="BF3957">
        <f t="shared" ca="1" si="1629"/>
        <v>1</v>
      </c>
      <c r="BG3957">
        <f t="shared" ca="1" si="1630"/>
        <v>0</v>
      </c>
      <c r="BI3957">
        <f t="shared" ca="1" si="1607"/>
        <v>1</v>
      </c>
      <c r="BJ3957">
        <f t="shared" ca="1" si="1608"/>
        <v>0</v>
      </c>
      <c r="BL3957">
        <f t="shared" ca="1" si="1616"/>
        <v>12.164331383760063</v>
      </c>
      <c r="BM3957">
        <f t="shared" ca="1" si="1617"/>
        <v>0</v>
      </c>
      <c r="BN3957" s="9">
        <f t="shared" ca="1" si="1603"/>
        <v>0.99999999999999989</v>
      </c>
      <c r="BO3957" s="9">
        <f t="shared" ca="1" si="1604"/>
        <v>0</v>
      </c>
      <c r="BP3957" s="9">
        <f t="shared" ca="1" si="1598"/>
        <v>0.99999999999999989</v>
      </c>
      <c r="BQ3957" s="9">
        <f t="shared" ca="1" si="1599"/>
        <v>0</v>
      </c>
      <c r="BR3957">
        <f t="shared" ca="1" si="1610"/>
        <v>1503.8313445714409</v>
      </c>
      <c r="BS3957">
        <f t="shared" ca="1" si="1601"/>
        <v>8.1566068515503964E-4</v>
      </c>
      <c r="BT3957">
        <f t="shared" ca="1" si="1602"/>
        <v>1.8055555555555555E-5</v>
      </c>
      <c r="BU3957">
        <f t="shared" ca="1" si="1580"/>
        <v>0</v>
      </c>
      <c r="BV3957">
        <f t="shared" ca="1" si="1581"/>
        <v>0</v>
      </c>
      <c r="BW3957" s="35">
        <f ca="1">IFERROR(VLOOKUP($B3957,OFFSET(Input!$A$1,0,MATCH(Index!BW$6&amp;" Index",Input!$1:$1,0)-1,10000,2),2,0)/100,BW3956)</f>
        <v>1.7000000000000001E-2</v>
      </c>
      <c r="BX3957">
        <f t="shared" ca="1" si="1587"/>
        <v>2.9660452938334633E-2</v>
      </c>
      <c r="BY3957">
        <f t="shared" ca="1" si="1588"/>
        <v>1.5885905412273454E-2</v>
      </c>
      <c r="BZ3957">
        <f t="shared" ca="1" si="1589"/>
        <v>-2.3561413898530066E-2</v>
      </c>
      <c r="CA3957">
        <f t="shared" ca="1" si="1590"/>
        <v>1.3399125433305694</v>
      </c>
      <c r="CB3957">
        <f t="shared" ca="1" si="1591"/>
        <v>0</v>
      </c>
      <c r="CC3957">
        <f t="shared" ca="1" si="1592"/>
        <v>1.2708047710814312</v>
      </c>
      <c r="CD3957">
        <f t="shared" ca="1" si="1593"/>
        <v>1145.0559944547701</v>
      </c>
      <c r="CE3957">
        <v>1145.0559944547499</v>
      </c>
      <c r="CF3957" t="b">
        <f t="shared" ca="1" si="1582"/>
        <v>1</v>
      </c>
    </row>
    <row r="3958" spans="2:84" x14ac:dyDescent="0.25">
      <c r="B3958" s="2">
        <v>43264</v>
      </c>
      <c r="C3958">
        <f t="shared" ca="1" si="1583"/>
        <v>0</v>
      </c>
      <c r="D3958">
        <f t="shared" ca="1" si="1584"/>
        <v>0</v>
      </c>
      <c r="E3958">
        <f ca="1">IF($B3958&lt;VLOOKUP(E$6&amp;" Equity",Param,4,0),"",IFERROR(VLOOKUP($B3958,OFFSET(Input!$A$1,0,MATCH(Index!E$6&amp;" Equity",Input!$1:$1,0)-1,10000,2),2,0),E3957))</f>
        <v>85.92</v>
      </c>
      <c r="F3958" s="33">
        <v>119.28</v>
      </c>
      <c r="H3958">
        <f ca="1">IFERROR(VLOOKUP($B3958,OFFSET(Input!$A$1,0,MATCH(Index!H$6,Input!$1:$1,0)-1,10000,2),2,0),0)</f>
        <v>0</v>
      </c>
      <c r="I3958">
        <f ca="1">IFERROR(VLOOKUP($B3958,OFFSET(Input!$A$1,0,MATCH(Index!I$6,Input!$1:$1,0)-1,10000,2),2,0),0)</f>
        <v>0</v>
      </c>
      <c r="K3958">
        <f t="shared" ca="1" si="1585"/>
        <v>123.66948591674003</v>
      </c>
      <c r="L3958" s="30">
        <f t="shared" ca="1" si="1586"/>
        <v>141.50647155953695</v>
      </c>
      <c r="N3958">
        <f t="shared" ca="1" si="1596"/>
        <v>3.4922298242112915E-4</v>
      </c>
      <c r="O3958">
        <f t="shared" ca="1" si="1597"/>
        <v>-5.0289163745274098E-4</v>
      </c>
      <c r="Q3958">
        <f t="shared" ca="1" si="1611"/>
        <v>2.3879252046159104E-2</v>
      </c>
      <c r="R3958">
        <f t="shared" ca="1" si="1609"/>
        <v>8.105193132955793E-2</v>
      </c>
      <c r="T3958">
        <f t="shared" ca="1" si="1623"/>
        <v>2.7253216614739513E-2</v>
      </c>
      <c r="U3958">
        <f t="shared" ca="1" si="1618"/>
        <v>0.11478805036951681</v>
      </c>
      <c r="W3958">
        <f t="shared" ca="1" si="1619"/>
        <v>-0.53778289529270429</v>
      </c>
      <c r="X3958">
        <f t="shared" ca="1" si="1620"/>
        <v>-0.68497394603801121</v>
      </c>
      <c r="Z3958">
        <f t="shared" ca="1" si="1631"/>
        <v>123.16664711819017</v>
      </c>
      <c r="AA3958">
        <f t="shared" ca="1" si="1631"/>
        <v>122.83941872675516</v>
      </c>
      <c r="AB3958">
        <f t="shared" ca="1" si="1631"/>
        <v>122.80721612233694</v>
      </c>
      <c r="AC3958">
        <f t="shared" ca="1" si="1632"/>
        <v>122.83941872675516</v>
      </c>
      <c r="AE3958">
        <f ca="1">IFERROR(VLOOKUP($B3958,OFFSET(Input!$A$1,0,MATCH(Index!AE$6&amp;" Index",Input!$1:$1,0)-1,10000,2),2,0),AE3957)</f>
        <v>12.94</v>
      </c>
      <c r="AF3958">
        <f t="shared" ca="1" si="1624"/>
        <v>13.193333333333333</v>
      </c>
      <c r="AG3958">
        <f t="shared" ca="1" si="1624"/>
        <v>13.223500000000001</v>
      </c>
      <c r="AH3958">
        <f t="shared" ca="1" si="1624"/>
        <v>13.253200000000001</v>
      </c>
      <c r="AI3958">
        <f t="shared" ca="1" si="1625"/>
        <v>13.253200000000001</v>
      </c>
      <c r="AK3958">
        <f t="shared" ca="1" si="1626"/>
        <v>1</v>
      </c>
      <c r="AL3958">
        <f t="shared" ca="1" si="1627"/>
        <v>-1</v>
      </c>
      <c r="AN3958" t="str">
        <f t="shared" ca="1" si="1637"/>
        <v>Not Down</v>
      </c>
      <c r="AO3958" t="str">
        <f t="shared" ca="1" si="1595"/>
        <v>Not Up</v>
      </c>
      <c r="AQ3958">
        <f t="shared" ca="1" si="1635"/>
        <v>1</v>
      </c>
      <c r="AR3958">
        <f t="shared" ca="1" si="1636"/>
        <v>0</v>
      </c>
      <c r="AT3958">
        <f t="shared" ca="1" si="1614"/>
        <v>1</v>
      </c>
      <c r="AU3958">
        <f t="shared" ca="1" si="1615"/>
        <v>0</v>
      </c>
      <c r="AW3958" s="34">
        <f t="shared" ca="1" si="1578"/>
        <v>2.8303831553946376E-2</v>
      </c>
      <c r="AX3958" s="34">
        <f t="shared" ca="1" si="1579"/>
        <v>3.2325878440929469E-2</v>
      </c>
      <c r="AY3958" s="18">
        <f t="shared" ca="1" si="1628"/>
        <v>3.2325878440929469E-2</v>
      </c>
      <c r="BA3958" s="6">
        <f t="shared" ca="1" si="1621"/>
        <v>1.5</v>
      </c>
      <c r="BB3958">
        <f t="shared" ca="1" si="1622"/>
        <v>1.4362249073861877</v>
      </c>
      <c r="BC3958" t="str">
        <f t="shared" ca="1" si="1633"/>
        <v>HYG UP Equity</v>
      </c>
      <c r="BD3958" t="str">
        <f t="shared" ca="1" si="1634"/>
        <v>HYG UP Equity</v>
      </c>
      <c r="BF3958">
        <f t="shared" ca="1" si="1629"/>
        <v>1</v>
      </c>
      <c r="BG3958">
        <f t="shared" ca="1" si="1630"/>
        <v>0</v>
      </c>
      <c r="BI3958">
        <f t="shared" ca="1" si="1607"/>
        <v>1</v>
      </c>
      <c r="BJ3958">
        <f t="shared" ca="1" si="1608"/>
        <v>0</v>
      </c>
      <c r="BL3958">
        <f t="shared" ca="1" si="1616"/>
        <v>12.164331383760063</v>
      </c>
      <c r="BM3958">
        <f t="shared" ca="1" si="1617"/>
        <v>0</v>
      </c>
      <c r="BN3958" s="9">
        <f t="shared" ca="1" si="1603"/>
        <v>0.99999999999999989</v>
      </c>
      <c r="BO3958" s="9">
        <f t="shared" ca="1" si="1604"/>
        <v>0</v>
      </c>
      <c r="BP3958" s="9">
        <f t="shared" ca="1" si="1598"/>
        <v>0.99999999999999989</v>
      </c>
      <c r="BQ3958" s="9">
        <f t="shared" ca="1" si="1599"/>
        <v>0</v>
      </c>
      <c r="BR3958">
        <f t="shared" ca="1" si="1610"/>
        <v>1504.3566087504739</v>
      </c>
      <c r="BS3958">
        <f t="shared" ca="1" si="1601"/>
        <v>3.4928396786582105E-4</v>
      </c>
      <c r="BT3958">
        <f t="shared" ca="1" si="1602"/>
        <v>1.8055555555555555E-5</v>
      </c>
      <c r="BU3958">
        <f t="shared" ca="1" si="1580"/>
        <v>0</v>
      </c>
      <c r="BV3958">
        <f t="shared" ca="1" si="1581"/>
        <v>0</v>
      </c>
      <c r="BW3958" s="35">
        <f ca="1">IFERROR(VLOOKUP($B3958,OFFSET(Input!$A$1,0,MATCH(Index!BW$6&amp;" Index",Input!$1:$1,0)-1,10000,2),2,0)/100,BW3957)</f>
        <v>1.7000000000000001E-2</v>
      </c>
      <c r="BX3958">
        <f t="shared" ca="1" si="1587"/>
        <v>2.9693407242557524E-2</v>
      </c>
      <c r="BY3958">
        <f t="shared" ca="1" si="1588"/>
        <v>1.5903555478538476E-2</v>
      </c>
      <c r="BZ3958">
        <f t="shared" ca="1" si="1589"/>
        <v>-2.3587591853504248E-2</v>
      </c>
      <c r="CA3958">
        <f t="shared" ca="1" si="1590"/>
        <v>0.57441772252446643</v>
      </c>
      <c r="CB3958">
        <f t="shared" ca="1" si="1591"/>
        <v>0</v>
      </c>
      <c r="CC3958">
        <f t="shared" ca="1" si="1592"/>
        <v>0.50523316794986617</v>
      </c>
      <c r="CD3958">
        <f t="shared" ca="1" si="1593"/>
        <v>1145.56122762272</v>
      </c>
      <c r="CE3958">
        <v>1145.5612276227</v>
      </c>
      <c r="CF3958" t="b">
        <f t="shared" ca="1" si="1582"/>
        <v>1</v>
      </c>
    </row>
    <row r="3959" spans="2:84" x14ac:dyDescent="0.25">
      <c r="B3959" s="2">
        <v>43265</v>
      </c>
      <c r="C3959">
        <f t="shared" ca="1" si="1583"/>
        <v>0</v>
      </c>
      <c r="D3959">
        <f t="shared" ca="1" si="1584"/>
        <v>0</v>
      </c>
      <c r="E3959">
        <f ca="1">IF($B3959&lt;VLOOKUP(E$6&amp;" Equity",Param,4,0),"",IFERROR(VLOOKUP($B3959,OFFSET(Input!$A$1,0,MATCH(Index!E$6&amp;" Equity",Input!$1:$1,0)-1,10000,2),2,0),E3958))</f>
        <v>86.17</v>
      </c>
      <c r="F3959" s="33">
        <v>120.27</v>
      </c>
      <c r="H3959">
        <f ca="1">IFERROR(VLOOKUP($B3959,OFFSET(Input!$A$1,0,MATCH(Index!H$6,Input!$1:$1,0)-1,10000,2),2,0),0)</f>
        <v>0</v>
      </c>
      <c r="I3959">
        <f ca="1">IFERROR(VLOOKUP($B3959,OFFSET(Input!$A$1,0,MATCH(Index!I$6,Input!$1:$1,0)-1,10000,2),2,0),0)</f>
        <v>0</v>
      </c>
      <c r="K3959">
        <f t="shared" ca="1" si="1585"/>
        <v>124.02932497026873</v>
      </c>
      <c r="L3959" s="30">
        <f t="shared" ca="1" si="1586"/>
        <v>142.68094680135403</v>
      </c>
      <c r="N3959">
        <f t="shared" ca="1" si="1596"/>
        <v>2.905458491120953E-3</v>
      </c>
      <c r="O3959">
        <f t="shared" ca="1" si="1597"/>
        <v>8.2655448660422029E-3</v>
      </c>
      <c r="Q3959">
        <f t="shared" ca="1" si="1611"/>
        <v>2.7583432020337025E-2</v>
      </c>
      <c r="R3959">
        <f t="shared" ca="1" si="1609"/>
        <v>9.0678416084283023E-2</v>
      </c>
      <c r="T3959">
        <f t="shared" ca="1" si="1623"/>
        <v>2.8778311761074579E-2</v>
      </c>
      <c r="U3959">
        <f t="shared" ca="1" si="1618"/>
        <v>0.11768945350727027</v>
      </c>
      <c r="W3959">
        <f t="shared" ca="1" si="1619"/>
        <v>-0.18973970841113372</v>
      </c>
      <c r="X3959">
        <f t="shared" ca="1" si="1620"/>
        <v>-0.52491112430939868</v>
      </c>
      <c r="Z3959">
        <f t="shared" ca="1" si="1631"/>
        <v>123.33555527506542</v>
      </c>
      <c r="AA3959">
        <f t="shared" ca="1" si="1631"/>
        <v>122.91957413184768</v>
      </c>
      <c r="AB3959">
        <f t="shared" ca="1" si="1631"/>
        <v>122.86732835128888</v>
      </c>
      <c r="AC3959">
        <f t="shared" ca="1" si="1632"/>
        <v>122.91957413184768</v>
      </c>
      <c r="AE3959">
        <f ca="1">IFERROR(VLOOKUP($B3959,OFFSET(Input!$A$1,0,MATCH(Index!AE$6&amp;" Index",Input!$1:$1,0)-1,10000,2),2,0),AE3958)</f>
        <v>12.12</v>
      </c>
      <c r="AF3959">
        <f t="shared" ca="1" si="1624"/>
        <v>13.162666666666667</v>
      </c>
      <c r="AG3959">
        <f t="shared" ca="1" si="1624"/>
        <v>13.1585</v>
      </c>
      <c r="AH3959">
        <f t="shared" ca="1" si="1624"/>
        <v>13.201200000000002</v>
      </c>
      <c r="AI3959">
        <f t="shared" ca="1" si="1625"/>
        <v>13.201200000000002</v>
      </c>
      <c r="AK3959">
        <f t="shared" ca="1" si="1626"/>
        <v>1</v>
      </c>
      <c r="AL3959">
        <f t="shared" ca="1" si="1627"/>
        <v>-1</v>
      </c>
      <c r="AN3959" t="str">
        <f t="shared" ca="1" si="1637"/>
        <v>Not Down</v>
      </c>
      <c r="AO3959" t="str">
        <f t="shared" ca="1" si="1595"/>
        <v>Not Up</v>
      </c>
      <c r="AQ3959">
        <f t="shared" ca="1" si="1635"/>
        <v>1</v>
      </c>
      <c r="AR3959">
        <f t="shared" ca="1" si="1636"/>
        <v>0</v>
      </c>
      <c r="AT3959">
        <f t="shared" ca="1" si="1614"/>
        <v>1</v>
      </c>
      <c r="AU3959">
        <f t="shared" ca="1" si="1615"/>
        <v>0</v>
      </c>
      <c r="AW3959" s="34">
        <f t="shared" ca="1" si="1578"/>
        <v>2.3879252046159104E-2</v>
      </c>
      <c r="AX3959" s="34">
        <f t="shared" ca="1" si="1579"/>
        <v>2.7253216614739513E-2</v>
      </c>
      <c r="AY3959" s="18">
        <f t="shared" ca="1" si="1628"/>
        <v>2.7253216614739513E-2</v>
      </c>
      <c r="BA3959" s="6">
        <f t="shared" ca="1" si="1621"/>
        <v>1.5</v>
      </c>
      <c r="BB3959">
        <f t="shared" ca="1" si="1622"/>
        <v>1.5</v>
      </c>
      <c r="BC3959" t="str">
        <f t="shared" ca="1" si="1633"/>
        <v>HYG UP Equity</v>
      </c>
      <c r="BD3959" t="str">
        <f t="shared" ca="1" si="1634"/>
        <v>HYG UP Equity</v>
      </c>
      <c r="BF3959">
        <f t="shared" ca="1" si="1629"/>
        <v>1</v>
      </c>
      <c r="BG3959">
        <f t="shared" ca="1" si="1630"/>
        <v>0</v>
      </c>
      <c r="BI3959">
        <f t="shared" ca="1" si="1607"/>
        <v>1</v>
      </c>
      <c r="BJ3959">
        <f t="shared" ca="1" si="1608"/>
        <v>0</v>
      </c>
      <c r="BL3959">
        <f t="shared" ca="1" si="1616"/>
        <v>12.164331383760063</v>
      </c>
      <c r="BM3959">
        <f t="shared" ca="1" si="1617"/>
        <v>0</v>
      </c>
      <c r="BN3959" s="9">
        <f t="shared" ca="1" si="1603"/>
        <v>1</v>
      </c>
      <c r="BO3959" s="9">
        <f t="shared" ca="1" si="1604"/>
        <v>0</v>
      </c>
      <c r="BP3959" s="9">
        <f t="shared" ca="1" si="1598"/>
        <v>1</v>
      </c>
      <c r="BQ3959" s="9">
        <f t="shared" ca="1" si="1599"/>
        <v>0</v>
      </c>
      <c r="BR3959">
        <f t="shared" ca="1" si="1610"/>
        <v>1508.7338102424155</v>
      </c>
      <c r="BS3959">
        <f t="shared" ca="1" si="1601"/>
        <v>2.9096834264432658E-3</v>
      </c>
      <c r="BT3959">
        <f t="shared" ca="1" si="1602"/>
        <v>1.8055555555555558E-5</v>
      </c>
      <c r="BU3959">
        <f t="shared" ca="1" si="1580"/>
        <v>1.2755018522762463E-5</v>
      </c>
      <c r="BV3959">
        <f t="shared" ca="1" si="1581"/>
        <v>0</v>
      </c>
      <c r="BW3959" s="35">
        <f ca="1">IFERROR(VLOOKUP($B3959,OFFSET(Input!$A$1,0,MATCH(Index!BW$6&amp;" Index",Input!$1:$1,0)-1,10000,2),2,0)/100,BW3958)</f>
        <v>1.9E-2</v>
      </c>
      <c r="BX3959">
        <f t="shared" ca="1" si="1587"/>
        <v>2.9706508867526991E-2</v>
      </c>
      <c r="BY3959">
        <f t="shared" ca="1" si="1588"/>
        <v>1.5910572605871112E-2</v>
      </c>
      <c r="BZ3959">
        <f t="shared" ca="1" si="1589"/>
        <v>-2.3597999408954958E-2</v>
      </c>
      <c r="CA3959">
        <f t="shared" ca="1" si="1590"/>
        <v>4.7872543297476842</v>
      </c>
      <c r="CB3959">
        <f t="shared" ca="1" si="1591"/>
        <v>1.46116546772863E-2</v>
      </c>
      <c r="CC3959">
        <f t="shared" ca="1" si="1592"/>
        <v>4.703427594188045</v>
      </c>
      <c r="CD3959">
        <f t="shared" ca="1" si="1593"/>
        <v>1150.2646552169081</v>
      </c>
      <c r="CE3959">
        <v>1150.2646552168901</v>
      </c>
      <c r="CF3959" t="b">
        <f t="shared" ca="1" si="1582"/>
        <v>1</v>
      </c>
    </row>
    <row r="3960" spans="2:84" x14ac:dyDescent="0.25">
      <c r="B3960" s="2">
        <v>43266</v>
      </c>
      <c r="C3960">
        <f t="shared" ca="1" si="1583"/>
        <v>0</v>
      </c>
      <c r="D3960">
        <f t="shared" ca="1" si="1584"/>
        <v>0</v>
      </c>
      <c r="E3960">
        <f ca="1">IF($B3960&lt;VLOOKUP(E$6&amp;" Equity",Param,4,0),"",IFERROR(VLOOKUP($B3960,OFFSET(Input!$A$1,0,MATCH(Index!E$6&amp;" Equity",Input!$1:$1,0)-1,10000,2),2,0),E3959))</f>
        <v>86.12</v>
      </c>
      <c r="F3960" s="33">
        <v>120.38</v>
      </c>
      <c r="H3960">
        <f ca="1">IFERROR(VLOOKUP($B3960,OFFSET(Input!$A$1,0,MATCH(Index!H$6,Input!$1:$1,0)-1,10000,2),2,0),0)</f>
        <v>0</v>
      </c>
      <c r="I3960">
        <f ca="1">IFERROR(VLOOKUP($B3960,OFFSET(Input!$A$1,0,MATCH(Index!I$6,Input!$1:$1,0)-1,10000,2),2,0),0)</f>
        <v>0</v>
      </c>
      <c r="K3960">
        <f t="shared" ca="1" si="1585"/>
        <v>123.95735715956299</v>
      </c>
      <c r="L3960" s="30">
        <f t="shared" ca="1" si="1586"/>
        <v>142.81144405044481</v>
      </c>
      <c r="N3960">
        <f t="shared" ca="1" si="1596"/>
        <v>-5.8041675551317572E-4</v>
      </c>
      <c r="O3960">
        <f t="shared" ca="1" si="1597"/>
        <v>9.1419079709943317E-4</v>
      </c>
      <c r="Q3960">
        <f t="shared" ca="1" si="1611"/>
        <v>2.5279032524755402E-2</v>
      </c>
      <c r="R3960">
        <f t="shared" ca="1" si="1609"/>
        <v>8.6827348986686967E-2</v>
      </c>
      <c r="T3960">
        <f t="shared" ca="1" si="1623"/>
        <v>2.8777133507016394E-2</v>
      </c>
      <c r="U3960">
        <f t="shared" ca="1" si="1618"/>
        <v>0.11635377260492141</v>
      </c>
      <c r="W3960">
        <f t="shared" ca="1" si="1619"/>
        <v>-8.4256288473404578E-2</v>
      </c>
      <c r="X3960">
        <f t="shared" ca="1" si="1620"/>
        <v>-0.52180638427270398</v>
      </c>
      <c r="Z3960">
        <f t="shared" ca="1" si="1631"/>
        <v>123.46941540297807</v>
      </c>
      <c r="AA3960">
        <f t="shared" ca="1" si="1631"/>
        <v>122.99254891861736</v>
      </c>
      <c r="AB3960">
        <f t="shared" ca="1" si="1631"/>
        <v>122.91023295666224</v>
      </c>
      <c r="AC3960">
        <f t="shared" ca="1" si="1632"/>
        <v>122.99254891861736</v>
      </c>
      <c r="AE3960">
        <f ca="1">IFERROR(VLOOKUP($B3960,OFFSET(Input!$A$1,0,MATCH(Index!AE$6&amp;" Index",Input!$1:$1,0)-1,10000,2),2,0),AE3959)</f>
        <v>11.98</v>
      </c>
      <c r="AF3960">
        <f t="shared" ca="1" si="1624"/>
        <v>13.125999999999999</v>
      </c>
      <c r="AG3960">
        <f t="shared" ca="1" si="1624"/>
        <v>13.086000000000002</v>
      </c>
      <c r="AH3960">
        <f t="shared" ca="1" si="1624"/>
        <v>13.151200000000001</v>
      </c>
      <c r="AI3960">
        <f t="shared" ca="1" si="1625"/>
        <v>13.151200000000001</v>
      </c>
      <c r="AK3960">
        <f t="shared" ca="1" si="1626"/>
        <v>1</v>
      </c>
      <c r="AL3960">
        <f t="shared" ca="1" si="1627"/>
        <v>-1</v>
      </c>
      <c r="AN3960" t="str">
        <f t="shared" ca="1" si="1637"/>
        <v>Not Down</v>
      </c>
      <c r="AO3960" t="str">
        <f t="shared" ca="1" si="1595"/>
        <v>Not Up</v>
      </c>
      <c r="AQ3960">
        <f t="shared" ca="1" si="1635"/>
        <v>1</v>
      </c>
      <c r="AR3960">
        <f t="shared" ca="1" si="1636"/>
        <v>0</v>
      </c>
      <c r="AT3960">
        <f t="shared" ca="1" si="1614"/>
        <v>1</v>
      </c>
      <c r="AU3960">
        <f t="shared" ca="1" si="1615"/>
        <v>0</v>
      </c>
      <c r="AW3960" s="34">
        <f t="shared" ca="1" si="1578"/>
        <v>2.7583432020337025E-2</v>
      </c>
      <c r="AX3960" s="34">
        <f t="shared" ca="1" si="1579"/>
        <v>2.8778311761074579E-2</v>
      </c>
      <c r="AY3960" s="18">
        <f t="shared" ca="1" si="1628"/>
        <v>2.8778311761074579E-2</v>
      </c>
      <c r="BA3960" s="6">
        <f t="shared" ca="1" si="1621"/>
        <v>1.5</v>
      </c>
      <c r="BB3960">
        <f t="shared" ca="1" si="1622"/>
        <v>1.5</v>
      </c>
      <c r="BC3960" t="str">
        <f t="shared" ca="1" si="1633"/>
        <v>HYG UP Equity</v>
      </c>
      <c r="BD3960" t="str">
        <f t="shared" ca="1" si="1634"/>
        <v>HYG UP Equity</v>
      </c>
      <c r="BF3960">
        <f t="shared" ca="1" si="1629"/>
        <v>1</v>
      </c>
      <c r="BG3960">
        <f t="shared" ca="1" si="1630"/>
        <v>0</v>
      </c>
      <c r="BI3960">
        <f t="shared" ca="1" si="1607"/>
        <v>1</v>
      </c>
      <c r="BJ3960">
        <f t="shared" ca="1" si="1608"/>
        <v>0</v>
      </c>
      <c r="BL3960">
        <f t="shared" ca="1" si="1616"/>
        <v>12.164331383760063</v>
      </c>
      <c r="BM3960">
        <f t="shared" ca="1" si="1617"/>
        <v>0</v>
      </c>
      <c r="BN3960" s="9">
        <f t="shared" ca="1" si="1603"/>
        <v>1</v>
      </c>
      <c r="BO3960" s="9">
        <f t="shared" ca="1" si="1604"/>
        <v>0</v>
      </c>
      <c r="BP3960" s="9">
        <f t="shared" ca="1" si="1598"/>
        <v>1</v>
      </c>
      <c r="BQ3960" s="9">
        <f t="shared" ca="1" si="1599"/>
        <v>0</v>
      </c>
      <c r="BR3960">
        <f t="shared" ca="1" si="1610"/>
        <v>1507.8583699440271</v>
      </c>
      <c r="BS3960">
        <f t="shared" ca="1" si="1601"/>
        <v>-5.8024834629233357E-4</v>
      </c>
      <c r="BT3960">
        <f t="shared" ca="1" si="1602"/>
        <v>1.8055555555555558E-5</v>
      </c>
      <c r="BU3960">
        <f t="shared" ca="1" si="1580"/>
        <v>0</v>
      </c>
      <c r="BV3960">
        <f t="shared" ca="1" si="1581"/>
        <v>0</v>
      </c>
      <c r="BW3960" s="35">
        <f ca="1">IFERROR(VLOOKUP($B3960,OFFSET(Input!$A$1,0,MATCH(Index!BW$6&amp;" Index",Input!$1:$1,0)-1,10000,2),2,0)/100,BW3959)</f>
        <v>1.9E-2</v>
      </c>
      <c r="BX3960">
        <f t="shared" ca="1" si="1587"/>
        <v>3.1153001078791268E-2</v>
      </c>
      <c r="BY3960">
        <f t="shared" ca="1" si="1588"/>
        <v>1.5975897989123723E-2</v>
      </c>
      <c r="BZ3960">
        <f t="shared" ca="1" si="1589"/>
        <v>-3.0354206179335073E-2</v>
      </c>
      <c r="CA3960">
        <f t="shared" ca="1" si="1590"/>
        <v>-1.0011587459821982</v>
      </c>
      <c r="CB3960">
        <f t="shared" ca="1" si="1591"/>
        <v>0</v>
      </c>
      <c r="CC3960">
        <f t="shared" ca="1" si="1592"/>
        <v>-1.0786418512294484</v>
      </c>
      <c r="CD3960">
        <f t="shared" ca="1" si="1593"/>
        <v>1149.1860133656787</v>
      </c>
      <c r="CE3960">
        <v>1149.1860133656601</v>
      </c>
      <c r="CF3960" t="b">
        <f t="shared" ca="1" si="1582"/>
        <v>1</v>
      </c>
    </row>
    <row r="3961" spans="2:84" x14ac:dyDescent="0.25">
      <c r="B3961" s="2">
        <v>43269</v>
      </c>
      <c r="C3961">
        <f t="shared" ca="1" si="1583"/>
        <v>0</v>
      </c>
      <c r="D3961">
        <f t="shared" ca="1" si="1584"/>
        <v>0</v>
      </c>
      <c r="E3961">
        <f ca="1">IF($B3961&lt;VLOOKUP(E$6&amp;" Equity",Param,4,0),"",IFERROR(VLOOKUP($B3961,OFFSET(Input!$A$1,0,MATCH(Index!E$6&amp;" Equity",Input!$1:$1,0)-1,10000,2),2,0),E3960))</f>
        <v>86.11</v>
      </c>
      <c r="F3961" s="33">
        <v>120.27</v>
      </c>
      <c r="H3961">
        <f ca="1">IFERROR(VLOOKUP($B3961,OFFSET(Input!$A$1,0,MATCH(Index!H$6,Input!$1:$1,0)-1,10000,2),2,0),0)</f>
        <v>0</v>
      </c>
      <c r="I3961">
        <f ca="1">IFERROR(VLOOKUP($B3961,OFFSET(Input!$A$1,0,MATCH(Index!I$6,Input!$1:$1,0)-1,10000,2),2,0),0)</f>
        <v>0</v>
      </c>
      <c r="K3961">
        <f t="shared" ca="1" si="1585"/>
        <v>123.94296359742184</v>
      </c>
      <c r="L3961" s="30">
        <f t="shared" ca="1" si="1586"/>
        <v>142.68094680135403</v>
      </c>
      <c r="N3961">
        <f t="shared" ca="1" si="1596"/>
        <v>-1.1612378808846024E-4</v>
      </c>
      <c r="O3961">
        <f t="shared" ca="1" si="1597"/>
        <v>-9.1419079709938807E-4</v>
      </c>
      <c r="Q3961">
        <f t="shared" ca="1" si="1611"/>
        <v>2.2958712134986414E-2</v>
      </c>
      <c r="R3961">
        <f t="shared" ca="1" si="1609"/>
        <v>7.8946040524493569E-2</v>
      </c>
      <c r="T3961">
        <f t="shared" ca="1" si="1623"/>
        <v>2.8536189653861496E-2</v>
      </c>
      <c r="U3961">
        <f t="shared" ca="1" si="1618"/>
        <v>0.11235520668954058</v>
      </c>
      <c r="W3961">
        <f t="shared" ca="1" si="1619"/>
        <v>0.11244147549391005</v>
      </c>
      <c r="X3961">
        <f t="shared" ca="1" si="1620"/>
        <v>-0.50905459421494792</v>
      </c>
      <c r="Z3961">
        <f t="shared" ca="1" si="1631"/>
        <v>123.57592776282256</v>
      </c>
      <c r="AA3961">
        <f t="shared" ca="1" si="1631"/>
        <v>123.07125203729758</v>
      </c>
      <c r="AB3961">
        <f t="shared" ca="1" si="1631"/>
        <v>122.954281288888</v>
      </c>
      <c r="AC3961">
        <f t="shared" ca="1" si="1632"/>
        <v>123.07125203729758</v>
      </c>
      <c r="AE3961">
        <f ca="1">IFERROR(VLOOKUP($B3961,OFFSET(Input!$A$1,0,MATCH(Index!AE$6&amp;" Index",Input!$1:$1,0)-1,10000,2),2,0),AE3960)</f>
        <v>12.31</v>
      </c>
      <c r="AF3961">
        <f t="shared" ca="1" si="1624"/>
        <v>13.065333333333333</v>
      </c>
      <c r="AG3961">
        <f t="shared" ca="1" si="1624"/>
        <v>13.0305</v>
      </c>
      <c r="AH3961">
        <f t="shared" ca="1" si="1624"/>
        <v>13.137600000000003</v>
      </c>
      <c r="AI3961">
        <f t="shared" ca="1" si="1625"/>
        <v>13.137600000000003</v>
      </c>
      <c r="AK3961">
        <f t="shared" ca="1" si="1626"/>
        <v>1</v>
      </c>
      <c r="AL3961">
        <f t="shared" ca="1" si="1627"/>
        <v>-1</v>
      </c>
      <c r="AN3961" t="str">
        <f t="shared" ca="1" si="1637"/>
        <v>Not Down</v>
      </c>
      <c r="AO3961" t="str">
        <f t="shared" ca="1" si="1595"/>
        <v>Not Up</v>
      </c>
      <c r="AQ3961">
        <f t="shared" ca="1" si="1635"/>
        <v>1</v>
      </c>
      <c r="AR3961">
        <f t="shared" ca="1" si="1636"/>
        <v>0</v>
      </c>
      <c r="AT3961">
        <f t="shared" ca="1" si="1614"/>
        <v>1</v>
      </c>
      <c r="AU3961">
        <f t="shared" ca="1" si="1615"/>
        <v>0</v>
      </c>
      <c r="AW3961" s="34">
        <f t="shared" ca="1" si="1578"/>
        <v>2.5279032524755402E-2</v>
      </c>
      <c r="AX3961" s="34">
        <f t="shared" ca="1" si="1579"/>
        <v>2.8777133507016394E-2</v>
      </c>
      <c r="AY3961" s="18">
        <f t="shared" ca="1" si="1628"/>
        <v>2.8777133507016394E-2</v>
      </c>
      <c r="BA3961" s="6">
        <f t="shared" ca="1" si="1621"/>
        <v>1.5</v>
      </c>
      <c r="BB3961">
        <f t="shared" ca="1" si="1622"/>
        <v>1.5</v>
      </c>
      <c r="BC3961" t="str">
        <f t="shared" ca="1" si="1633"/>
        <v>HYG UP Equity</v>
      </c>
      <c r="BD3961" t="str">
        <f t="shared" ca="1" si="1634"/>
        <v>HYG UP Equity</v>
      </c>
      <c r="BF3961">
        <f t="shared" ca="1" si="1629"/>
        <v>1</v>
      </c>
      <c r="BG3961">
        <f t="shared" ca="1" si="1630"/>
        <v>0</v>
      </c>
      <c r="BI3961">
        <f t="shared" ca="1" si="1607"/>
        <v>1</v>
      </c>
      <c r="BJ3961">
        <f t="shared" ca="1" si="1608"/>
        <v>0</v>
      </c>
      <c r="BL3961">
        <f t="shared" ca="1" si="1616"/>
        <v>12.164331383760063</v>
      </c>
      <c r="BM3961">
        <f t="shared" ca="1" si="1617"/>
        <v>0</v>
      </c>
      <c r="BN3961" s="9">
        <f t="shared" ca="1" si="1603"/>
        <v>0.99999999999999989</v>
      </c>
      <c r="BO3961" s="9">
        <f t="shared" ca="1" si="1604"/>
        <v>0</v>
      </c>
      <c r="BP3961" s="9">
        <f t="shared" ca="1" si="1598"/>
        <v>0.99999999999999989</v>
      </c>
      <c r="BQ3961" s="9">
        <f t="shared" ca="1" si="1599"/>
        <v>0</v>
      </c>
      <c r="BR3961">
        <f t="shared" ca="1" si="1610"/>
        <v>1507.6832818843495</v>
      </c>
      <c r="BS3961">
        <f t="shared" ca="1" si="1601"/>
        <v>-1.1611704598235573E-4</v>
      </c>
      <c r="BT3961">
        <f t="shared" ca="1" si="1602"/>
        <v>5.4166666666666664E-5</v>
      </c>
      <c r="BU3961">
        <f t="shared" ca="1" si="1580"/>
        <v>0</v>
      </c>
      <c r="BV3961">
        <f t="shared" ca="1" si="1581"/>
        <v>0</v>
      </c>
      <c r="BW3961" s="35">
        <f ca="1">IFERROR(VLOOKUP($B3961,OFFSET(Input!$A$1,0,MATCH(Index!BW$6&amp;" Index",Input!$1:$1,0)-1,10000,2),2,0)/100,BW3960)</f>
        <v>1.9E-2</v>
      </c>
      <c r="BX3961">
        <f t="shared" ca="1" si="1587"/>
        <v>9.3371363585961389E-2</v>
      </c>
      <c r="BY3961">
        <f t="shared" ca="1" si="1588"/>
        <v>4.7882750556903275E-2</v>
      </c>
      <c r="BZ3961">
        <f t="shared" ca="1" si="1589"/>
        <v>-9.0977226058116228E-2</v>
      </c>
      <c r="CA3961">
        <f t="shared" ca="1" si="1590"/>
        <v>-0.20016012773439384</v>
      </c>
      <c r="CB3961">
        <f t="shared" ca="1" si="1591"/>
        <v>0</v>
      </c>
      <c r="CC3961">
        <f t="shared" ca="1" si="1592"/>
        <v>-0.43239146793537475</v>
      </c>
      <c r="CD3961">
        <f t="shared" ca="1" si="1593"/>
        <v>1148.7536218977434</v>
      </c>
      <c r="CE3961">
        <v>1148.75362189772</v>
      </c>
      <c r="CF3961" t="b">
        <f t="shared" ca="1" si="1582"/>
        <v>1</v>
      </c>
    </row>
    <row r="3962" spans="2:84" x14ac:dyDescent="0.25">
      <c r="B3962" s="2">
        <v>43270</v>
      </c>
      <c r="C3962">
        <f t="shared" ca="1" si="1583"/>
        <v>0</v>
      </c>
      <c r="D3962">
        <f t="shared" ca="1" si="1584"/>
        <v>0</v>
      </c>
      <c r="E3962">
        <f ca="1">IF($B3962&lt;VLOOKUP(E$6&amp;" Equity",Param,4,0),"",IFERROR(VLOOKUP($B3962,OFFSET(Input!$A$1,0,MATCH(Index!E$6&amp;" Equity",Input!$1:$1,0)-1,10000,2),2,0),E3961))</f>
        <v>85.99</v>
      </c>
      <c r="F3962" s="33">
        <v>120.97</v>
      </c>
      <c r="H3962">
        <f ca="1">IFERROR(VLOOKUP($B3962,OFFSET(Input!$A$1,0,MATCH(Index!H$6,Input!$1:$1,0)-1,10000,2),2,0),0)</f>
        <v>0</v>
      </c>
      <c r="I3962">
        <f ca="1">IFERROR(VLOOKUP($B3962,OFFSET(Input!$A$1,0,MATCH(Index!I$6,Input!$1:$1,0)-1,10000,2),2,0),0)</f>
        <v>0</v>
      </c>
      <c r="K3962">
        <f t="shared" ca="1" si="1585"/>
        <v>123.77024085172806</v>
      </c>
      <c r="L3962" s="30">
        <f t="shared" ca="1" si="1586"/>
        <v>143.51138384102268</v>
      </c>
      <c r="N3962">
        <f t="shared" ca="1" si="1596"/>
        <v>-1.3945382852687039E-3</v>
      </c>
      <c r="O3962">
        <f t="shared" ca="1" si="1597"/>
        <v>5.8033656492316194E-3</v>
      </c>
      <c r="Q3962">
        <f t="shared" ca="1" si="1611"/>
        <v>2.3271722818381919E-2</v>
      </c>
      <c r="R3962">
        <f t="shared" ca="1" si="1609"/>
        <v>8.3324670675300971E-2</v>
      </c>
      <c r="T3962">
        <f t="shared" ca="1" si="1623"/>
        <v>2.853024034455709E-2</v>
      </c>
      <c r="U3962">
        <f t="shared" ca="1" si="1618"/>
        <v>0.11421360899314069</v>
      </c>
      <c r="W3962">
        <f t="shared" ca="1" si="1619"/>
        <v>-3.5700842345555053E-2</v>
      </c>
      <c r="X3962">
        <f t="shared" ca="1" si="1620"/>
        <v>-0.53494849407637213</v>
      </c>
      <c r="Z3962">
        <f t="shared" ca="1" si="1631"/>
        <v>123.65077428595653</v>
      </c>
      <c r="AA3962">
        <f t="shared" ca="1" si="1631"/>
        <v>123.13272167200296</v>
      </c>
      <c r="AB3962">
        <f t="shared" ca="1" si="1631"/>
        <v>122.99027439839398</v>
      </c>
      <c r="AC3962">
        <f t="shared" ca="1" si="1632"/>
        <v>123.13272167200296</v>
      </c>
      <c r="AE3962">
        <f ca="1">IFERROR(VLOOKUP($B3962,OFFSET(Input!$A$1,0,MATCH(Index!AE$6&amp;" Index",Input!$1:$1,0)-1,10000,2),2,0),AE3961)</f>
        <v>13.35</v>
      </c>
      <c r="AF3962">
        <f t="shared" ca="1" si="1624"/>
        <v>12.820666666666664</v>
      </c>
      <c r="AG3962">
        <f t="shared" ca="1" si="1624"/>
        <v>13.044</v>
      </c>
      <c r="AH3962">
        <f t="shared" ca="1" si="1624"/>
        <v>13.154400000000003</v>
      </c>
      <c r="AI3962">
        <f t="shared" ca="1" si="1625"/>
        <v>13.154400000000003</v>
      </c>
      <c r="AK3962">
        <f t="shared" ca="1" si="1626"/>
        <v>1</v>
      </c>
      <c r="AL3962">
        <f t="shared" ca="1" si="1627"/>
        <v>-1</v>
      </c>
      <c r="AN3962" t="str">
        <f t="shared" ca="1" si="1637"/>
        <v>Not Down</v>
      </c>
      <c r="AO3962" t="str">
        <f t="shared" ca="1" si="1595"/>
        <v>Not Up</v>
      </c>
      <c r="AQ3962">
        <f t="shared" ca="1" si="1635"/>
        <v>1</v>
      </c>
      <c r="AR3962">
        <f t="shared" ca="1" si="1636"/>
        <v>0</v>
      </c>
      <c r="AT3962">
        <f t="shared" ca="1" si="1614"/>
        <v>1</v>
      </c>
      <c r="AU3962">
        <f t="shared" ca="1" si="1615"/>
        <v>0</v>
      </c>
      <c r="AW3962" s="34">
        <f t="shared" ca="1" si="1578"/>
        <v>2.2958712134986414E-2</v>
      </c>
      <c r="AX3962" s="34">
        <f t="shared" ca="1" si="1579"/>
        <v>2.8536189653861496E-2</v>
      </c>
      <c r="AY3962" s="18">
        <f t="shared" ca="1" si="1628"/>
        <v>2.8536189653861496E-2</v>
      </c>
      <c r="BA3962" s="6">
        <f t="shared" ca="1" si="1621"/>
        <v>1.5</v>
      </c>
      <c r="BB3962">
        <f t="shared" ca="1" si="1622"/>
        <v>1.5</v>
      </c>
      <c r="BC3962" t="str">
        <f t="shared" ca="1" si="1633"/>
        <v>HYG UP Equity</v>
      </c>
      <c r="BD3962" t="str">
        <f t="shared" ca="1" si="1634"/>
        <v>HYG UP Equity</v>
      </c>
      <c r="BF3962">
        <f t="shared" ca="1" si="1629"/>
        <v>1</v>
      </c>
      <c r="BG3962">
        <f t="shared" ca="1" si="1630"/>
        <v>0</v>
      </c>
      <c r="BI3962">
        <f t="shared" ca="1" si="1607"/>
        <v>1</v>
      </c>
      <c r="BJ3962">
        <f t="shared" ca="1" si="1608"/>
        <v>0</v>
      </c>
      <c r="BL3962">
        <f t="shared" ca="1" si="1616"/>
        <v>12.164331383760063</v>
      </c>
      <c r="BM3962">
        <f t="shared" ca="1" si="1617"/>
        <v>0</v>
      </c>
      <c r="BN3962" s="9">
        <f t="shared" ca="1" si="1603"/>
        <v>0.99999999999999989</v>
      </c>
      <c r="BO3962" s="9">
        <f t="shared" ca="1" si="1604"/>
        <v>0</v>
      </c>
      <c r="BP3962" s="9">
        <f t="shared" ca="1" si="1598"/>
        <v>0.99999999999999989</v>
      </c>
      <c r="BQ3962" s="9">
        <f t="shared" ca="1" si="1599"/>
        <v>0</v>
      </c>
      <c r="BR3962">
        <f t="shared" ca="1" si="1610"/>
        <v>1505.5822251682175</v>
      </c>
      <c r="BS3962">
        <f t="shared" ca="1" si="1601"/>
        <v>-1.3935663685983313E-3</v>
      </c>
      <c r="BT3962">
        <f t="shared" ca="1" si="1602"/>
        <v>1.8055555555555555E-5</v>
      </c>
      <c r="BU3962">
        <f t="shared" ca="1" si="1580"/>
        <v>0</v>
      </c>
      <c r="BV3962">
        <f t="shared" ca="1" si="1581"/>
        <v>0</v>
      </c>
      <c r="BW3962" s="35">
        <f ca="1">IFERROR(VLOOKUP($B3962,OFFSET(Input!$A$1,0,MATCH(Index!BW$6&amp;" Index",Input!$1:$1,0)-1,10000,2),2,0)/100,BW3961)</f>
        <v>1.9100000000000002E-2</v>
      </c>
      <c r="BX3962">
        <f t="shared" ca="1" si="1587"/>
        <v>3.1112077259730548E-2</v>
      </c>
      <c r="BY3962">
        <f t="shared" ca="1" si="1588"/>
        <v>1.5954911415246437E-2</v>
      </c>
      <c r="BZ3962">
        <f t="shared" ca="1" si="1589"/>
        <v>-3.031433168896823E-2</v>
      </c>
      <c r="CA3962">
        <f t="shared" ca="1" si="1590"/>
        <v>-2.4012966199233281</v>
      </c>
      <c r="CB3962">
        <f t="shared" ca="1" si="1591"/>
        <v>0</v>
      </c>
      <c r="CC3962">
        <f t="shared" ca="1" si="1592"/>
        <v>-2.4786779402872732</v>
      </c>
      <c r="CD3962">
        <f t="shared" ca="1" si="1593"/>
        <v>1146.2749439574561</v>
      </c>
      <c r="CE3962">
        <v>1146.27494395744</v>
      </c>
      <c r="CF3962" t="b">
        <f t="shared" ca="1" si="1582"/>
        <v>1</v>
      </c>
    </row>
    <row r="3963" spans="2:84" x14ac:dyDescent="0.25">
      <c r="B3963" s="2">
        <v>43271</v>
      </c>
      <c r="C3963">
        <f t="shared" ca="1" si="1583"/>
        <v>0</v>
      </c>
      <c r="D3963">
        <f t="shared" ca="1" si="1584"/>
        <v>0</v>
      </c>
      <c r="E3963">
        <f ca="1">IF($B3963&lt;VLOOKUP(E$6&amp;" Equity",Param,4,0),"",IFERROR(VLOOKUP($B3963,OFFSET(Input!$A$1,0,MATCH(Index!E$6&amp;" Equity",Input!$1:$1,0)-1,10000,2),2,0),E3962))</f>
        <v>86.08</v>
      </c>
      <c r="F3963" s="33">
        <v>119.91</v>
      </c>
      <c r="H3963">
        <f ca="1">IFERROR(VLOOKUP($B3963,OFFSET(Input!$A$1,0,MATCH(Index!H$6,Input!$1:$1,0)-1,10000,2),2,0),0)</f>
        <v>0</v>
      </c>
      <c r="I3963">
        <f ca="1">IFERROR(VLOOKUP($B3963,OFFSET(Input!$A$1,0,MATCH(Index!I$6,Input!$1:$1,0)-1,10000,2),2,0),0)</f>
        <v>0</v>
      </c>
      <c r="K3963">
        <f t="shared" ca="1" si="1585"/>
        <v>123.8997829109984</v>
      </c>
      <c r="L3963" s="30">
        <f t="shared" ca="1" si="1586"/>
        <v>142.25386489523873</v>
      </c>
      <c r="N3963">
        <f t="shared" ca="1" si="1596"/>
        <v>1.0460859906692029E-3</v>
      </c>
      <c r="O3963">
        <f t="shared" ca="1" si="1597"/>
        <v>-8.8011195804149726E-3</v>
      </c>
      <c r="Q3963">
        <f t="shared" ca="1" si="1611"/>
        <v>2.0430207577517234E-2</v>
      </c>
      <c r="R3963">
        <f t="shared" ca="1" si="1609"/>
        <v>8.5011268920077487E-2</v>
      </c>
      <c r="T3963">
        <f t="shared" ca="1" si="1623"/>
        <v>2.8662955303519987E-2</v>
      </c>
      <c r="U3963">
        <f t="shared" ca="1" si="1618"/>
        <v>0.11828359914398261</v>
      </c>
      <c r="W3963">
        <f t="shared" ca="1" si="1619"/>
        <v>0.11624400093314344</v>
      </c>
      <c r="X3963">
        <f t="shared" ca="1" si="1620"/>
        <v>-0.54436216198199572</v>
      </c>
      <c r="Z3963">
        <f t="shared" ca="1" si="1631"/>
        <v>123.70834853452111</v>
      </c>
      <c r="AA3963">
        <f t="shared" ca="1" si="1631"/>
        <v>123.19636973632676</v>
      </c>
      <c r="AB3963">
        <f t="shared" ca="1" si="1631"/>
        <v>123.05552176100333</v>
      </c>
      <c r="AC3963">
        <f t="shared" ca="1" si="1632"/>
        <v>123.19636973632676</v>
      </c>
      <c r="AE3963">
        <f ca="1">IFERROR(VLOOKUP($B3963,OFFSET(Input!$A$1,0,MATCH(Index!AE$6&amp;" Index",Input!$1:$1,0)-1,10000,2),2,0),AE3962)</f>
        <v>12.79</v>
      </c>
      <c r="AF3963">
        <f t="shared" ca="1" si="1624"/>
        <v>12.677333333333332</v>
      </c>
      <c r="AG3963">
        <f t="shared" ca="1" si="1624"/>
        <v>13.022499999999999</v>
      </c>
      <c r="AH3963">
        <f t="shared" ca="1" si="1624"/>
        <v>13.080800000000004</v>
      </c>
      <c r="AI3963">
        <f t="shared" ca="1" si="1625"/>
        <v>13.080800000000004</v>
      </c>
      <c r="AK3963">
        <f t="shared" ca="1" si="1626"/>
        <v>1</v>
      </c>
      <c r="AL3963">
        <f t="shared" ca="1" si="1627"/>
        <v>-1</v>
      </c>
      <c r="AN3963" t="str">
        <f t="shared" ca="1" si="1637"/>
        <v>Not Down</v>
      </c>
      <c r="AO3963" t="str">
        <f t="shared" ca="1" si="1595"/>
        <v>Not Up</v>
      </c>
      <c r="AQ3963">
        <f t="shared" ca="1" si="1635"/>
        <v>1</v>
      </c>
      <c r="AR3963">
        <f t="shared" ca="1" si="1636"/>
        <v>0</v>
      </c>
      <c r="AT3963">
        <f t="shared" ca="1" si="1614"/>
        <v>1</v>
      </c>
      <c r="AU3963">
        <f t="shared" ca="1" si="1615"/>
        <v>0</v>
      </c>
      <c r="AW3963" s="34">
        <f t="shared" ca="1" si="1578"/>
        <v>2.3271722818381919E-2</v>
      </c>
      <c r="AX3963" s="34">
        <f t="shared" ca="1" si="1579"/>
        <v>2.853024034455709E-2</v>
      </c>
      <c r="AY3963" s="18">
        <f t="shared" ca="1" si="1628"/>
        <v>2.853024034455709E-2</v>
      </c>
      <c r="BA3963" s="6">
        <f t="shared" ca="1" si="1621"/>
        <v>1.5</v>
      </c>
      <c r="BB3963">
        <f t="shared" ca="1" si="1622"/>
        <v>1.5</v>
      </c>
      <c r="BC3963" t="str">
        <f t="shared" ca="1" si="1633"/>
        <v>HYG UP Equity</v>
      </c>
      <c r="BD3963" t="str">
        <f t="shared" ca="1" si="1634"/>
        <v>HYG UP Equity</v>
      </c>
      <c r="BF3963">
        <f t="shared" ca="1" si="1629"/>
        <v>1</v>
      </c>
      <c r="BG3963">
        <f t="shared" ca="1" si="1630"/>
        <v>0</v>
      </c>
      <c r="BI3963">
        <f t="shared" ca="1" si="1607"/>
        <v>1</v>
      </c>
      <c r="BJ3963">
        <f t="shared" ca="1" si="1608"/>
        <v>0</v>
      </c>
      <c r="BL3963">
        <f t="shared" ca="1" si="1616"/>
        <v>12.164331383760063</v>
      </c>
      <c r="BM3963">
        <f t="shared" ca="1" si="1617"/>
        <v>0</v>
      </c>
      <c r="BN3963" s="9">
        <f t="shared" ca="1" si="1603"/>
        <v>0.99999999999999989</v>
      </c>
      <c r="BO3963" s="9">
        <f t="shared" ca="1" si="1604"/>
        <v>0</v>
      </c>
      <c r="BP3963" s="9">
        <f t="shared" ca="1" si="1598"/>
        <v>0.99999999999999989</v>
      </c>
      <c r="BQ3963" s="9">
        <f t="shared" ca="1" si="1599"/>
        <v>0</v>
      </c>
      <c r="BR3963">
        <f t="shared" ca="1" si="1610"/>
        <v>1507.1580177053165</v>
      </c>
      <c r="BS3963">
        <f t="shared" ca="1" si="1601"/>
        <v>1.0466333294569807E-3</v>
      </c>
      <c r="BT3963">
        <f t="shared" ca="1" si="1602"/>
        <v>1.8055555555555555E-5</v>
      </c>
      <c r="BU3963">
        <f t="shared" ca="1" si="1580"/>
        <v>0</v>
      </c>
      <c r="BV3963">
        <f t="shared" ca="1" si="1581"/>
        <v>0</v>
      </c>
      <c r="BW3963" s="35">
        <f ca="1">IFERROR(VLOOKUP($B3963,OFFSET(Input!$A$1,0,MATCH(Index!BW$6&amp;" Index",Input!$1:$1,0)-1,10000,2),2,0)/100,BW3962)</f>
        <v>1.9199999999999998E-2</v>
      </c>
      <c r="BX3963">
        <f t="shared" ca="1" si="1587"/>
        <v>3.1044946398847768E-2</v>
      </c>
      <c r="BY3963">
        <f t="shared" ca="1" si="1588"/>
        <v>1.5920485332742446E-2</v>
      </c>
      <c r="BZ3963">
        <f t="shared" ca="1" si="1589"/>
        <v>-3.0408126985538079E-2</v>
      </c>
      <c r="CA3963">
        <f t="shared" ca="1" si="1590"/>
        <v>1.7995943416009594</v>
      </c>
      <c r="CB3963">
        <f t="shared" ca="1" si="1591"/>
        <v>0</v>
      </c>
      <c r="CC3963">
        <f t="shared" ca="1" si="1592"/>
        <v>1.7222207828838312</v>
      </c>
      <c r="CD3963">
        <f t="shared" ca="1" si="1593"/>
        <v>1147.9971647403399</v>
      </c>
      <c r="CE3963">
        <v>1147.9971647403199</v>
      </c>
      <c r="CF3963" t="b">
        <f t="shared" ca="1" si="1582"/>
        <v>1</v>
      </c>
    </row>
    <row r="3964" spans="2:84" x14ac:dyDescent="0.25">
      <c r="B3964" s="2">
        <v>43272</v>
      </c>
      <c r="C3964">
        <f t="shared" ca="1" si="1583"/>
        <v>0</v>
      </c>
      <c r="D3964">
        <f t="shared" ca="1" si="1584"/>
        <v>0</v>
      </c>
      <c r="E3964">
        <f ca="1">IF($B3964&lt;VLOOKUP(E$6&amp;" Equity",Param,4,0),"",IFERROR(VLOOKUP($B3964,OFFSET(Input!$A$1,0,MATCH(Index!E$6&amp;" Equity",Input!$1:$1,0)-1,10000,2),2,0),E3963))</f>
        <v>85.9</v>
      </c>
      <c r="F3964" s="33">
        <v>120.54</v>
      </c>
      <c r="H3964">
        <f ca="1">IFERROR(VLOOKUP($B3964,OFFSET(Input!$A$1,0,MATCH(Index!H$6,Input!$1:$1,0)-1,10000,2),2,0),0)</f>
        <v>0</v>
      </c>
      <c r="I3964">
        <f ca="1">IFERROR(VLOOKUP($B3964,OFFSET(Input!$A$1,0,MATCH(Index!I$6,Input!$1:$1,0)-1,10000,2),2,0),0)</f>
        <v>0</v>
      </c>
      <c r="K3964">
        <f t="shared" ca="1" si="1585"/>
        <v>123.64069879245774</v>
      </c>
      <c r="L3964" s="30">
        <f t="shared" ca="1" si="1586"/>
        <v>143.00125823094052</v>
      </c>
      <c r="N3964">
        <f t="shared" ca="1" si="1596"/>
        <v>-2.0932674232645421E-3</v>
      </c>
      <c r="O3964">
        <f t="shared" ca="1" si="1597"/>
        <v>5.2401866635562499E-3</v>
      </c>
      <c r="Q3964">
        <f t="shared" ca="1" si="1611"/>
        <v>2.2906888883302313E-2</v>
      </c>
      <c r="R3964">
        <f t="shared" ca="1" si="1609"/>
        <v>7.4684904701337054E-2</v>
      </c>
      <c r="T3964">
        <f t="shared" ca="1" si="1623"/>
        <v>2.9467817818315447E-2</v>
      </c>
      <c r="U3964">
        <f t="shared" ca="1" si="1618"/>
        <v>0.11695207361688487</v>
      </c>
      <c r="W3964">
        <f t="shared" ca="1" si="1619"/>
        <v>-9.3265991564015452E-2</v>
      </c>
      <c r="X3964">
        <f t="shared" ca="1" si="1620"/>
        <v>-0.59724783671042769</v>
      </c>
      <c r="Z3964">
        <f t="shared" ca="1" si="1631"/>
        <v>123.7356963025893</v>
      </c>
      <c r="AA3964">
        <f t="shared" ca="1" si="1631"/>
        <v>123.24204847582089</v>
      </c>
      <c r="AB3964">
        <f t="shared" ca="1" si="1631"/>
        <v>123.10410103796492</v>
      </c>
      <c r="AC3964">
        <f t="shared" ca="1" si="1632"/>
        <v>123.24204847582089</v>
      </c>
      <c r="AE3964">
        <f ca="1">IFERROR(VLOOKUP($B3964,OFFSET(Input!$A$1,0,MATCH(Index!AE$6&amp;" Index",Input!$1:$1,0)-1,10000,2),2,0),AE3963)</f>
        <v>14.64</v>
      </c>
      <c r="AF3964">
        <f t="shared" ca="1" si="1624"/>
        <v>12.624666666666666</v>
      </c>
      <c r="AG3964">
        <f t="shared" ca="1" si="1624"/>
        <v>13.125499999999999</v>
      </c>
      <c r="AH3964">
        <f t="shared" ca="1" si="1624"/>
        <v>13.129600000000003</v>
      </c>
      <c r="AI3964">
        <f t="shared" ca="1" si="1625"/>
        <v>13.129600000000003</v>
      </c>
      <c r="AK3964">
        <f t="shared" ca="1" si="1626"/>
        <v>1</v>
      </c>
      <c r="AL3964">
        <f t="shared" ca="1" si="1627"/>
        <v>-1</v>
      </c>
      <c r="AN3964" t="str">
        <f t="shared" ca="1" si="1637"/>
        <v>Not Down</v>
      </c>
      <c r="AO3964" t="str">
        <f t="shared" ca="1" si="1595"/>
        <v>Not Up</v>
      </c>
      <c r="AQ3964">
        <f t="shared" ca="1" si="1635"/>
        <v>1</v>
      </c>
      <c r="AR3964">
        <f t="shared" ca="1" si="1636"/>
        <v>0</v>
      </c>
      <c r="AT3964">
        <f t="shared" ca="1" si="1614"/>
        <v>1</v>
      </c>
      <c r="AU3964">
        <f t="shared" ca="1" si="1615"/>
        <v>0</v>
      </c>
      <c r="AW3964" s="34">
        <f t="shared" ca="1" si="1578"/>
        <v>2.0430207577517234E-2</v>
      </c>
      <c r="AX3964" s="34">
        <f t="shared" ca="1" si="1579"/>
        <v>2.8662955303519987E-2</v>
      </c>
      <c r="AY3964" s="18">
        <f t="shared" ca="1" si="1628"/>
        <v>2.8662955303519987E-2</v>
      </c>
      <c r="BA3964" s="6">
        <f t="shared" ca="1" si="1621"/>
        <v>1.5</v>
      </c>
      <c r="BB3964">
        <f t="shared" ca="1" si="1622"/>
        <v>1.5</v>
      </c>
      <c r="BC3964" t="str">
        <f t="shared" ca="1" si="1633"/>
        <v>HYG UP Equity</v>
      </c>
      <c r="BD3964" t="str">
        <f t="shared" ca="1" si="1634"/>
        <v>HYG UP Equity</v>
      </c>
      <c r="BF3964">
        <f t="shared" ca="1" si="1629"/>
        <v>1</v>
      </c>
      <c r="BG3964">
        <f t="shared" ca="1" si="1630"/>
        <v>0</v>
      </c>
      <c r="BI3964">
        <f t="shared" ca="1" si="1607"/>
        <v>1</v>
      </c>
      <c r="BJ3964">
        <f t="shared" ca="1" si="1608"/>
        <v>0</v>
      </c>
      <c r="BL3964">
        <f t="shared" ca="1" si="1616"/>
        <v>12.164331383760063</v>
      </c>
      <c r="BM3964">
        <f t="shared" ca="1" si="1617"/>
        <v>0</v>
      </c>
      <c r="BN3964" s="9">
        <f t="shared" ca="1" si="1603"/>
        <v>1</v>
      </c>
      <c r="BO3964" s="9">
        <f t="shared" ca="1" si="1604"/>
        <v>0</v>
      </c>
      <c r="BP3964" s="9">
        <f t="shared" ca="1" si="1598"/>
        <v>1</v>
      </c>
      <c r="BQ3964" s="9">
        <f t="shared" ca="1" si="1599"/>
        <v>0</v>
      </c>
      <c r="BR3964">
        <f t="shared" ca="1" si="1610"/>
        <v>1504.0064326311185</v>
      </c>
      <c r="BS3964">
        <f t="shared" ca="1" si="1601"/>
        <v>-2.0910780669145534E-3</v>
      </c>
      <c r="BT3964">
        <f t="shared" ca="1" si="1602"/>
        <v>1.8055555555555558E-5</v>
      </c>
      <c r="BU3964">
        <f t="shared" ca="1" si="1580"/>
        <v>0</v>
      </c>
      <c r="BV3964">
        <f t="shared" ca="1" si="1581"/>
        <v>0</v>
      </c>
      <c r="BW3964" s="35">
        <f ca="1">IFERROR(VLOOKUP($B3964,OFFSET(Input!$A$1,0,MATCH(Index!BW$6&amp;" Index",Input!$1:$1,0)-1,10000,2),2,0)/100,BW3963)</f>
        <v>1.9199999999999998E-2</v>
      </c>
      <c r="BX3964">
        <f t="shared" ca="1" si="1587"/>
        <v>3.1091589878384212E-2</v>
      </c>
      <c r="BY3964">
        <f t="shared" ca="1" si="1588"/>
        <v>1.5944405065838056E-2</v>
      </c>
      <c r="BZ3964">
        <f t="shared" ca="1" si="1589"/>
        <v>-3.0613257726409066E-2</v>
      </c>
      <c r="CA3964">
        <f t="shared" ca="1" si="1590"/>
        <v>-3.6008275381029273</v>
      </c>
      <c r="CB3964">
        <f t="shared" ca="1" si="1591"/>
        <v>0</v>
      </c>
      <c r="CC3964">
        <f t="shared" ca="1" si="1592"/>
        <v>-3.6784767907735585</v>
      </c>
      <c r="CD3964">
        <f t="shared" ca="1" si="1593"/>
        <v>1144.3186879495663</v>
      </c>
      <c r="CE3964">
        <v>1144.3186879495499</v>
      </c>
      <c r="CF3964" t="b">
        <f t="shared" ca="1" si="1582"/>
        <v>1</v>
      </c>
    </row>
    <row r="3965" spans="2:84" x14ac:dyDescent="0.25">
      <c r="B3965" s="2">
        <v>43273</v>
      </c>
      <c r="C3965">
        <f t="shared" ca="1" si="1583"/>
        <v>0</v>
      </c>
      <c r="D3965">
        <f t="shared" ca="1" si="1584"/>
        <v>0</v>
      </c>
      <c r="E3965">
        <f ca="1">IF($B3965&lt;VLOOKUP(E$6&amp;" Equity",Param,4,0),"",IFERROR(VLOOKUP($B3965,OFFSET(Input!$A$1,0,MATCH(Index!E$6&amp;" Equity",Input!$1:$1,0)-1,10000,2),2,0),E3964))</f>
        <v>85.91</v>
      </c>
      <c r="F3965" s="33">
        <v>120.53</v>
      </c>
      <c r="H3965">
        <f ca="1">IFERROR(VLOOKUP($B3965,OFFSET(Input!$A$1,0,MATCH(Index!H$6,Input!$1:$1,0)-1,10000,2),2,0),0)</f>
        <v>0</v>
      </c>
      <c r="I3965">
        <f ca="1">IFERROR(VLOOKUP($B3965,OFFSET(Input!$A$1,0,MATCH(Index!I$6,Input!$1:$1,0)-1,10000,2),2,0),0)</f>
        <v>0</v>
      </c>
      <c r="K3965">
        <f t="shared" ca="1" si="1585"/>
        <v>123.65509235459886</v>
      </c>
      <c r="L3965" s="30">
        <f t="shared" ca="1" si="1586"/>
        <v>142.98939484465953</v>
      </c>
      <c r="N3965">
        <f t="shared" ca="1" si="1596"/>
        <v>1.1640765975525469E-4</v>
      </c>
      <c r="O3965">
        <f t="shared" ca="1" si="1597"/>
        <v>-8.2963454645914095E-5</v>
      </c>
      <c r="Q3965">
        <f t="shared" ca="1" si="1611"/>
        <v>2.2726332171451123E-2</v>
      </c>
      <c r="R3965">
        <f t="shared" ca="1" si="1609"/>
        <v>7.3144431846366625E-2</v>
      </c>
      <c r="T3965">
        <f t="shared" ca="1" si="1623"/>
        <v>2.9397816129480954E-2</v>
      </c>
      <c r="U3965">
        <f t="shared" ca="1" si="1618"/>
        <v>0.11350688485471591</v>
      </c>
      <c r="W3965">
        <f t="shared" ca="1" si="1619"/>
        <v>-0.12273604305830731</v>
      </c>
      <c r="X3965">
        <f t="shared" ca="1" si="1620"/>
        <v>-0.63437151347584853</v>
      </c>
      <c r="Z3965">
        <f t="shared" ca="1" si="1631"/>
        <v>123.77168020794218</v>
      </c>
      <c r="AA3965">
        <f t="shared" ca="1" si="1631"/>
        <v>123.2848646656345</v>
      </c>
      <c r="AB3965">
        <f t="shared" ca="1" si="1631"/>
        <v>123.15039027518209</v>
      </c>
      <c r="AC3965">
        <f t="shared" ca="1" si="1632"/>
        <v>123.2848646656345</v>
      </c>
      <c r="AE3965">
        <f ca="1">IFERROR(VLOOKUP($B3965,OFFSET(Input!$A$1,0,MATCH(Index!AE$6&amp;" Index",Input!$1:$1,0)-1,10000,2),2,0),AE3964)</f>
        <v>13.77</v>
      </c>
      <c r="AF3965">
        <f t="shared" ca="1" si="1624"/>
        <v>12.645333333333332</v>
      </c>
      <c r="AG3965">
        <f t="shared" ca="1" si="1624"/>
        <v>13.187499999999996</v>
      </c>
      <c r="AH3965">
        <f t="shared" ca="1" si="1624"/>
        <v>13.143200000000002</v>
      </c>
      <c r="AI3965">
        <f t="shared" ca="1" si="1625"/>
        <v>13.187499999999996</v>
      </c>
      <c r="AK3965">
        <f t="shared" ca="1" si="1626"/>
        <v>1</v>
      </c>
      <c r="AL3965">
        <f t="shared" ca="1" si="1627"/>
        <v>-1</v>
      </c>
      <c r="AN3965" t="str">
        <f t="shared" ca="1" si="1637"/>
        <v>Not Down</v>
      </c>
      <c r="AO3965" t="str">
        <f t="shared" ca="1" si="1595"/>
        <v>Not Up</v>
      </c>
      <c r="AQ3965">
        <f t="shared" ca="1" si="1635"/>
        <v>1</v>
      </c>
      <c r="AR3965">
        <f t="shared" ca="1" si="1636"/>
        <v>0</v>
      </c>
      <c r="AT3965">
        <f t="shared" ca="1" si="1614"/>
        <v>1</v>
      </c>
      <c r="AU3965">
        <f t="shared" ca="1" si="1615"/>
        <v>0</v>
      </c>
      <c r="AW3965" s="34">
        <f t="shared" ca="1" si="1578"/>
        <v>2.2906888883302313E-2</v>
      </c>
      <c r="AX3965" s="34">
        <f t="shared" ca="1" si="1579"/>
        <v>2.9467817818315447E-2</v>
      </c>
      <c r="AY3965" s="18">
        <f t="shared" ca="1" si="1628"/>
        <v>2.9467817818315447E-2</v>
      </c>
      <c r="BA3965" s="6">
        <f t="shared" ca="1" si="1621"/>
        <v>1.5</v>
      </c>
      <c r="BB3965">
        <f t="shared" ca="1" si="1622"/>
        <v>1.5</v>
      </c>
      <c r="BC3965" t="str">
        <f t="shared" ca="1" si="1633"/>
        <v>HYG UP Equity</v>
      </c>
      <c r="BD3965" t="str">
        <f t="shared" ca="1" si="1634"/>
        <v>HYG UP Equity</v>
      </c>
      <c r="BF3965">
        <f t="shared" ca="1" si="1629"/>
        <v>1</v>
      </c>
      <c r="BG3965">
        <f t="shared" ca="1" si="1630"/>
        <v>0</v>
      </c>
      <c r="BI3965">
        <f t="shared" ca="1" si="1607"/>
        <v>1</v>
      </c>
      <c r="BJ3965">
        <f t="shared" ca="1" si="1608"/>
        <v>0</v>
      </c>
      <c r="BL3965">
        <f t="shared" ca="1" si="1616"/>
        <v>12.164331383760063</v>
      </c>
      <c r="BM3965">
        <f t="shared" ca="1" si="1617"/>
        <v>0</v>
      </c>
      <c r="BN3965" s="9">
        <f t="shared" ca="1" si="1603"/>
        <v>1</v>
      </c>
      <c r="BO3965" s="9">
        <f t="shared" ca="1" si="1604"/>
        <v>0</v>
      </c>
      <c r="BP3965" s="9">
        <f t="shared" ca="1" si="1598"/>
        <v>1</v>
      </c>
      <c r="BQ3965" s="9">
        <f t="shared" ca="1" si="1599"/>
        <v>0</v>
      </c>
      <c r="BR3965">
        <f t="shared" ca="1" si="1610"/>
        <v>1504.1815206907959</v>
      </c>
      <c r="BS3965">
        <f t="shared" ca="1" si="1601"/>
        <v>1.1641443538978891E-4</v>
      </c>
      <c r="BT3965">
        <f t="shared" ca="1" si="1602"/>
        <v>1.8055555555555558E-5</v>
      </c>
      <c r="BU3965">
        <f t="shared" ca="1" si="1580"/>
        <v>0</v>
      </c>
      <c r="BV3965">
        <f t="shared" ca="1" si="1581"/>
        <v>0</v>
      </c>
      <c r="BW3965" s="35">
        <f ca="1">IFERROR(VLOOKUP($B3965,OFFSET(Input!$A$1,0,MATCH(Index!BW$6&amp;" Index",Input!$1:$1,0)-1,10000,2),2,0)/100,BW3964)</f>
        <v>1.9199999999999998E-2</v>
      </c>
      <c r="BX3965">
        <f t="shared" ca="1" si="1587"/>
        <v>3.099196446530076E-2</v>
      </c>
      <c r="BY3965">
        <f t="shared" ca="1" si="1588"/>
        <v>1.5893315110410644E-2</v>
      </c>
      <c r="BZ3965">
        <f t="shared" ca="1" si="1589"/>
        <v>-3.0515165011988435E-2</v>
      </c>
      <c r="CA3965">
        <f t="shared" ca="1" si="1590"/>
        <v>0.19982282094544923</v>
      </c>
      <c r="CB3965">
        <f t="shared" ca="1" si="1591"/>
        <v>0</v>
      </c>
      <c r="CC3965">
        <f t="shared" ca="1" si="1592"/>
        <v>0.1224223763577494</v>
      </c>
      <c r="CD3965">
        <f t="shared" ca="1" si="1593"/>
        <v>1144.441110325924</v>
      </c>
      <c r="CE3965">
        <v>1144.4411103259099</v>
      </c>
      <c r="CF3965" t="b">
        <f t="shared" ca="1" si="1582"/>
        <v>1</v>
      </c>
    </row>
    <row r="3966" spans="2:84" x14ac:dyDescent="0.25">
      <c r="B3966" s="2">
        <v>43276</v>
      </c>
      <c r="C3966">
        <f t="shared" ca="1" si="1583"/>
        <v>0</v>
      </c>
      <c r="D3966">
        <f t="shared" ca="1" si="1584"/>
        <v>0</v>
      </c>
      <c r="E3966">
        <f ca="1">IF($B3966&lt;VLOOKUP(E$6&amp;" Equity",Param,4,0),"",IFERROR(VLOOKUP($B3966,OFFSET(Input!$A$1,0,MATCH(Index!E$6&amp;" Equity",Input!$1:$1,0)-1,10000,2),2,0),E3965))</f>
        <v>85.71</v>
      </c>
      <c r="F3966" s="33">
        <v>120.8</v>
      </c>
      <c r="H3966">
        <f ca="1">IFERROR(VLOOKUP($B3966,OFFSET(Input!$A$1,0,MATCH(Index!H$6,Input!$1:$1,0)-1,10000,2),2,0),0)</f>
        <v>0</v>
      </c>
      <c r="I3966">
        <f ca="1">IFERROR(VLOOKUP($B3966,OFFSET(Input!$A$1,0,MATCH(Index!I$6,Input!$1:$1,0)-1,10000,2),2,0),0)</f>
        <v>0</v>
      </c>
      <c r="K3966">
        <f t="shared" ca="1" si="1585"/>
        <v>123.36722111177592</v>
      </c>
      <c r="L3966" s="30">
        <f t="shared" ca="1" si="1586"/>
        <v>143.309706274246</v>
      </c>
      <c r="N3966">
        <f t="shared" ca="1" si="1596"/>
        <v>-2.3307317391737269E-3</v>
      </c>
      <c r="O3966">
        <f t="shared" ca="1" si="1597"/>
        <v>2.2376009004623711E-3</v>
      </c>
      <c r="Q3966">
        <f t="shared" ca="1" si="1611"/>
        <v>2.3782872139917716E-2</v>
      </c>
      <c r="R3966">
        <f t="shared" ca="1" si="1609"/>
        <v>7.3421767459256826E-2</v>
      </c>
      <c r="T3966">
        <f t="shared" ca="1" si="1623"/>
        <v>2.9983303429608942E-2</v>
      </c>
      <c r="U3966">
        <f t="shared" ca="1" si="1618"/>
        <v>0.1116319855892509</v>
      </c>
      <c r="W3966">
        <f t="shared" ca="1" si="1619"/>
        <v>-0.14249158039954246</v>
      </c>
      <c r="X3966">
        <f t="shared" ca="1" si="1620"/>
        <v>-0.61387048495007646</v>
      </c>
      <c r="Z3966">
        <f t="shared" ca="1" si="1631"/>
        <v>123.75584728958692</v>
      </c>
      <c r="AA3966">
        <f t="shared" ca="1" si="1631"/>
        <v>123.32331753111217</v>
      </c>
      <c r="AB3966">
        <f t="shared" ca="1" si="1631"/>
        <v>123.19032307070043</v>
      </c>
      <c r="AC3966">
        <f t="shared" ca="1" si="1632"/>
        <v>123.32331753111217</v>
      </c>
      <c r="AE3966">
        <f ca="1">IFERROR(VLOOKUP($B3966,OFFSET(Input!$A$1,0,MATCH(Index!AE$6&amp;" Index",Input!$1:$1,0)-1,10000,2),2,0),AE3965)</f>
        <v>17.329999999999998</v>
      </c>
      <c r="AF3966">
        <f t="shared" ca="1" si="1624"/>
        <v>12.951333333333336</v>
      </c>
      <c r="AG3966">
        <f t="shared" ca="1" si="1624"/>
        <v>13.393000000000001</v>
      </c>
      <c r="AH3966">
        <f t="shared" ca="1" si="1624"/>
        <v>13.2996</v>
      </c>
      <c r="AI3966">
        <f t="shared" ca="1" si="1625"/>
        <v>13.393000000000001</v>
      </c>
      <c r="AK3966">
        <f t="shared" ca="1" si="1626"/>
        <v>1</v>
      </c>
      <c r="AL3966">
        <f t="shared" ca="1" si="1627"/>
        <v>-1</v>
      </c>
      <c r="AN3966" t="str">
        <f t="shared" ca="1" si="1637"/>
        <v>Not Down</v>
      </c>
      <c r="AO3966" t="str">
        <f t="shared" ca="1" si="1595"/>
        <v>Not Up</v>
      </c>
      <c r="AQ3966">
        <f t="shared" ca="1" si="1635"/>
        <v>1</v>
      </c>
      <c r="AR3966">
        <f t="shared" ca="1" si="1636"/>
        <v>0</v>
      </c>
      <c r="AT3966">
        <f t="shared" ca="1" si="1614"/>
        <v>1</v>
      </c>
      <c r="AU3966">
        <f t="shared" ca="1" si="1615"/>
        <v>0</v>
      </c>
      <c r="AW3966" s="34">
        <f t="shared" ca="1" si="1578"/>
        <v>2.2726332171451123E-2</v>
      </c>
      <c r="AX3966" s="34">
        <f t="shared" ca="1" si="1579"/>
        <v>2.9397816129480954E-2</v>
      </c>
      <c r="AY3966" s="18">
        <f t="shared" ca="1" si="1628"/>
        <v>2.9397816129480954E-2</v>
      </c>
      <c r="BA3966" s="6">
        <f t="shared" ca="1" si="1621"/>
        <v>1.5</v>
      </c>
      <c r="BB3966">
        <f t="shared" ca="1" si="1622"/>
        <v>1.5</v>
      </c>
      <c r="BC3966" t="str">
        <f t="shared" ca="1" si="1633"/>
        <v>HYG UP Equity</v>
      </c>
      <c r="BD3966" t="str">
        <f t="shared" ca="1" si="1634"/>
        <v>HYG UP Equity</v>
      </c>
      <c r="BF3966">
        <f t="shared" ca="1" si="1629"/>
        <v>1</v>
      </c>
      <c r="BG3966">
        <f t="shared" ca="1" si="1630"/>
        <v>0</v>
      </c>
      <c r="BI3966">
        <f t="shared" ca="1" si="1607"/>
        <v>1</v>
      </c>
      <c r="BJ3966">
        <f t="shared" ca="1" si="1608"/>
        <v>0</v>
      </c>
      <c r="BL3966">
        <f t="shared" ca="1" si="1616"/>
        <v>12.164331383760063</v>
      </c>
      <c r="BM3966">
        <f t="shared" ca="1" si="1617"/>
        <v>0</v>
      </c>
      <c r="BN3966" s="9">
        <f t="shared" ca="1" si="1603"/>
        <v>1</v>
      </c>
      <c r="BO3966" s="9">
        <f t="shared" ca="1" si="1604"/>
        <v>0</v>
      </c>
      <c r="BP3966" s="9">
        <f t="shared" ca="1" si="1598"/>
        <v>1</v>
      </c>
      <c r="BQ3966" s="9">
        <f t="shared" ca="1" si="1599"/>
        <v>0</v>
      </c>
      <c r="BR3966">
        <f t="shared" ca="1" si="1610"/>
        <v>1500.6797594972427</v>
      </c>
      <c r="BS3966">
        <f t="shared" ca="1" si="1601"/>
        <v>-2.3280176929344476E-3</v>
      </c>
      <c r="BT3966">
        <f t="shared" ca="1" si="1602"/>
        <v>5.4166666666666671E-5</v>
      </c>
      <c r="BU3966">
        <f t="shared" ca="1" si="1580"/>
        <v>0</v>
      </c>
      <c r="BV3966">
        <f t="shared" ca="1" si="1581"/>
        <v>0</v>
      </c>
      <c r="BW3966" s="35">
        <f ca="1">IFERROR(VLOOKUP($B3966,OFFSET(Input!$A$1,0,MATCH(Index!BW$6&amp;" Index",Input!$1:$1,0)-1,10000,2),2,0)/100,BW3965)</f>
        <v>1.9199999999999998E-2</v>
      </c>
      <c r="BX3966">
        <f t="shared" ca="1" si="1587"/>
        <v>9.2985840213981333E-2</v>
      </c>
      <c r="BY3966">
        <f t="shared" ca="1" si="1588"/>
        <v>4.7685046263580166E-2</v>
      </c>
      <c r="BZ3966">
        <f t="shared" ca="1" si="1589"/>
        <v>-9.1555288826073916E-2</v>
      </c>
      <c r="CA3966">
        <f t="shared" ca="1" si="1590"/>
        <v>-3.9964187300404426</v>
      </c>
      <c r="CB3966">
        <f t="shared" ca="1" si="1591"/>
        <v>0</v>
      </c>
      <c r="CC3966">
        <f t="shared" ca="1" si="1592"/>
        <v>-4.228644905344078</v>
      </c>
      <c r="CD3966">
        <f t="shared" ca="1" si="1593"/>
        <v>1140.21246542058</v>
      </c>
      <c r="CE3966">
        <v>1140.21246542056</v>
      </c>
      <c r="CF3966" t="b">
        <f t="shared" ca="1" si="1582"/>
        <v>1</v>
      </c>
    </row>
    <row r="3967" spans="2:84" x14ac:dyDescent="0.25">
      <c r="B3967" s="2">
        <v>43277</v>
      </c>
      <c r="C3967">
        <f t="shared" ca="1" si="1583"/>
        <v>0</v>
      </c>
      <c r="D3967">
        <f t="shared" ca="1" si="1584"/>
        <v>0</v>
      </c>
      <c r="E3967">
        <f ca="1">IF($B3967&lt;VLOOKUP(E$6&amp;" Equity",Param,4,0),"",IFERROR(VLOOKUP($B3967,OFFSET(Input!$A$1,0,MATCH(Index!E$6&amp;" Equity",Input!$1:$1,0)-1,10000,2),2,0),E3966))</f>
        <v>85.7</v>
      </c>
      <c r="F3967" s="33">
        <v>120.97</v>
      </c>
      <c r="H3967">
        <f ca="1">IFERROR(VLOOKUP($B3967,OFFSET(Input!$A$1,0,MATCH(Index!H$6,Input!$1:$1,0)-1,10000,2),2,0),0)</f>
        <v>0</v>
      </c>
      <c r="I3967">
        <f ca="1">IFERROR(VLOOKUP($B3967,OFFSET(Input!$A$1,0,MATCH(Index!I$6,Input!$1:$1,0)-1,10000,2),2,0),0)</f>
        <v>0</v>
      </c>
      <c r="K3967">
        <f t="shared" ca="1" si="1585"/>
        <v>123.35282754963478</v>
      </c>
      <c r="L3967" s="30">
        <f t="shared" ca="1" si="1586"/>
        <v>143.51138384102265</v>
      </c>
      <c r="N3967">
        <f t="shared" ca="1" si="1596"/>
        <v>-1.1667930705717915E-4</v>
      </c>
      <c r="O3967">
        <f t="shared" ca="1" si="1597"/>
        <v>1.4062954710422084E-3</v>
      </c>
      <c r="Q3967">
        <f t="shared" ca="1" si="1611"/>
        <v>2.3435360613595451E-2</v>
      </c>
      <c r="R3967">
        <f t="shared" ca="1" si="1609"/>
        <v>7.3749578131881335E-2</v>
      </c>
      <c r="T3967">
        <f t="shared" ca="1" si="1623"/>
        <v>2.5983870070905829E-2</v>
      </c>
      <c r="U3967">
        <f t="shared" ca="1" si="1618"/>
        <v>8.106684471758567E-2</v>
      </c>
      <c r="W3967">
        <f t="shared" ca="1" si="1619"/>
        <v>-0.14934296070886591</v>
      </c>
      <c r="X3967">
        <f t="shared" ca="1" si="1620"/>
        <v>-0.42995993227731327</v>
      </c>
      <c r="Z3967">
        <f t="shared" ca="1" si="1631"/>
        <v>123.72849952151876</v>
      </c>
      <c r="AA3967">
        <f t="shared" ca="1" si="1631"/>
        <v>123.38684275855337</v>
      </c>
      <c r="AB3967">
        <f t="shared" ca="1" si="1631"/>
        <v>123.22280224638099</v>
      </c>
      <c r="AC3967">
        <f t="shared" ca="1" si="1632"/>
        <v>123.38684275855337</v>
      </c>
      <c r="AE3967">
        <f ca="1">IFERROR(VLOOKUP($B3967,OFFSET(Input!$A$1,0,MATCH(Index!AE$6&amp;" Index",Input!$1:$1,0)-1,10000,2),2,0),AE3966)</f>
        <v>15.92</v>
      </c>
      <c r="AF3967">
        <f t="shared" ref="AF3967:AH3998" ca="1" si="1638">AVERAGE(OFFSET($AE3967,0,0,-AF$5,1))</f>
        <v>13.186</v>
      </c>
      <c r="AG3967">
        <f t="shared" ca="1" si="1638"/>
        <v>13.337999999999999</v>
      </c>
      <c r="AH3967">
        <f t="shared" ca="1" si="1638"/>
        <v>13.4132</v>
      </c>
      <c r="AI3967">
        <f t="shared" ca="1" si="1625"/>
        <v>13.4132</v>
      </c>
      <c r="AK3967">
        <f t="shared" ca="1" si="1626"/>
        <v>1</v>
      </c>
      <c r="AL3967">
        <f t="shared" ca="1" si="1627"/>
        <v>-1</v>
      </c>
      <c r="AN3967" t="str">
        <f t="shared" ca="1" si="1637"/>
        <v>Not Down</v>
      </c>
      <c r="AO3967" t="str">
        <f t="shared" ca="1" si="1595"/>
        <v>Not Up</v>
      </c>
      <c r="AQ3967">
        <f t="shared" ca="1" si="1635"/>
        <v>1</v>
      </c>
      <c r="AR3967">
        <f t="shared" ca="1" si="1636"/>
        <v>0</v>
      </c>
      <c r="AT3967">
        <f t="shared" ca="1" si="1614"/>
        <v>1</v>
      </c>
      <c r="AU3967">
        <f t="shared" ca="1" si="1615"/>
        <v>0</v>
      </c>
      <c r="AW3967" s="34">
        <f t="shared" ca="1" si="1578"/>
        <v>2.3782872139917716E-2</v>
      </c>
      <c r="AX3967" s="34">
        <f t="shared" ca="1" si="1579"/>
        <v>2.9983303429608942E-2</v>
      </c>
      <c r="AY3967" s="18">
        <f t="shared" ca="1" si="1628"/>
        <v>2.9983303429608942E-2</v>
      </c>
      <c r="BA3967" s="6">
        <f t="shared" ca="1" si="1621"/>
        <v>1.5</v>
      </c>
      <c r="BB3967">
        <f t="shared" ca="1" si="1622"/>
        <v>1.5</v>
      </c>
      <c r="BC3967" t="str">
        <f t="shared" ca="1" si="1633"/>
        <v>HYG UP Equity</v>
      </c>
      <c r="BD3967" t="str">
        <f t="shared" ca="1" si="1634"/>
        <v>HYG UP Equity</v>
      </c>
      <c r="BF3967">
        <f t="shared" ca="1" si="1629"/>
        <v>1</v>
      </c>
      <c r="BG3967">
        <f t="shared" ca="1" si="1630"/>
        <v>0</v>
      </c>
      <c r="BI3967">
        <f t="shared" ca="1" si="1607"/>
        <v>1</v>
      </c>
      <c r="BJ3967">
        <f t="shared" ca="1" si="1608"/>
        <v>0</v>
      </c>
      <c r="BL3967">
        <f t="shared" ca="1" si="1616"/>
        <v>12.164331383760063</v>
      </c>
      <c r="BM3967">
        <f t="shared" ca="1" si="1617"/>
        <v>0</v>
      </c>
      <c r="BN3967" s="9">
        <f t="shared" ca="1" si="1603"/>
        <v>0.99999999999999989</v>
      </c>
      <c r="BO3967" s="9">
        <f t="shared" ca="1" si="1604"/>
        <v>0</v>
      </c>
      <c r="BP3967" s="9">
        <f t="shared" ca="1" si="1598"/>
        <v>0.99999999999999989</v>
      </c>
      <c r="BQ3967" s="9">
        <f t="shared" ca="1" si="1599"/>
        <v>0</v>
      </c>
      <c r="BR3967">
        <f t="shared" ca="1" si="1610"/>
        <v>1500.5046714375653</v>
      </c>
      <c r="BS3967">
        <f t="shared" ca="1" si="1601"/>
        <v>-1.1667250029145926E-4</v>
      </c>
      <c r="BT3967">
        <f t="shared" ca="1" si="1602"/>
        <v>1.8055555555555555E-5</v>
      </c>
      <c r="BU3967">
        <f t="shared" ca="1" si="1580"/>
        <v>0</v>
      </c>
      <c r="BV3967">
        <f t="shared" ca="1" si="1581"/>
        <v>0</v>
      </c>
      <c r="BW3967" s="35">
        <f ca="1">IFERROR(VLOOKUP($B3967,OFFSET(Input!$A$1,0,MATCH(Index!BW$6&amp;" Index",Input!$1:$1,0)-1,10000,2),2,0)/100,BW3966)</f>
        <v>1.9199999999999998E-2</v>
      </c>
      <c r="BX3967">
        <f t="shared" ca="1" si="1587"/>
        <v>3.0880754271807372E-2</v>
      </c>
      <c r="BY3967">
        <f t="shared" ca="1" si="1588"/>
        <v>1.5836284241952499E-2</v>
      </c>
      <c r="BZ3967">
        <f t="shared" ca="1" si="1589"/>
        <v>-3.0405665744548799E-2</v>
      </c>
      <c r="CA3967">
        <f t="shared" ca="1" si="1590"/>
        <v>-0.19954715880616214</v>
      </c>
      <c r="CB3967">
        <f t="shared" ca="1" si="1591"/>
        <v>0</v>
      </c>
      <c r="CC3967">
        <f t="shared" ca="1" si="1592"/>
        <v>-0.27666986306447078</v>
      </c>
      <c r="CD3967">
        <f t="shared" ca="1" si="1593"/>
        <v>1139.9357955575156</v>
      </c>
      <c r="CE3967">
        <v>1139.9357955574999</v>
      </c>
      <c r="CF3967" t="b">
        <f t="shared" ca="1" si="1582"/>
        <v>1</v>
      </c>
    </row>
    <row r="3968" spans="2:84" x14ac:dyDescent="0.25">
      <c r="B3968" s="2">
        <v>43278</v>
      </c>
      <c r="C3968">
        <f t="shared" ca="1" si="1583"/>
        <v>0</v>
      </c>
      <c r="D3968">
        <f t="shared" ca="1" si="1584"/>
        <v>0</v>
      </c>
      <c r="E3968">
        <f ca="1">IF($B3968&lt;VLOOKUP(E$6&amp;" Equity",Param,4,0),"",IFERROR(VLOOKUP($B3968,OFFSET(Input!$A$1,0,MATCH(Index!E$6&amp;" Equity",Input!$1:$1,0)-1,10000,2),2,0),E3967))</f>
        <v>85.52</v>
      </c>
      <c r="F3968" s="33">
        <v>122.11</v>
      </c>
      <c r="H3968">
        <f ca="1">IFERROR(VLOOKUP($B3968,OFFSET(Input!$A$1,0,MATCH(Index!H$6,Input!$1:$1,0)-1,10000,2),2,0),0)</f>
        <v>0</v>
      </c>
      <c r="I3968">
        <f ca="1">IFERROR(VLOOKUP($B3968,OFFSET(Input!$A$1,0,MATCH(Index!I$6,Input!$1:$1,0)-1,10000,2),2,0),0)</f>
        <v>0</v>
      </c>
      <c r="K3968">
        <f t="shared" ca="1" si="1585"/>
        <v>123.09374343109413</v>
      </c>
      <c r="L3968" s="30">
        <f t="shared" ca="1" si="1586"/>
        <v>144.86380987705445</v>
      </c>
      <c r="N3968">
        <f t="shared" ca="1" si="1596"/>
        <v>-2.102558886944344E-3</v>
      </c>
      <c r="O3968">
        <f t="shared" ca="1" si="1597"/>
        <v>9.3796968731736808E-3</v>
      </c>
      <c r="Q3968">
        <f t="shared" ca="1" si="1611"/>
        <v>2.5642656181956318E-2</v>
      </c>
      <c r="R3968">
        <f t="shared" ca="1" si="1609"/>
        <v>8.7462510672615013E-2</v>
      </c>
      <c r="T3968">
        <f t="shared" ca="1" si="1623"/>
        <v>2.4776647214161326E-2</v>
      </c>
      <c r="U3968">
        <f t="shared" ca="1" si="1618"/>
        <v>8.431816632674323E-2</v>
      </c>
      <c r="W3968">
        <f t="shared" ca="1" si="1619"/>
        <v>-0.33470617927449459</v>
      </c>
      <c r="X3968">
        <f t="shared" ca="1" si="1620"/>
        <v>-0.42877505883628347</v>
      </c>
      <c r="Z3968">
        <f t="shared" ca="1" si="1631"/>
        <v>123.67092527295415</v>
      </c>
      <c r="AA3968">
        <f t="shared" ca="1" si="1631"/>
        <v>123.41878619557215</v>
      </c>
      <c r="AB3968">
        <f t="shared" ca="1" si="1631"/>
        <v>123.24147911864385</v>
      </c>
      <c r="AC3968">
        <f t="shared" ca="1" si="1632"/>
        <v>123.41878619557215</v>
      </c>
      <c r="AE3968">
        <f ca="1">IFERROR(VLOOKUP($B3968,OFFSET(Input!$A$1,0,MATCH(Index!AE$6&amp;" Index",Input!$1:$1,0)-1,10000,2),2,0),AE3967)</f>
        <v>17.91</v>
      </c>
      <c r="AF3968">
        <f t="shared" ca="1" si="1638"/>
        <v>13.604000000000001</v>
      </c>
      <c r="AG3968">
        <f t="shared" ca="1" si="1638"/>
        <v>13.486499999999998</v>
      </c>
      <c r="AH3968">
        <f t="shared" ca="1" si="1638"/>
        <v>13.6008</v>
      </c>
      <c r="AI3968">
        <f t="shared" ca="1" si="1625"/>
        <v>13.6008</v>
      </c>
      <c r="AK3968">
        <f t="shared" ca="1" si="1626"/>
        <v>1</v>
      </c>
      <c r="AL3968">
        <f t="shared" ca="1" si="1627"/>
        <v>1</v>
      </c>
      <c r="AN3968" t="str">
        <f t="shared" ca="1" si="1637"/>
        <v>Not Down</v>
      </c>
      <c r="AO3968" t="str">
        <f t="shared" ca="1" si="1595"/>
        <v>Not Up</v>
      </c>
      <c r="AQ3968">
        <f t="shared" ca="1" si="1635"/>
        <v>1</v>
      </c>
      <c r="AR3968">
        <f t="shared" ca="1" si="1636"/>
        <v>0</v>
      </c>
      <c r="AT3968">
        <f t="shared" ca="1" si="1614"/>
        <v>1</v>
      </c>
      <c r="AU3968">
        <f t="shared" ca="1" si="1615"/>
        <v>0</v>
      </c>
      <c r="AW3968" s="34">
        <f t="shared" ca="1" si="1578"/>
        <v>2.3435360613595451E-2</v>
      </c>
      <c r="AX3968" s="34">
        <f t="shared" ca="1" si="1579"/>
        <v>2.5983870070905829E-2</v>
      </c>
      <c r="AY3968" s="18">
        <f t="shared" ca="1" si="1628"/>
        <v>2.5983870070905829E-2</v>
      </c>
      <c r="BA3968" s="6">
        <f t="shared" ca="1" si="1621"/>
        <v>1.5</v>
      </c>
      <c r="BB3968">
        <f t="shared" ca="1" si="1622"/>
        <v>1.5</v>
      </c>
      <c r="BC3968" t="str">
        <f t="shared" ca="1" si="1633"/>
        <v>HYG UP Equity</v>
      </c>
      <c r="BD3968" t="str">
        <f t="shared" ca="1" si="1634"/>
        <v>HYG UP Equity</v>
      </c>
      <c r="BF3968">
        <f t="shared" ca="1" si="1629"/>
        <v>1</v>
      </c>
      <c r="BG3968">
        <f t="shared" ca="1" si="1630"/>
        <v>0</v>
      </c>
      <c r="BI3968">
        <f t="shared" ca="1" si="1607"/>
        <v>1</v>
      </c>
      <c r="BJ3968">
        <f t="shared" ca="1" si="1608"/>
        <v>0</v>
      </c>
      <c r="BL3968">
        <f t="shared" ca="1" si="1616"/>
        <v>12.164331383760063</v>
      </c>
      <c r="BM3968">
        <f t="shared" ca="1" si="1617"/>
        <v>0</v>
      </c>
      <c r="BN3968" s="9">
        <f t="shared" ca="1" si="1603"/>
        <v>1</v>
      </c>
      <c r="BO3968" s="9">
        <f t="shared" ca="1" si="1604"/>
        <v>0</v>
      </c>
      <c r="BP3968" s="9">
        <f t="shared" ca="1" si="1598"/>
        <v>1</v>
      </c>
      <c r="BQ3968" s="9">
        <f t="shared" ca="1" si="1599"/>
        <v>0</v>
      </c>
      <c r="BR3968">
        <f t="shared" ca="1" si="1610"/>
        <v>1497.3530863633673</v>
      </c>
      <c r="BS3968">
        <f t="shared" ca="1" si="1601"/>
        <v>-2.1003500583430812E-3</v>
      </c>
      <c r="BT3968">
        <f t="shared" ca="1" si="1602"/>
        <v>1.8055555555555558E-5</v>
      </c>
      <c r="BU3968">
        <f t="shared" ca="1" si="1580"/>
        <v>0</v>
      </c>
      <c r="BV3968">
        <f t="shared" ca="1" si="1581"/>
        <v>0</v>
      </c>
      <c r="BW3968" s="35">
        <f ca="1">IFERROR(VLOOKUP($B3968,OFFSET(Input!$A$1,0,MATCH(Index!BW$6&amp;" Index",Input!$1:$1,0)-1,10000,2),2,0)/100,BW3967)</f>
        <v>1.9100000000000002E-2</v>
      </c>
      <c r="BX3968">
        <f t="shared" ca="1" si="1587"/>
        <v>3.0873261129682718E-2</v>
      </c>
      <c r="BY3968">
        <f t="shared" ca="1" si="1588"/>
        <v>1.5832441604965494E-2</v>
      </c>
      <c r="BZ3968">
        <f t="shared" ca="1" si="1589"/>
        <v>-3.0398287881533748E-2</v>
      </c>
      <c r="CA3968">
        <f t="shared" ca="1" si="1590"/>
        <v>-3.5913963220598917</v>
      </c>
      <c r="CB3968">
        <f t="shared" ca="1" si="1591"/>
        <v>0</v>
      </c>
      <c r="CC3968">
        <f t="shared" ca="1" si="1592"/>
        <v>-3.6685003126760738</v>
      </c>
      <c r="CD3968">
        <f t="shared" ca="1" si="1593"/>
        <v>1136.2672952448395</v>
      </c>
      <c r="CE3968">
        <v>1136.2672952448199</v>
      </c>
      <c r="CF3968" t="b">
        <f t="shared" ca="1" si="1582"/>
        <v>1</v>
      </c>
    </row>
    <row r="3969" spans="2:84" x14ac:dyDescent="0.25">
      <c r="B3969" s="2">
        <v>43279</v>
      </c>
      <c r="C3969">
        <f t="shared" ca="1" si="1583"/>
        <v>0</v>
      </c>
      <c r="D3969">
        <f t="shared" ca="1" si="1584"/>
        <v>0</v>
      </c>
      <c r="E3969">
        <f ca="1">IF($B3969&lt;VLOOKUP(E$6&amp;" Equity",Param,4,0),"",IFERROR(VLOOKUP($B3969,OFFSET(Input!$A$1,0,MATCH(Index!E$6&amp;" Equity",Input!$1:$1,0)-1,10000,2),2,0),E3968))</f>
        <v>85.28</v>
      </c>
      <c r="F3969" s="33">
        <v>122.14</v>
      </c>
      <c r="H3969">
        <f ca="1">IFERROR(VLOOKUP($B3969,OFFSET(Input!$A$1,0,MATCH(Index!H$6,Input!$1:$1,0)-1,10000,2),2,0),0)</f>
        <v>0</v>
      </c>
      <c r="I3969">
        <f ca="1">IFERROR(VLOOKUP($B3969,OFFSET(Input!$A$1,0,MATCH(Index!I$6,Input!$1:$1,0)-1,10000,2),2,0),0)</f>
        <v>0</v>
      </c>
      <c r="K3969">
        <f t="shared" ca="1" si="1585"/>
        <v>122.74829793970659</v>
      </c>
      <c r="L3969" s="30">
        <f t="shared" ca="1" si="1586"/>
        <v>144.8994000358974</v>
      </c>
      <c r="N3969">
        <f t="shared" ca="1" si="1596"/>
        <v>-2.8103062992553087E-3</v>
      </c>
      <c r="O3969">
        <f t="shared" ca="1" si="1597"/>
        <v>2.4564995005818557E-4</v>
      </c>
      <c r="Q3969">
        <f t="shared" ca="1" si="1611"/>
        <v>2.5374009416263024E-2</v>
      </c>
      <c r="R3969">
        <f t="shared" ca="1" si="1609"/>
        <v>7.7003680397014468E-2</v>
      </c>
      <c r="T3969">
        <f t="shared" ca="1" si="1623"/>
        <v>2.6501755374664888E-2</v>
      </c>
      <c r="U3969">
        <f t="shared" ca="1" si="1618"/>
        <v>8.411938521601281E-2</v>
      </c>
      <c r="W3969">
        <f t="shared" ca="1" si="1619"/>
        <v>-0.7028275369928747</v>
      </c>
      <c r="X3969">
        <f t="shared" ca="1" si="1620"/>
        <v>-0.41443970649582207</v>
      </c>
      <c r="Z3969">
        <f t="shared" ca="1" si="1631"/>
        <v>123.54282256989794</v>
      </c>
      <c r="AA3969">
        <f t="shared" ca="1" si="1631"/>
        <v>123.43918892248162</v>
      </c>
      <c r="AB3969">
        <f t="shared" ca="1" si="1631"/>
        <v>123.2423260761291</v>
      </c>
      <c r="AC3969">
        <f t="shared" ca="1" si="1632"/>
        <v>123.43918892248162</v>
      </c>
      <c r="AE3969">
        <f ca="1">IFERROR(VLOOKUP($B3969,OFFSET(Input!$A$1,0,MATCH(Index!AE$6&amp;" Index",Input!$1:$1,0)-1,10000,2),2,0),AE3968)</f>
        <v>16.850000000000001</v>
      </c>
      <c r="AF3969">
        <f t="shared" ca="1" si="1638"/>
        <v>13.918666666666663</v>
      </c>
      <c r="AG3969">
        <f t="shared" ca="1" si="1638"/>
        <v>13.557500000000001</v>
      </c>
      <c r="AH3969">
        <f t="shared" ca="1" si="1638"/>
        <v>13.771600000000001</v>
      </c>
      <c r="AI3969">
        <f t="shared" ca="1" si="1625"/>
        <v>13.771600000000001</v>
      </c>
      <c r="AK3969">
        <f t="shared" ca="1" si="1626"/>
        <v>1</v>
      </c>
      <c r="AL3969">
        <f t="shared" ca="1" si="1627"/>
        <v>1</v>
      </c>
      <c r="AN3969" t="str">
        <f t="shared" ca="1" si="1637"/>
        <v>Not Down</v>
      </c>
      <c r="AO3969" t="str">
        <f t="shared" ca="1" si="1595"/>
        <v>Not Up</v>
      </c>
      <c r="AQ3969">
        <f t="shared" ca="1" si="1635"/>
        <v>1</v>
      </c>
      <c r="AR3969">
        <f t="shared" ca="1" si="1636"/>
        <v>0</v>
      </c>
      <c r="AT3969">
        <f t="shared" ca="1" si="1614"/>
        <v>1</v>
      </c>
      <c r="AU3969">
        <f t="shared" ca="1" si="1615"/>
        <v>0</v>
      </c>
      <c r="AW3969" s="34">
        <f t="shared" ca="1" si="1578"/>
        <v>2.5642656181956318E-2</v>
      </c>
      <c r="AX3969" s="34">
        <f t="shared" ca="1" si="1579"/>
        <v>2.4776647214161326E-2</v>
      </c>
      <c r="AY3969" s="18">
        <f t="shared" ca="1" si="1628"/>
        <v>2.5642656181956318E-2</v>
      </c>
      <c r="BA3969" s="6">
        <f t="shared" ca="1" si="1621"/>
        <v>1.5</v>
      </c>
      <c r="BB3969">
        <f t="shared" ca="1" si="1622"/>
        <v>1.5</v>
      </c>
      <c r="BC3969" t="str">
        <f t="shared" ca="1" si="1633"/>
        <v>HYG UP Equity</v>
      </c>
      <c r="BD3969" t="str">
        <f t="shared" ca="1" si="1634"/>
        <v>HYG UP Equity</v>
      </c>
      <c r="BF3969">
        <f t="shared" ca="1" si="1629"/>
        <v>1</v>
      </c>
      <c r="BG3969">
        <f t="shared" ca="1" si="1630"/>
        <v>0</v>
      </c>
      <c r="BI3969">
        <f t="shared" ca="1" si="1607"/>
        <v>1</v>
      </c>
      <c r="BJ3969">
        <f t="shared" ca="1" si="1608"/>
        <v>0</v>
      </c>
      <c r="BL3969">
        <f t="shared" ca="1" si="1616"/>
        <v>12.164331383760063</v>
      </c>
      <c r="BM3969">
        <f t="shared" ca="1" si="1617"/>
        <v>0</v>
      </c>
      <c r="BN3969" s="9">
        <f t="shared" ca="1" si="1603"/>
        <v>0.99999999999999989</v>
      </c>
      <c r="BO3969" s="9">
        <f t="shared" ca="1" si="1604"/>
        <v>0</v>
      </c>
      <c r="BP3969" s="9">
        <f t="shared" ca="1" si="1598"/>
        <v>0.99999999999999989</v>
      </c>
      <c r="BQ3969" s="9">
        <f t="shared" ca="1" si="1599"/>
        <v>0</v>
      </c>
      <c r="BR3969">
        <f t="shared" ca="1" si="1610"/>
        <v>1493.1509729311035</v>
      </c>
      <c r="BS3969">
        <f t="shared" ca="1" si="1601"/>
        <v>-2.8063610851262188E-3</v>
      </c>
      <c r="BT3969">
        <f t="shared" ca="1" si="1602"/>
        <v>1.8055555555555555E-5</v>
      </c>
      <c r="BU3969">
        <f t="shared" ca="1" si="1580"/>
        <v>0</v>
      </c>
      <c r="BV3969">
        <f t="shared" ca="1" si="1581"/>
        <v>0</v>
      </c>
      <c r="BW3969" s="35">
        <f ca="1">IFERROR(VLOOKUP($B3969,OFFSET(Input!$A$1,0,MATCH(Index!BW$6&amp;" Index",Input!$1:$1,0)-1,10000,2),2,0)/100,BW3968)</f>
        <v>1.9100000000000002E-2</v>
      </c>
      <c r="BX3969">
        <f t="shared" ca="1" si="1587"/>
        <v>3.0773905912881067E-2</v>
      </c>
      <c r="BY3969">
        <f t="shared" ca="1" si="1588"/>
        <v>1.5781490211733883E-2</v>
      </c>
      <c r="BZ3969">
        <f t="shared" ca="1" si="1589"/>
        <v>-3.014264630441172E-2</v>
      </c>
      <c r="CA3969">
        <f t="shared" ca="1" si="1590"/>
        <v>-4.7831644795151123</v>
      </c>
      <c r="CB3969">
        <f t="shared" ca="1" si="1591"/>
        <v>0</v>
      </c>
      <c r="CC3969">
        <f t="shared" ca="1" si="1592"/>
        <v>-4.8598625219441383</v>
      </c>
      <c r="CD3969">
        <f t="shared" ca="1" si="1593"/>
        <v>1131.4074327228952</v>
      </c>
      <c r="CE3969">
        <v>1131.40743272288</v>
      </c>
      <c r="CF3969" t="b">
        <f t="shared" ca="1" si="1582"/>
        <v>1</v>
      </c>
    </row>
    <row r="3970" spans="2:84" x14ac:dyDescent="0.25">
      <c r="B3970" s="2">
        <v>43280</v>
      </c>
      <c r="C3970">
        <f t="shared" ca="1" si="1583"/>
        <v>0</v>
      </c>
      <c r="D3970">
        <f t="shared" ca="1" si="1584"/>
        <v>0</v>
      </c>
      <c r="E3970">
        <f ca="1">IF($B3970&lt;VLOOKUP(E$6&amp;" Equity",Param,4,0),"",IFERROR(VLOOKUP($B3970,OFFSET(Input!$A$1,0,MATCH(Index!E$6&amp;" Equity",Input!$1:$1,0)-1,10000,2),2,0),E3969))</f>
        <v>85.08</v>
      </c>
      <c r="F3970" s="33">
        <v>121.72</v>
      </c>
      <c r="H3970">
        <f ca="1">IFERROR(VLOOKUP($B3970,OFFSET(Input!$A$1,0,MATCH(Index!H$6,Input!$1:$1,0)-1,10000,2),2,0),0)</f>
        <v>0</v>
      </c>
      <c r="I3970">
        <f ca="1">IFERROR(VLOOKUP($B3970,OFFSET(Input!$A$1,0,MATCH(Index!I$6,Input!$1:$1,0)-1,10000,2),2,0),0)</f>
        <v>0</v>
      </c>
      <c r="K3970">
        <f t="shared" ca="1" si="1585"/>
        <v>122.46042669688363</v>
      </c>
      <c r="L3970" s="30">
        <f t="shared" ca="1" si="1586"/>
        <v>144.40113781209621</v>
      </c>
      <c r="N3970">
        <f t="shared" ca="1" si="1596"/>
        <v>-2.3479700854979789E-3</v>
      </c>
      <c r="O3970">
        <f t="shared" ca="1" si="1597"/>
        <v>-3.4446027662183702E-3</v>
      </c>
      <c r="Q3970">
        <f t="shared" ca="1" si="1611"/>
        <v>2.7825843520851098E-2</v>
      </c>
      <c r="R3970">
        <f t="shared" ca="1" si="1609"/>
        <v>7.8787761032121664E-2</v>
      </c>
      <c r="T3970">
        <f t="shared" ca="1" si="1623"/>
        <v>2.6582955563993749E-2</v>
      </c>
      <c r="U3970">
        <f t="shared" ca="1" si="1618"/>
        <v>8.2905065648941609E-2</v>
      </c>
      <c r="W3970">
        <f t="shared" ca="1" si="1619"/>
        <v>-0.5273209229459469</v>
      </c>
      <c r="X3970">
        <f t="shared" ca="1" si="1620"/>
        <v>-0.30423862264327345</v>
      </c>
      <c r="Z3970">
        <f t="shared" ca="1" si="1631"/>
        <v>123.39312952362998</v>
      </c>
      <c r="AA3970">
        <f t="shared" ca="1" si="1631"/>
        <v>123.431272463304</v>
      </c>
      <c r="AB3970">
        <f t="shared" ca="1" si="1631"/>
        <v>123.22879240167138</v>
      </c>
      <c r="AC3970">
        <f t="shared" ca="1" si="1632"/>
        <v>123.431272463304</v>
      </c>
      <c r="AE3970">
        <f ca="1">IFERROR(VLOOKUP($B3970,OFFSET(Input!$A$1,0,MATCH(Index!AE$6&amp;" Index",Input!$1:$1,0)-1,10000,2),2,0),AE3969)</f>
        <v>16.09</v>
      </c>
      <c r="AF3970">
        <f t="shared" ca="1" si="1638"/>
        <v>14.179333333333329</v>
      </c>
      <c r="AG3970">
        <f t="shared" ca="1" si="1638"/>
        <v>13.688999999999998</v>
      </c>
      <c r="AH3970">
        <f t="shared" ca="1" si="1638"/>
        <v>13.913999999999998</v>
      </c>
      <c r="AI3970">
        <f t="shared" ca="1" si="1625"/>
        <v>13.913999999999998</v>
      </c>
      <c r="AK3970">
        <f t="shared" ca="1" si="1626"/>
        <v>-1</v>
      </c>
      <c r="AL3970">
        <f t="shared" ca="1" si="1627"/>
        <v>1</v>
      </c>
      <c r="AN3970" t="str">
        <f t="shared" ca="1" si="1637"/>
        <v>Not Down</v>
      </c>
      <c r="AO3970" t="str">
        <f t="shared" ca="1" si="1595"/>
        <v>Not Up</v>
      </c>
      <c r="AQ3970">
        <f t="shared" ca="1" si="1635"/>
        <v>1</v>
      </c>
      <c r="AR3970">
        <f t="shared" ca="1" si="1636"/>
        <v>0</v>
      </c>
      <c r="AT3970">
        <f t="shared" ca="1" si="1614"/>
        <v>1</v>
      </c>
      <c r="AU3970">
        <f t="shared" ca="1" si="1615"/>
        <v>0</v>
      </c>
      <c r="AW3970" s="34">
        <f t="shared" ca="1" si="1578"/>
        <v>2.5374009416263024E-2</v>
      </c>
      <c r="AX3970" s="34">
        <f t="shared" ca="1" si="1579"/>
        <v>2.6501755374664888E-2</v>
      </c>
      <c r="AY3970" s="18">
        <f t="shared" ca="1" si="1628"/>
        <v>2.6501755374664888E-2</v>
      </c>
      <c r="BA3970" s="6">
        <f t="shared" ca="1" si="1621"/>
        <v>1.5</v>
      </c>
      <c r="BB3970">
        <f t="shared" ca="1" si="1622"/>
        <v>1.5</v>
      </c>
      <c r="BC3970" t="str">
        <f t="shared" ca="1" si="1633"/>
        <v>HYG UP Equity</v>
      </c>
      <c r="BD3970" t="str">
        <f t="shared" ca="1" si="1634"/>
        <v>HYG UP Equity</v>
      </c>
      <c r="BF3970">
        <f t="shared" ca="1" si="1629"/>
        <v>1</v>
      </c>
      <c r="BG3970">
        <f t="shared" ca="1" si="1630"/>
        <v>0</v>
      </c>
      <c r="BI3970">
        <f t="shared" ca="1" si="1607"/>
        <v>1</v>
      </c>
      <c r="BJ3970">
        <f t="shared" ca="1" si="1608"/>
        <v>0</v>
      </c>
      <c r="BL3970">
        <f t="shared" ca="1" si="1616"/>
        <v>12.164331383760063</v>
      </c>
      <c r="BM3970">
        <f t="shared" ca="1" si="1617"/>
        <v>0</v>
      </c>
      <c r="BN3970" s="9">
        <f t="shared" ca="1" si="1603"/>
        <v>1</v>
      </c>
      <c r="BO3970" s="9">
        <f t="shared" ca="1" si="1604"/>
        <v>0</v>
      </c>
      <c r="BP3970" s="9">
        <f t="shared" ca="1" si="1598"/>
        <v>1</v>
      </c>
      <c r="BQ3970" s="9">
        <f t="shared" ca="1" si="1599"/>
        <v>0</v>
      </c>
      <c r="BR3970">
        <f t="shared" ca="1" si="1610"/>
        <v>1489.6492117375501</v>
      </c>
      <c r="BS3970">
        <f t="shared" ca="1" si="1601"/>
        <v>-2.3452157598500278E-3</v>
      </c>
      <c r="BT3970">
        <f t="shared" ca="1" si="1602"/>
        <v>1.8055555555555558E-5</v>
      </c>
      <c r="BU3970">
        <f t="shared" ca="1" si="1580"/>
        <v>0</v>
      </c>
      <c r="BV3970">
        <f t="shared" ca="1" si="1581"/>
        <v>0</v>
      </c>
      <c r="BW3970" s="35">
        <f ca="1">IFERROR(VLOOKUP($B3970,OFFSET(Input!$A$1,0,MATCH(Index!BW$6&amp;" Index",Input!$1:$1,0)-1,10000,2),2,0)/100,BW3969)</f>
        <v>1.9100000000000002E-2</v>
      </c>
      <c r="BX3970">
        <f t="shared" ca="1" si="1587"/>
        <v>3.0642284636245087E-2</v>
      </c>
      <c r="BY3970">
        <f t="shared" ca="1" si="1588"/>
        <v>1.5713992121151325E-2</v>
      </c>
      <c r="BZ3970">
        <f t="shared" ca="1" si="1589"/>
        <v>-3.0013724951399031E-2</v>
      </c>
      <c r="CA3970">
        <f t="shared" ca="1" si="1590"/>
        <v>-3.9800918130497909</v>
      </c>
      <c r="CB3970">
        <f t="shared" ca="1" si="1591"/>
        <v>0</v>
      </c>
      <c r="CC3970">
        <f t="shared" ca="1" si="1592"/>
        <v>-4.0564618147585865</v>
      </c>
      <c r="CD3970">
        <f t="shared" ca="1" si="1593"/>
        <v>1127.3509709081366</v>
      </c>
      <c r="CE3970">
        <v>1127.35097090812</v>
      </c>
      <c r="CF3970" t="b">
        <f t="shared" ca="1" si="1582"/>
        <v>1</v>
      </c>
    </row>
    <row r="3971" spans="2:84" x14ac:dyDescent="0.25">
      <c r="B3971" s="2">
        <v>43283</v>
      </c>
      <c r="C3971">
        <f t="shared" ca="1" si="1583"/>
        <v>1</v>
      </c>
      <c r="D3971">
        <f t="shared" ca="1" si="1584"/>
        <v>0</v>
      </c>
      <c r="E3971">
        <f ca="1">IF($B3971&lt;VLOOKUP(E$6&amp;" Equity",Param,4,0),"",IFERROR(VLOOKUP($B3971,OFFSET(Input!$A$1,0,MATCH(Index!E$6&amp;" Equity",Input!$1:$1,0)-1,10000,2),2,0),E3970))</f>
        <v>84.78</v>
      </c>
      <c r="F3971" s="33">
        <v>121.35</v>
      </c>
      <c r="H3971">
        <f ca="1">IFERROR(VLOOKUP($B3971,OFFSET(Input!$A$1,0,MATCH(Index!H$6,Input!$1:$1,0)-1,10000,2),2,0),0)</f>
        <v>0.381054</v>
      </c>
      <c r="I3971">
        <f ca="1">IFERROR(VLOOKUP($B3971,OFFSET(Input!$A$1,0,MATCH(Index!I$6,Input!$1:$1,0)-1,10000,2),2,0),0)</f>
        <v>0.27494000000000002</v>
      </c>
      <c r="K3971">
        <f t="shared" ca="1" si="1585"/>
        <v>122.57709227546249</v>
      </c>
      <c r="L3971" s="30">
        <f t="shared" ca="1" si="1586"/>
        <v>144.2883644621092</v>
      </c>
      <c r="N3971">
        <f t="shared" ca="1" si="1596"/>
        <v>9.5222631932884725E-4</v>
      </c>
      <c r="O3971">
        <f t="shared" ca="1" si="1597"/>
        <v>-7.8127784235298568E-4</v>
      </c>
      <c r="Q3971">
        <f t="shared" ca="1" si="1611"/>
        <v>2.8227424137162553E-2</v>
      </c>
      <c r="R3971">
        <f t="shared" ca="1" si="1609"/>
        <v>7.8751714107323789E-2</v>
      </c>
      <c r="T3971">
        <f t="shared" ca="1" si="1623"/>
        <v>2.5728291201675635E-2</v>
      </c>
      <c r="U3971">
        <f t="shared" ca="1" si="1618"/>
        <v>7.8848937181602644E-2</v>
      </c>
      <c r="W3971">
        <f t="shared" ca="1" si="1619"/>
        <v>-0.52969395489994453</v>
      </c>
      <c r="X3971">
        <f t="shared" ca="1" si="1620"/>
        <v>-0.23998424677081359</v>
      </c>
      <c r="Z3971">
        <f t="shared" ca="1" si="1631"/>
        <v>123.25654239143407</v>
      </c>
      <c r="AA3971">
        <f t="shared" ca="1" si="1631"/>
        <v>123.41623507712828</v>
      </c>
      <c r="AB3971">
        <f t="shared" ca="1" si="1631"/>
        <v>123.22794954060096</v>
      </c>
      <c r="AC3971">
        <f t="shared" ca="1" si="1632"/>
        <v>123.41623507712828</v>
      </c>
      <c r="AE3971">
        <f ca="1">IFERROR(VLOOKUP($B3971,OFFSET(Input!$A$1,0,MATCH(Index!AE$6&amp;" Index",Input!$1:$1,0)-1,10000,2),2,0),AE3970)</f>
        <v>15.6</v>
      </c>
      <c r="AF3971">
        <f t="shared" ca="1" si="1638"/>
        <v>14.395999999999997</v>
      </c>
      <c r="AG3971">
        <f t="shared" ca="1" si="1638"/>
        <v>13.832000000000003</v>
      </c>
      <c r="AH3971">
        <f t="shared" ca="1" si="1638"/>
        <v>14.009200000000003</v>
      </c>
      <c r="AI3971">
        <f t="shared" ca="1" si="1625"/>
        <v>14.009200000000003</v>
      </c>
      <c r="AK3971">
        <f t="shared" ca="1" si="1626"/>
        <v>-1</v>
      </c>
      <c r="AL3971">
        <f t="shared" ca="1" si="1627"/>
        <v>1</v>
      </c>
      <c r="AN3971" t="str">
        <f t="shared" ca="1" si="1637"/>
        <v>Not Down</v>
      </c>
      <c r="AO3971" t="str">
        <f t="shared" ca="1" si="1595"/>
        <v>Not Up</v>
      </c>
      <c r="AQ3971">
        <f t="shared" ca="1" si="1635"/>
        <v>1</v>
      </c>
      <c r="AR3971">
        <f t="shared" ca="1" si="1636"/>
        <v>0</v>
      </c>
      <c r="AT3971">
        <f t="shared" ca="1" si="1614"/>
        <v>1</v>
      </c>
      <c r="AU3971">
        <f t="shared" ca="1" si="1615"/>
        <v>0</v>
      </c>
      <c r="AW3971" s="34">
        <f t="shared" ca="1" si="1578"/>
        <v>2.7825843520851098E-2</v>
      </c>
      <c r="AX3971" s="34">
        <f t="shared" ca="1" si="1579"/>
        <v>2.6582955563993749E-2</v>
      </c>
      <c r="AY3971" s="18">
        <f t="shared" ca="1" si="1628"/>
        <v>2.7825843520851098E-2</v>
      </c>
      <c r="BA3971" s="6">
        <f t="shared" ca="1" si="1621"/>
        <v>1.5</v>
      </c>
      <c r="BB3971">
        <f t="shared" ca="1" si="1622"/>
        <v>1.5</v>
      </c>
      <c r="BC3971" t="str">
        <f t="shared" ca="1" si="1633"/>
        <v>HYG UP Equity</v>
      </c>
      <c r="BD3971" t="str">
        <f t="shared" ca="1" si="1634"/>
        <v>HYG UP Equity</v>
      </c>
      <c r="BF3971">
        <f t="shared" ca="1" si="1629"/>
        <v>1</v>
      </c>
      <c r="BG3971">
        <f t="shared" ca="1" si="1630"/>
        <v>0</v>
      </c>
      <c r="BI3971">
        <f t="shared" ca="1" si="1607"/>
        <v>1</v>
      </c>
      <c r="BJ3971">
        <f t="shared" ca="1" si="1608"/>
        <v>0</v>
      </c>
      <c r="BL3971">
        <f t="shared" ca="1" si="1616"/>
        <v>12.164331383760063</v>
      </c>
      <c r="BM3971">
        <f t="shared" ca="1" si="1617"/>
        <v>0</v>
      </c>
      <c r="BN3971" s="9">
        <f t="shared" ca="1" si="1603"/>
        <v>1</v>
      </c>
      <c r="BO3971" s="9">
        <f t="shared" ca="1" si="1604"/>
        <v>0</v>
      </c>
      <c r="BP3971" s="9">
        <f t="shared" ca="1" si="1598"/>
        <v>1</v>
      </c>
      <c r="BQ3971" s="9">
        <f t="shared" ca="1" si="1599"/>
        <v>0</v>
      </c>
      <c r="BR3971">
        <f t="shared" ca="1" si="1610"/>
        <v>1491.0683704964615</v>
      </c>
      <c r="BS3971">
        <f t="shared" ca="1" si="1601"/>
        <v>9.5267983074753815E-4</v>
      </c>
      <c r="BT3971">
        <f t="shared" ca="1" si="1602"/>
        <v>5.4166666666666671E-5</v>
      </c>
      <c r="BU3971">
        <f t="shared" ca="1" si="1580"/>
        <v>0</v>
      </c>
      <c r="BV3971">
        <f t="shared" ca="1" si="1581"/>
        <v>0</v>
      </c>
      <c r="BW3971" s="35">
        <f ca="1">IFERROR(VLOOKUP($B3971,OFFSET(Input!$A$1,0,MATCH(Index!BW$6&amp;" Index",Input!$1:$1,0)-1,10000,2),2,0)/100,BW3970)</f>
        <v>1.9100000000000002E-2</v>
      </c>
      <c r="BX3971">
        <f t="shared" ca="1" si="1587"/>
        <v>9.1597266386286111E-2</v>
      </c>
      <c r="BY3971">
        <f t="shared" ca="1" si="1588"/>
        <v>4.6972957121172353E-2</v>
      </c>
      <c r="BZ3971">
        <f t="shared" ca="1" si="1589"/>
        <v>-8.9718348101439221E-2</v>
      </c>
      <c r="CA3971">
        <f t="shared" ca="1" si="1590"/>
        <v>1.6110067982367546</v>
      </c>
      <c r="CB3971">
        <f t="shared" ca="1" si="1591"/>
        <v>0</v>
      </c>
      <c r="CC3971">
        <f t="shared" ca="1" si="1592"/>
        <v>1.382718226627857</v>
      </c>
      <c r="CD3971">
        <f t="shared" ca="1" si="1593"/>
        <v>1128.7336891347645</v>
      </c>
      <c r="CE3971">
        <v>1128.73368913475</v>
      </c>
      <c r="CF3971" t="b">
        <f t="shared" ca="1" si="1582"/>
        <v>1</v>
      </c>
    </row>
    <row r="3972" spans="2:84" x14ac:dyDescent="0.25">
      <c r="B3972" s="2">
        <v>43284</v>
      </c>
      <c r="C3972">
        <f t="shared" ca="1" si="1583"/>
        <v>0</v>
      </c>
      <c r="D3972">
        <f t="shared" ca="1" si="1584"/>
        <v>1</v>
      </c>
      <c r="E3972">
        <f ca="1">IF($B3972&lt;VLOOKUP(E$6&amp;" Equity",Param,4,0),"",IFERROR(VLOOKUP($B3972,OFFSET(Input!$A$1,0,MATCH(Index!E$6&amp;" Equity",Input!$1:$1,0)-1,10000,2),2,0),E3971))</f>
        <v>84.79</v>
      </c>
      <c r="F3972" s="33">
        <v>122</v>
      </c>
      <c r="H3972">
        <f ca="1">IFERROR(VLOOKUP($B3972,OFFSET(Input!$A$1,0,MATCH(Index!H$6,Input!$1:$1,0)-1,10000,2),2,0),0)</f>
        <v>0</v>
      </c>
      <c r="I3972">
        <f ca="1">IFERROR(VLOOKUP($B3972,OFFSET(Input!$A$1,0,MATCH(Index!I$6,Input!$1:$1,0)-1,10000,2),2,0),0)</f>
        <v>0</v>
      </c>
      <c r="K3972">
        <f t="shared" ca="1" si="1585"/>
        <v>122.59155053121569</v>
      </c>
      <c r="L3972" s="30">
        <f t="shared" ca="1" si="1586"/>
        <v>145.06123168007684</v>
      </c>
      <c r="N3972">
        <f t="shared" ca="1" si="1596"/>
        <v>1.1794539142072523E-4</v>
      </c>
      <c r="O3972">
        <f t="shared" ca="1" si="1597"/>
        <v>5.3421125606463041E-3</v>
      </c>
      <c r="Q3972">
        <f t="shared" ca="1" si="1611"/>
        <v>2.7351977266615531E-2</v>
      </c>
      <c r="R3972">
        <f t="shared" ca="1" si="1609"/>
        <v>7.7924849319009823E-2</v>
      </c>
      <c r="T3972">
        <f t="shared" ca="1" si="1623"/>
        <v>2.539393375718944E-2</v>
      </c>
      <c r="U3972">
        <f t="shared" ca="1" si="1618"/>
        <v>8.0669953776290673E-2</v>
      </c>
      <c r="W3972">
        <f t="shared" ca="1" si="1619"/>
        <v>-0.44931315910468195</v>
      </c>
      <c r="X3972">
        <f t="shared" ca="1" si="1620"/>
        <v>-0.25064181883947417</v>
      </c>
      <c r="Z3972">
        <f t="shared" ca="1" si="1631"/>
        <v>123.13867335938282</v>
      </c>
      <c r="AA3972">
        <f t="shared" ca="1" si="1631"/>
        <v>123.39472382266963</v>
      </c>
      <c r="AB3972">
        <f t="shared" ca="1" si="1631"/>
        <v>123.24831864181716</v>
      </c>
      <c r="AC3972">
        <f t="shared" ca="1" si="1632"/>
        <v>123.39472382266963</v>
      </c>
      <c r="AE3972">
        <f ca="1">IFERROR(VLOOKUP($B3972,OFFSET(Input!$A$1,0,MATCH(Index!AE$6&amp;" Index",Input!$1:$1,0)-1,10000,2),2,0),AE3971)</f>
        <v>16.14</v>
      </c>
      <c r="AF3972">
        <f t="shared" ca="1" si="1638"/>
        <v>14.649333333333335</v>
      </c>
      <c r="AG3972">
        <f t="shared" ca="1" si="1638"/>
        <v>14.019</v>
      </c>
      <c r="AH3972">
        <f t="shared" ca="1" si="1638"/>
        <v>13.974</v>
      </c>
      <c r="AI3972">
        <f t="shared" ca="1" si="1625"/>
        <v>14.019</v>
      </c>
      <c r="AK3972">
        <f t="shared" ca="1" si="1626"/>
        <v>-1</v>
      </c>
      <c r="AL3972">
        <f t="shared" ca="1" si="1627"/>
        <v>1</v>
      </c>
      <c r="AN3972" t="str">
        <f t="shared" ca="1" si="1637"/>
        <v>Not Down</v>
      </c>
      <c r="AO3972" t="str">
        <f t="shared" ca="1" si="1595"/>
        <v>Not Up</v>
      </c>
      <c r="AQ3972">
        <f t="shared" ca="1" si="1635"/>
        <v>1</v>
      </c>
      <c r="AR3972">
        <f t="shared" ca="1" si="1636"/>
        <v>0</v>
      </c>
      <c r="AT3972">
        <f t="shared" ca="1" si="1614"/>
        <v>1</v>
      </c>
      <c r="AU3972">
        <f t="shared" ca="1" si="1615"/>
        <v>0</v>
      </c>
      <c r="AW3972" s="34">
        <f t="shared" ca="1" si="1578"/>
        <v>2.8227424137162553E-2</v>
      </c>
      <c r="AX3972" s="34">
        <f t="shared" ca="1" si="1579"/>
        <v>2.5728291201675635E-2</v>
      </c>
      <c r="AY3972" s="18">
        <f t="shared" ca="1" si="1628"/>
        <v>2.8227424137162553E-2</v>
      </c>
      <c r="BA3972" s="6">
        <f t="shared" ca="1" si="1621"/>
        <v>1.5</v>
      </c>
      <c r="BB3972">
        <f t="shared" ca="1" si="1622"/>
        <v>1.5</v>
      </c>
      <c r="BC3972" t="str">
        <f t="shared" ca="1" si="1633"/>
        <v>HYG UP Equity</v>
      </c>
      <c r="BD3972" t="str">
        <f t="shared" ca="1" si="1634"/>
        <v>HYG UP Equity</v>
      </c>
      <c r="BF3972">
        <f t="shared" ca="1" si="1629"/>
        <v>1</v>
      </c>
      <c r="BG3972">
        <f t="shared" ca="1" si="1630"/>
        <v>0</v>
      </c>
      <c r="BI3972">
        <f t="shared" ca="1" si="1607"/>
        <v>1</v>
      </c>
      <c r="BJ3972">
        <f t="shared" ca="1" si="1608"/>
        <v>0</v>
      </c>
      <c r="BL3972">
        <f t="shared" ca="1" si="1616"/>
        <v>12.164331383760063</v>
      </c>
      <c r="BM3972">
        <f t="shared" ca="1" si="1617"/>
        <v>0</v>
      </c>
      <c r="BN3972" s="9">
        <f t="shared" ca="1" si="1603"/>
        <v>1</v>
      </c>
      <c r="BO3972" s="9">
        <f t="shared" ca="1" si="1604"/>
        <v>0</v>
      </c>
      <c r="BP3972" s="9">
        <f t="shared" ca="1" si="1598"/>
        <v>1</v>
      </c>
      <c r="BQ3972" s="9">
        <f t="shared" ca="1" si="1599"/>
        <v>0</v>
      </c>
      <c r="BR3972">
        <f t="shared" ca="1" si="1610"/>
        <v>1491.2442455106745</v>
      </c>
      <c r="BS3972">
        <f t="shared" ca="1" si="1601"/>
        <v>1.1795234725187065E-4</v>
      </c>
      <c r="BT3972">
        <f t="shared" ca="1" si="1602"/>
        <v>1.8055555555555558E-5</v>
      </c>
      <c r="BU3972">
        <f t="shared" ca="1" si="1580"/>
        <v>0</v>
      </c>
      <c r="BV3972">
        <f t="shared" ca="1" si="1581"/>
        <v>0</v>
      </c>
      <c r="BW3972" s="35">
        <f ca="1">IFERROR(VLOOKUP($B3972,OFFSET(Input!$A$1,0,MATCH(Index!BW$6&amp;" Index",Input!$1:$1,0)-1,10000,2),2,0)/100,BW3971)</f>
        <v>1.9100000000000002E-2</v>
      </c>
      <c r="BX3972">
        <f t="shared" ca="1" si="1587"/>
        <v>3.0569870747399877E-2</v>
      </c>
      <c r="BY3972">
        <f t="shared" ca="1" si="1588"/>
        <v>1.5676856793538398E-2</v>
      </c>
      <c r="BZ3972">
        <f t="shared" ca="1" si="1589"/>
        <v>-2.9942796475658343E-2</v>
      </c>
      <c r="CA3972">
        <f t="shared" ca="1" si="1590"/>
        <v>0.19970518208356314</v>
      </c>
      <c r="CB3972">
        <f t="shared" ca="1" si="1591"/>
        <v>0</v>
      </c>
      <c r="CC3972">
        <f t="shared" ca="1" si="1592"/>
        <v>0.12351565806696654</v>
      </c>
      <c r="CD3972">
        <f t="shared" ca="1" si="1593"/>
        <v>1128.8572047928315</v>
      </c>
      <c r="CE3972">
        <v>1128.8572047928101</v>
      </c>
      <c r="CF3972" t="b">
        <f t="shared" ca="1" si="1582"/>
        <v>1</v>
      </c>
    </row>
    <row r="3973" spans="2:84" x14ac:dyDescent="0.25">
      <c r="B3973" s="2">
        <v>43286</v>
      </c>
      <c r="C3973">
        <f t="shared" ca="1" si="1583"/>
        <v>0</v>
      </c>
      <c r="D3973">
        <f t="shared" ca="1" si="1584"/>
        <v>2</v>
      </c>
      <c r="E3973">
        <f ca="1">IF($B3973&lt;VLOOKUP(E$6&amp;" Equity",Param,4,0),"",IFERROR(VLOOKUP($B3973,OFFSET(Input!$A$1,0,MATCH(Index!E$6&amp;" Equity",Input!$1:$1,0)-1,10000,2),2,0),E3972))</f>
        <v>85.11</v>
      </c>
      <c r="F3973" s="33">
        <v>122.35</v>
      </c>
      <c r="H3973">
        <f ca="1">IFERROR(VLOOKUP($B3973,OFFSET(Input!$A$1,0,MATCH(Index!H$6,Input!$1:$1,0)-1,10000,2),2,0),0)</f>
        <v>0</v>
      </c>
      <c r="I3973">
        <f ca="1">IFERROR(VLOOKUP($B3973,OFFSET(Input!$A$1,0,MATCH(Index!I$6,Input!$1:$1,0)-1,10000,2),2,0),0)</f>
        <v>0</v>
      </c>
      <c r="K3973">
        <f t="shared" ca="1" si="1585"/>
        <v>123.05421471531744</v>
      </c>
      <c r="L3973" s="30">
        <f t="shared" ca="1" si="1586"/>
        <v>145.47739095129018</v>
      </c>
      <c r="N3973">
        <f t="shared" ca="1" si="1596"/>
        <v>3.7669261729579235E-3</v>
      </c>
      <c r="O3973">
        <f t="shared" ca="1" si="1597"/>
        <v>2.8647451554240752E-3</v>
      </c>
      <c r="Q3973">
        <f t="shared" ca="1" si="1611"/>
        <v>3.2834976322330539E-2</v>
      </c>
      <c r="R3973">
        <f t="shared" ca="1" si="1609"/>
        <v>6.5780757266823739E-2</v>
      </c>
      <c r="T3973">
        <f t="shared" ca="1" si="1623"/>
        <v>2.7345283430131515E-2</v>
      </c>
      <c r="U3973">
        <f t="shared" ca="1" si="1618"/>
        <v>7.6006657175534675E-2</v>
      </c>
      <c r="W3973">
        <f t="shared" ca="1" si="1619"/>
        <v>-0.2100623088894506</v>
      </c>
      <c r="X3973">
        <f t="shared" ca="1" si="1620"/>
        <v>-6.0580352312683938E-2</v>
      </c>
      <c r="Z3973">
        <f t="shared" ca="1" si="1631"/>
        <v>123.05411653981471</v>
      </c>
      <c r="AA3973">
        <f t="shared" ca="1" si="1631"/>
        <v>123.3812325371679</v>
      </c>
      <c r="AB3973">
        <f t="shared" ca="1" si="1631"/>
        <v>123.27229224280113</v>
      </c>
      <c r="AC3973">
        <f t="shared" ca="1" si="1632"/>
        <v>123.3812325371679</v>
      </c>
      <c r="AE3973">
        <f ca="1">IFERROR(VLOOKUP($B3973,OFFSET(Input!$A$1,0,MATCH(Index!AE$6&amp;" Index",Input!$1:$1,0)-1,10000,2),2,0),AE3972)</f>
        <v>14.97</v>
      </c>
      <c r="AF3973">
        <f t="shared" ca="1" si="1638"/>
        <v>14.784666666666668</v>
      </c>
      <c r="AG3973">
        <f t="shared" ca="1" si="1638"/>
        <v>14.185500000000001</v>
      </c>
      <c r="AH3973">
        <f t="shared" ca="1" si="1638"/>
        <v>13.975199999999999</v>
      </c>
      <c r="AI3973">
        <f t="shared" ca="1" si="1625"/>
        <v>14.185500000000001</v>
      </c>
      <c r="AK3973">
        <f t="shared" ca="1" si="1626"/>
        <v>-1</v>
      </c>
      <c r="AL3973">
        <f t="shared" ca="1" si="1627"/>
        <v>1</v>
      </c>
      <c r="AN3973" t="str">
        <f t="shared" ca="1" si="1637"/>
        <v>Not Down</v>
      </c>
      <c r="AO3973" t="str">
        <f t="shared" ca="1" si="1595"/>
        <v>Not Up</v>
      </c>
      <c r="AQ3973">
        <f t="shared" ca="1" si="1635"/>
        <v>1</v>
      </c>
      <c r="AR3973">
        <f t="shared" ca="1" si="1636"/>
        <v>0</v>
      </c>
      <c r="AT3973">
        <f t="shared" ca="1" si="1614"/>
        <v>1</v>
      </c>
      <c r="AU3973">
        <f t="shared" ca="1" si="1615"/>
        <v>0</v>
      </c>
      <c r="AW3973" s="34">
        <f t="shared" ref="AW3973:AW4036" ca="1" si="1639">SQRT(2*W3972*R3972*Q3972*BG3972*BF3972+(Q3972*BF3972)^2+(R3972*BG3972)^2)</f>
        <v>2.7351977266615531E-2</v>
      </c>
      <c r="AX3973" s="34">
        <f t="shared" ref="AX3973:AX4036" ca="1" si="1640">SQRT(2*X3972*U3972*T3972*BG3972*BF3972+(T3972*BF3972)^2+(U3972*BG3972)^2)</f>
        <v>2.539393375718944E-2</v>
      </c>
      <c r="AY3973" s="18">
        <f t="shared" ca="1" si="1628"/>
        <v>2.7351977266615531E-2</v>
      </c>
      <c r="BA3973" s="6">
        <f t="shared" ca="1" si="1621"/>
        <v>1.5</v>
      </c>
      <c r="BB3973">
        <f t="shared" ca="1" si="1622"/>
        <v>1.5</v>
      </c>
      <c r="BC3973" t="str">
        <f t="shared" ca="1" si="1633"/>
        <v>HYG UP Equity</v>
      </c>
      <c r="BD3973" t="str">
        <f t="shared" ca="1" si="1634"/>
        <v>HYG UP Equity</v>
      </c>
      <c r="BF3973">
        <f t="shared" ca="1" si="1629"/>
        <v>1</v>
      </c>
      <c r="BG3973">
        <f t="shared" ca="1" si="1630"/>
        <v>0</v>
      </c>
      <c r="BI3973">
        <f t="shared" ca="1" si="1607"/>
        <v>1</v>
      </c>
      <c r="BJ3973">
        <f t="shared" ca="1" si="1608"/>
        <v>0</v>
      </c>
      <c r="BL3973">
        <f t="shared" ca="1" si="1616"/>
        <v>12.164331383760063</v>
      </c>
      <c r="BM3973">
        <f t="shared" ca="1" si="1617"/>
        <v>0</v>
      </c>
      <c r="BN3973" s="9">
        <f t="shared" ca="1" si="1603"/>
        <v>1</v>
      </c>
      <c r="BO3973" s="9">
        <f t="shared" ca="1" si="1604"/>
        <v>0</v>
      </c>
      <c r="BP3973" s="9">
        <f t="shared" ca="1" si="1598"/>
        <v>1</v>
      </c>
      <c r="BQ3973" s="9">
        <f t="shared" ca="1" si="1599"/>
        <v>0</v>
      </c>
      <c r="BR3973">
        <f t="shared" ca="1" si="1610"/>
        <v>1496.8722459654853</v>
      </c>
      <c r="BS3973">
        <f t="shared" ca="1" si="1601"/>
        <v>3.7740299563626678E-3</v>
      </c>
      <c r="BT3973">
        <f t="shared" ca="1" si="1602"/>
        <v>3.6111111111111116E-5</v>
      </c>
      <c r="BU3973">
        <f t="shared" ref="BU3973:BU3980" ca="1" si="1641">ABS($BB3972*BN3973-$BB3973*BP3973)*0.02%</f>
        <v>0</v>
      </c>
      <c r="BV3973">
        <f t="shared" ref="BV3973:BV3980" ca="1" si="1642">ABS($BB3972*BO3973-$BB3973*BQ3973)*0.02%</f>
        <v>0</v>
      </c>
      <c r="BW3973" s="35">
        <f ca="1">IFERROR(VLOOKUP($B3973,OFFSET(Input!$A$1,0,MATCH(Index!BW$6&amp;" Index",Input!$1:$1,0)-1,10000,2),2,0)/100,BW3972)</f>
        <v>1.9100000000000002E-2</v>
      </c>
      <c r="BX3973">
        <f t="shared" ca="1" si="1587"/>
        <v>6.1146431926278381E-2</v>
      </c>
      <c r="BY3973">
        <f t="shared" ca="1" si="1588"/>
        <v>3.1357144577578655E-2</v>
      </c>
      <c r="BZ3973">
        <f t="shared" ca="1" si="1589"/>
        <v>-5.9892146143175236E-2</v>
      </c>
      <c r="CA3973">
        <f t="shared" ca="1" si="1590"/>
        <v>6.3905113610159585</v>
      </c>
      <c r="CB3973">
        <f t="shared" ca="1" si="1591"/>
        <v>0</v>
      </c>
      <c r="CC3973">
        <f t="shared" ca="1" si="1592"/>
        <v>6.2381156383689262</v>
      </c>
      <c r="CD3973">
        <f t="shared" ca="1" si="1593"/>
        <v>1135.0953204312004</v>
      </c>
      <c r="CE3973">
        <v>1135.09532043118</v>
      </c>
      <c r="CF3973" t="b">
        <f t="shared" ref="CF3973:CF4036" ca="1" si="1643">ROUND(CD3973,8)=ROUND(CE3973,8)</f>
        <v>1</v>
      </c>
    </row>
    <row r="3974" spans="2:84" x14ac:dyDescent="0.25">
      <c r="B3974" s="2">
        <v>43287</v>
      </c>
      <c r="C3974">
        <f t="shared" ca="1" si="1583"/>
        <v>0</v>
      </c>
      <c r="D3974">
        <f t="shared" ca="1" si="1584"/>
        <v>3</v>
      </c>
      <c r="E3974">
        <f ca="1">IF($B3974&lt;VLOOKUP(E$6&amp;" Equity",Param,4,0),"",IFERROR(VLOOKUP($B3974,OFFSET(Input!$A$1,0,MATCH(Index!E$6&amp;" Equity",Input!$1:$1,0)-1,10000,2),2,0),E3973))</f>
        <v>85.33</v>
      </c>
      <c r="F3974" s="33">
        <v>122.75</v>
      </c>
      <c r="H3974">
        <f ca="1">IFERROR(VLOOKUP($B3974,OFFSET(Input!$A$1,0,MATCH(Index!H$6,Input!$1:$1,0)-1,10000,2),2,0),0)</f>
        <v>0</v>
      </c>
      <c r="I3974">
        <f ca="1">IFERROR(VLOOKUP($B3974,OFFSET(Input!$A$1,0,MATCH(Index!I$6,Input!$1:$1,0)-1,10000,2),2,0),0)</f>
        <v>0</v>
      </c>
      <c r="K3974">
        <f t="shared" ca="1" si="1585"/>
        <v>123.37229634188742</v>
      </c>
      <c r="L3974" s="30">
        <f t="shared" ca="1" si="1586"/>
        <v>145.95300154696255</v>
      </c>
      <c r="N3974">
        <f t="shared" ca="1" si="1596"/>
        <v>2.5815550596238373E-3</v>
      </c>
      <c r="O3974">
        <f t="shared" ca="1" si="1597"/>
        <v>3.2639767859492285E-3</v>
      </c>
      <c r="Q3974">
        <f t="shared" ca="1" si="1611"/>
        <v>3.3699534895994372E-2</v>
      </c>
      <c r="R3974">
        <f t="shared" ca="1" si="1609"/>
        <v>6.2478768625769267E-2</v>
      </c>
      <c r="T3974">
        <f t="shared" ca="1" si="1623"/>
        <v>2.8813054424325635E-2</v>
      </c>
      <c r="U3974">
        <f t="shared" ca="1" si="1618"/>
        <v>6.8852855856675277E-2</v>
      </c>
      <c r="W3974">
        <f t="shared" ca="1" si="1619"/>
        <v>1.6644291320965267E-2</v>
      </c>
      <c r="X3974">
        <f t="shared" ca="1" si="1620"/>
        <v>-3.1381910448965405E-2</v>
      </c>
      <c r="Z3974">
        <f t="shared" ca="1" si="1631"/>
        <v>123.02727629475771</v>
      </c>
      <c r="AA3974">
        <f t="shared" ca="1" si="1631"/>
        <v>123.38148629867347</v>
      </c>
      <c r="AB3974">
        <f t="shared" ca="1" si="1631"/>
        <v>123.31357436041593</v>
      </c>
      <c r="AC3974">
        <f t="shared" ca="1" si="1632"/>
        <v>123.38148629867347</v>
      </c>
      <c r="AE3974">
        <f ca="1">IFERROR(VLOOKUP($B3974,OFFSET(Input!$A$1,0,MATCH(Index!AE$6&amp;" Index",Input!$1:$1,0)-1,10000,2),2,0),AE3973)</f>
        <v>13.37</v>
      </c>
      <c r="AF3974">
        <f t="shared" ca="1" si="1638"/>
        <v>14.868</v>
      </c>
      <c r="AG3974">
        <f t="shared" ca="1" si="1638"/>
        <v>14.247499999999999</v>
      </c>
      <c r="AH3974">
        <f t="shared" ca="1" si="1638"/>
        <v>13.892800000000001</v>
      </c>
      <c r="AI3974">
        <f t="shared" ca="1" si="1625"/>
        <v>14.247499999999999</v>
      </c>
      <c r="AK3974">
        <f t="shared" ca="1" si="1626"/>
        <v>-1</v>
      </c>
      <c r="AL3974">
        <f t="shared" ca="1" si="1627"/>
        <v>1</v>
      </c>
      <c r="AN3974" t="str">
        <f t="shared" ca="1" si="1637"/>
        <v>Not Down</v>
      </c>
      <c r="AO3974" t="str">
        <f t="shared" ca="1" si="1595"/>
        <v>Not Up</v>
      </c>
      <c r="AQ3974">
        <f t="shared" ca="1" si="1635"/>
        <v>1</v>
      </c>
      <c r="AR3974">
        <f t="shared" ca="1" si="1636"/>
        <v>0</v>
      </c>
      <c r="AT3974">
        <f t="shared" ca="1" si="1614"/>
        <v>1</v>
      </c>
      <c r="AU3974">
        <f t="shared" ca="1" si="1615"/>
        <v>0</v>
      </c>
      <c r="AW3974" s="34">
        <f t="shared" ca="1" si="1639"/>
        <v>3.2834976322330539E-2</v>
      </c>
      <c r="AX3974" s="34">
        <f t="shared" ca="1" si="1640"/>
        <v>2.7345283430131515E-2</v>
      </c>
      <c r="AY3974" s="18">
        <f t="shared" ca="1" si="1628"/>
        <v>3.2834976322330539E-2</v>
      </c>
      <c r="BA3974" s="6">
        <f t="shared" ca="1" si="1621"/>
        <v>1.5</v>
      </c>
      <c r="BB3974">
        <f t="shared" ca="1" si="1622"/>
        <v>1.5</v>
      </c>
      <c r="BC3974" t="str">
        <f t="shared" ca="1" si="1633"/>
        <v>HYG UP Equity</v>
      </c>
      <c r="BD3974" t="str">
        <f t="shared" ca="1" si="1634"/>
        <v>HYG UP Equity</v>
      </c>
      <c r="BF3974">
        <f t="shared" ca="1" si="1629"/>
        <v>1</v>
      </c>
      <c r="BG3974">
        <f t="shared" ca="1" si="1630"/>
        <v>0</v>
      </c>
      <c r="BI3974">
        <f t="shared" ca="1" si="1607"/>
        <v>1</v>
      </c>
      <c r="BJ3974">
        <f t="shared" ca="1" si="1608"/>
        <v>0</v>
      </c>
      <c r="BL3974">
        <f t="shared" ca="1" si="1616"/>
        <v>12.164331383760063</v>
      </c>
      <c r="BM3974">
        <f t="shared" ca="1" si="1617"/>
        <v>0</v>
      </c>
      <c r="BN3974" s="9">
        <f t="shared" ca="1" si="1603"/>
        <v>1</v>
      </c>
      <c r="BO3974" s="9">
        <f t="shared" ca="1" si="1604"/>
        <v>0</v>
      </c>
      <c r="BP3974" s="9">
        <f t="shared" ca="1" si="1598"/>
        <v>1</v>
      </c>
      <c r="BQ3974" s="9">
        <f t="shared" ca="1" si="1599"/>
        <v>0</v>
      </c>
      <c r="BR3974">
        <f t="shared" ca="1" si="1610"/>
        <v>1500.7414962781679</v>
      </c>
      <c r="BS3974">
        <f t="shared" ca="1" si="1601"/>
        <v>2.5848901421690051E-3</v>
      </c>
      <c r="BT3974">
        <f t="shared" ca="1" si="1602"/>
        <v>1.8055555555555558E-5</v>
      </c>
      <c r="BU3974">
        <f t="shared" ca="1" si="1641"/>
        <v>0</v>
      </c>
      <c r="BV3974">
        <f t="shared" ca="1" si="1642"/>
        <v>0</v>
      </c>
      <c r="BW3974" s="35">
        <f ca="1">IFERROR(VLOOKUP($B3974,OFFSET(Input!$A$1,0,MATCH(Index!BW$6&amp;" Index",Input!$1:$1,0)-1,10000,2),2,0)/100,BW3973)</f>
        <v>1.9100000000000002E-2</v>
      </c>
      <c r="BX3974">
        <f t="shared" ca="1" si="1587"/>
        <v>3.0742164928345018E-2</v>
      </c>
      <c r="BY3974">
        <f t="shared" ca="1" si="1588"/>
        <v>1.5765212783766674E-2</v>
      </c>
      <c r="BZ3974">
        <f t="shared" ca="1" si="1589"/>
        <v>-3.011155641699435E-2</v>
      </c>
      <c r="CA3974">
        <f t="shared" ca="1" si="1590"/>
        <v>4.4011450563071675</v>
      </c>
      <c r="CB3974">
        <f t="shared" ca="1" si="1591"/>
        <v>0</v>
      </c>
      <c r="CC3974">
        <f t="shared" ca="1" si="1592"/>
        <v>4.324526122178062</v>
      </c>
      <c r="CD3974">
        <f t="shared" ca="1" si="1593"/>
        <v>1139.4198465533784</v>
      </c>
      <c r="CE3974">
        <v>1139.41984655336</v>
      </c>
      <c r="CF3974" t="b">
        <f t="shared" ca="1" si="1643"/>
        <v>1</v>
      </c>
    </row>
    <row r="3975" spans="2:84" x14ac:dyDescent="0.25">
      <c r="B3975" s="2">
        <v>43290</v>
      </c>
      <c r="C3975">
        <f t="shared" ref="C3975:C4038" ca="1" si="1644">IF(MONTH(B3975)&lt;&gt;MONTH(B3974),1,0)</f>
        <v>0</v>
      </c>
      <c r="D3975">
        <f t="shared" ref="D3975:D4038" ca="1" si="1645">IF(D3974=5,0,IF(D3974&lt;&gt;0,D3974+1,IF(C3974=1,1,0)))</f>
        <v>4</v>
      </c>
      <c r="E3975">
        <f ca="1">IF($B3975&lt;VLOOKUP(E$6&amp;" Equity",Param,4,0),"",IFERROR(VLOOKUP($B3975,OFFSET(Input!$A$1,0,MATCH(Index!E$6&amp;" Equity",Input!$1:$1,0)-1,10000,2),2,0),E3974))</f>
        <v>85.46</v>
      </c>
      <c r="F3975" s="33">
        <v>121.96</v>
      </c>
      <c r="H3975">
        <f ca="1">IFERROR(VLOOKUP($B3975,OFFSET(Input!$A$1,0,MATCH(Index!H$6,Input!$1:$1,0)-1,10000,2),2,0),0)</f>
        <v>0</v>
      </c>
      <c r="I3975">
        <f ca="1">IFERROR(VLOOKUP($B3975,OFFSET(Input!$A$1,0,MATCH(Index!I$6,Input!$1:$1,0)-1,10000,2),2,0),0)</f>
        <v>0</v>
      </c>
      <c r="K3975">
        <f t="shared" ref="K3975:K4038" ca="1" si="1646">IF($B3975&lt;=L_date,IF($B3975=L_date,1,K3976/((E3976+H3976)/E3975)),K3974*((E3975+H3975)/E3974))</f>
        <v>123.56025366667876</v>
      </c>
      <c r="L3975" s="30">
        <f t="shared" ref="L3975:L4038" ca="1" si="1647">IF($B3975&lt;=L_date,IF($B3975=L_date,1,L3976/((F3976+I3976)/F3975)),L3974*((F3975+I3975)/F3974))</f>
        <v>145.0136706205096</v>
      </c>
      <c r="N3975">
        <f t="shared" ca="1" si="1596"/>
        <v>1.5223376673854511E-3</v>
      </c>
      <c r="O3975">
        <f t="shared" ca="1" si="1597"/>
        <v>-6.4566445545758515E-3</v>
      </c>
      <c r="Q3975">
        <f t="shared" ca="1" si="1611"/>
        <v>3.455023118894681E-2</v>
      </c>
      <c r="R3975">
        <f t="shared" ca="1" si="1609"/>
        <v>7.0384424437651374E-2</v>
      </c>
      <c r="T3975">
        <f t="shared" ca="1" si="1623"/>
        <v>2.9242132695622657E-2</v>
      </c>
      <c r="U3975">
        <f t="shared" ca="1" si="1618"/>
        <v>7.1777695398874519E-2</v>
      </c>
      <c r="W3975">
        <f t="shared" ca="1" si="1619"/>
        <v>-8.7345922625176153E-2</v>
      </c>
      <c r="X3975">
        <f t="shared" ca="1" si="1620"/>
        <v>-9.9200967508894636E-2</v>
      </c>
      <c r="Z3975">
        <f t="shared" ca="1" si="1631"/>
        <v>123.01779242596569</v>
      </c>
      <c r="AA3975">
        <f t="shared" ca="1" si="1631"/>
        <v>123.39473631695391</v>
      </c>
      <c r="AB3975">
        <f t="shared" ca="1" si="1631"/>
        <v>123.35123427186565</v>
      </c>
      <c r="AC3975">
        <f t="shared" ca="1" si="1632"/>
        <v>123.39473631695391</v>
      </c>
      <c r="AE3975">
        <f ca="1">IFERROR(VLOOKUP($B3975,OFFSET(Input!$A$1,0,MATCH(Index!AE$6&amp;" Index",Input!$1:$1,0)-1,10000,2),2,0),AE3974)</f>
        <v>12.69</v>
      </c>
      <c r="AF3975">
        <f t="shared" ca="1" si="1638"/>
        <v>14.915333333333333</v>
      </c>
      <c r="AG3975">
        <f t="shared" ca="1" si="1638"/>
        <v>14.273</v>
      </c>
      <c r="AH3975">
        <f t="shared" ca="1" si="1638"/>
        <v>13.862</v>
      </c>
      <c r="AI3975">
        <f t="shared" ca="1" si="1625"/>
        <v>14.273</v>
      </c>
      <c r="AK3975">
        <f t="shared" ca="1" si="1626"/>
        <v>-1</v>
      </c>
      <c r="AL3975">
        <f t="shared" ca="1" si="1627"/>
        <v>1</v>
      </c>
      <c r="AN3975" t="str">
        <f t="shared" ca="1" si="1637"/>
        <v>Not Down</v>
      </c>
      <c r="AO3975" t="str">
        <f t="shared" ca="1" si="1595"/>
        <v>Not Up</v>
      </c>
      <c r="AQ3975">
        <f t="shared" ca="1" si="1635"/>
        <v>1</v>
      </c>
      <c r="AR3975">
        <f t="shared" ca="1" si="1636"/>
        <v>0</v>
      </c>
      <c r="AT3975">
        <f t="shared" ca="1" si="1614"/>
        <v>1</v>
      </c>
      <c r="AU3975">
        <f t="shared" ca="1" si="1615"/>
        <v>0</v>
      </c>
      <c r="AW3975" s="34">
        <f t="shared" ca="1" si="1639"/>
        <v>3.3699534895994372E-2</v>
      </c>
      <c r="AX3975" s="34">
        <f t="shared" ca="1" si="1640"/>
        <v>2.8813054424325635E-2</v>
      </c>
      <c r="AY3975" s="18">
        <f t="shared" ca="1" si="1628"/>
        <v>3.3699534895994372E-2</v>
      </c>
      <c r="BA3975" s="6">
        <f t="shared" ca="1" si="1621"/>
        <v>1.4837000022200055</v>
      </c>
      <c r="BB3975">
        <f t="shared" ca="1" si="1622"/>
        <v>1.4837000022200055</v>
      </c>
      <c r="BC3975" t="str">
        <f t="shared" ca="1" si="1633"/>
        <v>HYG UP Equity</v>
      </c>
      <c r="BD3975" t="str">
        <f t="shared" ca="1" si="1634"/>
        <v>HYG UP Equity</v>
      </c>
      <c r="BF3975">
        <f t="shared" ca="1" si="1629"/>
        <v>1</v>
      </c>
      <c r="BG3975">
        <f t="shared" ca="1" si="1630"/>
        <v>0</v>
      </c>
      <c r="BI3975">
        <f t="shared" ca="1" si="1607"/>
        <v>1</v>
      </c>
      <c r="BJ3975">
        <f t="shared" ca="1" si="1608"/>
        <v>0</v>
      </c>
      <c r="BL3975">
        <f t="shared" ca="1" si="1616"/>
        <v>12.164331383760063</v>
      </c>
      <c r="BM3975">
        <f t="shared" ca="1" si="1617"/>
        <v>0</v>
      </c>
      <c r="BN3975" s="9">
        <f t="shared" ca="1" si="1603"/>
        <v>0.99999999999999989</v>
      </c>
      <c r="BO3975" s="9">
        <f t="shared" ca="1" si="1604"/>
        <v>0</v>
      </c>
      <c r="BP3975" s="9">
        <f t="shared" ca="1" si="1598"/>
        <v>0.99999999999999989</v>
      </c>
      <c r="BQ3975" s="9">
        <f t="shared" ca="1" si="1599"/>
        <v>0</v>
      </c>
      <c r="BR3975">
        <f t="shared" ca="1" si="1610"/>
        <v>1503.0278714629349</v>
      </c>
      <c r="BS3975">
        <f t="shared" ca="1" si="1601"/>
        <v>1.5234970116020374E-3</v>
      </c>
      <c r="BT3975">
        <f t="shared" ca="1" si="1602"/>
        <v>5.4166666666666664E-5</v>
      </c>
      <c r="BU3975">
        <f t="shared" ca="1" si="1641"/>
        <v>3.259999555998894E-6</v>
      </c>
      <c r="BV3975">
        <f t="shared" ca="1" si="1642"/>
        <v>0</v>
      </c>
      <c r="BW3975" s="35">
        <f ca="1">IFERROR(VLOOKUP($B3975,OFFSET(Input!$A$1,0,MATCH(Index!BW$6&amp;" Index",Input!$1:$1,0)-1,10000,2),2,0)/100,BW3974)</f>
        <v>1.9100000000000002E-2</v>
      </c>
      <c r="BX3975">
        <f t="shared" ref="BX3975:BX4038" ca="1" si="1648">BT3975*BB3974*CD3974</f>
        <v>9.2577862532461988E-2</v>
      </c>
      <c r="BY3975">
        <f t="shared" ref="BY3975:BY4038" ca="1" si="1649">0.5%*((B3975-B3974)/360)*CD3974</f>
        <v>4.7475826939724096E-2</v>
      </c>
      <c r="BZ3975">
        <f t="shared" ref="BZ3975:BZ4038" ca="1" si="1650">(1-BB3974)*((B3975-B3974)/360)*BW3974*CD3974</f>
        <v>-9.0678829454873044E-2</v>
      </c>
      <c r="CA3975">
        <f t="shared" ref="CA3975:CA4038" ca="1" si="1651">BS3975*CD3974*BB3974</f>
        <v>2.6038540967761858</v>
      </c>
      <c r="CB3975">
        <f t="shared" ref="CB3975:CB4038" ca="1" si="1652">(BU3975+BV3975)*CD3974</f>
        <v>3.7145081938603415E-3</v>
      </c>
      <c r="CC3975">
        <f t="shared" ref="CC3975:CC4038" ca="1" si="1653">CA3975-BX3975-BY3975+BZ3975-CB3975</f>
        <v>2.3694070696552667</v>
      </c>
      <c r="CD3975">
        <f t="shared" ref="CD3975:CD4038" ca="1" si="1654">CC3975+CD3974</f>
        <v>1141.7892536230336</v>
      </c>
      <c r="CE3975">
        <v>1141.7892536230199</v>
      </c>
      <c r="CF3975" t="b">
        <f t="shared" ca="1" si="1643"/>
        <v>1</v>
      </c>
    </row>
    <row r="3976" spans="2:84" x14ac:dyDescent="0.25">
      <c r="B3976" s="2">
        <v>43291</v>
      </c>
      <c r="C3976">
        <f t="shared" ca="1" si="1644"/>
        <v>0</v>
      </c>
      <c r="D3976">
        <f t="shared" ca="1" si="1645"/>
        <v>5</v>
      </c>
      <c r="E3976">
        <f ca="1">IF($B3976&lt;VLOOKUP(E$6&amp;" Equity",Param,4,0),"",IFERROR(VLOOKUP($B3976,OFFSET(Input!$A$1,0,MATCH(Index!E$6&amp;" Equity",Input!$1:$1,0)-1,10000,2),2,0),E3975))</f>
        <v>85.47</v>
      </c>
      <c r="F3976" s="33">
        <v>121.95</v>
      </c>
      <c r="H3976">
        <f ca="1">IFERROR(VLOOKUP($B3976,OFFSET(Input!$A$1,0,MATCH(Index!H$6,Input!$1:$1,0)-1,10000,2),2,0),0)</f>
        <v>0</v>
      </c>
      <c r="I3976">
        <f ca="1">IFERROR(VLOOKUP($B3976,OFFSET(Input!$A$1,0,MATCH(Index!I$6,Input!$1:$1,0)-1,10000,2),2,0),0)</f>
        <v>0</v>
      </c>
      <c r="K3976">
        <f t="shared" ca="1" si="1646"/>
        <v>123.57471192243196</v>
      </c>
      <c r="L3976" s="30">
        <f t="shared" ca="1" si="1647"/>
        <v>145.0017803556178</v>
      </c>
      <c r="N3976">
        <f t="shared" ca="1" si="1596"/>
        <v>1.1700696204783214E-4</v>
      </c>
      <c r="O3976">
        <f t="shared" ca="1" si="1597"/>
        <v>-8.1997458124749502E-5</v>
      </c>
      <c r="Q3976">
        <f t="shared" ca="1" si="1611"/>
        <v>3.2514139323944979E-2</v>
      </c>
      <c r="R3976">
        <f t="shared" ca="1" si="1609"/>
        <v>6.9483550725426071E-2</v>
      </c>
      <c r="T3976">
        <f t="shared" ca="1" si="1623"/>
        <v>2.8485033466722307E-2</v>
      </c>
      <c r="U3976">
        <f t="shared" ca="1" si="1618"/>
        <v>7.1479786507284843E-2</v>
      </c>
      <c r="W3976">
        <f t="shared" ca="1" si="1619"/>
        <v>-3.59531114752073E-2</v>
      </c>
      <c r="X3976">
        <f t="shared" ca="1" si="1620"/>
        <v>-8.1047233922279846E-2</v>
      </c>
      <c r="Z3976">
        <f t="shared" ca="1" si="1631"/>
        <v>123.0385415070313</v>
      </c>
      <c r="AA3976">
        <f t="shared" ca="1" si="1631"/>
        <v>123.3971943983091</v>
      </c>
      <c r="AB3976">
        <f t="shared" ca="1" si="1631"/>
        <v>123.37910914880385</v>
      </c>
      <c r="AC3976">
        <f t="shared" ca="1" si="1632"/>
        <v>123.3971943983091</v>
      </c>
      <c r="AE3976">
        <f ca="1">IFERROR(VLOOKUP($B3976,OFFSET(Input!$A$1,0,MATCH(Index!AE$6&amp;" Index",Input!$1:$1,0)-1,10000,2),2,0),AE3975)</f>
        <v>12.64</v>
      </c>
      <c r="AF3976">
        <f t="shared" ca="1" si="1638"/>
        <v>14.937333333333333</v>
      </c>
      <c r="AG3976">
        <f t="shared" ca="1" si="1638"/>
        <v>14.287499999999998</v>
      </c>
      <c r="AH3976">
        <f t="shared" ca="1" si="1638"/>
        <v>13.858000000000002</v>
      </c>
      <c r="AI3976">
        <f t="shared" ca="1" si="1625"/>
        <v>14.287499999999998</v>
      </c>
      <c r="AK3976">
        <f t="shared" ca="1" si="1626"/>
        <v>-1</v>
      </c>
      <c r="AL3976">
        <f t="shared" ca="1" si="1627"/>
        <v>1</v>
      </c>
      <c r="AN3976" t="str">
        <f t="shared" ca="1" si="1637"/>
        <v>Not Down</v>
      </c>
      <c r="AO3976" t="str">
        <f t="shared" ca="1" si="1595"/>
        <v>Not Up</v>
      </c>
      <c r="AQ3976">
        <f t="shared" ca="1" si="1635"/>
        <v>1</v>
      </c>
      <c r="AR3976">
        <f t="shared" ca="1" si="1636"/>
        <v>0</v>
      </c>
      <c r="AT3976">
        <f t="shared" ca="1" si="1614"/>
        <v>1</v>
      </c>
      <c r="AU3976">
        <f t="shared" ca="1" si="1615"/>
        <v>0</v>
      </c>
      <c r="AW3976" s="34">
        <f t="shared" ca="1" si="1639"/>
        <v>3.455023118894681E-2</v>
      </c>
      <c r="AX3976" s="34">
        <f t="shared" ca="1" si="1640"/>
        <v>2.9242132695622657E-2</v>
      </c>
      <c r="AY3976" s="18">
        <f t="shared" ca="1" si="1628"/>
        <v>3.455023118894681E-2</v>
      </c>
      <c r="BA3976" s="6">
        <f t="shared" ca="1" si="1621"/>
        <v>1.4471683192671609</v>
      </c>
      <c r="BB3976">
        <f t="shared" ca="1" si="1622"/>
        <v>1.4471683192671609</v>
      </c>
      <c r="BC3976" t="str">
        <f t="shared" ca="1" si="1633"/>
        <v>HYG UP Equity</v>
      </c>
      <c r="BD3976" t="str">
        <f t="shared" ca="1" si="1634"/>
        <v>HYG UP Equity</v>
      </c>
      <c r="BF3976">
        <f t="shared" ca="1" si="1629"/>
        <v>1</v>
      </c>
      <c r="BG3976">
        <f t="shared" ca="1" si="1630"/>
        <v>0</v>
      </c>
      <c r="BI3976">
        <f t="shared" ca="1" si="1607"/>
        <v>1</v>
      </c>
      <c r="BJ3976">
        <f t="shared" ca="1" si="1608"/>
        <v>0</v>
      </c>
      <c r="BL3976">
        <f t="shared" ca="1" si="1616"/>
        <v>12.164331383760063</v>
      </c>
      <c r="BM3976">
        <f t="shared" ca="1" si="1617"/>
        <v>0</v>
      </c>
      <c r="BN3976" s="9">
        <f t="shared" ca="1" si="1603"/>
        <v>0.99999999999999989</v>
      </c>
      <c r="BO3976" s="9">
        <f t="shared" ca="1" si="1604"/>
        <v>0</v>
      </c>
      <c r="BP3976" s="9">
        <f t="shared" ca="1" si="1598"/>
        <v>0.99999999999999989</v>
      </c>
      <c r="BQ3976" s="9">
        <f t="shared" ca="1" si="1599"/>
        <v>0</v>
      </c>
      <c r="BR3976">
        <f t="shared" ca="1" si="1610"/>
        <v>1503.2037464771479</v>
      </c>
      <c r="BS3976">
        <f t="shared" ca="1" si="1601"/>
        <v>1.1701380762940694E-4</v>
      </c>
      <c r="BT3976">
        <f t="shared" ca="1" si="1602"/>
        <v>1.8055555555555555E-5</v>
      </c>
      <c r="BU3976">
        <f ca="1">ABS($BB3975*BN3976-$BB3976*BP3976)*0.02%</f>
        <v>7.3063365905689188E-6</v>
      </c>
      <c r="BV3976">
        <f t="shared" ca="1" si="1642"/>
        <v>0</v>
      </c>
      <c r="BW3976" s="35">
        <f ca="1">IFERROR(VLOOKUP($B3976,OFFSET(Input!$A$1,0,MATCH(Index!BW$6&amp;" Index",Input!$1:$1,0)-1,10000,2),2,0)/100,BW3975)</f>
        <v>1.9100000000000002E-2</v>
      </c>
      <c r="BX3976">
        <f t="shared" ca="1" si="1648"/>
        <v>3.0587424077442433E-2</v>
      </c>
      <c r="BY3976">
        <f t="shared" ca="1" si="1649"/>
        <v>1.5858184078097689E-2</v>
      </c>
      <c r="BZ3976">
        <f t="shared" ca="1" si="1650"/>
        <v>-2.9301706033843838E-2</v>
      </c>
      <c r="CA3976">
        <f t="shared" ca="1" si="1651"/>
        <v>0.19822989915010741</v>
      </c>
      <c r="CB3976">
        <f t="shared" ca="1" si="1652"/>
        <v>8.3422966024643448E-3</v>
      </c>
      <c r="CC3976">
        <f t="shared" ca="1" si="1653"/>
        <v>0.1141402883582591</v>
      </c>
      <c r="CD3976">
        <f t="shared" ca="1" si="1654"/>
        <v>1141.9033939113917</v>
      </c>
      <c r="CE3976">
        <v>1141.9033939113699</v>
      </c>
      <c r="CF3976" t="b">
        <f t="shared" ca="1" si="1643"/>
        <v>1</v>
      </c>
    </row>
    <row r="3977" spans="2:84" x14ac:dyDescent="0.25">
      <c r="B3977" s="2">
        <v>43292</v>
      </c>
      <c r="C3977">
        <f t="shared" ca="1" si="1644"/>
        <v>0</v>
      </c>
      <c r="D3977">
        <f t="shared" ca="1" si="1645"/>
        <v>0</v>
      </c>
      <c r="E3977">
        <f ca="1">IF($B3977&lt;VLOOKUP(E$6&amp;" Equity",Param,4,0),"",IFERROR(VLOOKUP($B3977,OFFSET(Input!$A$1,0,MATCH(Index!E$6&amp;" Equity",Input!$1:$1,0)-1,10000,2),2,0),E3976))</f>
        <v>85.34</v>
      </c>
      <c r="F3977" s="33">
        <v>122.42</v>
      </c>
      <c r="H3977">
        <f ca="1">IFERROR(VLOOKUP($B3977,OFFSET(Input!$A$1,0,MATCH(Index!H$6,Input!$1:$1,0)-1,10000,2),2,0),0)</f>
        <v>0</v>
      </c>
      <c r="I3977">
        <f ca="1">IFERROR(VLOOKUP($B3977,OFFSET(Input!$A$1,0,MATCH(Index!I$6,Input!$1:$1,0)-1,10000,2),2,0),0)</f>
        <v>0</v>
      </c>
      <c r="K3977">
        <f t="shared" ca="1" si="1646"/>
        <v>123.38675459764063</v>
      </c>
      <c r="L3977" s="30">
        <f t="shared" ca="1" si="1647"/>
        <v>145.56062280553283</v>
      </c>
      <c r="N3977">
        <f t="shared" ca="1" si="1596"/>
        <v>-1.5221594180726183E-3</v>
      </c>
      <c r="O3977">
        <f t="shared" ca="1" si="1597"/>
        <v>3.8466307609944404E-3</v>
      </c>
      <c r="Q3977">
        <f t="shared" ca="1" si="1611"/>
        <v>3.3394817080751725E-2</v>
      </c>
      <c r="R3977">
        <f t="shared" ca="1" si="1609"/>
        <v>7.1770468391627748E-2</v>
      </c>
      <c r="T3977">
        <f t="shared" ca="1" si="1623"/>
        <v>2.8848136291155173E-2</v>
      </c>
      <c r="U3977">
        <f t="shared" ca="1" si="1618"/>
        <v>7.2766752049902933E-2</v>
      </c>
      <c r="W3977">
        <f t="shared" ca="1" si="1619"/>
        <v>-9.3726842735763899E-2</v>
      </c>
      <c r="X3977">
        <f t="shared" ca="1" si="1620"/>
        <v>-0.11498687902080751</v>
      </c>
      <c r="Z3977">
        <f t="shared" ca="1" si="1631"/>
        <v>123.0419342118319</v>
      </c>
      <c r="AA3977">
        <f t="shared" ca="1" si="1631"/>
        <v>123.38521686667529</v>
      </c>
      <c r="AB3977">
        <f t="shared" ca="1" si="1631"/>
        <v>123.39370830789395</v>
      </c>
      <c r="AC3977">
        <f t="shared" ca="1" si="1632"/>
        <v>123.39370830789395</v>
      </c>
      <c r="AE3977">
        <f ca="1">IFERROR(VLOOKUP($B3977,OFFSET(Input!$A$1,0,MATCH(Index!AE$6&amp;" Index",Input!$1:$1,0)-1,10000,2),2,0),AE3976)</f>
        <v>13.63</v>
      </c>
      <c r="AF3977">
        <f t="shared" ca="1" si="1638"/>
        <v>14.956000000000001</v>
      </c>
      <c r="AG3977">
        <f t="shared" ca="1" si="1638"/>
        <v>14.352</v>
      </c>
      <c r="AH3977">
        <f t="shared" ca="1" si="1638"/>
        <v>13.9072</v>
      </c>
      <c r="AI3977">
        <f t="shared" ca="1" si="1625"/>
        <v>14.352</v>
      </c>
      <c r="AK3977">
        <f t="shared" ca="1" si="1626"/>
        <v>-1</v>
      </c>
      <c r="AL3977">
        <f t="shared" ca="1" si="1627"/>
        <v>1</v>
      </c>
      <c r="AN3977" t="str">
        <f t="shared" ca="1" si="1637"/>
        <v>Not Down</v>
      </c>
      <c r="AO3977" t="str">
        <f t="shared" ca="1" si="1595"/>
        <v>Not Up</v>
      </c>
      <c r="AQ3977">
        <f t="shared" ca="1" si="1635"/>
        <v>1</v>
      </c>
      <c r="AR3977">
        <f t="shared" ca="1" si="1636"/>
        <v>0</v>
      </c>
      <c r="AT3977">
        <f t="shared" ca="1" si="1614"/>
        <v>1</v>
      </c>
      <c r="AU3977">
        <f t="shared" ca="1" si="1615"/>
        <v>0</v>
      </c>
      <c r="AW3977" s="34">
        <f t="shared" ca="1" si="1639"/>
        <v>3.2514139323944979E-2</v>
      </c>
      <c r="AX3977" s="34">
        <f t="shared" ca="1" si="1640"/>
        <v>2.8485033466722307E-2</v>
      </c>
      <c r="AY3977" s="18">
        <f t="shared" ca="1" si="1628"/>
        <v>3.2514139323944979E-2</v>
      </c>
      <c r="BA3977" s="6">
        <f t="shared" ca="1" si="1621"/>
        <v>1.5</v>
      </c>
      <c r="BB3977">
        <f t="shared" ca="1" si="1622"/>
        <v>1.4471683192671609</v>
      </c>
      <c r="BC3977" t="str">
        <f t="shared" ca="1" si="1633"/>
        <v>HYG UP Equity</v>
      </c>
      <c r="BD3977" t="str">
        <f t="shared" ca="1" si="1634"/>
        <v>HYG UP Equity</v>
      </c>
      <c r="BF3977">
        <f t="shared" ca="1" si="1629"/>
        <v>1</v>
      </c>
      <c r="BG3977">
        <f t="shared" ca="1" si="1630"/>
        <v>0</v>
      </c>
      <c r="BI3977">
        <f t="shared" ca="1" si="1607"/>
        <v>1</v>
      </c>
      <c r="BJ3977">
        <f t="shared" ca="1" si="1608"/>
        <v>0</v>
      </c>
      <c r="BL3977">
        <f t="shared" ca="1" si="1616"/>
        <v>12.164331383760063</v>
      </c>
      <c r="BM3977">
        <f t="shared" ca="1" si="1617"/>
        <v>0</v>
      </c>
      <c r="BN3977" s="9">
        <f t="shared" ca="1" si="1603"/>
        <v>0.99999999999999989</v>
      </c>
      <c r="BO3977" s="9">
        <f t="shared" ca="1" si="1604"/>
        <v>0</v>
      </c>
      <c r="BP3977" s="9">
        <f t="shared" ca="1" si="1598"/>
        <v>0.99999999999999989</v>
      </c>
      <c r="BQ3977" s="9">
        <f t="shared" ca="1" si="1599"/>
        <v>0</v>
      </c>
      <c r="BR3977">
        <f t="shared" ca="1" si="1610"/>
        <v>1500.9173712923812</v>
      </c>
      <c r="BS3977">
        <f t="shared" ca="1" si="1601"/>
        <v>-1.5210015210014305E-3</v>
      </c>
      <c r="BT3977">
        <f t="shared" ca="1" si="1602"/>
        <v>1.8055555555555555E-5</v>
      </c>
      <c r="BU3977">
        <f t="shared" ca="1" si="1641"/>
        <v>0</v>
      </c>
      <c r="BV3977">
        <f t="shared" ca="1" si="1642"/>
        <v>0</v>
      </c>
      <c r="BW3977" s="35">
        <f ca="1">IFERROR(VLOOKUP($B3977,OFFSET(Input!$A$1,0,MATCH(Index!BW$6&amp;" Index",Input!$1:$1,0)-1,10000,2),2,0)/100,BW3976)</f>
        <v>1.9100000000000002E-2</v>
      </c>
      <c r="BX3977">
        <f t="shared" ca="1" si="1648"/>
        <v>2.9837282499053892E-2</v>
      </c>
      <c r="BY3977">
        <f t="shared" ca="1" si="1649"/>
        <v>1.5859769359880441E-2</v>
      </c>
      <c r="BZ3977">
        <f t="shared" ca="1" si="1650"/>
        <v>-2.7091388080938156E-2</v>
      </c>
      <c r="CA3977">
        <f t="shared" ca="1" si="1651"/>
        <v>-2.5134951912153416</v>
      </c>
      <c r="CB3977">
        <f t="shared" ca="1" si="1652"/>
        <v>0</v>
      </c>
      <c r="CC3977">
        <f t="shared" ca="1" si="1653"/>
        <v>-2.5862836311552142</v>
      </c>
      <c r="CD3977">
        <f t="shared" ca="1" si="1654"/>
        <v>1139.3171102802364</v>
      </c>
      <c r="CE3977">
        <v>1139.31711028022</v>
      </c>
      <c r="CF3977" t="b">
        <f t="shared" ca="1" si="1643"/>
        <v>1</v>
      </c>
    </row>
    <row r="3978" spans="2:84" x14ac:dyDescent="0.25">
      <c r="B3978" s="2">
        <v>43293</v>
      </c>
      <c r="C3978">
        <f t="shared" ca="1" si="1644"/>
        <v>0</v>
      </c>
      <c r="D3978">
        <f t="shared" ca="1" si="1645"/>
        <v>0</v>
      </c>
      <c r="E3978">
        <f ca="1">IF($B3978&lt;VLOOKUP(E$6&amp;" Equity",Param,4,0),"",IFERROR(VLOOKUP($B3978,OFFSET(Input!$A$1,0,MATCH(Index!E$6&amp;" Equity",Input!$1:$1,0)-1,10000,2),2,0),E3977))</f>
        <v>85.61</v>
      </c>
      <c r="F3978" s="33">
        <v>122.41</v>
      </c>
      <c r="H3978">
        <f ca="1">IFERROR(VLOOKUP($B3978,OFFSET(Input!$A$1,0,MATCH(Index!H$6,Input!$1:$1,0)-1,10000,2),2,0),0)</f>
        <v>0</v>
      </c>
      <c r="I3978">
        <f ca="1">IFERROR(VLOOKUP($B3978,OFFSET(Input!$A$1,0,MATCH(Index!I$6,Input!$1:$1,0)-1,10000,2),2,0),0)</f>
        <v>0</v>
      </c>
      <c r="K3978">
        <f t="shared" ca="1" si="1646"/>
        <v>123.7771275029765</v>
      </c>
      <c r="L3978" s="30">
        <f t="shared" ca="1" si="1647"/>
        <v>145.54873254064103</v>
      </c>
      <c r="N3978">
        <f t="shared" ca="1" si="1596"/>
        <v>3.1588209945403556E-3</v>
      </c>
      <c r="O3978">
        <f t="shared" ca="1" si="1597"/>
        <v>-8.1689335502613426E-5</v>
      </c>
      <c r="Q3978">
        <f t="shared" ca="1" si="1611"/>
        <v>3.5429651312980349E-2</v>
      </c>
      <c r="R3978">
        <f t="shared" ca="1" si="1609"/>
        <v>5.4167376879163988E-2</v>
      </c>
      <c r="T3978">
        <f t="shared" ca="1" si="1623"/>
        <v>3.092576602305425E-2</v>
      </c>
      <c r="U3978">
        <f t="shared" ca="1" si="1618"/>
        <v>7.2745431097515259E-2</v>
      </c>
      <c r="W3978">
        <f t="shared" ca="1" si="1619"/>
        <v>0.13851831827433203</v>
      </c>
      <c r="X3978">
        <f t="shared" ca="1" si="1620"/>
        <v>-0.10775497678346888</v>
      </c>
      <c r="Z3978">
        <f t="shared" ref="Z3978:AB4009" ca="1" si="1655">AVERAGE(OFFSET($K3978,0,0,-Z$5,1))</f>
        <v>123.11027261902014</v>
      </c>
      <c r="AA3978">
        <f t="shared" ca="1" si="1655"/>
        <v>123.39059894598711</v>
      </c>
      <c r="AB3978">
        <f t="shared" ca="1" si="1655"/>
        <v>123.41183179099892</v>
      </c>
      <c r="AC3978">
        <f t="shared" ca="1" si="1632"/>
        <v>123.41183179099892</v>
      </c>
      <c r="AE3978">
        <f ca="1">IFERROR(VLOOKUP($B3978,OFFSET(Input!$A$1,0,MATCH(Index!AE$6&amp;" Index",Input!$1:$1,0)-1,10000,2),2,0),AE3977)</f>
        <v>12.58</v>
      </c>
      <c r="AF3978">
        <f t="shared" ca="1" si="1638"/>
        <v>14.942000000000002</v>
      </c>
      <c r="AG3978">
        <f t="shared" ca="1" si="1638"/>
        <v>14.334</v>
      </c>
      <c r="AH3978">
        <f t="shared" ca="1" si="1638"/>
        <v>13.944800000000001</v>
      </c>
      <c r="AI3978">
        <f t="shared" ca="1" si="1625"/>
        <v>14.334</v>
      </c>
      <c r="AK3978">
        <f t="shared" ca="1" si="1626"/>
        <v>-1</v>
      </c>
      <c r="AL3978">
        <f t="shared" ca="1" si="1627"/>
        <v>1</v>
      </c>
      <c r="AN3978" t="str">
        <f t="shared" ca="1" si="1637"/>
        <v>Not Down</v>
      </c>
      <c r="AO3978" t="str">
        <f t="shared" ref="AO3978:AO4035" ca="1" si="1656">IF($C3978=1,IF(SUM(AL3964:AL3978)=15,"Up","Not Up"),AO3977)</f>
        <v>Not Up</v>
      </c>
      <c r="AQ3978">
        <f t="shared" ca="1" si="1635"/>
        <v>1</v>
      </c>
      <c r="AR3978">
        <f t="shared" ca="1" si="1636"/>
        <v>0</v>
      </c>
      <c r="AT3978">
        <f t="shared" ca="1" si="1614"/>
        <v>1</v>
      </c>
      <c r="AU3978">
        <f t="shared" ca="1" si="1615"/>
        <v>0</v>
      </c>
      <c r="AW3978" s="34">
        <f t="shared" ca="1" si="1639"/>
        <v>3.3394817080751725E-2</v>
      </c>
      <c r="AX3978" s="34">
        <f t="shared" ca="1" si="1640"/>
        <v>2.8848136291155173E-2</v>
      </c>
      <c r="AY3978" s="18">
        <f t="shared" ca="1" si="1628"/>
        <v>3.3394817080751725E-2</v>
      </c>
      <c r="BA3978" s="6">
        <f t="shared" ca="1" si="1621"/>
        <v>1.4972383253094463</v>
      </c>
      <c r="BB3978">
        <f t="shared" ca="1" si="1622"/>
        <v>1.4471683192671609</v>
      </c>
      <c r="BC3978" t="str">
        <f t="shared" ca="1" si="1633"/>
        <v>HYG UP Equity</v>
      </c>
      <c r="BD3978" t="str">
        <f t="shared" ca="1" si="1634"/>
        <v>HYG UP Equity</v>
      </c>
      <c r="BF3978">
        <f t="shared" ca="1" si="1629"/>
        <v>1</v>
      </c>
      <c r="BG3978">
        <f t="shared" ca="1" si="1630"/>
        <v>0</v>
      </c>
      <c r="BI3978">
        <f t="shared" ca="1" si="1607"/>
        <v>1</v>
      </c>
      <c r="BJ3978">
        <f t="shared" ca="1" si="1608"/>
        <v>0</v>
      </c>
      <c r="BL3978">
        <f t="shared" ca="1" si="1616"/>
        <v>12.164331383760063</v>
      </c>
      <c r="BM3978">
        <f t="shared" ca="1" si="1617"/>
        <v>0</v>
      </c>
      <c r="BN3978" s="9">
        <f t="shared" ca="1" si="1603"/>
        <v>0.99999999999999989</v>
      </c>
      <c r="BO3978" s="9">
        <f t="shared" ca="1" si="1604"/>
        <v>0</v>
      </c>
      <c r="BP3978" s="9">
        <f t="shared" ca="1" si="1598"/>
        <v>0.99999999999999989</v>
      </c>
      <c r="BQ3978" s="9">
        <f t="shared" ca="1" si="1599"/>
        <v>0</v>
      </c>
      <c r="BR3978">
        <f t="shared" ca="1" si="1610"/>
        <v>1505.6659966761279</v>
      </c>
      <c r="BS3978">
        <f t="shared" ca="1" si="1601"/>
        <v>3.1638153269275548E-3</v>
      </c>
      <c r="BT3978">
        <f t="shared" ca="1" si="1602"/>
        <v>1.8055555555555555E-5</v>
      </c>
      <c r="BU3978">
        <f t="shared" ca="1" si="1641"/>
        <v>0</v>
      </c>
      <c r="BV3978">
        <f t="shared" ca="1" si="1642"/>
        <v>0</v>
      </c>
      <c r="BW3978" s="35">
        <f ca="1">IFERROR(VLOOKUP($B3978,OFFSET(Input!$A$1,0,MATCH(Index!BW$6&amp;" Index",Input!$1:$1,0)-1,10000,2),2,0)/100,BW3977)</f>
        <v>1.9100000000000002E-2</v>
      </c>
      <c r="BX3978">
        <f t="shared" ca="1" si="1648"/>
        <v>2.9769704387160263E-2</v>
      </c>
      <c r="BY3978">
        <f t="shared" ca="1" si="1649"/>
        <v>1.5823848753892172E-2</v>
      </c>
      <c r="BZ3978">
        <f t="shared" ca="1" si="1650"/>
        <v>-2.7030029113172059E-2</v>
      </c>
      <c r="CA3978">
        <f t="shared" ca="1" si="1651"/>
        <v>5.2164469117772363</v>
      </c>
      <c r="CB3978">
        <f t="shared" ca="1" si="1652"/>
        <v>0</v>
      </c>
      <c r="CC3978">
        <f t="shared" ca="1" si="1653"/>
        <v>5.1438233295230118</v>
      </c>
      <c r="CD3978">
        <f t="shared" ca="1" si="1654"/>
        <v>1144.4609336097594</v>
      </c>
      <c r="CE3978">
        <v>1144.4609336097401</v>
      </c>
      <c r="CF3978" t="b">
        <f t="shared" ca="1" si="1643"/>
        <v>1</v>
      </c>
    </row>
    <row r="3979" spans="2:84" x14ac:dyDescent="0.25">
      <c r="B3979" s="2">
        <v>43294</v>
      </c>
      <c r="C3979">
        <f t="shared" ca="1" si="1644"/>
        <v>0</v>
      </c>
      <c r="D3979">
        <f t="shared" ca="1" si="1645"/>
        <v>0</v>
      </c>
      <c r="E3979">
        <f ca="1">IF($B3979&lt;VLOOKUP(E$6&amp;" Equity",Param,4,0),"",IFERROR(VLOOKUP($B3979,OFFSET(Input!$A$1,0,MATCH(Index!E$6&amp;" Equity",Input!$1:$1,0)-1,10000,2),2,0),E3978))</f>
        <v>85.61</v>
      </c>
      <c r="F3979" s="33">
        <v>122.72</v>
      </c>
      <c r="H3979">
        <f ca="1">IFERROR(VLOOKUP($B3979,OFFSET(Input!$A$1,0,MATCH(Index!H$6,Input!$1:$1,0)-1,10000,2),2,0),0)</f>
        <v>0</v>
      </c>
      <c r="I3979">
        <f ca="1">IFERROR(VLOOKUP($B3979,OFFSET(Input!$A$1,0,MATCH(Index!I$6,Input!$1:$1,0)-1,10000,2),2,0),0)</f>
        <v>0</v>
      </c>
      <c r="K3979">
        <f t="shared" ca="1" si="1646"/>
        <v>123.7771275029765</v>
      </c>
      <c r="L3979" s="30">
        <f t="shared" ca="1" si="1647"/>
        <v>145.91733075228711</v>
      </c>
      <c r="N3979">
        <f t="shared" ref="N3979:N4042" ca="1" si="1657">LN(K3979/K3978)</f>
        <v>0</v>
      </c>
      <c r="O3979">
        <f t="shared" ref="O3979:O4042" ca="1" si="1658">LN(L3979/L3978)</f>
        <v>2.5292715315249482E-3</v>
      </c>
      <c r="Q3979">
        <f t="shared" ca="1" si="1611"/>
        <v>3.2499770621796577E-2</v>
      </c>
      <c r="R3979">
        <f t="shared" ca="1" si="1609"/>
        <v>5.5621882893707474E-2</v>
      </c>
      <c r="T3979">
        <f t="shared" ca="1" si="1623"/>
        <v>2.9155406396807408E-2</v>
      </c>
      <c r="U3979">
        <f t="shared" ca="1" si="1618"/>
        <v>6.7169042911622831E-2</v>
      </c>
      <c r="W3979">
        <f t="shared" ca="1" si="1619"/>
        <v>0.15668083326621116</v>
      </c>
      <c r="X3979">
        <f t="shared" ca="1" si="1620"/>
        <v>-0.27830128305478596</v>
      </c>
      <c r="Z3979">
        <f t="shared" ca="1" si="1655"/>
        <v>123.21315557534713</v>
      </c>
      <c r="AA3979">
        <f t="shared" ca="1" si="1655"/>
        <v>123.3779890726225</v>
      </c>
      <c r="AB3979">
        <f t="shared" ca="1" si="1655"/>
        <v>123.42822804664692</v>
      </c>
      <c r="AC3979">
        <f t="shared" ca="1" si="1632"/>
        <v>123.42822804664692</v>
      </c>
      <c r="AE3979">
        <f ca="1">IFERROR(VLOOKUP($B3979,OFFSET(Input!$A$1,0,MATCH(Index!AE$6&amp;" Index",Input!$1:$1,0)-1,10000,2),2,0),AE3978)</f>
        <v>12.18</v>
      </c>
      <c r="AF3979">
        <f t="shared" ca="1" si="1638"/>
        <v>14.778000000000002</v>
      </c>
      <c r="AG3979">
        <f t="shared" ca="1" si="1638"/>
        <v>14.337</v>
      </c>
      <c r="AH3979">
        <f t="shared" ca="1" si="1638"/>
        <v>13.946799999999998</v>
      </c>
      <c r="AI3979">
        <f t="shared" ca="1" si="1625"/>
        <v>14.337</v>
      </c>
      <c r="AK3979">
        <f t="shared" ca="1" si="1626"/>
        <v>-1</v>
      </c>
      <c r="AL3979">
        <f t="shared" ca="1" si="1627"/>
        <v>1</v>
      </c>
      <c r="AN3979" t="str">
        <f t="shared" ca="1" si="1637"/>
        <v>Not Down</v>
      </c>
      <c r="AO3979" t="str">
        <f t="shared" ca="1" si="1656"/>
        <v>Not Up</v>
      </c>
      <c r="AQ3979">
        <f t="shared" ca="1" si="1635"/>
        <v>1</v>
      </c>
      <c r="AR3979">
        <f t="shared" ca="1" si="1636"/>
        <v>0</v>
      </c>
      <c r="AT3979">
        <f t="shared" ca="1" si="1614"/>
        <v>1</v>
      </c>
      <c r="AU3979">
        <f t="shared" ca="1" si="1615"/>
        <v>0</v>
      </c>
      <c r="AW3979" s="34">
        <f t="shared" ca="1" si="1639"/>
        <v>3.5429651312980349E-2</v>
      </c>
      <c r="AX3979" s="34">
        <f t="shared" ca="1" si="1640"/>
        <v>3.092576602305425E-2</v>
      </c>
      <c r="AY3979" s="18">
        <f t="shared" ca="1" si="1628"/>
        <v>3.5429651312980349E-2</v>
      </c>
      <c r="BA3979" s="6">
        <f t="shared" ca="1" si="1621"/>
        <v>1.4112473069042459</v>
      </c>
      <c r="BB3979">
        <f t="shared" ca="1" si="1622"/>
        <v>1.4471683192671609</v>
      </c>
      <c r="BC3979" t="str">
        <f t="shared" ca="1" si="1633"/>
        <v>HYG UP Equity</v>
      </c>
      <c r="BD3979" t="str">
        <f t="shared" ca="1" si="1634"/>
        <v>HYG UP Equity</v>
      </c>
      <c r="BF3979">
        <f t="shared" ca="1" si="1629"/>
        <v>1</v>
      </c>
      <c r="BG3979">
        <f t="shared" ca="1" si="1630"/>
        <v>0</v>
      </c>
      <c r="BI3979">
        <f t="shared" ca="1" si="1607"/>
        <v>1</v>
      </c>
      <c r="BJ3979">
        <f t="shared" ca="1" si="1608"/>
        <v>0</v>
      </c>
      <c r="BL3979">
        <f t="shared" ca="1" si="1616"/>
        <v>12.164331383760063</v>
      </c>
      <c r="BM3979">
        <f t="shared" ca="1" si="1617"/>
        <v>0</v>
      </c>
      <c r="BN3979" s="9">
        <f t="shared" ca="1" si="1603"/>
        <v>0.99999999999999989</v>
      </c>
      <c r="BO3979" s="9">
        <f t="shared" ca="1" si="1604"/>
        <v>0</v>
      </c>
      <c r="BP3979" s="9">
        <f t="shared" ref="BP3979:BP4021" ca="1" si="1659">(K3979/$BR3979)*BL3979</f>
        <v>0.99999999999999989</v>
      </c>
      <c r="BQ3979" s="9">
        <f t="shared" ref="BQ3979:BQ4021" ca="1" si="1660">(L3979/$BR3979)*BM3979</f>
        <v>0</v>
      </c>
      <c r="BR3979">
        <f t="shared" ca="1" si="1610"/>
        <v>1505.6659966761279</v>
      </c>
      <c r="BS3979">
        <f t="shared" ca="1" si="1601"/>
        <v>0</v>
      </c>
      <c r="BT3979">
        <f t="shared" ca="1" si="1602"/>
        <v>1.8055555555555555E-5</v>
      </c>
      <c r="BU3979">
        <f t="shared" ca="1" si="1641"/>
        <v>0</v>
      </c>
      <c r="BV3979">
        <f t="shared" ca="1" si="1642"/>
        <v>0</v>
      </c>
      <c r="BW3979" s="35">
        <f ca="1">IFERROR(VLOOKUP($B3979,OFFSET(Input!$A$1,0,MATCH(Index!BW$6&amp;" Index",Input!$1:$1,0)-1,10000,2),2,0)/100,BW3978)</f>
        <v>1.9100000000000002E-2</v>
      </c>
      <c r="BX3979">
        <f t="shared" ca="1" si="1648"/>
        <v>2.9904109548425692E-2</v>
      </c>
      <c r="BY3979">
        <f t="shared" ca="1" si="1649"/>
        <v>1.5895290744579994E-2</v>
      </c>
      <c r="BZ3979">
        <f t="shared" ca="1" si="1650"/>
        <v>-2.7152065105693776E-2</v>
      </c>
      <c r="CA3979">
        <f t="shared" ca="1" si="1651"/>
        <v>0</v>
      </c>
      <c r="CB3979">
        <f t="shared" ca="1" si="1652"/>
        <v>0</v>
      </c>
      <c r="CC3979">
        <f t="shared" ca="1" si="1653"/>
        <v>-7.2951465398699455E-2</v>
      </c>
      <c r="CD3979">
        <f t="shared" ca="1" si="1654"/>
        <v>1144.3879821443606</v>
      </c>
      <c r="CE3979">
        <v>1144.38798214434</v>
      </c>
      <c r="CF3979" t="b">
        <f t="shared" ca="1" si="1643"/>
        <v>1</v>
      </c>
    </row>
    <row r="3980" spans="2:84" x14ac:dyDescent="0.25">
      <c r="B3980" s="2">
        <v>43297</v>
      </c>
      <c r="C3980">
        <f t="shared" ca="1" si="1644"/>
        <v>0</v>
      </c>
      <c r="D3980">
        <f t="shared" ca="1" si="1645"/>
        <v>0</v>
      </c>
      <c r="E3980">
        <f ca="1">IF($B3980&lt;VLOOKUP(E$6&amp;" Equity",Param,4,0),"",IFERROR(VLOOKUP($B3980,OFFSET(Input!$A$1,0,MATCH(Index!E$6&amp;" Equity",Input!$1:$1,0)-1,10000,2),2,0),E3979))</f>
        <v>85.55</v>
      </c>
      <c r="F3980" s="33">
        <v>122.21</v>
      </c>
      <c r="H3980">
        <f ca="1">IFERROR(VLOOKUP($B3980,OFFSET(Input!$A$1,0,MATCH(Index!H$6,Input!$1:$1,0)-1,10000,2),2,0),0)</f>
        <v>0</v>
      </c>
      <c r="I3980">
        <f ca="1">IFERROR(VLOOKUP($B3980,OFFSET(Input!$A$1,0,MATCH(Index!I$6,Input!$1:$1,0)-1,10000,2),2,0),0)</f>
        <v>0</v>
      </c>
      <c r="K3980">
        <f t="shared" ca="1" si="1646"/>
        <v>123.69037796845741</v>
      </c>
      <c r="L3980" s="30">
        <f t="shared" ca="1" si="1647"/>
        <v>145.31092724280481</v>
      </c>
      <c r="N3980">
        <f t="shared" ca="1" si="1657"/>
        <v>-7.0109841619180263E-4</v>
      </c>
      <c r="O3980">
        <f t="shared" ca="1" si="1658"/>
        <v>-4.1644611690370504E-3</v>
      </c>
      <c r="Q3980">
        <f t="shared" ca="1" si="1611"/>
        <v>3.0490903434181517E-2</v>
      </c>
      <c r="R3980">
        <f t="shared" ca="1" si="1609"/>
        <v>5.6849147413554388E-2</v>
      </c>
      <c r="T3980">
        <f t="shared" ca="1" si="1623"/>
        <v>2.9188805729932432E-2</v>
      </c>
      <c r="U3980">
        <f t="shared" ca="1" si="1618"/>
        <v>6.8699842976904776E-2</v>
      </c>
      <c r="W3980">
        <f t="shared" ca="1" si="1619"/>
        <v>8.8263813581795289E-2</v>
      </c>
      <c r="X3980">
        <f t="shared" ca="1" si="1620"/>
        <v>-0.25010884252230442</v>
      </c>
      <c r="Z3980">
        <f t="shared" ca="1" si="1655"/>
        <v>123.33615070250448</v>
      </c>
      <c r="AA3980">
        <f t="shared" ca="1" si="1655"/>
        <v>123.36464011306722</v>
      </c>
      <c r="AB3980">
        <f t="shared" ca="1" si="1655"/>
        <v>123.44403303334244</v>
      </c>
      <c r="AC3980">
        <f t="shared" ca="1" si="1632"/>
        <v>123.44403303334244</v>
      </c>
      <c r="AE3980">
        <f ca="1">IFERROR(VLOOKUP($B3980,OFFSET(Input!$A$1,0,MATCH(Index!AE$6&amp;" Index",Input!$1:$1,0)-1,10000,2),2,0),AE3979)</f>
        <v>12.83</v>
      </c>
      <c r="AF3980">
        <f t="shared" ca="1" si="1638"/>
        <v>14.715333333333335</v>
      </c>
      <c r="AG3980">
        <f t="shared" ca="1" si="1638"/>
        <v>14.379499999999998</v>
      </c>
      <c r="AH3980">
        <f t="shared" ca="1" si="1638"/>
        <v>13.972799999999998</v>
      </c>
      <c r="AI3980">
        <f t="shared" ca="1" si="1625"/>
        <v>14.379499999999998</v>
      </c>
      <c r="AK3980">
        <f t="shared" ca="1" si="1626"/>
        <v>-1</v>
      </c>
      <c r="AL3980">
        <f t="shared" ca="1" si="1627"/>
        <v>1</v>
      </c>
      <c r="AN3980" t="str">
        <f t="shared" ca="1" si="1637"/>
        <v>Not Down</v>
      </c>
      <c r="AO3980" t="str">
        <f t="shared" ca="1" si="1656"/>
        <v>Not Up</v>
      </c>
      <c r="AQ3980">
        <f t="shared" ca="1" si="1635"/>
        <v>1</v>
      </c>
      <c r="AR3980">
        <f t="shared" ca="1" si="1636"/>
        <v>0</v>
      </c>
      <c r="AT3980">
        <f t="shared" ca="1" si="1614"/>
        <v>1</v>
      </c>
      <c r="AU3980">
        <f t="shared" ca="1" si="1615"/>
        <v>0</v>
      </c>
      <c r="AW3980" s="34">
        <f t="shared" ca="1" si="1639"/>
        <v>3.2499770621796577E-2</v>
      </c>
      <c r="AX3980" s="34">
        <f t="shared" ca="1" si="1640"/>
        <v>2.9155406396807408E-2</v>
      </c>
      <c r="AY3980" s="18">
        <f t="shared" ca="1" si="1628"/>
        <v>3.2499770621796577E-2</v>
      </c>
      <c r="BA3980" s="6">
        <f t="shared" ca="1" si="1621"/>
        <v>1.5</v>
      </c>
      <c r="BB3980">
        <f t="shared" ca="1" si="1622"/>
        <v>1.4471683192671609</v>
      </c>
      <c r="BC3980" t="str">
        <f t="shared" ca="1" si="1633"/>
        <v>HYG UP Equity</v>
      </c>
      <c r="BD3980" t="str">
        <f t="shared" ca="1" si="1634"/>
        <v>HYG UP Equity</v>
      </c>
      <c r="BF3980">
        <f t="shared" ca="1" si="1629"/>
        <v>1</v>
      </c>
      <c r="BG3980">
        <f t="shared" ca="1" si="1630"/>
        <v>0</v>
      </c>
      <c r="BI3980">
        <f t="shared" ca="1" si="1607"/>
        <v>1</v>
      </c>
      <c r="BJ3980">
        <f t="shared" ca="1" si="1608"/>
        <v>0</v>
      </c>
      <c r="BL3980">
        <f t="shared" ca="1" si="1616"/>
        <v>12.164331383760063</v>
      </c>
      <c r="BM3980">
        <f t="shared" ca="1" si="1617"/>
        <v>0</v>
      </c>
      <c r="BN3980" s="9">
        <f t="shared" ca="1" si="1603"/>
        <v>0.99999999999999989</v>
      </c>
      <c r="BO3980" s="9">
        <f t="shared" ca="1" si="1604"/>
        <v>0</v>
      </c>
      <c r="BP3980" s="9">
        <f t="shared" ca="1" si="1659"/>
        <v>0.99999999999999989</v>
      </c>
      <c r="BQ3980" s="9">
        <f t="shared" ca="1" si="1660"/>
        <v>0</v>
      </c>
      <c r="BR3980">
        <f t="shared" ca="1" si="1610"/>
        <v>1504.6107465908508</v>
      </c>
      <c r="BS3980">
        <f t="shared" ref="BS3980" ca="1" si="1661">BR3980/BR3979-1</f>
        <v>-7.0085270412334477E-4</v>
      </c>
      <c r="BT3980">
        <f t="shared" ref="BT3980" ca="1" si="1662">(($B3980-$B3979)/360)*0.65%*SUM(BN3980:BO3980)</f>
        <v>5.4166666666666664E-5</v>
      </c>
      <c r="BU3980">
        <f t="shared" ca="1" si="1641"/>
        <v>0</v>
      </c>
      <c r="BV3980">
        <f t="shared" ca="1" si="1642"/>
        <v>0</v>
      </c>
      <c r="BW3980" s="35">
        <f ca="1">IFERROR(VLOOKUP($B3980,OFFSET(Input!$A$1,0,MATCH(Index!BW$6&amp;" Index",Input!$1:$1,0)-1,10000,2),2,0)/100,BW3979)</f>
        <v>1.9100000000000002E-2</v>
      </c>
      <c r="BX3980">
        <f t="shared" ca="1" si="1648"/>
        <v>8.970661010509208E-2</v>
      </c>
      <c r="BY3980">
        <f t="shared" ca="1" si="1649"/>
        <v>4.7682832589348356E-2</v>
      </c>
      <c r="BZ3980">
        <f t="shared" ca="1" si="1650"/>
        <v>-8.1451003048267523E-2</v>
      </c>
      <c r="CA3980">
        <f t="shared" ca="1" si="1651"/>
        <v>-1.1606976049826279</v>
      </c>
      <c r="CB3980">
        <f t="shared" ca="1" si="1652"/>
        <v>0</v>
      </c>
      <c r="CC3980">
        <f t="shared" ca="1" si="1653"/>
        <v>-1.3795380507253359</v>
      </c>
      <c r="CD3980">
        <f t="shared" ca="1" si="1654"/>
        <v>1143.0084440936353</v>
      </c>
      <c r="CE3980">
        <v>1143.00844409362</v>
      </c>
      <c r="CF3980" t="b">
        <f t="shared" ca="1" si="1643"/>
        <v>1</v>
      </c>
    </row>
    <row r="3981" spans="2:84" x14ac:dyDescent="0.25">
      <c r="B3981" s="2">
        <v>43298</v>
      </c>
      <c r="C3981">
        <f t="shared" ca="1" si="1644"/>
        <v>0</v>
      </c>
      <c r="D3981">
        <f t="shared" ca="1" si="1645"/>
        <v>0</v>
      </c>
      <c r="E3981">
        <f ca="1">IF($B3981&lt;VLOOKUP(E$6&amp;" Equity",Param,4,0),"",IFERROR(VLOOKUP($B3981,OFFSET(Input!$A$1,0,MATCH(Index!E$6&amp;" Equity",Input!$1:$1,0)-1,10000,2),2,0),E3980))</f>
        <v>85.58</v>
      </c>
      <c r="F3981" s="33">
        <v>121.98</v>
      </c>
      <c r="H3981">
        <f ca="1">IFERROR(VLOOKUP($B3981,OFFSET(Input!$A$1,0,MATCH(Index!H$6,Input!$1:$1,0)-1,10000,2),2,0),0)</f>
        <v>0</v>
      </c>
      <c r="I3981">
        <f ca="1">IFERROR(VLOOKUP($B3981,OFFSET(Input!$A$1,0,MATCH(Index!I$6,Input!$1:$1,0)-1,10000,2),2,0),0)</f>
        <v>0</v>
      </c>
      <c r="K3981">
        <f t="shared" ca="1" si="1646"/>
        <v>123.73375273571695</v>
      </c>
      <c r="L3981" s="30">
        <f t="shared" ca="1" si="1647"/>
        <v>145.03745115029318</v>
      </c>
      <c r="N3981">
        <f t="shared" ca="1" si="1657"/>
        <v>3.5061065046821185E-4</v>
      </c>
      <c r="O3981">
        <f t="shared" ca="1" si="1658"/>
        <v>-1.8837795815989801E-3</v>
      </c>
      <c r="Q3981">
        <f t="shared" ca="1" si="1611"/>
        <v>3.016526566152802E-2</v>
      </c>
      <c r="R3981">
        <f t="shared" ca="1" si="1609"/>
        <v>5.7496686590311402E-2</v>
      </c>
      <c r="T3981">
        <f t="shared" ca="1" si="1623"/>
        <v>2.9212417957521327E-2</v>
      </c>
      <c r="U3981">
        <f t="shared" ca="1" si="1618"/>
        <v>6.8948174173454932E-2</v>
      </c>
      <c r="W3981">
        <f t="shared" ca="1" si="1619"/>
        <v>8.9424781225471567E-2</v>
      </c>
      <c r="X3981">
        <f t="shared" ca="1" si="1620"/>
        <v>-0.25380246101007131</v>
      </c>
      <c r="Z3981">
        <f t="shared" ca="1" si="1655"/>
        <v>123.45181674852992</v>
      </c>
      <c r="AA3981">
        <f t="shared" ca="1" si="1655"/>
        <v>123.35417956998199</v>
      </c>
      <c r="AB3981">
        <f t="shared" ca="1" si="1655"/>
        <v>123.45236113095798</v>
      </c>
      <c r="AC3981">
        <f t="shared" ca="1" si="1632"/>
        <v>123.45236113095798</v>
      </c>
      <c r="AE3981">
        <f ca="1">IFERROR(VLOOKUP($B3981,OFFSET(Input!$A$1,0,MATCH(Index!AE$6&amp;" Index",Input!$1:$1,0)-1,10000,2),2,0),AE3980)</f>
        <v>12.06</v>
      </c>
      <c r="AF3981">
        <f t="shared" ca="1" si="1638"/>
        <v>14.364000000000003</v>
      </c>
      <c r="AG3981">
        <f t="shared" ca="1" si="1638"/>
        <v>14.366999999999999</v>
      </c>
      <c r="AH3981">
        <f t="shared" ca="1" si="1638"/>
        <v>13.961199999999996</v>
      </c>
      <c r="AI3981">
        <f t="shared" ca="1" si="1625"/>
        <v>14.366999999999999</v>
      </c>
      <c r="AK3981">
        <f t="shared" ca="1" si="1626"/>
        <v>-1</v>
      </c>
      <c r="AL3981">
        <f t="shared" ca="1" si="1627"/>
        <v>-1</v>
      </c>
      <c r="AN3981" t="str">
        <f t="shared" ca="1" si="1637"/>
        <v>Not Down</v>
      </c>
      <c r="AO3981" t="str">
        <f t="shared" ca="1" si="1656"/>
        <v>Not Up</v>
      </c>
      <c r="AQ3981">
        <f t="shared" ca="1" si="1635"/>
        <v>1</v>
      </c>
      <c r="AR3981">
        <f t="shared" ca="1" si="1636"/>
        <v>0</v>
      </c>
      <c r="AT3981">
        <f t="shared" ca="1" si="1614"/>
        <v>1</v>
      </c>
      <c r="AU3981">
        <f t="shared" ca="1" si="1615"/>
        <v>0</v>
      </c>
      <c r="AW3981" s="34">
        <f t="shared" ca="1" si="1639"/>
        <v>3.0490903434181517E-2</v>
      </c>
      <c r="AX3981" s="34">
        <f t="shared" ca="1" si="1640"/>
        <v>2.9188805729932432E-2</v>
      </c>
      <c r="AY3981" s="18">
        <f t="shared" ca="1" si="1628"/>
        <v>3.0490903434181517E-2</v>
      </c>
      <c r="BA3981" s="6">
        <f t="shared" ca="1" si="1621"/>
        <v>1.5</v>
      </c>
      <c r="BB3981">
        <f t="shared" ca="1" si="1622"/>
        <v>1.5</v>
      </c>
      <c r="BC3981" t="str">
        <f t="shared" ca="1" si="1633"/>
        <v>HYG UP Equity</v>
      </c>
      <c r="BD3981" t="str">
        <f t="shared" ca="1" si="1634"/>
        <v>HYG UP Equity</v>
      </c>
      <c r="BF3981">
        <f t="shared" ca="1" si="1629"/>
        <v>1</v>
      </c>
      <c r="BG3981">
        <f t="shared" ca="1" si="1630"/>
        <v>0</v>
      </c>
      <c r="BI3981">
        <f t="shared" ca="1" si="1607"/>
        <v>1</v>
      </c>
      <c r="BJ3981">
        <f t="shared" ca="1" si="1608"/>
        <v>0</v>
      </c>
      <c r="BL3981">
        <f t="shared" ca="1" si="1616"/>
        <v>12.164331383760063</v>
      </c>
      <c r="BM3981">
        <f t="shared" ca="1" si="1617"/>
        <v>0</v>
      </c>
      <c r="BN3981" s="9">
        <f t="shared" ca="1" si="1603"/>
        <v>0.99999999999999989</v>
      </c>
      <c r="BO3981" s="9">
        <f t="shared" ca="1" si="1604"/>
        <v>0</v>
      </c>
      <c r="BP3981" s="9">
        <f t="shared" ca="1" si="1659"/>
        <v>0.99999999999999989</v>
      </c>
      <c r="BQ3981" s="9">
        <f t="shared" ca="1" si="1660"/>
        <v>0</v>
      </c>
      <c r="BR3981">
        <f t="shared" ca="1" si="1610"/>
        <v>1505.1383716334892</v>
      </c>
      <c r="BS3981">
        <f t="shared" ref="BS3981:BS4043" ca="1" si="1663">BR3981/BR3980-1</f>
        <v>3.5067212156625338E-4</v>
      </c>
      <c r="BT3981">
        <f t="shared" ref="BT3981:BT4043" ca="1" si="1664">(($B3981-$B3980)/360)*0.65%*SUM(BN3981:BO3981)</f>
        <v>1.8055555555555555E-5</v>
      </c>
      <c r="BU3981">
        <f ca="1">ABS($BB3980*BN3981-$BB3981*BP3981)*0.02%</f>
        <v>1.0566336146567812E-5</v>
      </c>
      <c r="BV3981">
        <f ca="1">ABS($BB3980*BO3981-$BB3981*BQ3981)*0.02%</f>
        <v>0</v>
      </c>
      <c r="BW3981" s="35">
        <f ca="1">IFERROR(VLOOKUP($B3981,OFFSET(Input!$A$1,0,MATCH(Index!BW$6&amp;" Index",Input!$1:$1,0)-1,10000,2),2,0)/100,BW3980)</f>
        <v>1.9100000000000002E-2</v>
      </c>
      <c r="BX3981">
        <f t="shared" ca="1" si="1648"/>
        <v>2.986615682821259E-2</v>
      </c>
      <c r="BY3981">
        <f t="shared" ca="1" si="1649"/>
        <v>1.5875117279078269E-2</v>
      </c>
      <c r="BZ3981">
        <f t="shared" ca="1" si="1650"/>
        <v>-2.7117605135284169E-2</v>
      </c>
      <c r="CA3981">
        <f t="shared" ca="1" si="1651"/>
        <v>0.58005573662657095</v>
      </c>
      <c r="CB3981">
        <f t="shared" ca="1" si="1652"/>
        <v>1.2077411438658812E-2</v>
      </c>
      <c r="CC3981">
        <f t="shared" ca="1" si="1653"/>
        <v>0.49511944594533708</v>
      </c>
      <c r="CD3981">
        <f t="shared" ca="1" si="1654"/>
        <v>1143.5035635395807</v>
      </c>
      <c r="CE3981">
        <v>1143.50356353956</v>
      </c>
      <c r="CF3981" t="b">
        <f t="shared" ca="1" si="1643"/>
        <v>1</v>
      </c>
    </row>
    <row r="3982" spans="2:84" x14ac:dyDescent="0.25">
      <c r="B3982" s="2">
        <v>43299</v>
      </c>
      <c r="C3982">
        <f t="shared" ca="1" si="1644"/>
        <v>0</v>
      </c>
      <c r="D3982">
        <f t="shared" ca="1" si="1645"/>
        <v>0</v>
      </c>
      <c r="E3982">
        <f ca="1">IF($B3982&lt;VLOOKUP(E$6&amp;" Equity",Param,4,0),"",IFERROR(VLOOKUP($B3982,OFFSET(Input!$A$1,0,MATCH(Index!E$6&amp;" Equity",Input!$1:$1,0)-1,10000,2),2,0),E3981))</f>
        <v>85.62</v>
      </c>
      <c r="F3982" s="33">
        <v>121.49</v>
      </c>
      <c r="H3982">
        <f ca="1">IFERROR(VLOOKUP($B3982,OFFSET(Input!$A$1,0,MATCH(Index!H$6,Input!$1:$1,0)-1,10000,2),2,0),0)</f>
        <v>0</v>
      </c>
      <c r="I3982">
        <f ca="1">IFERROR(VLOOKUP($B3982,OFFSET(Input!$A$1,0,MATCH(Index!I$6,Input!$1:$1,0)-1,10000,2),2,0),0)</f>
        <v>0</v>
      </c>
      <c r="K3982">
        <f t="shared" ca="1" si="1646"/>
        <v>123.79158575872968</v>
      </c>
      <c r="L3982" s="30">
        <f t="shared" ca="1" si="1647"/>
        <v>144.45482817059451</v>
      </c>
      <c r="N3982">
        <f t="shared" ca="1" si="1657"/>
        <v>4.6728972812939707E-4</v>
      </c>
      <c r="O3982">
        <f t="shared" ca="1" si="1658"/>
        <v>-4.0251420016595464E-3</v>
      </c>
      <c r="Q3982">
        <f t="shared" ca="1" si="1611"/>
        <v>3.0250543077967037E-2</v>
      </c>
      <c r="R3982">
        <f t="shared" ca="1" si="1609"/>
        <v>5.4726517587379855E-2</v>
      </c>
      <c r="T3982">
        <f t="shared" ca="1" si="1623"/>
        <v>2.8837701164494651E-2</v>
      </c>
      <c r="U3982">
        <f t="shared" ca="1" si="1618"/>
        <v>6.73322874579209E-2</v>
      </c>
      <c r="W3982">
        <f t="shared" ca="1" si="1619"/>
        <v>5.5464444602453283E-2</v>
      </c>
      <c r="X3982">
        <f t="shared" ca="1" si="1620"/>
        <v>-0.22295925686330056</v>
      </c>
      <c r="Z3982">
        <f t="shared" ca="1" si="1655"/>
        <v>123.57182027128133</v>
      </c>
      <c r="AA3982">
        <f t="shared" ca="1" si="1655"/>
        <v>123.35524681533207</v>
      </c>
      <c r="AB3982">
        <f t="shared" ca="1" si="1655"/>
        <v>123.45897235209449</v>
      </c>
      <c r="AC3982">
        <f t="shared" ca="1" si="1632"/>
        <v>123.45897235209449</v>
      </c>
      <c r="AE3982">
        <f ca="1">IFERROR(VLOOKUP($B3982,OFFSET(Input!$A$1,0,MATCH(Index!AE$6&amp;" Index",Input!$1:$1,0)-1,10000,2),2,0),AE3981)</f>
        <v>12.1</v>
      </c>
      <c r="AF3982">
        <f t="shared" ca="1" si="1638"/>
        <v>14.109333333333334</v>
      </c>
      <c r="AG3982">
        <f t="shared" ca="1" si="1638"/>
        <v>14.304500000000004</v>
      </c>
      <c r="AH3982">
        <f t="shared" ca="1" si="1638"/>
        <v>13.951600000000001</v>
      </c>
      <c r="AI3982">
        <f t="shared" ca="1" si="1625"/>
        <v>14.304500000000004</v>
      </c>
      <c r="AK3982">
        <f t="shared" ca="1" si="1626"/>
        <v>1</v>
      </c>
      <c r="AL3982">
        <f t="shared" ca="1" si="1627"/>
        <v>-1</v>
      </c>
      <c r="AN3982" t="str">
        <f t="shared" ca="1" si="1637"/>
        <v>Not Down</v>
      </c>
      <c r="AO3982" t="str">
        <f t="shared" ca="1" si="1656"/>
        <v>Not Up</v>
      </c>
      <c r="AQ3982">
        <f t="shared" ca="1" si="1635"/>
        <v>1</v>
      </c>
      <c r="AR3982">
        <f t="shared" ca="1" si="1636"/>
        <v>0</v>
      </c>
      <c r="AT3982">
        <f t="shared" ca="1" si="1614"/>
        <v>1</v>
      </c>
      <c r="AU3982">
        <f t="shared" ca="1" si="1615"/>
        <v>0</v>
      </c>
      <c r="AW3982" s="34">
        <f t="shared" ca="1" si="1639"/>
        <v>3.016526566152802E-2</v>
      </c>
      <c r="AX3982" s="34">
        <f t="shared" ca="1" si="1640"/>
        <v>2.9212417957521327E-2</v>
      </c>
      <c r="AY3982" s="18">
        <f t="shared" ca="1" si="1628"/>
        <v>3.016526566152802E-2</v>
      </c>
      <c r="BA3982" s="6">
        <f t="shared" ca="1" si="1621"/>
        <v>1.5</v>
      </c>
      <c r="BB3982">
        <f t="shared" ca="1" si="1622"/>
        <v>1.5</v>
      </c>
      <c r="BC3982" t="str">
        <f t="shared" ca="1" si="1633"/>
        <v>HYG UP Equity</v>
      </c>
      <c r="BD3982" t="str">
        <f t="shared" ca="1" si="1634"/>
        <v>HYG UP Equity</v>
      </c>
      <c r="BF3982">
        <f t="shared" ca="1" si="1629"/>
        <v>1</v>
      </c>
      <c r="BG3982">
        <f t="shared" ca="1" si="1630"/>
        <v>0</v>
      </c>
      <c r="BI3982">
        <f t="shared" ca="1" si="1607"/>
        <v>1</v>
      </c>
      <c r="BJ3982">
        <f t="shared" ca="1" si="1608"/>
        <v>0</v>
      </c>
      <c r="BL3982">
        <f t="shared" ca="1" si="1616"/>
        <v>12.164331383760063</v>
      </c>
      <c r="BM3982">
        <f t="shared" ca="1" si="1617"/>
        <v>0</v>
      </c>
      <c r="BN3982" s="9">
        <f t="shared" ref="BN3982:BN4045" ca="1" si="1665">(K3982/$BR3982)*BL3981</f>
        <v>1</v>
      </c>
      <c r="BO3982" s="9">
        <f t="shared" ref="BO3982:BO4045" ca="1" si="1666">(L3982/$BR3982)*BM3981</f>
        <v>0</v>
      </c>
      <c r="BP3982" s="9">
        <f t="shared" ca="1" si="1659"/>
        <v>1</v>
      </c>
      <c r="BQ3982" s="9">
        <f t="shared" ca="1" si="1660"/>
        <v>0</v>
      </c>
      <c r="BR3982">
        <f t="shared" ca="1" si="1610"/>
        <v>1505.8418716903407</v>
      </c>
      <c r="BS3982">
        <f t="shared" ca="1" si="1663"/>
        <v>4.6739892498259827E-4</v>
      </c>
      <c r="BT3982">
        <f t="shared" ca="1" si="1664"/>
        <v>1.8055555555555558E-5</v>
      </c>
      <c r="BU3982">
        <f t="shared" ref="BU3982:BU4045" ca="1" si="1667">ABS($BB3981*BN3982-$BB3982*BP3982)*0.02%</f>
        <v>0</v>
      </c>
      <c r="BV3982">
        <f t="shared" ref="BV3982:BV4045" ca="1" si="1668">ABS($BB3981*BO3982-$BB3982*BQ3982)*0.02%</f>
        <v>0</v>
      </c>
      <c r="BW3982" s="35">
        <f ca="1">IFERROR(VLOOKUP($B3982,OFFSET(Input!$A$1,0,MATCH(Index!BW$6&amp;" Index",Input!$1:$1,0)-1,10000,2),2,0)/100,BW3981)</f>
        <v>1.9100000000000002E-2</v>
      </c>
      <c r="BX3982">
        <f t="shared" ca="1" si="1648"/>
        <v>3.0969888179196985E-2</v>
      </c>
      <c r="BY3982">
        <f t="shared" ca="1" si="1649"/>
        <v>1.5881993938049732E-2</v>
      </c>
      <c r="BZ3982">
        <f t="shared" ca="1" si="1650"/>
        <v>-3.0334608421674993E-2</v>
      </c>
      <c r="CA3982">
        <f t="shared" ca="1" si="1651"/>
        <v>0.80170850446825548</v>
      </c>
      <c r="CB3982">
        <f t="shared" ca="1" si="1652"/>
        <v>0</v>
      </c>
      <c r="CC3982">
        <f t="shared" ca="1" si="1653"/>
        <v>0.72452201392933369</v>
      </c>
      <c r="CD3982">
        <f t="shared" ca="1" si="1654"/>
        <v>1144.22808555351</v>
      </c>
      <c r="CE3982">
        <v>1144.22808555349</v>
      </c>
      <c r="CF3982" t="b">
        <f t="shared" ca="1" si="1643"/>
        <v>1</v>
      </c>
    </row>
    <row r="3983" spans="2:84" x14ac:dyDescent="0.25">
      <c r="B3983" s="2">
        <v>43300</v>
      </c>
      <c r="C3983">
        <f t="shared" ca="1" si="1644"/>
        <v>0</v>
      </c>
      <c r="D3983">
        <f t="shared" ca="1" si="1645"/>
        <v>0</v>
      </c>
      <c r="E3983">
        <f ca="1">IF($B3983&lt;VLOOKUP(E$6&amp;" Equity",Param,4,0),"",IFERROR(VLOOKUP($B3983,OFFSET(Input!$A$1,0,MATCH(Index!E$6&amp;" Equity",Input!$1:$1,0)-1,10000,2),2,0),E3982))</f>
        <v>85.58</v>
      </c>
      <c r="F3983" s="33">
        <v>122.26</v>
      </c>
      <c r="H3983">
        <f ca="1">IFERROR(VLOOKUP($B3983,OFFSET(Input!$A$1,0,MATCH(Index!H$6,Input!$1:$1,0)-1,10000,2),2,0),0)</f>
        <v>0</v>
      </c>
      <c r="I3983">
        <f ca="1">IFERROR(VLOOKUP($B3983,OFFSET(Input!$A$1,0,MATCH(Index!I$6,Input!$1:$1,0)-1,10000,2),2,0),0)</f>
        <v>0</v>
      </c>
      <c r="K3983">
        <f t="shared" ca="1" si="1646"/>
        <v>123.73375273571695</v>
      </c>
      <c r="L3983" s="30">
        <f t="shared" ca="1" si="1647"/>
        <v>145.37037856726386</v>
      </c>
      <c r="N3983">
        <f t="shared" ca="1" si="1657"/>
        <v>-4.6728972812939263E-4</v>
      </c>
      <c r="O3983">
        <f t="shared" ca="1" si="1658"/>
        <v>6.31796973392873E-3</v>
      </c>
      <c r="Q3983">
        <f t="shared" ca="1" si="1611"/>
        <v>2.3727974088171431E-2</v>
      </c>
      <c r="R3983">
        <f t="shared" ca="1" si="1609"/>
        <v>6.1596129273074486E-2</v>
      </c>
      <c r="T3983">
        <f t="shared" ca="1" si="1623"/>
        <v>2.8645701461274622E-2</v>
      </c>
      <c r="U3983">
        <f t="shared" ca="1" si="1618"/>
        <v>6.3722802700532918E-2</v>
      </c>
      <c r="W3983">
        <f t="shared" ca="1" si="1619"/>
        <v>-0.17414174099349808</v>
      </c>
      <c r="X3983">
        <f t="shared" ca="1" si="1620"/>
        <v>-0.19399549601314908</v>
      </c>
      <c r="Z3983">
        <f t="shared" ca="1" si="1655"/>
        <v>123.63977407332129</v>
      </c>
      <c r="AA3983">
        <f t="shared" ca="1" si="1655"/>
        <v>123.34694530656797</v>
      </c>
      <c r="AB3983">
        <f t="shared" ca="1" si="1655"/>
        <v>123.46154302485357</v>
      </c>
      <c r="AC3983">
        <f t="shared" ca="1" si="1632"/>
        <v>123.46154302485357</v>
      </c>
      <c r="AE3983">
        <f ca="1">IFERROR(VLOOKUP($B3983,OFFSET(Input!$A$1,0,MATCH(Index!AE$6&amp;" Index",Input!$1:$1,0)-1,10000,2),2,0),AE3982)</f>
        <v>12.87</v>
      </c>
      <c r="AF3983">
        <f t="shared" ca="1" si="1638"/>
        <v>13.773333333333337</v>
      </c>
      <c r="AG3983">
        <f t="shared" ca="1" si="1638"/>
        <v>14.308500000000004</v>
      </c>
      <c r="AH3983">
        <f t="shared" ca="1" si="1638"/>
        <v>13.9488</v>
      </c>
      <c r="AI3983">
        <f t="shared" ca="1" si="1625"/>
        <v>14.308500000000004</v>
      </c>
      <c r="AK3983">
        <f t="shared" ca="1" si="1626"/>
        <v>1</v>
      </c>
      <c r="AL3983">
        <f t="shared" ca="1" si="1627"/>
        <v>-1</v>
      </c>
      <c r="AN3983" t="str">
        <f t="shared" ca="1" si="1637"/>
        <v>Not Down</v>
      </c>
      <c r="AO3983" t="str">
        <f t="shared" ca="1" si="1656"/>
        <v>Not Up</v>
      </c>
      <c r="AQ3983">
        <f t="shared" ca="1" si="1635"/>
        <v>1</v>
      </c>
      <c r="AR3983">
        <f t="shared" ca="1" si="1636"/>
        <v>0</v>
      </c>
      <c r="AT3983">
        <f t="shared" ca="1" si="1614"/>
        <v>1</v>
      </c>
      <c r="AU3983">
        <f t="shared" ca="1" si="1615"/>
        <v>0</v>
      </c>
      <c r="AW3983" s="34">
        <f t="shared" ca="1" si="1639"/>
        <v>3.0250543077967037E-2</v>
      </c>
      <c r="AX3983" s="34">
        <f t="shared" ca="1" si="1640"/>
        <v>2.8837701164494651E-2</v>
      </c>
      <c r="AY3983" s="18">
        <f t="shared" ca="1" si="1628"/>
        <v>3.0250543077967037E-2</v>
      </c>
      <c r="BA3983" s="6">
        <f t="shared" ca="1" si="1621"/>
        <v>1.5</v>
      </c>
      <c r="BB3983">
        <f t="shared" ca="1" si="1622"/>
        <v>1.5</v>
      </c>
      <c r="BC3983" t="str">
        <f t="shared" ca="1" si="1633"/>
        <v>HYG UP Equity</v>
      </c>
      <c r="BD3983" t="str">
        <f t="shared" ca="1" si="1634"/>
        <v>HYG UP Equity</v>
      </c>
      <c r="BF3983">
        <f t="shared" ca="1" si="1629"/>
        <v>1</v>
      </c>
      <c r="BG3983">
        <f t="shared" ca="1" si="1630"/>
        <v>0</v>
      </c>
      <c r="BI3983">
        <f t="shared" ca="1" si="1607"/>
        <v>1</v>
      </c>
      <c r="BJ3983">
        <f t="shared" ca="1" si="1608"/>
        <v>0</v>
      </c>
      <c r="BL3983">
        <f t="shared" ca="1" si="1616"/>
        <v>12.164331383760063</v>
      </c>
      <c r="BM3983">
        <f t="shared" ca="1" si="1617"/>
        <v>0</v>
      </c>
      <c r="BN3983" s="9">
        <f t="shared" ca="1" si="1665"/>
        <v>0.99999999999999989</v>
      </c>
      <c r="BO3983" s="9">
        <f t="shared" ca="1" si="1666"/>
        <v>0</v>
      </c>
      <c r="BP3983" s="9">
        <f t="shared" ca="1" si="1659"/>
        <v>0.99999999999999989</v>
      </c>
      <c r="BQ3983" s="9">
        <f t="shared" ca="1" si="1660"/>
        <v>0</v>
      </c>
      <c r="BR3983">
        <f t="shared" ca="1" si="1610"/>
        <v>1505.1383716334892</v>
      </c>
      <c r="BS3983">
        <f t="shared" ca="1" si="1663"/>
        <v>-4.6718056528849417E-4</v>
      </c>
      <c r="BT3983">
        <f t="shared" ca="1" si="1664"/>
        <v>1.8055555555555555E-5</v>
      </c>
      <c r="BU3983">
        <f t="shared" ca="1" si="1667"/>
        <v>0</v>
      </c>
      <c r="BV3983">
        <f t="shared" ca="1" si="1668"/>
        <v>0</v>
      </c>
      <c r="BW3983" s="35">
        <f ca="1">IFERROR(VLOOKUP($B3983,OFFSET(Input!$A$1,0,MATCH(Index!BW$6&amp;" Index",Input!$1:$1,0)-1,10000,2),2,0)/100,BW3982)</f>
        <v>1.9100000000000002E-2</v>
      </c>
      <c r="BX3983">
        <f t="shared" ca="1" si="1648"/>
        <v>3.0989510650407563E-2</v>
      </c>
      <c r="BY3983">
        <f t="shared" ca="1" si="1649"/>
        <v>1.589205674379875E-2</v>
      </c>
      <c r="BZ3983">
        <f t="shared" ca="1" si="1650"/>
        <v>-3.0353828380655618E-2</v>
      </c>
      <c r="CA3983">
        <f t="shared" ca="1" si="1651"/>
        <v>-0.80184168574179038</v>
      </c>
      <c r="CB3983">
        <f t="shared" ca="1" si="1652"/>
        <v>0</v>
      </c>
      <c r="CC3983">
        <f t="shared" ca="1" si="1653"/>
        <v>-0.87907708151665231</v>
      </c>
      <c r="CD3983">
        <f t="shared" ca="1" si="1654"/>
        <v>1143.3490084719933</v>
      </c>
      <c r="CE3983">
        <v>1143.3490084719799</v>
      </c>
      <c r="CF3983" t="b">
        <f t="shared" ca="1" si="1643"/>
        <v>1</v>
      </c>
    </row>
    <row r="3984" spans="2:84" x14ac:dyDescent="0.25">
      <c r="B3984" s="2">
        <v>43301</v>
      </c>
      <c r="C3984">
        <f t="shared" ca="1" si="1644"/>
        <v>0</v>
      </c>
      <c r="D3984">
        <f t="shared" ca="1" si="1645"/>
        <v>0</v>
      </c>
      <c r="E3984">
        <f ca="1">IF($B3984&lt;VLOOKUP(E$6&amp;" Equity",Param,4,0),"",IFERROR(VLOOKUP($B3984,OFFSET(Input!$A$1,0,MATCH(Index!E$6&amp;" Equity",Input!$1:$1,0)-1,10000,2),2,0),E3983))</f>
        <v>85.62</v>
      </c>
      <c r="F3984" s="33">
        <v>120.76</v>
      </c>
      <c r="H3984">
        <f ca="1">IFERROR(VLOOKUP($B3984,OFFSET(Input!$A$1,0,MATCH(Index!H$6,Input!$1:$1,0)-1,10000,2),2,0),0)</f>
        <v>0</v>
      </c>
      <c r="I3984">
        <f ca="1">IFERROR(VLOOKUP($B3984,OFFSET(Input!$A$1,0,MATCH(Index!I$6,Input!$1:$1,0)-1,10000,2),2,0),0)</f>
        <v>0</v>
      </c>
      <c r="K3984">
        <f t="shared" ca="1" si="1646"/>
        <v>123.79158575872968</v>
      </c>
      <c r="L3984" s="30">
        <f t="shared" ca="1" si="1647"/>
        <v>143.58683883349241</v>
      </c>
      <c r="N3984">
        <f t="shared" ca="1" si="1657"/>
        <v>4.6728972812939707E-4</v>
      </c>
      <c r="O3984">
        <f t="shared" ca="1" si="1658"/>
        <v>-1.2344819761941413E-2</v>
      </c>
      <c r="Q3984">
        <f t="shared" ca="1" si="1611"/>
        <v>2.0014391573700392E-2</v>
      </c>
      <c r="R3984">
        <f t="shared" ca="1" si="1609"/>
        <v>8.5825154295896947E-2</v>
      </c>
      <c r="T3984">
        <f t="shared" ca="1" si="1623"/>
        <v>2.7714928488738265E-2</v>
      </c>
      <c r="U3984">
        <f t="shared" ca="1" si="1618"/>
        <v>7.5065150499106198E-2</v>
      </c>
      <c r="W3984">
        <f t="shared" ca="1" si="1619"/>
        <v>-0.35641322543195159</v>
      </c>
      <c r="X3984">
        <f t="shared" ca="1" si="1620"/>
        <v>-0.13871682593746121</v>
      </c>
      <c r="Z3984">
        <f t="shared" ca="1" si="1655"/>
        <v>123.6817030150055</v>
      </c>
      <c r="AA3984">
        <f t="shared" ca="1" si="1655"/>
        <v>123.35448965488158</v>
      </c>
      <c r="AB3984">
        <f t="shared" ca="1" si="1655"/>
        <v>123.452033456392</v>
      </c>
      <c r="AC3984">
        <f t="shared" ca="1" si="1632"/>
        <v>123.452033456392</v>
      </c>
      <c r="AE3984">
        <f ca="1">IFERROR(VLOOKUP($B3984,OFFSET(Input!$A$1,0,MATCH(Index!AE$6&amp;" Index",Input!$1:$1,0)-1,10000,2),2,0),AE3983)</f>
        <v>12.86</v>
      </c>
      <c r="AF3984">
        <f t="shared" ca="1" si="1638"/>
        <v>13.507333333333333</v>
      </c>
      <c r="AG3984">
        <f t="shared" ca="1" si="1638"/>
        <v>14.219500000000005</v>
      </c>
      <c r="AH3984">
        <f t="shared" ca="1" si="1638"/>
        <v>13.978400000000001</v>
      </c>
      <c r="AI3984">
        <f t="shared" ca="1" si="1625"/>
        <v>14.219500000000005</v>
      </c>
      <c r="AK3984">
        <f t="shared" ca="1" si="1626"/>
        <v>1</v>
      </c>
      <c r="AL3984">
        <f t="shared" ca="1" si="1627"/>
        <v>-1</v>
      </c>
      <c r="AN3984" t="str">
        <f t="shared" ca="1" si="1637"/>
        <v>Not Down</v>
      </c>
      <c r="AO3984" t="str">
        <f t="shared" ca="1" si="1656"/>
        <v>Not Up</v>
      </c>
      <c r="AQ3984">
        <f t="shared" ca="1" si="1635"/>
        <v>1</v>
      </c>
      <c r="AR3984">
        <f t="shared" ca="1" si="1636"/>
        <v>0</v>
      </c>
      <c r="AT3984">
        <f t="shared" ca="1" si="1614"/>
        <v>1</v>
      </c>
      <c r="AU3984">
        <f t="shared" ca="1" si="1615"/>
        <v>0</v>
      </c>
      <c r="AW3984" s="34">
        <f t="shared" ca="1" si="1639"/>
        <v>2.3727974088171431E-2</v>
      </c>
      <c r="AX3984" s="34">
        <f t="shared" ca="1" si="1640"/>
        <v>2.8645701461274622E-2</v>
      </c>
      <c r="AY3984" s="18">
        <f t="shared" ca="1" si="1628"/>
        <v>2.8645701461274622E-2</v>
      </c>
      <c r="BA3984" s="6">
        <f t="shared" ca="1" si="1621"/>
        <v>1.5</v>
      </c>
      <c r="BB3984">
        <f t="shared" ca="1" si="1622"/>
        <v>1.5</v>
      </c>
      <c r="BC3984" t="str">
        <f t="shared" ca="1" si="1633"/>
        <v>HYG UP Equity</v>
      </c>
      <c r="BD3984" t="str">
        <f t="shared" ca="1" si="1634"/>
        <v>HYG UP Equity</v>
      </c>
      <c r="BF3984">
        <f t="shared" ca="1" si="1629"/>
        <v>1</v>
      </c>
      <c r="BG3984">
        <f t="shared" ca="1" si="1630"/>
        <v>0</v>
      </c>
      <c r="BI3984">
        <f t="shared" ref="BI3984:BJ3989" ca="1" si="1669">IF($D3984=0,AQ3983,($D3984/5)*AQ3983+AT3983*(5-$D3984)/5)</f>
        <v>1</v>
      </c>
      <c r="BJ3984">
        <f t="shared" ca="1" si="1669"/>
        <v>0</v>
      </c>
      <c r="BL3984">
        <f t="shared" ca="1" si="1616"/>
        <v>12.164331383760063</v>
      </c>
      <c r="BM3984">
        <f t="shared" ca="1" si="1617"/>
        <v>0</v>
      </c>
      <c r="BN3984" s="9">
        <f t="shared" ca="1" si="1665"/>
        <v>1</v>
      </c>
      <c r="BO3984" s="9">
        <f t="shared" ca="1" si="1666"/>
        <v>0</v>
      </c>
      <c r="BP3984" s="9">
        <f t="shared" ca="1" si="1659"/>
        <v>1</v>
      </c>
      <c r="BQ3984" s="9">
        <f t="shared" ca="1" si="1660"/>
        <v>0</v>
      </c>
      <c r="BR3984">
        <f t="shared" ca="1" si="1610"/>
        <v>1505.8418716903407</v>
      </c>
      <c r="BS3984">
        <f t="shared" ca="1" si="1663"/>
        <v>4.6739892498259827E-4</v>
      </c>
      <c r="BT3984">
        <f t="shared" ca="1" si="1664"/>
        <v>1.8055555555555558E-5</v>
      </c>
      <c r="BU3984">
        <f t="shared" ca="1" si="1667"/>
        <v>0</v>
      </c>
      <c r="BV3984">
        <f t="shared" ca="1" si="1668"/>
        <v>0</v>
      </c>
      <c r="BW3984" s="35">
        <f ca="1">IFERROR(VLOOKUP($B3984,OFFSET(Input!$A$1,0,MATCH(Index!BW$6&amp;" Index",Input!$1:$1,0)-1,10000,2),2,0)/100,BW3983)</f>
        <v>1.9100000000000002E-2</v>
      </c>
      <c r="BX3984">
        <f t="shared" ca="1" si="1648"/>
        <v>3.0965702312783158E-2</v>
      </c>
      <c r="BY3984">
        <f t="shared" ca="1" si="1649"/>
        <v>1.5879847339888797E-2</v>
      </c>
      <c r="BZ3984">
        <f t="shared" ca="1" si="1650"/>
        <v>-3.0330508419187607E-2</v>
      </c>
      <c r="CA3984">
        <f t="shared" ca="1" si="1651"/>
        <v>0.80160014615959407</v>
      </c>
      <c r="CB3984">
        <f t="shared" ca="1" si="1652"/>
        <v>0</v>
      </c>
      <c r="CC3984">
        <f t="shared" ca="1" si="1653"/>
        <v>0.72442408808773451</v>
      </c>
      <c r="CD3984">
        <f t="shared" ca="1" si="1654"/>
        <v>1144.0734325600811</v>
      </c>
      <c r="CE3984">
        <v>1144.0734325600599</v>
      </c>
      <c r="CF3984" t="b">
        <f t="shared" ca="1" si="1643"/>
        <v>1</v>
      </c>
    </row>
    <row r="3985" spans="2:84" x14ac:dyDescent="0.25">
      <c r="B3985" s="2">
        <v>43304</v>
      </c>
      <c r="C3985">
        <f t="shared" ca="1" si="1644"/>
        <v>0</v>
      </c>
      <c r="D3985">
        <f t="shared" ca="1" si="1645"/>
        <v>0</v>
      </c>
      <c r="E3985">
        <f ca="1">IF($B3985&lt;VLOOKUP(E$6&amp;" Equity",Param,4,0),"",IFERROR(VLOOKUP($B3985,OFFSET(Input!$A$1,0,MATCH(Index!E$6&amp;" Equity",Input!$1:$1,0)-1,10000,2),2,0),E3984))</f>
        <v>85.59</v>
      </c>
      <c r="F3985" s="33">
        <v>119.27</v>
      </c>
      <c r="H3985">
        <f ca="1">IFERROR(VLOOKUP($B3985,OFFSET(Input!$A$1,0,MATCH(Index!H$6,Input!$1:$1,0)-1,10000,2),2,0),0)</f>
        <v>0</v>
      </c>
      <c r="I3985">
        <f ca="1">IFERROR(VLOOKUP($B3985,OFFSET(Input!$A$1,0,MATCH(Index!I$6,Input!$1:$1,0)-1,10000,2),2,0),0)</f>
        <v>0</v>
      </c>
      <c r="K3985">
        <f t="shared" ca="1" si="1646"/>
        <v>123.74821099147015</v>
      </c>
      <c r="L3985" s="30">
        <f t="shared" ca="1" si="1647"/>
        <v>141.81518936461276</v>
      </c>
      <c r="N3985">
        <f t="shared" ca="1" si="1657"/>
        <v>-3.5044682328173697E-4</v>
      </c>
      <c r="O3985">
        <f t="shared" ca="1" si="1658"/>
        <v>-1.2415274248060498E-2</v>
      </c>
      <c r="Q3985">
        <f t="shared" ca="1" si="1611"/>
        <v>1.8581427698809445E-2</v>
      </c>
      <c r="R3985">
        <f t="shared" ca="1" si="1609"/>
        <v>0.10099364662603835</v>
      </c>
      <c r="T3985">
        <f t="shared" ca="1" si="1623"/>
        <v>2.7739754239500355E-2</v>
      </c>
      <c r="U3985">
        <f t="shared" ca="1" si="1618"/>
        <v>8.7045056902286422E-2</v>
      </c>
      <c r="W3985">
        <f t="shared" ca="1" si="1619"/>
        <v>-0.13582309010924404</v>
      </c>
      <c r="X3985">
        <f t="shared" ca="1" si="1620"/>
        <v>-9.6763947398555608E-2</v>
      </c>
      <c r="Z3985">
        <f t="shared" ca="1" si="1655"/>
        <v>123.70049874748463</v>
      </c>
      <c r="AA3985">
        <f t="shared" ca="1" si="1655"/>
        <v>123.35914558672513</v>
      </c>
      <c r="AB3985">
        <f t="shared" ca="1" si="1655"/>
        <v>123.44366760966828</v>
      </c>
      <c r="AC3985">
        <f t="shared" ca="1" si="1632"/>
        <v>123.44366760966828</v>
      </c>
      <c r="AE3985">
        <f ca="1">IFERROR(VLOOKUP($B3985,OFFSET(Input!$A$1,0,MATCH(Index!AE$6&amp;" Index",Input!$1:$1,0)-1,10000,2),2,0),AE3984)</f>
        <v>12.62</v>
      </c>
      <c r="AF3985">
        <f t="shared" ca="1" si="1638"/>
        <v>13.276</v>
      </c>
      <c r="AG3985">
        <f t="shared" ca="1" si="1638"/>
        <v>14.162000000000001</v>
      </c>
      <c r="AH3985">
        <f t="shared" ca="1" si="1638"/>
        <v>14.004000000000001</v>
      </c>
      <c r="AI3985">
        <f t="shared" ca="1" si="1625"/>
        <v>14.162000000000001</v>
      </c>
      <c r="AK3985">
        <f t="shared" ca="1" si="1626"/>
        <v>1</v>
      </c>
      <c r="AL3985">
        <f t="shared" ca="1" si="1627"/>
        <v>-1</v>
      </c>
      <c r="AN3985" t="str">
        <f t="shared" ca="1" si="1637"/>
        <v>Not Down</v>
      </c>
      <c r="AO3985" t="str">
        <f t="shared" ca="1" si="1656"/>
        <v>Not Up</v>
      </c>
      <c r="AQ3985">
        <f t="shared" ca="1" si="1635"/>
        <v>1</v>
      </c>
      <c r="AR3985">
        <f t="shared" ca="1" si="1636"/>
        <v>0</v>
      </c>
      <c r="AT3985">
        <f t="shared" ca="1" si="1614"/>
        <v>1</v>
      </c>
      <c r="AU3985">
        <f t="shared" ca="1" si="1615"/>
        <v>0</v>
      </c>
      <c r="AW3985" s="34">
        <f t="shared" ca="1" si="1639"/>
        <v>2.0014391573700392E-2</v>
      </c>
      <c r="AX3985" s="34">
        <f t="shared" ca="1" si="1640"/>
        <v>2.7714928488738265E-2</v>
      </c>
      <c r="AY3985" s="18">
        <f t="shared" ca="1" si="1628"/>
        <v>2.7714928488738265E-2</v>
      </c>
      <c r="BA3985" s="6">
        <f t="shared" ca="1" si="1621"/>
        <v>1.5</v>
      </c>
      <c r="BB3985">
        <f t="shared" ca="1" si="1622"/>
        <v>1.5</v>
      </c>
      <c r="BC3985" t="str">
        <f t="shared" ca="1" si="1633"/>
        <v>HYG UP Equity</v>
      </c>
      <c r="BD3985" t="str">
        <f t="shared" ca="1" si="1634"/>
        <v>HYG UP Equity</v>
      </c>
      <c r="BF3985">
        <f t="shared" ca="1" si="1629"/>
        <v>1</v>
      </c>
      <c r="BG3985">
        <f t="shared" ca="1" si="1630"/>
        <v>0</v>
      </c>
      <c r="BI3985">
        <f t="shared" ca="1" si="1669"/>
        <v>1</v>
      </c>
      <c r="BJ3985">
        <f t="shared" ca="1" si="1669"/>
        <v>0</v>
      </c>
      <c r="BL3985">
        <f t="shared" ca="1" si="1616"/>
        <v>12.164331383760063</v>
      </c>
      <c r="BM3985">
        <f t="shared" ca="1" si="1617"/>
        <v>0</v>
      </c>
      <c r="BN3985" s="9">
        <f t="shared" ca="1" si="1665"/>
        <v>1</v>
      </c>
      <c r="BO3985" s="9">
        <f t="shared" ca="1" si="1666"/>
        <v>0</v>
      </c>
      <c r="BP3985" s="9">
        <f t="shared" ca="1" si="1659"/>
        <v>1</v>
      </c>
      <c r="BQ3985" s="9">
        <f t="shared" ca="1" si="1660"/>
        <v>0</v>
      </c>
      <c r="BR3985">
        <f t="shared" ca="1" si="1610"/>
        <v>1505.3142466477022</v>
      </c>
      <c r="BS3985">
        <f t="shared" ca="1" si="1663"/>
        <v>-3.503854239662596E-4</v>
      </c>
      <c r="BT3985">
        <f t="shared" ca="1" si="1664"/>
        <v>5.4166666666666671E-5</v>
      </c>
      <c r="BU3985">
        <f t="shared" ca="1" si="1667"/>
        <v>0</v>
      </c>
      <c r="BV3985">
        <f t="shared" ca="1" si="1668"/>
        <v>0</v>
      </c>
      <c r="BW3985" s="35">
        <f ca="1">IFERROR(VLOOKUP($B3985,OFFSET(Input!$A$1,0,MATCH(Index!BW$6&amp;" Index",Input!$1:$1,0)-1,10000,2),2,0)/100,BW3984)</f>
        <v>1.9100000000000002E-2</v>
      </c>
      <c r="BX3985">
        <f t="shared" ca="1" si="1648"/>
        <v>9.2955966395506601E-2</v>
      </c>
      <c r="BY3985">
        <f t="shared" ca="1" si="1649"/>
        <v>4.7669726356670043E-2</v>
      </c>
      <c r="BZ3985">
        <f t="shared" ca="1" si="1650"/>
        <v>-9.1049177341239795E-2</v>
      </c>
      <c r="CA3985">
        <f t="shared" ca="1" si="1651"/>
        <v>-0.60129998207414681</v>
      </c>
      <c r="CB3985">
        <f t="shared" ca="1" si="1652"/>
        <v>0</v>
      </c>
      <c r="CC3985">
        <f t="shared" ca="1" si="1653"/>
        <v>-0.83297485216756328</v>
      </c>
      <c r="CD3985">
        <f t="shared" ca="1" si="1654"/>
        <v>1143.2404577079135</v>
      </c>
      <c r="CE3985">
        <v>1143.2404577079001</v>
      </c>
      <c r="CF3985" t="b">
        <f t="shared" ca="1" si="1643"/>
        <v>1</v>
      </c>
    </row>
    <row r="3986" spans="2:84" x14ac:dyDescent="0.25">
      <c r="B3986" s="2">
        <v>43305</v>
      </c>
      <c r="C3986">
        <f t="shared" ca="1" si="1644"/>
        <v>0</v>
      </c>
      <c r="D3986">
        <f t="shared" ca="1" si="1645"/>
        <v>0</v>
      </c>
      <c r="E3986">
        <f ca="1">IF($B3986&lt;VLOOKUP(E$6&amp;" Equity",Param,4,0),"",IFERROR(VLOOKUP($B3986,OFFSET(Input!$A$1,0,MATCH(Index!E$6&amp;" Equity",Input!$1:$1,0)-1,10000,2),2,0),E3985))</f>
        <v>85.77</v>
      </c>
      <c r="F3986" s="33">
        <v>119.68</v>
      </c>
      <c r="H3986">
        <f ca="1">IFERROR(VLOOKUP($B3986,OFFSET(Input!$A$1,0,MATCH(Index!H$6,Input!$1:$1,0)-1,10000,2),2,0),0)</f>
        <v>0</v>
      </c>
      <c r="I3986">
        <f ca="1">IFERROR(VLOOKUP($B3986,OFFSET(Input!$A$1,0,MATCH(Index!I$6,Input!$1:$1,0)-1,10000,2),2,0),0)</f>
        <v>0</v>
      </c>
      <c r="K3986">
        <f t="shared" ca="1" si="1646"/>
        <v>124.00845959502739</v>
      </c>
      <c r="L3986" s="30">
        <f t="shared" ca="1" si="1647"/>
        <v>142.30269022517695</v>
      </c>
      <c r="N3986">
        <f t="shared" ca="1" si="1657"/>
        <v>2.1008411088117938E-3</v>
      </c>
      <c r="O3986">
        <f t="shared" ca="1" si="1658"/>
        <v>3.4316836355894687E-3</v>
      </c>
      <c r="Q3986">
        <f t="shared" ca="1" si="1611"/>
        <v>2.1357562881934626E-2</v>
      </c>
      <c r="R3986">
        <f t="shared" ca="1" si="1609"/>
        <v>0.10245151940998373</v>
      </c>
      <c r="T3986">
        <f t="shared" ca="1" si="1623"/>
        <v>2.75074058049164E-2</v>
      </c>
      <c r="U3986">
        <f t="shared" ca="1" si="1618"/>
        <v>8.7533643962841898E-2</v>
      </c>
      <c r="W3986">
        <f t="shared" ca="1" si="1619"/>
        <v>-3.3347077970366776E-2</v>
      </c>
      <c r="X3986">
        <f t="shared" ca="1" si="1620"/>
        <v>-3.2019047090536899E-2</v>
      </c>
      <c r="Z3986">
        <f t="shared" ca="1" si="1655"/>
        <v>123.74387351474418</v>
      </c>
      <c r="AA3986">
        <f t="shared" ca="1" si="1655"/>
        <v>123.39120751088774</v>
      </c>
      <c r="AB3986">
        <f t="shared" ca="1" si="1655"/>
        <v>123.44628744957252</v>
      </c>
      <c r="AC3986">
        <f t="shared" ca="1" si="1632"/>
        <v>123.44628744957252</v>
      </c>
      <c r="AE3986">
        <f ca="1">IFERROR(VLOOKUP($B3986,OFFSET(Input!$A$1,0,MATCH(Index!AE$6&amp;" Index",Input!$1:$1,0)-1,10000,2),2,0),AE3985)</f>
        <v>12.41</v>
      </c>
      <c r="AF3986">
        <f t="shared" ca="1" si="1638"/>
        <v>13.063333333333331</v>
      </c>
      <c r="AG3986">
        <f t="shared" ca="1" si="1638"/>
        <v>13.916000000000002</v>
      </c>
      <c r="AH3986">
        <f t="shared" ca="1" si="1638"/>
        <v>14.008000000000003</v>
      </c>
      <c r="AI3986">
        <f t="shared" ca="1" si="1625"/>
        <v>14.008000000000003</v>
      </c>
      <c r="AK3986">
        <f t="shared" ca="1" si="1626"/>
        <v>1</v>
      </c>
      <c r="AL3986">
        <f t="shared" ca="1" si="1627"/>
        <v>-1</v>
      </c>
      <c r="AN3986" t="str">
        <f t="shared" ca="1" si="1637"/>
        <v>Not Down</v>
      </c>
      <c r="AO3986" t="str">
        <f t="shared" ca="1" si="1656"/>
        <v>Not Up</v>
      </c>
      <c r="AQ3986">
        <f t="shared" ca="1" si="1635"/>
        <v>1</v>
      </c>
      <c r="AR3986">
        <f t="shared" ca="1" si="1636"/>
        <v>0</v>
      </c>
      <c r="AT3986">
        <f t="shared" ca="1" si="1614"/>
        <v>1</v>
      </c>
      <c r="AU3986">
        <f t="shared" ca="1" si="1615"/>
        <v>0</v>
      </c>
      <c r="AW3986" s="34">
        <f t="shared" ca="1" si="1639"/>
        <v>1.8581427698809445E-2</v>
      </c>
      <c r="AX3986" s="34">
        <f t="shared" ca="1" si="1640"/>
        <v>2.7739754239500355E-2</v>
      </c>
      <c r="AY3986" s="18">
        <f t="shared" ca="1" si="1628"/>
        <v>2.7739754239500355E-2</v>
      </c>
      <c r="BA3986" s="6">
        <f t="shared" ca="1" si="1621"/>
        <v>1.5</v>
      </c>
      <c r="BB3986">
        <f t="shared" ca="1" si="1622"/>
        <v>1.5</v>
      </c>
      <c r="BC3986" t="str">
        <f t="shared" ca="1" si="1633"/>
        <v>HYG UP Equity</v>
      </c>
      <c r="BD3986" t="str">
        <f t="shared" ca="1" si="1634"/>
        <v>HYG UP Equity</v>
      </c>
      <c r="BF3986">
        <f t="shared" ca="1" si="1629"/>
        <v>1</v>
      </c>
      <c r="BG3986">
        <f t="shared" ca="1" si="1630"/>
        <v>0</v>
      </c>
      <c r="BI3986">
        <f t="shared" ca="1" si="1669"/>
        <v>1</v>
      </c>
      <c r="BJ3986">
        <f t="shared" ca="1" si="1669"/>
        <v>0</v>
      </c>
      <c r="BL3986">
        <f t="shared" ca="1" si="1616"/>
        <v>12.164331383760063</v>
      </c>
      <c r="BM3986">
        <f t="shared" ca="1" si="1617"/>
        <v>0</v>
      </c>
      <c r="BN3986" s="9">
        <f t="shared" ca="1" si="1665"/>
        <v>0.99999999999999989</v>
      </c>
      <c r="BO3986" s="9">
        <f t="shared" ca="1" si="1666"/>
        <v>0</v>
      </c>
      <c r="BP3986" s="9">
        <f t="shared" ca="1" si="1659"/>
        <v>0.99999999999999989</v>
      </c>
      <c r="BQ3986" s="9">
        <f t="shared" ca="1" si="1660"/>
        <v>0</v>
      </c>
      <c r="BR3986">
        <f t="shared" ca="1" si="1610"/>
        <v>1508.4799969035334</v>
      </c>
      <c r="BS3986">
        <f t="shared" ca="1" si="1663"/>
        <v>2.103049421661396E-3</v>
      </c>
      <c r="BT3986">
        <f t="shared" ca="1" si="1664"/>
        <v>1.8055555555555555E-5</v>
      </c>
      <c r="BU3986">
        <f t="shared" ca="1" si="1667"/>
        <v>0</v>
      </c>
      <c r="BV3986">
        <f t="shared" ca="1" si="1668"/>
        <v>0</v>
      </c>
      <c r="BW3986" s="35">
        <f ca="1">IFERROR(VLOOKUP($B3986,OFFSET(Input!$A$1,0,MATCH(Index!BW$6&amp;" Index",Input!$1:$1,0)-1,10000,2),2,0)/100,BW3985)</f>
        <v>1.9100000000000002E-2</v>
      </c>
      <c r="BX3986">
        <f t="shared" ca="1" si="1648"/>
        <v>3.0962762396255988E-2</v>
      </c>
      <c r="BY3986">
        <f t="shared" ca="1" si="1649"/>
        <v>1.587833969038769E-2</v>
      </c>
      <c r="BZ3986">
        <f t="shared" ca="1" si="1650"/>
        <v>-3.0327628808640487E-2</v>
      </c>
      <c r="CA3986">
        <f t="shared" ca="1" si="1651"/>
        <v>3.6064367751038056</v>
      </c>
      <c r="CB3986">
        <f t="shared" ca="1" si="1652"/>
        <v>0</v>
      </c>
      <c r="CC3986">
        <f t="shared" ca="1" si="1653"/>
        <v>3.5292680442085214</v>
      </c>
      <c r="CD3986">
        <f t="shared" ca="1" si="1654"/>
        <v>1146.769725752122</v>
      </c>
      <c r="CE3986">
        <v>1146.7697257520999</v>
      </c>
      <c r="CF3986" t="b">
        <f t="shared" ca="1" si="1643"/>
        <v>1</v>
      </c>
    </row>
    <row r="3987" spans="2:84" x14ac:dyDescent="0.25">
      <c r="B3987" s="2">
        <v>43306</v>
      </c>
      <c r="C3987">
        <f t="shared" ca="1" si="1644"/>
        <v>0</v>
      </c>
      <c r="D3987">
        <f t="shared" ca="1" si="1645"/>
        <v>0</v>
      </c>
      <c r="E3987">
        <f ca="1">IF($B3987&lt;VLOOKUP(E$6&amp;" Equity",Param,4,0),"",IFERROR(VLOOKUP($B3987,OFFSET(Input!$A$1,0,MATCH(Index!E$6&amp;" Equity",Input!$1:$1,0)-1,10000,2),2,0),E3986))</f>
        <v>85.93</v>
      </c>
      <c r="F3987" s="33">
        <v>119.49</v>
      </c>
      <c r="H3987">
        <f ca="1">IFERROR(VLOOKUP($B3987,OFFSET(Input!$A$1,0,MATCH(Index!H$6,Input!$1:$1,0)-1,10000,2),2,0),0)</f>
        <v>0</v>
      </c>
      <c r="I3987">
        <f ca="1">IFERROR(VLOOKUP($B3987,OFFSET(Input!$A$1,0,MATCH(Index!I$6,Input!$1:$1,0)-1,10000,2),2,0),0)</f>
        <v>0</v>
      </c>
      <c r="K3987">
        <f t="shared" ca="1" si="1646"/>
        <v>124.23979168707828</v>
      </c>
      <c r="L3987" s="30">
        <f t="shared" ca="1" si="1647"/>
        <v>142.07677519223256</v>
      </c>
      <c r="N3987">
        <f t="shared" ca="1" si="1657"/>
        <v>1.86371632280158E-3</v>
      </c>
      <c r="O3987">
        <f t="shared" ca="1" si="1658"/>
        <v>-1.5888283645045626E-3</v>
      </c>
      <c r="Q3987">
        <f t="shared" ca="1" si="1611"/>
        <v>2.2029265013831227E-2</v>
      </c>
      <c r="R3987">
        <f t="shared" ca="1" si="1609"/>
        <v>0.10093093963149752</v>
      </c>
      <c r="T3987">
        <f t="shared" ca="1" si="1623"/>
        <v>2.8288710865877892E-2</v>
      </c>
      <c r="U3987">
        <f t="shared" ca="1" si="1618"/>
        <v>8.7572983014313946E-2</v>
      </c>
      <c r="W3987">
        <f t="shared" ca="1" si="1619"/>
        <v>-1.6607062294397107E-5</v>
      </c>
      <c r="X3987">
        <f t="shared" ca="1" si="1620"/>
        <v>-4.5346828806549715E-2</v>
      </c>
      <c r="Z3987">
        <f t="shared" ca="1" si="1655"/>
        <v>123.82917722368795</v>
      </c>
      <c r="AA3987">
        <f t="shared" ca="1" si="1655"/>
        <v>123.43555571775991</v>
      </c>
      <c r="AB3987">
        <f t="shared" ca="1" si="1655"/>
        <v>123.46506948298652</v>
      </c>
      <c r="AC3987">
        <f t="shared" ca="1" si="1632"/>
        <v>123.46506948298652</v>
      </c>
      <c r="AE3987">
        <f ca="1">IFERROR(VLOOKUP($B3987,OFFSET(Input!$A$1,0,MATCH(Index!AE$6&amp;" Index",Input!$1:$1,0)-1,10000,2),2,0),AE3986)</f>
        <v>12.29</v>
      </c>
      <c r="AF3987">
        <f t="shared" ca="1" si="1638"/>
        <v>12.806666666666668</v>
      </c>
      <c r="AG3987">
        <f t="shared" ca="1" si="1638"/>
        <v>13.734500000000002</v>
      </c>
      <c r="AH3987">
        <f t="shared" ca="1" si="1638"/>
        <v>13.965600000000006</v>
      </c>
      <c r="AI3987">
        <f t="shared" ca="1" si="1625"/>
        <v>13.965600000000006</v>
      </c>
      <c r="AK3987">
        <f t="shared" ca="1" si="1626"/>
        <v>1</v>
      </c>
      <c r="AL3987">
        <f t="shared" ca="1" si="1627"/>
        <v>-1</v>
      </c>
      <c r="AN3987" t="str">
        <f t="shared" ca="1" si="1637"/>
        <v>Not Down</v>
      </c>
      <c r="AO3987" t="str">
        <f t="shared" ca="1" si="1656"/>
        <v>Not Up</v>
      </c>
      <c r="AQ3987">
        <f t="shared" ca="1" si="1635"/>
        <v>1</v>
      </c>
      <c r="AR3987">
        <f t="shared" ca="1" si="1636"/>
        <v>0</v>
      </c>
      <c r="AT3987">
        <f t="shared" ca="1" si="1614"/>
        <v>1</v>
      </c>
      <c r="AU3987">
        <f t="shared" ca="1" si="1615"/>
        <v>0</v>
      </c>
      <c r="AW3987" s="34">
        <f t="shared" ca="1" si="1639"/>
        <v>2.1357562881934626E-2</v>
      </c>
      <c r="AX3987" s="34">
        <f t="shared" ca="1" si="1640"/>
        <v>2.75074058049164E-2</v>
      </c>
      <c r="AY3987" s="18">
        <f t="shared" ca="1" si="1628"/>
        <v>2.75074058049164E-2</v>
      </c>
      <c r="BA3987" s="6">
        <f t="shared" ca="1" si="1621"/>
        <v>1.5</v>
      </c>
      <c r="BB3987">
        <f t="shared" ca="1" si="1622"/>
        <v>1.5</v>
      </c>
      <c r="BC3987" t="str">
        <f t="shared" ca="1" si="1633"/>
        <v>HYG UP Equity</v>
      </c>
      <c r="BD3987" t="str">
        <f t="shared" ca="1" si="1634"/>
        <v>HYG UP Equity</v>
      </c>
      <c r="BF3987">
        <f t="shared" ca="1" si="1629"/>
        <v>1</v>
      </c>
      <c r="BG3987">
        <f t="shared" ca="1" si="1630"/>
        <v>0</v>
      </c>
      <c r="BI3987">
        <f t="shared" ca="1" si="1669"/>
        <v>1</v>
      </c>
      <c r="BJ3987">
        <f t="shared" ca="1" si="1669"/>
        <v>0</v>
      </c>
      <c r="BL3987">
        <f t="shared" ca="1" si="1616"/>
        <v>12.164331383760063</v>
      </c>
      <c r="BM3987">
        <f t="shared" ca="1" si="1617"/>
        <v>0</v>
      </c>
      <c r="BN3987" s="9">
        <f t="shared" ca="1" si="1665"/>
        <v>1</v>
      </c>
      <c r="BO3987" s="9">
        <f t="shared" ca="1" si="1666"/>
        <v>0</v>
      </c>
      <c r="BP3987" s="9">
        <f t="shared" ca="1" si="1659"/>
        <v>1</v>
      </c>
      <c r="BQ3987" s="9">
        <f t="shared" ca="1" si="1660"/>
        <v>0</v>
      </c>
      <c r="BR3987">
        <f t="shared" ca="1" si="1610"/>
        <v>1511.2939971309388</v>
      </c>
      <c r="BS3987">
        <f t="shared" ca="1" si="1663"/>
        <v>1.8654541214875309E-3</v>
      </c>
      <c r="BT3987">
        <f t="shared" ca="1" si="1664"/>
        <v>1.8055555555555558E-5</v>
      </c>
      <c r="BU3987">
        <f t="shared" ca="1" si="1667"/>
        <v>0</v>
      </c>
      <c r="BV3987">
        <f t="shared" ca="1" si="1668"/>
        <v>0</v>
      </c>
      <c r="BW3987" s="35">
        <f ca="1">IFERROR(VLOOKUP($B3987,OFFSET(Input!$A$1,0,MATCH(Index!BW$6&amp;" Index",Input!$1:$1,0)-1,10000,2),2,0)/100,BW3986)</f>
        <v>1.9100000000000002E-2</v>
      </c>
      <c r="BX3987">
        <f t="shared" ca="1" si="1648"/>
        <v>3.1058346739119978E-2</v>
      </c>
      <c r="BY3987">
        <f t="shared" ca="1" si="1649"/>
        <v>1.5927357302112807E-2</v>
      </c>
      <c r="BZ3987">
        <f t="shared" ca="1" si="1650"/>
        <v>-3.0421252447035464E-2</v>
      </c>
      <c r="CA3987">
        <f t="shared" ca="1" si="1651"/>
        <v>3.208869466952132</v>
      </c>
      <c r="CB3987">
        <f t="shared" ca="1" si="1652"/>
        <v>0</v>
      </c>
      <c r="CC3987">
        <f t="shared" ca="1" si="1653"/>
        <v>3.131462510463864</v>
      </c>
      <c r="CD3987">
        <f t="shared" ca="1" si="1654"/>
        <v>1149.9011882625859</v>
      </c>
      <c r="CE3987">
        <v>1149.90118826257</v>
      </c>
      <c r="CF3987" t="b">
        <f t="shared" ca="1" si="1643"/>
        <v>1</v>
      </c>
    </row>
    <row r="3988" spans="2:84" x14ac:dyDescent="0.25">
      <c r="B3988" s="2">
        <v>43307</v>
      </c>
      <c r="C3988">
        <f t="shared" ca="1" si="1644"/>
        <v>0</v>
      </c>
      <c r="D3988">
        <f t="shared" ca="1" si="1645"/>
        <v>0</v>
      </c>
      <c r="E3988">
        <f ca="1">IF($B3988&lt;VLOOKUP(E$6&amp;" Equity",Param,4,0),"",IFERROR(VLOOKUP($B3988,OFFSET(Input!$A$1,0,MATCH(Index!E$6&amp;" Equity",Input!$1:$1,0)-1,10000,2),2,0),E3987))</f>
        <v>85.94</v>
      </c>
      <c r="F3988" s="33">
        <v>119.26</v>
      </c>
      <c r="H3988">
        <f ca="1">IFERROR(VLOOKUP($B3988,OFFSET(Input!$A$1,0,MATCH(Index!H$6,Input!$1:$1,0)-1,10000,2),2,0),0)</f>
        <v>0</v>
      </c>
      <c r="I3988">
        <f ca="1">IFERROR(VLOOKUP($B3988,OFFSET(Input!$A$1,0,MATCH(Index!I$6,Input!$1:$1,0)-1,10000,2),2,0),0)</f>
        <v>0</v>
      </c>
      <c r="K3988">
        <f t="shared" ca="1" si="1646"/>
        <v>124.25424994283144</v>
      </c>
      <c r="L3988" s="30">
        <f t="shared" ca="1" si="1647"/>
        <v>141.80329909972096</v>
      </c>
      <c r="N3988">
        <f t="shared" ca="1" si="1657"/>
        <v>1.1636702171724318E-4</v>
      </c>
      <c r="O3988">
        <f t="shared" ca="1" si="1658"/>
        <v>-1.9267021667025372E-3</v>
      </c>
      <c r="Q3988">
        <f t="shared" ca="1" si="1611"/>
        <v>1.5302953162579694E-2</v>
      </c>
      <c r="R3988">
        <f t="shared" ref="R3988:R4047" ca="1" si="1670">SQRT(SUMPRODUCT(OFFSET(O3988,0,0,-R$5,1),OFFSET(O3988,0,0,-R$5,1))*252/R$5)</f>
        <v>0.10139247200264111</v>
      </c>
      <c r="T3988">
        <f t="shared" ca="1" si="1623"/>
        <v>2.7289563643043819E-2</v>
      </c>
      <c r="U3988">
        <f t="shared" ca="1" si="1618"/>
        <v>8.1285109635085548E-2</v>
      </c>
      <c r="W3988">
        <f t="shared" ca="1" si="1619"/>
        <v>5.2576399143857788E-4</v>
      </c>
      <c r="X3988">
        <f t="shared" ca="1" si="1620"/>
        <v>6.0104225590403008E-2</v>
      </c>
      <c r="Z3988">
        <f t="shared" ca="1" si="1655"/>
        <v>123.87688946767344</v>
      </c>
      <c r="AA3988">
        <f t="shared" ca="1" si="1655"/>
        <v>123.49358104334678</v>
      </c>
      <c r="AB3988">
        <f t="shared" ca="1" si="1655"/>
        <v>123.47924816425984</v>
      </c>
      <c r="AC3988">
        <f t="shared" ca="1" si="1632"/>
        <v>123.49358104334678</v>
      </c>
      <c r="AE3988">
        <f ca="1">IFERROR(VLOOKUP($B3988,OFFSET(Input!$A$1,0,MATCH(Index!AE$6&amp;" Index",Input!$1:$1,0)-1,10000,2),2,0),AE3987)</f>
        <v>12.14</v>
      </c>
      <c r="AF3988">
        <f t="shared" ca="1" si="1638"/>
        <v>12.617999999999999</v>
      </c>
      <c r="AG3988">
        <f t="shared" ca="1" si="1638"/>
        <v>13.446000000000002</v>
      </c>
      <c r="AH3988">
        <f t="shared" ca="1" si="1638"/>
        <v>13.939600000000006</v>
      </c>
      <c r="AI3988">
        <f t="shared" ca="1" si="1625"/>
        <v>13.939600000000006</v>
      </c>
      <c r="AK3988">
        <f t="shared" ca="1" si="1626"/>
        <v>1</v>
      </c>
      <c r="AL3988">
        <f t="shared" ca="1" si="1627"/>
        <v>-1</v>
      </c>
      <c r="AN3988" t="str">
        <f t="shared" ca="1" si="1637"/>
        <v>Not Down</v>
      </c>
      <c r="AO3988" t="str">
        <f t="shared" ca="1" si="1656"/>
        <v>Not Up</v>
      </c>
      <c r="AQ3988">
        <f t="shared" ca="1" si="1635"/>
        <v>1</v>
      </c>
      <c r="AR3988">
        <f t="shared" ca="1" si="1636"/>
        <v>0</v>
      </c>
      <c r="AT3988">
        <f t="shared" ca="1" si="1614"/>
        <v>1</v>
      </c>
      <c r="AU3988">
        <f t="shared" ca="1" si="1615"/>
        <v>0</v>
      </c>
      <c r="AW3988" s="34">
        <f t="shared" ca="1" si="1639"/>
        <v>2.2029265013831227E-2</v>
      </c>
      <c r="AX3988" s="34">
        <f t="shared" ca="1" si="1640"/>
        <v>2.8288710865877892E-2</v>
      </c>
      <c r="AY3988" s="18">
        <f t="shared" ca="1" si="1628"/>
        <v>2.8288710865877892E-2</v>
      </c>
      <c r="BA3988" s="6">
        <f t="shared" ca="1" si="1621"/>
        <v>1.5</v>
      </c>
      <c r="BB3988">
        <f t="shared" ca="1" si="1622"/>
        <v>1.5</v>
      </c>
      <c r="BC3988" t="str">
        <f t="shared" ca="1" si="1633"/>
        <v>HYG UP Equity</v>
      </c>
      <c r="BD3988" t="str">
        <f t="shared" ca="1" si="1634"/>
        <v>HYG UP Equity</v>
      </c>
      <c r="BF3988">
        <f t="shared" ca="1" si="1629"/>
        <v>1</v>
      </c>
      <c r="BG3988">
        <f t="shared" ca="1" si="1630"/>
        <v>0</v>
      </c>
      <c r="BI3988">
        <f t="shared" ca="1" si="1669"/>
        <v>1</v>
      </c>
      <c r="BJ3988">
        <f t="shared" ca="1" si="1669"/>
        <v>0</v>
      </c>
      <c r="BL3988">
        <f t="shared" ca="1" si="1616"/>
        <v>12.164331383760063</v>
      </c>
      <c r="BM3988">
        <f t="shared" ca="1" si="1617"/>
        <v>0</v>
      </c>
      <c r="BN3988" s="9">
        <f t="shared" ca="1" si="1665"/>
        <v>1</v>
      </c>
      <c r="BO3988" s="9">
        <f t="shared" ca="1" si="1666"/>
        <v>0</v>
      </c>
      <c r="BP3988" s="9">
        <f t="shared" ca="1" si="1659"/>
        <v>1</v>
      </c>
      <c r="BQ3988" s="9">
        <f t="shared" ca="1" si="1660"/>
        <v>0</v>
      </c>
      <c r="BR3988">
        <f t="shared" ref="BR3988:BR4051" ca="1" si="1671">SUMPRODUCT(BL3987:BM3987,K3988:L3988)</f>
        <v>1511.4698721451514</v>
      </c>
      <c r="BS3988">
        <f t="shared" ca="1" si="1663"/>
        <v>1.1637379262174896E-4</v>
      </c>
      <c r="BT3988">
        <f t="shared" ca="1" si="1664"/>
        <v>1.8055555555555558E-5</v>
      </c>
      <c r="BU3988">
        <f t="shared" ca="1" si="1667"/>
        <v>0</v>
      </c>
      <c r="BV3988">
        <f t="shared" ca="1" si="1668"/>
        <v>0</v>
      </c>
      <c r="BW3988" s="35">
        <f ca="1">IFERROR(VLOOKUP($B3988,OFFSET(Input!$A$1,0,MATCH(Index!BW$6&amp;" Index",Input!$1:$1,0)-1,10000,2),2,0)/100,BW3987)</f>
        <v>1.9100000000000002E-2</v>
      </c>
      <c r="BX3988">
        <f t="shared" ca="1" si="1648"/>
        <v>3.1143157182111709E-2</v>
      </c>
      <c r="BY3988">
        <f t="shared" ca="1" si="1649"/>
        <v>1.5970849836980362E-2</v>
      </c>
      <c r="BZ3988">
        <f t="shared" ca="1" si="1650"/>
        <v>-3.0504323188632495E-2</v>
      </c>
      <c r="CA3988">
        <f t="shared" ca="1" si="1651"/>
        <v>0.20072754362755935</v>
      </c>
      <c r="CB3988">
        <f t="shared" ca="1" si="1652"/>
        <v>0</v>
      </c>
      <c r="CC3988">
        <f t="shared" ca="1" si="1653"/>
        <v>0.12310921341983477</v>
      </c>
      <c r="CD3988">
        <f t="shared" ca="1" si="1654"/>
        <v>1150.0242974760058</v>
      </c>
      <c r="CE3988">
        <v>1150.0242974759899</v>
      </c>
      <c r="CF3988" t="b">
        <f t="shared" ca="1" si="1643"/>
        <v>1</v>
      </c>
    </row>
    <row r="3989" spans="2:84" x14ac:dyDescent="0.25">
      <c r="B3989" s="2">
        <v>43308</v>
      </c>
      <c r="C3989">
        <f t="shared" ca="1" si="1644"/>
        <v>0</v>
      </c>
      <c r="D3989">
        <f t="shared" ca="1" si="1645"/>
        <v>0</v>
      </c>
      <c r="E3989">
        <f ca="1">IF($B3989&lt;VLOOKUP(E$6&amp;" Equity",Param,4,0),"",IFERROR(VLOOKUP($B3989,OFFSET(Input!$A$1,0,MATCH(Index!E$6&amp;" Equity",Input!$1:$1,0)-1,10000,2),2,0),E3988))</f>
        <v>85.91</v>
      </c>
      <c r="F3989" s="33">
        <v>119.46</v>
      </c>
      <c r="H3989">
        <f ca="1">IFERROR(VLOOKUP($B3989,OFFSET(Input!$A$1,0,MATCH(Index!H$6,Input!$1:$1,0)-1,10000,2),2,0),0)</f>
        <v>0</v>
      </c>
      <c r="I3989">
        <f ca="1">IFERROR(VLOOKUP($B3989,OFFSET(Input!$A$1,0,MATCH(Index!I$6,Input!$1:$1,0)-1,10000,2),2,0),0)</f>
        <v>0</v>
      </c>
      <c r="K3989">
        <f t="shared" ca="1" si="1646"/>
        <v>124.2108751755719</v>
      </c>
      <c r="L3989" s="30">
        <f t="shared" ca="1" si="1647"/>
        <v>142.04110439755712</v>
      </c>
      <c r="N3989">
        <f t="shared" ca="1" si="1657"/>
        <v>-3.4914169688388759E-4</v>
      </c>
      <c r="O3989">
        <f t="shared" ca="1" si="1658"/>
        <v>1.6756036091998899E-3</v>
      </c>
      <c r="Q3989">
        <f t="shared" ref="Q3989:Q4047" ca="1" si="1672">SQRT(SUMPRODUCT(OFFSET(N3989,0,0,-Q$5,1),OFFSET(N3989,0,0,-Q$5,1))*252/Q$5)</f>
        <v>1.5402994955318997E-2</v>
      </c>
      <c r="R3989">
        <f t="shared" ca="1" si="1670"/>
        <v>0.10094541242560696</v>
      </c>
      <c r="T3989">
        <f t="shared" ca="1" si="1623"/>
        <v>2.5431155538659409E-2</v>
      </c>
      <c r="U3989">
        <f t="shared" ca="1" si="1618"/>
        <v>8.1497761154577728E-2</v>
      </c>
      <c r="W3989">
        <f t="shared" ca="1" si="1619"/>
        <v>-8.9569408991306085E-3</v>
      </c>
      <c r="X3989">
        <f t="shared" ca="1" si="1620"/>
        <v>6.4968445601335995E-2</v>
      </c>
      <c r="Z3989">
        <f t="shared" ca="1" si="1655"/>
        <v>123.92026423493299</v>
      </c>
      <c r="AA3989">
        <f t="shared" ca="1" si="1655"/>
        <v>123.56670990514006</v>
      </c>
      <c r="AB3989">
        <f t="shared" ca="1" si="1655"/>
        <v>123.50205521958442</v>
      </c>
      <c r="AC3989">
        <f t="shared" ca="1" si="1632"/>
        <v>123.56670990514006</v>
      </c>
      <c r="AE3989">
        <f ca="1">IFERROR(VLOOKUP($B3989,OFFSET(Input!$A$1,0,MATCH(Index!AE$6&amp;" Index",Input!$1:$1,0)-1,10000,2),2,0),AE3988)</f>
        <v>13.03</v>
      </c>
      <c r="AF3989">
        <f t="shared" ca="1" si="1638"/>
        <v>12.595333333333333</v>
      </c>
      <c r="AG3989">
        <f t="shared" ca="1" si="1638"/>
        <v>13.254999999999999</v>
      </c>
      <c r="AH3989">
        <f t="shared" ca="1" si="1638"/>
        <v>13.875200000000005</v>
      </c>
      <c r="AI3989">
        <f t="shared" ca="1" si="1625"/>
        <v>13.875200000000005</v>
      </c>
      <c r="AK3989">
        <f t="shared" ca="1" si="1626"/>
        <v>1</v>
      </c>
      <c r="AL3989">
        <f t="shared" ca="1" si="1627"/>
        <v>-1</v>
      </c>
      <c r="AN3989" t="str">
        <f t="shared" ca="1" si="1637"/>
        <v>Not Down</v>
      </c>
      <c r="AO3989" t="str">
        <f t="shared" ca="1" si="1656"/>
        <v>Not Up</v>
      </c>
      <c r="AQ3989">
        <f t="shared" ca="1" si="1635"/>
        <v>1</v>
      </c>
      <c r="AR3989">
        <f t="shared" ca="1" si="1636"/>
        <v>0</v>
      </c>
      <c r="AT3989">
        <f t="shared" ca="1" si="1614"/>
        <v>1</v>
      </c>
      <c r="AU3989">
        <f t="shared" ca="1" si="1615"/>
        <v>0</v>
      </c>
      <c r="AW3989" s="34">
        <f t="shared" ca="1" si="1639"/>
        <v>1.5302953162579694E-2</v>
      </c>
      <c r="AX3989" s="34">
        <f t="shared" ca="1" si="1640"/>
        <v>2.7289563643043819E-2</v>
      </c>
      <c r="AY3989" s="18">
        <f t="shared" ca="1" si="1628"/>
        <v>2.7289563643043819E-2</v>
      </c>
      <c r="BA3989" s="6">
        <f t="shared" ca="1" si="1621"/>
        <v>1.5</v>
      </c>
      <c r="BB3989">
        <f t="shared" ca="1" si="1622"/>
        <v>1.5</v>
      </c>
      <c r="BC3989" t="str">
        <f t="shared" ca="1" si="1633"/>
        <v>HYG UP Equity</v>
      </c>
      <c r="BD3989" t="str">
        <f t="shared" ca="1" si="1634"/>
        <v>HYG UP Equity</v>
      </c>
      <c r="BF3989">
        <f t="shared" ca="1" si="1629"/>
        <v>1</v>
      </c>
      <c r="BG3989">
        <f t="shared" ca="1" si="1630"/>
        <v>0</v>
      </c>
      <c r="BI3989">
        <f t="shared" ca="1" si="1669"/>
        <v>1</v>
      </c>
      <c r="BJ3989">
        <f t="shared" ca="1" si="1669"/>
        <v>0</v>
      </c>
      <c r="BL3989">
        <f t="shared" ca="1" si="1616"/>
        <v>12.164331383760063</v>
      </c>
      <c r="BM3989">
        <f t="shared" ca="1" si="1617"/>
        <v>0</v>
      </c>
      <c r="BN3989" s="9">
        <f t="shared" ca="1" si="1665"/>
        <v>1</v>
      </c>
      <c r="BO3989" s="9">
        <f t="shared" ca="1" si="1666"/>
        <v>0</v>
      </c>
      <c r="BP3989" s="9">
        <f t="shared" ca="1" si="1659"/>
        <v>1</v>
      </c>
      <c r="BQ3989" s="9">
        <f t="shared" ca="1" si="1660"/>
        <v>0</v>
      </c>
      <c r="BR3989">
        <f t="shared" ca="1" si="1671"/>
        <v>1510.942247102513</v>
      </c>
      <c r="BS3989">
        <f t="shared" ca="1" si="1663"/>
        <v>-3.4908075401440808E-4</v>
      </c>
      <c r="BT3989">
        <f t="shared" ca="1" si="1664"/>
        <v>1.8055555555555558E-5</v>
      </c>
      <c r="BU3989">
        <f t="shared" ca="1" si="1667"/>
        <v>0</v>
      </c>
      <c r="BV3989">
        <f t="shared" ca="1" si="1668"/>
        <v>0</v>
      </c>
      <c r="BW3989" s="35">
        <f ca="1">IFERROR(VLOOKUP($B3989,OFFSET(Input!$A$1,0,MATCH(Index!BW$6&amp;" Index",Input!$1:$1,0)-1,10000,2),2,0)/100,BW3988)</f>
        <v>1.9100000000000002E-2</v>
      </c>
      <c r="BX3989">
        <f t="shared" ca="1" si="1648"/>
        <v>3.1146491389975165E-2</v>
      </c>
      <c r="BY3989">
        <f t="shared" ca="1" si="1649"/>
        <v>1.5972559687166748E-2</v>
      </c>
      <c r="BZ3989">
        <f t="shared" ca="1" si="1650"/>
        <v>-3.0507589002488494E-2</v>
      </c>
      <c r="CA3989">
        <f t="shared" ca="1" si="1651"/>
        <v>-0.60217702334672107</v>
      </c>
      <c r="CB3989">
        <f t="shared" ca="1" si="1652"/>
        <v>0</v>
      </c>
      <c r="CC3989">
        <f t="shared" ca="1" si="1653"/>
        <v>-0.67980366342635146</v>
      </c>
      <c r="CD3989">
        <f t="shared" ca="1" si="1654"/>
        <v>1149.3444938125795</v>
      </c>
      <c r="CE3989">
        <v>1149.3444938125599</v>
      </c>
      <c r="CF3989" t="b">
        <f t="shared" ca="1" si="1643"/>
        <v>1</v>
      </c>
    </row>
    <row r="3990" spans="2:84" x14ac:dyDescent="0.25">
      <c r="B3990" s="2">
        <v>43311</v>
      </c>
      <c r="C3990">
        <f t="shared" ca="1" si="1644"/>
        <v>0</v>
      </c>
      <c r="D3990">
        <f t="shared" ca="1" si="1645"/>
        <v>0</v>
      </c>
      <c r="E3990">
        <f ca="1">IF($B3990&lt;VLOOKUP(E$6&amp;" Equity",Param,4,0),"",IFERROR(VLOOKUP($B3990,OFFSET(Input!$A$1,0,MATCH(Index!E$6&amp;" Equity",Input!$1:$1,0)-1,10000,2),2,0),E3989))</f>
        <v>85.94</v>
      </c>
      <c r="F3990" s="33">
        <v>119.05</v>
      </c>
      <c r="H3990">
        <f ca="1">IFERROR(VLOOKUP($B3990,OFFSET(Input!$A$1,0,MATCH(Index!H$6,Input!$1:$1,0)-1,10000,2),2,0),0)</f>
        <v>0</v>
      </c>
      <c r="I3990">
        <f ca="1">IFERROR(VLOOKUP($B3990,OFFSET(Input!$A$1,0,MATCH(Index!I$6,Input!$1:$1,0)-1,10000,2),2,0),0)</f>
        <v>0</v>
      </c>
      <c r="K3990">
        <f t="shared" ca="1" si="1646"/>
        <v>124.25424994283145</v>
      </c>
      <c r="L3990" s="30">
        <f t="shared" ca="1" si="1647"/>
        <v>141.55360353699294</v>
      </c>
      <c r="N3990">
        <f t="shared" ca="1" si="1657"/>
        <v>3.4914169688396641E-4</v>
      </c>
      <c r="O3990">
        <f t="shared" ca="1" si="1658"/>
        <v>-3.4380143712881123E-3</v>
      </c>
      <c r="Q3990">
        <f t="shared" ca="1" si="1672"/>
        <v>1.5097594151504894E-2</v>
      </c>
      <c r="R3990">
        <f t="shared" ca="1" si="1670"/>
        <v>0.1002536876164303</v>
      </c>
      <c r="T3990">
        <f t="shared" ca="1" si="1623"/>
        <v>2.405860076351217E-2</v>
      </c>
      <c r="U3990">
        <f t="shared" ca="1" si="1618"/>
        <v>8.1494255755669168E-2</v>
      </c>
      <c r="W3990">
        <f t="shared" ca="1" si="1619"/>
        <v>-7.7796587451224239E-2</v>
      </c>
      <c r="X3990">
        <f t="shared" ca="1" si="1620"/>
        <v>8.9875849114174362E-3</v>
      </c>
      <c r="Z3990">
        <f t="shared" ca="1" si="1655"/>
        <v>123.97665143237036</v>
      </c>
      <c r="AA3990">
        <f t="shared" ca="1" si="1655"/>
        <v>123.65640106743744</v>
      </c>
      <c r="AB3990">
        <f t="shared" ca="1" si="1655"/>
        <v>123.52602152311373</v>
      </c>
      <c r="AC3990">
        <f t="shared" ca="1" si="1632"/>
        <v>123.65640106743744</v>
      </c>
      <c r="AE3990">
        <f ca="1">IFERROR(VLOOKUP($B3990,OFFSET(Input!$A$1,0,MATCH(Index!AE$6&amp;" Index",Input!$1:$1,0)-1,10000,2),2,0),AE3989)</f>
        <v>14.26</v>
      </c>
      <c r="AF3990">
        <f t="shared" ca="1" si="1638"/>
        <v>12.699999999999998</v>
      </c>
      <c r="AG3990">
        <f t="shared" ca="1" si="1638"/>
        <v>13.163499999999999</v>
      </c>
      <c r="AH3990">
        <f t="shared" ca="1" si="1638"/>
        <v>13.8948</v>
      </c>
      <c r="AI3990">
        <f t="shared" ca="1" si="1625"/>
        <v>13.8948</v>
      </c>
      <c r="AK3990">
        <f t="shared" ca="1" si="1626"/>
        <v>1</v>
      </c>
      <c r="AL3990">
        <f t="shared" ca="1" si="1627"/>
        <v>-1</v>
      </c>
      <c r="AN3990" t="str">
        <f t="shared" ca="1" si="1637"/>
        <v>Not Down</v>
      </c>
      <c r="AO3990" t="str">
        <f t="shared" ca="1" si="1656"/>
        <v>Not Up</v>
      </c>
      <c r="AQ3990">
        <f t="shared" ca="1" si="1635"/>
        <v>1</v>
      </c>
      <c r="AR3990">
        <f t="shared" ca="1" si="1636"/>
        <v>0</v>
      </c>
      <c r="AT3990">
        <f t="shared" ca="1" si="1614"/>
        <v>1</v>
      </c>
      <c r="AU3990">
        <f t="shared" ca="1" si="1615"/>
        <v>0</v>
      </c>
      <c r="AW3990" s="34">
        <f t="shared" ca="1" si="1639"/>
        <v>1.5402994955318997E-2</v>
      </c>
      <c r="AX3990" s="34">
        <f t="shared" ca="1" si="1640"/>
        <v>2.5431155538659409E-2</v>
      </c>
      <c r="AY3990" s="18">
        <f t="shared" ca="1" si="1628"/>
        <v>2.5431155538659409E-2</v>
      </c>
      <c r="BA3990" s="6">
        <f t="shared" ca="1" si="1621"/>
        <v>1.5</v>
      </c>
      <c r="BB3990">
        <f t="shared" ca="1" si="1622"/>
        <v>1.5</v>
      </c>
      <c r="BC3990" t="str">
        <f t="shared" ca="1" si="1633"/>
        <v>HYG UP Equity</v>
      </c>
      <c r="BD3990" t="str">
        <f t="shared" ca="1" si="1634"/>
        <v>HYG UP Equity</v>
      </c>
      <c r="BF3990">
        <f t="shared" ca="1" si="1629"/>
        <v>1</v>
      </c>
      <c r="BG3990">
        <f t="shared" ca="1" si="1630"/>
        <v>0</v>
      </c>
      <c r="BI3990">
        <f t="shared" ref="BI3990:BI4036" ca="1" si="1673">IF($D3990=0,AQ3989,($D3990/5)*AQ3989+AT3989*(5-$D3990)/5)</f>
        <v>1</v>
      </c>
      <c r="BJ3990">
        <f t="shared" ref="BJ3990:BJ4036" ca="1" si="1674">IF($D3990=0,AR3989,($D3990/5)*AR3989+AU3989*(5-$D3990)/5)</f>
        <v>0</v>
      </c>
      <c r="BL3990">
        <f t="shared" ca="1" si="1616"/>
        <v>12.164331383760063</v>
      </c>
      <c r="BM3990">
        <f t="shared" ca="1" si="1617"/>
        <v>0</v>
      </c>
      <c r="BN3990" s="9">
        <f t="shared" ca="1" si="1665"/>
        <v>0.99999999999999989</v>
      </c>
      <c r="BO3990" s="9">
        <f t="shared" ca="1" si="1666"/>
        <v>0</v>
      </c>
      <c r="BP3990" s="9">
        <f t="shared" ca="1" si="1659"/>
        <v>0.99999999999999989</v>
      </c>
      <c r="BQ3990" s="9">
        <f t="shared" ca="1" si="1660"/>
        <v>0</v>
      </c>
      <c r="BR3990">
        <f t="shared" ca="1" si="1671"/>
        <v>1511.4698721451516</v>
      </c>
      <c r="BS3990">
        <f t="shared" ca="1" si="1663"/>
        <v>3.492026539402282E-4</v>
      </c>
      <c r="BT3990">
        <f t="shared" ca="1" si="1664"/>
        <v>5.4166666666666664E-5</v>
      </c>
      <c r="BU3990">
        <f t="shared" ca="1" si="1667"/>
        <v>0</v>
      </c>
      <c r="BV3990">
        <f t="shared" ca="1" si="1668"/>
        <v>0</v>
      </c>
      <c r="BW3990" s="35">
        <f ca="1">IFERROR(VLOOKUP($B3990,OFFSET(Input!$A$1,0,MATCH(Index!BW$6&amp;" Index",Input!$1:$1,0)-1,10000,2),2,0)/100,BW3989)</f>
        <v>1.9100000000000002E-2</v>
      </c>
      <c r="BX3990">
        <f t="shared" ca="1" si="1648"/>
        <v>9.3384240122272075E-2</v>
      </c>
      <c r="BY3990">
        <f t="shared" ca="1" si="1649"/>
        <v>4.7889353908857478E-2</v>
      </c>
      <c r="BZ3990">
        <f t="shared" ca="1" si="1650"/>
        <v>-9.1468665965917795E-2</v>
      </c>
      <c r="CA3990">
        <f t="shared" ca="1" si="1651"/>
        <v>0.6020312212964114</v>
      </c>
      <c r="CB3990">
        <f t="shared" ca="1" si="1652"/>
        <v>0</v>
      </c>
      <c r="CC3990">
        <f t="shared" ca="1" si="1653"/>
        <v>0.36928896129936406</v>
      </c>
      <c r="CD3990">
        <f t="shared" ca="1" si="1654"/>
        <v>1149.7137827738788</v>
      </c>
      <c r="CE3990">
        <v>1149.71378277386</v>
      </c>
      <c r="CF3990" t="b">
        <f t="shared" ca="1" si="1643"/>
        <v>1</v>
      </c>
    </row>
    <row r="3991" spans="2:84" x14ac:dyDescent="0.25">
      <c r="B3991" s="2">
        <v>43312</v>
      </c>
      <c r="C3991">
        <f t="shared" ca="1" si="1644"/>
        <v>0</v>
      </c>
      <c r="D3991">
        <f t="shared" ca="1" si="1645"/>
        <v>0</v>
      </c>
      <c r="E3991">
        <f ca="1">IF($B3991&lt;VLOOKUP(E$6&amp;" Equity",Param,4,0),"",IFERROR(VLOOKUP($B3991,OFFSET(Input!$A$1,0,MATCH(Index!E$6&amp;" Equity",Input!$1:$1,0)-1,10000,2),2,0),E3990))</f>
        <v>86.12</v>
      </c>
      <c r="F3991" s="33">
        <v>119.7</v>
      </c>
      <c r="H3991">
        <f ca="1">IFERROR(VLOOKUP($B3991,OFFSET(Input!$A$1,0,MATCH(Index!H$6,Input!$1:$1,0)-1,10000,2),2,0),0)</f>
        <v>0</v>
      </c>
      <c r="I3991">
        <f ca="1">IFERROR(VLOOKUP($B3991,OFFSET(Input!$A$1,0,MATCH(Index!I$6,Input!$1:$1,0)-1,10000,2),2,0),0)</f>
        <v>0</v>
      </c>
      <c r="K3991">
        <f t="shared" ca="1" si="1646"/>
        <v>124.51449854638871</v>
      </c>
      <c r="L3991" s="30">
        <f t="shared" ca="1" si="1647"/>
        <v>142.32647075496055</v>
      </c>
      <c r="N3991">
        <f t="shared" ca="1" si="1657"/>
        <v>2.0922941493133301E-3</v>
      </c>
      <c r="O3991">
        <f t="shared" ca="1" si="1658"/>
        <v>5.445039631055618E-3</v>
      </c>
      <c r="Q3991">
        <f t="shared" ca="1" si="1672"/>
        <v>1.8307306657045073E-2</v>
      </c>
      <c r="R3991">
        <f t="shared" ca="1" si="1670"/>
        <v>0.10348196762576589</v>
      </c>
      <c r="T3991">
        <f t="shared" ca="1" si="1623"/>
        <v>2.4950959194644684E-2</v>
      </c>
      <c r="U3991">
        <f t="shared" ca="1" si="1618"/>
        <v>8.3708979782830234E-2</v>
      </c>
      <c r="W3991">
        <f t="shared" ca="1" si="1619"/>
        <v>9.8172769149089026E-2</v>
      </c>
      <c r="X3991">
        <f t="shared" ca="1" si="1620"/>
        <v>8.1653117249160884E-2</v>
      </c>
      <c r="Z3991">
        <f t="shared" ca="1" si="1655"/>
        <v>124.05472601343756</v>
      </c>
      <c r="AA3991">
        <f t="shared" ca="1" si="1655"/>
        <v>123.75327138098373</v>
      </c>
      <c r="AB3991">
        <f t="shared" ca="1" si="1655"/>
        <v>123.57191262049824</v>
      </c>
      <c r="AC3991">
        <f t="shared" ca="1" si="1632"/>
        <v>123.75327138098373</v>
      </c>
      <c r="AE3991">
        <f ca="1">IFERROR(VLOOKUP($B3991,OFFSET(Input!$A$1,0,MATCH(Index!AE$6&amp;" Index",Input!$1:$1,0)-1,10000,2),2,0),AE3990)</f>
        <v>12.83</v>
      </c>
      <c r="AF3991">
        <f t="shared" ca="1" si="1638"/>
        <v>12.712666666666667</v>
      </c>
      <c r="AG3991">
        <f t="shared" ca="1" si="1638"/>
        <v>13.024999999999997</v>
      </c>
      <c r="AH3991">
        <f t="shared" ca="1" si="1638"/>
        <v>13.7148</v>
      </c>
      <c r="AI3991">
        <f t="shared" ca="1" si="1625"/>
        <v>13.7148</v>
      </c>
      <c r="AK3991">
        <f t="shared" ca="1" si="1626"/>
        <v>1</v>
      </c>
      <c r="AL3991">
        <f t="shared" ca="1" si="1627"/>
        <v>-1</v>
      </c>
      <c r="AN3991" t="str">
        <f t="shared" ca="1" si="1637"/>
        <v>Not Down</v>
      </c>
      <c r="AO3991" t="str">
        <f t="shared" ca="1" si="1656"/>
        <v>Not Up</v>
      </c>
      <c r="AQ3991">
        <f t="shared" ca="1" si="1635"/>
        <v>1</v>
      </c>
      <c r="AR3991">
        <f t="shared" ca="1" si="1636"/>
        <v>0</v>
      </c>
      <c r="AT3991">
        <f t="shared" ca="1" si="1614"/>
        <v>1</v>
      </c>
      <c r="AU3991">
        <f t="shared" ca="1" si="1615"/>
        <v>0</v>
      </c>
      <c r="AW3991" s="34">
        <f t="shared" ca="1" si="1639"/>
        <v>1.5097594151504894E-2</v>
      </c>
      <c r="AX3991" s="34">
        <f t="shared" ca="1" si="1640"/>
        <v>2.405860076351217E-2</v>
      </c>
      <c r="AY3991" s="18">
        <f t="shared" ca="1" si="1628"/>
        <v>2.405860076351217E-2</v>
      </c>
      <c r="BA3991" s="6">
        <f t="shared" ca="1" si="1621"/>
        <v>1.5</v>
      </c>
      <c r="BB3991">
        <f t="shared" ca="1" si="1622"/>
        <v>1.5</v>
      </c>
      <c r="BC3991" t="str">
        <f t="shared" ca="1" si="1633"/>
        <v>HYG UP Equity</v>
      </c>
      <c r="BD3991" t="str">
        <f t="shared" ca="1" si="1634"/>
        <v>HYG UP Equity</v>
      </c>
      <c r="BF3991">
        <f t="shared" ca="1" si="1629"/>
        <v>1</v>
      </c>
      <c r="BG3991">
        <f t="shared" ca="1" si="1630"/>
        <v>0</v>
      </c>
      <c r="BI3991">
        <f t="shared" ca="1" si="1673"/>
        <v>1</v>
      </c>
      <c r="BJ3991">
        <f t="shared" ca="1" si="1674"/>
        <v>0</v>
      </c>
      <c r="BL3991">
        <f t="shared" ca="1" si="1616"/>
        <v>12.164331383760063</v>
      </c>
      <c r="BM3991">
        <f t="shared" ca="1" si="1617"/>
        <v>0</v>
      </c>
      <c r="BN3991" s="9">
        <f t="shared" ca="1" si="1665"/>
        <v>1</v>
      </c>
      <c r="BO3991" s="9">
        <f t="shared" ca="1" si="1666"/>
        <v>0</v>
      </c>
      <c r="BP3991" s="9">
        <f t="shared" ca="1" si="1659"/>
        <v>1</v>
      </c>
      <c r="BQ3991" s="9">
        <f t="shared" ca="1" si="1660"/>
        <v>0</v>
      </c>
      <c r="BR3991">
        <f t="shared" ca="1" si="1671"/>
        <v>1514.6356224009828</v>
      </c>
      <c r="BS3991">
        <f t="shared" ca="1" si="1663"/>
        <v>2.0944845240866705E-3</v>
      </c>
      <c r="BT3991">
        <f t="shared" ca="1" si="1664"/>
        <v>1.8055555555555558E-5</v>
      </c>
      <c r="BU3991">
        <f t="shared" ca="1" si="1667"/>
        <v>0</v>
      </c>
      <c r="BV3991">
        <f t="shared" ca="1" si="1668"/>
        <v>0</v>
      </c>
      <c r="BW3991" s="35">
        <f ca="1">IFERROR(VLOOKUP($B3991,OFFSET(Input!$A$1,0,MATCH(Index!BW$6&amp;" Index",Input!$1:$1,0)-1,10000,2),2,0)/100,BW3990)</f>
        <v>1.9100000000000002E-2</v>
      </c>
      <c r="BX3991">
        <f t="shared" ca="1" si="1648"/>
        <v>3.1138081616792559E-2</v>
      </c>
      <c r="BY3991">
        <f t="shared" ca="1" si="1649"/>
        <v>1.596824698297054E-2</v>
      </c>
      <c r="BZ3991">
        <f t="shared" ca="1" si="1650"/>
        <v>-3.0499351737473736E-2</v>
      </c>
      <c r="CA3991">
        <f t="shared" ca="1" si="1651"/>
        <v>3.6120865877235495</v>
      </c>
      <c r="CB3991">
        <f t="shared" ca="1" si="1652"/>
        <v>0</v>
      </c>
      <c r="CC3991">
        <f t="shared" ca="1" si="1653"/>
        <v>3.5344809073863126</v>
      </c>
      <c r="CD3991">
        <f t="shared" ca="1" si="1654"/>
        <v>1153.2482636812651</v>
      </c>
      <c r="CE3991">
        <v>1153.2482636812499</v>
      </c>
      <c r="CF3991" t="b">
        <f t="shared" ca="1" si="1643"/>
        <v>1</v>
      </c>
    </row>
    <row r="3992" spans="2:84" x14ac:dyDescent="0.25">
      <c r="B3992" s="2">
        <v>43313</v>
      </c>
      <c r="C3992">
        <f t="shared" ca="1" si="1644"/>
        <v>1</v>
      </c>
      <c r="D3992">
        <f t="shared" ca="1" si="1645"/>
        <v>0</v>
      </c>
      <c r="E3992">
        <f ca="1">IF($B3992&lt;VLOOKUP(E$6&amp;" Equity",Param,4,0),"",IFERROR(VLOOKUP($B3992,OFFSET(Input!$A$1,0,MATCH(Index!E$6&amp;" Equity",Input!$1:$1,0)-1,10000,2),2,0),E3991))</f>
        <v>85.83</v>
      </c>
      <c r="F3992" s="33">
        <v>118.46</v>
      </c>
      <c r="H3992">
        <f ca="1">IFERROR(VLOOKUP($B3992,OFFSET(Input!$A$1,0,MATCH(Index!H$6,Input!$1:$1,0)-1,10000,2),2,0),0)</f>
        <v>0.36681000000000002</v>
      </c>
      <c r="I3992">
        <f ca="1">IFERROR(VLOOKUP($B3992,OFFSET(Input!$A$1,0,MATCH(Index!I$6,Input!$1:$1,0)-1,10000,2),2,0),0)</f>
        <v>0.26681199999999999</v>
      </c>
      <c r="K3992">
        <f t="shared" ca="1" si="1646"/>
        <v>124.62555240882888</v>
      </c>
      <c r="L3992" s="30">
        <f t="shared" ca="1" si="1647"/>
        <v>141.16932444400751</v>
      </c>
      <c r="N3992">
        <f t="shared" ca="1" si="1657"/>
        <v>8.9149752815377797E-4</v>
      </c>
      <c r="O3992">
        <f t="shared" ca="1" si="1658"/>
        <v>-8.1634560847526488E-3</v>
      </c>
      <c r="Q3992">
        <f t="shared" ca="1" si="1672"/>
        <v>1.8699811830145536E-2</v>
      </c>
      <c r="R3992">
        <f t="shared" ca="1" si="1670"/>
        <v>0.10945141319771493</v>
      </c>
      <c r="T3992">
        <f t="shared" ca="1" si="1623"/>
        <v>2.5147348955653258E-2</v>
      </c>
      <c r="U3992">
        <f t="shared" ca="1" si="1618"/>
        <v>8.6529196165856997E-2</v>
      </c>
      <c r="W3992">
        <f t="shared" ca="1" si="1619"/>
        <v>2.4422858067217529E-2</v>
      </c>
      <c r="X3992">
        <f t="shared" ca="1" si="1620"/>
        <v>3.2584984465200487E-2</v>
      </c>
      <c r="Z3992">
        <f t="shared" ca="1" si="1655"/>
        <v>124.13812267844749</v>
      </c>
      <c r="AA3992">
        <f t="shared" ca="1" si="1655"/>
        <v>123.8549714748644</v>
      </c>
      <c r="AB3992">
        <f t="shared" ca="1" si="1655"/>
        <v>123.62282161486601</v>
      </c>
      <c r="AC3992">
        <f t="shared" ca="1" si="1632"/>
        <v>123.8549714748644</v>
      </c>
      <c r="AE3992">
        <f ca="1">IFERROR(VLOOKUP($B3992,OFFSET(Input!$A$1,0,MATCH(Index!AE$6&amp;" Index",Input!$1:$1,0)-1,10000,2),2,0),AE3991)</f>
        <v>13.15</v>
      </c>
      <c r="AF3992">
        <f t="shared" ca="1" si="1638"/>
        <v>12.680666666666667</v>
      </c>
      <c r="AG3992">
        <f t="shared" ca="1" si="1638"/>
        <v>12.875499999999999</v>
      </c>
      <c r="AH3992">
        <f t="shared" ca="1" si="1638"/>
        <v>13.603999999999999</v>
      </c>
      <c r="AI3992">
        <f t="shared" ca="1" si="1625"/>
        <v>13.603999999999999</v>
      </c>
      <c r="AK3992">
        <f t="shared" ca="1" si="1626"/>
        <v>1</v>
      </c>
      <c r="AL3992">
        <f t="shared" ca="1" si="1627"/>
        <v>-1</v>
      </c>
      <c r="AN3992" t="str">
        <f t="shared" ca="1" si="1637"/>
        <v>Not Down</v>
      </c>
      <c r="AO3992" t="str">
        <f t="shared" ca="1" si="1656"/>
        <v>Not Up</v>
      </c>
      <c r="AQ3992">
        <f t="shared" ca="1" si="1635"/>
        <v>1</v>
      </c>
      <c r="AR3992">
        <f t="shared" ca="1" si="1636"/>
        <v>0</v>
      </c>
      <c r="AT3992">
        <f t="shared" ref="AT3992:AT4036" ca="1" si="1675">IF($C3992=1,AQ3991,AT3991)</f>
        <v>1</v>
      </c>
      <c r="AU3992">
        <f t="shared" ref="AU3992:AU4036" ca="1" si="1676">IF($C3992=1,AR3991,AU3991)</f>
        <v>0</v>
      </c>
      <c r="AW3992" s="34">
        <f t="shared" ca="1" si="1639"/>
        <v>1.8307306657045073E-2</v>
      </c>
      <c r="AX3992" s="34">
        <f t="shared" ca="1" si="1640"/>
        <v>2.4950959194644684E-2</v>
      </c>
      <c r="AY3992" s="18">
        <f t="shared" ca="1" si="1628"/>
        <v>2.4950959194644684E-2</v>
      </c>
      <c r="BA3992" s="6">
        <f t="shared" ca="1" si="1621"/>
        <v>1.5</v>
      </c>
      <c r="BB3992">
        <f t="shared" ca="1" si="1622"/>
        <v>1.5</v>
      </c>
      <c r="BC3992" t="str">
        <f t="shared" ca="1" si="1633"/>
        <v>HYG UP Equity</v>
      </c>
      <c r="BD3992" t="str">
        <f t="shared" ca="1" si="1634"/>
        <v>HYG UP Equity</v>
      </c>
      <c r="BF3992">
        <f t="shared" ca="1" si="1629"/>
        <v>1</v>
      </c>
      <c r="BG3992">
        <f t="shared" ca="1" si="1630"/>
        <v>0</v>
      </c>
      <c r="BI3992">
        <f t="shared" ca="1" si="1673"/>
        <v>1</v>
      </c>
      <c r="BJ3992">
        <f t="shared" ca="1" si="1674"/>
        <v>0</v>
      </c>
      <c r="BL3992">
        <f t="shared" ca="1" si="1616"/>
        <v>12.164331383760063</v>
      </c>
      <c r="BM3992">
        <f t="shared" ca="1" si="1617"/>
        <v>0</v>
      </c>
      <c r="BN3992" s="9">
        <f t="shared" ca="1" si="1665"/>
        <v>1</v>
      </c>
      <c r="BO3992" s="9">
        <f t="shared" ca="1" si="1666"/>
        <v>0</v>
      </c>
      <c r="BP3992" s="9">
        <f t="shared" ca="1" si="1659"/>
        <v>1</v>
      </c>
      <c r="BQ3992" s="9">
        <f t="shared" ca="1" si="1660"/>
        <v>0</v>
      </c>
      <c r="BR3992">
        <f t="shared" ca="1" si="1671"/>
        <v>1515.9865183851516</v>
      </c>
      <c r="BS3992">
        <f t="shared" ca="1" si="1663"/>
        <v>8.9189503019038163E-4</v>
      </c>
      <c r="BT3992">
        <f t="shared" ca="1" si="1664"/>
        <v>1.8055555555555558E-5</v>
      </c>
      <c r="BU3992">
        <f t="shared" ca="1" si="1667"/>
        <v>0</v>
      </c>
      <c r="BV3992">
        <f t="shared" ca="1" si="1668"/>
        <v>0</v>
      </c>
      <c r="BW3992" s="35">
        <f ca="1">IFERROR(VLOOKUP($B3992,OFFSET(Input!$A$1,0,MATCH(Index!BW$6&amp;" Index",Input!$1:$1,0)-1,10000,2),2,0)/100,BW3991)</f>
        <v>1.9100000000000002E-2</v>
      </c>
      <c r="BX3992">
        <f t="shared" ca="1" si="1648"/>
        <v>3.1233807141367604E-2</v>
      </c>
      <c r="BY3992">
        <f t="shared" ca="1" si="1649"/>
        <v>1.6017336995573127E-2</v>
      </c>
      <c r="BZ3992">
        <f t="shared" ca="1" si="1650"/>
        <v>-3.0593113661544678E-2</v>
      </c>
      <c r="CA3992">
        <f t="shared" ca="1" si="1651"/>
        <v>1.5428645924295106</v>
      </c>
      <c r="CB3992">
        <f t="shared" ca="1" si="1652"/>
        <v>0</v>
      </c>
      <c r="CC3992">
        <f t="shared" ca="1" si="1653"/>
        <v>1.4650203346310251</v>
      </c>
      <c r="CD3992">
        <f t="shared" ca="1" si="1654"/>
        <v>1154.7132840158961</v>
      </c>
      <c r="CE3992">
        <v>1154.7132840158799</v>
      </c>
      <c r="CF3992" t="b">
        <f t="shared" ca="1" si="1643"/>
        <v>1</v>
      </c>
    </row>
    <row r="3993" spans="2:84" x14ac:dyDescent="0.25">
      <c r="B3993" s="2">
        <v>43314</v>
      </c>
      <c r="C3993">
        <f t="shared" ca="1" si="1644"/>
        <v>0</v>
      </c>
      <c r="D3993">
        <f t="shared" ca="1" si="1645"/>
        <v>1</v>
      </c>
      <c r="E3993">
        <f ca="1">IF($B3993&lt;VLOOKUP(E$6&amp;" Equity",Param,4,0),"",IFERROR(VLOOKUP($B3993,OFFSET(Input!$A$1,0,MATCH(Index!E$6&amp;" Equity",Input!$1:$1,0)-1,10000,2),2,0),E3992))</f>
        <v>85.88</v>
      </c>
      <c r="F3993" s="33">
        <v>118.63</v>
      </c>
      <c r="H3993">
        <f ca="1">IFERROR(VLOOKUP($B3993,OFFSET(Input!$A$1,0,MATCH(Index!H$6,Input!$1:$1,0)-1,10000,2),2,0),0)</f>
        <v>0</v>
      </c>
      <c r="I3993">
        <f ca="1">IFERROR(VLOOKUP($B3993,OFFSET(Input!$A$1,0,MATCH(Index!I$6,Input!$1:$1,0)-1,10000,2),2,0),0)</f>
        <v>0</v>
      </c>
      <c r="K3993">
        <f t="shared" ca="1" si="1646"/>
        <v>124.69815263742544</v>
      </c>
      <c r="L3993" s="30">
        <f t="shared" ca="1" si="1647"/>
        <v>141.37191422245999</v>
      </c>
      <c r="N3993">
        <f t="shared" ca="1" si="1657"/>
        <v>5.8237728045177348E-4</v>
      </c>
      <c r="O3993">
        <f t="shared" ca="1" si="1658"/>
        <v>1.4340548241927537E-3</v>
      </c>
      <c r="Q3993">
        <f t="shared" ca="1" si="1672"/>
        <v>1.8781033341472034E-2</v>
      </c>
      <c r="R3993">
        <f t="shared" ca="1" si="1670"/>
        <v>0.10500254328973034</v>
      </c>
      <c r="T3993">
        <f t="shared" ca="1" si="1623"/>
        <v>2.139794344910766E-2</v>
      </c>
      <c r="U3993">
        <f t="shared" ca="1" si="1618"/>
        <v>8.608024523297142E-2</v>
      </c>
      <c r="W3993">
        <f t="shared" ca="1" si="1619"/>
        <v>7.3746045788610354E-2</v>
      </c>
      <c r="X3993">
        <f t="shared" ca="1" si="1620"/>
        <v>-2.9611641403987487E-2</v>
      </c>
      <c r="Z3993">
        <f t="shared" ca="1" si="1655"/>
        <v>124.23456266861834</v>
      </c>
      <c r="AA3993">
        <f t="shared" ca="1" si="1655"/>
        <v>123.93716837096981</v>
      </c>
      <c r="AB3993">
        <f t="shared" ca="1" si="1655"/>
        <v>123.68699798311926</v>
      </c>
      <c r="AC3993">
        <f t="shared" ca="1" si="1632"/>
        <v>123.93716837096981</v>
      </c>
      <c r="AE3993">
        <f ca="1">IFERROR(VLOOKUP($B3993,OFFSET(Input!$A$1,0,MATCH(Index!AE$6&amp;" Index",Input!$1:$1,0)-1,10000,2),2,0),AE3992)</f>
        <v>12.19</v>
      </c>
      <c r="AF3993">
        <f t="shared" ca="1" si="1638"/>
        <v>12.654666666666666</v>
      </c>
      <c r="AG3993">
        <f t="shared" ca="1" si="1638"/>
        <v>12.736499999999999</v>
      </c>
      <c r="AH3993">
        <f t="shared" ca="1" si="1638"/>
        <v>13.375199999999998</v>
      </c>
      <c r="AI3993">
        <f t="shared" ca="1" si="1625"/>
        <v>13.375199999999998</v>
      </c>
      <c r="AK3993">
        <f t="shared" ca="1" si="1626"/>
        <v>1</v>
      </c>
      <c r="AL3993">
        <f t="shared" ca="1" si="1627"/>
        <v>-1</v>
      </c>
      <c r="AN3993" t="str">
        <f t="shared" ca="1" si="1637"/>
        <v>Not Down</v>
      </c>
      <c r="AO3993" t="str">
        <f t="shared" ca="1" si="1656"/>
        <v>Not Up</v>
      </c>
      <c r="AQ3993">
        <f t="shared" ca="1" si="1635"/>
        <v>1</v>
      </c>
      <c r="AR3993">
        <f t="shared" ca="1" si="1636"/>
        <v>0</v>
      </c>
      <c r="AT3993">
        <f t="shared" ca="1" si="1675"/>
        <v>1</v>
      </c>
      <c r="AU3993">
        <f t="shared" ca="1" si="1676"/>
        <v>0</v>
      </c>
      <c r="AW3993" s="34">
        <f t="shared" ca="1" si="1639"/>
        <v>1.8699811830145536E-2</v>
      </c>
      <c r="AX3993" s="34">
        <f t="shared" ca="1" si="1640"/>
        <v>2.5147348955653258E-2</v>
      </c>
      <c r="AY3993" s="18">
        <f t="shared" ca="1" si="1628"/>
        <v>2.5147348955653258E-2</v>
      </c>
      <c r="BA3993" s="6">
        <f t="shared" ca="1" si="1621"/>
        <v>1.5</v>
      </c>
      <c r="BB3993">
        <f t="shared" ca="1" si="1622"/>
        <v>1.5</v>
      </c>
      <c r="BC3993" t="str">
        <f t="shared" ca="1" si="1633"/>
        <v>HYG UP Equity</v>
      </c>
      <c r="BD3993" t="str">
        <f t="shared" ca="1" si="1634"/>
        <v>HYG UP Equity</v>
      </c>
      <c r="BF3993">
        <f t="shared" ca="1" si="1629"/>
        <v>1</v>
      </c>
      <c r="BG3993">
        <f t="shared" ca="1" si="1630"/>
        <v>0</v>
      </c>
      <c r="BI3993">
        <f t="shared" ca="1" si="1673"/>
        <v>1</v>
      </c>
      <c r="BJ3993">
        <f t="shared" ca="1" si="1674"/>
        <v>0</v>
      </c>
      <c r="BL3993">
        <f t="shared" ref="BL3993:BL4054" ca="1" si="1677">($BR3993/K3993)*BI3993</f>
        <v>12.164331383760063</v>
      </c>
      <c r="BM3993">
        <f t="shared" ref="BM3993:BM4054" ca="1" si="1678">($BR3993/L3993)*BJ3993</f>
        <v>0</v>
      </c>
      <c r="BN3993" s="9">
        <f t="shared" ca="1" si="1665"/>
        <v>0.99999999999999989</v>
      </c>
      <c r="BO3993" s="9">
        <f t="shared" ca="1" si="1666"/>
        <v>0</v>
      </c>
      <c r="BP3993" s="9">
        <f t="shared" ca="1" si="1659"/>
        <v>0.99999999999999989</v>
      </c>
      <c r="BQ3993" s="9">
        <f t="shared" ca="1" si="1660"/>
        <v>0</v>
      </c>
      <c r="BR3993">
        <f t="shared" ca="1" si="1671"/>
        <v>1516.8696516243369</v>
      </c>
      <c r="BS3993">
        <f t="shared" ca="1" si="1663"/>
        <v>5.8254689502512669E-4</v>
      </c>
      <c r="BT3993">
        <f t="shared" ca="1" si="1664"/>
        <v>1.8055555555555555E-5</v>
      </c>
      <c r="BU3993">
        <f t="shared" ca="1" si="1667"/>
        <v>0</v>
      </c>
      <c r="BV3993">
        <f t="shared" ca="1" si="1668"/>
        <v>0</v>
      </c>
      <c r="BW3993" s="35">
        <f ca="1">IFERROR(VLOOKUP($B3993,OFFSET(Input!$A$1,0,MATCH(Index!BW$6&amp;" Index",Input!$1:$1,0)-1,10000,2),2,0)/100,BW3992)</f>
        <v>1.9100000000000002E-2</v>
      </c>
      <c r="BX3993">
        <f t="shared" ca="1" si="1648"/>
        <v>3.1273484775430516E-2</v>
      </c>
      <c r="BY3993">
        <f t="shared" ca="1" si="1649"/>
        <v>1.6037684500220778E-2</v>
      </c>
      <c r="BZ3993">
        <f t="shared" ca="1" si="1650"/>
        <v>-3.0631977395421693E-2</v>
      </c>
      <c r="CA3993">
        <f t="shared" ca="1" si="1651"/>
        <v>1.0090119573715914</v>
      </c>
      <c r="CB3993">
        <f t="shared" ca="1" si="1652"/>
        <v>0</v>
      </c>
      <c r="CC3993">
        <f t="shared" ca="1" si="1653"/>
        <v>0.93106881070051839</v>
      </c>
      <c r="CD3993">
        <f t="shared" ca="1" si="1654"/>
        <v>1155.6443528265966</v>
      </c>
      <c r="CE3993">
        <v>1155.64435282658</v>
      </c>
      <c r="CF3993" t="b">
        <f t="shared" ca="1" si="1643"/>
        <v>1</v>
      </c>
    </row>
    <row r="3994" spans="2:84" x14ac:dyDescent="0.25">
      <c r="B3994" s="2">
        <v>43315</v>
      </c>
      <c r="C3994">
        <f t="shared" ca="1" si="1644"/>
        <v>0</v>
      </c>
      <c r="D3994">
        <f t="shared" ca="1" si="1645"/>
        <v>2</v>
      </c>
      <c r="E3994">
        <f ca="1">IF($B3994&lt;VLOOKUP(E$6&amp;" Equity",Param,4,0),"",IFERROR(VLOOKUP($B3994,OFFSET(Input!$A$1,0,MATCH(Index!E$6&amp;" Equity",Input!$1:$1,0)-1,10000,2),2,0),E3993))</f>
        <v>85.95</v>
      </c>
      <c r="F3994" s="33">
        <v>119.22</v>
      </c>
      <c r="H3994">
        <f ca="1">IFERROR(VLOOKUP($B3994,OFFSET(Input!$A$1,0,MATCH(Index!H$6,Input!$1:$1,0)-1,10000,2),2,0),0)</f>
        <v>0</v>
      </c>
      <c r="I3994">
        <f ca="1">IFERROR(VLOOKUP($B3994,OFFSET(Input!$A$1,0,MATCH(Index!I$6,Input!$1:$1,0)-1,10000,2),2,0),0)</f>
        <v>0</v>
      </c>
      <c r="K3994">
        <f t="shared" ca="1" si="1646"/>
        <v>124.79979295746061</v>
      </c>
      <c r="L3994" s="30">
        <f t="shared" ca="1" si="1647"/>
        <v>142.07501992414802</v>
      </c>
      <c r="N3994">
        <f t="shared" ca="1" si="1657"/>
        <v>8.1475881827806288E-4</v>
      </c>
      <c r="O3994">
        <f t="shared" ca="1" si="1658"/>
        <v>4.9611201187685135E-3</v>
      </c>
      <c r="Q3994">
        <f t="shared" ca="1" si="1672"/>
        <v>1.9077555238303963E-2</v>
      </c>
      <c r="R3994">
        <f t="shared" ca="1" si="1670"/>
        <v>8.8348351268363018E-2</v>
      </c>
      <c r="T3994">
        <f t="shared" ca="1" si="1623"/>
        <v>1.9551585408042339E-2</v>
      </c>
      <c r="U3994">
        <f t="shared" ca="1" si="1618"/>
        <v>8.7095890493617947E-2</v>
      </c>
      <c r="W3994">
        <f t="shared" ca="1" si="1619"/>
        <v>0.23296852740945292</v>
      </c>
      <c r="X3994">
        <f t="shared" ca="1" si="1620"/>
        <v>-6.4468800266227463E-2</v>
      </c>
      <c r="Z3994">
        <f t="shared" ca="1" si="1655"/>
        <v>124.33538338849141</v>
      </c>
      <c r="AA3994">
        <f t="shared" ca="1" si="1655"/>
        <v>124.00854320174847</v>
      </c>
      <c r="AB3994">
        <f t="shared" ca="1" si="1655"/>
        <v>123.76905778382942</v>
      </c>
      <c r="AC3994">
        <f t="shared" ca="1" si="1632"/>
        <v>124.00854320174847</v>
      </c>
      <c r="AE3994">
        <f ca="1">IFERROR(VLOOKUP($B3994,OFFSET(Input!$A$1,0,MATCH(Index!AE$6&amp;" Index",Input!$1:$1,0)-1,10000,2),2,0),AE3993)</f>
        <v>11.64</v>
      </c>
      <c r="AF3994">
        <f t="shared" ca="1" si="1638"/>
        <v>12.618666666666668</v>
      </c>
      <c r="AG3994">
        <f t="shared" ca="1" si="1638"/>
        <v>12.65</v>
      </c>
      <c r="AH3994">
        <f t="shared" ca="1" si="1638"/>
        <v>13.166799999999997</v>
      </c>
      <c r="AI3994">
        <f t="shared" ca="1" si="1625"/>
        <v>13.166799999999997</v>
      </c>
      <c r="AK3994">
        <f t="shared" ca="1" si="1626"/>
        <v>1</v>
      </c>
      <c r="AL3994">
        <f t="shared" ca="1" si="1627"/>
        <v>-1</v>
      </c>
      <c r="AN3994" t="str">
        <f t="shared" ca="1" si="1637"/>
        <v>Not Down</v>
      </c>
      <c r="AO3994" t="str">
        <f t="shared" ca="1" si="1656"/>
        <v>Not Up</v>
      </c>
      <c r="AQ3994">
        <f t="shared" ca="1" si="1635"/>
        <v>1</v>
      </c>
      <c r="AR3994">
        <f t="shared" ca="1" si="1636"/>
        <v>0</v>
      </c>
      <c r="AT3994">
        <f t="shared" ca="1" si="1675"/>
        <v>1</v>
      </c>
      <c r="AU3994">
        <f t="shared" ca="1" si="1676"/>
        <v>0</v>
      </c>
      <c r="AW3994" s="34">
        <f t="shared" ca="1" si="1639"/>
        <v>1.8781033341472034E-2</v>
      </c>
      <c r="AX3994" s="34">
        <f t="shared" ca="1" si="1640"/>
        <v>2.139794344910766E-2</v>
      </c>
      <c r="AY3994" s="18">
        <f t="shared" ca="1" si="1628"/>
        <v>2.139794344910766E-2</v>
      </c>
      <c r="BA3994" s="6">
        <f t="shared" ca="1" si="1621"/>
        <v>1.5</v>
      </c>
      <c r="BB3994">
        <f t="shared" ca="1" si="1622"/>
        <v>1.5</v>
      </c>
      <c r="BC3994" t="str">
        <f t="shared" ca="1" si="1633"/>
        <v>HYG UP Equity</v>
      </c>
      <c r="BD3994" t="str">
        <f t="shared" ca="1" si="1634"/>
        <v>HYG UP Equity</v>
      </c>
      <c r="BF3994">
        <f t="shared" ca="1" si="1629"/>
        <v>1</v>
      </c>
      <c r="BG3994">
        <f t="shared" ca="1" si="1630"/>
        <v>0</v>
      </c>
      <c r="BI3994">
        <f t="shared" ca="1" si="1673"/>
        <v>1</v>
      </c>
      <c r="BJ3994">
        <f t="shared" ca="1" si="1674"/>
        <v>0</v>
      </c>
      <c r="BL3994">
        <f t="shared" ca="1" si="1677"/>
        <v>12.164331383760061</v>
      </c>
      <c r="BM3994">
        <f t="shared" ca="1" si="1678"/>
        <v>0</v>
      </c>
      <c r="BN3994" s="9">
        <f t="shared" ca="1" si="1665"/>
        <v>1</v>
      </c>
      <c r="BO3994" s="9">
        <f t="shared" ca="1" si="1666"/>
        <v>0</v>
      </c>
      <c r="BP3994" s="9">
        <f t="shared" ca="1" si="1659"/>
        <v>0.99999999999999989</v>
      </c>
      <c r="BQ3994" s="9">
        <f t="shared" ca="1" si="1660"/>
        <v>0</v>
      </c>
      <c r="BR3994">
        <f t="shared" ca="1" si="1671"/>
        <v>1518.106038159196</v>
      </c>
      <c r="BS3994">
        <f t="shared" ca="1" si="1663"/>
        <v>8.1509082440600622E-4</v>
      </c>
      <c r="BT3994">
        <f t="shared" ca="1" si="1664"/>
        <v>1.8055555555555558E-5</v>
      </c>
      <c r="BU3994">
        <f t="shared" ca="1" si="1667"/>
        <v>4.4408920985006264E-20</v>
      </c>
      <c r="BV3994">
        <f t="shared" ca="1" si="1668"/>
        <v>0</v>
      </c>
      <c r="BW3994" s="35">
        <f ca="1">IFERROR(VLOOKUP($B3994,OFFSET(Input!$A$1,0,MATCH(Index!BW$6&amp;" Index",Input!$1:$1,0)-1,10000,2),2,0)/100,BW3993)</f>
        <v>1.9100000000000002E-2</v>
      </c>
      <c r="BX3994">
        <f t="shared" ca="1" si="1648"/>
        <v>3.1298701222386996E-2</v>
      </c>
      <c r="BY3994">
        <f t="shared" ca="1" si="1649"/>
        <v>1.6050616011480508E-2</v>
      </c>
      <c r="BZ3994">
        <f t="shared" ca="1" si="1650"/>
        <v>-3.0656676581927774E-2</v>
      </c>
      <c r="CA3994">
        <f t="shared" ca="1" si="1651"/>
        <v>1.4129326623983642</v>
      </c>
      <c r="CB3994">
        <f t="shared" ca="1" si="1652"/>
        <v>5.1320918751445029E-17</v>
      </c>
      <c r="CC3994">
        <f t="shared" ca="1" si="1653"/>
        <v>1.3349266685825687</v>
      </c>
      <c r="CD3994">
        <f t="shared" ca="1" si="1654"/>
        <v>1156.9792794951791</v>
      </c>
      <c r="CE3994">
        <v>1156.97927949516</v>
      </c>
      <c r="CF3994" t="b">
        <f t="shared" ca="1" si="1643"/>
        <v>1</v>
      </c>
    </row>
    <row r="3995" spans="2:84" x14ac:dyDescent="0.25">
      <c r="B3995" s="2">
        <v>43318</v>
      </c>
      <c r="C3995">
        <f t="shared" ca="1" si="1644"/>
        <v>0</v>
      </c>
      <c r="D3995">
        <f t="shared" ca="1" si="1645"/>
        <v>3</v>
      </c>
      <c r="E3995">
        <f ca="1">IF($B3995&lt;VLOOKUP(E$6&amp;" Equity",Param,4,0),"",IFERROR(VLOOKUP($B3995,OFFSET(Input!$A$1,0,MATCH(Index!E$6&amp;" Equity",Input!$1:$1,0)-1,10000,2),2,0),E3994))</f>
        <v>86.11</v>
      </c>
      <c r="F3995" s="33">
        <v>119.29</v>
      </c>
      <c r="H3995">
        <f ca="1">IFERROR(VLOOKUP($B3995,OFFSET(Input!$A$1,0,MATCH(Index!H$6,Input!$1:$1,0)-1,10000,2),2,0),0)</f>
        <v>0</v>
      </c>
      <c r="I3995">
        <f ca="1">IFERROR(VLOOKUP($B3995,OFFSET(Input!$A$1,0,MATCH(Index!I$6,Input!$1:$1,0)-1,10000,2),2,0),0)</f>
        <v>0</v>
      </c>
      <c r="K3995">
        <f t="shared" ca="1" si="1646"/>
        <v>125.03211368896955</v>
      </c>
      <c r="L3995" s="30">
        <f t="shared" ca="1" si="1647"/>
        <v>142.15843924468729</v>
      </c>
      <c r="N3995">
        <f t="shared" ca="1" si="1657"/>
        <v>1.8598168792154578E-3</v>
      </c>
      <c r="O3995">
        <f t="shared" ca="1" si="1658"/>
        <v>5.8697750207392608E-4</v>
      </c>
      <c r="Q3995">
        <f t="shared" ca="1" si="1672"/>
        <v>2.1166553362483319E-2</v>
      </c>
      <c r="R3995">
        <f t="shared" ca="1" si="1670"/>
        <v>6.2688196430902426E-2</v>
      </c>
      <c r="T3995">
        <f t="shared" ca="1" si="1623"/>
        <v>1.9915978968819692E-2</v>
      </c>
      <c r="U3995">
        <f t="shared" ca="1" si="1618"/>
        <v>8.4052146405027978E-2</v>
      </c>
      <c r="W3995">
        <f t="shared" ca="1" si="1619"/>
        <v>0.23402728487807681</v>
      </c>
      <c r="X3995">
        <f t="shared" ca="1" si="1620"/>
        <v>1.6619884290224717E-2</v>
      </c>
      <c r="Z3995">
        <f t="shared" ca="1" si="1655"/>
        <v>124.46377365824137</v>
      </c>
      <c r="AA3995">
        <f t="shared" ca="1" si="1655"/>
        <v>124.08213620286298</v>
      </c>
      <c r="AB3995">
        <f t="shared" ca="1" si="1655"/>
        <v>123.87192526351288</v>
      </c>
      <c r="AC3995">
        <f t="shared" ca="1" si="1632"/>
        <v>124.08213620286298</v>
      </c>
      <c r="AE3995">
        <f ca="1">IFERROR(VLOOKUP($B3995,OFFSET(Input!$A$1,0,MATCH(Index!AE$6&amp;" Index",Input!$1:$1,0)-1,10000,2),2,0),AE3994)</f>
        <v>11.27</v>
      </c>
      <c r="AF3995">
        <f t="shared" ca="1" si="1638"/>
        <v>12.51466666666667</v>
      </c>
      <c r="AG3995">
        <f t="shared" ca="1" si="1638"/>
        <v>12.579000000000001</v>
      </c>
      <c r="AH3995">
        <f t="shared" ca="1" si="1638"/>
        <v>12.973999999999997</v>
      </c>
      <c r="AI3995">
        <f t="shared" ca="1" si="1625"/>
        <v>12.973999999999997</v>
      </c>
      <c r="AK3995">
        <f t="shared" ca="1" si="1626"/>
        <v>1</v>
      </c>
      <c r="AL3995">
        <f t="shared" ca="1" si="1627"/>
        <v>-1</v>
      </c>
      <c r="AN3995" t="str">
        <f t="shared" ca="1" si="1637"/>
        <v>Not Down</v>
      </c>
      <c r="AO3995" t="str">
        <f t="shared" ca="1" si="1656"/>
        <v>Not Up</v>
      </c>
      <c r="AQ3995">
        <f t="shared" ca="1" si="1635"/>
        <v>1</v>
      </c>
      <c r="AR3995">
        <f t="shared" ca="1" si="1636"/>
        <v>0</v>
      </c>
      <c r="AT3995">
        <f t="shared" ca="1" si="1675"/>
        <v>1</v>
      </c>
      <c r="AU3995">
        <f t="shared" ca="1" si="1676"/>
        <v>0</v>
      </c>
      <c r="AW3995" s="34">
        <f t="shared" ca="1" si="1639"/>
        <v>1.9077555238303963E-2</v>
      </c>
      <c r="AX3995" s="34">
        <f t="shared" ca="1" si="1640"/>
        <v>1.9551585408042339E-2</v>
      </c>
      <c r="AY3995" s="18">
        <f t="shared" ca="1" si="1628"/>
        <v>1.9551585408042339E-2</v>
      </c>
      <c r="BA3995" s="6">
        <f t="shared" ca="1" si="1621"/>
        <v>1.5</v>
      </c>
      <c r="BB3995">
        <f t="shared" ca="1" si="1622"/>
        <v>1.5</v>
      </c>
      <c r="BC3995" t="str">
        <f t="shared" ca="1" si="1633"/>
        <v>HYG UP Equity</v>
      </c>
      <c r="BD3995" t="str">
        <f t="shared" ca="1" si="1634"/>
        <v>HYG UP Equity</v>
      </c>
      <c r="BF3995">
        <f t="shared" ca="1" si="1629"/>
        <v>1</v>
      </c>
      <c r="BG3995">
        <f t="shared" ca="1" si="1630"/>
        <v>0</v>
      </c>
      <c r="BI3995">
        <f t="shared" ca="1" si="1673"/>
        <v>1</v>
      </c>
      <c r="BJ3995">
        <f t="shared" ca="1" si="1674"/>
        <v>0</v>
      </c>
      <c r="BL3995">
        <f t="shared" ca="1" si="1677"/>
        <v>12.164331383760061</v>
      </c>
      <c r="BM3995">
        <f t="shared" ca="1" si="1678"/>
        <v>0</v>
      </c>
      <c r="BN3995" s="9">
        <f t="shared" ca="1" si="1665"/>
        <v>0.99999999999999989</v>
      </c>
      <c r="BO3995" s="9">
        <f t="shared" ca="1" si="1666"/>
        <v>0</v>
      </c>
      <c r="BP3995" s="9">
        <f t="shared" ca="1" si="1659"/>
        <v>0.99999999999999989</v>
      </c>
      <c r="BQ3995" s="9">
        <f t="shared" ca="1" si="1660"/>
        <v>0</v>
      </c>
      <c r="BR3995">
        <f t="shared" ca="1" si="1671"/>
        <v>1520.9320645245882</v>
      </c>
      <c r="BS3995">
        <f t="shared" ca="1" si="1663"/>
        <v>1.8615474112855246E-3</v>
      </c>
      <c r="BT3995">
        <f t="shared" ca="1" si="1664"/>
        <v>5.4166666666666664E-5</v>
      </c>
      <c r="BU3995">
        <f t="shared" ca="1" si="1667"/>
        <v>0</v>
      </c>
      <c r="BV3995">
        <f t="shared" ca="1" si="1668"/>
        <v>0</v>
      </c>
      <c r="BW3995" s="35">
        <f ca="1">IFERROR(VLOOKUP($B3995,OFFSET(Input!$A$1,0,MATCH(Index!BW$6&amp;" Index",Input!$1:$1,0)-1,10000,2),2,0)/100,BW3994)</f>
        <v>1.9100000000000002E-2</v>
      </c>
      <c r="BX3995">
        <f t="shared" ca="1" si="1648"/>
        <v>9.4004566458983294E-2</v>
      </c>
      <c r="BY3995">
        <f t="shared" ca="1" si="1649"/>
        <v>4.8207469978965793E-2</v>
      </c>
      <c r="BZ3995">
        <f t="shared" ca="1" si="1650"/>
        <v>-9.2076267659824684E-2</v>
      </c>
      <c r="CA3995">
        <f t="shared" ca="1" si="1651"/>
        <v>3.2306576739828627</v>
      </c>
      <c r="CB3995">
        <f t="shared" ca="1" si="1652"/>
        <v>0</v>
      </c>
      <c r="CC3995">
        <f t="shared" ca="1" si="1653"/>
        <v>2.9963693698850893</v>
      </c>
      <c r="CD3995">
        <f t="shared" ca="1" si="1654"/>
        <v>1159.9756488650642</v>
      </c>
      <c r="CE3995">
        <v>1159.9756488650501</v>
      </c>
      <c r="CF3995" t="b">
        <f t="shared" ca="1" si="1643"/>
        <v>1</v>
      </c>
    </row>
    <row r="3996" spans="2:84" x14ac:dyDescent="0.25">
      <c r="B3996" s="2">
        <v>43319</v>
      </c>
      <c r="C3996">
        <f t="shared" ca="1" si="1644"/>
        <v>0</v>
      </c>
      <c r="D3996">
        <f t="shared" ca="1" si="1645"/>
        <v>4</v>
      </c>
      <c r="E3996">
        <f ca="1">IF($B3996&lt;VLOOKUP(E$6&amp;" Equity",Param,4,0),"",IFERROR(VLOOKUP($B3996,OFFSET(Input!$A$1,0,MATCH(Index!E$6&amp;" Equity",Input!$1:$1,0)-1,10000,2),2,0),E3995))</f>
        <v>86.15</v>
      </c>
      <c r="F3996" s="33">
        <v>118.67</v>
      </c>
      <c r="H3996">
        <f ca="1">IFERROR(VLOOKUP($B3996,OFFSET(Input!$A$1,0,MATCH(Index!H$6,Input!$1:$1,0)-1,10000,2),2,0),0)</f>
        <v>0</v>
      </c>
      <c r="I3996">
        <f ca="1">IFERROR(VLOOKUP($B3996,OFFSET(Input!$A$1,0,MATCH(Index!I$6,Input!$1:$1,0)-1,10000,2),2,0),0)</f>
        <v>0</v>
      </c>
      <c r="K3996">
        <f t="shared" ca="1" si="1646"/>
        <v>125.09019387184678</v>
      </c>
      <c r="L3996" s="30">
        <f t="shared" ca="1" si="1647"/>
        <v>141.41958240562528</v>
      </c>
      <c r="N3996">
        <f t="shared" ca="1" si="1657"/>
        <v>4.6441426586477357E-4</v>
      </c>
      <c r="O3996">
        <f t="shared" ca="1" si="1658"/>
        <v>-5.2109716168068426E-3</v>
      </c>
      <c r="Q3996">
        <f t="shared" ca="1" si="1672"/>
        <v>1.849965112759307E-2</v>
      </c>
      <c r="R3996">
        <f t="shared" ca="1" si="1670"/>
        <v>6.5706391178427498E-2</v>
      </c>
      <c r="T3996">
        <f t="shared" ca="1" si="1623"/>
        <v>1.9979772072003812E-2</v>
      </c>
      <c r="U3996">
        <f t="shared" ca="1" si="1618"/>
        <v>8.6062894650095312E-2</v>
      </c>
      <c r="W3996">
        <f t="shared" ca="1" si="1619"/>
        <v>5.5832138539615515E-2</v>
      </c>
      <c r="X3996">
        <f t="shared" ca="1" si="1620"/>
        <v>-1.4831895736372837E-3</v>
      </c>
      <c r="Z3996">
        <f t="shared" ca="1" si="1655"/>
        <v>124.57194708592331</v>
      </c>
      <c r="AA3996">
        <f t="shared" ca="1" si="1655"/>
        <v>124.15791030033374</v>
      </c>
      <c r="AB3996">
        <f t="shared" ca="1" si="1655"/>
        <v>123.97244932736822</v>
      </c>
      <c r="AC3996">
        <f t="shared" ca="1" si="1632"/>
        <v>124.15791030033374</v>
      </c>
      <c r="AE3996">
        <f ca="1">IFERROR(VLOOKUP($B3996,OFFSET(Input!$A$1,0,MATCH(Index!AE$6&amp;" Index",Input!$1:$1,0)-1,10000,2),2,0),AE3995)</f>
        <v>10.93</v>
      </c>
      <c r="AF3996">
        <f t="shared" ca="1" si="1638"/>
        <v>12.439333333333334</v>
      </c>
      <c r="AG3996">
        <f t="shared" ca="1" si="1638"/>
        <v>12.493500000000001</v>
      </c>
      <c r="AH3996">
        <f t="shared" ca="1" si="1638"/>
        <v>12.787199999999995</v>
      </c>
      <c r="AI3996">
        <f t="shared" ca="1" si="1625"/>
        <v>12.787199999999995</v>
      </c>
      <c r="AK3996">
        <f t="shared" ca="1" si="1626"/>
        <v>1</v>
      </c>
      <c r="AL3996">
        <f t="shared" ca="1" si="1627"/>
        <v>-1</v>
      </c>
      <c r="AN3996" t="str">
        <f t="shared" ca="1" si="1637"/>
        <v>Not Down</v>
      </c>
      <c r="AO3996" t="str">
        <f t="shared" ca="1" si="1656"/>
        <v>Not Up</v>
      </c>
      <c r="AQ3996">
        <f t="shared" ca="1" si="1635"/>
        <v>1</v>
      </c>
      <c r="AR3996">
        <f t="shared" ca="1" si="1636"/>
        <v>0</v>
      </c>
      <c r="AT3996">
        <f t="shared" ca="1" si="1675"/>
        <v>1</v>
      </c>
      <c r="AU3996">
        <f t="shared" ca="1" si="1676"/>
        <v>0</v>
      </c>
      <c r="AW3996" s="34">
        <f t="shared" ca="1" si="1639"/>
        <v>2.1166553362483319E-2</v>
      </c>
      <c r="AX3996" s="34">
        <f t="shared" ca="1" si="1640"/>
        <v>1.9915978968819692E-2</v>
      </c>
      <c r="AY3996" s="18">
        <f t="shared" ca="1" si="1628"/>
        <v>2.1166553362483319E-2</v>
      </c>
      <c r="BA3996" s="6">
        <f t="shared" ca="1" si="1621"/>
        <v>1.5</v>
      </c>
      <c r="BB3996">
        <f t="shared" ca="1" si="1622"/>
        <v>1.5</v>
      </c>
      <c r="BC3996" t="str">
        <f t="shared" ca="1" si="1633"/>
        <v>HYG UP Equity</v>
      </c>
      <c r="BD3996" t="str">
        <f t="shared" ca="1" si="1634"/>
        <v>HYG UP Equity</v>
      </c>
      <c r="BF3996">
        <f t="shared" ca="1" si="1629"/>
        <v>1</v>
      </c>
      <c r="BG3996">
        <f t="shared" ca="1" si="1630"/>
        <v>0</v>
      </c>
      <c r="BI3996">
        <f t="shared" ca="1" si="1673"/>
        <v>1</v>
      </c>
      <c r="BJ3996">
        <f t="shared" ca="1" si="1674"/>
        <v>0</v>
      </c>
      <c r="BL3996">
        <f t="shared" ca="1" si="1677"/>
        <v>12.164331383760061</v>
      </c>
      <c r="BM3996">
        <f t="shared" ca="1" si="1678"/>
        <v>0</v>
      </c>
      <c r="BN3996" s="9">
        <f t="shared" ca="1" si="1665"/>
        <v>1</v>
      </c>
      <c r="BO3996" s="9">
        <f t="shared" ca="1" si="1666"/>
        <v>0</v>
      </c>
      <c r="BP3996" s="9">
        <f t="shared" ca="1" si="1659"/>
        <v>1</v>
      </c>
      <c r="BQ3996" s="9">
        <f t="shared" ca="1" si="1660"/>
        <v>0</v>
      </c>
      <c r="BR3996">
        <f t="shared" ca="1" si="1671"/>
        <v>1521.6385711159362</v>
      </c>
      <c r="BS3996">
        <f t="shared" ca="1" si="1663"/>
        <v>4.6452212286607342E-4</v>
      </c>
      <c r="BT3996">
        <f t="shared" ca="1" si="1664"/>
        <v>1.8055555555555558E-5</v>
      </c>
      <c r="BU3996">
        <f t="shared" ca="1" si="1667"/>
        <v>0</v>
      </c>
      <c r="BV3996">
        <f t="shared" ca="1" si="1668"/>
        <v>0</v>
      </c>
      <c r="BW3996" s="35">
        <f ca="1">IFERROR(VLOOKUP($B3996,OFFSET(Input!$A$1,0,MATCH(Index!BW$6&amp;" Index",Input!$1:$1,0)-1,10000,2),2,0)/100,BW3995)</f>
        <v>1.9100000000000002E-2</v>
      </c>
      <c r="BX3996">
        <f t="shared" ca="1" si="1648"/>
        <v>3.1416007156762162E-2</v>
      </c>
      <c r="BY3996">
        <f t="shared" ca="1" si="1649"/>
        <v>1.611077290090367E-2</v>
      </c>
      <c r="BZ3996">
        <f t="shared" ca="1" si="1650"/>
        <v>-3.0771576240726014E-2</v>
      </c>
      <c r="CA3996">
        <f t="shared" ca="1" si="1651"/>
        <v>0.8082515263256258</v>
      </c>
      <c r="CB3996">
        <f t="shared" ca="1" si="1652"/>
        <v>0</v>
      </c>
      <c r="CC3996">
        <f t="shared" ca="1" si="1653"/>
        <v>0.72995317002723392</v>
      </c>
      <c r="CD3996">
        <f t="shared" ca="1" si="1654"/>
        <v>1160.7056020350915</v>
      </c>
      <c r="CE3996">
        <v>1160.7056020350699</v>
      </c>
      <c r="CF3996" t="b">
        <f t="shared" ca="1" si="1643"/>
        <v>1</v>
      </c>
    </row>
    <row r="3997" spans="2:84" x14ac:dyDescent="0.25">
      <c r="B3997" s="2">
        <v>43320</v>
      </c>
      <c r="C3997">
        <f t="shared" ca="1" si="1644"/>
        <v>0</v>
      </c>
      <c r="D3997">
        <f t="shared" ca="1" si="1645"/>
        <v>5</v>
      </c>
      <c r="E3997">
        <f ca="1">IF($B3997&lt;VLOOKUP(E$6&amp;" Equity",Param,4,0),"",IFERROR(VLOOKUP($B3997,OFFSET(Input!$A$1,0,MATCH(Index!E$6&amp;" Equity",Input!$1:$1,0)-1,10000,2),2,0),E3996))</f>
        <v>86.1</v>
      </c>
      <c r="F3997" s="33">
        <v>118.79</v>
      </c>
      <c r="H3997">
        <f ca="1">IFERROR(VLOOKUP($B3997,OFFSET(Input!$A$1,0,MATCH(Index!H$6,Input!$1:$1,0)-1,10000,2),2,0),0)</f>
        <v>0</v>
      </c>
      <c r="I3997">
        <f ca="1">IFERROR(VLOOKUP($B3997,OFFSET(Input!$A$1,0,MATCH(Index!I$6,Input!$1:$1,0)-1,10000,2),2,0),0)</f>
        <v>0</v>
      </c>
      <c r="K3997">
        <f t="shared" ca="1" si="1646"/>
        <v>125.01759364325022</v>
      </c>
      <c r="L3997" s="30">
        <f t="shared" ca="1" si="1647"/>
        <v>141.56258695512113</v>
      </c>
      <c r="N3997">
        <f t="shared" ca="1" si="1657"/>
        <v>-5.8055154025359078E-4</v>
      </c>
      <c r="O3997">
        <f t="shared" ca="1" si="1658"/>
        <v>1.0106966244005026E-3</v>
      </c>
      <c r="Q3997">
        <f t="shared" ca="1" si="1672"/>
        <v>1.6223435244417338E-2</v>
      </c>
      <c r="R3997">
        <f t="shared" ca="1" si="1670"/>
        <v>6.5417563165250117E-2</v>
      </c>
      <c r="T3997">
        <f t="shared" ca="1" si="1623"/>
        <v>1.9345391805019239E-2</v>
      </c>
      <c r="U3997">
        <f t="shared" ca="1" si="1618"/>
        <v>8.5048551267427497E-2</v>
      </c>
      <c r="W3997">
        <f t="shared" ca="1" si="1619"/>
        <v>0.12032484010224513</v>
      </c>
      <c r="X3997">
        <f t="shared" ca="1" si="1620"/>
        <v>3.8796489894713987E-2</v>
      </c>
      <c r="Z3997">
        <f t="shared" ca="1" si="1655"/>
        <v>124.64972728154048</v>
      </c>
      <c r="AA3997">
        <f t="shared" ca="1" si="1655"/>
        <v>124.23945225261423</v>
      </c>
      <c r="AB3997">
        <f t="shared" ca="1" si="1655"/>
        <v>124.06949105184964</v>
      </c>
      <c r="AC3997">
        <f t="shared" ca="1" si="1632"/>
        <v>124.23945225261423</v>
      </c>
      <c r="AE3997">
        <f ca="1">IFERROR(VLOOKUP($B3997,OFFSET(Input!$A$1,0,MATCH(Index!AE$6&amp;" Index",Input!$1:$1,0)-1,10000,2),2,0),AE3996)</f>
        <v>10.85</v>
      </c>
      <c r="AF3997">
        <f t="shared" ca="1" si="1638"/>
        <v>12.356000000000002</v>
      </c>
      <c r="AG3997">
        <f t="shared" ca="1" si="1638"/>
        <v>12.354500000000002</v>
      </c>
      <c r="AH3997">
        <f t="shared" ca="1" si="1638"/>
        <v>12.5756</v>
      </c>
      <c r="AI3997">
        <f t="shared" ca="1" si="1625"/>
        <v>12.5756</v>
      </c>
      <c r="AK3997">
        <f t="shared" ca="1" si="1626"/>
        <v>1</v>
      </c>
      <c r="AL3997">
        <f t="shared" ca="1" si="1627"/>
        <v>-1</v>
      </c>
      <c r="AN3997" t="str">
        <f t="shared" ca="1" si="1637"/>
        <v>Not Down</v>
      </c>
      <c r="AO3997" t="str">
        <f t="shared" ca="1" si="1656"/>
        <v>Not Up</v>
      </c>
      <c r="AQ3997">
        <f t="shared" ca="1" si="1635"/>
        <v>1</v>
      </c>
      <c r="AR3997">
        <f t="shared" ca="1" si="1636"/>
        <v>0</v>
      </c>
      <c r="AT3997">
        <f t="shared" ca="1" si="1675"/>
        <v>1</v>
      </c>
      <c r="AU3997">
        <f t="shared" ca="1" si="1676"/>
        <v>0</v>
      </c>
      <c r="AW3997" s="34">
        <f t="shared" ca="1" si="1639"/>
        <v>1.849965112759307E-2</v>
      </c>
      <c r="AX3997" s="34">
        <f t="shared" ca="1" si="1640"/>
        <v>1.9979772072003812E-2</v>
      </c>
      <c r="AY3997" s="18">
        <f t="shared" ca="1" si="1628"/>
        <v>1.9979772072003812E-2</v>
      </c>
      <c r="BA3997" s="6">
        <f t="shared" ca="1" si="1621"/>
        <v>1.5</v>
      </c>
      <c r="BB3997">
        <f t="shared" ca="1" si="1622"/>
        <v>1.5</v>
      </c>
      <c r="BC3997" t="str">
        <f t="shared" ca="1" si="1633"/>
        <v>HYG UP Equity</v>
      </c>
      <c r="BD3997" t="str">
        <f t="shared" ca="1" si="1634"/>
        <v>HYG UP Equity</v>
      </c>
      <c r="BF3997">
        <f t="shared" ca="1" si="1629"/>
        <v>1</v>
      </c>
      <c r="BG3997">
        <f t="shared" ca="1" si="1630"/>
        <v>0</v>
      </c>
      <c r="BI3997">
        <f t="shared" ca="1" si="1673"/>
        <v>1</v>
      </c>
      <c r="BJ3997">
        <f t="shared" ca="1" si="1674"/>
        <v>0</v>
      </c>
      <c r="BL3997">
        <f t="shared" ca="1" si="1677"/>
        <v>12.164331383760061</v>
      </c>
      <c r="BM3997">
        <f t="shared" ca="1" si="1678"/>
        <v>0</v>
      </c>
      <c r="BN3997" s="9">
        <f t="shared" ca="1" si="1665"/>
        <v>1</v>
      </c>
      <c r="BO3997" s="9">
        <f t="shared" ca="1" si="1666"/>
        <v>0</v>
      </c>
      <c r="BP3997" s="9">
        <f t="shared" ca="1" si="1659"/>
        <v>1</v>
      </c>
      <c r="BQ3997" s="9">
        <f t="shared" ca="1" si="1660"/>
        <v>0</v>
      </c>
      <c r="BR3997">
        <f t="shared" ca="1" si="1671"/>
        <v>1520.7554378767509</v>
      </c>
      <c r="BS3997">
        <f t="shared" ca="1" si="1663"/>
        <v>-5.8038305281504776E-4</v>
      </c>
      <c r="BT3997">
        <f t="shared" ca="1" si="1664"/>
        <v>1.8055555555555558E-5</v>
      </c>
      <c r="BU3997">
        <f t="shared" ca="1" si="1667"/>
        <v>0</v>
      </c>
      <c r="BV3997">
        <f t="shared" ca="1" si="1668"/>
        <v>0</v>
      </c>
      <c r="BW3997" s="35">
        <f ca="1">IFERROR(VLOOKUP($B3997,OFFSET(Input!$A$1,0,MATCH(Index!BW$6&amp;" Index",Input!$1:$1,0)-1,10000,2),2,0)/100,BW3996)</f>
        <v>1.9100000000000002E-2</v>
      </c>
      <c r="BX3997">
        <f t="shared" ca="1" si="1648"/>
        <v>3.1435776721783736E-2</v>
      </c>
      <c r="BY3997">
        <f t="shared" ca="1" si="1649"/>
        <v>1.6120911139376273E-2</v>
      </c>
      <c r="BZ3997">
        <f t="shared" ca="1" si="1650"/>
        <v>-3.0790940276208684E-2</v>
      </c>
      <c r="CA3997">
        <f t="shared" ca="1" si="1651"/>
        <v>-1.0104807910929814</v>
      </c>
      <c r="CB3997">
        <f t="shared" ca="1" si="1652"/>
        <v>0</v>
      </c>
      <c r="CC3997">
        <f t="shared" ca="1" si="1653"/>
        <v>-1.0888284192303501</v>
      </c>
      <c r="CD3997">
        <f t="shared" ca="1" si="1654"/>
        <v>1159.6167736158611</v>
      </c>
      <c r="CE3997">
        <v>1159.61677361584</v>
      </c>
      <c r="CF3997" t="b">
        <f t="shared" ca="1" si="1643"/>
        <v>1</v>
      </c>
    </row>
    <row r="3998" spans="2:84" x14ac:dyDescent="0.25">
      <c r="B3998" s="2">
        <v>43321</v>
      </c>
      <c r="C3998">
        <f t="shared" ca="1" si="1644"/>
        <v>0</v>
      </c>
      <c r="D3998">
        <f t="shared" ca="1" si="1645"/>
        <v>0</v>
      </c>
      <c r="E3998">
        <f ca="1">IF($B3998&lt;VLOOKUP(E$6&amp;" Equity",Param,4,0),"",IFERROR(VLOOKUP($B3998,OFFSET(Input!$A$1,0,MATCH(Index!E$6&amp;" Equity",Input!$1:$1,0)-1,10000,2),2,0),E3997))</f>
        <v>86.04</v>
      </c>
      <c r="F3998" s="33">
        <v>119.79</v>
      </c>
      <c r="H3998">
        <f ca="1">IFERROR(VLOOKUP($B3998,OFFSET(Input!$A$1,0,MATCH(Index!H$6,Input!$1:$1,0)-1,10000,2),2,0),0)</f>
        <v>0</v>
      </c>
      <c r="I3998">
        <f ca="1">IFERROR(VLOOKUP($B3998,OFFSET(Input!$A$1,0,MATCH(Index!I$6,Input!$1:$1,0)-1,10000,2),2,0),0)</f>
        <v>0</v>
      </c>
      <c r="K3998">
        <f t="shared" ca="1" si="1646"/>
        <v>124.93047336893439</v>
      </c>
      <c r="L3998" s="30">
        <f t="shared" ca="1" si="1647"/>
        <v>142.75429153425341</v>
      </c>
      <c r="N3998">
        <f t="shared" ca="1" si="1657"/>
        <v>-6.971070341557212E-4</v>
      </c>
      <c r="O3998">
        <f t="shared" ca="1" si="1658"/>
        <v>8.3829814417914969E-3</v>
      </c>
      <c r="Q3998">
        <f t="shared" ca="1" si="1672"/>
        <v>1.6586282219039294E-2</v>
      </c>
      <c r="R3998">
        <f t="shared" ca="1" si="1670"/>
        <v>7.7180469842819996E-2</v>
      </c>
      <c r="T3998">
        <f t="shared" ca="1" si="1623"/>
        <v>1.5957523826485843E-2</v>
      </c>
      <c r="U3998">
        <f t="shared" ref="U3998:U4047" ca="1" si="1679">SQRT(SUMPRODUCT(OFFSET(O3998,0,0,-U$5,1),OFFSET(O3998,0,0,-U$5,1))*252/U$5)</f>
        <v>9.0103435850040742E-2</v>
      </c>
      <c r="W3998">
        <f t="shared" ref="W3998:W4035" ca="1" si="1680">(SUMPRODUCT(OFFSET(N3998,0,0,-W$5,1),OFFSET(O3998,0,0,-W$5,1))*252/W$5)/(Q3998*R3998)</f>
        <v>-1.0869328817790829E-2</v>
      </c>
      <c r="X3998">
        <f t="shared" ref="X3998:X4035" ca="1" si="1681">(SUMPRODUCT(OFFSET(N3998,0,0,-X$5,1),OFFSET(O3998,0,0,-X$5,1))*252/X$5)/(T3998*U3998)</f>
        <v>-4.5549451830117276E-3</v>
      </c>
      <c r="Z3998">
        <f t="shared" ca="1" si="1655"/>
        <v>124.71734962415078</v>
      </c>
      <c r="AA3998">
        <f t="shared" ca="1" si="1655"/>
        <v>124.29711954591212</v>
      </c>
      <c r="AB3998">
        <f t="shared" ca="1" si="1655"/>
        <v>124.14454139799433</v>
      </c>
      <c r="AC3998">
        <f t="shared" ca="1" si="1632"/>
        <v>124.29711954591212</v>
      </c>
      <c r="AE3998">
        <f ca="1">IFERROR(VLOOKUP($B3998,OFFSET(Input!$A$1,0,MATCH(Index!AE$6&amp;" Index",Input!$1:$1,0)-1,10000,2),2,0),AE3997)</f>
        <v>11.27</v>
      </c>
      <c r="AF3998">
        <f t="shared" ca="1" si="1638"/>
        <v>12.249333333333336</v>
      </c>
      <c r="AG3998">
        <f t="shared" ca="1" si="1638"/>
        <v>12.289</v>
      </c>
      <c r="AH3998">
        <f t="shared" ca="1" si="1638"/>
        <v>12.4276</v>
      </c>
      <c r="AI3998">
        <f t="shared" ca="1" si="1625"/>
        <v>12.4276</v>
      </c>
      <c r="AK3998">
        <f t="shared" ca="1" si="1626"/>
        <v>1</v>
      </c>
      <c r="AL3998">
        <f t="shared" ca="1" si="1627"/>
        <v>-1</v>
      </c>
      <c r="AN3998" t="str">
        <f t="shared" ca="1" si="1637"/>
        <v>Not Down</v>
      </c>
      <c r="AO3998" t="str">
        <f t="shared" ca="1" si="1656"/>
        <v>Not Up</v>
      </c>
      <c r="AQ3998">
        <f t="shared" ca="1" si="1635"/>
        <v>1</v>
      </c>
      <c r="AR3998">
        <f t="shared" ca="1" si="1636"/>
        <v>0</v>
      </c>
      <c r="AT3998">
        <f t="shared" ca="1" si="1675"/>
        <v>1</v>
      </c>
      <c r="AU3998">
        <f t="shared" ca="1" si="1676"/>
        <v>0</v>
      </c>
      <c r="AW3998" s="34">
        <f t="shared" ca="1" si="1639"/>
        <v>1.6223435244417338E-2</v>
      </c>
      <c r="AX3998" s="34">
        <f t="shared" ca="1" si="1640"/>
        <v>1.9345391805019239E-2</v>
      </c>
      <c r="AY3998" s="18">
        <f t="shared" ca="1" si="1628"/>
        <v>1.9345391805019239E-2</v>
      </c>
      <c r="BA3998" s="6">
        <f t="shared" ref="BA3998:BA4036" ca="1" si="1682">MAX(0,MIN(150%,VT/AY3998))</f>
        <v>1.5</v>
      </c>
      <c r="BB3998">
        <f t="shared" ref="BB3998:BB4035" ca="1" si="1683">IF($D3998&lt;&gt;0,BA3998,IF(AND(AY3998*BB3997&gt;4.5%,AY3998*BB3997&lt;5.5%),BB3997,BA3998))</f>
        <v>1.5</v>
      </c>
      <c r="BC3998" t="str">
        <f t="shared" ca="1" si="1633"/>
        <v>HYG UP Equity</v>
      </c>
      <c r="BD3998" t="str">
        <f t="shared" ca="1" si="1634"/>
        <v>HYG UP Equity</v>
      </c>
      <c r="BF3998">
        <f t="shared" ca="1" si="1629"/>
        <v>1</v>
      </c>
      <c r="BG3998">
        <f t="shared" ca="1" si="1630"/>
        <v>0</v>
      </c>
      <c r="BI3998">
        <f t="shared" ca="1" si="1673"/>
        <v>1</v>
      </c>
      <c r="BJ3998">
        <f t="shared" ca="1" si="1674"/>
        <v>0</v>
      </c>
      <c r="BL3998">
        <f t="shared" ca="1" si="1677"/>
        <v>12.164331383760061</v>
      </c>
      <c r="BM3998">
        <f t="shared" ca="1" si="1678"/>
        <v>0</v>
      </c>
      <c r="BN3998" s="9">
        <f t="shared" ca="1" si="1665"/>
        <v>0.99999999999999989</v>
      </c>
      <c r="BO3998" s="9">
        <f t="shared" ca="1" si="1666"/>
        <v>0</v>
      </c>
      <c r="BP3998" s="9">
        <f t="shared" ca="1" si="1659"/>
        <v>0.99999999999999989</v>
      </c>
      <c r="BQ3998" s="9">
        <f t="shared" ca="1" si="1660"/>
        <v>0</v>
      </c>
      <c r="BR3998">
        <f t="shared" ca="1" si="1671"/>
        <v>1519.6956779897291</v>
      </c>
      <c r="BS3998">
        <f t="shared" ca="1" si="1663"/>
        <v>-6.9686411149805227E-4</v>
      </c>
      <c r="BT3998">
        <f t="shared" ca="1" si="1664"/>
        <v>1.8055555555555555E-5</v>
      </c>
      <c r="BU3998">
        <f t="shared" ca="1" si="1667"/>
        <v>0</v>
      </c>
      <c r="BV3998">
        <f t="shared" ca="1" si="1668"/>
        <v>0</v>
      </c>
      <c r="BW3998" s="35">
        <f ca="1">IFERROR(VLOOKUP($B3998,OFFSET(Input!$A$1,0,MATCH(Index!BW$6&amp;" Index",Input!$1:$1,0)-1,10000,2),2,0)/100,BW3997)</f>
        <v>1.9100000000000002E-2</v>
      </c>
      <c r="BX3998">
        <f t="shared" ca="1" si="1648"/>
        <v>3.1406287618762907E-2</v>
      </c>
      <c r="BY3998">
        <f t="shared" ca="1" si="1649"/>
        <v>1.6105788522442516E-2</v>
      </c>
      <c r="BZ3998">
        <f t="shared" ca="1" si="1650"/>
        <v>-3.076205607786521E-2</v>
      </c>
      <c r="CA3998">
        <f t="shared" ca="1" si="1651"/>
        <v>-1.2121429689360825</v>
      </c>
      <c r="CB3998">
        <f t="shared" ca="1" si="1652"/>
        <v>0</v>
      </c>
      <c r="CC3998">
        <f t="shared" ca="1" si="1653"/>
        <v>-1.2904171011551531</v>
      </c>
      <c r="CD3998">
        <f t="shared" ca="1" si="1654"/>
        <v>1158.326356514706</v>
      </c>
      <c r="CE3998">
        <v>1158.3263565146899</v>
      </c>
      <c r="CF3998" t="b">
        <f t="shared" ca="1" si="1643"/>
        <v>1</v>
      </c>
    </row>
    <row r="3999" spans="2:84" x14ac:dyDescent="0.25">
      <c r="B3999" s="2">
        <v>43322</v>
      </c>
      <c r="C3999">
        <f t="shared" ca="1" si="1644"/>
        <v>0</v>
      </c>
      <c r="D3999">
        <f t="shared" ca="1" si="1645"/>
        <v>0</v>
      </c>
      <c r="E3999">
        <f ca="1">IF($B3999&lt;VLOOKUP(E$6&amp;" Equity",Param,4,0),"",IFERROR(VLOOKUP($B3999,OFFSET(Input!$A$1,0,MATCH(Index!E$6&amp;" Equity",Input!$1:$1,0)-1,10000,2),2,0),E3998))</f>
        <v>85.89</v>
      </c>
      <c r="F3999" s="33">
        <v>120.66</v>
      </c>
      <c r="H3999">
        <f ca="1">IFERROR(VLOOKUP($B3999,OFFSET(Input!$A$1,0,MATCH(Index!H$6,Input!$1:$1,0)-1,10000,2),2,0),0)</f>
        <v>0</v>
      </c>
      <c r="I3999">
        <f ca="1">IFERROR(VLOOKUP($B3999,OFFSET(Input!$A$1,0,MATCH(Index!I$6,Input!$1:$1,0)-1,10000,2),2,0),0)</f>
        <v>0</v>
      </c>
      <c r="K3999">
        <f t="shared" ca="1" si="1646"/>
        <v>124.71267268314475</v>
      </c>
      <c r="L3999" s="30">
        <f t="shared" ca="1" si="1647"/>
        <v>143.79107451809847</v>
      </c>
      <c r="N3999">
        <f t="shared" ca="1" si="1657"/>
        <v>-1.7448966213959448E-3</v>
      </c>
      <c r="O3999">
        <f t="shared" ca="1" si="1658"/>
        <v>7.2364632693760157E-3</v>
      </c>
      <c r="Q3999">
        <f t="shared" ca="1" si="1672"/>
        <v>1.8675074781108397E-2</v>
      </c>
      <c r="R3999">
        <f t="shared" ca="1" si="1670"/>
        <v>8.4886427099058859E-2</v>
      </c>
      <c r="T3999">
        <f t="shared" ref="T3999:T4047" ca="1" si="1684">SQRT(SUMPRODUCT(OFFSET(N3999,0,0,-T$5,1),OFFSET(N3999,0,0,-T$5,1))*252/T$5)</f>
        <v>1.7117398629370836E-2</v>
      </c>
      <c r="U3999">
        <f t="shared" ca="1" si="1679"/>
        <v>9.3262215809564911E-2</v>
      </c>
      <c r="W3999">
        <f t="shared" ca="1" si="1680"/>
        <v>-0.20019994051896337</v>
      </c>
      <c r="X3999">
        <f t="shared" ca="1" si="1681"/>
        <v>-0.10376299255032601</v>
      </c>
      <c r="Z3999">
        <f t="shared" ca="1" si="1655"/>
        <v>124.76752937490808</v>
      </c>
      <c r="AA3999">
        <f t="shared" ca="1" si="1655"/>
        <v>124.34389680492055</v>
      </c>
      <c r="AB3999">
        <f t="shared" ca="1" si="1655"/>
        <v>124.19815645164461</v>
      </c>
      <c r="AC3999">
        <f t="shared" ca="1" si="1632"/>
        <v>124.34389680492055</v>
      </c>
      <c r="AE3999">
        <f ca="1">IFERROR(VLOOKUP($B3999,OFFSET(Input!$A$1,0,MATCH(Index!AE$6&amp;" Index",Input!$1:$1,0)-1,10000,2),2,0),AE3998)</f>
        <v>13.16</v>
      </c>
      <c r="AF3999">
        <f t="shared" ref="AF3999:AH4036" ca="1" si="1685">AVERAGE(OFFSET($AE3999,0,0,-AF$5,1))</f>
        <v>12.269333333333334</v>
      </c>
      <c r="AG3999">
        <f t="shared" ca="1" si="1685"/>
        <v>12.338000000000003</v>
      </c>
      <c r="AH3999">
        <f t="shared" ca="1" si="1685"/>
        <v>12.4192</v>
      </c>
      <c r="AI3999">
        <f t="shared" ref="AI3999:AI4036" ca="1" si="1686">MAX(AH3999,AG3999)</f>
        <v>12.4192</v>
      </c>
      <c r="AK3999">
        <f t="shared" ref="AK3999:AK4036" ca="1" si="1687">IF(Z3999&gt;AC3999,1,-1)</f>
        <v>1</v>
      </c>
      <c r="AL3999">
        <f t="shared" ref="AL3999:AL4036" ca="1" si="1688">IF(AF3999&gt;AI3999,1,-1)</f>
        <v>-1</v>
      </c>
      <c r="AN3999" t="str">
        <f t="shared" ca="1" si="1637"/>
        <v>Not Down</v>
      </c>
      <c r="AO3999" t="str">
        <f t="shared" ca="1" si="1656"/>
        <v>Not Up</v>
      </c>
      <c r="AQ3999">
        <f t="shared" ca="1" si="1635"/>
        <v>1</v>
      </c>
      <c r="AR3999">
        <f t="shared" ca="1" si="1636"/>
        <v>0</v>
      </c>
      <c r="AT3999">
        <f t="shared" ca="1" si="1675"/>
        <v>1</v>
      </c>
      <c r="AU3999">
        <f t="shared" ca="1" si="1676"/>
        <v>0</v>
      </c>
      <c r="AW3999" s="34">
        <f t="shared" ca="1" si="1639"/>
        <v>1.6586282219039294E-2</v>
      </c>
      <c r="AX3999" s="34">
        <f t="shared" ca="1" si="1640"/>
        <v>1.5957523826485843E-2</v>
      </c>
      <c r="AY3999" s="18">
        <f t="shared" ref="AY3999:AY4036" ca="1" si="1689">MAX(AW3999,AX3999)</f>
        <v>1.6586282219039294E-2</v>
      </c>
      <c r="BA3999" s="6">
        <f t="shared" ca="1" si="1682"/>
        <v>1.5</v>
      </c>
      <c r="BB3999">
        <f t="shared" ca="1" si="1683"/>
        <v>1.5</v>
      </c>
      <c r="BC3999" t="str">
        <f t="shared" ca="1" si="1633"/>
        <v>HYG UP Equity</v>
      </c>
      <c r="BD3999" t="str">
        <f t="shared" ca="1" si="1634"/>
        <v>HYG UP Equity</v>
      </c>
      <c r="BF3999">
        <f t="shared" ca="1" si="1629"/>
        <v>1</v>
      </c>
      <c r="BG3999">
        <f t="shared" ca="1" si="1630"/>
        <v>0</v>
      </c>
      <c r="BI3999">
        <f t="shared" ca="1" si="1673"/>
        <v>1</v>
      </c>
      <c r="BJ3999">
        <f t="shared" ca="1" si="1674"/>
        <v>0</v>
      </c>
      <c r="BL3999">
        <f t="shared" ca="1" si="1677"/>
        <v>12.164331383760061</v>
      </c>
      <c r="BM3999">
        <f t="shared" ca="1" si="1678"/>
        <v>0</v>
      </c>
      <c r="BN3999" s="9">
        <f t="shared" ca="1" si="1665"/>
        <v>1</v>
      </c>
      <c r="BO3999" s="9">
        <f t="shared" ca="1" si="1666"/>
        <v>0</v>
      </c>
      <c r="BP3999" s="9">
        <f t="shared" ca="1" si="1659"/>
        <v>1</v>
      </c>
      <c r="BQ3999" s="9">
        <f t="shared" ca="1" si="1660"/>
        <v>0</v>
      </c>
      <c r="BR3999">
        <f t="shared" ca="1" si="1671"/>
        <v>1517.0462782721736</v>
      </c>
      <c r="BS3999">
        <f t="shared" ca="1" si="1663"/>
        <v>-1.7433751743376469E-3</v>
      </c>
      <c r="BT3999">
        <f t="shared" ca="1" si="1664"/>
        <v>1.8055555555555558E-5</v>
      </c>
      <c r="BU3999">
        <f t="shared" ca="1" si="1667"/>
        <v>0</v>
      </c>
      <c r="BV3999">
        <f t="shared" ca="1" si="1668"/>
        <v>0</v>
      </c>
      <c r="BW3999" s="35">
        <f ca="1">IFERROR(VLOOKUP($B3999,OFFSET(Input!$A$1,0,MATCH(Index!BW$6&amp;" Index",Input!$1:$1,0)-1,10000,2),2,0)/100,BW3998)</f>
        <v>1.9100000000000002E-2</v>
      </c>
      <c r="BX3999">
        <f t="shared" ca="1" si="1648"/>
        <v>3.1371338822273297E-2</v>
      </c>
      <c r="BY3999">
        <f t="shared" ca="1" si="1649"/>
        <v>1.6087866062704251E-2</v>
      </c>
      <c r="BZ3999">
        <f t="shared" ca="1" si="1650"/>
        <v>-3.0727824179765124E-2</v>
      </c>
      <c r="CA3999">
        <f t="shared" ca="1" si="1651"/>
        <v>-3.029096120593076</v>
      </c>
      <c r="CB3999">
        <f t="shared" ca="1" si="1652"/>
        <v>0</v>
      </c>
      <c r="CC3999">
        <f t="shared" ca="1" si="1653"/>
        <v>-3.1072831496578188</v>
      </c>
      <c r="CD3999">
        <f t="shared" ca="1" si="1654"/>
        <v>1155.2190733650482</v>
      </c>
      <c r="CE3999">
        <v>1155.21907336503</v>
      </c>
      <c r="CF3999" t="b">
        <f t="shared" ca="1" si="1643"/>
        <v>1</v>
      </c>
    </row>
    <row r="4000" spans="2:84" x14ac:dyDescent="0.25">
      <c r="B4000" s="2">
        <v>43325</v>
      </c>
      <c r="C4000">
        <f t="shared" ca="1" si="1644"/>
        <v>0</v>
      </c>
      <c r="D4000">
        <f t="shared" ca="1" si="1645"/>
        <v>0</v>
      </c>
      <c r="E4000">
        <f ca="1">IF($B4000&lt;VLOOKUP(E$6&amp;" Equity",Param,4,0),"",IFERROR(VLOOKUP($B4000,OFFSET(Input!$A$1,0,MATCH(Index!E$6&amp;" Equity",Input!$1:$1,0)-1,10000,2),2,0),E3999))</f>
        <v>85.83</v>
      </c>
      <c r="F4000" s="33">
        <v>120.41</v>
      </c>
      <c r="H4000">
        <f ca="1">IFERROR(VLOOKUP($B4000,OFFSET(Input!$A$1,0,MATCH(Index!H$6,Input!$1:$1,0)-1,10000,2),2,0),0)</f>
        <v>0</v>
      </c>
      <c r="I4000">
        <f ca="1">IFERROR(VLOOKUP($B4000,OFFSET(Input!$A$1,0,MATCH(Index!I$6,Input!$1:$1,0)-1,10000,2),2,0),0)</f>
        <v>0</v>
      </c>
      <c r="K4000">
        <f t="shared" ca="1" si="1646"/>
        <v>124.6255524088289</v>
      </c>
      <c r="L4000" s="30">
        <f t="shared" ca="1" si="1647"/>
        <v>143.49314837331539</v>
      </c>
      <c r="N4000">
        <f t="shared" ca="1" si="1657"/>
        <v>-6.9881204800479441E-4</v>
      </c>
      <c r="O4000">
        <f t="shared" ca="1" si="1658"/>
        <v>-2.0740871084881265E-3</v>
      </c>
      <c r="Q4000">
        <f t="shared" ca="1" si="1672"/>
        <v>1.8920694083439923E-2</v>
      </c>
      <c r="R4000">
        <f t="shared" ca="1" si="1670"/>
        <v>8.3763054191316591E-2</v>
      </c>
      <c r="T4000">
        <f t="shared" ca="1" si="1684"/>
        <v>1.7116220578192388E-2</v>
      </c>
      <c r="U4000">
        <f t="shared" ca="1" si="1679"/>
        <v>9.2377083543891542E-2</v>
      </c>
      <c r="W4000">
        <f t="shared" ca="1" si="1680"/>
        <v>-0.15811874396070813</v>
      </c>
      <c r="X4000">
        <f t="shared" ca="1" si="1681"/>
        <v>-0.11648110708693128</v>
      </c>
      <c r="Z4000">
        <f t="shared" ca="1" si="1655"/>
        <v>124.80465962150784</v>
      </c>
      <c r="AA4000">
        <f t="shared" ca="1" si="1655"/>
        <v>124.3906555269391</v>
      </c>
      <c r="AB4000">
        <f t="shared" ca="1" si="1655"/>
        <v>124.24076840133058</v>
      </c>
      <c r="AC4000">
        <f t="shared" ca="1" si="1632"/>
        <v>124.3906555269391</v>
      </c>
      <c r="AE4000">
        <f ca="1">IFERROR(VLOOKUP($B4000,OFFSET(Input!$A$1,0,MATCH(Index!AE$6&amp;" Index",Input!$1:$1,0)-1,10000,2),2,0),AE3999)</f>
        <v>14.78</v>
      </c>
      <c r="AF4000">
        <f t="shared" ca="1" si="1685"/>
        <v>12.413333333333334</v>
      </c>
      <c r="AG4000">
        <f t="shared" ca="1" si="1685"/>
        <v>12.435500000000003</v>
      </c>
      <c r="AH4000">
        <f t="shared" ca="1" si="1685"/>
        <v>12.502800000000001</v>
      </c>
      <c r="AI4000">
        <f t="shared" ca="1" si="1686"/>
        <v>12.502800000000001</v>
      </c>
      <c r="AK4000">
        <f t="shared" ca="1" si="1687"/>
        <v>1</v>
      </c>
      <c r="AL4000">
        <f t="shared" ca="1" si="1688"/>
        <v>-1</v>
      </c>
      <c r="AN4000" t="str">
        <f t="shared" ca="1" si="1637"/>
        <v>Not Down</v>
      </c>
      <c r="AO4000" t="str">
        <f t="shared" ca="1" si="1656"/>
        <v>Not Up</v>
      </c>
      <c r="AQ4000">
        <f t="shared" ca="1" si="1635"/>
        <v>1</v>
      </c>
      <c r="AR4000">
        <f t="shared" ca="1" si="1636"/>
        <v>0</v>
      </c>
      <c r="AT4000">
        <f t="shared" ca="1" si="1675"/>
        <v>1</v>
      </c>
      <c r="AU4000">
        <f t="shared" ca="1" si="1676"/>
        <v>0</v>
      </c>
      <c r="AW4000" s="34">
        <f t="shared" ca="1" si="1639"/>
        <v>1.8675074781108397E-2</v>
      </c>
      <c r="AX4000" s="34">
        <f t="shared" ca="1" si="1640"/>
        <v>1.7117398629370836E-2</v>
      </c>
      <c r="AY4000" s="18">
        <f t="shared" ca="1" si="1689"/>
        <v>1.8675074781108397E-2</v>
      </c>
      <c r="BA4000" s="6">
        <f t="shared" ca="1" si="1682"/>
        <v>1.5</v>
      </c>
      <c r="BB4000">
        <f t="shared" ca="1" si="1683"/>
        <v>1.5</v>
      </c>
      <c r="BC4000" t="str">
        <f t="shared" ca="1" si="1633"/>
        <v>HYG UP Equity</v>
      </c>
      <c r="BD4000" t="str">
        <f t="shared" ca="1" si="1634"/>
        <v>HYG UP Equity</v>
      </c>
      <c r="BF4000">
        <f t="shared" ca="1" si="1629"/>
        <v>1</v>
      </c>
      <c r="BG4000">
        <f t="shared" ca="1" si="1630"/>
        <v>0</v>
      </c>
      <c r="BI4000">
        <f t="shared" ca="1" si="1673"/>
        <v>1</v>
      </c>
      <c r="BJ4000">
        <f t="shared" ca="1" si="1674"/>
        <v>0</v>
      </c>
      <c r="BL4000">
        <f t="shared" ca="1" si="1677"/>
        <v>12.164331383760061</v>
      </c>
      <c r="BM4000">
        <f t="shared" ca="1" si="1678"/>
        <v>0</v>
      </c>
      <c r="BN4000" s="9">
        <f t="shared" ca="1" si="1665"/>
        <v>0.99999999999999989</v>
      </c>
      <c r="BO4000" s="9">
        <f t="shared" ca="1" si="1666"/>
        <v>0</v>
      </c>
      <c r="BP4000" s="9">
        <f t="shared" ca="1" si="1659"/>
        <v>0.99999999999999989</v>
      </c>
      <c r="BQ4000" s="9">
        <f t="shared" ca="1" si="1660"/>
        <v>0</v>
      </c>
      <c r="BR4000">
        <f t="shared" ca="1" si="1671"/>
        <v>1515.9865183851516</v>
      </c>
      <c r="BS4000">
        <f t="shared" ca="1" si="1663"/>
        <v>-6.9856793573164211E-4</v>
      </c>
      <c r="BT4000">
        <f t="shared" ca="1" si="1664"/>
        <v>5.4166666666666664E-5</v>
      </c>
      <c r="BU4000">
        <f t="shared" ca="1" si="1667"/>
        <v>0</v>
      </c>
      <c r="BV4000">
        <f t="shared" ca="1" si="1668"/>
        <v>0</v>
      </c>
      <c r="BW4000" s="35">
        <f ca="1">IFERROR(VLOOKUP($B4000,OFFSET(Input!$A$1,0,MATCH(Index!BW$6&amp;" Index",Input!$1:$1,0)-1,10000,2),2,0)/100,BW3999)</f>
        <v>1.9100000000000002E-2</v>
      </c>
      <c r="BX4000">
        <f t="shared" ca="1" si="1648"/>
        <v>9.3861549710910167E-2</v>
      </c>
      <c r="BY4000">
        <f t="shared" ca="1" si="1649"/>
        <v>4.8134128056877008E-2</v>
      </c>
      <c r="BZ4000">
        <f t="shared" ca="1" si="1650"/>
        <v>-9.1936184588635103E-2</v>
      </c>
      <c r="CA4000">
        <f t="shared" ca="1" si="1651"/>
        <v>-1.2104985050976631</v>
      </c>
      <c r="CB4000">
        <f t="shared" ca="1" si="1652"/>
        <v>0</v>
      </c>
      <c r="CC4000">
        <f t="shared" ca="1" si="1653"/>
        <v>-1.4444303674540853</v>
      </c>
      <c r="CD4000">
        <f t="shared" ca="1" si="1654"/>
        <v>1153.7746429975941</v>
      </c>
      <c r="CE4000">
        <v>1153.77464299758</v>
      </c>
      <c r="CF4000" t="b">
        <f t="shared" ca="1" si="1643"/>
        <v>1</v>
      </c>
    </row>
    <row r="4001" spans="2:84" x14ac:dyDescent="0.25">
      <c r="B4001" s="2">
        <v>43326</v>
      </c>
      <c r="C4001">
        <f t="shared" ca="1" si="1644"/>
        <v>0</v>
      </c>
      <c r="D4001">
        <f t="shared" ca="1" si="1645"/>
        <v>0</v>
      </c>
      <c r="E4001">
        <f ca="1">IF($B4001&lt;VLOOKUP(E$6&amp;" Equity",Param,4,0),"",IFERROR(VLOOKUP($B4001,OFFSET(Input!$A$1,0,MATCH(Index!E$6&amp;" Equity",Input!$1:$1,0)-1,10000,2),2,0),E4000))</f>
        <v>85.98</v>
      </c>
      <c r="F4001" s="33">
        <v>120.14</v>
      </c>
      <c r="H4001">
        <f ca="1">IFERROR(VLOOKUP($B4001,OFFSET(Input!$A$1,0,MATCH(Index!H$6,Input!$1:$1,0)-1,10000,2),2,0),0)</f>
        <v>0</v>
      </c>
      <c r="I4001">
        <f ca="1">IFERROR(VLOOKUP($B4001,OFFSET(Input!$A$1,0,MATCH(Index!I$6,Input!$1:$1,0)-1,10000,2),2,0),0)</f>
        <v>0</v>
      </c>
      <c r="K4001">
        <f t="shared" ca="1" si="1646"/>
        <v>124.84335309461854</v>
      </c>
      <c r="L4001" s="30">
        <f t="shared" ca="1" si="1647"/>
        <v>143.1713881369497</v>
      </c>
      <c r="N4001">
        <f t="shared" ca="1" si="1657"/>
        <v>1.7461153380069093E-3</v>
      </c>
      <c r="O4001">
        <f t="shared" ca="1" si="1658"/>
        <v>-2.2448564821120984E-3</v>
      </c>
      <c r="Q4001">
        <f t="shared" ca="1" si="1672"/>
        <v>1.8014091943578444E-2</v>
      </c>
      <c r="R4001">
        <f t="shared" ca="1" si="1670"/>
        <v>7.9975624619652727E-2</v>
      </c>
      <c r="T4001">
        <f t="shared" ca="1" si="1684"/>
        <v>1.8161291055246932E-2</v>
      </c>
      <c r="U4001">
        <f t="shared" ca="1" si="1679"/>
        <v>9.2478695268163436E-2</v>
      </c>
      <c r="W4001">
        <f t="shared" ca="1" si="1680"/>
        <v>-0.44178041453229316</v>
      </c>
      <c r="X4001">
        <f t="shared" ca="1" si="1681"/>
        <v>-0.13410930957793715</v>
      </c>
      <c r="Z4001">
        <f t="shared" ca="1" si="1655"/>
        <v>124.83754507633083</v>
      </c>
      <c r="AA4001">
        <f t="shared" ca="1" si="1655"/>
        <v>124.44613554488419</v>
      </c>
      <c r="AB4001">
        <f t="shared" ca="1" si="1655"/>
        <v>124.29151404821806</v>
      </c>
      <c r="AC4001">
        <f t="shared" ca="1" si="1632"/>
        <v>124.44613554488419</v>
      </c>
      <c r="AE4001">
        <f ca="1">IFERROR(VLOOKUP($B4001,OFFSET(Input!$A$1,0,MATCH(Index!AE$6&amp;" Index",Input!$1:$1,0)-1,10000,2),2,0),AE4000)</f>
        <v>13.31</v>
      </c>
      <c r="AF4001">
        <f t="shared" ca="1" si="1685"/>
        <v>12.473333333333333</v>
      </c>
      <c r="AG4001">
        <f t="shared" ca="1" si="1685"/>
        <v>12.498000000000001</v>
      </c>
      <c r="AH4001">
        <f t="shared" ca="1" si="1685"/>
        <v>12.5296</v>
      </c>
      <c r="AI4001">
        <f t="shared" ca="1" si="1686"/>
        <v>12.5296</v>
      </c>
      <c r="AK4001">
        <f t="shared" ca="1" si="1687"/>
        <v>1</v>
      </c>
      <c r="AL4001">
        <f t="shared" ca="1" si="1688"/>
        <v>-1</v>
      </c>
      <c r="AN4001" t="str">
        <f t="shared" ca="1" si="1637"/>
        <v>Not Down</v>
      </c>
      <c r="AO4001" t="str">
        <f t="shared" ca="1" si="1656"/>
        <v>Not Up</v>
      </c>
      <c r="AQ4001">
        <f t="shared" ca="1" si="1635"/>
        <v>1</v>
      </c>
      <c r="AR4001">
        <f t="shared" ca="1" si="1636"/>
        <v>0</v>
      </c>
      <c r="AT4001">
        <f t="shared" ca="1" si="1675"/>
        <v>1</v>
      </c>
      <c r="AU4001">
        <f t="shared" ca="1" si="1676"/>
        <v>0</v>
      </c>
      <c r="AW4001" s="34">
        <f t="shared" ca="1" si="1639"/>
        <v>1.8920694083439923E-2</v>
      </c>
      <c r="AX4001" s="34">
        <f t="shared" ca="1" si="1640"/>
        <v>1.7116220578192388E-2</v>
      </c>
      <c r="AY4001" s="18">
        <f t="shared" ca="1" si="1689"/>
        <v>1.8920694083439923E-2</v>
      </c>
      <c r="BA4001" s="6">
        <f t="shared" ca="1" si="1682"/>
        <v>1.5</v>
      </c>
      <c r="BB4001">
        <f t="shared" ca="1" si="1683"/>
        <v>1.5</v>
      </c>
      <c r="BC4001" t="str">
        <f t="shared" ca="1" si="1633"/>
        <v>HYG UP Equity</v>
      </c>
      <c r="BD4001" t="str">
        <f t="shared" ca="1" si="1634"/>
        <v>HYG UP Equity</v>
      </c>
      <c r="BF4001">
        <f t="shared" ca="1" si="1629"/>
        <v>1</v>
      </c>
      <c r="BG4001">
        <f t="shared" ca="1" si="1630"/>
        <v>0</v>
      </c>
      <c r="BI4001">
        <f t="shared" ca="1" si="1673"/>
        <v>1</v>
      </c>
      <c r="BJ4001">
        <f t="shared" ca="1" si="1674"/>
        <v>0</v>
      </c>
      <c r="BL4001">
        <f t="shared" ca="1" si="1677"/>
        <v>12.164331383760061</v>
      </c>
      <c r="BM4001">
        <f t="shared" ca="1" si="1678"/>
        <v>0</v>
      </c>
      <c r="BN4001" s="9">
        <f t="shared" ca="1" si="1665"/>
        <v>1</v>
      </c>
      <c r="BO4001" s="9">
        <f t="shared" ca="1" si="1666"/>
        <v>0</v>
      </c>
      <c r="BP4001" s="9">
        <f t="shared" ca="1" si="1659"/>
        <v>1</v>
      </c>
      <c r="BQ4001" s="9">
        <f t="shared" ca="1" si="1660"/>
        <v>0</v>
      </c>
      <c r="BR4001">
        <f t="shared" ca="1" si="1671"/>
        <v>1518.6359181027069</v>
      </c>
      <c r="BS4001">
        <f t="shared" ca="1" si="1663"/>
        <v>1.747640685075158E-3</v>
      </c>
      <c r="BT4001">
        <f t="shared" ca="1" si="1664"/>
        <v>1.8055555555555558E-5</v>
      </c>
      <c r="BU4001">
        <f t="shared" ca="1" si="1667"/>
        <v>0</v>
      </c>
      <c r="BV4001">
        <f t="shared" ca="1" si="1668"/>
        <v>0</v>
      </c>
      <c r="BW4001" s="35">
        <f ca="1">IFERROR(VLOOKUP($B4001,OFFSET(Input!$A$1,0,MATCH(Index!BW$6&amp;" Index",Input!$1:$1,0)-1,10000,2),2,0)/100,BW4000)</f>
        <v>1.9100000000000002E-2</v>
      </c>
      <c r="BX4001">
        <f t="shared" ca="1" si="1648"/>
        <v>3.1248063247851513E-2</v>
      </c>
      <c r="BY4001">
        <f t="shared" ca="1" si="1649"/>
        <v>1.6024647819411032E-2</v>
      </c>
      <c r="BZ4001">
        <f t="shared" ca="1" si="1650"/>
        <v>-3.0607077335075072E-2</v>
      </c>
      <c r="CA4001">
        <f t="shared" ca="1" si="1651"/>
        <v>3.024575261265992</v>
      </c>
      <c r="CB4001">
        <f t="shared" ca="1" si="1652"/>
        <v>0</v>
      </c>
      <c r="CC4001">
        <f t="shared" ca="1" si="1653"/>
        <v>2.9466954728636545</v>
      </c>
      <c r="CD4001">
        <f t="shared" ca="1" si="1654"/>
        <v>1156.7213384704578</v>
      </c>
      <c r="CE4001">
        <v>1156.7213384704401</v>
      </c>
      <c r="CF4001" t="b">
        <f t="shared" ca="1" si="1643"/>
        <v>1</v>
      </c>
    </row>
    <row r="4002" spans="2:84" x14ac:dyDescent="0.25">
      <c r="B4002" s="2">
        <v>43327</v>
      </c>
      <c r="C4002">
        <f t="shared" ca="1" si="1644"/>
        <v>0</v>
      </c>
      <c r="D4002">
        <f t="shared" ca="1" si="1645"/>
        <v>0</v>
      </c>
      <c r="E4002">
        <f ca="1">IF($B4002&lt;VLOOKUP(E$6&amp;" Equity",Param,4,0),"",IFERROR(VLOOKUP($B4002,OFFSET(Input!$A$1,0,MATCH(Index!E$6&amp;" Equity",Input!$1:$1,0)-1,10000,2),2,0),E4001))</f>
        <v>85.83</v>
      </c>
      <c r="F4002" s="33">
        <v>120.84</v>
      </c>
      <c r="H4002">
        <f ca="1">IFERROR(VLOOKUP($B4002,OFFSET(Input!$A$1,0,MATCH(Index!H$6,Input!$1:$1,0)-1,10000,2),2,0),0)</f>
        <v>0</v>
      </c>
      <c r="I4002">
        <f ca="1">IFERROR(VLOOKUP($B4002,OFFSET(Input!$A$1,0,MATCH(Index!I$6,Input!$1:$1,0)-1,10000,2),2,0),0)</f>
        <v>0</v>
      </c>
      <c r="K4002">
        <f t="shared" ca="1" si="1646"/>
        <v>124.6255524088289</v>
      </c>
      <c r="L4002" s="30">
        <f t="shared" ca="1" si="1647"/>
        <v>144.00558134234228</v>
      </c>
      <c r="N4002">
        <f t="shared" ca="1" si="1657"/>
        <v>-1.7461153380069149E-3</v>
      </c>
      <c r="O4002">
        <f t="shared" ca="1" si="1658"/>
        <v>5.8096270964558393E-3</v>
      </c>
      <c r="Q4002">
        <f t="shared" ca="1" si="1672"/>
        <v>1.9527214650606195E-2</v>
      </c>
      <c r="R4002">
        <f t="shared" ca="1" si="1670"/>
        <v>7.4614115805648765E-2</v>
      </c>
      <c r="T4002">
        <f t="shared" ca="1" si="1684"/>
        <v>1.9117989885101674E-2</v>
      </c>
      <c r="U4002">
        <f t="shared" ca="1" si="1679"/>
        <v>9.3666637946591455E-2</v>
      </c>
      <c r="W4002">
        <f t="shared" ca="1" si="1680"/>
        <v>-0.48641233603423167</v>
      </c>
      <c r="X4002">
        <f t="shared" ca="1" si="1681"/>
        <v>-0.18392591947664325</v>
      </c>
      <c r="Z4002">
        <f t="shared" ca="1" si="1655"/>
        <v>124.83754507633083</v>
      </c>
      <c r="AA4002">
        <f t="shared" ca="1" si="1655"/>
        <v>124.48783387738914</v>
      </c>
      <c r="AB4002">
        <f t="shared" ca="1" si="1655"/>
        <v>124.3410659606656</v>
      </c>
      <c r="AC4002">
        <f t="shared" ca="1" si="1632"/>
        <v>124.48783387738914</v>
      </c>
      <c r="AE4002">
        <f ca="1">IFERROR(VLOOKUP($B4002,OFFSET(Input!$A$1,0,MATCH(Index!AE$6&amp;" Index",Input!$1:$1,0)-1,10000,2),2,0),AE4001)</f>
        <v>14.64</v>
      </c>
      <c r="AF4002">
        <f t="shared" ca="1" si="1685"/>
        <v>12.629999999999999</v>
      </c>
      <c r="AG4002">
        <f t="shared" ca="1" si="1685"/>
        <v>12.625000000000004</v>
      </c>
      <c r="AH4002">
        <f t="shared" ca="1" si="1685"/>
        <v>12.57</v>
      </c>
      <c r="AI4002">
        <f t="shared" ca="1" si="1686"/>
        <v>12.625000000000004</v>
      </c>
      <c r="AK4002">
        <f t="shared" ca="1" si="1687"/>
        <v>1</v>
      </c>
      <c r="AL4002">
        <f t="shared" ca="1" si="1688"/>
        <v>1</v>
      </c>
      <c r="AN4002" t="str">
        <f t="shared" ca="1" si="1637"/>
        <v>Not Down</v>
      </c>
      <c r="AO4002" t="str">
        <f t="shared" ca="1" si="1656"/>
        <v>Not Up</v>
      </c>
      <c r="AQ4002">
        <f t="shared" ca="1" si="1635"/>
        <v>1</v>
      </c>
      <c r="AR4002">
        <f t="shared" ca="1" si="1636"/>
        <v>0</v>
      </c>
      <c r="AT4002">
        <f t="shared" ca="1" si="1675"/>
        <v>1</v>
      </c>
      <c r="AU4002">
        <f t="shared" ca="1" si="1676"/>
        <v>0</v>
      </c>
      <c r="AW4002" s="34">
        <f t="shared" ca="1" si="1639"/>
        <v>1.8014091943578444E-2</v>
      </c>
      <c r="AX4002" s="34">
        <f t="shared" ca="1" si="1640"/>
        <v>1.8161291055246932E-2</v>
      </c>
      <c r="AY4002" s="18">
        <f t="shared" ca="1" si="1689"/>
        <v>1.8161291055246932E-2</v>
      </c>
      <c r="BA4002" s="6">
        <f t="shared" ca="1" si="1682"/>
        <v>1.5</v>
      </c>
      <c r="BB4002">
        <f t="shared" ca="1" si="1683"/>
        <v>1.5</v>
      </c>
      <c r="BC4002" t="str">
        <f t="shared" ca="1" si="1633"/>
        <v>HYG UP Equity</v>
      </c>
      <c r="BD4002" t="str">
        <f t="shared" ca="1" si="1634"/>
        <v>HYG UP Equity</v>
      </c>
      <c r="BF4002">
        <f t="shared" ca="1" si="1629"/>
        <v>1</v>
      </c>
      <c r="BG4002">
        <f t="shared" ca="1" si="1630"/>
        <v>0</v>
      </c>
      <c r="BI4002">
        <f t="shared" ca="1" si="1673"/>
        <v>1</v>
      </c>
      <c r="BJ4002">
        <f t="shared" ca="1" si="1674"/>
        <v>0</v>
      </c>
      <c r="BL4002">
        <f t="shared" ca="1" si="1677"/>
        <v>12.164331383760061</v>
      </c>
      <c r="BM4002">
        <f t="shared" ca="1" si="1678"/>
        <v>0</v>
      </c>
      <c r="BN4002" s="9">
        <f t="shared" ca="1" si="1665"/>
        <v>0.99999999999999989</v>
      </c>
      <c r="BO4002" s="9">
        <f t="shared" ca="1" si="1666"/>
        <v>0</v>
      </c>
      <c r="BP4002" s="9">
        <f t="shared" ca="1" si="1659"/>
        <v>0.99999999999999989</v>
      </c>
      <c r="BQ4002" s="9">
        <f t="shared" ca="1" si="1660"/>
        <v>0</v>
      </c>
      <c r="BR4002">
        <f t="shared" ca="1" si="1671"/>
        <v>1515.9865183851516</v>
      </c>
      <c r="BS4002">
        <f t="shared" ca="1" si="1663"/>
        <v>-1.7445917655268817E-3</v>
      </c>
      <c r="BT4002">
        <f t="shared" ca="1" si="1664"/>
        <v>1.8055555555555555E-5</v>
      </c>
      <c r="BU4002">
        <f t="shared" ca="1" si="1667"/>
        <v>0</v>
      </c>
      <c r="BV4002">
        <f t="shared" ca="1" si="1668"/>
        <v>0</v>
      </c>
      <c r="BW4002" s="35">
        <f ca="1">IFERROR(VLOOKUP($B4002,OFFSET(Input!$A$1,0,MATCH(Index!BW$6&amp;" Index",Input!$1:$1,0)-1,10000,2),2,0)/100,BW4001)</f>
        <v>1.9100000000000002E-2</v>
      </c>
      <c r="BX4002">
        <f t="shared" ca="1" si="1648"/>
        <v>3.1327869583574898E-2</v>
      </c>
      <c r="BY4002">
        <f t="shared" ca="1" si="1649"/>
        <v>1.6065574145423027E-2</v>
      </c>
      <c r="BZ4002">
        <f t="shared" ca="1" si="1650"/>
        <v>-3.0685246617757983E-2</v>
      </c>
      <c r="CA4002">
        <f t="shared" ca="1" si="1651"/>
        <v>-3.0270097831571907</v>
      </c>
      <c r="CB4002">
        <f t="shared" ca="1" si="1652"/>
        <v>0</v>
      </c>
      <c r="CC4002">
        <f t="shared" ca="1" si="1653"/>
        <v>-3.1050884735039466</v>
      </c>
      <c r="CD4002">
        <f t="shared" ca="1" si="1654"/>
        <v>1153.6162499969539</v>
      </c>
      <c r="CE4002">
        <v>1153.61624999694</v>
      </c>
      <c r="CF4002" t="b">
        <f t="shared" ca="1" si="1643"/>
        <v>1</v>
      </c>
    </row>
    <row r="4003" spans="2:84" x14ac:dyDescent="0.25">
      <c r="B4003" s="2">
        <v>43328</v>
      </c>
      <c r="C4003">
        <f t="shared" ca="1" si="1644"/>
        <v>0</v>
      </c>
      <c r="D4003">
        <f t="shared" ca="1" si="1645"/>
        <v>0</v>
      </c>
      <c r="E4003">
        <f ca="1">IF($B4003&lt;VLOOKUP(E$6&amp;" Equity",Param,4,0),"",IFERROR(VLOOKUP($B4003,OFFSET(Input!$A$1,0,MATCH(Index!E$6&amp;" Equity",Input!$1:$1,0)-1,10000,2),2,0),E4002))</f>
        <v>85.94</v>
      </c>
      <c r="F4003" s="33">
        <v>120.83</v>
      </c>
      <c r="H4003">
        <f ca="1">IFERROR(VLOOKUP($B4003,OFFSET(Input!$A$1,0,MATCH(Index!H$6,Input!$1:$1,0)-1,10000,2),2,0),0)</f>
        <v>0</v>
      </c>
      <c r="I4003">
        <f ca="1">IFERROR(VLOOKUP($B4003,OFFSET(Input!$A$1,0,MATCH(Index!I$6,Input!$1:$1,0)-1,10000,2),2,0),0)</f>
        <v>0</v>
      </c>
      <c r="K4003">
        <f t="shared" ca="1" si="1646"/>
        <v>124.78527291174129</v>
      </c>
      <c r="L4003" s="30">
        <f t="shared" ca="1" si="1647"/>
        <v>143.99366429655095</v>
      </c>
      <c r="N4003">
        <f t="shared" ca="1" si="1657"/>
        <v>1.2807826167203701E-3</v>
      </c>
      <c r="O4003">
        <f t="shared" ca="1" si="1658"/>
        <v>-8.275747925445377E-5</v>
      </c>
      <c r="Q4003">
        <f t="shared" ca="1" si="1672"/>
        <v>2.0349530228887774E-2</v>
      </c>
      <c r="R4003">
        <f t="shared" ca="1" si="1670"/>
        <v>7.4267184769658739E-2</v>
      </c>
      <c r="T4003">
        <f t="shared" ca="1" si="1684"/>
        <v>1.9580993257619767E-2</v>
      </c>
      <c r="U4003">
        <f t="shared" ca="1" si="1679"/>
        <v>9.094269852748578E-2</v>
      </c>
      <c r="W4003">
        <f t="shared" ca="1" si="1680"/>
        <v>-0.48463019249885964</v>
      </c>
      <c r="X4003">
        <f t="shared" ca="1" si="1681"/>
        <v>-0.16481592633709391</v>
      </c>
      <c r="Z4003">
        <f t="shared" ca="1" si="1655"/>
        <v>124.8462571037624</v>
      </c>
      <c r="AA4003">
        <f t="shared" ca="1" si="1655"/>
        <v>124.54040988619036</v>
      </c>
      <c r="AB4003">
        <f t="shared" ca="1" si="1655"/>
        <v>124.38139177701618</v>
      </c>
      <c r="AC4003">
        <f t="shared" ca="1" si="1632"/>
        <v>124.54040988619036</v>
      </c>
      <c r="AE4003">
        <f ca="1">IFERROR(VLOOKUP($B4003,OFFSET(Input!$A$1,0,MATCH(Index!AE$6&amp;" Index",Input!$1:$1,0)-1,10000,2),2,0),AE4002)</f>
        <v>13.45</v>
      </c>
      <c r="AF4003">
        <f t="shared" ca="1" si="1685"/>
        <v>12.717333333333332</v>
      </c>
      <c r="AG4003">
        <f t="shared" ca="1" si="1685"/>
        <v>12.654000000000002</v>
      </c>
      <c r="AH4003">
        <f t="shared" ca="1" si="1685"/>
        <v>12.604799999999997</v>
      </c>
      <c r="AI4003">
        <f t="shared" ca="1" si="1686"/>
        <v>12.654000000000002</v>
      </c>
      <c r="AK4003">
        <f t="shared" ca="1" si="1687"/>
        <v>1</v>
      </c>
      <c r="AL4003">
        <f t="shared" ca="1" si="1688"/>
        <v>1</v>
      </c>
      <c r="AN4003" t="str">
        <f t="shared" ca="1" si="1637"/>
        <v>Not Down</v>
      </c>
      <c r="AO4003" t="str">
        <f t="shared" ca="1" si="1656"/>
        <v>Not Up</v>
      </c>
      <c r="AQ4003">
        <f t="shared" ca="1" si="1635"/>
        <v>1</v>
      </c>
      <c r="AR4003">
        <f t="shared" ca="1" si="1636"/>
        <v>0</v>
      </c>
      <c r="AT4003">
        <f t="shared" ca="1" si="1675"/>
        <v>1</v>
      </c>
      <c r="AU4003">
        <f t="shared" ca="1" si="1676"/>
        <v>0</v>
      </c>
      <c r="AW4003" s="34">
        <f t="shared" ca="1" si="1639"/>
        <v>1.9527214650606195E-2</v>
      </c>
      <c r="AX4003" s="34">
        <f t="shared" ca="1" si="1640"/>
        <v>1.9117989885101674E-2</v>
      </c>
      <c r="AY4003" s="18">
        <f t="shared" ca="1" si="1689"/>
        <v>1.9527214650606195E-2</v>
      </c>
      <c r="BA4003" s="6">
        <f t="shared" ca="1" si="1682"/>
        <v>1.5</v>
      </c>
      <c r="BB4003">
        <f t="shared" ca="1" si="1683"/>
        <v>1.5</v>
      </c>
      <c r="BC4003" t="str">
        <f t="shared" ca="1" si="1633"/>
        <v>HYG UP Equity</v>
      </c>
      <c r="BD4003" t="str">
        <f t="shared" ca="1" si="1634"/>
        <v>HYG UP Equity</v>
      </c>
      <c r="BF4003">
        <f t="shared" ca="1" si="1629"/>
        <v>1</v>
      </c>
      <c r="BG4003">
        <f t="shared" ca="1" si="1630"/>
        <v>0</v>
      </c>
      <c r="BI4003">
        <f t="shared" ca="1" si="1673"/>
        <v>1</v>
      </c>
      <c r="BJ4003">
        <f t="shared" ca="1" si="1674"/>
        <v>0</v>
      </c>
      <c r="BL4003">
        <f t="shared" ca="1" si="1677"/>
        <v>12.164331383760061</v>
      </c>
      <c r="BM4003">
        <f t="shared" ca="1" si="1678"/>
        <v>0</v>
      </c>
      <c r="BN4003" s="9">
        <f t="shared" ca="1" si="1665"/>
        <v>1</v>
      </c>
      <c r="BO4003" s="9">
        <f t="shared" ca="1" si="1666"/>
        <v>0</v>
      </c>
      <c r="BP4003" s="9">
        <f t="shared" ca="1" si="1659"/>
        <v>1</v>
      </c>
      <c r="BQ4003" s="9">
        <f t="shared" ca="1" si="1660"/>
        <v>0</v>
      </c>
      <c r="BR4003">
        <f t="shared" ca="1" si="1671"/>
        <v>1517.9294115113587</v>
      </c>
      <c r="BS4003">
        <f t="shared" ca="1" si="1663"/>
        <v>1.2816031690550123E-3</v>
      </c>
      <c r="BT4003">
        <f t="shared" ca="1" si="1664"/>
        <v>1.8055555555555558E-5</v>
      </c>
      <c r="BU4003">
        <f t="shared" ca="1" si="1667"/>
        <v>0</v>
      </c>
      <c r="BV4003">
        <f t="shared" ca="1" si="1668"/>
        <v>0</v>
      </c>
      <c r="BW4003" s="35">
        <f ca="1">IFERROR(VLOOKUP($B4003,OFFSET(Input!$A$1,0,MATCH(Index!BW$6&amp;" Index",Input!$1:$1,0)-1,10000,2),2,0)/100,BW4002)</f>
        <v>1.9199999999999998E-2</v>
      </c>
      <c r="BX4003">
        <f t="shared" ca="1" si="1648"/>
        <v>3.1243773437417507E-2</v>
      </c>
      <c r="BY4003">
        <f t="shared" ca="1" si="1649"/>
        <v>1.6022447916624362E-2</v>
      </c>
      <c r="BZ4003">
        <f t="shared" ca="1" si="1650"/>
        <v>-3.0602875520752533E-2</v>
      </c>
      <c r="CA4003">
        <f t="shared" ca="1" si="1651"/>
        <v>2.2177173628041831</v>
      </c>
      <c r="CB4003">
        <f t="shared" ca="1" si="1652"/>
        <v>0</v>
      </c>
      <c r="CC4003">
        <f t="shared" ca="1" si="1653"/>
        <v>2.1398482659293889</v>
      </c>
      <c r="CD4003">
        <f t="shared" ca="1" si="1654"/>
        <v>1155.7560982628834</v>
      </c>
      <c r="CE4003">
        <v>1155.75609826286</v>
      </c>
      <c r="CF4003" t="b">
        <f t="shared" ca="1" si="1643"/>
        <v>1</v>
      </c>
    </row>
    <row r="4004" spans="2:84" x14ac:dyDescent="0.25">
      <c r="B4004" s="2">
        <v>43329</v>
      </c>
      <c r="C4004">
        <f t="shared" ca="1" si="1644"/>
        <v>0</v>
      </c>
      <c r="D4004">
        <f t="shared" ca="1" si="1645"/>
        <v>0</v>
      </c>
      <c r="E4004">
        <f ca="1">IF($B4004&lt;VLOOKUP(E$6&amp;" Equity",Param,4,0),"",IFERROR(VLOOKUP($B4004,OFFSET(Input!$A$1,0,MATCH(Index!E$6&amp;" Equity",Input!$1:$1,0)-1,10000,2),2,0),E4003))</f>
        <v>86.04</v>
      </c>
      <c r="F4004" s="33">
        <v>120.98</v>
      </c>
      <c r="H4004">
        <f ca="1">IFERROR(VLOOKUP($B4004,OFFSET(Input!$A$1,0,MATCH(Index!H$6,Input!$1:$1,0)-1,10000,2),2,0),0)</f>
        <v>0</v>
      </c>
      <c r="I4004">
        <f ca="1">IFERROR(VLOOKUP($B4004,OFFSET(Input!$A$1,0,MATCH(Index!I$6,Input!$1:$1,0)-1,10000,2),2,0),0)</f>
        <v>0</v>
      </c>
      <c r="K4004">
        <f t="shared" ca="1" si="1646"/>
        <v>124.93047336893437</v>
      </c>
      <c r="L4004" s="30">
        <f t="shared" ca="1" si="1647"/>
        <v>144.17241998342078</v>
      </c>
      <c r="N4004">
        <f t="shared" ca="1" si="1657"/>
        <v>1.1629260526802563E-3</v>
      </c>
      <c r="O4004">
        <f t="shared" ca="1" si="1658"/>
        <v>1.2406436395512993E-3</v>
      </c>
      <c r="Q4004">
        <f t="shared" ca="1" si="1672"/>
        <v>2.077150019502301E-2</v>
      </c>
      <c r="R4004">
        <f t="shared" ca="1" si="1670"/>
        <v>7.0243591348676554E-2</v>
      </c>
      <c r="T4004">
        <f t="shared" ca="1" si="1684"/>
        <v>1.9942521583570866E-2</v>
      </c>
      <c r="U4004">
        <f t="shared" ca="1" si="1679"/>
        <v>7.9811005811848801E-2</v>
      </c>
      <c r="W4004">
        <f t="shared" ca="1" si="1680"/>
        <v>-0.54687503077797317</v>
      </c>
      <c r="X4004">
        <f t="shared" ca="1" si="1681"/>
        <v>-0.1273109360759398</v>
      </c>
      <c r="Z4004">
        <f t="shared" ca="1" si="1655"/>
        <v>124.85932514490976</v>
      </c>
      <c r="AA4004">
        <f t="shared" ca="1" si="1655"/>
        <v>124.59735426670059</v>
      </c>
      <c r="AB4004">
        <f t="shared" ca="1" si="1655"/>
        <v>124.42752561165449</v>
      </c>
      <c r="AC4004">
        <f t="shared" ca="1" si="1632"/>
        <v>124.59735426670059</v>
      </c>
      <c r="AE4004">
        <f ca="1">IFERROR(VLOOKUP($B4004,OFFSET(Input!$A$1,0,MATCH(Index!AE$6&amp;" Index",Input!$1:$1,0)-1,10000,2),2,0),AE4003)</f>
        <v>12.64</v>
      </c>
      <c r="AF4004">
        <f t="shared" ca="1" si="1685"/>
        <v>12.691333333333329</v>
      </c>
      <c r="AG4004">
        <f t="shared" ca="1" si="1685"/>
        <v>12.643000000000001</v>
      </c>
      <c r="AH4004">
        <f t="shared" ca="1" si="1685"/>
        <v>12.623199999999999</v>
      </c>
      <c r="AI4004">
        <f t="shared" ca="1" si="1686"/>
        <v>12.643000000000001</v>
      </c>
      <c r="AK4004">
        <f t="shared" ca="1" si="1687"/>
        <v>1</v>
      </c>
      <c r="AL4004">
        <f t="shared" ca="1" si="1688"/>
        <v>1</v>
      </c>
      <c r="AN4004" t="str">
        <f t="shared" ca="1" si="1637"/>
        <v>Not Down</v>
      </c>
      <c r="AO4004" t="str">
        <f t="shared" ca="1" si="1656"/>
        <v>Not Up</v>
      </c>
      <c r="AQ4004">
        <f t="shared" ca="1" si="1635"/>
        <v>1</v>
      </c>
      <c r="AR4004">
        <f t="shared" ca="1" si="1636"/>
        <v>0</v>
      </c>
      <c r="AT4004">
        <f t="shared" ca="1" si="1675"/>
        <v>1</v>
      </c>
      <c r="AU4004">
        <f t="shared" ca="1" si="1676"/>
        <v>0</v>
      </c>
      <c r="AW4004" s="34">
        <f t="shared" ca="1" si="1639"/>
        <v>2.0349530228887774E-2</v>
      </c>
      <c r="AX4004" s="34">
        <f t="shared" ca="1" si="1640"/>
        <v>1.9580993257619767E-2</v>
      </c>
      <c r="AY4004" s="18">
        <f t="shared" ca="1" si="1689"/>
        <v>2.0349530228887774E-2</v>
      </c>
      <c r="BA4004" s="6">
        <f t="shared" ca="1" si="1682"/>
        <v>1.5</v>
      </c>
      <c r="BB4004">
        <f t="shared" ca="1" si="1683"/>
        <v>1.5</v>
      </c>
      <c r="BC4004" t="str">
        <f t="shared" ca="1" si="1633"/>
        <v>HYG UP Equity</v>
      </c>
      <c r="BD4004" t="str">
        <f t="shared" ca="1" si="1634"/>
        <v>HYG UP Equity</v>
      </c>
      <c r="BF4004">
        <f t="shared" ca="1" si="1629"/>
        <v>1</v>
      </c>
      <c r="BG4004">
        <f t="shared" ca="1" si="1630"/>
        <v>0</v>
      </c>
      <c r="BI4004">
        <f t="shared" ca="1" si="1673"/>
        <v>1</v>
      </c>
      <c r="BJ4004">
        <f t="shared" ca="1" si="1674"/>
        <v>0</v>
      </c>
      <c r="BL4004">
        <f t="shared" ca="1" si="1677"/>
        <v>12.164331383760061</v>
      </c>
      <c r="BM4004">
        <f t="shared" ca="1" si="1678"/>
        <v>0</v>
      </c>
      <c r="BN4004" s="9">
        <f t="shared" ca="1" si="1665"/>
        <v>0.99999999999999989</v>
      </c>
      <c r="BO4004" s="9">
        <f t="shared" ca="1" si="1666"/>
        <v>0</v>
      </c>
      <c r="BP4004" s="9">
        <f t="shared" ca="1" si="1659"/>
        <v>0.99999999999999989</v>
      </c>
      <c r="BQ4004" s="9">
        <f t="shared" ca="1" si="1660"/>
        <v>0</v>
      </c>
      <c r="BR4004">
        <f t="shared" ca="1" si="1671"/>
        <v>1519.6956779897289</v>
      </c>
      <c r="BS4004">
        <f t="shared" ca="1" si="1663"/>
        <v>1.1636025133814343E-3</v>
      </c>
      <c r="BT4004">
        <f t="shared" ca="1" si="1664"/>
        <v>1.8055555555555555E-5</v>
      </c>
      <c r="BU4004">
        <f t="shared" ca="1" si="1667"/>
        <v>0</v>
      </c>
      <c r="BV4004">
        <f t="shared" ca="1" si="1668"/>
        <v>0</v>
      </c>
      <c r="BW4004" s="35">
        <f ca="1">IFERROR(VLOOKUP($B4004,OFFSET(Input!$A$1,0,MATCH(Index!BW$6&amp;" Index",Input!$1:$1,0)-1,10000,2),2,0)/100,BW4003)</f>
        <v>1.9199999999999998E-2</v>
      </c>
      <c r="BX4004">
        <f t="shared" ca="1" si="1648"/>
        <v>3.1301727661286423E-2</v>
      </c>
      <c r="BY4004">
        <f t="shared" ca="1" si="1649"/>
        <v>1.6052168031428938E-2</v>
      </c>
      <c r="BZ4004">
        <f t="shared" ca="1" si="1650"/>
        <v>-3.0820162620343556E-2</v>
      </c>
      <c r="CA4004">
        <f t="shared" ca="1" si="1651"/>
        <v>2.0172610511919165</v>
      </c>
      <c r="CB4004">
        <f t="shared" ca="1" si="1652"/>
        <v>0</v>
      </c>
      <c r="CC4004">
        <f t="shared" ca="1" si="1653"/>
        <v>1.9390869928788577</v>
      </c>
      <c r="CD4004">
        <f t="shared" ca="1" si="1654"/>
        <v>1157.6951852557622</v>
      </c>
      <c r="CE4004">
        <v>1157.6951852557399</v>
      </c>
      <c r="CF4004" t="b">
        <f t="shared" ca="1" si="1643"/>
        <v>1</v>
      </c>
    </row>
    <row r="4005" spans="2:84" x14ac:dyDescent="0.25">
      <c r="B4005" s="2">
        <v>43332</v>
      </c>
      <c r="C4005">
        <f t="shared" ca="1" si="1644"/>
        <v>0</v>
      </c>
      <c r="D4005">
        <f t="shared" ca="1" si="1645"/>
        <v>0</v>
      </c>
      <c r="E4005">
        <f ca="1">IF($B4005&lt;VLOOKUP(E$6&amp;" Equity",Param,4,0),"",IFERROR(VLOOKUP($B4005,OFFSET(Input!$A$1,0,MATCH(Index!E$6&amp;" Equity",Input!$1:$1,0)-1,10000,2),2,0),E4004))</f>
        <v>86.08</v>
      </c>
      <c r="F4005" s="33">
        <v>121.79</v>
      </c>
      <c r="H4005">
        <f ca="1">IFERROR(VLOOKUP($B4005,OFFSET(Input!$A$1,0,MATCH(Index!H$6,Input!$1:$1,0)-1,10000,2),2,0),0)</f>
        <v>0</v>
      </c>
      <c r="I4005">
        <f ca="1">IFERROR(VLOOKUP($B4005,OFFSET(Input!$A$1,0,MATCH(Index!I$6,Input!$1:$1,0)-1,10000,2),2,0),0)</f>
        <v>0</v>
      </c>
      <c r="K4005">
        <f t="shared" ca="1" si="1646"/>
        <v>124.98855355181158</v>
      </c>
      <c r="L4005" s="30">
        <f t="shared" ca="1" si="1647"/>
        <v>145.13770069251791</v>
      </c>
      <c r="N4005">
        <f t="shared" ca="1" si="1657"/>
        <v>4.6479201394478251E-4</v>
      </c>
      <c r="O4005">
        <f t="shared" ca="1" si="1658"/>
        <v>6.673007420250998E-3</v>
      </c>
      <c r="Q4005">
        <f t="shared" ca="1" si="1672"/>
        <v>1.8701188804740362E-2</v>
      </c>
      <c r="R4005">
        <f t="shared" ca="1" si="1670"/>
        <v>7.7766388361026659E-2</v>
      </c>
      <c r="T4005">
        <f t="shared" ca="1" si="1684"/>
        <v>1.9971948377128859E-2</v>
      </c>
      <c r="U4005">
        <f t="shared" ca="1" si="1679"/>
        <v>7.0630804648104603E-2</v>
      </c>
      <c r="W4005">
        <f t="shared" ca="1" si="1680"/>
        <v>-0.51383110779650221</v>
      </c>
      <c r="X4005">
        <f t="shared" ca="1" si="1681"/>
        <v>-0.15480537286751322</v>
      </c>
      <c r="Z4005">
        <f t="shared" ca="1" si="1655"/>
        <v>124.85496913119395</v>
      </c>
      <c r="AA4005">
        <f t="shared" ca="1" si="1655"/>
        <v>124.65937139471767</v>
      </c>
      <c r="AB4005">
        <f t="shared" ca="1" si="1655"/>
        <v>124.47945263498866</v>
      </c>
      <c r="AC4005">
        <f t="shared" ca="1" si="1632"/>
        <v>124.65937139471767</v>
      </c>
      <c r="AE4005">
        <f ca="1">IFERROR(VLOOKUP($B4005,OFFSET(Input!$A$1,0,MATCH(Index!AE$6&amp;" Index",Input!$1:$1,0)-1,10000,2),2,0),AE4004)</f>
        <v>12.49</v>
      </c>
      <c r="AF4005">
        <f t="shared" ca="1" si="1685"/>
        <v>12.573333333333331</v>
      </c>
      <c r="AG4005">
        <f t="shared" ca="1" si="1685"/>
        <v>12.636500000000002</v>
      </c>
      <c r="AH4005">
        <f t="shared" ca="1" si="1685"/>
        <v>12.6096</v>
      </c>
      <c r="AI4005">
        <f t="shared" ca="1" si="1686"/>
        <v>12.636500000000002</v>
      </c>
      <c r="AK4005">
        <f t="shared" ca="1" si="1687"/>
        <v>1</v>
      </c>
      <c r="AL4005">
        <f t="shared" ca="1" si="1688"/>
        <v>-1</v>
      </c>
      <c r="AN4005" t="str">
        <f t="shared" ca="1" si="1637"/>
        <v>Not Down</v>
      </c>
      <c r="AO4005" t="str">
        <f t="shared" ca="1" si="1656"/>
        <v>Not Up</v>
      </c>
      <c r="AQ4005">
        <f t="shared" ca="1" si="1635"/>
        <v>1</v>
      </c>
      <c r="AR4005">
        <f t="shared" ca="1" si="1636"/>
        <v>0</v>
      </c>
      <c r="AT4005">
        <f t="shared" ca="1" si="1675"/>
        <v>1</v>
      </c>
      <c r="AU4005">
        <f t="shared" ca="1" si="1676"/>
        <v>0</v>
      </c>
      <c r="AW4005" s="34">
        <f t="shared" ca="1" si="1639"/>
        <v>2.077150019502301E-2</v>
      </c>
      <c r="AX4005" s="34">
        <f t="shared" ca="1" si="1640"/>
        <v>1.9942521583570866E-2</v>
      </c>
      <c r="AY4005" s="18">
        <f t="shared" ca="1" si="1689"/>
        <v>2.077150019502301E-2</v>
      </c>
      <c r="BA4005" s="6">
        <f t="shared" ca="1" si="1682"/>
        <v>1.5</v>
      </c>
      <c r="BB4005">
        <f t="shared" ca="1" si="1683"/>
        <v>1.5</v>
      </c>
      <c r="BC4005" t="str">
        <f t="shared" ca="1" si="1633"/>
        <v>HYG UP Equity</v>
      </c>
      <c r="BD4005" t="str">
        <f t="shared" ca="1" si="1634"/>
        <v>HYG UP Equity</v>
      </c>
      <c r="BF4005">
        <f t="shared" ca="1" si="1629"/>
        <v>1</v>
      </c>
      <c r="BG4005">
        <f t="shared" ca="1" si="1630"/>
        <v>0</v>
      </c>
      <c r="BI4005">
        <f t="shared" ca="1" si="1673"/>
        <v>1</v>
      </c>
      <c r="BJ4005">
        <f t="shared" ca="1" si="1674"/>
        <v>0</v>
      </c>
      <c r="BL4005">
        <f t="shared" ca="1" si="1677"/>
        <v>12.164331383760061</v>
      </c>
      <c r="BM4005">
        <f t="shared" ca="1" si="1678"/>
        <v>0</v>
      </c>
      <c r="BN4005" s="9">
        <f t="shared" ca="1" si="1665"/>
        <v>0.99999999999999989</v>
      </c>
      <c r="BO4005" s="9">
        <f t="shared" ca="1" si="1666"/>
        <v>0</v>
      </c>
      <c r="BP4005" s="9">
        <f t="shared" ca="1" si="1659"/>
        <v>0.99999999999999989</v>
      </c>
      <c r="BQ4005" s="9">
        <f t="shared" ca="1" si="1660"/>
        <v>0</v>
      </c>
      <c r="BR4005">
        <f t="shared" ca="1" si="1671"/>
        <v>1520.4021845810767</v>
      </c>
      <c r="BS4005">
        <f t="shared" ca="1" si="1663"/>
        <v>4.6490004648980232E-4</v>
      </c>
      <c r="BT4005">
        <f t="shared" ca="1" si="1664"/>
        <v>5.4166666666666664E-5</v>
      </c>
      <c r="BU4005">
        <f t="shared" ca="1" si="1667"/>
        <v>0</v>
      </c>
      <c r="BV4005">
        <f t="shared" ca="1" si="1668"/>
        <v>0</v>
      </c>
      <c r="BW4005" s="35">
        <f ca="1">IFERROR(VLOOKUP($B4005,OFFSET(Input!$A$1,0,MATCH(Index!BW$6&amp;" Index",Input!$1:$1,0)-1,10000,2),2,0)/100,BW4004)</f>
        <v>1.9199999999999998E-2</v>
      </c>
      <c r="BX4005">
        <f t="shared" ca="1" si="1648"/>
        <v>9.4062733802030674E-2</v>
      </c>
      <c r="BY4005">
        <f t="shared" ca="1" si="1649"/>
        <v>4.8237299385656761E-2</v>
      </c>
      <c r="BZ4005">
        <f t="shared" ca="1" si="1650"/>
        <v>-9.2615614820460976E-2</v>
      </c>
      <c r="CA4005">
        <f t="shared" ca="1" si="1651"/>
        <v>0.80731881816963624</v>
      </c>
      <c r="CB4005">
        <f t="shared" ca="1" si="1652"/>
        <v>0</v>
      </c>
      <c r="CC4005">
        <f t="shared" ca="1" si="1653"/>
        <v>0.57240317016148778</v>
      </c>
      <c r="CD4005">
        <f t="shared" ca="1" si="1654"/>
        <v>1158.2675884259238</v>
      </c>
      <c r="CE4005">
        <v>1158.2675884258999</v>
      </c>
      <c r="CF4005" t="b">
        <f t="shared" ca="1" si="1643"/>
        <v>1</v>
      </c>
    </row>
    <row r="4006" spans="2:84" x14ac:dyDescent="0.25">
      <c r="B4006" s="2">
        <v>43333</v>
      </c>
      <c r="C4006">
        <f t="shared" ca="1" si="1644"/>
        <v>0</v>
      </c>
      <c r="D4006">
        <f t="shared" ca="1" si="1645"/>
        <v>0</v>
      </c>
      <c r="E4006">
        <f ca="1">IF($B4006&lt;VLOOKUP(E$6&amp;" Equity",Param,4,0),"",IFERROR(VLOOKUP($B4006,OFFSET(Input!$A$1,0,MATCH(Index!E$6&amp;" Equity",Input!$1:$1,0)-1,10000,2),2,0),E4005))</f>
        <v>86.21</v>
      </c>
      <c r="F4006" s="33">
        <v>121.38</v>
      </c>
      <c r="H4006">
        <f ca="1">IFERROR(VLOOKUP($B4006,OFFSET(Input!$A$1,0,MATCH(Index!H$6,Input!$1:$1,0)-1,10000,2),2,0),0)</f>
        <v>0</v>
      </c>
      <c r="I4006">
        <f ca="1">IFERROR(VLOOKUP($B4006,OFFSET(Input!$A$1,0,MATCH(Index!I$6,Input!$1:$1,0)-1,10000,2),2,0),0)</f>
        <v>0</v>
      </c>
      <c r="K4006">
        <f t="shared" ca="1" si="1646"/>
        <v>125.17731414616259</v>
      </c>
      <c r="L4006" s="30">
        <f t="shared" ca="1" si="1647"/>
        <v>144.64910181507369</v>
      </c>
      <c r="N4006">
        <f t="shared" ca="1" si="1657"/>
        <v>1.5090838083592609E-3</v>
      </c>
      <c r="O4006">
        <f t="shared" ca="1" si="1658"/>
        <v>-3.3721296913099582E-3</v>
      </c>
      <c r="Q4006">
        <f t="shared" ca="1" si="1672"/>
        <v>2.0042158731894209E-2</v>
      </c>
      <c r="R4006">
        <f t="shared" ca="1" si="1670"/>
        <v>7.5165686333638862E-2</v>
      </c>
      <c r="T4006">
        <f t="shared" ca="1" si="1684"/>
        <v>1.9286332187291328E-2</v>
      </c>
      <c r="U4006">
        <f t="shared" ca="1" si="1679"/>
        <v>7.0594653635029342E-2</v>
      </c>
      <c r="W4006">
        <f t="shared" ca="1" si="1680"/>
        <v>-0.5406833320164679</v>
      </c>
      <c r="X4006">
        <f t="shared" ca="1" si="1681"/>
        <v>-0.27420381862625898</v>
      </c>
      <c r="Z4006">
        <f t="shared" ca="1" si="1655"/>
        <v>124.86368115862554</v>
      </c>
      <c r="AA4006">
        <f t="shared" ca="1" si="1655"/>
        <v>124.71781412227442</v>
      </c>
      <c r="AB4006">
        <f t="shared" ca="1" si="1655"/>
        <v>124.5371950914065</v>
      </c>
      <c r="AC4006">
        <f t="shared" ca="1" si="1632"/>
        <v>124.71781412227442</v>
      </c>
      <c r="AE4006">
        <f ca="1">IFERROR(VLOOKUP($B4006,OFFSET(Input!$A$1,0,MATCH(Index!AE$6&amp;" Index",Input!$1:$1,0)-1,10000,2),2,0),AE4005)</f>
        <v>12.86</v>
      </c>
      <c r="AF4006">
        <f t="shared" ca="1" si="1685"/>
        <v>12.575333333333333</v>
      </c>
      <c r="AG4006">
        <f t="shared" ca="1" si="1685"/>
        <v>12.659000000000001</v>
      </c>
      <c r="AH4006">
        <f t="shared" ca="1" si="1685"/>
        <v>12.6416</v>
      </c>
      <c r="AI4006">
        <f t="shared" ca="1" si="1686"/>
        <v>12.659000000000001</v>
      </c>
      <c r="AK4006">
        <f t="shared" ca="1" si="1687"/>
        <v>1</v>
      </c>
      <c r="AL4006">
        <f t="shared" ca="1" si="1688"/>
        <v>-1</v>
      </c>
      <c r="AN4006" t="str">
        <f t="shared" ca="1" si="1637"/>
        <v>Not Down</v>
      </c>
      <c r="AO4006" t="str">
        <f t="shared" ca="1" si="1656"/>
        <v>Not Up</v>
      </c>
      <c r="AQ4006">
        <f t="shared" ca="1" si="1635"/>
        <v>1</v>
      </c>
      <c r="AR4006">
        <f t="shared" ca="1" si="1636"/>
        <v>0</v>
      </c>
      <c r="AT4006">
        <f t="shared" ca="1" si="1675"/>
        <v>1</v>
      </c>
      <c r="AU4006">
        <f t="shared" ca="1" si="1676"/>
        <v>0</v>
      </c>
      <c r="AW4006" s="34">
        <f t="shared" ca="1" si="1639"/>
        <v>1.8701188804740362E-2</v>
      </c>
      <c r="AX4006" s="34">
        <f t="shared" ca="1" si="1640"/>
        <v>1.9971948377128859E-2</v>
      </c>
      <c r="AY4006" s="18">
        <f t="shared" ca="1" si="1689"/>
        <v>1.9971948377128859E-2</v>
      </c>
      <c r="BA4006" s="6">
        <f t="shared" ca="1" si="1682"/>
        <v>1.5</v>
      </c>
      <c r="BB4006">
        <f t="shared" ca="1" si="1683"/>
        <v>1.5</v>
      </c>
      <c r="BC4006" t="str">
        <f t="shared" ca="1" si="1633"/>
        <v>HYG UP Equity</v>
      </c>
      <c r="BD4006" t="str">
        <f t="shared" ca="1" si="1634"/>
        <v>HYG UP Equity</v>
      </c>
      <c r="BF4006">
        <f t="shared" ca="1" si="1629"/>
        <v>1</v>
      </c>
      <c r="BG4006">
        <f t="shared" ca="1" si="1630"/>
        <v>0</v>
      </c>
      <c r="BI4006">
        <f t="shared" ca="1" si="1673"/>
        <v>1</v>
      </c>
      <c r="BJ4006">
        <f t="shared" ca="1" si="1674"/>
        <v>0</v>
      </c>
      <c r="BL4006">
        <f t="shared" ca="1" si="1677"/>
        <v>12.164331383760061</v>
      </c>
      <c r="BM4006">
        <f t="shared" ca="1" si="1678"/>
        <v>0</v>
      </c>
      <c r="BN4006" s="9">
        <f t="shared" ca="1" si="1665"/>
        <v>1</v>
      </c>
      <c r="BO4006" s="9">
        <f t="shared" ca="1" si="1666"/>
        <v>0</v>
      </c>
      <c r="BP4006" s="9">
        <f t="shared" ca="1" si="1659"/>
        <v>1</v>
      </c>
      <c r="BQ4006" s="9">
        <f t="shared" ca="1" si="1660"/>
        <v>0</v>
      </c>
      <c r="BR4006">
        <f t="shared" ca="1" si="1671"/>
        <v>1522.6983310029577</v>
      </c>
      <c r="BS4006">
        <f t="shared" ca="1" si="1663"/>
        <v>1.5102230483270418E-3</v>
      </c>
      <c r="BT4006">
        <f t="shared" ca="1" si="1664"/>
        <v>1.8055555555555558E-5</v>
      </c>
      <c r="BU4006">
        <f t="shared" ca="1" si="1667"/>
        <v>0</v>
      </c>
      <c r="BV4006">
        <f t="shared" ca="1" si="1668"/>
        <v>0</v>
      </c>
      <c r="BW4006" s="35">
        <f ca="1">IFERROR(VLOOKUP($B4006,OFFSET(Input!$A$1,0,MATCH(Index!BW$6&amp;" Index",Input!$1:$1,0)-1,10000,2),2,0)/100,BW4005)</f>
        <v>1.9199999999999998E-2</v>
      </c>
      <c r="BX4006">
        <f t="shared" ca="1" si="1648"/>
        <v>3.1369747186535443E-2</v>
      </c>
      <c r="BY4006">
        <f t="shared" ca="1" si="1649"/>
        <v>1.6087049839248944E-2</v>
      </c>
      <c r="BZ4006">
        <f t="shared" ca="1" si="1650"/>
        <v>-3.0887135691357967E-2</v>
      </c>
      <c r="CA4006">
        <f t="shared" ca="1" si="1651"/>
        <v>2.6238636122565149</v>
      </c>
      <c r="CB4006">
        <f t="shared" ca="1" si="1652"/>
        <v>0</v>
      </c>
      <c r="CC4006">
        <f t="shared" ca="1" si="1653"/>
        <v>2.5455196795393724</v>
      </c>
      <c r="CD4006">
        <f t="shared" ca="1" si="1654"/>
        <v>1160.8131081054632</v>
      </c>
      <c r="CE4006">
        <v>1160.8131081054401</v>
      </c>
      <c r="CF4006" t="b">
        <f t="shared" ca="1" si="1643"/>
        <v>1</v>
      </c>
    </row>
    <row r="4007" spans="2:84" x14ac:dyDescent="0.25">
      <c r="B4007" s="2">
        <v>43334</v>
      </c>
      <c r="C4007">
        <f t="shared" ca="1" si="1644"/>
        <v>0</v>
      </c>
      <c r="D4007">
        <f t="shared" ca="1" si="1645"/>
        <v>0</v>
      </c>
      <c r="E4007">
        <f ca="1">IF($B4007&lt;VLOOKUP(E$6&amp;" Equity",Param,4,0),"",IFERROR(VLOOKUP($B4007,OFFSET(Input!$A$1,0,MATCH(Index!E$6&amp;" Equity",Input!$1:$1,0)-1,10000,2),2,0),E4006))</f>
        <v>86.24</v>
      </c>
      <c r="F4007" s="33">
        <v>121.86</v>
      </c>
      <c r="H4007">
        <f ca="1">IFERROR(VLOOKUP($B4007,OFFSET(Input!$A$1,0,MATCH(Index!H$6,Input!$1:$1,0)-1,10000,2),2,0),0)</f>
        <v>0</v>
      </c>
      <c r="I4007">
        <f ca="1">IFERROR(VLOOKUP($B4007,OFFSET(Input!$A$1,0,MATCH(Index!I$6,Input!$1:$1,0)-1,10000,2),2,0),0)</f>
        <v>0</v>
      </c>
      <c r="K4007">
        <f t="shared" ca="1" si="1646"/>
        <v>125.22087428332051</v>
      </c>
      <c r="L4007" s="30">
        <f t="shared" ca="1" si="1647"/>
        <v>145.22112001305717</v>
      </c>
      <c r="N4007">
        <f t="shared" ca="1" si="1657"/>
        <v>3.4792693885340732E-4</v>
      </c>
      <c r="O4007">
        <f t="shared" ca="1" si="1658"/>
        <v>3.9467244126391533E-3</v>
      </c>
      <c r="Q4007">
        <f t="shared" ca="1" si="1672"/>
        <v>1.9905910073253329E-2</v>
      </c>
      <c r="R4007">
        <f t="shared" ca="1" si="1670"/>
        <v>7.7567193937000303E-2</v>
      </c>
      <c r="T4007">
        <f t="shared" ca="1" si="1684"/>
        <v>1.8158264054890422E-2</v>
      </c>
      <c r="U4007">
        <f t="shared" ca="1" si="1679"/>
        <v>7.1750007476444583E-2</v>
      </c>
      <c r="W4007">
        <f t="shared" ca="1" si="1680"/>
        <v>-0.49554218470437433</v>
      </c>
      <c r="X4007">
        <f t="shared" ca="1" si="1681"/>
        <v>-0.24463158790870046</v>
      </c>
      <c r="Z4007">
        <f t="shared" ca="1" si="1655"/>
        <v>124.88400922263256</v>
      </c>
      <c r="AA4007">
        <f t="shared" ca="1" si="1655"/>
        <v>124.76686825208654</v>
      </c>
      <c r="AB4007">
        <f t="shared" ca="1" si="1655"/>
        <v>124.59436663239011</v>
      </c>
      <c r="AC4007">
        <f t="shared" ca="1" si="1632"/>
        <v>124.76686825208654</v>
      </c>
      <c r="AE4007">
        <f ca="1">IFERROR(VLOOKUP($B4007,OFFSET(Input!$A$1,0,MATCH(Index!AE$6&amp;" Index",Input!$1:$1,0)-1,10000,2),2,0),AE4006)</f>
        <v>12.25</v>
      </c>
      <c r="AF4007">
        <f t="shared" ca="1" si="1685"/>
        <v>12.515333333333334</v>
      </c>
      <c r="AG4007">
        <f t="shared" ca="1" si="1685"/>
        <v>12.657</v>
      </c>
      <c r="AH4007">
        <f t="shared" ca="1" si="1685"/>
        <v>12.647600000000002</v>
      </c>
      <c r="AI4007">
        <f t="shared" ca="1" si="1686"/>
        <v>12.657</v>
      </c>
      <c r="AK4007">
        <f t="shared" ca="1" si="1687"/>
        <v>1</v>
      </c>
      <c r="AL4007">
        <f t="shared" ca="1" si="1688"/>
        <v>-1</v>
      </c>
      <c r="AN4007" t="str">
        <f t="shared" ca="1" si="1637"/>
        <v>Not Down</v>
      </c>
      <c r="AO4007" t="str">
        <f t="shared" ca="1" si="1656"/>
        <v>Not Up</v>
      </c>
      <c r="AQ4007">
        <f t="shared" ca="1" si="1635"/>
        <v>1</v>
      </c>
      <c r="AR4007">
        <f t="shared" ca="1" si="1636"/>
        <v>0</v>
      </c>
      <c r="AT4007">
        <f t="shared" ca="1" si="1675"/>
        <v>1</v>
      </c>
      <c r="AU4007">
        <f t="shared" ca="1" si="1676"/>
        <v>0</v>
      </c>
      <c r="AW4007" s="34">
        <f t="shared" ca="1" si="1639"/>
        <v>2.0042158731894209E-2</v>
      </c>
      <c r="AX4007" s="34">
        <f t="shared" ca="1" si="1640"/>
        <v>1.9286332187291328E-2</v>
      </c>
      <c r="AY4007" s="18">
        <f t="shared" ca="1" si="1689"/>
        <v>2.0042158731894209E-2</v>
      </c>
      <c r="BA4007" s="6">
        <f t="shared" ca="1" si="1682"/>
        <v>1.5</v>
      </c>
      <c r="BB4007">
        <f t="shared" ca="1" si="1683"/>
        <v>1.5</v>
      </c>
      <c r="BC4007" t="str">
        <f t="shared" ca="1" si="1633"/>
        <v>HYG UP Equity</v>
      </c>
      <c r="BD4007" t="str">
        <f t="shared" ca="1" si="1634"/>
        <v>HYG UP Equity</v>
      </c>
      <c r="BF4007">
        <f t="shared" ca="1" si="1629"/>
        <v>1</v>
      </c>
      <c r="BG4007">
        <f t="shared" ca="1" si="1630"/>
        <v>0</v>
      </c>
      <c r="BI4007">
        <f t="shared" ca="1" si="1673"/>
        <v>1</v>
      </c>
      <c r="BJ4007">
        <f t="shared" ca="1" si="1674"/>
        <v>0</v>
      </c>
      <c r="BL4007">
        <f t="shared" ca="1" si="1677"/>
        <v>12.164331383760061</v>
      </c>
      <c r="BM4007">
        <f t="shared" ca="1" si="1678"/>
        <v>0</v>
      </c>
      <c r="BN4007" s="9">
        <f t="shared" ca="1" si="1665"/>
        <v>0.99999999999999989</v>
      </c>
      <c r="BO4007" s="9">
        <f t="shared" ca="1" si="1666"/>
        <v>0</v>
      </c>
      <c r="BP4007" s="9">
        <f t="shared" ca="1" si="1659"/>
        <v>0.99999999999999989</v>
      </c>
      <c r="BQ4007" s="9">
        <f t="shared" ca="1" si="1660"/>
        <v>0</v>
      </c>
      <c r="BR4007">
        <f t="shared" ca="1" si="1671"/>
        <v>1523.2282109464688</v>
      </c>
      <c r="BS4007">
        <f t="shared" ca="1" si="1663"/>
        <v>3.479874724510168E-4</v>
      </c>
      <c r="BT4007">
        <f t="shared" ca="1" si="1664"/>
        <v>1.8055555555555555E-5</v>
      </c>
      <c r="BU4007">
        <f t="shared" ca="1" si="1667"/>
        <v>0</v>
      </c>
      <c r="BV4007">
        <f t="shared" ca="1" si="1668"/>
        <v>0</v>
      </c>
      <c r="BW4007" s="35">
        <f ca="1">IFERROR(VLOOKUP($B4007,OFFSET(Input!$A$1,0,MATCH(Index!BW$6&amp;" Index",Input!$1:$1,0)-1,10000,2),2,0)/100,BW4006)</f>
        <v>1.9199999999999998E-2</v>
      </c>
      <c r="BX4007">
        <f t="shared" ca="1" si="1648"/>
        <v>3.1438688344522958E-2</v>
      </c>
      <c r="BY4007">
        <f t="shared" ca="1" si="1649"/>
        <v>1.6122404279242546E-2</v>
      </c>
      <c r="BZ4007">
        <f t="shared" ca="1" si="1650"/>
        <v>-3.0955016216145687E-2</v>
      </c>
      <c r="CA4007">
        <f t="shared" ca="1" si="1651"/>
        <v>0.60592262921644358</v>
      </c>
      <c r="CB4007">
        <f t="shared" ca="1" si="1652"/>
        <v>0</v>
      </c>
      <c r="CC4007">
        <f t="shared" ca="1" si="1653"/>
        <v>0.52740652037653246</v>
      </c>
      <c r="CD4007">
        <f t="shared" ca="1" si="1654"/>
        <v>1161.3405146258399</v>
      </c>
      <c r="CE4007">
        <v>1161.3405146258201</v>
      </c>
      <c r="CF4007" t="b">
        <f t="shared" ca="1" si="1643"/>
        <v>1</v>
      </c>
    </row>
    <row r="4008" spans="2:84" x14ac:dyDescent="0.25">
      <c r="B4008" s="2">
        <v>43335</v>
      </c>
      <c r="C4008">
        <f t="shared" ca="1" si="1644"/>
        <v>0</v>
      </c>
      <c r="D4008">
        <f t="shared" ca="1" si="1645"/>
        <v>0</v>
      </c>
      <c r="E4008">
        <f ca="1">IF($B4008&lt;VLOOKUP(E$6&amp;" Equity",Param,4,0),"",IFERROR(VLOOKUP($B4008,OFFSET(Input!$A$1,0,MATCH(Index!E$6&amp;" Equity",Input!$1:$1,0)-1,10000,2),2,0),E4007))</f>
        <v>86.23</v>
      </c>
      <c r="F4008" s="33">
        <v>122.05</v>
      </c>
      <c r="H4008">
        <f ca="1">IFERROR(VLOOKUP($B4008,OFFSET(Input!$A$1,0,MATCH(Index!H$6,Input!$1:$1,0)-1,10000,2),2,0),0)</f>
        <v>0</v>
      </c>
      <c r="I4008">
        <f ca="1">IFERROR(VLOOKUP($B4008,OFFSET(Input!$A$1,0,MATCH(Index!I$6,Input!$1:$1,0)-1,10000,2),2,0),0)</f>
        <v>0</v>
      </c>
      <c r="K4008">
        <f t="shared" ca="1" si="1646"/>
        <v>125.20635423760122</v>
      </c>
      <c r="L4008" s="30">
        <f t="shared" ca="1" si="1647"/>
        <v>145.44754388309229</v>
      </c>
      <c r="N4008">
        <f t="shared" ca="1" si="1657"/>
        <v>-1.1596219645378832E-4</v>
      </c>
      <c r="O4008">
        <f t="shared" ca="1" si="1658"/>
        <v>1.5579520186206578E-3</v>
      </c>
      <c r="Q4008">
        <f t="shared" ca="1" si="1672"/>
        <v>1.960453975475223E-2</v>
      </c>
      <c r="R4008">
        <f t="shared" ca="1" si="1670"/>
        <v>6.5627136601870611E-2</v>
      </c>
      <c r="T4008">
        <f t="shared" ca="1" si="1684"/>
        <v>1.8158231423314328E-2</v>
      </c>
      <c r="U4008">
        <f t="shared" ca="1" si="1679"/>
        <v>7.1637092290652862E-2</v>
      </c>
      <c r="W4008">
        <f t="shared" ca="1" si="1680"/>
        <v>-0.48378107012795474</v>
      </c>
      <c r="X4008">
        <f t="shared" ca="1" si="1681"/>
        <v>-0.24459586644564144</v>
      </c>
      <c r="Z4008">
        <f t="shared" ca="1" si="1655"/>
        <v>124.91159730949926</v>
      </c>
      <c r="AA4008">
        <f t="shared" ca="1" si="1655"/>
        <v>124.81447346682504</v>
      </c>
      <c r="AB4008">
        <f t="shared" ca="1" si="1655"/>
        <v>124.65327069246548</v>
      </c>
      <c r="AC4008">
        <f t="shared" ca="1" si="1632"/>
        <v>124.81447346682504</v>
      </c>
      <c r="AE4008">
        <f ca="1">IFERROR(VLOOKUP($B4008,OFFSET(Input!$A$1,0,MATCH(Index!AE$6&amp;" Index",Input!$1:$1,0)-1,10000,2),2,0),AE4007)</f>
        <v>12.41</v>
      </c>
      <c r="AF4008">
        <f t="shared" ca="1" si="1685"/>
        <v>12.530000000000001</v>
      </c>
      <c r="AG4008">
        <f t="shared" ca="1" si="1685"/>
        <v>12.670500000000001</v>
      </c>
      <c r="AH4008">
        <f t="shared" ca="1" si="1685"/>
        <v>12.629200000000003</v>
      </c>
      <c r="AI4008">
        <f t="shared" ca="1" si="1686"/>
        <v>12.670500000000001</v>
      </c>
      <c r="AK4008">
        <f t="shared" ca="1" si="1687"/>
        <v>1</v>
      </c>
      <c r="AL4008">
        <f t="shared" ca="1" si="1688"/>
        <v>-1</v>
      </c>
      <c r="AN4008" t="str">
        <f t="shared" ca="1" si="1637"/>
        <v>Not Down</v>
      </c>
      <c r="AO4008" t="str">
        <f t="shared" ca="1" si="1656"/>
        <v>Not Up</v>
      </c>
      <c r="AQ4008">
        <f t="shared" ca="1" si="1635"/>
        <v>1</v>
      </c>
      <c r="AR4008">
        <f t="shared" ca="1" si="1636"/>
        <v>0</v>
      </c>
      <c r="AT4008">
        <f t="shared" ca="1" si="1675"/>
        <v>1</v>
      </c>
      <c r="AU4008">
        <f t="shared" ca="1" si="1676"/>
        <v>0</v>
      </c>
      <c r="AW4008" s="34">
        <f t="shared" ca="1" si="1639"/>
        <v>1.9905910073253329E-2</v>
      </c>
      <c r="AX4008" s="34">
        <f t="shared" ca="1" si="1640"/>
        <v>1.8158264054890422E-2</v>
      </c>
      <c r="AY4008" s="18">
        <f t="shared" ca="1" si="1689"/>
        <v>1.9905910073253329E-2</v>
      </c>
      <c r="BA4008" s="6">
        <f t="shared" ca="1" si="1682"/>
        <v>1.5</v>
      </c>
      <c r="BB4008">
        <f t="shared" ca="1" si="1683"/>
        <v>1.5</v>
      </c>
      <c r="BC4008" t="str">
        <f t="shared" ca="1" si="1633"/>
        <v>HYG UP Equity</v>
      </c>
      <c r="BD4008" t="str">
        <f t="shared" ca="1" si="1634"/>
        <v>HYG UP Equity</v>
      </c>
      <c r="BF4008">
        <f t="shared" ca="1" si="1629"/>
        <v>1</v>
      </c>
      <c r="BG4008">
        <f t="shared" ca="1" si="1630"/>
        <v>0</v>
      </c>
      <c r="BI4008">
        <f t="shared" ca="1" si="1673"/>
        <v>1</v>
      </c>
      <c r="BJ4008">
        <f t="shared" ca="1" si="1674"/>
        <v>0</v>
      </c>
      <c r="BL4008">
        <f t="shared" ca="1" si="1677"/>
        <v>12.164331383760061</v>
      </c>
      <c r="BM4008">
        <f t="shared" ca="1" si="1678"/>
        <v>0</v>
      </c>
      <c r="BN4008" s="9">
        <f t="shared" ca="1" si="1665"/>
        <v>1</v>
      </c>
      <c r="BO4008" s="9">
        <f t="shared" ca="1" si="1666"/>
        <v>0</v>
      </c>
      <c r="BP4008" s="9">
        <f t="shared" ca="1" si="1659"/>
        <v>1</v>
      </c>
      <c r="BQ4008" s="9">
        <f t="shared" ca="1" si="1660"/>
        <v>0</v>
      </c>
      <c r="BR4008">
        <f t="shared" ca="1" si="1671"/>
        <v>1523.051584298632</v>
      </c>
      <c r="BS4008">
        <f t="shared" ca="1" si="1663"/>
        <v>-1.1595547309828369E-4</v>
      </c>
      <c r="BT4008">
        <f t="shared" ca="1" si="1664"/>
        <v>1.8055555555555558E-5</v>
      </c>
      <c r="BU4008">
        <f t="shared" ca="1" si="1667"/>
        <v>0</v>
      </c>
      <c r="BV4008">
        <f t="shared" ca="1" si="1668"/>
        <v>0</v>
      </c>
      <c r="BW4008" s="35">
        <f ca="1">IFERROR(VLOOKUP($B4008,OFFSET(Input!$A$1,0,MATCH(Index!BW$6&amp;" Index",Input!$1:$1,0)-1,10000,2),2,0)/100,BW4007)</f>
        <v>1.9199999999999998E-2</v>
      </c>
      <c r="BX4008">
        <f t="shared" ca="1" si="1648"/>
        <v>3.14529722711165E-2</v>
      </c>
      <c r="BY4008">
        <f t="shared" ca="1" si="1649"/>
        <v>1.6129729369803333E-2</v>
      </c>
      <c r="BZ4008">
        <f t="shared" ca="1" si="1650"/>
        <v>-3.0969080390022396E-2</v>
      </c>
      <c r="CA4008">
        <f t="shared" ca="1" si="1651"/>
        <v>-0.20199568320246525</v>
      </c>
      <c r="CB4008">
        <f t="shared" ca="1" si="1652"/>
        <v>0</v>
      </c>
      <c r="CC4008">
        <f t="shared" ca="1" si="1653"/>
        <v>-0.28054746523340746</v>
      </c>
      <c r="CD4008">
        <f t="shared" ca="1" si="1654"/>
        <v>1161.0599671606064</v>
      </c>
      <c r="CE4008">
        <v>1161.0599671605901</v>
      </c>
      <c r="CF4008" t="b">
        <f t="shared" ca="1" si="1643"/>
        <v>1</v>
      </c>
    </row>
    <row r="4009" spans="2:84" x14ac:dyDescent="0.25">
      <c r="B4009" s="2">
        <v>43336</v>
      </c>
      <c r="C4009">
        <f t="shared" ca="1" si="1644"/>
        <v>0</v>
      </c>
      <c r="D4009">
        <f t="shared" ca="1" si="1645"/>
        <v>0</v>
      </c>
      <c r="E4009">
        <f ca="1">IF($B4009&lt;VLOOKUP(E$6&amp;" Equity",Param,4,0),"",IFERROR(VLOOKUP($B4009,OFFSET(Input!$A$1,0,MATCH(Index!E$6&amp;" Equity",Input!$1:$1,0)-1,10000,2),2,0),E4008))</f>
        <v>86.38</v>
      </c>
      <c r="F4009" s="33">
        <v>122.29</v>
      </c>
      <c r="H4009">
        <f ca="1">IFERROR(VLOOKUP($B4009,OFFSET(Input!$A$1,0,MATCH(Index!H$6,Input!$1:$1,0)-1,10000,2),2,0),0)</f>
        <v>0</v>
      </c>
      <c r="I4009">
        <f ca="1">IFERROR(VLOOKUP($B4009,OFFSET(Input!$A$1,0,MATCH(Index!I$6,Input!$1:$1,0)-1,10000,2),2,0),0)</f>
        <v>0</v>
      </c>
      <c r="K4009">
        <f t="shared" ca="1" si="1646"/>
        <v>125.42415492339084</v>
      </c>
      <c r="L4009" s="30">
        <f t="shared" ca="1" si="1647"/>
        <v>145.73355298208406</v>
      </c>
      <c r="N4009">
        <f t="shared" ca="1" si="1657"/>
        <v>1.738022568321892E-3</v>
      </c>
      <c r="O4009">
        <f t="shared" ca="1" si="1658"/>
        <v>1.9644763623096035E-3</v>
      </c>
      <c r="Q4009">
        <f t="shared" ca="1" si="1672"/>
        <v>1.9589146136504247E-2</v>
      </c>
      <c r="R4009">
        <f t="shared" ca="1" si="1670"/>
        <v>5.5538624218939001E-2</v>
      </c>
      <c r="T4009">
        <f t="shared" ca="1" si="1684"/>
        <v>1.9137568607810532E-2</v>
      </c>
      <c r="U4009">
        <f t="shared" ca="1" si="1679"/>
        <v>7.1729506779903182E-2</v>
      </c>
      <c r="W4009">
        <f t="shared" ca="1" si="1680"/>
        <v>-0.20055066489148404</v>
      </c>
      <c r="X4009">
        <f t="shared" ca="1" si="1681"/>
        <v>-0.19507099608274128</v>
      </c>
      <c r="Z4009">
        <f t="shared" ca="1" si="1655"/>
        <v>124.98274553352387</v>
      </c>
      <c r="AA4009">
        <f t="shared" ca="1" si="1655"/>
        <v>124.87513745421597</v>
      </c>
      <c r="AB4009">
        <f t="shared" ca="1" si="1655"/>
        <v>124.71857345905192</v>
      </c>
      <c r="AC4009">
        <f t="shared" ca="1" si="1632"/>
        <v>124.87513745421597</v>
      </c>
      <c r="AE4009">
        <f ca="1">IFERROR(VLOOKUP($B4009,OFFSET(Input!$A$1,0,MATCH(Index!AE$6&amp;" Index",Input!$1:$1,0)-1,10000,2),2,0),AE4008)</f>
        <v>11.99</v>
      </c>
      <c r="AF4009">
        <f t="shared" ca="1" si="1685"/>
        <v>12.553333333333333</v>
      </c>
      <c r="AG4009">
        <f t="shared" ca="1" si="1685"/>
        <v>12.618499999999999</v>
      </c>
      <c r="AH4009">
        <f t="shared" ca="1" si="1685"/>
        <v>12.594400000000002</v>
      </c>
      <c r="AI4009">
        <f t="shared" ca="1" si="1686"/>
        <v>12.618499999999999</v>
      </c>
      <c r="AK4009">
        <f t="shared" ca="1" si="1687"/>
        <v>1</v>
      </c>
      <c r="AL4009">
        <f t="shared" ca="1" si="1688"/>
        <v>-1</v>
      </c>
      <c r="AN4009" t="str">
        <f t="shared" ca="1" si="1637"/>
        <v>Not Down</v>
      </c>
      <c r="AO4009" t="str">
        <f t="shared" ca="1" si="1656"/>
        <v>Not Up</v>
      </c>
      <c r="AQ4009">
        <f t="shared" ca="1" si="1635"/>
        <v>1</v>
      </c>
      <c r="AR4009">
        <f t="shared" ca="1" si="1636"/>
        <v>0</v>
      </c>
      <c r="AT4009">
        <f t="shared" ca="1" si="1675"/>
        <v>1</v>
      </c>
      <c r="AU4009">
        <f t="shared" ca="1" si="1676"/>
        <v>0</v>
      </c>
      <c r="AW4009" s="34">
        <f t="shared" ca="1" si="1639"/>
        <v>1.960453975475223E-2</v>
      </c>
      <c r="AX4009" s="34">
        <f t="shared" ca="1" si="1640"/>
        <v>1.8158231423314328E-2</v>
      </c>
      <c r="AY4009" s="18">
        <f t="shared" ca="1" si="1689"/>
        <v>1.960453975475223E-2</v>
      </c>
      <c r="BA4009" s="6">
        <f t="shared" ca="1" si="1682"/>
        <v>1.5</v>
      </c>
      <c r="BB4009">
        <f t="shared" ca="1" si="1683"/>
        <v>1.5</v>
      </c>
      <c r="BC4009" t="str">
        <f t="shared" ca="1" si="1633"/>
        <v>HYG UP Equity</v>
      </c>
      <c r="BD4009" t="str">
        <f t="shared" ca="1" si="1634"/>
        <v>HYG UP Equity</v>
      </c>
      <c r="BF4009">
        <f t="shared" ref="BF4009:BF4036" ca="1" si="1690">BI4010</f>
        <v>1</v>
      </c>
      <c r="BG4009">
        <f t="shared" ref="BG4009:BG4036" ca="1" si="1691">BJ4010</f>
        <v>0</v>
      </c>
      <c r="BI4009">
        <f t="shared" ca="1" si="1673"/>
        <v>1</v>
      </c>
      <c r="BJ4009">
        <f t="shared" ca="1" si="1674"/>
        <v>0</v>
      </c>
      <c r="BL4009">
        <f t="shared" ca="1" si="1677"/>
        <v>12.164331383760061</v>
      </c>
      <c r="BM4009">
        <f t="shared" ca="1" si="1678"/>
        <v>0</v>
      </c>
      <c r="BN4009" s="9">
        <f t="shared" ca="1" si="1665"/>
        <v>0.99999999999999989</v>
      </c>
      <c r="BO4009" s="9">
        <f t="shared" ca="1" si="1666"/>
        <v>0</v>
      </c>
      <c r="BP4009" s="9">
        <f t="shared" ca="1" si="1659"/>
        <v>0.99999999999999989</v>
      </c>
      <c r="BQ4009" s="9">
        <f t="shared" ca="1" si="1660"/>
        <v>0</v>
      </c>
      <c r="BR4009">
        <f t="shared" ca="1" si="1671"/>
        <v>1525.7009840161872</v>
      </c>
      <c r="BS4009">
        <f t="shared" ca="1" si="1663"/>
        <v>1.7395338049401854E-3</v>
      </c>
      <c r="BT4009">
        <f t="shared" ca="1" si="1664"/>
        <v>1.8055555555555555E-5</v>
      </c>
      <c r="BU4009">
        <f t="shared" ca="1" si="1667"/>
        <v>0</v>
      </c>
      <c r="BV4009">
        <f t="shared" ca="1" si="1668"/>
        <v>0</v>
      </c>
      <c r="BW4009" s="35">
        <f ca="1">IFERROR(VLOOKUP($B4009,OFFSET(Input!$A$1,0,MATCH(Index!BW$6&amp;" Index",Input!$1:$1,0)-1,10000,2),2,0)/100,BW4008)</f>
        <v>1.9199999999999998E-2</v>
      </c>
      <c r="BX4009">
        <f t="shared" ca="1" si="1648"/>
        <v>3.1445374110599757E-2</v>
      </c>
      <c r="BY4009">
        <f t="shared" ca="1" si="1649"/>
        <v>1.6125832877230645E-2</v>
      </c>
      <c r="BZ4009">
        <f t="shared" ca="1" si="1650"/>
        <v>-3.0961599124282837E-2</v>
      </c>
      <c r="CA4009">
        <f t="shared" ca="1" si="1651"/>
        <v>3.0295545936579247</v>
      </c>
      <c r="CB4009">
        <f t="shared" ca="1" si="1652"/>
        <v>0</v>
      </c>
      <c r="CC4009">
        <f t="shared" ca="1" si="1653"/>
        <v>2.951021787545812</v>
      </c>
      <c r="CD4009">
        <f t="shared" ca="1" si="1654"/>
        <v>1164.0109889481523</v>
      </c>
      <c r="CE4009">
        <v>1164.01098894813</v>
      </c>
      <c r="CF4009" t="b">
        <f t="shared" ca="1" si="1643"/>
        <v>1</v>
      </c>
    </row>
    <row r="4010" spans="2:84" x14ac:dyDescent="0.25">
      <c r="B4010" s="2">
        <v>43339</v>
      </c>
      <c r="C4010">
        <f t="shared" ca="1" si="1644"/>
        <v>0</v>
      </c>
      <c r="D4010">
        <f t="shared" ca="1" si="1645"/>
        <v>0</v>
      </c>
      <c r="E4010">
        <f ca="1">IF($B4010&lt;VLOOKUP(E$6&amp;" Equity",Param,4,0),"",IFERROR(VLOOKUP($B4010,OFFSET(Input!$A$1,0,MATCH(Index!E$6&amp;" Equity",Input!$1:$1,0)-1,10000,2),2,0),E4009))</f>
        <v>86.41</v>
      </c>
      <c r="F4010" s="33">
        <v>121.59</v>
      </c>
      <c r="H4010">
        <f ca="1">IFERROR(VLOOKUP($B4010,OFFSET(Input!$A$1,0,MATCH(Index!H$6,Input!$1:$1,0)-1,10000,2),2,0),0)</f>
        <v>0</v>
      </c>
      <c r="I4010">
        <f ca="1">IFERROR(VLOOKUP($B4010,OFFSET(Input!$A$1,0,MATCH(Index!I$6,Input!$1:$1,0)-1,10000,2),2,0),0)</f>
        <v>0</v>
      </c>
      <c r="K4010">
        <f t="shared" ca="1" si="1646"/>
        <v>125.46771506054876</v>
      </c>
      <c r="L4010" s="30">
        <f t="shared" ca="1" si="1647"/>
        <v>144.89935977669148</v>
      </c>
      <c r="N4010">
        <f t="shared" ca="1" si="1657"/>
        <v>3.4724232075278159E-4</v>
      </c>
      <c r="O4010">
        <f t="shared" ca="1" si="1658"/>
        <v>-5.740543892951611E-3</v>
      </c>
      <c r="Q4010">
        <f t="shared" ca="1" si="1672"/>
        <v>1.9351151591562303E-2</v>
      </c>
      <c r="R4010">
        <f t="shared" ca="1" si="1670"/>
        <v>6.1697401507971664E-2</v>
      </c>
      <c r="T4010">
        <f t="shared" ca="1" si="1684"/>
        <v>1.9137133177656768E-2</v>
      </c>
      <c r="U4010">
        <f t="shared" ca="1" si="1679"/>
        <v>7.3562281776374056E-2</v>
      </c>
      <c r="W4010">
        <f t="shared" ca="1" si="1680"/>
        <v>-0.25541786421436774</v>
      </c>
      <c r="X4010">
        <f t="shared" ca="1" si="1681"/>
        <v>-0.19731286022833139</v>
      </c>
      <c r="Z4010">
        <f t="shared" ref="Z4010:AB4031" ca="1" si="1692">AVERAGE(OFFSET($K4010,0,0,-Z$5,1))</f>
        <v>125.06696179869587</v>
      </c>
      <c r="AA4010">
        <f t="shared" ca="1" si="1692"/>
        <v>124.93581071010185</v>
      </c>
      <c r="AB4010">
        <f t="shared" ca="1" si="1692"/>
        <v>124.78735362181509</v>
      </c>
      <c r="AC4010">
        <f t="shared" ref="AC4010:AC4031" ca="1" si="1693">MAX(AB4010,AA4010)</f>
        <v>124.93581071010185</v>
      </c>
      <c r="AE4010">
        <f ca="1">IFERROR(VLOOKUP($B4010,OFFSET(Input!$A$1,0,MATCH(Index!AE$6&amp;" Index",Input!$1:$1,0)-1,10000,2),2,0),AE4009)</f>
        <v>12.16</v>
      </c>
      <c r="AF4010">
        <f t="shared" ca="1" si="1685"/>
        <v>12.612666666666666</v>
      </c>
      <c r="AG4010">
        <f t="shared" ca="1" si="1685"/>
        <v>12.513499999999999</v>
      </c>
      <c r="AH4010">
        <f t="shared" ca="1" si="1685"/>
        <v>12.576000000000004</v>
      </c>
      <c r="AI4010">
        <f t="shared" ca="1" si="1686"/>
        <v>12.576000000000004</v>
      </c>
      <c r="AK4010">
        <f t="shared" ca="1" si="1687"/>
        <v>1</v>
      </c>
      <c r="AL4010">
        <f t="shared" ca="1" si="1688"/>
        <v>1</v>
      </c>
      <c r="AN4010" t="str">
        <f t="shared" ca="1" si="1637"/>
        <v>Not Down</v>
      </c>
      <c r="AO4010" t="str">
        <f t="shared" ca="1" si="1656"/>
        <v>Not Up</v>
      </c>
      <c r="AQ4010">
        <f t="shared" ca="1" si="1635"/>
        <v>1</v>
      </c>
      <c r="AR4010">
        <f t="shared" ca="1" si="1636"/>
        <v>0</v>
      </c>
      <c r="AT4010">
        <f t="shared" ca="1" si="1675"/>
        <v>1</v>
      </c>
      <c r="AU4010">
        <f t="shared" ca="1" si="1676"/>
        <v>0</v>
      </c>
      <c r="AW4010" s="34">
        <f t="shared" ca="1" si="1639"/>
        <v>1.9589146136504247E-2</v>
      </c>
      <c r="AX4010" s="34">
        <f t="shared" ca="1" si="1640"/>
        <v>1.9137568607810532E-2</v>
      </c>
      <c r="AY4010" s="18">
        <f t="shared" ca="1" si="1689"/>
        <v>1.9589146136504247E-2</v>
      </c>
      <c r="BA4010" s="6">
        <f t="shared" ca="1" si="1682"/>
        <v>1.5</v>
      </c>
      <c r="BB4010">
        <f t="shared" ca="1" si="1683"/>
        <v>1.5</v>
      </c>
      <c r="BC4010" t="str">
        <f t="shared" ca="1" si="1633"/>
        <v>HYG UP Equity</v>
      </c>
      <c r="BD4010" t="str">
        <f t="shared" ca="1" si="1634"/>
        <v>HYG UP Equity</v>
      </c>
      <c r="BF4010">
        <f t="shared" ca="1" si="1690"/>
        <v>1</v>
      </c>
      <c r="BG4010">
        <f t="shared" ca="1" si="1691"/>
        <v>0</v>
      </c>
      <c r="BI4010">
        <f t="shared" ca="1" si="1673"/>
        <v>1</v>
      </c>
      <c r="BJ4010">
        <f t="shared" ca="1" si="1674"/>
        <v>0</v>
      </c>
      <c r="BL4010">
        <f t="shared" ca="1" si="1677"/>
        <v>12.164331383760061</v>
      </c>
      <c r="BM4010">
        <f t="shared" ca="1" si="1678"/>
        <v>0</v>
      </c>
      <c r="BN4010" s="9">
        <f t="shared" ca="1" si="1665"/>
        <v>0.99999999999999989</v>
      </c>
      <c r="BO4010" s="9">
        <f t="shared" ca="1" si="1666"/>
        <v>0</v>
      </c>
      <c r="BP4010" s="9">
        <f t="shared" ca="1" si="1659"/>
        <v>0.99999999999999989</v>
      </c>
      <c r="BQ4010" s="9">
        <f t="shared" ca="1" si="1660"/>
        <v>0</v>
      </c>
      <c r="BR4010">
        <f t="shared" ca="1" si="1671"/>
        <v>1526.2308639596981</v>
      </c>
      <c r="BS4010">
        <f t="shared" ca="1" si="1663"/>
        <v>3.4730261634630111E-4</v>
      </c>
      <c r="BT4010">
        <f t="shared" ca="1" si="1664"/>
        <v>5.4166666666666664E-5</v>
      </c>
      <c r="BU4010">
        <f t="shared" ca="1" si="1667"/>
        <v>0</v>
      </c>
      <c r="BV4010">
        <f t="shared" ca="1" si="1668"/>
        <v>0</v>
      </c>
      <c r="BW4010" s="35">
        <f ca="1">IFERROR(VLOOKUP($B4010,OFFSET(Input!$A$1,0,MATCH(Index!BW$6&amp;" Index",Input!$1:$1,0)-1,10000,2),2,0)/100,BW4009)</f>
        <v>1.9199999999999998E-2</v>
      </c>
      <c r="BX4010">
        <f t="shared" ca="1" si="1648"/>
        <v>9.4575892852037366E-2</v>
      </c>
      <c r="BY4010">
        <f t="shared" ca="1" si="1649"/>
        <v>4.8500457872839679E-2</v>
      </c>
      <c r="BZ4010">
        <f t="shared" ca="1" si="1650"/>
        <v>-9.3120879115852179E-2</v>
      </c>
      <c r="CA4010">
        <f t="shared" ca="1" si="1651"/>
        <v>0.60639609287630802</v>
      </c>
      <c r="CB4010">
        <f t="shared" ca="1" si="1652"/>
        <v>0</v>
      </c>
      <c r="CC4010">
        <f t="shared" ca="1" si="1653"/>
        <v>0.37019886303557881</v>
      </c>
      <c r="CD4010">
        <f t="shared" ca="1" si="1654"/>
        <v>1164.3811878111878</v>
      </c>
      <c r="CE4010">
        <v>1164.3811878111701</v>
      </c>
      <c r="CF4010" t="b">
        <f t="shared" ca="1" si="1643"/>
        <v>1</v>
      </c>
    </row>
    <row r="4011" spans="2:84" x14ac:dyDescent="0.25">
      <c r="B4011" s="2">
        <v>43340</v>
      </c>
      <c r="C4011">
        <f t="shared" ca="1" si="1644"/>
        <v>0</v>
      </c>
      <c r="D4011">
        <f t="shared" ca="1" si="1645"/>
        <v>0</v>
      </c>
      <c r="E4011">
        <f ca="1">IF($B4011&lt;VLOOKUP(E$6&amp;" Equity",Param,4,0),"",IFERROR(VLOOKUP($B4011,OFFSET(Input!$A$1,0,MATCH(Index!E$6&amp;" Equity",Input!$1:$1,0)-1,10000,2),2,0),E4010))</f>
        <v>86.37</v>
      </c>
      <c r="F4011" s="33">
        <v>120.86</v>
      </c>
      <c r="H4011">
        <f ca="1">IFERROR(VLOOKUP($B4011,OFFSET(Input!$A$1,0,MATCH(Index!H$6,Input!$1:$1,0)-1,10000,2),2,0),0)</f>
        <v>0</v>
      </c>
      <c r="I4011">
        <f ca="1">IFERROR(VLOOKUP($B4011,OFFSET(Input!$A$1,0,MATCH(Index!I$6,Input!$1:$1,0)-1,10000,2),2,0),0)</f>
        <v>0</v>
      </c>
      <c r="K4011">
        <f t="shared" ca="1" si="1646"/>
        <v>125.40963487767154</v>
      </c>
      <c r="L4011" s="30">
        <f t="shared" ca="1" si="1647"/>
        <v>144.02941543392492</v>
      </c>
      <c r="N4011">
        <f t="shared" ca="1" si="1657"/>
        <v>-4.6301656111358438E-4</v>
      </c>
      <c r="O4011">
        <f t="shared" ca="1" si="1658"/>
        <v>-6.021878374914481E-3</v>
      </c>
      <c r="Q4011">
        <f t="shared" ca="1" si="1672"/>
        <v>1.7407952208348187E-2</v>
      </c>
      <c r="R4011">
        <f t="shared" ca="1" si="1670"/>
        <v>6.7774663731868204E-2</v>
      </c>
      <c r="T4011">
        <f t="shared" ca="1" si="1684"/>
        <v>1.7713614942182643E-2</v>
      </c>
      <c r="U4011">
        <f t="shared" ca="1" si="1679"/>
        <v>7.4126599737447202E-2</v>
      </c>
      <c r="W4011">
        <f t="shared" ca="1" si="1680"/>
        <v>-0.11519201112443264</v>
      </c>
      <c r="X4011">
        <f t="shared" ca="1" si="1681"/>
        <v>-0.29411425642181716</v>
      </c>
      <c r="Z4011">
        <f t="shared" ca="1" si="1692"/>
        <v>125.12358997700116</v>
      </c>
      <c r="AA4011">
        <f t="shared" ca="1" si="1692"/>
        <v>124.98056752666598</v>
      </c>
      <c r="AB4011">
        <f t="shared" ca="1" si="1692"/>
        <v>124.84340063312085</v>
      </c>
      <c r="AC4011">
        <f t="shared" ca="1" si="1693"/>
        <v>124.98056752666598</v>
      </c>
      <c r="AE4011">
        <f ca="1">IFERROR(VLOOKUP($B4011,OFFSET(Input!$A$1,0,MATCH(Index!AE$6&amp;" Index",Input!$1:$1,0)-1,10000,2),2,0),AE4010)</f>
        <v>12.5</v>
      </c>
      <c r="AF4011">
        <f t="shared" ca="1" si="1685"/>
        <v>12.717333333333332</v>
      </c>
      <c r="AG4011">
        <f t="shared" ca="1" si="1685"/>
        <v>12.497</v>
      </c>
      <c r="AH4011">
        <f t="shared" ca="1" si="1685"/>
        <v>12.579600000000003</v>
      </c>
      <c r="AI4011">
        <f t="shared" ca="1" si="1686"/>
        <v>12.579600000000003</v>
      </c>
      <c r="AK4011">
        <f t="shared" ca="1" si="1687"/>
        <v>1</v>
      </c>
      <c r="AL4011">
        <f t="shared" ca="1" si="1688"/>
        <v>1</v>
      </c>
      <c r="AN4011" t="str">
        <f t="shared" ca="1" si="1637"/>
        <v>Not Down</v>
      </c>
      <c r="AO4011" t="str">
        <f t="shared" ca="1" si="1656"/>
        <v>Not Up</v>
      </c>
      <c r="AQ4011">
        <f t="shared" ca="1" si="1635"/>
        <v>1</v>
      </c>
      <c r="AR4011">
        <f t="shared" ca="1" si="1636"/>
        <v>0</v>
      </c>
      <c r="AT4011">
        <f t="shared" ca="1" si="1675"/>
        <v>1</v>
      </c>
      <c r="AU4011">
        <f t="shared" ca="1" si="1676"/>
        <v>0</v>
      </c>
      <c r="AW4011" s="34">
        <f t="shared" ca="1" si="1639"/>
        <v>1.9351151591562303E-2</v>
      </c>
      <c r="AX4011" s="34">
        <f t="shared" ca="1" si="1640"/>
        <v>1.9137133177656768E-2</v>
      </c>
      <c r="AY4011" s="18">
        <f t="shared" ca="1" si="1689"/>
        <v>1.9351151591562303E-2</v>
      </c>
      <c r="BA4011" s="6">
        <f t="shared" ca="1" si="1682"/>
        <v>1.5</v>
      </c>
      <c r="BB4011">
        <f t="shared" ca="1" si="1683"/>
        <v>1.5</v>
      </c>
      <c r="BC4011" t="str">
        <f t="shared" ref="BC4011:BC4036" ca="1" si="1694">IF($D4011=1,BD4010,BC4010)</f>
        <v>HYG UP Equity</v>
      </c>
      <c r="BD4011" t="str">
        <f t="shared" ref="BD4011:BD4036" ca="1" si="1695">IF($D4011=1,IF(AO4011="Up","TLT UP Equity",IF(AN4011="Down","TLT UP equity","HYG UP Equity")),BD4010)</f>
        <v>HYG UP Equity</v>
      </c>
      <c r="BF4011">
        <f t="shared" ca="1" si="1690"/>
        <v>1</v>
      </c>
      <c r="BG4011">
        <f t="shared" ca="1" si="1691"/>
        <v>0</v>
      </c>
      <c r="BI4011">
        <f t="shared" ca="1" si="1673"/>
        <v>1</v>
      </c>
      <c r="BJ4011">
        <f t="shared" ca="1" si="1674"/>
        <v>0</v>
      </c>
      <c r="BL4011">
        <f t="shared" ca="1" si="1677"/>
        <v>12.164331383760061</v>
      </c>
      <c r="BM4011">
        <f t="shared" ca="1" si="1678"/>
        <v>0</v>
      </c>
      <c r="BN4011" s="9">
        <f t="shared" ca="1" si="1665"/>
        <v>1</v>
      </c>
      <c r="BO4011" s="9">
        <f t="shared" ca="1" si="1666"/>
        <v>0</v>
      </c>
      <c r="BP4011" s="9">
        <f t="shared" ca="1" si="1659"/>
        <v>1</v>
      </c>
      <c r="BQ4011" s="9">
        <f t="shared" ca="1" si="1660"/>
        <v>0</v>
      </c>
      <c r="BR4011">
        <f t="shared" ca="1" si="1671"/>
        <v>1525.5243573683501</v>
      </c>
      <c r="BS4011">
        <f t="shared" ca="1" si="1663"/>
        <v>-4.6290938548776417E-4</v>
      </c>
      <c r="BT4011">
        <f t="shared" ca="1" si="1664"/>
        <v>1.8055555555555558E-5</v>
      </c>
      <c r="BU4011">
        <f t="shared" ca="1" si="1667"/>
        <v>0</v>
      </c>
      <c r="BV4011">
        <f t="shared" ca="1" si="1668"/>
        <v>0</v>
      </c>
      <c r="BW4011" s="35">
        <f ca="1">IFERROR(VLOOKUP($B4011,OFFSET(Input!$A$1,0,MATCH(Index!BW$6&amp;" Index",Input!$1:$1,0)-1,10000,2),2,0)/100,BW4010)</f>
        <v>1.9199999999999998E-2</v>
      </c>
      <c r="BX4011">
        <f t="shared" ca="1" si="1648"/>
        <v>3.1535323836553011E-2</v>
      </c>
      <c r="BY4011">
        <f t="shared" ca="1" si="1649"/>
        <v>1.6171960941822053E-2</v>
      </c>
      <c r="BZ4011">
        <f t="shared" ca="1" si="1650"/>
        <v>-3.1050165008298342E-2</v>
      </c>
      <c r="CA4011">
        <f t="shared" ca="1" si="1651"/>
        <v>-0.80850447018478488</v>
      </c>
      <c r="CB4011">
        <f t="shared" ca="1" si="1652"/>
        <v>0</v>
      </c>
      <c r="CC4011">
        <f t="shared" ca="1" si="1653"/>
        <v>-0.88726191997145831</v>
      </c>
      <c r="CD4011">
        <f t="shared" ca="1" si="1654"/>
        <v>1163.4939258912163</v>
      </c>
      <c r="CE4011">
        <v>1163.4939258912</v>
      </c>
      <c r="CF4011" t="b">
        <f t="shared" ca="1" si="1643"/>
        <v>1</v>
      </c>
    </row>
    <row r="4012" spans="2:84" x14ac:dyDescent="0.25">
      <c r="B4012" s="2">
        <v>43341</v>
      </c>
      <c r="C4012">
        <f t="shared" ca="1" si="1644"/>
        <v>0</v>
      </c>
      <c r="D4012">
        <f t="shared" ca="1" si="1645"/>
        <v>0</v>
      </c>
      <c r="E4012">
        <f ca="1">IF($B4012&lt;VLOOKUP(E$6&amp;" Equity",Param,4,0),"",IFERROR(VLOOKUP($B4012,OFFSET(Input!$A$1,0,MATCH(Index!E$6&amp;" Equity",Input!$1:$1,0)-1,10000,2),2,0),E4011))</f>
        <v>86.32</v>
      </c>
      <c r="F4012" s="33">
        <v>121.02</v>
      </c>
      <c r="H4012">
        <f ca="1">IFERROR(VLOOKUP($B4012,OFFSET(Input!$A$1,0,MATCH(Index!H$6,Input!$1:$1,0)-1,10000,2),2,0),0)</f>
        <v>0</v>
      </c>
      <c r="I4012">
        <f ca="1">IFERROR(VLOOKUP($B4012,OFFSET(Input!$A$1,0,MATCH(Index!I$6,Input!$1:$1,0)-1,10000,2),2,0),0)</f>
        <v>0</v>
      </c>
      <c r="K4012">
        <f t="shared" ca="1" si="1646"/>
        <v>125.33703464907498</v>
      </c>
      <c r="L4012" s="30">
        <f t="shared" ca="1" si="1647"/>
        <v>144.22008816658609</v>
      </c>
      <c r="N4012">
        <f t="shared" ca="1" si="1657"/>
        <v>-5.7907234231511801E-4</v>
      </c>
      <c r="O4012">
        <f t="shared" ca="1" si="1658"/>
        <v>1.3229702607629112E-3</v>
      </c>
      <c r="Q4012">
        <f t="shared" ca="1" si="1672"/>
        <v>1.5318427836733759E-2</v>
      </c>
      <c r="R4012">
        <f t="shared" ca="1" si="1670"/>
        <v>6.1538336209266638E-2</v>
      </c>
      <c r="T4012">
        <f t="shared" ca="1" si="1684"/>
        <v>1.7549449327543997E-2</v>
      </c>
      <c r="U4012">
        <f t="shared" ca="1" si="1679"/>
        <v>6.8389447654091717E-2</v>
      </c>
      <c r="W4012">
        <f t="shared" ca="1" si="1680"/>
        <v>0.10653202456221328</v>
      </c>
      <c r="X4012">
        <f t="shared" ca="1" si="1681"/>
        <v>-0.25340879210471046</v>
      </c>
      <c r="Z4012">
        <f t="shared" ca="1" si="1692"/>
        <v>125.19473820102576</v>
      </c>
      <c r="AA4012">
        <f t="shared" ca="1" si="1692"/>
        <v>125.01614163867831</v>
      </c>
      <c r="AB4012">
        <f t="shared" ca="1" si="1692"/>
        <v>124.88729035160073</v>
      </c>
      <c r="AC4012">
        <f t="shared" ca="1" si="1693"/>
        <v>125.01614163867831</v>
      </c>
      <c r="AE4012">
        <f ca="1">IFERROR(VLOOKUP($B4012,OFFSET(Input!$A$1,0,MATCH(Index!AE$6&amp;" Index",Input!$1:$1,0)-1,10000,2),2,0),AE4011)</f>
        <v>12.25</v>
      </c>
      <c r="AF4012">
        <f t="shared" ca="1" si="1685"/>
        <v>12.810666666666666</v>
      </c>
      <c r="AG4012">
        <f t="shared" ca="1" si="1685"/>
        <v>12.452000000000002</v>
      </c>
      <c r="AH4012">
        <f t="shared" ca="1" si="1685"/>
        <v>12.578000000000001</v>
      </c>
      <c r="AI4012">
        <f t="shared" ca="1" si="1686"/>
        <v>12.578000000000001</v>
      </c>
      <c r="AK4012">
        <f t="shared" ca="1" si="1687"/>
        <v>1</v>
      </c>
      <c r="AL4012">
        <f t="shared" ca="1" si="1688"/>
        <v>1</v>
      </c>
      <c r="AN4012" t="str">
        <f t="shared" ca="1" si="1637"/>
        <v>Not Down</v>
      </c>
      <c r="AO4012" t="str">
        <f t="shared" ca="1" si="1656"/>
        <v>Not Up</v>
      </c>
      <c r="AQ4012">
        <f t="shared" ca="1" si="1635"/>
        <v>1</v>
      </c>
      <c r="AR4012">
        <f t="shared" ca="1" si="1636"/>
        <v>0</v>
      </c>
      <c r="AT4012">
        <f t="shared" ca="1" si="1675"/>
        <v>1</v>
      </c>
      <c r="AU4012">
        <f t="shared" ca="1" si="1676"/>
        <v>0</v>
      </c>
      <c r="AW4012" s="34">
        <f t="shared" ca="1" si="1639"/>
        <v>1.7407952208348187E-2</v>
      </c>
      <c r="AX4012" s="34">
        <f t="shared" ca="1" si="1640"/>
        <v>1.7713614942182643E-2</v>
      </c>
      <c r="AY4012" s="18">
        <f t="shared" ca="1" si="1689"/>
        <v>1.7713614942182643E-2</v>
      </c>
      <c r="BA4012" s="6">
        <f t="shared" ca="1" si="1682"/>
        <v>1.5</v>
      </c>
      <c r="BB4012">
        <f t="shared" ca="1" si="1683"/>
        <v>1.5</v>
      </c>
      <c r="BC4012" t="str">
        <f t="shared" ca="1" si="1694"/>
        <v>HYG UP Equity</v>
      </c>
      <c r="BD4012" t="str">
        <f t="shared" ca="1" si="1695"/>
        <v>HYG UP Equity</v>
      </c>
      <c r="BF4012">
        <f t="shared" ca="1" si="1690"/>
        <v>1</v>
      </c>
      <c r="BG4012">
        <f t="shared" ca="1" si="1691"/>
        <v>0</v>
      </c>
      <c r="BI4012">
        <f t="shared" ca="1" si="1673"/>
        <v>1</v>
      </c>
      <c r="BJ4012">
        <f t="shared" ca="1" si="1674"/>
        <v>0</v>
      </c>
      <c r="BL4012">
        <f t="shared" ca="1" si="1677"/>
        <v>12.164331383760061</v>
      </c>
      <c r="BM4012">
        <f t="shared" ca="1" si="1678"/>
        <v>0</v>
      </c>
      <c r="BN4012" s="9">
        <f t="shared" ca="1" si="1665"/>
        <v>0.99999999999999989</v>
      </c>
      <c r="BO4012" s="9">
        <f t="shared" ca="1" si="1666"/>
        <v>0</v>
      </c>
      <c r="BP4012" s="9">
        <f t="shared" ca="1" si="1659"/>
        <v>0.99999999999999989</v>
      </c>
      <c r="BQ4012" s="9">
        <f t="shared" ca="1" si="1660"/>
        <v>0</v>
      </c>
      <c r="BR4012">
        <f t="shared" ca="1" si="1671"/>
        <v>1524.641224129165</v>
      </c>
      <c r="BS4012">
        <f t="shared" ca="1" si="1663"/>
        <v>-5.7890471228438933E-4</v>
      </c>
      <c r="BT4012">
        <f t="shared" ca="1" si="1664"/>
        <v>1.8055555555555555E-5</v>
      </c>
      <c r="BU4012">
        <f t="shared" ca="1" si="1667"/>
        <v>0</v>
      </c>
      <c r="BV4012">
        <f t="shared" ca="1" si="1668"/>
        <v>0</v>
      </c>
      <c r="BW4012" s="35">
        <f ca="1">IFERROR(VLOOKUP($B4012,OFFSET(Input!$A$1,0,MATCH(Index!BW$6&amp;" Index",Input!$1:$1,0)-1,10000,2),2,0)/100,BW4011)</f>
        <v>1.9199999999999998E-2</v>
      </c>
      <c r="BX4012">
        <f t="shared" ca="1" si="1648"/>
        <v>3.1511293826220442E-2</v>
      </c>
      <c r="BY4012">
        <f t="shared" ca="1" si="1649"/>
        <v>1.6159637859600229E-2</v>
      </c>
      <c r="BZ4012">
        <f t="shared" ca="1" si="1650"/>
        <v>-3.1026504690432437E-2</v>
      </c>
      <c r="CA4012">
        <f t="shared" ca="1" si="1651"/>
        <v>-1.0103281746190338</v>
      </c>
      <c r="CB4012">
        <f t="shared" ca="1" si="1652"/>
        <v>0</v>
      </c>
      <c r="CC4012">
        <f t="shared" ca="1" si="1653"/>
        <v>-1.0890256109952869</v>
      </c>
      <c r="CD4012">
        <f t="shared" ca="1" si="1654"/>
        <v>1162.404900280221</v>
      </c>
      <c r="CE4012">
        <v>1162.4049002802001</v>
      </c>
      <c r="CF4012" t="b">
        <f t="shared" ca="1" si="1643"/>
        <v>1</v>
      </c>
    </row>
    <row r="4013" spans="2:84" x14ac:dyDescent="0.25">
      <c r="B4013" s="2">
        <v>43342</v>
      </c>
      <c r="C4013">
        <f t="shared" ca="1" si="1644"/>
        <v>0</v>
      </c>
      <c r="D4013">
        <f t="shared" ca="1" si="1645"/>
        <v>0</v>
      </c>
      <c r="E4013">
        <f ca="1">IF($B4013&lt;VLOOKUP(E$6&amp;" Equity",Param,4,0),"",IFERROR(VLOOKUP($B4013,OFFSET(Input!$A$1,0,MATCH(Index!E$6&amp;" Equity",Input!$1:$1,0)-1,10000,2),2,0),E4012))</f>
        <v>86.25</v>
      </c>
      <c r="F4013" s="33">
        <v>121.28</v>
      </c>
      <c r="H4013">
        <f ca="1">IFERROR(VLOOKUP($B4013,OFFSET(Input!$A$1,0,MATCH(Index!H$6,Input!$1:$1,0)-1,10000,2),2,0),0)</f>
        <v>0</v>
      </c>
      <c r="I4013">
        <f ca="1">IFERROR(VLOOKUP($B4013,OFFSET(Input!$A$1,0,MATCH(Index!I$6,Input!$1:$1,0)-1,10000,2),2,0),0)</f>
        <v>0</v>
      </c>
      <c r="K4013">
        <f t="shared" ca="1" si="1646"/>
        <v>125.23539432903982</v>
      </c>
      <c r="L4013" s="30">
        <f t="shared" ca="1" si="1647"/>
        <v>144.52993135716048</v>
      </c>
      <c r="N4013">
        <f t="shared" ca="1" si="1657"/>
        <v>-8.1126503841003202E-4</v>
      </c>
      <c r="O4013">
        <f t="shared" ca="1" si="1658"/>
        <v>2.1461006998861397E-3</v>
      </c>
      <c r="Q4013">
        <f t="shared" ca="1" si="1672"/>
        <v>1.4487976119555282E-2</v>
      </c>
      <c r="R4013">
        <f t="shared" ca="1" si="1670"/>
        <v>6.24728668193597E-2</v>
      </c>
      <c r="T4013">
        <f t="shared" ca="1" si="1684"/>
        <v>1.7663590130225813E-2</v>
      </c>
      <c r="U4013">
        <f t="shared" ca="1" si="1679"/>
        <v>6.8623880035451529E-2</v>
      </c>
      <c r="W4013">
        <f t="shared" ca="1" si="1680"/>
        <v>6.5429990547683725E-2</v>
      </c>
      <c r="X4013">
        <f t="shared" ca="1" si="1681"/>
        <v>-0.27769045881221471</v>
      </c>
      <c r="Z4013">
        <f t="shared" ca="1" si="1692"/>
        <v>125.23975034275561</v>
      </c>
      <c r="AA4013">
        <f t="shared" ca="1" si="1692"/>
        <v>125.04300372325903</v>
      </c>
      <c r="AB4013">
        <f t="shared" ca="1" si="1692"/>
        <v>124.92653612704908</v>
      </c>
      <c r="AC4013">
        <f t="shared" ca="1" si="1693"/>
        <v>125.04300372325903</v>
      </c>
      <c r="AE4013">
        <f ca="1">IFERROR(VLOOKUP($B4013,OFFSET(Input!$A$1,0,MATCH(Index!AE$6&amp;" Index",Input!$1:$1,0)-1,10000,2),2,0),AE4012)</f>
        <v>13.53</v>
      </c>
      <c r="AF4013">
        <f t="shared" ca="1" si="1685"/>
        <v>12.961333333333334</v>
      </c>
      <c r="AG4013">
        <f t="shared" ca="1" si="1685"/>
        <v>12.519000000000002</v>
      </c>
      <c r="AH4013">
        <f t="shared" ca="1" si="1685"/>
        <v>12.633599999999999</v>
      </c>
      <c r="AI4013">
        <f t="shared" ca="1" si="1686"/>
        <v>12.633599999999999</v>
      </c>
      <c r="AK4013">
        <f t="shared" ca="1" si="1687"/>
        <v>1</v>
      </c>
      <c r="AL4013">
        <f t="shared" ca="1" si="1688"/>
        <v>1</v>
      </c>
      <c r="AN4013" t="str">
        <f t="shared" ca="1" si="1637"/>
        <v>Not Down</v>
      </c>
      <c r="AO4013" t="str">
        <f t="shared" ca="1" si="1656"/>
        <v>Not Up</v>
      </c>
      <c r="AQ4013">
        <f t="shared" ca="1" si="1635"/>
        <v>1</v>
      </c>
      <c r="AR4013">
        <f t="shared" ca="1" si="1636"/>
        <v>0</v>
      </c>
      <c r="AT4013">
        <f t="shared" ca="1" si="1675"/>
        <v>1</v>
      </c>
      <c r="AU4013">
        <f t="shared" ca="1" si="1676"/>
        <v>0</v>
      </c>
      <c r="AW4013" s="34">
        <f t="shared" ca="1" si="1639"/>
        <v>1.5318427836733759E-2</v>
      </c>
      <c r="AX4013" s="34">
        <f t="shared" ca="1" si="1640"/>
        <v>1.7549449327543997E-2</v>
      </c>
      <c r="AY4013" s="18">
        <f t="shared" ca="1" si="1689"/>
        <v>1.7549449327543997E-2</v>
      </c>
      <c r="BA4013" s="6">
        <f t="shared" ca="1" si="1682"/>
        <v>1.5</v>
      </c>
      <c r="BB4013">
        <f t="shared" ca="1" si="1683"/>
        <v>1.5</v>
      </c>
      <c r="BC4013" t="str">
        <f t="shared" ca="1" si="1694"/>
        <v>HYG UP Equity</v>
      </c>
      <c r="BD4013" t="str">
        <f t="shared" ca="1" si="1695"/>
        <v>HYG UP Equity</v>
      </c>
      <c r="BF4013">
        <f t="shared" ca="1" si="1690"/>
        <v>1</v>
      </c>
      <c r="BG4013">
        <f t="shared" ca="1" si="1691"/>
        <v>0</v>
      </c>
      <c r="BI4013">
        <f t="shared" ca="1" si="1673"/>
        <v>1</v>
      </c>
      <c r="BJ4013">
        <f t="shared" ca="1" si="1674"/>
        <v>0</v>
      </c>
      <c r="BL4013">
        <f t="shared" ca="1" si="1677"/>
        <v>12.164331383760061</v>
      </c>
      <c r="BM4013">
        <f t="shared" ca="1" si="1678"/>
        <v>0</v>
      </c>
      <c r="BN4013" s="9">
        <f t="shared" ca="1" si="1665"/>
        <v>0.99999999999999989</v>
      </c>
      <c r="BO4013" s="9">
        <f t="shared" ca="1" si="1666"/>
        <v>0</v>
      </c>
      <c r="BP4013" s="9">
        <f t="shared" ca="1" si="1659"/>
        <v>0.99999999999999989</v>
      </c>
      <c r="BQ4013" s="9">
        <f t="shared" ca="1" si="1660"/>
        <v>0</v>
      </c>
      <c r="BR4013">
        <f t="shared" ca="1" si="1671"/>
        <v>1523.4048375943059</v>
      </c>
      <c r="BS4013">
        <f t="shared" ca="1" si="1663"/>
        <v>-8.1093605189985762E-4</v>
      </c>
      <c r="BT4013">
        <f t="shared" ca="1" si="1664"/>
        <v>1.8055555555555555E-5</v>
      </c>
      <c r="BU4013">
        <f t="shared" ca="1" si="1667"/>
        <v>0</v>
      </c>
      <c r="BV4013">
        <f t="shared" ca="1" si="1668"/>
        <v>0</v>
      </c>
      <c r="BW4013" s="35">
        <f ca="1">IFERROR(VLOOKUP($B4013,OFFSET(Input!$A$1,0,MATCH(Index!BW$6&amp;" Index",Input!$1:$1,0)-1,10000,2),2,0)/100,BW4012)</f>
        <v>1.9199999999999998E-2</v>
      </c>
      <c r="BX4013">
        <f t="shared" ca="1" si="1648"/>
        <v>3.1481799382589319E-2</v>
      </c>
      <c r="BY4013">
        <f t="shared" ca="1" si="1649"/>
        <v>1.6144512503891959E-2</v>
      </c>
      <c r="BZ4013">
        <f t="shared" ca="1" si="1650"/>
        <v>-3.099746400747256E-2</v>
      </c>
      <c r="CA4013">
        <f t="shared" ca="1" si="1651"/>
        <v>-1.4139540608134351</v>
      </c>
      <c r="CB4013">
        <f t="shared" ca="1" si="1652"/>
        <v>0</v>
      </c>
      <c r="CC4013">
        <f t="shared" ca="1" si="1653"/>
        <v>-1.492577836707389</v>
      </c>
      <c r="CD4013">
        <f t="shared" ca="1" si="1654"/>
        <v>1160.9123224435136</v>
      </c>
      <c r="CE4013">
        <v>1160.91232244349</v>
      </c>
      <c r="CF4013" t="b">
        <f t="shared" ca="1" si="1643"/>
        <v>1</v>
      </c>
    </row>
    <row r="4014" spans="2:84" x14ac:dyDescent="0.25">
      <c r="B4014" s="2">
        <v>43343</v>
      </c>
      <c r="C4014">
        <f t="shared" ca="1" si="1644"/>
        <v>0</v>
      </c>
      <c r="D4014">
        <f t="shared" ca="1" si="1645"/>
        <v>0</v>
      </c>
      <c r="E4014">
        <f ca="1">IF($B4014&lt;VLOOKUP(E$6&amp;" Equity",Param,4,0),"",IFERROR(VLOOKUP($B4014,OFFSET(Input!$A$1,0,MATCH(Index!E$6&amp;" Equity",Input!$1:$1,0)-1,10000,2),2,0),E4013))</f>
        <v>86.36</v>
      </c>
      <c r="F4014" s="33">
        <v>120.995</v>
      </c>
      <c r="H4014">
        <f ca="1">IFERROR(VLOOKUP($B4014,OFFSET(Input!$A$1,0,MATCH(Index!H$6,Input!$1:$1,0)-1,10000,2),2,0),0)</f>
        <v>0</v>
      </c>
      <c r="I4014">
        <f ca="1">IFERROR(VLOOKUP($B4014,OFFSET(Input!$A$1,0,MATCH(Index!I$6,Input!$1:$1,0)-1,10000,2),2,0),0)</f>
        <v>0</v>
      </c>
      <c r="K4014">
        <f t="shared" ca="1" si="1646"/>
        <v>125.39511483195223</v>
      </c>
      <c r="L4014" s="30">
        <f t="shared" ca="1" si="1647"/>
        <v>144.19029555210778</v>
      </c>
      <c r="N4014">
        <f t="shared" ca="1" si="1657"/>
        <v>1.2745497351375091E-3</v>
      </c>
      <c r="O4014">
        <f t="shared" ca="1" si="1658"/>
        <v>-2.3526994651603341E-3</v>
      </c>
      <c r="Q4014">
        <f t="shared" ca="1" si="1672"/>
        <v>1.4722699094557586E-2</v>
      </c>
      <c r="R4014">
        <f t="shared" ca="1" si="1670"/>
        <v>6.3273677319887311E-2</v>
      </c>
      <c r="T4014">
        <f t="shared" ca="1" si="1684"/>
        <v>1.8002959325909833E-2</v>
      </c>
      <c r="U4014">
        <f t="shared" ca="1" si="1679"/>
        <v>6.6849533906905775E-2</v>
      </c>
      <c r="W4014">
        <f t="shared" ca="1" si="1680"/>
        <v>-5.6574471987137387E-2</v>
      </c>
      <c r="X4014">
        <f t="shared" ca="1" si="1681"/>
        <v>-0.35340092723947197</v>
      </c>
      <c r="Z4014">
        <f t="shared" ca="1" si="1692"/>
        <v>125.28621448905741</v>
      </c>
      <c r="AA4014">
        <f t="shared" ca="1" si="1692"/>
        <v>125.07276981698358</v>
      </c>
      <c r="AB4014">
        <f t="shared" ca="1" si="1692"/>
        <v>124.97390571330429</v>
      </c>
      <c r="AC4014">
        <f t="shared" ca="1" si="1693"/>
        <v>125.07276981698358</v>
      </c>
      <c r="AE4014">
        <f ca="1">IFERROR(VLOOKUP($B4014,OFFSET(Input!$A$1,0,MATCH(Index!AE$6&amp;" Index",Input!$1:$1,0)-1,10000,2),2,0),AE4013)</f>
        <v>12.86</v>
      </c>
      <c r="AF4014">
        <f t="shared" ca="1" si="1685"/>
        <v>12.941333333333334</v>
      </c>
      <c r="AG4014">
        <f t="shared" ca="1" si="1685"/>
        <v>12.579999999999998</v>
      </c>
      <c r="AH4014">
        <f t="shared" ca="1" si="1685"/>
        <v>12.626799999999998</v>
      </c>
      <c r="AI4014">
        <f t="shared" ca="1" si="1686"/>
        <v>12.626799999999998</v>
      </c>
      <c r="AK4014">
        <f t="shared" ca="1" si="1687"/>
        <v>1</v>
      </c>
      <c r="AL4014">
        <f t="shared" ca="1" si="1688"/>
        <v>1</v>
      </c>
      <c r="AN4014" t="str">
        <f t="shared" ca="1" si="1637"/>
        <v>Not Down</v>
      </c>
      <c r="AO4014" t="str">
        <f t="shared" ca="1" si="1656"/>
        <v>Not Up</v>
      </c>
      <c r="AQ4014">
        <f t="shared" ca="1" si="1635"/>
        <v>1</v>
      </c>
      <c r="AR4014">
        <f t="shared" ca="1" si="1636"/>
        <v>0</v>
      </c>
      <c r="AT4014">
        <f t="shared" ca="1" si="1675"/>
        <v>1</v>
      </c>
      <c r="AU4014">
        <f t="shared" ca="1" si="1676"/>
        <v>0</v>
      </c>
      <c r="AW4014" s="34">
        <f t="shared" ca="1" si="1639"/>
        <v>1.4487976119555282E-2</v>
      </c>
      <c r="AX4014" s="34">
        <f t="shared" ca="1" si="1640"/>
        <v>1.7663590130225813E-2</v>
      </c>
      <c r="AY4014" s="18">
        <f t="shared" ca="1" si="1689"/>
        <v>1.7663590130225813E-2</v>
      </c>
      <c r="BA4014" s="6">
        <f t="shared" ca="1" si="1682"/>
        <v>1.5</v>
      </c>
      <c r="BB4014">
        <f t="shared" ca="1" si="1683"/>
        <v>1.5</v>
      </c>
      <c r="BC4014" t="str">
        <f t="shared" ca="1" si="1694"/>
        <v>HYG UP Equity</v>
      </c>
      <c r="BD4014" t="str">
        <f t="shared" ca="1" si="1695"/>
        <v>HYG UP Equity</v>
      </c>
      <c r="BF4014">
        <f t="shared" ca="1" si="1690"/>
        <v>1</v>
      </c>
      <c r="BG4014">
        <f t="shared" ca="1" si="1691"/>
        <v>0</v>
      </c>
      <c r="BI4014">
        <f t="shared" ca="1" si="1673"/>
        <v>1</v>
      </c>
      <c r="BJ4014">
        <f t="shared" ca="1" si="1674"/>
        <v>0</v>
      </c>
      <c r="BL4014">
        <f t="shared" ca="1" si="1677"/>
        <v>12.164331383760061</v>
      </c>
      <c r="BM4014">
        <f t="shared" ca="1" si="1678"/>
        <v>0</v>
      </c>
      <c r="BN4014" s="9">
        <f t="shared" ca="1" si="1665"/>
        <v>0.99999999999999989</v>
      </c>
      <c r="BO4014" s="9">
        <f t="shared" ca="1" si="1666"/>
        <v>0</v>
      </c>
      <c r="BP4014" s="9">
        <f t="shared" ca="1" si="1659"/>
        <v>0.99999999999999989</v>
      </c>
      <c r="BQ4014" s="9">
        <f t="shared" ca="1" si="1660"/>
        <v>0</v>
      </c>
      <c r="BR4014">
        <f t="shared" ca="1" si="1671"/>
        <v>1525.3477307205133</v>
      </c>
      <c r="BS4014">
        <f t="shared" ca="1" si="1663"/>
        <v>1.2753623188406227E-3</v>
      </c>
      <c r="BT4014">
        <f t="shared" ca="1" si="1664"/>
        <v>1.8055555555555555E-5</v>
      </c>
      <c r="BU4014">
        <f t="shared" ca="1" si="1667"/>
        <v>0</v>
      </c>
      <c r="BV4014">
        <f t="shared" ca="1" si="1668"/>
        <v>0</v>
      </c>
      <c r="BW4014" s="35">
        <f ca="1">IFERROR(VLOOKUP($B4014,OFFSET(Input!$A$1,0,MATCH(Index!BW$6&amp;" Index",Input!$1:$1,0)-1,10000,2),2,0)/100,BW4013)</f>
        <v>1.9100000000000002E-2</v>
      </c>
      <c r="BX4014">
        <f t="shared" ca="1" si="1648"/>
        <v>3.1441375399511827E-2</v>
      </c>
      <c r="BY4014">
        <f t="shared" ca="1" si="1649"/>
        <v>1.6123782256159912E-2</v>
      </c>
      <c r="BZ4014">
        <f t="shared" ca="1" si="1650"/>
        <v>-3.095766193182703E-2</v>
      </c>
      <c r="CA4014">
        <f t="shared" ca="1" si="1651"/>
        <v>2.2208757472833183</v>
      </c>
      <c r="CB4014">
        <f t="shared" ca="1" si="1652"/>
        <v>0</v>
      </c>
      <c r="CC4014">
        <f t="shared" ca="1" si="1653"/>
        <v>2.1423529276958195</v>
      </c>
      <c r="CD4014">
        <f t="shared" ca="1" si="1654"/>
        <v>1163.0546753712094</v>
      </c>
      <c r="CE4014">
        <v>1163.0546753711899</v>
      </c>
      <c r="CF4014" t="b">
        <f t="shared" ca="1" si="1643"/>
        <v>1</v>
      </c>
    </row>
    <row r="4015" spans="2:84" x14ac:dyDescent="0.25">
      <c r="B4015" s="2">
        <v>43347</v>
      </c>
      <c r="C4015">
        <f t="shared" ca="1" si="1644"/>
        <v>1</v>
      </c>
      <c r="D4015">
        <f t="shared" ca="1" si="1645"/>
        <v>0</v>
      </c>
      <c r="E4015">
        <f ca="1">IF($B4015&lt;VLOOKUP(E$6&amp;" Equity",Param,4,0),"",IFERROR(VLOOKUP($B4015,OFFSET(Input!$A$1,0,MATCH(Index!E$6&amp;" Equity",Input!$1:$1,0)-1,10000,2),2,0),E4014))</f>
        <v>85.81</v>
      </c>
      <c r="F4015" s="33">
        <v>120.03</v>
      </c>
      <c r="H4015">
        <f ca="1">IFERROR(VLOOKUP($B4015,OFFSET(Input!$A$1,0,MATCH(Index!H$6,Input!$1:$1,0)-1,10000,2),2,0),0)</f>
        <v>0.371392</v>
      </c>
      <c r="I4015">
        <f ca="1">IFERROR(VLOOKUP($B4015,OFFSET(Input!$A$1,0,MATCH(Index!I$6,Input!$1:$1,0)-1,10000,2),2,0),0)</f>
        <v>0.27233400000000002</v>
      </c>
      <c r="K4015">
        <f t="shared" ca="1" si="1646"/>
        <v>125.13577519936879</v>
      </c>
      <c r="L4015" s="30">
        <f t="shared" ca="1" si="1647"/>
        <v>143.36484230809856</v>
      </c>
      <c r="N4015">
        <f t="shared" ca="1" si="1657"/>
        <v>-2.0703213498619584E-3</v>
      </c>
      <c r="O4015">
        <f t="shared" ca="1" si="1658"/>
        <v>-5.7411981402152512E-3</v>
      </c>
      <c r="Q4015">
        <f t="shared" ca="1" si="1672"/>
        <v>1.7869719647791486E-2</v>
      </c>
      <c r="R4015">
        <f t="shared" ca="1" si="1670"/>
        <v>6.0926619047459649E-2</v>
      </c>
      <c r="T4015">
        <f t="shared" ca="1" si="1684"/>
        <v>1.8290179646482583E-2</v>
      </c>
      <c r="U4015">
        <f t="shared" ca="1" si="1679"/>
        <v>6.9855794560194848E-2</v>
      </c>
      <c r="W4015">
        <f t="shared" ca="1" si="1680"/>
        <v>0.15492064382189716</v>
      </c>
      <c r="X4015">
        <f t="shared" ca="1" si="1681"/>
        <v>-0.22643015720379631</v>
      </c>
      <c r="Z4015">
        <f t="shared" ca="1" si="1692"/>
        <v>125.30093665381314</v>
      </c>
      <c r="AA4015">
        <f t="shared" ca="1" si="1692"/>
        <v>125.07795289250355</v>
      </c>
      <c r="AB4015">
        <f t="shared" ca="1" si="1692"/>
        <v>125.00916672356578</v>
      </c>
      <c r="AC4015">
        <f t="shared" ca="1" si="1693"/>
        <v>125.07795289250355</v>
      </c>
      <c r="AE4015">
        <f ca="1">IFERROR(VLOOKUP($B4015,OFFSET(Input!$A$1,0,MATCH(Index!AE$6&amp;" Index",Input!$1:$1,0)-1,10000,2),2,0),AE4014)</f>
        <v>13.16</v>
      </c>
      <c r="AF4015">
        <f t="shared" ca="1" si="1685"/>
        <v>12.833333333333332</v>
      </c>
      <c r="AG4015">
        <f t="shared" ca="1" si="1685"/>
        <v>12.674499999999998</v>
      </c>
      <c r="AH4015">
        <f t="shared" ca="1" si="1685"/>
        <v>12.582799999999999</v>
      </c>
      <c r="AI4015">
        <f t="shared" ca="1" si="1686"/>
        <v>12.674499999999998</v>
      </c>
      <c r="AK4015">
        <f t="shared" ca="1" si="1687"/>
        <v>1</v>
      </c>
      <c r="AL4015">
        <f t="shared" ca="1" si="1688"/>
        <v>1</v>
      </c>
      <c r="AN4015" t="str">
        <f t="shared" ca="1" si="1637"/>
        <v>Not Down</v>
      </c>
      <c r="AO4015" t="str">
        <f t="shared" ca="1" si="1656"/>
        <v>Not Up</v>
      </c>
      <c r="AQ4015">
        <f t="shared" ca="1" si="1635"/>
        <v>1</v>
      </c>
      <c r="AR4015">
        <f t="shared" ca="1" si="1636"/>
        <v>0</v>
      </c>
      <c r="AT4015">
        <f t="shared" ca="1" si="1675"/>
        <v>1</v>
      </c>
      <c r="AU4015">
        <f t="shared" ca="1" si="1676"/>
        <v>0</v>
      </c>
      <c r="AW4015" s="34">
        <f t="shared" ca="1" si="1639"/>
        <v>1.4722699094557586E-2</v>
      </c>
      <c r="AX4015" s="34">
        <f t="shared" ca="1" si="1640"/>
        <v>1.8002959325909833E-2</v>
      </c>
      <c r="AY4015" s="18">
        <f t="shared" ca="1" si="1689"/>
        <v>1.8002959325909833E-2</v>
      </c>
      <c r="BA4015" s="6">
        <f t="shared" ca="1" si="1682"/>
        <v>1.5</v>
      </c>
      <c r="BB4015">
        <f t="shared" ca="1" si="1683"/>
        <v>1.5</v>
      </c>
      <c r="BC4015" t="str">
        <f t="shared" ca="1" si="1694"/>
        <v>HYG UP Equity</v>
      </c>
      <c r="BD4015" t="str">
        <f t="shared" ca="1" si="1695"/>
        <v>HYG UP Equity</v>
      </c>
      <c r="BF4015">
        <f t="shared" ca="1" si="1690"/>
        <v>1</v>
      </c>
      <c r="BG4015">
        <f t="shared" ca="1" si="1691"/>
        <v>0</v>
      </c>
      <c r="BI4015">
        <f t="shared" ca="1" si="1673"/>
        <v>1</v>
      </c>
      <c r="BJ4015">
        <f t="shared" ca="1" si="1674"/>
        <v>0</v>
      </c>
      <c r="BL4015">
        <f t="shared" ca="1" si="1677"/>
        <v>12.164331383760061</v>
      </c>
      <c r="BM4015">
        <f t="shared" ca="1" si="1678"/>
        <v>0</v>
      </c>
      <c r="BN4015" s="9">
        <f t="shared" ca="1" si="1665"/>
        <v>1</v>
      </c>
      <c r="BO4015" s="9">
        <f t="shared" ca="1" si="1666"/>
        <v>0</v>
      </c>
      <c r="BP4015" s="9">
        <f t="shared" ca="1" si="1659"/>
        <v>1</v>
      </c>
      <c r="BQ4015" s="9">
        <f t="shared" ca="1" si="1660"/>
        <v>0</v>
      </c>
      <c r="BR4015">
        <f t="shared" ca="1" si="1671"/>
        <v>1522.1930374888257</v>
      </c>
      <c r="BS4015">
        <f t="shared" ca="1" si="1663"/>
        <v>-2.0681797128301316E-3</v>
      </c>
      <c r="BT4015">
        <f t="shared" ca="1" si="1664"/>
        <v>7.2222222222222232E-5</v>
      </c>
      <c r="BU4015">
        <f t="shared" ca="1" si="1667"/>
        <v>0</v>
      </c>
      <c r="BV4015">
        <f t="shared" ca="1" si="1668"/>
        <v>0</v>
      </c>
      <c r="BW4015" s="35">
        <f ca="1">IFERROR(VLOOKUP($B4015,OFFSET(Input!$A$1,0,MATCH(Index!BW$6&amp;" Index",Input!$1:$1,0)-1,10000,2),2,0)/100,BW4014)</f>
        <v>1.9199999999999998E-2</v>
      </c>
      <c r="BX4015">
        <f t="shared" ca="1" si="1648"/>
        <v>0.12599758983188106</v>
      </c>
      <c r="BY4015">
        <f t="shared" ca="1" si="1649"/>
        <v>6.4614148631733856E-2</v>
      </c>
      <c r="BZ4015">
        <f t="shared" ca="1" si="1650"/>
        <v>-0.1234130238866117</v>
      </c>
      <c r="CA4015">
        <f t="shared" ca="1" si="1651"/>
        <v>-3.6081091267724545</v>
      </c>
      <c r="CB4015">
        <f t="shared" ca="1" si="1652"/>
        <v>0</v>
      </c>
      <c r="CC4015">
        <f t="shared" ca="1" si="1653"/>
        <v>-3.9221338891226809</v>
      </c>
      <c r="CD4015">
        <f t="shared" ca="1" si="1654"/>
        <v>1159.1325414820867</v>
      </c>
      <c r="CE4015">
        <v>1159.1325414820701</v>
      </c>
      <c r="CF4015" t="b">
        <f t="shared" ca="1" si="1643"/>
        <v>1</v>
      </c>
    </row>
    <row r="4016" spans="2:84" x14ac:dyDescent="0.25">
      <c r="B4016" s="2">
        <v>43348</v>
      </c>
      <c r="C4016">
        <f t="shared" ca="1" si="1644"/>
        <v>0</v>
      </c>
      <c r="D4016">
        <f t="shared" ca="1" si="1645"/>
        <v>1</v>
      </c>
      <c r="E4016">
        <f ca="1">IF($B4016&lt;VLOOKUP(E$6&amp;" Equity",Param,4,0),"",IFERROR(VLOOKUP($B4016,OFFSET(Input!$A$1,0,MATCH(Index!E$6&amp;" Equity",Input!$1:$1,0)-1,10000,2),2,0),E4015))</f>
        <v>85.72</v>
      </c>
      <c r="F4016" s="33">
        <v>119.71</v>
      </c>
      <c r="H4016">
        <f ca="1">IFERROR(VLOOKUP($B4016,OFFSET(Input!$A$1,0,MATCH(Index!H$6,Input!$1:$1,0)-1,10000,2),2,0),0)</f>
        <v>0</v>
      </c>
      <c r="I4016">
        <f ca="1">IFERROR(VLOOKUP($B4016,OFFSET(Input!$A$1,0,MATCH(Index!I$6,Input!$1:$1,0)-1,10000,2),2,0),0)</f>
        <v>0</v>
      </c>
      <c r="K4016">
        <f t="shared" ca="1" si="1646"/>
        <v>125.0045291934494</v>
      </c>
      <c r="L4016" s="30">
        <f t="shared" ca="1" si="1647"/>
        <v>142.98263161461699</v>
      </c>
      <c r="N4016">
        <f t="shared" ca="1" si="1657"/>
        <v>-1.0493792136533494E-3</v>
      </c>
      <c r="O4016">
        <f t="shared" ca="1" si="1658"/>
        <v>-2.669560273974947E-3</v>
      </c>
      <c r="Q4016">
        <f t="shared" ca="1" si="1672"/>
        <v>1.7020229807033601E-2</v>
      </c>
      <c r="R4016">
        <f t="shared" ca="1" si="1670"/>
        <v>6.0042370891469819E-2</v>
      </c>
      <c r="T4016">
        <f t="shared" ca="1" si="1684"/>
        <v>1.8592691431294696E-2</v>
      </c>
      <c r="U4016">
        <f t="shared" ca="1" si="1679"/>
        <v>6.8025608061508008E-2</v>
      </c>
      <c r="W4016">
        <f t="shared" ca="1" si="1680"/>
        <v>0.35961366769561198</v>
      </c>
      <c r="X4016">
        <f t="shared" ca="1" si="1681"/>
        <v>-0.17672186821402633</v>
      </c>
      <c r="Z4016">
        <f t="shared" ca="1" si="1692"/>
        <v>125.28365815854181</v>
      </c>
      <c r="AA4016">
        <f t="shared" ca="1" si="1692"/>
        <v>125.07366965858367</v>
      </c>
      <c r="AB4016">
        <f t="shared" ca="1" si="1692"/>
        <v>125.02876794944819</v>
      </c>
      <c r="AC4016">
        <f t="shared" ca="1" si="1693"/>
        <v>125.07366965858367</v>
      </c>
      <c r="AE4016">
        <f ca="1">IFERROR(VLOOKUP($B4016,OFFSET(Input!$A$1,0,MATCH(Index!AE$6&amp;" Index",Input!$1:$1,0)-1,10000,2),2,0),AE4015)</f>
        <v>13.91</v>
      </c>
      <c r="AF4016">
        <f t="shared" ca="1" si="1685"/>
        <v>12.873333333333331</v>
      </c>
      <c r="AG4016">
        <f t="shared" ca="1" si="1685"/>
        <v>12.823499999999999</v>
      </c>
      <c r="AH4016">
        <f t="shared" ca="1" si="1685"/>
        <v>12.626000000000001</v>
      </c>
      <c r="AI4016">
        <f t="shared" ca="1" si="1686"/>
        <v>12.823499999999999</v>
      </c>
      <c r="AK4016">
        <f t="shared" ca="1" si="1687"/>
        <v>1</v>
      </c>
      <c r="AL4016">
        <f t="shared" ca="1" si="1688"/>
        <v>1</v>
      </c>
      <c r="AN4016" t="str">
        <f t="shared" ca="1" si="1637"/>
        <v>Not Down</v>
      </c>
      <c r="AO4016" t="str">
        <f t="shared" ca="1" si="1656"/>
        <v>Not Up</v>
      </c>
      <c r="AQ4016">
        <f t="shared" ca="1" si="1635"/>
        <v>1</v>
      </c>
      <c r="AR4016">
        <f t="shared" ca="1" si="1636"/>
        <v>0</v>
      </c>
      <c r="AT4016">
        <f t="shared" ca="1" si="1675"/>
        <v>1</v>
      </c>
      <c r="AU4016">
        <f t="shared" ca="1" si="1676"/>
        <v>0</v>
      </c>
      <c r="AW4016" s="34">
        <f t="shared" ca="1" si="1639"/>
        <v>1.7869719647791486E-2</v>
      </c>
      <c r="AX4016" s="34">
        <f t="shared" ca="1" si="1640"/>
        <v>1.8290179646482583E-2</v>
      </c>
      <c r="AY4016" s="18">
        <f t="shared" ca="1" si="1689"/>
        <v>1.8290179646482583E-2</v>
      </c>
      <c r="BA4016" s="6">
        <f t="shared" ca="1" si="1682"/>
        <v>1.5</v>
      </c>
      <c r="BB4016">
        <f t="shared" ca="1" si="1683"/>
        <v>1.5</v>
      </c>
      <c r="BC4016" t="str">
        <f t="shared" ca="1" si="1694"/>
        <v>HYG UP Equity</v>
      </c>
      <c r="BD4016" t="str">
        <f t="shared" ca="1" si="1695"/>
        <v>HYG UP Equity</v>
      </c>
      <c r="BF4016">
        <f t="shared" ca="1" si="1690"/>
        <v>1</v>
      </c>
      <c r="BG4016">
        <f t="shared" ca="1" si="1691"/>
        <v>0</v>
      </c>
      <c r="BI4016">
        <f t="shared" ca="1" si="1673"/>
        <v>1</v>
      </c>
      <c r="BJ4016">
        <f t="shared" ca="1" si="1674"/>
        <v>0</v>
      </c>
      <c r="BL4016">
        <f t="shared" ca="1" si="1677"/>
        <v>12.164331383760061</v>
      </c>
      <c r="BM4016">
        <f t="shared" ca="1" si="1678"/>
        <v>0</v>
      </c>
      <c r="BN4016" s="9">
        <f t="shared" ca="1" si="1665"/>
        <v>1</v>
      </c>
      <c r="BO4016" s="9">
        <f t="shared" ca="1" si="1666"/>
        <v>0</v>
      </c>
      <c r="BP4016" s="9">
        <f t="shared" ca="1" si="1659"/>
        <v>1</v>
      </c>
      <c r="BQ4016" s="9">
        <f t="shared" ca="1" si="1660"/>
        <v>0</v>
      </c>
      <c r="BR4016">
        <f t="shared" ca="1" si="1671"/>
        <v>1520.5965175800272</v>
      </c>
      <c r="BS4016">
        <f t="shared" ca="1" si="1663"/>
        <v>-1.0488288078311925E-3</v>
      </c>
      <c r="BT4016">
        <f t="shared" ca="1" si="1664"/>
        <v>1.8055555555555558E-5</v>
      </c>
      <c r="BU4016">
        <f t="shared" ca="1" si="1667"/>
        <v>0</v>
      </c>
      <c r="BV4016">
        <f t="shared" ca="1" si="1668"/>
        <v>0</v>
      </c>
      <c r="BW4016" s="35">
        <f ca="1">IFERROR(VLOOKUP($B4016,OFFSET(Input!$A$1,0,MATCH(Index!BW$6&amp;" Index",Input!$1:$1,0)-1,10000,2),2,0)/100,BW4015)</f>
        <v>1.9199999999999998E-2</v>
      </c>
      <c r="BX4016">
        <f t="shared" ca="1" si="1648"/>
        <v>3.139317299847319E-2</v>
      </c>
      <c r="BY4016">
        <f t="shared" ca="1" si="1649"/>
        <v>1.6099063076140094E-2</v>
      </c>
      <c r="BZ4016">
        <f t="shared" ca="1" si="1650"/>
        <v>-3.0910201106188979E-2</v>
      </c>
      <c r="CA4016">
        <f t="shared" ca="1" si="1651"/>
        <v>-1.823597402401496</v>
      </c>
      <c r="CB4016">
        <f t="shared" ca="1" si="1652"/>
        <v>0</v>
      </c>
      <c r="CC4016">
        <f t="shared" ca="1" si="1653"/>
        <v>-1.9019998395822983</v>
      </c>
      <c r="CD4016">
        <f t="shared" ca="1" si="1654"/>
        <v>1157.2305416425045</v>
      </c>
      <c r="CE4016">
        <v>1157.2305416424899</v>
      </c>
      <c r="CF4016" t="b">
        <f t="shared" ca="1" si="1643"/>
        <v>1</v>
      </c>
    </row>
    <row r="4017" spans="2:84" x14ac:dyDescent="0.25">
      <c r="B4017" s="2">
        <v>43349</v>
      </c>
      <c r="C4017">
        <f t="shared" ca="1" si="1644"/>
        <v>0</v>
      </c>
      <c r="D4017">
        <f t="shared" ca="1" si="1645"/>
        <v>2</v>
      </c>
      <c r="E4017">
        <f ca="1">IF($B4017&lt;VLOOKUP(E$6&amp;" Equity",Param,4,0),"",IFERROR(VLOOKUP($B4017,OFFSET(Input!$A$1,0,MATCH(Index!E$6&amp;" Equity",Input!$1:$1,0)-1,10000,2),2,0),E4016))</f>
        <v>85.79</v>
      </c>
      <c r="F4017" s="33">
        <v>120.15</v>
      </c>
      <c r="H4017">
        <f ca="1">IFERROR(VLOOKUP($B4017,OFFSET(Input!$A$1,0,MATCH(Index!H$6,Input!$1:$1,0)-1,10000,2),2,0),0)</f>
        <v>0</v>
      </c>
      <c r="I4017">
        <f ca="1">IFERROR(VLOOKUP($B4017,OFFSET(Input!$A$1,0,MATCH(Index!I$6,Input!$1:$1,0)-1,10000,2),2,0),0)</f>
        <v>0</v>
      </c>
      <c r="K4017">
        <f t="shared" ca="1" si="1646"/>
        <v>125.1066094202756</v>
      </c>
      <c r="L4017" s="30">
        <f t="shared" ca="1" si="1647"/>
        <v>143.50817131815413</v>
      </c>
      <c r="N4017">
        <f t="shared" ca="1" si="1657"/>
        <v>8.1627897949770596E-4</v>
      </c>
      <c r="O4017">
        <f t="shared" ca="1" si="1658"/>
        <v>3.6688109191994425E-3</v>
      </c>
      <c r="Q4017">
        <f t="shared" ca="1" si="1672"/>
        <v>1.7419205773154551E-2</v>
      </c>
      <c r="R4017">
        <f t="shared" ca="1" si="1670"/>
        <v>5.9596572968174978E-2</v>
      </c>
      <c r="T4017">
        <f t="shared" ca="1" si="1684"/>
        <v>1.8703929875990621E-2</v>
      </c>
      <c r="U4017">
        <f t="shared" ca="1" si="1679"/>
        <v>6.9167987844129239E-2</v>
      </c>
      <c r="W4017">
        <f t="shared" ca="1" si="1680"/>
        <v>0.3933689545515911</v>
      </c>
      <c r="X4017">
        <f t="shared" ca="1" si="1681"/>
        <v>-0.13788743586639332</v>
      </c>
      <c r="Z4017">
        <f t="shared" ca="1" si="1692"/>
        <v>125.27223167223733</v>
      </c>
      <c r="AA4017">
        <f t="shared" ca="1" si="1692"/>
        <v>125.07812044743494</v>
      </c>
      <c r="AB4017">
        <f t="shared" ca="1" si="1692"/>
        <v>125.04801022990607</v>
      </c>
      <c r="AC4017">
        <f t="shared" ca="1" si="1693"/>
        <v>125.07812044743494</v>
      </c>
      <c r="AE4017">
        <f ca="1">IFERROR(VLOOKUP($B4017,OFFSET(Input!$A$1,0,MATCH(Index!AE$6&amp;" Index",Input!$1:$1,0)-1,10000,2),2,0),AE4016)</f>
        <v>14.65</v>
      </c>
      <c r="AF4017">
        <f t="shared" ca="1" si="1685"/>
        <v>12.873999999999999</v>
      </c>
      <c r="AG4017">
        <f t="shared" ca="1" si="1685"/>
        <v>13.013499999999999</v>
      </c>
      <c r="AH4017">
        <f t="shared" ca="1" si="1685"/>
        <v>12.686000000000002</v>
      </c>
      <c r="AI4017">
        <f t="shared" ca="1" si="1686"/>
        <v>13.013499999999999</v>
      </c>
      <c r="AK4017">
        <f t="shared" ca="1" si="1687"/>
        <v>1</v>
      </c>
      <c r="AL4017">
        <f t="shared" ca="1" si="1688"/>
        <v>-1</v>
      </c>
      <c r="AN4017" t="str">
        <f t="shared" ca="1" si="1637"/>
        <v>Not Down</v>
      </c>
      <c r="AO4017" t="str">
        <f t="shared" ca="1" si="1656"/>
        <v>Not Up</v>
      </c>
      <c r="AQ4017">
        <f t="shared" ref="AQ4017:AQ4036" ca="1" si="1696">IF($C4017=1,IF(AND(AN4017="Not Down",AO4017="Not Up"),1,0),AQ4016)</f>
        <v>1</v>
      </c>
      <c r="AR4017">
        <f t="shared" ref="AR4017:AR4036" ca="1" si="1697">IF($C4017=1,IF(AND(AN4017="Not Down",AO4017="Not Up"),0,1),AR4016)</f>
        <v>0</v>
      </c>
      <c r="AT4017">
        <f t="shared" ca="1" si="1675"/>
        <v>1</v>
      </c>
      <c r="AU4017">
        <f t="shared" ca="1" si="1676"/>
        <v>0</v>
      </c>
      <c r="AW4017" s="34">
        <f t="shared" ca="1" si="1639"/>
        <v>1.7020229807033601E-2</v>
      </c>
      <c r="AX4017" s="34">
        <f t="shared" ca="1" si="1640"/>
        <v>1.8592691431294696E-2</v>
      </c>
      <c r="AY4017" s="18">
        <f t="shared" ca="1" si="1689"/>
        <v>1.8592691431294696E-2</v>
      </c>
      <c r="BA4017" s="6">
        <f t="shared" ca="1" si="1682"/>
        <v>1.5</v>
      </c>
      <c r="BB4017">
        <f t="shared" ca="1" si="1683"/>
        <v>1.5</v>
      </c>
      <c r="BC4017" t="str">
        <f t="shared" ca="1" si="1694"/>
        <v>HYG UP Equity</v>
      </c>
      <c r="BD4017" t="str">
        <f t="shared" ca="1" si="1695"/>
        <v>HYG UP Equity</v>
      </c>
      <c r="BF4017">
        <f t="shared" ca="1" si="1690"/>
        <v>1</v>
      </c>
      <c r="BG4017">
        <f t="shared" ca="1" si="1691"/>
        <v>0</v>
      </c>
      <c r="BI4017">
        <f t="shared" ca="1" si="1673"/>
        <v>1</v>
      </c>
      <c r="BJ4017">
        <f t="shared" ca="1" si="1674"/>
        <v>0</v>
      </c>
      <c r="BL4017">
        <f t="shared" ca="1" si="1677"/>
        <v>12.164331383760061</v>
      </c>
      <c r="BM4017">
        <f t="shared" ca="1" si="1678"/>
        <v>0</v>
      </c>
      <c r="BN4017" s="9">
        <f t="shared" ca="1" si="1665"/>
        <v>0.99999999999999989</v>
      </c>
      <c r="BO4017" s="9">
        <f t="shared" ca="1" si="1666"/>
        <v>0</v>
      </c>
      <c r="BP4017" s="9">
        <f t="shared" ca="1" si="1659"/>
        <v>0.99999999999999989</v>
      </c>
      <c r="BQ4017" s="9">
        <f t="shared" ca="1" si="1660"/>
        <v>0</v>
      </c>
      <c r="BR4017">
        <f t="shared" ca="1" si="1671"/>
        <v>1521.8382552868707</v>
      </c>
      <c r="BS4017">
        <f t="shared" ca="1" si="1663"/>
        <v>8.1661222585172055E-4</v>
      </c>
      <c r="BT4017">
        <f t="shared" ca="1" si="1664"/>
        <v>1.8055555555555555E-5</v>
      </c>
      <c r="BU4017">
        <f t="shared" ca="1" si="1667"/>
        <v>0</v>
      </c>
      <c r="BV4017">
        <f t="shared" ca="1" si="1668"/>
        <v>0</v>
      </c>
      <c r="BW4017" s="35">
        <f ca="1">IFERROR(VLOOKUP($B4017,OFFSET(Input!$A$1,0,MATCH(Index!BW$6&amp;" Index",Input!$1:$1,0)-1,10000,2),2,0)/100,BW4016)</f>
        <v>1.9199999999999998E-2</v>
      </c>
      <c r="BX4017">
        <f t="shared" ca="1" si="1648"/>
        <v>3.1341660502817829E-2</v>
      </c>
      <c r="BY4017">
        <f t="shared" ca="1" si="1649"/>
        <v>1.607264641170145E-2</v>
      </c>
      <c r="BZ4017">
        <f t="shared" ca="1" si="1650"/>
        <v>-3.0859481110466786E-2</v>
      </c>
      <c r="CA4017">
        <f t="shared" ca="1" si="1651"/>
        <v>1.4175129126514168</v>
      </c>
      <c r="CB4017">
        <f t="shared" ca="1" si="1652"/>
        <v>0</v>
      </c>
      <c r="CC4017">
        <f t="shared" ca="1" si="1653"/>
        <v>1.3392391246264308</v>
      </c>
      <c r="CD4017">
        <f t="shared" ca="1" si="1654"/>
        <v>1158.5697807671309</v>
      </c>
      <c r="CE4017">
        <v>1158.5697807671099</v>
      </c>
      <c r="CF4017" t="b">
        <f t="shared" ca="1" si="1643"/>
        <v>1</v>
      </c>
    </row>
    <row r="4018" spans="2:84" x14ac:dyDescent="0.25">
      <c r="B4018" s="2">
        <v>43350</v>
      </c>
      <c r="C4018">
        <f t="shared" ca="1" si="1644"/>
        <v>0</v>
      </c>
      <c r="D4018">
        <f t="shared" ca="1" si="1645"/>
        <v>3</v>
      </c>
      <c r="E4018">
        <f ca="1">IF($B4018&lt;VLOOKUP(E$6&amp;" Equity",Param,4,0),"",IFERROR(VLOOKUP($B4018,OFFSET(Input!$A$1,0,MATCH(Index!E$6&amp;" Equity",Input!$1:$1,0)-1,10000,2),2,0),E4017))</f>
        <v>85.7</v>
      </c>
      <c r="F4018" s="33">
        <v>119.13</v>
      </c>
      <c r="H4018">
        <f ca="1">IFERROR(VLOOKUP($B4018,OFFSET(Input!$A$1,0,MATCH(Index!H$6,Input!$1:$1,0)-1,10000,2),2,0),0)</f>
        <v>0</v>
      </c>
      <c r="I4018">
        <f ca="1">IFERROR(VLOOKUP($B4018,OFFSET(Input!$A$1,0,MATCH(Index!I$6,Input!$1:$1,0)-1,10000,2),2,0),0)</f>
        <v>0</v>
      </c>
      <c r="K4018">
        <f t="shared" ca="1" si="1646"/>
        <v>124.97536341435621</v>
      </c>
      <c r="L4018" s="30">
        <f t="shared" ca="1" si="1647"/>
        <v>142.28987473268165</v>
      </c>
      <c r="N4018">
        <f t="shared" ca="1" si="1657"/>
        <v>-1.0496239811397885E-3</v>
      </c>
      <c r="O4018">
        <f t="shared" ca="1" si="1658"/>
        <v>-8.5256283712081306E-3</v>
      </c>
      <c r="Q4018">
        <f t="shared" ca="1" si="1672"/>
        <v>1.8189364040314605E-2</v>
      </c>
      <c r="R4018">
        <f t="shared" ca="1" si="1670"/>
        <v>7.2953968022774124E-2</v>
      </c>
      <c r="T4018">
        <f t="shared" ca="1" si="1684"/>
        <v>1.8910194911564909E-2</v>
      </c>
      <c r="U4018">
        <f t="shared" ca="1" si="1679"/>
        <v>6.9387327765336709E-2</v>
      </c>
      <c r="W4018">
        <f t="shared" ca="1" si="1680"/>
        <v>0.48110986789330401</v>
      </c>
      <c r="X4018">
        <f t="shared" ca="1" si="1681"/>
        <v>6.0963572278786727E-3</v>
      </c>
      <c r="Z4018">
        <f t="shared" ca="1" si="1692"/>
        <v>125.24913258991282</v>
      </c>
      <c r="AA4018">
        <f t="shared" ca="1" si="1692"/>
        <v>125.08036494970604</v>
      </c>
      <c r="AB4018">
        <f t="shared" ca="1" si="1692"/>
        <v>125.05909866098331</v>
      </c>
      <c r="AC4018">
        <f t="shared" ca="1" si="1693"/>
        <v>125.08036494970604</v>
      </c>
      <c r="AE4018">
        <f ca="1">IFERROR(VLOOKUP($B4018,OFFSET(Input!$A$1,0,MATCH(Index!AE$6&amp;" Index",Input!$1:$1,0)-1,10000,2),2,0),AE4017)</f>
        <v>14.88</v>
      </c>
      <c r="AF4018">
        <f t="shared" ca="1" si="1685"/>
        <v>12.969333333333333</v>
      </c>
      <c r="AG4018">
        <f t="shared" ca="1" si="1685"/>
        <v>13.194000000000003</v>
      </c>
      <c r="AH4018">
        <f t="shared" ca="1" si="1685"/>
        <v>12.793600000000001</v>
      </c>
      <c r="AI4018">
        <f t="shared" ca="1" si="1686"/>
        <v>13.194000000000003</v>
      </c>
      <c r="AK4018">
        <f t="shared" ca="1" si="1687"/>
        <v>1</v>
      </c>
      <c r="AL4018">
        <f t="shared" ca="1" si="1688"/>
        <v>-1</v>
      </c>
      <c r="AN4018" t="str">
        <f t="shared" ref="AN4018:AN4036" ca="1" si="1698">IF($C4018=1,IF(SUM(AK4004:AK4018)=-15,"Down","Not Down"),AN4017)</f>
        <v>Not Down</v>
      </c>
      <c r="AO4018" t="str">
        <f t="shared" ca="1" si="1656"/>
        <v>Not Up</v>
      </c>
      <c r="AQ4018">
        <f t="shared" ca="1" si="1696"/>
        <v>1</v>
      </c>
      <c r="AR4018">
        <f t="shared" ca="1" si="1697"/>
        <v>0</v>
      </c>
      <c r="AT4018">
        <f t="shared" ca="1" si="1675"/>
        <v>1</v>
      </c>
      <c r="AU4018">
        <f t="shared" ca="1" si="1676"/>
        <v>0</v>
      </c>
      <c r="AW4018" s="34">
        <f t="shared" ca="1" si="1639"/>
        <v>1.7419205773154551E-2</v>
      </c>
      <c r="AX4018" s="34">
        <f t="shared" ca="1" si="1640"/>
        <v>1.8703929875990621E-2</v>
      </c>
      <c r="AY4018" s="18">
        <f t="shared" ca="1" si="1689"/>
        <v>1.8703929875990621E-2</v>
      </c>
      <c r="BA4018" s="6">
        <f t="shared" ca="1" si="1682"/>
        <v>1.5</v>
      </c>
      <c r="BB4018">
        <f t="shared" ca="1" si="1683"/>
        <v>1.5</v>
      </c>
      <c r="BC4018" t="str">
        <f t="shared" ca="1" si="1694"/>
        <v>HYG UP Equity</v>
      </c>
      <c r="BD4018" t="str">
        <f t="shared" ca="1" si="1695"/>
        <v>HYG UP Equity</v>
      </c>
      <c r="BF4018">
        <f t="shared" ca="1" si="1690"/>
        <v>1</v>
      </c>
      <c r="BG4018">
        <f t="shared" ca="1" si="1691"/>
        <v>0</v>
      </c>
      <c r="BI4018">
        <f t="shared" ca="1" si="1673"/>
        <v>1</v>
      </c>
      <c r="BJ4018">
        <f t="shared" ca="1" si="1674"/>
        <v>0</v>
      </c>
      <c r="BL4018">
        <f t="shared" ca="1" si="1677"/>
        <v>12.164331383760061</v>
      </c>
      <c r="BM4018">
        <f t="shared" ca="1" si="1678"/>
        <v>0</v>
      </c>
      <c r="BN4018" s="9">
        <f t="shared" ca="1" si="1665"/>
        <v>0.99999999999999989</v>
      </c>
      <c r="BO4018" s="9">
        <f t="shared" ca="1" si="1666"/>
        <v>0</v>
      </c>
      <c r="BP4018" s="9">
        <f t="shared" ca="1" si="1659"/>
        <v>0.99999999999999989</v>
      </c>
      <c r="BQ4018" s="9">
        <f t="shared" ca="1" si="1660"/>
        <v>0</v>
      </c>
      <c r="BR4018">
        <f t="shared" ca="1" si="1671"/>
        <v>1520.2417353780722</v>
      </c>
      <c r="BS4018">
        <f t="shared" ca="1" si="1663"/>
        <v>-1.0490733185686274E-3</v>
      </c>
      <c r="BT4018">
        <f t="shared" ca="1" si="1664"/>
        <v>1.8055555555555555E-5</v>
      </c>
      <c r="BU4018">
        <f t="shared" ca="1" si="1667"/>
        <v>0</v>
      </c>
      <c r="BV4018">
        <f t="shared" ca="1" si="1668"/>
        <v>0</v>
      </c>
      <c r="BW4018" s="35">
        <f ca="1">IFERROR(VLOOKUP($B4018,OFFSET(Input!$A$1,0,MATCH(Index!BW$6&amp;" Index",Input!$1:$1,0)-1,10000,2),2,0)/100,BW4017)</f>
        <v>1.9199999999999998E-2</v>
      </c>
      <c r="BX4018">
        <f t="shared" ca="1" si="1648"/>
        <v>3.1377931562443125E-2</v>
      </c>
      <c r="BY4018">
        <f t="shared" ca="1" si="1649"/>
        <v>1.6091246955099042E-2</v>
      </c>
      <c r="BZ4018">
        <f t="shared" ca="1" si="1650"/>
        <v>-3.0895194153790155E-2</v>
      </c>
      <c r="CA4018">
        <f t="shared" ca="1" si="1651"/>
        <v>-1.8231369670540516</v>
      </c>
      <c r="CB4018">
        <f t="shared" ca="1" si="1652"/>
        <v>0</v>
      </c>
      <c r="CC4018">
        <f t="shared" ca="1" si="1653"/>
        <v>-1.9015013397253839</v>
      </c>
      <c r="CD4018">
        <f t="shared" ca="1" si="1654"/>
        <v>1156.6682794274054</v>
      </c>
      <c r="CE4018">
        <v>1156.66827942739</v>
      </c>
      <c r="CF4018" t="b">
        <f t="shared" ca="1" si="1643"/>
        <v>1</v>
      </c>
    </row>
    <row r="4019" spans="2:84" x14ac:dyDescent="0.25">
      <c r="B4019" s="2">
        <v>43353</v>
      </c>
      <c r="C4019">
        <f t="shared" ca="1" si="1644"/>
        <v>0</v>
      </c>
      <c r="D4019">
        <f t="shared" ca="1" si="1645"/>
        <v>4</v>
      </c>
      <c r="E4019">
        <f ca="1">IF($B4019&lt;VLOOKUP(E$6&amp;" Equity",Param,4,0),"",IFERROR(VLOOKUP($B4019,OFFSET(Input!$A$1,0,MATCH(Index!E$6&amp;" Equity",Input!$1:$1,0)-1,10000,2),2,0),E4018))</f>
        <v>85.87</v>
      </c>
      <c r="F4019" s="33">
        <v>119.57</v>
      </c>
      <c r="H4019">
        <f ca="1">IFERROR(VLOOKUP($B4019,OFFSET(Input!$A$1,0,MATCH(Index!H$6,Input!$1:$1,0)-1,10000,2),2,0),0)</f>
        <v>0</v>
      </c>
      <c r="I4019">
        <f ca="1">IFERROR(VLOOKUP($B4019,OFFSET(Input!$A$1,0,MATCH(Index!I$6,Input!$1:$1,0)-1,10000,2),2,0),0)</f>
        <v>0</v>
      </c>
      <c r="K4019">
        <f t="shared" ca="1" si="1646"/>
        <v>125.22327253664841</v>
      </c>
      <c r="L4019" s="30">
        <f t="shared" ca="1" si="1647"/>
        <v>142.81541443621879</v>
      </c>
      <c r="N4019">
        <f t="shared" ca="1" si="1657"/>
        <v>1.9816990806593503E-3</v>
      </c>
      <c r="O4019">
        <f t="shared" ca="1" si="1658"/>
        <v>3.6866401202187964E-3</v>
      </c>
      <c r="Q4019">
        <f t="shared" ca="1" si="1672"/>
        <v>1.880676649262162E-2</v>
      </c>
      <c r="R4019">
        <f t="shared" ca="1" si="1670"/>
        <v>7.4615893614000769E-2</v>
      </c>
      <c r="T4019">
        <f t="shared" ca="1" si="1684"/>
        <v>1.9201941467795837E-2</v>
      </c>
      <c r="U4019">
        <f t="shared" ca="1" si="1679"/>
        <v>6.5772602046552775E-2</v>
      </c>
      <c r="W4019">
        <f t="shared" ca="1" si="1680"/>
        <v>0.52483484273598691</v>
      </c>
      <c r="X4019">
        <f t="shared" ca="1" si="1681"/>
        <v>0.2051931775969984</v>
      </c>
      <c r="Z4019">
        <f t="shared" ca="1" si="1692"/>
        <v>125.22904435123857</v>
      </c>
      <c r="AA4019">
        <f t="shared" ca="1" si="1692"/>
        <v>125.10589494238123</v>
      </c>
      <c r="AB4019">
        <f t="shared" ca="1" si="1692"/>
        <v>125.07603784415079</v>
      </c>
      <c r="AC4019">
        <f t="shared" ca="1" si="1693"/>
        <v>125.10589494238123</v>
      </c>
      <c r="AE4019">
        <f ca="1">IFERROR(VLOOKUP($B4019,OFFSET(Input!$A$1,0,MATCH(Index!AE$6&amp;" Index",Input!$1:$1,0)-1,10000,2),2,0),AE4018)</f>
        <v>14.16</v>
      </c>
      <c r="AF4019">
        <f t="shared" ca="1" si="1685"/>
        <v>13.070666666666666</v>
      </c>
      <c r="AG4019">
        <f t="shared" ca="1" si="1685"/>
        <v>13.244</v>
      </c>
      <c r="AH4019">
        <f t="shared" ca="1" si="1685"/>
        <v>12.894400000000001</v>
      </c>
      <c r="AI4019">
        <f t="shared" ca="1" si="1686"/>
        <v>13.244</v>
      </c>
      <c r="AK4019">
        <f t="shared" ca="1" si="1687"/>
        <v>1</v>
      </c>
      <c r="AL4019">
        <f t="shared" ca="1" si="1688"/>
        <v>-1</v>
      </c>
      <c r="AN4019" t="str">
        <f t="shared" ca="1" si="1698"/>
        <v>Not Down</v>
      </c>
      <c r="AO4019" t="str">
        <f t="shared" ca="1" si="1656"/>
        <v>Not Up</v>
      </c>
      <c r="AQ4019">
        <f t="shared" ca="1" si="1696"/>
        <v>1</v>
      </c>
      <c r="AR4019">
        <f t="shared" ca="1" si="1697"/>
        <v>0</v>
      </c>
      <c r="AT4019">
        <f t="shared" ca="1" si="1675"/>
        <v>1</v>
      </c>
      <c r="AU4019">
        <f t="shared" ca="1" si="1676"/>
        <v>0</v>
      </c>
      <c r="AW4019" s="34">
        <f t="shared" ca="1" si="1639"/>
        <v>1.8189364040314605E-2</v>
      </c>
      <c r="AX4019" s="34">
        <f t="shared" ca="1" si="1640"/>
        <v>1.8910194911564909E-2</v>
      </c>
      <c r="AY4019" s="18">
        <f t="shared" ca="1" si="1689"/>
        <v>1.8910194911564909E-2</v>
      </c>
      <c r="BA4019" s="6">
        <f t="shared" ca="1" si="1682"/>
        <v>1.5</v>
      </c>
      <c r="BB4019">
        <f t="shared" ca="1" si="1683"/>
        <v>1.5</v>
      </c>
      <c r="BC4019" t="str">
        <f t="shared" ca="1" si="1694"/>
        <v>HYG UP Equity</v>
      </c>
      <c r="BD4019" t="str">
        <f t="shared" ca="1" si="1695"/>
        <v>HYG UP Equity</v>
      </c>
      <c r="BF4019">
        <f t="shared" ca="1" si="1690"/>
        <v>1</v>
      </c>
      <c r="BG4019">
        <f t="shared" ca="1" si="1691"/>
        <v>0</v>
      </c>
      <c r="BI4019">
        <f t="shared" ca="1" si="1673"/>
        <v>1</v>
      </c>
      <c r="BJ4019">
        <f t="shared" ca="1" si="1674"/>
        <v>0</v>
      </c>
      <c r="BL4019">
        <f t="shared" ca="1" si="1677"/>
        <v>12.164331383760061</v>
      </c>
      <c r="BM4019">
        <f t="shared" ca="1" si="1678"/>
        <v>0</v>
      </c>
      <c r="BN4019" s="9">
        <f t="shared" ca="1" si="1665"/>
        <v>0.99999999999999989</v>
      </c>
      <c r="BO4019" s="9">
        <f t="shared" ca="1" si="1666"/>
        <v>0</v>
      </c>
      <c r="BP4019" s="9">
        <f t="shared" ca="1" si="1659"/>
        <v>0.99999999999999989</v>
      </c>
      <c r="BQ4019" s="9">
        <f t="shared" ca="1" si="1660"/>
        <v>0</v>
      </c>
      <c r="BR4019">
        <f t="shared" ca="1" si="1671"/>
        <v>1523.2573840946916</v>
      </c>
      <c r="BS4019">
        <f t="shared" ca="1" si="1663"/>
        <v>1.9836639439907433E-3</v>
      </c>
      <c r="BT4019">
        <f t="shared" ca="1" si="1664"/>
        <v>5.4166666666666664E-5</v>
      </c>
      <c r="BU4019">
        <f t="shared" ca="1" si="1667"/>
        <v>0</v>
      </c>
      <c r="BV4019">
        <f t="shared" ca="1" si="1668"/>
        <v>0</v>
      </c>
      <c r="BW4019" s="35">
        <f ca="1">IFERROR(VLOOKUP($B4019,OFFSET(Input!$A$1,0,MATCH(Index!BW$6&amp;" Index",Input!$1:$1,0)-1,10000,2),2,0)/100,BW4018)</f>
        <v>1.9199999999999998E-2</v>
      </c>
      <c r="BX4019">
        <f t="shared" ca="1" si="1648"/>
        <v>9.3979297703476683E-2</v>
      </c>
      <c r="BY4019">
        <f t="shared" ca="1" si="1649"/>
        <v>4.8194511642808559E-2</v>
      </c>
      <c r="BZ4019">
        <f t="shared" ca="1" si="1650"/>
        <v>-9.2533462354192422E-2</v>
      </c>
      <c r="CA4019">
        <f t="shared" ca="1" si="1651"/>
        <v>3.4416617415869313</v>
      </c>
      <c r="CB4019">
        <f t="shared" ca="1" si="1652"/>
        <v>0</v>
      </c>
      <c r="CC4019">
        <f t="shared" ca="1" si="1653"/>
        <v>3.2069544698864538</v>
      </c>
      <c r="CD4019">
        <f t="shared" ca="1" si="1654"/>
        <v>1159.8752338972918</v>
      </c>
      <c r="CE4019">
        <v>1159.8752338972699</v>
      </c>
      <c r="CF4019" t="b">
        <f t="shared" ca="1" si="1643"/>
        <v>1</v>
      </c>
    </row>
    <row r="4020" spans="2:84" x14ac:dyDescent="0.25">
      <c r="B4020" s="2">
        <v>43354</v>
      </c>
      <c r="C4020">
        <f t="shared" ca="1" si="1644"/>
        <v>0</v>
      </c>
      <c r="D4020">
        <f t="shared" ca="1" si="1645"/>
        <v>5</v>
      </c>
      <c r="E4020">
        <f ca="1">IF($B4020&lt;VLOOKUP(E$6&amp;" Equity",Param,4,0),"",IFERROR(VLOOKUP($B4020,OFFSET(Input!$A$1,0,MATCH(Index!E$6&amp;" Equity",Input!$1:$1,0)-1,10000,2),2,0),E4019))</f>
        <v>85.89</v>
      </c>
      <c r="F4020" s="33">
        <v>118.66</v>
      </c>
      <c r="H4020">
        <f ca="1">IFERROR(VLOOKUP($B4020,OFFSET(Input!$A$1,0,MATCH(Index!H$6,Input!$1:$1,0)-1,10000,2),2,0),0)</f>
        <v>0</v>
      </c>
      <c r="I4020">
        <f ca="1">IFERROR(VLOOKUP($B4020,OFFSET(Input!$A$1,0,MATCH(Index!I$6,Input!$1:$1,0)-1,10000,2),2,0),0)</f>
        <v>0</v>
      </c>
      <c r="K4020">
        <f t="shared" ca="1" si="1646"/>
        <v>125.25243831574161</v>
      </c>
      <c r="L4020" s="30">
        <f t="shared" ca="1" si="1647"/>
        <v>141.72850277663062</v>
      </c>
      <c r="N4020">
        <f t="shared" ca="1" si="1657"/>
        <v>2.3288309374004269E-4</v>
      </c>
      <c r="O4020">
        <f t="shared" ca="1" si="1658"/>
        <v>-7.639713100991377E-3</v>
      </c>
      <c r="Q4020">
        <f t="shared" ca="1" si="1672"/>
        <v>1.8762266121657715E-2</v>
      </c>
      <c r="R4020">
        <f t="shared" ca="1" si="1670"/>
        <v>7.8790216119740852E-2</v>
      </c>
      <c r="T4020">
        <f t="shared" ca="1" si="1684"/>
        <v>1.9058983419106189E-2</v>
      </c>
      <c r="U4020">
        <f t="shared" ca="1" si="1679"/>
        <v>7.0761810000279576E-2</v>
      </c>
      <c r="W4020">
        <f t="shared" ca="1" si="1680"/>
        <v>0.50185925583575675</v>
      </c>
      <c r="X4020">
        <f t="shared" ca="1" si="1681"/>
        <v>0.16199280270675867</v>
      </c>
      <c r="Z4020">
        <f t="shared" ca="1" si="1692"/>
        <v>125.20751667675786</v>
      </c>
      <c r="AA4020">
        <f t="shared" ca="1" si="1692"/>
        <v>125.13723923772685</v>
      </c>
      <c r="AB4020">
        <f t="shared" ca="1" si="1692"/>
        <v>125.08485082922169</v>
      </c>
      <c r="AC4020">
        <f t="shared" ca="1" si="1693"/>
        <v>125.13723923772685</v>
      </c>
      <c r="AE4020">
        <f ca="1">IFERROR(VLOOKUP($B4020,OFFSET(Input!$A$1,0,MATCH(Index!AE$6&amp;" Index",Input!$1:$1,0)-1,10000,2),2,0),AE4019)</f>
        <v>13.22</v>
      </c>
      <c r="AF4020">
        <f t="shared" ca="1" si="1685"/>
        <v>13.119333333333334</v>
      </c>
      <c r="AG4020">
        <f t="shared" ca="1" si="1685"/>
        <v>13.166</v>
      </c>
      <c r="AH4020">
        <f t="shared" ca="1" si="1685"/>
        <v>12.9724</v>
      </c>
      <c r="AI4020">
        <f t="shared" ca="1" si="1686"/>
        <v>13.166</v>
      </c>
      <c r="AK4020">
        <f t="shared" ca="1" si="1687"/>
        <v>1</v>
      </c>
      <c r="AL4020">
        <f t="shared" ca="1" si="1688"/>
        <v>-1</v>
      </c>
      <c r="AN4020" t="str">
        <f t="shared" ca="1" si="1698"/>
        <v>Not Down</v>
      </c>
      <c r="AO4020" t="str">
        <f t="shared" ca="1" si="1656"/>
        <v>Not Up</v>
      </c>
      <c r="AQ4020">
        <f t="shared" ca="1" si="1696"/>
        <v>1</v>
      </c>
      <c r="AR4020">
        <f t="shared" ca="1" si="1697"/>
        <v>0</v>
      </c>
      <c r="AT4020">
        <f t="shared" ca="1" si="1675"/>
        <v>1</v>
      </c>
      <c r="AU4020">
        <f t="shared" ca="1" si="1676"/>
        <v>0</v>
      </c>
      <c r="AW4020" s="34">
        <f t="shared" ca="1" si="1639"/>
        <v>1.880676649262162E-2</v>
      </c>
      <c r="AX4020" s="34">
        <f t="shared" ca="1" si="1640"/>
        <v>1.9201941467795837E-2</v>
      </c>
      <c r="AY4020" s="18">
        <f t="shared" ca="1" si="1689"/>
        <v>1.9201941467795837E-2</v>
      </c>
      <c r="BA4020" s="6">
        <f t="shared" ca="1" si="1682"/>
        <v>1.5</v>
      </c>
      <c r="BB4020">
        <f t="shared" ca="1" si="1683"/>
        <v>1.5</v>
      </c>
      <c r="BC4020" t="str">
        <f t="shared" ca="1" si="1694"/>
        <v>HYG UP Equity</v>
      </c>
      <c r="BD4020" t="str">
        <f t="shared" ca="1" si="1695"/>
        <v>HYG UP Equity</v>
      </c>
      <c r="BF4020">
        <f t="shared" ca="1" si="1690"/>
        <v>1</v>
      </c>
      <c r="BG4020">
        <f t="shared" ca="1" si="1691"/>
        <v>0</v>
      </c>
      <c r="BI4020">
        <f t="shared" ca="1" si="1673"/>
        <v>1</v>
      </c>
      <c r="BJ4020">
        <f t="shared" ca="1" si="1674"/>
        <v>0</v>
      </c>
      <c r="BL4020">
        <f t="shared" ca="1" si="1677"/>
        <v>12.164331383760061</v>
      </c>
      <c r="BM4020">
        <f t="shared" ca="1" si="1678"/>
        <v>0</v>
      </c>
      <c r="BN4020" s="9">
        <f t="shared" ca="1" si="1665"/>
        <v>1</v>
      </c>
      <c r="BO4020" s="9">
        <f t="shared" ca="1" si="1666"/>
        <v>0</v>
      </c>
      <c r="BP4020" s="9">
        <f t="shared" ca="1" si="1659"/>
        <v>1</v>
      </c>
      <c r="BQ4020" s="9">
        <f t="shared" ca="1" si="1660"/>
        <v>0</v>
      </c>
      <c r="BR4020">
        <f t="shared" ca="1" si="1671"/>
        <v>1523.6121662966468</v>
      </c>
      <c r="BS4020">
        <f t="shared" ca="1" si="1663"/>
        <v>2.3291021311289128E-4</v>
      </c>
      <c r="BT4020">
        <f t="shared" ca="1" si="1664"/>
        <v>1.8055555555555558E-5</v>
      </c>
      <c r="BU4020">
        <f t="shared" ca="1" si="1667"/>
        <v>0</v>
      </c>
      <c r="BV4020">
        <f t="shared" ca="1" si="1668"/>
        <v>0</v>
      </c>
      <c r="BW4020" s="35">
        <f ca="1">IFERROR(VLOOKUP($B4020,OFFSET(Input!$A$1,0,MATCH(Index!BW$6&amp;" Index",Input!$1:$1,0)-1,10000,2),2,0)/100,BW4019)</f>
        <v>1.9199999999999998E-2</v>
      </c>
      <c r="BX4020">
        <f t="shared" ca="1" si="1648"/>
        <v>3.1413287584718327E-2</v>
      </c>
      <c r="BY4020">
        <f t="shared" ca="1" si="1649"/>
        <v>1.6109378248573499E-2</v>
      </c>
      <c r="BZ4020">
        <f t="shared" ca="1" si="1650"/>
        <v>-3.0930006237261113E-2</v>
      </c>
      <c r="CA4020">
        <f t="shared" ca="1" si="1651"/>
        <v>0.40522018186707431</v>
      </c>
      <c r="CB4020">
        <f t="shared" ca="1" si="1652"/>
        <v>0</v>
      </c>
      <c r="CC4020">
        <f t="shared" ca="1" si="1653"/>
        <v>0.32676750979652136</v>
      </c>
      <c r="CD4020">
        <f t="shared" ca="1" si="1654"/>
        <v>1160.2020014070883</v>
      </c>
      <c r="CE4020">
        <v>1160.2020014070699</v>
      </c>
      <c r="CF4020" t="b">
        <f t="shared" ca="1" si="1643"/>
        <v>1</v>
      </c>
    </row>
    <row r="4021" spans="2:84" x14ac:dyDescent="0.25">
      <c r="B4021" s="2">
        <v>43355</v>
      </c>
      <c r="C4021">
        <f t="shared" ca="1" si="1644"/>
        <v>0</v>
      </c>
      <c r="D4021">
        <f t="shared" ca="1" si="1645"/>
        <v>0</v>
      </c>
      <c r="E4021">
        <f ca="1">IF($B4021&lt;VLOOKUP(E$6&amp;" Equity",Param,4,0),"",IFERROR(VLOOKUP($B4021,OFFSET(Input!$A$1,0,MATCH(Index!E$6&amp;" Equity",Input!$1:$1,0)-1,10000,2),2,0),E4020))</f>
        <v>86.09</v>
      </c>
      <c r="F4021" s="33">
        <v>118.94</v>
      </c>
      <c r="H4021">
        <f ca="1">IFERROR(VLOOKUP($B4021,OFFSET(Input!$A$1,0,MATCH(Index!H$6,Input!$1:$1,0)-1,10000,2),2,0),0)</f>
        <v>0</v>
      </c>
      <c r="I4021">
        <f ca="1">IFERROR(VLOOKUP($B4021,OFFSET(Input!$A$1,0,MATCH(Index!I$6,Input!$1:$1,0)-1,10000,2),2,0),0)</f>
        <v>0</v>
      </c>
      <c r="K4021">
        <f t="shared" ca="1" si="1646"/>
        <v>125.54409610667361</v>
      </c>
      <c r="L4021" s="30">
        <f t="shared" ca="1" si="1647"/>
        <v>142.062937133427</v>
      </c>
      <c r="N4021">
        <f t="shared" ca="1" si="1657"/>
        <v>2.3258528917298989E-3</v>
      </c>
      <c r="O4021">
        <f t="shared" ca="1" si="1658"/>
        <v>2.3569034479505326E-3</v>
      </c>
      <c r="Q4021">
        <f t="shared" ca="1" si="1672"/>
        <v>2.197593809010431E-2</v>
      </c>
      <c r="R4021">
        <f t="shared" ca="1" si="1670"/>
        <v>7.3716049261019628E-2</v>
      </c>
      <c r="T4021">
        <f t="shared" ca="1" si="1684"/>
        <v>1.98239584219226E-2</v>
      </c>
      <c r="U4021">
        <f t="shared" ca="1" si="1679"/>
        <v>7.0807700720404987E-2</v>
      </c>
      <c r="W4021">
        <f t="shared" ca="1" si="1680"/>
        <v>0.49986332452010196</v>
      </c>
      <c r="X4021">
        <f t="shared" ca="1" si="1681"/>
        <v>0.24003275519470263</v>
      </c>
      <c r="Z4021">
        <f t="shared" ca="1" si="1692"/>
        <v>125.22096279965805</v>
      </c>
      <c r="AA4021">
        <f t="shared" ca="1" si="1692"/>
        <v>125.17227638832961</v>
      </c>
      <c r="AB4021">
        <f t="shared" ca="1" si="1692"/>
        <v>125.10300691861475</v>
      </c>
      <c r="AC4021">
        <f t="shared" ca="1" si="1693"/>
        <v>125.17227638832961</v>
      </c>
      <c r="AE4021">
        <f ca="1">IFERROR(VLOOKUP($B4021,OFFSET(Input!$A$1,0,MATCH(Index!AE$6&amp;" Index",Input!$1:$1,0)-1,10000,2),2,0),AE4020)</f>
        <v>13.14</v>
      </c>
      <c r="AF4021">
        <f t="shared" ca="1" si="1685"/>
        <v>13.138</v>
      </c>
      <c r="AG4021">
        <f t="shared" ca="1" si="1685"/>
        <v>13.157499999999999</v>
      </c>
      <c r="AH4021">
        <f t="shared" ca="1" si="1685"/>
        <v>13.060799999999999</v>
      </c>
      <c r="AI4021">
        <f t="shared" ca="1" si="1686"/>
        <v>13.157499999999999</v>
      </c>
      <c r="AK4021">
        <f t="shared" ca="1" si="1687"/>
        <v>1</v>
      </c>
      <c r="AL4021">
        <f t="shared" ca="1" si="1688"/>
        <v>-1</v>
      </c>
      <c r="AN4021" t="str">
        <f t="shared" ca="1" si="1698"/>
        <v>Not Down</v>
      </c>
      <c r="AO4021" t="str">
        <f t="shared" ca="1" si="1656"/>
        <v>Not Up</v>
      </c>
      <c r="AQ4021">
        <f t="shared" ca="1" si="1696"/>
        <v>1</v>
      </c>
      <c r="AR4021">
        <f t="shared" ca="1" si="1697"/>
        <v>0</v>
      </c>
      <c r="AT4021">
        <f t="shared" ca="1" si="1675"/>
        <v>1</v>
      </c>
      <c r="AU4021">
        <f t="shared" ca="1" si="1676"/>
        <v>0</v>
      </c>
      <c r="AW4021" s="34">
        <f t="shared" ca="1" si="1639"/>
        <v>1.8762266121657715E-2</v>
      </c>
      <c r="AX4021" s="34">
        <f t="shared" ca="1" si="1640"/>
        <v>1.9058983419106189E-2</v>
      </c>
      <c r="AY4021" s="18">
        <f t="shared" ca="1" si="1689"/>
        <v>1.9058983419106189E-2</v>
      </c>
      <c r="BA4021" s="6">
        <f t="shared" ca="1" si="1682"/>
        <v>1.5</v>
      </c>
      <c r="BB4021">
        <f t="shared" ca="1" si="1683"/>
        <v>1.5</v>
      </c>
      <c r="BC4021" t="str">
        <f t="shared" ca="1" si="1694"/>
        <v>HYG UP Equity</v>
      </c>
      <c r="BD4021" t="str">
        <f t="shared" ca="1" si="1695"/>
        <v>HYG UP Equity</v>
      </c>
      <c r="BF4021">
        <f t="shared" ca="1" si="1690"/>
        <v>1</v>
      </c>
      <c r="BG4021">
        <f t="shared" ca="1" si="1691"/>
        <v>0</v>
      </c>
      <c r="BI4021">
        <f t="shared" ca="1" si="1673"/>
        <v>1</v>
      </c>
      <c r="BJ4021">
        <f t="shared" ca="1" si="1674"/>
        <v>0</v>
      </c>
      <c r="BL4021">
        <f t="shared" ca="1" si="1677"/>
        <v>12.164331383760063</v>
      </c>
      <c r="BM4021">
        <f t="shared" ca="1" si="1678"/>
        <v>0</v>
      </c>
      <c r="BN4021" s="9">
        <f t="shared" ca="1" si="1665"/>
        <v>0.99999999999999989</v>
      </c>
      <c r="BO4021" s="9">
        <f t="shared" ca="1" si="1666"/>
        <v>0</v>
      </c>
      <c r="BP4021" s="9">
        <f t="shared" ca="1" si="1659"/>
        <v>1</v>
      </c>
      <c r="BQ4021" s="9">
        <f t="shared" ca="1" si="1660"/>
        <v>0</v>
      </c>
      <c r="BR4021">
        <f t="shared" ca="1" si="1671"/>
        <v>1527.1599883161991</v>
      </c>
      <c r="BS4021">
        <f t="shared" ca="1" si="1663"/>
        <v>2.3285597857727325E-3</v>
      </c>
      <c r="BT4021">
        <f t="shared" ca="1" si="1664"/>
        <v>1.8055555555555555E-5</v>
      </c>
      <c r="BU4021">
        <f t="shared" ca="1" si="1667"/>
        <v>4.4408920985006264E-20</v>
      </c>
      <c r="BV4021">
        <f t="shared" ca="1" si="1668"/>
        <v>0</v>
      </c>
      <c r="BW4021" s="35">
        <f ca="1">IFERROR(VLOOKUP($B4021,OFFSET(Input!$A$1,0,MATCH(Index!BW$6&amp;" Index",Input!$1:$1,0)-1,10000,2),2,0)/100,BW4020)</f>
        <v>1.9199999999999998E-2</v>
      </c>
      <c r="BX4021">
        <f t="shared" ca="1" si="1648"/>
        <v>3.1422137538108644E-2</v>
      </c>
      <c r="BY4021">
        <f t="shared" ca="1" si="1649"/>
        <v>1.611391668620956E-2</v>
      </c>
      <c r="BZ4021">
        <f t="shared" ca="1" si="1650"/>
        <v>-3.0938720037522356E-2</v>
      </c>
      <c r="CA4021">
        <f t="shared" ca="1" si="1651"/>
        <v>4.0523995857743778</v>
      </c>
      <c r="CB4021">
        <f t="shared" ca="1" si="1652"/>
        <v>5.1523319007133511E-17</v>
      </c>
      <c r="CC4021">
        <f t="shared" ca="1" si="1653"/>
        <v>3.973924811512537</v>
      </c>
      <c r="CD4021">
        <f t="shared" ca="1" si="1654"/>
        <v>1164.1759262186008</v>
      </c>
      <c r="CE4021">
        <v>1164.1759262185799</v>
      </c>
      <c r="CF4021" t="b">
        <f t="shared" ca="1" si="1643"/>
        <v>1</v>
      </c>
    </row>
    <row r="4022" spans="2:84" x14ac:dyDescent="0.25">
      <c r="B4022" s="2">
        <v>43356</v>
      </c>
      <c r="C4022">
        <f t="shared" ca="1" si="1644"/>
        <v>0</v>
      </c>
      <c r="D4022">
        <f t="shared" ca="1" si="1645"/>
        <v>0</v>
      </c>
      <c r="E4022">
        <f ca="1">IF($B4022&lt;VLOOKUP(E$6&amp;" Equity",Param,4,0),"",IFERROR(VLOOKUP($B4022,OFFSET(Input!$A$1,0,MATCH(Index!E$6&amp;" Equity",Input!$1:$1,0)-1,10000,2),2,0),E4021))</f>
        <v>86.25</v>
      </c>
      <c r="F4022" s="33">
        <v>119.12</v>
      </c>
      <c r="H4022">
        <f ca="1">IFERROR(VLOOKUP($B4022,OFFSET(Input!$A$1,0,MATCH(Index!H$6,Input!$1:$1,0)-1,10000,2),2,0),0)</f>
        <v>0</v>
      </c>
      <c r="I4022">
        <f ca="1">IFERROR(VLOOKUP($B4022,OFFSET(Input!$A$1,0,MATCH(Index!I$6,Input!$1:$1,0)-1,10000,2),2,0),0)</f>
        <v>0</v>
      </c>
      <c r="K4022">
        <f t="shared" ca="1" si="1646"/>
        <v>125.77742233941919</v>
      </c>
      <c r="L4022" s="30">
        <f t="shared" ca="1" si="1647"/>
        <v>142.27793064851039</v>
      </c>
      <c r="N4022">
        <f t="shared" ca="1" si="1657"/>
        <v>1.8567952416058435E-3</v>
      </c>
      <c r="O4022">
        <f t="shared" ca="1" si="1658"/>
        <v>1.5122240973060926E-3</v>
      </c>
      <c r="Q4022">
        <f t="shared" ca="1" si="1672"/>
        <v>2.3693320208210907E-2</v>
      </c>
      <c r="R4022">
        <f t="shared" ca="1" si="1670"/>
        <v>7.380770636034728E-2</v>
      </c>
      <c r="T4022">
        <f t="shared" ca="1" si="1684"/>
        <v>1.9950283881163631E-2</v>
      </c>
      <c r="U4022">
        <f t="shared" ca="1" si="1679"/>
        <v>6.7950512660244086E-2</v>
      </c>
      <c r="W4022">
        <f t="shared" ca="1" si="1680"/>
        <v>0.51455776883701865</v>
      </c>
      <c r="X4022">
        <f t="shared" ca="1" si="1681"/>
        <v>0.36892655738608121</v>
      </c>
      <c r="Z4022">
        <f t="shared" ca="1" si="1692"/>
        <v>125.2650015686925</v>
      </c>
      <c r="AA4022">
        <f t="shared" ca="1" si="1692"/>
        <v>125.22986988485911</v>
      </c>
      <c r="AB4022">
        <f t="shared" ca="1" si="1692"/>
        <v>125.1334000664615</v>
      </c>
      <c r="AC4022">
        <f t="shared" ca="1" si="1693"/>
        <v>125.22986988485911</v>
      </c>
      <c r="AE4022">
        <f ca="1">IFERROR(VLOOKUP($B4022,OFFSET(Input!$A$1,0,MATCH(Index!AE$6&amp;" Index",Input!$1:$1,0)-1,10000,2),2,0),AE4021)</f>
        <v>12.37</v>
      </c>
      <c r="AF4022">
        <f t="shared" ca="1" si="1685"/>
        <v>13.145999999999999</v>
      </c>
      <c r="AG4022">
        <f t="shared" ca="1" si="1685"/>
        <v>13.044</v>
      </c>
      <c r="AH4022">
        <f t="shared" ca="1" si="1685"/>
        <v>13.121600000000001</v>
      </c>
      <c r="AI4022">
        <f t="shared" ca="1" si="1686"/>
        <v>13.121600000000001</v>
      </c>
      <c r="AK4022">
        <f t="shared" ca="1" si="1687"/>
        <v>1</v>
      </c>
      <c r="AL4022">
        <f t="shared" ca="1" si="1688"/>
        <v>1</v>
      </c>
      <c r="AN4022" t="str">
        <f t="shared" ca="1" si="1698"/>
        <v>Not Down</v>
      </c>
      <c r="AO4022" t="str">
        <f t="shared" ca="1" si="1656"/>
        <v>Not Up</v>
      </c>
      <c r="AQ4022">
        <f t="shared" ca="1" si="1696"/>
        <v>1</v>
      </c>
      <c r="AR4022">
        <f t="shared" ca="1" si="1697"/>
        <v>0</v>
      </c>
      <c r="AT4022">
        <f t="shared" ca="1" si="1675"/>
        <v>1</v>
      </c>
      <c r="AU4022">
        <f t="shared" ca="1" si="1676"/>
        <v>0</v>
      </c>
      <c r="AW4022" s="34">
        <f t="shared" ca="1" si="1639"/>
        <v>2.197593809010431E-2</v>
      </c>
      <c r="AX4022" s="34">
        <f t="shared" ca="1" si="1640"/>
        <v>1.98239584219226E-2</v>
      </c>
      <c r="AY4022" s="18">
        <f t="shared" ca="1" si="1689"/>
        <v>2.197593809010431E-2</v>
      </c>
      <c r="BA4022" s="6">
        <f t="shared" ca="1" si="1682"/>
        <v>1.5</v>
      </c>
      <c r="BB4022">
        <f t="shared" ca="1" si="1683"/>
        <v>1.5</v>
      </c>
      <c r="BC4022" t="str">
        <f t="shared" ca="1" si="1694"/>
        <v>HYG UP Equity</v>
      </c>
      <c r="BD4022" t="str">
        <f t="shared" ca="1" si="1695"/>
        <v>HYG UP Equity</v>
      </c>
      <c r="BF4022">
        <f t="shared" ca="1" si="1690"/>
        <v>1</v>
      </c>
      <c r="BG4022">
        <f t="shared" ca="1" si="1691"/>
        <v>0</v>
      </c>
      <c r="BI4022">
        <f t="shared" ca="1" si="1673"/>
        <v>1</v>
      </c>
      <c r="BJ4022">
        <f t="shared" ca="1" si="1674"/>
        <v>0</v>
      </c>
      <c r="BL4022">
        <f t="shared" ca="1" si="1677"/>
        <v>12.164331383760063</v>
      </c>
      <c r="BM4022">
        <f t="shared" ca="1" si="1678"/>
        <v>0</v>
      </c>
      <c r="BN4022" s="9">
        <f t="shared" ca="1" si="1665"/>
        <v>1</v>
      </c>
      <c r="BO4022" s="9">
        <f t="shared" ca="1" si="1666"/>
        <v>0</v>
      </c>
      <c r="BP4022" s="9">
        <f ca="1">(K4022/$BR4022)*BL4022</f>
        <v>1</v>
      </c>
      <c r="BQ4022" s="9">
        <f ca="1">(L4022/$BR4022)*BM4022</f>
        <v>0</v>
      </c>
      <c r="BR4022">
        <f t="shared" ca="1" si="1671"/>
        <v>1529.9982459318408</v>
      </c>
      <c r="BS4022">
        <f t="shared" ca="1" si="1663"/>
        <v>1.8585201533278806E-3</v>
      </c>
      <c r="BT4022">
        <f t="shared" ca="1" si="1664"/>
        <v>1.8055555555555558E-5</v>
      </c>
      <c r="BU4022">
        <f t="shared" ca="1" si="1667"/>
        <v>0</v>
      </c>
      <c r="BV4022">
        <f t="shared" ca="1" si="1668"/>
        <v>0</v>
      </c>
      <c r="BW4022" s="35">
        <f ca="1">IFERROR(VLOOKUP($B4022,OFFSET(Input!$A$1,0,MATCH(Index!BW$6&amp;" Index",Input!$1:$1,0)-1,10000,2),2,0)/100,BW4021)</f>
        <v>1.9199999999999998E-2</v>
      </c>
      <c r="BX4022">
        <f t="shared" ca="1" si="1648"/>
        <v>3.1529764668420446E-2</v>
      </c>
      <c r="BY4022">
        <f t="shared" ca="1" si="1649"/>
        <v>1.6169110086369457E-2</v>
      </c>
      <c r="BZ4022">
        <f t="shared" ca="1" si="1650"/>
        <v>-3.1044691365829356E-2</v>
      </c>
      <c r="CA4022">
        <f t="shared" ca="1" si="1651"/>
        <v>3.2454666313446321</v>
      </c>
      <c r="CB4022">
        <f t="shared" ca="1" si="1652"/>
        <v>0</v>
      </c>
      <c r="CC4022">
        <f t="shared" ca="1" si="1653"/>
        <v>3.1667230652240126</v>
      </c>
      <c r="CD4022">
        <f t="shared" ca="1" si="1654"/>
        <v>1167.3426492838248</v>
      </c>
      <c r="CE4022">
        <v>1167.34264928381</v>
      </c>
      <c r="CF4022" t="b">
        <f t="shared" ca="1" si="1643"/>
        <v>1</v>
      </c>
    </row>
    <row r="4023" spans="2:84" x14ac:dyDescent="0.25">
      <c r="B4023" s="2">
        <v>43357</v>
      </c>
      <c r="C4023">
        <f t="shared" ca="1" si="1644"/>
        <v>0</v>
      </c>
      <c r="D4023">
        <f t="shared" ca="1" si="1645"/>
        <v>0</v>
      </c>
      <c r="E4023">
        <f ca="1">IF($B4023&lt;VLOOKUP(E$6&amp;" Equity",Param,4,0),"",IFERROR(VLOOKUP($B4023,OFFSET(Input!$A$1,0,MATCH(Index!E$6&amp;" Equity",Input!$1:$1,0)-1,10000,2),2,0),E4022))</f>
        <v>86.33</v>
      </c>
      <c r="F4023" s="33">
        <v>118.55</v>
      </c>
      <c r="H4023">
        <f ca="1">IFERROR(VLOOKUP($B4023,OFFSET(Input!$A$1,0,MATCH(Index!H$6,Input!$1:$1,0)-1,10000,2),2,0),0)</f>
        <v>0</v>
      </c>
      <c r="I4023">
        <f ca="1">IFERROR(VLOOKUP($B4023,OFFSET(Input!$A$1,0,MATCH(Index!I$6,Input!$1:$1,0)-1,10000,2),2,0),0)</f>
        <v>0</v>
      </c>
      <c r="K4023">
        <f t="shared" ca="1" si="1646"/>
        <v>125.89408545579199</v>
      </c>
      <c r="L4023" s="30">
        <f t="shared" ca="1" si="1647"/>
        <v>141.59711785074634</v>
      </c>
      <c r="N4023">
        <f t="shared" ca="1" si="1657"/>
        <v>9.2710633596222594E-4</v>
      </c>
      <c r="O4023">
        <f t="shared" ca="1" si="1658"/>
        <v>-4.7965758643391723E-3</v>
      </c>
      <c r="Q4023">
        <f t="shared" ca="1" si="1672"/>
        <v>2.3800169693067613E-2</v>
      </c>
      <c r="R4023">
        <f t="shared" ca="1" si="1670"/>
        <v>7.6884930849579647E-2</v>
      </c>
      <c r="T4023">
        <f t="shared" ca="1" si="1684"/>
        <v>1.9702151271620293E-2</v>
      </c>
      <c r="U4023">
        <f t="shared" ca="1" si="1679"/>
        <v>7.0050523482605376E-2</v>
      </c>
      <c r="W4023">
        <f t="shared" ca="1" si="1680"/>
        <v>0.45448176196227874</v>
      </c>
      <c r="X4023">
        <f t="shared" ca="1" si="1681"/>
        <v>0.32274323631150192</v>
      </c>
      <c r="Z4023">
        <f t="shared" ca="1" si="1692"/>
        <v>125.33087068136771</v>
      </c>
      <c r="AA4023">
        <f t="shared" ca="1" si="1692"/>
        <v>125.28531051206164</v>
      </c>
      <c r="AB4023">
        <f t="shared" ca="1" si="1692"/>
        <v>125.17194454993582</v>
      </c>
      <c r="AC4023">
        <f t="shared" ca="1" si="1693"/>
        <v>125.28531051206164</v>
      </c>
      <c r="AE4023">
        <f ca="1">IFERROR(VLOOKUP($B4023,OFFSET(Input!$A$1,0,MATCH(Index!AE$6&amp;" Index",Input!$1:$1,0)-1,10000,2),2,0),AE4022)</f>
        <v>12.07</v>
      </c>
      <c r="AF4023">
        <f t="shared" ca="1" si="1685"/>
        <v>13.123333333333331</v>
      </c>
      <c r="AG4023">
        <f t="shared" ca="1" si="1685"/>
        <v>12.975</v>
      </c>
      <c r="AH4023">
        <f t="shared" ca="1" si="1685"/>
        <v>13.153600000000004</v>
      </c>
      <c r="AI4023">
        <f t="shared" ca="1" si="1686"/>
        <v>13.153600000000004</v>
      </c>
      <c r="AK4023">
        <f t="shared" ca="1" si="1687"/>
        <v>1</v>
      </c>
      <c r="AL4023">
        <f t="shared" ca="1" si="1688"/>
        <v>-1</v>
      </c>
      <c r="AN4023" t="str">
        <f t="shared" ca="1" si="1698"/>
        <v>Not Down</v>
      </c>
      <c r="AO4023" t="str">
        <f t="shared" ca="1" si="1656"/>
        <v>Not Up</v>
      </c>
      <c r="AQ4023">
        <f t="shared" ca="1" si="1696"/>
        <v>1</v>
      </c>
      <c r="AR4023">
        <f t="shared" ca="1" si="1697"/>
        <v>0</v>
      </c>
      <c r="AT4023">
        <f t="shared" ca="1" si="1675"/>
        <v>1</v>
      </c>
      <c r="AU4023">
        <f t="shared" ca="1" si="1676"/>
        <v>0</v>
      </c>
      <c r="AW4023" s="34">
        <f t="shared" ca="1" si="1639"/>
        <v>2.3693320208210907E-2</v>
      </c>
      <c r="AX4023" s="34">
        <f t="shared" ca="1" si="1640"/>
        <v>1.9950283881163631E-2</v>
      </c>
      <c r="AY4023" s="18">
        <f t="shared" ca="1" si="1689"/>
        <v>2.3693320208210907E-2</v>
      </c>
      <c r="BA4023" s="6">
        <f t="shared" ca="1" si="1682"/>
        <v>1.5</v>
      </c>
      <c r="BB4023">
        <f t="shared" ca="1" si="1683"/>
        <v>1.5</v>
      </c>
      <c r="BC4023" t="str">
        <f t="shared" ca="1" si="1694"/>
        <v>HYG UP Equity</v>
      </c>
      <c r="BD4023" t="str">
        <f t="shared" ca="1" si="1695"/>
        <v>HYG UP Equity</v>
      </c>
      <c r="BF4023">
        <f t="shared" ca="1" si="1690"/>
        <v>1</v>
      </c>
      <c r="BG4023">
        <f t="shared" ca="1" si="1691"/>
        <v>0</v>
      </c>
      <c r="BI4023">
        <f t="shared" ca="1" si="1673"/>
        <v>1</v>
      </c>
      <c r="BJ4023">
        <f t="shared" ca="1" si="1674"/>
        <v>0</v>
      </c>
      <c r="BL4023">
        <f t="shared" ca="1" si="1677"/>
        <v>12.164331383760063</v>
      </c>
      <c r="BM4023">
        <f t="shared" ca="1" si="1678"/>
        <v>0</v>
      </c>
      <c r="BN4023" s="9">
        <f t="shared" ca="1" si="1665"/>
        <v>0.99999999999999989</v>
      </c>
      <c r="BO4023" s="9">
        <f t="shared" ca="1" si="1666"/>
        <v>0</v>
      </c>
      <c r="BP4023" s="9">
        <f t="shared" ref="BP4023:BP4054" ca="1" si="1699">(K4023/$BR4023)*BL4023</f>
        <v>0.99999999999999989</v>
      </c>
      <c r="BQ4023" s="9">
        <f t="shared" ref="BQ4023:BQ4054" ca="1" si="1700">(L4023/$BR4023)*BM4023</f>
        <v>0</v>
      </c>
      <c r="BR4023">
        <f t="shared" ca="1" si="1671"/>
        <v>1531.4173747396619</v>
      </c>
      <c r="BS4023">
        <f t="shared" ca="1" si="1663"/>
        <v>9.2753623188435164E-4</v>
      </c>
      <c r="BT4023">
        <f t="shared" ca="1" si="1664"/>
        <v>1.8055555555555555E-5</v>
      </c>
      <c r="BU4023">
        <f t="shared" ca="1" si="1667"/>
        <v>0</v>
      </c>
      <c r="BV4023">
        <f t="shared" ca="1" si="1668"/>
        <v>0</v>
      </c>
      <c r="BW4023" s="35">
        <f ca="1">IFERROR(VLOOKUP($B4023,OFFSET(Input!$A$1,0,MATCH(Index!BW$6&amp;" Index",Input!$1:$1,0)-1,10000,2),2,0)/100,BW4022)</f>
        <v>1.9199999999999998E-2</v>
      </c>
      <c r="BX4023">
        <f t="shared" ca="1" si="1648"/>
        <v>3.1615530084770256E-2</v>
      </c>
      <c r="BY4023">
        <f t="shared" ca="1" si="1649"/>
        <v>1.6213092351164235E-2</v>
      </c>
      <c r="BZ4023">
        <f t="shared" ca="1" si="1650"/>
        <v>-3.112913731423533E-2</v>
      </c>
      <c r="CA4023">
        <f t="shared" ca="1" si="1651"/>
        <v>1.6241289033519224</v>
      </c>
      <c r="CB4023">
        <f t="shared" ca="1" si="1652"/>
        <v>0</v>
      </c>
      <c r="CC4023">
        <f t="shared" ca="1" si="1653"/>
        <v>1.5451711436017526</v>
      </c>
      <c r="CD4023">
        <f t="shared" ca="1" si="1654"/>
        <v>1168.8878204274265</v>
      </c>
      <c r="CE4023">
        <v>1168.8878204274099</v>
      </c>
      <c r="CF4023" t="b">
        <f t="shared" ca="1" si="1643"/>
        <v>1</v>
      </c>
    </row>
    <row r="4024" spans="2:84" x14ac:dyDescent="0.25">
      <c r="B4024" s="2">
        <v>43360</v>
      </c>
      <c r="C4024">
        <f t="shared" ca="1" si="1644"/>
        <v>0</v>
      </c>
      <c r="D4024">
        <f t="shared" ca="1" si="1645"/>
        <v>0</v>
      </c>
      <c r="E4024">
        <f ca="1">IF($B4024&lt;VLOOKUP(E$6&amp;" Equity",Param,4,0),"",IFERROR(VLOOKUP($B4024,OFFSET(Input!$A$1,0,MATCH(Index!E$6&amp;" Equity",Input!$1:$1,0)-1,10000,2),2,0),E4023))</f>
        <v>86.27</v>
      </c>
      <c r="F4024" s="33">
        <v>118.55</v>
      </c>
      <c r="H4024">
        <f ca="1">IFERROR(VLOOKUP($B4024,OFFSET(Input!$A$1,0,MATCH(Index!H$6,Input!$1:$1,0)-1,10000,2),2,0),0)</f>
        <v>0</v>
      </c>
      <c r="I4024">
        <f ca="1">IFERROR(VLOOKUP($B4024,OFFSET(Input!$A$1,0,MATCH(Index!I$6,Input!$1:$1,0)-1,10000,2),2,0),0)</f>
        <v>0</v>
      </c>
      <c r="K4024">
        <f t="shared" ca="1" si="1646"/>
        <v>125.80658811851239</v>
      </c>
      <c r="L4024" s="30">
        <f t="shared" ca="1" si="1647"/>
        <v>141.59711785074634</v>
      </c>
      <c r="N4024">
        <f t="shared" ca="1" si="1657"/>
        <v>-6.9524915894387368E-4</v>
      </c>
      <c r="O4024">
        <f t="shared" ca="1" si="1658"/>
        <v>0</v>
      </c>
      <c r="Q4024">
        <f t="shared" ca="1" si="1672"/>
        <v>2.318819129284937E-2</v>
      </c>
      <c r="R4024">
        <f t="shared" ca="1" si="1670"/>
        <v>7.5972400800921297E-2</v>
      </c>
      <c r="T4024">
        <f t="shared" ca="1" si="1684"/>
        <v>1.9422282101527903E-2</v>
      </c>
      <c r="U4024">
        <f t="shared" ca="1" si="1679"/>
        <v>6.991195865171082E-2</v>
      </c>
      <c r="W4024">
        <f t="shared" ca="1" si="1680"/>
        <v>0.51497380920001556</v>
      </c>
      <c r="X4024">
        <f t="shared" ca="1" si="1681"/>
        <v>0.31465468965886978</v>
      </c>
      <c r="Z4024">
        <f t="shared" ca="1" si="1692"/>
        <v>125.37201801002371</v>
      </c>
      <c r="AA4024">
        <f t="shared" ca="1" si="1692"/>
        <v>125.32911624954056</v>
      </c>
      <c r="AB4024">
        <f t="shared" ca="1" si="1692"/>
        <v>125.21570116735053</v>
      </c>
      <c r="AC4024">
        <f t="shared" ca="1" si="1693"/>
        <v>125.32911624954056</v>
      </c>
      <c r="AE4024">
        <f ca="1">IFERROR(VLOOKUP($B4024,OFFSET(Input!$A$1,0,MATCH(Index!AE$6&amp;" Index",Input!$1:$1,0)-1,10000,2),2,0),AE4023)</f>
        <v>13.68</v>
      </c>
      <c r="AF4024">
        <f t="shared" ca="1" si="1685"/>
        <v>13.236000000000001</v>
      </c>
      <c r="AG4024">
        <f t="shared" ca="1" si="1685"/>
        <v>13.027000000000001</v>
      </c>
      <c r="AH4024">
        <f t="shared" ca="1" si="1685"/>
        <v>13.1744</v>
      </c>
      <c r="AI4024">
        <f t="shared" ca="1" si="1686"/>
        <v>13.1744</v>
      </c>
      <c r="AK4024">
        <f t="shared" ca="1" si="1687"/>
        <v>1</v>
      </c>
      <c r="AL4024">
        <f t="shared" ca="1" si="1688"/>
        <v>1</v>
      </c>
      <c r="AN4024" t="str">
        <f t="shared" ca="1" si="1698"/>
        <v>Not Down</v>
      </c>
      <c r="AO4024" t="str">
        <f t="shared" ca="1" si="1656"/>
        <v>Not Up</v>
      </c>
      <c r="AQ4024">
        <f t="shared" ca="1" si="1696"/>
        <v>1</v>
      </c>
      <c r="AR4024">
        <f t="shared" ca="1" si="1697"/>
        <v>0</v>
      </c>
      <c r="AT4024">
        <f t="shared" ca="1" si="1675"/>
        <v>1</v>
      </c>
      <c r="AU4024">
        <f t="shared" ca="1" si="1676"/>
        <v>0</v>
      </c>
      <c r="AW4024" s="34">
        <f t="shared" ca="1" si="1639"/>
        <v>2.3800169693067613E-2</v>
      </c>
      <c r="AX4024" s="34">
        <f t="shared" ca="1" si="1640"/>
        <v>1.9702151271620293E-2</v>
      </c>
      <c r="AY4024" s="18">
        <f t="shared" ca="1" si="1689"/>
        <v>2.3800169693067613E-2</v>
      </c>
      <c r="BA4024" s="6">
        <f t="shared" ca="1" si="1682"/>
        <v>1.5</v>
      </c>
      <c r="BB4024">
        <f t="shared" ca="1" si="1683"/>
        <v>1.5</v>
      </c>
      <c r="BC4024" t="str">
        <f t="shared" ca="1" si="1694"/>
        <v>HYG UP Equity</v>
      </c>
      <c r="BD4024" t="str">
        <f t="shared" ca="1" si="1695"/>
        <v>HYG UP Equity</v>
      </c>
      <c r="BF4024">
        <f t="shared" ca="1" si="1690"/>
        <v>1</v>
      </c>
      <c r="BG4024">
        <f t="shared" ca="1" si="1691"/>
        <v>0</v>
      </c>
      <c r="BI4024">
        <f t="shared" ca="1" si="1673"/>
        <v>1</v>
      </c>
      <c r="BJ4024">
        <f t="shared" ca="1" si="1674"/>
        <v>0</v>
      </c>
      <c r="BL4024">
        <f t="shared" ca="1" si="1677"/>
        <v>12.164331383760063</v>
      </c>
      <c r="BM4024">
        <f t="shared" ca="1" si="1678"/>
        <v>0</v>
      </c>
      <c r="BN4024" s="9">
        <f t="shared" ca="1" si="1665"/>
        <v>0.99999999999999989</v>
      </c>
      <c r="BO4024" s="9">
        <f t="shared" ca="1" si="1666"/>
        <v>0</v>
      </c>
      <c r="BP4024" s="9">
        <f t="shared" ca="1" si="1699"/>
        <v>0.99999999999999989</v>
      </c>
      <c r="BQ4024" s="9">
        <f t="shared" ca="1" si="1700"/>
        <v>0</v>
      </c>
      <c r="BR4024">
        <f t="shared" ca="1" si="1671"/>
        <v>1530.3530281337962</v>
      </c>
      <c r="BS4024">
        <f t="shared" ca="1" si="1663"/>
        <v>-6.9500752924822606E-4</v>
      </c>
      <c r="BT4024">
        <f t="shared" ca="1" si="1664"/>
        <v>5.4166666666666664E-5</v>
      </c>
      <c r="BU4024">
        <f t="shared" ca="1" si="1667"/>
        <v>0</v>
      </c>
      <c r="BV4024">
        <f t="shared" ca="1" si="1668"/>
        <v>0</v>
      </c>
      <c r="BW4024" s="35">
        <f ca="1">IFERROR(VLOOKUP($B4024,OFFSET(Input!$A$1,0,MATCH(Index!BW$6&amp;" Index",Input!$1:$1,0)-1,10000,2),2,0)/100,BW4023)</f>
        <v>1.9199999999999998E-2</v>
      </c>
      <c r="BX4024">
        <f t="shared" ca="1" si="1648"/>
        <v>9.4972135409728403E-2</v>
      </c>
      <c r="BY4024">
        <f t="shared" ca="1" si="1649"/>
        <v>4.8703659184476104E-2</v>
      </c>
      <c r="BZ4024">
        <f t="shared" ca="1" si="1650"/>
        <v>-9.3511025634194112E-2</v>
      </c>
      <c r="CA4024">
        <f t="shared" ca="1" si="1651"/>
        <v>-1.2185787540654147</v>
      </c>
      <c r="CB4024">
        <f t="shared" ca="1" si="1652"/>
        <v>0</v>
      </c>
      <c r="CC4024">
        <f t="shared" ca="1" si="1653"/>
        <v>-1.4557655742938134</v>
      </c>
      <c r="CD4024">
        <f t="shared" ca="1" si="1654"/>
        <v>1167.4320548531327</v>
      </c>
      <c r="CE4024">
        <v>1167.43205485311</v>
      </c>
      <c r="CF4024" t="b">
        <f t="shared" ca="1" si="1643"/>
        <v>1</v>
      </c>
    </row>
    <row r="4025" spans="2:84" x14ac:dyDescent="0.25">
      <c r="B4025" s="2">
        <v>43361</v>
      </c>
      <c r="C4025">
        <f t="shared" ca="1" si="1644"/>
        <v>0</v>
      </c>
      <c r="D4025">
        <f t="shared" ca="1" si="1645"/>
        <v>0</v>
      </c>
      <c r="E4025">
        <f ca="1">IF($B4025&lt;VLOOKUP(E$6&amp;" Equity",Param,4,0),"",IFERROR(VLOOKUP($B4025,OFFSET(Input!$A$1,0,MATCH(Index!E$6&amp;" Equity",Input!$1:$1,0)-1,10000,2),2,0),E4024))</f>
        <v>86.26</v>
      </c>
      <c r="F4025" s="33">
        <v>117.31</v>
      </c>
      <c r="H4025">
        <f ca="1">IFERROR(VLOOKUP($B4025,OFFSET(Input!$A$1,0,MATCH(Index!H$6,Input!$1:$1,0)-1,10000,2),2,0),0)</f>
        <v>0</v>
      </c>
      <c r="I4025">
        <f ca="1">IFERROR(VLOOKUP($B4025,OFFSET(Input!$A$1,0,MATCH(Index!I$6,Input!$1:$1,0)-1,10000,2),2,0),0)</f>
        <v>0</v>
      </c>
      <c r="K4025">
        <f t="shared" ca="1" si="1646"/>
        <v>125.79200522896581</v>
      </c>
      <c r="L4025" s="30">
        <f t="shared" ca="1" si="1647"/>
        <v>140.11605141350532</v>
      </c>
      <c r="N4025">
        <f t="shared" ca="1" si="1657"/>
        <v>-1.1592186879021738E-4</v>
      </c>
      <c r="O4025">
        <f t="shared" ca="1" si="1658"/>
        <v>-1.0514808993785351E-2</v>
      </c>
      <c r="Q4025">
        <f t="shared" ca="1" si="1672"/>
        <v>2.0736871548297942E-2</v>
      </c>
      <c r="R4025">
        <f t="shared" ca="1" si="1670"/>
        <v>8.7905187310752017E-2</v>
      </c>
      <c r="T4025">
        <f t="shared" ca="1" si="1684"/>
        <v>1.935645527855338E-2</v>
      </c>
      <c r="U4025">
        <f t="shared" ca="1" si="1679"/>
        <v>7.5628615168772825E-2</v>
      </c>
      <c r="W4025">
        <f t="shared" ca="1" si="1680"/>
        <v>0.35021307680485719</v>
      </c>
      <c r="X4025">
        <f t="shared" ca="1" si="1681"/>
        <v>0.27565524068557656</v>
      </c>
      <c r="Z4025">
        <f t="shared" ca="1" si="1692"/>
        <v>125.43764101298343</v>
      </c>
      <c r="AA4025">
        <f t="shared" ca="1" si="1692"/>
        <v>125.36928883339829</v>
      </c>
      <c r="AB4025">
        <f t="shared" ca="1" si="1692"/>
        <v>125.26235928015599</v>
      </c>
      <c r="AC4025">
        <f t="shared" ca="1" si="1693"/>
        <v>125.36928883339829</v>
      </c>
      <c r="AE4025">
        <f ca="1">IFERROR(VLOOKUP($B4025,OFFSET(Input!$A$1,0,MATCH(Index!AE$6&amp;" Index",Input!$1:$1,0)-1,10000,2),2,0),AE4024)</f>
        <v>12.79</v>
      </c>
      <c r="AF4025">
        <f t="shared" ca="1" si="1685"/>
        <v>13.277999999999999</v>
      </c>
      <c r="AG4025">
        <f t="shared" ca="1" si="1685"/>
        <v>13.042000000000002</v>
      </c>
      <c r="AH4025">
        <f t="shared" ca="1" si="1685"/>
        <v>13.094799999999999</v>
      </c>
      <c r="AI4025">
        <f t="shared" ca="1" si="1686"/>
        <v>13.094799999999999</v>
      </c>
      <c r="AK4025">
        <f t="shared" ca="1" si="1687"/>
        <v>1</v>
      </c>
      <c r="AL4025">
        <f t="shared" ca="1" si="1688"/>
        <v>1</v>
      </c>
      <c r="AN4025" t="str">
        <f t="shared" ca="1" si="1698"/>
        <v>Not Down</v>
      </c>
      <c r="AO4025" t="str">
        <f t="shared" ca="1" si="1656"/>
        <v>Not Up</v>
      </c>
      <c r="AQ4025">
        <f t="shared" ca="1" si="1696"/>
        <v>1</v>
      </c>
      <c r="AR4025">
        <f t="shared" ca="1" si="1697"/>
        <v>0</v>
      </c>
      <c r="AT4025">
        <f t="shared" ca="1" si="1675"/>
        <v>1</v>
      </c>
      <c r="AU4025">
        <f t="shared" ca="1" si="1676"/>
        <v>0</v>
      </c>
      <c r="AW4025" s="34">
        <f t="shared" ca="1" si="1639"/>
        <v>2.318819129284937E-2</v>
      </c>
      <c r="AX4025" s="34">
        <f t="shared" ca="1" si="1640"/>
        <v>1.9422282101527903E-2</v>
      </c>
      <c r="AY4025" s="18">
        <f t="shared" ca="1" si="1689"/>
        <v>2.318819129284937E-2</v>
      </c>
      <c r="BA4025" s="6">
        <f t="shared" ca="1" si="1682"/>
        <v>1.5</v>
      </c>
      <c r="BB4025">
        <f t="shared" ca="1" si="1683"/>
        <v>1.5</v>
      </c>
      <c r="BC4025" t="str">
        <f t="shared" ca="1" si="1694"/>
        <v>HYG UP Equity</v>
      </c>
      <c r="BD4025" t="str">
        <f t="shared" ca="1" si="1695"/>
        <v>HYG UP Equity</v>
      </c>
      <c r="BF4025">
        <f t="shared" ca="1" si="1690"/>
        <v>1</v>
      </c>
      <c r="BG4025">
        <f t="shared" ca="1" si="1691"/>
        <v>0</v>
      </c>
      <c r="BI4025">
        <f t="shared" ca="1" si="1673"/>
        <v>1</v>
      </c>
      <c r="BJ4025">
        <f t="shared" ca="1" si="1674"/>
        <v>0</v>
      </c>
      <c r="BL4025">
        <f t="shared" ca="1" si="1677"/>
        <v>12.164331383760063</v>
      </c>
      <c r="BM4025">
        <f t="shared" ca="1" si="1678"/>
        <v>0</v>
      </c>
      <c r="BN4025" s="9">
        <f t="shared" ca="1" si="1665"/>
        <v>0.99999999999999989</v>
      </c>
      <c r="BO4025" s="9">
        <f t="shared" ca="1" si="1666"/>
        <v>0</v>
      </c>
      <c r="BP4025" s="9">
        <f t="shared" ca="1" si="1699"/>
        <v>0.99999999999999989</v>
      </c>
      <c r="BQ4025" s="9">
        <f t="shared" ca="1" si="1700"/>
        <v>0</v>
      </c>
      <c r="BR4025">
        <f t="shared" ca="1" si="1671"/>
        <v>1530.1756370328187</v>
      </c>
      <c r="BS4025">
        <f t="shared" ca="1" si="1663"/>
        <v>-1.1591515011000197E-4</v>
      </c>
      <c r="BT4025">
        <f t="shared" ca="1" si="1664"/>
        <v>1.8055555555555555E-5</v>
      </c>
      <c r="BU4025">
        <f t="shared" ca="1" si="1667"/>
        <v>0</v>
      </c>
      <c r="BV4025">
        <f t="shared" ca="1" si="1668"/>
        <v>0</v>
      </c>
      <c r="BW4025" s="35">
        <f ca="1">IFERROR(VLOOKUP($B4025,OFFSET(Input!$A$1,0,MATCH(Index!BW$6&amp;" Index",Input!$1:$1,0)-1,10000,2),2,0)/100,BW4024)</f>
        <v>1.9199999999999998E-2</v>
      </c>
      <c r="BX4025">
        <f t="shared" ca="1" si="1648"/>
        <v>3.1617951485605679E-2</v>
      </c>
      <c r="BY4025">
        <f t="shared" ca="1" si="1649"/>
        <v>1.6214334095182401E-2</v>
      </c>
      <c r="BZ4025">
        <f t="shared" ca="1" si="1650"/>
        <v>-3.1131521462750205E-2</v>
      </c>
      <c r="CA4025">
        <f t="shared" ca="1" si="1651"/>
        <v>-0.20298459282229339</v>
      </c>
      <c r="CB4025">
        <f t="shared" ca="1" si="1652"/>
        <v>0</v>
      </c>
      <c r="CC4025">
        <f t="shared" ca="1" si="1653"/>
        <v>-0.2819483998658317</v>
      </c>
      <c r="CD4025">
        <f t="shared" ca="1" si="1654"/>
        <v>1167.150106453267</v>
      </c>
      <c r="CE4025">
        <v>1167.1501064532499</v>
      </c>
      <c r="CF4025" t="b">
        <f t="shared" ca="1" si="1643"/>
        <v>1</v>
      </c>
    </row>
    <row r="4026" spans="2:84" x14ac:dyDescent="0.25">
      <c r="B4026" s="2">
        <v>43362</v>
      </c>
      <c r="C4026">
        <f t="shared" ca="1" si="1644"/>
        <v>0</v>
      </c>
      <c r="D4026">
        <f t="shared" ca="1" si="1645"/>
        <v>0</v>
      </c>
      <c r="E4026">
        <f ca="1">IF($B4026&lt;VLOOKUP(E$6&amp;" Equity",Param,4,0),"",IFERROR(VLOOKUP($B4026,OFFSET(Input!$A$1,0,MATCH(Index!E$6&amp;" Equity",Input!$1:$1,0)-1,10000,2),2,0),E4025))</f>
        <v>86.1</v>
      </c>
      <c r="F4026" s="33">
        <v>116.61</v>
      </c>
      <c r="H4026">
        <f ca="1">IFERROR(VLOOKUP($B4026,OFFSET(Input!$A$1,0,MATCH(Index!H$6,Input!$1:$1,0)-1,10000,2),2,0),0)</f>
        <v>0</v>
      </c>
      <c r="I4026">
        <f ca="1">IFERROR(VLOOKUP($B4026,OFFSET(Input!$A$1,0,MATCH(Index!I$6,Input!$1:$1,0)-1,10000,2),2,0),0)</f>
        <v>0</v>
      </c>
      <c r="K4026">
        <f t="shared" ca="1" si="1646"/>
        <v>125.55867899622021</v>
      </c>
      <c r="L4026" s="30">
        <f t="shared" ca="1" si="1647"/>
        <v>139.27996552151441</v>
      </c>
      <c r="N4026">
        <f t="shared" ca="1" si="1657"/>
        <v>-1.8565797860120505E-3</v>
      </c>
      <c r="O4026">
        <f t="shared" ca="1" si="1658"/>
        <v>-5.9849699853874892E-3</v>
      </c>
      <c r="Q4026">
        <f t="shared" ca="1" si="1672"/>
        <v>2.211626718410423E-2</v>
      </c>
      <c r="R4026">
        <f t="shared" ca="1" si="1670"/>
        <v>9.1926021672932304E-2</v>
      </c>
      <c r="T4026">
        <f t="shared" ca="1" si="1684"/>
        <v>1.9733442386503687E-2</v>
      </c>
      <c r="U4026">
        <f t="shared" ca="1" si="1679"/>
        <v>7.7638520603116976E-2</v>
      </c>
      <c r="W4026">
        <f t="shared" ca="1" si="1680"/>
        <v>0.41701307116410846</v>
      </c>
      <c r="X4026">
        <f t="shared" ca="1" si="1681"/>
        <v>0.39662364564785713</v>
      </c>
      <c r="Z4026">
        <f t="shared" ca="1" si="1692"/>
        <v>125.49305599326051</v>
      </c>
      <c r="AA4026">
        <f t="shared" ca="1" si="1692"/>
        <v>125.38835707590117</v>
      </c>
      <c r="AB4026">
        <f t="shared" ca="1" si="1692"/>
        <v>125.29097231622006</v>
      </c>
      <c r="AC4026">
        <f t="shared" ca="1" si="1693"/>
        <v>125.38835707590117</v>
      </c>
      <c r="AE4026">
        <f ca="1">IFERROR(VLOOKUP($B4026,OFFSET(Input!$A$1,0,MATCH(Index!AE$6&amp;" Index",Input!$1:$1,0)-1,10000,2),2,0),AE4025)</f>
        <v>11.75</v>
      </c>
      <c r="AF4026">
        <f t="shared" ca="1" si="1685"/>
        <v>13.228</v>
      </c>
      <c r="AG4026">
        <f t="shared" ca="1" si="1685"/>
        <v>12.986500000000001</v>
      </c>
      <c r="AH4026">
        <f t="shared" ca="1" si="1685"/>
        <v>13.032400000000001</v>
      </c>
      <c r="AI4026">
        <f t="shared" ca="1" si="1686"/>
        <v>13.032400000000001</v>
      </c>
      <c r="AK4026">
        <f t="shared" ca="1" si="1687"/>
        <v>1</v>
      </c>
      <c r="AL4026">
        <f t="shared" ca="1" si="1688"/>
        <v>1</v>
      </c>
      <c r="AN4026" t="str">
        <f t="shared" ca="1" si="1698"/>
        <v>Not Down</v>
      </c>
      <c r="AO4026" t="str">
        <f t="shared" ca="1" si="1656"/>
        <v>Not Up</v>
      </c>
      <c r="AQ4026">
        <f t="shared" ca="1" si="1696"/>
        <v>1</v>
      </c>
      <c r="AR4026">
        <f t="shared" ca="1" si="1697"/>
        <v>0</v>
      </c>
      <c r="AT4026">
        <f t="shared" ca="1" si="1675"/>
        <v>1</v>
      </c>
      <c r="AU4026">
        <f t="shared" ca="1" si="1676"/>
        <v>0</v>
      </c>
      <c r="AW4026" s="34">
        <f t="shared" ca="1" si="1639"/>
        <v>2.0736871548297942E-2</v>
      </c>
      <c r="AX4026" s="34">
        <f t="shared" ca="1" si="1640"/>
        <v>1.935645527855338E-2</v>
      </c>
      <c r="AY4026" s="18">
        <f t="shared" ca="1" si="1689"/>
        <v>2.0736871548297942E-2</v>
      </c>
      <c r="BA4026" s="6">
        <f t="shared" ca="1" si="1682"/>
        <v>1.5</v>
      </c>
      <c r="BB4026">
        <f t="shared" ca="1" si="1683"/>
        <v>1.5</v>
      </c>
      <c r="BC4026" t="str">
        <f t="shared" ca="1" si="1694"/>
        <v>HYG UP Equity</v>
      </c>
      <c r="BD4026" t="str">
        <f t="shared" ca="1" si="1695"/>
        <v>HYG UP Equity</v>
      </c>
      <c r="BF4026">
        <f t="shared" ca="1" si="1690"/>
        <v>1</v>
      </c>
      <c r="BG4026">
        <f t="shared" ca="1" si="1691"/>
        <v>0</v>
      </c>
      <c r="BI4026">
        <f t="shared" ca="1" si="1673"/>
        <v>1</v>
      </c>
      <c r="BJ4026">
        <f t="shared" ca="1" si="1674"/>
        <v>0</v>
      </c>
      <c r="BL4026">
        <f t="shared" ca="1" si="1677"/>
        <v>12.164331383760063</v>
      </c>
      <c r="BM4026">
        <f t="shared" ca="1" si="1678"/>
        <v>0</v>
      </c>
      <c r="BN4026" s="9">
        <f t="shared" ca="1" si="1665"/>
        <v>1</v>
      </c>
      <c r="BO4026" s="9">
        <f t="shared" ca="1" si="1666"/>
        <v>0</v>
      </c>
      <c r="BP4026" s="9">
        <f t="shared" ca="1" si="1699"/>
        <v>1</v>
      </c>
      <c r="BQ4026" s="9">
        <f t="shared" ca="1" si="1700"/>
        <v>0</v>
      </c>
      <c r="BR4026">
        <f t="shared" ca="1" si="1671"/>
        <v>1527.3373794171769</v>
      </c>
      <c r="BS4026">
        <f t="shared" ca="1" si="1663"/>
        <v>-1.8548574078368629E-3</v>
      </c>
      <c r="BT4026">
        <f t="shared" ca="1" si="1664"/>
        <v>1.8055555555555558E-5</v>
      </c>
      <c r="BU4026">
        <f t="shared" ca="1" si="1667"/>
        <v>0</v>
      </c>
      <c r="BV4026">
        <f t="shared" ca="1" si="1668"/>
        <v>0</v>
      </c>
      <c r="BW4026" s="35">
        <f ca="1">IFERROR(VLOOKUP($B4026,OFFSET(Input!$A$1,0,MATCH(Index!BW$6&amp;" Index",Input!$1:$1,0)-1,10000,2),2,0)/100,BW4025)</f>
        <v>1.9199999999999998E-2</v>
      </c>
      <c r="BX4026">
        <f t="shared" ca="1" si="1648"/>
        <v>3.1610315383109322E-2</v>
      </c>
      <c r="BY4026">
        <f t="shared" ca="1" si="1649"/>
        <v>1.6210418145184265E-2</v>
      </c>
      <c r="BZ4026">
        <f t="shared" ca="1" si="1650"/>
        <v>-3.1124002838753786E-2</v>
      </c>
      <c r="CA4026">
        <f t="shared" ca="1" si="1651"/>
        <v>-3.2473455315186381</v>
      </c>
      <c r="CB4026">
        <f t="shared" ca="1" si="1652"/>
        <v>0</v>
      </c>
      <c r="CC4026">
        <f t="shared" ca="1" si="1653"/>
        <v>-3.3262902678856858</v>
      </c>
      <c r="CD4026">
        <f t="shared" ca="1" si="1654"/>
        <v>1163.8238161853812</v>
      </c>
      <c r="CE4026">
        <v>1163.8238161853601</v>
      </c>
      <c r="CF4026" t="b">
        <f t="shared" ca="1" si="1643"/>
        <v>1</v>
      </c>
    </row>
    <row r="4027" spans="2:84" x14ac:dyDescent="0.25">
      <c r="B4027" s="2">
        <v>43363</v>
      </c>
      <c r="C4027">
        <f t="shared" ca="1" si="1644"/>
        <v>0</v>
      </c>
      <c r="D4027">
        <f t="shared" ca="1" si="1645"/>
        <v>0</v>
      </c>
      <c r="E4027">
        <f ca="1">IF($B4027&lt;VLOOKUP(E$6&amp;" Equity",Param,4,0),"",IFERROR(VLOOKUP($B4027,OFFSET(Input!$A$1,0,MATCH(Index!E$6&amp;" Equity",Input!$1:$1,0)-1,10000,2),2,0),E4026))</f>
        <v>86.22</v>
      </c>
      <c r="F4027" s="33">
        <v>117.15</v>
      </c>
      <c r="H4027">
        <f ca="1">IFERROR(VLOOKUP($B4027,OFFSET(Input!$A$1,0,MATCH(Index!H$6,Input!$1:$1,0)-1,10000,2),2,0),0)</f>
        <v>0</v>
      </c>
      <c r="I4027">
        <f ca="1">IFERROR(VLOOKUP($B4027,OFFSET(Input!$A$1,0,MATCH(Index!I$6,Input!$1:$1,0)-1,10000,2),2,0),0)</f>
        <v>0</v>
      </c>
      <c r="K4027">
        <f t="shared" ca="1" si="1646"/>
        <v>125.73367367077941</v>
      </c>
      <c r="L4027" s="30">
        <f t="shared" ca="1" si="1647"/>
        <v>139.92494606676453</v>
      </c>
      <c r="N4027">
        <f t="shared" ca="1" si="1657"/>
        <v>1.3927578853034758E-3</v>
      </c>
      <c r="O4027">
        <f t="shared" ca="1" si="1658"/>
        <v>4.620131421563191E-3</v>
      </c>
      <c r="Q4027">
        <f t="shared" ca="1" si="1672"/>
        <v>2.2830255050201618E-2</v>
      </c>
      <c r="R4027">
        <f t="shared" ca="1" si="1670"/>
        <v>9.3000572947497015E-2</v>
      </c>
      <c r="T4027">
        <f t="shared" ca="1" si="1684"/>
        <v>2.0305778431578995E-2</v>
      </c>
      <c r="U4027">
        <f t="shared" ca="1" si="1679"/>
        <v>7.8105243351882972E-2</v>
      </c>
      <c r="W4027">
        <f t="shared" ca="1" si="1680"/>
        <v>0.44013176353336686</v>
      </c>
      <c r="X4027">
        <f t="shared" ca="1" si="1681"/>
        <v>0.423353104668441</v>
      </c>
      <c r="Z4027">
        <f t="shared" ca="1" si="1692"/>
        <v>125.55576241831088</v>
      </c>
      <c r="AA4027">
        <f t="shared" ca="1" si="1692"/>
        <v>125.41399704527412</v>
      </c>
      <c r="AB4027">
        <f t="shared" ca="1" si="1692"/>
        <v>125.3352971666981</v>
      </c>
      <c r="AC4027">
        <f t="shared" ca="1" si="1693"/>
        <v>125.41399704527412</v>
      </c>
      <c r="AE4027">
        <f ca="1">IFERROR(VLOOKUP($B4027,OFFSET(Input!$A$1,0,MATCH(Index!AE$6&amp;" Index",Input!$1:$1,0)-1,10000,2),2,0),AE4026)</f>
        <v>11.8</v>
      </c>
      <c r="AF4027">
        <f t="shared" ca="1" si="1685"/>
        <v>13.198</v>
      </c>
      <c r="AG4027">
        <f t="shared" ca="1" si="1685"/>
        <v>12.963999999999999</v>
      </c>
      <c r="AH4027">
        <f t="shared" ca="1" si="1685"/>
        <v>12.918800000000001</v>
      </c>
      <c r="AI4027">
        <f t="shared" ca="1" si="1686"/>
        <v>12.963999999999999</v>
      </c>
      <c r="AK4027">
        <f t="shared" ca="1" si="1687"/>
        <v>1</v>
      </c>
      <c r="AL4027">
        <f t="shared" ca="1" si="1688"/>
        <v>1</v>
      </c>
      <c r="AN4027" t="str">
        <f t="shared" ca="1" si="1698"/>
        <v>Not Down</v>
      </c>
      <c r="AO4027" t="str">
        <f t="shared" ca="1" si="1656"/>
        <v>Not Up</v>
      </c>
      <c r="AQ4027">
        <f t="shared" ca="1" si="1696"/>
        <v>1</v>
      </c>
      <c r="AR4027">
        <f t="shared" ca="1" si="1697"/>
        <v>0</v>
      </c>
      <c r="AT4027">
        <f t="shared" ca="1" si="1675"/>
        <v>1</v>
      </c>
      <c r="AU4027">
        <f t="shared" ca="1" si="1676"/>
        <v>0</v>
      </c>
      <c r="AW4027" s="34">
        <f t="shared" ca="1" si="1639"/>
        <v>2.211626718410423E-2</v>
      </c>
      <c r="AX4027" s="34">
        <f t="shared" ca="1" si="1640"/>
        <v>1.9733442386503687E-2</v>
      </c>
      <c r="AY4027" s="18">
        <f t="shared" ca="1" si="1689"/>
        <v>2.211626718410423E-2</v>
      </c>
      <c r="BA4027" s="6">
        <f t="shared" ca="1" si="1682"/>
        <v>1.5</v>
      </c>
      <c r="BB4027">
        <f t="shared" ca="1" si="1683"/>
        <v>1.5</v>
      </c>
      <c r="BC4027" t="str">
        <f t="shared" ca="1" si="1694"/>
        <v>HYG UP Equity</v>
      </c>
      <c r="BD4027" t="str">
        <f t="shared" ca="1" si="1695"/>
        <v>HYG UP Equity</v>
      </c>
      <c r="BF4027">
        <f t="shared" ca="1" si="1690"/>
        <v>1</v>
      </c>
      <c r="BG4027">
        <f t="shared" ca="1" si="1691"/>
        <v>0</v>
      </c>
      <c r="BI4027">
        <f t="shared" ca="1" si="1673"/>
        <v>1</v>
      </c>
      <c r="BJ4027">
        <f t="shared" ca="1" si="1674"/>
        <v>0</v>
      </c>
      <c r="BL4027">
        <f t="shared" ca="1" si="1677"/>
        <v>12.164331383760063</v>
      </c>
      <c r="BM4027">
        <f t="shared" ca="1" si="1678"/>
        <v>0</v>
      </c>
      <c r="BN4027" s="9">
        <f t="shared" ca="1" si="1665"/>
        <v>1</v>
      </c>
      <c r="BO4027" s="9">
        <f t="shared" ca="1" si="1666"/>
        <v>0</v>
      </c>
      <c r="BP4027" s="9">
        <f t="shared" ca="1" si="1699"/>
        <v>1</v>
      </c>
      <c r="BQ4027" s="9">
        <f t="shared" ca="1" si="1700"/>
        <v>0</v>
      </c>
      <c r="BR4027">
        <f t="shared" ca="1" si="1671"/>
        <v>1529.4660726289083</v>
      </c>
      <c r="BS4027">
        <f t="shared" ca="1" si="1663"/>
        <v>1.3937282229965486E-3</v>
      </c>
      <c r="BT4027">
        <f t="shared" ca="1" si="1664"/>
        <v>1.8055555555555558E-5</v>
      </c>
      <c r="BU4027">
        <f t="shared" ca="1" si="1667"/>
        <v>0</v>
      </c>
      <c r="BV4027">
        <f t="shared" ca="1" si="1668"/>
        <v>0</v>
      </c>
      <c r="BW4027" s="35">
        <f ca="1">IFERROR(VLOOKUP($B4027,OFFSET(Input!$A$1,0,MATCH(Index!BW$6&amp;" Index",Input!$1:$1,0)-1,10000,2),2,0)/100,BW4026)</f>
        <v>1.9199999999999998E-2</v>
      </c>
      <c r="BX4027">
        <f t="shared" ca="1" si="1648"/>
        <v>3.1520228355020746E-2</v>
      </c>
      <c r="BY4027">
        <f t="shared" ca="1" si="1649"/>
        <v>1.6164219669241406E-2</v>
      </c>
      <c r="BZ4027">
        <f t="shared" ca="1" si="1650"/>
        <v>-3.1035301764943499E-2</v>
      </c>
      <c r="CA4027">
        <f t="shared" ca="1" si="1651"/>
        <v>2.43308114881967</v>
      </c>
      <c r="CB4027">
        <f t="shared" ca="1" si="1652"/>
        <v>0</v>
      </c>
      <c r="CC4027">
        <f t="shared" ca="1" si="1653"/>
        <v>2.3543613990304646</v>
      </c>
      <c r="CD4027">
        <f t="shared" ca="1" si="1654"/>
        <v>1166.1781775844117</v>
      </c>
      <c r="CE4027">
        <v>1166.1781775843899</v>
      </c>
      <c r="CF4027" t="b">
        <f t="shared" ca="1" si="1643"/>
        <v>1</v>
      </c>
    </row>
    <row r="4028" spans="2:84" x14ac:dyDescent="0.25">
      <c r="B4028" s="2">
        <v>43364</v>
      </c>
      <c r="C4028">
        <f t="shared" ca="1" si="1644"/>
        <v>0</v>
      </c>
      <c r="D4028">
        <f t="shared" ca="1" si="1645"/>
        <v>0</v>
      </c>
      <c r="E4028">
        <f ca="1">IF($B4028&lt;VLOOKUP(E$6&amp;" Equity",Param,4,0),"",IFERROR(VLOOKUP($B4028,OFFSET(Input!$A$1,0,MATCH(Index!E$6&amp;" Equity",Input!$1:$1,0)-1,10000,2),2,0),E4027))</f>
        <v>86.24</v>
      </c>
      <c r="F4028" s="33">
        <v>117.1</v>
      </c>
      <c r="H4028">
        <f ca="1">IFERROR(VLOOKUP($B4028,OFFSET(Input!$A$1,0,MATCH(Index!H$6,Input!$1:$1,0)-1,10000,2),2,0),0)</f>
        <v>0</v>
      </c>
      <c r="I4028">
        <f ca="1">IFERROR(VLOOKUP($B4028,OFFSET(Input!$A$1,0,MATCH(Index!I$6,Input!$1:$1,0)-1,10000,2),2,0),0)</f>
        <v>0</v>
      </c>
      <c r="K4028">
        <f t="shared" ca="1" si="1646"/>
        <v>125.76283944987262</v>
      </c>
      <c r="L4028" s="30">
        <f t="shared" ca="1" si="1647"/>
        <v>139.86522564590803</v>
      </c>
      <c r="N4028">
        <f t="shared" ca="1" si="1657"/>
        <v>2.3193784169848742E-4</v>
      </c>
      <c r="O4028">
        <f t="shared" ca="1" si="1658"/>
        <v>-4.2689435013305209E-4</v>
      </c>
      <c r="Q4028">
        <f t="shared" ca="1" si="1672"/>
        <v>2.2244394329922368E-2</v>
      </c>
      <c r="R4028">
        <f t="shared" ca="1" si="1670"/>
        <v>8.2595419001605774E-2</v>
      </c>
      <c r="T4028">
        <f t="shared" ca="1" si="1684"/>
        <v>2.0318292783796731E-2</v>
      </c>
      <c r="U4028">
        <f t="shared" ca="1" si="1679"/>
        <v>7.792395231993425E-2</v>
      </c>
      <c r="W4028">
        <f t="shared" ca="1" si="1680"/>
        <v>0.38453318996873392</v>
      </c>
      <c r="X4028">
        <f t="shared" ca="1" si="1681"/>
        <v>0.42472647242297173</v>
      </c>
      <c r="Z4028">
        <f t="shared" ca="1" si="1692"/>
        <v>125.63451002186255</v>
      </c>
      <c r="AA4028">
        <f t="shared" ca="1" si="1692"/>
        <v>125.44182130588767</v>
      </c>
      <c r="AB4028">
        <f t="shared" ca="1" si="1692"/>
        <v>125.37439982822335</v>
      </c>
      <c r="AC4028">
        <f t="shared" ca="1" si="1693"/>
        <v>125.44182130588767</v>
      </c>
      <c r="AE4028">
        <f ca="1">IFERROR(VLOOKUP($B4028,OFFSET(Input!$A$1,0,MATCH(Index!AE$6&amp;" Index",Input!$1:$1,0)-1,10000,2),2,0),AE4027)</f>
        <v>11.68</v>
      </c>
      <c r="AF4028">
        <f t="shared" ca="1" si="1685"/>
        <v>13.074666666666667</v>
      </c>
      <c r="AG4028">
        <f t="shared" ca="1" si="1685"/>
        <v>12.927499999999998</v>
      </c>
      <c r="AH4028">
        <f t="shared" ca="1" si="1685"/>
        <v>12.848000000000003</v>
      </c>
      <c r="AI4028">
        <f t="shared" ca="1" si="1686"/>
        <v>12.927499999999998</v>
      </c>
      <c r="AK4028">
        <f t="shared" ca="1" si="1687"/>
        <v>1</v>
      </c>
      <c r="AL4028">
        <f t="shared" ca="1" si="1688"/>
        <v>1</v>
      </c>
      <c r="AN4028" t="str">
        <f t="shared" ca="1" si="1698"/>
        <v>Not Down</v>
      </c>
      <c r="AO4028" t="str">
        <f t="shared" ca="1" si="1656"/>
        <v>Not Up</v>
      </c>
      <c r="AQ4028">
        <f t="shared" ca="1" si="1696"/>
        <v>1</v>
      </c>
      <c r="AR4028">
        <f t="shared" ca="1" si="1697"/>
        <v>0</v>
      </c>
      <c r="AT4028">
        <f t="shared" ca="1" si="1675"/>
        <v>1</v>
      </c>
      <c r="AU4028">
        <f t="shared" ca="1" si="1676"/>
        <v>0</v>
      </c>
      <c r="AW4028" s="34">
        <f t="shared" ca="1" si="1639"/>
        <v>2.2830255050201618E-2</v>
      </c>
      <c r="AX4028" s="34">
        <f t="shared" ca="1" si="1640"/>
        <v>2.0305778431578995E-2</v>
      </c>
      <c r="AY4028" s="18">
        <f t="shared" ca="1" si="1689"/>
        <v>2.2830255050201618E-2</v>
      </c>
      <c r="BA4028" s="6">
        <f t="shared" ca="1" si="1682"/>
        <v>1.5</v>
      </c>
      <c r="BB4028">
        <f t="shared" ca="1" si="1683"/>
        <v>1.5</v>
      </c>
      <c r="BC4028" t="str">
        <f t="shared" ca="1" si="1694"/>
        <v>HYG UP Equity</v>
      </c>
      <c r="BD4028" t="str">
        <f t="shared" ca="1" si="1695"/>
        <v>HYG UP Equity</v>
      </c>
      <c r="BF4028">
        <f t="shared" ca="1" si="1690"/>
        <v>1</v>
      </c>
      <c r="BG4028">
        <f t="shared" ca="1" si="1691"/>
        <v>0</v>
      </c>
      <c r="BI4028">
        <f t="shared" ca="1" si="1673"/>
        <v>1</v>
      </c>
      <c r="BJ4028">
        <f t="shared" ca="1" si="1674"/>
        <v>0</v>
      </c>
      <c r="BL4028">
        <f t="shared" ca="1" si="1677"/>
        <v>12.164331383760063</v>
      </c>
      <c r="BM4028">
        <f t="shared" ca="1" si="1678"/>
        <v>0</v>
      </c>
      <c r="BN4028" s="9">
        <f t="shared" ca="1" si="1665"/>
        <v>1</v>
      </c>
      <c r="BO4028" s="9">
        <f t="shared" ca="1" si="1666"/>
        <v>0</v>
      </c>
      <c r="BP4028" s="9">
        <f t="shared" ca="1" si="1699"/>
        <v>1</v>
      </c>
      <c r="BQ4028" s="9">
        <f t="shared" ca="1" si="1700"/>
        <v>0</v>
      </c>
      <c r="BR4028">
        <f t="shared" ca="1" si="1671"/>
        <v>1529.8208548308635</v>
      </c>
      <c r="BS4028">
        <f t="shared" ca="1" si="1663"/>
        <v>2.319647413593362E-4</v>
      </c>
      <c r="BT4028">
        <f t="shared" ca="1" si="1664"/>
        <v>1.8055555555555558E-5</v>
      </c>
      <c r="BU4028">
        <f t="shared" ca="1" si="1667"/>
        <v>0</v>
      </c>
      <c r="BV4028">
        <f t="shared" ca="1" si="1668"/>
        <v>0</v>
      </c>
      <c r="BW4028" s="35">
        <f ca="1">IFERROR(VLOOKUP($B4028,OFFSET(Input!$A$1,0,MATCH(Index!BW$6&amp;" Index",Input!$1:$1,0)-1,10000,2),2,0)/100,BW4027)</f>
        <v>1.9199999999999998E-2</v>
      </c>
      <c r="BX4028">
        <f t="shared" ca="1" si="1648"/>
        <v>3.1583992309577827E-2</v>
      </c>
      <c r="BY4028">
        <f t="shared" ca="1" si="1649"/>
        <v>1.6196919133116831E-2</v>
      </c>
      <c r="BZ4028">
        <f t="shared" ca="1" si="1650"/>
        <v>-3.1098084735584314E-2</v>
      </c>
      <c r="CA4028">
        <f t="shared" ca="1" si="1651"/>
        <v>0.40576832901340515</v>
      </c>
      <c r="CB4028">
        <f t="shared" ca="1" si="1652"/>
        <v>0</v>
      </c>
      <c r="CC4028">
        <f t="shared" ca="1" si="1653"/>
        <v>0.32688933283512622</v>
      </c>
      <c r="CD4028">
        <f t="shared" ca="1" si="1654"/>
        <v>1166.5050669172469</v>
      </c>
      <c r="CE4028">
        <v>1166.5050669172299</v>
      </c>
      <c r="CF4028" t="b">
        <f t="shared" ca="1" si="1643"/>
        <v>1</v>
      </c>
    </row>
    <row r="4029" spans="2:84" x14ac:dyDescent="0.25">
      <c r="B4029" s="2">
        <v>43367</v>
      </c>
      <c r="C4029">
        <f t="shared" ca="1" si="1644"/>
        <v>0</v>
      </c>
      <c r="D4029">
        <f t="shared" ca="1" si="1645"/>
        <v>0</v>
      </c>
      <c r="E4029">
        <f ca="1">IF($B4029&lt;VLOOKUP(E$6&amp;" Equity",Param,4,0),"",IFERROR(VLOOKUP($B4029,OFFSET(Input!$A$1,0,MATCH(Index!E$6&amp;" Equity",Input!$1:$1,0)-1,10000,2),2,0),E4028))</f>
        <v>86.2</v>
      </c>
      <c r="F4029" s="33">
        <v>116.8</v>
      </c>
      <c r="H4029">
        <f ca="1">IFERROR(VLOOKUP($B4029,OFFSET(Input!$A$1,0,MATCH(Index!H$6,Input!$1:$1,0)-1,10000,2),2,0),0)</f>
        <v>0</v>
      </c>
      <c r="I4029">
        <f ca="1">IFERROR(VLOOKUP($B4029,OFFSET(Input!$A$1,0,MATCH(Index!I$6,Input!$1:$1,0)-1,10000,2),2,0),0)</f>
        <v>0</v>
      </c>
      <c r="K4029">
        <f t="shared" ca="1" si="1646"/>
        <v>125.70450789168623</v>
      </c>
      <c r="L4029" s="30">
        <f t="shared" ca="1" si="1647"/>
        <v>139.50690312076907</v>
      </c>
      <c r="N4029">
        <f t="shared" ca="1" si="1657"/>
        <v>-4.6392949103953555E-4</v>
      </c>
      <c r="O4029">
        <f t="shared" ca="1" si="1658"/>
        <v>-2.5652002095449527E-3</v>
      </c>
      <c r="Q4029">
        <f t="shared" ca="1" si="1672"/>
        <v>2.0031804265457687E-2</v>
      </c>
      <c r="R4029">
        <f t="shared" ca="1" si="1670"/>
        <v>8.1518859449054459E-2</v>
      </c>
      <c r="T4029">
        <f t="shared" ca="1" si="1684"/>
        <v>1.9428942946511579E-2</v>
      </c>
      <c r="U4029">
        <f t="shared" ca="1" si="1679"/>
        <v>7.8143637059233995E-2</v>
      </c>
      <c r="W4029">
        <f t="shared" ca="1" si="1680"/>
        <v>0.33826739843984516</v>
      </c>
      <c r="X4029">
        <f t="shared" ca="1" si="1681"/>
        <v>0.42446043270187289</v>
      </c>
      <c r="Z4029">
        <f t="shared" ca="1" si="1692"/>
        <v>125.6826335573663</v>
      </c>
      <c r="AA4029">
        <f t="shared" ca="1" si="1692"/>
        <v>125.45583895430244</v>
      </c>
      <c r="AB4029">
        <f t="shared" ca="1" si="1692"/>
        <v>125.40536120913343</v>
      </c>
      <c r="AC4029">
        <f t="shared" ca="1" si="1693"/>
        <v>125.45583895430244</v>
      </c>
      <c r="AE4029">
        <f ca="1">IFERROR(VLOOKUP($B4029,OFFSET(Input!$A$1,0,MATCH(Index!AE$6&amp;" Index",Input!$1:$1,0)-1,10000,2),2,0),AE4028)</f>
        <v>12.2</v>
      </c>
      <c r="AF4029">
        <f t="shared" ca="1" si="1685"/>
        <v>13.030666666666667</v>
      </c>
      <c r="AG4029">
        <f t="shared" ca="1" si="1685"/>
        <v>12.938000000000002</v>
      </c>
      <c r="AH4029">
        <f t="shared" ca="1" si="1685"/>
        <v>12.830400000000003</v>
      </c>
      <c r="AI4029">
        <f t="shared" ca="1" si="1686"/>
        <v>12.938000000000002</v>
      </c>
      <c r="AK4029">
        <f t="shared" ca="1" si="1687"/>
        <v>1</v>
      </c>
      <c r="AL4029">
        <f t="shared" ca="1" si="1688"/>
        <v>1</v>
      </c>
      <c r="AN4029" t="str">
        <f t="shared" ca="1" si="1698"/>
        <v>Not Down</v>
      </c>
      <c r="AO4029" t="str">
        <f t="shared" ca="1" si="1656"/>
        <v>Not Up</v>
      </c>
      <c r="AQ4029">
        <f t="shared" ca="1" si="1696"/>
        <v>1</v>
      </c>
      <c r="AR4029">
        <f t="shared" ca="1" si="1697"/>
        <v>0</v>
      </c>
      <c r="AT4029">
        <f t="shared" ca="1" si="1675"/>
        <v>1</v>
      </c>
      <c r="AU4029">
        <f t="shared" ca="1" si="1676"/>
        <v>0</v>
      </c>
      <c r="AW4029" s="34">
        <f t="shared" ca="1" si="1639"/>
        <v>2.2244394329922368E-2</v>
      </c>
      <c r="AX4029" s="34">
        <f t="shared" ca="1" si="1640"/>
        <v>2.0318292783796731E-2</v>
      </c>
      <c r="AY4029" s="18">
        <f t="shared" ca="1" si="1689"/>
        <v>2.2244394329922368E-2</v>
      </c>
      <c r="BA4029" s="6">
        <f t="shared" ca="1" si="1682"/>
        <v>1.5</v>
      </c>
      <c r="BB4029">
        <f t="shared" ca="1" si="1683"/>
        <v>1.5</v>
      </c>
      <c r="BC4029" t="str">
        <f t="shared" ca="1" si="1694"/>
        <v>HYG UP Equity</v>
      </c>
      <c r="BD4029" t="str">
        <f t="shared" ca="1" si="1695"/>
        <v>HYG UP Equity</v>
      </c>
      <c r="BF4029">
        <f t="shared" ca="1" si="1690"/>
        <v>1</v>
      </c>
      <c r="BG4029">
        <f t="shared" ca="1" si="1691"/>
        <v>0</v>
      </c>
      <c r="BI4029">
        <f t="shared" ca="1" si="1673"/>
        <v>1</v>
      </c>
      <c r="BJ4029">
        <f t="shared" ca="1" si="1674"/>
        <v>0</v>
      </c>
      <c r="BL4029">
        <f t="shared" ca="1" si="1677"/>
        <v>12.164331383760063</v>
      </c>
      <c r="BM4029">
        <f t="shared" ca="1" si="1678"/>
        <v>0</v>
      </c>
      <c r="BN4029" s="9">
        <f t="shared" ca="1" si="1665"/>
        <v>1</v>
      </c>
      <c r="BO4029" s="9">
        <f t="shared" ca="1" si="1666"/>
        <v>0</v>
      </c>
      <c r="BP4029" s="9">
        <f t="shared" ca="1" si="1699"/>
        <v>1</v>
      </c>
      <c r="BQ4029" s="9">
        <f t="shared" ca="1" si="1700"/>
        <v>0</v>
      </c>
      <c r="BR4029">
        <f t="shared" ca="1" si="1671"/>
        <v>1529.1112904269532</v>
      </c>
      <c r="BS4029">
        <f t="shared" ca="1" si="1663"/>
        <v>-4.6382189239324578E-4</v>
      </c>
      <c r="BT4029">
        <f t="shared" ca="1" si="1664"/>
        <v>5.4166666666666671E-5</v>
      </c>
      <c r="BU4029">
        <f t="shared" ca="1" si="1667"/>
        <v>0</v>
      </c>
      <c r="BV4029">
        <f t="shared" ca="1" si="1668"/>
        <v>0</v>
      </c>
      <c r="BW4029" s="35">
        <f ca="1">IFERROR(VLOOKUP($B4029,OFFSET(Input!$A$1,0,MATCH(Index!BW$6&amp;" Index",Input!$1:$1,0)-1,10000,2),2,0)/100,BW4028)</f>
        <v>1.9300000000000001E-2</v>
      </c>
      <c r="BX4029">
        <f t="shared" ca="1" si="1648"/>
        <v>9.4778536687026321E-2</v>
      </c>
      <c r="BY4029">
        <f t="shared" ca="1" si="1649"/>
        <v>4.860437778821862E-2</v>
      </c>
      <c r="BZ4029">
        <f t="shared" ca="1" si="1650"/>
        <v>-9.3320405353379751E-2</v>
      </c>
      <c r="CA4029">
        <f t="shared" ca="1" si="1651"/>
        <v>-0.81157588143580095</v>
      </c>
      <c r="CB4029">
        <f t="shared" ca="1" si="1652"/>
        <v>0</v>
      </c>
      <c r="CC4029">
        <f t="shared" ca="1" si="1653"/>
        <v>-1.0482792012644255</v>
      </c>
      <c r="CD4029">
        <f t="shared" ca="1" si="1654"/>
        <v>1165.4567877159825</v>
      </c>
      <c r="CE4029">
        <v>1165.45678771596</v>
      </c>
      <c r="CF4029" t="b">
        <f t="shared" ca="1" si="1643"/>
        <v>1</v>
      </c>
    </row>
    <row r="4030" spans="2:84" x14ac:dyDescent="0.25">
      <c r="B4030" s="2">
        <v>43368</v>
      </c>
      <c r="C4030">
        <f t="shared" ca="1" si="1644"/>
        <v>0</v>
      </c>
      <c r="D4030">
        <f t="shared" ca="1" si="1645"/>
        <v>0</v>
      </c>
      <c r="E4030">
        <f ca="1">IF($B4030&lt;VLOOKUP(E$6&amp;" Equity",Param,4,0),"",IFERROR(VLOOKUP($B4030,OFFSET(Input!$A$1,0,MATCH(Index!E$6&amp;" Equity",Input!$1:$1,0)-1,10000,2),2,0),E4029))</f>
        <v>86.13</v>
      </c>
      <c r="F4030" s="33">
        <v>116.68</v>
      </c>
      <c r="H4030">
        <f ca="1">IFERROR(VLOOKUP($B4030,OFFSET(Input!$A$1,0,MATCH(Index!H$6,Input!$1:$1,0)-1,10000,2),2,0),0)</f>
        <v>0</v>
      </c>
      <c r="I4030">
        <f ca="1">IFERROR(VLOOKUP($B4030,OFFSET(Input!$A$1,0,MATCH(Index!I$6,Input!$1:$1,0)-1,10000,2),2,0),0)</f>
        <v>0</v>
      </c>
      <c r="K4030">
        <f t="shared" ca="1" si="1646"/>
        <v>125.60242766486003</v>
      </c>
      <c r="L4030" s="30">
        <f t="shared" ca="1" si="1647"/>
        <v>139.3635741107135</v>
      </c>
      <c r="N4030">
        <f t="shared" ca="1" si="1657"/>
        <v>-8.1239486856517673E-4</v>
      </c>
      <c r="O4030">
        <f t="shared" ca="1" si="1658"/>
        <v>-1.0279253946058283E-3</v>
      </c>
      <c r="Q4030">
        <f t="shared" ca="1" si="1672"/>
        <v>2.0409265162789677E-2</v>
      </c>
      <c r="R4030">
        <f t="shared" ca="1" si="1670"/>
        <v>7.2118985624663262E-2</v>
      </c>
      <c r="T4030">
        <f t="shared" ca="1" si="1684"/>
        <v>1.9603070352689211E-2</v>
      </c>
      <c r="U4030">
        <f t="shared" ca="1" si="1679"/>
        <v>7.5528293518806106E-2</v>
      </c>
      <c r="W4030">
        <f t="shared" ca="1" si="1680"/>
        <v>0.42004295797284352</v>
      </c>
      <c r="X4030">
        <f t="shared" ca="1" si="1681"/>
        <v>0.45932790560141767</v>
      </c>
      <c r="Z4030">
        <f t="shared" ca="1" si="1692"/>
        <v>125.71763249227816</v>
      </c>
      <c r="AA4030">
        <f t="shared" ca="1" si="1692"/>
        <v>125.46257458451798</v>
      </c>
      <c r="AB4030">
        <f t="shared" ca="1" si="1692"/>
        <v>125.42991617365537</v>
      </c>
      <c r="AC4030">
        <f t="shared" ca="1" si="1693"/>
        <v>125.46257458451798</v>
      </c>
      <c r="AE4030">
        <f ca="1">IFERROR(VLOOKUP($B4030,OFFSET(Input!$A$1,0,MATCH(Index!AE$6&amp;" Index",Input!$1:$1,0)-1,10000,2),2,0),AE4029)</f>
        <v>12.42</v>
      </c>
      <c r="AF4030">
        <f t="shared" ca="1" si="1685"/>
        <v>12.981333333333334</v>
      </c>
      <c r="AG4030">
        <f t="shared" ca="1" si="1685"/>
        <v>12.950999999999999</v>
      </c>
      <c r="AH4030">
        <f t="shared" ca="1" si="1685"/>
        <v>12.827600000000002</v>
      </c>
      <c r="AI4030">
        <f t="shared" ca="1" si="1686"/>
        <v>12.950999999999999</v>
      </c>
      <c r="AK4030">
        <f t="shared" ca="1" si="1687"/>
        <v>1</v>
      </c>
      <c r="AL4030">
        <f t="shared" ca="1" si="1688"/>
        <v>1</v>
      </c>
      <c r="AN4030" t="str">
        <f t="shared" ca="1" si="1698"/>
        <v>Not Down</v>
      </c>
      <c r="AO4030" t="str">
        <f t="shared" ca="1" si="1656"/>
        <v>Not Up</v>
      </c>
      <c r="AQ4030">
        <f t="shared" ca="1" si="1696"/>
        <v>1</v>
      </c>
      <c r="AR4030">
        <f t="shared" ca="1" si="1697"/>
        <v>0</v>
      </c>
      <c r="AT4030">
        <f t="shared" ca="1" si="1675"/>
        <v>1</v>
      </c>
      <c r="AU4030">
        <f t="shared" ca="1" si="1676"/>
        <v>0</v>
      </c>
      <c r="AW4030" s="34">
        <f t="shared" ca="1" si="1639"/>
        <v>2.0031804265457687E-2</v>
      </c>
      <c r="AX4030" s="34">
        <f t="shared" ca="1" si="1640"/>
        <v>1.9428942946511579E-2</v>
      </c>
      <c r="AY4030" s="18">
        <f t="shared" ca="1" si="1689"/>
        <v>2.0031804265457687E-2</v>
      </c>
      <c r="BA4030" s="6">
        <f t="shared" ca="1" si="1682"/>
        <v>1.5</v>
      </c>
      <c r="BB4030">
        <f t="shared" ca="1" si="1683"/>
        <v>1.5</v>
      </c>
      <c r="BC4030" t="str">
        <f ca="1">IF($D4030=1,BD4029,BC4029)</f>
        <v>HYG UP Equity</v>
      </c>
      <c r="BD4030" t="str">
        <f t="shared" ca="1" si="1695"/>
        <v>HYG UP Equity</v>
      </c>
      <c r="BF4030">
        <f t="shared" ca="1" si="1690"/>
        <v>1</v>
      </c>
      <c r="BG4030">
        <f t="shared" ca="1" si="1691"/>
        <v>0</v>
      </c>
      <c r="BI4030">
        <f t="shared" ca="1" si="1673"/>
        <v>1</v>
      </c>
      <c r="BJ4030">
        <f t="shared" ca="1" si="1674"/>
        <v>0</v>
      </c>
      <c r="BL4030">
        <f t="shared" ca="1" si="1677"/>
        <v>12.164331383760063</v>
      </c>
      <c r="BM4030">
        <f t="shared" ca="1" si="1678"/>
        <v>0</v>
      </c>
      <c r="BN4030" s="9">
        <f t="shared" ca="1" si="1665"/>
        <v>0.99999999999999989</v>
      </c>
      <c r="BO4030" s="9">
        <f t="shared" ca="1" si="1666"/>
        <v>0</v>
      </c>
      <c r="BP4030" s="9">
        <f t="shared" ca="1" si="1699"/>
        <v>0.99999999999999989</v>
      </c>
      <c r="BQ4030" s="9">
        <f t="shared" ca="1" si="1700"/>
        <v>0</v>
      </c>
      <c r="BR4030">
        <f t="shared" ca="1" si="1671"/>
        <v>1527.8695527201101</v>
      </c>
      <c r="BS4030">
        <f t="shared" ca="1" si="1663"/>
        <v>-8.1206496519714566E-4</v>
      </c>
      <c r="BT4030">
        <f t="shared" ca="1" si="1664"/>
        <v>1.8055555555555555E-5</v>
      </c>
      <c r="BU4030">
        <f t="shared" ca="1" si="1667"/>
        <v>0</v>
      </c>
      <c r="BV4030">
        <f t="shared" ca="1" si="1668"/>
        <v>0</v>
      </c>
      <c r="BW4030" s="35">
        <f ca="1">IFERROR(VLOOKUP($B4030,OFFSET(Input!$A$1,0,MATCH(Index!BW$6&amp;" Index",Input!$1:$1,0)-1,10000,2),2,0)/100,BW4029)</f>
        <v>1.9300000000000001E-2</v>
      </c>
      <c r="BX4030">
        <f t="shared" ca="1" si="1648"/>
        <v>3.156445466730786E-2</v>
      </c>
      <c r="BY4030">
        <f t="shared" ca="1" si="1649"/>
        <v>1.6186899829388646E-2</v>
      </c>
      <c r="BZ4030">
        <f t="shared" ca="1" si="1650"/>
        <v>-3.1240716670720089E-2</v>
      </c>
      <c r="CA4030">
        <f t="shared" ca="1" si="1651"/>
        <v>-1.4196399386330347</v>
      </c>
      <c r="CB4030">
        <f t="shared" ca="1" si="1652"/>
        <v>0</v>
      </c>
      <c r="CC4030">
        <f t="shared" ca="1" si="1653"/>
        <v>-1.4986320098004513</v>
      </c>
      <c r="CD4030">
        <f t="shared" ca="1" si="1654"/>
        <v>1163.958155706182</v>
      </c>
      <c r="CE4030">
        <v>1163.9581557061599</v>
      </c>
      <c r="CF4030" t="b">
        <f t="shared" ca="1" si="1643"/>
        <v>1</v>
      </c>
    </row>
    <row r="4031" spans="2:84" x14ac:dyDescent="0.25">
      <c r="B4031" s="2">
        <v>43369</v>
      </c>
      <c r="C4031">
        <f t="shared" ca="1" si="1644"/>
        <v>0</v>
      </c>
      <c r="D4031">
        <f t="shared" ca="1" si="1645"/>
        <v>0</v>
      </c>
      <c r="E4031">
        <f ca="1">IF($B4031&lt;VLOOKUP(E$6&amp;" Equity",Param,4,0),"",IFERROR(VLOOKUP($B4031,OFFSET(Input!$A$1,0,MATCH(Index!E$6&amp;" Equity",Input!$1:$1,0)-1,10000,2),2,0),E4030))</f>
        <v>86.22</v>
      </c>
      <c r="F4031" s="33">
        <v>117.5</v>
      </c>
      <c r="H4031">
        <f ca="1">IFERROR(VLOOKUP($B4031,OFFSET(Input!$A$1,0,MATCH(Index!H$6,Input!$1:$1,0)-1,10000,2),2,0),0)</f>
        <v>0</v>
      </c>
      <c r="I4031">
        <f ca="1">IFERROR(VLOOKUP($B4031,OFFSET(Input!$A$1,0,MATCH(Index!I$6,Input!$1:$1,0)-1,10000,2),2,0),0)</f>
        <v>0</v>
      </c>
      <c r="K4031">
        <f t="shared" ca="1" si="1646"/>
        <v>125.73367367077942</v>
      </c>
      <c r="L4031" s="30">
        <f t="shared" ca="1" si="1647"/>
        <v>140.34298901276</v>
      </c>
      <c r="N4031">
        <f t="shared" ca="1" si="1657"/>
        <v>1.0443865179062505E-3</v>
      </c>
      <c r="O4031">
        <f t="shared" ca="1" si="1658"/>
        <v>7.0031885846929941E-3</v>
      </c>
      <c r="Q4031">
        <f t="shared" ca="1" si="1672"/>
        <v>1.7541468664579479E-2</v>
      </c>
      <c r="R4031">
        <f t="shared" ca="1" si="1670"/>
        <v>7.93541897512266E-2</v>
      </c>
      <c r="T4031">
        <f t="shared" ca="1" si="1684"/>
        <v>1.9882718348486976E-2</v>
      </c>
      <c r="U4031">
        <f t="shared" ca="1" si="1679"/>
        <v>7.6587020276698156E-2</v>
      </c>
      <c r="W4031">
        <f t="shared" ca="1" si="1680"/>
        <v>0.47732517664853907</v>
      </c>
      <c r="X4031">
        <f t="shared" ca="1" si="1681"/>
        <v>0.48405574574601701</v>
      </c>
      <c r="Z4031">
        <f t="shared" ca="1" si="1692"/>
        <v>125.73659024868873</v>
      </c>
      <c r="AA4031">
        <f t="shared" ca="1" si="1692"/>
        <v>125.47877652417337</v>
      </c>
      <c r="AB4031">
        <f t="shared" ca="1" si="1692"/>
        <v>125.45217055464003</v>
      </c>
      <c r="AC4031">
        <f t="shared" ca="1" si="1693"/>
        <v>125.47877652417337</v>
      </c>
      <c r="AE4031">
        <f ca="1">IFERROR(VLOOKUP($B4031,OFFSET(Input!$A$1,0,MATCH(Index!AE$6&amp;" Index",Input!$1:$1,0)-1,10000,2),2,0),AE4030)</f>
        <v>12.89</v>
      </c>
      <c r="AF4031">
        <f t="shared" ca="1" si="1685"/>
        <v>12.913333333333332</v>
      </c>
      <c r="AG4031">
        <f t="shared" ca="1" si="1685"/>
        <v>12.970499999999998</v>
      </c>
      <c r="AH4031">
        <f t="shared" ca="1" si="1685"/>
        <v>12.828800000000001</v>
      </c>
      <c r="AI4031">
        <f t="shared" ca="1" si="1686"/>
        <v>12.970499999999998</v>
      </c>
      <c r="AK4031">
        <f t="shared" ca="1" si="1687"/>
        <v>1</v>
      </c>
      <c r="AL4031">
        <f t="shared" ca="1" si="1688"/>
        <v>-1</v>
      </c>
      <c r="AN4031" t="str">
        <f t="shared" ca="1" si="1698"/>
        <v>Not Down</v>
      </c>
      <c r="AO4031" t="str">
        <f t="shared" ca="1" si="1656"/>
        <v>Not Up</v>
      </c>
      <c r="AQ4031">
        <f t="shared" ca="1" si="1696"/>
        <v>1</v>
      </c>
      <c r="AR4031">
        <f t="shared" ca="1" si="1697"/>
        <v>0</v>
      </c>
      <c r="AT4031">
        <f t="shared" ca="1" si="1675"/>
        <v>1</v>
      </c>
      <c r="AU4031">
        <f t="shared" ca="1" si="1676"/>
        <v>0</v>
      </c>
      <c r="AW4031" s="34">
        <f t="shared" ca="1" si="1639"/>
        <v>2.0409265162789677E-2</v>
      </c>
      <c r="AX4031" s="34">
        <f t="shared" ca="1" si="1640"/>
        <v>1.9603070352689211E-2</v>
      </c>
      <c r="AY4031" s="18">
        <f t="shared" ca="1" si="1689"/>
        <v>2.0409265162789677E-2</v>
      </c>
      <c r="BA4031" s="6">
        <f t="shared" ca="1" si="1682"/>
        <v>1.5</v>
      </c>
      <c r="BB4031">
        <f t="shared" ca="1" si="1683"/>
        <v>1.5</v>
      </c>
      <c r="BC4031" t="str">
        <f ca="1">IF($D4031=1,BD4030,BC4030)</f>
        <v>HYG UP Equity</v>
      </c>
      <c r="BD4031" t="str">
        <f t="shared" ca="1" si="1695"/>
        <v>HYG UP Equity</v>
      </c>
      <c r="BF4031">
        <f t="shared" ca="1" si="1690"/>
        <v>1</v>
      </c>
      <c r="BG4031">
        <f t="shared" ca="1" si="1691"/>
        <v>0</v>
      </c>
      <c r="BI4031">
        <f t="shared" ca="1" si="1673"/>
        <v>1</v>
      </c>
      <c r="BJ4031">
        <f t="shared" ca="1" si="1674"/>
        <v>0</v>
      </c>
      <c r="BL4031">
        <f t="shared" ca="1" si="1677"/>
        <v>12.164331383760063</v>
      </c>
      <c r="BM4031">
        <f t="shared" ca="1" si="1678"/>
        <v>0</v>
      </c>
      <c r="BN4031" s="9">
        <f t="shared" ca="1" si="1665"/>
        <v>0.99999999999999989</v>
      </c>
      <c r="BO4031" s="9">
        <f t="shared" ca="1" si="1666"/>
        <v>0</v>
      </c>
      <c r="BP4031" s="9">
        <f t="shared" ca="1" si="1699"/>
        <v>0.99999999999999989</v>
      </c>
      <c r="BQ4031" s="9">
        <f t="shared" ca="1" si="1700"/>
        <v>0</v>
      </c>
      <c r="BR4031">
        <f t="shared" ca="1" si="1671"/>
        <v>1529.4660726289085</v>
      </c>
      <c r="BS4031">
        <f t="shared" ca="1" si="1663"/>
        <v>1.0449320794148065E-3</v>
      </c>
      <c r="BT4031">
        <f t="shared" ca="1" si="1664"/>
        <v>1.8055555555555555E-5</v>
      </c>
      <c r="BU4031">
        <f t="shared" ca="1" si="1667"/>
        <v>0</v>
      </c>
      <c r="BV4031">
        <f t="shared" ca="1" si="1668"/>
        <v>0</v>
      </c>
      <c r="BW4031" s="35">
        <f ca="1">IFERROR(VLOOKUP($B4031,OFFSET(Input!$A$1,0,MATCH(Index!BW$6&amp;" Index",Input!$1:$1,0)-1,10000,2),2,0)/100,BW4030)</f>
        <v>1.9300000000000001E-2</v>
      </c>
      <c r="BX4031">
        <f t="shared" ca="1" si="1648"/>
        <v>3.152386671704243E-2</v>
      </c>
      <c r="BY4031">
        <f t="shared" ca="1" si="1649"/>
        <v>1.6166085495919195E-2</v>
      </c>
      <c r="BZ4031">
        <f t="shared" ca="1" si="1650"/>
        <v>-3.1200545007124048E-2</v>
      </c>
      <c r="CA4031">
        <f t="shared" ca="1" si="1651"/>
        <v>1.8243858239908257</v>
      </c>
      <c r="CB4031">
        <f t="shared" ca="1" si="1652"/>
        <v>0</v>
      </c>
      <c r="CC4031">
        <f t="shared" ca="1" si="1653"/>
        <v>1.7454953267707403</v>
      </c>
      <c r="CD4031">
        <f t="shared" ca="1" si="1654"/>
        <v>1165.7036510329526</v>
      </c>
      <c r="CE4031">
        <v>1165.7036510329301</v>
      </c>
      <c r="CF4031" t="b">
        <f t="shared" ca="1" si="1643"/>
        <v>1</v>
      </c>
    </row>
    <row r="4032" spans="2:84" x14ac:dyDescent="0.25">
      <c r="B4032" s="2">
        <v>43370</v>
      </c>
      <c r="C4032">
        <f t="shared" ca="1" si="1644"/>
        <v>0</v>
      </c>
      <c r="D4032">
        <f t="shared" ca="1" si="1645"/>
        <v>0</v>
      </c>
      <c r="E4032">
        <f ca="1">IF($B4032&lt;VLOOKUP(E$6&amp;" Equity",Param,4,0),"",IFERROR(VLOOKUP($B4032,OFFSET(Input!$A$1,0,MATCH(Index!E$6&amp;" Equity",Input!$1:$1,0)-1,10000,2),2,0),E4031))</f>
        <v>86.38</v>
      </c>
      <c r="F4032" s="33">
        <v>117.58</v>
      </c>
      <c r="H4032">
        <f ca="1">IFERROR(VLOOKUP($B4032,OFFSET(Input!$A$1,0,MATCH(Index!H$6,Input!$1:$1,0)-1,10000,2),2,0),0)</f>
        <v>0</v>
      </c>
      <c r="I4032">
        <f ca="1">IFERROR(VLOOKUP($B4032,OFFSET(Input!$A$1,0,MATCH(Index!I$6,Input!$1:$1,0)-1,10000,2),2,0),0)</f>
        <v>0</v>
      </c>
      <c r="K4032">
        <f t="shared" ca="1" si="1646"/>
        <v>125.96699990352501</v>
      </c>
      <c r="L4032" s="30">
        <f t="shared" ca="1" si="1647"/>
        <v>140.43854168613041</v>
      </c>
      <c r="N4032">
        <f t="shared" ca="1" si="1657"/>
        <v>1.8539982135664618E-3</v>
      </c>
      <c r="O4032">
        <f t="shared" ca="1" si="1658"/>
        <v>6.8061938989530803E-4</v>
      </c>
      <c r="Q4032">
        <f t="shared" ca="1" si="1672"/>
        <v>1.7534011726875097E-2</v>
      </c>
      <c r="R4032">
        <f t="shared" ca="1" si="1670"/>
        <v>7.9064108425480076E-2</v>
      </c>
      <c r="T4032">
        <f t="shared" ca="1" si="1684"/>
        <v>2.0842444551047855E-2</v>
      </c>
      <c r="U4032">
        <f t="shared" ca="1" si="1679"/>
        <v>7.6481078572714037E-2</v>
      </c>
      <c r="W4032">
        <f t="shared" ca="1" si="1680"/>
        <v>0.45117698700842424</v>
      </c>
      <c r="X4032">
        <f t="shared" ca="1" si="1681"/>
        <v>0.47843599620452093</v>
      </c>
      <c r="Z4032">
        <f ca="1">AVERAGE(OFFSET($K4032,0,0,-Z$5,1))</f>
        <v>125.75554800509931</v>
      </c>
      <c r="AA4032">
        <f ca="1">AVERAGE(OFFSET($K4032,0,0,-AA$5,1))</f>
        <v>125.51027478689589</v>
      </c>
      <c r="AB4032">
        <f ca="1">AVERAGE(OFFSET($K4032,0,0,-AB$5,1))</f>
        <v>125.48201557944822</v>
      </c>
      <c r="AC4032">
        <f ca="1">MAX(AB4032,AA4032)</f>
        <v>125.51027478689589</v>
      </c>
      <c r="AE4032">
        <f ca="1">IFERROR(VLOOKUP($B4032,OFFSET(Input!$A$1,0,MATCH(Index!AE$6&amp;" Index",Input!$1:$1,0)-1,10000,2),2,0),AE4031)</f>
        <v>12.41</v>
      </c>
      <c r="AF4032">
        <f t="shared" ca="1" si="1685"/>
        <v>12.764000000000001</v>
      </c>
      <c r="AG4032">
        <f t="shared" ca="1" si="1685"/>
        <v>12.9785</v>
      </c>
      <c r="AH4032">
        <f t="shared" ca="1" si="1685"/>
        <v>12.8352</v>
      </c>
      <c r="AI4032">
        <f t="shared" ca="1" si="1686"/>
        <v>12.9785</v>
      </c>
      <c r="AK4032">
        <f t="shared" ca="1" si="1687"/>
        <v>1</v>
      </c>
      <c r="AL4032">
        <f t="shared" ca="1" si="1688"/>
        <v>-1</v>
      </c>
      <c r="AN4032" t="str">
        <f t="shared" ca="1" si="1698"/>
        <v>Not Down</v>
      </c>
      <c r="AO4032" t="str">
        <f t="shared" ca="1" si="1656"/>
        <v>Not Up</v>
      </c>
      <c r="AQ4032">
        <f t="shared" ca="1" si="1696"/>
        <v>1</v>
      </c>
      <c r="AR4032">
        <f t="shared" ca="1" si="1697"/>
        <v>0</v>
      </c>
      <c r="AT4032">
        <f t="shared" ca="1" si="1675"/>
        <v>1</v>
      </c>
      <c r="AU4032">
        <f t="shared" ca="1" si="1676"/>
        <v>0</v>
      </c>
      <c r="AW4032" s="34">
        <f t="shared" ca="1" si="1639"/>
        <v>1.7541468664579479E-2</v>
      </c>
      <c r="AX4032" s="34">
        <f t="shared" ca="1" si="1640"/>
        <v>1.9882718348486976E-2</v>
      </c>
      <c r="AY4032" s="18">
        <f t="shared" ca="1" si="1689"/>
        <v>1.9882718348486976E-2</v>
      </c>
      <c r="BA4032" s="6">
        <f t="shared" ca="1" si="1682"/>
        <v>1.5</v>
      </c>
      <c r="BB4032">
        <f t="shared" ca="1" si="1683"/>
        <v>1.5</v>
      </c>
      <c r="BC4032" t="str">
        <f t="shared" ca="1" si="1694"/>
        <v>HYG UP Equity</v>
      </c>
      <c r="BD4032" t="str">
        <f t="shared" ca="1" si="1695"/>
        <v>HYG UP Equity</v>
      </c>
      <c r="BF4032">
        <f t="shared" ca="1" si="1690"/>
        <v>1</v>
      </c>
      <c r="BG4032">
        <f t="shared" ca="1" si="1691"/>
        <v>0</v>
      </c>
      <c r="BI4032">
        <f t="shared" ca="1" si="1673"/>
        <v>1</v>
      </c>
      <c r="BJ4032">
        <f t="shared" ca="1" si="1674"/>
        <v>0</v>
      </c>
      <c r="BL4032">
        <f t="shared" ca="1" si="1677"/>
        <v>12.164331383760063</v>
      </c>
      <c r="BM4032">
        <f t="shared" ca="1" si="1678"/>
        <v>0</v>
      </c>
      <c r="BN4032" s="9">
        <f t="shared" ca="1" si="1665"/>
        <v>0.99999999999999989</v>
      </c>
      <c r="BO4032" s="9">
        <f t="shared" ca="1" si="1666"/>
        <v>0</v>
      </c>
      <c r="BP4032" s="9">
        <f t="shared" ca="1" si="1699"/>
        <v>0.99999999999999989</v>
      </c>
      <c r="BQ4032" s="9">
        <f t="shared" ca="1" si="1700"/>
        <v>0</v>
      </c>
      <c r="BR4032">
        <f t="shared" ca="1" si="1671"/>
        <v>1532.3043302445501</v>
      </c>
      <c r="BS4032">
        <f t="shared" ca="1" si="1663"/>
        <v>1.8557179308744676E-3</v>
      </c>
      <c r="BT4032">
        <f t="shared" ca="1" si="1664"/>
        <v>1.8055555555555555E-5</v>
      </c>
      <c r="BU4032">
        <f t="shared" ca="1" si="1667"/>
        <v>0</v>
      </c>
      <c r="BV4032">
        <f t="shared" ca="1" si="1668"/>
        <v>0</v>
      </c>
      <c r="BW4032" s="35">
        <f ca="1">IFERROR(VLOOKUP($B4032,OFFSET(Input!$A$1,0,MATCH(Index!BW$6&amp;" Index",Input!$1:$1,0)-1,10000,2),2,0)/100,BW4031)</f>
        <v>2.18E-2</v>
      </c>
      <c r="BX4032">
        <f t="shared" ca="1" si="1648"/>
        <v>3.1571140548809135E-2</v>
      </c>
      <c r="BY4032">
        <f t="shared" ca="1" si="1649"/>
        <v>1.6190328486568786E-2</v>
      </c>
      <c r="BZ4032">
        <f t="shared" ca="1" si="1650"/>
        <v>-3.1247333979077759E-2</v>
      </c>
      <c r="CA4032">
        <f t="shared" ca="1" si="1651"/>
        <v>3.2448257509615246</v>
      </c>
      <c r="CB4032">
        <f t="shared" ca="1" si="1652"/>
        <v>0</v>
      </c>
      <c r="CC4032">
        <f t="shared" ca="1" si="1653"/>
        <v>3.1658169479470688</v>
      </c>
      <c r="CD4032">
        <f t="shared" ca="1" si="1654"/>
        <v>1168.8694679808998</v>
      </c>
      <c r="CE4032">
        <v>1168.86946798088</v>
      </c>
      <c r="CF4032" t="b">
        <f t="shared" ca="1" si="1643"/>
        <v>1</v>
      </c>
    </row>
    <row r="4033" spans="2:84" x14ac:dyDescent="0.25">
      <c r="B4033" s="2">
        <v>43371</v>
      </c>
      <c r="C4033">
        <f t="shared" ca="1" si="1644"/>
        <v>0</v>
      </c>
      <c r="D4033">
        <f t="shared" ca="1" si="1645"/>
        <v>0</v>
      </c>
      <c r="E4033">
        <f ca="1">IF($B4033&lt;VLOOKUP(E$6&amp;" Equity",Param,4,0),"",IFERROR(VLOOKUP($B4033,OFFSET(Input!$A$1,0,MATCH(Index!E$6&amp;" Equity",Input!$1:$1,0)-1,10000,2),2,0),E4032))</f>
        <v>86.44</v>
      </c>
      <c r="F4033" s="33">
        <v>117.27</v>
      </c>
      <c r="H4033">
        <f ca="1">IFERROR(VLOOKUP($B4033,OFFSET(Input!$A$1,0,MATCH(Index!H$6,Input!$1:$1,0)-1,10000,2),2,0),0)</f>
        <v>0</v>
      </c>
      <c r="I4033">
        <f ca="1">IFERROR(VLOOKUP($B4033,OFFSET(Input!$A$1,0,MATCH(Index!I$6,Input!$1:$1,0)-1,10000,2),2,0),0)</f>
        <v>0</v>
      </c>
      <c r="K4033">
        <f t="shared" ca="1" si="1646"/>
        <v>126.05449724080461</v>
      </c>
      <c r="L4033" s="30">
        <f t="shared" ca="1" si="1647"/>
        <v>140.06827507682016</v>
      </c>
      <c r="N4033">
        <f t="shared" ca="1" si="1657"/>
        <v>6.9436410613023605E-4</v>
      </c>
      <c r="O4033">
        <f t="shared" ca="1" si="1658"/>
        <v>-2.6399845011356453E-3</v>
      </c>
      <c r="Q4033">
        <f t="shared" ca="1" si="1672"/>
        <v>1.7260691589604749E-2</v>
      </c>
      <c r="R4033">
        <f t="shared" ca="1" si="1670"/>
        <v>7.6465581605986155E-2</v>
      </c>
      <c r="T4033">
        <f t="shared" ca="1" si="1684"/>
        <v>2.0789174485417478E-2</v>
      </c>
      <c r="U4033">
        <f t="shared" ca="1" si="1679"/>
        <v>7.6675542913260064E-2</v>
      </c>
      <c r="W4033">
        <f t="shared" ca="1" si="1680"/>
        <v>0.52380243161340667</v>
      </c>
      <c r="X4033">
        <f t="shared" ca="1" si="1681"/>
        <v>0.47771777607009164</v>
      </c>
      <c r="Z4033">
        <f t="shared" ref="Z4033:AB4036" ca="1" si="1701">AVERAGE(OFFSET($K4033,0,0,-Z$5,1))</f>
        <v>125.7715891836006</v>
      </c>
      <c r="AA4033">
        <f t="shared" ca="1" si="1701"/>
        <v>125.55122993248415</v>
      </c>
      <c r="AB4033">
        <f t="shared" ca="1" si="1701"/>
        <v>125.51594129957635</v>
      </c>
      <c r="AC4033">
        <f t="shared" ref="AC4033:AC4036" ca="1" si="1702">MAX(AB4033,AA4033)</f>
        <v>125.55122993248415</v>
      </c>
      <c r="AE4033">
        <f ca="1">IFERROR(VLOOKUP($B4033,OFFSET(Input!$A$1,0,MATCH(Index!AE$6&amp;" Index",Input!$1:$1,0)-1,10000,2),2,0),AE4032)</f>
        <v>12.12</v>
      </c>
      <c r="AF4033">
        <f t="shared" ca="1" si="1685"/>
        <v>12.579999999999997</v>
      </c>
      <c r="AG4033">
        <f t="shared" ca="1" si="1685"/>
        <v>12.907999999999998</v>
      </c>
      <c r="AH4033">
        <f t="shared" ca="1" si="1685"/>
        <v>12.823599999999999</v>
      </c>
      <c r="AI4033">
        <f t="shared" ca="1" si="1686"/>
        <v>12.907999999999998</v>
      </c>
      <c r="AK4033">
        <f t="shared" ca="1" si="1687"/>
        <v>1</v>
      </c>
      <c r="AL4033">
        <f t="shared" ca="1" si="1688"/>
        <v>-1</v>
      </c>
      <c r="AN4033" t="str">
        <f t="shared" ca="1" si="1698"/>
        <v>Not Down</v>
      </c>
      <c r="AO4033" t="str">
        <f t="shared" ca="1" si="1656"/>
        <v>Not Up</v>
      </c>
      <c r="AQ4033">
        <f t="shared" ca="1" si="1696"/>
        <v>1</v>
      </c>
      <c r="AR4033">
        <f t="shared" ca="1" si="1697"/>
        <v>0</v>
      </c>
      <c r="AT4033">
        <f t="shared" ca="1" si="1675"/>
        <v>1</v>
      </c>
      <c r="AU4033">
        <f t="shared" ca="1" si="1676"/>
        <v>0</v>
      </c>
      <c r="AW4033" s="34">
        <f t="shared" ca="1" si="1639"/>
        <v>1.7534011726875097E-2</v>
      </c>
      <c r="AX4033" s="34">
        <f t="shared" ca="1" si="1640"/>
        <v>2.0842444551047855E-2</v>
      </c>
      <c r="AY4033" s="18">
        <f t="shared" ca="1" si="1689"/>
        <v>2.0842444551047855E-2</v>
      </c>
      <c r="BA4033" s="6">
        <f t="shared" ca="1" si="1682"/>
        <v>1.5</v>
      </c>
      <c r="BB4033">
        <f t="shared" ca="1" si="1683"/>
        <v>1.5</v>
      </c>
      <c r="BC4033" t="str">
        <f t="shared" ca="1" si="1694"/>
        <v>HYG UP Equity</v>
      </c>
      <c r="BD4033" t="str">
        <f t="shared" ca="1" si="1695"/>
        <v>HYG UP Equity</v>
      </c>
      <c r="BF4033">
        <f t="shared" ca="1" si="1690"/>
        <v>1</v>
      </c>
      <c r="BG4033">
        <f t="shared" ca="1" si="1691"/>
        <v>0</v>
      </c>
      <c r="BI4033">
        <f t="shared" ca="1" si="1673"/>
        <v>1</v>
      </c>
      <c r="BJ4033">
        <f t="shared" ca="1" si="1674"/>
        <v>0</v>
      </c>
      <c r="BL4033">
        <f t="shared" ca="1" si="1677"/>
        <v>12.164331383760063</v>
      </c>
      <c r="BM4033">
        <f t="shared" ca="1" si="1678"/>
        <v>0</v>
      </c>
      <c r="BN4033" s="9">
        <f t="shared" ca="1" si="1665"/>
        <v>0.99999999999999989</v>
      </c>
      <c r="BO4033" s="9">
        <f t="shared" ca="1" si="1666"/>
        <v>0</v>
      </c>
      <c r="BP4033" s="9">
        <f t="shared" ca="1" si="1699"/>
        <v>0.99999999999999989</v>
      </c>
      <c r="BQ4033" s="9">
        <f t="shared" ca="1" si="1700"/>
        <v>0</v>
      </c>
      <c r="BR4033">
        <f t="shared" ca="1" si="1671"/>
        <v>1533.3686768504158</v>
      </c>
      <c r="BS4033">
        <f t="shared" ca="1" si="1663"/>
        <v>6.9460523269282426E-4</v>
      </c>
      <c r="BT4033">
        <f t="shared" ca="1" si="1664"/>
        <v>1.8055555555555555E-5</v>
      </c>
      <c r="BU4033">
        <f t="shared" ca="1" si="1667"/>
        <v>0</v>
      </c>
      <c r="BV4033">
        <f t="shared" ca="1" si="1668"/>
        <v>0</v>
      </c>
      <c r="BW4033" s="35">
        <f ca="1">IFERROR(VLOOKUP($B4033,OFFSET(Input!$A$1,0,MATCH(Index!BW$6&amp;" Index",Input!$1:$1,0)-1,10000,2),2,0)/100,BW4032)</f>
        <v>2.18E-2</v>
      </c>
      <c r="BX4033">
        <f t="shared" ca="1" si="1648"/>
        <v>3.1656881424482704E-2</v>
      </c>
      <c r="BY4033">
        <f t="shared" ca="1" si="1649"/>
        <v>1.6234298166401387E-2</v>
      </c>
      <c r="BZ4033">
        <f t="shared" ca="1" si="1650"/>
        <v>-3.539077000275502E-2</v>
      </c>
      <c r="CA4033">
        <f t="shared" ca="1" si="1651"/>
        <v>1.2178542731916158</v>
      </c>
      <c r="CB4033">
        <f t="shared" ca="1" si="1652"/>
        <v>0</v>
      </c>
      <c r="CC4033">
        <f t="shared" ca="1" si="1653"/>
        <v>1.1345723235979768</v>
      </c>
      <c r="CD4033">
        <f t="shared" ca="1" si="1654"/>
        <v>1170.0040403044977</v>
      </c>
      <c r="CE4033">
        <v>1170.00404030448</v>
      </c>
      <c r="CF4033" t="b">
        <f t="shared" ca="1" si="1643"/>
        <v>1</v>
      </c>
    </row>
    <row r="4034" spans="2:84" x14ac:dyDescent="0.25">
      <c r="B4034" s="2">
        <v>43374</v>
      </c>
      <c r="C4034">
        <f t="shared" ca="1" si="1644"/>
        <v>1</v>
      </c>
      <c r="D4034">
        <f t="shared" ca="1" si="1645"/>
        <v>0</v>
      </c>
      <c r="E4034">
        <f ca="1">IF($B4034&lt;VLOOKUP(E$6&amp;" Equity",Param,4,0),"",IFERROR(VLOOKUP($B4034,OFFSET(Input!$A$1,0,MATCH(Index!E$6&amp;" Equity",Input!$1:$1,0)-1,10000,2),2,0),E4033))</f>
        <v>86.3</v>
      </c>
      <c r="F4034" s="33">
        <v>116.15</v>
      </c>
      <c r="H4034">
        <f ca="1">IFERROR(VLOOKUP($B4034,OFFSET(Input!$A$1,0,MATCH(Index!H$6,Input!$1:$1,0)-1,10000,2),2,0),0)</f>
        <v>0.38913199999999998</v>
      </c>
      <c r="I4034">
        <f ca="1">IFERROR(VLOOKUP($B4034,OFFSET(Input!$A$1,0,MATCH(Index!I$6,Input!$1:$1,0)-1,10000,2),2,0),0)</f>
        <v>0.26086799999999999</v>
      </c>
      <c r="K4034">
        <f t="shared" ca="1" si="1646"/>
        <v>126.41780368465696</v>
      </c>
      <c r="L4034" s="30">
        <f t="shared" ca="1" si="1647"/>
        <v>139.04212058459456</v>
      </c>
      <c r="N4034">
        <f t="shared" ca="1" si="1657"/>
        <v>2.8779925028451074E-3</v>
      </c>
      <c r="O4034">
        <f t="shared" ca="1" si="1658"/>
        <v>-7.3530698365332128E-3</v>
      </c>
      <c r="Q4034">
        <f t="shared" ca="1" si="1672"/>
        <v>2.2236863636260585E-2</v>
      </c>
      <c r="R4034">
        <f t="shared" ca="1" si="1670"/>
        <v>8.4908713322422211E-2</v>
      </c>
      <c r="T4034">
        <f t="shared" ca="1" si="1684"/>
        <v>2.2717507783771351E-2</v>
      </c>
      <c r="U4034">
        <f t="shared" ca="1" si="1679"/>
        <v>8.0564555734904619E-2</v>
      </c>
      <c r="W4034">
        <f t="shared" ca="1" si="1680"/>
        <v>8.3711306682775918E-2</v>
      </c>
      <c r="X4034">
        <f t="shared" ca="1" si="1681"/>
        <v>0.29102027162141852</v>
      </c>
      <c r="Z4034">
        <f t="shared" ca="1" si="1701"/>
        <v>125.83271074021505</v>
      </c>
      <c r="AA4034">
        <f t="shared" ca="1" si="1701"/>
        <v>125.60236437511938</v>
      </c>
      <c r="AB4034">
        <f t="shared" ca="1" si="1701"/>
        <v>125.55568725002699</v>
      </c>
      <c r="AC4034">
        <f t="shared" ca="1" si="1702"/>
        <v>125.60236437511938</v>
      </c>
      <c r="AE4034">
        <f ca="1">IFERROR(VLOOKUP($B4034,OFFSET(Input!$A$1,0,MATCH(Index!AE$6&amp;" Index",Input!$1:$1,0)-1,10000,2),2,0),AE4033)</f>
        <v>12</v>
      </c>
      <c r="AF4034">
        <f t="shared" ca="1" si="1685"/>
        <v>12.436</v>
      </c>
      <c r="AG4034">
        <f t="shared" ca="1" si="1685"/>
        <v>12.864999999999998</v>
      </c>
      <c r="AH4034">
        <f t="shared" ca="1" si="1685"/>
        <v>12.824000000000003</v>
      </c>
      <c r="AI4034">
        <f t="shared" ca="1" si="1686"/>
        <v>12.864999999999998</v>
      </c>
      <c r="AK4034">
        <f t="shared" ca="1" si="1687"/>
        <v>1</v>
      </c>
      <c r="AL4034">
        <f t="shared" ca="1" si="1688"/>
        <v>-1</v>
      </c>
      <c r="AN4034" t="str">
        <f t="shared" ca="1" si="1698"/>
        <v>Not Down</v>
      </c>
      <c r="AO4034" t="str">
        <f t="shared" ca="1" si="1656"/>
        <v>Not Up</v>
      </c>
      <c r="AQ4034">
        <f t="shared" ca="1" si="1696"/>
        <v>1</v>
      </c>
      <c r="AR4034">
        <f t="shared" ca="1" si="1697"/>
        <v>0</v>
      </c>
      <c r="AT4034">
        <f t="shared" ca="1" si="1675"/>
        <v>1</v>
      </c>
      <c r="AU4034">
        <f t="shared" ca="1" si="1676"/>
        <v>0</v>
      </c>
      <c r="AW4034" s="34">
        <f t="shared" ca="1" si="1639"/>
        <v>1.7260691589604749E-2</v>
      </c>
      <c r="AX4034" s="34">
        <f t="shared" ca="1" si="1640"/>
        <v>2.0789174485417478E-2</v>
      </c>
      <c r="AY4034" s="18">
        <f t="shared" ca="1" si="1689"/>
        <v>2.0789174485417478E-2</v>
      </c>
      <c r="BA4034" s="6">
        <f t="shared" ca="1" si="1682"/>
        <v>1.5</v>
      </c>
      <c r="BB4034">
        <f t="shared" ca="1" si="1683"/>
        <v>1.5</v>
      </c>
      <c r="BC4034" t="str">
        <f t="shared" ca="1" si="1694"/>
        <v>HYG UP Equity</v>
      </c>
      <c r="BD4034" t="str">
        <f t="shared" ca="1" si="1695"/>
        <v>HYG UP Equity</v>
      </c>
      <c r="BF4034">
        <f t="shared" ca="1" si="1690"/>
        <v>1</v>
      </c>
      <c r="BG4034">
        <f t="shared" ca="1" si="1691"/>
        <v>0</v>
      </c>
      <c r="BI4034">
        <f t="shared" ca="1" si="1673"/>
        <v>1</v>
      </c>
      <c r="BJ4034">
        <f t="shared" ca="1" si="1674"/>
        <v>0</v>
      </c>
      <c r="BL4034">
        <f t="shared" ca="1" si="1677"/>
        <v>12.164331383760063</v>
      </c>
      <c r="BM4034">
        <f t="shared" ca="1" si="1678"/>
        <v>0</v>
      </c>
      <c r="BN4034" s="9">
        <f t="shared" ca="1" si="1665"/>
        <v>1</v>
      </c>
      <c r="BO4034" s="9">
        <f t="shared" ca="1" si="1666"/>
        <v>0</v>
      </c>
      <c r="BP4034" s="9">
        <f t="shared" ca="1" si="1699"/>
        <v>1</v>
      </c>
      <c r="BQ4034" s="9">
        <f t="shared" ca="1" si="1700"/>
        <v>0</v>
      </c>
      <c r="BR4034">
        <f t="shared" ca="1" si="1671"/>
        <v>1537.788056827291</v>
      </c>
      <c r="BS4034">
        <f t="shared" ca="1" si="1663"/>
        <v>2.8821378991208402E-3</v>
      </c>
      <c r="BT4034">
        <f t="shared" ca="1" si="1664"/>
        <v>5.4166666666666671E-5</v>
      </c>
      <c r="BU4034">
        <f t="shared" ca="1" si="1667"/>
        <v>0</v>
      </c>
      <c r="BV4034">
        <f t="shared" ca="1" si="1668"/>
        <v>0</v>
      </c>
      <c r="BW4034" s="35">
        <f ca="1">IFERROR(VLOOKUP($B4034,OFFSET(Input!$A$1,0,MATCH(Index!BW$6&amp;" Index",Input!$1:$1,0)-1,10000,2),2,0)/100,BW4033)</f>
        <v>2.18E-2</v>
      </c>
      <c r="BX4034">
        <f t="shared" ca="1" si="1648"/>
        <v>9.5062828274740455E-2</v>
      </c>
      <c r="BY4034">
        <f t="shared" ca="1" si="1649"/>
        <v>4.8750168346020736E-2</v>
      </c>
      <c r="BZ4034">
        <f t="shared" ca="1" si="1650"/>
        <v>-0.10627536699432522</v>
      </c>
      <c r="CA4034">
        <f t="shared" ca="1" si="1651"/>
        <v>5.0581694800291501</v>
      </c>
      <c r="CB4034">
        <f t="shared" ca="1" si="1652"/>
        <v>0</v>
      </c>
      <c r="CC4034">
        <f t="shared" ca="1" si="1653"/>
        <v>4.8080811164140638</v>
      </c>
      <c r="CD4034">
        <f t="shared" ca="1" si="1654"/>
        <v>1174.8121214209118</v>
      </c>
      <c r="CE4034">
        <v>1174.81212142089</v>
      </c>
      <c r="CF4034" t="b">
        <f t="shared" ca="1" si="1643"/>
        <v>1</v>
      </c>
    </row>
    <row r="4035" spans="2:84" x14ac:dyDescent="0.25">
      <c r="B4035" s="2">
        <v>43375</v>
      </c>
      <c r="C4035">
        <f t="shared" ca="1" si="1644"/>
        <v>0</v>
      </c>
      <c r="D4035">
        <f t="shared" ca="1" si="1645"/>
        <v>1</v>
      </c>
      <c r="E4035">
        <f ca="1">IF($B4035&lt;VLOOKUP(E$6&amp;" Equity",Param,4,0),"",IFERROR(VLOOKUP($B4035,OFFSET(Input!$A$1,0,MATCH(Index!E$6&amp;" Equity",Input!$1:$1,0)-1,10000,2),2,0),E4034))</f>
        <v>86.23</v>
      </c>
      <c r="F4035" s="33">
        <v>116.86</v>
      </c>
      <c r="H4035">
        <f ca="1">IFERROR(VLOOKUP($B4035,OFFSET(Input!$A$1,0,MATCH(Index!H$6,Input!$1:$1,0)-1,10000,2),2,0),0)</f>
        <v>0</v>
      </c>
      <c r="I4035">
        <f ca="1">IFERROR(VLOOKUP($B4035,OFFSET(Input!$A$1,0,MATCH(Index!I$6,Input!$1:$1,0)-1,10000,2),2,0),0)</f>
        <v>0</v>
      </c>
      <c r="K4035">
        <f t="shared" ca="1" si="1646"/>
        <v>126.3152631718189</v>
      </c>
      <c r="L4035" s="30">
        <f t="shared" ca="1" si="1647"/>
        <v>139.89205520030751</v>
      </c>
      <c r="N4035">
        <f t="shared" ca="1" si="1657"/>
        <v>-8.1145312514911856E-4</v>
      </c>
      <c r="O4035">
        <f t="shared" ca="1" si="1658"/>
        <v>6.0941779098727432E-3</v>
      </c>
      <c r="Q4035">
        <f t="shared" ca="1" si="1672"/>
        <v>2.2599393031735159E-2</v>
      </c>
      <c r="R4035">
        <f t="shared" ca="1" si="1670"/>
        <v>7.3206899011284077E-2</v>
      </c>
      <c r="T4035">
        <f t="shared" ca="1" si="1684"/>
        <v>2.1688135085957117E-2</v>
      </c>
      <c r="U4035">
        <f t="shared" ca="1" si="1679"/>
        <v>8.08905804744494E-2</v>
      </c>
      <c r="W4035">
        <f t="shared" ca="1" si="1680"/>
        <v>1.6452187909631716E-3</v>
      </c>
      <c r="X4035">
        <f t="shared" ca="1" si="1681"/>
        <v>0.18272067426226191</v>
      </c>
      <c r="Z4035">
        <f t="shared" ca="1" si="1701"/>
        <v>125.88503653450034</v>
      </c>
      <c r="AA4035">
        <f t="shared" ca="1" si="1701"/>
        <v>125.66133877374189</v>
      </c>
      <c r="AB4035">
        <f t="shared" ca="1" si="1701"/>
        <v>125.58958917447779</v>
      </c>
      <c r="AC4035">
        <f t="shared" ca="1" si="1702"/>
        <v>125.66133877374189</v>
      </c>
      <c r="AE4035">
        <f ca="1">IFERROR(VLOOKUP($B4035,OFFSET(Input!$A$1,0,MATCH(Index!AE$6&amp;" Index",Input!$1:$1,0)-1,10000,2),2,0),AE4034)</f>
        <v>12.05</v>
      </c>
      <c r="AF4035">
        <f t="shared" ca="1" si="1685"/>
        <v>12.358000000000002</v>
      </c>
      <c r="AG4035">
        <f t="shared" ca="1" si="1685"/>
        <v>12.8095</v>
      </c>
      <c r="AH4035">
        <f t="shared" ca="1" si="1685"/>
        <v>12.819600000000001</v>
      </c>
      <c r="AI4035">
        <f t="shared" ca="1" si="1686"/>
        <v>12.819600000000001</v>
      </c>
      <c r="AK4035">
        <f t="shared" ca="1" si="1687"/>
        <v>1</v>
      </c>
      <c r="AL4035">
        <f t="shared" ca="1" si="1688"/>
        <v>-1</v>
      </c>
      <c r="AN4035" t="str">
        <f t="shared" ca="1" si="1698"/>
        <v>Not Down</v>
      </c>
      <c r="AO4035" t="str">
        <f t="shared" ca="1" si="1656"/>
        <v>Not Up</v>
      </c>
      <c r="AQ4035">
        <f t="shared" ca="1" si="1696"/>
        <v>1</v>
      </c>
      <c r="AR4035">
        <f t="shared" ca="1" si="1697"/>
        <v>0</v>
      </c>
      <c r="AT4035">
        <f t="shared" ca="1" si="1675"/>
        <v>1</v>
      </c>
      <c r="AU4035">
        <f t="shared" ca="1" si="1676"/>
        <v>0</v>
      </c>
      <c r="AW4035" s="34">
        <f t="shared" ca="1" si="1639"/>
        <v>2.2236863636260585E-2</v>
      </c>
      <c r="AX4035" s="34">
        <f t="shared" ca="1" si="1640"/>
        <v>2.2717507783771351E-2</v>
      </c>
      <c r="AY4035" s="18">
        <f t="shared" ca="1" si="1689"/>
        <v>2.2717507783771351E-2</v>
      </c>
      <c r="BA4035" s="6">
        <f t="shared" ca="1" si="1682"/>
        <v>1.5</v>
      </c>
      <c r="BB4035">
        <f t="shared" ca="1" si="1683"/>
        <v>1.5</v>
      </c>
      <c r="BC4035" t="str">
        <f t="shared" ca="1" si="1694"/>
        <v>HYG UP Equity</v>
      </c>
      <c r="BD4035" t="str">
        <f t="shared" ca="1" si="1695"/>
        <v>HYG UP Equity</v>
      </c>
      <c r="BF4035">
        <f t="shared" ca="1" si="1690"/>
        <v>1</v>
      </c>
      <c r="BG4035">
        <f t="shared" ca="1" si="1691"/>
        <v>0</v>
      </c>
      <c r="BI4035">
        <f t="shared" ca="1" si="1673"/>
        <v>1</v>
      </c>
      <c r="BJ4035">
        <f t="shared" ca="1" si="1674"/>
        <v>0</v>
      </c>
      <c r="BL4035">
        <f t="shared" ca="1" si="1677"/>
        <v>12.164331383760063</v>
      </c>
      <c r="BM4035">
        <f t="shared" ca="1" si="1678"/>
        <v>0</v>
      </c>
      <c r="BN4035" s="9">
        <f t="shared" ca="1" si="1665"/>
        <v>1</v>
      </c>
      <c r="BO4035" s="9">
        <f t="shared" ca="1" si="1666"/>
        <v>0</v>
      </c>
      <c r="BP4035" s="9">
        <f t="shared" ca="1" si="1699"/>
        <v>1</v>
      </c>
      <c r="BQ4035" s="9">
        <f t="shared" ca="1" si="1700"/>
        <v>0</v>
      </c>
      <c r="BR4035">
        <f t="shared" ca="1" si="1671"/>
        <v>1536.5407200488683</v>
      </c>
      <c r="BS4035">
        <f t="shared" ca="1" si="1663"/>
        <v>-8.111239860948416E-4</v>
      </c>
      <c r="BT4035">
        <f t="shared" ca="1" si="1664"/>
        <v>1.8055555555555558E-5</v>
      </c>
      <c r="BU4035">
        <f t="shared" ca="1" si="1667"/>
        <v>0</v>
      </c>
      <c r="BV4035">
        <f t="shared" ca="1" si="1668"/>
        <v>0</v>
      </c>
      <c r="BW4035" s="35">
        <f ca="1">IFERROR(VLOOKUP($B4035,OFFSET(Input!$A$1,0,MATCH(Index!BW$6&amp;" Index",Input!$1:$1,0)-1,10000,2),2,0)/100,BW4034)</f>
        <v>2.18E-2</v>
      </c>
      <c r="BX4035">
        <f t="shared" ca="1" si="1648"/>
        <v>3.1817828288483035E-2</v>
      </c>
      <c r="BY4035">
        <f t="shared" ca="1" si="1649"/>
        <v>1.6316835019734886E-2</v>
      </c>
      <c r="BZ4035">
        <f t="shared" ca="1" si="1650"/>
        <v>-3.5570700343022052E-2</v>
      </c>
      <c r="CA4035">
        <f t="shared" ca="1" si="1651"/>
        <v>-1.4293774362592004</v>
      </c>
      <c r="CB4035">
        <f t="shared" ca="1" si="1652"/>
        <v>0</v>
      </c>
      <c r="CC4035">
        <f t="shared" ca="1" si="1653"/>
        <v>-1.5130827999104406</v>
      </c>
      <c r="CD4035">
        <f t="shared" ca="1" si="1654"/>
        <v>1173.2990386210013</v>
      </c>
      <c r="CE4035">
        <v>1173.2990386209799</v>
      </c>
      <c r="CF4035" t="b">
        <f t="shared" ca="1" si="1643"/>
        <v>1</v>
      </c>
    </row>
    <row r="4036" spans="2:84" x14ac:dyDescent="0.25">
      <c r="B4036" s="2">
        <v>43376</v>
      </c>
      <c r="C4036">
        <f t="shared" ca="1" si="1644"/>
        <v>0</v>
      </c>
      <c r="D4036">
        <f t="shared" ca="1" si="1645"/>
        <v>2</v>
      </c>
      <c r="E4036">
        <f ca="1">IF($B4036&lt;VLOOKUP(E$6&amp;" Equity",Param,4,0),"",IFERROR(VLOOKUP($B4036,OFFSET(Input!$A$1,0,MATCH(Index!E$6&amp;" Equity",Input!$1:$1,0)-1,10000,2),2,0),E4035))</f>
        <v>86.23</v>
      </c>
      <c r="F4036" s="33">
        <v>114.83</v>
      </c>
      <c r="H4036">
        <f ca="1">IFERROR(VLOOKUP($B4036,OFFSET(Input!$A$1,0,MATCH(Index!H$6,Input!$1:$1,0)-1,10000,2),2,0),0)</f>
        <v>0</v>
      </c>
      <c r="I4036">
        <f ca="1">IFERROR(VLOOKUP($B4036,OFFSET(Input!$A$1,0,MATCH(Index!I$6,Input!$1:$1,0)-1,10000,2),2,0),0)</f>
        <v>0</v>
      </c>
      <c r="K4036">
        <f t="shared" ca="1" si="1646"/>
        <v>126.3152631718189</v>
      </c>
      <c r="L4036" s="30">
        <f t="shared" ca="1" si="1647"/>
        <v>137.46196045397323</v>
      </c>
      <c r="N4036">
        <f t="shared" ca="1" si="1657"/>
        <v>0</v>
      </c>
      <c r="O4036">
        <f t="shared" ca="1" si="1658"/>
        <v>-1.7523863338193005E-2</v>
      </c>
      <c r="Q4036">
        <f t="shared" ca="1" si="1672"/>
        <v>2.0588127043438414E-2</v>
      </c>
      <c r="R4036">
        <f t="shared" ca="1" si="1670"/>
        <v>0.11043165878136657</v>
      </c>
      <c r="T4036">
        <f t="shared" ca="1" si="1684"/>
        <v>2.136586353643875E-2</v>
      </c>
      <c r="U4036">
        <f t="shared" ca="1" si="1679"/>
        <v>0.10160104507783518</v>
      </c>
      <c r="W4036">
        <f ca="1">(SUMPRODUCT(OFFSET(N4036,0,0,-W$5,1),OFFSET(O4036,0,0,-W$5,1))*252/W$5)/(Q4036*R4036)</f>
        <v>-0.12196168421079372</v>
      </c>
      <c r="X4036">
        <f ca="1">(SUMPRODUCT(OFFSET(N4036,0,0,-X$5,1),OFFSET(O4036,0,0,-X$5,1))*252/X$5)/(T4036*U4036)</f>
        <v>0.13140882954877575</v>
      </c>
      <c r="Z4036">
        <f t="shared" ca="1" si="1701"/>
        <v>125.96069495206022</v>
      </c>
      <c r="AA4036">
        <f t="shared" ca="1" si="1701"/>
        <v>125.72687547266037</v>
      </c>
      <c r="AB4036">
        <f t="shared" ca="1" si="1701"/>
        <v>125.62581430624368</v>
      </c>
      <c r="AC4036">
        <f t="shared" ca="1" si="1702"/>
        <v>125.72687547266037</v>
      </c>
      <c r="AE4036">
        <f ca="1">IFERROR(VLOOKUP($B4036,OFFSET(Input!$A$1,0,MATCH(Index!AE$6&amp;" Index",Input!$1:$1,0)-1,10000,2),2,0),AE4035)</f>
        <v>12.05</v>
      </c>
      <c r="AF4036">
        <f t="shared" ca="1" si="1685"/>
        <v>12.285333333333336</v>
      </c>
      <c r="AG4036">
        <f t="shared" ca="1" si="1685"/>
        <v>12.7165</v>
      </c>
      <c r="AH4036">
        <f t="shared" ca="1" si="1685"/>
        <v>12.801600000000001</v>
      </c>
      <c r="AI4036">
        <f t="shared" ca="1" si="1686"/>
        <v>12.801600000000001</v>
      </c>
      <c r="AK4036">
        <f t="shared" ca="1" si="1687"/>
        <v>1</v>
      </c>
      <c r="AL4036">
        <f t="shared" ca="1" si="1688"/>
        <v>-1</v>
      </c>
      <c r="AN4036" t="str">
        <f t="shared" ca="1" si="1698"/>
        <v>Not Down</v>
      </c>
      <c r="AO4036" t="str">
        <f ca="1">IF($C4036=1,IF(SUM(AL4022:AL4036)=15,"Up","Not Up"),AO4035)</f>
        <v>Not Up</v>
      </c>
      <c r="AQ4036">
        <f t="shared" ca="1" si="1696"/>
        <v>1</v>
      </c>
      <c r="AR4036">
        <f t="shared" ca="1" si="1697"/>
        <v>0</v>
      </c>
      <c r="AT4036">
        <f t="shared" ca="1" si="1675"/>
        <v>1</v>
      </c>
      <c r="AU4036">
        <f t="shared" ca="1" si="1676"/>
        <v>0</v>
      </c>
      <c r="AW4036" s="34">
        <f t="shared" ca="1" si="1639"/>
        <v>2.2599393031735159E-2</v>
      </c>
      <c r="AX4036" s="34">
        <f t="shared" ca="1" si="1640"/>
        <v>2.1688135085957117E-2</v>
      </c>
      <c r="AY4036" s="18">
        <f t="shared" ca="1" si="1689"/>
        <v>2.2599393031735159E-2</v>
      </c>
      <c r="BA4036" s="6">
        <f t="shared" ca="1" si="1682"/>
        <v>1.5</v>
      </c>
      <c r="BB4036">
        <f ca="1">IF($D4036&lt;&gt;0,BA4036,IF(AND(AY4036*BB4035&gt;4.5%,AY4036*BB4035&lt;5.5%),BB4035,BA4036))</f>
        <v>1.5</v>
      </c>
      <c r="BC4036" t="str">
        <f t="shared" ca="1" si="1694"/>
        <v>HYG UP Equity</v>
      </c>
      <c r="BD4036" t="str">
        <f t="shared" ca="1" si="1695"/>
        <v>HYG UP Equity</v>
      </c>
      <c r="BF4036">
        <f t="shared" ca="1" si="1690"/>
        <v>0</v>
      </c>
      <c r="BG4036">
        <f t="shared" ca="1" si="1691"/>
        <v>0</v>
      </c>
      <c r="BI4036">
        <f t="shared" ca="1" si="1673"/>
        <v>1</v>
      </c>
      <c r="BJ4036">
        <f t="shared" ca="1" si="1674"/>
        <v>0</v>
      </c>
      <c r="BL4036">
        <f t="shared" ca="1" si="1677"/>
        <v>12.164331383760063</v>
      </c>
      <c r="BM4036">
        <f t="shared" ca="1" si="1678"/>
        <v>0</v>
      </c>
      <c r="BN4036" s="9">
        <f t="shared" ca="1" si="1665"/>
        <v>1</v>
      </c>
      <c r="BO4036" s="9">
        <f t="shared" ca="1" si="1666"/>
        <v>0</v>
      </c>
      <c r="BP4036" s="9">
        <f t="shared" ca="1" si="1699"/>
        <v>1</v>
      </c>
      <c r="BQ4036" s="9">
        <f t="shared" ca="1" si="1700"/>
        <v>0</v>
      </c>
      <c r="BR4036">
        <f t="shared" ca="1" si="1671"/>
        <v>1536.5407200488683</v>
      </c>
      <c r="BS4036">
        <f t="shared" ca="1" si="1663"/>
        <v>0</v>
      </c>
      <c r="BT4036">
        <f t="shared" ca="1" si="1664"/>
        <v>1.8055555555555558E-5</v>
      </c>
      <c r="BU4036">
        <f t="shared" ca="1" si="1667"/>
        <v>0</v>
      </c>
      <c r="BV4036">
        <f t="shared" ca="1" si="1668"/>
        <v>0</v>
      </c>
      <c r="BW4036" s="35">
        <f ca="1">IFERROR(VLOOKUP($B4036,OFFSET(Input!$A$1,0,MATCH(Index!BW$6&amp;" Index",Input!$1:$1,0)-1,10000,2),2,0)/100,BW4035)</f>
        <v>2.18E-2</v>
      </c>
      <c r="BX4036">
        <f t="shared" ca="1" si="1648"/>
        <v>3.1776848962652121E-2</v>
      </c>
      <c r="BY4036">
        <f t="shared" ca="1" si="1649"/>
        <v>1.629581998084724E-2</v>
      </c>
      <c r="BZ4036">
        <f t="shared" ca="1" si="1650"/>
        <v>-3.5524887558246981E-2</v>
      </c>
      <c r="CA4036">
        <f t="shared" ca="1" si="1651"/>
        <v>0</v>
      </c>
      <c r="CB4036">
        <f t="shared" ca="1" si="1652"/>
        <v>0</v>
      </c>
      <c r="CC4036">
        <f t="shared" ca="1" si="1653"/>
        <v>-8.3597556501746342E-2</v>
      </c>
      <c r="CD4036">
        <f t="shared" ca="1" si="1654"/>
        <v>1173.2154410644996</v>
      </c>
      <c r="CE4036">
        <v>1168.52115638021</v>
      </c>
      <c r="CF4036" t="b">
        <f t="shared" ca="1" si="1643"/>
        <v>0</v>
      </c>
    </row>
    <row r="4037" spans="2:84" x14ac:dyDescent="0.25">
      <c r="B4037" s="2">
        <v>43377</v>
      </c>
      <c r="C4037">
        <f t="shared" ca="1" si="1644"/>
        <v>0</v>
      </c>
      <c r="D4037">
        <f t="shared" ca="1" si="1645"/>
        <v>3</v>
      </c>
      <c r="E4037">
        <f ca="1">IF($B4037&lt;VLOOKUP(E$6&amp;" Equity",Param,4,0),"",IFERROR(VLOOKUP($B4037,OFFSET(Input!$A$1,0,MATCH(Index!E$6&amp;" Equity",Input!$1:$1,0)-1,10000,2),2,0),E4036))</f>
        <v>86.23</v>
      </c>
      <c r="F4037" s="33">
        <v>114.02</v>
      </c>
      <c r="H4037">
        <f ca="1">IFERROR(VLOOKUP($B4037,OFFSET(Input!$A$1,0,MATCH(Index!H$6,Input!$1:$1,0)-1,10000,2),2,0),0)</f>
        <v>0</v>
      </c>
      <c r="I4037">
        <f ca="1">IFERROR(VLOOKUP($B4037,OFFSET(Input!$A$1,0,MATCH(Index!I$6,Input!$1:$1,0)-1,10000,2),2,0),0)</f>
        <v>0</v>
      </c>
      <c r="K4037">
        <f t="shared" ca="1" si="1646"/>
        <v>126.3152631718189</v>
      </c>
      <c r="L4037" s="30">
        <f t="shared" ca="1" si="1647"/>
        <v>136.49231673745561</v>
      </c>
      <c r="N4037">
        <f t="shared" ca="1" si="1657"/>
        <v>0</v>
      </c>
      <c r="O4037">
        <f t="shared" ca="1" si="1658"/>
        <v>-7.0789021846621621E-3</v>
      </c>
      <c r="Q4037">
        <f t="shared" ca="1" si="1672"/>
        <v>1.9364623855744525E-2</v>
      </c>
      <c r="R4037">
        <f t="shared" ca="1" si="1670"/>
        <v>0.11366633342484994</v>
      </c>
      <c r="T4037">
        <f t="shared" ca="1" si="1684"/>
        <v>2.1168481319307327E-2</v>
      </c>
      <c r="U4037">
        <f t="shared" ca="1" si="1679"/>
        <v>0.1038487889260435</v>
      </c>
      <c r="AW4037" s="34"/>
      <c r="AX4037" s="34"/>
      <c r="BA4037" s="6"/>
      <c r="BL4037">
        <f t="shared" ca="1" si="1677"/>
        <v>0</v>
      </c>
      <c r="BM4037">
        <f t="shared" ca="1" si="1678"/>
        <v>0</v>
      </c>
      <c r="BN4037" s="9">
        <f t="shared" ca="1" si="1665"/>
        <v>1</v>
      </c>
      <c r="BO4037" s="9">
        <f t="shared" ca="1" si="1666"/>
        <v>0</v>
      </c>
      <c r="BP4037" s="9">
        <f t="shared" ca="1" si="1699"/>
        <v>0</v>
      </c>
      <c r="BQ4037" s="9">
        <f t="shared" ca="1" si="1700"/>
        <v>0</v>
      </c>
      <c r="BR4037">
        <f t="shared" ca="1" si="1671"/>
        <v>1536.5407200488683</v>
      </c>
      <c r="BS4037">
        <f t="shared" ca="1" si="1663"/>
        <v>0</v>
      </c>
      <c r="BT4037">
        <f t="shared" ca="1" si="1664"/>
        <v>1.8055555555555558E-5</v>
      </c>
      <c r="BU4037">
        <f t="shared" ca="1" si="1667"/>
        <v>3.0000000000000003E-4</v>
      </c>
      <c r="BV4037">
        <f t="shared" ca="1" si="1668"/>
        <v>0</v>
      </c>
      <c r="BW4037" s="35">
        <f ca="1">IFERROR(VLOOKUP($B4037,OFFSET(Input!$A$1,0,MATCH(Index!BW$6&amp;" Index",Input!$1:$1,0)-1,10000,2),2,0)/100,BW4036)</f>
        <v>2.18E-2</v>
      </c>
      <c r="BX4037">
        <f t="shared" ca="1" si="1648"/>
        <v>3.1774584862163537E-2</v>
      </c>
      <c r="BY4037">
        <f t="shared" ca="1" si="1649"/>
        <v>1.6294658903673605E-2</v>
      </c>
      <c r="BZ4037">
        <f t="shared" ca="1" si="1650"/>
        <v>-3.5522356410008463E-2</v>
      </c>
      <c r="CA4037">
        <f t="shared" ca="1" si="1651"/>
        <v>0</v>
      </c>
      <c r="CB4037">
        <f t="shared" ca="1" si="1652"/>
        <v>0.35196463231934993</v>
      </c>
      <c r="CC4037">
        <f t="shared" ca="1" si="1653"/>
        <v>-0.43555623249519554</v>
      </c>
      <c r="CD4037">
        <f t="shared" ca="1" si="1654"/>
        <v>1172.7798848320044</v>
      </c>
      <c r="CE4037">
        <v>1161.91592070058</v>
      </c>
      <c r="CF4037" t="b">
        <f t="shared" ref="CF4037:CF4054" ca="1" si="1703">ROUND(CD4037,8)=ROUND(CE4037,8)</f>
        <v>0</v>
      </c>
    </row>
    <row r="4038" spans="2:84" x14ac:dyDescent="0.25">
      <c r="B4038" s="2">
        <v>43378</v>
      </c>
      <c r="C4038">
        <f t="shared" ca="1" si="1644"/>
        <v>0</v>
      </c>
      <c r="D4038">
        <f t="shared" ca="1" si="1645"/>
        <v>4</v>
      </c>
      <c r="E4038">
        <f ca="1">IF($B4038&lt;VLOOKUP(E$6&amp;" Equity",Param,4,0),"",IFERROR(VLOOKUP($B4038,OFFSET(Input!$A$1,0,MATCH(Index!E$6&amp;" Equity",Input!$1:$1,0)-1,10000,2),2,0),E4037))</f>
        <v>86.23</v>
      </c>
      <c r="F4038" s="33">
        <v>113.04</v>
      </c>
      <c r="H4038">
        <f ca="1">IFERROR(VLOOKUP($B4038,OFFSET(Input!$A$1,0,MATCH(Index!H$6,Input!$1:$1,0)-1,10000,2),2,0),0)</f>
        <v>0</v>
      </c>
      <c r="I4038">
        <f ca="1">IFERROR(VLOOKUP($B4038,OFFSET(Input!$A$1,0,MATCH(Index!I$6,Input!$1:$1,0)-1,10000,2),2,0),0)</f>
        <v>0</v>
      </c>
      <c r="K4038">
        <f t="shared" ca="1" si="1646"/>
        <v>126.3152631718189</v>
      </c>
      <c r="L4038" s="30">
        <f t="shared" ca="1" si="1647"/>
        <v>135.3191675495701</v>
      </c>
      <c r="N4038">
        <f t="shared" ca="1" si="1657"/>
        <v>0</v>
      </c>
      <c r="O4038">
        <f t="shared" ca="1" si="1658"/>
        <v>-8.6321332271637533E-3</v>
      </c>
      <c r="Q4038">
        <f t="shared" ca="1" si="1672"/>
        <v>1.932958920881905E-2</v>
      </c>
      <c r="R4038">
        <f t="shared" ca="1" si="1670"/>
        <v>0.12162725345470664</v>
      </c>
      <c r="T4038">
        <f t="shared" ca="1" si="1684"/>
        <v>2.0838019316705418E-2</v>
      </c>
      <c r="U4038">
        <f t="shared" ca="1" si="1679"/>
        <v>0.10395958835765527</v>
      </c>
      <c r="AW4038" s="34"/>
      <c r="AX4038" s="34"/>
      <c r="BA4038" s="6"/>
      <c r="BL4038">
        <f t="shared" ca="1" si="1677"/>
        <v>0</v>
      </c>
      <c r="BM4038">
        <f t="shared" ca="1" si="1678"/>
        <v>0</v>
      </c>
      <c r="BN4038" s="9" t="e">
        <f t="shared" ca="1" si="1665"/>
        <v>#DIV/0!</v>
      </c>
      <c r="BO4038" s="9" t="e">
        <f t="shared" ca="1" si="1666"/>
        <v>#DIV/0!</v>
      </c>
      <c r="BP4038" s="9" t="e">
        <f t="shared" ca="1" si="1699"/>
        <v>#DIV/0!</v>
      </c>
      <c r="BQ4038" s="9" t="e">
        <f t="shared" ca="1" si="1700"/>
        <v>#DIV/0!</v>
      </c>
      <c r="BR4038">
        <f t="shared" ca="1" si="1671"/>
        <v>0</v>
      </c>
      <c r="BS4038">
        <f t="shared" ca="1" si="1663"/>
        <v>-1</v>
      </c>
      <c r="BT4038" t="e">
        <f t="shared" ca="1" si="1664"/>
        <v>#DIV/0!</v>
      </c>
      <c r="BU4038" t="e">
        <f t="shared" ca="1" si="1667"/>
        <v>#DIV/0!</v>
      </c>
      <c r="BV4038" t="e">
        <f t="shared" ca="1" si="1668"/>
        <v>#DIV/0!</v>
      </c>
      <c r="BW4038" s="35">
        <f ca="1">IFERROR(VLOOKUP($B4038,OFFSET(Input!$A$1,0,MATCH(Index!BW$6&amp;" Index",Input!$1:$1,0)-1,10000,2),2,0)/100,BW4037)</f>
        <v>2.18E-2</v>
      </c>
      <c r="BX4038" t="e">
        <f t="shared" ca="1" si="1648"/>
        <v>#DIV/0!</v>
      </c>
      <c r="BY4038">
        <f t="shared" ca="1" si="1649"/>
        <v>1.6288609511555616E-2</v>
      </c>
      <c r="BZ4038">
        <f t="shared" ca="1" si="1650"/>
        <v>7.1018337470382498E-2</v>
      </c>
      <c r="CA4038">
        <f t="shared" ca="1" si="1651"/>
        <v>0</v>
      </c>
      <c r="CB4038" t="e">
        <f t="shared" ca="1" si="1652"/>
        <v>#DIV/0!</v>
      </c>
      <c r="CC4038" t="e">
        <f t="shared" ca="1" si="1653"/>
        <v>#DIV/0!</v>
      </c>
      <c r="CD4038" t="e">
        <f t="shared" ca="1" si="1654"/>
        <v>#DIV/0!</v>
      </c>
      <c r="CE4038">
        <v>1154.1033013854501</v>
      </c>
      <c r="CF4038" t="e">
        <f t="shared" ca="1" si="1703"/>
        <v>#DIV/0!</v>
      </c>
    </row>
    <row r="4039" spans="2:84" x14ac:dyDescent="0.25">
      <c r="B4039" s="2">
        <v>43381</v>
      </c>
      <c r="C4039">
        <f t="shared" ref="C4039:C4046" ca="1" si="1704">IF(MONTH(B4039)&lt;&gt;MONTH(B4038),1,0)</f>
        <v>0</v>
      </c>
      <c r="D4039">
        <f t="shared" ref="D4039:D4046" ca="1" si="1705">IF(D4038=5,0,IF(D4038&lt;&gt;0,D4038+1,IF(C4038=1,1,0)))</f>
        <v>5</v>
      </c>
      <c r="E4039">
        <f ca="1">IF($B4039&lt;VLOOKUP(E$6&amp;" Equity",Param,4,0),"",IFERROR(VLOOKUP($B4039,OFFSET(Input!$A$1,0,MATCH(Index!E$6&amp;" Equity",Input!$1:$1,0)-1,10000,2),2,0),E4038))</f>
        <v>86.23</v>
      </c>
      <c r="F4039" s="33">
        <v>112.66</v>
      </c>
      <c r="H4039">
        <f ca="1">IFERROR(VLOOKUP($B4039,OFFSET(Input!$A$1,0,MATCH(Index!H$6,Input!$1:$1,0)-1,10000,2),2,0),0)</f>
        <v>0</v>
      </c>
      <c r="I4039">
        <f ca="1">IFERROR(VLOOKUP($B4039,OFFSET(Input!$A$1,0,MATCH(Index!I$6,Input!$1:$1,0)-1,10000,2),2,0),0)</f>
        <v>0</v>
      </c>
      <c r="K4039">
        <f t="shared" ref="K4039:K4047" ca="1" si="1706">IF($B4039&lt;=L_date,IF($B4039=L_date,1,K4040/((E4040+H4040)/E4039)),K4038*((E4039+H4039)/E4038))</f>
        <v>126.3152631718189</v>
      </c>
      <c r="L4039" s="30">
        <f t="shared" ref="L4039:L4047" ca="1" si="1707">IF($B4039&lt;=L_date,IF($B4039=L_date,1,L4040/((F4040+I4040)/F4039)),L4038*((F4039+I4039)/F4038))</f>
        <v>134.86427296651243</v>
      </c>
      <c r="N4039">
        <f t="shared" ca="1" si="1657"/>
        <v>0</v>
      </c>
      <c r="O4039">
        <f t="shared" ca="1" si="1658"/>
        <v>-3.3673049097042206E-3</v>
      </c>
      <c r="Q4039">
        <f t="shared" ca="1" si="1672"/>
        <v>1.9188778193276336E-2</v>
      </c>
      <c r="R4039">
        <f t="shared" ca="1" si="1670"/>
        <v>0.12211921526516675</v>
      </c>
      <c r="T4039">
        <f t="shared" ca="1" si="1684"/>
        <v>1.9614820808260859E-2</v>
      </c>
      <c r="U4039">
        <f t="shared" ca="1" si="1679"/>
        <v>0.1038229916320437</v>
      </c>
      <c r="AW4039" s="34"/>
      <c r="AX4039" s="34"/>
      <c r="BA4039" s="6"/>
      <c r="BL4039">
        <f t="shared" ca="1" si="1677"/>
        <v>0</v>
      </c>
      <c r="BM4039">
        <f t="shared" ca="1" si="1678"/>
        <v>0</v>
      </c>
      <c r="BN4039" s="9" t="e">
        <f t="shared" ca="1" si="1665"/>
        <v>#DIV/0!</v>
      </c>
      <c r="BO4039" s="9" t="e">
        <f t="shared" ca="1" si="1666"/>
        <v>#DIV/0!</v>
      </c>
      <c r="BP4039" s="9" t="e">
        <f t="shared" ca="1" si="1699"/>
        <v>#DIV/0!</v>
      </c>
      <c r="BQ4039" s="9" t="e">
        <f t="shared" ca="1" si="1700"/>
        <v>#DIV/0!</v>
      </c>
      <c r="BR4039">
        <f t="shared" ca="1" si="1671"/>
        <v>0</v>
      </c>
      <c r="BS4039" t="e">
        <f t="shared" ca="1" si="1663"/>
        <v>#DIV/0!</v>
      </c>
      <c r="BT4039" t="e">
        <f t="shared" ca="1" si="1664"/>
        <v>#DIV/0!</v>
      </c>
      <c r="BU4039" t="e">
        <f t="shared" ca="1" si="1667"/>
        <v>#DIV/0!</v>
      </c>
      <c r="BV4039" t="e">
        <f t="shared" ca="1" si="1668"/>
        <v>#DIV/0!</v>
      </c>
      <c r="BW4039" s="35">
        <f ca="1">IFERROR(VLOOKUP($B4039,OFFSET(Input!$A$1,0,MATCH(Index!BW$6&amp;" Index",Input!$1:$1,0)-1,10000,2),2,0)/100,BW4038)</f>
        <v>2.18E-2</v>
      </c>
      <c r="BX4039" t="e">
        <f t="shared" ref="BX4039:BX4054" ca="1" si="1708">BT4039*BB4038*CD4038</f>
        <v>#DIV/0!</v>
      </c>
      <c r="BY4039" t="e">
        <f t="shared" ref="BY4039:BY4054" ca="1" si="1709">0.5%*((B4039-B4038)/360)*CD4038</f>
        <v>#DIV/0!</v>
      </c>
      <c r="BZ4039" t="e">
        <f t="shared" ref="BZ4039:BZ4054" ca="1" si="1710">(1-BB4038)*((B4039-B4038)/360)*BW4038*CD4038</f>
        <v>#DIV/0!</v>
      </c>
      <c r="CA4039" t="e">
        <f t="shared" ref="CA4039:CA4054" ca="1" si="1711">BS4039*CD4038*BB4038</f>
        <v>#DIV/0!</v>
      </c>
      <c r="CB4039" t="e">
        <f t="shared" ref="CB4039:CB4054" ca="1" si="1712">(BU4039+BV4039)*CD4038</f>
        <v>#DIV/0!</v>
      </c>
      <c r="CC4039" t="e">
        <f t="shared" ref="CC4039:CC4054" ca="1" si="1713">CA4039-BX4039-BY4039+BZ4039-CB4039</f>
        <v>#DIV/0!</v>
      </c>
      <c r="CD4039" t="e">
        <f t="shared" ref="CD4039:CD4054" ca="1" si="1714">CC4039+CD4038</f>
        <v>#DIV/0!</v>
      </c>
      <c r="CE4039">
        <v>1149.9626322474101</v>
      </c>
      <c r="CF4039" t="e">
        <f t="shared" ca="1" si="1703"/>
        <v>#DIV/0!</v>
      </c>
    </row>
    <row r="4040" spans="2:84" x14ac:dyDescent="0.25">
      <c r="B4040" s="2">
        <v>43382</v>
      </c>
      <c r="C4040">
        <f t="shared" ca="1" si="1704"/>
        <v>0</v>
      </c>
      <c r="D4040">
        <f t="shared" ca="1" si="1705"/>
        <v>0</v>
      </c>
      <c r="E4040">
        <f ca="1">IF($B4040&lt;VLOOKUP(E$6&amp;" Equity",Param,4,0),"",IFERROR(VLOOKUP($B4040,OFFSET(Input!$A$1,0,MATCH(Index!E$6&amp;" Equity",Input!$1:$1,0)-1,10000,2),2,0),E4039))</f>
        <v>86.23</v>
      </c>
      <c r="F4040" s="33">
        <v>113.8</v>
      </c>
      <c r="H4040">
        <f ca="1">IFERROR(VLOOKUP($B4040,OFFSET(Input!$A$1,0,MATCH(Index!H$6,Input!$1:$1,0)-1,10000,2),2,0),0)</f>
        <v>0</v>
      </c>
      <c r="I4040">
        <f ca="1">IFERROR(VLOOKUP($B4040,OFFSET(Input!$A$1,0,MATCH(Index!I$6,Input!$1:$1,0)-1,10000,2),2,0),0)</f>
        <v>0</v>
      </c>
      <c r="K4040">
        <f t="shared" ca="1" si="1706"/>
        <v>126.3152631718189</v>
      </c>
      <c r="L4040" s="30">
        <f t="shared" ca="1" si="1707"/>
        <v>136.22895671568537</v>
      </c>
      <c r="N4040">
        <f t="shared" ca="1" si="1657"/>
        <v>0</v>
      </c>
      <c r="O4040">
        <f t="shared" ca="1" si="1658"/>
        <v>1.0068088225662672E-2</v>
      </c>
      <c r="Q4040">
        <f t="shared" ca="1" si="1672"/>
        <v>1.8750402019809802E-2</v>
      </c>
      <c r="R4040">
        <f t="shared" ca="1" si="1670"/>
        <v>0.13206403347820328</v>
      </c>
      <c r="T4040">
        <f t="shared" ca="1" si="1684"/>
        <v>1.9597393709235265E-2</v>
      </c>
      <c r="U4040">
        <f t="shared" ca="1" si="1679"/>
        <v>0.10640032195924594</v>
      </c>
      <c r="AW4040" s="34"/>
      <c r="AX4040" s="34"/>
      <c r="BA4040" s="6"/>
      <c r="BL4040">
        <f t="shared" ca="1" si="1677"/>
        <v>0</v>
      </c>
      <c r="BM4040">
        <f t="shared" ca="1" si="1678"/>
        <v>0</v>
      </c>
      <c r="BN4040" s="9" t="e">
        <f t="shared" ca="1" si="1665"/>
        <v>#DIV/0!</v>
      </c>
      <c r="BO4040" s="9" t="e">
        <f t="shared" ca="1" si="1666"/>
        <v>#DIV/0!</v>
      </c>
      <c r="BP4040" s="9" t="e">
        <f t="shared" ca="1" si="1699"/>
        <v>#DIV/0!</v>
      </c>
      <c r="BQ4040" s="9" t="e">
        <f t="shared" ca="1" si="1700"/>
        <v>#DIV/0!</v>
      </c>
      <c r="BR4040">
        <f t="shared" ca="1" si="1671"/>
        <v>0</v>
      </c>
      <c r="BS4040" t="e">
        <f t="shared" ca="1" si="1663"/>
        <v>#DIV/0!</v>
      </c>
      <c r="BT4040" t="e">
        <f t="shared" ca="1" si="1664"/>
        <v>#DIV/0!</v>
      </c>
      <c r="BU4040" t="e">
        <f t="shared" ca="1" si="1667"/>
        <v>#DIV/0!</v>
      </c>
      <c r="BV4040" t="e">
        <f t="shared" ca="1" si="1668"/>
        <v>#DIV/0!</v>
      </c>
      <c r="BW4040" s="35">
        <f ca="1">IFERROR(VLOOKUP($B4040,OFFSET(Input!$A$1,0,MATCH(Index!BW$6&amp;" Index",Input!$1:$1,0)-1,10000,2),2,0)/100,BW4039)</f>
        <v>2.18E-2</v>
      </c>
      <c r="BX4040" t="e">
        <f t="shared" ca="1" si="1708"/>
        <v>#DIV/0!</v>
      </c>
      <c r="BY4040" t="e">
        <f t="shared" ca="1" si="1709"/>
        <v>#DIV/0!</v>
      </c>
      <c r="BZ4040" t="e">
        <f t="shared" ca="1" si="1710"/>
        <v>#DIV/0!</v>
      </c>
      <c r="CA4040" t="e">
        <f t="shared" ca="1" si="1711"/>
        <v>#DIV/0!</v>
      </c>
      <c r="CB4040" t="e">
        <f t="shared" ca="1" si="1712"/>
        <v>#DIV/0!</v>
      </c>
      <c r="CC4040" t="e">
        <f t="shared" ca="1" si="1713"/>
        <v>#DIV/0!</v>
      </c>
      <c r="CD4040" t="e">
        <f t="shared" ca="1" si="1714"/>
        <v>#DIV/0!</v>
      </c>
      <c r="CE4040">
        <v>1152.24151942296</v>
      </c>
      <c r="CF4040" t="e">
        <f t="shared" ca="1" si="1703"/>
        <v>#DIV/0!</v>
      </c>
    </row>
    <row r="4041" spans="2:84" x14ac:dyDescent="0.25">
      <c r="B4041" s="2">
        <v>43383</v>
      </c>
      <c r="C4041">
        <f t="shared" ca="1" si="1704"/>
        <v>0</v>
      </c>
      <c r="D4041">
        <f t="shared" ca="1" si="1705"/>
        <v>0</v>
      </c>
      <c r="E4041">
        <f ca="1">IF($B4041&lt;VLOOKUP(E$6&amp;" Equity",Param,4,0),"",IFERROR(VLOOKUP($B4041,OFFSET(Input!$A$1,0,MATCH(Index!E$6&amp;" Equity",Input!$1:$1,0)-1,10000,2),2,0),E4040))</f>
        <v>86.23</v>
      </c>
      <c r="F4041" s="33">
        <v>113.49</v>
      </c>
      <c r="H4041">
        <f ca="1">IFERROR(VLOOKUP($B4041,OFFSET(Input!$A$1,0,MATCH(Index!H$6,Input!$1:$1,0)-1,10000,2),2,0),0)</f>
        <v>0</v>
      </c>
      <c r="I4041">
        <f ca="1">IFERROR(VLOOKUP($B4041,OFFSET(Input!$A$1,0,MATCH(Index!I$6,Input!$1:$1,0)-1,10000,2),2,0),0)</f>
        <v>0</v>
      </c>
      <c r="K4041">
        <f t="shared" ca="1" si="1706"/>
        <v>126.3152631718189</v>
      </c>
      <c r="L4041" s="30">
        <f t="shared" ca="1" si="1707"/>
        <v>135.85785850319098</v>
      </c>
      <c r="N4041">
        <f t="shared" ca="1" si="1657"/>
        <v>0</v>
      </c>
      <c r="O4041">
        <f t="shared" ca="1" si="1658"/>
        <v>-2.7277943791828812E-3</v>
      </c>
      <c r="Q4041">
        <f t="shared" ca="1" si="1672"/>
        <v>1.8002523359105026E-2</v>
      </c>
      <c r="R4041">
        <f t="shared" ca="1" si="1670"/>
        <v>0.12803317334368719</v>
      </c>
      <c r="T4041">
        <f t="shared" ca="1" si="1684"/>
        <v>1.7773491078085166E-2</v>
      </c>
      <c r="U4041">
        <f t="shared" ca="1" si="1679"/>
        <v>0.10651192634519463</v>
      </c>
      <c r="AW4041" s="34"/>
      <c r="AX4041" s="34"/>
      <c r="BA4041" s="6"/>
      <c r="BL4041">
        <f t="shared" ca="1" si="1677"/>
        <v>0</v>
      </c>
      <c r="BM4041">
        <f t="shared" ca="1" si="1678"/>
        <v>0</v>
      </c>
      <c r="BN4041" s="9" t="e">
        <f t="shared" ca="1" si="1665"/>
        <v>#DIV/0!</v>
      </c>
      <c r="BO4041" s="9" t="e">
        <f t="shared" ca="1" si="1666"/>
        <v>#DIV/0!</v>
      </c>
      <c r="BP4041" s="9" t="e">
        <f t="shared" ca="1" si="1699"/>
        <v>#DIV/0!</v>
      </c>
      <c r="BQ4041" s="9" t="e">
        <f t="shared" ca="1" si="1700"/>
        <v>#DIV/0!</v>
      </c>
      <c r="BR4041">
        <f t="shared" ca="1" si="1671"/>
        <v>0</v>
      </c>
      <c r="BS4041" t="e">
        <f t="shared" ca="1" si="1663"/>
        <v>#DIV/0!</v>
      </c>
      <c r="BT4041" t="e">
        <f t="shared" ca="1" si="1664"/>
        <v>#DIV/0!</v>
      </c>
      <c r="BU4041" t="e">
        <f t="shared" ca="1" si="1667"/>
        <v>#DIV/0!</v>
      </c>
      <c r="BV4041" t="e">
        <f t="shared" ca="1" si="1668"/>
        <v>#DIV/0!</v>
      </c>
      <c r="BW4041" s="35">
        <f ca="1">IFERROR(VLOOKUP($B4041,OFFSET(Input!$A$1,0,MATCH(Index!BW$6&amp;" Index",Input!$1:$1,0)-1,10000,2),2,0)/100,BW4040)</f>
        <v>2.18E-2</v>
      </c>
      <c r="BX4041" t="e">
        <f t="shared" ca="1" si="1708"/>
        <v>#DIV/0!</v>
      </c>
      <c r="BY4041" t="e">
        <f t="shared" ca="1" si="1709"/>
        <v>#DIV/0!</v>
      </c>
      <c r="BZ4041" t="e">
        <f t="shared" ca="1" si="1710"/>
        <v>#DIV/0!</v>
      </c>
      <c r="CA4041" t="e">
        <f t="shared" ca="1" si="1711"/>
        <v>#DIV/0!</v>
      </c>
      <c r="CB4041" t="e">
        <f t="shared" ca="1" si="1712"/>
        <v>#DIV/0!</v>
      </c>
      <c r="CC4041" t="e">
        <f t="shared" ca="1" si="1713"/>
        <v>#DIV/0!</v>
      </c>
      <c r="CD4041" t="e">
        <f t="shared" ca="1" si="1714"/>
        <v>#DIV/0!</v>
      </c>
      <c r="CE4041">
        <v>1141.1613567184299</v>
      </c>
      <c r="CF4041" t="e">
        <f t="shared" ca="1" si="1703"/>
        <v>#DIV/0!</v>
      </c>
    </row>
    <row r="4042" spans="2:84" x14ac:dyDescent="0.25">
      <c r="B4042" s="2">
        <v>43384</v>
      </c>
      <c r="C4042">
        <f t="shared" ca="1" si="1704"/>
        <v>0</v>
      </c>
      <c r="D4042">
        <f t="shared" ca="1" si="1705"/>
        <v>0</v>
      </c>
      <c r="E4042">
        <f ca="1">IF($B4042&lt;VLOOKUP(E$6&amp;" Equity",Param,4,0),"",IFERROR(VLOOKUP($B4042,OFFSET(Input!$A$1,0,MATCH(Index!E$6&amp;" Equity",Input!$1:$1,0)-1,10000,2),2,0),E4041))</f>
        <v>86.23</v>
      </c>
      <c r="F4042" s="33">
        <v>114.87</v>
      </c>
      <c r="H4042">
        <f ca="1">IFERROR(VLOOKUP($B4042,OFFSET(Input!$A$1,0,MATCH(Index!H$6,Input!$1:$1,0)-1,10000,2),2,0),0)</f>
        <v>0</v>
      </c>
      <c r="I4042">
        <f ca="1">IFERROR(VLOOKUP($B4042,OFFSET(Input!$A$1,0,MATCH(Index!I$6,Input!$1:$1,0)-1,10000,2),2,0),0)</f>
        <v>0</v>
      </c>
      <c r="K4042">
        <f t="shared" ca="1" si="1706"/>
        <v>126.3152631718189</v>
      </c>
      <c r="L4042" s="30">
        <f t="shared" ca="1" si="1707"/>
        <v>137.50984409429509</v>
      </c>
      <c r="N4042">
        <f t="shared" ca="1" si="1657"/>
        <v>0</v>
      </c>
      <c r="O4042">
        <f t="shared" ca="1" si="1658"/>
        <v>1.2086326844265438E-2</v>
      </c>
      <c r="Q4042">
        <f t="shared" ca="1" si="1672"/>
        <v>1.5410082771427599E-2</v>
      </c>
      <c r="R4042">
        <f t="shared" ca="1" si="1670"/>
        <v>0.14164045337767703</v>
      </c>
      <c r="T4042">
        <f t="shared" ca="1" si="1684"/>
        <v>1.6506244549570372E-2</v>
      </c>
      <c r="U4042">
        <f t="shared" ca="1" si="1679"/>
        <v>0.11470211696858515</v>
      </c>
      <c r="AW4042" s="34"/>
      <c r="AX4042" s="34"/>
      <c r="BA4042" s="6"/>
      <c r="BL4042">
        <f t="shared" ca="1" si="1677"/>
        <v>0</v>
      </c>
      <c r="BM4042">
        <f t="shared" ca="1" si="1678"/>
        <v>0</v>
      </c>
      <c r="BN4042" s="9" t="e">
        <f t="shared" ca="1" si="1665"/>
        <v>#DIV/0!</v>
      </c>
      <c r="BO4042" s="9" t="e">
        <f t="shared" ca="1" si="1666"/>
        <v>#DIV/0!</v>
      </c>
      <c r="BP4042" s="9" t="e">
        <f t="shared" ca="1" si="1699"/>
        <v>#DIV/0!</v>
      </c>
      <c r="BQ4042" s="9" t="e">
        <f t="shared" ca="1" si="1700"/>
        <v>#DIV/0!</v>
      </c>
      <c r="BR4042">
        <f t="shared" ca="1" si="1671"/>
        <v>0</v>
      </c>
      <c r="BS4042" t="e">
        <f t="shared" ca="1" si="1663"/>
        <v>#DIV/0!</v>
      </c>
      <c r="BT4042" t="e">
        <f t="shared" ca="1" si="1664"/>
        <v>#DIV/0!</v>
      </c>
      <c r="BU4042" t="e">
        <f t="shared" ca="1" si="1667"/>
        <v>#DIV/0!</v>
      </c>
      <c r="BV4042" t="e">
        <f t="shared" ca="1" si="1668"/>
        <v>#DIV/0!</v>
      </c>
      <c r="BW4042" s="35">
        <f ca="1">IFERROR(VLOOKUP($B4042,OFFSET(Input!$A$1,0,MATCH(Index!BW$6&amp;" Index",Input!$1:$1,0)-1,10000,2),2,0)/100,BW4041)</f>
        <v>2.18E-2</v>
      </c>
      <c r="BX4042" t="e">
        <f t="shared" ca="1" si="1708"/>
        <v>#DIV/0!</v>
      </c>
      <c r="BY4042" t="e">
        <f t="shared" ca="1" si="1709"/>
        <v>#DIV/0!</v>
      </c>
      <c r="BZ4042" t="e">
        <f t="shared" ca="1" si="1710"/>
        <v>#DIV/0!</v>
      </c>
      <c r="CA4042" t="e">
        <f t="shared" ca="1" si="1711"/>
        <v>#DIV/0!</v>
      </c>
      <c r="CB4042" t="e">
        <f t="shared" ca="1" si="1712"/>
        <v>#DIV/0!</v>
      </c>
      <c r="CC4042" t="e">
        <f t="shared" ca="1" si="1713"/>
        <v>#DIV/0!</v>
      </c>
      <c r="CD4042" t="e">
        <f t="shared" ca="1" si="1714"/>
        <v>#DIV/0!</v>
      </c>
      <c r="CE4042">
        <v>1142.2649163967401</v>
      </c>
      <c r="CF4042" t="e">
        <f t="shared" ca="1" si="1703"/>
        <v>#DIV/0!</v>
      </c>
    </row>
    <row r="4043" spans="2:84" x14ac:dyDescent="0.25">
      <c r="B4043" s="2">
        <v>43385</v>
      </c>
      <c r="C4043">
        <f t="shared" ca="1" si="1704"/>
        <v>0</v>
      </c>
      <c r="D4043">
        <f t="shared" ca="1" si="1705"/>
        <v>0</v>
      </c>
      <c r="E4043">
        <f ca="1">IF($B4043&lt;VLOOKUP(E$6&amp;" Equity",Param,4,0),"",IFERROR(VLOOKUP($B4043,OFFSET(Input!$A$1,0,MATCH(Index!E$6&amp;" Equity",Input!$1:$1,0)-1,10000,2),2,0),E4042))</f>
        <v>86.23</v>
      </c>
      <c r="F4043" s="33">
        <v>114.47</v>
      </c>
      <c r="H4043">
        <f ca="1">IFERROR(VLOOKUP($B4043,OFFSET(Input!$A$1,0,MATCH(Index!H$6,Input!$1:$1,0)-1,10000,2),2,0),0)</f>
        <v>0</v>
      </c>
      <c r="I4043">
        <f ca="1">IFERROR(VLOOKUP($B4043,OFFSET(Input!$A$1,0,MATCH(Index!I$6,Input!$1:$1,0)-1,10000,2),2,0),0)</f>
        <v>0</v>
      </c>
      <c r="K4043">
        <f t="shared" ca="1" si="1706"/>
        <v>126.3152631718189</v>
      </c>
      <c r="L4043" s="30">
        <f t="shared" ca="1" si="1707"/>
        <v>137.03100769107652</v>
      </c>
      <c r="N4043">
        <f t="shared" ref="N4043:O4047" ca="1" si="1715">LN(K4043/K4042)</f>
        <v>0</v>
      </c>
      <c r="O4043">
        <f t="shared" ca="1" si="1715"/>
        <v>-3.4882742269277669E-3</v>
      </c>
      <c r="Q4043">
        <f t="shared" ca="1" si="1672"/>
        <v>1.5010685691294129E-2</v>
      </c>
      <c r="R4043">
        <f t="shared" ca="1" si="1670"/>
        <v>0.14210215063016257</v>
      </c>
      <c r="T4043">
        <f t="shared" ca="1" si="1684"/>
        <v>1.6174859490491324E-2</v>
      </c>
      <c r="U4043">
        <f t="shared" ca="1" si="1679"/>
        <v>0.11410522859198684</v>
      </c>
      <c r="AW4043" s="34"/>
      <c r="AX4043" s="34"/>
      <c r="BA4043" s="6"/>
      <c r="BL4043">
        <f t="shared" ca="1" si="1677"/>
        <v>0</v>
      </c>
      <c r="BM4043">
        <f t="shared" ca="1" si="1678"/>
        <v>0</v>
      </c>
      <c r="BN4043" s="9" t="e">
        <f t="shared" ca="1" si="1665"/>
        <v>#DIV/0!</v>
      </c>
      <c r="BO4043" s="9" t="e">
        <f t="shared" ca="1" si="1666"/>
        <v>#DIV/0!</v>
      </c>
      <c r="BP4043" s="9" t="e">
        <f t="shared" ca="1" si="1699"/>
        <v>#DIV/0!</v>
      </c>
      <c r="BQ4043" s="9" t="e">
        <f t="shared" ca="1" si="1700"/>
        <v>#DIV/0!</v>
      </c>
      <c r="BR4043">
        <f t="shared" ca="1" si="1671"/>
        <v>0</v>
      </c>
      <c r="BS4043" t="e">
        <f t="shared" ca="1" si="1663"/>
        <v>#DIV/0!</v>
      </c>
      <c r="BT4043" t="e">
        <f t="shared" ca="1" si="1664"/>
        <v>#DIV/0!</v>
      </c>
      <c r="BU4043" t="e">
        <f t="shared" ca="1" si="1667"/>
        <v>#DIV/0!</v>
      </c>
      <c r="BV4043" t="e">
        <f t="shared" ca="1" si="1668"/>
        <v>#DIV/0!</v>
      </c>
      <c r="BW4043" s="35">
        <f ca="1">IFERROR(VLOOKUP($B4043,OFFSET(Input!$A$1,0,MATCH(Index!BW$6&amp;" Index",Input!$1:$1,0)-1,10000,2),2,0)/100,BW4042)</f>
        <v>2.18E-2</v>
      </c>
      <c r="BX4043" t="e">
        <f t="shared" ca="1" si="1708"/>
        <v>#DIV/0!</v>
      </c>
      <c r="BY4043" t="e">
        <f t="shared" ca="1" si="1709"/>
        <v>#DIV/0!</v>
      </c>
      <c r="BZ4043" t="e">
        <f t="shared" ca="1" si="1710"/>
        <v>#DIV/0!</v>
      </c>
      <c r="CA4043" t="e">
        <f t="shared" ca="1" si="1711"/>
        <v>#DIV/0!</v>
      </c>
      <c r="CB4043" t="e">
        <f t="shared" ca="1" si="1712"/>
        <v>#DIV/0!</v>
      </c>
      <c r="CC4043" t="e">
        <f t="shared" ca="1" si="1713"/>
        <v>#DIV/0!</v>
      </c>
      <c r="CD4043" t="e">
        <f t="shared" ca="1" si="1714"/>
        <v>#DIV/0!</v>
      </c>
      <c r="CE4043">
        <v>1147.9319790705499</v>
      </c>
      <c r="CF4043" t="e">
        <f t="shared" ca="1" si="1703"/>
        <v>#DIV/0!</v>
      </c>
    </row>
    <row r="4044" spans="2:84" x14ac:dyDescent="0.25">
      <c r="B4044" s="2">
        <v>43388</v>
      </c>
      <c r="C4044">
        <f t="shared" ca="1" si="1704"/>
        <v>0</v>
      </c>
      <c r="D4044">
        <f t="shared" ca="1" si="1705"/>
        <v>0</v>
      </c>
      <c r="E4044">
        <f ca="1">IF($B4044&lt;VLOOKUP(E$6&amp;" Equity",Param,4,0),"",IFERROR(VLOOKUP($B4044,OFFSET(Input!$A$1,0,MATCH(Index!E$6&amp;" Equity",Input!$1:$1,0)-1,10000,2),2,0),E4043))</f>
        <v>86.23</v>
      </c>
      <c r="F4044" s="33">
        <v>114.42</v>
      </c>
      <c r="H4044">
        <f ca="1">IFERROR(VLOOKUP($B4044,OFFSET(Input!$A$1,0,MATCH(Index!H$6,Input!$1:$1,0)-1,10000,2),2,0),0)</f>
        <v>0</v>
      </c>
      <c r="I4044">
        <f ca="1">IFERROR(VLOOKUP($B4044,OFFSET(Input!$A$1,0,MATCH(Index!I$6,Input!$1:$1,0)-1,10000,2),2,0),0)</f>
        <v>0</v>
      </c>
      <c r="K4044">
        <f t="shared" ca="1" si="1706"/>
        <v>126.3152631718189</v>
      </c>
      <c r="L4044" s="30">
        <f t="shared" ca="1" si="1707"/>
        <v>136.9711531406742</v>
      </c>
      <c r="N4044">
        <f t="shared" ca="1" si="1715"/>
        <v>0</v>
      </c>
      <c r="O4044">
        <f t="shared" ca="1" si="1715"/>
        <v>-4.3689109000222287E-4</v>
      </c>
      <c r="Q4044">
        <f t="shared" ca="1" si="1672"/>
        <v>4.0734623593105205E-3</v>
      </c>
      <c r="R4044">
        <f t="shared" ca="1" si="1670"/>
        <v>0.13724185515493387</v>
      </c>
      <c r="T4044">
        <f t="shared" ca="1" si="1684"/>
        <v>1.5985480911914533E-2</v>
      </c>
      <c r="U4044">
        <f t="shared" ca="1" si="1679"/>
        <v>0.11411576666796996</v>
      </c>
      <c r="AW4044" s="34"/>
      <c r="AX4044" s="34"/>
      <c r="BA4044" s="6"/>
      <c r="BL4044">
        <f t="shared" ca="1" si="1677"/>
        <v>0</v>
      </c>
      <c r="BM4044">
        <f t="shared" ca="1" si="1678"/>
        <v>0</v>
      </c>
      <c r="BN4044" s="9" t="e">
        <f t="shared" ca="1" si="1665"/>
        <v>#DIV/0!</v>
      </c>
      <c r="BO4044" s="9" t="e">
        <f t="shared" ca="1" si="1666"/>
        <v>#DIV/0!</v>
      </c>
      <c r="BP4044" s="9" t="e">
        <f t="shared" ca="1" si="1699"/>
        <v>#DIV/0!</v>
      </c>
      <c r="BQ4044" s="9" t="e">
        <f t="shared" ca="1" si="1700"/>
        <v>#DIV/0!</v>
      </c>
      <c r="BR4044">
        <f t="shared" ca="1" si="1671"/>
        <v>0</v>
      </c>
      <c r="BS4044" t="e">
        <f t="shared" ref="BS4044:BS4054" ca="1" si="1716">BR4044/BR4043-1</f>
        <v>#DIV/0!</v>
      </c>
      <c r="BT4044" t="e">
        <f t="shared" ref="BT4044:BT4054" ca="1" si="1717">(($B4044-$B4043)/360)*0.65%*SUM(BN4044:BO4044)</f>
        <v>#DIV/0!</v>
      </c>
      <c r="BU4044" t="e">
        <f t="shared" ca="1" si="1667"/>
        <v>#DIV/0!</v>
      </c>
      <c r="BV4044" t="e">
        <f t="shared" ca="1" si="1668"/>
        <v>#DIV/0!</v>
      </c>
      <c r="BW4044" s="35">
        <f ca="1">IFERROR(VLOOKUP($B4044,OFFSET(Input!$A$1,0,MATCH(Index!BW$6&amp;" Index",Input!$1:$1,0)-1,10000,2),2,0)/100,BW4043)</f>
        <v>2.18E-2</v>
      </c>
      <c r="BX4044" t="e">
        <f t="shared" ca="1" si="1708"/>
        <v>#DIV/0!</v>
      </c>
      <c r="BY4044" t="e">
        <f t="shared" ca="1" si="1709"/>
        <v>#DIV/0!</v>
      </c>
      <c r="BZ4044" t="e">
        <f t="shared" ca="1" si="1710"/>
        <v>#DIV/0!</v>
      </c>
      <c r="CA4044" t="e">
        <f t="shared" ca="1" si="1711"/>
        <v>#DIV/0!</v>
      </c>
      <c r="CB4044" t="e">
        <f t="shared" ca="1" si="1712"/>
        <v>#DIV/0!</v>
      </c>
      <c r="CC4044" t="e">
        <f t="shared" ca="1" si="1713"/>
        <v>#DIV/0!</v>
      </c>
      <c r="CD4044" t="e">
        <f t="shared" ca="1" si="1714"/>
        <v>#DIV/0!</v>
      </c>
      <c r="CE4044">
        <v>1147.05856454576</v>
      </c>
      <c r="CF4044" t="e">
        <f t="shared" ca="1" si="1703"/>
        <v>#DIV/0!</v>
      </c>
    </row>
    <row r="4045" spans="2:84" x14ac:dyDescent="0.25">
      <c r="B4045" s="2">
        <v>43389</v>
      </c>
      <c r="C4045">
        <f t="shared" ca="1" si="1704"/>
        <v>0</v>
      </c>
      <c r="D4045">
        <f t="shared" ca="1" si="1705"/>
        <v>0</v>
      </c>
      <c r="E4045">
        <f ca="1">IF($B4045&lt;VLOOKUP(E$6&amp;" Equity",Param,4,0),"",IFERROR(VLOOKUP($B4045,OFFSET(Input!$A$1,0,MATCH(Index!E$6&amp;" Equity",Input!$1:$1,0)-1,10000,2),2,0),E4044))</f>
        <v>86.23</v>
      </c>
      <c r="F4045" s="33">
        <v>114.68</v>
      </c>
      <c r="H4045">
        <f ca="1">IFERROR(VLOOKUP($B4045,OFFSET(Input!$A$1,0,MATCH(Index!H$6,Input!$1:$1,0)-1,10000,2),2,0),0)</f>
        <v>0</v>
      </c>
      <c r="I4045">
        <f ca="1">IFERROR(VLOOKUP($B4045,OFFSET(Input!$A$1,0,MATCH(Index!I$6,Input!$1:$1,0)-1,10000,2),2,0),0)</f>
        <v>0</v>
      </c>
      <c r="K4045">
        <f t="shared" ca="1" si="1706"/>
        <v>126.3152631718189</v>
      </c>
      <c r="L4045" s="30">
        <f t="shared" ca="1" si="1707"/>
        <v>137.28239680276627</v>
      </c>
      <c r="N4045">
        <f t="shared" ca="1" si="1715"/>
        <v>0</v>
      </c>
      <c r="O4045">
        <f t="shared" ca="1" si="1715"/>
        <v>2.269752174786355E-3</v>
      </c>
      <c r="Q4045">
        <f t="shared" ca="1" si="1672"/>
        <v>0</v>
      </c>
      <c r="R4045">
        <f t="shared" ca="1" si="1670"/>
        <v>0.13427303759102036</v>
      </c>
      <c r="T4045">
        <f t="shared" ca="1" si="1684"/>
        <v>1.5980184063439939E-2</v>
      </c>
      <c r="U4045">
        <f t="shared" ca="1" si="1679"/>
        <v>0.10813995257713013</v>
      </c>
      <c r="AW4045" s="34"/>
      <c r="AX4045" s="34"/>
      <c r="BA4045" s="6"/>
      <c r="BL4045">
        <f t="shared" ca="1" si="1677"/>
        <v>0</v>
      </c>
      <c r="BM4045">
        <f t="shared" ca="1" si="1678"/>
        <v>0</v>
      </c>
      <c r="BN4045" s="9" t="e">
        <f t="shared" ca="1" si="1665"/>
        <v>#DIV/0!</v>
      </c>
      <c r="BO4045" s="9" t="e">
        <f t="shared" ca="1" si="1666"/>
        <v>#DIV/0!</v>
      </c>
      <c r="BP4045" s="9" t="e">
        <f t="shared" ca="1" si="1699"/>
        <v>#DIV/0!</v>
      </c>
      <c r="BQ4045" s="9" t="e">
        <f t="shared" ca="1" si="1700"/>
        <v>#DIV/0!</v>
      </c>
      <c r="BR4045">
        <f t="shared" ca="1" si="1671"/>
        <v>0</v>
      </c>
      <c r="BS4045" t="e">
        <f t="shared" ca="1" si="1716"/>
        <v>#DIV/0!</v>
      </c>
      <c r="BT4045" t="e">
        <f t="shared" ca="1" si="1717"/>
        <v>#DIV/0!</v>
      </c>
      <c r="BU4045" t="e">
        <f t="shared" ca="1" si="1667"/>
        <v>#DIV/0!</v>
      </c>
      <c r="BV4045" t="e">
        <f t="shared" ca="1" si="1668"/>
        <v>#DIV/0!</v>
      </c>
      <c r="BW4045" s="35">
        <f ca="1">IFERROR(VLOOKUP($B4045,OFFSET(Input!$A$1,0,MATCH(Index!BW$6&amp;" Index",Input!$1:$1,0)-1,10000,2),2,0)/100,BW4044)</f>
        <v>2.18E-2</v>
      </c>
      <c r="BX4045" t="e">
        <f t="shared" ca="1" si="1708"/>
        <v>#DIV/0!</v>
      </c>
      <c r="BY4045" t="e">
        <f t="shared" ca="1" si="1709"/>
        <v>#DIV/0!</v>
      </c>
      <c r="BZ4045" t="e">
        <f t="shared" ca="1" si="1710"/>
        <v>#DIV/0!</v>
      </c>
      <c r="CA4045" t="e">
        <f t="shared" ca="1" si="1711"/>
        <v>#DIV/0!</v>
      </c>
      <c r="CB4045" t="e">
        <f t="shared" ca="1" si="1712"/>
        <v>#DIV/0!</v>
      </c>
      <c r="CC4045" t="e">
        <f t="shared" ca="1" si="1713"/>
        <v>#DIV/0!</v>
      </c>
      <c r="CD4045" t="e">
        <f t="shared" ca="1" si="1714"/>
        <v>#DIV/0!</v>
      </c>
      <c r="CE4045">
        <v>1150.35764715358</v>
      </c>
      <c r="CF4045" t="e">
        <f t="shared" ca="1" si="1703"/>
        <v>#DIV/0!</v>
      </c>
    </row>
    <row r="4046" spans="2:84" x14ac:dyDescent="0.25">
      <c r="B4046" s="2">
        <v>43390</v>
      </c>
      <c r="C4046">
        <f t="shared" ca="1" si="1704"/>
        <v>0</v>
      </c>
      <c r="D4046">
        <f t="shared" ca="1" si="1705"/>
        <v>0</v>
      </c>
      <c r="E4046">
        <f ca="1">IF($B4046&lt;VLOOKUP(E$6&amp;" Equity",Param,4,0),"",IFERROR(VLOOKUP($B4046,OFFSET(Input!$A$1,0,MATCH(Index!E$6&amp;" Equity",Input!$1:$1,0)-1,10000,2),2,0),E4045))</f>
        <v>86.23</v>
      </c>
      <c r="F4046" s="33">
        <v>114</v>
      </c>
      <c r="H4046">
        <f ca="1">IFERROR(VLOOKUP($B4046,OFFSET(Input!$A$1,0,MATCH(Index!H$6,Input!$1:$1,0)-1,10000,2),2,0),0)</f>
        <v>0</v>
      </c>
      <c r="I4046">
        <f ca="1">IFERROR(VLOOKUP($B4046,OFFSET(Input!$A$1,0,MATCH(Index!I$6,Input!$1:$1,0)-1,10000,2),2,0),0)</f>
        <v>0</v>
      </c>
      <c r="K4046">
        <f t="shared" ca="1" si="1706"/>
        <v>126.3152631718189</v>
      </c>
      <c r="L4046" s="30">
        <f t="shared" ca="1" si="1707"/>
        <v>136.46837491729468</v>
      </c>
      <c r="N4046">
        <f t="shared" ca="1" si="1715"/>
        <v>0</v>
      </c>
      <c r="O4046">
        <f t="shared" ca="1" si="1715"/>
        <v>-5.9471926206736492E-3</v>
      </c>
      <c r="Q4046">
        <f t="shared" ca="1" si="1672"/>
        <v>0</v>
      </c>
      <c r="R4046">
        <f t="shared" ca="1" si="1670"/>
        <v>0.10574492011896912</v>
      </c>
      <c r="T4046">
        <f t="shared" ca="1" si="1684"/>
        <v>1.4558004244345448E-2</v>
      </c>
      <c r="U4046">
        <f t="shared" ca="1" si="1679"/>
        <v>0.10811368875441106</v>
      </c>
      <c r="AW4046" s="34"/>
      <c r="AX4046" s="34"/>
      <c r="BA4046" s="6"/>
      <c r="BL4046">
        <f t="shared" ca="1" si="1677"/>
        <v>0</v>
      </c>
      <c r="BM4046">
        <f t="shared" ca="1" si="1678"/>
        <v>0</v>
      </c>
      <c r="BN4046" s="9" t="e">
        <f t="shared" ref="BN4046:BN4054" ca="1" si="1718">(K4046/$BR4046)*BL4045</f>
        <v>#DIV/0!</v>
      </c>
      <c r="BO4046" s="9" t="e">
        <f t="shared" ref="BO4046:BO4054" ca="1" si="1719">(L4046/$BR4046)*BM4045</f>
        <v>#DIV/0!</v>
      </c>
      <c r="BP4046" s="9" t="e">
        <f t="shared" ca="1" si="1699"/>
        <v>#DIV/0!</v>
      </c>
      <c r="BQ4046" s="9" t="e">
        <f t="shared" ca="1" si="1700"/>
        <v>#DIV/0!</v>
      </c>
      <c r="BR4046">
        <f t="shared" ca="1" si="1671"/>
        <v>0</v>
      </c>
      <c r="BS4046" t="e">
        <f t="shared" ca="1" si="1716"/>
        <v>#DIV/0!</v>
      </c>
      <c r="BT4046" t="e">
        <f t="shared" ca="1" si="1717"/>
        <v>#DIV/0!</v>
      </c>
      <c r="BU4046" t="e">
        <f t="shared" ref="BU4046:BU4054" ca="1" si="1720">ABS($BB4045*BN4046-$BB4046*BP4046)*0.02%</f>
        <v>#DIV/0!</v>
      </c>
      <c r="BV4046" t="e">
        <f t="shared" ref="BV4046:BV4054" ca="1" si="1721">ABS($BB4045*BO4046-$BB4046*BQ4046)*0.02%</f>
        <v>#DIV/0!</v>
      </c>
      <c r="BW4046" s="35">
        <f ca="1">IFERROR(VLOOKUP($B4046,OFFSET(Input!$A$1,0,MATCH(Index!BW$6&amp;" Index",Input!$1:$1,0)-1,10000,2),2,0)/100,BW4045)</f>
        <v>2.18E-2</v>
      </c>
      <c r="BX4046" t="e">
        <f t="shared" ca="1" si="1708"/>
        <v>#DIV/0!</v>
      </c>
      <c r="BY4046" t="e">
        <f t="shared" ca="1" si="1709"/>
        <v>#DIV/0!</v>
      </c>
      <c r="BZ4046" t="e">
        <f t="shared" ca="1" si="1710"/>
        <v>#DIV/0!</v>
      </c>
      <c r="CA4046" t="e">
        <f t="shared" ca="1" si="1711"/>
        <v>#DIV/0!</v>
      </c>
      <c r="CB4046" t="e">
        <f t="shared" ca="1" si="1712"/>
        <v>#DIV/0!</v>
      </c>
      <c r="CC4046" t="e">
        <f t="shared" ca="1" si="1713"/>
        <v>#DIV/0!</v>
      </c>
      <c r="CD4046" t="e">
        <f t="shared" ca="1" si="1714"/>
        <v>#DIV/0!</v>
      </c>
      <c r="CE4046">
        <v>1148.38802910616</v>
      </c>
      <c r="CF4046" t="e">
        <f t="shared" ca="1" si="1703"/>
        <v>#DIV/0!</v>
      </c>
    </row>
    <row r="4047" spans="2:84" x14ac:dyDescent="0.25">
      <c r="B4047" s="2">
        <v>43391</v>
      </c>
      <c r="C4047">
        <f ca="1">IF(MONTH(B4047)&lt;&gt;MONTH(B4046),1,0)</f>
        <v>0</v>
      </c>
      <c r="D4047">
        <f ca="1">IF(D4046=5,0,IF(D4046&lt;&gt;0,D4046+1,IF(C4046=1,1,0)))</f>
        <v>0</v>
      </c>
      <c r="E4047">
        <f ca="1">IF($B4047&lt;VLOOKUP(E$6&amp;" Equity",Param,4,0),"",IFERROR(VLOOKUP($B4047,OFFSET(Input!$A$1,0,MATCH(Index!E$6&amp;" Equity",Input!$1:$1,0)-1,10000,2),2,0),E4046))</f>
        <v>86.23</v>
      </c>
      <c r="F4047" s="33">
        <v>113.96</v>
      </c>
      <c r="H4047">
        <f ca="1">IFERROR(VLOOKUP($B4047,OFFSET(Input!$A$1,0,MATCH(Index!H$6,Input!$1:$1,0)-1,10000,2),2,0),0)</f>
        <v>0</v>
      </c>
      <c r="I4047">
        <f ca="1">IFERROR(VLOOKUP($B4047,OFFSET(Input!$A$1,0,MATCH(Index!I$6,Input!$1:$1,0)-1,10000,2),2,0),0)</f>
        <v>0</v>
      </c>
      <c r="K4047">
        <f t="shared" ca="1" si="1706"/>
        <v>126.3152631718189</v>
      </c>
      <c r="L4047" s="30">
        <f t="shared" ca="1" si="1707"/>
        <v>136.42049127697283</v>
      </c>
      <c r="N4047">
        <f t="shared" ca="1" si="1715"/>
        <v>0</v>
      </c>
      <c r="O4047">
        <f t="shared" ca="1" si="1715"/>
        <v>-3.5093876478789536E-4</v>
      </c>
      <c r="Q4047">
        <f t="shared" ca="1" si="1672"/>
        <v>0</v>
      </c>
      <c r="R4047">
        <f t="shared" ca="1" si="1670"/>
        <v>9.961073304748784E-2</v>
      </c>
      <c r="T4047">
        <f t="shared" ca="1" si="1684"/>
        <v>1.3692856843523742E-2</v>
      </c>
      <c r="U4047">
        <f t="shared" ca="1" si="1679"/>
        <v>0.10686985892314785</v>
      </c>
      <c r="AW4047" s="34"/>
      <c r="AX4047" s="34"/>
      <c r="BA4047" s="6"/>
      <c r="BL4047">
        <f t="shared" ca="1" si="1677"/>
        <v>0</v>
      </c>
      <c r="BM4047">
        <f t="shared" ca="1" si="1678"/>
        <v>0</v>
      </c>
      <c r="BN4047" s="9" t="e">
        <f t="shared" ca="1" si="1718"/>
        <v>#DIV/0!</v>
      </c>
      <c r="BO4047" s="9" t="e">
        <f t="shared" ca="1" si="1719"/>
        <v>#DIV/0!</v>
      </c>
      <c r="BP4047" s="9" t="e">
        <f t="shared" ca="1" si="1699"/>
        <v>#DIV/0!</v>
      </c>
      <c r="BQ4047" s="9" t="e">
        <f t="shared" ca="1" si="1700"/>
        <v>#DIV/0!</v>
      </c>
      <c r="BR4047">
        <f t="shared" ca="1" si="1671"/>
        <v>0</v>
      </c>
      <c r="BS4047" t="e">
        <f t="shared" ca="1" si="1716"/>
        <v>#DIV/0!</v>
      </c>
      <c r="BT4047" t="e">
        <f t="shared" ca="1" si="1717"/>
        <v>#DIV/0!</v>
      </c>
      <c r="BU4047" t="e">
        <f t="shared" ca="1" si="1720"/>
        <v>#DIV/0!</v>
      </c>
      <c r="BV4047" t="e">
        <f t="shared" ca="1" si="1721"/>
        <v>#DIV/0!</v>
      </c>
      <c r="BW4047" s="35">
        <f ca="1">IFERROR(VLOOKUP($B4047,OFFSET(Input!$A$1,0,MATCH(Index!BW$6&amp;" Index",Input!$1:$1,0)-1,10000,2),2,0)/100,BW4046)</f>
        <v>2.18E-2</v>
      </c>
      <c r="BX4047" t="e">
        <f t="shared" ca="1" si="1708"/>
        <v>#DIV/0!</v>
      </c>
      <c r="BY4047" t="e">
        <f t="shared" ca="1" si="1709"/>
        <v>#DIV/0!</v>
      </c>
      <c r="BZ4047" t="e">
        <f t="shared" ca="1" si="1710"/>
        <v>#DIV/0!</v>
      </c>
      <c r="CA4047" t="e">
        <f t="shared" ca="1" si="1711"/>
        <v>#DIV/0!</v>
      </c>
      <c r="CB4047" t="e">
        <f t="shared" ca="1" si="1712"/>
        <v>#DIV/0!</v>
      </c>
      <c r="CC4047" t="e">
        <f t="shared" ca="1" si="1713"/>
        <v>#DIV/0!</v>
      </c>
      <c r="CD4047" t="e">
        <f t="shared" ca="1" si="1714"/>
        <v>#DIV/0!</v>
      </c>
      <c r="CE4047">
        <v>1144.24189923415</v>
      </c>
      <c r="CF4047" t="e">
        <f t="shared" ca="1" si="1703"/>
        <v>#DIV/0!</v>
      </c>
    </row>
    <row r="4048" spans="2:84" x14ac:dyDescent="0.25">
      <c r="B4048" s="2">
        <v>43392</v>
      </c>
      <c r="AW4048" s="34"/>
      <c r="AX4048" s="34"/>
      <c r="BA4048" s="6"/>
      <c r="BL4048" t="e">
        <f t="shared" ca="1" si="1677"/>
        <v>#DIV/0!</v>
      </c>
      <c r="BM4048" t="e">
        <f t="shared" ca="1" si="1678"/>
        <v>#DIV/0!</v>
      </c>
      <c r="BN4048" s="9" t="e">
        <f t="shared" ca="1" si="1718"/>
        <v>#DIV/0!</v>
      </c>
      <c r="BO4048" s="9" t="e">
        <f t="shared" ca="1" si="1719"/>
        <v>#DIV/0!</v>
      </c>
      <c r="BP4048" s="9" t="e">
        <f t="shared" ca="1" si="1699"/>
        <v>#DIV/0!</v>
      </c>
      <c r="BQ4048" s="9" t="e">
        <f t="shared" ca="1" si="1700"/>
        <v>#DIV/0!</v>
      </c>
      <c r="BR4048">
        <f t="shared" ca="1" si="1671"/>
        <v>0</v>
      </c>
      <c r="BS4048" t="e">
        <f t="shared" ca="1" si="1716"/>
        <v>#DIV/0!</v>
      </c>
      <c r="BT4048" t="e">
        <f t="shared" ca="1" si="1717"/>
        <v>#DIV/0!</v>
      </c>
      <c r="BU4048" t="e">
        <f t="shared" ca="1" si="1720"/>
        <v>#DIV/0!</v>
      </c>
      <c r="BV4048" t="e">
        <f t="shared" ca="1" si="1721"/>
        <v>#DIV/0!</v>
      </c>
      <c r="BW4048" s="35">
        <f ca="1">IFERROR(VLOOKUP($B4048,OFFSET(Input!$A$1,0,MATCH(Index!BW$6&amp;" Index",Input!$1:$1,0)-1,10000,2),2,0)/100,BW4047)</f>
        <v>2.18E-2</v>
      </c>
      <c r="BX4048" t="e">
        <f t="shared" ca="1" si="1708"/>
        <v>#DIV/0!</v>
      </c>
      <c r="BY4048" t="e">
        <f t="shared" ca="1" si="1709"/>
        <v>#DIV/0!</v>
      </c>
      <c r="BZ4048" t="e">
        <f t="shared" ca="1" si="1710"/>
        <v>#DIV/0!</v>
      </c>
      <c r="CA4048" t="e">
        <f t="shared" ca="1" si="1711"/>
        <v>#DIV/0!</v>
      </c>
      <c r="CB4048" t="e">
        <f t="shared" ca="1" si="1712"/>
        <v>#DIV/0!</v>
      </c>
      <c r="CC4048" t="e">
        <f t="shared" ca="1" si="1713"/>
        <v>#DIV/0!</v>
      </c>
      <c r="CD4048" t="e">
        <f t="shared" ca="1" si="1714"/>
        <v>#DIV/0!</v>
      </c>
      <c r="CE4048">
        <v>1144.7919045665101</v>
      </c>
      <c r="CF4048" t="e">
        <f t="shared" ca="1" si="1703"/>
        <v>#DIV/0!</v>
      </c>
    </row>
    <row r="4049" spans="2:84" x14ac:dyDescent="0.25">
      <c r="B4049" s="2">
        <v>43395</v>
      </c>
      <c r="AW4049" s="34"/>
      <c r="AX4049" s="34"/>
      <c r="BA4049" s="6"/>
      <c r="BL4049" t="e">
        <f t="shared" ca="1" si="1677"/>
        <v>#DIV/0!</v>
      </c>
      <c r="BM4049" t="e">
        <f t="shared" ca="1" si="1678"/>
        <v>#DIV/0!</v>
      </c>
      <c r="BN4049" s="9" t="e">
        <f t="shared" ca="1" si="1718"/>
        <v>#DIV/0!</v>
      </c>
      <c r="BO4049" s="9" t="e">
        <f t="shared" ca="1" si="1719"/>
        <v>#DIV/0!</v>
      </c>
      <c r="BP4049" s="9" t="e">
        <f t="shared" ca="1" si="1699"/>
        <v>#DIV/0!</v>
      </c>
      <c r="BQ4049" s="9" t="e">
        <f t="shared" ca="1" si="1700"/>
        <v>#DIV/0!</v>
      </c>
      <c r="BR4049" t="e">
        <f t="shared" ca="1" si="1671"/>
        <v>#DIV/0!</v>
      </c>
      <c r="BS4049" t="e">
        <f t="shared" ca="1" si="1716"/>
        <v>#DIV/0!</v>
      </c>
      <c r="BT4049" t="e">
        <f t="shared" ca="1" si="1717"/>
        <v>#DIV/0!</v>
      </c>
      <c r="BU4049" t="e">
        <f t="shared" ca="1" si="1720"/>
        <v>#DIV/0!</v>
      </c>
      <c r="BV4049" t="e">
        <f t="shared" ca="1" si="1721"/>
        <v>#DIV/0!</v>
      </c>
      <c r="BW4049" s="35">
        <f ca="1">IFERROR(VLOOKUP($B4049,OFFSET(Input!$A$1,0,MATCH(Index!BW$6&amp;" Index",Input!$1:$1,0)-1,10000,2),2,0)/100,BW4048)</f>
        <v>2.18E-2</v>
      </c>
      <c r="BX4049" t="e">
        <f t="shared" ca="1" si="1708"/>
        <v>#DIV/0!</v>
      </c>
      <c r="BY4049" t="e">
        <f t="shared" ca="1" si="1709"/>
        <v>#DIV/0!</v>
      </c>
      <c r="BZ4049" t="e">
        <f t="shared" ca="1" si="1710"/>
        <v>#DIV/0!</v>
      </c>
      <c r="CA4049" t="e">
        <f t="shared" ca="1" si="1711"/>
        <v>#DIV/0!</v>
      </c>
      <c r="CB4049" t="e">
        <f t="shared" ca="1" si="1712"/>
        <v>#DIV/0!</v>
      </c>
      <c r="CC4049" t="e">
        <f t="shared" ca="1" si="1713"/>
        <v>#DIV/0!</v>
      </c>
      <c r="CD4049" t="e">
        <f t="shared" ca="1" si="1714"/>
        <v>#DIV/0!</v>
      </c>
      <c r="CE4049">
        <v>1145.18123869593</v>
      </c>
      <c r="CF4049" t="e">
        <f t="shared" ca="1" si="1703"/>
        <v>#DIV/0!</v>
      </c>
    </row>
    <row r="4050" spans="2:84" x14ac:dyDescent="0.25">
      <c r="B4050" s="2">
        <v>43396</v>
      </c>
      <c r="AW4050" s="34"/>
      <c r="AX4050" s="34"/>
      <c r="BA4050" s="6"/>
      <c r="BL4050" t="e">
        <f t="shared" ca="1" si="1677"/>
        <v>#DIV/0!</v>
      </c>
      <c r="BM4050" t="e">
        <f t="shared" ca="1" si="1678"/>
        <v>#DIV/0!</v>
      </c>
      <c r="BN4050" s="9" t="e">
        <f t="shared" ca="1" si="1718"/>
        <v>#DIV/0!</v>
      </c>
      <c r="BO4050" s="9" t="e">
        <f t="shared" ca="1" si="1719"/>
        <v>#DIV/0!</v>
      </c>
      <c r="BP4050" s="9" t="e">
        <f t="shared" ca="1" si="1699"/>
        <v>#DIV/0!</v>
      </c>
      <c r="BQ4050" s="9" t="e">
        <f t="shared" ca="1" si="1700"/>
        <v>#DIV/0!</v>
      </c>
      <c r="BR4050" t="e">
        <f t="shared" ca="1" si="1671"/>
        <v>#DIV/0!</v>
      </c>
      <c r="BS4050" t="e">
        <f t="shared" ca="1" si="1716"/>
        <v>#DIV/0!</v>
      </c>
      <c r="BT4050" t="e">
        <f t="shared" ca="1" si="1717"/>
        <v>#DIV/0!</v>
      </c>
      <c r="BU4050" t="e">
        <f t="shared" ca="1" si="1720"/>
        <v>#DIV/0!</v>
      </c>
      <c r="BV4050" t="e">
        <f t="shared" ca="1" si="1721"/>
        <v>#DIV/0!</v>
      </c>
      <c r="BW4050" s="35">
        <f ca="1">IFERROR(VLOOKUP($B4050,OFFSET(Input!$A$1,0,MATCH(Index!BW$6&amp;" Index",Input!$1:$1,0)-1,10000,2),2,0)/100,BW4049)</f>
        <v>2.18E-2</v>
      </c>
      <c r="BX4050" t="e">
        <f t="shared" ca="1" si="1708"/>
        <v>#DIV/0!</v>
      </c>
      <c r="BY4050" t="e">
        <f t="shared" ca="1" si="1709"/>
        <v>#DIV/0!</v>
      </c>
      <c r="BZ4050" t="e">
        <f t="shared" ca="1" si="1710"/>
        <v>#DIV/0!</v>
      </c>
      <c r="CA4050" t="e">
        <f t="shared" ca="1" si="1711"/>
        <v>#DIV/0!</v>
      </c>
      <c r="CB4050" t="e">
        <f t="shared" ca="1" si="1712"/>
        <v>#DIV/0!</v>
      </c>
      <c r="CC4050" t="e">
        <f t="shared" ca="1" si="1713"/>
        <v>#DIV/0!</v>
      </c>
      <c r="CD4050" t="e">
        <f t="shared" ca="1" si="1714"/>
        <v>#DIV/0!</v>
      </c>
      <c r="CE4050">
        <v>1144.24164597243</v>
      </c>
      <c r="CF4050" t="e">
        <f t="shared" ca="1" si="1703"/>
        <v>#DIV/0!</v>
      </c>
    </row>
    <row r="4051" spans="2:84" x14ac:dyDescent="0.25">
      <c r="B4051" s="2">
        <v>43397</v>
      </c>
      <c r="AW4051" s="34"/>
      <c r="AX4051" s="34"/>
      <c r="BA4051" s="6"/>
      <c r="BL4051" t="e">
        <f t="shared" ca="1" si="1677"/>
        <v>#DIV/0!</v>
      </c>
      <c r="BM4051" t="e">
        <f t="shared" ca="1" si="1678"/>
        <v>#DIV/0!</v>
      </c>
      <c r="BN4051" s="9" t="e">
        <f t="shared" ca="1" si="1718"/>
        <v>#DIV/0!</v>
      </c>
      <c r="BO4051" s="9" t="e">
        <f t="shared" ca="1" si="1719"/>
        <v>#DIV/0!</v>
      </c>
      <c r="BP4051" s="9" t="e">
        <f t="shared" ca="1" si="1699"/>
        <v>#DIV/0!</v>
      </c>
      <c r="BQ4051" s="9" t="e">
        <f t="shared" ca="1" si="1700"/>
        <v>#DIV/0!</v>
      </c>
      <c r="BR4051" t="e">
        <f t="shared" ca="1" si="1671"/>
        <v>#DIV/0!</v>
      </c>
      <c r="BS4051" t="e">
        <f t="shared" ca="1" si="1716"/>
        <v>#DIV/0!</v>
      </c>
      <c r="BT4051" t="e">
        <f t="shared" ca="1" si="1717"/>
        <v>#DIV/0!</v>
      </c>
      <c r="BU4051" t="e">
        <f t="shared" ca="1" si="1720"/>
        <v>#DIV/0!</v>
      </c>
      <c r="BV4051" t="e">
        <f t="shared" ca="1" si="1721"/>
        <v>#DIV/0!</v>
      </c>
      <c r="BW4051" s="35">
        <f ca="1">IFERROR(VLOOKUP($B4051,OFFSET(Input!$A$1,0,MATCH(Index!BW$6&amp;" Index",Input!$1:$1,0)-1,10000,2),2,0)/100,BW4050)</f>
        <v>2.18E-2</v>
      </c>
      <c r="BX4051" t="e">
        <f t="shared" ca="1" si="1708"/>
        <v>#DIV/0!</v>
      </c>
      <c r="BY4051" t="e">
        <f t="shared" ca="1" si="1709"/>
        <v>#DIV/0!</v>
      </c>
      <c r="BZ4051" t="e">
        <f t="shared" ca="1" si="1710"/>
        <v>#DIV/0!</v>
      </c>
      <c r="CA4051" t="e">
        <f t="shared" ca="1" si="1711"/>
        <v>#DIV/0!</v>
      </c>
      <c r="CB4051" t="e">
        <f t="shared" ca="1" si="1712"/>
        <v>#DIV/0!</v>
      </c>
      <c r="CC4051" t="e">
        <f t="shared" ca="1" si="1713"/>
        <v>#DIV/0!</v>
      </c>
      <c r="CD4051" t="e">
        <f t="shared" ca="1" si="1714"/>
        <v>#DIV/0!</v>
      </c>
      <c r="CE4051">
        <v>1139.40607177015</v>
      </c>
      <c r="CF4051" t="e">
        <f t="shared" ca="1" si="1703"/>
        <v>#DIV/0!</v>
      </c>
    </row>
    <row r="4052" spans="2:84" x14ac:dyDescent="0.25">
      <c r="B4052" s="2">
        <v>43398</v>
      </c>
      <c r="AW4052" s="34"/>
      <c r="AX4052" s="34"/>
      <c r="BA4052" s="6"/>
      <c r="BL4052" t="e">
        <f t="shared" ca="1" si="1677"/>
        <v>#DIV/0!</v>
      </c>
      <c r="BM4052" t="e">
        <f t="shared" ca="1" si="1678"/>
        <v>#DIV/0!</v>
      </c>
      <c r="BN4052" s="9" t="e">
        <f t="shared" ca="1" si="1718"/>
        <v>#DIV/0!</v>
      </c>
      <c r="BO4052" s="9" t="e">
        <f t="shared" ca="1" si="1719"/>
        <v>#DIV/0!</v>
      </c>
      <c r="BP4052" s="9" t="e">
        <f t="shared" ca="1" si="1699"/>
        <v>#DIV/0!</v>
      </c>
      <c r="BQ4052" s="9" t="e">
        <f t="shared" ca="1" si="1700"/>
        <v>#DIV/0!</v>
      </c>
      <c r="BR4052" t="e">
        <f t="shared" ref="BR4052:BR4054" ca="1" si="1722">SUMPRODUCT(BL4051:BM4051,K4052:L4052)</f>
        <v>#DIV/0!</v>
      </c>
      <c r="BS4052" t="e">
        <f t="shared" ca="1" si="1716"/>
        <v>#DIV/0!</v>
      </c>
      <c r="BT4052" t="e">
        <f t="shared" ca="1" si="1717"/>
        <v>#DIV/0!</v>
      </c>
      <c r="BU4052" t="e">
        <f t="shared" ca="1" si="1720"/>
        <v>#DIV/0!</v>
      </c>
      <c r="BV4052" t="e">
        <f t="shared" ca="1" si="1721"/>
        <v>#DIV/0!</v>
      </c>
      <c r="BW4052" s="35">
        <f ca="1">IFERROR(VLOOKUP($B4052,OFFSET(Input!$A$1,0,MATCH(Index!BW$6&amp;" Index",Input!$1:$1,0)-1,10000,2),2,0)/100,BW4051)</f>
        <v>2.18E-2</v>
      </c>
      <c r="BX4052" t="e">
        <f t="shared" ca="1" si="1708"/>
        <v>#DIV/0!</v>
      </c>
      <c r="BY4052" t="e">
        <f t="shared" ca="1" si="1709"/>
        <v>#DIV/0!</v>
      </c>
      <c r="BZ4052" t="e">
        <f t="shared" ca="1" si="1710"/>
        <v>#DIV/0!</v>
      </c>
      <c r="CA4052" t="e">
        <f t="shared" ca="1" si="1711"/>
        <v>#DIV/0!</v>
      </c>
      <c r="CB4052" t="e">
        <f t="shared" ca="1" si="1712"/>
        <v>#DIV/0!</v>
      </c>
      <c r="CC4052" t="e">
        <f t="shared" ca="1" si="1713"/>
        <v>#DIV/0!</v>
      </c>
      <c r="CD4052" t="e">
        <f t="shared" ca="1" si="1714"/>
        <v>#DIV/0!</v>
      </c>
      <c r="CE4052">
        <v>1141.3000410465099</v>
      </c>
      <c r="CF4052" t="e">
        <f t="shared" ca="1" si="1703"/>
        <v>#DIV/0!</v>
      </c>
    </row>
    <row r="4053" spans="2:84" x14ac:dyDescent="0.25">
      <c r="B4053" s="2">
        <v>43399</v>
      </c>
      <c r="AW4053" s="34"/>
      <c r="AX4053" s="34"/>
      <c r="BA4053" s="6"/>
      <c r="BL4053" t="e">
        <f t="shared" ca="1" si="1677"/>
        <v>#DIV/0!</v>
      </c>
      <c r="BM4053" t="e">
        <f t="shared" ca="1" si="1678"/>
        <v>#DIV/0!</v>
      </c>
      <c r="BN4053" s="9" t="e">
        <f t="shared" ca="1" si="1718"/>
        <v>#DIV/0!</v>
      </c>
      <c r="BO4053" s="9" t="e">
        <f t="shared" ca="1" si="1719"/>
        <v>#DIV/0!</v>
      </c>
      <c r="BP4053" s="9" t="e">
        <f t="shared" ca="1" si="1699"/>
        <v>#DIV/0!</v>
      </c>
      <c r="BQ4053" s="9" t="e">
        <f t="shared" ca="1" si="1700"/>
        <v>#DIV/0!</v>
      </c>
      <c r="BR4053" t="e">
        <f t="shared" ca="1" si="1722"/>
        <v>#DIV/0!</v>
      </c>
      <c r="BS4053" t="e">
        <f t="shared" ca="1" si="1716"/>
        <v>#DIV/0!</v>
      </c>
      <c r="BT4053" t="e">
        <f t="shared" ca="1" si="1717"/>
        <v>#DIV/0!</v>
      </c>
      <c r="BU4053" t="e">
        <f t="shared" ca="1" si="1720"/>
        <v>#DIV/0!</v>
      </c>
      <c r="BV4053" t="e">
        <f t="shared" ca="1" si="1721"/>
        <v>#DIV/0!</v>
      </c>
      <c r="BW4053" s="35">
        <f ca="1">IFERROR(VLOOKUP($B4053,OFFSET(Input!$A$1,0,MATCH(Index!BW$6&amp;" Index",Input!$1:$1,0)-1,10000,2),2,0)/100,BW4052)</f>
        <v>2.18E-2</v>
      </c>
      <c r="BX4053" t="e">
        <f t="shared" ca="1" si="1708"/>
        <v>#DIV/0!</v>
      </c>
      <c r="BY4053" t="e">
        <f t="shared" ca="1" si="1709"/>
        <v>#DIV/0!</v>
      </c>
      <c r="BZ4053" t="e">
        <f t="shared" ca="1" si="1710"/>
        <v>#DIV/0!</v>
      </c>
      <c r="CA4053" t="e">
        <f t="shared" ca="1" si="1711"/>
        <v>#DIV/0!</v>
      </c>
      <c r="CB4053" t="e">
        <f t="shared" ca="1" si="1712"/>
        <v>#DIV/0!</v>
      </c>
      <c r="CC4053" t="e">
        <f t="shared" ca="1" si="1713"/>
        <v>#DIV/0!</v>
      </c>
      <c r="CD4053" t="e">
        <f t="shared" ca="1" si="1714"/>
        <v>#DIV/0!</v>
      </c>
      <c r="CE4053">
        <v>1136.17581191249</v>
      </c>
      <c r="CF4053" t="e">
        <f t="shared" ca="1" si="1703"/>
        <v>#DIV/0!</v>
      </c>
    </row>
    <row r="4054" spans="2:84" x14ac:dyDescent="0.25">
      <c r="B4054" s="2">
        <v>43402</v>
      </c>
      <c r="AW4054" s="34"/>
      <c r="AX4054" s="34"/>
      <c r="BA4054" s="6"/>
      <c r="BL4054" t="e">
        <f t="shared" ca="1" si="1677"/>
        <v>#DIV/0!</v>
      </c>
      <c r="BM4054" t="e">
        <f t="shared" ca="1" si="1678"/>
        <v>#DIV/0!</v>
      </c>
      <c r="BN4054" s="9" t="e">
        <f t="shared" ca="1" si="1718"/>
        <v>#DIV/0!</v>
      </c>
      <c r="BO4054" s="9" t="e">
        <f t="shared" ca="1" si="1719"/>
        <v>#DIV/0!</v>
      </c>
      <c r="BP4054" s="9" t="e">
        <f t="shared" ca="1" si="1699"/>
        <v>#DIV/0!</v>
      </c>
      <c r="BQ4054" s="9" t="e">
        <f t="shared" ca="1" si="1700"/>
        <v>#DIV/0!</v>
      </c>
      <c r="BR4054" t="e">
        <f t="shared" ca="1" si="1722"/>
        <v>#DIV/0!</v>
      </c>
      <c r="BS4054" t="e">
        <f t="shared" ca="1" si="1716"/>
        <v>#DIV/0!</v>
      </c>
      <c r="BT4054" t="e">
        <f t="shared" ca="1" si="1717"/>
        <v>#DIV/0!</v>
      </c>
      <c r="BU4054" t="e">
        <f t="shared" ca="1" si="1720"/>
        <v>#DIV/0!</v>
      </c>
      <c r="BV4054" t="e">
        <f t="shared" ca="1" si="1721"/>
        <v>#DIV/0!</v>
      </c>
      <c r="BW4054" s="35">
        <f ca="1">IFERROR(VLOOKUP($B4054,OFFSET(Input!$A$1,0,MATCH(Index!BW$6&amp;" Index",Input!$1:$1,0)-1,10000,2),2,0)/100,BW4053)</f>
        <v>2.18E-2</v>
      </c>
      <c r="BX4054" t="e">
        <f t="shared" ca="1" si="1708"/>
        <v>#DIV/0!</v>
      </c>
      <c r="BY4054" t="e">
        <f t="shared" ca="1" si="1709"/>
        <v>#DIV/0!</v>
      </c>
      <c r="BZ4054" t="e">
        <f t="shared" ca="1" si="1710"/>
        <v>#DIV/0!</v>
      </c>
      <c r="CA4054" t="e">
        <f t="shared" ca="1" si="1711"/>
        <v>#DIV/0!</v>
      </c>
      <c r="CB4054" t="e">
        <f t="shared" ca="1" si="1712"/>
        <v>#DIV/0!</v>
      </c>
      <c r="CC4054" t="e">
        <f t="shared" ca="1" si="1713"/>
        <v>#DIV/0!</v>
      </c>
      <c r="CD4054" t="e">
        <f t="shared" ca="1" si="1714"/>
        <v>#DIV/0!</v>
      </c>
      <c r="CE4054">
        <v>1134.99764592523</v>
      </c>
      <c r="CF4054" t="e">
        <f t="shared" ca="1" si="1703"/>
        <v>#DIV/0!</v>
      </c>
    </row>
    <row r="4055" spans="2:84" x14ac:dyDescent="0.25">
      <c r="B4055" s="2"/>
      <c r="AW4055" s="34"/>
      <c r="AX4055" s="34"/>
      <c r="BA4055" s="6"/>
      <c r="BN4055" s="9"/>
      <c r="BO4055" s="9"/>
      <c r="BP4055" s="9"/>
      <c r="BQ4055" s="9"/>
      <c r="BW4055" s="35"/>
    </row>
  </sheetData>
  <conditionalFormatting sqref="BX6:CC6">
    <cfRule type="cellIs" dxfId="2" priority="3" operator="equal">
      <formula>FALSE</formula>
    </cfRule>
  </conditionalFormatting>
  <conditionalFormatting sqref="CF1:CF3903 CF4056:CF1048576">
    <cfRule type="cellIs" dxfId="1" priority="2" operator="equal">
      <formula>FALSE</formula>
    </cfRule>
  </conditionalFormatting>
  <conditionalFormatting sqref="CF3904:CF4055">
    <cfRule type="cellIs" dxfId="0" priority="1" operator="equal">
      <formula>FALSE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17"/>
  <sheetViews>
    <sheetView topLeftCell="A2" workbookViewId="0">
      <selection activeCell="L8" sqref="L8"/>
    </sheetView>
  </sheetViews>
  <sheetFormatPr defaultRowHeight="15" x14ac:dyDescent="0.25"/>
  <cols>
    <col min="3" max="3" width="30.5703125" customWidth="1"/>
  </cols>
  <sheetData>
    <row r="5" spans="3:4" x14ac:dyDescent="0.25">
      <c r="C5" s="17" t="s">
        <v>65</v>
      </c>
    </row>
    <row r="6" spans="3:4" x14ac:dyDescent="0.25">
      <c r="C6" s="16" t="s">
        <v>55</v>
      </c>
      <c r="D6" t="s">
        <v>59</v>
      </c>
    </row>
    <row r="7" spans="3:4" x14ac:dyDescent="0.25">
      <c r="C7" s="16" t="s">
        <v>56</v>
      </c>
    </row>
    <row r="8" spans="3:4" x14ac:dyDescent="0.25">
      <c r="C8" s="16" t="s">
        <v>5</v>
      </c>
    </row>
    <row r="9" spans="3:4" x14ac:dyDescent="0.25">
      <c r="C9" s="16" t="s">
        <v>6</v>
      </c>
    </row>
    <row r="10" spans="3:4" x14ac:dyDescent="0.25">
      <c r="C10" s="16" t="s">
        <v>57</v>
      </c>
    </row>
    <row r="11" spans="3:4" x14ac:dyDescent="0.25">
      <c r="C11" s="16" t="s">
        <v>63</v>
      </c>
    </row>
    <row r="12" spans="3:4" x14ac:dyDescent="0.25">
      <c r="C12" s="16" t="s">
        <v>58</v>
      </c>
    </row>
    <row r="13" spans="3:4" x14ac:dyDescent="0.25">
      <c r="C13" s="16" t="s">
        <v>57</v>
      </c>
    </row>
    <row r="14" spans="3:4" x14ac:dyDescent="0.25">
      <c r="C14" s="16" t="s">
        <v>61</v>
      </c>
    </row>
    <row r="15" spans="3:4" x14ac:dyDescent="0.25">
      <c r="C15" s="16" t="s">
        <v>62</v>
      </c>
    </row>
    <row r="16" spans="3:4" x14ac:dyDescent="0.25">
      <c r="C16" s="16" t="s">
        <v>60</v>
      </c>
    </row>
    <row r="17" spans="3:3" x14ac:dyDescent="0.25">
      <c r="C17" s="16" t="s">
        <v>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Input</vt:lpstr>
      <vt:lpstr>Parameters</vt:lpstr>
      <vt:lpstr>Index</vt:lpstr>
      <vt:lpstr>Sheet1</vt:lpstr>
      <vt:lpstr>Fee</vt:lpstr>
      <vt:lpstr>L_date</vt:lpstr>
      <vt:lpstr>Param</vt:lpstr>
      <vt:lpstr>t_start</vt:lpstr>
      <vt:lpstr>VT</vt:lpstr>
    </vt:vector>
  </TitlesOfParts>
  <Company>EVS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Jagarapu</dc:creator>
  <cp:lastModifiedBy>Tanmay Sidhu</cp:lastModifiedBy>
  <dcterms:created xsi:type="dcterms:W3CDTF">2018-10-08T04:17:46Z</dcterms:created>
  <dcterms:modified xsi:type="dcterms:W3CDTF">2018-11-20T11:30:35Z</dcterms:modified>
</cp:coreProperties>
</file>